
<file path=[Content_Types].xml><?xml version="1.0" encoding="utf-8"?>
<Types xmlns="http://schemas.openxmlformats.org/package/2006/content-types">
  <Override PartName="/xl/externalLinks/externalLink78.xml" ContentType="application/vnd.openxmlformats-officedocument.spreadsheetml.externalLink+xml"/>
  <Override PartName="/xl/externalLinks/externalLink9.xml" ContentType="application/vnd.openxmlformats-officedocument.spreadsheetml.externalLink+xml"/>
  <Override PartName="/xl/externalLinks/externalLink38.xml" ContentType="application/vnd.openxmlformats-officedocument.spreadsheetml.externalLink+xml"/>
  <Override PartName="/xl/externalLinks/externalLink49.xml" ContentType="application/vnd.openxmlformats-officedocument.spreadsheetml.externalLink+xml"/>
  <Override PartName="/xl/externalLinks/externalLink67.xml" ContentType="application/vnd.openxmlformats-officedocument.spreadsheetml.externalLink+xml"/>
  <Override PartName="/xl/externalLinks/externalLink85.xml" ContentType="application/vnd.openxmlformats-officedocument.spreadsheetml.externalLink+xml"/>
  <Override PartName="/xl/externalLinks/externalLink96.xml" ContentType="application/vnd.openxmlformats-officedocument.spreadsheetml.externalLink+xml"/>
  <Override PartName="/xl/styles.xml" ContentType="application/vnd.openxmlformats-officedocument.spreadsheetml.styles+xml"/>
  <Override PartName="/xl/worksheets/sheet7.xml" ContentType="application/vnd.openxmlformats-officedocument.spreadsheetml.worksheet+xml"/>
  <Override PartName="/xl/externalLinks/externalLink27.xml" ContentType="application/vnd.openxmlformats-officedocument.spreadsheetml.externalLink+xml"/>
  <Override PartName="/xl/externalLinks/externalLink45.xml" ContentType="application/vnd.openxmlformats-officedocument.spreadsheetml.externalLink+xml"/>
  <Override PartName="/xl/externalLinks/externalLink56.xml" ContentType="application/vnd.openxmlformats-officedocument.spreadsheetml.externalLink+xml"/>
  <Override PartName="/xl/externalLinks/externalLink74.xml" ContentType="application/vnd.openxmlformats-officedocument.spreadsheetml.externalLink+xml"/>
  <Override PartName="/xl/externalLinks/externalLink92.xml" ContentType="application/vnd.openxmlformats-officedocument.spreadsheetml.externalLink+xml"/>
  <Default Extension="xml" ContentType="application/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34.xml" ContentType="application/vnd.openxmlformats-officedocument.spreadsheetml.externalLink+xml"/>
  <Override PartName="/xl/externalLinks/externalLink63.xml" ContentType="application/vnd.openxmlformats-officedocument.spreadsheetml.externalLink+xml"/>
  <Override PartName="/xl/externalLinks/externalLink81.xml" ContentType="application/vnd.openxmlformats-officedocument.spreadsheetml.externalLink+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externalLinks/externalLink41.xml" ContentType="application/vnd.openxmlformats-officedocument.spreadsheetml.externalLink+xml"/>
  <Override PartName="/xl/externalLinks/externalLink52.xml" ContentType="application/vnd.openxmlformats-officedocument.spreadsheetml.externalLink+xml"/>
  <Override PartName="/xl/externalLinks/externalLink61.xml" ContentType="application/vnd.openxmlformats-officedocument.spreadsheetml.externalLink+xml"/>
  <Override PartName="/xl/externalLinks/externalLink70.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externalLinks/externalLink50.xml" ContentType="application/vnd.openxmlformats-officedocument.spreadsheetml.externalLink+xml"/>
  <Override PartName="/xl/externalLinks/externalLink10.xml" ContentType="application/vnd.openxmlformats-officedocument.spreadsheetml.externalLink+xml"/>
  <Override PartName="/xl/sharedStrings.xml" ContentType="application/vnd.openxmlformats-officedocument.spreadsheetml.sharedStrings+xml"/>
  <Override PartName="/xl/externalLinks/externalLink59.xml" ContentType="application/vnd.openxmlformats-officedocument.spreadsheetml.externalLink+xml"/>
  <Override PartName="/xl/externalLinks/externalLink68.xml" ContentType="application/vnd.openxmlformats-officedocument.spreadsheetml.externalLink+xml"/>
  <Override PartName="/xl/externalLinks/externalLink79.xml" ContentType="application/vnd.openxmlformats-officedocument.spreadsheetml.externalLink+xml"/>
  <Override PartName="/xl/externalLinks/externalLink88.xml" ContentType="application/vnd.openxmlformats-officedocument.spreadsheetml.externalLink+xml"/>
  <Override PartName="/xl/externalLinks/externalLink97.xml" ContentType="application/vnd.openxmlformats-officedocument.spreadsheetml.externalLink+xml"/>
  <Default Extension="bin" ContentType="application/vnd.openxmlformats-officedocument.spreadsheetml.printerSettings"/>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39.xml" ContentType="application/vnd.openxmlformats-officedocument.spreadsheetml.externalLink+xml"/>
  <Override PartName="/xl/externalLinks/externalLink48.xml" ContentType="application/vnd.openxmlformats-officedocument.spreadsheetml.externalLink+xml"/>
  <Override PartName="/xl/externalLinks/externalLink57.xml" ContentType="application/vnd.openxmlformats-officedocument.spreadsheetml.externalLink+xml"/>
  <Override PartName="/xl/externalLinks/externalLink66.xml" ContentType="application/vnd.openxmlformats-officedocument.spreadsheetml.externalLink+xml"/>
  <Override PartName="/xl/externalLinks/externalLink77.xml" ContentType="application/vnd.openxmlformats-officedocument.spreadsheetml.externalLink+xml"/>
  <Override PartName="/xl/externalLinks/externalLink86.xml" ContentType="application/vnd.openxmlformats-officedocument.spreadsheetml.externalLink+xml"/>
  <Override PartName="/xl/externalLinks/externalLink95.xml" ContentType="application/vnd.openxmlformats-officedocument.spreadsheetml.externalLink+xml"/>
  <Override PartName="/xl/worksheets/sheet6.xml" ContentType="application/vnd.openxmlformats-officedocument.spreadsheetml.worksheet+xml"/>
  <Override PartName="/xl/worksheets/sheet8.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37.xml" ContentType="application/vnd.openxmlformats-officedocument.spreadsheetml.externalLink+xml"/>
  <Override PartName="/xl/externalLinks/externalLink46.xml" ContentType="application/vnd.openxmlformats-officedocument.spreadsheetml.externalLink+xml"/>
  <Override PartName="/xl/externalLinks/externalLink55.xml" ContentType="application/vnd.openxmlformats-officedocument.spreadsheetml.externalLink+xml"/>
  <Override PartName="/xl/externalLinks/externalLink64.xml" ContentType="application/vnd.openxmlformats-officedocument.spreadsheetml.externalLink+xml"/>
  <Override PartName="/xl/externalLinks/externalLink75.xml" ContentType="application/vnd.openxmlformats-officedocument.spreadsheetml.externalLink+xml"/>
  <Override PartName="/xl/externalLinks/externalLink84.xml" ContentType="application/vnd.openxmlformats-officedocument.spreadsheetml.externalLink+xml"/>
  <Override PartName="/xl/externalLinks/externalLink93.xml" ContentType="application/vnd.openxmlformats-officedocument.spreadsheetml.externalLink+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externalLinks/externalLink35.xml" ContentType="application/vnd.openxmlformats-officedocument.spreadsheetml.externalLink+xml"/>
  <Override PartName="/xl/externalLinks/externalLink44.xml" ContentType="application/vnd.openxmlformats-officedocument.spreadsheetml.externalLink+xml"/>
  <Override PartName="/xl/externalLinks/externalLink53.xml" ContentType="application/vnd.openxmlformats-officedocument.spreadsheetml.externalLink+xml"/>
  <Override PartName="/xl/externalLinks/externalLink62.xml" ContentType="application/vnd.openxmlformats-officedocument.spreadsheetml.externalLink+xml"/>
  <Override PartName="/xl/externalLinks/externalLink71.xml" ContentType="application/vnd.openxmlformats-officedocument.spreadsheetml.externalLink+xml"/>
  <Override PartName="/xl/externalLinks/externalLink73.xml" ContentType="application/vnd.openxmlformats-officedocument.spreadsheetml.externalLink+xml"/>
  <Override PartName="/xl/externalLinks/externalLink82.xml" ContentType="application/vnd.openxmlformats-officedocument.spreadsheetml.externalLink+xml"/>
  <Override PartName="/xl/externalLinks/externalLink91.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externalLinks/externalLink42.xml" ContentType="application/vnd.openxmlformats-officedocument.spreadsheetml.externalLink+xml"/>
  <Override PartName="/xl/externalLinks/externalLink51.xml" ContentType="application/vnd.openxmlformats-officedocument.spreadsheetml.externalLink+xml"/>
  <Override PartName="/xl/externalLinks/externalLink60.xml" ContentType="application/vnd.openxmlformats-officedocument.spreadsheetml.externalLink+xml"/>
  <Override PartName="/xl/externalLinks/externalLink80.xml" ContentType="application/vnd.openxmlformats-officedocument.spreadsheetml.externalLink+xml"/>
  <Override PartName="/xl/externalLinks/externalLink11.xml" ContentType="application/vnd.openxmlformats-officedocument.spreadsheetml.externalLink+xml"/>
  <Override PartName="/xl/externalLinks/externalLink20.xml" ContentType="application/vnd.openxmlformats-officedocument.spreadsheetml.externalLink+xml"/>
  <Override PartName="/xl/externalLinks/externalLink31.xml" ContentType="application/vnd.openxmlformats-officedocument.spreadsheetml.externalLink+xml"/>
  <Override PartName="/xl/externalLinks/externalLink40.xml" ContentType="application/vnd.openxmlformats-officedocument.spreadsheetml.externalLink+xml"/>
  <Override PartName="/xl/calcChain.xml" ContentType="application/vnd.openxmlformats-officedocument.spreadsheetml.calcChain+xml"/>
  <Override PartName="/xl/externalLinks/externalLink89.xml" ContentType="application/vnd.openxmlformats-officedocument.spreadsheetml.externalLink+xml"/>
  <Override PartName="/docProps/core.xml" ContentType="application/vnd.openxmlformats-package.core-properties+xml"/>
  <Override PartName="/xl/externalLinks/externalLink69.xml" ContentType="application/vnd.openxmlformats-officedocument.spreadsheetml.externalLink+xml"/>
  <Override PartName="/xl/externalLinks/externalLink87.xml" ContentType="application/vnd.openxmlformats-officedocument.spreadsheetml.externalLink+xml"/>
  <Override PartName="/xl/worksheets/sheet9.xml" ContentType="application/vnd.openxmlformats-officedocument.spreadsheetml.worksheet+xml"/>
  <Override PartName="/xl/externalLinks/externalLink29.xml" ContentType="application/vnd.openxmlformats-officedocument.spreadsheetml.externalLink+xml"/>
  <Override PartName="/xl/externalLinks/externalLink47.xml" ContentType="application/vnd.openxmlformats-officedocument.spreadsheetml.externalLink+xml"/>
  <Override PartName="/xl/externalLinks/externalLink58.xml" ContentType="application/vnd.openxmlformats-officedocument.spreadsheetml.externalLink+xml"/>
  <Override PartName="/xl/externalLinks/externalLink76.xml" ContentType="application/vnd.openxmlformats-officedocument.spreadsheetml.externalLink+xml"/>
  <Override PartName="/xl/externalLinks/externalLink94.xml" ContentType="application/vnd.openxmlformats-officedocument.spreadsheetml.externalLink+xml"/>
  <Override PartName="/xl/theme/theme1.xml" ContentType="application/vnd.openxmlformats-officedocument.theme+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36.xml" ContentType="application/vnd.openxmlformats-officedocument.spreadsheetml.externalLink+xml"/>
  <Override PartName="/xl/externalLinks/externalLink65.xml" ContentType="application/vnd.openxmlformats-officedocument.spreadsheetml.externalLink+xml"/>
  <Override PartName="/xl/externalLinks/externalLink83.xml" ContentType="application/vnd.openxmlformats-officedocument.spreadsheetml.externalLink+xml"/>
  <Default Extension="rels" ContentType="application/vnd.openxmlformats-package.relationships+xml"/>
  <Override PartName="/xl/worksheets/sheet5.xml" ContentType="application/vnd.openxmlformats-officedocument.spreadsheetml.worksheet+xml"/>
  <Override PartName="/xl/externalLinks/externalLink25.xml" ContentType="application/vnd.openxmlformats-officedocument.spreadsheetml.externalLink+xml"/>
  <Override PartName="/xl/externalLinks/externalLink43.xml" ContentType="application/vnd.openxmlformats-officedocument.spreadsheetml.externalLink+xml"/>
  <Override PartName="/xl/externalLinks/externalLink54.xml" ContentType="application/vnd.openxmlformats-officedocument.spreadsheetml.externalLink+xml"/>
  <Override PartName="/xl/externalLinks/externalLink72.xml" ContentType="application/vnd.openxmlformats-officedocument.spreadsheetml.externalLink+xml"/>
  <Override PartName="/xl/externalLinks/externalLink90.xml" ContentType="application/vnd.openxmlformats-officedocument.spreadsheetml.externalLink+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120" windowWidth="37695" windowHeight="21060"/>
  </bookViews>
  <sheets>
    <sheet name="총괄표" sheetId="11" r:id="rId1"/>
    <sheet name="원가계산(건축)" sheetId="12" r:id="rId2"/>
    <sheet name="순공사비" sheetId="13" r:id="rId3"/>
    <sheet name="공종별집계표" sheetId="9" r:id="rId4"/>
    <sheet name="공종별내역서" sheetId="8" r:id="rId5"/>
    <sheet name="일위대가목록" sheetId="7" r:id="rId6"/>
    <sheet name="일위대가" sheetId="6" r:id="rId7"/>
    <sheet name="단가산출목록" sheetId="5" r:id="rId8"/>
    <sheet name="단가산출서" sheetId="4" r:id="rId9"/>
    <sheet name="단가대비표" sheetId="3"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s>
  <definedNames>
    <definedName name="_">[2]예가표!#REF!</definedName>
    <definedName name="_?쾴?" localSheetId="2">#REF!</definedName>
    <definedName name="_?쾴?" localSheetId="1">#REF!</definedName>
    <definedName name="_?쾴?" localSheetId="0">#REF!</definedName>
    <definedName name="_?쾴?">#REF!</definedName>
    <definedName name="_?쾴?_?" localSheetId="2">#REF!</definedName>
    <definedName name="_?쾴?_?" localSheetId="0">#REF!</definedName>
    <definedName name="_?쾴?_?">#REF!</definedName>
    <definedName name="_?쾴?___P" localSheetId="2">#REF!</definedName>
    <definedName name="_?쾴?___P" localSheetId="0">#REF!</definedName>
    <definedName name="_?쾴?___P">#REF!</definedName>
    <definedName name="_?쾴?_T" localSheetId="2">#REF!</definedName>
    <definedName name="_?쾴?_T" localSheetId="0">#REF!</definedName>
    <definedName name="_?쾴?_T">#REF!</definedName>
    <definedName name="__">[2]예가표!#REF!</definedName>
    <definedName name="___">[2]예가표!#REF!</definedName>
    <definedName name="______">[2]예가표!#REF!</definedName>
    <definedName name="_______">[2]예가표!#REF!</definedName>
    <definedName name="_________">[2]예가표!#REF!</definedName>
    <definedName name="__________">[2]예가표!#REF!</definedName>
    <definedName name="___________">[2]예가표!#REF!</definedName>
    <definedName name="____________">[2]예가표!#REF!</definedName>
    <definedName name="_____________">[2]예가표!#REF!</definedName>
    <definedName name="______________">[2]예가표!#REF!</definedName>
    <definedName name="____________LP1">'[3]부하(성남)'!#REF!</definedName>
    <definedName name="____________LPB1">[4]부하계산서!#REF!</definedName>
    <definedName name="____________LPK1">[4]부하계산서!#REF!</definedName>
    <definedName name="____________LU1">'[3]부하(성남)'!#REF!</definedName>
    <definedName name="____________LU2">'[3]부하(성남)'!#REF!</definedName>
    <definedName name="____________LV01">'[3]부하(성남)'!#REF!</definedName>
    <definedName name="____________UP1">[4]부하계산서!#REF!</definedName>
    <definedName name="____________UP2">[4]부하계산서!#REF!</definedName>
    <definedName name="_______LP1">'[3]부하(성남)'!#REF!</definedName>
    <definedName name="_______LPB1">[4]부하계산서!#REF!</definedName>
    <definedName name="_______LPK1">[4]부하계산서!#REF!</definedName>
    <definedName name="_______LU1">'[3]부하(성남)'!#REF!</definedName>
    <definedName name="_______LU2">'[3]부하(성남)'!#REF!</definedName>
    <definedName name="_______LV01">'[3]부하(성남)'!#REF!</definedName>
    <definedName name="_______UP1">[4]부하계산서!#REF!</definedName>
    <definedName name="_______UP2">[4]부하계산서!#REF!</definedName>
    <definedName name="____PB1" localSheetId="2">#REF!</definedName>
    <definedName name="____PB1" localSheetId="1">#REF!</definedName>
    <definedName name="____PB1">#REF!</definedName>
    <definedName name="____PB2" localSheetId="2">#REF!</definedName>
    <definedName name="____PB2" localSheetId="1">#REF!</definedName>
    <definedName name="____PB2">#REF!</definedName>
    <definedName name="____PB3" localSheetId="2">#REF!</definedName>
    <definedName name="____PB3" localSheetId="1">#REF!</definedName>
    <definedName name="____PB3">#REF!</definedName>
    <definedName name="___PB1" localSheetId="2">#REF!</definedName>
    <definedName name="___PB1" localSheetId="0">#REF!</definedName>
    <definedName name="___PB1">#REF!</definedName>
    <definedName name="___PB2" localSheetId="2">#REF!</definedName>
    <definedName name="___PB2" localSheetId="0">#REF!</definedName>
    <definedName name="___PB2">#REF!</definedName>
    <definedName name="___PB3" localSheetId="2">#REF!</definedName>
    <definedName name="___PB3" localSheetId="0">#REF!</definedName>
    <definedName name="___PB3">#REF!</definedName>
    <definedName name="__123Graph_A" hidden="1">[5]목표세부명세!#REF!</definedName>
    <definedName name="__123Graph_B" localSheetId="2" hidden="1">#REF!</definedName>
    <definedName name="__123Graph_B" localSheetId="1" hidden="1">#REF!</definedName>
    <definedName name="__123Graph_B" localSheetId="0" hidden="1">#REF!</definedName>
    <definedName name="__123Graph_B" hidden="1">#REF!</definedName>
    <definedName name="__DemandLoad">TRUE</definedName>
    <definedName name="__IntlFixup" hidden="1">TRUE</definedName>
    <definedName name="__LP1">'[3]부하(성남)'!#REF!</definedName>
    <definedName name="__LPB1">[4]부하계산서!#REF!</definedName>
    <definedName name="__LPK1">[4]부하계산서!#REF!</definedName>
    <definedName name="__LU1">'[3]부하(성남)'!#REF!</definedName>
    <definedName name="__LU2">'[3]부하(성남)'!#REF!</definedName>
    <definedName name="__LV01">'[3]부하(성남)'!#REF!</definedName>
    <definedName name="__PB1" localSheetId="2">#REF!</definedName>
    <definedName name="__PB1" localSheetId="1">#REF!</definedName>
    <definedName name="__PB1" localSheetId="0">#REF!</definedName>
    <definedName name="__PB1">#REF!</definedName>
    <definedName name="__PB2" localSheetId="2">#REF!</definedName>
    <definedName name="__PB2" localSheetId="1">#REF!</definedName>
    <definedName name="__PB2" localSheetId="0">#REF!</definedName>
    <definedName name="__PB2">#REF!</definedName>
    <definedName name="__PB3" localSheetId="2">#REF!</definedName>
    <definedName name="__PB3" localSheetId="1">#REF!</definedName>
    <definedName name="__PB3" localSheetId="0">#REF!</definedName>
    <definedName name="__PB3">#REF!</definedName>
    <definedName name="__UP1">[4]부하계산서!#REF!</definedName>
    <definedName name="__UP2">[4]부하계산서!#REF!</definedName>
    <definedName name="_0">[6]직재!#REF!</definedName>
    <definedName name="_1">[7]제직재!#REF!</definedName>
    <definedName name="_10">#N/A</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1">#N/A</definedName>
    <definedName name="_12">#N/A</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3">0.995</definedName>
    <definedName name="_14">#N/A</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#N/A</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1.56</definedName>
    <definedName name="_17">#N/A</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#N/A</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9">2.25</definedName>
    <definedName name="_1단" localSheetId="2">#REF!</definedName>
    <definedName name="_1단" localSheetId="1">#REF!</definedName>
    <definedName name="_1단" localSheetId="0">#REF!</definedName>
    <definedName name="_1단">#REF!</definedName>
    <definedName name="_2">#N/A</definedName>
    <definedName name="_20">#N/A</definedName>
    <definedName name="_21">#N/A</definedName>
    <definedName name="_22">3.04</definedName>
    <definedName name="_23">#N/A</definedName>
    <definedName name="_24">#N/A</definedName>
    <definedName name="_25">3.98</definedName>
    <definedName name="_26">#N/A</definedName>
    <definedName name="_27">#N/A</definedName>
    <definedName name="_28">#N/A</definedName>
    <definedName name="_29">5.04</definedName>
    <definedName name="_3">#N/A</definedName>
    <definedName name="_3_1._총투자사업비" localSheetId="2">#REF!</definedName>
    <definedName name="_3_1._총투자사업비" localSheetId="1">#REF!</definedName>
    <definedName name="_3_1._총투자사업비" localSheetId="0">#REF!</definedName>
    <definedName name="_3_1._총투자사업비">#REF!</definedName>
    <definedName name="_3_5" localSheetId="2">#REF!</definedName>
    <definedName name="_3_5" localSheetId="1">#REF!</definedName>
    <definedName name="_3_5" localSheetId="0">#REF!</definedName>
    <definedName name="_3_5">#REF!</definedName>
    <definedName name="_30">#N/A</definedName>
    <definedName name="_31">#N/A</definedName>
    <definedName name="_32">6.28</definedName>
    <definedName name="_33">#N/A</definedName>
    <definedName name="_34">#N/A</definedName>
    <definedName name="_35">7.51</definedName>
    <definedName name="_36">#N/A</definedName>
    <definedName name="_37">#N/A</definedName>
    <definedName name="_38">#N/A</definedName>
    <definedName name="_39">#N/A</definedName>
    <definedName name="_3년간매출액" localSheetId="2">#REF!</definedName>
    <definedName name="_3년간매출액" localSheetId="1">#REF!</definedName>
    <definedName name="_3년간매출액" localSheetId="0">#REF!</definedName>
    <definedName name="_3년간매출액">#REF!</definedName>
    <definedName name="_4">#N/A</definedName>
    <definedName name="_4_3._에너지절약을_위한_개선안" localSheetId="2">#REF!</definedName>
    <definedName name="_4_3._에너지절약을_위한_개선안" localSheetId="1">#REF!</definedName>
    <definedName name="_4_3._에너지절약을_위한_개선안" localSheetId="0">#REF!</definedName>
    <definedName name="_4_3._에너지절약을_위한_개선안">#REF!</definedName>
    <definedName name="_40">#N/A</definedName>
    <definedName name="_41">#N/A</definedName>
    <definedName name="_42">#N/A</definedName>
    <definedName name="_43">#N/A</definedName>
    <definedName name="_44">#N/A</definedName>
    <definedName name="_４４__分_期" localSheetId="2">#REF!</definedName>
    <definedName name="_４４__分_期" localSheetId="1">#REF!</definedName>
    <definedName name="_４４__分_期" localSheetId="0">#REF!</definedName>
    <definedName name="_４４__分_期">#REF!</definedName>
    <definedName name="_45">#N/A</definedName>
    <definedName name="_46">#N/A</definedName>
    <definedName name="_47">#N/A</definedName>
    <definedName name="_48">#N/A</definedName>
    <definedName name="_49">#N/A</definedName>
    <definedName name="_5">'[7]설직재-1'!#REF!</definedName>
    <definedName name="_50">#N/A</definedName>
    <definedName name="_51">#N/A</definedName>
    <definedName name="_52">#N/A</definedName>
    <definedName name="_53">#N/A</definedName>
    <definedName name="_54">#N/A</definedName>
    <definedName name="_55">#N/A</definedName>
    <definedName name="_55001" localSheetId="2">#REF!</definedName>
    <definedName name="_55001" localSheetId="1">#REF!</definedName>
    <definedName name="_55001" localSheetId="0">#REF!</definedName>
    <definedName name="_55001">#REF!</definedName>
    <definedName name="_55008" localSheetId="2">#REF!</definedName>
    <definedName name="_55008" localSheetId="1">#REF!</definedName>
    <definedName name="_55008" localSheetId="0">#REF!</definedName>
    <definedName name="_55008">#REF!</definedName>
    <definedName name="_56">#N/A</definedName>
    <definedName name="_57">#N/A</definedName>
    <definedName name="_58">#N/A</definedName>
    <definedName name="_59">#N/A</definedName>
    <definedName name="_5월" localSheetId="2">#REF!</definedName>
    <definedName name="_5월" localSheetId="1">#REF!</definedName>
    <definedName name="_5월" localSheetId="0">#REF!</definedName>
    <definedName name="_5월">#REF!</definedName>
    <definedName name="_6">#N/A</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월" localSheetId="2">#REF!</definedName>
    <definedName name="_6월" localSheetId="1">#REF!</definedName>
    <definedName name="_6월" localSheetId="0">#REF!</definedName>
    <definedName name="_6월">#REF!</definedName>
    <definedName name="_7">'[7]설직재-1'!#REF!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8">#N/A</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9">#N/A</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a" localSheetId="2">#REF!</definedName>
    <definedName name="_a" localSheetId="1">#REF!</definedName>
    <definedName name="_a" localSheetId="0">#REF!</definedName>
    <definedName name="_a">#REF!</definedName>
    <definedName name="_A100000" localSheetId="2">#REF!</definedName>
    <definedName name="_A100000" localSheetId="0">#REF!</definedName>
    <definedName name="_A100000">#REF!</definedName>
    <definedName name="_A183154" localSheetId="2">#REF!</definedName>
    <definedName name="_A183154" localSheetId="0">#REF!</definedName>
    <definedName name="_A183154">#REF!</definedName>
    <definedName name="_A66000" localSheetId="2">#REF!</definedName>
    <definedName name="_A66000" localSheetId="0">#REF!</definedName>
    <definedName name="_A66000">#REF!</definedName>
    <definedName name="_A67000" localSheetId="2">#REF!</definedName>
    <definedName name="_A67000" localSheetId="0">#REF!</definedName>
    <definedName name="_A67000">#REF!</definedName>
    <definedName name="_A68000" localSheetId="2">#REF!</definedName>
    <definedName name="_A68000" localSheetId="0">#REF!</definedName>
    <definedName name="_A68000">#REF!</definedName>
    <definedName name="_A80000" localSheetId="2">#REF!</definedName>
    <definedName name="_A80000" localSheetId="0">#REF!</definedName>
    <definedName name="_A80000">#REF!</definedName>
    <definedName name="_AA1" localSheetId="2">#REF!</definedName>
    <definedName name="_AA1" localSheetId="0">#REF!</definedName>
    <definedName name="_AA1">#REF!</definedName>
    <definedName name="_aab42" localSheetId="2">#REF!</definedName>
    <definedName name="_aab42" localSheetId="0">#REF!</definedName>
    <definedName name="_aab42">#REF!</definedName>
    <definedName name="_c" localSheetId="2">#REF!</definedName>
    <definedName name="_c" localSheetId="0">#REF!</definedName>
    <definedName name="_c">#REF!</definedName>
    <definedName name="_d" localSheetId="2">#REF!</definedName>
    <definedName name="_d" localSheetId="0">#REF!</definedName>
    <definedName name="_d">#REF!</definedName>
    <definedName name="_Dist_Bin" hidden="1">[8]조명시설!#REF!</definedName>
    <definedName name="_Dist_Values" hidden="1">[8]조명시설!#REF!</definedName>
    <definedName name="_E7_E9_E11_E13_">#N/A</definedName>
    <definedName name="_f" localSheetId="2">#REF!</definedName>
    <definedName name="_f" localSheetId="1">#REF!</definedName>
    <definedName name="_f" localSheetId="0">#REF!</definedName>
    <definedName name="_f">#REF!</definedName>
    <definedName name="_Fill" localSheetId="2" hidden="1">#REF!</definedName>
    <definedName name="_Fill" localSheetId="1" hidden="1">#REF!</definedName>
    <definedName name="_Fill" localSheetId="0" hidden="1">#REF!</definedName>
    <definedName name="_Fill" hidden="1">#REF!</definedName>
    <definedName name="_xlnm._FilterDatabase" localSheetId="2" hidden="1">#REF!</definedName>
    <definedName name="_xlnm._FilterDatabase" localSheetId="1" hidden="1">#REF!</definedName>
    <definedName name="_xlnm._FilterDatabase" localSheetId="0" hidden="1">#REF!</definedName>
    <definedName name="_xlnm._FilterDatabase" hidden="1">#REF!</definedName>
    <definedName name="_GHH1" localSheetId="2">#REF!</definedName>
    <definedName name="_GHH1" localSheetId="0">#REF!</definedName>
    <definedName name="_GHH1">#REF!</definedName>
    <definedName name="_GHH2" localSheetId="2">#REF!</definedName>
    <definedName name="_GHH2" localSheetId="0">#REF!</definedName>
    <definedName name="_GHH2">#REF!</definedName>
    <definedName name="_GO1" localSheetId="2">#REF!</definedName>
    <definedName name="_GO1" localSheetId="0">#REF!</definedName>
    <definedName name="_GO1">#REF!</definedName>
    <definedName name="_GO2" localSheetId="2">#REF!</definedName>
    <definedName name="_GO2" localSheetId="0">#REF!</definedName>
    <definedName name="_GO2">#REF!</definedName>
    <definedName name="_go3" localSheetId="2">#REF!</definedName>
    <definedName name="_go3" localSheetId="0">#REF!</definedName>
    <definedName name="_go3">#REF!</definedName>
    <definedName name="_hor1" localSheetId="2">#REF!</definedName>
    <definedName name="_hor1" localSheetId="0">#REF!</definedName>
    <definedName name="_hor1">#REF!</definedName>
    <definedName name="_hor2" localSheetId="2">#REF!</definedName>
    <definedName name="_hor2" localSheetId="0">#REF!</definedName>
    <definedName name="_hor2">#REF!</definedName>
    <definedName name="_hor3" localSheetId="2">#REF!</definedName>
    <definedName name="_hor3" localSheetId="0">#REF!</definedName>
    <definedName name="_hor3">#REF!</definedName>
    <definedName name="_i" localSheetId="2">#REF!</definedName>
    <definedName name="_i" localSheetId="0">#REF!</definedName>
    <definedName name="_i">#REF!</definedName>
    <definedName name="_JEA1" localSheetId="2">#REF!</definedName>
    <definedName name="_JEA1" localSheetId="0">#REF!</definedName>
    <definedName name="_JEA1">#REF!</definedName>
    <definedName name="_JEA2" localSheetId="2">#REF!</definedName>
    <definedName name="_JEA2" localSheetId="0">#REF!</definedName>
    <definedName name="_JEA2">#REF!</definedName>
    <definedName name="_key01" localSheetId="2" hidden="1">#REF!</definedName>
    <definedName name="_key01" localSheetId="1" hidden="1">#REF!</definedName>
    <definedName name="_key01" localSheetId="0" hidden="1">#REF!</definedName>
    <definedName name="_key01" hidden="1">#REF!</definedName>
    <definedName name="_key02" localSheetId="2" hidden="1">#REF!</definedName>
    <definedName name="_key02" localSheetId="1" hidden="1">#REF!</definedName>
    <definedName name="_key02" localSheetId="0" hidden="1">#REF!</definedName>
    <definedName name="_key02" hidden="1">#REF!</definedName>
    <definedName name="_Key1" localSheetId="2" hidden="1">#REF!</definedName>
    <definedName name="_Key1" localSheetId="1" hidden="1">#REF!</definedName>
    <definedName name="_Key1" localSheetId="0" hidden="1">#REF!</definedName>
    <definedName name="_Key1" hidden="1">#REF!</definedName>
    <definedName name="_Key2" localSheetId="2" hidden="1">#REF!</definedName>
    <definedName name="_Key2" localSheetId="1" hidden="1">#REF!</definedName>
    <definedName name="_Key2" localSheetId="0" hidden="1">#REF!</definedName>
    <definedName name="_Key2" hidden="1">#REF!</definedName>
    <definedName name="_Kz1" localSheetId="2">#REF!</definedName>
    <definedName name="_Kz1" localSheetId="0">#REF!</definedName>
    <definedName name="_Kz1">#REF!</definedName>
    <definedName name="_Kz2" localSheetId="2">#REF!</definedName>
    <definedName name="_Kz2" localSheetId="0">#REF!</definedName>
    <definedName name="_Kz2">#REF!</definedName>
    <definedName name="_Kz3" localSheetId="2">#REF!</definedName>
    <definedName name="_Kz3" localSheetId="0">#REF!</definedName>
    <definedName name="_Kz3">#REF!</definedName>
    <definedName name="_L1" localSheetId="2">#REF!</definedName>
    <definedName name="_L1" localSheetId="0">#REF!</definedName>
    <definedName name="_L1">#REF!</definedName>
    <definedName name="_L2" localSheetId="2">#REF!</definedName>
    <definedName name="_L2" localSheetId="0">#REF!</definedName>
    <definedName name="_L2">#REF!</definedName>
    <definedName name="_L3" localSheetId="2">#REF!</definedName>
    <definedName name="_L3" localSheetId="0">#REF!</definedName>
    <definedName name="_L3">#REF!</definedName>
    <definedName name="_L4" localSheetId="2">#REF!</definedName>
    <definedName name="_L4" localSheetId="0">#REF!</definedName>
    <definedName name="_L4">#REF!</definedName>
    <definedName name="_L5" localSheetId="2">#REF!</definedName>
    <definedName name="_L5" localSheetId="0">#REF!</definedName>
    <definedName name="_L5">#REF!</definedName>
    <definedName name="_L6" localSheetId="2">#REF!</definedName>
    <definedName name="_L6" localSheetId="0">#REF!</definedName>
    <definedName name="_L6">#REF!</definedName>
    <definedName name="_LL1" localSheetId="2">#REF!</definedName>
    <definedName name="_LL1" localSheetId="0">#REF!</definedName>
    <definedName name="_LL1">#REF!</definedName>
    <definedName name="_LL2" localSheetId="2">#REF!</definedName>
    <definedName name="_LL2" localSheetId="0">#REF!</definedName>
    <definedName name="_LL2">#REF!</definedName>
    <definedName name="_LL3" localSheetId="2">#REF!</definedName>
    <definedName name="_LL3" localSheetId="0">#REF!</definedName>
    <definedName name="_LL3">#REF!</definedName>
    <definedName name="_LR1" localSheetId="2">#REF!</definedName>
    <definedName name="_LR1" localSheetId="0">#REF!</definedName>
    <definedName name="_LR1">#REF!</definedName>
    <definedName name="_LR2" localSheetId="2">#REF!</definedName>
    <definedName name="_LR2" localSheetId="0">#REF!</definedName>
    <definedName name="_LR2">#REF!</definedName>
    <definedName name="_LR3" localSheetId="2">#REF!</definedName>
    <definedName name="_LR3" localSheetId="0">#REF!</definedName>
    <definedName name="_LR3">#REF!</definedName>
    <definedName name="_MaL1" localSheetId="2">#REF!</definedName>
    <definedName name="_MaL1" localSheetId="0">#REF!</definedName>
    <definedName name="_MaL1">#REF!</definedName>
    <definedName name="_MaL2" localSheetId="2">#REF!</definedName>
    <definedName name="_MaL2" localSheetId="0">#REF!</definedName>
    <definedName name="_MaL2">#REF!</definedName>
    <definedName name="_MatInverse_In" localSheetId="2" hidden="1">#REF!</definedName>
    <definedName name="_MatInverse_In" localSheetId="1" hidden="1">#REF!</definedName>
    <definedName name="_MatInverse_In" localSheetId="0" hidden="1">#REF!</definedName>
    <definedName name="_MatInverse_In" hidden="1">#REF!</definedName>
    <definedName name="_MatMult_A" localSheetId="2" hidden="1">#REF!</definedName>
    <definedName name="_MatMult_A" localSheetId="1" hidden="1">#REF!</definedName>
    <definedName name="_MatMult_A" localSheetId="0" hidden="1">#REF!</definedName>
    <definedName name="_MatMult_A" hidden="1">#REF!</definedName>
    <definedName name="_MatMult_AxB" localSheetId="2" hidden="1">#REF!</definedName>
    <definedName name="_MatMult_AxB" localSheetId="1" hidden="1">#REF!</definedName>
    <definedName name="_MatMult_AxB" localSheetId="0" hidden="1">#REF!</definedName>
    <definedName name="_MatMult_AxB" hidden="1">#REF!</definedName>
    <definedName name="_MatMult_B" localSheetId="2" hidden="1">#REF!</definedName>
    <definedName name="_MatMult_B" localSheetId="1" hidden="1">#REF!</definedName>
    <definedName name="_MatMult_B" localSheetId="0" hidden="1">#REF!</definedName>
    <definedName name="_MatMult_B" hidden="1">#REF!</definedName>
    <definedName name="_Order1" localSheetId="2" hidden="1">0</definedName>
    <definedName name="_Order1" hidden="1">0</definedName>
    <definedName name="_Order2" hidden="1">255</definedName>
    <definedName name="_pa1" localSheetId="2">#REF!</definedName>
    <definedName name="_pa1" localSheetId="1">#REF!</definedName>
    <definedName name="_pa1" localSheetId="0">#REF!</definedName>
    <definedName name="_pa1">#REF!</definedName>
    <definedName name="_pa2" localSheetId="2">#REF!</definedName>
    <definedName name="_pa2" localSheetId="0">#REF!</definedName>
    <definedName name="_pa2">#REF!</definedName>
    <definedName name="_PB1" localSheetId="2">#REF!</definedName>
    <definedName name="_PB1" localSheetId="1">#REF!</definedName>
    <definedName name="_PB1" localSheetId="0">#REF!</definedName>
    <definedName name="_PB1">#REF!</definedName>
    <definedName name="_PB2" localSheetId="2">#REF!</definedName>
    <definedName name="_PB2" localSheetId="1">#REF!</definedName>
    <definedName name="_PB2" localSheetId="0">#REF!</definedName>
    <definedName name="_PB2">#REF!</definedName>
    <definedName name="_PB3" localSheetId="2">#REF!</definedName>
    <definedName name="_PB3" localSheetId="1">#REF!</definedName>
    <definedName name="_PB3" localSheetId="0">#REF!</definedName>
    <definedName name="_PB3">#REF!</definedName>
    <definedName name="_pl1" localSheetId="2">#REF!</definedName>
    <definedName name="_pl1" localSheetId="0">#REF!</definedName>
    <definedName name="_pl1">#REF!</definedName>
    <definedName name="_PL2" localSheetId="2">#REF!</definedName>
    <definedName name="_PL2" localSheetId="0">#REF!</definedName>
    <definedName name="_PL2">#REF!</definedName>
    <definedName name="_PL3" localSheetId="2">#REF!</definedName>
    <definedName name="_PL3" localSheetId="0">#REF!</definedName>
    <definedName name="_PL3">#REF!</definedName>
    <definedName name="_PRN2" localSheetId="2">#REF!</definedName>
    <definedName name="_PRN2" localSheetId="0">#REF!</definedName>
    <definedName name="_PRN2">#REF!</definedName>
    <definedName name="_PRN3" localSheetId="2">#REF!</definedName>
    <definedName name="_PRN3" localSheetId="0">#REF!</definedName>
    <definedName name="_PRN3">#REF!</definedName>
    <definedName name="_PRN4" localSheetId="2">#REF!</definedName>
    <definedName name="_PRN4" localSheetId="0">#REF!</definedName>
    <definedName name="_PRN4">#REF!</definedName>
    <definedName name="_PRN6" localSheetId="2">#REF!</definedName>
    <definedName name="_PRN6" localSheetId="0">#REF!</definedName>
    <definedName name="_PRN6">#REF!</definedName>
    <definedName name="_PRN7" localSheetId="2">#REF!</definedName>
    <definedName name="_PRN7" localSheetId="0">#REF!</definedName>
    <definedName name="_PRN7">#REF!</definedName>
    <definedName name="_pvc100" localSheetId="2">#REF!</definedName>
    <definedName name="_pvc100" localSheetId="0">#REF!</definedName>
    <definedName name="_pvc100">#REF!</definedName>
    <definedName name="_pvc200" localSheetId="2">#REF!</definedName>
    <definedName name="_pvc200" localSheetId="0">#REF!</definedName>
    <definedName name="_pvc200">#REF!</definedName>
    <definedName name="_q" localSheetId="2">#REF!</definedName>
    <definedName name="_q" localSheetId="0">#REF!</definedName>
    <definedName name="_q">#REF!</definedName>
    <definedName name="_R10㎝" localSheetId="2">#REF!</definedName>
    <definedName name="_R10㎝" localSheetId="0">#REF!</definedName>
    <definedName name="_R10㎝">#REF!</definedName>
    <definedName name="_R12㎝" localSheetId="2">#REF!</definedName>
    <definedName name="_R12㎝" localSheetId="0">#REF!</definedName>
    <definedName name="_R12㎝">#REF!</definedName>
    <definedName name="_R15㎝" localSheetId="2">#REF!</definedName>
    <definedName name="_R15㎝" localSheetId="0">#REF!</definedName>
    <definedName name="_R15㎝">#REF!</definedName>
    <definedName name="_R18㎝" localSheetId="2">#REF!</definedName>
    <definedName name="_R18㎝" localSheetId="0">#REF!</definedName>
    <definedName name="_R18㎝">#REF!</definedName>
    <definedName name="_R20㎝" localSheetId="2">#REF!</definedName>
    <definedName name="_R20㎝" localSheetId="0">#REF!</definedName>
    <definedName name="_R20㎝">#REF!</definedName>
    <definedName name="_R25㎝" localSheetId="2">#REF!</definedName>
    <definedName name="_R25㎝" localSheetId="0">#REF!</definedName>
    <definedName name="_R25㎝">#REF!</definedName>
    <definedName name="_R30㎝" localSheetId="2">#REF!</definedName>
    <definedName name="_R30㎝" localSheetId="0">#REF!</definedName>
    <definedName name="_R30㎝">#REF!</definedName>
    <definedName name="_R4㎝이하" localSheetId="2">#REF!</definedName>
    <definedName name="_R4㎝이하" localSheetId="0">#REF!</definedName>
    <definedName name="_R4㎝이하">#REF!</definedName>
    <definedName name="_R5㎝" localSheetId="2">#REF!</definedName>
    <definedName name="_R5㎝" localSheetId="0">#REF!</definedName>
    <definedName name="_R5㎝">#REF!</definedName>
    <definedName name="_R6㎝" localSheetId="2">#REF!</definedName>
    <definedName name="_R6㎝" localSheetId="0">#REF!</definedName>
    <definedName name="_R6㎝">#REF!</definedName>
    <definedName name="_R7㎝" localSheetId="2">#REF!</definedName>
    <definedName name="_R7㎝" localSheetId="0">#REF!</definedName>
    <definedName name="_R7㎝">#REF!</definedName>
    <definedName name="_R8㎝" localSheetId="2">#REF!</definedName>
    <definedName name="_R8㎝" localSheetId="0">#REF!</definedName>
    <definedName name="_R8㎝">#REF!</definedName>
    <definedName name="_Regression_Int" hidden="1">1</definedName>
    <definedName name="_Regression_Out" localSheetId="2">#REF!</definedName>
    <definedName name="_Regression_Out" localSheetId="0">#REF!</definedName>
    <definedName name="_Regression_Out">#REF!</definedName>
    <definedName name="_Regression_X" localSheetId="2">#REF!</definedName>
    <definedName name="_Regression_X" localSheetId="0">#REF!</definedName>
    <definedName name="_Regression_X">#REF!</definedName>
    <definedName name="_Regression_Y" localSheetId="2">#REF!</definedName>
    <definedName name="_Regression_Y" localSheetId="0">#REF!</definedName>
    <definedName name="_Regression_Y">#REF!</definedName>
    <definedName name="_s" localSheetId="2">#REF!</definedName>
    <definedName name="_s" localSheetId="0">#REF!</definedName>
    <definedName name="_s">#REF!</definedName>
    <definedName name="_s1" localSheetId="2">#REF!</definedName>
    <definedName name="_s1" localSheetId="0">#REF!</definedName>
    <definedName name="_s1">#REF!</definedName>
    <definedName name="_SAN2">#N/A</definedName>
    <definedName name="_SBB1" localSheetId="2">#REF!</definedName>
    <definedName name="_SBB1" localSheetId="1">#REF!</definedName>
    <definedName name="_SBB1" localSheetId="0">#REF!</definedName>
    <definedName name="_SBB1">#REF!</definedName>
    <definedName name="_SBB2" localSheetId="2">#REF!</definedName>
    <definedName name="_SBB2" localSheetId="0">#REF!</definedName>
    <definedName name="_SBB2">#REF!</definedName>
    <definedName name="_SBB3" localSheetId="2">#REF!</definedName>
    <definedName name="_SBB3" localSheetId="0">#REF!</definedName>
    <definedName name="_SBB3">#REF!</definedName>
    <definedName name="_SBB4" localSheetId="2">#REF!</definedName>
    <definedName name="_SBB4" localSheetId="0">#REF!</definedName>
    <definedName name="_SBB4">#REF!</definedName>
    <definedName name="_SBB5" localSheetId="2">#REF!</definedName>
    <definedName name="_SBB5" localSheetId="0">#REF!</definedName>
    <definedName name="_SBB5">#REF!</definedName>
    <definedName name="_SHH1" localSheetId="2">#REF!</definedName>
    <definedName name="_SHH1" localSheetId="0">#REF!</definedName>
    <definedName name="_SHH1">#REF!</definedName>
    <definedName name="_SHH2" localSheetId="2">#REF!</definedName>
    <definedName name="_SHH2" localSheetId="0">#REF!</definedName>
    <definedName name="_SHH2">#REF!</definedName>
    <definedName name="_SHH3" localSheetId="2">#REF!</definedName>
    <definedName name="_SHH3" localSheetId="0">#REF!</definedName>
    <definedName name="_SHH3">#REF!</definedName>
    <definedName name="_Sort" localSheetId="2" hidden="1">#REF!</definedName>
    <definedName name="_Sort" localSheetId="1" hidden="1">#REF!</definedName>
    <definedName name="_Sort" localSheetId="0" hidden="1">#REF!</definedName>
    <definedName name="_Sort" hidden="1">#REF!</definedName>
    <definedName name="_Sortt" localSheetId="2" hidden="1">#REF!</definedName>
    <definedName name="_Sortt" localSheetId="0" hidden="1">#REF!</definedName>
    <definedName name="_Sortt" hidden="1">#REF!</definedName>
    <definedName name="_SUM1">[9]EP0618!#REF!</definedName>
    <definedName name="_SUM10">[9]EP0618!#REF!</definedName>
    <definedName name="_SUM11">[9]EP0618!#REF!</definedName>
    <definedName name="_SUM12">[9]EP0618!#REF!</definedName>
    <definedName name="_SUM13">[9]EP0618!#REF!</definedName>
    <definedName name="_SUM14">[9]EP0618!#REF!</definedName>
    <definedName name="_SUM15">[9]EP0618!#REF!</definedName>
    <definedName name="_SUM16">[9]EP0618!#REF!</definedName>
    <definedName name="_SUM17">[9]EP0618!#REF!</definedName>
    <definedName name="_SUM18">[9]EP0618!#REF!</definedName>
    <definedName name="_SUM19">[9]EP0618!#REF!</definedName>
    <definedName name="_SUM2">[9]EP0618!#REF!</definedName>
    <definedName name="_SUM3">[9]EP0618!#REF!</definedName>
    <definedName name="_SUM4">[9]EP0618!#REF!</definedName>
    <definedName name="_SUM5">[9]EP0618!#REF!</definedName>
    <definedName name="_SUM6">[9]EP0618!#REF!</definedName>
    <definedName name="_SUM7">[9]EP0618!#REF!</definedName>
    <definedName name="_SUM8">[9]EP0618!#REF!</definedName>
    <definedName name="_SUM9">[9]EP0618!#REF!</definedName>
    <definedName name="_Table1_In1" hidden="1">[10]시행후면적!$O$59:$O$59</definedName>
    <definedName name="_Table1_Out" hidden="1">[10]시행후면적!$O$6006:$O$6006</definedName>
    <definedName name="_Ted1" localSheetId="2">#REF!</definedName>
    <definedName name="_Ted1" localSheetId="1">#REF!</definedName>
    <definedName name="_Ted1" localSheetId="0">#REF!</definedName>
    <definedName name="_Ted1">#REF!</definedName>
    <definedName name="_Ts1" localSheetId="2">#REF!</definedName>
    <definedName name="_Ts1" localSheetId="0">#REF!</definedName>
    <definedName name="_Ts1">#REF!</definedName>
    <definedName name="_Ty1" localSheetId="2">#REF!</definedName>
    <definedName name="_Ty1" localSheetId="0">#REF!</definedName>
    <definedName name="_Ty1">#REF!</definedName>
    <definedName name="_Ty2" localSheetId="2">#REF!</definedName>
    <definedName name="_Ty2" localSheetId="0">#REF!</definedName>
    <definedName name="_Ty2">#REF!</definedName>
    <definedName name="_ver1" localSheetId="2">#REF!</definedName>
    <definedName name="_ver1" localSheetId="0">#REF!</definedName>
    <definedName name="_ver1">#REF!</definedName>
    <definedName name="_ver2" localSheetId="2">#REF!</definedName>
    <definedName name="_ver2" localSheetId="0">#REF!</definedName>
    <definedName name="_ver2">#REF!</definedName>
    <definedName name="_ver3" localSheetId="2">#REF!</definedName>
    <definedName name="_ver3" localSheetId="0">#REF!</definedName>
    <definedName name="_ver3">#REF!</definedName>
    <definedName name="_W">#N/A</definedName>
    <definedName name="_WL1" localSheetId="2">#REF!</definedName>
    <definedName name="_WL1" localSheetId="1">#REF!</definedName>
    <definedName name="_WL1" localSheetId="0">#REF!</definedName>
    <definedName name="_WL1">#REF!</definedName>
    <definedName name="_WL2" localSheetId="2">#REF!</definedName>
    <definedName name="_WL2" localSheetId="0">#REF!</definedName>
    <definedName name="_WL2">#REF!</definedName>
    <definedName name="_xx1" localSheetId="2">#REF!</definedName>
    <definedName name="_xx1" localSheetId="0">#REF!</definedName>
    <definedName name="_xx1">#REF!</definedName>
    <definedName name="_xx2" localSheetId="2">#REF!</definedName>
    <definedName name="_xx2" localSheetId="0">#REF!</definedName>
    <definedName name="_xx2">#REF!</definedName>
    <definedName name="_xx3" localSheetId="2">#REF!</definedName>
    <definedName name="_xx3" localSheetId="0">#REF!</definedName>
    <definedName name="_xx3">#REF!</definedName>
    <definedName name="_xx4" localSheetId="2">#REF!</definedName>
    <definedName name="_xx4" localSheetId="0">#REF!</definedName>
    <definedName name="_xx4">#REF!</definedName>
    <definedName name="_xx5" localSheetId="2">#REF!</definedName>
    <definedName name="_xx5" localSheetId="0">#REF!</definedName>
    <definedName name="_xx5">#REF!</definedName>
    <definedName name="_xx6" localSheetId="2">#REF!</definedName>
    <definedName name="_xx6" localSheetId="0">#REF!</definedName>
    <definedName name="_xx6">#REF!</definedName>
    <definedName name="_xx7" localSheetId="2">#REF!</definedName>
    <definedName name="_xx7" localSheetId="0">#REF!</definedName>
    <definedName name="_xx7">#REF!</definedName>
    <definedName name="_xx8" localSheetId="2">#REF!</definedName>
    <definedName name="_xx8" localSheetId="0">#REF!</definedName>
    <definedName name="_xx8">#REF!</definedName>
    <definedName name="_xx9" localSheetId="2">#REF!</definedName>
    <definedName name="_xx9" localSheetId="0">#REF!</definedName>
    <definedName name="_xx9">#REF!</definedName>
    <definedName name="_z" localSheetId="2">#REF!</definedName>
    <definedName name="_z" localSheetId="0">#REF!</definedName>
    <definedName name="_z">#REF!</definedName>
    <definedName name="_zz1" localSheetId="2">#REF!</definedName>
    <definedName name="_zz1" localSheetId="0">#REF!</definedName>
    <definedName name="_zz1">#REF!</definedName>
    <definedName name="_zz2" localSheetId="2">#REF!</definedName>
    <definedName name="_zz2" localSheetId="0">#REF!</definedName>
    <definedName name="_zz2">#REF!</definedName>
    <definedName name="_zz3" localSheetId="2">#REF!</definedName>
    <definedName name="_zz3" localSheetId="0">#REF!</definedName>
    <definedName name="_zz3">#REF!</definedName>
    <definedName name="_zz5" localSheetId="2">#REF!</definedName>
    <definedName name="_zz5" localSheetId="0">#REF!</definedName>
    <definedName name="_zz5">#REF!</definedName>
    <definedName name="_zz6" localSheetId="2">#REF!</definedName>
    <definedName name="_zz6" localSheetId="0">#REF!</definedName>
    <definedName name="_zz6">#REF!</definedName>
    <definedName name="_zz7" localSheetId="2">#REF!</definedName>
    <definedName name="_zz7" localSheetId="0">#REF!</definedName>
    <definedName name="_zz7">#REF!</definedName>
    <definedName name="_zz8" localSheetId="2">#REF!</definedName>
    <definedName name="_zz8" localSheetId="0">#REF!</definedName>
    <definedName name="_zz8">#REF!</definedName>
    <definedName name="_zz9" localSheetId="2">#REF!</definedName>
    <definedName name="_zz9" localSheetId="0">#REF!</definedName>
    <definedName name="_zz9">#REF!</definedName>
    <definedName name="_건축목공" localSheetId="2">#REF!</definedName>
    <definedName name="_건축목공" localSheetId="0">#REF!</definedName>
    <definedName name="_건축목공">#REF!</definedName>
    <definedName name="¡ÆC">#N/A</definedName>
    <definedName name="´cAE°eE¹" localSheetId="2" hidden="1">#REF!</definedName>
    <definedName name="´cAE°eE¹" localSheetId="1" hidden="1">#REF!</definedName>
    <definedName name="´cAE°eE¹" localSheetId="0" hidden="1">#REF!</definedName>
    <definedName name="´cAE°eE¹" hidden="1">#REF!</definedName>
    <definedName name="¿uº°¿μ¾÷" localSheetId="2">#REF!</definedName>
    <definedName name="¿uº°¿μ¾÷" localSheetId="0">#REF!</definedName>
    <definedName name="¿uº°¿μ¾÷">#REF!</definedName>
    <definedName name="￠?u¨￢¡Æ￠?￥i¨u¡A" localSheetId="2">#REF!</definedName>
    <definedName name="￠?u¨￢¡Æ￠?￥i¨u¡A" localSheetId="0">#REF!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2" hidden="1">#REF!</definedName>
    <definedName name="￠￥cAE¡ÆeEⓒo" localSheetId="1" hidden="1">#REF!</definedName>
    <definedName name="￠￥cAE¡ÆeEⓒo" localSheetId="0"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0">#N/A</definedName>
    <definedName name="\1" localSheetId="2">#REF!</definedName>
    <definedName name="\1" localSheetId="1">#REF!</definedName>
    <definedName name="\1" localSheetId="0">#REF!</definedName>
    <definedName name="\1">#REF!</definedName>
    <definedName name="\a" localSheetId="2">#REF!</definedName>
    <definedName name="\a" localSheetId="1">#REF!</definedName>
    <definedName name="\a" localSheetId="0">#REF!</definedName>
    <definedName name="\a">#REF!</definedName>
    <definedName name="\aa" localSheetId="2">#REF!</definedName>
    <definedName name="\aa" localSheetId="1">#REF!</definedName>
    <definedName name="\aa" localSheetId="0">#REF!</definedName>
    <definedName name="\aa">#REF!</definedName>
    <definedName name="\b" localSheetId="2">#REF!</definedName>
    <definedName name="\b" localSheetId="1">#REF!</definedName>
    <definedName name="\b" localSheetId="0">#REF!</definedName>
    <definedName name="\b">#REF!</definedName>
    <definedName name="\c" localSheetId="2">#REF!</definedName>
    <definedName name="\c" localSheetId="1">#REF!</definedName>
    <definedName name="\c" localSheetId="0">#REF!</definedName>
    <definedName name="\c">#REF!</definedName>
    <definedName name="\d" localSheetId="2">#REF!</definedName>
    <definedName name="\d" localSheetId="1">#REF!</definedName>
    <definedName name="\d" localSheetId="0">#REF!</definedName>
    <definedName name="\d">#REF!</definedName>
    <definedName name="\e" localSheetId="2">#REF!</definedName>
    <definedName name="\e" localSheetId="1">#REF!</definedName>
    <definedName name="\e" localSheetId="0">#REF!</definedName>
    <definedName name="\e">#REF!</definedName>
    <definedName name="\f" localSheetId="2">#REF!</definedName>
    <definedName name="\f" localSheetId="1">#REF!</definedName>
    <definedName name="\f" localSheetId="0">#REF!</definedName>
    <definedName name="\f">#REF!</definedName>
    <definedName name="\g" localSheetId="2">#REF!</definedName>
    <definedName name="\g" localSheetId="1">#REF!</definedName>
    <definedName name="\g" localSheetId="0">#REF!</definedName>
    <definedName name="\g">#REF!</definedName>
    <definedName name="\h" localSheetId="2">#REF!</definedName>
    <definedName name="\h" localSheetId="1">#REF!</definedName>
    <definedName name="\h" localSheetId="0">#REF!</definedName>
    <definedName name="\h">#REF!</definedName>
    <definedName name="\i">[11]을!#REF!</definedName>
    <definedName name="\l" localSheetId="2">#REF!</definedName>
    <definedName name="\l" localSheetId="1">#REF!</definedName>
    <definedName name="\l" localSheetId="0">#REF!</definedName>
    <definedName name="\l">#REF!</definedName>
    <definedName name="\LL" localSheetId="2">#REF!</definedName>
    <definedName name="\LL" localSheetId="0">#REF!</definedName>
    <definedName name="\LL">#REF!</definedName>
    <definedName name="\m" localSheetId="2">#REF!</definedName>
    <definedName name="\m" localSheetId="1">#REF!</definedName>
    <definedName name="\m" localSheetId="0">#REF!</definedName>
    <definedName name="\m">#REF!</definedName>
    <definedName name="\n" localSheetId="2">#REF!</definedName>
    <definedName name="\n" localSheetId="0">#REF!</definedName>
    <definedName name="\n">#REF!</definedName>
    <definedName name="\O" localSheetId="2">#REF!</definedName>
    <definedName name="\O" localSheetId="0">#REF!</definedName>
    <definedName name="\O">#REF!</definedName>
    <definedName name="\p" localSheetId="2">#N/A</definedName>
    <definedName name="\p">#N/A</definedName>
    <definedName name="\PP" localSheetId="2">#REF!</definedName>
    <definedName name="\PP" localSheetId="1">#REF!</definedName>
    <definedName name="\PP" localSheetId="0">#REF!</definedName>
    <definedName name="\PP">#REF!</definedName>
    <definedName name="\q" localSheetId="2">#N/A</definedName>
    <definedName name="\q">#N/A</definedName>
    <definedName name="\r">#N/A</definedName>
    <definedName name="\s">#N/A</definedName>
    <definedName name="\u" localSheetId="2">#REF!</definedName>
    <definedName name="\u" localSheetId="1">#REF!</definedName>
    <definedName name="\u" localSheetId="0">#REF!</definedName>
    <definedName name="\u">#REF!</definedName>
    <definedName name="\w">#N/A</definedName>
    <definedName name="\x">#N/A</definedName>
    <definedName name="\z">#N/A</definedName>
    <definedName name="°C">#N/A</definedName>
    <definedName name="°Ç">#N/A</definedName>
    <definedName name="¼o¼o½CAu7¿u">#N/A</definedName>
    <definedName name="¼ö¼ö½ÇÀû7¿ù">#N/A</definedName>
    <definedName name="A" localSheetId="2">#REF!</definedName>
    <definedName name="A" localSheetId="1">#REF!</definedName>
    <definedName name="A" localSheetId="0">#REF!</definedName>
    <definedName name="A">#REF!</definedName>
    <definedName name="A_1" localSheetId="2">#REF!</definedName>
    <definedName name="A_1" localSheetId="0">#REF!</definedName>
    <definedName name="A_1">#REF!</definedName>
    <definedName name="A_2" localSheetId="2">#REF!</definedName>
    <definedName name="A_2" localSheetId="0">#REF!</definedName>
    <definedName name="A_2">#REF!</definedName>
    <definedName name="A_3" localSheetId="2">#REF!</definedName>
    <definedName name="A_3" localSheetId="0">#REF!</definedName>
    <definedName name="A_3">#REF!</definedName>
    <definedName name="A¡þ_¡¤ⓒo_AO">#N/A</definedName>
    <definedName name="A￢_·¹_AO">#N/A</definedName>
    <definedName name="A0" localSheetId="2">#REF!</definedName>
    <definedName name="A0" localSheetId="1">#REF!</definedName>
    <definedName name="A0" localSheetId="0">#REF!</definedName>
    <definedName name="A0">#REF!</definedName>
    <definedName name="A1..A2_">#N/A</definedName>
    <definedName name="A1..A200_">#N/A</definedName>
    <definedName name="A1_E" localSheetId="2">#REF!</definedName>
    <definedName name="A1_E" localSheetId="1">#REF!</definedName>
    <definedName name="A1_E" localSheetId="0">#REF!</definedName>
    <definedName name="A1_E">#REF!</definedName>
    <definedName name="A12..A13_">#N/A</definedName>
    <definedName name="a1K1805" localSheetId="2">#REF!</definedName>
    <definedName name="a1K1805" localSheetId="1">#REF!</definedName>
    <definedName name="a1K1805" localSheetId="0">#REF!</definedName>
    <definedName name="a1K1805">#REF!</definedName>
    <definedName name="A2_" localSheetId="2">#REF!</definedName>
    <definedName name="A2_" localSheetId="0">#REF!</definedName>
    <definedName name="A2_">#REF!</definedName>
    <definedName name="a999999999999" localSheetId="2">#REF!</definedName>
    <definedName name="a999999999999" localSheetId="1">#REF!</definedName>
    <definedName name="a999999999999" localSheetId="0">#REF!</definedName>
    <definedName name="a999999999999">#REF!</definedName>
    <definedName name="AA" localSheetId="2">#N/A</definedName>
    <definedName name="AA">#N/A</definedName>
    <definedName name="Åä">#N/A</definedName>
    <definedName name="aaa" localSheetId="2">#REF!</definedName>
    <definedName name="aaa" localSheetId="1">#REF!</definedName>
    <definedName name="aaa" localSheetId="0">#REF!</definedName>
    <definedName name="aaa">#REF!</definedName>
    <definedName name="aaa." localSheetId="2">#REF!</definedName>
    <definedName name="aaa." localSheetId="1">#REF!</definedName>
    <definedName name="aaa." localSheetId="0">#REF!</definedName>
    <definedName name="aaa.">#REF!</definedName>
    <definedName name="aaaa" localSheetId="2">{"Book1","상동3BL옥외설계계산서(1차검토분).xls"}</definedName>
    <definedName name="aaaa" localSheetId="1">{"Book1","상동3BL옥외설계계산서(1차검토분).xls"}</definedName>
    <definedName name="aaaa" localSheetId="0">{"Book1","상동3BL옥외설계계산서(1차검토분).xls"}</definedName>
    <definedName name="aaaa">{"Book1","상동3BL옥외설계계산서(1차검토분).xls"}</definedName>
    <definedName name="AAAAA" localSheetId="2">BLCH</definedName>
    <definedName name="AAAAA" localSheetId="1">BLCH</definedName>
    <definedName name="AAAAA" localSheetId="0">BLCH</definedName>
    <definedName name="AAAAA">BLCH</definedName>
    <definedName name="aaaaaaa" localSheetId="2">{"Book1","상동3BL옥외설계계산서(1차검토분).xls"}</definedName>
    <definedName name="aaaaaaa" localSheetId="1">{"Book1","상동3BL옥외설계계산서(1차검토분).xls"}</definedName>
    <definedName name="aaaaaaa" localSheetId="0">{"Book1","상동3BL옥외설계계산서(1차검토분).xls"}</definedName>
    <definedName name="aaaaaaa">{"Book1","상동3BL옥외설계계산서(1차검토분).xls"}</definedName>
    <definedName name="aaaaqqqq" localSheetId="2">#REF!</definedName>
    <definedName name="aaaaqqqq" localSheetId="1">#REF!</definedName>
    <definedName name="aaaaqqqq" localSheetId="0">#REF!</definedName>
    <definedName name="aaaaqqqq">#REF!</definedName>
    <definedName name="aæÐRIiÞA_Iª">#N/A</definedName>
    <definedName name="ab" localSheetId="1" hidden="1">{#N/A,#N/A,FALSE,"이태원철근"}</definedName>
    <definedName name="ab" localSheetId="0" hidden="1">{#N/A,#N/A,FALSE,"이태원철근"}</definedName>
    <definedName name="ab" hidden="1">{#N/A,#N/A,FALSE,"이태원철근"}</definedName>
    <definedName name="abc" localSheetId="2">#REF!</definedName>
    <definedName name="abc" localSheetId="1">#REF!</definedName>
    <definedName name="abc" localSheetId="0">#REF!</definedName>
    <definedName name="abc">#REF!</definedName>
    <definedName name="ABUTH" localSheetId="2">#REF!</definedName>
    <definedName name="ABUTH" localSheetId="0">#REF!</definedName>
    <definedName name="ABUTH">#REF!</definedName>
    <definedName name="ac" localSheetId="1" hidden="1">{#N/A,#N/A,FALSE,"이태원철근"}</definedName>
    <definedName name="ac" localSheetId="0" hidden="1">{#N/A,#N/A,FALSE,"이태원철근"}</definedName>
    <definedName name="ac" hidden="1">{#N/A,#N/A,FALSE,"이태원철근"}</definedName>
    <definedName name="aⓒ¡¨￠RIi¨­A_I¨￡">#N/A</definedName>
    <definedName name="AccessDatabase" hidden="1">"E:\WORK\VISUAL\MIRAE\LOADSYS\LoadDB.mdb"</definedName>
    <definedName name="ad" localSheetId="1" hidden="1">{#N/A,#N/A,FALSE,"이태원철근"}</definedName>
    <definedName name="ad" localSheetId="0" hidden="1">{#N/A,#N/A,FALSE,"이태원철근"}</definedName>
    <definedName name="ad" hidden="1">{#N/A,#N/A,FALSE,"이태원철근"}</definedName>
    <definedName name="ada" localSheetId="1" hidden="1">{#N/A,#N/A,FALSE,"이태원철근"}</definedName>
    <definedName name="ada" localSheetId="0" hidden="1">{#N/A,#N/A,FALSE,"이태원철근"}</definedName>
    <definedName name="ada" hidden="1">{#N/A,#N/A,FALSE,"이태원철근"}</definedName>
    <definedName name="ae" localSheetId="1" hidden="1">{#N/A,#N/A,FALSE,"이태원철근"}</definedName>
    <definedName name="ae" localSheetId="0" hidden="1">{#N/A,#N/A,FALSE,"이태원철근"}</definedName>
    <definedName name="ae" hidden="1">{#N/A,#N/A,FALSE,"이태원철근"}</definedName>
    <definedName name="af" localSheetId="1" hidden="1">{#N/A,#N/A,FALSE,"이태원철근"}</definedName>
    <definedName name="af" localSheetId="0" hidden="1">{#N/A,#N/A,FALSE,"이태원철근"}</definedName>
    <definedName name="af" hidden="1">{#N/A,#N/A,FALSE,"이태원철근"}</definedName>
    <definedName name="AFDGUYR" localSheetId="2">#REF!</definedName>
    <definedName name="AFDGUYR" localSheetId="1">#REF!</definedName>
    <definedName name="AFDGUYR" localSheetId="0">#REF!</definedName>
    <definedName name="AFDGUYR">#REF!</definedName>
    <definedName name="affd" localSheetId="2">#REF!</definedName>
    <definedName name="affd" localSheetId="0">#REF!</definedName>
    <definedName name="affd">#REF!</definedName>
    <definedName name="ag" localSheetId="1" hidden="1">{#N/A,#N/A,FALSE,"이태원철근"}</definedName>
    <definedName name="ag" localSheetId="0" hidden="1">{#N/A,#N/A,FALSE,"이태원철근"}</definedName>
    <definedName name="ag" hidden="1">{#N/A,#N/A,FALSE,"이태원철근"}</definedName>
    <definedName name="agdump" localSheetId="2">#REF!</definedName>
    <definedName name="agdump" localSheetId="1">#REF!</definedName>
    <definedName name="agdump" localSheetId="0">#REF!</definedName>
    <definedName name="agdump">#REF!</definedName>
    <definedName name="agedump" localSheetId="2">#REF!</definedName>
    <definedName name="agedump" localSheetId="0">#REF!</definedName>
    <definedName name="agedump">#REF!</definedName>
    <definedName name="agencydump" localSheetId="2">#REF!</definedName>
    <definedName name="agencydump" localSheetId="0">#REF!</definedName>
    <definedName name="agencydump">#REF!</definedName>
    <definedName name="AGENCYLY" localSheetId="2">#REF!</definedName>
    <definedName name="AGENCYLY" localSheetId="0">#REF!</definedName>
    <definedName name="AGENCYLY">#REF!</definedName>
    <definedName name="AGENCYPLAN" localSheetId="2">#REF!</definedName>
    <definedName name="AGENCYPLAN" localSheetId="0">#REF!</definedName>
    <definedName name="AGENCYPLAN">#REF!</definedName>
    <definedName name="ah" localSheetId="1" hidden="1">{#N/A,#N/A,FALSE,"이태원철근"}</definedName>
    <definedName name="ah" localSheetId="0" hidden="1">{#N/A,#N/A,FALSE,"이태원철근"}</definedName>
    <definedName name="ah" hidden="1">{#N/A,#N/A,FALSE,"이태원철근"}</definedName>
    <definedName name="aheh" localSheetId="1" hidden="1">{#N/A,#N/A,FALSE,"이태원철근"}</definedName>
    <definedName name="aheh" localSheetId="0" hidden="1">{#N/A,#N/A,FALSE,"이태원철근"}</definedName>
    <definedName name="aheh" hidden="1">{#N/A,#N/A,FALSE,"이태원철근"}</definedName>
    <definedName name="ai" localSheetId="1" hidden="1">{#N/A,#N/A,FALSE,"이태원철근"}</definedName>
    <definedName name="ai" localSheetId="0" hidden="1">{#N/A,#N/A,FALSE,"이태원철근"}</definedName>
    <definedName name="ai" hidden="1">{#N/A,#N/A,FALSE,"이태원철근"}</definedName>
    <definedName name="ÀÎ¼â">[12]!ÀÎ¼â</definedName>
    <definedName name="AJ" localSheetId="1" hidden="1">{#N/A,#N/A,FALSE,"이태원철근"}</definedName>
    <definedName name="AJ" localSheetId="0" hidden="1">{#N/A,#N/A,FALSE,"이태원철근"}</definedName>
    <definedName name="AJ" hidden="1">{#N/A,#N/A,FALSE,"이태원철근"}</definedName>
    <definedName name="AJH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localSheetId="1" hidden="1">{#N/A,#N/A,FALSE,"이태원철근"}</definedName>
    <definedName name="ak" localSheetId="0" hidden="1">{#N/A,#N/A,FALSE,"이태원철근"}</definedName>
    <definedName name="ak" hidden="1">{#N/A,#N/A,FALSE,"이태원철근"}</definedName>
    <definedName name="al" localSheetId="1" hidden="1">{#N/A,#N/A,FALSE,"이태원철근"}</definedName>
    <definedName name="al" localSheetId="0" hidden="1">{#N/A,#N/A,FALSE,"이태원철근"}</definedName>
    <definedName name="al" hidden="1">{#N/A,#N/A,FALSE,"이태원철근"}</definedName>
    <definedName name="ALL">#N/A</definedName>
    <definedName name="ALPHA" localSheetId="2">#REF!</definedName>
    <definedName name="ALPHA" localSheetId="1">#REF!</definedName>
    <definedName name="ALPHA" localSheetId="0">#REF!</definedName>
    <definedName name="ALPHA">#REF!</definedName>
    <definedName name="am" localSheetId="1" hidden="1">{#N/A,#N/A,FALSE,"이태원철근"}</definedName>
    <definedName name="am" localSheetId="0" hidden="1">{#N/A,#N/A,FALSE,"이태원철근"}</definedName>
    <definedName name="am" hidden="1">{#N/A,#N/A,FALSE,"이태원철근"}</definedName>
    <definedName name="amc" localSheetId="2">#REF!</definedName>
    <definedName name="amc" localSheetId="1">#REF!</definedName>
    <definedName name="amc" localSheetId="0">#REF!</definedName>
    <definedName name="amc">#REF!</definedName>
    <definedName name="AMXE08">[13]미드수량!#REF!</definedName>
    <definedName name="AMXE08_1">[14]미드수량!#REF!</definedName>
    <definedName name="AMXE08_10">[14]미드수량!#REF!</definedName>
    <definedName name="AMXE08_11">[15]미드수량!#REF!</definedName>
    <definedName name="AMXE08_12">[14]미드수량!#REF!</definedName>
    <definedName name="AMXE08_2">[14]미드수량!#REF!</definedName>
    <definedName name="AMXE08_3">[14]미드수량!#REF!</definedName>
    <definedName name="AMXE08_4">[14]미드수량!#REF!</definedName>
    <definedName name="AMXE08_5">[14]미드수량!#REF!</definedName>
    <definedName name="AMXE08_6">[14]미드수량!#REF!</definedName>
    <definedName name="AMXE08_7">[14]미드수량!#REF!</definedName>
    <definedName name="AMXE08_8">[14]미드수량!#REF!</definedName>
    <definedName name="AMXE08_9">[14]미드수량!#REF!</definedName>
    <definedName name="an" localSheetId="1" hidden="1">{#N/A,#N/A,FALSE,"이태원철근"}</definedName>
    <definedName name="an" localSheetId="0" hidden="1">{#N/A,#N/A,FALSE,"이태원철근"}</definedName>
    <definedName name="an" hidden="1">{#N/A,#N/A,FALSE,"이태원철근"}</definedName>
    <definedName name="an1_ea" localSheetId="2">#REF!</definedName>
    <definedName name="an1_ea" localSheetId="1">#REF!</definedName>
    <definedName name="an1_ea" localSheetId="0">#REF!</definedName>
    <definedName name="an1_ea">#REF!</definedName>
    <definedName name="an21_e" localSheetId="2">#REF!</definedName>
    <definedName name="an21_e" localSheetId="0">#REF!</definedName>
    <definedName name="an21_e">#REF!</definedName>
    <definedName name="an21_ea" localSheetId="2">#REF!</definedName>
    <definedName name="an21_ea" localSheetId="0">#REF!</definedName>
    <definedName name="an21_ea">#REF!</definedName>
    <definedName name="an22_ea" localSheetId="2">#REF!</definedName>
    <definedName name="an22_ea" localSheetId="0">#REF!</definedName>
    <definedName name="an22_ea">#REF!</definedName>
    <definedName name="ANG" localSheetId="2">#REF!</definedName>
    <definedName name="ANG" localSheetId="0">#REF!</definedName>
    <definedName name="ANG">#REF!</definedName>
    <definedName name="ANGLE_30" localSheetId="2">#REF!</definedName>
    <definedName name="ANGLE_30" localSheetId="0">#REF!</definedName>
    <definedName name="ANGLE_30">#REF!</definedName>
    <definedName name="ANGLE_40" localSheetId="2">#REF!</definedName>
    <definedName name="ANGLE_40" localSheetId="0">#REF!</definedName>
    <definedName name="ANGLE_40">#REF!</definedName>
    <definedName name="ANGLE1" localSheetId="2">#REF!</definedName>
    <definedName name="ANGLE1" localSheetId="0">#REF!</definedName>
    <definedName name="ANGLE1">#REF!</definedName>
    <definedName name="ANGLE21" localSheetId="2">#REF!</definedName>
    <definedName name="ANGLE21" localSheetId="0">#REF!</definedName>
    <definedName name="ANGLE21">#REF!</definedName>
    <definedName name="ANGLE22" localSheetId="2">#REF!</definedName>
    <definedName name="ANGLE22" localSheetId="0">#REF!</definedName>
    <definedName name="ANGLE22">#REF!</definedName>
    <definedName name="anscount" hidden="1">1</definedName>
    <definedName name="ao" localSheetId="1" hidden="1">{#N/A,#N/A,FALSE,"이태원철근"}</definedName>
    <definedName name="ao" localSheetId="0" hidden="1">{#N/A,#N/A,FALSE,"이태원철근"}</definedName>
    <definedName name="ao" hidden="1">{#N/A,#N/A,FALSE,"이태원철근"}</definedName>
    <definedName name="Áö¿ì±â">[12]!Áö¿ì±â</definedName>
    <definedName name="ap" localSheetId="1" hidden="1">{#N/A,#N/A,FALSE,"이태원철근"}</definedName>
    <definedName name="ap" localSheetId="0" hidden="1">{#N/A,#N/A,FALSE,"이태원철근"}</definedName>
    <definedName name="ap" hidden="1">{#N/A,#N/A,FALSE,"이태원철근"}</definedName>
    <definedName name="APT" localSheetId="2">#REF!</definedName>
    <definedName name="APT" localSheetId="1">#REF!</definedName>
    <definedName name="APT" localSheetId="0">#REF!</definedName>
    <definedName name="APT">#REF!</definedName>
    <definedName name="aq" localSheetId="1" hidden="1">{#N/A,#N/A,FALSE,"이태원철근"}</definedName>
    <definedName name="aq" localSheetId="0" hidden="1">{#N/A,#N/A,FALSE,"이태원철근"}</definedName>
    <definedName name="aq" hidden="1">{#N/A,#N/A,FALSE,"이태원철근"}</definedName>
    <definedName name="ar" localSheetId="1" hidden="1">{#N/A,#N/A,FALSE,"이태원철근"}</definedName>
    <definedName name="ar" localSheetId="0" hidden="1">{#N/A,#N/A,FALSE,"이태원철근"}</definedName>
    <definedName name="ar" hidden="1">{#N/A,#N/A,FALSE,"이태원철근"}</definedName>
    <definedName name="area">'[16]1.설계조건'!$D$9</definedName>
    <definedName name="as" localSheetId="2">#REF!</definedName>
    <definedName name="as" localSheetId="1">#REF!</definedName>
    <definedName name="as" localSheetId="0">#REF!</definedName>
    <definedName name="as">#REF!</definedName>
    <definedName name="ASDF" localSheetId="1" hidden="1">{#N/A,#N/A,FALSE,"골재소요량";#N/A,#N/A,FALSE,"골재소요량"}</definedName>
    <definedName name="ASDF" localSheetId="0" hidden="1">{#N/A,#N/A,FALSE,"골재소요량";#N/A,#N/A,FALSE,"골재소요량"}</definedName>
    <definedName name="ASDF" hidden="1">{#N/A,#N/A,FALSE,"골재소요량";#N/A,#N/A,FALSE,"골재소요량"}</definedName>
    <definedName name="asdfasfdasdf" localSheetId="2">#REF!</definedName>
    <definedName name="asdfasfdasdf" localSheetId="1">#REF!</definedName>
    <definedName name="asdfasfdasdf" localSheetId="0">#REF!</definedName>
    <definedName name="asdfasfdasdf">#REF!</definedName>
    <definedName name="asdga" localSheetId="1" hidden="1">{#N/A,#N/A,FALSE,"이태원철근"}</definedName>
    <definedName name="asdga" localSheetId="0" hidden="1">{#N/A,#N/A,FALSE,"이태원철근"}</definedName>
    <definedName name="asdga" hidden="1">{#N/A,#N/A,FALSE,"이태원철근"}</definedName>
    <definedName name="asdjjkj" localSheetId="2">#REF!</definedName>
    <definedName name="asdjjkj" localSheetId="1">#REF!</definedName>
    <definedName name="asdjjkj" localSheetId="0">#REF!</definedName>
    <definedName name="asdjjkj">#REF!</definedName>
    <definedName name="ASS" localSheetId="2">#REF!</definedName>
    <definedName name="ASS" localSheetId="0">#REF!</definedName>
    <definedName name="ASS">#REF!</definedName>
    <definedName name="Au">#N/A</definedName>
    <definedName name="Àü">#N/A</definedName>
    <definedName name="autoexec" localSheetId="2">#REF!</definedName>
    <definedName name="autoexec" localSheetId="1">#REF!</definedName>
    <definedName name="autoexec" localSheetId="0">#REF!</definedName>
    <definedName name="autoexec">#REF!</definedName>
    <definedName name="azsr" localSheetId="2">#REF!</definedName>
    <definedName name="azsr" localSheetId="0">#REF!</definedName>
    <definedName name="azsr">#REF!</definedName>
    <definedName name="AZX" localSheetId="2">#REF!</definedName>
    <definedName name="AZX" localSheetId="0">#REF!</definedName>
    <definedName name="AZX">#REF!</definedName>
    <definedName name="A삼" localSheetId="2">#REF!</definedName>
    <definedName name="A삼" localSheetId="0">#REF!</definedName>
    <definedName name="A삼">#REF!</definedName>
    <definedName name="A이" localSheetId="2">#REF!</definedName>
    <definedName name="A이" localSheetId="0">#REF!</definedName>
    <definedName name="A이">#REF!</definedName>
    <definedName name="A일" localSheetId="2">#REF!</definedName>
    <definedName name="A일" localSheetId="0">#REF!</definedName>
    <definedName name="A일">#REF!</definedName>
    <definedName name="b" localSheetId="2">#REF!</definedName>
    <definedName name="b" localSheetId="1">#REF!</definedName>
    <definedName name="b" localSheetId="0">#REF!</definedName>
    <definedName name="b">#REF!</definedName>
    <definedName name="B10A1P" localSheetId="2">#REF!</definedName>
    <definedName name="B10A1P" localSheetId="0">#REF!</definedName>
    <definedName name="B10A1P">#REF!</definedName>
    <definedName name="b10a1t" localSheetId="2">#REF!</definedName>
    <definedName name="b10a1t" localSheetId="0">#REF!</definedName>
    <definedName name="b10a1t">#REF!</definedName>
    <definedName name="b10a2p" localSheetId="2">#REF!</definedName>
    <definedName name="b10a2p" localSheetId="0">#REF!</definedName>
    <definedName name="b10a2p">#REF!</definedName>
    <definedName name="b10a2t" localSheetId="2">#REF!</definedName>
    <definedName name="b10a2t" localSheetId="0">#REF!</definedName>
    <definedName name="b10a2t">#REF!</definedName>
    <definedName name="B10㎝" localSheetId="2">#REF!</definedName>
    <definedName name="B10㎝" localSheetId="0">#REF!</definedName>
    <definedName name="B10㎝">#REF!</definedName>
    <definedName name="B11A1P" localSheetId="2">#REF!</definedName>
    <definedName name="B11A1P" localSheetId="0">#REF!</definedName>
    <definedName name="B11A1P">#REF!</definedName>
    <definedName name="b11a1t" localSheetId="2">#REF!</definedName>
    <definedName name="b11a1t" localSheetId="0">#REF!</definedName>
    <definedName name="b11a1t">#REF!</definedName>
    <definedName name="b11a2p" localSheetId="2">#REF!</definedName>
    <definedName name="b11a2p" localSheetId="0">#REF!</definedName>
    <definedName name="b11a2p">#REF!</definedName>
    <definedName name="b11a2t" localSheetId="2">#REF!</definedName>
    <definedName name="b11a2t" localSheetId="0">#REF!</definedName>
    <definedName name="b11a2t">#REF!</definedName>
    <definedName name="B12A1P" localSheetId="2">#REF!</definedName>
    <definedName name="B12A1P" localSheetId="0">#REF!</definedName>
    <definedName name="B12A1P">#REF!</definedName>
    <definedName name="b12a1t" localSheetId="2">#REF!</definedName>
    <definedName name="b12a1t" localSheetId="0">#REF!</definedName>
    <definedName name="b12a1t">#REF!</definedName>
    <definedName name="b12a2p" localSheetId="2">#REF!</definedName>
    <definedName name="b12a2p" localSheetId="0">#REF!</definedName>
    <definedName name="b12a2p">#REF!</definedName>
    <definedName name="b12a2t" localSheetId="2">#REF!</definedName>
    <definedName name="b12a2t" localSheetId="0">#REF!</definedName>
    <definedName name="b12a2t">#REF!</definedName>
    <definedName name="B12㎝" localSheetId="2">#REF!</definedName>
    <definedName name="B12㎝" localSheetId="0">#REF!</definedName>
    <definedName name="B12㎝">#REF!</definedName>
    <definedName name="B13A1P" localSheetId="2">#REF!</definedName>
    <definedName name="B13A1P" localSheetId="0">#REF!</definedName>
    <definedName name="B13A1P">#REF!</definedName>
    <definedName name="b13a1t" localSheetId="2">#REF!</definedName>
    <definedName name="b13a1t" localSheetId="0">#REF!</definedName>
    <definedName name="b13a1t">#REF!</definedName>
    <definedName name="b13a2p" localSheetId="2">#REF!</definedName>
    <definedName name="b13a2p" localSheetId="0">#REF!</definedName>
    <definedName name="b13a2p">#REF!</definedName>
    <definedName name="b13a2t" localSheetId="2">#REF!</definedName>
    <definedName name="b13a2t" localSheetId="0">#REF!</definedName>
    <definedName name="b13a2t">#REF!</definedName>
    <definedName name="B14A1P" localSheetId="2">#REF!</definedName>
    <definedName name="B14A1P" localSheetId="0">#REF!</definedName>
    <definedName name="B14A1P">#REF!</definedName>
    <definedName name="b14a1t" localSheetId="2">#REF!</definedName>
    <definedName name="b14a1t" localSheetId="0">#REF!</definedName>
    <definedName name="b14a1t">#REF!</definedName>
    <definedName name="b14a2p" localSheetId="2">#REF!</definedName>
    <definedName name="b14a2p" localSheetId="0">#REF!</definedName>
    <definedName name="b14a2p">#REF!</definedName>
    <definedName name="b14a2t" localSheetId="2">#REF!</definedName>
    <definedName name="b14a2t" localSheetId="0">#REF!</definedName>
    <definedName name="b14a2t">#REF!</definedName>
    <definedName name="B15A1P" localSheetId="2">#REF!</definedName>
    <definedName name="B15A1P" localSheetId="0">#REF!</definedName>
    <definedName name="B15A1P">#REF!</definedName>
    <definedName name="b15a1t" localSheetId="2">#REF!</definedName>
    <definedName name="b15a1t" localSheetId="0">#REF!</definedName>
    <definedName name="b15a1t">#REF!</definedName>
    <definedName name="b15a2p" localSheetId="2">#REF!</definedName>
    <definedName name="b15a2p" localSheetId="0">#REF!</definedName>
    <definedName name="b15a2p">#REF!</definedName>
    <definedName name="b15a2t" localSheetId="2">#REF!</definedName>
    <definedName name="b15a2t" localSheetId="0">#REF!</definedName>
    <definedName name="b15a2t">#REF!</definedName>
    <definedName name="B15㎝" localSheetId="2">#REF!</definedName>
    <definedName name="B15㎝" localSheetId="0">#REF!</definedName>
    <definedName name="B15㎝">#REF!</definedName>
    <definedName name="B16A1T" localSheetId="2">#REF!</definedName>
    <definedName name="B16A1T" localSheetId="0">#REF!</definedName>
    <definedName name="B16A1T">#REF!</definedName>
    <definedName name="B16A2P" localSheetId="2">#REF!</definedName>
    <definedName name="B16A2P" localSheetId="0">#REF!</definedName>
    <definedName name="B16A2P">#REF!</definedName>
    <definedName name="B18㎝" localSheetId="2">#REF!</definedName>
    <definedName name="B18㎝" localSheetId="0">#REF!</definedName>
    <definedName name="B18㎝">#REF!</definedName>
    <definedName name="B1A1P" localSheetId="2">#REF!</definedName>
    <definedName name="B1A1P" localSheetId="0">#REF!</definedName>
    <definedName name="B1A1P">#REF!</definedName>
    <definedName name="b1a1t" localSheetId="2">#REF!</definedName>
    <definedName name="b1a1t" localSheetId="0">#REF!</definedName>
    <definedName name="b1a1t">#REF!</definedName>
    <definedName name="b1a2p" localSheetId="2">#REF!</definedName>
    <definedName name="b1a2p" localSheetId="0">#REF!</definedName>
    <definedName name="b1a2p">#REF!</definedName>
    <definedName name="b1a2t" localSheetId="2">#REF!</definedName>
    <definedName name="b1a2t" localSheetId="0">#REF!</definedName>
    <definedName name="b1a2t">#REF!</definedName>
    <definedName name="B1B" localSheetId="2">#REF!</definedName>
    <definedName name="B1B" localSheetId="0">#REF!</definedName>
    <definedName name="B1B">#REF!</definedName>
    <definedName name="B20㎝" localSheetId="2">#REF!</definedName>
    <definedName name="B20㎝" localSheetId="0">#REF!</definedName>
    <definedName name="B20㎝">#REF!</definedName>
    <definedName name="B25㎝" localSheetId="2">#REF!</definedName>
    <definedName name="B25㎝" localSheetId="0">#REF!</definedName>
    <definedName name="B25㎝">#REF!</definedName>
    <definedName name="B2A1P" localSheetId="2">#REF!</definedName>
    <definedName name="B2A1P" localSheetId="0">#REF!</definedName>
    <definedName name="B2A1P">#REF!</definedName>
    <definedName name="b2a1t" localSheetId="2">#REF!</definedName>
    <definedName name="b2a1t" localSheetId="0">#REF!</definedName>
    <definedName name="b2a1t">#REF!</definedName>
    <definedName name="b2a2p" localSheetId="2">#REF!</definedName>
    <definedName name="b2a2p" localSheetId="0">#REF!</definedName>
    <definedName name="b2a2p">#REF!</definedName>
    <definedName name="b2a2t" localSheetId="2">#REF!</definedName>
    <definedName name="b2a2t" localSheetId="0">#REF!</definedName>
    <definedName name="b2a2t">#REF!</definedName>
    <definedName name="B2B" localSheetId="2">#REF!</definedName>
    <definedName name="B2B" localSheetId="0">#REF!</definedName>
    <definedName name="B2B">#REF!</definedName>
    <definedName name="B30A1P" localSheetId="2">#REF!</definedName>
    <definedName name="B30A1P" localSheetId="0">#REF!</definedName>
    <definedName name="B30A1P">#REF!</definedName>
    <definedName name="b30a1t" localSheetId="2">#REF!</definedName>
    <definedName name="b30a1t" localSheetId="0">#REF!</definedName>
    <definedName name="b30a1t">#REF!</definedName>
    <definedName name="b30a2p" localSheetId="2">#REF!</definedName>
    <definedName name="b30a2p" localSheetId="0">#REF!</definedName>
    <definedName name="b30a2p">#REF!</definedName>
    <definedName name="b30a2t" localSheetId="2">#REF!</definedName>
    <definedName name="b30a2t" localSheetId="0">#REF!</definedName>
    <definedName name="b30a2t">#REF!</definedName>
    <definedName name="B30㎝" localSheetId="2">#REF!</definedName>
    <definedName name="B30㎝" localSheetId="0">#REF!</definedName>
    <definedName name="B30㎝">#REF!</definedName>
    <definedName name="B3A1P" localSheetId="2">#REF!</definedName>
    <definedName name="B3A1P" localSheetId="0">#REF!</definedName>
    <definedName name="B3A1P">#REF!</definedName>
    <definedName name="b3a1t" localSheetId="2">#REF!</definedName>
    <definedName name="b3a1t" localSheetId="0">#REF!</definedName>
    <definedName name="b3a1t">#REF!</definedName>
    <definedName name="b3a2p" localSheetId="2">#REF!</definedName>
    <definedName name="b3a2p" localSheetId="0">#REF!</definedName>
    <definedName name="b3a2p">#REF!</definedName>
    <definedName name="b3a2t" localSheetId="2">#REF!</definedName>
    <definedName name="b3a2t" localSheetId="0">#REF!</definedName>
    <definedName name="b3a2t">#REF!</definedName>
    <definedName name="B3B" localSheetId="2">#REF!</definedName>
    <definedName name="B3B" localSheetId="0">#REF!</definedName>
    <definedName name="B3B">#REF!</definedName>
    <definedName name="B4A1P" localSheetId="2">#REF!</definedName>
    <definedName name="B4A1P" localSheetId="0">#REF!</definedName>
    <definedName name="B4A1P">#REF!</definedName>
    <definedName name="b4a1t" localSheetId="2">#REF!</definedName>
    <definedName name="b4a1t" localSheetId="0">#REF!</definedName>
    <definedName name="b4a1t">#REF!</definedName>
    <definedName name="b4a2p" localSheetId="2">#REF!</definedName>
    <definedName name="b4a2p" localSheetId="0">#REF!</definedName>
    <definedName name="b4a2p">#REF!</definedName>
    <definedName name="b4a2t" localSheetId="2">#REF!</definedName>
    <definedName name="b4a2t" localSheetId="0">#REF!</definedName>
    <definedName name="b4a2t">#REF!</definedName>
    <definedName name="B4B" localSheetId="2">#REF!</definedName>
    <definedName name="B4B" localSheetId="0">#REF!</definedName>
    <definedName name="B4B">#REF!</definedName>
    <definedName name="B4㎝이하" localSheetId="2">#REF!</definedName>
    <definedName name="B4㎝이하" localSheetId="0">#REF!</definedName>
    <definedName name="B4㎝이하">#REF!</definedName>
    <definedName name="B5A1P" localSheetId="2">#REF!</definedName>
    <definedName name="B5A1P" localSheetId="0">#REF!</definedName>
    <definedName name="B5A1P">#REF!</definedName>
    <definedName name="b5a1t" localSheetId="2">#REF!</definedName>
    <definedName name="b5a1t" localSheetId="0">#REF!</definedName>
    <definedName name="b5a1t">#REF!</definedName>
    <definedName name="b5a2p" localSheetId="2">#REF!</definedName>
    <definedName name="b5a2p" localSheetId="0">#REF!</definedName>
    <definedName name="b5a2p">#REF!</definedName>
    <definedName name="b5a2t" localSheetId="2">#REF!</definedName>
    <definedName name="b5a2t" localSheetId="0">#REF!</definedName>
    <definedName name="b5a2t">#REF!</definedName>
    <definedName name="B5㎝" localSheetId="2">#REF!</definedName>
    <definedName name="B5㎝" localSheetId="0">#REF!</definedName>
    <definedName name="B5㎝">#REF!</definedName>
    <definedName name="B6A1P" localSheetId="2">#REF!</definedName>
    <definedName name="B6A1P" localSheetId="0">#REF!</definedName>
    <definedName name="B6A1P">#REF!</definedName>
    <definedName name="b6a1t" localSheetId="2">#REF!</definedName>
    <definedName name="b6a1t" localSheetId="0">#REF!</definedName>
    <definedName name="b6a1t">#REF!</definedName>
    <definedName name="b6a2p" localSheetId="2">#REF!</definedName>
    <definedName name="b6a2p" localSheetId="0">#REF!</definedName>
    <definedName name="b6a2p">#REF!</definedName>
    <definedName name="b6a2t" localSheetId="2">#REF!</definedName>
    <definedName name="b6a2t" localSheetId="0">#REF!</definedName>
    <definedName name="b6a2t">#REF!</definedName>
    <definedName name="B6㎝" localSheetId="2">#REF!</definedName>
    <definedName name="B6㎝" localSheetId="0">#REF!</definedName>
    <definedName name="B6㎝">#REF!</definedName>
    <definedName name="B7A1P" localSheetId="2">#REF!</definedName>
    <definedName name="B7A1P" localSheetId="0">#REF!</definedName>
    <definedName name="B7A1P">#REF!</definedName>
    <definedName name="b7a1t" localSheetId="2">#REF!</definedName>
    <definedName name="b7a1t" localSheetId="0">#REF!</definedName>
    <definedName name="b7a1t">#REF!</definedName>
    <definedName name="b7a2p" localSheetId="2">#REF!</definedName>
    <definedName name="b7a2p" localSheetId="0">#REF!</definedName>
    <definedName name="b7a2p">#REF!</definedName>
    <definedName name="b7a2t" localSheetId="2">#REF!</definedName>
    <definedName name="b7a2t" localSheetId="0">#REF!</definedName>
    <definedName name="b7a2t">#REF!</definedName>
    <definedName name="B7㎝" localSheetId="2">#REF!</definedName>
    <definedName name="B7㎝" localSheetId="0">#REF!</definedName>
    <definedName name="B7㎝">#REF!</definedName>
    <definedName name="B8A1P" localSheetId="2">#REF!</definedName>
    <definedName name="B8A1P" localSheetId="0">#REF!</definedName>
    <definedName name="B8A1P">#REF!</definedName>
    <definedName name="b8a1t" localSheetId="2">#REF!</definedName>
    <definedName name="b8a1t" localSheetId="0">#REF!</definedName>
    <definedName name="b8a1t">#REF!</definedName>
    <definedName name="b8a2p" localSheetId="2">#REF!</definedName>
    <definedName name="b8a2p" localSheetId="0">#REF!</definedName>
    <definedName name="b8a2p">#REF!</definedName>
    <definedName name="b8a2t" localSheetId="2">#REF!</definedName>
    <definedName name="b8a2t" localSheetId="0">#REF!</definedName>
    <definedName name="b8a2t">#REF!</definedName>
    <definedName name="B8㎝" localSheetId="2">#REF!</definedName>
    <definedName name="B8㎝" localSheetId="0">#REF!</definedName>
    <definedName name="B8㎝">#REF!</definedName>
    <definedName name="B9A1P" localSheetId="2">#REF!</definedName>
    <definedName name="B9A1P" localSheetId="0">#REF!</definedName>
    <definedName name="B9A1P">#REF!</definedName>
    <definedName name="b9a1t" localSheetId="2">#REF!</definedName>
    <definedName name="b9a1t" localSheetId="0">#REF!</definedName>
    <definedName name="b9a1t">#REF!</definedName>
    <definedName name="b9a2p" localSheetId="2">#REF!</definedName>
    <definedName name="b9a2p" localSheetId="0">#REF!</definedName>
    <definedName name="b9a2p">#REF!</definedName>
    <definedName name="b9a2t" localSheetId="2">#REF!</definedName>
    <definedName name="b9a2t" localSheetId="0">#REF!</definedName>
    <definedName name="b9a2t">#REF!</definedName>
    <definedName name="BA1P" localSheetId="2">#REF!</definedName>
    <definedName name="BA1P" localSheetId="0">#REF!</definedName>
    <definedName name="BA1P">#REF!</definedName>
    <definedName name="ba1t" localSheetId="2">#REF!</definedName>
    <definedName name="ba1t" localSheetId="0">#REF!</definedName>
    <definedName name="ba1t">#REF!</definedName>
    <definedName name="ba2p" localSheetId="2">#REF!</definedName>
    <definedName name="ba2p" localSheetId="0">#REF!</definedName>
    <definedName name="ba2p">#REF!</definedName>
    <definedName name="ba2t" localSheetId="2">#REF!</definedName>
    <definedName name="ba2t" localSheetId="0">#REF!</definedName>
    <definedName name="ba2t">#REF!</definedName>
    <definedName name="BASE" localSheetId="2">#REF!</definedName>
    <definedName name="BASE" localSheetId="0">#REF!</definedName>
    <definedName name="BASE">#REF!</definedName>
    <definedName name="bb" localSheetId="2">#REF!</definedName>
    <definedName name="bb" localSheetId="0">#REF!</definedName>
    <definedName name="bb">#REF!</definedName>
    <definedName name="bbbb">[17]재료집계!#REF!</definedName>
    <definedName name="BC" localSheetId="1" hidden="1">{#N/A,#N/A,FALSE,"이태원철근"}</definedName>
    <definedName name="BC" localSheetId="0" hidden="1">{#N/A,#N/A,FALSE,"이태원철근"}</definedName>
    <definedName name="BC" hidden="1">{#N/A,#N/A,FALSE,"이태원철근"}</definedName>
    <definedName name="BD" localSheetId="2">#REF!</definedName>
    <definedName name="BD" localSheetId="1">#REF!</definedName>
    <definedName name="BD" localSheetId="0">#REF!</definedName>
    <definedName name="BD">#REF!</definedName>
    <definedName name="BE" localSheetId="2">#REF!</definedName>
    <definedName name="BE" localSheetId="0">#REF!</definedName>
    <definedName name="BE">#REF!</definedName>
    <definedName name="BETA" localSheetId="2">#REF!</definedName>
    <definedName name="BETA" localSheetId="0">#REF!</definedName>
    <definedName name="BETA">#REF!</definedName>
    <definedName name="BF" localSheetId="2">#REF!</definedName>
    <definedName name="BF" localSheetId="0">#REF!</definedName>
    <definedName name="BF">#REF!</definedName>
    <definedName name="BG" localSheetId="2">#REF!</definedName>
    <definedName name="BG" localSheetId="0">#REF!</definedName>
    <definedName name="BG">#REF!</definedName>
    <definedName name="BI" localSheetId="1" hidden="1">{#N/A,#N/A,FALSE,"이태원철근"}</definedName>
    <definedName name="BI" localSheetId="0" hidden="1">{#N/A,#N/A,FALSE,"이태원철근"}</definedName>
    <definedName name="BI" hidden="1">{#N/A,#N/A,FALSE,"이태원철근"}</definedName>
    <definedName name="BLO_1">#N/A</definedName>
    <definedName name="box" localSheetId="2">#REF!</definedName>
    <definedName name="box" localSheetId="1">#REF!</definedName>
    <definedName name="box" localSheetId="0">#REF!</definedName>
    <definedName name="box">#REF!</definedName>
    <definedName name="br_ea" localSheetId="2">#REF!</definedName>
    <definedName name="br_ea" localSheetId="0">#REF!</definedName>
    <definedName name="br_ea">#REF!</definedName>
    <definedName name="BRACING" localSheetId="2">#REF!</definedName>
    <definedName name="BRACING" localSheetId="0">#REF!</definedName>
    <definedName name="BRACING">#REF!</definedName>
    <definedName name="BRKRKRTDKDK" localSheetId="2">#REF!</definedName>
    <definedName name="BRKRKRTDKDK" localSheetId="0">#REF!</definedName>
    <definedName name="BRKRKRTDKDK">#REF!</definedName>
    <definedName name="BTYPE">#N/A</definedName>
    <definedName name="BuJae1" localSheetId="2">#REF!</definedName>
    <definedName name="BuJae1" localSheetId="1">#REF!</definedName>
    <definedName name="BuJae1" localSheetId="0">#REF!</definedName>
    <definedName name="BuJae1">#REF!</definedName>
    <definedName name="BuJae2" localSheetId="2">#REF!</definedName>
    <definedName name="BuJae2" localSheetId="0">#REF!</definedName>
    <definedName name="BuJae2">#REF!</definedName>
    <definedName name="BuJae3" localSheetId="2">#REF!</definedName>
    <definedName name="BuJae3" localSheetId="0">#REF!</definedName>
    <definedName name="BuJae3">#REF!</definedName>
    <definedName name="BuJae4" localSheetId="2">#REF!</definedName>
    <definedName name="BuJae4" localSheetId="0">#REF!</definedName>
    <definedName name="BuJae4">#REF!</definedName>
    <definedName name="BUJAE5" localSheetId="2">#REF!</definedName>
    <definedName name="BUJAE5" localSheetId="0">#REF!</definedName>
    <definedName name="BUJAE5">#REF!</definedName>
    <definedName name="BUNHO">#N/A</definedName>
    <definedName name="bustt">[18]VXXXXXXX!$C$31</definedName>
    <definedName name="BW" localSheetId="2">#REF!</definedName>
    <definedName name="BW" localSheetId="1">#REF!</definedName>
    <definedName name="BW" localSheetId="0">#REF!</definedName>
    <definedName name="BW">#REF!</definedName>
    <definedName name="B이" localSheetId="2">#REF!</definedName>
    <definedName name="B이" localSheetId="0">#REF!</definedName>
    <definedName name="B이">#REF!</definedName>
    <definedName name="B일" localSheetId="2">#REF!</definedName>
    <definedName name="B일" localSheetId="0">#REF!</definedName>
    <definedName name="B일">#REF!</definedName>
    <definedName name="B제로" localSheetId="2">#REF!</definedName>
    <definedName name="B제로" localSheetId="0">#REF!</definedName>
    <definedName name="B제로">#REF!</definedName>
    <definedName name="C_">[7]제직재!#REF!</definedName>
    <definedName name="c_1" localSheetId="2">#REF!</definedName>
    <definedName name="c_1" localSheetId="1">#REF!</definedName>
    <definedName name="c_1" localSheetId="0">#REF!</definedName>
    <definedName name="c_1">#REF!</definedName>
    <definedName name="c_1e" localSheetId="2">#REF!</definedName>
    <definedName name="c_1e" localSheetId="0">#REF!</definedName>
    <definedName name="c_1e">#REF!</definedName>
    <definedName name="c_2" localSheetId="2">#REF!</definedName>
    <definedName name="c_2" localSheetId="0">#REF!</definedName>
    <definedName name="c_2">#REF!</definedName>
    <definedName name="C_2E" localSheetId="2">#REF!</definedName>
    <definedName name="C_2E" localSheetId="0">#REF!</definedName>
    <definedName name="C_2E">#REF!</definedName>
    <definedName name="c_3" localSheetId="2">#REF!</definedName>
    <definedName name="c_3" localSheetId="0">#REF!</definedName>
    <definedName name="c_3">#REF!</definedName>
    <definedName name="c_33" localSheetId="2">#REF!</definedName>
    <definedName name="c_33" localSheetId="0">#REF!</definedName>
    <definedName name="c_33">#REF!</definedName>
    <definedName name="c_4" localSheetId="2">#REF!</definedName>
    <definedName name="c_4" localSheetId="0">#REF!</definedName>
    <definedName name="c_4">#REF!</definedName>
    <definedName name="c1.a1p" localSheetId="2">#REF!</definedName>
    <definedName name="c1.a1p">#REF!</definedName>
    <definedName name="c1.a1t" localSheetId="2">#REF!</definedName>
    <definedName name="c1.a1t">#REF!</definedName>
    <definedName name="c1.a2p" localSheetId="2">#REF!</definedName>
    <definedName name="c1.a2p">#REF!</definedName>
    <definedName name="c1.a2t" localSheetId="2">#REF!</definedName>
    <definedName name="c1.a2t">#REF!</definedName>
    <definedName name="c2.a1p" localSheetId="2">#REF!</definedName>
    <definedName name="c2.a1p">#REF!</definedName>
    <definedName name="c2.a1t" localSheetId="2">#REF!</definedName>
    <definedName name="c2.a1t">#REF!</definedName>
    <definedName name="c2.a2p" localSheetId="2">#REF!</definedName>
    <definedName name="c2.a2p">#REF!</definedName>
    <definedName name="c2.a2t" localSheetId="2">#REF!</definedName>
    <definedName name="c2.a2t">#REF!</definedName>
    <definedName name="CA">#N/A</definedName>
    <definedName name="ÇÃ">#N/A</definedName>
    <definedName name="CalcAgencyPrice" localSheetId="2">#REF!</definedName>
    <definedName name="CalcAgencyPrice" localSheetId="1">#REF!</definedName>
    <definedName name="CalcAgencyPrice" localSheetId="0">#REF!</definedName>
    <definedName name="CalcAgencyPrice">#REF!</definedName>
    <definedName name="CAP" localSheetId="2">#REF!</definedName>
    <definedName name="CAP" localSheetId="0">#REF!</definedName>
    <definedName name="CAP">#REF!</definedName>
    <definedName name="CATCH_PIT" localSheetId="2">#REF!</definedName>
    <definedName name="CATCH_PIT" localSheetId="0">#REF!</definedName>
    <definedName name="CATCH_PIT">#REF!</definedName>
    <definedName name="CB" localSheetId="2">#REF!</definedName>
    <definedName name="CB" localSheetId="0">#REF!</definedName>
    <definedName name="CB">#REF!</definedName>
    <definedName name="cc" localSheetId="2">#REF!</definedName>
    <definedName name="cc" localSheetId="1">#REF!</definedName>
    <definedName name="cc" localSheetId="0">#REF!</definedName>
    <definedName name="cc">#REF!</definedName>
    <definedName name="CCC" localSheetId="2">#REF!</definedName>
    <definedName name="CCC" localSheetId="1">#REF!</definedName>
    <definedName name="CCC" localSheetId="0">#REF!</definedName>
    <definedName name="CCC">#REF!</definedName>
    <definedName name="ccccvcv" localSheetId="2">#REF!</definedName>
    <definedName name="ccccvcv" localSheetId="0">#REF!</definedName>
    <definedName name="ccccvcv">#REF!</definedName>
    <definedName name="CD" localSheetId="2">#REF!</definedName>
    <definedName name="CD" localSheetId="0">#REF!</definedName>
    <definedName name="CD">#REF!</definedName>
    <definedName name="CE" localSheetId="2">#REF!</definedName>
    <definedName name="CE" localSheetId="0">#REF!</definedName>
    <definedName name="CE">#REF!</definedName>
    <definedName name="CF" localSheetId="2">#REF!</definedName>
    <definedName name="CF" localSheetId="0">#REF!</definedName>
    <definedName name="CF">#REF!</definedName>
    <definedName name="CG" localSheetId="2">순공사비!CG</definedName>
    <definedName name="CG" localSheetId="1">'원가계산(건축)'!CG</definedName>
    <definedName name="CG" localSheetId="0">#N/A</definedName>
    <definedName name="CG">#N/A</definedName>
    <definedName name="CH" localSheetId="2">#REF!</definedName>
    <definedName name="CH" localSheetId="1">#REF!</definedName>
    <definedName name="CH" localSheetId="0">#REF!</definedName>
    <definedName name="CH">#REF!</definedName>
    <definedName name="ch_e" localSheetId="2">#REF!</definedName>
    <definedName name="ch_e" localSheetId="0">#REF!</definedName>
    <definedName name="ch_e">#REF!</definedName>
    <definedName name="ch_ea" localSheetId="2">#REF!</definedName>
    <definedName name="ch_ea" localSheetId="0">#REF!</definedName>
    <definedName name="ch_ea">#REF!</definedName>
    <definedName name="CHANNEL" localSheetId="2">#REF!</definedName>
    <definedName name="CHANNEL" localSheetId="0">#REF!</definedName>
    <definedName name="CHANNEL">#REF!</definedName>
    <definedName name="CI" localSheetId="2">#REF!</definedName>
    <definedName name="CI" localSheetId="0">#REF!</definedName>
    <definedName name="CI">#REF!</definedName>
    <definedName name="CJ" localSheetId="2">#REF!</definedName>
    <definedName name="CJ" localSheetId="0">#REF!</definedName>
    <definedName name="CJ">#REF!</definedName>
    <definedName name="Client" localSheetId="2">#REF!</definedName>
    <definedName name="Client" localSheetId="0">#REF!</definedName>
    <definedName name="Client">#REF!</definedName>
    <definedName name="CM" localSheetId="2">#REF!</definedName>
    <definedName name="CM" localSheetId="0">#REF!</definedName>
    <definedName name="CM">#REF!</definedName>
    <definedName name="co" localSheetId="2">#REF!</definedName>
    <definedName name="co" localSheetId="1">#REF!</definedName>
    <definedName name="co" localSheetId="0">#REF!</definedName>
    <definedName name="co">#REF!</definedName>
    <definedName name="code" localSheetId="2">#REF!</definedName>
    <definedName name="code" localSheetId="0">#REF!</definedName>
    <definedName name="code">#REF!</definedName>
    <definedName name="Coef" localSheetId="2">#REF!</definedName>
    <definedName name="Coef" localSheetId="0">#REF!</definedName>
    <definedName name="Coef">#REF!</definedName>
    <definedName name="Coef2" localSheetId="2">#REF!</definedName>
    <definedName name="Coef2" localSheetId="0">#REF!</definedName>
    <definedName name="Coef2">#REF!</definedName>
    <definedName name="COLUMN_A" localSheetId="2">#REF!</definedName>
    <definedName name="COLUMN_A" localSheetId="0">#REF!</definedName>
    <definedName name="COLUMN_A">#REF!</definedName>
    <definedName name="COM">#N/A</definedName>
    <definedName name="Commission" localSheetId="2">#REF!</definedName>
    <definedName name="Commission" localSheetId="1">#REF!</definedName>
    <definedName name="Commission" localSheetId="0">#REF!</definedName>
    <definedName name="Commission">#REF!</definedName>
    <definedName name="CONSTANT" localSheetId="2">#REF!</definedName>
    <definedName name="CONSTANT" localSheetId="0">#REF!</definedName>
    <definedName name="CONSTANT">#REF!</definedName>
    <definedName name="_xlnm.Criteria" localSheetId="2">#REF!</definedName>
    <definedName name="_xlnm.Criteria" localSheetId="0">#REF!</definedName>
    <definedName name="_xlnm.Criteria">#REF!</definedName>
    <definedName name="Criteria_MI" localSheetId="2">#REF!</definedName>
    <definedName name="Criteria_MI" localSheetId="0">#REF!</definedName>
    <definedName name="Criteria_MI">#REF!</definedName>
    <definedName name="CRT자료">[19]손익분석!$A$1:$G$26</definedName>
    <definedName name="cvcvcvncvbn" localSheetId="2">#REF!</definedName>
    <definedName name="cvcvcvncvbn" localSheetId="1">#REF!</definedName>
    <definedName name="cvcvcvncvbn" localSheetId="0">#REF!</definedName>
    <definedName name="cvcvcvncvbn">#REF!</definedName>
    <definedName name="CWALL" localSheetId="2">#REF!</definedName>
    <definedName name="CWALL" localSheetId="0">#REF!</definedName>
    <definedName name="CWALL">#REF!</definedName>
    <definedName name="d" localSheetId="2">{"Book1","상동3BL옥외설계계산서(1차검토분).xls"}</definedName>
    <definedName name="d" localSheetId="1">{"Book1","상동3BL옥외설계계산서(1차검토분).xls"}</definedName>
    <definedName name="d" localSheetId="0">{"Book1","상동3BL옥외설계계산서(1차검토분).xls"}</definedName>
    <definedName name="d">{"Book1","상동3BL옥외설계계산서(1차검토분).xls"}</definedName>
    <definedName name="D_1" localSheetId="2">#REF!</definedName>
    <definedName name="D_1" localSheetId="1">#REF!</definedName>
    <definedName name="D_1" localSheetId="0">#REF!</definedName>
    <definedName name="D_1">#REF!</definedName>
    <definedName name="D_2" localSheetId="2">#REF!</definedName>
    <definedName name="D_2" localSheetId="0">#REF!</definedName>
    <definedName name="D_2">#REF!</definedName>
    <definedName name="D_3" localSheetId="2">#REF!</definedName>
    <definedName name="D_3" localSheetId="0">#REF!</definedName>
    <definedName name="D_3">#REF!</definedName>
    <definedName name="D_4" localSheetId="2">#REF!</definedName>
    <definedName name="D_4" localSheetId="0">#REF!</definedName>
    <definedName name="D_4">#REF!</definedName>
    <definedName name="D_FE" localSheetId="2">#REF!</definedName>
    <definedName name="D_FE" localSheetId="0">#REF!</definedName>
    <definedName name="D_FE">#REF!</definedName>
    <definedName name="D_FO" localSheetId="2">#REF!</definedName>
    <definedName name="D_FO" localSheetId="0">#REF!</definedName>
    <definedName name="D_FO">#REF!</definedName>
    <definedName name="d1_e" localSheetId="2">#REF!</definedName>
    <definedName name="d1_e" localSheetId="0">#REF!</definedName>
    <definedName name="d1_e">#REF!</definedName>
    <definedName name="d1_ea" localSheetId="2">#REF!</definedName>
    <definedName name="d1_ea" localSheetId="0">#REF!</definedName>
    <definedName name="d1_ea">#REF!</definedName>
    <definedName name="D2_E" localSheetId="2">#REF!</definedName>
    <definedName name="D2_E" localSheetId="0">#REF!</definedName>
    <definedName name="D2_E">#REF!</definedName>
    <definedName name="d3_e" localSheetId="2">#REF!</definedName>
    <definedName name="d3_e" localSheetId="0">#REF!</definedName>
    <definedName name="d3_e">#REF!</definedName>
    <definedName name="d3_ea" localSheetId="2">#REF!</definedName>
    <definedName name="d3_ea" localSheetId="0">#REF!</definedName>
    <definedName name="d3_ea">#REF!</definedName>
    <definedName name="d4_e" localSheetId="2">#REF!</definedName>
    <definedName name="d4_e" localSheetId="0">#REF!</definedName>
    <definedName name="d4_e">#REF!</definedName>
    <definedName name="d4_ea" localSheetId="2">#REF!</definedName>
    <definedName name="d4_ea" localSheetId="0">#REF!</definedName>
    <definedName name="d4_ea">#REF!</definedName>
    <definedName name="dada" localSheetId="2">#REF!</definedName>
    <definedName name="dada" localSheetId="0">#REF!</definedName>
    <definedName name="dada">#REF!</definedName>
    <definedName name="DAN">[11]을!#REF!</definedName>
    <definedName name="DANWI">#N/A</definedName>
    <definedName name="DaRWk1" localSheetId="2">#REF!</definedName>
    <definedName name="DaRWk1" localSheetId="1">#REF!</definedName>
    <definedName name="DaRWk1" localSheetId="0">#REF!</definedName>
    <definedName name="DaRWk1">#REF!</definedName>
    <definedName name="DaRWk10" localSheetId="2">#REF!</definedName>
    <definedName name="DaRWk10" localSheetId="0">#REF!</definedName>
    <definedName name="DaRWk10">#REF!</definedName>
    <definedName name="DaRWk11" localSheetId="2">#REF!</definedName>
    <definedName name="DaRWk11" localSheetId="0">#REF!</definedName>
    <definedName name="DaRWk11">#REF!</definedName>
    <definedName name="DaRWk12" localSheetId="2">#REF!</definedName>
    <definedName name="DaRWk12" localSheetId="0">#REF!</definedName>
    <definedName name="DaRWk12">#REF!</definedName>
    <definedName name="DaRWk2" localSheetId="2">#REF!</definedName>
    <definedName name="DaRWk2" localSheetId="0">#REF!</definedName>
    <definedName name="DaRWk2">#REF!</definedName>
    <definedName name="DaRWk3" localSheetId="2">#REF!</definedName>
    <definedName name="DaRWk3" localSheetId="0">#REF!</definedName>
    <definedName name="DaRWk3">#REF!</definedName>
    <definedName name="DaRWk4" localSheetId="2">#REF!</definedName>
    <definedName name="DaRWk4" localSheetId="0">#REF!</definedName>
    <definedName name="DaRWk4">#REF!</definedName>
    <definedName name="DaRWk5" localSheetId="2">#REF!</definedName>
    <definedName name="DaRWk5" localSheetId="0">#REF!</definedName>
    <definedName name="DaRWk5">#REF!</definedName>
    <definedName name="DaRWk6" localSheetId="2">#REF!</definedName>
    <definedName name="DaRWk6" localSheetId="0">#REF!</definedName>
    <definedName name="DaRWk6">#REF!</definedName>
    <definedName name="DaRWk8" localSheetId="2">#REF!</definedName>
    <definedName name="DaRWk8" localSheetId="0">#REF!</definedName>
    <definedName name="DaRWk8">#REF!</definedName>
    <definedName name="DaRwk9" localSheetId="2">#REF!</definedName>
    <definedName name="DaRwk9" localSheetId="0">#REF!</definedName>
    <definedName name="DaRwk9">#REF!</definedName>
    <definedName name="data" localSheetId="2">#REF!</definedName>
    <definedName name="data" localSheetId="1">#REF!</definedName>
    <definedName name="data" localSheetId="0">#REF!</definedName>
    <definedName name="data">#REF!</definedName>
    <definedName name="Data_Area" localSheetId="2">#REF!</definedName>
    <definedName name="Data_Area" localSheetId="0">#REF!</definedName>
    <definedName name="Data_Area">#REF!</definedName>
    <definedName name="datab">'[20]1.우편집중내역서'!$A$3:$D$566</definedName>
    <definedName name="_xlnm.Database">'[21]현장식당(1)'!#REF!</definedName>
    <definedName name="Database_MI" localSheetId="2">#REF!</definedName>
    <definedName name="Database_MI" localSheetId="1">#REF!</definedName>
    <definedName name="Database_MI" localSheetId="0">#REF!</definedName>
    <definedName name="Database_MI">#REF!</definedName>
    <definedName name="database2" localSheetId="2">#REF!</definedName>
    <definedName name="database2" localSheetId="1">#REF!</definedName>
    <definedName name="database2" localSheetId="0">#REF!</definedName>
    <definedName name="database2">#REF!</definedName>
    <definedName name="Date_Bidding" localSheetId="2">#REF!</definedName>
    <definedName name="Date_Bidding" localSheetId="0">#REF!</definedName>
    <definedName name="Date_Bidding">#REF!</definedName>
    <definedName name="DaWk7" localSheetId="2">#REF!</definedName>
    <definedName name="DaWk7" localSheetId="0">#REF!</definedName>
    <definedName name="DaWk7">#REF!</definedName>
    <definedName name="DB" localSheetId="2">#REF!</definedName>
    <definedName name="DB" localSheetId="0">#REF!</definedName>
    <definedName name="DB">#REF!</definedName>
    <definedName name="DB_18" localSheetId="2">#REF!</definedName>
    <definedName name="DB_18" localSheetId="0">#REF!</definedName>
    <definedName name="DB_18">#REF!</definedName>
    <definedName name="DB_24" localSheetId="2">#REF!</definedName>
    <definedName name="DB_24" localSheetId="0">#REF!</definedName>
    <definedName name="DB_24">#REF!</definedName>
    <definedName name="dbrwk1" localSheetId="2">#REF!</definedName>
    <definedName name="dbrwk1" localSheetId="0">#REF!</definedName>
    <definedName name="dbrwk1">#REF!</definedName>
    <definedName name="dbrwk10" localSheetId="2">#REF!</definedName>
    <definedName name="dbrwk10" localSheetId="0">#REF!</definedName>
    <definedName name="dbrwk10">#REF!</definedName>
    <definedName name="dbrwk11" localSheetId="2">#REF!</definedName>
    <definedName name="dbrwk11" localSheetId="0">#REF!</definedName>
    <definedName name="dbrwk11">#REF!</definedName>
    <definedName name="dbrwk12" localSheetId="2">#REF!</definedName>
    <definedName name="dbrwk12" localSheetId="0">#REF!</definedName>
    <definedName name="dbrwk12">#REF!</definedName>
    <definedName name="dbrwk2" localSheetId="2">#REF!</definedName>
    <definedName name="dbrwk2" localSheetId="0">#REF!</definedName>
    <definedName name="dbrwk2">#REF!</definedName>
    <definedName name="dbrwk3" localSheetId="2">#REF!</definedName>
    <definedName name="dbrwk3" localSheetId="0">#REF!</definedName>
    <definedName name="dbrwk3">#REF!</definedName>
    <definedName name="dbrwk4" localSheetId="2">#REF!</definedName>
    <definedName name="dbrwk4" localSheetId="0">#REF!</definedName>
    <definedName name="dbrwk4">#REF!</definedName>
    <definedName name="dbrwk5" localSheetId="2">#REF!</definedName>
    <definedName name="dbrwk5" localSheetId="0">#REF!</definedName>
    <definedName name="dbrwk5">#REF!</definedName>
    <definedName name="dbrwk6" localSheetId="2">#REF!</definedName>
    <definedName name="dbrwk6" localSheetId="0">#REF!</definedName>
    <definedName name="dbrwk6">#REF!</definedName>
    <definedName name="dbrwk7" localSheetId="2">#REF!</definedName>
    <definedName name="dbrwk7" localSheetId="0">#REF!</definedName>
    <definedName name="dbrwk7">#REF!</definedName>
    <definedName name="dbrwk8" localSheetId="2">#REF!</definedName>
    <definedName name="dbrwk8" localSheetId="0">#REF!</definedName>
    <definedName name="dbrwk8">#REF!</definedName>
    <definedName name="dbrwk9" localSheetId="2">#REF!</definedName>
    <definedName name="dbrwk9" localSheetId="0">#REF!</definedName>
    <definedName name="dbrwk9">#REF!</definedName>
    <definedName name="DC" localSheetId="2">#REF!</definedName>
    <definedName name="DC" localSheetId="0">#REF!</definedName>
    <definedName name="DC">#REF!</definedName>
    <definedName name="dcrwk1" localSheetId="2">#REF!</definedName>
    <definedName name="dcrwk1" localSheetId="0">#REF!</definedName>
    <definedName name="dcrwk1">#REF!</definedName>
    <definedName name="dcrwk10" localSheetId="2">#REF!</definedName>
    <definedName name="dcrwk10" localSheetId="0">#REF!</definedName>
    <definedName name="dcrwk10">#REF!</definedName>
    <definedName name="dcrwk11" localSheetId="2">#REF!</definedName>
    <definedName name="dcrwk11" localSheetId="0">#REF!</definedName>
    <definedName name="dcrwk11">#REF!</definedName>
    <definedName name="dcrwk12" localSheetId="2">#REF!</definedName>
    <definedName name="dcrwk12" localSheetId="0">#REF!</definedName>
    <definedName name="dcrwk12">#REF!</definedName>
    <definedName name="dcrwk2" localSheetId="2">#REF!</definedName>
    <definedName name="dcrwk2" localSheetId="0">#REF!</definedName>
    <definedName name="dcrwk2">#REF!</definedName>
    <definedName name="dcrwk3" localSheetId="2">#REF!</definedName>
    <definedName name="dcrwk3" localSheetId="0">#REF!</definedName>
    <definedName name="dcrwk3">#REF!</definedName>
    <definedName name="dcrwk4" localSheetId="2">#REF!</definedName>
    <definedName name="dcrwk4" localSheetId="0">#REF!</definedName>
    <definedName name="dcrwk4">#REF!</definedName>
    <definedName name="dcrwk5" localSheetId="2">#REF!</definedName>
    <definedName name="dcrwk5" localSheetId="0">#REF!</definedName>
    <definedName name="dcrwk5">#REF!</definedName>
    <definedName name="dcrwk6" localSheetId="2">#REF!</definedName>
    <definedName name="dcrwk6" localSheetId="0">#REF!</definedName>
    <definedName name="dcrwk6">#REF!</definedName>
    <definedName name="dcrwk7" localSheetId="2">#REF!</definedName>
    <definedName name="dcrwk7" localSheetId="0">#REF!</definedName>
    <definedName name="dcrwk7">#REF!</definedName>
    <definedName name="dcrwk8" localSheetId="2">#REF!</definedName>
    <definedName name="dcrwk8" localSheetId="0">#REF!</definedName>
    <definedName name="dcrwk8">#REF!</definedName>
    <definedName name="dcrwk9" localSheetId="2">#REF!</definedName>
    <definedName name="dcrwk9" localSheetId="0">#REF!</definedName>
    <definedName name="dcrwk9">#REF!</definedName>
    <definedName name="dd">#N/A</definedName>
    <definedName name="ddd" localSheetId="2">{"Book1","급탕관경F.T-1.xls"}</definedName>
    <definedName name="ddd" localSheetId="1">{"Book1","급탕관경F.T-1.xls"}</definedName>
    <definedName name="ddd" localSheetId="0">{"Book1","급탕관경F.T-1.xls"}</definedName>
    <definedName name="ddd">{"Book1","급탕관경F.T-1.xls"}</definedName>
    <definedName name="dddd">'[22]설직재-1'!#REF!</definedName>
    <definedName name="ddddd" localSheetId="2" hidden="1">#REF!</definedName>
    <definedName name="ddddd" localSheetId="1" hidden="1">#REF!</definedName>
    <definedName name="ddddd" localSheetId="0" hidden="1">#REF!</definedName>
    <definedName name="ddddd" hidden="1">#REF!</definedName>
    <definedName name="DDE" localSheetId="2">#REF!</definedName>
    <definedName name="DDE" localSheetId="0">#REF!</definedName>
    <definedName name="DDE">#REF!</definedName>
    <definedName name="ddfjrteawe" localSheetId="2">#REF!</definedName>
    <definedName name="ddfjrteawe" localSheetId="0">#REF!</definedName>
    <definedName name="ddfjrteawe">#REF!</definedName>
    <definedName name="DDFR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O" localSheetId="2">#REF!</definedName>
    <definedName name="DDO" localSheetId="1">#REF!</definedName>
    <definedName name="DDO" localSheetId="0">#REF!</definedName>
    <definedName name="DDO">#REF!</definedName>
    <definedName name="DE" localSheetId="2">#REF!</definedName>
    <definedName name="DE" localSheetId="0">#REF!</definedName>
    <definedName name="DE">#REF!</definedName>
    <definedName name="DEC.GH" localSheetId="2">#REF!</definedName>
    <definedName name="DEC.GH" localSheetId="0">#REF!</definedName>
    <definedName name="DEC.GH">#REF!</definedName>
    <definedName name="deck" localSheetId="2">#REF!</definedName>
    <definedName name="deck" localSheetId="0">#REF!</definedName>
    <definedName name="deck">#REF!</definedName>
    <definedName name="deck_ea" localSheetId="2">#REF!</definedName>
    <definedName name="deck_ea" localSheetId="0">#REF!</definedName>
    <definedName name="deck_ea">#REF!</definedName>
    <definedName name="DECK_PLATE" localSheetId="2">#REF!</definedName>
    <definedName name="DECK_PLATE" localSheetId="0">#REF!</definedName>
    <definedName name="DECK_PLATE">#REF!</definedName>
    <definedName name="DelDC" localSheetId="2">#REF!</definedName>
    <definedName name="DelDC" localSheetId="0">#REF!</definedName>
    <definedName name="DelDC">#REF!</definedName>
    <definedName name="DelDm" localSheetId="2">#REF!</definedName>
    <definedName name="DelDm" localSheetId="0">#REF!</definedName>
    <definedName name="DelDm">#REF!</definedName>
    <definedName name="Delivery" localSheetId="2">#REF!</definedName>
    <definedName name="Delivery" localSheetId="0">#REF!</definedName>
    <definedName name="Delivery">#REF!</definedName>
    <definedName name="DelType" localSheetId="2">#REF!</definedName>
    <definedName name="DelType" localSheetId="0">#REF!</definedName>
    <definedName name="DelType">#REF!</definedName>
    <definedName name="DEMO" localSheetId="2">#REF!</definedName>
    <definedName name="DEMO" localSheetId="1">#REF!</definedName>
    <definedName name="DEMO" localSheetId="0">#REF!</definedName>
    <definedName name="DEMO">#REF!</definedName>
    <definedName name="deptLookup" localSheetId="2">#REF!</definedName>
    <definedName name="deptLookup" localSheetId="0">#REF!</definedName>
    <definedName name="deptLookup">#REF!</definedName>
    <definedName name="dfasdfas" localSheetId="2">#REF!</definedName>
    <definedName name="dfasdfas" localSheetId="1">#REF!</definedName>
    <definedName name="dfasdfas" localSheetId="0">#REF!</definedName>
    <definedName name="dfasdfas">#REF!</definedName>
    <definedName name="dfgdfhdfh" localSheetId="2">#REF!</definedName>
    <definedName name="dfgdfhdfh" localSheetId="0">#REF!</definedName>
    <definedName name="dfgdfhdfh">#REF!</definedName>
    <definedName name="dfha" localSheetId="2">#REF!</definedName>
    <definedName name="dfha" localSheetId="0">#REF!</definedName>
    <definedName name="dfha">#REF!</definedName>
    <definedName name="DFS" localSheetId="2">#REF!</definedName>
    <definedName name="DFS" localSheetId="0">#REF!</definedName>
    <definedName name="DFS">#REF!</definedName>
    <definedName name="DFSW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 localSheetId="2">#REF!</definedName>
    <definedName name="DG" localSheetId="1">#REF!</definedName>
    <definedName name="DG" localSheetId="0">#REF!</definedName>
    <definedName name="DG">#REF!</definedName>
    <definedName name="DGA" localSheetId="2">#REF!</definedName>
    <definedName name="DGA" localSheetId="0">#REF!</definedName>
    <definedName name="DGA">#REF!</definedName>
    <definedName name="DH" localSheetId="2">#REF!</definedName>
    <definedName name="DH" localSheetId="0">#REF!</definedName>
    <definedName name="DH">#REF!</definedName>
    <definedName name="DHS" localSheetId="2">#REF!</definedName>
    <definedName name="DHS" localSheetId="0">#REF!</definedName>
    <definedName name="DHS">#REF!</definedName>
    <definedName name="DI" localSheetId="2">#REF!</definedName>
    <definedName name="DI" localSheetId="0">#REF!</definedName>
    <definedName name="DI">#REF!</definedName>
    <definedName name="DIRECTION" localSheetId="2">#REF!</definedName>
    <definedName name="DIRECTION" localSheetId="0">#REF!</definedName>
    <definedName name="DIRECTION">#REF!</definedName>
    <definedName name="DJ" localSheetId="2">#REF!</definedName>
    <definedName name="DJ" localSheetId="0">#REF!</definedName>
    <definedName name="DJ">#REF!</definedName>
    <definedName name="DKDK" localSheetId="1">{"Book1","호안(별표&amp;부표).xls","box(최근).xls"}</definedName>
    <definedName name="DKDK" localSheetId="0">{"Book1","호안(별표&amp;부표).xls","box(최근).xls"}</definedName>
    <definedName name="DKDK">{"Book1","호안(별표&amp;부표).xls","box(최근).xls"}</definedName>
    <definedName name="dkja" localSheetId="1">{"Book1","수시.XLS"}</definedName>
    <definedName name="dkja" localSheetId="0">{"Book1","수시.XLS"}</definedName>
    <definedName name="dkja">{"Book1","수시.XLS"}</definedName>
    <definedName name="DLAWHDDLF" localSheetId="2">#REF!</definedName>
    <definedName name="DLAWHDDLF" localSheetId="1">#REF!</definedName>
    <definedName name="DLAWHDDLF" localSheetId="0">#REF!</definedName>
    <definedName name="DLAWHDDLF">#REF!</definedName>
    <definedName name="DLFE" localSheetId="2">#REF!</definedName>
    <definedName name="DLFE" localSheetId="0">#REF!</definedName>
    <definedName name="DLFE">#REF!</definedName>
    <definedName name="DLFO" localSheetId="2">#REF!</definedName>
    <definedName name="DLFO" localSheetId="0">#REF!</definedName>
    <definedName name="DLFO">#REF!</definedName>
    <definedName name="dn" localSheetId="1" hidden="1">{#N/A,#N/A,FALSE,"혼합골재"}</definedName>
    <definedName name="dn" localSheetId="0" hidden="1">{#N/A,#N/A,FALSE,"혼합골재"}</definedName>
    <definedName name="dn" hidden="1">{#N/A,#N/A,FALSE,"혼합골재"}</definedName>
    <definedName name="Document_array" localSheetId="2">{"Book1","상동3BL옥외설계계산서(1차검토분).xls"}</definedName>
    <definedName name="Document_array" localSheetId="1">{"Book1","상동3BL옥외설계계산서(1차검토분).xls"}</definedName>
    <definedName name="Document_array" localSheetId="0">{"Book1","상동3BL옥외설계계산서(1차검토분).xls"}</definedName>
    <definedName name="Document_array">{"Book1","상동3BL옥외설계계산서(1차검토분).xls"}</definedName>
    <definedName name="Dolar" localSheetId="2">#REF!</definedName>
    <definedName name="Dolar" localSheetId="1">#REF!</definedName>
    <definedName name="Dolar" localSheetId="0">#REF!</definedName>
    <definedName name="Dolar">#REF!</definedName>
    <definedName name="dolar2" localSheetId="2">#REF!</definedName>
    <definedName name="dolar2" localSheetId="0">#REF!</definedName>
    <definedName name="dolar2">#REF!</definedName>
    <definedName name="DpFKDL" localSheetId="1" hidden="1">{#N/A,#N/A,FALSE,"이태원철근"}</definedName>
    <definedName name="DpFKDL" localSheetId="0" hidden="1">{#N/A,#N/A,FALSE,"이태원철근"}</definedName>
    <definedName name="DpFKDL" hidden="1">{#N/A,#N/A,FALSE,"이태원철근"}</definedName>
    <definedName name="DROW">#N/A</definedName>
    <definedName name="drsg" localSheetId="2">#REF!</definedName>
    <definedName name="drsg" localSheetId="1">#REF!</definedName>
    <definedName name="drsg" localSheetId="0">#REF!</definedName>
    <definedName name="drsg">#REF!</definedName>
    <definedName name="ds" localSheetId="2">#REF!</definedName>
    <definedName name="ds" localSheetId="0">#REF!</definedName>
    <definedName name="ds">#REF!</definedName>
    <definedName name="dsaf" localSheetId="1" hidden="1">{#N/A,#N/A,FALSE,"조골재"}</definedName>
    <definedName name="dsaf" localSheetId="0" hidden="1">{#N/A,#N/A,FALSE,"조골재"}</definedName>
    <definedName name="dsaf" hidden="1">{#N/A,#N/A,FALSE,"조골재"}</definedName>
    <definedName name="DSCFDSF" localSheetId="2">#REF!</definedName>
    <definedName name="DSCFDSF" localSheetId="1">#REF!</definedName>
    <definedName name="DSCFDSF" localSheetId="0">#REF!</definedName>
    <definedName name="DSCFDSF">#REF!</definedName>
    <definedName name="DSE" localSheetId="2">#REF!</definedName>
    <definedName name="DSE" localSheetId="0">#REF!</definedName>
    <definedName name="DSE">#REF!</definedName>
    <definedName name="DSec1MMax" localSheetId="2">#REF!</definedName>
    <definedName name="DSec1MMax" localSheetId="0">#REF!</definedName>
    <definedName name="DSec1MMax">#REF!</definedName>
    <definedName name="DSec1MMin" localSheetId="2">#REF!</definedName>
    <definedName name="DSec1MMin" localSheetId="0">#REF!</definedName>
    <definedName name="DSec1MMin">#REF!</definedName>
    <definedName name="DSec1PMax" localSheetId="2">#REF!</definedName>
    <definedName name="DSec1PMax" localSheetId="0">#REF!</definedName>
    <definedName name="DSec1PMax">#REF!</definedName>
    <definedName name="DSec1PMin" localSheetId="2">#REF!</definedName>
    <definedName name="DSec1PMin" localSheetId="0">#REF!</definedName>
    <definedName name="DSec1PMin">#REF!</definedName>
    <definedName name="DSec1SMax" localSheetId="2">#REF!</definedName>
    <definedName name="DSec1SMax" localSheetId="0">#REF!</definedName>
    <definedName name="DSec1SMax">#REF!</definedName>
    <definedName name="DSec1SMin" localSheetId="2">#REF!</definedName>
    <definedName name="DSec1SMin" localSheetId="0">#REF!</definedName>
    <definedName name="DSec1SMin">#REF!</definedName>
    <definedName name="DSec2MMax" localSheetId="2">#REF!</definedName>
    <definedName name="DSec2MMax" localSheetId="0">#REF!</definedName>
    <definedName name="DSec2MMax">#REF!</definedName>
    <definedName name="DSec2MMin" localSheetId="2">#REF!</definedName>
    <definedName name="DSec2MMin" localSheetId="0">#REF!</definedName>
    <definedName name="DSec2MMin">#REF!</definedName>
    <definedName name="DSec2PMax" localSheetId="2">#REF!</definedName>
    <definedName name="DSec2PMax" localSheetId="0">#REF!</definedName>
    <definedName name="DSec2PMax">#REF!</definedName>
    <definedName name="DSec2PMin" localSheetId="2">#REF!</definedName>
    <definedName name="DSec2PMin" localSheetId="0">#REF!</definedName>
    <definedName name="DSec2PMin">#REF!</definedName>
    <definedName name="DSec2SMax" localSheetId="2">#REF!</definedName>
    <definedName name="DSec2SMax" localSheetId="0">#REF!</definedName>
    <definedName name="DSec2SMax">#REF!</definedName>
    <definedName name="DSec2SMin" localSheetId="2">#REF!</definedName>
    <definedName name="DSec2SMin" localSheetId="0">#REF!</definedName>
    <definedName name="DSec2SMin">#REF!</definedName>
    <definedName name="DSec3MMax" localSheetId="2">#REF!</definedName>
    <definedName name="DSec3MMax" localSheetId="0">#REF!</definedName>
    <definedName name="DSec3MMax">#REF!</definedName>
    <definedName name="DSec3MMin" localSheetId="2">#REF!</definedName>
    <definedName name="DSec3MMin" localSheetId="0">#REF!</definedName>
    <definedName name="DSec3MMin">#REF!</definedName>
    <definedName name="DSec3PMax" localSheetId="2">#REF!</definedName>
    <definedName name="DSec3PMax" localSheetId="0">#REF!</definedName>
    <definedName name="DSec3PMax">#REF!</definedName>
    <definedName name="DSec3PMin" localSheetId="2">#REF!</definedName>
    <definedName name="DSec3PMin" localSheetId="0">#REF!</definedName>
    <definedName name="DSec3PMin">#REF!</definedName>
    <definedName name="DSec3SMax" localSheetId="2">#REF!</definedName>
    <definedName name="DSec3SMax" localSheetId="0">#REF!</definedName>
    <definedName name="DSec3SMax">#REF!</definedName>
    <definedName name="DSec3SMin" localSheetId="2">#REF!</definedName>
    <definedName name="DSec3SMin" localSheetId="0">#REF!</definedName>
    <definedName name="DSec3SMin">#REF!</definedName>
    <definedName name="DSec4MMax" localSheetId="2">#REF!</definedName>
    <definedName name="DSec4MMax" localSheetId="0">#REF!</definedName>
    <definedName name="DSec4MMax">#REF!</definedName>
    <definedName name="DSec4MMin" localSheetId="2">#REF!</definedName>
    <definedName name="DSec4MMin" localSheetId="0">#REF!</definedName>
    <definedName name="DSec4MMin">#REF!</definedName>
    <definedName name="DSec4PMax" localSheetId="2">#REF!</definedName>
    <definedName name="DSec4PMax" localSheetId="0">#REF!</definedName>
    <definedName name="DSec4PMax">#REF!</definedName>
    <definedName name="DSec4PMin" localSheetId="2">#REF!</definedName>
    <definedName name="DSec4PMin" localSheetId="0">#REF!</definedName>
    <definedName name="DSec4PMin">#REF!</definedName>
    <definedName name="DSec4SMax" localSheetId="2">#REF!</definedName>
    <definedName name="DSec4SMax" localSheetId="0">#REF!</definedName>
    <definedName name="DSec4SMax">#REF!</definedName>
    <definedName name="DSec4SMin" localSheetId="2">#REF!</definedName>
    <definedName name="DSec4SMin" localSheetId="0">#REF!</definedName>
    <definedName name="DSec4SMin">#REF!</definedName>
    <definedName name="DSec5MMax" localSheetId="2">#REF!</definedName>
    <definedName name="DSec5MMax" localSheetId="0">#REF!</definedName>
    <definedName name="DSec5MMax">#REF!</definedName>
    <definedName name="DSec5MMin" localSheetId="2">#REF!</definedName>
    <definedName name="DSec5MMin" localSheetId="0">#REF!</definedName>
    <definedName name="DSec5MMin">#REF!</definedName>
    <definedName name="DSec5PMax" localSheetId="2">#REF!</definedName>
    <definedName name="DSec5PMax" localSheetId="0">#REF!</definedName>
    <definedName name="DSec5PMax">#REF!</definedName>
    <definedName name="DSec5PMin" localSheetId="2">#REF!</definedName>
    <definedName name="DSec5PMin" localSheetId="0">#REF!</definedName>
    <definedName name="DSec5PMin">#REF!</definedName>
    <definedName name="DSec5SMax" localSheetId="2">#REF!</definedName>
    <definedName name="DSec5SMax" localSheetId="0">#REF!</definedName>
    <definedName name="DSec5SMax">#REF!</definedName>
    <definedName name="DSec5SMin" localSheetId="2">#REF!</definedName>
    <definedName name="DSec5SMin" localSheetId="0">#REF!</definedName>
    <definedName name="DSec5SMin">#REF!</definedName>
    <definedName name="DSec6MMax" localSheetId="2">#REF!</definedName>
    <definedName name="DSec6MMax" localSheetId="0">#REF!</definedName>
    <definedName name="DSec6MMax">#REF!</definedName>
    <definedName name="DSec6MMin" localSheetId="2">#REF!</definedName>
    <definedName name="DSec6MMin" localSheetId="0">#REF!</definedName>
    <definedName name="DSec6MMin">#REF!</definedName>
    <definedName name="DSec6PMax" localSheetId="2">#REF!</definedName>
    <definedName name="DSec6PMax" localSheetId="0">#REF!</definedName>
    <definedName name="DSec6PMax">#REF!</definedName>
    <definedName name="DSec6PMin" localSheetId="2">#REF!</definedName>
    <definedName name="DSec6PMin" localSheetId="0">#REF!</definedName>
    <definedName name="DSec6PMin">#REF!</definedName>
    <definedName name="DSec6SMax" localSheetId="2">#REF!</definedName>
    <definedName name="DSec6SMax" localSheetId="0">#REF!</definedName>
    <definedName name="DSec6SMax">#REF!</definedName>
    <definedName name="DSec6SMin" localSheetId="2">#REF!</definedName>
    <definedName name="DSec6SMin" localSheetId="0">#REF!</definedName>
    <definedName name="DSec6SMin">#REF!</definedName>
    <definedName name="DSec7MMax" localSheetId="2">#REF!</definedName>
    <definedName name="DSec7MMax" localSheetId="0">#REF!</definedName>
    <definedName name="DSec7MMax">#REF!</definedName>
    <definedName name="DSec7MMin" localSheetId="2">#REF!</definedName>
    <definedName name="DSec7MMin" localSheetId="0">#REF!</definedName>
    <definedName name="DSec7MMin">#REF!</definedName>
    <definedName name="DSec7PMax" localSheetId="2">#REF!</definedName>
    <definedName name="DSec7PMax" localSheetId="0">#REF!</definedName>
    <definedName name="DSec7PMax">#REF!</definedName>
    <definedName name="DSec7PMIn" localSheetId="2">#REF!</definedName>
    <definedName name="DSec7PMIn" localSheetId="0">#REF!</definedName>
    <definedName name="DSec7PMIn">#REF!</definedName>
    <definedName name="DSec7SMax" localSheetId="2">#REF!</definedName>
    <definedName name="DSec7SMax" localSheetId="0">#REF!</definedName>
    <definedName name="DSec7SMax">#REF!</definedName>
    <definedName name="DSec7SMin" localSheetId="2">#REF!</definedName>
    <definedName name="DSec7SMin" localSheetId="0">#REF!</definedName>
    <definedName name="DSec7SMin">#REF!</definedName>
    <definedName name="DSF" localSheetId="1" hidden="1">{#N/A,#N/A,FALSE,"골재소요량";#N/A,#N/A,FALSE,"골재소요량"}</definedName>
    <definedName name="DSF" localSheetId="0" hidden="1">{#N/A,#N/A,FALSE,"골재소요량";#N/A,#N/A,FALSE,"골재소요량"}</definedName>
    <definedName name="DSF" hidden="1">{#N/A,#N/A,FALSE,"골재소요량";#N/A,#N/A,FALSE,"골재소요량"}</definedName>
    <definedName name="DSO" localSheetId="2">#REF!</definedName>
    <definedName name="DSO" localSheetId="1">#REF!</definedName>
    <definedName name="DSO" localSheetId="0">#REF!</definedName>
    <definedName name="DSO">#REF!</definedName>
    <definedName name="dumppr" localSheetId="2">#REF!</definedName>
    <definedName name="dumppr" localSheetId="0">#REF!</definedName>
    <definedName name="dumppr">#REF!</definedName>
    <definedName name="D열" localSheetId="2">#REF!</definedName>
    <definedName name="D열" localSheetId="0">#REF!</definedName>
    <definedName name="D열">#REF!</definedName>
    <definedName name="E" localSheetId="2">#N/A</definedName>
    <definedName name="E">#N/A</definedName>
    <definedName name="E_1" localSheetId="2">#REF!</definedName>
    <definedName name="E_1" localSheetId="1">#REF!</definedName>
    <definedName name="E_1" localSheetId="0">#REF!</definedName>
    <definedName name="E_1">#REF!</definedName>
    <definedName name="e_2" localSheetId="2">#REF!</definedName>
    <definedName name="e_2" localSheetId="0">#REF!</definedName>
    <definedName name="e_2">#REF!</definedName>
    <definedName name="E_mail.주소" localSheetId="2">#REF!</definedName>
    <definedName name="E_mail.주소" localSheetId="0">#REF!</definedName>
    <definedName name="E_mail.주소">#REF!</definedName>
    <definedName name="e1_e" localSheetId="2">#REF!</definedName>
    <definedName name="e1_e" localSheetId="0">#REF!</definedName>
    <definedName name="e1_e">#REF!</definedName>
    <definedName name="e1_ea" localSheetId="2">#REF!</definedName>
    <definedName name="e1_ea" localSheetId="0">#REF!</definedName>
    <definedName name="e1_ea">#REF!</definedName>
    <definedName name="E14S1">[23]Sheet1!$E$14</definedName>
    <definedName name="e2_e" localSheetId="2">#REF!</definedName>
    <definedName name="e2_e" localSheetId="1">#REF!</definedName>
    <definedName name="e2_e" localSheetId="0">#REF!</definedName>
    <definedName name="e2_e">#REF!</definedName>
    <definedName name="e2_ea" localSheetId="2">#REF!</definedName>
    <definedName name="e2_ea" localSheetId="0">#REF!</definedName>
    <definedName name="e2_ea">#REF!</definedName>
    <definedName name="E5S1">[23]Sheet1!$E$5</definedName>
    <definedName name="EA" localSheetId="2">#REF!</definedName>
    <definedName name="EA" localSheetId="1">#REF!</definedName>
    <definedName name="EA" localSheetId="0">#REF!</definedName>
    <definedName name="EA">#REF!</definedName>
    <definedName name="earthp" localSheetId="2">#REF!</definedName>
    <definedName name="earthp" localSheetId="0">#REF!</definedName>
    <definedName name="earthp">#REF!</definedName>
    <definedName name="EB" localSheetId="2">#REF!</definedName>
    <definedName name="EB" localSheetId="0">#REF!</definedName>
    <definedName name="EB">#REF!</definedName>
    <definedName name="EC" localSheetId="2">#REF!</definedName>
    <definedName name="EC" localSheetId="0">#REF!</definedName>
    <definedName name="EC">#REF!</definedName>
    <definedName name="eCIiIi¨­A_I¨￡">#N/A</definedName>
    <definedName name="eCIiIiÞA_Iª">#N/A</definedName>
    <definedName name="èÇÍïÍïÞÀ_Íª">#N/A</definedName>
    <definedName name="edgh" localSheetId="2">#REF!</definedName>
    <definedName name="edgh" localSheetId="1">#REF!</definedName>
    <definedName name="edgh" localSheetId="0">#REF!</definedName>
    <definedName name="edgh">#REF!</definedName>
    <definedName name="edtgh" localSheetId="2">#REF!</definedName>
    <definedName name="edtgh" localSheetId="1">#REF!</definedName>
    <definedName name="edtgh" localSheetId="0">#REF!</definedName>
    <definedName name="edtgh">#REF!</definedName>
    <definedName name="ee" localSheetId="2">#REF!</definedName>
    <definedName name="ee" localSheetId="0">#REF!</definedName>
    <definedName name="ee">#REF!</definedName>
    <definedName name="eee">[11]을!#REF!</definedName>
    <definedName name="ef" localSheetId="2">#REF!</definedName>
    <definedName name="ef" localSheetId="1">#REF!</definedName>
    <definedName name="ef" localSheetId="0">#REF!</definedName>
    <definedName name="ef">#REF!</definedName>
    <definedName name="eksrk2" localSheetId="2">#REF!</definedName>
    <definedName name="eksrk2" localSheetId="0">#REF!</definedName>
    <definedName name="eksrk2">#REF!</definedName>
    <definedName name="EL1A1P" localSheetId="2">#REF!</definedName>
    <definedName name="EL1A1P" localSheetId="0">#REF!</definedName>
    <definedName name="EL1A1P">#REF!</definedName>
    <definedName name="el1a1t" localSheetId="2">#REF!</definedName>
    <definedName name="el1a1t" localSheetId="0">#REF!</definedName>
    <definedName name="el1a1t">#REF!</definedName>
    <definedName name="el1a2p" localSheetId="2">#REF!</definedName>
    <definedName name="el1a2p" localSheetId="0">#REF!</definedName>
    <definedName name="el1a2p">#REF!</definedName>
    <definedName name="el1a2t" localSheetId="2">#REF!</definedName>
    <definedName name="el1a2t" localSheetId="0">#REF!</definedName>
    <definedName name="el1a2t">#REF!</definedName>
    <definedName name="EL2A1P" localSheetId="2">#REF!</definedName>
    <definedName name="EL2A1P" localSheetId="0">#REF!</definedName>
    <definedName name="EL2A1P">#REF!</definedName>
    <definedName name="el2a1t" localSheetId="2">#REF!</definedName>
    <definedName name="el2a1t" localSheetId="0">#REF!</definedName>
    <definedName name="el2a1t">#REF!</definedName>
    <definedName name="el2a2p" localSheetId="2">#REF!</definedName>
    <definedName name="el2a2p" localSheetId="0">#REF!</definedName>
    <definedName name="el2a2p">#REF!</definedName>
    <definedName name="el2a2t" localSheetId="2">#REF!</definedName>
    <definedName name="el2a2t" localSheetId="0">#REF!</definedName>
    <definedName name="el2a2t">#REF!</definedName>
    <definedName name="EL3A1P" localSheetId="2">#REF!</definedName>
    <definedName name="EL3A1P" localSheetId="0">#REF!</definedName>
    <definedName name="EL3A1P">#REF!</definedName>
    <definedName name="el3a1t" localSheetId="2">#REF!</definedName>
    <definedName name="el3a1t" localSheetId="0">#REF!</definedName>
    <definedName name="el3a1t">#REF!</definedName>
    <definedName name="el3a2p" localSheetId="2">#REF!</definedName>
    <definedName name="el3a2p" localSheetId="0">#REF!</definedName>
    <definedName name="el3a2p">#REF!</definedName>
    <definedName name="el3a2t" localSheetId="2">#REF!</definedName>
    <definedName name="el3a2t" localSheetId="0">#REF!</definedName>
    <definedName name="el3a2t">#REF!</definedName>
    <definedName name="ELBOW_187" localSheetId="2">#REF!</definedName>
    <definedName name="ELBOW_187" localSheetId="0">#REF!</definedName>
    <definedName name="ELBOW_187">#REF!</definedName>
    <definedName name="ELBOW_287" localSheetId="2">#REF!</definedName>
    <definedName name="ELBOW_287" localSheetId="0">#REF!</definedName>
    <definedName name="ELBOW_287">#REF!</definedName>
    <definedName name="ELBOW_45" localSheetId="2">#REF!</definedName>
    <definedName name="ELBOW_45" localSheetId="0">#REF!</definedName>
    <definedName name="ELBOW_45">#REF!</definedName>
    <definedName name="ELBOW_F67" localSheetId="2">#REF!</definedName>
    <definedName name="ELBOW_F67" localSheetId="0">#REF!</definedName>
    <definedName name="ELBOW_F67">#REF!</definedName>
    <definedName name="ELBOW_M67" localSheetId="2">#REF!</definedName>
    <definedName name="ELBOW_M67" localSheetId="0">#REF!</definedName>
    <definedName name="ELBOW_M67">#REF!</definedName>
    <definedName name="ELFE" localSheetId="2">#REF!</definedName>
    <definedName name="ELFE" localSheetId="0">#REF!</definedName>
    <definedName name="ELFE">#REF!</definedName>
    <definedName name="ENJ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 localSheetId="1">{"Book1","많다.xls"}</definedName>
    <definedName name="EO" localSheetId="0">{"Book1","많다.xls"}</definedName>
    <definedName name="EO">{"Book1","많다.xls"}</definedName>
    <definedName name="EP_1" localSheetId="2">#REF!</definedName>
    <definedName name="EP_1" localSheetId="1">#REF!</definedName>
    <definedName name="EP_1" localSheetId="0">#REF!</definedName>
    <definedName name="EP_1">#REF!</definedName>
    <definedName name="EP_2" localSheetId="2">#REF!</definedName>
    <definedName name="EP_2" localSheetId="0">#REF!</definedName>
    <definedName name="EP_2">#REF!</definedName>
    <definedName name="EP_3" localSheetId="2">#REF!</definedName>
    <definedName name="EP_3" localSheetId="0">#REF!</definedName>
    <definedName name="EP_3">#REF!</definedName>
    <definedName name="EP_4" localSheetId="2">#REF!</definedName>
    <definedName name="EP_4" localSheetId="0">#REF!</definedName>
    <definedName name="EP_4">#REF!</definedName>
    <definedName name="EQUP">'[24]노원열병합  건축공사기성내역서'!#REF!</definedName>
    <definedName name="er" localSheetId="2">#REF!</definedName>
    <definedName name="er" localSheetId="1">#REF!</definedName>
    <definedName name="er" localSheetId="0">#REF!</definedName>
    <definedName name="er">#REF!</definedName>
    <definedName name="ErrName045352756" localSheetId="2">#REF!</definedName>
    <definedName name="ErrName045352756" localSheetId="0">#REF!</definedName>
    <definedName name="ErrName045352756">#REF!</definedName>
    <definedName name="ErrName414032697" localSheetId="2">#REF!</definedName>
    <definedName name="ErrName414032697" localSheetId="0">#REF!</definedName>
    <definedName name="ErrName414032697">#REF!</definedName>
    <definedName name="ewr" localSheetId="2">#REF!</definedName>
    <definedName name="ewr" localSheetId="0">#REF!</definedName>
    <definedName name="ewr">#REF!</definedName>
    <definedName name="Excel_BuiltIn_Criteria">[25]공통가설!#REF!</definedName>
    <definedName name="Excel_BuiltIn_Database">[26]전체!#REF!</definedName>
    <definedName name="Excel_BuiltIn_Print_Area" localSheetId="2">#REF!</definedName>
    <definedName name="Excel_BuiltIn_Print_Area" localSheetId="1">#REF!</definedName>
    <definedName name="Excel_BuiltIn_Print_Area" localSheetId="0">#REF!</definedName>
    <definedName name="Excel_BuiltIn_Print_Area">#REF!</definedName>
    <definedName name="Excel_BuiltIn_Print_Area_4">'[27]근생APT-신마감'!#REF!</definedName>
    <definedName name="Excel_BuiltIn_Print_Titles" localSheetId="2">#REF!</definedName>
    <definedName name="Excel_BuiltIn_Print_Titles" localSheetId="1">#REF!</definedName>
    <definedName name="Excel_BuiltIn_Print_Titles" localSheetId="0">#REF!</definedName>
    <definedName name="Excel_BuiltIn_Print_Titles">#REF!</definedName>
    <definedName name="Excel_BuiltIn_Print_Titles_1">[27]복지관_FIART!#REF!</definedName>
    <definedName name="Excel_BuiltIn_Print_Titles_3">'[27]근생APT-FIART'!#REF!</definedName>
    <definedName name="Excel_BuiltIn_Print_Titles_5">'[27]근생-FIART'!#REF!</definedName>
    <definedName name="Excel_BuiltIn_Recorder" localSheetId="2">#REF!</definedName>
    <definedName name="Excel_BuiltIn_Recorder" localSheetId="1">#REF!</definedName>
    <definedName name="Excel_BuiltIn_Recorder" localSheetId="0">#REF!</definedName>
    <definedName name="Excel_BuiltIn_Recorder">#REF!</definedName>
    <definedName name="Exchange_Rate" localSheetId="2">#REF!</definedName>
    <definedName name="Exchange_Rate" localSheetId="0">#REF!</definedName>
    <definedName name="Exchange_Rate">#REF!</definedName>
    <definedName name="_xlnm.Extract" localSheetId="2">#REF!</definedName>
    <definedName name="_xlnm.Extract" localSheetId="0">#REF!</definedName>
    <definedName name="_xlnm.Extract">#REF!</definedName>
    <definedName name="F">#N/A</definedName>
    <definedName name="Fck" localSheetId="2">#REF!</definedName>
    <definedName name="Fck" localSheetId="1">#REF!</definedName>
    <definedName name="Fck" localSheetId="0">#REF!</definedName>
    <definedName name="Fck">#REF!</definedName>
    <definedName name="fdhg" localSheetId="1" hidden="1">{#N/A,#N/A,FALSE,"이태원철근"}</definedName>
    <definedName name="fdhg" localSheetId="0" hidden="1">{#N/A,#N/A,FALSE,"이태원철근"}</definedName>
    <definedName name="fdhg" hidden="1">{#N/A,#N/A,FALSE,"이태원철근"}</definedName>
    <definedName name="FEEL" localSheetId="2">#REF!</definedName>
    <definedName name="FEEL" localSheetId="1">#REF!</definedName>
    <definedName name="FEEL" localSheetId="0">#REF!</definedName>
    <definedName name="FEEL">#REF!</definedName>
    <definedName name="FF" localSheetId="2" hidden="1">#REF!</definedName>
    <definedName name="FF" localSheetId="1" hidden="1">#REF!</definedName>
    <definedName name="FF" localSheetId="0" hidden="1">#REF!</definedName>
    <definedName name="FF" hidden="1">#REF!</definedName>
    <definedName name="FFF" localSheetId="2">#REF!</definedName>
    <definedName name="FFF" localSheetId="1">#REF!</definedName>
    <definedName name="FFF" localSheetId="0">#REF!</definedName>
    <definedName name="FFF">#REF!</definedName>
    <definedName name="FFFF" localSheetId="2">BlankMacro1</definedName>
    <definedName name="FFFF" localSheetId="1">BlankMacro1</definedName>
    <definedName name="FFFF" localSheetId="0">BlankMacro1</definedName>
    <definedName name="FFFF">BlankMacro1</definedName>
    <definedName name="fg" localSheetId="2">#REF!</definedName>
    <definedName name="fg" localSheetId="1">#REF!</definedName>
    <definedName name="fg" localSheetId="0">#REF!</definedName>
    <definedName name="fg">#REF!</definedName>
    <definedName name="fg1314TBTB4RTDKDKDKRT" localSheetId="2">#REF!</definedName>
    <definedName name="fg1314TBTB4RTDKDKDKRT" localSheetId="0">#REF!</definedName>
    <definedName name="fg1314TBTB4RTDKDKDKRT">#REF!</definedName>
    <definedName name="FG13TBTB4RT" localSheetId="2">#REF!</definedName>
    <definedName name="FG13TBTB4RT" localSheetId="0">#REF!</definedName>
    <definedName name="FG13TBTB4RT">#REF!</definedName>
    <definedName name="FG16TBTB2RT" localSheetId="2">#REF!</definedName>
    <definedName name="FG16TBTB2RT" localSheetId="0">#REF!</definedName>
    <definedName name="FG16TBTB2RT">#REF!</definedName>
    <definedName name="FG19TBTB2RTDKDKFG19TBTB2RTDKDKF" localSheetId="2">#REF!</definedName>
    <definedName name="FG19TBTB2RTDKDKFG19TBTB2RTDKDKF" localSheetId="0">#REF!</definedName>
    <definedName name="FG19TBTB2RTDKDKFG19TBTB2RTDKDKF">#REF!</definedName>
    <definedName name="FG20TBTB2RT" localSheetId="2">#REF!</definedName>
    <definedName name="FG20TBTB2RT" localSheetId="0">#REF!</definedName>
    <definedName name="FG20TBTB2RT">#REF!</definedName>
    <definedName name="fg28TBTB2RTDKDK" localSheetId="2">#REF!</definedName>
    <definedName name="fg28TBTB2RTDKDK" localSheetId="0">#REF!</definedName>
    <definedName name="fg28TBTB2RTDKDK">#REF!</definedName>
    <definedName name="FG28TBTB2RTDKDKRT" localSheetId="2">#REF!</definedName>
    <definedName name="FG28TBTB2RTDKDKRT" localSheetId="0">#REF!</definedName>
    <definedName name="FG28TBTB2RTDKDKRT">#REF!</definedName>
    <definedName name="FG28TBTB4RTDK" localSheetId="2">#REF!</definedName>
    <definedName name="FG28TBTB4RTDK" localSheetId="0">#REF!</definedName>
    <definedName name="FG28TBTB4RTDK">#REF!</definedName>
    <definedName name="FG44TBTB4RTDKDK" localSheetId="2">#REF!</definedName>
    <definedName name="FG44TBTB4RTDKDK" localSheetId="0">#REF!</definedName>
    <definedName name="FG44TBTB4RTDKDK">#REF!</definedName>
    <definedName name="FG46TBTB4RTDKDK" localSheetId="2">#REF!</definedName>
    <definedName name="FG46TBTB4RTDKDK" localSheetId="0">#REF!</definedName>
    <definedName name="FG46TBTB4RTDKDK">#REF!</definedName>
    <definedName name="FGRKRKRKRKRKRKRKRKRKRKRKRKTBTB3" localSheetId="2">#REF!</definedName>
    <definedName name="FGRKRKRKRKRKRKRKRKRKRKRKRKTBTB3" localSheetId="0">#REF!</definedName>
    <definedName name="FGRKRKRKRKRKRKRKRKRKRKRKRKTBTB3">#REF!</definedName>
    <definedName name="FGTBTB2RTDKDK" localSheetId="2">#REF!</definedName>
    <definedName name="FGTBTB2RTDKDK" localSheetId="0">#REF!</definedName>
    <definedName name="FGTBTB2RTDKDK">#REF!</definedName>
    <definedName name="fgTBTB4RTDKDK" localSheetId="2">#REF!</definedName>
    <definedName name="fgTBTB4RTDKDK" localSheetId="0">#REF!</definedName>
    <definedName name="fgTBTB4RTDKDK">#REF!</definedName>
    <definedName name="FHFH" hidden="1">[28]수량산출!$A$1:$A$8561</definedName>
    <definedName name="fhigr" localSheetId="2">[0]!BlankMacro1</definedName>
    <definedName name="fhigr">[0]!BlankMacro1</definedName>
    <definedName name="FHIGR1" localSheetId="2">[0]!BlankMacro1</definedName>
    <definedName name="FHIGR1">[0]!BlankMacro1</definedName>
    <definedName name="FOUND_H" localSheetId="2">#REF!</definedName>
    <definedName name="FOUND_H" localSheetId="1">#REF!</definedName>
    <definedName name="FOUND_H" localSheetId="0">#REF!</definedName>
    <definedName name="FOUND_H">#REF!</definedName>
    <definedName name="FS" localSheetId="2">#REF!</definedName>
    <definedName name="FS" localSheetId="0">#REF!</definedName>
    <definedName name="FS">#REF!</definedName>
    <definedName name="Fy" localSheetId="2">#REF!</definedName>
    <definedName name="Fy" localSheetId="0">#REF!</definedName>
    <definedName name="Fy">#REF!</definedName>
    <definedName name="F이" localSheetId="2">#REF!</definedName>
    <definedName name="F이" localSheetId="0">#REF!</definedName>
    <definedName name="F이">#REF!</definedName>
    <definedName name="F일" localSheetId="2">#REF!</definedName>
    <definedName name="F일" localSheetId="0">#REF!</definedName>
    <definedName name="F일">#REF!</definedName>
    <definedName name="G">#N/A</definedName>
    <definedName name="G_m" localSheetId="2">#REF!</definedName>
    <definedName name="G_m" localSheetId="1">#REF!</definedName>
    <definedName name="G_m" localSheetId="0">#REF!</definedName>
    <definedName name="G_m">#REF!</definedName>
    <definedName name="G_P_P">#N/A</definedName>
    <definedName name="G14S1">[23]Sheet1!$G$14</definedName>
    <definedName name="G1A1P" localSheetId="2">#REF!</definedName>
    <definedName name="G1A1P" localSheetId="1">#REF!</definedName>
    <definedName name="G1A1P" localSheetId="0">#REF!</definedName>
    <definedName name="G1A1P">#REF!</definedName>
    <definedName name="g1a1t" localSheetId="2">#REF!</definedName>
    <definedName name="g1a1t" localSheetId="0">#REF!</definedName>
    <definedName name="g1a1t">#REF!</definedName>
    <definedName name="g1a2p" localSheetId="2">#REF!</definedName>
    <definedName name="g1a2p" localSheetId="0">#REF!</definedName>
    <definedName name="g1a2p">#REF!</definedName>
    <definedName name="g1a2t" localSheetId="2">#REF!</definedName>
    <definedName name="g1a2t" localSheetId="0">#REF!</definedName>
    <definedName name="g1a2t">#REF!</definedName>
    <definedName name="G2A1P" localSheetId="2">#REF!</definedName>
    <definedName name="G2A1P" localSheetId="0">#REF!</definedName>
    <definedName name="G2A1P">#REF!</definedName>
    <definedName name="g2a1t" localSheetId="2">#REF!</definedName>
    <definedName name="g2a1t" localSheetId="0">#REF!</definedName>
    <definedName name="g2a1t">#REF!</definedName>
    <definedName name="g2a2p" localSheetId="2">#REF!</definedName>
    <definedName name="g2a2p" localSheetId="0">#REF!</definedName>
    <definedName name="g2a2p">#REF!</definedName>
    <definedName name="g2a2t" localSheetId="2">#REF!</definedName>
    <definedName name="g2a2t" localSheetId="0">#REF!</definedName>
    <definedName name="g2a2t">#REF!</definedName>
    <definedName name="G3A1P" localSheetId="2">#REF!</definedName>
    <definedName name="G3A1P" localSheetId="0">#REF!</definedName>
    <definedName name="G3A1P">#REF!</definedName>
    <definedName name="g3a1t" localSheetId="2">#REF!</definedName>
    <definedName name="g3a1t" localSheetId="0">#REF!</definedName>
    <definedName name="g3a1t">#REF!</definedName>
    <definedName name="g3a2p" localSheetId="2">#REF!</definedName>
    <definedName name="g3a2p" localSheetId="0">#REF!</definedName>
    <definedName name="g3a2p">#REF!</definedName>
    <definedName name="g3a2t" localSheetId="2">#REF!</definedName>
    <definedName name="g3a2t" localSheetId="0">#REF!</definedName>
    <definedName name="g3a2t">#REF!</definedName>
    <definedName name="G4A1P" localSheetId="2">#REF!</definedName>
    <definedName name="G4A1P" localSheetId="0">#REF!</definedName>
    <definedName name="G4A1P">#REF!</definedName>
    <definedName name="g4a1t" localSheetId="2">#REF!</definedName>
    <definedName name="g4a1t" localSheetId="0">#REF!</definedName>
    <definedName name="g4a1t">#REF!</definedName>
    <definedName name="g4a2p" localSheetId="2">#REF!</definedName>
    <definedName name="g4a2p" localSheetId="0">#REF!</definedName>
    <definedName name="g4a2p">#REF!</definedName>
    <definedName name="g4a2t" localSheetId="2">#REF!</definedName>
    <definedName name="g4a2t" localSheetId="0">#REF!</definedName>
    <definedName name="g4a2t">#REF!</definedName>
    <definedName name="G5A1P" localSheetId="2">#REF!</definedName>
    <definedName name="G5A1P" localSheetId="0">#REF!</definedName>
    <definedName name="G5A1P">#REF!</definedName>
    <definedName name="g5a1t" localSheetId="2">#REF!</definedName>
    <definedName name="g5a1t" localSheetId="0">#REF!</definedName>
    <definedName name="g5a1t">#REF!</definedName>
    <definedName name="g5a2p" localSheetId="2">#REF!</definedName>
    <definedName name="g5a2p" localSheetId="0">#REF!</definedName>
    <definedName name="g5a2p">#REF!</definedName>
    <definedName name="g5a2t" localSheetId="2">#REF!</definedName>
    <definedName name="g5a2t" localSheetId="0">#REF!</definedName>
    <definedName name="g5a2t">#REF!</definedName>
    <definedName name="G5S1">[23]Sheet1!$G$5</definedName>
    <definedName name="G6A1P" localSheetId="2">#REF!</definedName>
    <definedName name="G6A1P" localSheetId="1">#REF!</definedName>
    <definedName name="G6A1P" localSheetId="0">#REF!</definedName>
    <definedName name="G6A1P">#REF!</definedName>
    <definedName name="g6a1t" localSheetId="2">#REF!</definedName>
    <definedName name="g6a1t" localSheetId="0">#REF!</definedName>
    <definedName name="g6a1t">#REF!</definedName>
    <definedName name="g6a2p" localSheetId="2">#REF!</definedName>
    <definedName name="g6a2p" localSheetId="0">#REF!</definedName>
    <definedName name="g6a2p">#REF!</definedName>
    <definedName name="g6a2t" localSheetId="2">#REF!</definedName>
    <definedName name="g6a2t" localSheetId="0">#REF!</definedName>
    <definedName name="g6a2t">#REF!</definedName>
    <definedName name="GAB">[11]을!#REF!</definedName>
    <definedName name="GABION_개_소_별_명_세" localSheetId="2">#REF!</definedName>
    <definedName name="GABION_개_소_별_명_세" localSheetId="1">#REF!</definedName>
    <definedName name="GABION_개_소_별_명_세" localSheetId="0">#REF!</definedName>
    <definedName name="GABION_개_소_별_명_세">#REF!</definedName>
    <definedName name="GABION_수_량_집_계" localSheetId="2">#REF!</definedName>
    <definedName name="GABION_수_량_집_계" localSheetId="0">#REF!</definedName>
    <definedName name="GABION_수_량_집_계">#REF!</definedName>
    <definedName name="GAK" localSheetId="2">#REF!</definedName>
    <definedName name="GAK" localSheetId="0">#REF!</definedName>
    <definedName name="GAK">#REF!</definedName>
    <definedName name="gammaas" localSheetId="2">#REF!</definedName>
    <definedName name="gammaas" localSheetId="0">#REF!</definedName>
    <definedName name="gammaas">#REF!</definedName>
    <definedName name="gammac" localSheetId="2">#REF!</definedName>
    <definedName name="gammac" localSheetId="0">#REF!</definedName>
    <definedName name="gammac">#REF!</definedName>
    <definedName name="gammasub" localSheetId="2">#REF!</definedName>
    <definedName name="gammasub" localSheetId="0">#REF!</definedName>
    <definedName name="gammasub">#REF!</definedName>
    <definedName name="gammat" localSheetId="2">#REF!</definedName>
    <definedName name="gammat" localSheetId="0">#REF!</definedName>
    <definedName name="gammat">#REF!</definedName>
    <definedName name="gammaw" localSheetId="2">#REF!</definedName>
    <definedName name="gammaw" localSheetId="0">#REF!</definedName>
    <definedName name="gammaw">#REF!</definedName>
    <definedName name="GC" localSheetId="2">#REF!</definedName>
    <definedName name="GC" localSheetId="0">#REF!</definedName>
    <definedName name="GC">#REF!</definedName>
    <definedName name="GCODE">#N/A</definedName>
    <definedName name="GEMCO" localSheetId="2" hidden="1">#REF!</definedName>
    <definedName name="GEMCO" localSheetId="1" hidden="1">#REF!</definedName>
    <definedName name="GEMCO" localSheetId="0" hidden="1">#REF!</definedName>
    <definedName name="GEMCO" hidden="1">#REF!</definedName>
    <definedName name="gfsfg" localSheetId="1" hidden="1">{#N/A,#N/A,FALSE,"이태원철근"}</definedName>
    <definedName name="gfsfg" localSheetId="0" hidden="1">{#N/A,#N/A,FALSE,"이태원철근"}</definedName>
    <definedName name="gfsfg" hidden="1">{#N/A,#N/A,FALSE,"이태원철근"}</definedName>
    <definedName name="gg" localSheetId="2">#REF!</definedName>
    <definedName name="gg" localSheetId="1">#REF!</definedName>
    <definedName name="gg" localSheetId="0">#REF!</definedName>
    <definedName name="gg">#REF!</definedName>
    <definedName name="ggg" localSheetId="2">#REF!</definedName>
    <definedName name="ggg" localSheetId="1">#REF!</definedName>
    <definedName name="ggg" localSheetId="0">#REF!</definedName>
    <definedName name="ggg">#REF!</definedName>
    <definedName name="gggg" localSheetId="2">BlankMacro1</definedName>
    <definedName name="gggg" localSheetId="1">BlankMacro1</definedName>
    <definedName name="gggg" localSheetId="0">BlankMacro1</definedName>
    <definedName name="gggg">BlankMacro1</definedName>
    <definedName name="GGGGG" localSheetId="2">{"Book1","상동3BL옥외설계계산서(1차검토분).xls"}</definedName>
    <definedName name="GGGGG" localSheetId="1">{"Book1","상동3BL옥외설계계산서(1차검토분).xls"}</definedName>
    <definedName name="GGGGG" localSheetId="0">{"Book1","상동3BL옥외설계계산서(1차검토분).xls"}</definedName>
    <definedName name="GGGGG">{"Book1","상동3BL옥외설계계산서(1차검토분).xls"}</definedName>
    <definedName name="GGGGGGG" localSheetId="2">[0]!급3고</definedName>
    <definedName name="GGGGGGG">[0]!급3고</definedName>
    <definedName name="GGGHGH" localSheetId="2">BlankMacro1</definedName>
    <definedName name="GGGHGH" localSheetId="1">BlankMacro1</definedName>
    <definedName name="GGGHGH" localSheetId="0">BlankMacro1</definedName>
    <definedName name="GGGHGH">BlankMacro1</definedName>
    <definedName name="GGGTR"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2">#REF!</definedName>
    <definedName name="GH" localSheetId="1">#REF!</definedName>
    <definedName name="GH" localSheetId="0">#REF!</definedName>
    <definedName name="GH">#REF!</definedName>
    <definedName name="ghdghdg" localSheetId="1" hidden="1">{#N/A,#N/A,FALSE,"이태원철근"}</definedName>
    <definedName name="ghdghdg" localSheetId="0" hidden="1">{#N/A,#N/A,FALSE,"이태원철근"}</definedName>
    <definedName name="ghdghdg" hidden="1">{#N/A,#N/A,FALSE,"이태원철근"}</definedName>
    <definedName name="ghfghf" localSheetId="2">#REF!</definedName>
    <definedName name="ghfghf" localSheetId="1">#REF!</definedName>
    <definedName name="ghfghf" localSheetId="0">#REF!</definedName>
    <definedName name="ghfghf">#REF!</definedName>
    <definedName name="GHFJ" localSheetId="2">BlankMacro1</definedName>
    <definedName name="GHFJ" localSheetId="1">BlankMacro1</definedName>
    <definedName name="GHFJ" localSheetId="0">BlankMacro1</definedName>
    <definedName name="GHFJ">BlankMacro1</definedName>
    <definedName name="GINPUT" localSheetId="2">#REF!</definedName>
    <definedName name="GINPUT" localSheetId="1">#REF!</definedName>
    <definedName name="GINPUT" localSheetId="0">#REF!</definedName>
    <definedName name="GINPUT">#REF!</definedName>
    <definedName name="GK">#N/A</definedName>
    <definedName name="GLA1P" localSheetId="2">#REF!</definedName>
    <definedName name="GLA1P" localSheetId="1">#REF!</definedName>
    <definedName name="GLA1P" localSheetId="0">#REF!</definedName>
    <definedName name="GLA1P">#REF!</definedName>
    <definedName name="gla1t" localSheetId="2">#REF!</definedName>
    <definedName name="gla1t" localSheetId="0">#REF!</definedName>
    <definedName name="gla1t">#REF!</definedName>
    <definedName name="gla2p" localSheetId="2">#REF!</definedName>
    <definedName name="gla2p" localSheetId="0">#REF!</definedName>
    <definedName name="gla2p">#REF!</definedName>
    <definedName name="gla2t" localSheetId="2">#REF!</definedName>
    <definedName name="gla2t" localSheetId="0">#REF!</definedName>
    <definedName name="gla2t">#REF!</definedName>
    <definedName name="GO" localSheetId="2">#REF!</definedName>
    <definedName name="GO" localSheetId="0">#REF!</definedName>
    <definedName name="GO">#REF!</definedName>
    <definedName name="GONG" localSheetId="2">#REF!</definedName>
    <definedName name="GONG" localSheetId="0">#REF!</definedName>
    <definedName name="GONG">#REF!</definedName>
    <definedName name="GONGJONG" localSheetId="2">#REF!</definedName>
    <definedName name="GONGJONG" localSheetId="1">#REF!</definedName>
    <definedName name="GONGJONG" localSheetId="0">#REF!</definedName>
    <definedName name="GONGJONG">#REF!</definedName>
    <definedName name="gpgmd" localSheetId="2">#REF!</definedName>
    <definedName name="gpgmd" localSheetId="0">#REF!</definedName>
    <definedName name="gpgmd">#REF!</definedName>
    <definedName name="GPRIC">#N/A</definedName>
    <definedName name="GrphActSales" localSheetId="2">#REF!</definedName>
    <definedName name="GrphActSales" localSheetId="1">#REF!</definedName>
    <definedName name="GrphActSales" localSheetId="0">#REF!</definedName>
    <definedName name="GrphActSales">#REF!</definedName>
    <definedName name="GrphActStk" localSheetId="2">#REF!</definedName>
    <definedName name="GrphActStk" localSheetId="0">#REF!</definedName>
    <definedName name="GrphActStk">#REF!</definedName>
    <definedName name="GrphPlanSales" localSheetId="2">#REF!</definedName>
    <definedName name="GrphPlanSales" localSheetId="0">#REF!</definedName>
    <definedName name="GrphPlanSales">#REF!</definedName>
    <definedName name="GrphTgtStk" localSheetId="2">#REF!</definedName>
    <definedName name="GrphTgtStk" localSheetId="0">#REF!</definedName>
    <definedName name="GrphTgtStk">#REF!</definedName>
    <definedName name="GS" localSheetId="2">#REF!</definedName>
    <definedName name="GS" localSheetId="0">#REF!</definedName>
    <definedName name="GS">#REF!</definedName>
    <definedName name="gt" localSheetId="2">#REF!</definedName>
    <definedName name="gt" localSheetId="0">#REF!</definedName>
    <definedName name="gt">#REF!</definedName>
    <definedName name="GuBae" localSheetId="2">#REF!</definedName>
    <definedName name="GuBae" localSheetId="0">#REF!</definedName>
    <definedName name="GuBae">#REF!</definedName>
    <definedName name="GUBUN">#N/A</definedName>
    <definedName name="GUTTER" localSheetId="2">#REF!</definedName>
    <definedName name="GUTTER" localSheetId="1">#REF!</definedName>
    <definedName name="GUTTER" localSheetId="0">#REF!</definedName>
    <definedName name="GUTTER">#REF!</definedName>
    <definedName name="GUTTER_PIPE" localSheetId="2">#REF!</definedName>
    <definedName name="GUTTER_PIPE" localSheetId="0">#REF!</definedName>
    <definedName name="GUTTER_PIPE">#REF!</definedName>
    <definedName name="G열" localSheetId="2">#REF!</definedName>
    <definedName name="G열" localSheetId="0">#REF!</definedName>
    <definedName name="G열">#REF!</definedName>
    <definedName name="H" localSheetId="2">[0]!고층부급수계통</definedName>
    <definedName name="H">[0]!고층부급수계통</definedName>
    <definedName name="H_1" localSheetId="2">#REF!</definedName>
    <definedName name="H_1" localSheetId="1">#REF!</definedName>
    <definedName name="H_1" localSheetId="0">#REF!</definedName>
    <definedName name="H_1">#REF!</definedName>
    <definedName name="H_2" localSheetId="2">#REF!</definedName>
    <definedName name="H_2" localSheetId="0">#REF!</definedName>
    <definedName name="H_2">#REF!</definedName>
    <definedName name="h_3" localSheetId="2">#REF!</definedName>
    <definedName name="h_3" localSheetId="0">#REF!</definedName>
    <definedName name="h_3">#REF!</definedName>
    <definedName name="h_pile" localSheetId="2">#REF!</definedName>
    <definedName name="h_pile" localSheetId="0">#REF!</definedName>
    <definedName name="h_pile">#REF!</definedName>
    <definedName name="h_pileea" localSheetId="2">#REF!</definedName>
    <definedName name="h_pileea" localSheetId="0">#REF!</definedName>
    <definedName name="h_pileea">#REF!</definedName>
    <definedName name="H1.0m이하" localSheetId="2">#REF!</definedName>
    <definedName name="H1.0m이하" localSheetId="0">#REF!</definedName>
    <definedName name="H1.0m이하">#REF!</definedName>
    <definedName name="H1.2m" localSheetId="2">#REF!</definedName>
    <definedName name="H1.2m" localSheetId="0">#REF!</definedName>
    <definedName name="H1.2m">#REF!</definedName>
    <definedName name="H1.5m" localSheetId="2">#REF!</definedName>
    <definedName name="H1.5m" localSheetId="0">#REF!</definedName>
    <definedName name="H1.5m">#REF!</definedName>
    <definedName name="H1.8m" localSheetId="2">#REF!</definedName>
    <definedName name="H1.8m" localSheetId="0">#REF!</definedName>
    <definedName name="H1.8m">#REF!</definedName>
    <definedName name="H10A1P" localSheetId="2">#REF!</definedName>
    <definedName name="H10A1P" localSheetId="0">#REF!</definedName>
    <definedName name="H10A1P">#REF!</definedName>
    <definedName name="h10a1t" localSheetId="2">#REF!</definedName>
    <definedName name="h10a1t" localSheetId="0">#REF!</definedName>
    <definedName name="h10a1t">#REF!</definedName>
    <definedName name="h10a2p" localSheetId="2">#REF!</definedName>
    <definedName name="h10a2p" localSheetId="0">#REF!</definedName>
    <definedName name="h10a2p">#REF!</definedName>
    <definedName name="h10a2t" localSheetId="2">#REF!</definedName>
    <definedName name="h10a2t" localSheetId="0">#REF!</definedName>
    <definedName name="h10a2t">#REF!</definedName>
    <definedName name="H11A1P" localSheetId="2">#REF!</definedName>
    <definedName name="H11A1P" localSheetId="0">#REF!</definedName>
    <definedName name="H11A1P">#REF!</definedName>
    <definedName name="h11a1t" localSheetId="2">#REF!</definedName>
    <definedName name="h11a1t" localSheetId="0">#REF!</definedName>
    <definedName name="h11a1t">#REF!</definedName>
    <definedName name="h11a2p" localSheetId="2">#REF!</definedName>
    <definedName name="h11a2p" localSheetId="0">#REF!</definedName>
    <definedName name="h11a2p">#REF!</definedName>
    <definedName name="H11A2T" localSheetId="2">#REF!</definedName>
    <definedName name="H11A2T" localSheetId="0">#REF!</definedName>
    <definedName name="H11A2T">#REF!</definedName>
    <definedName name="H1A1P" localSheetId="2">#REF!</definedName>
    <definedName name="H1A1P" localSheetId="0">#REF!</definedName>
    <definedName name="H1A1P">#REF!</definedName>
    <definedName name="h1a1t" localSheetId="2">#REF!</definedName>
    <definedName name="h1a1t" localSheetId="0">#REF!</definedName>
    <definedName name="h1a1t">#REF!</definedName>
    <definedName name="h1a2p" localSheetId="2">#REF!</definedName>
    <definedName name="h1a2p" localSheetId="0">#REF!</definedName>
    <definedName name="h1a2p">#REF!</definedName>
    <definedName name="h1a2t" localSheetId="2">#REF!</definedName>
    <definedName name="h1a2t" localSheetId="0">#REF!</definedName>
    <definedName name="h1a2t">#REF!</definedName>
    <definedName name="H1C" localSheetId="2">#REF!</definedName>
    <definedName name="H1C" localSheetId="0">#REF!</definedName>
    <definedName name="H1C">#REF!</definedName>
    <definedName name="H1H" localSheetId="2">#REF!</definedName>
    <definedName name="H1H" localSheetId="0">#REF!</definedName>
    <definedName name="H1H">#REF!</definedName>
    <definedName name="H2.0m" localSheetId="2">#REF!</definedName>
    <definedName name="H2.0m" localSheetId="0">#REF!</definedName>
    <definedName name="H2.0m">#REF!</definedName>
    <definedName name="H2.5m" localSheetId="2">#REF!</definedName>
    <definedName name="H2.5m" localSheetId="0">#REF!</definedName>
    <definedName name="H2.5m">#REF!</definedName>
    <definedName name="H2A1P" localSheetId="2">#REF!</definedName>
    <definedName name="H2A1P" localSheetId="0">#REF!</definedName>
    <definedName name="H2A1P">#REF!</definedName>
    <definedName name="h2a1t" localSheetId="2">#REF!</definedName>
    <definedName name="h2a1t" localSheetId="0">#REF!</definedName>
    <definedName name="h2a1t">#REF!</definedName>
    <definedName name="h2a2p" localSheetId="2">#REF!</definedName>
    <definedName name="h2a2p" localSheetId="0">#REF!</definedName>
    <definedName name="h2a2p">#REF!</definedName>
    <definedName name="h2a2t" localSheetId="2">#REF!</definedName>
    <definedName name="h2a2t" localSheetId="0">#REF!</definedName>
    <definedName name="h2a2t">#REF!</definedName>
    <definedName name="H2C" localSheetId="2">#REF!</definedName>
    <definedName name="H2C" localSheetId="0">#REF!</definedName>
    <definedName name="H2C">#REF!</definedName>
    <definedName name="H2H" localSheetId="2">#REF!</definedName>
    <definedName name="H2H" localSheetId="0">#REF!</definedName>
    <definedName name="H2H">#REF!</definedName>
    <definedName name="H3.0m" localSheetId="2">#REF!</definedName>
    <definedName name="H3.0m" localSheetId="0">#REF!</definedName>
    <definedName name="H3.0m">#REF!</definedName>
    <definedName name="H3.5m" localSheetId="2">#REF!</definedName>
    <definedName name="H3.5m" localSheetId="0">#REF!</definedName>
    <definedName name="H3.5m">#REF!</definedName>
    <definedName name="H3A1P" localSheetId="2">#REF!</definedName>
    <definedName name="H3A1P" localSheetId="0">#REF!</definedName>
    <definedName name="H3A1P">#REF!</definedName>
    <definedName name="h3a1t" localSheetId="2">#REF!</definedName>
    <definedName name="h3a1t" localSheetId="0">#REF!</definedName>
    <definedName name="h3a1t">#REF!</definedName>
    <definedName name="h3a2p" localSheetId="2">#REF!</definedName>
    <definedName name="h3a2p" localSheetId="0">#REF!</definedName>
    <definedName name="h3a2p">#REF!</definedName>
    <definedName name="h3a2t" localSheetId="2">#REF!</definedName>
    <definedName name="h3a2t" localSheetId="0">#REF!</definedName>
    <definedName name="h3a2t">#REF!</definedName>
    <definedName name="H3AP1" localSheetId="2">#REF!</definedName>
    <definedName name="H3AP1" localSheetId="0">#REF!</definedName>
    <definedName name="H3AP1">#REF!</definedName>
    <definedName name="H3H" localSheetId="2">#REF!</definedName>
    <definedName name="H3H" localSheetId="0">#REF!</definedName>
    <definedName name="H3H">#REF!</definedName>
    <definedName name="H4.0m" localSheetId="2">#REF!</definedName>
    <definedName name="H4.0m" localSheetId="0">#REF!</definedName>
    <definedName name="H4.0m">#REF!</definedName>
    <definedName name="H4.5m" localSheetId="2">#REF!</definedName>
    <definedName name="H4.5m" localSheetId="0">#REF!</definedName>
    <definedName name="H4.5m">#REF!</definedName>
    <definedName name="h4a1p" localSheetId="2">#REF!</definedName>
    <definedName name="h4a1p" localSheetId="0">#REF!</definedName>
    <definedName name="h4a1p">#REF!</definedName>
    <definedName name="h4a1t" localSheetId="2">#REF!</definedName>
    <definedName name="h4a1t" localSheetId="0">#REF!</definedName>
    <definedName name="h4a1t">#REF!</definedName>
    <definedName name="h4a2p" localSheetId="2">#REF!</definedName>
    <definedName name="h4a2p" localSheetId="0">#REF!</definedName>
    <definedName name="h4a2p">#REF!</definedName>
    <definedName name="h4a2t" localSheetId="2">#REF!</definedName>
    <definedName name="h4a2t" localSheetId="0">#REF!</definedName>
    <definedName name="h4a2t">#REF!</definedName>
    <definedName name="H4H" localSheetId="2">#REF!</definedName>
    <definedName name="H4H" localSheetId="0">#REF!</definedName>
    <definedName name="H4H">#REF!</definedName>
    <definedName name="H5.0m" localSheetId="2">#REF!</definedName>
    <definedName name="H5.0m" localSheetId="0">#REF!</definedName>
    <definedName name="H5.0m">#REF!</definedName>
    <definedName name="H5A1P" localSheetId="2">#REF!</definedName>
    <definedName name="H5A1P" localSheetId="0">#REF!</definedName>
    <definedName name="H5A1P">#REF!</definedName>
    <definedName name="h5a1t" localSheetId="2">#REF!</definedName>
    <definedName name="h5a1t" localSheetId="0">#REF!</definedName>
    <definedName name="h5a1t">#REF!</definedName>
    <definedName name="h5a2p" localSheetId="2">#REF!</definedName>
    <definedName name="h5a2p" localSheetId="0">#REF!</definedName>
    <definedName name="h5a2p">#REF!</definedName>
    <definedName name="h5a2t" localSheetId="2">#REF!</definedName>
    <definedName name="h5a2t" localSheetId="0">#REF!</definedName>
    <definedName name="h5a2t">#REF!</definedName>
    <definedName name="H6A1P" localSheetId="2">#REF!</definedName>
    <definedName name="H6A1P" localSheetId="0">#REF!</definedName>
    <definedName name="H6A1P">#REF!</definedName>
    <definedName name="h6a1t" localSheetId="2">#REF!</definedName>
    <definedName name="h6a1t" localSheetId="0">#REF!</definedName>
    <definedName name="h6a1t">#REF!</definedName>
    <definedName name="h6a2p" localSheetId="2">#REF!</definedName>
    <definedName name="h6a2p" localSheetId="0">#REF!</definedName>
    <definedName name="h6a2p">#REF!</definedName>
    <definedName name="h6a2t" localSheetId="2">#REF!</definedName>
    <definedName name="h6a2t" localSheetId="0">#REF!</definedName>
    <definedName name="h6a2t">#REF!</definedName>
    <definedName name="H7A1P" localSheetId="2">#REF!</definedName>
    <definedName name="H7A1P" localSheetId="0">#REF!</definedName>
    <definedName name="H7A1P">#REF!</definedName>
    <definedName name="h7a1t" localSheetId="2">#REF!</definedName>
    <definedName name="h7a1t" localSheetId="0">#REF!</definedName>
    <definedName name="h7a1t">#REF!</definedName>
    <definedName name="h7a2p" localSheetId="2">#REF!</definedName>
    <definedName name="h7a2p" localSheetId="0">#REF!</definedName>
    <definedName name="h7a2p">#REF!</definedName>
    <definedName name="h7a2t" localSheetId="2">#REF!</definedName>
    <definedName name="h7a2t" localSheetId="0">#REF!</definedName>
    <definedName name="h7a2t">#REF!</definedName>
    <definedName name="H8A1P" localSheetId="2">#REF!</definedName>
    <definedName name="H8A1P" localSheetId="0">#REF!</definedName>
    <definedName name="H8A1P">#REF!</definedName>
    <definedName name="h8a1t" localSheetId="2">#REF!</definedName>
    <definedName name="h8a1t" localSheetId="0">#REF!</definedName>
    <definedName name="h8a1t">#REF!</definedName>
    <definedName name="h8a2p" localSheetId="2">#REF!</definedName>
    <definedName name="h8a2p" localSheetId="0">#REF!</definedName>
    <definedName name="h8a2p">#REF!</definedName>
    <definedName name="h8a2t" localSheetId="2">#REF!</definedName>
    <definedName name="h8a2t" localSheetId="0">#REF!</definedName>
    <definedName name="h8a2t">#REF!</definedName>
    <definedName name="H9A1P" localSheetId="2">#REF!</definedName>
    <definedName name="H9A1P" localSheetId="0">#REF!</definedName>
    <definedName name="H9A1P">#REF!</definedName>
    <definedName name="h9a1t" localSheetId="2">#REF!</definedName>
    <definedName name="h9a1t" localSheetId="0">#REF!</definedName>
    <definedName name="h9a1t">#REF!</definedName>
    <definedName name="h9a2p" localSheetId="2">#REF!</definedName>
    <definedName name="h9a2p" localSheetId="0">#REF!</definedName>
    <definedName name="h9a2p">#REF!</definedName>
    <definedName name="h9a2t" localSheetId="2">#REF!</definedName>
    <definedName name="h9a2t" localSheetId="0">#REF!</definedName>
    <definedName name="h9a2t">#REF!</definedName>
    <definedName name="HA" localSheetId="2">#REF!</definedName>
    <definedName name="HA" localSheetId="0">#REF!</definedName>
    <definedName name="HA">#REF!</definedName>
    <definedName name="HA1P" localSheetId="2">#REF!</definedName>
    <definedName name="HA1P" localSheetId="0">#REF!</definedName>
    <definedName name="HA1P">#REF!</definedName>
    <definedName name="ha1t" localSheetId="2">#REF!</definedName>
    <definedName name="ha1t" localSheetId="0">#REF!</definedName>
    <definedName name="ha1t">#REF!</definedName>
    <definedName name="ha2p" localSheetId="2">#REF!</definedName>
    <definedName name="ha2p" localSheetId="0">#REF!</definedName>
    <definedName name="ha2p">#REF!</definedName>
    <definedName name="ha2t" localSheetId="2">#REF!</definedName>
    <definedName name="ha2t" localSheetId="0">#REF!</definedName>
    <definedName name="ha2t">#REF!</definedName>
    <definedName name="hajihiaio" localSheetId="1">{"Book1","수시.XLS"}</definedName>
    <definedName name="hajihiaio" localSheetId="0">{"Book1","수시.XLS"}</definedName>
    <definedName name="hajihiaio">{"Book1","수시.XLS"}</definedName>
    <definedName name="HANGER" localSheetId="2">#REF!</definedName>
    <definedName name="HANGER" localSheetId="1">#REF!</definedName>
    <definedName name="HANGER" localSheetId="0">#REF!</definedName>
    <definedName name="HANGER">#REF!</definedName>
    <definedName name="hardwar" hidden="1">[29]Sheet3!#REF!</definedName>
    <definedName name="HB" localSheetId="2">#REF!</definedName>
    <definedName name="HB" localSheetId="1">#REF!</definedName>
    <definedName name="HB" localSheetId="0">#REF!</definedName>
    <definedName name="HB">#REF!</definedName>
    <definedName name="HC" localSheetId="2">#REF!</definedName>
    <definedName name="HC" localSheetId="0">#REF!</definedName>
    <definedName name="HC">#REF!</definedName>
    <definedName name="HD" localSheetId="2">#REF!</definedName>
    <definedName name="HD" localSheetId="0">#REF!</definedName>
    <definedName name="HD">#REF!</definedName>
    <definedName name="HE" localSheetId="2">#REF!</definedName>
    <definedName name="HE" localSheetId="0">#REF!</definedName>
    <definedName name="HE">#REF!</definedName>
    <definedName name="HEAD" localSheetId="2">#REF!</definedName>
    <definedName name="HEAD" localSheetId="0">#REF!</definedName>
    <definedName name="HEAD">#REF!</definedName>
    <definedName name="HF" localSheetId="2">#REF!</definedName>
    <definedName name="HF" localSheetId="0">#REF!</definedName>
    <definedName name="HF">#REF!</definedName>
    <definedName name="HG" localSheetId="1">{"Book1","수시.XLS"}</definedName>
    <definedName name="HG" localSheetId="0">{"Book1","수시.XLS"}</definedName>
    <definedName name="HG">{"Book1","수시.XLS"}</definedName>
    <definedName name="HH">[30]정부노임단가!$A$5:$F$215</definedName>
    <definedName name="HHH" localSheetId="2">#N/A</definedName>
    <definedName name="HHH">#N/A</definedName>
    <definedName name="HHHH" localSheetId="2" hidden="1">#REF!</definedName>
    <definedName name="HHHH" localSheetId="1" hidden="1">#REF!</definedName>
    <definedName name="HHHH" localSheetId="0" hidden="1">#REF!</definedName>
    <definedName name="HHHH" hidden="1">#REF!</definedName>
    <definedName name="HIT">'[31]2F 회의실견적(5_14 일대)'!$J$31</definedName>
    <definedName name="HJK" localSheetId="1" hidden="1">{#N/A,#N/A,FALSE,"이태원철근"}</definedName>
    <definedName name="HJK" localSheetId="0" hidden="1">{#N/A,#N/A,FALSE,"이태원철근"}</definedName>
    <definedName name="HJK" hidden="1">{#N/A,#N/A,FALSE,"이태원철근"}</definedName>
    <definedName name="HMAX">#N/A</definedName>
    <definedName name="HO" localSheetId="2">#REF!</definedName>
    <definedName name="HO" localSheetId="1">#REF!</definedName>
    <definedName name="HO" localSheetId="0">#REF!</definedName>
    <definedName name="HO">#REF!</definedName>
    <definedName name="HOHOHO" localSheetId="2">#REF!</definedName>
    <definedName name="HOHOHO" localSheetId="0">#REF!</definedName>
    <definedName name="HOHOHO">#REF!</definedName>
    <definedName name="HP" localSheetId="2">#REF!</definedName>
    <definedName name="HP" localSheetId="0">#REF!</definedName>
    <definedName name="HP">#REF!</definedName>
    <definedName name="HT" localSheetId="2">#REF!</definedName>
    <definedName name="HT" localSheetId="0">#REF!</definedName>
    <definedName name="HT">#REF!</definedName>
    <definedName name="HTML_CodePage" hidden="1">949</definedName>
    <definedName name="HTML_Control" localSheetId="2" hidden="1">{"'급수사용량산정 (2)'!$A$1:$M$49","'급수사용량산정 (2)'!$A$1:$M$80"}</definedName>
    <definedName name="HTML_Control" localSheetId="1" hidden="1">{"'급수사용량산정 (2)'!$A$1:$M$49","'급수사용량산정 (2)'!$A$1:$M$80"}</definedName>
    <definedName name="HTML_Control" localSheetId="0" hidden="1">{"'급수사용량산정 (2)'!$A$1:$M$49","'급수사용량산정 (2)'!$A$1:$M$80"}</definedName>
    <definedName name="HTML_Control" hidden="1">{"'급수사용량산정 (2)'!$A$1:$M$49","'급수사용량산정 (2)'!$A$1:$M$80"}</definedName>
    <definedName name="HTML_Description" hidden="1">""</definedName>
    <definedName name="HTML_Email" hidden="1">""</definedName>
    <definedName name="HTML_Header" localSheetId="2" hidden="1">"급수사용량산정 (2)"</definedName>
    <definedName name="HTML_Header" hidden="1">"급수사용량산정 (2)"</definedName>
    <definedName name="HTML_LastUpdate" localSheetId="2" hidden="1">"99-11-08"</definedName>
    <definedName name="HTML_LastUpdate" hidden="1">"99-11-08"</definedName>
    <definedName name="HTML_LineAfter" localSheetId="2" hidden="1">TRUE</definedName>
    <definedName name="HTML_LineAfter" hidden="1">TRUE</definedName>
    <definedName name="HTML_LineBefore" localSheetId="2" hidden="1">TRUE</definedName>
    <definedName name="HTML_LineBefore" hidden="1">TRUE</definedName>
    <definedName name="HTML_Name" localSheetId="2" hidden="1">"주경남."</definedName>
    <definedName name="HTML_Name" hidden="1">"주경남."</definedName>
    <definedName name="HTML_OBDlg2" hidden="1">TRUE</definedName>
    <definedName name="HTML_OBDlg4" hidden="1">TRUE</definedName>
    <definedName name="HTML_OS" hidden="1">0</definedName>
    <definedName name="HTML_PathFile" localSheetId="2" hidden="1">"D:\PROJECT\C-PROJECT\급수량.htm"</definedName>
    <definedName name="HTML_PathFile" hidden="1">"D:\PROJECT\C-PROJECT\급수량.htm"</definedName>
    <definedName name="HTML_Title" localSheetId="2" hidden="1">"오수집수정"</definedName>
    <definedName name="HTML_Title" hidden="1">"오수집수정"</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localSheetId="1" hidden="1">{#N/A,#N/A,FALSE,"이태원철근"}</definedName>
    <definedName name="HTR" localSheetId="0" hidden="1">{#N/A,#N/A,FALSE,"이태원철근"}</definedName>
    <definedName name="HTR" hidden="1">{#N/A,#N/A,FALSE,"이태원철근"}</definedName>
    <definedName name="HUNCH" localSheetId="2">#REF!</definedName>
    <definedName name="HUNCH" localSheetId="1">#REF!</definedName>
    <definedName name="HUNCH" localSheetId="0">#REF!</definedName>
    <definedName name="HUNCH">#REF!</definedName>
    <definedName name="H사" localSheetId="2">#REF!</definedName>
    <definedName name="H사" localSheetId="0">#REF!</definedName>
    <definedName name="H사">#REF!</definedName>
    <definedName name="H삼" localSheetId="2">#REF!</definedName>
    <definedName name="H삼" localSheetId="0">#REF!</definedName>
    <definedName name="H삼">#REF!</definedName>
    <definedName name="H이" localSheetId="2">#REF!</definedName>
    <definedName name="H이" localSheetId="0">#REF!</definedName>
    <definedName name="H이">#REF!</definedName>
    <definedName name="H일" localSheetId="2">#REF!</definedName>
    <definedName name="H일" localSheetId="0">#REF!</definedName>
    <definedName name="H일">#REF!</definedName>
    <definedName name="I" localSheetId="2">{"Book1","상동3BL옥외설계계산서(1차검토분).xls"}</definedName>
    <definedName name="I" localSheetId="1">{"Book1","상동3BL옥외설계계산서(1차검토분).xls"}</definedName>
    <definedName name="I" localSheetId="0">{"Book1","상동3BL옥외설계계산서(1차검토분).xls"}</definedName>
    <definedName name="I">{"Book1","상동3BL옥외설계계산서(1차검토분).xls"}</definedName>
    <definedName name="I_BEAM" localSheetId="2">#REF!</definedName>
    <definedName name="I_BEAM" localSheetId="1">#REF!</definedName>
    <definedName name="I_BEAM" localSheetId="0">#REF!</definedName>
    <definedName name="I_BEAM">#REF!</definedName>
    <definedName name="I_EA" localSheetId="2">#REF!</definedName>
    <definedName name="I_EA" localSheetId="0">#REF!</definedName>
    <definedName name="I_EA">#REF!</definedName>
    <definedName name="ID" localSheetId="2">#REF!,#REF!</definedName>
    <definedName name="ID" localSheetId="1">#REF!,#REF!</definedName>
    <definedName name="ID" localSheetId="0">#REF!,#REF!</definedName>
    <definedName name="ID">#REF!,#REF!</definedName>
    <definedName name="IELWSALES" localSheetId="2">#REF!</definedName>
    <definedName name="IELWSALES" localSheetId="1">#REF!</definedName>
    <definedName name="IELWSALES" localSheetId="0">#REF!</definedName>
    <definedName name="IELWSALES">#REF!</definedName>
    <definedName name="IELYSALES" localSheetId="2">#REF!</definedName>
    <definedName name="IELYSALES" localSheetId="0">#REF!</definedName>
    <definedName name="IELYSALES">#REF!</definedName>
    <definedName name="IEPLANSALES" localSheetId="2">#REF!</definedName>
    <definedName name="IEPLANSALES" localSheetId="0">#REF!</definedName>
    <definedName name="IEPLANSALES">#REF!</definedName>
    <definedName name="IESP" localSheetId="2">#REF!</definedName>
    <definedName name="IESP" localSheetId="0">#REF!</definedName>
    <definedName name="IESP">#REF!</definedName>
    <definedName name="ii" localSheetId="2">#REF!</definedName>
    <definedName name="ii" localSheetId="0">#REF!</definedName>
    <definedName name="ii">#REF!</definedName>
    <definedName name="iii" localSheetId="2">#REF!</definedName>
    <definedName name="iii" localSheetId="0">#REF!</definedName>
    <definedName name="iii">#REF!</definedName>
    <definedName name="IIJELLS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LWI" localSheetId="2">#REF!</definedName>
    <definedName name="ILWI" localSheetId="1">#REF!</definedName>
    <definedName name="ILWI" localSheetId="0">#REF!</definedName>
    <definedName name="ILWI">#REF!</definedName>
    <definedName name="IMP" localSheetId="2">#REF!</definedName>
    <definedName name="IMP" localSheetId="0">#REF!</definedName>
    <definedName name="IMP">#REF!</definedName>
    <definedName name="INCREASED" localSheetId="2">#REF!</definedName>
    <definedName name="INCREASED" localSheetId="0">#REF!</definedName>
    <definedName name="INCREASED">#REF!</definedName>
    <definedName name="INETOTHER" localSheetId="2">#REF!</definedName>
    <definedName name="INETOTHER" localSheetId="0">#REF!</definedName>
    <definedName name="INETOTHER">#REF!</definedName>
    <definedName name="INETPPE" localSheetId="2">#REF!</definedName>
    <definedName name="INETPPE" localSheetId="0">#REF!</definedName>
    <definedName name="INETPPE">#REF!</definedName>
    <definedName name="IntFreeCred" localSheetId="2">#REF!</definedName>
    <definedName name="IntFreeCred" localSheetId="0">#REF!</definedName>
    <definedName name="IntFreeCred">#REF!</definedName>
    <definedName name="INTPUT" localSheetId="2">#REF!</definedName>
    <definedName name="INTPUT" localSheetId="0">#REF!</definedName>
    <definedName name="INTPUT">#REF!</definedName>
    <definedName name="INTPUTDATA" localSheetId="2">#REF!</definedName>
    <definedName name="INTPUTDATA" localSheetId="0">#REF!</definedName>
    <definedName name="INTPUTDATA">#REF!</definedName>
    <definedName name="INVERTER설치">[32]일위대가목록!#REF!</definedName>
    <definedName name="J" localSheetId="2">{"Book1","상동3BL옥외설계계산서(1차검토분).xls"}</definedName>
    <definedName name="J" localSheetId="1">{"Book1","상동3BL옥외설계계산서(1차검토분).xls"}</definedName>
    <definedName name="J" localSheetId="0">{"Book1","상동3BL옥외설계계산서(1차검토분).xls"}</definedName>
    <definedName name="J">{"Book1","상동3BL옥외설계계산서(1차검토분).xls"}</definedName>
    <definedName name="J_1" localSheetId="2">#REF!</definedName>
    <definedName name="J_1" localSheetId="1">#REF!</definedName>
    <definedName name="J_1" localSheetId="0">#REF!</definedName>
    <definedName name="J_1">#REF!</definedName>
    <definedName name="J_형옹벽측구_수량집계" localSheetId="2">#REF!</definedName>
    <definedName name="J_형옹벽측구_수량집계" localSheetId="0">#REF!</definedName>
    <definedName name="J_형옹벽측구_수량집계">#REF!</definedName>
    <definedName name="j1_e" localSheetId="2">#REF!</definedName>
    <definedName name="j1_e" localSheetId="0">#REF!</definedName>
    <definedName name="j1_e">#REF!</definedName>
    <definedName name="j1_ea" localSheetId="2">#REF!</definedName>
    <definedName name="j1_ea" localSheetId="0">#REF!</definedName>
    <definedName name="j1_ea">#REF!</definedName>
    <definedName name="JACK" localSheetId="2">#REF!</definedName>
    <definedName name="JACK" localSheetId="0">#REF!</definedName>
    <definedName name="JACK">#REF!</definedName>
    <definedName name="jack_ea" localSheetId="2">#REF!</definedName>
    <definedName name="jack_ea" localSheetId="0">#REF!</definedName>
    <definedName name="jack_ea">#REF!</definedName>
    <definedName name="JH">[33]정부노임단가!$A$5:$F$215</definedName>
    <definedName name="JIHO" localSheetId="2">#REF!</definedName>
    <definedName name="JIHO" localSheetId="1">#REF!</definedName>
    <definedName name="JIHO" localSheetId="0">#REF!</definedName>
    <definedName name="JIHO">#REF!</definedName>
    <definedName name="JJ">[34]정부노임단가!$A$5:$F$215</definedName>
    <definedName name="JJFOR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2">#REF!</definedName>
    <definedName name="JJJ" localSheetId="1">#REF!</definedName>
    <definedName name="JJJ" localSheetId="0">#REF!</definedName>
    <definedName name="JJJ">#REF!</definedName>
    <definedName name="JJJJ"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localSheetId="2">BlankMacro1</definedName>
    <definedName name="jjjjj" localSheetId="1">BlankMacro1</definedName>
    <definedName name="jjjjj" localSheetId="0">BlankMacro1</definedName>
    <definedName name="jjjjj">BlankMacro1</definedName>
    <definedName name="jjklk" localSheetId="2">#REF!</definedName>
    <definedName name="jjklk" localSheetId="1">#REF!</definedName>
    <definedName name="jjklk" localSheetId="0">#REF!</definedName>
    <definedName name="jjklk">#REF!</definedName>
    <definedName name="JJSUW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lklj" localSheetId="2">#REF!</definedName>
    <definedName name="jklklj" localSheetId="1">#REF!</definedName>
    <definedName name="jklklj" localSheetId="0">#REF!</definedName>
    <definedName name="jklklj">#REF!</definedName>
    <definedName name="JSH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YH" localSheetId="2">#REF!</definedName>
    <definedName name="JYH" localSheetId="1">#REF!</definedName>
    <definedName name="JYH" localSheetId="0">#REF!</definedName>
    <definedName name="JYH">#REF!</definedName>
    <definedName name="k" localSheetId="2">#REF!</definedName>
    <definedName name="k" localSheetId="1">#REF!</definedName>
    <definedName name="k" localSheetId="0">#REF!</definedName>
    <definedName name="k">#REF!</definedName>
    <definedName name="K_PR" localSheetId="2">#REF!</definedName>
    <definedName name="K_PR" localSheetId="0">#REF!</definedName>
    <definedName name="K_PR">#REF!</definedName>
    <definedName name="K0" localSheetId="2">#REF!</definedName>
    <definedName name="K0" localSheetId="0">#REF!</definedName>
    <definedName name="K0">#REF!</definedName>
    <definedName name="K2_" localSheetId="2">#REF!</definedName>
    <definedName name="K2_" localSheetId="1">#REF!</definedName>
    <definedName name="K2_" localSheetId="0">#REF!</definedName>
    <definedName name="K2_">#REF!</definedName>
    <definedName name="KA">'[25]조도계산서 (도서)'!$B$61:$E$68</definedName>
    <definedName name="KAE" localSheetId="2">#REF!</definedName>
    <definedName name="KAE" localSheetId="1">#REF!</definedName>
    <definedName name="KAE" localSheetId="0">#REF!</definedName>
    <definedName name="KAE">#REF!</definedName>
    <definedName name="KAS" localSheetId="2">#REF!</definedName>
    <definedName name="KAS" localSheetId="0">#REF!</definedName>
    <definedName name="KAS">#REF!</definedName>
    <definedName name="Ka일" localSheetId="2">#REF!</definedName>
    <definedName name="Ka일" localSheetId="0">#REF!</definedName>
    <definedName name="Ka일">#REF!</definedName>
    <definedName name="Ka투" localSheetId="2">#REF!</definedName>
    <definedName name="Ka투" localSheetId="0">#REF!</definedName>
    <definedName name="Ka투">#REF!</definedName>
    <definedName name="Kea" localSheetId="2">#REF!</definedName>
    <definedName name="Kea" localSheetId="0">#REF!</definedName>
    <definedName name="Kea">#REF!</definedName>
    <definedName name="Kh" localSheetId="2">#REF!</definedName>
    <definedName name="Kh" localSheetId="0">#REF!</definedName>
    <definedName name="Kh">#REF!</definedName>
    <definedName name="KIM" localSheetId="2">#REF!</definedName>
    <definedName name="KIM" localSheetId="0">#REF!</definedName>
    <definedName name="KIM">#REF!</definedName>
    <definedName name="kj" localSheetId="2" hidden="1">#REF!</definedName>
    <definedName name="kj" localSheetId="0" hidden="1">#REF!</definedName>
    <definedName name="kj" hidden="1">#REF!</definedName>
    <definedName name="KJH" localSheetId="2">#REF!</definedName>
    <definedName name="KJH" localSheetId="0">#REF!</definedName>
    <definedName name="KJH">#REF!</definedName>
    <definedName name="KK">[33]정부노임단가!$A$5:$F$215</definedName>
    <definedName name="KK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2">BLCH</definedName>
    <definedName name="KKK" localSheetId="1">BLCH</definedName>
    <definedName name="KKK" localSheetId="0">BLCH</definedName>
    <definedName name="KKK">BLCH</definedName>
    <definedName name="KK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2">BLCH</definedName>
    <definedName name="KKKK" localSheetId="1">BLCH</definedName>
    <definedName name="KKKK" localSheetId="0">BLCH</definedName>
    <definedName name="KKKK">BLCH</definedName>
    <definedName name="KKKSJ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o" localSheetId="2">#REF!</definedName>
    <definedName name="Ko" localSheetId="1">#REF!</definedName>
    <definedName name="Ko" localSheetId="0">#REF!</definedName>
    <definedName name="Ko">#REF!</definedName>
    <definedName name="kv" localSheetId="2">#REF!</definedName>
    <definedName name="kv" localSheetId="0">#REF!</definedName>
    <definedName name="kv">#REF!</definedName>
    <definedName name="L" localSheetId="2">{"Book1","상동3BL옥외설계계산서(1차검토분).xls"}</definedName>
    <definedName name="L" localSheetId="1">{"Book1","상동3BL옥외설계계산서(1차검토분).xls"}</definedName>
    <definedName name="L" localSheetId="0">{"Book1","상동3BL옥외설계계산서(1차검토분).xls"}</definedName>
    <definedName name="L">{"Book1","상동3BL옥외설계계산서(1차검토분).xls"}</definedName>
    <definedName name="L_1" localSheetId="2">#REF!</definedName>
    <definedName name="L_1" localSheetId="1">#REF!</definedName>
    <definedName name="L_1" localSheetId="0">#REF!</definedName>
    <definedName name="L_1">#REF!</definedName>
    <definedName name="l1_ea" localSheetId="2">#REF!</definedName>
    <definedName name="l1_ea" localSheetId="0">#REF!</definedName>
    <definedName name="l1_ea">#REF!</definedName>
    <definedName name="L1A1P" localSheetId="2">#REF!</definedName>
    <definedName name="L1A1P" localSheetId="0">#REF!</definedName>
    <definedName name="L1A1P">#REF!</definedName>
    <definedName name="l1a1t" localSheetId="2">#REF!</definedName>
    <definedName name="l1a1t" localSheetId="0">#REF!</definedName>
    <definedName name="l1a1t">#REF!</definedName>
    <definedName name="l1a2p" localSheetId="2">#REF!</definedName>
    <definedName name="l1a2p" localSheetId="0">#REF!</definedName>
    <definedName name="l1a2p">#REF!</definedName>
    <definedName name="l1a2t" localSheetId="2">#REF!</definedName>
    <definedName name="l1a2t" localSheetId="0">#REF!</definedName>
    <definedName name="l1a2t">#REF!</definedName>
    <definedName name="L1L" localSheetId="2">#REF!</definedName>
    <definedName name="L1L" localSheetId="0">#REF!</definedName>
    <definedName name="L1L">#REF!</definedName>
    <definedName name="L2A1P" localSheetId="2">#REF!</definedName>
    <definedName name="L2A1P" localSheetId="0">#REF!</definedName>
    <definedName name="L2A1P">#REF!</definedName>
    <definedName name="l2a1t" localSheetId="2">#REF!</definedName>
    <definedName name="l2a1t" localSheetId="0">#REF!</definedName>
    <definedName name="l2a1t">#REF!</definedName>
    <definedName name="l2a2p" localSheetId="2">#REF!</definedName>
    <definedName name="l2a2p" localSheetId="0">#REF!</definedName>
    <definedName name="l2a2p">#REF!</definedName>
    <definedName name="l2a2t" localSheetId="2">#REF!</definedName>
    <definedName name="l2a2t" localSheetId="0">#REF!</definedName>
    <definedName name="l2a2t">#REF!</definedName>
    <definedName name="L2L" localSheetId="2">#REF!</definedName>
    <definedName name="L2L" localSheetId="0">#REF!</definedName>
    <definedName name="L2L">#REF!</definedName>
    <definedName name="L3A1P" localSheetId="2">#REF!</definedName>
    <definedName name="L3A1P" localSheetId="0">#REF!</definedName>
    <definedName name="L3A1P">#REF!</definedName>
    <definedName name="l3a1t" localSheetId="2">#REF!</definedName>
    <definedName name="l3a1t" localSheetId="0">#REF!</definedName>
    <definedName name="l3a1t">#REF!</definedName>
    <definedName name="l3a2p" localSheetId="2">#REF!</definedName>
    <definedName name="l3a2p" localSheetId="0">#REF!</definedName>
    <definedName name="l3a2p">#REF!</definedName>
    <definedName name="l3a2t" localSheetId="2">#REF!</definedName>
    <definedName name="l3a2t" localSheetId="0">#REF!</definedName>
    <definedName name="l3a2t">#REF!</definedName>
    <definedName name="L3L" localSheetId="2">#REF!</definedName>
    <definedName name="L3L" localSheetId="0">#REF!</definedName>
    <definedName name="L3L">#REF!</definedName>
    <definedName name="L4A1P" localSheetId="2">#REF!</definedName>
    <definedName name="L4A1P" localSheetId="0">#REF!</definedName>
    <definedName name="L4A1P">#REF!</definedName>
    <definedName name="l4a1t" localSheetId="2">#REF!</definedName>
    <definedName name="l4a1t" localSheetId="0">#REF!</definedName>
    <definedName name="l4a1t">#REF!</definedName>
    <definedName name="l4a2p" localSheetId="2">#REF!</definedName>
    <definedName name="l4a2p" localSheetId="0">#REF!</definedName>
    <definedName name="l4a2p">#REF!</definedName>
    <definedName name="l4a2t" localSheetId="2">#REF!</definedName>
    <definedName name="l4a2t" localSheetId="0">#REF!</definedName>
    <definedName name="l4a2t">#REF!</definedName>
    <definedName name="L4L" localSheetId="2">#REF!</definedName>
    <definedName name="L4L" localSheetId="0">#REF!</definedName>
    <definedName name="L4L">#REF!</definedName>
    <definedName name="L5A1P" localSheetId="2">#REF!</definedName>
    <definedName name="L5A1P" localSheetId="0">#REF!</definedName>
    <definedName name="L5A1P">#REF!</definedName>
    <definedName name="l5a1t" localSheetId="2">#REF!</definedName>
    <definedName name="l5a1t" localSheetId="0">#REF!</definedName>
    <definedName name="l5a1t">#REF!</definedName>
    <definedName name="l5a2p" localSheetId="2">#REF!</definedName>
    <definedName name="l5a2p" localSheetId="0">#REF!</definedName>
    <definedName name="l5a2p">#REF!</definedName>
    <definedName name="l5a2t" localSheetId="2">#REF!</definedName>
    <definedName name="l5a2t" localSheetId="0">#REF!</definedName>
    <definedName name="l5a2t">#REF!</definedName>
    <definedName name="L6A1P" localSheetId="2">#REF!</definedName>
    <definedName name="L6A1P" localSheetId="0">#REF!</definedName>
    <definedName name="L6A1P">#REF!</definedName>
    <definedName name="l6a1t" localSheetId="2">#REF!</definedName>
    <definedName name="l6a1t" localSheetId="0">#REF!</definedName>
    <definedName name="l6a1t">#REF!</definedName>
    <definedName name="l6a2p" localSheetId="2">#REF!</definedName>
    <definedName name="l6a2p" localSheetId="0">#REF!</definedName>
    <definedName name="l6a2p">#REF!</definedName>
    <definedName name="l6a2t" localSheetId="2">#REF!</definedName>
    <definedName name="l6a2t" localSheetId="0">#REF!</definedName>
    <definedName name="l6a2t">#REF!</definedName>
    <definedName name="LA1P" localSheetId="2">#REF!</definedName>
    <definedName name="LA1P" localSheetId="0">#REF!</definedName>
    <definedName name="LA1P">#REF!</definedName>
    <definedName name="la1t" localSheetId="2">#REF!</definedName>
    <definedName name="la1t" localSheetId="0">#REF!</definedName>
    <definedName name="la1t">#REF!</definedName>
    <definedName name="la2p" localSheetId="2">#REF!</definedName>
    <definedName name="la2p" localSheetId="0">#REF!</definedName>
    <definedName name="la2p">#REF!</definedName>
    <definedName name="la2t" localSheetId="2">#REF!</definedName>
    <definedName name="la2t" localSheetId="0">#REF!</definedName>
    <definedName name="la2t">#REF!</definedName>
    <definedName name="LAJUUYS" localSheetId="2">#REF!</definedName>
    <definedName name="LAJUUYS" localSheetId="0">#REF!</definedName>
    <definedName name="LAJUUYS">#REF!</definedName>
    <definedName name="LAK"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DSJTGF" localSheetId="2">#REF!</definedName>
    <definedName name="LDSJTGF" localSheetId="1">#REF!</definedName>
    <definedName name="LDSJTGF" localSheetId="0">#REF!</definedName>
    <definedName name="LDSJTGF">#REF!</definedName>
    <definedName name="lee" localSheetId="2">#REF!</definedName>
    <definedName name="lee" localSheetId="0">#REF!</definedName>
    <definedName name="lee">#REF!</definedName>
    <definedName name="Len" localSheetId="2">#REF!</definedName>
    <definedName name="Len" localSheetId="0">#REF!</definedName>
    <definedName name="Len">#REF!</definedName>
    <definedName name="lf" localSheetId="2">#REF!</definedName>
    <definedName name="lf" localSheetId="0">#REF!</definedName>
    <definedName name="lf">#REF!</definedName>
    <definedName name="LG" localSheetId="2">#REF!</definedName>
    <definedName name="LG" localSheetId="0">#REF!</definedName>
    <definedName name="LG">#REF!</definedName>
    <definedName name="LH" localSheetId="2">#REF!</definedName>
    <definedName name="LH" localSheetId="0">#REF!</definedName>
    <definedName name="LH">#REF!</definedName>
    <definedName name="LKKLKL" localSheetId="2">BlankMacro1</definedName>
    <definedName name="LKKLKL" localSheetId="1">BlankMacro1</definedName>
    <definedName name="LKKLKL" localSheetId="0">BlankMacro1</definedName>
    <definedName name="LKKLKL">BlankMacro1</definedName>
    <definedName name="LKTY" localSheetId="2">BlankMacro1</definedName>
    <definedName name="LKTY" localSheetId="1">BlankMacro1</definedName>
    <definedName name="LKTY" localSheetId="0">BlankMacro1</definedName>
    <definedName name="LKTY">BlankMacro1</definedName>
    <definedName name="LL" localSheetId="2">#REF!</definedName>
    <definedName name="LL" localSheetId="1">#REF!</definedName>
    <definedName name="LL" localSheetId="0">#REF!</definedName>
    <definedName name="LL">#REF!</definedName>
    <definedName name="LLDIEKK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 localSheetId="2">#REF!</definedName>
    <definedName name="LLFO" localSheetId="1">#REF!</definedName>
    <definedName name="LLFO" localSheetId="0">#REF!</definedName>
    <definedName name="LLFO">#REF!</definedName>
    <definedName name="LL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2">#REF!</definedName>
    <definedName name="lll" localSheetId="1">#REF!</definedName>
    <definedName name="lll" localSheetId="0">#REF!</definedName>
    <definedName name="lll">#REF!</definedName>
    <definedName name="LLL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P1A">'[3]부하(성남)'!#REF!</definedName>
    <definedName name="LP1B">[4]부하계산서!#REF!</definedName>
    <definedName name="LP3A">'[3]부하(성남)'!#REF!</definedName>
    <definedName name="LPB">'[3]부하(성남)'!#REF!</definedName>
    <definedName name="LPBA">[4]부하계산서!#REF!</definedName>
    <definedName name="LPKA">[4]부하계산서!#REF!</definedName>
    <definedName name="LPKB">[4]부하계산서!#REF!</definedName>
    <definedName name="LPM">[4]부하계산서!#REF!</definedName>
    <definedName name="LPMA">[4]부하계산서!#REF!</definedName>
    <definedName name="LPO">[4]부하계산서!#REF!</definedName>
    <definedName name="LPOA">[4]부하계산서!#REF!</definedName>
    <definedName name="LPRIC">#N/A</definedName>
    <definedName name="LS" localSheetId="2">#REF!</definedName>
    <definedName name="LS" localSheetId="1">#REF!</definedName>
    <definedName name="LS" localSheetId="0">#REF!</definedName>
    <definedName name="LS">#REF!</definedName>
    <definedName name="ls_ea" localSheetId="2">#REF!</definedName>
    <definedName name="ls_ea" localSheetId="0">#REF!</definedName>
    <definedName name="ls_ea">#REF!</definedName>
    <definedName name="LV02A">[4]부하계산서!#REF!</definedName>
    <definedName name="LV02B">[4]부하계산서!#REF!</definedName>
    <definedName name="LV04A">[4]부하계산서!#REF!</definedName>
    <definedName name="LV04B">[4]부하계산서!#REF!</definedName>
    <definedName name="LWSALES" localSheetId="2">#REF!</definedName>
    <definedName name="LWSALES" localSheetId="1">#REF!</definedName>
    <definedName name="LWSALES" localSheetId="0">#REF!</definedName>
    <definedName name="LWSALES">#REF!</definedName>
    <definedName name="LYBin" localSheetId="2">#REF!</definedName>
    <definedName name="LYBin" localSheetId="0">#REF!</definedName>
    <definedName name="LYBin">#REF!</definedName>
    <definedName name="LYHolds" localSheetId="2">#REF!</definedName>
    <definedName name="LYHolds" localSheetId="0">#REF!</definedName>
    <definedName name="LYHolds">#REF!</definedName>
    <definedName name="LYNet" localSheetId="2">#REF!</definedName>
    <definedName name="LYNet" localSheetId="0">#REF!</definedName>
    <definedName name="LYNet">#REF!</definedName>
    <definedName name="LYoos" localSheetId="2">#REF!</definedName>
    <definedName name="LYoos" localSheetId="0">#REF!</definedName>
    <definedName name="LYoos">#REF!</definedName>
    <definedName name="LYReselects" localSheetId="2">#REF!</definedName>
    <definedName name="LYReselects" localSheetId="0">#REF!</definedName>
    <definedName name="LYReselects">#REF!</definedName>
    <definedName name="LYReturns" localSheetId="2">#REF!</definedName>
    <definedName name="LYReturns" localSheetId="0">#REF!</definedName>
    <definedName name="LYReturns">#REF!</definedName>
    <definedName name="LYSales" localSheetId="2">#REF!</definedName>
    <definedName name="LYSales" localSheetId="0">#REF!</definedName>
    <definedName name="LYSales">#REF!</definedName>
    <definedName name="LYTotal" localSheetId="2">#REF!</definedName>
    <definedName name="LYTotal" localSheetId="0">#REF!</definedName>
    <definedName name="LYTotal">#REF!</definedName>
    <definedName name="L형측구" localSheetId="2">#REF!</definedName>
    <definedName name="L형측구" localSheetId="0">#REF!</definedName>
    <definedName name="L형측구">#REF!</definedName>
    <definedName name="M" localSheetId="2">{"Book1","상동3BL옥외설계계산서(1차검토분).xls"}</definedName>
    <definedName name="M" localSheetId="1">{"Book1","상동3BL옥외설계계산서(1차검토분).xls"}</definedName>
    <definedName name="M" localSheetId="0">{"Book1","상동3BL옥외설계계산서(1차검토분).xls"}</definedName>
    <definedName name="M">{"Book1","상동3BL옥외설계계산서(1차검토분).xls"}</definedName>
    <definedName name="M_A_L_G_A">#N/A</definedName>
    <definedName name="M_EF" localSheetId="2">#REF!</definedName>
    <definedName name="M_EF" localSheetId="1">#REF!</definedName>
    <definedName name="M_EF" localSheetId="0">#REF!</definedName>
    <definedName name="M_EF">#REF!</definedName>
    <definedName name="M_L_N_G">#N/A</definedName>
    <definedName name="M_P_D_P">#N/A</definedName>
    <definedName name="M1.더하기" localSheetId="2">순공사비!M1.더하기</definedName>
    <definedName name="M1.더하기" localSheetId="1">'원가계산(건축)'!M1.더하기</definedName>
    <definedName name="M1.더하기" localSheetId="0">#N/A</definedName>
    <definedName name="M1.더하기">#N/A</definedName>
    <definedName name="M1.빼기" localSheetId="2">순공사비!M1.빼기</definedName>
    <definedName name="M1.빼기" localSheetId="1">'원가계산(건축)'!M1.빼기</definedName>
    <definedName name="M1.빼기" localSheetId="0">#N/A</definedName>
    <definedName name="M1.빼기">#N/A</definedName>
    <definedName name="M1A1P" localSheetId="2">#REF!</definedName>
    <definedName name="M1A1P" localSheetId="1">#REF!</definedName>
    <definedName name="M1A1P" localSheetId="0">#REF!</definedName>
    <definedName name="M1A1P">#REF!</definedName>
    <definedName name="m1a1t" localSheetId="2">#REF!</definedName>
    <definedName name="m1a1t" localSheetId="0">#REF!</definedName>
    <definedName name="m1a1t">#REF!</definedName>
    <definedName name="m1a2p" localSheetId="2">#REF!</definedName>
    <definedName name="m1a2p" localSheetId="0">#REF!</definedName>
    <definedName name="m1a2p">#REF!</definedName>
    <definedName name="m1a2t" localSheetId="2">#REF!</definedName>
    <definedName name="m1a2t" localSheetId="0">#REF!</definedName>
    <definedName name="m1a2t">#REF!</definedName>
    <definedName name="M2A1P" localSheetId="2">#REF!</definedName>
    <definedName name="M2A1P" localSheetId="0">#REF!</definedName>
    <definedName name="M2A1P">#REF!</definedName>
    <definedName name="m2a1t" localSheetId="2">#REF!</definedName>
    <definedName name="m2a1t" localSheetId="0">#REF!</definedName>
    <definedName name="m2a1t">#REF!</definedName>
    <definedName name="m2a2p" localSheetId="2">#REF!</definedName>
    <definedName name="m2a2p" localSheetId="0">#REF!</definedName>
    <definedName name="m2a2p">#REF!</definedName>
    <definedName name="m2a2t" localSheetId="2">#REF!</definedName>
    <definedName name="m2a2t" localSheetId="0">#REF!</definedName>
    <definedName name="m2a2t">#REF!</definedName>
    <definedName name="M3A1P" localSheetId="2">#REF!</definedName>
    <definedName name="M3A1P" localSheetId="0">#REF!</definedName>
    <definedName name="M3A1P">#REF!</definedName>
    <definedName name="m3a1t" localSheetId="2">#REF!</definedName>
    <definedName name="m3a1t" localSheetId="0">#REF!</definedName>
    <definedName name="m3a1t">#REF!</definedName>
    <definedName name="m3a2p" localSheetId="2">#REF!</definedName>
    <definedName name="m3a2p" localSheetId="0">#REF!</definedName>
    <definedName name="m3a2p">#REF!</definedName>
    <definedName name="m3a2t" localSheetId="2">#REF!</definedName>
    <definedName name="m3a2t" localSheetId="0">#REF!</definedName>
    <definedName name="m3a2t">#REF!</definedName>
    <definedName name="M4A1P" localSheetId="2">#REF!</definedName>
    <definedName name="M4A1P" localSheetId="0">#REF!</definedName>
    <definedName name="M4A1P">#REF!</definedName>
    <definedName name="m4a1t" localSheetId="2">#REF!</definedName>
    <definedName name="m4a1t" localSheetId="0">#REF!</definedName>
    <definedName name="m4a1t">#REF!</definedName>
    <definedName name="m4a2p" localSheetId="2">#REF!</definedName>
    <definedName name="m4a2p" localSheetId="0">#REF!</definedName>
    <definedName name="m4a2p">#REF!</definedName>
    <definedName name="m4a2t" localSheetId="2">#REF!</definedName>
    <definedName name="m4a2t" localSheetId="0">#REF!</definedName>
    <definedName name="m4a2t">#REF!</definedName>
    <definedName name="mac" localSheetId="2">#REF!</definedName>
    <definedName name="mac" localSheetId="0">#REF!</definedName>
    <definedName name="mac">#REF!</definedName>
    <definedName name="MaH" localSheetId="2">#REF!</definedName>
    <definedName name="MaH" localSheetId="0">#REF!</definedName>
    <definedName name="MaH">#REF!</definedName>
    <definedName name="Main" localSheetId="2">#REF!</definedName>
    <definedName name="Main" localSheetId="1">#REF!</definedName>
    <definedName name="Main" localSheetId="0">#REF!</definedName>
    <definedName name="Main">#REF!</definedName>
    <definedName name="MAIN_COM_소계" localSheetId="2">#REF!</definedName>
    <definedName name="MAIN_COM_소계" localSheetId="0">#REF!</definedName>
    <definedName name="MAIN_COM_소계">#REF!</definedName>
    <definedName name="MAINPART" localSheetId="2">#REF!</definedName>
    <definedName name="MAINPART" localSheetId="1">#REF!</definedName>
    <definedName name="MAINPART" localSheetId="0">#REF!</definedName>
    <definedName name="MAINPART">#REF!</definedName>
    <definedName name="MARGINPLAN" localSheetId="2">#REF!</definedName>
    <definedName name="MARGINPLAN" localSheetId="0">#REF!</definedName>
    <definedName name="MARGINPLAN">#REF!</definedName>
    <definedName name="MARGINPROJ" localSheetId="2">#REF!</definedName>
    <definedName name="MARGINPROJ" localSheetId="0">#REF!</definedName>
    <definedName name="MARGINPROJ">#REF!</definedName>
    <definedName name="MCCEA">[4]부하계산서!#REF!</definedName>
    <definedName name="MCCEB">[4]부하계산서!#REF!</definedName>
    <definedName name="MCCF">[4]부하계산서!#REF!</definedName>
    <definedName name="MCCN">'[3]부하(성남)'!#REF!</definedName>
    <definedName name="MCCP">[4]부하계산서!#REF!</definedName>
    <definedName name="MCCS">[4]부하계산서!#REF!</definedName>
    <definedName name="MH" localSheetId="2">#REF!</definedName>
    <definedName name="MH" localSheetId="1">#REF!</definedName>
    <definedName name="MH" localSheetId="0">#REF!</definedName>
    <definedName name="MH">#REF!</definedName>
    <definedName name="MHELP" localSheetId="2">#REF!</definedName>
    <definedName name="MHELP" localSheetId="0">#REF!</definedName>
    <definedName name="MHELP">#REF!</definedName>
    <definedName name="MIN.XLS">[35]!복사</definedName>
    <definedName name="mm" localSheetId="1" hidden="1">{#N/A,#N/A,FALSE,"이태원철근"}</definedName>
    <definedName name="mm" localSheetId="0" hidden="1">{#N/A,#N/A,FALSE,"이태원철근"}</definedName>
    <definedName name="mm" hidden="1">{#N/A,#N/A,FALSE,"이태원철근"}</definedName>
    <definedName name="MMM"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 localSheetId="2">BLCH</definedName>
    <definedName name="MMMM" localSheetId="1">BLCH</definedName>
    <definedName name="MMMM" localSheetId="0">BLCH</definedName>
    <definedName name="MMMM">BLCH</definedName>
    <definedName name="mn" localSheetId="2">#REF!</definedName>
    <definedName name="mn" localSheetId="1">#REF!</definedName>
    <definedName name="mn" localSheetId="0">#REF!</definedName>
    <definedName name="mn">#REF!</definedName>
    <definedName name="MONEY" localSheetId="2">#REF!,#REF!</definedName>
    <definedName name="MONEY" localSheetId="1">#REF!,#REF!</definedName>
    <definedName name="MONEY" localSheetId="0">#REF!,#REF!</definedName>
    <definedName name="MONEY">#REF!,#REF!</definedName>
    <definedName name="MPRIC">#N/A</definedName>
    <definedName name="MUO_REA" localSheetId="2">#REF!</definedName>
    <definedName name="MUO_REA" localSheetId="1">#REF!</definedName>
    <definedName name="MUO_REA" localSheetId="0">#REF!</definedName>
    <definedName name="MUO_REA">#REF!</definedName>
    <definedName name="MUO_TOE" localSheetId="2">#REF!</definedName>
    <definedName name="MUO_TOE" localSheetId="0">#REF!</definedName>
    <definedName name="MUO_TOE">#REF!</definedName>
    <definedName name="N">#N/A</definedName>
    <definedName name="N_C" localSheetId="2">#REF!</definedName>
    <definedName name="N_C" localSheetId="1">#REF!</definedName>
    <definedName name="N_C" localSheetId="0">#REF!</definedName>
    <definedName name="N_C">#REF!</definedName>
    <definedName name="N_Q" localSheetId="2">#REF!</definedName>
    <definedName name="N_Q" localSheetId="0">#REF!</definedName>
    <definedName name="N_Q">#REF!</definedName>
    <definedName name="N_R" localSheetId="2">#REF!</definedName>
    <definedName name="N_R" localSheetId="0">#REF!</definedName>
    <definedName name="N_R">#REF!</definedName>
    <definedName name="NAME">#N/A</definedName>
    <definedName name="nege" localSheetId="2">#REF!</definedName>
    <definedName name="nege" localSheetId="1">#REF!</definedName>
    <definedName name="nege" localSheetId="0">#REF!</definedName>
    <definedName name="nege">#REF!</definedName>
    <definedName name="NEW" localSheetId="2">#REF!</definedName>
    <definedName name="NEW" localSheetId="1">#REF!</definedName>
    <definedName name="NEW" localSheetId="0">#REF!</definedName>
    <definedName name="NEW">#REF!</definedName>
    <definedName name="NEWGONG" localSheetId="2">#REF!</definedName>
    <definedName name="NEWGONG" localSheetId="0">#REF!</definedName>
    <definedName name="NEWGONG">#REF!</definedName>
    <definedName name="NEWNAME" localSheetId="1" hidden="1">{#N/A,#N/A,FALSE,"CCTV"}</definedName>
    <definedName name="NEWNAME" localSheetId="0" hidden="1">{#N/A,#N/A,FALSE,"CCTV"}</definedName>
    <definedName name="NEWNAME" hidden="1">{#N/A,#N/A,FALSE,"CCTV"}</definedName>
    <definedName name="NEWTONG">#N/A</definedName>
    <definedName name="NEXT">#N/A</definedName>
    <definedName name="NFB" localSheetId="2">#REF!</definedName>
    <definedName name="NFB" localSheetId="1">#REF!</definedName>
    <definedName name="NFB" localSheetId="0">#REF!</definedName>
    <definedName name="NFB">#REF!</definedName>
    <definedName name="no" localSheetId="2">#REF!</definedName>
    <definedName name="no" localSheetId="0">#REF!</definedName>
    <definedName name="no">#REF!</definedName>
    <definedName name="NOTCH" localSheetId="2">#REF!</definedName>
    <definedName name="NOTCH" localSheetId="0">#REF!</definedName>
    <definedName name="NOTCH">#REF!</definedName>
    <definedName name="n이" localSheetId="2">#REF!</definedName>
    <definedName name="n이" localSheetId="0">#REF!</definedName>
    <definedName name="n이">#REF!</definedName>
    <definedName name="n이_1" localSheetId="2">#REF!</definedName>
    <definedName name="n이_1" localSheetId="0">#REF!</definedName>
    <definedName name="n이_1">#REF!</definedName>
    <definedName name="n이_2" localSheetId="2">#REF!</definedName>
    <definedName name="n이_2" localSheetId="0">#REF!</definedName>
    <definedName name="n이_2">#REF!</definedName>
    <definedName name="n일" localSheetId="2">#REF!</definedName>
    <definedName name="n일" localSheetId="0">#REF!</definedName>
    <definedName name="n일">#REF!</definedName>
    <definedName name="O">#N/A</definedName>
    <definedName name="o_m" localSheetId="2">#REF!</definedName>
    <definedName name="o_m" localSheetId="1">#REF!</definedName>
    <definedName name="o_m" localSheetId="0">#REF!</definedName>
    <definedName name="o_m">#REF!</definedName>
    <definedName name="OO" localSheetId="2">#REF!</definedName>
    <definedName name="OO" localSheetId="0">#REF!</definedName>
    <definedName name="OO">#REF!</definedName>
    <definedName name="OOO"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o" localSheetId="1" hidden="1">{#N/A,#N/A,FALSE,"조골재"}</definedName>
    <definedName name="oooo" localSheetId="0" hidden="1">{#N/A,#N/A,FALSE,"조골재"}</definedName>
    <definedName name="oooo" hidden="1">{#N/A,#N/A,FALSE,"조골재"}</definedName>
    <definedName name="OPIU" localSheetId="2">BlankMacro1</definedName>
    <definedName name="OPIU" localSheetId="1">BlankMacro1</definedName>
    <definedName name="OPIU" localSheetId="0">BlankMacro1</definedName>
    <definedName name="OPIU">BlankMacro1</definedName>
    <definedName name="OPOP" hidden="1">[36]수량산출!#REF!</definedName>
    <definedName name="OPP" localSheetId="2" hidden="1">#REF!</definedName>
    <definedName name="OPP" localSheetId="1" hidden="1">#REF!</definedName>
    <definedName name="OPP" localSheetId="0" hidden="1">#REF!</definedName>
    <definedName name="OPP" hidden="1">#REF!</definedName>
    <definedName name="OPPP" hidden="1">[37]수량산출!$A$3:$H$8539</definedName>
    <definedName name="Out_of_Scope" localSheetId="2">#REF!</definedName>
    <definedName name="Out_of_Scope" localSheetId="1">#REF!</definedName>
    <definedName name="Out_of_Scope" localSheetId="0">#REF!</definedName>
    <definedName name="Out_of_Scope">#REF!</definedName>
    <definedName name="P">#N/A</definedName>
    <definedName name="P_A" localSheetId="2">#REF!</definedName>
    <definedName name="P_A" localSheetId="1">#REF!</definedName>
    <definedName name="P_A" localSheetId="0">#REF!</definedName>
    <definedName name="P_A">#REF!</definedName>
    <definedName name="P_D" localSheetId="2">#REF!</definedName>
    <definedName name="P_D" localSheetId="0">#REF!</definedName>
    <definedName name="P_D">#REF!</definedName>
    <definedName name="P_E" localSheetId="2">#REF!</definedName>
    <definedName name="P_E" localSheetId="0">#REF!</definedName>
    <definedName name="P_E">#REF!</definedName>
    <definedName name="p_m" localSheetId="2">#REF!</definedName>
    <definedName name="p_m" localSheetId="0">#REF!</definedName>
    <definedName name="p_m">#REF!</definedName>
    <definedName name="p10pile" localSheetId="2">#REF!</definedName>
    <definedName name="p10pile" localSheetId="0">#REF!</definedName>
    <definedName name="p10pile">#REF!</definedName>
    <definedName name="p11pile" localSheetId="2">#REF!</definedName>
    <definedName name="p11pile" localSheetId="0">#REF!</definedName>
    <definedName name="p11pile">#REF!</definedName>
    <definedName name="p12pile" localSheetId="2">#REF!</definedName>
    <definedName name="p12pile" localSheetId="0">#REF!</definedName>
    <definedName name="p12pile">#REF!</definedName>
    <definedName name="p13pile" localSheetId="2">#REF!</definedName>
    <definedName name="p13pile" localSheetId="0">#REF!</definedName>
    <definedName name="p13pile">#REF!</definedName>
    <definedName name="p14pile" localSheetId="2">#REF!</definedName>
    <definedName name="p14pile" localSheetId="0">#REF!</definedName>
    <definedName name="p14pile">#REF!</definedName>
    <definedName name="p15pile" localSheetId="2">#REF!</definedName>
    <definedName name="p15pile" localSheetId="0">#REF!</definedName>
    <definedName name="p15pile">#REF!</definedName>
    <definedName name="p16pile" localSheetId="2">#REF!</definedName>
    <definedName name="p16pile" localSheetId="0">#REF!</definedName>
    <definedName name="p16pile">#REF!</definedName>
    <definedName name="p17pile" localSheetId="2">#REF!</definedName>
    <definedName name="p17pile" localSheetId="0">#REF!</definedName>
    <definedName name="p17pile">#REF!</definedName>
    <definedName name="p1pile" localSheetId="2">#REF!</definedName>
    <definedName name="p1pile" localSheetId="0">#REF!</definedName>
    <definedName name="p1pile">#REF!</definedName>
    <definedName name="p2pile" localSheetId="2">#REF!</definedName>
    <definedName name="p2pile" localSheetId="0">#REF!</definedName>
    <definedName name="p2pile">#REF!</definedName>
    <definedName name="p3pile" localSheetId="2">#REF!</definedName>
    <definedName name="p3pile" localSheetId="0">#REF!</definedName>
    <definedName name="p3pile">#REF!</definedName>
    <definedName name="p4pile" localSheetId="2">#REF!</definedName>
    <definedName name="p4pile" localSheetId="0">#REF!</definedName>
    <definedName name="p4pile">#REF!</definedName>
    <definedName name="p5pile" localSheetId="2">#REF!</definedName>
    <definedName name="p5pile" localSheetId="0">#REF!</definedName>
    <definedName name="p5pile">#REF!</definedName>
    <definedName name="p6pile" localSheetId="2">#REF!</definedName>
    <definedName name="p6pile" localSheetId="0">#REF!</definedName>
    <definedName name="p6pile">#REF!</definedName>
    <definedName name="p7pile" localSheetId="2">#REF!</definedName>
    <definedName name="p7pile" localSheetId="0">#REF!</definedName>
    <definedName name="p7pile">#REF!</definedName>
    <definedName name="p8pile" localSheetId="2">#REF!</definedName>
    <definedName name="p8pile" localSheetId="0">#REF!</definedName>
    <definedName name="p8pile">#REF!</definedName>
    <definedName name="p9pile" localSheetId="2">#REF!</definedName>
    <definedName name="p9pile" localSheetId="0">#REF!</definedName>
    <definedName name="p9pile">#REF!</definedName>
    <definedName name="PA" localSheetId="2">#REF!</definedName>
    <definedName name="PA" localSheetId="0">#REF!</definedName>
    <definedName name="PA">#REF!</definedName>
    <definedName name="PAGE1">#N/A</definedName>
    <definedName name="PAGE11">#N/A</definedName>
    <definedName name="PAGE12">#N/A</definedName>
    <definedName name="PAGE2">#N/A</definedName>
    <definedName name="PAGE21">#N/A</definedName>
    <definedName name="PAGE22">#N/A</definedName>
    <definedName name="PAGE3">#N/A</definedName>
    <definedName name="PAGE31">#N/A</definedName>
    <definedName name="PAGE32">#N/A</definedName>
    <definedName name="PAGE41">#N/A</definedName>
    <definedName name="PAGE42">#N/A</definedName>
    <definedName name="pa삼" localSheetId="2">#REF!</definedName>
    <definedName name="pa삼" localSheetId="1">#REF!</definedName>
    <definedName name="pa삼" localSheetId="0">#REF!</definedName>
    <definedName name="pa삼">#REF!</definedName>
    <definedName name="Pa오" localSheetId="2">#REF!</definedName>
    <definedName name="Pa오" localSheetId="0">#REF!</definedName>
    <definedName name="Pa오">#REF!</definedName>
    <definedName name="PB" localSheetId="2">#REF!</definedName>
    <definedName name="PB" localSheetId="0">#REF!</definedName>
    <definedName name="PB">#REF!</definedName>
    <definedName name="PD" localSheetId="2">#REF!</definedName>
    <definedName name="PD" localSheetId="0">#REF!</definedName>
    <definedName name="PD">#REF!</definedName>
    <definedName name="Period_Const" localSheetId="2">#REF!</definedName>
    <definedName name="Period_Const" localSheetId="0">#REF!</definedName>
    <definedName name="Period_Const">#REF!</definedName>
    <definedName name="PF" localSheetId="2">#REF!</definedName>
    <definedName name="PF" localSheetId="0">#REF!</definedName>
    <definedName name="PF">#REF!</definedName>
    <definedName name="PFD" localSheetId="2">#REF!</definedName>
    <definedName name="PFD" localSheetId="0">#REF!</definedName>
    <definedName name="PFD">#REF!</definedName>
    <definedName name="PG" localSheetId="2">#REF!</definedName>
    <definedName name="PG" localSheetId="0">#REF!</definedName>
    <definedName name="PG">#REF!</definedName>
    <definedName name="PH" localSheetId="2">#REF!</definedName>
    <definedName name="PH" localSheetId="0">#REF!</definedName>
    <definedName name="PH">#REF!</definedName>
    <definedName name="pi_e" localSheetId="2">#REF!</definedName>
    <definedName name="pi_e" localSheetId="0">#REF!</definedName>
    <definedName name="pi_e">#REF!</definedName>
    <definedName name="pi_ea" localSheetId="2">#REF!</definedName>
    <definedName name="pi_ea" localSheetId="0">#REF!</definedName>
    <definedName name="pi_ea">#REF!</definedName>
    <definedName name="piece" localSheetId="2">#REF!</definedName>
    <definedName name="piece" localSheetId="0">#REF!</definedName>
    <definedName name="piece">#REF!</definedName>
    <definedName name="pile길이" localSheetId="2">#REF!</definedName>
    <definedName name="pile길이" localSheetId="0">#REF!</definedName>
    <definedName name="pile길이">#REF!</definedName>
    <definedName name="PNAME">#N/A</definedName>
    <definedName name="PNLW10">[4]부하계산서!#REF!</definedName>
    <definedName name="PNLW8">[4]부하계산서!#REF!</definedName>
    <definedName name="PO" localSheetId="2">#REF!</definedName>
    <definedName name="PO" localSheetId="1">#REF!</definedName>
    <definedName name="PO" localSheetId="0">#REF!</definedName>
    <definedName name="PO">#REF!</definedName>
    <definedName name="poa1RTRTpoa2RTRT" localSheetId="2">#REF!</definedName>
    <definedName name="poa1RTRTpoa2RTRT" localSheetId="0">#REF!</definedName>
    <definedName name="poa1RTRTpoa2RTRT">#REF!</definedName>
    <definedName name="poaaRTRTpobbRTRT" localSheetId="2">#REF!</definedName>
    <definedName name="poaaRTRTpobbRTRT" localSheetId="0">#REF!</definedName>
    <definedName name="poaaRTRTpobbRTRT">#REF!</definedName>
    <definedName name="poaaRTRTpobbRTRTpoccRTRTpoddRTR" localSheetId="2">#REF!</definedName>
    <definedName name="poaaRTRTpobbRTRTpoccRTRTpoddRTR" localSheetId="0">#REF!</definedName>
    <definedName name="poaaRTRTpobbRTRTpoccRTRTpoddRTR">#REF!</definedName>
    <definedName name="POARTM0TB0TB0TB0TB4.8TB55TB200R" localSheetId="2">#REF!</definedName>
    <definedName name="POARTM0TB0TB0TB0TB4.8TB55TB200R" localSheetId="0">#REF!</definedName>
    <definedName name="POARTM0TB0TB0TB0TB4.8TB55TB200R">#REF!</definedName>
    <definedName name="POARTSQKS15C5LRTRT" localSheetId="2">#REF!</definedName>
    <definedName name="POARTSQKS15C5LRTRT" localSheetId="0">#REF!</definedName>
    <definedName name="POARTSQKS15C5LRTRT">#REF!</definedName>
    <definedName name="pojjRTRTpoiiRTRTpohhRTRT" localSheetId="2">#REF!</definedName>
    <definedName name="pojjRTRTpoiiRTRTpohhRTRT" localSheetId="0">#REF!</definedName>
    <definedName name="pojjRTRTpoiiRTRTpohhRTRT">#REF!</definedName>
    <definedName name="POT_BEARING" localSheetId="2">#REF!</definedName>
    <definedName name="POT_BEARING" localSheetId="0">#REF!</definedName>
    <definedName name="POT_BEARING">#REF!</definedName>
    <definedName name="PP" localSheetId="2">#REF!</definedName>
    <definedName name="PP" localSheetId="0">#REF!</definedName>
    <definedName name="PP">#REF!</definedName>
    <definedName name="PPP" localSheetId="2" hidden="1">#REF!</definedName>
    <definedName name="PPP" localSheetId="1" hidden="1">#REF!</definedName>
    <definedName name="PPP" localSheetId="0" hidden="1">#REF!</definedName>
    <definedName name="PPP" hidden="1">#REF!</definedName>
    <definedName name="pppppp">#N/A</definedName>
    <definedName name="Pr" localSheetId="2">#REF!</definedName>
    <definedName name="Pr" localSheetId="1">#REF!</definedName>
    <definedName name="Pr" localSheetId="0">#REF!</definedName>
    <definedName name="Pr">#REF!</definedName>
    <definedName name="PRDump" localSheetId="2">#REF!</definedName>
    <definedName name="PRDump" localSheetId="0">#REF!</definedName>
    <definedName name="PRDump">#REF!</definedName>
    <definedName name="prin" localSheetId="2">#REF!</definedName>
    <definedName name="prin" localSheetId="0">#REF!</definedName>
    <definedName name="prin">#REF!</definedName>
    <definedName name="print" localSheetId="2">#REF!</definedName>
    <definedName name="print" localSheetId="0">#REF!</definedName>
    <definedName name="print">#REF!</definedName>
    <definedName name="_xlnm.Print_Area" localSheetId="4">공종별내역서!$A$1:$M$1797</definedName>
    <definedName name="_xlnm.Print_Area" localSheetId="3">공종별집계표!$A$1:$M$166</definedName>
    <definedName name="_xlnm.Print_Area" localSheetId="9">단가대비표!$A$1:$X$128</definedName>
    <definedName name="_xlnm.Print_Area" localSheetId="7">단가산출목록!$A$1:$L$5</definedName>
    <definedName name="_xlnm.Print_Area" localSheetId="8">단가산출서!$A$1:$F$97</definedName>
    <definedName name="_xlnm.Print_Area" localSheetId="2">순공사비!$A$1:$M$52</definedName>
    <definedName name="_xlnm.Print_Area" localSheetId="1">'원가계산(건축)'!$A$1:$I$46</definedName>
    <definedName name="_xlnm.Print_Area" localSheetId="6">일위대가!$A$1:$M$917</definedName>
    <definedName name="_xlnm.Print_Area" localSheetId="5">일위대가목록!$A$1:$M$157</definedName>
    <definedName name="_xlnm.Print_Area" localSheetId="0">총괄표!$A$1:$I$18</definedName>
    <definedName name="_xlnm.Print_Area">#N/A</definedName>
    <definedName name="PRINT_AREA_MI" localSheetId="2">#N/A</definedName>
    <definedName name="PRINT_AREA_MI">#N/A</definedName>
    <definedName name="PRINT_AREA_MI1" localSheetId="2">#REF!</definedName>
    <definedName name="PRINT_AREA_MI1" localSheetId="1">#REF!</definedName>
    <definedName name="PRINT_AREA_MI1" localSheetId="0">#REF!</definedName>
    <definedName name="PRINT_AREA_MI1">#REF!</definedName>
    <definedName name="Print_Area_Mi2" localSheetId="2">#REF!</definedName>
    <definedName name="Print_Area_Mi2" localSheetId="0">#REF!</definedName>
    <definedName name="Print_Area_Mi2">#REF!</definedName>
    <definedName name="PRINT_TILIES" localSheetId="2">#REF!,#REF!,#REF!,#REF!,#REF!</definedName>
    <definedName name="PRINT_TILIES" localSheetId="1">#REF!,#REF!,#REF!,#REF!,#REF!</definedName>
    <definedName name="PRINT_TILIES" localSheetId="0">#REF!,#REF!,#REF!,#REF!,#REF!</definedName>
    <definedName name="PRINT_TILIES">#REF!,#REF!,#REF!,#REF!,#REF!</definedName>
    <definedName name="print_title" localSheetId="2">#REF!</definedName>
    <definedName name="print_title" localSheetId="1">#REF!</definedName>
    <definedName name="print_title" localSheetId="0">#REF!</definedName>
    <definedName name="print_title">#REF!</definedName>
    <definedName name="PRINT_TITLEN" localSheetId="2">#REF!</definedName>
    <definedName name="PRINT_TITLEN" localSheetId="0">#REF!</definedName>
    <definedName name="PRINT_TITLEN">#REF!</definedName>
    <definedName name="_xlnm.Print_Titles" localSheetId="4">공종별내역서!$1:$3</definedName>
    <definedName name="_xlnm.Print_Titles" localSheetId="3">공종별집계표!$1:$4</definedName>
    <definedName name="_xlnm.Print_Titles" localSheetId="9">단가대비표!$1:$4</definedName>
    <definedName name="_xlnm.Print_Titles" localSheetId="7">단가산출목록!$1:$3</definedName>
    <definedName name="_xlnm.Print_Titles" localSheetId="8">단가산출서!$1:$3</definedName>
    <definedName name="_xlnm.Print_Titles" localSheetId="2">#REF!</definedName>
    <definedName name="_xlnm.Print_Titles" localSheetId="1">#REF!</definedName>
    <definedName name="_xlnm.Print_Titles" localSheetId="6">일위대가!$1:$3</definedName>
    <definedName name="_xlnm.Print_Titles" localSheetId="5">일위대가목록!$1:$3</definedName>
    <definedName name="_xlnm.Print_Titles" localSheetId="0">#REF!</definedName>
    <definedName name="_xlnm.Print_Titles">#REF!</definedName>
    <definedName name="PRINT_TITLES_MI" localSheetId="2">#N/A</definedName>
    <definedName name="PRINT_TITLES_MI">#N/A</definedName>
    <definedName name="PRINT_TITLES_MI1" localSheetId="2">#REF!</definedName>
    <definedName name="PRINT_TITLES_MI1" localSheetId="1">#REF!</definedName>
    <definedName name="PRINT_TITLES_MI1" localSheetId="0">#REF!</definedName>
    <definedName name="PRINT_TITLES_MI1">#REF!</definedName>
    <definedName name="PS" localSheetId="2">#REF!</definedName>
    <definedName name="PS" localSheetId="0">#REF!</definedName>
    <definedName name="PS">#REF!</definedName>
    <definedName name="ptint_titles" localSheetId="2">#REF!</definedName>
    <definedName name="ptint_titles" localSheetId="0">#REF!</definedName>
    <definedName name="ptint_titles">#REF!</definedName>
    <definedName name="PY" localSheetId="2">#REF!</definedName>
    <definedName name="PY" localSheetId="0">#REF!</definedName>
    <definedName name="PY">#REF!</definedName>
    <definedName name="PYUUYF" localSheetId="2">BlankMacro1</definedName>
    <definedName name="PYUUYF" localSheetId="1">BlankMacro1</definedName>
    <definedName name="PYUUYF" localSheetId="0">BlankMacro1</definedName>
    <definedName name="PYUUYF">BlankMacro1</definedName>
    <definedName name="Q" localSheetId="2">#N/A</definedName>
    <definedName name="Q">#N/A</definedName>
    <definedName name="Q3WEE" localSheetId="1" hidden="1">{#N/A,#N/A,FALSE,"조골재"}</definedName>
    <definedName name="Q3WEE" localSheetId="0" hidden="1">{#N/A,#N/A,FALSE,"조골재"}</definedName>
    <definedName name="Q3WEE" hidden="1">{#N/A,#N/A,FALSE,"조골재"}</definedName>
    <definedName name="Q91A" localSheetId="2">#REF!</definedName>
    <definedName name="Q91A" localSheetId="1">#REF!</definedName>
    <definedName name="Q91A" localSheetId="0">#REF!</definedName>
    <definedName name="Q91A">#REF!</definedName>
    <definedName name="q91b" localSheetId="2">#REF!</definedName>
    <definedName name="q91b" localSheetId="0">#REF!</definedName>
    <definedName name="q91b">#REF!</definedName>
    <definedName name="qerqwerqwrqwr" localSheetId="2">#REF!</definedName>
    <definedName name="qerqwerqwrqwr" localSheetId="0">#REF!</definedName>
    <definedName name="qerqwerqwrqwr">#REF!</definedName>
    <definedName name="Qe앨" localSheetId="2">#REF!</definedName>
    <definedName name="Qe앨" localSheetId="0">#REF!</definedName>
    <definedName name="Qe앨">#REF!</definedName>
    <definedName name="QGC" localSheetId="2">#REF!</definedName>
    <definedName name="QGC" localSheetId="0">#REF!</definedName>
    <definedName name="QGC">#REF!</definedName>
    <definedName name="QGR" localSheetId="2">#REF!</definedName>
    <definedName name="QGR" localSheetId="0">#REF!</definedName>
    <definedName name="QGR">#REF!</definedName>
    <definedName name="qkrtm" localSheetId="2">#REF!</definedName>
    <definedName name="qkrtm" localSheetId="0">#REF!</definedName>
    <definedName name="qkrtm">#REF!</definedName>
    <definedName name="qor" hidden="1">[38]실행철강하도!$A$1:$A$4</definedName>
    <definedName name="QPPP" localSheetId="2">#REF!</definedName>
    <definedName name="QPPP" localSheetId="1">#REF!</definedName>
    <definedName name="QPPP" localSheetId="0">#REF!</definedName>
    <definedName name="QPPP">#REF!</definedName>
    <definedName name="QQ">[39]DATA!$A$1:$B$18</definedName>
    <definedName name="QQQ">[40]미드수량!#REF!</definedName>
    <definedName name="QTY">'[24]노원열병합  건축공사기성내역서'!#REF!</definedName>
    <definedName name="QU" localSheetId="2">#REF!</definedName>
    <definedName name="QU" localSheetId="1">#REF!</definedName>
    <definedName name="QU" localSheetId="0">#REF!</definedName>
    <definedName name="QU">#REF!</definedName>
    <definedName name="QW" localSheetId="1" hidden="1">{#N/A,#N/A,FALSE,"이태원철근"}</definedName>
    <definedName name="QW" localSheetId="0" hidden="1">{#N/A,#N/A,FALSE,"이태원철근"}</definedName>
    <definedName name="QW" hidden="1">{#N/A,#N/A,FALSE,"이태원철근"}</definedName>
    <definedName name="QWE" localSheetId="1" hidden="1">{#N/A,#N/A,FALSE,"이태원철근"}</definedName>
    <definedName name="QWE" localSheetId="0" hidden="1">{#N/A,#N/A,FALSE,"이태원철근"}</definedName>
    <definedName name="QWE" hidden="1">{#N/A,#N/A,FALSE,"이태원철근"}</definedName>
    <definedName name="qweqwqweedghd" localSheetId="2">#REF!</definedName>
    <definedName name="qweqwqweedghd" localSheetId="1">#REF!</definedName>
    <definedName name="qweqwqweedghd" localSheetId="0">#REF!</definedName>
    <definedName name="qweqwqweedghd">#REF!</definedName>
    <definedName name="QWER" localSheetId="1" hidden="1">{#N/A,#N/A,FALSE,"이태원철근"}</definedName>
    <definedName name="QWER" localSheetId="0" hidden="1">{#N/A,#N/A,FALSE,"이태원철근"}</definedName>
    <definedName name="QWER" hidden="1">{#N/A,#N/A,FALSE,"이태원철근"}</definedName>
    <definedName name="qwerqerwr" localSheetId="2" hidden="1">#REF!</definedName>
    <definedName name="qwerqerwr" localSheetId="1" hidden="1">#REF!</definedName>
    <definedName name="qwerqerwr" localSheetId="0" hidden="1">#REF!</definedName>
    <definedName name="qwerqerwr" hidden="1">#REF!</definedName>
    <definedName name="qwertyuuj" localSheetId="2">#REF!</definedName>
    <definedName name="qwertyuuj" localSheetId="0">#REF!</definedName>
    <definedName name="qwertyuuj">#REF!</definedName>
    <definedName name="qwqw" localSheetId="2">#REF!</definedName>
    <definedName name="qwqw" localSheetId="0">#REF!</definedName>
    <definedName name="qwqw">#REF!</definedName>
    <definedName name="qwqwwqw" localSheetId="2">#REF!</definedName>
    <definedName name="qwqwwqw" localSheetId="0">#REF!</definedName>
    <definedName name="qwqwwqw">#REF!</definedName>
    <definedName name="q디" localSheetId="2">#REF!</definedName>
    <definedName name="q디" localSheetId="0">#REF!</definedName>
    <definedName name="q디">#REF!</definedName>
    <definedName name="q앨" localSheetId="2">#REF!</definedName>
    <definedName name="q앨" localSheetId="0">#REF!</definedName>
    <definedName name="q앨">#REF!</definedName>
    <definedName name="R_I_Q_A_S">#N/A</definedName>
    <definedName name="RAD" localSheetId="2">#REF!</definedName>
    <definedName name="RAD" localSheetId="1">#REF!</definedName>
    <definedName name="RAD" localSheetId="0">#REF!</definedName>
    <definedName name="RAD">#REF!</definedName>
    <definedName name="RANGE" localSheetId="2">#REF!</definedName>
    <definedName name="RANGE" localSheetId="0">#REF!</definedName>
    <definedName name="RANGE">#REF!</definedName>
    <definedName name="RANGE1" localSheetId="2">#REF!</definedName>
    <definedName name="RANGE1" localSheetId="0">#REF!</definedName>
    <definedName name="RANGE1">#REF!</definedName>
    <definedName name="RANGE2" localSheetId="2">#REF!</definedName>
    <definedName name="RANGE2" localSheetId="0">#REF!</definedName>
    <definedName name="RANGE2">#REF!</definedName>
    <definedName name="RANGE3" localSheetId="2">#REF!</definedName>
    <definedName name="RANGE3" localSheetId="0">#REF!</definedName>
    <definedName name="RANGE3">#REF!</definedName>
    <definedName name="RANGE4" localSheetId="2">#REF!</definedName>
    <definedName name="RANGE4" localSheetId="0">#REF!</definedName>
    <definedName name="RANGE4">#REF!</definedName>
    <definedName name="RANGE5" localSheetId="2">#REF!</definedName>
    <definedName name="RANGE5" localSheetId="0">#REF!</definedName>
    <definedName name="RANGE5">#REF!</definedName>
    <definedName name="RASCO__3">#N/A</definedName>
    <definedName name="RASCO__A">#N/A</definedName>
    <definedName name="RawAgencyPrice" localSheetId="2">#REF!</definedName>
    <definedName name="RawAgencyPrice" localSheetId="1">#REF!</definedName>
    <definedName name="RawAgencyPrice" localSheetId="0">#REF!</definedName>
    <definedName name="RawAgencyPrice">#REF!</definedName>
    <definedName name="RBData" localSheetId="2">#REF!</definedName>
    <definedName name="RBData" localSheetId="0">#REF!</definedName>
    <definedName name="RBData">#REF!</definedName>
    <definedName name="_xlnm.Recorder" localSheetId="2">#REF!</definedName>
    <definedName name="_xlnm.Recorder" localSheetId="0">#REF!</definedName>
    <definedName name="_xlnm.Recorder">#REF!</definedName>
    <definedName name="Reselects" localSheetId="2">#REF!</definedName>
    <definedName name="Reselects" localSheetId="0">#REF!</definedName>
    <definedName name="Reselects">#REF!</definedName>
    <definedName name="resum" localSheetId="2">#REF!</definedName>
    <definedName name="resum" localSheetId="0">#REF!</definedName>
    <definedName name="resum">#REF!</definedName>
    <definedName name="RF" localSheetId="2">BlankMacro1</definedName>
    <definedName name="RF" localSheetId="1">BlankMacro1</definedName>
    <definedName name="RF" localSheetId="0">BlankMacro1</definedName>
    <definedName name="RF">BlankMacro1</definedName>
    <definedName name="rff">[11]을!#REF!</definedName>
    <definedName name="RHDK" localSheetId="1" hidden="1">{#N/A,#N/A,FALSE,"이태원철근"}</definedName>
    <definedName name="RHDK" localSheetId="0" hidden="1">{#N/A,#N/A,FALSE,"이태원철근"}</definedName>
    <definedName name="RHDK" hidden="1">{#N/A,#N/A,FALSE,"이태원철근"}</definedName>
    <definedName name="RJRJ" localSheetId="2">BlankMacro1</definedName>
    <definedName name="RJRJ" localSheetId="1">BlankMacro1</definedName>
    <definedName name="RJRJ" localSheetId="0">BlankMacro1</definedName>
    <definedName name="RJRJ">BlankMacro1</definedName>
    <definedName name="RJRKJRKJR" localSheetId="2">BlankMacro1</definedName>
    <definedName name="RJRKJRKJR" localSheetId="1">BlankMacro1</definedName>
    <definedName name="RJRKJRKJR" localSheetId="0">BlankMacro1</definedName>
    <definedName name="RJRKJRKJR">BlankMacro1</definedName>
    <definedName name="RKQWL" localSheetId="2">#REF!</definedName>
    <definedName name="RKQWL" localSheetId="1">#REF!</definedName>
    <definedName name="RKQWL" localSheetId="0">#REF!</definedName>
    <definedName name="RKQWL">#REF!</definedName>
    <definedName name="rkstjs" localSheetId="2">순공사비!rkstjs</definedName>
    <definedName name="rkstjs" localSheetId="1">'원가계산(건축)'!rkstjs</definedName>
    <definedName name="rkstjs" localSheetId="0">#N/A</definedName>
    <definedName name="rkstjs">#N/A</definedName>
    <definedName name="RL" localSheetId="2">BlankMacro1</definedName>
    <definedName name="RL" localSheetId="1">BlankMacro1</definedName>
    <definedName name="RL" localSheetId="0">BlankMacro1</definedName>
    <definedName name="RL">BlankMacro1</definedName>
    <definedName name="rlr" localSheetId="2">#REF!</definedName>
    <definedName name="rlr" localSheetId="1">#REF!</definedName>
    <definedName name="rlr" localSheetId="0">#REF!</definedName>
    <definedName name="rlr">#REF!</definedName>
    <definedName name="RLTJD" localSheetId="2">BlankMacro1</definedName>
    <definedName name="RLTJD" localSheetId="1">BlankMacro1</definedName>
    <definedName name="RLTJD" localSheetId="0">BlankMacro1</definedName>
    <definedName name="RLTJD">BlankMacro1</definedName>
    <definedName name="Rl이" localSheetId="2">#REF!</definedName>
    <definedName name="Rl이" localSheetId="1">#REF!</definedName>
    <definedName name="Rl이" localSheetId="0">#REF!</definedName>
    <definedName name="Rl이">#REF!</definedName>
    <definedName name="Rl일" localSheetId="2">#REF!</definedName>
    <definedName name="Rl일" localSheetId="0">#REF!</definedName>
    <definedName name="Rl일">#REF!</definedName>
    <definedName name="ROCK1" localSheetId="2">#REF!</definedName>
    <definedName name="ROCK1" localSheetId="0">#REF!</definedName>
    <definedName name="ROCK1">#REF!</definedName>
    <definedName name="rock1_e" localSheetId="2">#REF!</definedName>
    <definedName name="rock1_e" localSheetId="0">#REF!</definedName>
    <definedName name="rock1_e">#REF!</definedName>
    <definedName name="rock1_ea" localSheetId="2">#REF!</definedName>
    <definedName name="rock1_ea" localSheetId="0">#REF!</definedName>
    <definedName name="rock1_ea">#REF!</definedName>
    <definedName name="ROCK2" localSheetId="2">#REF!</definedName>
    <definedName name="ROCK2" localSheetId="0">#REF!</definedName>
    <definedName name="ROCK2">#REF!</definedName>
    <definedName name="rock2_e" localSheetId="2">#REF!</definedName>
    <definedName name="rock2_e" localSheetId="0">#REF!</definedName>
    <definedName name="rock2_e">#REF!</definedName>
    <definedName name="rock2_ea" localSheetId="2">#REF!</definedName>
    <definedName name="rock2_ea" localSheetId="0">#REF!</definedName>
    <definedName name="rock2_ea">#REF!</definedName>
    <definedName name="ROCK3" localSheetId="2">#REF!</definedName>
    <definedName name="ROCK3" localSheetId="0">#REF!</definedName>
    <definedName name="ROCK3">#REF!</definedName>
    <definedName name="rock3_e" localSheetId="2">#REF!</definedName>
    <definedName name="rock3_e" localSheetId="0">#REF!</definedName>
    <definedName name="rock3_e">#REF!</definedName>
    <definedName name="rock3_ea" localSheetId="2">#REF!</definedName>
    <definedName name="rock3_ea" localSheetId="0">#REF!</definedName>
    <definedName name="rock3_ea">#REF!</definedName>
    <definedName name="ROCK4" localSheetId="2">#REF!</definedName>
    <definedName name="ROCK4" localSheetId="0">#REF!</definedName>
    <definedName name="ROCK4">#REF!</definedName>
    <definedName name="rock4_e" localSheetId="2">#REF!</definedName>
    <definedName name="rock4_e" localSheetId="0">#REF!</definedName>
    <definedName name="rock4_e">#REF!</definedName>
    <definedName name="rock4_ea" localSheetId="2">#REF!</definedName>
    <definedName name="rock4_ea" localSheetId="0">#REF!</definedName>
    <definedName name="rock4_ea">#REF!</definedName>
    <definedName name="ROOF" localSheetId="2">#REF!</definedName>
    <definedName name="ROOF" localSheetId="0">#REF!</definedName>
    <definedName name="ROOF">#REF!</definedName>
    <definedName name="Royalty" localSheetId="2" hidden="1">{#N/A,#N/A,FALSE,"Sheet1"}</definedName>
    <definedName name="Royalty" localSheetId="1" hidden="1">{#N/A,#N/A,FALSE,"Sheet1"}</definedName>
    <definedName name="Royalty" localSheetId="0" hidden="1">{#N/A,#N/A,FALSE,"Sheet1"}</definedName>
    <definedName name="Royalty" hidden="1">{#N/A,#N/A,FALSE,"Sheet1"}</definedName>
    <definedName name="Royalty1" localSheetId="2">#REF!</definedName>
    <definedName name="Royalty1" localSheetId="1">#REF!</definedName>
    <definedName name="Royalty1" localSheetId="0">#REF!</definedName>
    <definedName name="Royalty1">#REF!</definedName>
    <definedName name="RPE" localSheetId="2">#REF!</definedName>
    <definedName name="RPE" localSheetId="0">#REF!</definedName>
    <definedName name="RPE">#REF!</definedName>
    <definedName name="RR" localSheetId="2">#REF!</definedName>
    <definedName name="RR" localSheetId="0">#REF!</definedName>
    <definedName name="RR">#REF!</definedName>
    <definedName name="RRR" localSheetId="2">#REF!</definedName>
    <definedName name="RRR" localSheetId="0">#REF!</definedName>
    <definedName name="RRR">#REF!</definedName>
    <definedName name="rrrr" hidden="1">[41]공문!#REF!</definedName>
    <definedName name="RT" localSheetId="1" hidden="1">{#N/A,#N/A,FALSE,"이태원철근"}</definedName>
    <definedName name="RT" localSheetId="0" hidden="1">{#N/A,#N/A,FALSE,"이태원철근"}</definedName>
    <definedName name="RT" hidden="1">{#N/A,#N/A,FALSE,"이태원철근"}</definedName>
    <definedName name="RTCLCRDLCRCRCRCRCRDLRT" localSheetId="2">#REF!</definedName>
    <definedName name="RTCLCRDLCRCRCRCRCRDLRT" localSheetId="1">#REF!</definedName>
    <definedName name="RTCLCRDLCRCRCRCRCRDLRT" localSheetId="0">#REF!</definedName>
    <definedName name="RTCLCRDLCRCRCRCRCRDLRT">#REF!</definedName>
    <definedName name="RTR" localSheetId="2">#REF!</definedName>
    <definedName name="RTR" localSheetId="0">#REF!</definedName>
    <definedName name="RTR">#REF!</definedName>
    <definedName name="RYANG">#N/A</definedName>
    <definedName name="s" localSheetId="2">[0]!급3고</definedName>
    <definedName name="s">[0]!급3고</definedName>
    <definedName name="s_1" localSheetId="2">#REF!</definedName>
    <definedName name="s_1" localSheetId="1">#REF!</definedName>
    <definedName name="s_1" localSheetId="0">#REF!</definedName>
    <definedName name="s_1">#REF!</definedName>
    <definedName name="s_2" localSheetId="2">#REF!</definedName>
    <definedName name="s_2" localSheetId="0">#REF!</definedName>
    <definedName name="s_2">#REF!</definedName>
    <definedName name="S_BB" localSheetId="2">#REF!</definedName>
    <definedName name="S_BB" localSheetId="0">#REF!</definedName>
    <definedName name="S_BB">#REF!</definedName>
    <definedName name="S_BU" localSheetId="2">#REF!</definedName>
    <definedName name="S_BU" localSheetId="0">#REF!</definedName>
    <definedName name="S_BU">#REF!</definedName>
    <definedName name="S_EF" localSheetId="2">#REF!</definedName>
    <definedName name="S_EF" localSheetId="0">#REF!</definedName>
    <definedName name="S_EF">#REF!</definedName>
    <definedName name="S_M_D_S">#N/A</definedName>
    <definedName name="s1고">#N/A</definedName>
    <definedName name="S1저">#N/A</definedName>
    <definedName name="S2L" localSheetId="2">#REF!</definedName>
    <definedName name="S2L" localSheetId="1">#REF!</definedName>
    <definedName name="S2L" localSheetId="0">#REF!</definedName>
    <definedName name="S2L">#REF!</definedName>
    <definedName name="s2고">#N/A</definedName>
    <definedName name="s2저">#N/A</definedName>
    <definedName name="s3고">#N/A</definedName>
    <definedName name="s3저">#N/A</definedName>
    <definedName name="sad" localSheetId="1" hidden="1">{#N/A,#N/A,FALSE,"이태원철근"}</definedName>
    <definedName name="sad" localSheetId="0" hidden="1">{#N/A,#N/A,FALSE,"이태원철근"}</definedName>
    <definedName name="sad" hidden="1">{#N/A,#N/A,FALSE,"이태원철근"}</definedName>
    <definedName name="SADE" localSheetId="2">#REF!</definedName>
    <definedName name="SADE" localSheetId="1">#REF!</definedName>
    <definedName name="SADE" localSheetId="0">#REF!</definedName>
    <definedName name="SADE">#REF!</definedName>
    <definedName name="SALESPLAN" localSheetId="2">#REF!</definedName>
    <definedName name="SALESPLAN" localSheetId="0">#REF!</definedName>
    <definedName name="SALESPLAN">#REF!</definedName>
    <definedName name="SALI" localSheetId="2">#REF!</definedName>
    <definedName name="SALI" localSheetId="0">#REF!</definedName>
    <definedName name="SALI">#REF!</definedName>
    <definedName name="sample" localSheetId="2">#REF!</definedName>
    <definedName name="sample" localSheetId="1">#REF!</definedName>
    <definedName name="sample" localSheetId="0">#REF!</definedName>
    <definedName name="sample">#REF!</definedName>
    <definedName name="SAN">[11]을!#REF!</definedName>
    <definedName name="sanch_2" localSheetId="2">#REF!</definedName>
    <definedName name="sanch_2" localSheetId="1">#REF!</definedName>
    <definedName name="sanch_2" localSheetId="0">#REF!</definedName>
    <definedName name="sanch_2">#REF!</definedName>
    <definedName name="sanch_3" localSheetId="2">#REF!</definedName>
    <definedName name="sanch_3" localSheetId="0">#REF!</definedName>
    <definedName name="sanch_3">#REF!</definedName>
    <definedName name="sanch_4" localSheetId="2">#REF!</definedName>
    <definedName name="sanch_4" localSheetId="0">#REF!</definedName>
    <definedName name="sanch_4">#REF!</definedName>
    <definedName name="SAPBEXdnldView" hidden="1">"41JLQUL0YNPVK3OX98UIGJGNP"</definedName>
    <definedName name="SAPBEXsysID" hidden="1">"BWP"</definedName>
    <definedName name="sck" localSheetId="2">#REF!</definedName>
    <definedName name="sck" localSheetId="1">#REF!</definedName>
    <definedName name="sck" localSheetId="0">#REF!</definedName>
    <definedName name="sck">#REF!</definedName>
    <definedName name="SCODE">#N/A</definedName>
    <definedName name="sd" localSheetId="1" hidden="1">{#N/A,#N/A,FALSE,"전력간선"}</definedName>
    <definedName name="sd" localSheetId="0" hidden="1">{#N/A,#N/A,FALSE,"전력간선"}</definedName>
    <definedName name="sd" hidden="1">{#N/A,#N/A,FALSE,"전력간선"}</definedName>
    <definedName name="sdd" localSheetId="1" hidden="1">{#N/A,#N/A,FALSE,"전력간선"}</definedName>
    <definedName name="sdd" localSheetId="0" hidden="1">{#N/A,#N/A,FALSE,"전력간선"}</definedName>
    <definedName name="sdd" hidden="1">{#N/A,#N/A,FALSE,"전력간선"}</definedName>
    <definedName name="sdf" hidden="1">[5]목표세부명세!#REF!</definedName>
    <definedName name="sdfg" localSheetId="1" hidden="1">{#N/A,#N/A,FALSE,"이태원철근"}</definedName>
    <definedName name="sdfg" localSheetId="0" hidden="1">{#N/A,#N/A,FALSE,"이태원철근"}</definedName>
    <definedName name="sdfg" hidden="1">{#N/A,#N/A,FALSE,"이태원철근"}</definedName>
    <definedName name="sdfgdfsdgn" localSheetId="2">#REF!</definedName>
    <definedName name="sdfgdfsdgn" localSheetId="1">#REF!</definedName>
    <definedName name="sdfgdfsdgn" localSheetId="0">#REF!</definedName>
    <definedName name="sdfgdfsdgn">#REF!</definedName>
    <definedName name="sdfr4" localSheetId="2">#REF!</definedName>
    <definedName name="sdfr4" localSheetId="0">#REF!</definedName>
    <definedName name="sdfr4">#REF!</definedName>
    <definedName name="sdfsgd" localSheetId="1" hidden="1">{#N/A,#N/A,FALSE,"이태원철근"}</definedName>
    <definedName name="sdfsgd" localSheetId="0" hidden="1">{#N/A,#N/A,FALSE,"이태원철근"}</definedName>
    <definedName name="sdfsgd" hidden="1">{#N/A,#N/A,FALSE,"이태원철근"}</definedName>
    <definedName name="sdfujujin" localSheetId="2">#REF!</definedName>
    <definedName name="sdfujujin" localSheetId="1">#REF!</definedName>
    <definedName name="sdfujujin" localSheetId="0">#REF!</definedName>
    <definedName name="sdfujujin">#REF!</definedName>
    <definedName name="SDJUI" localSheetId="2">#REF!</definedName>
    <definedName name="SDJUI" localSheetId="0">#REF!</definedName>
    <definedName name="SDJUI">#REF!</definedName>
    <definedName name="sdsd" localSheetId="2">[0]!난방배관경</definedName>
    <definedName name="sdsd">[0]!난방배관경</definedName>
    <definedName name="seok" hidden="1">[5]목표세부명세!#REF!</definedName>
    <definedName name="seoklll">'[3]부하(성남)'!#REF!</definedName>
    <definedName name="SERVICE" localSheetId="1" hidden="1">{#N/A,#N/A,FALSE,"이태원철근"}</definedName>
    <definedName name="SERVICE" localSheetId="0" hidden="1">{#N/A,#N/A,FALSE,"이태원철근"}</definedName>
    <definedName name="SERVICE" hidden="1">{#N/A,#N/A,FALSE,"이태원철근"}</definedName>
    <definedName name="SF_1" localSheetId="2">#REF!</definedName>
    <definedName name="SF_1" localSheetId="1">#REF!</definedName>
    <definedName name="SF_1" localSheetId="0">#REF!</definedName>
    <definedName name="SF_1">#REF!</definedName>
    <definedName name="SF_2" localSheetId="2">#REF!</definedName>
    <definedName name="SF_2" localSheetId="0">#REF!</definedName>
    <definedName name="SF_2">#REF!</definedName>
    <definedName name="SF_3" localSheetId="2">#REF!</definedName>
    <definedName name="SF_3" localSheetId="0">#REF!</definedName>
    <definedName name="SF_3">#REF!</definedName>
    <definedName name="SF_4" localSheetId="2">#REF!</definedName>
    <definedName name="SF_4" localSheetId="0">#REF!</definedName>
    <definedName name="SF_4">#REF!</definedName>
    <definedName name="SF_5" localSheetId="2">#REF!</definedName>
    <definedName name="SF_5" localSheetId="0">#REF!</definedName>
    <definedName name="SF_5">#REF!</definedName>
    <definedName name="SF_6" localSheetId="2">#REF!</definedName>
    <definedName name="SF_6" localSheetId="0">#REF!</definedName>
    <definedName name="SF_6">#REF!</definedName>
    <definedName name="SHT" localSheetId="2">#REF!</definedName>
    <definedName name="SHT" localSheetId="0">#REF!</definedName>
    <definedName name="SHT">#REF!</definedName>
    <definedName name="sigy" localSheetId="2">#REF!</definedName>
    <definedName name="sigy" localSheetId="0">#REF!</definedName>
    <definedName name="sigy">#REF!</definedName>
    <definedName name="sinchook" localSheetId="2">#REF!</definedName>
    <definedName name="sinchook" localSheetId="0">#REF!</definedName>
    <definedName name="sinchook">#REF!</definedName>
    <definedName name="SJR" localSheetId="2">#REF!</definedName>
    <definedName name="SJR" localSheetId="0">#REF!</definedName>
    <definedName name="SJR">#REF!</definedName>
    <definedName name="SK" localSheetId="2">#REF!</definedName>
    <definedName name="SK" localSheetId="0">#REF!</definedName>
    <definedName name="SK">#REF!</definedName>
    <definedName name="SKEW" localSheetId="2">#REF!</definedName>
    <definedName name="SKEW" localSheetId="0">#REF!</definedName>
    <definedName name="SKEW">#REF!</definedName>
    <definedName name="SLAB11" localSheetId="2">#REF!</definedName>
    <definedName name="SLAB11" localSheetId="0">#REF!</definedName>
    <definedName name="SLAB11">#REF!</definedName>
    <definedName name="slabt" localSheetId="2">#REF!</definedName>
    <definedName name="slabt" localSheetId="0">#REF!</definedName>
    <definedName name="slabt">#REF!</definedName>
    <definedName name="SLAL">INDIRECT("그림!$b"&amp;MATCH([42]Tool!$D$8,____,0))</definedName>
    <definedName name="SLEEVE" localSheetId="2">#REF!</definedName>
    <definedName name="SLEEVE" localSheetId="1">#REF!</definedName>
    <definedName name="SLEEVE" localSheetId="0">#REF!</definedName>
    <definedName name="SLEEVE">#REF!</definedName>
    <definedName name="SLFE" localSheetId="2">#REF!</definedName>
    <definedName name="SLFE" localSheetId="0">#REF!</definedName>
    <definedName name="SLFE">#REF!</definedName>
    <definedName name="SLFO" localSheetId="2">#REF!</definedName>
    <definedName name="SLFO" localSheetId="0">#REF!</definedName>
    <definedName name="SLFO">#REF!</definedName>
    <definedName name="SOCKET" localSheetId="2">#REF!</definedName>
    <definedName name="SOCKET" localSheetId="0">#REF!</definedName>
    <definedName name="SOCKET">#REF!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localSheetId="2" hidden="1">#REF!</definedName>
    <definedName name="solver_opt" localSheetId="1" hidden="1">#REF!</definedName>
    <definedName name="solver_opt" localSheetId="0" hidden="1">#REF!</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 localSheetId="2">#REF!</definedName>
    <definedName name="SORT" localSheetId="1">#REF!</definedName>
    <definedName name="SORT" localSheetId="0">#REF!</definedName>
    <definedName name="SORT">#REF!</definedName>
    <definedName name="SPACE" localSheetId="2">#REF!</definedName>
    <definedName name="SPACE" localSheetId="0">#REF!</definedName>
    <definedName name="SPACE">#REF!</definedName>
    <definedName name="SPECI">#N/A</definedName>
    <definedName name="ss" localSheetId="0">#REF!</definedName>
    <definedName name="ss">[13]미드수량!#REF!</definedName>
    <definedName name="ss_1">[14]미드수량!#REF!</definedName>
    <definedName name="ss_10">[14]미드수량!#REF!</definedName>
    <definedName name="ss_11">[15]미드수량!#REF!</definedName>
    <definedName name="ss_12">[14]미드수량!#REF!</definedName>
    <definedName name="ss_2">[14]미드수량!#REF!</definedName>
    <definedName name="ss_3">[14]미드수량!#REF!</definedName>
    <definedName name="ss_4">[14]미드수량!#REF!</definedName>
    <definedName name="ss_5">[14]미드수량!#REF!</definedName>
    <definedName name="ss_6">[14]미드수량!#REF!</definedName>
    <definedName name="ss_7">[14]미드수량!#REF!</definedName>
    <definedName name="ss_8">[14]미드수량!#REF!</definedName>
    <definedName name="ss_9">[14]미드수량!#REF!</definedName>
    <definedName name="SSec1MMax" localSheetId="2">#REF!</definedName>
    <definedName name="SSec1MMax" localSheetId="1">#REF!</definedName>
    <definedName name="SSec1MMax" localSheetId="0">#REF!</definedName>
    <definedName name="SSec1MMax">#REF!</definedName>
    <definedName name="SSec1MMin" localSheetId="2">#REF!</definedName>
    <definedName name="SSec1MMin" localSheetId="0">#REF!</definedName>
    <definedName name="SSec1MMin">#REF!</definedName>
    <definedName name="SSec1PMax" localSheetId="2">#REF!</definedName>
    <definedName name="SSec1PMax" localSheetId="0">#REF!</definedName>
    <definedName name="SSec1PMax">#REF!</definedName>
    <definedName name="SSec1PMin" localSheetId="2">#REF!</definedName>
    <definedName name="SSec1PMin" localSheetId="0">#REF!</definedName>
    <definedName name="SSec1PMin">#REF!</definedName>
    <definedName name="SSec1SMax" localSheetId="2">#REF!</definedName>
    <definedName name="SSec1SMax" localSheetId="0">#REF!</definedName>
    <definedName name="SSec1SMax">#REF!</definedName>
    <definedName name="SSec1SMin" localSheetId="2">#REF!</definedName>
    <definedName name="SSec1SMin" localSheetId="0">#REF!</definedName>
    <definedName name="SSec1SMin">#REF!</definedName>
    <definedName name="SSec2MMax" localSheetId="2">#REF!</definedName>
    <definedName name="SSec2MMax" localSheetId="0">#REF!</definedName>
    <definedName name="SSec2MMax">#REF!</definedName>
    <definedName name="SSec2MMin" localSheetId="2">#REF!</definedName>
    <definedName name="SSec2MMin" localSheetId="0">#REF!</definedName>
    <definedName name="SSec2MMin">#REF!</definedName>
    <definedName name="SSec2PMax" localSheetId="2">#REF!</definedName>
    <definedName name="SSec2PMax" localSheetId="0">#REF!</definedName>
    <definedName name="SSec2PMax">#REF!</definedName>
    <definedName name="SSec2PMin" localSheetId="2">#REF!</definedName>
    <definedName name="SSec2PMin" localSheetId="0">#REF!</definedName>
    <definedName name="SSec2PMin">#REF!</definedName>
    <definedName name="SSec2SMax" localSheetId="2">#REF!</definedName>
    <definedName name="SSec2SMax" localSheetId="0">#REF!</definedName>
    <definedName name="SSec2SMax">#REF!</definedName>
    <definedName name="SSec2SMin" localSheetId="2">#REF!</definedName>
    <definedName name="SSec2SMin" localSheetId="0">#REF!</definedName>
    <definedName name="SSec2SMin">#REF!</definedName>
    <definedName name="SSec3MMax" localSheetId="2">#REF!</definedName>
    <definedName name="SSec3MMax" localSheetId="0">#REF!</definedName>
    <definedName name="SSec3MMax">#REF!</definedName>
    <definedName name="SSec3MMin" localSheetId="2">#REF!</definedName>
    <definedName name="SSec3MMin" localSheetId="0">#REF!</definedName>
    <definedName name="SSec3MMin">#REF!</definedName>
    <definedName name="SSec3PMax" localSheetId="2">#REF!</definedName>
    <definedName name="SSec3PMax" localSheetId="0">#REF!</definedName>
    <definedName name="SSec3PMax">#REF!</definedName>
    <definedName name="SSec3PMin" localSheetId="2">#REF!</definedName>
    <definedName name="SSec3PMin" localSheetId="0">#REF!</definedName>
    <definedName name="SSec3PMin">#REF!</definedName>
    <definedName name="SSec3SMax" localSheetId="2">#REF!</definedName>
    <definedName name="SSec3SMax" localSheetId="0">#REF!</definedName>
    <definedName name="SSec3SMax">#REF!</definedName>
    <definedName name="SSec3SMin" localSheetId="2">#REF!</definedName>
    <definedName name="SSec3SMin" localSheetId="0">#REF!</definedName>
    <definedName name="SSec3SMin">#REF!</definedName>
    <definedName name="SSec4MMax" localSheetId="2">#REF!</definedName>
    <definedName name="SSec4MMax" localSheetId="0">#REF!</definedName>
    <definedName name="SSec4MMax">#REF!</definedName>
    <definedName name="SSec4MMin" localSheetId="2">#REF!</definedName>
    <definedName name="SSec4MMin" localSheetId="0">#REF!</definedName>
    <definedName name="SSec4MMin">#REF!</definedName>
    <definedName name="SSec4PMax" localSheetId="2">#REF!</definedName>
    <definedName name="SSec4PMax" localSheetId="0">#REF!</definedName>
    <definedName name="SSec4PMax">#REF!</definedName>
    <definedName name="SSec4PMin" localSheetId="2">#REF!</definedName>
    <definedName name="SSec4PMin" localSheetId="0">#REF!</definedName>
    <definedName name="SSec4PMin">#REF!</definedName>
    <definedName name="SSec4SMax" localSheetId="2">#REF!</definedName>
    <definedName name="SSec4SMax" localSheetId="0">#REF!</definedName>
    <definedName name="SSec4SMax">#REF!</definedName>
    <definedName name="SSec4SMin" localSheetId="2">#REF!</definedName>
    <definedName name="SSec4SMin" localSheetId="0">#REF!</definedName>
    <definedName name="SSec4SMin">#REF!</definedName>
    <definedName name="SSec5MMax" localSheetId="2">#REF!</definedName>
    <definedName name="SSec5MMax" localSheetId="0">#REF!</definedName>
    <definedName name="SSec5MMax">#REF!</definedName>
    <definedName name="SSec5MMin" localSheetId="2">#REF!</definedName>
    <definedName name="SSec5MMin" localSheetId="0">#REF!</definedName>
    <definedName name="SSec5MMin">#REF!</definedName>
    <definedName name="SSec5PMax" localSheetId="2">#REF!</definedName>
    <definedName name="SSec5PMax" localSheetId="0">#REF!</definedName>
    <definedName name="SSec5PMax">#REF!</definedName>
    <definedName name="SSec5PMin" localSheetId="2">#REF!</definedName>
    <definedName name="SSec5PMin" localSheetId="0">#REF!</definedName>
    <definedName name="SSec5PMin">#REF!</definedName>
    <definedName name="SSec5SMax" localSheetId="2">#REF!</definedName>
    <definedName name="SSec5SMax" localSheetId="0">#REF!</definedName>
    <definedName name="SSec5SMax">#REF!</definedName>
    <definedName name="SSec5SMin" localSheetId="2">#REF!</definedName>
    <definedName name="SSec5SMin" localSheetId="0">#REF!</definedName>
    <definedName name="SSec5SMin">#REF!</definedName>
    <definedName name="SSec6MMax" localSheetId="2">#REF!</definedName>
    <definedName name="SSec6MMax" localSheetId="0">#REF!</definedName>
    <definedName name="SSec6MMax">#REF!</definedName>
    <definedName name="SSec6MMin" localSheetId="2">#REF!</definedName>
    <definedName name="SSec6MMin" localSheetId="0">#REF!</definedName>
    <definedName name="SSec6MMin">#REF!</definedName>
    <definedName name="SSec6PMax" localSheetId="2">#REF!</definedName>
    <definedName name="SSec6PMax" localSheetId="0">#REF!</definedName>
    <definedName name="SSec6PMax">#REF!</definedName>
    <definedName name="SSec6PMin" localSheetId="2">#REF!</definedName>
    <definedName name="SSec6PMin" localSheetId="0">#REF!</definedName>
    <definedName name="SSec6PMin">#REF!</definedName>
    <definedName name="SSec6SMax" localSheetId="2">#REF!</definedName>
    <definedName name="SSec6SMax" localSheetId="0">#REF!</definedName>
    <definedName name="SSec6SMax">#REF!</definedName>
    <definedName name="SSec6SMin" localSheetId="2">#REF!</definedName>
    <definedName name="SSec6SMin" localSheetId="0">#REF!</definedName>
    <definedName name="SSec6SMin">#REF!</definedName>
    <definedName name="SSec7MMax" localSheetId="2">#REF!</definedName>
    <definedName name="SSec7MMax" localSheetId="0">#REF!</definedName>
    <definedName name="SSec7MMax">#REF!</definedName>
    <definedName name="SSec7MMin" localSheetId="2">#REF!</definedName>
    <definedName name="SSec7MMin" localSheetId="0">#REF!</definedName>
    <definedName name="SSec7MMin">#REF!</definedName>
    <definedName name="SSec7PMax" localSheetId="2">#REF!</definedName>
    <definedName name="SSec7PMax" localSheetId="0">#REF!</definedName>
    <definedName name="SSec7PMax">#REF!</definedName>
    <definedName name="SSec7PMin" localSheetId="2">#REF!</definedName>
    <definedName name="SSec7PMin" localSheetId="0">#REF!</definedName>
    <definedName name="SSec7PMin">#REF!</definedName>
    <definedName name="SSec7SMax" localSheetId="2">#REF!</definedName>
    <definedName name="SSec7SMax" localSheetId="0">#REF!</definedName>
    <definedName name="SSec7SMax">#REF!</definedName>
    <definedName name="SSec7SMin" localSheetId="2">#REF!</definedName>
    <definedName name="SSec7SMin" localSheetId="0">#REF!</definedName>
    <definedName name="SSec7SMin">#REF!</definedName>
    <definedName name="SSS" localSheetId="2">#REF!</definedName>
    <definedName name="SSS" localSheetId="1">#REF!</definedName>
    <definedName name="SSS" localSheetId="0">#REF!</definedName>
    <definedName name="SSS">#REF!</definedName>
    <definedName name="SSSS" localSheetId="2">BLCH</definedName>
    <definedName name="SSSS" localSheetId="1">BLCH</definedName>
    <definedName name="SSSS" localSheetId="0">BLCH</definedName>
    <definedName name="SSSS">BLCH</definedName>
    <definedName name="ssssss">#N/A</definedName>
    <definedName name="SSSSSSSSSSS" localSheetId="1" hidden="1">{#N/A,#N/A,FALSE,"이태원철근"}</definedName>
    <definedName name="SSSSSSSSSSS" localSheetId="0" hidden="1">{#N/A,#N/A,FALSE,"이태원철근"}</definedName>
    <definedName name="SSSSSSSSSSS" hidden="1">{#N/A,#N/A,FALSE,"이태원철근"}</definedName>
    <definedName name="STEEL_GUTTER" localSheetId="2">#REF!</definedName>
    <definedName name="STEEL_GUTTER" localSheetId="1">#REF!</definedName>
    <definedName name="STEEL_GUTTER" localSheetId="0">#REF!</definedName>
    <definedName name="STEEL_GUTTER">#REF!</definedName>
    <definedName name="Story_Total" localSheetId="2">#REF!</definedName>
    <definedName name="Story_Total" localSheetId="0">#REF!</definedName>
    <definedName name="Story_Total">#REF!</definedName>
    <definedName name="Struct_Type" localSheetId="2">#REF!</definedName>
    <definedName name="Struct_Type" localSheetId="0">#REF!</definedName>
    <definedName name="Struct_Type">#REF!</definedName>
    <definedName name="STRUT" localSheetId="2">#REF!</definedName>
    <definedName name="STRUT" localSheetId="0">#REF!</definedName>
    <definedName name="STRUT">#REF!</definedName>
    <definedName name="STRUT_E" localSheetId="2">#REF!</definedName>
    <definedName name="STRUT_E" localSheetId="0">#REF!</definedName>
    <definedName name="STRUT_E">#REF!</definedName>
    <definedName name="STRUT_EA" localSheetId="2">#REF!</definedName>
    <definedName name="STRUT_EA" localSheetId="0">#REF!</definedName>
    <definedName name="STRUT_EA">#REF!</definedName>
    <definedName name="STRUT_EA1" localSheetId="2">#REF!</definedName>
    <definedName name="STRUT_EA1" localSheetId="0">#REF!</definedName>
    <definedName name="STRUT_EA1">#REF!</definedName>
    <definedName name="su" localSheetId="2">#REF!</definedName>
    <definedName name="su" localSheetId="0">#REF!</definedName>
    <definedName name="su">#REF!</definedName>
    <definedName name="SubDic" localSheetId="2">#REF!</definedName>
    <definedName name="SubDic" localSheetId="1">#REF!</definedName>
    <definedName name="SubDic" localSheetId="0">#REF!</definedName>
    <definedName name="SubDic">#REF!</definedName>
    <definedName name="sung">#N/A</definedName>
    <definedName name="SUO_REA" localSheetId="2">#REF!</definedName>
    <definedName name="SUO_REA" localSheetId="1">#REF!</definedName>
    <definedName name="SUO_REA" localSheetId="0">#REF!</definedName>
    <definedName name="SUO_REA">#REF!</definedName>
    <definedName name="SUO_TOE" localSheetId="2">#REF!</definedName>
    <definedName name="SUO_TOE" localSheetId="0">#REF!</definedName>
    <definedName name="SUO_TOE">#REF!</definedName>
    <definedName name="SUP">'[24]노원열병합  건축공사기성내역서'!#REF!</definedName>
    <definedName name="sy" localSheetId="2">#REF!</definedName>
    <definedName name="sy" localSheetId="1">#REF!</definedName>
    <definedName name="sy" localSheetId="0">#REF!</definedName>
    <definedName name="sy">#REF!</definedName>
    <definedName name="szdf" localSheetId="1" hidden="1">{#N/A,#N/A,FALSE,"지침";#N/A,#N/A,FALSE,"환경분석";#N/A,#N/A,FALSE,"Sheet16"}</definedName>
    <definedName name="szdf" localSheetId="0" hidden="1">{#N/A,#N/A,FALSE,"지침";#N/A,#N/A,FALSE,"환경분석";#N/A,#N/A,FALSE,"Sheet16"}</definedName>
    <definedName name="szdf" hidden="1">{#N/A,#N/A,FALSE,"지침";#N/A,#N/A,FALSE,"환경분석";#N/A,#N/A,FALSE,"Sheet16"}</definedName>
    <definedName name="T">#N/A</definedName>
    <definedName name="T_2">#N/A</definedName>
    <definedName name="T_3">#N/A</definedName>
    <definedName name="T_4">#N/A</definedName>
    <definedName name="T_PIECE_67" localSheetId="2">#REF!</definedName>
    <definedName name="T_PIECE_67" localSheetId="1">#REF!</definedName>
    <definedName name="T_PIECE_67" localSheetId="0">#REF!</definedName>
    <definedName name="T_PIECE_67">#REF!</definedName>
    <definedName name="T_PIECE_87" localSheetId="2">#REF!</definedName>
    <definedName name="T_PIECE_87" localSheetId="0">#REF!</definedName>
    <definedName name="T_PIECE_87">#REF!</definedName>
    <definedName name="t1a1p" localSheetId="2">#REF!</definedName>
    <definedName name="t1a1p" localSheetId="0">#REF!</definedName>
    <definedName name="t1a1p">#REF!</definedName>
    <definedName name="t1a1t" localSheetId="2">#REF!</definedName>
    <definedName name="t1a1t" localSheetId="0">#REF!</definedName>
    <definedName name="t1a1t">#REF!</definedName>
    <definedName name="t1a2p" localSheetId="2">#REF!</definedName>
    <definedName name="t1a2p" localSheetId="0">#REF!</definedName>
    <definedName name="t1a2p">#REF!</definedName>
    <definedName name="t1a2t" localSheetId="2">#REF!</definedName>
    <definedName name="t1a2t" localSheetId="0">#REF!</definedName>
    <definedName name="t1a2t">#REF!</definedName>
    <definedName name="T2_">#N/A</definedName>
    <definedName name="t2a1p" localSheetId="2">#REF!</definedName>
    <definedName name="t2a1p" localSheetId="1">#REF!</definedName>
    <definedName name="t2a1p" localSheetId="0">#REF!</definedName>
    <definedName name="t2a1p">#REF!</definedName>
    <definedName name="t2a1t" localSheetId="2">#REF!</definedName>
    <definedName name="t2a1t" localSheetId="0">#REF!</definedName>
    <definedName name="t2a1t">#REF!</definedName>
    <definedName name="t2a2p" localSheetId="2">#REF!</definedName>
    <definedName name="t2a2p" localSheetId="0">#REF!</definedName>
    <definedName name="t2a2p">#REF!</definedName>
    <definedName name="t2a2t" localSheetId="2">#REF!</definedName>
    <definedName name="t2a2t" localSheetId="0">#REF!</definedName>
    <definedName name="t2a2t">#REF!</definedName>
    <definedName name="T3A1P" localSheetId="2">#REF!</definedName>
    <definedName name="T3A1P" localSheetId="0">#REF!</definedName>
    <definedName name="T3A1P">#REF!</definedName>
    <definedName name="t3a1t" localSheetId="2">#REF!</definedName>
    <definedName name="t3a1t" localSheetId="0">#REF!</definedName>
    <definedName name="t3a1t">#REF!</definedName>
    <definedName name="t3a2p" localSheetId="2">#REF!</definedName>
    <definedName name="t3a2p" localSheetId="0">#REF!</definedName>
    <definedName name="t3a2p">#REF!</definedName>
    <definedName name="t3a2t" localSheetId="2">#REF!</definedName>
    <definedName name="t3a2t" localSheetId="0">#REF!</definedName>
    <definedName name="t3a2t">#REF!</definedName>
    <definedName name="TA1P" localSheetId="2">#REF!</definedName>
    <definedName name="TA1P" localSheetId="0">#REF!</definedName>
    <definedName name="TA1P">#REF!</definedName>
    <definedName name="ta1t" localSheetId="2">#REF!</definedName>
    <definedName name="ta1t" localSheetId="0">#REF!</definedName>
    <definedName name="ta1t">#REF!</definedName>
    <definedName name="ta2p" localSheetId="2">#REF!</definedName>
    <definedName name="ta2p" localSheetId="0">#REF!</definedName>
    <definedName name="ta2p">#REF!</definedName>
    <definedName name="ta2t" localSheetId="2">#REF!</definedName>
    <definedName name="ta2t" localSheetId="0">#REF!</definedName>
    <definedName name="ta2t">#REF!</definedName>
    <definedName name="Table" localSheetId="2">#REF!</definedName>
    <definedName name="Table" localSheetId="0">#REF!</definedName>
    <definedName name="Table">#REF!</definedName>
    <definedName name="Table1" localSheetId="2">#REF!</definedName>
    <definedName name="Table1" localSheetId="0">#REF!</definedName>
    <definedName name="Table1">#REF!</definedName>
    <definedName name="Tb" localSheetId="2">#REF!</definedName>
    <definedName name="Tb" localSheetId="0">#REF!</definedName>
    <definedName name="Tb">#REF!</definedName>
    <definedName name="Tba" localSheetId="2">#REF!</definedName>
    <definedName name="Tba" localSheetId="0">#REF!</definedName>
    <definedName name="Tba">#REF!</definedName>
    <definedName name="tc" localSheetId="2">#REF!</definedName>
    <definedName name="tc" localSheetId="0">#REF!</definedName>
    <definedName name="tc">#REF!</definedName>
    <definedName name="Ted" localSheetId="2">#REF!</definedName>
    <definedName name="Ted" localSheetId="0">#REF!</definedName>
    <definedName name="Ted">#REF!</definedName>
    <definedName name="Tel" localSheetId="2">#REF!</definedName>
    <definedName name="Tel" localSheetId="0">#REF!</definedName>
    <definedName name="Tel">#REF!</definedName>
    <definedName name="temp" localSheetId="2">#REF!</definedName>
    <definedName name="temp" localSheetId="0">#REF!</definedName>
    <definedName name="temp">#REF!</definedName>
    <definedName name="temp2" localSheetId="2">#REF!</definedName>
    <definedName name="temp2" localSheetId="0">#REF!</definedName>
    <definedName name="temp2">#REF!</definedName>
    <definedName name="th" localSheetId="2">#REF!</definedName>
    <definedName name="th" localSheetId="1">#REF!</definedName>
    <definedName name="th" localSheetId="0">#REF!</definedName>
    <definedName name="th">#REF!</definedName>
    <definedName name="title" localSheetId="2">#REF!</definedName>
    <definedName name="title" localSheetId="0">#REF!</definedName>
    <definedName name="title">#REF!</definedName>
    <definedName name="Tl" localSheetId="2">#REF!</definedName>
    <definedName name="Tl" localSheetId="0">#REF!</definedName>
    <definedName name="Tl">#REF!</definedName>
    <definedName name="TLFTN" localSheetId="2">순공사비!TLFTN</definedName>
    <definedName name="TLFTN" localSheetId="1">'원가계산(건축)'!TLFTN</definedName>
    <definedName name="TLFTN" localSheetId="0">#N/A</definedName>
    <definedName name="TLFTN">#N/A</definedName>
    <definedName name="TMPRICC">#N/A</definedName>
    <definedName name="TO" localSheetId="2">#REF!</definedName>
    <definedName name="TO" localSheetId="1">#REF!</definedName>
    <definedName name="TO" localSheetId="0">#REF!</definedName>
    <definedName name="TO">#REF!</definedName>
    <definedName name="TONG" localSheetId="2">#REF!</definedName>
    <definedName name="TONG" localSheetId="0">#REF!</definedName>
    <definedName name="TONG">#REF!</definedName>
    <definedName name="tot" localSheetId="2">#REF!</definedName>
    <definedName name="tot" localSheetId="0">#REF!</definedName>
    <definedName name="tot">#REF!</definedName>
    <definedName name="Total_Floor_Area" localSheetId="2">#REF!</definedName>
    <definedName name="Total_Floor_Area" localSheetId="0">#REF!</definedName>
    <definedName name="Total_Floor_Area">#REF!</definedName>
    <definedName name="Tra" localSheetId="2">#REF!</definedName>
    <definedName name="Tra" localSheetId="0">#REF!</definedName>
    <definedName name="Tra">#REF!</definedName>
    <definedName name="Tsa" localSheetId="2">#REF!</definedName>
    <definedName name="Tsa" localSheetId="0">#REF!</definedName>
    <definedName name="Tsa">#REF!</definedName>
    <definedName name="TTT" localSheetId="2">#REF!</definedName>
    <definedName name="TTT" localSheetId="0">#REF!</definedName>
    <definedName name="TTT">#REF!</definedName>
    <definedName name="TTTT" localSheetId="2" hidden="1">#REF!</definedName>
    <definedName name="TTTT" localSheetId="1" hidden="1">#REF!</definedName>
    <definedName name="TTTT" localSheetId="0" hidden="1">#REF!</definedName>
    <definedName name="TTTT" hidden="1">#REF!</definedName>
    <definedName name="tttu" localSheetId="2">#REF!</definedName>
    <definedName name="tttu" localSheetId="0">#REF!</definedName>
    <definedName name="tttu">#REF!</definedName>
    <definedName name="Ty1H1" localSheetId="2">#REF!</definedName>
    <definedName name="Ty1H1" localSheetId="0">#REF!</definedName>
    <definedName name="Ty1H1">#REF!</definedName>
    <definedName name="Ty1H2" localSheetId="2">#REF!</definedName>
    <definedName name="Ty1H2" localSheetId="0">#REF!</definedName>
    <definedName name="Ty1H2">#REF!</definedName>
    <definedName name="Ty1H3" localSheetId="2">#REF!</definedName>
    <definedName name="Ty1H3" localSheetId="0">#REF!</definedName>
    <definedName name="Ty1H3">#REF!</definedName>
    <definedName name="Ty1Hun1" localSheetId="2">#REF!</definedName>
    <definedName name="Ty1Hun1" localSheetId="0">#REF!</definedName>
    <definedName name="Ty1Hun1">#REF!</definedName>
    <definedName name="Ty1Hun2" localSheetId="2">#REF!</definedName>
    <definedName name="Ty1Hun2" localSheetId="0">#REF!</definedName>
    <definedName name="Ty1Hun2">#REF!</definedName>
    <definedName name="Ty1K1" localSheetId="2">#REF!</definedName>
    <definedName name="Ty1K1" localSheetId="0">#REF!</definedName>
    <definedName name="Ty1K1">#REF!</definedName>
    <definedName name="Ty1K2" localSheetId="2">#REF!</definedName>
    <definedName name="Ty1K2" localSheetId="0">#REF!</definedName>
    <definedName name="Ty1K2">#REF!</definedName>
    <definedName name="Ty1L1" localSheetId="2">#REF!</definedName>
    <definedName name="Ty1L1" localSheetId="0">#REF!</definedName>
    <definedName name="Ty1L1">#REF!</definedName>
    <definedName name="Ty1L2" localSheetId="2">#REF!</definedName>
    <definedName name="Ty1L2" localSheetId="0">#REF!</definedName>
    <definedName name="Ty1L2">#REF!</definedName>
    <definedName name="Ty1L3" localSheetId="2">#REF!</definedName>
    <definedName name="Ty1L3" localSheetId="0">#REF!</definedName>
    <definedName name="Ty1L3">#REF!</definedName>
    <definedName name="Ty1L4" localSheetId="2">#REF!</definedName>
    <definedName name="Ty1L4" localSheetId="0">#REF!</definedName>
    <definedName name="Ty1L4">#REF!</definedName>
    <definedName name="Ty1L5" localSheetId="2">#REF!</definedName>
    <definedName name="Ty1L5" localSheetId="0">#REF!</definedName>
    <definedName name="Ty1L5">#REF!</definedName>
    <definedName name="Ty1L6" localSheetId="2">#REF!</definedName>
    <definedName name="Ty1L6" localSheetId="0">#REF!</definedName>
    <definedName name="Ty1L6">#REF!</definedName>
    <definedName name="Ty1TH" localSheetId="2">#REF!</definedName>
    <definedName name="Ty1TH" localSheetId="0">#REF!</definedName>
    <definedName name="Ty1TH">#REF!</definedName>
    <definedName name="Ty1TL" localSheetId="2">#REF!</definedName>
    <definedName name="Ty1TL" localSheetId="0">#REF!</definedName>
    <definedName name="Ty1TL">#REF!</definedName>
    <definedName name="Ty2H1" localSheetId="2">#REF!</definedName>
    <definedName name="Ty2H1" localSheetId="0">#REF!</definedName>
    <definedName name="Ty2H1">#REF!</definedName>
    <definedName name="Ty2H2" localSheetId="2">#REF!</definedName>
    <definedName name="Ty2H2" localSheetId="0">#REF!</definedName>
    <definedName name="Ty2H2">#REF!</definedName>
    <definedName name="Ty2H3" localSheetId="2">#REF!</definedName>
    <definedName name="Ty2H3" localSheetId="0">#REF!</definedName>
    <definedName name="Ty2H3">#REF!</definedName>
    <definedName name="Ty2Hun1" localSheetId="2">#REF!</definedName>
    <definedName name="Ty2Hun1" localSheetId="0">#REF!</definedName>
    <definedName name="Ty2Hun1">#REF!</definedName>
    <definedName name="Ty2Hun2" localSheetId="2">#REF!</definedName>
    <definedName name="Ty2Hun2" localSheetId="0">#REF!</definedName>
    <definedName name="Ty2Hun2">#REF!</definedName>
    <definedName name="Ty2K1" localSheetId="2">#REF!</definedName>
    <definedName name="Ty2K1" localSheetId="0">#REF!</definedName>
    <definedName name="Ty2K1">#REF!</definedName>
    <definedName name="Ty2K2" localSheetId="2">#REF!</definedName>
    <definedName name="Ty2K2" localSheetId="0">#REF!</definedName>
    <definedName name="Ty2K2">#REF!</definedName>
    <definedName name="Ty2L1" localSheetId="2">#REF!</definedName>
    <definedName name="Ty2L1" localSheetId="0">#REF!</definedName>
    <definedName name="Ty2L1">#REF!</definedName>
    <definedName name="Ty2L2" localSheetId="2">#REF!</definedName>
    <definedName name="Ty2L2" localSheetId="0">#REF!</definedName>
    <definedName name="Ty2L2">#REF!</definedName>
    <definedName name="Ty2L3" localSheetId="2">#REF!</definedName>
    <definedName name="Ty2L3" localSheetId="0">#REF!</definedName>
    <definedName name="Ty2L3">#REF!</definedName>
    <definedName name="Ty2L4" localSheetId="2">#REF!</definedName>
    <definedName name="Ty2L4" localSheetId="0">#REF!</definedName>
    <definedName name="Ty2L4">#REF!</definedName>
    <definedName name="Ty2L5" localSheetId="2">#REF!</definedName>
    <definedName name="Ty2L5" localSheetId="0">#REF!</definedName>
    <definedName name="Ty2L5">#REF!</definedName>
    <definedName name="Ty2L6" localSheetId="2">#REF!</definedName>
    <definedName name="Ty2L6" localSheetId="0">#REF!</definedName>
    <definedName name="Ty2L6">#REF!</definedName>
    <definedName name="Ty2TH" localSheetId="2">#REF!</definedName>
    <definedName name="Ty2TH" localSheetId="0">#REF!</definedName>
    <definedName name="Ty2TH">#REF!</definedName>
    <definedName name="Ty2TL" localSheetId="2">#REF!</definedName>
    <definedName name="Ty2TL" localSheetId="0">#REF!</definedName>
    <definedName name="Ty2TL">#REF!</definedName>
    <definedName name="TYPE" localSheetId="2">#REF!</definedName>
    <definedName name="TYPE" localSheetId="0">#REF!</definedName>
    <definedName name="TYPE">#REF!</definedName>
    <definedName name="U">#N/A</definedName>
    <definedName name="U19042704" localSheetId="2">#REF!</definedName>
    <definedName name="U19042704" localSheetId="1">#REF!</definedName>
    <definedName name="U19042704" localSheetId="0">#REF!</definedName>
    <definedName name="U19042704">#REF!</definedName>
    <definedName name="ue____I¨￡">#N/A</definedName>
    <definedName name="ue____Iª">#N/A</definedName>
    <definedName name="ùê____Íª">#N/A</definedName>
    <definedName name="UL">[11]을!#REF!</definedName>
    <definedName name="UNITA">[4]부하계산서!#REF!</definedName>
    <definedName name="UNITAA">[4]부하계산서!#REF!</definedName>
    <definedName name="UNITB">[4]부하계산서!#REF!</definedName>
    <definedName name="UNITBB">[4]부하계산서!#REF!</definedName>
    <definedName name="UNITC">[4]부하계산서!#REF!</definedName>
    <definedName name="UNITC1">[4]부하계산서!#REF!</definedName>
    <definedName name="UNITCA">[4]부하계산서!#REF!</definedName>
    <definedName name="UNITD">[4]부하계산서!#REF!</definedName>
    <definedName name="UNITDA">[4]부하계산서!#REF!</definedName>
    <definedName name="UPSR">[4]부하계산서!#REF!</definedName>
    <definedName name="V">#N/A</definedName>
    <definedName name="VB" localSheetId="1" hidden="1">{#N/A,#N/A,FALSE,"이태원철근"}</definedName>
    <definedName name="VB" localSheetId="0" hidden="1">{#N/A,#N/A,FALSE,"이태원철근"}</definedName>
    <definedName name="VB" hidden="1">{#N/A,#N/A,FALSE,"이태원철근"}</definedName>
    <definedName name="VBN" localSheetId="1" hidden="1">{#N/A,#N/A,FALSE,"이태원철근"}</definedName>
    <definedName name="VBN" localSheetId="0" hidden="1">{#N/A,#N/A,FALSE,"이태원철근"}</definedName>
    <definedName name="VBN" hidden="1">{#N/A,#N/A,FALSE,"이태원철근"}</definedName>
    <definedName name="VCXZ" localSheetId="2">#REF!</definedName>
    <definedName name="VCXZ" localSheetId="1">#REF!</definedName>
    <definedName name="VCXZ" localSheetId="0">#REF!</definedName>
    <definedName name="VCXZ">#REF!</definedName>
    <definedName name="VMAX">#N/A</definedName>
    <definedName name="vvv">[39]Sheet1!#REF!</definedName>
    <definedName name="VVVVVV" localSheetId="2">BLCH</definedName>
    <definedName name="VVVVVV" localSheetId="1">BLCH</definedName>
    <definedName name="VVVVVV" localSheetId="0">BLCH</definedName>
    <definedName name="VVVVVV">BLCH</definedName>
    <definedName name="w" localSheetId="2">#REF!</definedName>
    <definedName name="w" localSheetId="1">#REF!</definedName>
    <definedName name="w" localSheetId="0">#REF!</definedName>
    <definedName name="w">#REF!</definedName>
    <definedName name="w_m" localSheetId="2">#REF!</definedName>
    <definedName name="w_m" localSheetId="0">#REF!</definedName>
    <definedName name="w_m">#REF!</definedName>
    <definedName name="w_m1" localSheetId="2">#REF!</definedName>
    <definedName name="w_m1" localSheetId="0">#REF!</definedName>
    <definedName name="w_m1">#REF!</definedName>
    <definedName name="w_m2" localSheetId="2">#REF!</definedName>
    <definedName name="w_m2" localSheetId="0">#REF!</definedName>
    <definedName name="w_m2">#REF!</definedName>
    <definedName name="w_m22" localSheetId="2">#REF!</definedName>
    <definedName name="w_m22" localSheetId="0">#REF!</definedName>
    <definedName name="w_m22">#REF!</definedName>
    <definedName name="WALE" localSheetId="2">#REF!</definedName>
    <definedName name="WALE" localSheetId="0">#REF!</definedName>
    <definedName name="WALE">#REF!</definedName>
    <definedName name="wale_e" localSheetId="2">#REF!</definedName>
    <definedName name="wale_e" localSheetId="0">#REF!</definedName>
    <definedName name="wale_e">#REF!</definedName>
    <definedName name="wale_ea" localSheetId="2">#REF!</definedName>
    <definedName name="wale_ea" localSheetId="0">#REF!</definedName>
    <definedName name="wale_ea">#REF!</definedName>
    <definedName name="WALL" localSheetId="2">#REF!</definedName>
    <definedName name="WALL" localSheetId="0">#REF!</definedName>
    <definedName name="WALL">#REF!</definedName>
    <definedName name="WATER_BOX" localSheetId="2">#REF!</definedName>
    <definedName name="WATER_BOX" localSheetId="0">#REF!</definedName>
    <definedName name="WATER_BOX">#REF!</definedName>
    <definedName name="wb">#N/A</definedName>
    <definedName name="WC" localSheetId="2">#REF!</definedName>
    <definedName name="WC" localSheetId="1">#REF!</definedName>
    <definedName name="WC" localSheetId="0">#REF!</definedName>
    <definedName name="WC">#REF!</definedName>
    <definedName name="WD" localSheetId="2">#REF!</definedName>
    <definedName name="WD" localSheetId="0">#REF!</definedName>
    <definedName name="WD">#REF!</definedName>
    <definedName name="WD_P" localSheetId="2">#REF!</definedName>
    <definedName name="WD_P" localSheetId="0">#REF!</definedName>
    <definedName name="WD_P">#REF!</definedName>
    <definedName name="WD_W" localSheetId="2">#REF!</definedName>
    <definedName name="WD_W" localSheetId="0">#REF!</definedName>
    <definedName name="WD_W">#REF!</definedName>
    <definedName name="wer" localSheetId="1" hidden="1">{#N/A,#N/A,FALSE,"골재소요량";#N/A,#N/A,FALSE,"골재소요량"}</definedName>
    <definedName name="wer" localSheetId="0" hidden="1">{#N/A,#N/A,FALSE,"골재소요량";#N/A,#N/A,FALSE,"골재소요량"}</definedName>
    <definedName name="wer" hidden="1">{#N/A,#N/A,FALSE,"골재소요량";#N/A,#N/A,FALSE,"골재소요량"}</definedName>
    <definedName name="werwerdff" localSheetId="2">#REF!</definedName>
    <definedName name="werwerdff" localSheetId="1">#REF!</definedName>
    <definedName name="werwerdff" localSheetId="0">#REF!</definedName>
    <definedName name="werwerdff">#REF!</definedName>
    <definedName name="wessdd" localSheetId="2">#REF!</definedName>
    <definedName name="wessdd" localSheetId="1">#REF!</definedName>
    <definedName name="wessdd" localSheetId="0">#REF!</definedName>
    <definedName name="wessdd">#REF!</definedName>
    <definedName name="WEUH" localSheetId="2">#REF!</definedName>
    <definedName name="WEUH" localSheetId="0">#REF!</definedName>
    <definedName name="WEUH">#REF!</definedName>
    <definedName name="WH" localSheetId="2">#REF!</definedName>
    <definedName name="WH" localSheetId="0">#REF!</definedName>
    <definedName name="WH">#REF!</definedName>
    <definedName name="wkdry" localSheetId="1">{"Book1","수시.XLS"}</definedName>
    <definedName name="wkdry" localSheetId="0">{"Book1","수시.XLS"}</definedName>
    <definedName name="wkdry">{"Book1","수시.XLS"}</definedName>
    <definedName name="wm.조골재1" localSheetId="1" hidden="1">{#N/A,#N/A,FALSE,"조골재"}</definedName>
    <definedName name="wm.조골재1" localSheetId="0" hidden="1">{#N/A,#N/A,FALSE,"조골재"}</definedName>
    <definedName name="wm.조골재1" hidden="1">{#N/A,#N/A,FALSE,"조골재"}</definedName>
    <definedName name="WON">[11]을!#REF!</definedName>
    <definedName name="WP_1" localSheetId="2">#REF!</definedName>
    <definedName name="WP_1" localSheetId="1">#REF!</definedName>
    <definedName name="WP_1" localSheetId="0">#REF!</definedName>
    <definedName name="WP_1">#REF!</definedName>
    <definedName name="WP_2" localSheetId="2">#REF!</definedName>
    <definedName name="WP_2" localSheetId="0">#REF!</definedName>
    <definedName name="WP_2">#REF!</definedName>
    <definedName name="WP_3" localSheetId="2">#REF!</definedName>
    <definedName name="WP_3" localSheetId="0">#REF!</definedName>
    <definedName name="WP_3">#REF!</definedName>
    <definedName name="WP_4" localSheetId="2">#REF!</definedName>
    <definedName name="WP_4" localSheetId="0">#REF!</definedName>
    <definedName name="WP_4">#REF!</definedName>
    <definedName name="WQR" localSheetId="1" hidden="1">{#N/A,#N/A,FALSE,"Sheet1"}</definedName>
    <definedName name="WQR" localSheetId="0" hidden="1">{#N/A,#N/A,FALSE,"Sheet1"}</definedName>
    <definedName name="WQR" hidden="1">{#N/A,#N/A,FALSE,"Sheet1"}</definedName>
    <definedName name="WRITE" localSheetId="1" hidden="1">{#N/A,#N/A,FALSE,"CCTV"}</definedName>
    <definedName name="WRITE" localSheetId="0" hidden="1">{#N/A,#N/A,FALSE,"CCTV"}</definedName>
    <definedName name="WRITE" hidden="1">{#N/A,#N/A,FALSE,"CCTV"}</definedName>
    <definedName name="wrn.2번." localSheetId="1" hidden="1">{#N/A,#N/A,FALSE,"2~8번"}</definedName>
    <definedName name="wrn.2번." localSheetId="0" hidden="1">{#N/A,#N/A,FALSE,"2~8번"}</definedName>
    <definedName name="wrn.2번." hidden="1">{#N/A,#N/A,FALSE,"2~8번"}</definedName>
    <definedName name="wrn.97." localSheetId="1" hidden="1">{#N/A,#N/A,FALSE,"지침";#N/A,#N/A,FALSE,"환경분석";#N/A,#N/A,FALSE,"Sheet16"}</definedName>
    <definedName name="wrn.97." localSheetId="0" hidden="1">{#N/A,#N/A,FALSE,"지침";#N/A,#N/A,FALSE,"환경분석";#N/A,#N/A,FALSE,"Sheet16"}</definedName>
    <definedName name="wrn.97." hidden="1">{#N/A,#N/A,FALSE,"지침";#N/A,#N/A,FALSE,"환경분석";#N/A,#N/A,FALSE,"Sheet16"}</definedName>
    <definedName name="WRN.98." localSheetId="1" hidden="1">{#N/A,#N/A,FALSE,"지침";#N/A,#N/A,FALSE,"환경분석";#N/A,#N/A,FALSE,"Sheet16"}</definedName>
    <definedName name="WRN.98." localSheetId="0" hidden="1">{#N/A,#N/A,FALSE,"지침";#N/A,#N/A,FALSE,"환경분석";#N/A,#N/A,FALSE,"Sheet16"}</definedName>
    <definedName name="WRN.98." hidden="1">{#N/A,#N/A,FALSE,"지침";#N/A,#N/A,FALSE,"환경분석";#N/A,#N/A,FALSE,"Sheet16"}</definedName>
    <definedName name="wrn.BM." localSheetId="1" hidden="1">{#N/A,#N/A,FALSE,"CCTV"}</definedName>
    <definedName name="wrn.BM." localSheetId="0" hidden="1">{#N/A,#N/A,FALSE,"CCTV"}</definedName>
    <definedName name="wrn.BM." hidden="1">{#N/A,#N/A,FALSE,"CCTV"}</definedName>
    <definedName name="wrn.건설기계사업소._.상반기보고." localSheetId="1" hidden="1">{#N/A,#N/A,FALSE,"사업총괄";#N/A,#N/A,FALSE,"장비사업";#N/A,#N/A,FALSE,"철구사업";#N/A,#N/A,FALSE,"준설사업"}</definedName>
    <definedName name="wrn.건설기계사업소._.상반기보고." localSheetId="0"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골재소요량." localSheetId="1" hidden="1">{#N/A,#N/A,FALSE,"골재소요량";#N/A,#N/A,FALSE,"골재소요량"}</definedName>
    <definedName name="wrn.골재소요량." localSheetId="0" hidden="1">{#N/A,#N/A,FALSE,"골재소요량";#N/A,#N/A,FALSE,"골재소요량"}</definedName>
    <definedName name="wrn.골재소요량." hidden="1">{#N/A,#N/A,FALSE,"골재소요량";#N/A,#N/A,FALSE,"골재소요량"}</definedName>
    <definedName name="wrn.교육청." localSheetId="1" hidden="1">{#N/A,#N/A,FALSE,"전력간선"}</definedName>
    <definedName name="wrn.교육청." localSheetId="0" hidden="1">{#N/A,#N/A,FALSE,"전력간선"}</definedName>
    <definedName name="wrn.교육청." hidden="1">{#N/A,#N/A,FALSE,"전력간선"}</definedName>
    <definedName name="wrn.단가표지." localSheetId="1" hidden="1">{#N/A,#N/A,FALSE,"단가표지"}</definedName>
    <definedName name="wrn.단가표지." localSheetId="0" hidden="1">{#N/A,#N/A,FALSE,"단가표지"}</definedName>
    <definedName name="wrn.단가표지." hidden="1">{#N/A,#N/A,FALSE,"단가표지"}</definedName>
    <definedName name="wrn.변경예산." localSheetId="1" hidden="1">{#N/A,#N/A,FALSE,"변경관리예산";#N/A,#N/A,FALSE,"변경장비예산";#N/A,#N/A,FALSE,"변경준설예산";#N/A,#N/A,FALSE,"변경철구예산"}</definedName>
    <definedName name="wrn.변경예산." localSheetId="0"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산주경기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예상손익." localSheetId="1" hidden="1">{#N/A,#N/A,FALSE,"예상손익";#N/A,#N/A,FALSE,"관리분석";#N/A,#N/A,FALSE,"장비분석";#N/A,#N/A,FALSE,"준설분석";#N/A,#N/A,FALSE,"철구분석"}</definedName>
    <definedName name="wrn.예상손익." localSheetId="0"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1" hidden="1">{#N/A,#N/A,FALSE,"운반시간"}</definedName>
    <definedName name="wrn.운반시간." localSheetId="0" hidden="1">{#N/A,#N/A,FALSE,"운반시간"}</definedName>
    <definedName name="wrn.운반시간." hidden="1">{#N/A,#N/A,FALSE,"운반시간"}</definedName>
    <definedName name="wrn.이태원._.철근." localSheetId="1" hidden="1">{#N/A,#N/A,FALSE,"이태원철근"}</definedName>
    <definedName name="wrn.이태원._.철근." localSheetId="0" hidden="1">{#N/A,#N/A,FALSE,"이태원철근"}</definedName>
    <definedName name="wrn.이태원._.철근." hidden="1">{#N/A,#N/A,FALSE,"이태원철근"}</definedName>
    <definedName name="wrn.전열선출서." localSheetId="2" hidden="1">{#N/A,#N/A,FALSE,"전열산출서"}</definedName>
    <definedName name="wrn.전열선출서." localSheetId="1" hidden="1">{#N/A,#N/A,FALSE,"전열산출서"}</definedName>
    <definedName name="wrn.전열선출서." localSheetId="0" hidden="1">{#N/A,#N/A,FALSE,"전열산출서"}</definedName>
    <definedName name="wrn.전열선출서." hidden="1">{#N/A,#N/A,FALSE,"전열산출서"}</definedName>
    <definedName name="wrn.조골재." localSheetId="1" hidden="1">{#N/A,#N/A,FALSE,"조골재"}</definedName>
    <definedName name="wrn.조골재." localSheetId="0" hidden="1">{#N/A,#N/A,FALSE,"조골재"}</definedName>
    <definedName name="wrn.조골재." hidden="1">{#N/A,#N/A,FALSE,"조골재"}</definedName>
    <definedName name="wrn.중공업군포견적서." localSheetId="1" hidden="1">{#N/A,#N/A,FALSE,"견적갑지";#N/A,#N/A,FALSE,"총괄표";#N/A,#N/A,FALSE,"철골공사";#N/A,#N/A,FALSE,"토목공사";#N/A,#N/A,FALSE,"판넬전기공사"}</definedName>
    <definedName name="wrn.중공업군포견적서." localSheetId="0" hidden="1">{#N/A,#N/A,FALSE,"견적갑지";#N/A,#N/A,FALSE,"총괄표";#N/A,#N/A,FALSE,"철골공사";#N/A,#N/A,FALSE,"토목공사";#N/A,#N/A,FALSE,"판넬전기공사"}</definedName>
    <definedName name="wrn.중공업군포견적서." hidden="1">{#N/A,#N/A,FALSE,"견적갑지";#N/A,#N/A,FALSE,"총괄표";#N/A,#N/A,FALSE,"철골공사";#N/A,#N/A,FALSE,"토목공사";#N/A,#N/A,FALSE,"판넬전기공사"}</definedName>
    <definedName name="wrn.포장단가." localSheetId="2" hidden="1">{#N/A,#N/A,FALSE,"포장단가"}</definedName>
    <definedName name="wrn.포장단가." localSheetId="1" hidden="1">{#N/A,#N/A,FALSE,"포장단가"}</definedName>
    <definedName name="wrn.포장단가." localSheetId="0" hidden="1">{#N/A,#N/A,FALSE,"포장단가"}</definedName>
    <definedName name="wrn.포장단가." hidden="1">{#N/A,#N/A,FALSE,"포장단가"}</definedName>
    <definedName name="wrn.표준공종단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1" hidden="1">{#N/A,#N/A,FALSE,"표지목차"}</definedName>
    <definedName name="wrn.표지목차." localSheetId="0" hidden="1">{#N/A,#N/A,FALSE,"표지목차"}</definedName>
    <definedName name="wrn.표지목차." hidden="1">{#N/A,#N/A,FALSE,"표지목차"}</definedName>
    <definedName name="wrn.혼합골재." localSheetId="1" hidden="1">{#N/A,#N/A,FALSE,"혼합골재"}</definedName>
    <definedName name="wrn.혼합골재." localSheetId="0" hidden="1">{#N/A,#N/A,FALSE,"혼합골재"}</definedName>
    <definedName name="wrn.혼합골재." hidden="1">{#N/A,#N/A,FALSE,"혼합골재"}</definedName>
    <definedName name="ws" localSheetId="1" hidden="1">{#N/A,#N/A,FALSE,"지침";#N/A,#N/A,FALSE,"환경분석";#N/A,#N/A,FALSE,"Sheet16"}</definedName>
    <definedName name="ws" localSheetId="0" hidden="1">{#N/A,#N/A,FALSE,"지침";#N/A,#N/A,FALSE,"환경분석";#N/A,#N/A,FALSE,"Sheet16"}</definedName>
    <definedName name="ws" hidden="1">{#N/A,#N/A,FALSE,"지침";#N/A,#N/A,FALSE,"환경분석";#N/A,#N/A,FALSE,"Sheet16"}</definedName>
    <definedName name="wsdwe" localSheetId="2">{"Book1","상동3BL옥외설계계산서(1차검토분).xls"}</definedName>
    <definedName name="wsdwe" localSheetId="1">{"Book1","상동3BL옥외설계계산서(1차검토분).xls"}</definedName>
    <definedName name="wsdwe" localSheetId="0">{"Book1","상동3BL옥외설계계산서(1차검토분).xls"}</definedName>
    <definedName name="wsdwe">{"Book1","상동3BL옥외설계계산서(1차검토분).xls"}</definedName>
    <definedName name="Ws삼" localSheetId="2">#REF!</definedName>
    <definedName name="Ws삼" localSheetId="1">#REF!</definedName>
    <definedName name="Ws삼" localSheetId="0">#REF!</definedName>
    <definedName name="Ws삼">#REF!</definedName>
    <definedName name="Ws이" localSheetId="2">#REF!</definedName>
    <definedName name="Ws이" localSheetId="0">#REF!</definedName>
    <definedName name="Ws이">#REF!</definedName>
    <definedName name="Ws일" localSheetId="2">#REF!</definedName>
    <definedName name="Ws일" localSheetId="0">#REF!</definedName>
    <definedName name="Ws일">#REF!</definedName>
    <definedName name="WW" localSheetId="2">#REF!</definedName>
    <definedName name="WW" localSheetId="0">#REF!</definedName>
    <definedName name="WW">#REF!</definedName>
    <definedName name="WWW">[40]미드수량!#REF!</definedName>
    <definedName name="X" localSheetId="2">#REF!</definedName>
    <definedName name="X" localSheetId="1">#REF!</definedName>
    <definedName name="X" localSheetId="0">#REF!</definedName>
    <definedName name="X">#REF!</definedName>
    <definedName name="X9701D_일위대가_List" localSheetId="2">#REF!</definedName>
    <definedName name="X9701D_일위대가_List" localSheetId="0">#REF!</definedName>
    <definedName name="X9701D_일위대가_List">#REF!</definedName>
    <definedName name="xend" localSheetId="2">#REF!</definedName>
    <definedName name="xend" localSheetId="0">#REF!</definedName>
    <definedName name="xend">#REF!</definedName>
    <definedName name="xgap1" localSheetId="2">#REF!</definedName>
    <definedName name="xgap1" localSheetId="0">#REF!</definedName>
    <definedName name="xgap1">#REF!</definedName>
    <definedName name="xlen1" localSheetId="2">#REF!</definedName>
    <definedName name="xlen1" localSheetId="0">#REF!</definedName>
    <definedName name="xlen1">#REF!</definedName>
    <definedName name="xlen2" localSheetId="2">#REF!</definedName>
    <definedName name="xlen2" localSheetId="0">#REF!</definedName>
    <definedName name="xlen2">#REF!</definedName>
    <definedName name="XNUM1" localSheetId="2">#REF!</definedName>
    <definedName name="XNUM1" localSheetId="0">#REF!</definedName>
    <definedName name="XNUM1">#REF!</definedName>
    <definedName name="xx" localSheetId="2">#REF!</definedName>
    <definedName name="xx" localSheetId="1">#REF!</definedName>
    <definedName name="xx" localSheetId="0">#REF!</definedName>
    <definedName name="xx">#REF!</definedName>
    <definedName name="xxx" localSheetId="2">#REF!</definedName>
    <definedName name="xxx" localSheetId="0">#REF!</definedName>
    <definedName name="xxx">#REF!</definedName>
    <definedName name="XXXXXX" localSheetId="2" hidden="1">{"'공사부문'!$A$6:$A$32"}</definedName>
    <definedName name="XXXXXX" localSheetId="1" hidden="1">{"'공사부문'!$A$6:$A$32"}</definedName>
    <definedName name="XXXXXX" localSheetId="0" hidden="1">{"'공사부문'!$A$6:$A$32"}</definedName>
    <definedName name="XXXXXX" hidden="1">{"'공사부문'!$A$6:$A$32"}</definedName>
    <definedName name="xxxxxxxxx" localSheetId="2">#REF!</definedName>
    <definedName name="xxxxxxxxx" localSheetId="1">#REF!</definedName>
    <definedName name="xxxxxxxxx" localSheetId="0">#REF!</definedName>
    <definedName name="xxxxxxxxx">#REF!</definedName>
    <definedName name="Y" localSheetId="2">#REF!</definedName>
    <definedName name="Y" localSheetId="0">#REF!</definedName>
    <definedName name="Y">#REF!</definedName>
    <definedName name="Y≫iþ" localSheetId="2">#REF!</definedName>
    <definedName name="Y≫iþ" localSheetId="0">#REF!</definedName>
    <definedName name="Y≫iþ">#REF!</definedName>
    <definedName name="YES" localSheetId="2">#REF!</definedName>
    <definedName name="YES" localSheetId="0">#REF!</definedName>
    <definedName name="YES">#REF!</definedName>
    <definedName name="YOUNG" localSheetId="2">#REF!</definedName>
    <definedName name="YOUNG" localSheetId="0">#REF!</definedName>
    <definedName name="YOUNG">#REF!</definedName>
    <definedName name="yy" localSheetId="2">#REF!</definedName>
    <definedName name="yy" localSheetId="0">#REF!</definedName>
    <definedName name="yy">#REF!</definedName>
    <definedName name="yyy" hidden="1">[43]수량산출!$A$1:$A$8561</definedName>
    <definedName name="YYYY">[39]DATA!$D$1:$H$57</definedName>
    <definedName name="z" localSheetId="2">#REF!</definedName>
    <definedName name="z" localSheetId="1">#REF!</definedName>
    <definedName name="z" localSheetId="0">#REF!</definedName>
    <definedName name="z">#REF!</definedName>
    <definedName name="Z_L_I_T_E_N">#N/A</definedName>
    <definedName name="za" hidden="1">[44]실행철강하도!$A$1:$A$4</definedName>
    <definedName name="ZSFAF">#N/A</definedName>
    <definedName name="zx" localSheetId="1" hidden="1">{#N/A,#N/A,FALSE,"지침";#N/A,#N/A,FALSE,"환경분석";#N/A,#N/A,FALSE,"Sheet16"}</definedName>
    <definedName name="zx" localSheetId="0" hidden="1">{#N/A,#N/A,FALSE,"지침";#N/A,#N/A,FALSE,"환경분석";#N/A,#N/A,FALSE,"Sheet16"}</definedName>
    <definedName name="zx" hidden="1">{#N/A,#N/A,FALSE,"지침";#N/A,#N/A,FALSE,"환경분석";#N/A,#N/A,FALSE,"Sheet16"}</definedName>
    <definedName name="ZXC" localSheetId="1" hidden="1">{#N/A,#N/A,FALSE,"이태원철근"}</definedName>
    <definedName name="ZXC" localSheetId="0" hidden="1">{#N/A,#N/A,FALSE,"이태원철근"}</definedName>
    <definedName name="ZXC" hidden="1">{#N/A,#N/A,FALSE,"이태원철근"}</definedName>
    <definedName name="ZXCV" localSheetId="2">#REF!</definedName>
    <definedName name="ZXCV" localSheetId="1">#REF!</definedName>
    <definedName name="ZXCV" localSheetId="0">#REF!</definedName>
    <definedName name="ZXCV">#REF!</definedName>
    <definedName name="zz" localSheetId="2">#REF!</definedName>
    <definedName name="zz" localSheetId="1">#REF!</definedName>
    <definedName name="zz" localSheetId="0">#REF!</definedName>
    <definedName name="zz">#REF!</definedName>
    <definedName name="ZZZ"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 localSheetId="2">#REF!</definedName>
    <definedName name="zzzzzz" localSheetId="1">#REF!</definedName>
    <definedName name="zzzzzz" localSheetId="0">#REF!</definedName>
    <definedName name="zzzzzz">#REF!</definedName>
    <definedName name="ㄱ" localSheetId="2">#REF!</definedName>
    <definedName name="ㄱ" localSheetId="1">#REF!</definedName>
    <definedName name="ㄱ" localSheetId="0">#REF!</definedName>
    <definedName name="ㄱ">#REF!</definedName>
    <definedName name="ㄱㄱㄱ" localSheetId="1" hidden="1">{#N/A,#N/A,FALSE,"이태원철근"}</definedName>
    <definedName name="ㄱㄱㄱ" localSheetId="0" hidden="1">{#N/A,#N/A,FALSE,"이태원철근"}</definedName>
    <definedName name="ㄱㄱㄱ" hidden="1">{#N/A,#N/A,FALSE,"이태원철근"}</definedName>
    <definedName name="ㄱㄱㄱㄱ" localSheetId="1" hidden="1">{#N/A,#N/A,FALSE,"이태원철근"}</definedName>
    <definedName name="ㄱㄱㄱㄱ" localSheetId="0" hidden="1">{#N/A,#N/A,FALSE,"이태원철근"}</definedName>
    <definedName name="ㄱㄱㄱㄱ" hidden="1">{#N/A,#N/A,FALSE,"이태원철근"}</definedName>
    <definedName name="ㄱㄴㄷ">#N/A</definedName>
    <definedName name="ㄱㄷ"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ㄷ"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ㄷ"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ㄹㄹㄹ">#N/A</definedName>
    <definedName name="ㄱ쇽숏교" localSheetId="1" hidden="1">{#N/A,#N/A,FALSE,"이태원철근"}</definedName>
    <definedName name="ㄱ쇽숏교" localSheetId="0" hidden="1">{#N/A,#N/A,FALSE,"이태원철근"}</definedName>
    <definedName name="ㄱ쇽숏교" hidden="1">{#N/A,#N/A,FALSE,"이태원철근"}</definedName>
    <definedName name="ㄱ숏ㄱ요오헐" localSheetId="1" hidden="1">{#N/A,#N/A,FALSE,"이태원철근"}</definedName>
    <definedName name="ㄱ숏ㄱ요오헐" localSheetId="0" hidden="1">{#N/A,#N/A,FALSE,"이태원철근"}</definedName>
    <definedName name="ㄱ숏ㄱ요오헐" hidden="1">{#N/A,#N/A,FALSE,"이태원철근"}</definedName>
    <definedName name="가" localSheetId="2">#REF!</definedName>
    <definedName name="가" localSheetId="1">#REF!</definedName>
    <definedName name="가" localSheetId="0">#REF!</definedName>
    <definedName name="가">#REF!</definedName>
    <definedName name="가_드_레_일__개_소_별_명_세" localSheetId="2">#REF!</definedName>
    <definedName name="가_드_레_일__개_소_별_명_세" localSheetId="0">#REF!</definedName>
    <definedName name="가_드_레_일__개_소_별_명_세">#REF!</definedName>
    <definedName name="가_드_레_일_수_량_집_계" localSheetId="2">#REF!</definedName>
    <definedName name="가_드_레_일_수_량_집_계" localSheetId="0">#REF!</definedName>
    <definedName name="가_드_레_일_수_량_집_계">#REF!</definedName>
    <definedName name="가_설_공_사" localSheetId="2">#REF!</definedName>
    <definedName name="가_설_공_사" localSheetId="0">#REF!</definedName>
    <definedName name="가_설_공_사">#REF!</definedName>
    <definedName name="가갸" localSheetId="1" hidden="1">{#N/A,#N/A,FALSE,"이태원철근"}</definedName>
    <definedName name="가갸" localSheetId="0" hidden="1">{#N/A,#N/A,FALSE,"이태원철근"}</definedName>
    <definedName name="가갸" hidden="1">{#N/A,#N/A,FALSE,"이태원철근"}</definedName>
    <definedName name="가건물손료" localSheetId="2">#REF!</definedName>
    <definedName name="가건물손료" localSheetId="1">#REF!</definedName>
    <definedName name="가건물손료" localSheetId="0">#REF!</definedName>
    <definedName name="가건물손료">#REF!</definedName>
    <definedName name="가나" localSheetId="2">#REF!</definedName>
    <definedName name="가나" localSheetId="0">#REF!</definedName>
    <definedName name="가나">#REF!</definedName>
    <definedName name="가노" localSheetId="2">#REF!</definedName>
    <definedName name="가노" localSheetId="0">#REF!</definedName>
    <definedName name="가노">#REF!</definedName>
    <definedName name="가라" localSheetId="1">{"Book1","터빈건물철골R1.xls"}</definedName>
    <definedName name="가라" localSheetId="0">{"Book1","터빈건물철골R1.xls"}</definedName>
    <definedName name="가라">{"Book1","터빈건물철골R1.xls"}</definedName>
    <definedName name="가라라" localSheetId="1">{"Book1","많다.xls"}</definedName>
    <definedName name="가라라" localSheetId="0">{"Book1","많다.xls"}</definedName>
    <definedName name="가라라">{"Book1","많다.xls"}</definedName>
    <definedName name="가설" localSheetId="2">#REF!</definedName>
    <definedName name="가설" localSheetId="1">#REF!</definedName>
    <definedName name="가설" localSheetId="0">#REF!</definedName>
    <definedName name="가설">#REF!</definedName>
    <definedName name="가설건물면적" localSheetId="2">#REF!</definedName>
    <definedName name="가설건물면적" localSheetId="0">#REF!</definedName>
    <definedName name="가설건물면적">#REF!</definedName>
    <definedName name="가스설비1" localSheetId="2">#REF!</definedName>
    <definedName name="가스설비1" localSheetId="0">#REF!</definedName>
    <definedName name="가스설비1">#REF!</definedName>
    <definedName name="가시나무5노무" localSheetId="2">#REF!</definedName>
    <definedName name="가시나무5노무" localSheetId="0">#REF!</definedName>
    <definedName name="가시나무5노무">#REF!</definedName>
    <definedName name="가시나무5재료" localSheetId="2">#REF!</definedName>
    <definedName name="가시나무5재료" localSheetId="0">#REF!</definedName>
    <definedName name="가시나무5재료">#REF!</definedName>
    <definedName name="가시나무6노무" localSheetId="2">#REF!</definedName>
    <definedName name="가시나무6노무" localSheetId="0">#REF!</definedName>
    <definedName name="가시나무6노무">#REF!</definedName>
    <definedName name="가시나무6재료" localSheetId="2">#REF!</definedName>
    <definedName name="가시나무6재료" localSheetId="0">#REF!</definedName>
    <definedName name="가시나무6재료">#REF!</definedName>
    <definedName name="가시나무H4.5" localSheetId="2">#REF!</definedName>
    <definedName name="가시나무H4.5" localSheetId="0">#REF!</definedName>
    <definedName name="가시나무H4.5">#REF!</definedName>
    <definedName name="가시나무R4" localSheetId="2">#REF!</definedName>
    <definedName name="가시나무R4" localSheetId="0">#REF!</definedName>
    <definedName name="가시나무R4">#REF!</definedName>
    <definedName name="가시나무R5" localSheetId="2">#REF!</definedName>
    <definedName name="가시나무R5" localSheetId="0">#REF!</definedName>
    <definedName name="가시나무R5">#REF!</definedName>
    <definedName name="가시나무R6" localSheetId="2">#REF!</definedName>
    <definedName name="가시나무R6" localSheetId="0">#REF!</definedName>
    <definedName name="가시나무R6">#REF!</definedName>
    <definedName name="가시나무R8" localSheetId="2">#REF!</definedName>
    <definedName name="가시나무R8" localSheetId="0">#REF!</definedName>
    <definedName name="가시나무R8">#REF!</definedName>
    <definedName name="가시나무노무8" localSheetId="2">#REF!</definedName>
    <definedName name="가시나무노무8" localSheetId="0">#REF!</definedName>
    <definedName name="가시나무노무8">#REF!</definedName>
    <definedName name="가시나무재료8" localSheetId="2">#REF!</definedName>
    <definedName name="가시나무재료8" localSheetId="0">#REF!</definedName>
    <definedName name="가시나무재료8">#REF!</definedName>
    <definedName name="가식장" localSheetId="2">#REF!</definedName>
    <definedName name="가식장" localSheetId="0">#REF!</definedName>
    <definedName name="가식장">#REF!</definedName>
    <definedName name="가실행" localSheetId="2">#REF!</definedName>
    <definedName name="가실행" localSheetId="0">#REF!</definedName>
    <definedName name="가실행">#REF!</definedName>
    <definedName name="가이즈까향1204" localSheetId="2">#REF!</definedName>
    <definedName name="가이즈까향1204" localSheetId="0">#REF!</definedName>
    <definedName name="가이즈까향1204">#REF!</definedName>
    <definedName name="가이즈까향1505" localSheetId="2">#REF!</definedName>
    <definedName name="가이즈까향1505" localSheetId="0">#REF!</definedName>
    <definedName name="가이즈까향1505">#REF!</definedName>
    <definedName name="가이즈까향2006" localSheetId="2">#REF!</definedName>
    <definedName name="가이즈까향2006" localSheetId="0">#REF!</definedName>
    <definedName name="가이즈까향2006">#REF!</definedName>
    <definedName name="가이즈까향2008" localSheetId="2">#REF!</definedName>
    <definedName name="가이즈까향2008" localSheetId="0">#REF!</definedName>
    <definedName name="가이즈까향2008">#REF!</definedName>
    <definedName name="가이즈까향2510" localSheetId="2">#REF!</definedName>
    <definedName name="가이즈까향2510" localSheetId="0">#REF!</definedName>
    <definedName name="가이즈까향2510">#REF!</definedName>
    <definedName name="가자표" localSheetId="1" hidden="1">{#N/A,#N/A,FALSE,"이태원철근"}</definedName>
    <definedName name="가자표" localSheetId="0" hidden="1">{#N/A,#N/A,FALSE,"이태원철근"}</definedName>
    <definedName name="가자표" hidden="1">{#N/A,#N/A,FALSE,"이태원철근"}</definedName>
    <definedName name="가중나무B10" localSheetId="2">#REF!</definedName>
    <definedName name="가중나무B10" localSheetId="1">#REF!</definedName>
    <definedName name="가중나무B10" localSheetId="0">#REF!</definedName>
    <definedName name="가중나무B10">#REF!</definedName>
    <definedName name="가중나무B4" localSheetId="2">#REF!</definedName>
    <definedName name="가중나무B4" localSheetId="0">#REF!</definedName>
    <definedName name="가중나무B4">#REF!</definedName>
    <definedName name="가중나무B5" localSheetId="2">#REF!</definedName>
    <definedName name="가중나무B5" localSheetId="0">#REF!</definedName>
    <definedName name="가중나무B5">#REF!</definedName>
    <definedName name="가중나무B6" localSheetId="2">#REF!</definedName>
    <definedName name="가중나무B6" localSheetId="0">#REF!</definedName>
    <definedName name="가중나무B6">#REF!</definedName>
    <definedName name="가중나무B8" localSheetId="2">#REF!</definedName>
    <definedName name="가중나무B8" localSheetId="0">#REF!</definedName>
    <definedName name="가중나무B8">#REF!</definedName>
    <definedName name="가직접" localSheetId="2">#REF!</definedName>
    <definedName name="가직접" localSheetId="0">#REF!</definedName>
    <definedName name="가직접">#REF!</definedName>
    <definedName name="간" localSheetId="2" hidden="1">{#N/A,#N/A,FALSE,"포장단가"}</definedName>
    <definedName name="간" localSheetId="1" hidden="1">{#N/A,#N/A,FALSE,"포장단가"}</definedName>
    <definedName name="간" localSheetId="0" hidden="1">{#N/A,#N/A,FALSE,"포장단가"}</definedName>
    <definedName name="간" hidden="1">{#N/A,#N/A,FALSE,"포장단가"}</definedName>
    <definedName name="간노" localSheetId="2">#REF!</definedName>
    <definedName name="간노" localSheetId="1">#REF!</definedName>
    <definedName name="간노" localSheetId="0">#REF!</definedName>
    <definedName name="간노">#REF!</definedName>
    <definedName name="간노율">#N/A</definedName>
    <definedName name="간접" localSheetId="2">#REF!</definedName>
    <definedName name="간접" localSheetId="1">#REF!</definedName>
    <definedName name="간접" localSheetId="0">#REF!</definedName>
    <definedName name="간접">#REF!</definedName>
    <definedName name="간접율" localSheetId="2">#REF!</definedName>
    <definedName name="간접율" localSheetId="0">#REF!</definedName>
    <definedName name="간접율">#REF!</definedName>
    <definedName name="간지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ㅈ" localSheetId="2">순공사비!간지ㅈ</definedName>
    <definedName name="간지ㅈ" localSheetId="1">'원가계산(건축)'!간지ㅈ</definedName>
    <definedName name="간지ㅈ" localSheetId="0">#N/A</definedName>
    <definedName name="간지ㅈ">#N/A</definedName>
    <definedName name="갈매기표지판_개소별명세" localSheetId="2">#REF!</definedName>
    <definedName name="갈매기표지판_개소별명세" localSheetId="1">#REF!</definedName>
    <definedName name="갈매기표지판_개소별명세" localSheetId="0">#REF!</definedName>
    <definedName name="갈매기표지판_개소별명세">#REF!</definedName>
    <definedName name="감R10" localSheetId="2">#REF!</definedName>
    <definedName name="감R10" localSheetId="0">#REF!</definedName>
    <definedName name="감R10">#REF!</definedName>
    <definedName name="감R12" localSheetId="2">#REF!</definedName>
    <definedName name="감R12" localSheetId="0">#REF!</definedName>
    <definedName name="감R12">#REF!</definedName>
    <definedName name="감R15" localSheetId="2">#REF!</definedName>
    <definedName name="감R15" localSheetId="0">#REF!</definedName>
    <definedName name="감R15">#REF!</definedName>
    <definedName name="감R5" localSheetId="2">#REF!</definedName>
    <definedName name="감R5" localSheetId="0">#REF!</definedName>
    <definedName name="감R5">#REF!</definedName>
    <definedName name="감R6" localSheetId="2">#REF!</definedName>
    <definedName name="감R6" localSheetId="0">#REF!</definedName>
    <definedName name="감R6">#REF!</definedName>
    <definedName name="감R7" localSheetId="2">#REF!</definedName>
    <definedName name="감R7" localSheetId="0">#REF!</definedName>
    <definedName name="감R7">#REF!</definedName>
    <definedName name="감R8" localSheetId="2">#REF!</definedName>
    <definedName name="감R8" localSheetId="0">#REF!</definedName>
    <definedName name="감R8">#REF!</definedName>
    <definedName name="감나무" localSheetId="2">#REF!</definedName>
    <definedName name="감나무" localSheetId="0">#REF!</definedName>
    <definedName name="감나무">#REF!</definedName>
    <definedName name="감나무H2.5" localSheetId="2">#REF!</definedName>
    <definedName name="감나무H2.5" localSheetId="0">#REF!</definedName>
    <definedName name="감나무H2.5">#REF!</definedName>
    <definedName name="감나무H3.0" localSheetId="2">#REF!</definedName>
    <definedName name="감나무H3.0" localSheetId="0">#REF!</definedName>
    <definedName name="감나무H3.0">#REF!</definedName>
    <definedName name="감리상주" localSheetId="1" hidden="1">{#N/A,#N/A,FALSE,"지침";#N/A,#N/A,FALSE,"환경분석";#N/A,#N/A,FALSE,"Sheet16"}</definedName>
    <definedName name="감리상주" localSheetId="0" hidden="1">{#N/A,#N/A,FALSE,"지침";#N/A,#N/A,FALSE,"환경분석";#N/A,#N/A,FALSE,"Sheet16"}</definedName>
    <definedName name="감리상주" hidden="1">{#N/A,#N/A,FALSE,"지침";#N/A,#N/A,FALSE,"환경분석";#N/A,#N/A,FALSE,"Sheet16"}</definedName>
    <definedName name="감속턱수량" localSheetId="2">#REF!</definedName>
    <definedName name="감속턱수량" localSheetId="1">#REF!</definedName>
    <definedName name="감속턱수량" localSheetId="0">#REF!</definedName>
    <definedName name="감속턱수량">#REF!</definedName>
    <definedName name="갑" localSheetId="2">BLCH</definedName>
    <definedName name="갑" localSheetId="1">BLCH</definedName>
    <definedName name="갑" localSheetId="0">BLCH</definedName>
    <definedName name="갑">BLCH</definedName>
    <definedName name="갑지" localSheetId="1" hidden="1">{#N/A,#N/A,FALSE,"CCTV"}</definedName>
    <definedName name="갑지" localSheetId="0" hidden="1">{#N/A,#N/A,FALSE,"CCTV"}</definedName>
    <definedName name="갑지" hidden="1">{#N/A,#N/A,FALSE,"CCTV"}</definedName>
    <definedName name="갑지1" localSheetId="1" hidden="1">{#N/A,#N/A,FALSE,"CCTV"}</definedName>
    <definedName name="갑지1" localSheetId="0" hidden="1">{#N/A,#N/A,FALSE,"CCTV"}</definedName>
    <definedName name="갑지1" hidden="1">{#N/A,#N/A,FALSE,"CCTV"}</definedName>
    <definedName name="갑지3" localSheetId="1" hidden="1">{#N/A,#N/A,FALSE,"CCTV"}</definedName>
    <definedName name="갑지3" localSheetId="0" hidden="1">{#N/A,#N/A,FALSE,"CCTV"}</definedName>
    <definedName name="갑지3" hidden="1">{#N/A,#N/A,FALSE,"CCTV"}</definedName>
    <definedName name="갑지8" localSheetId="1" hidden="1">{#N/A,#N/A,FALSE,"전력간선"}</definedName>
    <definedName name="갑지8" localSheetId="0" hidden="1">{#N/A,#N/A,FALSE,"전력간선"}</definedName>
    <definedName name="갑지8" hidden="1">{#N/A,#N/A,FALSE,"전력간선"}</definedName>
    <definedName name="갑지변경" localSheetId="1" hidden="1">{#N/A,#N/A,FALSE,"전력간선"}</definedName>
    <definedName name="갑지변경" localSheetId="0" hidden="1">{#N/A,#N/A,FALSE,"전력간선"}</definedName>
    <definedName name="갑지변경" hidden="1">{#N/A,#N/A,FALSE,"전력간선"}</definedName>
    <definedName name="갑지변경1" localSheetId="1" hidden="1">{#N/A,#N/A,FALSE,"전력간선"}</definedName>
    <definedName name="갑지변경1" localSheetId="0" hidden="1">{#N/A,#N/A,FALSE,"전력간선"}</definedName>
    <definedName name="갑지변경1" hidden="1">{#N/A,#N/A,FALSE,"전력간선"}</definedName>
    <definedName name="갑지변경2" localSheetId="1" hidden="1">{#N/A,#N/A,FALSE,"전력간선"}</definedName>
    <definedName name="갑지변경2" localSheetId="0" hidden="1">{#N/A,#N/A,FALSE,"전력간선"}</definedName>
    <definedName name="갑지변경2" hidden="1">{#N/A,#N/A,FALSE,"전력간선"}</definedName>
    <definedName name="갑지변경3" localSheetId="1" hidden="1">{#N/A,#N/A,FALSE,"전력간선"}</definedName>
    <definedName name="갑지변경3" localSheetId="0" hidden="1">{#N/A,#N/A,FALSE,"전력간선"}</definedName>
    <definedName name="갑지변경3" hidden="1">{#N/A,#N/A,FALSE,"전력간선"}</definedName>
    <definedName name="갑지변경4" localSheetId="1" hidden="1">{#N/A,#N/A,FALSE,"전력간선"}</definedName>
    <definedName name="갑지변경4" localSheetId="0" hidden="1">{#N/A,#N/A,FALSE,"전력간선"}</definedName>
    <definedName name="갑지변경4" hidden="1">{#N/A,#N/A,FALSE,"전력간선"}</definedName>
    <definedName name="갑지변경5" localSheetId="1" hidden="1">{#N/A,#N/A,FALSE,"전력간선"}</definedName>
    <definedName name="갑지변경5" localSheetId="0" hidden="1">{#N/A,#N/A,FALSE,"전력간선"}</definedName>
    <definedName name="갑지변경5" hidden="1">{#N/A,#N/A,FALSE,"전력간선"}</definedName>
    <definedName name="갑지변경6" localSheetId="1" hidden="1">{#N/A,#N/A,FALSE,"전력간선"}</definedName>
    <definedName name="갑지변경6" localSheetId="0" hidden="1">{#N/A,#N/A,FALSE,"전력간선"}</definedName>
    <definedName name="갑지변경6" hidden="1">{#N/A,#N/A,FALSE,"전력간선"}</definedName>
    <definedName name="갑지변경7" localSheetId="1" hidden="1">{#N/A,#N/A,FALSE,"전력간선"}</definedName>
    <definedName name="갑지변경7" localSheetId="0" hidden="1">{#N/A,#N/A,FALSE,"전력간선"}</definedName>
    <definedName name="갑지변경7" hidden="1">{#N/A,#N/A,FALSE,"전력간선"}</definedName>
    <definedName name="갑지변경8" localSheetId="1" hidden="1">{#N/A,#N/A,FALSE,"전력간선"}</definedName>
    <definedName name="갑지변경8" localSheetId="0" hidden="1">{#N/A,#N/A,FALSE,"전력간선"}</definedName>
    <definedName name="갑지변경8" hidden="1">{#N/A,#N/A,FALSE,"전력간선"}</definedName>
    <definedName name="갑지변경9" localSheetId="1" hidden="1">{#N/A,#N/A,FALSE,"전력간선"}</definedName>
    <definedName name="갑지변경9" localSheetId="0" hidden="1">{#N/A,#N/A,FALSE,"전력간선"}</definedName>
    <definedName name="갑지변경9" hidden="1">{#N/A,#N/A,FALSE,"전력간선"}</definedName>
    <definedName name="강1" localSheetId="2">#REF!</definedName>
    <definedName name="강1" localSheetId="1">#REF!</definedName>
    <definedName name="강1" localSheetId="0">#REF!</definedName>
    <definedName name="강1">#REF!</definedName>
    <definedName name="강2" localSheetId="2">#REF!</definedName>
    <definedName name="강2" localSheetId="0">#REF!</definedName>
    <definedName name="강2">#REF!</definedName>
    <definedName name="강3" localSheetId="2">#REF!</definedName>
    <definedName name="강3" localSheetId="0">#REF!</definedName>
    <definedName name="강3">#REF!</definedName>
    <definedName name="강관말뚝공" localSheetId="2">#REF!</definedName>
    <definedName name="강관말뚝공" localSheetId="0">#REF!</definedName>
    <definedName name="강관말뚝공">#REF!</definedName>
    <definedName name="강교스치로폴_채움" localSheetId="2">#REF!</definedName>
    <definedName name="강교스치로폴_채움" localSheetId="0">#REF!</definedName>
    <definedName name="강교스치로폴_채움">#REF!</definedName>
    <definedName name="강릉교동" localSheetId="2" hidden="1">#REF!</definedName>
    <definedName name="강릉교동" localSheetId="0" hidden="1">#REF!</definedName>
    <definedName name="강릉교동" hidden="1">#REF!</definedName>
    <definedName name="강릉교동터파기" localSheetId="2" hidden="1">#REF!</definedName>
    <definedName name="강릉교동터파기" localSheetId="0" hidden="1">#REF!</definedName>
    <definedName name="강릉교동터파기" hidden="1">#REF!</definedName>
    <definedName name="강릉교동토목" localSheetId="2" hidden="1">#REF!</definedName>
    <definedName name="강릉교동토목" localSheetId="0" hidden="1">#REF!</definedName>
    <definedName name="강릉교동토목" hidden="1">#REF!</definedName>
    <definedName name="강릉교동흙막이" localSheetId="2" hidden="1">#REF!</definedName>
    <definedName name="강릉교동흙막이" localSheetId="0" hidden="1">#REF!</definedName>
    <definedName name="강릉교동흙막이" hidden="1">#REF!</definedName>
    <definedName name="강릉토공사" localSheetId="2" hidden="1">#REF!</definedName>
    <definedName name="강릉토공사" localSheetId="0" hidden="1">#REF!</definedName>
    <definedName name="강릉토공사" hidden="1">#REF!</definedName>
    <definedName name="강릉토목공사" localSheetId="2" hidden="1">#REF!</definedName>
    <definedName name="강릉토목공사" localSheetId="0" hidden="1">#REF!</definedName>
    <definedName name="강릉토목공사" hidden="1">#REF!</definedName>
    <definedName name="강릉토목임" localSheetId="2" hidden="1">#REF!</definedName>
    <definedName name="강릉토목임" localSheetId="0" hidden="1">#REF!</definedName>
    <definedName name="강릉토목임" hidden="1">#REF!</definedName>
    <definedName name="강재거푸집" localSheetId="2">#REF!</definedName>
    <definedName name="강재거푸집" localSheetId="0">#REF!</definedName>
    <definedName name="강재거푸집">#REF!</definedName>
    <definedName name="개나리" localSheetId="2">#REF!</definedName>
    <definedName name="개나리" localSheetId="0">#REF!</definedName>
    <definedName name="개나리">#REF!</definedName>
    <definedName name="개나리12" localSheetId="2">#REF!</definedName>
    <definedName name="개나리12" localSheetId="0">#REF!</definedName>
    <definedName name="개나리12">#REF!</definedName>
    <definedName name="개나리3" localSheetId="2">#REF!</definedName>
    <definedName name="개나리3" localSheetId="0">#REF!</definedName>
    <definedName name="개나리3">#REF!</definedName>
    <definedName name="개나리5" localSheetId="2">#REF!</definedName>
    <definedName name="개나리5" localSheetId="0">#REF!</definedName>
    <definedName name="개나리5">#REF!</definedName>
    <definedName name="개나리7" localSheetId="2">#REF!</definedName>
    <definedName name="개나리7" localSheetId="0">#REF!</definedName>
    <definedName name="개나리7">#REF!</definedName>
    <definedName name="개나리9" localSheetId="2">#REF!</definedName>
    <definedName name="개나리9" localSheetId="0">#REF!</definedName>
    <definedName name="개나리9">#REF!</definedName>
    <definedName name="개발양수도3" localSheetId="2">#REF!</definedName>
    <definedName name="개발양수도3" localSheetId="0">#REF!</definedName>
    <definedName name="개발양수도3">#REF!</definedName>
    <definedName name="개쉬땅1204" localSheetId="2">#REF!</definedName>
    <definedName name="개쉬땅1204" localSheetId="0">#REF!</definedName>
    <definedName name="개쉬땅1204">#REF!</definedName>
    <definedName name="개쉬땅1506" localSheetId="2">#REF!</definedName>
    <definedName name="개쉬땅1506" localSheetId="0">#REF!</definedName>
    <definedName name="개쉬땅1506">#REF!</definedName>
    <definedName name="갸뎌">#N/A</definedName>
    <definedName name="걀" localSheetId="2" hidden="1">{#N/A,#N/A,FALSE,"포장단가"}</definedName>
    <definedName name="걀" localSheetId="1" hidden="1">{#N/A,#N/A,FALSE,"포장단가"}</definedName>
    <definedName name="걀" localSheetId="0" hidden="1">{#N/A,#N/A,FALSE,"포장단가"}</definedName>
    <definedName name="걀" hidden="1">{#N/A,#N/A,FALSE,"포장단가"}</definedName>
    <definedName name="거" localSheetId="2">#REF!</definedName>
    <definedName name="거" localSheetId="1">#REF!</definedName>
    <definedName name="거" localSheetId="0">#REF!</definedName>
    <definedName name="거">#REF!</definedName>
    <definedName name="거_4" localSheetId="2">#REF!</definedName>
    <definedName name="거_4" localSheetId="0">#REF!</definedName>
    <definedName name="거_4">#REF!</definedName>
    <definedName name="거_6" localSheetId="2">#REF!</definedName>
    <definedName name="거_6" localSheetId="0">#REF!</definedName>
    <definedName name="거_6">#REF!</definedName>
    <definedName name="거래가격" localSheetId="2">#REF!</definedName>
    <definedName name="거래가격" localSheetId="1">#REF!</definedName>
    <definedName name="거래가격" localSheetId="0">#REF!</definedName>
    <definedName name="거래가격">#REF!</definedName>
    <definedName name="거제" localSheetId="1" hidden="1">{#N/A,#N/A,FALSE,"이태원철근"}</definedName>
    <definedName name="거제" localSheetId="0" hidden="1">{#N/A,#N/A,FALSE,"이태원철근"}</definedName>
    <definedName name="거제" hidden="1">{#N/A,#N/A,FALSE,"이태원철근"}</definedName>
    <definedName name="거제2" localSheetId="1" hidden="1">{#N/A,#N/A,FALSE,"이태원철근"}</definedName>
    <definedName name="거제2" localSheetId="0" hidden="1">{#N/A,#N/A,FALSE,"이태원철근"}</definedName>
    <definedName name="거제2" hidden="1">{#N/A,#N/A,FALSE,"이태원철근"}</definedName>
    <definedName name="거제현장" localSheetId="1" hidden="1">{#N/A,#N/A,FALSE,"이태원철근"}</definedName>
    <definedName name="거제현장" localSheetId="0" hidden="1">{#N/A,#N/A,FALSE,"이태원철근"}</definedName>
    <definedName name="거제현장" hidden="1">{#N/A,#N/A,FALSE,"이태원철근"}</definedName>
    <definedName name="거친마감" localSheetId="2">#REF!</definedName>
    <definedName name="거친마감" localSheetId="1">#REF!</definedName>
    <definedName name="거친마감" localSheetId="0">#REF!</definedName>
    <definedName name="거친마감">#REF!</definedName>
    <definedName name="거ㅏ" hidden="1">[45]수량산출!$A$3:$H$8539</definedName>
    <definedName name="건">#N/A</definedName>
    <definedName name="건물별분석">[46]골조시행!#REF!</definedName>
    <definedName name="건설규모">#N/A</definedName>
    <definedName name="건설규모1" localSheetId="2">[0]!건설규모</definedName>
    <definedName name="건설규모1">[0]!건설규모</definedName>
    <definedName name="건축1" localSheetId="2">#REF!</definedName>
    <definedName name="건축1" localSheetId="1">#REF!</definedName>
    <definedName name="건축1" localSheetId="0">#REF!</definedName>
    <definedName name="건축1">#REF!</definedName>
    <definedName name="건축간접비" localSheetId="2">#REF!</definedName>
    <definedName name="건축간접비" localSheetId="0">#REF!</definedName>
    <definedName name="건축간접비">#REF!</definedName>
    <definedName name="건축면적" localSheetId="2">#REF!</definedName>
    <definedName name="건축면적" localSheetId="0">#REF!</definedName>
    <definedName name="건축면적">#REF!</definedName>
    <definedName name="건축목공" localSheetId="2">#REF!</definedName>
    <definedName name="건축목공" localSheetId="0">#REF!</definedName>
    <definedName name="건축목공">#REF!</definedName>
    <definedName name="건축서비스">#N/A</definedName>
    <definedName name="검사조서" localSheetId="1">{"Book1","많다.xls"}</definedName>
    <definedName name="검사조서" localSheetId="0">{"Book1","많다.xls"}</definedName>
    <definedName name="검사조서">{"Book1","많다.xls"}</definedName>
    <definedName name="검사조서2" localSheetId="1">{"Book1","많다.xls"}</definedName>
    <definedName name="검사조서2" localSheetId="0">{"Book1","많다.xls"}</definedName>
    <definedName name="검사조서2">{"Book1","많다.xls"}</definedName>
    <definedName name="견적" localSheetId="2">#REF!</definedName>
    <definedName name="견적" localSheetId="1">#REF!</definedName>
    <definedName name="견적" localSheetId="0">#REF!</definedName>
    <definedName name="견적">#REF!</definedName>
    <definedName name="견적시스템" localSheetId="2">#REF!</definedName>
    <definedName name="견적시스템" localSheetId="1">#REF!</definedName>
    <definedName name="견적시스템" localSheetId="0">#REF!</definedName>
    <definedName name="견적시스템">#REF!</definedName>
    <definedName name="견적의뢰" localSheetId="2">#REF!</definedName>
    <definedName name="견적의뢰" localSheetId="0">#REF!</definedName>
    <definedName name="견적의뢰">#REF!</definedName>
    <definedName name="견적제출보고서" localSheetId="2">#REF!</definedName>
    <definedName name="견적제출보고서" localSheetId="0">#REF!</definedName>
    <definedName name="견적제출보고서">#REF!</definedName>
    <definedName name="결재" localSheetId="2" hidden="1">{#N/A,#N/A,FALSE,"포장단가"}</definedName>
    <definedName name="결재" localSheetId="1" hidden="1">{#N/A,#N/A,FALSE,"포장단가"}</definedName>
    <definedName name="결재" localSheetId="0" hidden="1">{#N/A,#N/A,FALSE,"포장단가"}</definedName>
    <definedName name="결재" hidden="1">{#N/A,#N/A,FALSE,"포장단가"}</definedName>
    <definedName name="겹동백1002" localSheetId="2">#REF!</definedName>
    <definedName name="겹동백1002" localSheetId="1">#REF!</definedName>
    <definedName name="겹동백1002" localSheetId="0">#REF!</definedName>
    <definedName name="겹동백1002">#REF!</definedName>
    <definedName name="겹동백1204" localSheetId="2">#REF!</definedName>
    <definedName name="겹동백1204" localSheetId="0">#REF!</definedName>
    <definedName name="겹동백1204">#REF!</definedName>
    <definedName name="겹동백1506" localSheetId="2">#REF!</definedName>
    <definedName name="겹동백1506" localSheetId="0">#REF!</definedName>
    <definedName name="겹동백1506">#REF!</definedName>
    <definedName name="겹벗R6" localSheetId="2">#REF!</definedName>
    <definedName name="겹벗R6" localSheetId="0">#REF!</definedName>
    <definedName name="겹벗R6">#REF!</definedName>
    <definedName name="겹벗R8" localSheetId="2">#REF!</definedName>
    <definedName name="겹벗R8" localSheetId="0">#REF!</definedName>
    <definedName name="겹벗R8">#REF!</definedName>
    <definedName name="겹철쭉0304" localSheetId="2">#REF!</definedName>
    <definedName name="겹철쭉0304" localSheetId="0">#REF!</definedName>
    <definedName name="겹철쭉0304">#REF!</definedName>
    <definedName name="겹철쭉0506" localSheetId="2">#REF!</definedName>
    <definedName name="겹철쭉0506" localSheetId="0">#REF!</definedName>
    <definedName name="겹철쭉0506">#REF!</definedName>
    <definedName name="겹철쭉0608" localSheetId="2">#REF!</definedName>
    <definedName name="겹철쭉0608" localSheetId="0">#REF!</definedName>
    <definedName name="겹철쭉0608">#REF!</definedName>
    <definedName name="겹철쭉0810" localSheetId="2">#REF!</definedName>
    <definedName name="겹철쭉0810" localSheetId="0">#REF!</definedName>
    <definedName name="겹철쭉0810">#REF!</definedName>
    <definedName name="겹철쭉0812" localSheetId="2">#REF!</definedName>
    <definedName name="겹철쭉0812" localSheetId="0">#REF!</definedName>
    <definedName name="겹철쭉0812">#REF!</definedName>
    <definedName name="경" localSheetId="1">{"Book1","많다.xls"}</definedName>
    <definedName name="경" localSheetId="0">{"Book1","많다.xls"}</definedName>
    <definedName name="경">{"Book1","많다.xls"}</definedName>
    <definedName name="경량2" localSheetId="2">#REF!</definedName>
    <definedName name="경량2" localSheetId="1">#REF!</definedName>
    <definedName name="경량2" localSheetId="0">#REF!</definedName>
    <definedName name="경량2">#REF!</definedName>
    <definedName name="경비" localSheetId="2">#REF!</definedName>
    <definedName name="경비" localSheetId="0">#REF!</definedName>
    <definedName name="경비">#REF!</definedName>
    <definedName name="경비1" localSheetId="2">#REF!</definedName>
    <definedName name="경비1" localSheetId="0">#REF!</definedName>
    <definedName name="경비1">#REF!</definedName>
    <definedName name="경비율" localSheetId="2">#REF!</definedName>
    <definedName name="경비율" localSheetId="1">#REF!</definedName>
    <definedName name="경비율" localSheetId="0">#REF!</definedName>
    <definedName name="경비율">#REF!</definedName>
    <definedName name="경암" localSheetId="2">#REF!</definedName>
    <definedName name="경암" localSheetId="0">#REF!</definedName>
    <definedName name="경암">#REF!</definedName>
    <definedName name="경운기" localSheetId="2" hidden="1">{#N/A,#N/A,FALSE,"포장단가"}</definedName>
    <definedName name="경운기" localSheetId="1" hidden="1">{#N/A,#N/A,FALSE,"포장단가"}</definedName>
    <definedName name="경운기" localSheetId="0" hidden="1">{#N/A,#N/A,FALSE,"포장단가"}</definedName>
    <definedName name="경운기" hidden="1">{#N/A,#N/A,FALSE,"포장단가"}</definedName>
    <definedName name="경유가격" localSheetId="2">순공사비!경유가격</definedName>
    <definedName name="경유가격" localSheetId="1">'원가계산(건축)'!경유가격</definedName>
    <definedName name="경유가격" localSheetId="0">#N/A</definedName>
    <definedName name="경유가격">#N/A</definedName>
    <definedName name="계" localSheetId="2">#REF!</definedName>
    <definedName name="계" localSheetId="1">#REF!</definedName>
    <definedName name="계" localSheetId="0">#REF!</definedName>
    <definedName name="계">#REF!</definedName>
    <definedName name="계수B5" localSheetId="2">#REF!</definedName>
    <definedName name="계수B5" localSheetId="0">#REF!</definedName>
    <definedName name="계수B5">#REF!</definedName>
    <definedName name="계수B6" localSheetId="2">#REF!</definedName>
    <definedName name="계수B6" localSheetId="0">#REF!</definedName>
    <definedName name="계수B6">#REF!</definedName>
    <definedName name="계수B8" localSheetId="2">#REF!</definedName>
    <definedName name="계수B8" localSheetId="0">#REF!</definedName>
    <definedName name="계수B8">#REF!</definedName>
    <definedName name="계수나무6노무" localSheetId="2">#REF!</definedName>
    <definedName name="계수나무6노무" localSheetId="0">#REF!</definedName>
    <definedName name="계수나무6노무">#REF!</definedName>
    <definedName name="계수나무6재료" localSheetId="2">#REF!</definedName>
    <definedName name="계수나무6재료" localSheetId="0">#REF!</definedName>
    <definedName name="계수나무6재료">#REF!</definedName>
    <definedName name="계약전력1">#N/A</definedName>
    <definedName name="계약전력11">#N/A</definedName>
    <definedName name="계약전력12">#N/A</definedName>
    <definedName name="계약전력2">#N/A</definedName>
    <definedName name="계약전력21">#N/A</definedName>
    <definedName name="계약전력22">#N/A</definedName>
    <definedName name="계약전력3">#N/A</definedName>
    <definedName name="계약전력31">#N/A</definedName>
    <definedName name="계약전력32">#N/A</definedName>
    <definedName name="계약전력33">#N/A</definedName>
    <definedName name="계약전력4">#N/A</definedName>
    <definedName name="계약전력41">#N/A</definedName>
    <definedName name="계약전력42">#N/A</definedName>
    <definedName name="계약전력43">#N/A</definedName>
    <definedName name="계장공" localSheetId="2">#REF!</definedName>
    <definedName name="계장공" localSheetId="1">#REF!</definedName>
    <definedName name="계장공" localSheetId="0">#REF!</definedName>
    <definedName name="계장공">#REF!</definedName>
    <definedName name="계정">[47]구분자!$H$44:$H$55</definedName>
    <definedName name="계정01">[47]구분자!$I$44:$I$47</definedName>
    <definedName name="계정02">[47]구분자!$J$44:$J$46</definedName>
    <definedName name="계정03">[47]구분자!$K$44:$K$55</definedName>
    <definedName name="계정04">[47]구분자!$L$44:$L$46</definedName>
    <definedName name="계정05">[47]구분자!$M$44</definedName>
    <definedName name="계정06">[47]구분자!$N$44</definedName>
    <definedName name="계정07">[47]구분자!$O$44</definedName>
    <definedName name="계정08">[47]구분자!$P$44</definedName>
    <definedName name="계정09">[47]구분자!$Q$44:$Q$45</definedName>
    <definedName name="계측기기"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 localSheetId="2">#REF!</definedName>
    <definedName name="계획" localSheetId="1">#REF!</definedName>
    <definedName name="계획" localSheetId="0">#REF!</definedName>
    <definedName name="계획">#REF!</definedName>
    <definedName name="고" localSheetId="2">[0]!급3고</definedName>
    <definedName name="고">[0]!급3고</definedName>
    <definedName name="고강직경D13" localSheetId="2">#REF!</definedName>
    <definedName name="고강직경D13" localSheetId="1">#REF!</definedName>
    <definedName name="고강직경D13" localSheetId="0">#REF!</definedName>
    <definedName name="고강직경D13">#REF!</definedName>
    <definedName name="고강직경D16_25" localSheetId="2">#REF!</definedName>
    <definedName name="고강직경D16_25" localSheetId="0">#REF!</definedName>
    <definedName name="고강직경D16_25">#REF!</definedName>
    <definedName name="고강직경D29_35" localSheetId="2">#REF!</definedName>
    <definedName name="고강직경D29_35" localSheetId="0">#REF!</definedName>
    <definedName name="고강직경D29_35">#REF!</definedName>
    <definedName name="고광3" localSheetId="2">#REF!</definedName>
    <definedName name="고광3" localSheetId="0">#REF!</definedName>
    <definedName name="고광3">#REF!</definedName>
    <definedName name="고광5" localSheetId="2">#REF!</definedName>
    <definedName name="고광5" localSheetId="0">#REF!</definedName>
    <definedName name="고광5">#REF!</definedName>
    <definedName name="고려화학견적" localSheetId="1">{"Book1","수시.XLS"}</definedName>
    <definedName name="고려화학견적" localSheetId="0">{"Book1","수시.XLS"}</definedName>
    <definedName name="고려화학견적">{"Book1","수시.XLS"}</definedName>
    <definedName name="고생월별" localSheetId="2">#REF!</definedName>
    <definedName name="고생월별" localSheetId="1">#REF!</definedName>
    <definedName name="고생월별" localSheetId="0">#REF!</definedName>
    <definedName name="고생월별">#REF!</definedName>
    <definedName name="고압블럭수량" localSheetId="2">#REF!</definedName>
    <definedName name="고압블럭수량" localSheetId="0">#REF!</definedName>
    <definedName name="고압블럭수량">#REF!</definedName>
    <definedName name="고압케이블전공" localSheetId="2">#REF!</definedName>
    <definedName name="고압케이블전공" localSheetId="0">#REF!</definedName>
    <definedName name="고압케이블전공">#REF!</definedName>
    <definedName name="고용" localSheetId="2">#REF!</definedName>
    <definedName name="고용" localSheetId="0">#REF!</definedName>
    <definedName name="고용">#REF!</definedName>
    <definedName name="고용보험료" localSheetId="2">#REF!</definedName>
    <definedName name="고용보험료" localSheetId="0">#REF!</definedName>
    <definedName name="고용보험료">#REF!</definedName>
    <definedName name="고층부급수" localSheetId="2">[0]!건설규모</definedName>
    <definedName name="고층부급수">[0]!건설규모</definedName>
    <definedName name="고층부급수계통">#N/A</definedName>
    <definedName name="골간접" localSheetId="2">#REF!</definedName>
    <definedName name="골간접" localSheetId="1">#REF!</definedName>
    <definedName name="골간접" localSheetId="0">#REF!</definedName>
    <definedName name="골간접">#REF!</definedName>
    <definedName name="골건설" localSheetId="2">#REF!</definedName>
    <definedName name="골건설" localSheetId="0">#REF!</definedName>
    <definedName name="골건설">#REF!</definedName>
    <definedName name="골경비" localSheetId="2">#REF!</definedName>
    <definedName name="골경비" localSheetId="0">#REF!</definedName>
    <definedName name="골경비">#REF!</definedName>
    <definedName name="골관리" localSheetId="2">#REF!</definedName>
    <definedName name="골관리" localSheetId="0">#REF!</definedName>
    <definedName name="골관리">#REF!</definedName>
    <definedName name="골보험" localSheetId="2">#REF!</definedName>
    <definedName name="골보험" localSheetId="0">#REF!</definedName>
    <definedName name="골보험">#REF!</definedName>
    <definedName name="골부가" localSheetId="2">#REF!</definedName>
    <definedName name="골부가" localSheetId="0">#REF!</definedName>
    <definedName name="골부가">#REF!</definedName>
    <definedName name="골안전" localSheetId="2">#REF!</definedName>
    <definedName name="골안전" localSheetId="0">#REF!</definedName>
    <definedName name="골안전">#REF!</definedName>
    <definedName name="골이윤" localSheetId="2">#REF!</definedName>
    <definedName name="골이윤" localSheetId="0">#REF!</definedName>
    <definedName name="골이윤">#REF!</definedName>
    <definedName name="골조" localSheetId="2">#REF!</definedName>
    <definedName name="골조" localSheetId="0">#REF!</definedName>
    <definedName name="골조">#REF!</definedName>
    <definedName name="곰솔2508" localSheetId="2">#REF!</definedName>
    <definedName name="곰솔2508" localSheetId="0">#REF!</definedName>
    <definedName name="곰솔2508">#REF!</definedName>
    <definedName name="곰솔3010" localSheetId="2">#REF!</definedName>
    <definedName name="곰솔3010" localSheetId="0">#REF!</definedName>
    <definedName name="곰솔3010">#REF!</definedName>
    <definedName name="곰솔H3.0xW1.0" localSheetId="2">#REF!</definedName>
    <definedName name="곰솔H3.0xW1.0" localSheetId="0">#REF!</definedName>
    <definedName name="곰솔H3.0xW1.0">#REF!</definedName>
    <definedName name="곰솔H3.0xW1.2xR10" localSheetId="2">#REF!</definedName>
    <definedName name="곰솔H3.0xW1.2xR10" localSheetId="0">#REF!</definedName>
    <definedName name="곰솔H3.0xW1.2xR10">#REF!</definedName>
    <definedName name="곰솔H3.5xW1.5xR12" localSheetId="2">#REF!</definedName>
    <definedName name="곰솔H3.5xW1.5xR12" localSheetId="0">#REF!</definedName>
    <definedName name="곰솔H3.5xW1.5xR12">#REF!</definedName>
    <definedName name="곰솔R10" localSheetId="2">#REF!</definedName>
    <definedName name="곰솔R10" localSheetId="0">#REF!</definedName>
    <definedName name="곰솔R10">#REF!</definedName>
    <definedName name="곰솔R12" localSheetId="2">#REF!</definedName>
    <definedName name="곰솔R12" localSheetId="0">#REF!</definedName>
    <definedName name="곰솔R12">#REF!</definedName>
    <definedName name="곰솔R15" localSheetId="2">#REF!</definedName>
    <definedName name="곰솔R15" localSheetId="0">#REF!</definedName>
    <definedName name="곰솔R15">#REF!</definedName>
    <definedName name="곱" localSheetId="2">#REF!</definedName>
    <definedName name="곱" localSheetId="0">#REF!</definedName>
    <definedName name="곱">#REF!</definedName>
    <definedName name="공" localSheetId="2">#REF!</definedName>
    <definedName name="공" localSheetId="0">#REF!</definedName>
    <definedName name="공">#REF!</definedName>
    <definedName name="공간노">#N/A</definedName>
    <definedName name="공공도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기" localSheetId="2">#REF!</definedName>
    <definedName name="공기" localSheetId="1">#REF!</definedName>
    <definedName name="공기" localSheetId="0">#REF!</definedName>
    <definedName name="공기">#REF!</definedName>
    <definedName name="공동구공" localSheetId="2">#REF!</definedName>
    <definedName name="공동구공" localSheetId="0">#REF!</definedName>
    <definedName name="공동구공">#REF!</definedName>
    <definedName name="공동구공집계표" localSheetId="2">#REF!</definedName>
    <definedName name="공동구공집계표" localSheetId="0">#REF!</definedName>
    <definedName name="공동구공집계표">#REF!</definedName>
    <definedName name="공보" localSheetId="2">#REF!</definedName>
    <definedName name="공보" localSheetId="0">#REF!</definedName>
    <definedName name="공보">#REF!</definedName>
    <definedName name="공사" localSheetId="1" hidden="1">{#N/A,#N/A,FALSE,"이태원철근"}</definedName>
    <definedName name="공사" localSheetId="0" hidden="1">{#N/A,#N/A,FALSE,"이태원철근"}</definedName>
    <definedName name="공사" hidden="1">{#N/A,#N/A,FALSE,"이태원철근"}</definedName>
    <definedName name="공사1" localSheetId="1" hidden="1">{#N/A,#N/A,FALSE,"이태원철근"}</definedName>
    <definedName name="공사1" localSheetId="0" hidden="1">{#N/A,#N/A,FALSE,"이태원철근"}</definedName>
    <definedName name="공사1" hidden="1">{#N/A,#N/A,FALSE,"이태원철근"}</definedName>
    <definedName name="공사개요1" localSheetId="1" hidden="1">{#N/A,#N/A,FALSE,"지침";#N/A,#N/A,FALSE,"환경분석";#N/A,#N/A,FALSE,"Sheet16"}</definedName>
    <definedName name="공사개요1" localSheetId="0" hidden="1">{#N/A,#N/A,FALSE,"지침";#N/A,#N/A,FALSE,"환경분석";#N/A,#N/A,FALSE,"Sheet16"}</definedName>
    <definedName name="공사개요1" hidden="1">{#N/A,#N/A,FALSE,"지침";#N/A,#N/A,FALSE,"환경분석";#N/A,#N/A,FALSE,"Sheet16"}</definedName>
    <definedName name="공사개요최종" localSheetId="1" hidden="1">{#N/A,#N/A,FALSE,"이태원철근"}</definedName>
    <definedName name="공사개요최종" localSheetId="0" hidden="1">{#N/A,#N/A,FALSE,"이태원철근"}</definedName>
    <definedName name="공사개요최종" hidden="1">{#N/A,#N/A,FALSE,"이태원철근"}</definedName>
    <definedName name="공사명" localSheetId="2">#REF!</definedName>
    <definedName name="공사명" localSheetId="1">#REF!</definedName>
    <definedName name="공사명" localSheetId="0">#REF!</definedName>
    <definedName name="공사명">#REF!</definedName>
    <definedName name="공사보험율" localSheetId="2">#REF!</definedName>
    <definedName name="공사보험율" localSheetId="0">#REF!</definedName>
    <definedName name="공사보험율">#REF!</definedName>
    <definedName name="공사비" localSheetId="2">#REF!</definedName>
    <definedName name="공사비" localSheetId="0">#REF!</definedName>
    <definedName name="공사비">#REF!</definedName>
    <definedName name="공사비총괄표" localSheetId="2">#REF!</definedName>
    <definedName name="공사비총괄표" localSheetId="0">#REF!</definedName>
    <definedName name="공사비총괄표">#REF!</definedName>
    <definedName name="공사사진대장" localSheetId="1">{"Book1","많다.xls"}</definedName>
    <definedName name="공사사진대장" localSheetId="0">{"Book1","많다.xls"}</definedName>
    <definedName name="공사사진대장">{"Book1","많다.xls"}</definedName>
    <definedName name="공사손해보험료" localSheetId="2">#REF!</definedName>
    <definedName name="공사손해보험료" localSheetId="1">#REF!</definedName>
    <definedName name="공사손해보험료" localSheetId="0">#REF!</definedName>
    <definedName name="공사손해보험료">#REF!</definedName>
    <definedName name="공사수준번호" localSheetId="2">#REF!</definedName>
    <definedName name="공사수준번호" localSheetId="0">#REF!</definedName>
    <definedName name="공사수준번호">#REF!</definedName>
    <definedName name="공사원가" localSheetId="2">#REF!</definedName>
    <definedName name="공사원가" localSheetId="1">#REF!</definedName>
    <definedName name="공사원가" localSheetId="0">#REF!</definedName>
    <definedName name="공사원가">#REF!</definedName>
    <definedName name="공사원가명세서" localSheetId="2">#REF!</definedName>
    <definedName name="공사원가명세서" localSheetId="0">#REF!</definedName>
    <definedName name="공사원가명세서">#REF!</definedName>
    <definedName name="공사표" localSheetId="1" hidden="1">{#N/A,#N/A,FALSE,"이태원철근"}</definedName>
    <definedName name="공사표" localSheetId="0" hidden="1">{#N/A,#N/A,FALSE,"이태원철근"}</definedName>
    <definedName name="공사표" hidden="1">{#N/A,#N/A,FALSE,"이태원철근"}</definedName>
    <definedName name="공사현장" localSheetId="2">#REF!</definedName>
    <definedName name="공사현장" localSheetId="1">#REF!</definedName>
    <definedName name="공사현장" localSheetId="0">#REF!</definedName>
    <definedName name="공사현장">#REF!</definedName>
    <definedName name="공사현황2" localSheetId="1" hidden="1">{#N/A,#N/A,FALSE,"이태원철근"}</definedName>
    <definedName name="공사현황2" localSheetId="0" hidden="1">{#N/A,#N/A,FALSE,"이태원철근"}</definedName>
    <definedName name="공사현황2" hidden="1">{#N/A,#N/A,FALSE,"이태원철근"}</definedName>
    <definedName name="공산" localSheetId="2">#REF!</definedName>
    <definedName name="공산" localSheetId="1">#REF!</definedName>
    <definedName name="공산" localSheetId="0">#REF!</definedName>
    <definedName name="공산">#REF!</definedName>
    <definedName name="공산품" localSheetId="2">#REF!</definedName>
    <definedName name="공산품" localSheetId="0">#REF!</definedName>
    <definedName name="공산품">#REF!</definedName>
    <definedName name="공수">[47]구분자!$AN$5:$AP$19</definedName>
    <definedName name="공수1" localSheetId="2">#REF!</definedName>
    <definedName name="공수1" localSheetId="1">#REF!</definedName>
    <definedName name="공수1" localSheetId="0">#REF!</definedName>
    <definedName name="공수1">#REF!</definedName>
    <definedName name="공정">[48]중요!$AG$7:$BF$16</definedName>
    <definedName name="공정계획" localSheetId="1" hidden="1">{#N/A,#N/A,FALSE,"이태원철근"}</definedName>
    <definedName name="공정계획" localSheetId="0" hidden="1">{#N/A,#N/A,FALSE,"이태원철근"}</definedName>
    <definedName name="공정계획" hidden="1">{#N/A,#N/A,FALSE,"이태원철근"}</definedName>
    <definedName name="공정관리표" localSheetId="2">#REF!</definedName>
    <definedName name="공정관리표" localSheetId="1">#REF!</definedName>
    <definedName name="공정관리표" localSheetId="0">#REF!</definedName>
    <definedName name="공정관리표">#REF!</definedName>
    <definedName name="공정수량" localSheetId="2">#REF!</definedName>
    <definedName name="공정수량" localSheetId="0">#REF!</definedName>
    <definedName name="공정수량">#REF!</definedName>
    <definedName name="공정율" localSheetId="1">{"Book1","많다.xls"}</definedName>
    <definedName name="공정율" localSheetId="0">{"Book1","많다.xls"}</definedName>
    <definedName name="공정율">{"Book1","많다.xls"}</definedName>
    <definedName name="공정집계" localSheetId="2">#REF!</definedName>
    <definedName name="공정집계" localSheetId="1">#REF!</definedName>
    <definedName name="공정집계" localSheetId="0">#REF!</definedName>
    <definedName name="공정집계">#REF!</definedName>
    <definedName name="공조실급수2" localSheetId="2">#REF!</definedName>
    <definedName name="공조실급수2" localSheetId="1">#REF!</definedName>
    <definedName name="공조실급수2" localSheetId="0">#REF!</definedName>
    <definedName name="공조실급수2">#REF!</definedName>
    <definedName name="공종" localSheetId="2">#REF!</definedName>
    <definedName name="공종" localSheetId="0">#REF!</definedName>
    <definedName name="공종">#REF!</definedName>
    <definedName name="공종총괄" localSheetId="1">{#N/A,#N/A,FALSE,"골재소요량";#N/A,#N/A,FALSE,"골재소요량"}</definedName>
    <definedName name="공종총괄" localSheetId="0">{#N/A,#N/A,FALSE,"골재소요량";#N/A,#N/A,FALSE,"골재소요량"}</definedName>
    <definedName name="공종총괄">{#N/A,#N/A,FALSE,"골재소요량";#N/A,#N/A,FALSE,"골재소요량"}</definedName>
    <definedName name="공통" localSheetId="2">#REF!</definedName>
    <definedName name="공통" localSheetId="1">#REF!</definedName>
    <definedName name="공통" localSheetId="0">#REF!</definedName>
    <definedName name="공통">#REF!</definedName>
    <definedName name="공통비" localSheetId="2" hidden="1">#REF!</definedName>
    <definedName name="공통비" localSheetId="0" hidden="1">#REF!</definedName>
    <definedName name="공통비" hidden="1">#REF!</definedName>
    <definedName name="공통비시영" localSheetId="2">#REF!</definedName>
    <definedName name="공통비시영" localSheetId="0">#REF!</definedName>
    <definedName name="공통비시영">#REF!</definedName>
    <definedName name="과장GROSS">#N/A</definedName>
    <definedName name="관_지" localSheetId="2">#REF!</definedName>
    <definedName name="관_지" localSheetId="1">#REF!</definedName>
    <definedName name="관_지" localSheetId="0">#REF!</definedName>
    <definedName name="관_지">#REF!</definedName>
    <definedName name="관0.3_0.7" localSheetId="2">#REF!</definedName>
    <definedName name="관0.3_0.7" localSheetId="0">#REF!</definedName>
    <definedName name="관0.3_0.7">#REF!</definedName>
    <definedName name="관0.3m미만" localSheetId="2">#REF!</definedName>
    <definedName name="관0.3m미만" localSheetId="0">#REF!</definedName>
    <definedName name="관0.3m미만">#REF!</definedName>
    <definedName name="관0.8_1.1" localSheetId="2">#REF!</definedName>
    <definedName name="관0.8_1.1" localSheetId="0">#REF!</definedName>
    <definedName name="관0.8_1.1">#REF!</definedName>
    <definedName name="관1.2_1.5" localSheetId="2">#REF!</definedName>
    <definedName name="관1.2_1.5" localSheetId="0">#REF!</definedName>
    <definedName name="관1.2_1.5">#REF!</definedName>
    <definedName name="관급" localSheetId="2">#REF!</definedName>
    <definedName name="관급" localSheetId="0">#REF!</definedName>
    <definedName name="관급">#REF!</definedName>
    <definedName name="관급자재" localSheetId="2">#REF!</definedName>
    <definedName name="관급자재" localSheetId="0">#REF!</definedName>
    <definedName name="관급자재">#REF!</definedName>
    <definedName name="관급조달" localSheetId="2" hidden="1">{#N/A,#N/A,FALSE,"Sheet1"}</definedName>
    <definedName name="관급조달" localSheetId="1" hidden="1">{#N/A,#N/A,FALSE,"Sheet1"}</definedName>
    <definedName name="관급조달" localSheetId="0" hidden="1">{#N/A,#N/A,FALSE,"Sheet1"}</definedName>
    <definedName name="관급조달" hidden="1">{#N/A,#N/A,FALSE,"Sheet1"}</definedName>
    <definedName name="관리율" localSheetId="2">#REF!</definedName>
    <definedName name="관리율" localSheetId="1">#REF!</definedName>
    <definedName name="관리율" localSheetId="0">#REF!</definedName>
    <definedName name="관리율">#REF!</definedName>
    <definedName name="관목계" localSheetId="2">#REF!</definedName>
    <definedName name="관목계" localSheetId="0">#REF!</definedName>
    <definedName name="관목계">#REF!</definedName>
    <definedName name="관변" localSheetId="2">#REF!</definedName>
    <definedName name="관변" localSheetId="0">#REF!</definedName>
    <definedName name="관변">#REF!</definedName>
    <definedName name="관수량">#N/A</definedName>
    <definedName name="관수량1" localSheetId="2">[0]!관수량</definedName>
    <definedName name="관수량1">[0]!관수량</definedName>
    <definedName name="관용접노무" localSheetId="2">#REF!</definedName>
    <definedName name="관용접노무" localSheetId="1">#REF!</definedName>
    <definedName name="관용접노무" localSheetId="0">#REF!</definedName>
    <definedName name="관용접노무">#REF!</definedName>
    <definedName name="관용접노무비" localSheetId="2">#REF!</definedName>
    <definedName name="관용접노무비" localSheetId="0">#REF!</definedName>
    <definedName name="관용접노무비">#REF!</definedName>
    <definedName name="관용접재료" localSheetId="2">#REF!</definedName>
    <definedName name="관용접재료" localSheetId="0">#REF!</definedName>
    <definedName name="관용접재료">#REF!</definedName>
    <definedName name="관용접재료비" localSheetId="2">#REF!</definedName>
    <definedName name="관용접재료비" localSheetId="0">#REF!</definedName>
    <definedName name="관용접재료비">#REF!</definedName>
    <definedName name="관지수판" localSheetId="2">#REF!</definedName>
    <definedName name="관지수판" localSheetId="0">#REF!</definedName>
    <definedName name="관지수판">#REF!</definedName>
    <definedName name="관할_소관_세무서" localSheetId="2">#REF!</definedName>
    <definedName name="관할_소관_세무서" localSheetId="0">#REF!</definedName>
    <definedName name="관할_소관_세무서">#REF!</definedName>
    <definedName name="광나무1003" localSheetId="2">#REF!</definedName>
    <definedName name="광나무1003" localSheetId="0">#REF!</definedName>
    <definedName name="광나무1003">#REF!</definedName>
    <definedName name="광나무1203" localSheetId="2">#REF!</definedName>
    <definedName name="광나무1203" localSheetId="0">#REF!</definedName>
    <definedName name="광나무1203">#REF!</definedName>
    <definedName name="광나무1506" localSheetId="2">#REF!</definedName>
    <definedName name="광나무1506" localSheetId="0">#REF!</definedName>
    <definedName name="광나무1506">#REF!</definedName>
    <definedName name="광명통" localSheetId="2">#REF!</definedName>
    <definedName name="광명통" localSheetId="0">#REF!</definedName>
    <definedName name="광명통">#REF!</definedName>
    <definedName name="광산" localSheetId="2">#REF!</definedName>
    <definedName name="광산" localSheetId="0">#REF!</definedName>
    <definedName name="광산">#REF!</definedName>
    <definedName name="광산품" localSheetId="2">#REF!</definedName>
    <definedName name="광산품" localSheetId="0">#REF!</definedName>
    <definedName name="광산품">#REF!</definedName>
    <definedName name="광편백0405" localSheetId="2">#REF!</definedName>
    <definedName name="광편백0405" localSheetId="0">#REF!</definedName>
    <definedName name="광편백0405">#REF!</definedName>
    <definedName name="광편백0507" localSheetId="2">#REF!</definedName>
    <definedName name="광편백0507" localSheetId="0">#REF!</definedName>
    <definedName name="광편백0507">#REF!</definedName>
    <definedName name="광편백0509" localSheetId="2">#REF!</definedName>
    <definedName name="광편백0509" localSheetId="0">#REF!</definedName>
    <definedName name="광편백0509">#REF!</definedName>
    <definedName name="교_통_표_지_판_수_량_명_세" localSheetId="2">#REF!</definedName>
    <definedName name="교_통_표_지_판_수_량_명_세" localSheetId="0">#REF!</definedName>
    <definedName name="교_통_표_지_판_수_량_명_세">#REF!</definedName>
    <definedName name="교_통_표_지_판_수_량_집_계" localSheetId="2">#REF!</definedName>
    <definedName name="교_통_표_지_판_수_량_집_계" localSheetId="0">#REF!</definedName>
    <definedName name="교_통_표_지_판_수_량_집_계">#REF!</definedName>
    <definedName name="교대보호블럭_설치" localSheetId="2">#REF!</definedName>
    <definedName name="교대보호블럭_설치" localSheetId="0">#REF!</definedName>
    <definedName name="교대보호블럭_설치">#REF!</definedName>
    <definedName name="교동토" localSheetId="2" hidden="1">#REF!</definedName>
    <definedName name="교동토" localSheetId="0" hidden="1">#REF!</definedName>
    <definedName name="교동토" hidden="1">#REF!</definedName>
    <definedName name="교동토목" localSheetId="1" hidden="1">{#N/A,#N/A,FALSE,"이태원철근"}</definedName>
    <definedName name="교동토목" localSheetId="0" hidden="1">{#N/A,#N/A,FALSE,"이태원철근"}</definedName>
    <definedName name="교동토목" hidden="1">{#N/A,#N/A,FALSE,"이태원철근"}</definedName>
    <definedName name="교동토목공사" localSheetId="1" hidden="1">{#N/A,#N/A,FALSE,"이태원철근"}</definedName>
    <definedName name="교동토목공사" localSheetId="0" hidden="1">{#N/A,#N/A,FALSE,"이태원철근"}</definedName>
    <definedName name="교동토목공사" hidden="1">{#N/A,#N/A,FALSE,"이태원철근"}</definedName>
    <definedName name="교량배수시설공" localSheetId="2">#REF!</definedName>
    <definedName name="교량배수시설공" localSheetId="1">#REF!</definedName>
    <definedName name="교량배수시설공" localSheetId="0">#REF!</definedName>
    <definedName name="교량배수시설공">#REF!</definedName>
    <definedName name="교량수량_Sheet10_List" localSheetId="2">#REF!</definedName>
    <definedName name="교량수량_Sheet10_List" localSheetId="0">#REF!</definedName>
    <definedName name="교량수량_Sheet10_List">#REF!</definedName>
    <definedName name="교목계" localSheetId="2">#REF!</definedName>
    <definedName name="교목계" localSheetId="0">#REF!</definedName>
    <definedName name="교목계">#REF!</definedName>
    <definedName name="교정" localSheetId="1" hidden="1">{#N/A,#N/A,FALSE,"전력간선"}</definedName>
    <definedName name="교정" localSheetId="0" hidden="1">{#N/A,#N/A,FALSE,"전력간선"}</definedName>
    <definedName name="교정" hidden="1">{#N/A,#N/A,FALSE,"전력간선"}</definedName>
    <definedName name="교좌장치" localSheetId="1">{"Book1","수시.XLS"}</definedName>
    <definedName name="교좌장치" localSheetId="0">{"Book1","수시.XLS"}</definedName>
    <definedName name="교좌장치">{"Book1","수시.XLS"}</definedName>
    <definedName name="교통" localSheetId="2">#REF!</definedName>
    <definedName name="교통" localSheetId="1">#REF!</definedName>
    <definedName name="교통" localSheetId="0">#REF!</definedName>
    <definedName name="교통">#REF!</definedName>
    <definedName name="교폭" localSheetId="2">#REF!</definedName>
    <definedName name="교폭" localSheetId="0">#REF!</definedName>
    <definedName name="교폭">#REF!</definedName>
    <definedName name="교ㅗ" localSheetId="1" hidden="1">{#N/A,#N/A,FALSE,"이태원철근"}</definedName>
    <definedName name="교ㅗ" localSheetId="0" hidden="1">{#N/A,#N/A,FALSE,"이태원철근"}</definedName>
    <definedName name="교ㅗ" hidden="1">{#N/A,#N/A,FALSE,"이태원철근"}</definedName>
    <definedName name="구" localSheetId="2">#REF!</definedName>
    <definedName name="구" localSheetId="1">#REF!</definedName>
    <definedName name="구" localSheetId="0">#REF!</definedName>
    <definedName name="구">#REF!</definedName>
    <definedName name="구분" localSheetId="2">BlankMacro1</definedName>
    <definedName name="구분" localSheetId="1">BlankMacro1</definedName>
    <definedName name="구분" localSheetId="0">BlankMacro1</definedName>
    <definedName name="구분">BlankMacro1</definedName>
    <definedName name="구분1" localSheetId="2">BlankMacro1</definedName>
    <definedName name="구분1" localSheetId="1">BlankMacro1</definedName>
    <definedName name="구분1" localSheetId="0">BlankMacro1</definedName>
    <definedName name="구분1">BlankMacro1</definedName>
    <definedName name="구상나무1505" localSheetId="2">#REF!</definedName>
    <definedName name="구상나무1505" localSheetId="1">#REF!</definedName>
    <definedName name="구상나무1505" localSheetId="0">#REF!</definedName>
    <definedName name="구상나무1505">#REF!</definedName>
    <definedName name="구상나무2008" localSheetId="2">#REF!</definedName>
    <definedName name="구상나무2008" localSheetId="0">#REF!</definedName>
    <definedName name="구상나무2008">#REF!</definedName>
    <definedName name="구상나무2510" localSheetId="2">#REF!</definedName>
    <definedName name="구상나무2510" localSheetId="0">#REF!</definedName>
    <definedName name="구상나무2510">#REF!</definedName>
    <definedName name="구상나무3012" localSheetId="2">#REF!</definedName>
    <definedName name="구상나무3012" localSheetId="0">#REF!</definedName>
    <definedName name="구상나무3012">#REF!</definedName>
    <definedName name="구조물공_집계표_제목" localSheetId="2">#REF!</definedName>
    <definedName name="구조물공_집계표_제목" localSheetId="0">#REF!</definedName>
    <definedName name="구조물공_집계표_제목">#REF!</definedName>
    <definedName name="구조물공집계표" localSheetId="2">#REF!</definedName>
    <definedName name="구조물공집계표" localSheetId="0">#REF!</definedName>
    <definedName name="구조물공집계표">#REF!</definedName>
    <definedName name="구체공" localSheetId="2">#REF!</definedName>
    <definedName name="구체공" localSheetId="0">#REF!</definedName>
    <definedName name="구체공">#REF!</definedName>
    <definedName name="구체콘" localSheetId="2">#REF!</definedName>
    <definedName name="구체콘" localSheetId="0">#REF!</definedName>
    <definedName name="구체콘">#REF!</definedName>
    <definedName name="국내장비" localSheetId="2">#REF!</definedName>
    <definedName name="국내장비" localSheetId="0">#REF!</definedName>
    <definedName name="국내장비">#REF!</definedName>
    <definedName name="국내장비계" localSheetId="2">#REF!</definedName>
    <definedName name="국내장비계" localSheetId="0">#REF!</definedName>
    <definedName name="국내장비계">#REF!</definedName>
    <definedName name="규격" localSheetId="2">#REF!</definedName>
    <definedName name="규격" localSheetId="0">#REF!</definedName>
    <definedName name="규격">#REF!</definedName>
    <definedName name="그래" localSheetId="2">#REF!</definedName>
    <definedName name="그래" localSheetId="0">#REF!</definedName>
    <definedName name="그래">#REF!</definedName>
    <definedName name="그림" localSheetId="0">#N/A</definedName>
    <definedName name="그림">#N/A</definedName>
    <definedName name="글" localSheetId="2">#REF!</definedName>
    <definedName name="글" localSheetId="1">#REF!</definedName>
    <definedName name="글" localSheetId="0">#REF!</definedName>
    <definedName name="글">#REF!</definedName>
    <definedName name="금마타리" localSheetId="2">#REF!</definedName>
    <definedName name="금마타리" localSheetId="0">#REF!</definedName>
    <definedName name="금마타리">#REF!</definedName>
    <definedName name="금송1006" localSheetId="2">#REF!</definedName>
    <definedName name="금송1006" localSheetId="0">#REF!</definedName>
    <definedName name="금송1006">#REF!</definedName>
    <definedName name="금송1208" localSheetId="2">#REF!</definedName>
    <definedName name="금송1208" localSheetId="0">#REF!</definedName>
    <definedName name="금송1208">#REF!</definedName>
    <definedName name="금송1510" localSheetId="2">#REF!</definedName>
    <definedName name="금송1510" localSheetId="0">#REF!</definedName>
    <definedName name="금송1510">#REF!</definedName>
    <definedName name="금액합계" localSheetId="2">#REF!</definedName>
    <definedName name="금액합계" localSheetId="1">#REF!</definedName>
    <definedName name="금액합계" localSheetId="0">#REF!</definedName>
    <definedName name="금액합계">#REF!</definedName>
    <definedName name="금호건" localSheetId="2">#REF!</definedName>
    <definedName name="금호건" localSheetId="0">#REF!</definedName>
    <definedName name="금호건">#REF!</definedName>
    <definedName name="금호기" localSheetId="2">#REF!</definedName>
    <definedName name="금호기" localSheetId="0">#REF!</definedName>
    <definedName name="금호기">#REF!</definedName>
    <definedName name="금호소" localSheetId="2">#REF!</definedName>
    <definedName name="금호소" localSheetId="0">#REF!</definedName>
    <definedName name="금호소">#REF!</definedName>
    <definedName name="금호전" localSheetId="2">#REF!</definedName>
    <definedName name="금호전" localSheetId="0">#REF!</definedName>
    <definedName name="금호전">#REF!</definedName>
    <definedName name="금호조" localSheetId="2">#REF!</definedName>
    <definedName name="금호조" localSheetId="0">#REF!</definedName>
    <definedName name="금호조">#REF!</definedName>
    <definedName name="금호철" localSheetId="2">#REF!</definedName>
    <definedName name="금호철" localSheetId="0">#REF!</definedName>
    <definedName name="금호철">#REF!</definedName>
    <definedName name="금호토" localSheetId="2">#REF!</definedName>
    <definedName name="금호토" localSheetId="0">#REF!</definedName>
    <definedName name="금호토">#REF!</definedName>
    <definedName name="금회기성" localSheetId="2">#REF!</definedName>
    <definedName name="금회기성" localSheetId="0">#REF!</definedName>
    <definedName name="금회기성">#REF!</definedName>
    <definedName name="급">#N/A</definedName>
    <definedName name="급1">[49]!급3저</definedName>
    <definedName name="급1고">#N/A</definedName>
    <definedName name="급1고1">[49]!급1고</definedName>
    <definedName name="급1저">#N/A</definedName>
    <definedName name="급1저1">[49]!급1저</definedName>
    <definedName name="급2고">#N/A</definedName>
    <definedName name="급2고1">[49]!급2고</definedName>
    <definedName name="급2저">#N/A</definedName>
    <definedName name="급2저1">[49]!급2저</definedName>
    <definedName name="급3고">#N/A</definedName>
    <definedName name="급3고1">[49]!급3고</definedName>
    <definedName name="급3저">#N/A</definedName>
    <definedName name="급3저1">[49]!급3저</definedName>
    <definedName name="급수관경">#N/A</definedName>
    <definedName name="급수관경1" localSheetId="2">[0]!급수관경</definedName>
    <definedName name="급수관경1">[0]!급수관경</definedName>
    <definedName name="급수설계기준4" localSheetId="2">{"Book1","상동3BL옥외설계계산서(1차검토분).xls"}</definedName>
    <definedName name="급수설계기준4" localSheetId="1">{"Book1","상동3BL옥외설계계산서(1차검토분).xls"}</definedName>
    <definedName name="급수설계기준4" localSheetId="0">{"Book1","상동3BL옥외설계계산서(1차검토분).xls"}</definedName>
    <definedName name="급수설계기준4">{"Book1","상동3BL옥외설계계산서(1차검토분).xls"}</definedName>
    <definedName name="급수입상산출" localSheetId="2">#REF!</definedName>
    <definedName name="급수입상산출" localSheetId="1">#REF!</definedName>
    <definedName name="급수입상산출" localSheetId="0">#REF!</definedName>
    <definedName name="급수입상산출">#REF!</definedName>
    <definedName name="급수펌프선정" localSheetId="2" hidden="1">{"'급수사용량산정 (2)'!$A$1:$M$49","'급수사용량산정 (2)'!$A$1:$M$80"}</definedName>
    <definedName name="급수펌프선정" localSheetId="1" hidden="1">{"'급수사용량산정 (2)'!$A$1:$M$49","'급수사용량산정 (2)'!$A$1:$M$80"}</definedName>
    <definedName name="급수펌프선정" localSheetId="0" hidden="1">{"'급수사용량산정 (2)'!$A$1:$M$49","'급수사용량산정 (2)'!$A$1:$M$80"}</definedName>
    <definedName name="급수펌프선정" hidden="1">{"'급수사용량산정 (2)'!$A$1:$M$49","'급수사용량산정 (2)'!$A$1:$M$80"}</definedName>
    <definedName name="급열교환기">#N/A</definedName>
    <definedName name="급열교환기1">#N/A</definedName>
    <definedName name="급탕감압">#N/A</definedName>
    <definedName name="급탕감압1" localSheetId="2">[0]!급탕감압</definedName>
    <definedName name="급탕감압1">[0]!급탕감압</definedName>
    <definedName name="급탕교환기">#N/A</definedName>
    <definedName name="급탕교환기1" localSheetId="2">[0]!급탕교환기</definedName>
    <definedName name="급탕교환기1">[0]!급탕교환기</definedName>
    <definedName name="급탕배관경">#N/A</definedName>
    <definedName name="급탕배관경1" localSheetId="2">[0]!급탕배관경</definedName>
    <definedName name="급탕배관경1">[0]!급탕배관경</definedName>
    <definedName name="급탕보급수">#N/A</definedName>
    <definedName name="급탕보급수1" localSheetId="2">[0]!급탕보급수</definedName>
    <definedName name="급탕보급수1">[0]!급탕보급수</definedName>
    <definedName name="급탕열교환기용량">#N/A</definedName>
    <definedName name="급탕열교환기용량1">#N/A</definedName>
    <definedName name="급탕펌프">#N/A</definedName>
    <definedName name="급탕펌프1" localSheetId="2">[0]!급탕펌프</definedName>
    <definedName name="급탕펌프1">[0]!급탕펌프</definedName>
    <definedName name="기">#N/A</definedName>
    <definedName name="기계" localSheetId="2">#REF!</definedName>
    <definedName name="기계" localSheetId="1">#REF!</definedName>
    <definedName name="기계" localSheetId="0">#REF!</definedName>
    <definedName name="기계">#REF!</definedName>
    <definedName name="기계1" localSheetId="1" hidden="1">{#N/A,#N/A,FALSE,"견적갑지";#N/A,#N/A,FALSE,"총괄표";#N/A,#N/A,FALSE,"철골공사";#N/A,#N/A,FALSE,"토목공사";#N/A,#N/A,FALSE,"판넬전기공사"}</definedName>
    <definedName name="기계1" localSheetId="0"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localSheetId="1" hidden="1">{#N/A,#N/A,FALSE,"견적갑지";#N/A,#N/A,FALSE,"총괄표";#N/A,#N/A,FALSE,"철골공사";#N/A,#N/A,FALSE,"토목공사";#N/A,#N/A,FALSE,"판넬전기공사"}</definedName>
    <definedName name="기계2" localSheetId="0"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 localSheetId="2">BlankMacro1</definedName>
    <definedName name="기계3" localSheetId="1">BlankMacro1</definedName>
    <definedName name="기계3" localSheetId="0">BlankMacro1</definedName>
    <definedName name="기계3">BlankMacro1</definedName>
    <definedName name="기계4" localSheetId="1" hidden="1">{#N/A,#N/A,FALSE,"견적갑지";#N/A,#N/A,FALSE,"총괄표";#N/A,#N/A,FALSE,"철골공사";#N/A,#N/A,FALSE,"토목공사";#N/A,#N/A,FALSE,"판넬전기공사"}</definedName>
    <definedName name="기계4" localSheetId="0"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localSheetId="1" hidden="1">{#N/A,#N/A,FALSE,"견적갑지";#N/A,#N/A,FALSE,"총괄표";#N/A,#N/A,FALSE,"철골공사";#N/A,#N/A,FALSE,"토목공사";#N/A,#N/A,FALSE,"판넬전기공사"}</definedName>
    <definedName name="기계5" localSheetId="0"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공" localSheetId="2">#REF!</definedName>
    <definedName name="기계공" localSheetId="1">#REF!</definedName>
    <definedName name="기계공" localSheetId="0">#REF!</definedName>
    <definedName name="기계공">#REF!</definedName>
    <definedName name="기계관수량">#N/A</definedName>
    <definedName name="기계관수량1" localSheetId="2">[0]!기계관수량</definedName>
    <definedName name="기계관수량1">[0]!기계관수량</definedName>
    <definedName name="기계되경" localSheetId="2">#REF!</definedName>
    <definedName name="기계되경" localSheetId="1">#REF!</definedName>
    <definedName name="기계되경" localSheetId="0">#REF!</definedName>
    <definedName name="기계되경">#REF!</definedName>
    <definedName name="기계되노" localSheetId="2">#REF!</definedName>
    <definedName name="기계되노" localSheetId="0">#REF!</definedName>
    <definedName name="기계되노">#REF!</definedName>
    <definedName name="기계되재" localSheetId="2">#REF!</definedName>
    <definedName name="기계되재" localSheetId="0">#REF!</definedName>
    <definedName name="기계되재">#REF!</definedName>
    <definedName name="기계설치공" localSheetId="2">#REF!</definedName>
    <definedName name="기계설치공" localSheetId="0">#REF!</definedName>
    <definedName name="기계설치공">#REF!</definedName>
    <definedName name="기계운전" localSheetId="2">#REF!</definedName>
    <definedName name="기계운전" localSheetId="0">#REF!</definedName>
    <definedName name="기계운전">#REF!</definedName>
    <definedName name="기계잔경" localSheetId="2">#REF!</definedName>
    <definedName name="기계잔경" localSheetId="0">#REF!</definedName>
    <definedName name="기계잔경">#REF!</definedName>
    <definedName name="기계잔노" localSheetId="2">#REF!</definedName>
    <definedName name="기계잔노" localSheetId="0">#REF!</definedName>
    <definedName name="기계잔노">#REF!</definedName>
    <definedName name="기계잔재" localSheetId="2">#REF!</definedName>
    <definedName name="기계잔재" localSheetId="0">#REF!</definedName>
    <definedName name="기계잔재">#REF!</definedName>
    <definedName name="기계집계" localSheetId="1" hidden="1">{#N/A,#N/A,FALSE,"견적갑지";#N/A,#N/A,FALSE,"총괄표";#N/A,#N/A,FALSE,"철골공사";#N/A,#N/A,FALSE,"토목공사";#N/A,#N/A,FALSE,"판넬전기공사"}</definedName>
    <definedName name="기계집계" localSheetId="0" hidden="1">{#N/A,#N/A,FALSE,"견적갑지";#N/A,#N/A,FALSE,"총괄표";#N/A,#N/A,FALSE,"철골공사";#N/A,#N/A,FALSE,"토목공사";#N/A,#N/A,FALSE,"판넬전기공사"}</definedName>
    <definedName name="기계집계" hidden="1">{#N/A,#N/A,FALSE,"견적갑지";#N/A,#N/A,FALSE,"총괄표";#N/A,#N/A,FALSE,"철골공사";#N/A,#N/A,FALSE,"토목공사";#N/A,#N/A,FALSE,"판넬전기공사"}</definedName>
    <definedName name="기계터경" localSheetId="2">#REF!</definedName>
    <definedName name="기계터경" localSheetId="1">#REF!</definedName>
    <definedName name="기계터경" localSheetId="0">#REF!</definedName>
    <definedName name="기계터경">#REF!</definedName>
    <definedName name="기계터노" localSheetId="2">#REF!</definedName>
    <definedName name="기계터노" localSheetId="0">#REF!</definedName>
    <definedName name="기계터노">#REF!</definedName>
    <definedName name="기계터재" localSheetId="2">#REF!</definedName>
    <definedName name="기계터재" localSheetId="0">#REF!</definedName>
    <definedName name="기계터재">#REF!</definedName>
    <definedName name="기본" localSheetId="2">#REF!</definedName>
    <definedName name="기본" localSheetId="0">#REF!</definedName>
    <definedName name="기본">#REF!</definedName>
    <definedName name="기성품" localSheetId="2">BlankMacro1</definedName>
    <definedName name="기성품" localSheetId="1">BlankMacro1</definedName>
    <definedName name="기성품" localSheetId="0">BlankMacro1</definedName>
    <definedName name="기성품">BlankMacro1</definedName>
    <definedName name="기수분리기">#N/A</definedName>
    <definedName name="기수분리기1" localSheetId="2">[0]!기수분리기</definedName>
    <definedName name="기수분리기1">[0]!기수분리기</definedName>
    <definedName name="기절초풍" localSheetId="1" hidden="1">{#N/A,#N/A,FALSE,"이태원철근"}</definedName>
    <definedName name="기절초풍" localSheetId="0" hidden="1">{#N/A,#N/A,FALSE,"이태원철근"}</definedName>
    <definedName name="기절초풍" hidden="1">{#N/A,#N/A,FALSE,"이태원철근"}</definedName>
    <definedName name="기존" localSheetId="2">BlankMacro1</definedName>
    <definedName name="기존" localSheetId="1">BlankMacro1</definedName>
    <definedName name="기존" localSheetId="0">BlankMacro1</definedName>
    <definedName name="기존">BlankMacro1</definedName>
    <definedName name="기존구조물철거량_개소별_집계" localSheetId="2">#REF!</definedName>
    <definedName name="기존구조물철거량_개소별_집계" localSheetId="1">#REF!</definedName>
    <definedName name="기존구조물철거량_개소별_집계" localSheetId="0">#REF!</definedName>
    <definedName name="기존구조물철거량_개소별_집계">#REF!</definedName>
    <definedName name="기준" localSheetId="2">#REF!</definedName>
    <definedName name="기준" localSheetId="1">#REF!</definedName>
    <definedName name="기준" localSheetId="0">#REF!</definedName>
    <definedName name="기준">#REF!</definedName>
    <definedName name="기준지수" localSheetId="2">#REF!</definedName>
    <definedName name="기준지수" localSheetId="0">#REF!</definedName>
    <definedName name="기준지수">#REF!</definedName>
    <definedName name="기초공" localSheetId="2">#REF!</definedName>
    <definedName name="기초공" localSheetId="0">#REF!</definedName>
    <definedName name="기초공">#REF!</definedName>
    <definedName name="기초콘" localSheetId="2">#REF!</definedName>
    <definedName name="기초콘" localSheetId="0">#REF!</definedName>
    <definedName name="기초콘">#REF!</definedName>
    <definedName name="기타" localSheetId="2">#REF!</definedName>
    <definedName name="기타" localSheetId="0">#REF!</definedName>
    <definedName name="기타">#REF!</definedName>
    <definedName name="기타공종집계" localSheetId="1">{#N/A,#N/A,FALSE,"조골재"}</definedName>
    <definedName name="기타공종집계" localSheetId="0">{#N/A,#N/A,FALSE,"조골재"}</definedName>
    <definedName name="기타공종집계">{#N/A,#N/A,FALSE,"조골재"}</definedName>
    <definedName name="기타구조물" localSheetId="2">#REF!</definedName>
    <definedName name="기타구조물" localSheetId="1">#REF!</definedName>
    <definedName name="기타구조물" localSheetId="0">#REF!</definedName>
    <definedName name="기타구조물">#REF!</definedName>
    <definedName name="기타자재집계" localSheetId="1">{#N/A,#N/A,FALSE,"2~8번"}</definedName>
    <definedName name="기타자재집계" localSheetId="0">{#N/A,#N/A,FALSE,"2~8번"}</definedName>
    <definedName name="기타자재집계">{#N/A,#N/A,FALSE,"2~8번"}</definedName>
    <definedName name="김">[50]!단지개요</definedName>
    <definedName name="김1" localSheetId="2">#REF!</definedName>
    <definedName name="김1" localSheetId="1">#REF!</definedName>
    <definedName name="김1" localSheetId="0">#REF!</definedName>
    <definedName name="김1">#REF!</definedName>
    <definedName name="김2" localSheetId="2">#REF!</definedName>
    <definedName name="김2" localSheetId="0">#REF!</definedName>
    <definedName name="김2">#REF!</definedName>
    <definedName name="김3" localSheetId="2">#REF!</definedName>
    <definedName name="김3" localSheetId="0">#REF!</definedName>
    <definedName name="김3">#REF!</definedName>
    <definedName name="김김김" localSheetId="2">#REF!</definedName>
    <definedName name="김김김" localSheetId="0">#REF!</definedName>
    <definedName name="김김김">#REF!</definedName>
    <definedName name="김민희" localSheetId="2">#REF!</definedName>
    <definedName name="김민희" localSheetId="0">#REF!</definedName>
    <definedName name="김민희">#REF!</definedName>
    <definedName name="김성배_상무" localSheetId="2">#REF!</definedName>
    <definedName name="김성배_상무" localSheetId="0">#REF!</definedName>
    <definedName name="김성배_상무">#REF!</definedName>
    <definedName name="김성혁" localSheetId="2">#REF!,#REF!,#REF!,#REF!,#REF!,#REF!,#REF!,#REF!,#REF!,#REF!,#REF!,#REF!,#REF!,#REF!</definedName>
    <definedName name="김성혁" localSheetId="1">#REF!,#REF!,#REF!,#REF!,#REF!,#REF!,#REF!,#REF!,#REF!,#REF!,#REF!,#REF!,#REF!,#REF!</definedName>
    <definedName name="김성혁" localSheetId="0">#REF!,#REF!,#REF!,#REF!,#REF!,#REF!,#REF!,#REF!,#REF!,#REF!,#REF!,#REF!,#REF!,#REF!</definedName>
    <definedName name="김성혁">#REF!,#REF!,#REF!,#REF!,#REF!,#REF!,#REF!,#REF!,#REF!,#REF!,#REF!,#REF!,#REF!,#REF!</definedName>
    <definedName name="김전진행" localSheetId="2">#REF!</definedName>
    <definedName name="김전진행" localSheetId="1">#REF!</definedName>
    <definedName name="김전진행" localSheetId="0">#REF!</definedName>
    <definedName name="김전진행">#REF!</definedName>
    <definedName name="김전진행2" localSheetId="2">#REF!</definedName>
    <definedName name="김전진행2" localSheetId="0">#REF!</definedName>
    <definedName name="김전진행2">#REF!</definedName>
    <definedName name="김전청산" localSheetId="2">#REF!</definedName>
    <definedName name="김전청산" localSheetId="0">#REF!</definedName>
    <definedName name="김전청산">#REF!</definedName>
    <definedName name="김종혁">#N/A</definedName>
    <definedName name="김중규" localSheetId="1" hidden="1">{#N/A,#N/A,FALSE,"이태원철근"}</definedName>
    <definedName name="김중규" localSheetId="0" hidden="1">{#N/A,#N/A,FALSE,"이태원철근"}</definedName>
    <definedName name="김중규" hidden="1">{#N/A,#N/A,FALSE,"이태원철근"}</definedName>
    <definedName name="김희진행" localSheetId="2">#REF!</definedName>
    <definedName name="김희진행" localSheetId="1">#REF!</definedName>
    <definedName name="김희진행" localSheetId="0">#REF!</definedName>
    <definedName name="김희진행">#REF!</definedName>
    <definedName name="김희진행2" localSheetId="2">#REF!</definedName>
    <definedName name="김희진행2" localSheetId="0">#REF!</definedName>
    <definedName name="김희진행2">#REF!</definedName>
    <definedName name="김희청산" localSheetId="2">#REF!</definedName>
    <definedName name="김희청산" localSheetId="0">#REF!</definedName>
    <definedName name="김희청산">#REF!</definedName>
    <definedName name="깊이" localSheetId="2">#REF!</definedName>
    <definedName name="깊이" localSheetId="0">#REF!</definedName>
    <definedName name="깊이">#REF!</definedName>
    <definedName name="깬잡석" localSheetId="2" hidden="1">{#N/A,#N/A,FALSE,"포장단가"}</definedName>
    <definedName name="깬잡석" localSheetId="1" hidden="1">{#N/A,#N/A,FALSE,"포장단가"}</definedName>
    <definedName name="깬잡석" localSheetId="0" hidden="1">{#N/A,#N/A,FALSE,"포장단가"}</definedName>
    <definedName name="깬잡석" hidden="1">{#N/A,#N/A,FALSE,"포장단가"}</definedName>
    <definedName name="께기" localSheetId="2">#REF!</definedName>
    <definedName name="께기" localSheetId="1">#REF!</definedName>
    <definedName name="께기" localSheetId="0">#REF!</definedName>
    <definedName name="께기">#REF!</definedName>
    <definedName name="꽃복숭아R3" localSheetId="2">#REF!</definedName>
    <definedName name="꽃복숭아R3" localSheetId="0">#REF!</definedName>
    <definedName name="꽃복숭아R3">#REF!</definedName>
    <definedName name="꽃복숭아R4" localSheetId="2">#REF!</definedName>
    <definedName name="꽃복숭아R4" localSheetId="0">#REF!</definedName>
    <definedName name="꽃복숭아R4">#REF!</definedName>
    <definedName name="꽃복숭아R5" localSheetId="2">#REF!</definedName>
    <definedName name="꽃복숭아R5" localSheetId="0">#REF!</definedName>
    <definedName name="꽃복숭아R5">#REF!</definedName>
    <definedName name="꽃사과10노무" localSheetId="2">#REF!</definedName>
    <definedName name="꽃사과10노무" localSheetId="0">#REF!</definedName>
    <definedName name="꽃사과10노무">#REF!</definedName>
    <definedName name="꽃사과10재료" localSheetId="2">#REF!</definedName>
    <definedName name="꽃사과10재료" localSheetId="0">#REF!</definedName>
    <definedName name="꽃사과10재료">#REF!</definedName>
    <definedName name="꽃사과6노무" localSheetId="2">#REF!</definedName>
    <definedName name="꽃사과6노무" localSheetId="0">#REF!</definedName>
    <definedName name="꽃사과6노무">#REF!</definedName>
    <definedName name="꽃사과6재료" localSheetId="2">#REF!</definedName>
    <definedName name="꽃사과6재료" localSheetId="0">#REF!</definedName>
    <definedName name="꽃사과6재료">#REF!</definedName>
    <definedName name="꽃사과8노무" localSheetId="2">#REF!</definedName>
    <definedName name="꽃사과8노무" localSheetId="0">#REF!</definedName>
    <definedName name="꽃사과8노무">#REF!</definedName>
    <definedName name="꽃사과8재료" localSheetId="2">#REF!</definedName>
    <definedName name="꽃사과8재료" localSheetId="0">#REF!</definedName>
    <definedName name="꽃사과8재료">#REF!</definedName>
    <definedName name="꽃사과R10" localSheetId="2">#REF!</definedName>
    <definedName name="꽃사과R10" localSheetId="0">#REF!</definedName>
    <definedName name="꽃사과R10">#REF!</definedName>
    <definedName name="꽃사과R4" localSheetId="2">#REF!</definedName>
    <definedName name="꽃사과R4" localSheetId="0">#REF!</definedName>
    <definedName name="꽃사과R4">#REF!</definedName>
    <definedName name="꽃사과R6" localSheetId="2">#REF!</definedName>
    <definedName name="꽃사과R6" localSheetId="0">#REF!</definedName>
    <definedName name="꽃사과R6">#REF!</definedName>
    <definedName name="꽃사과R8" localSheetId="2">#REF!</definedName>
    <definedName name="꽃사과R8" localSheetId="0">#REF!</definedName>
    <definedName name="꽃사과R8">#REF!</definedName>
    <definedName name="꽃아그배R10" localSheetId="2">#REF!</definedName>
    <definedName name="꽃아그배R10" localSheetId="0">#REF!</definedName>
    <definedName name="꽃아그배R10">#REF!</definedName>
    <definedName name="꽃아그배R4" localSheetId="2">#REF!</definedName>
    <definedName name="꽃아그배R4" localSheetId="0">#REF!</definedName>
    <definedName name="꽃아그배R4">#REF!</definedName>
    <definedName name="꽃아그배R6" localSheetId="2">#REF!</definedName>
    <definedName name="꽃아그배R6" localSheetId="0">#REF!</definedName>
    <definedName name="꽃아그배R6">#REF!</definedName>
    <definedName name="꽃아그배R8" localSheetId="2">#REF!</definedName>
    <definedName name="꽃아그배R8" localSheetId="0">#REF!</definedName>
    <definedName name="꽃아그배R8">#REF!</definedName>
    <definedName name="꽃창포" localSheetId="2">#REF!</definedName>
    <definedName name="꽃창포" localSheetId="0">#REF!</definedName>
    <definedName name="꽃창포">#REF!</definedName>
    <definedName name="꽃향유" localSheetId="2">#REF!</definedName>
    <definedName name="꽃향유" localSheetId="0">#REF!</definedName>
    <definedName name="꽃향유">#REF!</definedName>
    <definedName name="꽝꽝0304" localSheetId="2">#REF!</definedName>
    <definedName name="꽝꽝0304" localSheetId="0">#REF!</definedName>
    <definedName name="꽝꽝0304">#REF!</definedName>
    <definedName name="꽝꽝0406" localSheetId="2">#REF!</definedName>
    <definedName name="꽝꽝0406" localSheetId="0">#REF!</definedName>
    <definedName name="꽝꽝0406">#REF!</definedName>
    <definedName name="꽝꽝0508" localSheetId="2">#REF!</definedName>
    <definedName name="꽝꽝0508" localSheetId="0">#REF!</definedName>
    <definedName name="꽝꽝0508">#REF!</definedName>
    <definedName name="꽝꽝0610" localSheetId="2">#REF!</definedName>
    <definedName name="꽝꽝0610" localSheetId="0">#REF!</definedName>
    <definedName name="꽝꽝0610">#REF!</definedName>
    <definedName name="꿀꿀" localSheetId="2">#REF!</definedName>
    <definedName name="꿀꿀" localSheetId="0">#REF!</definedName>
    <definedName name="꿀꿀">#REF!</definedName>
    <definedName name="끝에삽입" localSheetId="1" hidden="1">{#N/A,#N/A,FALSE,"이태원철근"}</definedName>
    <definedName name="끝에삽입" localSheetId="0" hidden="1">{#N/A,#N/A,FALSE,"이태원철근"}</definedName>
    <definedName name="끝에삽입" hidden="1">{#N/A,#N/A,FALSE,"이태원철근"}</definedName>
    <definedName name="ㄴ" localSheetId="2">#REF!</definedName>
    <definedName name="ㄴ" localSheetId="1">#REF!</definedName>
    <definedName name="ㄴ" localSheetId="0">#REF!</definedName>
    <definedName name="ㄴ">#REF!</definedName>
    <definedName name="ㄴㄴ" localSheetId="1">{#N/A,#N/A,FALSE,"2~8번"}</definedName>
    <definedName name="ㄴㄴ" localSheetId="0">{#N/A,#N/A,FALSE,"2~8번"}</definedName>
    <definedName name="ㄴㄴ">{#N/A,#N/A,FALSE,"2~8번"}</definedName>
    <definedName name="ㄴㄴㄴ" localSheetId="2">{"Book1","상동3BL옥외설계계산서(1차검토분).xls"}</definedName>
    <definedName name="ㄴㄴㄴ" localSheetId="1">{"Book1","상동3BL옥외설계계산서(1차검토분).xls"}</definedName>
    <definedName name="ㄴㄴㄴ" localSheetId="0">{"Book1","상동3BL옥외설계계산서(1차검토분).xls"}</definedName>
    <definedName name="ㄴㄴㄴ">{"Book1","상동3BL옥외설계계산서(1차검토분).xls"}</definedName>
    <definedName name="ㄴㄴㄴㄴㄴ" localSheetId="2">[0]!난방배관경</definedName>
    <definedName name="ㄴㄴㄴㄴㄴ">[0]!난방배관경</definedName>
    <definedName name="ㄴㄴㄴㄴㅇ">#N/A</definedName>
    <definedName name="ㄴㄴㄷ" localSheetId="1" hidden="1">{#N/A,#N/A,FALSE,"이태원철근"}</definedName>
    <definedName name="ㄴㄴㄷ" localSheetId="0" hidden="1">{#N/A,#N/A,FALSE,"이태원철근"}</definedName>
    <definedName name="ㄴㄴㄷ" hidden="1">{#N/A,#N/A,FALSE,"이태원철근"}</definedName>
    <definedName name="ㄴㄷㄹㄴ" localSheetId="1" hidden="1">{#N/A,#N/A,FALSE,"이태원철근"}</definedName>
    <definedName name="ㄴㄷㄹㄴ" localSheetId="0" hidden="1">{#N/A,#N/A,FALSE,"이태원철근"}</definedName>
    <definedName name="ㄴㄷㄹㄴ" hidden="1">{#N/A,#N/A,FALSE,"이태원철근"}</definedName>
    <definedName name="ㄴㅁ논ㄹ홍" localSheetId="1" hidden="1">{#N/A,#N/A,FALSE,"이태원철근"}</definedName>
    <definedName name="ㄴㅁ논ㄹ홍" localSheetId="0" hidden="1">{#N/A,#N/A,FALSE,"이태원철근"}</definedName>
    <definedName name="ㄴㅁ논ㄹ홍" hidden="1">{#N/A,#N/A,FALSE,"이태원철근"}</definedName>
    <definedName name="ㄴㅁㅁㄴㄴㅁ">#N/A</definedName>
    <definedName name="ㄴㅁㅁㅁㅁㅁㅁ" localSheetId="1" hidden="1">{#N/A,#N/A,FALSE,"이태원철근"}</definedName>
    <definedName name="ㄴㅁㅁㅁㅁㅁㅁ" localSheetId="0" hidden="1">{#N/A,#N/A,FALSE,"이태원철근"}</definedName>
    <definedName name="ㄴㅁㅁㅁㅁㅁㅁ" hidden="1">{#N/A,#N/A,FALSE,"이태원철근"}</definedName>
    <definedName name="ㄴㅁㅇㅂㅈㄷㅁㄴㅂㅈㄷ" localSheetId="1" hidden="1">{#N/A,#N/A,FALSE,"이태원철근"}</definedName>
    <definedName name="ㄴㅁㅇㅂㅈㄷㅁㄴㅂㅈㄷ" localSheetId="0" hidden="1">{#N/A,#N/A,FALSE,"이태원철근"}</definedName>
    <definedName name="ㄴㅁㅇㅂㅈㄷㅁㄴㅂㅈㄷ" hidden="1">{#N/A,#N/A,FALSE,"이태원철근"}</definedName>
    <definedName name="ㄴㅁㅇㅎㅁㄴㅇㄻㄴㄷㅈㄹㄴㅇ" localSheetId="1" hidden="1">{#N/A,#N/A,FALSE,"이태원철근"}</definedName>
    <definedName name="ㄴㅁㅇㅎㅁㄴㅇㄻㄴㄷㅈㄹㄴㅇ" localSheetId="0" hidden="1">{#N/A,#N/A,FALSE,"이태원철근"}</definedName>
    <definedName name="ㄴㅁㅇㅎㅁㄴㅇㄻㄴㄷㅈㄹㄴㅇ" hidden="1">{#N/A,#N/A,FALSE,"이태원철근"}</definedName>
    <definedName name="ㄴㅇ" localSheetId="1" hidden="1">{#N/A,#N/A,FALSE,"이태원철근"}</definedName>
    <definedName name="ㄴㅇ" localSheetId="0" hidden="1">{#N/A,#N/A,FALSE,"이태원철근"}</definedName>
    <definedName name="ㄴㅇ" hidden="1">{#N/A,#N/A,FALSE,"이태원철근"}</definedName>
    <definedName name="ㄴㅇㄹ" localSheetId="1" hidden="1">{#N/A,#N/A,FALSE,"이태원철근"}</definedName>
    <definedName name="ㄴㅇㄹ" localSheetId="0" hidden="1">{#N/A,#N/A,FALSE,"이태원철근"}</definedName>
    <definedName name="ㄴㅇㄹ" hidden="1">{#N/A,#N/A,FALSE,"이태원철근"}</definedName>
    <definedName name="ㄴㅇㄹㄴㅇㄹㄴㅇㅁㄹㄴㄷㅈㄱㄹ" localSheetId="1" hidden="1">{#N/A,#N/A,FALSE,"이태원철근"}</definedName>
    <definedName name="ㄴㅇㄹㄴㅇㄹㄴㅇㅁㄹㄴㄷㅈㄱㄹ" localSheetId="0" hidden="1">{#N/A,#N/A,FALSE,"이태원철근"}</definedName>
    <definedName name="ㄴㅇㄹㄴㅇㄹㄴㅇㅁㄹㄴㄷㅈㄱㄹ" hidden="1">{#N/A,#N/A,FALSE,"이태원철근"}</definedName>
    <definedName name="ㄴㅇㄹㄴㅇㄻㄴㅇㄹ" localSheetId="1" hidden="1">{#N/A,#N/A,FALSE,"이태원철근"}</definedName>
    <definedName name="ㄴㅇㄹㄴㅇㄻㄴㅇㄹ" localSheetId="0" hidden="1">{#N/A,#N/A,FALSE,"이태원철근"}</definedName>
    <definedName name="ㄴㅇㄹㄴㅇㄻㄴㅇㄹ" hidden="1">{#N/A,#N/A,FALSE,"이태원철근"}</definedName>
    <definedName name="ㄴㅇㄹㅇ헣ㅎㅁ">[4]부하계산서!#REF!</definedName>
    <definedName name="ㄴㅇㄻㄴㅇㄹ" localSheetId="1" hidden="1">{#N/A,#N/A,FALSE,"이태원철근"}</definedName>
    <definedName name="ㄴㅇㄻㄴㅇㄹ" localSheetId="0" hidden="1">{#N/A,#N/A,FALSE,"이태원철근"}</definedName>
    <definedName name="ㄴㅇㄻㄴㅇㄹ" hidden="1">{#N/A,#N/A,FALSE,"이태원철근"}</definedName>
    <definedName name="ㄴㅇㄻㄴㅇㄻㄴㅇㄻㄴㅇ" localSheetId="1" hidden="1">{#N/A,#N/A,FALSE,"이태원철근"}</definedName>
    <definedName name="ㄴㅇㄻㄴㅇㄻㄴㅇㄻㄴㅇ" localSheetId="0" hidden="1">{#N/A,#N/A,FALSE,"이태원철근"}</definedName>
    <definedName name="ㄴㅇㄻㄴㅇㄻㄴㅇㄻㄴㅇ" hidden="1">{#N/A,#N/A,FALSE,"이태원철근"}</definedName>
    <definedName name="ㄴㅇㅁㄴㅇㅂㅈㄷㅁㄴ" localSheetId="1" hidden="1">{#N/A,#N/A,FALSE,"이태원철근"}</definedName>
    <definedName name="ㄴㅇㅁㄴㅇㅂㅈㄷㅁㄴ" localSheetId="0" hidden="1">{#N/A,#N/A,FALSE,"이태원철근"}</definedName>
    <definedName name="ㄴㅇㅁㄴㅇㅂㅈㄷㅁㄴ" hidden="1">{#N/A,#N/A,FALSE,"이태원철근"}</definedName>
    <definedName name="ㄴㅇㅁㄹㄴㅇㄹㄴㅇㅁㄹㄴㅇㅁ" localSheetId="1" hidden="1">{#N/A,#N/A,FALSE,"이태원철근"}</definedName>
    <definedName name="ㄴㅇㅁㄹㄴㅇㄹㄴㅇㅁㄹㄴㅇㅁ" localSheetId="0" hidden="1">{#N/A,#N/A,FALSE,"이태원철근"}</definedName>
    <definedName name="ㄴㅇㅁㄹㄴㅇㄹㄴㅇㅁㄹㄴㅇㅁ" hidden="1">{#N/A,#N/A,FALSE,"이태원철근"}</definedName>
    <definedName name="ㄴㅇㅁㄹㄴㅇㄻㄴㅇㄹ" localSheetId="1" hidden="1">{#N/A,#N/A,FALSE,"이태원철근"}</definedName>
    <definedName name="ㄴㅇㅁㄹㄴㅇㄻㄴㅇㄹ" localSheetId="0" hidden="1">{#N/A,#N/A,FALSE,"이태원철근"}</definedName>
    <definedName name="ㄴㅇㅁㄹㄴㅇㄻㄴㅇㄹ" hidden="1">{#N/A,#N/A,FALSE,"이태원철근"}</definedName>
    <definedName name="ㄴㅇㅁㄻㄴㅇㅎㅁㄴㅇㅎ" localSheetId="1" hidden="1">{#N/A,#N/A,FALSE,"이태원철근"}</definedName>
    <definedName name="ㄴㅇㅁㄻㄴㅇㅎㅁㄴㅇㅎ" localSheetId="0" hidden="1">{#N/A,#N/A,FALSE,"이태원철근"}</definedName>
    <definedName name="ㄴㅇㅁㄻㄴㅇㅎㅁㄴㅇㅎ" hidden="1">{#N/A,#N/A,FALSE,"이태원철근"}</definedName>
    <definedName name="ㄴㅇㅁㅎㄴㅇㅁㄻㄴㅇㅎㅁㄴㅇㅎ" localSheetId="1" hidden="1">{#N/A,#N/A,FALSE,"이태원철근"}</definedName>
    <definedName name="ㄴㅇㅁㅎㄴㅇㅁㄻㄴㅇㅎㅁㄴㅇㅎ" localSheetId="0" hidden="1">{#N/A,#N/A,FALSE,"이태원철근"}</definedName>
    <definedName name="ㄴㅇㅁㅎㄴㅇㅁㄻㄴㅇㅎㅁㄴㅇㅎ" hidden="1">{#N/A,#N/A,FALSE,"이태원철근"}</definedName>
    <definedName name="ㄴㅇㅂㅈㄷㅇㅁㄴㅇㅁㅈㄷ" localSheetId="1" hidden="1">{#N/A,#N/A,FALSE,"이태원철근"}</definedName>
    <definedName name="ㄴㅇㅂㅈㄷㅇㅁㄴㅇㅁㅈㄷ" localSheetId="0" hidden="1">{#N/A,#N/A,FALSE,"이태원철근"}</definedName>
    <definedName name="ㄴㅇㅂㅈㄷㅇㅁㄴㅇㅁㅈㄷ" hidden="1">{#N/A,#N/A,FALSE,"이태원철근"}</definedName>
    <definedName name="ㄴㅇㅎ" localSheetId="1" hidden="1">{#N/A,#N/A,FALSE,"이태원철근"}</definedName>
    <definedName name="ㄴㅇㅎ" localSheetId="0" hidden="1">{#N/A,#N/A,FALSE,"이태원철근"}</definedName>
    <definedName name="ㄴㅇㅎ" hidden="1">{#N/A,#N/A,FALSE,"이태원철근"}</definedName>
    <definedName name="ㄴㅇㅎㄻㄴㄻㄴㅇ" localSheetId="1" hidden="1">{#N/A,#N/A,FALSE,"이태원철근"}</definedName>
    <definedName name="ㄴㅇㅎㄻㄴㄻㄴㅇ" localSheetId="0" hidden="1">{#N/A,#N/A,FALSE,"이태원철근"}</definedName>
    <definedName name="ㄴㅇㅎㄻㄴㄻㄴㅇ" hidden="1">{#N/A,#N/A,FALSE,"이태원철근"}</definedName>
    <definedName name="나" localSheetId="2">#REF!</definedName>
    <definedName name="나" localSheetId="1">#REF!</definedName>
    <definedName name="나" localSheetId="0">#REF!</definedName>
    <definedName name="나">#REF!</definedName>
    <definedName name="나비" localSheetId="2">#REF!</definedName>
    <definedName name="나비" localSheetId="0">#REF!</definedName>
    <definedName name="나비">#REF!</definedName>
    <definedName name="나사식_이음" localSheetId="2">#REF!</definedName>
    <definedName name="나사식_이음" localSheetId="0">#REF!</definedName>
    <definedName name="나사식_이음">#REF!</definedName>
    <definedName name="나ㅏㅓ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_석_방_지_망__개_소_별_명_세" localSheetId="2">#REF!</definedName>
    <definedName name="낙_석_방_지_망__개_소_별_명_세" localSheetId="1">#REF!</definedName>
    <definedName name="낙_석_방_지_망__개_소_별_명_세" localSheetId="0">#REF!</definedName>
    <definedName name="낙_석_방_지_망__개_소_별_명_세">#REF!</definedName>
    <definedName name="낙_석_방_지_책__개_소_별_명_세" localSheetId="2">#REF!</definedName>
    <definedName name="낙_석_방_지_책__개_소_별_명_세" localSheetId="0">#REF!</definedName>
    <definedName name="낙_석_방_지_책__개_소_별_명_세">#REF!</definedName>
    <definedName name="낙_석_방_지_책__수_량_집_계" localSheetId="2">#REF!</definedName>
    <definedName name="낙_석_방_지_책__수_량_집_계" localSheetId="0">#REF!</definedName>
    <definedName name="낙_석_방_지_책__수_량_집_계">#REF!</definedName>
    <definedName name="낙상홍1004" localSheetId="2">#REF!</definedName>
    <definedName name="낙상홍1004" localSheetId="0">#REF!</definedName>
    <definedName name="낙상홍1004">#REF!</definedName>
    <definedName name="낙상홍1506" localSheetId="2">#REF!</definedName>
    <definedName name="낙상홍1506" localSheetId="0">#REF!</definedName>
    <definedName name="낙상홍1506">#REF!</definedName>
    <definedName name="낙상홍1808" localSheetId="2">#REF!</definedName>
    <definedName name="낙상홍1808" localSheetId="0">#REF!</definedName>
    <definedName name="낙상홍1808">#REF!</definedName>
    <definedName name="낙상홍2010" localSheetId="2">#REF!</definedName>
    <definedName name="낙상홍2010" localSheetId="0">#REF!</definedName>
    <definedName name="낙상홍2010">#REF!</definedName>
    <definedName name="낙상홍2515" localSheetId="2">#REF!</definedName>
    <definedName name="낙상홍2515" localSheetId="0">#REF!</definedName>
    <definedName name="낙상홍2515">#REF!</definedName>
    <definedName name="낙우송6노무" localSheetId="2">#REF!</definedName>
    <definedName name="낙우송6노무" localSheetId="0">#REF!</definedName>
    <definedName name="낙우송6노무">#REF!</definedName>
    <definedName name="낙우송6재료" localSheetId="2">#REF!</definedName>
    <definedName name="낙우송6재료" localSheetId="0">#REF!</definedName>
    <definedName name="낙우송6재료">#REF!</definedName>
    <definedName name="낙우송8노무" localSheetId="2">#REF!</definedName>
    <definedName name="낙우송8노무" localSheetId="0">#REF!</definedName>
    <definedName name="낙우송8노무">#REF!</definedName>
    <definedName name="낙우송8재료" localSheetId="2">#REF!</definedName>
    <definedName name="낙우송8재료" localSheetId="0">#REF!</definedName>
    <definedName name="낙우송8재료">#REF!</definedName>
    <definedName name="낙우송R10" localSheetId="2">#REF!</definedName>
    <definedName name="낙우송R10" localSheetId="0">#REF!</definedName>
    <definedName name="낙우송R10">#REF!</definedName>
    <definedName name="낙우송R12" localSheetId="2">#REF!</definedName>
    <definedName name="낙우송R12" localSheetId="0">#REF!</definedName>
    <definedName name="낙우송R12">#REF!</definedName>
    <definedName name="낙우송R5" localSheetId="2">#REF!</definedName>
    <definedName name="낙우송R5" localSheetId="0">#REF!</definedName>
    <definedName name="낙우송R5">#REF!</definedName>
    <definedName name="낙우송R6" localSheetId="2">#REF!</definedName>
    <definedName name="낙우송R6" localSheetId="0">#REF!</definedName>
    <definedName name="낙우송R6">#REF!</definedName>
    <definedName name="낙우송R8" localSheetId="2">#REF!</definedName>
    <definedName name="낙우송R8" localSheetId="0">#REF!</definedName>
    <definedName name="낙우송R8">#REF!</definedName>
    <definedName name="낙찰가" localSheetId="2">#REF!</definedName>
    <definedName name="낙찰가" localSheetId="0">#REF!</definedName>
    <definedName name="낙찰가">#REF!</definedName>
    <definedName name="낙찰율" localSheetId="2">#REF!</definedName>
    <definedName name="낙찰율" localSheetId="0">#REF!</definedName>
    <definedName name="낙찰율">#REF!</definedName>
    <definedName name="난방관경">[51]!난방관경</definedName>
    <definedName name="난방관경1">[51]!난방관경</definedName>
    <definedName name="난방교환기">#N/A</definedName>
    <definedName name="난방교환기1" localSheetId="2">[0]!난방교환기</definedName>
    <definedName name="난방교환기1">[0]!난방교환기</definedName>
    <definedName name="난방면적">#N/A</definedName>
    <definedName name="난방면적1">#N/A</definedName>
    <definedName name="난방배관경">#N/A</definedName>
    <definedName name="난방배관경1" localSheetId="2">[0]!난방배관경</definedName>
    <definedName name="난방배관경1">[0]!난방배관경</definedName>
    <definedName name="난방중온수">#N/A</definedName>
    <definedName name="난방중온수1">#N/A</definedName>
    <definedName name="난방펌프">#N/A</definedName>
    <definedName name="난방펌프1" localSheetId="2">[0]!난방펌프</definedName>
    <definedName name="난방펌프1">[0]!난방펌프</definedName>
    <definedName name="남" localSheetId="2">#REF!</definedName>
    <definedName name="남" localSheetId="1">#REF!</definedName>
    <definedName name="남" localSheetId="0">#REF!</definedName>
    <definedName name="남">#REF!</definedName>
    <definedName name="남광건" localSheetId="2">#REF!</definedName>
    <definedName name="남광건" localSheetId="0">#REF!</definedName>
    <definedName name="남광건">#REF!</definedName>
    <definedName name="남광기" localSheetId="2">#REF!</definedName>
    <definedName name="남광기" localSheetId="0">#REF!</definedName>
    <definedName name="남광기">#REF!</definedName>
    <definedName name="남광조" localSheetId="2">#REF!</definedName>
    <definedName name="남광조" localSheetId="0">#REF!</definedName>
    <definedName name="남광조">#REF!</definedName>
    <definedName name="남광철" localSheetId="2">#REF!</definedName>
    <definedName name="남광철" localSheetId="0">#REF!</definedName>
    <definedName name="남광철">#REF!</definedName>
    <definedName name="남광토" localSheetId="2">#REF!</definedName>
    <definedName name="남광토" localSheetId="0">#REF!</definedName>
    <definedName name="남광토">#REF!</definedName>
    <definedName name="남남" hidden="1">[29]Sheet3!#REF!</definedName>
    <definedName name="남천H1.2" localSheetId="2">#REF!</definedName>
    <definedName name="남천H1.2" localSheetId="1">#REF!</definedName>
    <definedName name="남천H1.2" localSheetId="0">#REF!</definedName>
    <definedName name="남천H1.2">#REF!</definedName>
    <definedName name="남해건" localSheetId="2">#REF!</definedName>
    <definedName name="남해건" localSheetId="0">#REF!</definedName>
    <definedName name="남해건">#REF!</definedName>
    <definedName name="남해기" localSheetId="2">#REF!</definedName>
    <definedName name="남해기" localSheetId="0">#REF!</definedName>
    <definedName name="남해기">#REF!</definedName>
    <definedName name="남해토" localSheetId="2">#REF!</definedName>
    <definedName name="남해토" localSheetId="0">#REF!</definedName>
    <definedName name="남해토">#REF!</definedName>
    <definedName name="내">#N/A</definedName>
    <definedName name="내공H" localSheetId="2">#REF!</definedName>
    <definedName name="내공H" localSheetId="1">#REF!</definedName>
    <definedName name="내공H" localSheetId="0">#REF!</definedName>
    <definedName name="내공H">#REF!</definedName>
    <definedName name="내공V" localSheetId="2">#REF!</definedName>
    <definedName name="내공V" localSheetId="0">#REF!</definedName>
    <definedName name="내공V">#REF!</definedName>
    <definedName name="내공넓이" localSheetId="2">#REF!</definedName>
    <definedName name="내공넓이" localSheetId="0">#REF!</definedName>
    <definedName name="내공넓이">#REF!</definedName>
    <definedName name="내공높이" localSheetId="2">#REF!</definedName>
    <definedName name="내공높이" localSheetId="0">#REF!</definedName>
    <definedName name="내공높이">#REF!</definedName>
    <definedName name="내벽" localSheetId="2">#REF!</definedName>
    <definedName name="내벽" localSheetId="0">#REF!</definedName>
    <definedName name="내벽">#REF!</definedName>
    <definedName name="내선전공" localSheetId="2">#REF!</definedName>
    <definedName name="내선전공" localSheetId="0">#REF!</definedName>
    <definedName name="내선전공">#REF!</definedName>
    <definedName name="내역" localSheetId="1" hidden="1">{#N/A,#N/A,FALSE,"CCTV"}</definedName>
    <definedName name="내역" localSheetId="0" hidden="1">{#N/A,#N/A,FALSE,"CCTV"}</definedName>
    <definedName name="내역" hidden="1">{#N/A,#N/A,FALSE,"CCTV"}</definedName>
    <definedName name="내역1" localSheetId="2">#REF!</definedName>
    <definedName name="내역1" localSheetId="1">#REF!</definedName>
    <definedName name="내역1" localSheetId="0">#REF!</definedName>
    <definedName name="내역1">#REF!</definedName>
    <definedName name="내역2" localSheetId="2">#REF!</definedName>
    <definedName name="내역2" localSheetId="0">#REF!</definedName>
    <definedName name="내역2">#REF!</definedName>
    <definedName name="내역서" localSheetId="1" hidden="1">{#N/A,#N/A,FALSE,"CCTV"}</definedName>
    <definedName name="내역서" localSheetId="0" hidden="1">{#N/A,#N/A,FALSE,"CCTV"}</definedName>
    <definedName name="내역서" hidden="1">{#N/A,#N/A,FALSE,"CCTV"}</definedName>
    <definedName name="내역서1" localSheetId="1" hidden="1">{#N/A,#N/A,FALSE,"CCTV"}</definedName>
    <definedName name="내역서1" localSheetId="0" hidden="1">{#N/A,#N/A,FALSE,"CCTV"}</definedName>
    <definedName name="내역서1" hidden="1">{#N/A,#N/A,FALSE,"CCTV"}</definedName>
    <definedName name="내역서2" localSheetId="1" hidden="1">{#N/A,#N/A,FALSE,"CCTV"}</definedName>
    <definedName name="내역서2" localSheetId="0" hidden="1">{#N/A,#N/A,FALSE,"CCTV"}</definedName>
    <definedName name="내역서2" hidden="1">{#N/A,#N/A,FALSE,"CCTV"}</definedName>
    <definedName name="내역서갑지" localSheetId="1" hidden="1">{#N/A,#N/A,FALSE,"전력간선"}</definedName>
    <definedName name="내역서갑지" localSheetId="0" hidden="1">{#N/A,#N/A,FALSE,"전력간선"}</definedName>
    <definedName name="내역서갑지" hidden="1">{#N/A,#N/A,FALSE,"전력간선"}</definedName>
    <definedName name="내역서갑지1" localSheetId="1" hidden="1">{#N/A,#N/A,FALSE,"전력간선"}</definedName>
    <definedName name="내역서갑지1" localSheetId="0" hidden="1">{#N/A,#N/A,FALSE,"전력간선"}</definedName>
    <definedName name="내역서갑지1" hidden="1">{#N/A,#N/A,FALSE,"전력간선"}</definedName>
    <definedName name="내역서갑지2" localSheetId="1" hidden="1">{#N/A,#N/A,FALSE,"전력간선"}</definedName>
    <definedName name="내역서갑지2" localSheetId="0" hidden="1">{#N/A,#N/A,FALSE,"전력간선"}</definedName>
    <definedName name="내역서갑지2" hidden="1">{#N/A,#N/A,FALSE,"전력간선"}</definedName>
    <definedName name="내역서갑지3" localSheetId="1" hidden="1">{#N/A,#N/A,FALSE,"전력간선"}</definedName>
    <definedName name="내역서갑지3" localSheetId="0" hidden="1">{#N/A,#N/A,FALSE,"전력간선"}</definedName>
    <definedName name="내역서갑지3" hidden="1">{#N/A,#N/A,FALSE,"전력간선"}</definedName>
    <definedName name="내역서갑지4" localSheetId="1" hidden="1">{#N/A,#N/A,FALSE,"전력간선"}</definedName>
    <definedName name="내역서갑지4" localSheetId="0" hidden="1">{#N/A,#N/A,FALSE,"전력간선"}</definedName>
    <definedName name="내역서갑지4" hidden="1">{#N/A,#N/A,FALSE,"전력간선"}</definedName>
    <definedName name="내역서갑지5" localSheetId="1" hidden="1">{#N/A,#N/A,FALSE,"전력간선"}</definedName>
    <definedName name="내역서갑지5" localSheetId="0" hidden="1">{#N/A,#N/A,FALSE,"전력간선"}</definedName>
    <definedName name="내역서갑지5" hidden="1">{#N/A,#N/A,FALSE,"전력간선"}</definedName>
    <definedName name="내역서갑지6" localSheetId="1" hidden="1">{#N/A,#N/A,FALSE,"전력간선"}</definedName>
    <definedName name="내역서갑지6" localSheetId="0" hidden="1">{#N/A,#N/A,FALSE,"전력간선"}</definedName>
    <definedName name="내역서갑지6" hidden="1">{#N/A,#N/A,FALSE,"전력간선"}</definedName>
    <definedName name="내역서갑지7" localSheetId="1" hidden="1">{#N/A,#N/A,FALSE,"전력간선"}</definedName>
    <definedName name="내역서갑지7" localSheetId="0" hidden="1">{#N/A,#N/A,FALSE,"전력간선"}</definedName>
    <definedName name="내역서갑지7" hidden="1">{#N/A,#N/A,FALSE,"전력간선"}</definedName>
    <definedName name="내역서갑지8" localSheetId="1" hidden="1">{#N/A,#N/A,FALSE,"전력간선"}</definedName>
    <definedName name="내역서갑지8" localSheetId="0" hidden="1">{#N/A,#N/A,FALSE,"전력간선"}</definedName>
    <definedName name="내역서갑지8" hidden="1">{#N/A,#N/A,FALSE,"전력간선"}</definedName>
    <definedName name="내역서갑지9" localSheetId="1" hidden="1">{#N/A,#N/A,FALSE,"전력간선"}</definedName>
    <definedName name="내역서갑지9" localSheetId="0" hidden="1">{#N/A,#N/A,FALSE,"전력간선"}</definedName>
    <definedName name="내역서갑지9" hidden="1">{#N/A,#N/A,FALSE,"전력간선"}</definedName>
    <definedName name="내역서을지" localSheetId="2">#REF!</definedName>
    <definedName name="내역서을지" localSheetId="1">#REF!</definedName>
    <definedName name="내역서을지" localSheetId="0">#REF!</definedName>
    <definedName name="내역서을지">#REF!</definedName>
    <definedName name="내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진" localSheetId="2">#REF!</definedName>
    <definedName name="내진" localSheetId="1">#REF!</definedName>
    <definedName name="내진" localSheetId="0">#REF!</definedName>
    <definedName name="내진">#REF!</definedName>
    <definedName name="낵역4" localSheetId="2">#REF!</definedName>
    <definedName name="낵역4" localSheetId="0">#REF!</definedName>
    <definedName name="낵역4">#REF!</definedName>
    <definedName name="냉각수펌프" localSheetId="2">#REF!/(#REF!-1)</definedName>
    <definedName name="냉각수펌프" localSheetId="1">#REF!/(#REF!-1)</definedName>
    <definedName name="냉각수펌프" localSheetId="0">#REF!/(#REF!-1)</definedName>
    <definedName name="냉각수펌프">#REF!/(#REF!-1)</definedName>
    <definedName name="냉방부하">[52]공조기!$A$365</definedName>
    <definedName name="냉전" localSheetId="2" hidden="1">{#N/A,#N/A,FALSE,"Sheet1"}</definedName>
    <definedName name="냉전" localSheetId="1" hidden="1">{#N/A,#N/A,FALSE,"Sheet1"}</definedName>
    <definedName name="냉전" localSheetId="0" hidden="1">{#N/A,#N/A,FALSE,"Sheet1"}</definedName>
    <definedName name="냉전" hidden="1">{#N/A,#N/A,FALSE,"Sheet1"}</definedName>
    <definedName name="너비" localSheetId="2">#REF!</definedName>
    <definedName name="너비" localSheetId="1">#REF!</definedName>
    <definedName name="너비" localSheetId="0">#REF!</definedName>
    <definedName name="너비">#REF!</definedName>
    <definedName name="년초99" localSheetId="2">#REF!</definedName>
    <definedName name="년초99" localSheetId="0">#REF!</definedName>
    <definedName name="년초99">#REF!</definedName>
    <definedName name="노" localSheetId="2" hidden="1">#REF!</definedName>
    <definedName name="노" localSheetId="0" hidden="1">#REF!</definedName>
    <definedName name="노" hidden="1">#REF!</definedName>
    <definedName name="노_면_표_시_개_소_별_명_세" localSheetId="2">#REF!</definedName>
    <definedName name="노_면_표_시_개_소_별_명_세" localSheetId="0">#REF!</definedName>
    <definedName name="노_면_표_시_개_소_별_명_세">#REF!</definedName>
    <definedName name="노1" localSheetId="2">#REF!</definedName>
    <definedName name="노1" localSheetId="0">#REF!</definedName>
    <definedName name="노1">#REF!</definedName>
    <definedName name="노2" localSheetId="2">#REF!</definedName>
    <definedName name="노2" localSheetId="0">#REF!</definedName>
    <definedName name="노2">#REF!</definedName>
    <definedName name="노3" localSheetId="2">#REF!</definedName>
    <definedName name="노3" localSheetId="0">#REF!</definedName>
    <definedName name="노3">#REF!</definedName>
    <definedName name="노4" localSheetId="2">#REF!</definedName>
    <definedName name="노4" localSheetId="0">#REF!</definedName>
    <definedName name="노4">#REF!</definedName>
    <definedName name="노5" localSheetId="2">#REF!</definedName>
    <definedName name="노5" localSheetId="0">#REF!</definedName>
    <definedName name="노5">#REF!</definedName>
    <definedName name="노6" localSheetId="2">#REF!</definedName>
    <definedName name="노6" localSheetId="0">#REF!</definedName>
    <definedName name="노6">#REF!</definedName>
    <definedName name="노계1" localSheetId="2">BLCH</definedName>
    <definedName name="노계1" localSheetId="1">BLCH</definedName>
    <definedName name="노계1" localSheetId="0">BLCH</definedName>
    <definedName name="노계1">BLCH</definedName>
    <definedName name="노르웨이R12" localSheetId="2">#REF!</definedName>
    <definedName name="노르웨이R12" localSheetId="1">#REF!</definedName>
    <definedName name="노르웨이R12" localSheetId="0">#REF!</definedName>
    <definedName name="노르웨이R12">#REF!</definedName>
    <definedName name="노르웨이R15" localSheetId="2">#REF!</definedName>
    <definedName name="노르웨이R15" localSheetId="0">#REF!</definedName>
    <definedName name="노르웨이R15">#REF!</definedName>
    <definedName name="노르웨이R4" localSheetId="2">#REF!</definedName>
    <definedName name="노르웨이R4" localSheetId="0">#REF!</definedName>
    <definedName name="노르웨이R4">#REF!</definedName>
    <definedName name="노르웨이R5" localSheetId="2">#REF!</definedName>
    <definedName name="노르웨이R5" localSheetId="0">#REF!</definedName>
    <definedName name="노르웨이R5">#REF!</definedName>
    <definedName name="노르웨이R6" localSheetId="2">#REF!</definedName>
    <definedName name="노르웨이R6" localSheetId="0">#REF!</definedName>
    <definedName name="노르웨이R6">#REF!</definedName>
    <definedName name="노르웨이R8" localSheetId="2">#REF!</definedName>
    <definedName name="노르웨이R8" localSheetId="0">#REF!</definedName>
    <definedName name="노르웨이R8">#REF!</definedName>
    <definedName name="노무" localSheetId="2">#REF!</definedName>
    <definedName name="노무" localSheetId="0">#REF!</definedName>
    <definedName name="노무">#REF!</definedName>
    <definedName name="노무공" hidden="1">'[53]몸체(460×600)'!#REF!</definedName>
    <definedName name="노무비" localSheetId="1">{"Book1","많다.xls"}</definedName>
    <definedName name="노무비" localSheetId="0">{"Book1","많다.xls"}</definedName>
    <definedName name="노무비">{"Book1","많다.xls"}</definedName>
    <definedName name="노무인력투입계획교사" localSheetId="1" hidden="1">{#N/A,#N/A,FALSE,"이태원철근"}</definedName>
    <definedName name="노무인력투입계획교사" localSheetId="0" hidden="1">{#N/A,#N/A,FALSE,"이태원철근"}</definedName>
    <definedName name="노무인력투입계획교사" hidden="1">{#N/A,#N/A,FALSE,"이태원철근"}</definedName>
    <definedName name="노무집" localSheetId="2">BLCH</definedName>
    <definedName name="노무집" localSheetId="1">BLCH</definedName>
    <definedName name="노무집" localSheetId="0">BLCH</definedName>
    <definedName name="노무집">BLCH</definedName>
    <definedName name="노반경" localSheetId="2">#REF!</definedName>
    <definedName name="노반경" localSheetId="1">#REF!</definedName>
    <definedName name="노반경" localSheetId="0">#REF!</definedName>
    <definedName name="노반경">#REF!</definedName>
    <definedName name="노반노무" localSheetId="2">#REF!</definedName>
    <definedName name="노반노무" localSheetId="0">#REF!</definedName>
    <definedName name="노반노무">#REF!</definedName>
    <definedName name="노반재료" localSheetId="2">#REF!</definedName>
    <definedName name="노반재료" localSheetId="0">#REF!</definedName>
    <definedName name="노반재료">#REF!</definedName>
    <definedName name="노원문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2">#REF!</definedName>
    <definedName name="노임" localSheetId="1">#REF!</definedName>
    <definedName name="노임" localSheetId="0">#REF!</definedName>
    <definedName name="노임">#REF!</definedName>
    <definedName name="노임1" localSheetId="2">BlankMacro1</definedName>
    <definedName name="노임1" localSheetId="1">BlankMacro1</definedName>
    <definedName name="노임1" localSheetId="0">BlankMacro1</definedName>
    <definedName name="노임1">BlankMacro1</definedName>
    <definedName name="노임2" localSheetId="2">BlankMacro1</definedName>
    <definedName name="노임2" localSheetId="1">BlankMacro1</definedName>
    <definedName name="노임2" localSheetId="0">BlankMacro1</definedName>
    <definedName name="노임2">BlankMacro1</definedName>
    <definedName name="노임단가1" localSheetId="2">#REF!</definedName>
    <definedName name="노임단가1" localSheetId="1">#REF!</definedName>
    <definedName name="노임단가1" localSheetId="0">#REF!</definedName>
    <definedName name="노임단가1">#REF!</definedName>
    <definedName name="노집1" localSheetId="2">BLCH</definedName>
    <definedName name="노집1" localSheetId="1">BLCH</definedName>
    <definedName name="노집1" localSheetId="0">BLCH</definedName>
    <definedName name="노집1">BLCH</definedName>
    <definedName name="노체공제높이" localSheetId="2">#REF!</definedName>
    <definedName name="노체공제높이" localSheetId="1">#REF!</definedName>
    <definedName name="노체공제높이" localSheetId="0">#REF!</definedName>
    <definedName name="노체공제높이">#REF!</definedName>
    <definedName name="녹음기" localSheetId="2">BlankMacro1</definedName>
    <definedName name="녹음기" localSheetId="1">BlankMacro1</definedName>
    <definedName name="녹음기" localSheetId="0">BlankMacro1</definedName>
    <definedName name="녹음기">BlankMacro1</definedName>
    <definedName name="녹지노" localSheetId="2">#REF!</definedName>
    <definedName name="녹지노" localSheetId="1">#REF!</definedName>
    <definedName name="녹지노" localSheetId="0">#REF!</definedName>
    <definedName name="녹지노">#REF!</definedName>
    <definedName name="녹지율" localSheetId="2">#REF!</definedName>
    <definedName name="녹지율" localSheetId="0">#REF!</definedName>
    <definedName name="녹지율">#REF!</definedName>
    <definedName name="녹지재" localSheetId="2">#REF!</definedName>
    <definedName name="녹지재" localSheetId="0">#REF!</definedName>
    <definedName name="녹지재">#REF!</definedName>
    <definedName name="논" localSheetId="2">#REF!</definedName>
    <definedName name="논" localSheetId="0">#REF!</definedName>
    <definedName name="논">#REF!</definedName>
    <definedName name="놀ㄴ홀옿ㅇ" localSheetId="1" hidden="1">{#N/A,#N/A,FALSE,"이태원철근"}</definedName>
    <definedName name="놀ㄴ홀옿ㅇ" localSheetId="0" hidden="1">{#N/A,#N/A,FALSE,"이태원철근"}</definedName>
    <definedName name="놀ㄴ홀옿ㅇ" hidden="1">{#N/A,#N/A,FALSE,"이태원철근"}</definedName>
    <definedName name="놀이터" localSheetId="2">#REF!</definedName>
    <definedName name="놀이터" localSheetId="1">#REF!</definedName>
    <definedName name="놀이터" localSheetId="0">#REF!</definedName>
    <definedName name="놀이터">#REF!</definedName>
    <definedName name="농림" localSheetId="2">#REF!</definedName>
    <definedName name="농림" localSheetId="0">#REF!</definedName>
    <definedName name="농림">#REF!</definedName>
    <definedName name="놓롢론ㄹ" localSheetId="1" hidden="1">{#N/A,#N/A,FALSE,"이태원철근"}</definedName>
    <definedName name="놓롢론ㄹ" localSheetId="0" hidden="1">{#N/A,#N/A,FALSE,"이태원철근"}</definedName>
    <definedName name="놓롢론ㄹ" hidden="1">{#N/A,#N/A,FALSE,"이태원철근"}</definedName>
    <definedName name="눈주목" localSheetId="2">#REF!</definedName>
    <definedName name="눈주목" localSheetId="1">#REF!</definedName>
    <definedName name="눈주목" localSheetId="0">#REF!</definedName>
    <definedName name="눈주목">#REF!</definedName>
    <definedName name="눈주목H0.5" localSheetId="2">#REF!</definedName>
    <definedName name="눈주목H0.5" localSheetId="0">#REF!</definedName>
    <definedName name="눈주목H0.5">#REF!</definedName>
    <definedName name="눈향L06" localSheetId="2">#REF!</definedName>
    <definedName name="눈향L06" localSheetId="0">#REF!</definedName>
    <definedName name="눈향L06">#REF!</definedName>
    <definedName name="눈향L08" localSheetId="2">#REF!</definedName>
    <definedName name="눈향L08" localSheetId="0">#REF!</definedName>
    <definedName name="눈향L08">#REF!</definedName>
    <definedName name="눈향L10" localSheetId="2">#REF!</definedName>
    <definedName name="눈향L10" localSheetId="0">#REF!</definedName>
    <definedName name="눈향L10">#REF!</definedName>
    <definedName name="눈향L14" localSheetId="2">#REF!</definedName>
    <definedName name="눈향L14" localSheetId="0">#REF!</definedName>
    <definedName name="눈향L14">#REF!</definedName>
    <definedName name="눈향L20" localSheetId="2">#REF!</definedName>
    <definedName name="눈향L20" localSheetId="0">#REF!</definedName>
    <definedName name="눈향L20">#REF!</definedName>
    <definedName name="느릅R10" localSheetId="2">#REF!</definedName>
    <definedName name="느릅R10" localSheetId="0">#REF!</definedName>
    <definedName name="느릅R10">#REF!</definedName>
    <definedName name="느릅R4" localSheetId="2">#REF!</definedName>
    <definedName name="느릅R4" localSheetId="0">#REF!</definedName>
    <definedName name="느릅R4">#REF!</definedName>
    <definedName name="느릅R5" localSheetId="2">#REF!</definedName>
    <definedName name="느릅R5" localSheetId="0">#REF!</definedName>
    <definedName name="느릅R5">#REF!</definedName>
    <definedName name="느릅R8" localSheetId="2">#REF!</definedName>
    <definedName name="느릅R8" localSheetId="0">#REF!</definedName>
    <definedName name="느릅R8">#REF!</definedName>
    <definedName name="느릅나무10노무" localSheetId="2">#REF!</definedName>
    <definedName name="느릅나무10노무" localSheetId="0">#REF!</definedName>
    <definedName name="느릅나무10노무">#REF!</definedName>
    <definedName name="느릅나무10재료" localSheetId="2">#REF!</definedName>
    <definedName name="느릅나무10재료" localSheetId="0">#REF!</definedName>
    <definedName name="느릅나무10재료">#REF!</definedName>
    <definedName name="느릅나무5노무" localSheetId="2">#REF!</definedName>
    <definedName name="느릅나무5노무" localSheetId="0">#REF!</definedName>
    <definedName name="느릅나무5노무">#REF!</definedName>
    <definedName name="느릅나무5재료" localSheetId="2">#REF!</definedName>
    <definedName name="느릅나무5재료" localSheetId="0">#REF!</definedName>
    <definedName name="느릅나무5재료">#REF!</definedName>
    <definedName name="느릅나무8노무" localSheetId="2">#REF!</definedName>
    <definedName name="느릅나무8노무" localSheetId="0">#REF!</definedName>
    <definedName name="느릅나무8노무">#REF!</definedName>
    <definedName name="느릅나무8재료" localSheetId="2">#REF!</definedName>
    <definedName name="느릅나무8재료" localSheetId="0">#REF!</definedName>
    <definedName name="느릅나무8재료">#REF!</definedName>
    <definedName name="느티R10" localSheetId="2">#REF!</definedName>
    <definedName name="느티R10" localSheetId="0">#REF!</definedName>
    <definedName name="느티R10">#REF!</definedName>
    <definedName name="느티R12" localSheetId="2">#REF!</definedName>
    <definedName name="느티R12" localSheetId="0">#REF!</definedName>
    <definedName name="느티R12">#REF!</definedName>
    <definedName name="느티R15" localSheetId="2">#REF!</definedName>
    <definedName name="느티R15" localSheetId="0">#REF!</definedName>
    <definedName name="느티R15">#REF!</definedName>
    <definedName name="느티R18" localSheetId="2">#REF!</definedName>
    <definedName name="느티R18" localSheetId="0">#REF!</definedName>
    <definedName name="느티R18">#REF!</definedName>
    <definedName name="느티R20" localSheetId="2">#REF!</definedName>
    <definedName name="느티R20" localSheetId="0">#REF!</definedName>
    <definedName name="느티R20">#REF!</definedName>
    <definedName name="느티R25" localSheetId="2">#REF!</definedName>
    <definedName name="느티R25" localSheetId="0">#REF!</definedName>
    <definedName name="느티R25">#REF!</definedName>
    <definedName name="느티R30" localSheetId="2">#REF!</definedName>
    <definedName name="느티R30" localSheetId="0">#REF!</definedName>
    <definedName name="느티R30">#REF!</definedName>
    <definedName name="느티R5" localSheetId="2">#REF!</definedName>
    <definedName name="느티R5" localSheetId="0">#REF!</definedName>
    <definedName name="느티R5">#REF!</definedName>
    <definedName name="느티R6" localSheetId="2">#REF!</definedName>
    <definedName name="느티R6" localSheetId="0">#REF!</definedName>
    <definedName name="느티R6">#REF!</definedName>
    <definedName name="느티R8" localSheetId="2">#REF!</definedName>
    <definedName name="느티R8" localSheetId="0">#REF!</definedName>
    <definedName name="느티R8">#REF!</definedName>
    <definedName name="느티나무" localSheetId="2">#REF!</definedName>
    <definedName name="느티나무" localSheetId="0">#REF!</definedName>
    <definedName name="느티나무">#REF!</definedName>
    <definedName name="느티나무H4.0xR12" localSheetId="2">#REF!</definedName>
    <definedName name="느티나무H4.0xR12" localSheetId="0">#REF!</definedName>
    <definedName name="느티나무H4.0xR12">#REF!</definedName>
    <definedName name="느티나무H4.5xR20" localSheetId="2">#REF!</definedName>
    <definedName name="느티나무H4.5xR20" localSheetId="0">#REF!</definedName>
    <definedName name="느티나무H4.5xR20">#REF!</definedName>
    <definedName name="느티나무H4.5xR25" localSheetId="2">#REF!</definedName>
    <definedName name="느티나무H4.5xR25" localSheetId="0">#REF!</definedName>
    <definedName name="느티나무H4.5xR25">#REF!</definedName>
    <definedName name="능소화R2" localSheetId="2">#REF!</definedName>
    <definedName name="능소화R2" localSheetId="0">#REF!</definedName>
    <definedName name="능소화R2">#REF!</definedName>
    <definedName name="능소화R4" localSheetId="2">#REF!</definedName>
    <definedName name="능소화R4" localSheetId="0">#REF!</definedName>
    <definedName name="능소화R4">#REF!</definedName>
    <definedName name="능소화R6" localSheetId="2">#REF!</definedName>
    <definedName name="능소화R6" localSheetId="0">#REF!</definedName>
    <definedName name="능소화R6">#REF!</definedName>
    <definedName name="닝기리" localSheetId="1" hidden="1">{#N/A,#N/A,FALSE,"이태원철근"}</definedName>
    <definedName name="닝기리" localSheetId="0" hidden="1">{#N/A,#N/A,FALSE,"이태원철근"}</definedName>
    <definedName name="닝기리" hidden="1">{#N/A,#N/A,FALSE,"이태원철근"}</definedName>
    <definedName name="ㄵ" localSheetId="2">#REF!</definedName>
    <definedName name="ㄵ" localSheetId="1">#REF!</definedName>
    <definedName name="ㄵ" localSheetId="0">#REF!</definedName>
    <definedName name="ㄵ">#REF!</definedName>
    <definedName name="ㄶㅇㅁㄶㅇㅎㅇㅁㄶㅁㄶㅇ" localSheetId="1" hidden="1">{#N/A,#N/A,FALSE,"이태원철근"}</definedName>
    <definedName name="ㄶㅇㅁㄶㅇㅎㅇㅁㄶㅁㄶㅇ" localSheetId="0" hidden="1">{#N/A,#N/A,FALSE,"이태원철근"}</definedName>
    <definedName name="ㄶㅇㅁㄶㅇㅎㅇㅁㄶㅁㄶㅇ" hidden="1">{#N/A,#N/A,FALSE,"이태원철근"}</definedName>
    <definedName name="ㄷ" localSheetId="2">#REF!</definedName>
    <definedName name="ㄷ" localSheetId="1">#REF!</definedName>
    <definedName name="ㄷ" localSheetId="0">#REF!</definedName>
    <definedName name="ㄷ">#REF!</definedName>
    <definedName name="ㄷㄱ" localSheetId="1" hidden="1">{#N/A,#N/A,FALSE,"이태원철근"}</definedName>
    <definedName name="ㄷㄱ" localSheetId="0" hidden="1">{#N/A,#N/A,FALSE,"이태원철근"}</definedName>
    <definedName name="ㄷㄱ" hidden="1">{#N/A,#N/A,FALSE,"이태원철근"}</definedName>
    <definedName name="ㄷㄱㅈ" localSheetId="1" hidden="1">{#N/A,#N/A,FALSE,"이태원철근"}</definedName>
    <definedName name="ㄷㄱㅈ" localSheetId="0" hidden="1">{#N/A,#N/A,FALSE,"이태원철근"}</definedName>
    <definedName name="ㄷㄱㅈ" hidden="1">{#N/A,#N/A,FALSE,"이태원철근"}</definedName>
    <definedName name="ㄷㄱㅈㄱㄷㅈ" localSheetId="1" hidden="1">{#N/A,#N/A,FALSE,"이태원철근"}</definedName>
    <definedName name="ㄷㄱㅈㄱㄷㅈ" localSheetId="0" hidden="1">{#N/A,#N/A,FALSE,"이태원철근"}</definedName>
    <definedName name="ㄷㄱㅈㄱㄷㅈ" hidden="1">{#N/A,#N/A,FALSE,"이태원철근"}</definedName>
    <definedName name="ㄷ굦ㄷ굗ㄱㅈ" localSheetId="1" hidden="1">{#N/A,#N/A,FALSE,"이태원철근"}</definedName>
    <definedName name="ㄷ굦ㄷ굗ㄱㅈ" localSheetId="0" hidden="1">{#N/A,#N/A,FALSE,"이태원철근"}</definedName>
    <definedName name="ㄷ굦ㄷ굗ㄱㅈ" hidden="1">{#N/A,#N/A,FALSE,"이태원철근"}</definedName>
    <definedName name="ㄷㄳ" localSheetId="1" hidden="1">{#N/A,#N/A,FALSE,"이태원철근"}</definedName>
    <definedName name="ㄷㄳ" localSheetId="0" hidden="1">{#N/A,#N/A,FALSE,"이태원철근"}</definedName>
    <definedName name="ㄷㄳ" hidden="1">{#N/A,#N/A,FALSE,"이태원철근"}</definedName>
    <definedName name="ㄷㄷ">#N/A</definedName>
    <definedName name="ㄷㄷㄷ">#N/A</definedName>
    <definedName name="ㄷㄷㄷㄷㄷ" localSheetId="1" hidden="1">{#N/A,#N/A,FALSE,"이태원철근"}</definedName>
    <definedName name="ㄷㄷㄷㄷㄷ" localSheetId="0" hidden="1">{#N/A,#N/A,FALSE,"이태원철근"}</definedName>
    <definedName name="ㄷㄷㄷㄷㄷ" hidden="1">{#N/A,#N/A,FALSE,"이태원철근"}</definedName>
    <definedName name="ㄷㄷㄷㅈㄹ" localSheetId="1" hidden="1">{#N/A,#N/A,FALSE,"이태원철근"}</definedName>
    <definedName name="ㄷㄷㄷㅈㄹ" localSheetId="0" hidden="1">{#N/A,#N/A,FALSE,"이태원철근"}</definedName>
    <definedName name="ㄷㄷㄷㅈㄹ" hidden="1">{#N/A,#N/A,FALSE,"이태원철근"}</definedName>
    <definedName name="ㄷㄹ1" localSheetId="2">#REF!</definedName>
    <definedName name="ㄷㄹ1" localSheetId="1">#REF!</definedName>
    <definedName name="ㄷㄹ1" localSheetId="0">#REF!</definedName>
    <definedName name="ㄷㄹ1">#REF!</definedName>
    <definedName name="ㄷㅈ" localSheetId="2">{"Book1","상동3BL옥외설계계산서(1차검토분).xls"}</definedName>
    <definedName name="ㄷㅈ" localSheetId="1">{"Book1","상동3BL옥외설계계산서(1차검토분).xls"}</definedName>
    <definedName name="ㄷㅈ" localSheetId="0">{"Book1","상동3BL옥외설계계산서(1차검토분).xls"}</definedName>
    <definedName name="ㄷㅈ">{"Book1","상동3BL옥외설계계산서(1차검토분).xls"}</definedName>
    <definedName name="ㄷㅈㄱㅈㄷㄱㅈㄱ주" localSheetId="1" hidden="1">{#N/A,#N/A,FALSE,"이태원철근"}</definedName>
    <definedName name="ㄷㅈㄱㅈㄷㄱㅈㄱ주" localSheetId="0" hidden="1">{#N/A,#N/A,FALSE,"이태원철근"}</definedName>
    <definedName name="ㄷㅈㄱㅈㄷㄱㅈㄱ주" hidden="1">{#N/A,#N/A,FALSE,"이태원철근"}</definedName>
    <definedName name="ㄷㅈㅈㅈㅈㅂ" localSheetId="1" hidden="1">{#N/A,#N/A,FALSE,"이태원철근"}</definedName>
    <definedName name="ㄷㅈㅈㅈㅈㅂ" localSheetId="0" hidden="1">{#N/A,#N/A,FALSE,"이태원철근"}</definedName>
    <definedName name="ㄷㅈㅈㅈㅈㅂ" hidden="1">{#N/A,#N/A,FALSE,"이태원철근"}</definedName>
    <definedName name="다" localSheetId="2">#REF!</definedName>
    <definedName name="다" localSheetId="1">#REF!</definedName>
    <definedName name="다" localSheetId="0">#REF!</definedName>
    <definedName name="다">#REF!</definedName>
    <definedName name="다셔ㅏ">#N/A</definedName>
    <definedName name="다우웰바설치공" localSheetId="2">#REF!</definedName>
    <definedName name="다우웰바설치공" localSheetId="1">#REF!</definedName>
    <definedName name="다우웰바설치공" localSheetId="0">#REF!</definedName>
    <definedName name="다우웰바설치공">#REF!</definedName>
    <definedName name="다짐되메우기" localSheetId="2">#REF!</definedName>
    <definedName name="다짐되메우기" localSheetId="0">#REF!</definedName>
    <definedName name="다짐되메우기">#REF!</definedName>
    <definedName name="단_가" localSheetId="2">#REF!</definedName>
    <definedName name="단_가" localSheetId="1">#REF!</definedName>
    <definedName name="단_가" localSheetId="0">#REF!</definedName>
    <definedName name="단_가">#REF!</definedName>
    <definedName name="단_가2" localSheetId="2">#REF!</definedName>
    <definedName name="단_가2" localSheetId="1">#REF!</definedName>
    <definedName name="단_가2" localSheetId="0">#REF!</definedName>
    <definedName name="단_가2">#REF!</definedName>
    <definedName name="단_가3" localSheetId="2">#REF!</definedName>
    <definedName name="단_가3" localSheetId="1">#REF!</definedName>
    <definedName name="단_가3" localSheetId="0">#REF!</definedName>
    <definedName name="단_가3">#REF!</definedName>
    <definedName name="단_가4" localSheetId="2">#REF!</definedName>
    <definedName name="단_가4" localSheetId="1">#REF!</definedName>
    <definedName name="단_가4" localSheetId="0">#REF!</definedName>
    <definedName name="단_가4">#REF!</definedName>
    <definedName name="단_가5" localSheetId="2">#REF!</definedName>
    <definedName name="단_가5" localSheetId="1">#REF!</definedName>
    <definedName name="단_가5" localSheetId="0">#REF!</definedName>
    <definedName name="단_가5">#REF!</definedName>
    <definedName name="단_가6" localSheetId="2">#REF!</definedName>
    <definedName name="단_가6" localSheetId="1">#REF!</definedName>
    <definedName name="단_가6" localSheetId="0">#REF!</definedName>
    <definedName name="단_가6">#REF!</definedName>
    <definedName name="단가" localSheetId="2">#REF!</definedName>
    <definedName name="단가" localSheetId="1">#REF!</definedName>
    <definedName name="단가" localSheetId="0">#REF!</definedName>
    <definedName name="단가">#REF!</definedName>
    <definedName name="單價">'[54]청주(철골발주의뢰서)'!#REF!</definedName>
    <definedName name="단가다" localSheetId="2">#REF!</definedName>
    <definedName name="단가다" localSheetId="1">#REF!</definedName>
    <definedName name="단가다" localSheetId="0">#REF!</definedName>
    <definedName name="단가다">#REF!</definedName>
    <definedName name="단가비교" localSheetId="2">#REF!</definedName>
    <definedName name="단가비교" localSheetId="0">#REF!</definedName>
    <definedName name="단가비교">#REF!</definedName>
    <definedName name="단가비교표" localSheetId="2">#REF!,#REF!</definedName>
    <definedName name="단가비교표" localSheetId="1">#REF!,#REF!</definedName>
    <definedName name="단가비교표" localSheetId="0">#REF!,#REF!</definedName>
    <definedName name="단가비교표">#REF!,#REF!</definedName>
    <definedName name="단가산출서2" localSheetId="2" hidden="1">{#N/A,#N/A,FALSE,"포장단가"}</definedName>
    <definedName name="단가산출서2" localSheetId="1" hidden="1">{#N/A,#N/A,FALSE,"포장단가"}</definedName>
    <definedName name="단가산출서2" localSheetId="0" hidden="1">{#N/A,#N/A,FALSE,"포장단가"}</definedName>
    <definedName name="단가산출서2" hidden="1">{#N/A,#N/A,FALSE,"포장단가"}</definedName>
    <definedName name="단가임" localSheetId="2">#REF!</definedName>
    <definedName name="단가임" localSheetId="1">#REF!</definedName>
    <definedName name="단가임" localSheetId="0">#REF!</definedName>
    <definedName name="단가임">#REF!</definedName>
    <definedName name="단가적용표" localSheetId="2">#REF!</definedName>
    <definedName name="단가적용표" localSheetId="1">#REF!</definedName>
    <definedName name="단가적용표" localSheetId="0">#REF!</definedName>
    <definedName name="단가적용표">#REF!</definedName>
    <definedName name="단가조사자료"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 localSheetId="2">#REF!</definedName>
    <definedName name="단가조사표" localSheetId="1">#REF!</definedName>
    <definedName name="단가조사표" localSheetId="0">#REF!</definedName>
    <definedName name="단가조사표">#REF!</definedName>
    <definedName name="단같">#N/A</definedName>
    <definedName name="단같1">#N/A</definedName>
    <definedName name="단같2">#N/A</definedName>
    <definedName name="단같3">#N/A</definedName>
    <definedName name="단같4">#N/A</definedName>
    <definedName name="단위" localSheetId="2">BlankMacro1</definedName>
    <definedName name="단위" localSheetId="1">BlankMacro1</definedName>
    <definedName name="단위" localSheetId="0">BlankMacro1</definedName>
    <definedName name="단위">BlankMacro1</definedName>
    <definedName name="단위공량10">'[55]일위대가(4층원격)'!#REF!</definedName>
    <definedName name="단위공량11">'[55]일위대가(4층원격)'!#REF!</definedName>
    <definedName name="단위공량12">'[55]일위대가(4층원격)'!#REF!</definedName>
    <definedName name="단위공량13">'[55]일위대가(4층원격)'!#REF!</definedName>
    <definedName name="단위공량14">'[55]일위대가(4층원격)'!#REF!</definedName>
    <definedName name="단위공량15">'[55]일위대가(4층원격)'!#REF!</definedName>
    <definedName name="단위공량16">'[55]일위대가(4층원격)'!#REF!</definedName>
    <definedName name="단위공량17">'[55]일위대가(4층원격)'!#REF!</definedName>
    <definedName name="단위공량2">[56]일위대가!#REF!</definedName>
    <definedName name="단위공량3">[56]일위대가!#REF!</definedName>
    <definedName name="단위공량4">'[55]일위대가(4층원격)'!#REF!</definedName>
    <definedName name="단위공량5">'[55]일위대가(4층원격)'!#REF!</definedName>
    <definedName name="단위공량6">'[55]일위대가(4층원격)'!#REF!</definedName>
    <definedName name="단위공량7">'[55]일위대가(4층원격)'!#REF!</definedName>
    <definedName name="단위공량8">'[55]일위대가(4층원격)'!#REF!</definedName>
    <definedName name="단위공량9" localSheetId="2">#REF!</definedName>
    <definedName name="단위공량9" localSheetId="1">#REF!</definedName>
    <definedName name="단위공량9" localSheetId="0">#REF!</definedName>
    <definedName name="단위공량9">#REF!</definedName>
    <definedName name="단위량" localSheetId="2">BlankMacro1</definedName>
    <definedName name="단위량" localSheetId="1">BlankMacro1</definedName>
    <definedName name="단위량" localSheetId="0">BlankMacro1</definedName>
    <definedName name="단위량">BlankMacro1</definedName>
    <definedName name="단인상" hidden="1">[10]수지예산!$O$59:$O$59</definedName>
    <definedName name="단중">[47]구분자!$C$20:$D$90</definedName>
    <definedName name="단지개요">#N/A</definedName>
    <definedName name="담보징구" localSheetId="2">#REF!</definedName>
    <definedName name="담보징구" localSheetId="1">#REF!</definedName>
    <definedName name="담보징구" localSheetId="0">#REF!</definedName>
    <definedName name="담보징구">#REF!</definedName>
    <definedName name="담장" localSheetId="2">#REF!</definedName>
    <definedName name="담장" localSheetId="0">#REF!</definedName>
    <definedName name="담장">#REF!</definedName>
    <definedName name="담쟁이L03" localSheetId="2">#REF!</definedName>
    <definedName name="담쟁이L03" localSheetId="0">#REF!</definedName>
    <definedName name="담쟁이L03">#REF!</definedName>
    <definedName name="당조">[57]통장출금액!$A$192:$P$351</definedName>
    <definedName name="당초" localSheetId="2">BlankMacro1</definedName>
    <definedName name="당초" localSheetId="1">BlankMacro1</definedName>
    <definedName name="당초" localSheetId="0">BlankMacro1</definedName>
    <definedName name="당초">BlankMacro1</definedName>
    <definedName name="당초계획" localSheetId="2" hidden="1">#REF!</definedName>
    <definedName name="당초계획" localSheetId="1" hidden="1">#REF!</definedName>
    <definedName name="당초계획" localSheetId="0" hidden="1">#REF!</definedName>
    <definedName name="당초계획" hidden="1">#REF!</definedName>
    <definedName name="대">[32]일위대가목록!#REF!</definedName>
    <definedName name="대_표_자_명" localSheetId="2">#REF!</definedName>
    <definedName name="대_표_자_명" localSheetId="1">#REF!</definedName>
    <definedName name="대_표_자_명" localSheetId="0">#REF!</definedName>
    <definedName name="대_표_자_명">#REF!</definedName>
    <definedName name="대가" localSheetId="2">#REF!,#REF!</definedName>
    <definedName name="대가" localSheetId="1">#REF!,#REF!</definedName>
    <definedName name="대가" localSheetId="0">#REF!,#REF!</definedName>
    <definedName name="대가">#REF!,#REF!</definedName>
    <definedName name="대개소" localSheetId="2">#REF!</definedName>
    <definedName name="대개소" localSheetId="1">#REF!</definedName>
    <definedName name="대개소" localSheetId="0">#REF!</definedName>
    <definedName name="대개소">#REF!</definedName>
    <definedName name="대관경" localSheetId="2">#REF!</definedName>
    <definedName name="대관경" localSheetId="0">#REF!</definedName>
    <definedName name="대관경">#REF!</definedName>
    <definedName name="대구공항"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나무" localSheetId="2">#REF!</definedName>
    <definedName name="대나무" localSheetId="1">#REF!</definedName>
    <definedName name="대나무" localSheetId="0">#REF!</definedName>
    <definedName name="대나무">#REF!</definedName>
    <definedName name="대리GROSS">#N/A</definedName>
    <definedName name="대림산업" localSheetId="2">#REF!</definedName>
    <definedName name="대림산업" localSheetId="1">#REF!</definedName>
    <definedName name="대림산업" localSheetId="0">#REF!</definedName>
    <definedName name="대림산업">#REF!</definedName>
    <definedName name="대비1">[46]골조시행!#REF!</definedName>
    <definedName name="대비3">[46]골조시행!#REF!</definedName>
    <definedName name="대비5">#N/A</definedName>
    <definedName name="대비표">[58]골조시행!#REF!</definedName>
    <definedName name="대상빌라32" localSheetId="2">#REF!</definedName>
    <definedName name="대상빌라32" localSheetId="1">#REF!</definedName>
    <definedName name="대상빌라32" localSheetId="0">#REF!</definedName>
    <definedName name="대상빌라32">#REF!</definedName>
    <definedName name="대상빌라43" localSheetId="2">#REF!</definedName>
    <definedName name="대상빌라43" localSheetId="0">#REF!</definedName>
    <definedName name="대상빌라43">#REF!</definedName>
    <definedName name="대상빌라48" localSheetId="2">#REF!</definedName>
    <definedName name="대상빌라48" localSheetId="0">#REF!</definedName>
    <definedName name="대상빌라48">#REF!</definedName>
    <definedName name="대상빌라62" localSheetId="2">#REF!</definedName>
    <definedName name="대상빌라62" localSheetId="0">#REF!</definedName>
    <definedName name="대상빌라62">#REF!</definedName>
    <definedName name="대상빌라80" localSheetId="2">#REF!</definedName>
    <definedName name="대상빌라80" localSheetId="0">#REF!</definedName>
    <definedName name="대상빌라80">#REF!</definedName>
    <definedName name="대상아파트24" localSheetId="2">#REF!</definedName>
    <definedName name="대상아파트24" localSheetId="0">#REF!</definedName>
    <definedName name="대상아파트24">#REF!</definedName>
    <definedName name="대상아파트32" localSheetId="2">#REF!</definedName>
    <definedName name="대상아파트32" localSheetId="0">#REF!</definedName>
    <definedName name="대상아파트32">#REF!</definedName>
    <definedName name="대상아파트43" localSheetId="2">#REF!</definedName>
    <definedName name="대상아파트43" localSheetId="0">#REF!</definedName>
    <definedName name="대상아파트43">#REF!</definedName>
    <definedName name="대상아파트48" localSheetId="2">#REF!</definedName>
    <definedName name="대상아파트48" localSheetId="0">#REF!</definedName>
    <definedName name="대상아파트48">#REF!</definedName>
    <definedName name="대상아파트62" localSheetId="2">#REF!</definedName>
    <definedName name="대상아파트62" localSheetId="0">#REF!</definedName>
    <definedName name="대상아파트62">#REF!</definedName>
    <definedName name="대상아파트80" localSheetId="2">#REF!</definedName>
    <definedName name="대상아파트80" localSheetId="0">#REF!</definedName>
    <definedName name="대상아파트80">#REF!</definedName>
    <definedName name="대여금" localSheetId="1" hidden="1">{#N/A,#N/A,FALSE,"이태원철근"}</definedName>
    <definedName name="대여금" localSheetId="0" hidden="1">{#N/A,#N/A,FALSE,"이태원철근"}</definedName>
    <definedName name="대여금" hidden="1">{#N/A,#N/A,FALSE,"이태원철근"}</definedName>
    <definedName name="대왕참R10" localSheetId="2">#REF!</definedName>
    <definedName name="대왕참R10" localSheetId="1">#REF!</definedName>
    <definedName name="대왕참R10" localSheetId="0">#REF!</definedName>
    <definedName name="대왕참R10">#REF!</definedName>
    <definedName name="대왕참R4" localSheetId="2">#REF!</definedName>
    <definedName name="대왕참R4" localSheetId="0">#REF!</definedName>
    <definedName name="대왕참R4">#REF!</definedName>
    <definedName name="대왕참R6" localSheetId="2">#REF!</definedName>
    <definedName name="대왕참R6" localSheetId="0">#REF!</definedName>
    <definedName name="대왕참R6">#REF!</definedName>
    <definedName name="대왕참R8" localSheetId="2">#REF!</definedName>
    <definedName name="대왕참R8" localSheetId="0">#REF!</definedName>
    <definedName name="대왕참R8">#REF!</definedName>
    <definedName name="대전내역서_대전추가비교표_List" localSheetId="2">#REF!</definedName>
    <definedName name="대전내역서_대전추가비교표_List" localSheetId="0">#REF!</definedName>
    <definedName name="대전내역서_대전추가비교표_List">#REF!</definedName>
    <definedName name="대지면적" localSheetId="2">#REF!</definedName>
    <definedName name="대지면적" localSheetId="0">#REF!</definedName>
    <definedName name="대지면적">#REF!</definedName>
    <definedName name="대추R10" localSheetId="2">#REF!</definedName>
    <definedName name="대추R10" localSheetId="0">#REF!</definedName>
    <definedName name="대추R10">#REF!</definedName>
    <definedName name="대추R4" localSheetId="2">#REF!</definedName>
    <definedName name="대추R4" localSheetId="0">#REF!</definedName>
    <definedName name="대추R4">#REF!</definedName>
    <definedName name="대추R5" localSheetId="2">#REF!</definedName>
    <definedName name="대추R5" localSheetId="0">#REF!</definedName>
    <definedName name="대추R5">#REF!</definedName>
    <definedName name="대추R6" localSheetId="2">#REF!</definedName>
    <definedName name="대추R6" localSheetId="0">#REF!</definedName>
    <definedName name="대추R6">#REF!</definedName>
    <definedName name="대추R8" localSheetId="2">#REF!</definedName>
    <definedName name="대추R8" localSheetId="0">#REF!</definedName>
    <definedName name="대추R8">#REF!</definedName>
    <definedName name="대표자_주민등록번호" localSheetId="2">#REF!</definedName>
    <definedName name="대표자_주민등록번호" localSheetId="0">#REF!</definedName>
    <definedName name="대표자_주민등록번호">#REF!</definedName>
    <definedName name="대호전" localSheetId="2">#REF!</definedName>
    <definedName name="대호전" localSheetId="0">#REF!</definedName>
    <definedName name="대호전">#REF!</definedName>
    <definedName name="대호통" localSheetId="2">#REF!</definedName>
    <definedName name="대호통" localSheetId="0">#REF!</definedName>
    <definedName name="대호통">#REF!</definedName>
    <definedName name="대ㅣㅂ2">#N/A</definedName>
    <definedName name="댈타5" localSheetId="2">#REF!</definedName>
    <definedName name="댈타5" localSheetId="1">#REF!</definedName>
    <definedName name="댈타5" localSheetId="0">#REF!</definedName>
    <definedName name="댈타5">#REF!</definedName>
    <definedName name="더하기" localSheetId="2">순공사비!더하기</definedName>
    <definedName name="더하기" localSheetId="1">'원가계산(건축)'!더하기</definedName>
    <definedName name="더하기" localSheetId="0">#N/A</definedName>
    <definedName name="더하기">#N/A</definedName>
    <definedName name="덕진" localSheetId="2">#REF!</definedName>
    <definedName name="덕진" localSheetId="1">#REF!</definedName>
    <definedName name="덕진" localSheetId="0">#REF!</definedName>
    <definedName name="덕진">#REF!</definedName>
    <definedName name="덤프15경" localSheetId="2">#REF!</definedName>
    <definedName name="덤프15경" localSheetId="0">#REF!</definedName>
    <definedName name="덤프15경">#REF!</definedName>
    <definedName name="덤프15노무" localSheetId="2">#REF!</definedName>
    <definedName name="덤프15노무" localSheetId="0">#REF!</definedName>
    <definedName name="덤프15노무">#REF!</definedName>
    <definedName name="덤프15재료" localSheetId="2">#REF!</definedName>
    <definedName name="덤프15재료" localSheetId="0">#REF!</definedName>
    <definedName name="덤프15재료">#REF!</definedName>
    <definedName name="덤프2.5경" localSheetId="2">#REF!</definedName>
    <definedName name="덤프2.5경" localSheetId="0">#REF!</definedName>
    <definedName name="덤프2.5경">#REF!</definedName>
    <definedName name="덤프2.5노무" localSheetId="2">#REF!</definedName>
    <definedName name="덤프2.5노무" localSheetId="0">#REF!</definedName>
    <definedName name="덤프2.5노무">#REF!</definedName>
    <definedName name="덤프2.5재료" localSheetId="2">#REF!</definedName>
    <definedName name="덤프2.5재료" localSheetId="0">#REF!</definedName>
    <definedName name="덤프2.5재료">#REF!</definedName>
    <definedName name="덩굴장미3" localSheetId="2">#REF!</definedName>
    <definedName name="덩굴장미3" localSheetId="0">#REF!</definedName>
    <definedName name="덩굴장미3">#REF!</definedName>
    <definedName name="덩굴장미4" localSheetId="2">#REF!</definedName>
    <definedName name="덩굴장미4" localSheetId="0">#REF!</definedName>
    <definedName name="덩굴장미4">#REF!</definedName>
    <definedName name="덩굴장미5" localSheetId="2">#REF!</definedName>
    <definedName name="덩굴장미5" localSheetId="0">#REF!</definedName>
    <definedName name="덩굴장미5">#REF!</definedName>
    <definedName name="데_리_네_이_터_개_소_별_명_세" localSheetId="2">#REF!</definedName>
    <definedName name="데_리_네_이_터_개_소_별_명_세" localSheetId="0">#REF!</definedName>
    <definedName name="데_리_네_이_터_개_소_별_명_세">#REF!</definedName>
    <definedName name="데이타" localSheetId="2">#REF!</definedName>
    <definedName name="데이타" localSheetId="0">#REF!</definedName>
    <definedName name="데이타">#REF!</definedName>
    <definedName name="데크A" localSheetId="2">#REF!</definedName>
    <definedName name="데크A" localSheetId="0">#REF!</definedName>
    <definedName name="데크A">#REF!</definedName>
    <definedName name="데크휘니샤면고르기" localSheetId="2">#REF!</definedName>
    <definedName name="데크휘니샤면고르기" localSheetId="0">#REF!</definedName>
    <definedName name="데크휘니샤면고르기">#REF!</definedName>
    <definedName name="뎡유" localSheetId="2">#REF!</definedName>
    <definedName name="뎡유" localSheetId="0">#REF!</definedName>
    <definedName name="뎡유">#REF!</definedName>
    <definedName name="도_수_로_수_량_집_계" localSheetId="2">#REF!</definedName>
    <definedName name="도_수_로_수_량_집_계" localSheetId="0">#REF!</definedName>
    <definedName name="도_수_로_수_량_집_계">#REF!</definedName>
    <definedName name="도급공사비" localSheetId="2">#REF!</definedName>
    <definedName name="도급공사비" localSheetId="0">#REF!</definedName>
    <definedName name="도급공사비">#REF!</definedName>
    <definedName name="도급금액내역" localSheetId="1">{"Book1","호안(별표&amp;부표).xls","box(최근).xls"}</definedName>
    <definedName name="도급금액내역" localSheetId="0">{"Book1","호안(별표&amp;부표).xls","box(최근).xls"}</definedName>
    <definedName name="도급금액내역">{"Book1","호안(별표&amp;부표).xls","box(최근).xls"}</definedName>
    <definedName name="도급액1" localSheetId="2">#REF!</definedName>
    <definedName name="도급액1" localSheetId="1">#REF!</definedName>
    <definedName name="도급액1" localSheetId="0">#REF!</definedName>
    <definedName name="도급액1">#REF!</definedName>
    <definedName name="도면" localSheetId="0">#N/A</definedName>
    <definedName name="도면">#N/A</definedName>
    <definedName name="도면2" localSheetId="2">INDIRECT("그림2!a"&amp;MATCH(#REF!,[0]!프로파일형태,0))</definedName>
    <definedName name="도면2" localSheetId="1">INDIRECT("그림2!a"&amp;MATCH(#REF!,[0]!프로파일형태,0))</definedName>
    <definedName name="도면2" localSheetId="0">#N/A</definedName>
    <definedName name="도면2">#N/A</definedName>
    <definedName name="도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 localSheetId="2">#REF!</definedName>
    <definedName name="도서" localSheetId="1">#REF!</definedName>
    <definedName name="도서" localSheetId="0">#REF!</definedName>
    <definedName name="도서">#REF!</definedName>
    <definedName name="도장공" localSheetId="2">#REF!</definedName>
    <definedName name="도장공" localSheetId="0">#REF!</definedName>
    <definedName name="도장공">#REF!</definedName>
    <definedName name="도피밸브">#N/A</definedName>
    <definedName name="독일가문비1206" localSheetId="2">#REF!</definedName>
    <definedName name="독일가문비1206" localSheetId="1">#REF!</definedName>
    <definedName name="독일가문비1206" localSheetId="0">#REF!</definedName>
    <definedName name="독일가문비1206">#REF!</definedName>
    <definedName name="독일가문비1508" localSheetId="2">#REF!</definedName>
    <definedName name="독일가문비1508" localSheetId="0">#REF!</definedName>
    <definedName name="독일가문비1508">#REF!</definedName>
    <definedName name="독일가문비2010" localSheetId="2">#REF!</definedName>
    <definedName name="독일가문비2010" localSheetId="0">#REF!</definedName>
    <definedName name="독일가문비2010">#REF!</definedName>
    <definedName name="독일가문비2512" localSheetId="2">#REF!</definedName>
    <definedName name="독일가문비2512" localSheetId="0">#REF!</definedName>
    <definedName name="독일가문비2512">#REF!</definedName>
    <definedName name="독일가문비3015" localSheetId="2">#REF!</definedName>
    <definedName name="독일가문비3015" localSheetId="0">#REF!</definedName>
    <definedName name="독일가문비3015">#REF!</definedName>
    <definedName name="독일가문비3518" localSheetId="2">#REF!</definedName>
    <definedName name="독일가문비3518" localSheetId="0">#REF!</definedName>
    <definedName name="독일가문비3518">#REF!</definedName>
    <definedName name="돈나무0504" localSheetId="2">#REF!</definedName>
    <definedName name="돈나무0504" localSheetId="0">#REF!</definedName>
    <definedName name="돈나무0504">#REF!</definedName>
    <definedName name="돈나무0805" localSheetId="2">#REF!</definedName>
    <definedName name="돈나무0805" localSheetId="0">#REF!</definedName>
    <definedName name="돈나무0805">#REF!</definedName>
    <definedName name="돈나무1007" localSheetId="2">#REF!</definedName>
    <definedName name="돈나무1007" localSheetId="0">#REF!</definedName>
    <definedName name="돈나무1007">#REF!</definedName>
    <definedName name="돈나무1210" localSheetId="2">#REF!</definedName>
    <definedName name="돈나무1210" localSheetId="0">#REF!</definedName>
    <definedName name="돈나무1210">#REF!</definedName>
    <definedName name="돌_망_태_개_소_별_명_세" localSheetId="2">#REF!</definedName>
    <definedName name="돌_망_태_개_소_별_명_세" localSheetId="0">#REF!</definedName>
    <definedName name="돌_망_태_개_소_별_명_세">#REF!</definedName>
    <definedName name="돌_망_태_수_량_집_계" localSheetId="2">#REF!</definedName>
    <definedName name="돌_망_태_수_량_집_계" localSheetId="0">#REF!</definedName>
    <definedName name="돌_망_태_수_량_집_계">#REF!</definedName>
    <definedName name="돌단풍" localSheetId="2">#REF!</definedName>
    <definedName name="돌단풍" localSheetId="0">#REF!</definedName>
    <definedName name="돌단풍">#REF!</definedName>
    <definedName name="돌붙임_개소별명세" localSheetId="2">#REF!</definedName>
    <definedName name="돌붙임_개소별명세" localSheetId="0">#REF!</definedName>
    <definedName name="돌붙임_개소별명세">#REF!</definedName>
    <definedName name="돌붙임_수량집계" localSheetId="2">#REF!</definedName>
    <definedName name="돌붙임_수량집계" localSheetId="0">#REF!</definedName>
    <definedName name="돌붙임_수량집계">#REF!</definedName>
    <definedName name="동바리" localSheetId="2">#REF!</definedName>
    <definedName name="동바리" localSheetId="0">#REF!</definedName>
    <definedName name="동바리">#REF!</definedName>
    <definedName name="동백1002" localSheetId="2">#REF!</definedName>
    <definedName name="동백1002" localSheetId="0">#REF!</definedName>
    <definedName name="동백1002">#REF!</definedName>
    <definedName name="동백1204" localSheetId="2">#REF!</definedName>
    <definedName name="동백1204" localSheetId="0">#REF!</definedName>
    <definedName name="동백1204">#REF!</definedName>
    <definedName name="동백1506" localSheetId="2">#REF!</definedName>
    <definedName name="동백1506" localSheetId="0">#REF!</definedName>
    <definedName name="동백1506">#REF!</definedName>
    <definedName name="동백1808" localSheetId="2">#REF!</definedName>
    <definedName name="동백1808" localSheetId="0">#REF!</definedName>
    <definedName name="동백1808">#REF!</definedName>
    <definedName name="동백나무2노무" localSheetId="2">#REF!</definedName>
    <definedName name="동백나무2노무" localSheetId="0">#REF!</definedName>
    <definedName name="동백나무2노무">#REF!</definedName>
    <definedName name="동백나무2재료" localSheetId="2">#REF!</definedName>
    <definedName name="동백나무2재료" localSheetId="0">#REF!</definedName>
    <definedName name="동백나무2재료">#REF!</definedName>
    <definedName name="동백나무4노무" localSheetId="2">#REF!</definedName>
    <definedName name="동백나무4노무" localSheetId="0">#REF!</definedName>
    <definedName name="동백나무4노무">#REF!</definedName>
    <definedName name="동백나무4재료" localSheetId="2">#REF!</definedName>
    <definedName name="동백나무4재료" localSheetId="0">#REF!</definedName>
    <definedName name="동백나무4재료">#REF!</definedName>
    <definedName name="동백나무6노무" localSheetId="2">#REF!</definedName>
    <definedName name="동백나무6노무" localSheetId="0">#REF!</definedName>
    <definedName name="동백나무6노무">#REF!</definedName>
    <definedName name="동백나무6재료" localSheetId="2">#REF!</definedName>
    <definedName name="동백나무6재료" localSheetId="0">#REF!</definedName>
    <definedName name="동백나무6재료">#REF!</definedName>
    <definedName name="동백나무8노무" localSheetId="2">#REF!</definedName>
    <definedName name="동백나무8노무" localSheetId="0">#REF!</definedName>
    <definedName name="동백나무8노무">#REF!</definedName>
    <definedName name="동백나무8재료" localSheetId="2">#REF!</definedName>
    <definedName name="동백나무8재료" localSheetId="0">#REF!</definedName>
    <definedName name="동백나무8재료">#REF!</definedName>
    <definedName name="동백나무H2.0" localSheetId="2">#REF!</definedName>
    <definedName name="동백나무H2.0" localSheetId="0">#REF!</definedName>
    <definedName name="동백나무H2.0">#REF!</definedName>
    <definedName name="동별">[46]골조시행!#REF!</definedName>
    <definedName name="동별1">[59]골조시행!#REF!</definedName>
    <definedName name="동시" localSheetId="1" hidden="1">{#N/A,#N/A,FALSE,"전력간선"}</definedName>
    <definedName name="동시" localSheetId="0" hidden="1">{#N/A,#N/A,FALSE,"전력간선"}</definedName>
    <definedName name="동시" hidden="1">{#N/A,#N/A,FALSE,"전력간선"}</definedName>
    <definedName name="동아건설" localSheetId="2">#REF!</definedName>
    <definedName name="동아건설" localSheetId="1">#REF!</definedName>
    <definedName name="동아건설" localSheetId="0">#REF!</definedName>
    <definedName name="동아건설">#REF!</definedName>
    <definedName name="동양" localSheetId="1" hidden="1">{#N/A,#N/A,FALSE,"CCTV"}</definedName>
    <definedName name="동양" localSheetId="0" hidden="1">{#N/A,#N/A,FALSE,"CCTV"}</definedName>
    <definedName name="동양" hidden="1">{#N/A,#N/A,FALSE,"CCTV"}</definedName>
    <definedName name="되메우기" localSheetId="2">#REF!</definedName>
    <definedName name="되메우기" localSheetId="1">#REF!</definedName>
    <definedName name="되메우기" localSheetId="0">#REF!</definedName>
    <definedName name="되메우기">#REF!</definedName>
    <definedName name="되메우기경" localSheetId="2">#REF!</definedName>
    <definedName name="되메우기경" localSheetId="0">#REF!</definedName>
    <definedName name="되메우기경">#REF!</definedName>
    <definedName name="되메우기노" localSheetId="2">#REF!</definedName>
    <definedName name="되메우기노" localSheetId="0">#REF!</definedName>
    <definedName name="되메우기노">#REF!</definedName>
    <definedName name="되메우기재" localSheetId="2">#REF!</definedName>
    <definedName name="되메우기재" localSheetId="0">#REF!</definedName>
    <definedName name="되메우기재">#REF!</definedName>
    <definedName name="두겁노" localSheetId="2">#REF!</definedName>
    <definedName name="두겁노" localSheetId="0">#REF!</definedName>
    <definedName name="두겁노">#REF!</definedName>
    <definedName name="두겁재" localSheetId="2">#REF!</definedName>
    <definedName name="두겁재" localSheetId="0">#REF!</definedName>
    <definedName name="두겁재">#REF!</definedName>
    <definedName name="들" localSheetId="1" hidden="1">{#N/A,#N/A,FALSE,"이태원철근"}</definedName>
    <definedName name="들" localSheetId="0" hidden="1">{#N/A,#N/A,FALSE,"이태원철근"}</definedName>
    <definedName name="들" hidden="1">{#N/A,#N/A,FALSE,"이태원철근"}</definedName>
    <definedName name="등R2" localSheetId="2">#REF!</definedName>
    <definedName name="등R2" localSheetId="1">#REF!</definedName>
    <definedName name="등R2" localSheetId="0">#REF!</definedName>
    <definedName name="등R2">#REF!</definedName>
    <definedName name="등R4" localSheetId="2">#REF!</definedName>
    <definedName name="등R4" localSheetId="0">#REF!</definedName>
    <definedName name="등R4">#REF!</definedName>
    <definedName name="등R6" localSheetId="2">#REF!</definedName>
    <definedName name="등R6" localSheetId="0">#REF!</definedName>
    <definedName name="등R6">#REF!</definedName>
    <definedName name="등R8" localSheetId="2">#REF!</definedName>
    <definedName name="등R8" localSheetId="0">#REF!</definedName>
    <definedName name="등R8">#REF!</definedName>
    <definedName name="등락폭산정표" localSheetId="2" hidden="1">{#N/A,#N/A,FALSE,"포장단가"}</definedName>
    <definedName name="등락폭산정표" localSheetId="1" hidden="1">{#N/A,#N/A,FALSE,"포장단가"}</definedName>
    <definedName name="등락폭산정표" localSheetId="0" hidden="1">{#N/A,#N/A,FALSE,"포장단가"}</definedName>
    <definedName name="등락폭산정표" hidden="1">{#N/A,#N/A,FALSE,"포장단가"}</definedName>
    <definedName name="등용구분" localSheetId="2">순공사비!등용구분</definedName>
    <definedName name="등용구분" localSheetId="1">'원가계산(건축)'!등용구분</definedName>
    <definedName name="등용구분" localSheetId="0">#N/A</definedName>
    <definedName name="등용구분">#N/A</definedName>
    <definedName name="등주높이" localSheetId="2">순공사비!등주높이</definedName>
    <definedName name="등주높이" localSheetId="1">'원가계산(건축)'!등주높이</definedName>
    <definedName name="등주높이" localSheetId="0">#N/A</definedName>
    <definedName name="등주높이">#N/A</definedName>
    <definedName name="디" localSheetId="1" hidden="1">{#N/A,#N/A,FALSE,"견적갑지";#N/A,#N/A,FALSE,"총괄표";#N/A,#N/A,FALSE,"철골공사";#N/A,#N/A,FALSE,"토목공사";#N/A,#N/A,FALSE,"판넬전기공사"}</definedName>
    <definedName name="디" localSheetId="0" hidden="1">{#N/A,#N/A,FALSE,"견적갑지";#N/A,#N/A,FALSE,"총괄표";#N/A,#N/A,FALSE,"철골공사";#N/A,#N/A,FALSE,"토목공사";#N/A,#N/A,FALSE,"판넬전기공사"}</definedName>
    <definedName name="디" hidden="1">{#N/A,#N/A,FALSE,"견적갑지";#N/A,#N/A,FALSE,"총괄표";#N/A,#N/A,FALSE,"철골공사";#N/A,#N/A,FALSE,"토목공사";#N/A,#N/A,FALSE,"판넬전기공사"}</definedName>
    <definedName name="때죽R10" localSheetId="2">#REF!</definedName>
    <definedName name="때죽R10" localSheetId="1">#REF!</definedName>
    <definedName name="때죽R10" localSheetId="0">#REF!</definedName>
    <definedName name="때죽R10">#REF!</definedName>
    <definedName name="때죽R4" localSheetId="2">#REF!</definedName>
    <definedName name="때죽R4" localSheetId="0">#REF!</definedName>
    <definedName name="때죽R4">#REF!</definedName>
    <definedName name="때죽R6" localSheetId="2">#REF!</definedName>
    <definedName name="때죽R6" localSheetId="0">#REF!</definedName>
    <definedName name="때죽R6">#REF!</definedName>
    <definedName name="때죽R8" localSheetId="2">#REF!</definedName>
    <definedName name="때죽R8" localSheetId="0">#REF!</definedName>
    <definedName name="때죽R8">#REF!</definedName>
    <definedName name="때죽나무H3.0" localSheetId="2">#REF!</definedName>
    <definedName name="때죽나무H3.0" localSheetId="0">#REF!</definedName>
    <definedName name="때죽나무H3.0">#REF!</definedName>
    <definedName name="떡">INDIRECT("그림!$b"&amp;MATCH([60]Tool!$D$8,____,0))</definedName>
    <definedName name="또야" localSheetId="1" hidden="1">{#N/A,#N/A,FALSE,"이태원철근"}</definedName>
    <definedName name="또야" localSheetId="0" hidden="1">{#N/A,#N/A,FALSE,"이태원철근"}</definedName>
    <definedName name="또야" hidden="1">{#N/A,#N/A,FALSE,"이태원철근"}</definedName>
    <definedName name="ㄹ" localSheetId="2">#REF!</definedName>
    <definedName name="ㄹ" localSheetId="1">#REF!</definedName>
    <definedName name="ㄹ" localSheetId="0">#REF!</definedName>
    <definedName name="ㄹ">#REF!</definedName>
    <definedName name="ㄹ65">'[61]급수 (LPM)'!#REF!</definedName>
    <definedName name="ㄹ78" localSheetId="2">#REF!</definedName>
    <definedName name="ㄹ78" localSheetId="1">#REF!</definedName>
    <definedName name="ㄹ78" localSheetId="0">#REF!</definedName>
    <definedName name="ㄹ78">#REF!</definedName>
    <definedName name="ㄹ87" localSheetId="2">#REF!</definedName>
    <definedName name="ㄹ87" localSheetId="0">#REF!</definedName>
    <definedName name="ㄹ87">#REF!</definedName>
    <definedName name="ㄹㄴㄴㄴ" localSheetId="1" hidden="1">{#N/A,#N/A,FALSE,"이태원철근"}</definedName>
    <definedName name="ㄹㄴㄴㄴ" localSheetId="0" hidden="1">{#N/A,#N/A,FALSE,"이태원철근"}</definedName>
    <definedName name="ㄹㄴㄴㄴ" hidden="1">{#N/A,#N/A,FALSE,"이태원철근"}</definedName>
    <definedName name="ㄹㄷㅈ" localSheetId="1" hidden="1">{#N/A,#N/A,FALSE,"이태원철근"}</definedName>
    <definedName name="ㄹㄷㅈ" localSheetId="0" hidden="1">{#N/A,#N/A,FALSE,"이태원철근"}</definedName>
    <definedName name="ㄹㄷㅈ" hidden="1">{#N/A,#N/A,FALSE,"이태원철근"}</definedName>
    <definedName name="ㄹㄹ" localSheetId="2" hidden="1">#REF!</definedName>
    <definedName name="ㄹㄹ" localSheetId="1" hidden="1">#REF!</definedName>
    <definedName name="ㄹㄹ" localSheetId="0" hidden="1">#REF!</definedName>
    <definedName name="ㄹㄹ" hidden="1">#REF!</definedName>
    <definedName name="ㄹㄹ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ㄹㅀㅎ">#N/A</definedName>
    <definedName name="ㄹㄹㅇㄴ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ㄹㅇ" localSheetId="2" hidden="1">#REF!</definedName>
    <definedName name="ㄹㅇㄹㅇ" localSheetId="1" hidden="1">#REF!</definedName>
    <definedName name="ㄹㅇㄹㅇ" localSheetId="0" hidden="1">#REF!</definedName>
    <definedName name="ㄹㅇㄹㅇ" hidden="1">#REF!</definedName>
    <definedName name="ㄹㅇㅂ" localSheetId="1" hidden="1">{#N/A,#N/A,FALSE,"이태원철근"}</definedName>
    <definedName name="ㄹㅇㅂ" localSheetId="0" hidden="1">{#N/A,#N/A,FALSE,"이태원철근"}</definedName>
    <definedName name="ㄹㅇㅂ" hidden="1">{#N/A,#N/A,FALSE,"이태원철근"}</definedName>
    <definedName name="라" localSheetId="2">#REF!</definedName>
    <definedName name="라" localSheetId="1">#REF!</definedName>
    <definedName name="라" localSheetId="0">#REF!</definedName>
    <definedName name="라">#REF!</definedName>
    <definedName name="라ㅓ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램머경" localSheetId="2">#REF!</definedName>
    <definedName name="램머경" localSheetId="1">#REF!</definedName>
    <definedName name="램머경" localSheetId="0">#REF!</definedName>
    <definedName name="램머경">#REF!</definedName>
    <definedName name="램머노무" localSheetId="2">#REF!</definedName>
    <definedName name="램머노무" localSheetId="0">#REF!</definedName>
    <definedName name="램머노무">#REF!</definedName>
    <definedName name="램머재료" localSheetId="2">#REF!</definedName>
    <definedName name="램머재료" localSheetId="0">#REF!</definedName>
    <definedName name="램머재료">#REF!</definedName>
    <definedName name="러ㅛ" localSheetId="1" hidden="1">{#N/A,#N/A,FALSE,"이태원철근"}</definedName>
    <definedName name="러ㅛ" localSheetId="0" hidden="1">{#N/A,#N/A,FALSE,"이태원철근"}</definedName>
    <definedName name="러ㅛ" hidden="1">{#N/A,#N/A,FALSE,"이태원철근"}</definedName>
    <definedName name="레_무근" localSheetId="2">#REF!</definedName>
    <definedName name="레_무근" localSheetId="1">#REF!</definedName>
    <definedName name="레_무근" localSheetId="0">#REF!</definedName>
    <definedName name="레_무근">#REF!</definedName>
    <definedName name="레_철근" localSheetId="2">#REF!</definedName>
    <definedName name="레_철근" localSheetId="0">#REF!</definedName>
    <definedName name="레_철근">#REF!</definedName>
    <definedName name="레미콘무노" localSheetId="2">#REF!</definedName>
    <definedName name="레미콘무노" localSheetId="0">#REF!</definedName>
    <definedName name="레미콘무노">#REF!</definedName>
    <definedName name="레미콘무재" localSheetId="2">#REF!</definedName>
    <definedName name="레미콘무재" localSheetId="0">#REF!</definedName>
    <definedName name="레미콘무재">#REF!</definedName>
    <definedName name="레미콘소노" localSheetId="2">#REF!</definedName>
    <definedName name="레미콘소노" localSheetId="0">#REF!</definedName>
    <definedName name="레미콘소노">#REF!</definedName>
    <definedName name="레미콘소재" localSheetId="2">#REF!</definedName>
    <definedName name="레미콘소재" localSheetId="0">#REF!</definedName>
    <definedName name="레미콘소재">#REF!</definedName>
    <definedName name="레미콘철" localSheetId="2">#REF!</definedName>
    <definedName name="레미콘철" localSheetId="0">#REF!</definedName>
    <definedName name="레미콘철">#REF!</definedName>
    <definedName name="레미콘철노" localSheetId="2">#REF!</definedName>
    <definedName name="레미콘철노" localSheetId="0">#REF!</definedName>
    <definedName name="레미콘철노">#REF!</definedName>
    <definedName name="레미콘철재" localSheetId="2">#REF!</definedName>
    <definedName name="레미콘철재" localSheetId="0">#REF!</definedName>
    <definedName name="레미콘철재">#REF!</definedName>
    <definedName name="로하ㅗㅎ러ㅏㅓㅗㅎ려" localSheetId="1" hidden="1">{#N/A,#N/A,FALSE,"이태원철근"}</definedName>
    <definedName name="로하ㅗㅎ러ㅏㅓㅗㅎ려" localSheetId="0" hidden="1">{#N/A,#N/A,FALSE,"이태원철근"}</definedName>
    <definedName name="로하ㅗㅎ러ㅏㅓㅗㅎ려" hidden="1">{#N/A,#N/A,FALSE,"이태원철근"}</definedName>
    <definedName name="로허ㅗㅎ러ㅗㅎ러" localSheetId="1" hidden="1">{#N/A,#N/A,FALSE,"이태원철근"}</definedName>
    <definedName name="로허ㅗㅎ러ㅗㅎ러" localSheetId="0" hidden="1">{#N/A,#N/A,FALSE,"이태원철근"}</definedName>
    <definedName name="로허ㅗㅎ러ㅗㅎ러" hidden="1">{#N/A,#N/A,FALSE,"이태원철근"}</definedName>
    <definedName name="로허ㅗㅎ렁호ㅓ" localSheetId="1" hidden="1">{#N/A,#N/A,FALSE,"이태원철근"}</definedName>
    <definedName name="로허ㅗㅎ렁호ㅓ" localSheetId="0" hidden="1">{#N/A,#N/A,FALSE,"이태원철근"}</definedName>
    <definedName name="로허ㅗㅎ렁호ㅓ" hidden="1">{#N/A,#N/A,FALSE,"이태원철근"}</definedName>
    <definedName name="롷럻" localSheetId="1" hidden="1">{#N/A,#N/A,FALSE,"이태원철근"}</definedName>
    <definedName name="롷럻" localSheetId="0" hidden="1">{#N/A,#N/A,FALSE,"이태원철근"}</definedName>
    <definedName name="롷럻" hidden="1">{#N/A,#N/A,FALSE,"이태원철근"}</definedName>
    <definedName name="리핑0_3" localSheetId="2">#REF!</definedName>
    <definedName name="리핑0_3" localSheetId="1">#REF!</definedName>
    <definedName name="리핑0_3" localSheetId="0">#REF!</definedName>
    <definedName name="리핑0_3">#REF!</definedName>
    <definedName name="리핑12_15" localSheetId="2">#REF!</definedName>
    <definedName name="리핑12_15" localSheetId="0">#REF!</definedName>
    <definedName name="리핑12_15">#REF!</definedName>
    <definedName name="리핑15_18" localSheetId="2">#REF!</definedName>
    <definedName name="리핑15_18" localSheetId="0">#REF!</definedName>
    <definedName name="리핑15_18">#REF!</definedName>
    <definedName name="리핑3_6" localSheetId="2">#REF!</definedName>
    <definedName name="리핑3_6" localSheetId="0">#REF!</definedName>
    <definedName name="리핑3_6">#REF!</definedName>
    <definedName name="리핑6_9" localSheetId="2">#REF!</definedName>
    <definedName name="리핑6_9" localSheetId="0">#REF!</definedName>
    <definedName name="리핑6_9">#REF!</definedName>
    <definedName name="리핑9_12" localSheetId="2">#REF!</definedName>
    <definedName name="리핑9_12" localSheetId="0">#REF!</definedName>
    <definedName name="리핑9_12">#REF!</definedName>
    <definedName name="리핑합" localSheetId="2">#REF!</definedName>
    <definedName name="리핑합" localSheetId="0">#REF!</definedName>
    <definedName name="리핑합">#REF!</definedName>
    <definedName name="ㄼ" localSheetId="1" hidden="1">{#N/A,#N/A,FALSE,"이태원철근"}</definedName>
    <definedName name="ㄼ" localSheetId="0" hidden="1">{#N/A,#N/A,FALSE,"이태원철근"}</definedName>
    <definedName name="ㄼ" hidden="1">{#N/A,#N/A,FALSE,"이태원철근"}</definedName>
    <definedName name="ㄼㅂ" localSheetId="1" hidden="1">{#N/A,#N/A,FALSE,"이태원철근"}</definedName>
    <definedName name="ㄼㅂ" localSheetId="0" hidden="1">{#N/A,#N/A,FALSE,"이태원철근"}</definedName>
    <definedName name="ㄼㅂ" hidden="1">{#N/A,#N/A,FALSE,"이태원철근"}</definedName>
    <definedName name="ㅀ" localSheetId="2" hidden="1">#REF!</definedName>
    <definedName name="ㅀ" localSheetId="1" hidden="1">#REF!</definedName>
    <definedName name="ㅀ" localSheetId="0" hidden="1">#REF!</definedName>
    <definedName name="ㅀ" hidden="1">#REF!</definedName>
    <definedName name="ㅁ" localSheetId="2">#REF!</definedName>
    <definedName name="ㅁ" localSheetId="1">#REF!</definedName>
    <definedName name="ㅁ" localSheetId="0">#REF!</definedName>
    <definedName name="ㅁ">#REF!</definedName>
    <definedName name="ㅁ0" localSheetId="2">#REF!</definedName>
    <definedName name="ㅁ0" localSheetId="0">#REF!</definedName>
    <definedName name="ㅁ0">#REF!</definedName>
    <definedName name="ㅁ1">[62]PAC!#REF!</definedName>
    <definedName name="ㅁ100" localSheetId="2">#REF!</definedName>
    <definedName name="ㅁ100" localSheetId="1">#REF!</definedName>
    <definedName name="ㅁ100" localSheetId="0">#REF!</definedName>
    <definedName name="ㅁ100">#REF!</definedName>
    <definedName name="ㅁ1000" localSheetId="2">#REF!</definedName>
    <definedName name="ㅁ1000" localSheetId="1">#REF!</definedName>
    <definedName name="ㅁ1000" localSheetId="0">#REF!</definedName>
    <definedName name="ㅁ1000">#REF!</definedName>
    <definedName name="ㅁ1090" localSheetId="2">#REF!</definedName>
    <definedName name="ㅁ1090" localSheetId="1">#REF!</definedName>
    <definedName name="ㅁ1090" localSheetId="0">#REF!</definedName>
    <definedName name="ㅁ1090">#REF!</definedName>
    <definedName name="ㅁ1180" localSheetId="2">#REF!</definedName>
    <definedName name="ㅁ1180" localSheetId="1">#REF!</definedName>
    <definedName name="ㅁ1180" localSheetId="0">#REF!</definedName>
    <definedName name="ㅁ1180">#REF!</definedName>
    <definedName name="ㅁ191" localSheetId="2">#REF!</definedName>
    <definedName name="ㅁ191" localSheetId="0">#REF!</definedName>
    <definedName name="ㅁ191">#REF!</definedName>
    <definedName name="ㅁ270" localSheetId="2">#REF!</definedName>
    <definedName name="ㅁ270" localSheetId="0">#REF!</definedName>
    <definedName name="ㅁ270">#REF!</definedName>
    <definedName name="ㅁ309" localSheetId="2">#REF!</definedName>
    <definedName name="ㅁ309" localSheetId="0">#REF!</definedName>
    <definedName name="ㅁ309">#REF!</definedName>
    <definedName name="ㅁ331" localSheetId="2">#REF!</definedName>
    <definedName name="ㅁ331" localSheetId="0">#REF!</definedName>
    <definedName name="ㅁ331">#REF!</definedName>
    <definedName name="ㅁ347">'[63] 냉각수펌프'!#REF!</definedName>
    <definedName name="ㅁ40">[52]공조기휀!#REF!</definedName>
    <definedName name="ㅁ450">[52]AHU집계!#REF!</definedName>
    <definedName name="ㅁ60">[64]직노!#REF!</definedName>
    <definedName name="ㅁ700">[65]건축공사실행!#REF!</definedName>
    <definedName name="ㅁ750">[65]건축공사실행!#REF!</definedName>
    <definedName name="ㅁㄴㅁㅁ">#N/A</definedName>
    <definedName name="ㅁㄴㅁㅇ" localSheetId="2" hidden="1">#REF!</definedName>
    <definedName name="ㅁㄴㅁㅇ" localSheetId="1" hidden="1">#REF!</definedName>
    <definedName name="ㅁㄴㅁㅇ" localSheetId="0" hidden="1">#REF!</definedName>
    <definedName name="ㅁㄴㅁㅇ" hidden="1">#REF!</definedName>
    <definedName name="ㅁㄴㅇㄷㅂㅈㄷㅇㅂㅈㄷ" localSheetId="1" hidden="1">{#N/A,#N/A,FALSE,"이태원철근"}</definedName>
    <definedName name="ㅁㄴㅇㄷㅂㅈㄷㅇㅂㅈㄷ" localSheetId="0" hidden="1">{#N/A,#N/A,FALSE,"이태원철근"}</definedName>
    <definedName name="ㅁㄴㅇㄷㅂㅈㄷㅇㅂㅈㄷ" hidden="1">{#N/A,#N/A,FALSE,"이태원철근"}</definedName>
    <definedName name="ㅁㄴㅇㄹ" localSheetId="1" hidden="1">{#N/A,#N/A,FALSE,"이태원철근"}</definedName>
    <definedName name="ㅁㄴㅇㄹ" localSheetId="0" hidden="1">{#N/A,#N/A,FALSE,"이태원철근"}</definedName>
    <definedName name="ㅁㄴㅇㄹ" hidden="1">{#N/A,#N/A,FALSE,"이태원철근"}</definedName>
    <definedName name="ㅁㄴㅇㄹㄴㅇㄹ" localSheetId="1" hidden="1">{#N/A,#N/A,FALSE,"이태원철근"}</definedName>
    <definedName name="ㅁㄴㅇㄹㄴㅇㄹ" localSheetId="0" hidden="1">{#N/A,#N/A,FALSE,"이태원철근"}</definedName>
    <definedName name="ㅁㄴㅇㄹㄴㅇㄹ" hidden="1">{#N/A,#N/A,FALSE,"이태원철근"}</definedName>
    <definedName name="ㅁㄴㅇㄹㄴㅇㄻㄴㅇㄹㄴ" localSheetId="1" hidden="1">{#N/A,#N/A,FALSE,"이태원철근"}</definedName>
    <definedName name="ㅁㄴㅇㄹㄴㅇㄻㄴㅇㄹㄴ" localSheetId="0" hidden="1">{#N/A,#N/A,FALSE,"이태원철근"}</definedName>
    <definedName name="ㅁㄴㅇㄹㄴㅇㄻㄴㅇㄹㄴ" hidden="1">{#N/A,#N/A,FALSE,"이태원철근"}</definedName>
    <definedName name="ㅁㄴㅇㄹㄴㅇㅁㄹㄴㅇㅁㄻ누" localSheetId="1" hidden="1">{#N/A,#N/A,FALSE,"이태원철근"}</definedName>
    <definedName name="ㅁㄴㅇㄹㄴㅇㅁㄹㄴㅇㅁㄻ누" localSheetId="0" hidden="1">{#N/A,#N/A,FALSE,"이태원철근"}</definedName>
    <definedName name="ㅁㄴㅇㄹㄴㅇㅁㄹㄴㅇㅁㄻ누" hidden="1">{#N/A,#N/A,FALSE,"이태원철근"}</definedName>
    <definedName name="ㅁㄴㅇㄹㄴㅇㅁㄻㄴㅇㄻ" localSheetId="1" hidden="1">{#N/A,#N/A,FALSE,"이태원철근"}</definedName>
    <definedName name="ㅁㄴㅇㄹㄴㅇㅁㄻㄴㅇㄻ" localSheetId="0" hidden="1">{#N/A,#N/A,FALSE,"이태원철근"}</definedName>
    <definedName name="ㅁㄴㅇㄹㄴㅇㅁㄻㄴㅇㄻ" hidden="1">{#N/A,#N/A,FALSE,"이태원철근"}</definedName>
    <definedName name="ㅁㄴㅇㄹㄴㅇㅁㅎㄷㅈㅅㅎㄻㄴ" localSheetId="1" hidden="1">{#N/A,#N/A,FALSE,"이태원철근"}</definedName>
    <definedName name="ㅁㄴㅇㄹㄴㅇㅁㅎㄷㅈㅅㅎㄻㄴ" localSheetId="0" hidden="1">{#N/A,#N/A,FALSE,"이태원철근"}</definedName>
    <definedName name="ㅁㄴㅇㄹㄴㅇㅁㅎㄷㅈㅅㅎㄻㄴ" hidden="1">{#N/A,#N/A,FALSE,"이태원철근"}</definedName>
    <definedName name="ㅁㄴㅇㄹㄻㄴ" localSheetId="1" hidden="1">{#N/A,#N/A,FALSE,"이태원철근"}</definedName>
    <definedName name="ㅁㄴㅇㄹㄻㄴ" localSheetId="0" hidden="1">{#N/A,#N/A,FALSE,"이태원철근"}</definedName>
    <definedName name="ㅁㄴㅇㄹㄻㄴ" hidden="1">{#N/A,#N/A,FALSE,"이태원철근"}</definedName>
    <definedName name="ㅁㄴㅇㄻㄴㄹㄴㅁㅇ" localSheetId="1" hidden="1">{#N/A,#N/A,FALSE,"이태원철근"}</definedName>
    <definedName name="ㅁㄴㅇㄻㄴㄹㄴㅁㅇ" localSheetId="0" hidden="1">{#N/A,#N/A,FALSE,"이태원철근"}</definedName>
    <definedName name="ㅁㄴㅇㄻㄴㄹㄴㅁㅇ" hidden="1">{#N/A,#N/A,FALSE,"이태원철근"}</definedName>
    <definedName name="ㅁㄴㅇㄻㄴㅇㄹ" localSheetId="1" hidden="1">{#N/A,#N/A,FALSE,"이태원철근"}</definedName>
    <definedName name="ㅁㄴㅇㄻㄴㅇㄹ" localSheetId="0" hidden="1">{#N/A,#N/A,FALSE,"이태원철근"}</definedName>
    <definedName name="ㅁㄴㅇㄻㄴㅇㄹ" hidden="1">{#N/A,#N/A,FALSE,"이태원철근"}</definedName>
    <definedName name="ㅁㄴㅇㄻㄴㅇㄹㄴㅁㅇㄹ" localSheetId="1" hidden="1">{#N/A,#N/A,FALSE,"이태원철근"}</definedName>
    <definedName name="ㅁㄴㅇㄻㄴㅇㄹㄴㅁㅇㄹ" localSheetId="0" hidden="1">{#N/A,#N/A,FALSE,"이태원철근"}</definedName>
    <definedName name="ㅁㄴㅇㄻㄴㅇㄹㄴㅁㅇㄹ" hidden="1">{#N/A,#N/A,FALSE,"이태원철근"}</definedName>
    <definedName name="ㅁㄴㅇㄻㄴㅇㄻㄴㅇ" localSheetId="1" hidden="1">{#N/A,#N/A,FALSE,"이태원철근"}</definedName>
    <definedName name="ㅁㄴㅇㄻㄴㅇㄻㄴㅇ" localSheetId="0" hidden="1">{#N/A,#N/A,FALSE,"이태원철근"}</definedName>
    <definedName name="ㅁㄴㅇㄻㄴㅇㄻㄴㅇ" hidden="1">{#N/A,#N/A,FALSE,"이태원철근"}</definedName>
    <definedName name="ㅁㄴㅇㄻㄹ" localSheetId="1" hidden="1">{#N/A,#N/A,FALSE,"이태원철근"}</definedName>
    <definedName name="ㅁㄴㅇㄻㄹ" localSheetId="0" hidden="1">{#N/A,#N/A,FALSE,"이태원철근"}</definedName>
    <definedName name="ㅁㄴㅇㄻㄹ" hidden="1">{#N/A,#N/A,FALSE,"이태원철근"}</definedName>
    <definedName name="ㅁㄴㅇㅁㄴㅇ" localSheetId="2" hidden="1">#REF!</definedName>
    <definedName name="ㅁㄴㅇㅁㄴㅇ" localSheetId="1" hidden="1">#REF!</definedName>
    <definedName name="ㅁㄴㅇㅁㄴㅇ" localSheetId="0" hidden="1">#REF!</definedName>
    <definedName name="ㅁㄴㅇㅁㄴㅇ" hidden="1">#REF!</definedName>
    <definedName name="ㅁㄴㅇㅁㄶㅇㄶㅇㄶㅇㅁㅎㅇ" localSheetId="1" hidden="1">{#N/A,#N/A,FALSE,"이태원철근"}</definedName>
    <definedName name="ㅁㄴㅇㅁㄶㅇㄶㅇㄶㅇㅁㅎㅇ" localSheetId="0" hidden="1">{#N/A,#N/A,FALSE,"이태원철근"}</definedName>
    <definedName name="ㅁㄴㅇㅁㄶㅇㄶㅇㄶㅇㅁㅎㅇ" hidden="1">{#N/A,#N/A,FALSE,"이태원철근"}</definedName>
    <definedName name="ㅁㄴㅇㅂㅈㄷㅁㄴㄷㅇㅁㄴ" localSheetId="1" hidden="1">{#N/A,#N/A,FALSE,"이태원철근"}</definedName>
    <definedName name="ㅁㄴㅇㅂㅈㄷㅁㄴㄷㅇㅁㄴ" localSheetId="0" hidden="1">{#N/A,#N/A,FALSE,"이태원철근"}</definedName>
    <definedName name="ㅁㄴㅇㅂㅈㄷㅁㄴㄷㅇㅁㄴ" hidden="1">{#N/A,#N/A,FALSE,"이태원철근"}</definedName>
    <definedName name="ㅁㄴㅇㅂㅈㄷㅁㄴㅇㅂㅈ" localSheetId="1" hidden="1">{#N/A,#N/A,FALSE,"이태원철근"}</definedName>
    <definedName name="ㅁㄴㅇㅂㅈㄷㅁㄴㅇㅂㅈ" localSheetId="0" hidden="1">{#N/A,#N/A,FALSE,"이태원철근"}</definedName>
    <definedName name="ㅁㄴㅇㅂㅈㄷㅁㄴㅇㅂㅈ" hidden="1">{#N/A,#N/A,FALSE,"이태원철근"}</definedName>
    <definedName name="ㅁㄴㅇㅎㄴㅇㅁㄹㄷㅈㄹㄴㅇ" localSheetId="1" hidden="1">{#N/A,#N/A,FALSE,"이태원철근"}</definedName>
    <definedName name="ㅁㄴㅇㅎㄴㅇㅁㄹㄷㅈㄹㄴㅇ" localSheetId="0" hidden="1">{#N/A,#N/A,FALSE,"이태원철근"}</definedName>
    <definedName name="ㅁㄴㅇㅎㄴㅇㅁㄹㄷㅈㄹㄴㅇ" hidden="1">{#N/A,#N/A,FALSE,"이태원철근"}</definedName>
    <definedName name="ㅁㄴㅇㅎㄴㅇㅁㄹㄷㅈㄹㄴㅇㄹ" localSheetId="1" hidden="1">{#N/A,#N/A,FALSE,"이태원철근"}</definedName>
    <definedName name="ㅁㄴㅇㅎㄴㅇㅁㄹㄷㅈㄹㄴㅇㄹ" localSheetId="0" hidden="1">{#N/A,#N/A,FALSE,"이태원철근"}</definedName>
    <definedName name="ㅁㄴㅇㅎㄴㅇㅁㄹㄷㅈㄹㄴㅇㄹ" hidden="1">{#N/A,#N/A,FALSE,"이태원철근"}</definedName>
    <definedName name="ㅁㄴㅇㅎㄴㅇㅁㅎㅁㄴㅇㄻㄴㅇ" localSheetId="1" hidden="1">{#N/A,#N/A,FALSE,"이태원철근"}</definedName>
    <definedName name="ㅁㄴㅇㅎㄴㅇㅁㅎㅁㄴㅇㄻㄴㅇ" localSheetId="0" hidden="1">{#N/A,#N/A,FALSE,"이태원철근"}</definedName>
    <definedName name="ㅁㄴㅇㅎㄴㅇㅁㅎㅁㄴㅇㄻㄴㅇ" hidden="1">{#N/A,#N/A,FALSE,"이태원철근"}</definedName>
    <definedName name="ㅁㄴㅇㅎㄴㅇㅁㅎㅁㄴㅇㅎㅁㄴㅇㄹ" localSheetId="1" hidden="1">{#N/A,#N/A,FALSE,"이태원철근"}</definedName>
    <definedName name="ㅁㄴㅇㅎㄴㅇㅁㅎㅁㄴㅇㅎㅁㄴㅇㄹ" localSheetId="0" hidden="1">{#N/A,#N/A,FALSE,"이태원철근"}</definedName>
    <definedName name="ㅁㄴㅇㅎㄴㅇㅁㅎㅁㄴㅇㅎㅁㄴㅇㄹ" hidden="1">{#N/A,#N/A,FALSE,"이태원철근"}</definedName>
    <definedName name="ㅁㄴㅇㅎㄴㅇㅎㄶㅇㄶㅇㅁ" localSheetId="1" hidden="1">{#N/A,#N/A,FALSE,"이태원철근"}</definedName>
    <definedName name="ㅁㄴㅇㅎㄴㅇㅎㄶㅇㄶㅇㅁ" localSheetId="0" hidden="1">{#N/A,#N/A,FALSE,"이태원철근"}</definedName>
    <definedName name="ㅁㄴㅇㅎㄴㅇㅎㄶㅇㄶㅇㅁ" hidden="1">{#N/A,#N/A,FALSE,"이태원철근"}</definedName>
    <definedName name="ㅁㄴㅇㅎㅁㄴㄷㅇㅎㄴㅇㅁㅎㅁㄴ" localSheetId="1" hidden="1">{#N/A,#N/A,FALSE,"이태원철근"}</definedName>
    <definedName name="ㅁㄴㅇㅎㅁㄴㄷㅇㅎㄴㅇㅁㅎㅁㄴ" localSheetId="0" hidden="1">{#N/A,#N/A,FALSE,"이태원철근"}</definedName>
    <definedName name="ㅁㄴㅇㅎㅁㄴㄷㅇㅎㄴㅇㅁㅎㅁㄴ" hidden="1">{#N/A,#N/A,FALSE,"이태원철근"}</definedName>
    <definedName name="ㅁㄴㅇㅎㅁㄴㄷㅈㅎㄻㄴㅇㄻㄴㅇ" localSheetId="1" hidden="1">{#N/A,#N/A,FALSE,"이태원철근"}</definedName>
    <definedName name="ㅁㄴㅇㅎㅁㄴㄷㅈㅎㄻㄴㅇㄻㄴㅇ" localSheetId="0" hidden="1">{#N/A,#N/A,FALSE,"이태원철근"}</definedName>
    <definedName name="ㅁㄴㅇㅎㅁㄴㄷㅈㅎㄻㄴㅇㄻㄴㅇ" hidden="1">{#N/A,#N/A,FALSE,"이태원철근"}</definedName>
    <definedName name="ㅁㄴㅇㅎㅁㄴㅇㅅㄷㅈㅁㄻㄴㅇㄹ" localSheetId="1" hidden="1">{#N/A,#N/A,FALSE,"이태원철근"}</definedName>
    <definedName name="ㅁㄴㅇㅎㅁㄴㅇㅅㄷㅈㅁㄻㄴㅇㄹ" localSheetId="0" hidden="1">{#N/A,#N/A,FALSE,"이태원철근"}</definedName>
    <definedName name="ㅁㄴㅇㅎㅁㄴㅇㅅㄷㅈㅁㄻㄴㅇㄹ" hidden="1">{#N/A,#N/A,FALSE,"이태원철근"}</definedName>
    <definedName name="ㅁㄴㅇㅎㅁㄴㅇㅎㄻㄴㅇㄱㄹㄴㅇ" localSheetId="1" hidden="1">{#N/A,#N/A,FALSE,"이태원철근"}</definedName>
    <definedName name="ㅁㄴㅇㅎㅁㄴㅇㅎㄻㄴㅇㄱㄹㄴㅇ" localSheetId="0" hidden="1">{#N/A,#N/A,FALSE,"이태원철근"}</definedName>
    <definedName name="ㅁㄴㅇㅎㅁㄴㅇㅎㄻㄴㅇㄱㄹㄴㅇ" hidden="1">{#N/A,#N/A,FALSE,"이태원철근"}</definedName>
    <definedName name="ㅁㄴㅇㅎㅁㄴㅇㅎㄻㄴㅇㅎㅁㄴㅇ" localSheetId="1" hidden="1">{#N/A,#N/A,FALSE,"이태원철근"}</definedName>
    <definedName name="ㅁㄴㅇㅎㅁㄴㅇㅎㄻㄴㅇㅎㅁㄴㅇ" localSheetId="0" hidden="1">{#N/A,#N/A,FALSE,"이태원철근"}</definedName>
    <definedName name="ㅁㄴㅇㅎㅁㄴㅇㅎㄻㄴㅇㅎㅁㄴㅇ" hidden="1">{#N/A,#N/A,FALSE,"이태원철근"}</definedName>
    <definedName name="ㅁㄴㅇㅎㅁㄴㅇㅎㅁㄴㅇㄻㄴㅇㄹ" localSheetId="1" hidden="1">{#N/A,#N/A,FALSE,"이태원철근"}</definedName>
    <definedName name="ㅁㄴㅇㅎㅁㄴㅇㅎㅁㄴㅇㄻㄴㅇㄹ" localSheetId="0" hidden="1">{#N/A,#N/A,FALSE,"이태원철근"}</definedName>
    <definedName name="ㅁㄴㅇㅎㅁㄴㅇㅎㅁㄴㅇㄻㄴㅇㄹ" hidden="1">{#N/A,#N/A,FALSE,"이태원철근"}</definedName>
    <definedName name="ㅁㄴㅇㅎㅁㄴㅇㅎㅁㄴㅇㅎ" localSheetId="1" hidden="1">{#N/A,#N/A,FALSE,"이태원철근"}</definedName>
    <definedName name="ㅁㄴㅇㅎㅁㄴㅇㅎㅁㄴㅇㅎ" localSheetId="0" hidden="1">{#N/A,#N/A,FALSE,"이태원철근"}</definedName>
    <definedName name="ㅁㄴㅇㅎㅁㄴㅇㅎㅁㄴㅇㅎ" hidden="1">{#N/A,#N/A,FALSE,"이태원철근"}</definedName>
    <definedName name="ㅁㄴㅇㅎㅁㄴㅇㅎㅁㄴㅇㅎㄴㅇㅁㅎ" localSheetId="1" hidden="1">{#N/A,#N/A,FALSE,"이태원철근"}</definedName>
    <definedName name="ㅁㄴㅇㅎㅁㄴㅇㅎㅁㄴㅇㅎㄴㅇㅁㅎ" localSheetId="0" hidden="1">{#N/A,#N/A,FALSE,"이태원철근"}</definedName>
    <definedName name="ㅁㄴㅇㅎㅁㄴㅇㅎㅁㄴㅇㅎㄴㅇㅁㅎ" hidden="1">{#N/A,#N/A,FALSE,"이태원철근"}</definedName>
    <definedName name="ㅁㄴㅇㅎㅁㄴㅇㅎㅁㄴㅇㅎㄹㄴㅇㅁㅎㄴ" localSheetId="1" hidden="1">{#N/A,#N/A,FALSE,"이태원철근"}</definedName>
    <definedName name="ㅁㄴㅇㅎㅁㄴㅇㅎㅁㄴㅇㅎㄹㄴㅇㅁㅎㄴ" localSheetId="0" hidden="1">{#N/A,#N/A,FALSE,"이태원철근"}</definedName>
    <definedName name="ㅁㄴㅇㅎㅁㄴㅇㅎㅁㄴㅇㅎㄹㄴㅇㅁㅎㄴ" hidden="1">{#N/A,#N/A,FALSE,"이태원철근"}</definedName>
    <definedName name="ㅁㄴㅇㅎㅁㄴㅇㅎㅁㄴㅇㅎㅁ" localSheetId="1" hidden="1">{#N/A,#N/A,FALSE,"이태원철근"}</definedName>
    <definedName name="ㅁㄴㅇㅎㅁㄴㅇㅎㅁㄴㅇㅎㅁ" localSheetId="0" hidden="1">{#N/A,#N/A,FALSE,"이태원철근"}</definedName>
    <definedName name="ㅁㄴㅇㅎㅁㄴㅇㅎㅁㄴㅇㅎㅁ" hidden="1">{#N/A,#N/A,FALSE,"이태원철근"}</definedName>
    <definedName name="ㅁㄴㅇㅎㅁㄴㅇㅎㅁㄴㅇㅎㅁㄴ" localSheetId="1" hidden="1">{#N/A,#N/A,FALSE,"이태원철근"}</definedName>
    <definedName name="ㅁㄴㅇㅎㅁㄴㅇㅎㅁㄴㅇㅎㅁㄴ" localSheetId="0" hidden="1">{#N/A,#N/A,FALSE,"이태원철근"}</definedName>
    <definedName name="ㅁㄴㅇㅎㅁㄴㅇㅎㅁㄴㅇㅎㅁㄴ" hidden="1">{#N/A,#N/A,FALSE,"이태원철근"}</definedName>
    <definedName name="ㅁㄴㅇㅎㅁㄴㅇㅎㅁㄶㅇㅁㄶㅇ" localSheetId="1" hidden="1">{#N/A,#N/A,FALSE,"이태원철근"}</definedName>
    <definedName name="ㅁㄴㅇㅎㅁㄴㅇㅎㅁㄶㅇㅁㄶㅇ" localSheetId="0" hidden="1">{#N/A,#N/A,FALSE,"이태원철근"}</definedName>
    <definedName name="ㅁㄴㅇㅎㅁㄴㅇㅎㅁㄶㅇㅁㄶㅇ" hidden="1">{#N/A,#N/A,FALSE,"이태원철근"}</definedName>
    <definedName name="ㅁㄴㅇㅎㅁㄶㅇㅁㄶㅇㄶㅇㅁ" localSheetId="1" hidden="1">{#N/A,#N/A,FALSE,"이태원철근"}</definedName>
    <definedName name="ㅁㄴㅇㅎㅁㄶㅇㅁㄶㅇㄶㅇㅁ" localSheetId="0" hidden="1">{#N/A,#N/A,FALSE,"이태원철근"}</definedName>
    <definedName name="ㅁㄴㅇㅎㅁㄶㅇㅁㄶㅇㄶㅇㅁ" hidden="1">{#N/A,#N/A,FALSE,"이태원철근"}</definedName>
    <definedName name="ㅁㄴㅇㅎㅁㄶㅇㅇㅁㄶ" localSheetId="1" hidden="1">{#N/A,#N/A,FALSE,"이태원철근"}</definedName>
    <definedName name="ㅁㄴㅇㅎㅁㄶㅇㅇㅁㄶ" localSheetId="0" hidden="1">{#N/A,#N/A,FALSE,"이태원철근"}</definedName>
    <definedName name="ㅁㄴㅇㅎㅁㄶㅇㅇㅁㄶ" hidden="1">{#N/A,#N/A,FALSE,"이태원철근"}</definedName>
    <definedName name="ㅁㄴㅇㅎㅁㄷㅈㅎㅁㄴㄷㄱㄻㄴㅇ" localSheetId="1" hidden="1">{#N/A,#N/A,FALSE,"이태원철근"}</definedName>
    <definedName name="ㅁㄴㅇㅎㅁㄷㅈㅎㅁㄴㄷㄱㄻㄴㅇ" localSheetId="0" hidden="1">{#N/A,#N/A,FALSE,"이태원철근"}</definedName>
    <definedName name="ㅁㄴㅇㅎㅁㄷㅈㅎㅁㄴㄷㄱㄻㄴㅇ" hidden="1">{#N/A,#N/A,FALSE,"이태원철근"}</definedName>
    <definedName name="ㅁㄴㅇㅎㅁㅎㅇㅁㅎㅇ" localSheetId="1" hidden="1">{#N/A,#N/A,FALSE,"이태원철근"}</definedName>
    <definedName name="ㅁㄴㅇㅎㅁㅎㅇㅁㅎㅇ" localSheetId="0" hidden="1">{#N/A,#N/A,FALSE,"이태원철근"}</definedName>
    <definedName name="ㅁㄴㅇㅎㅁㅎㅇㅁㅎㅇ" hidden="1">{#N/A,#N/A,FALSE,"이태원철근"}</definedName>
    <definedName name="ㅁ뇬ㄱ쇿ㄴ" localSheetId="1" hidden="1">{#N/A,#N/A,FALSE,"이태원철근"}</definedName>
    <definedName name="ㅁ뇬ㄱ쇿ㄴ" localSheetId="0" hidden="1">{#N/A,#N/A,FALSE,"이태원철근"}</definedName>
    <definedName name="ㅁ뇬ㄱ쇿ㄴ" hidden="1">{#N/A,#N/A,FALSE,"이태원철근"}</definedName>
    <definedName name="ㅁ니아민ㅇㅁㄴㅇㅁㄴ" localSheetId="1" hidden="1">{#N/A,#N/A,FALSE,"지침";#N/A,#N/A,FALSE,"환경분석";#N/A,#N/A,FALSE,"Sheet16"}</definedName>
    <definedName name="ㅁ니아민ㅇㅁㄴㅇㅁㄴ" localSheetId="0" hidden="1">{#N/A,#N/A,FALSE,"지침";#N/A,#N/A,FALSE,"환경분석";#N/A,#N/A,FALSE,"Sheet16"}</definedName>
    <definedName name="ㅁ니아민ㅇㅁㄴㅇㅁㄴ" hidden="1">{#N/A,#N/A,FALSE,"지침";#N/A,#N/A,FALSE,"환경분석";#N/A,#N/A,FALSE,"Sheet16"}</definedName>
    <definedName name="ㅁㄶㅇㄶㅇㄶㅇㄶㅇㅁ" localSheetId="1" hidden="1">{#N/A,#N/A,FALSE,"이태원철근"}</definedName>
    <definedName name="ㅁㄶㅇㄶㅇㄶㅇㄶㅇㅁ" localSheetId="0" hidden="1">{#N/A,#N/A,FALSE,"이태원철근"}</definedName>
    <definedName name="ㅁㄶㅇㄶㅇㄶㅇㄶㅇㅁ" hidden="1">{#N/A,#N/A,FALSE,"이태원철근"}</definedName>
    <definedName name="ㅁㄶㅇㄶㅇㄶㅇㅁㅁㄶㅇㅎㅇ" localSheetId="1" hidden="1">{#N/A,#N/A,FALSE,"이태원철근"}</definedName>
    <definedName name="ㅁㄶㅇㄶㅇㄶㅇㅁㅁㄶㅇㅎㅇ" localSheetId="0" hidden="1">{#N/A,#N/A,FALSE,"이태원철근"}</definedName>
    <definedName name="ㅁㄶㅇㄶㅇㄶㅇㅁㅁㄶㅇㅎㅇ" hidden="1">{#N/A,#N/A,FALSE,"이태원철근"}</definedName>
    <definedName name="ㅁㄶㅇㄶㅇㅁㄶㅇㅁㄶㅇㄶㅇㅁ" localSheetId="1" hidden="1">{#N/A,#N/A,FALSE,"이태원철근"}</definedName>
    <definedName name="ㅁㄶㅇㄶㅇㅁㄶㅇㅁㄶㅇㄶㅇㅁ" localSheetId="0" hidden="1">{#N/A,#N/A,FALSE,"이태원철근"}</definedName>
    <definedName name="ㅁㄶㅇㄶㅇㅁㄶㅇㅁㄶㅇㄶㅇㅁ" hidden="1">{#N/A,#N/A,FALSE,"이태원철근"}</definedName>
    <definedName name="ㅁㄶㅇㄶㅇㅁㄶㅇㅁㄶㅇㅁㄶㅇ" localSheetId="1" hidden="1">{#N/A,#N/A,FALSE,"이태원철근"}</definedName>
    <definedName name="ㅁㄶㅇㄶㅇㅁㄶㅇㅁㄶㅇㅁㄶㅇ" localSheetId="0" hidden="1">{#N/A,#N/A,FALSE,"이태원철근"}</definedName>
    <definedName name="ㅁㄶㅇㄶㅇㅁㄶㅇㅁㄶㅇㅁㄶㅇ" hidden="1">{#N/A,#N/A,FALSE,"이태원철근"}</definedName>
    <definedName name="ㅁㄶㅇㅁㄶㅇㄶㅇㄶㅇㄶㅇ" localSheetId="1" hidden="1">{#N/A,#N/A,FALSE,"이태원철근"}</definedName>
    <definedName name="ㅁㄶㅇㅁㄶㅇㄶㅇㄶㅇㄶㅇ" localSheetId="0" hidden="1">{#N/A,#N/A,FALSE,"이태원철근"}</definedName>
    <definedName name="ㅁㄶㅇㅁㄶㅇㄶㅇㄶㅇㄶㅇ" hidden="1">{#N/A,#N/A,FALSE,"이태원철근"}</definedName>
    <definedName name="ㅁㄶㅇㅎㅎㅇㄴㄶㅇㅁㄶㅇ" localSheetId="1" hidden="1">{#N/A,#N/A,FALSE,"이태원철근"}</definedName>
    <definedName name="ㅁㄶㅇㅎㅎㅇㄴㄶㅇㅁㄶㅇ" localSheetId="0" hidden="1">{#N/A,#N/A,FALSE,"이태원철근"}</definedName>
    <definedName name="ㅁㄶㅇㅎㅎㅇㄴㄶㅇㅁㄶㅇ" hidden="1">{#N/A,#N/A,FALSE,"이태원철근"}</definedName>
    <definedName name="ㅁㄹㅇㄴ" localSheetId="1" hidden="1">{#N/A,#N/A,FALSE,"이태원철근"}</definedName>
    <definedName name="ㅁㄹㅇㄴ" localSheetId="0" hidden="1">{#N/A,#N/A,FALSE,"이태원철근"}</definedName>
    <definedName name="ㅁㄹㅇㄴ" hidden="1">{#N/A,#N/A,FALSE,"이태원철근"}</definedName>
    <definedName name="ㅁㅁ" localSheetId="2">{"Book1","상동3BL옥외설계계산서(1차검토분).xls"}</definedName>
    <definedName name="ㅁㅁ" localSheetId="1">{"Book1","상동3BL옥외설계계산서(1차검토분).xls"}</definedName>
    <definedName name="ㅁㅁ" localSheetId="0">{"Book1","상동3BL옥외설계계산서(1차검토분).xls"}</definedName>
    <definedName name="ㅁㅁ">{"Book1","상동3BL옥외설계계산서(1차검토분).xls"}</definedName>
    <definedName name="ㅁㅁ158" localSheetId="2">#REF!</definedName>
    <definedName name="ㅁㅁ158" localSheetId="1">#REF!</definedName>
    <definedName name="ㅁㅁ158" localSheetId="0">#REF!</definedName>
    <definedName name="ㅁㅁ158">#REF!</definedName>
    <definedName name="ㅁㅁㅁ" localSheetId="2">{"Book1","상동3BL옥외설계계산서(1차검토분).xls"}</definedName>
    <definedName name="ㅁㅁㅁ" localSheetId="1">{"Book1","상동3BL옥외설계계산서(1차검토분).xls"}</definedName>
    <definedName name="ㅁㅁㅁ" localSheetId="0">{"Book1","상동3BL옥외설계계산서(1차검토분).xls"}</definedName>
    <definedName name="ㅁㅁㅁ">{"Book1","상동3BL옥외설계계산서(1차검토분).xls"}</definedName>
    <definedName name="ㅁㅁㅁㅁ" localSheetId="2">BLCH</definedName>
    <definedName name="ㅁㅁㅁㅁ" localSheetId="1">BLCH</definedName>
    <definedName name="ㅁㅁㅁㅁ" localSheetId="0">BLCH</definedName>
    <definedName name="ㅁㅁㅁㅁ">BLCH</definedName>
    <definedName name="ㅁㅁㅁㅁㅁ" localSheetId="1" hidden="1">{#N/A,#N/A,FALSE,"이태원철근"}</definedName>
    <definedName name="ㅁㅁㅁㅁㅁ" localSheetId="0" hidden="1">{#N/A,#N/A,FALSE,"이태원철근"}</definedName>
    <definedName name="ㅁㅁㅁㅁㅁ" hidden="1">{#N/A,#N/A,FALSE,"이태원철근"}</definedName>
    <definedName name="ㅁㅁㅁㅁㅁㅁㅁ" localSheetId="2" hidden="1">#REF!</definedName>
    <definedName name="ㅁㅁㅁㅁㅁㅁㅁ" localSheetId="1" hidden="1">#REF!</definedName>
    <definedName name="ㅁㅁㅁㅁㅁㅁㅁ" localSheetId="0" hidden="1">#REF!</definedName>
    <definedName name="ㅁㅁㅁㅁㅁㅁㅁ" hidden="1">#REF!</definedName>
    <definedName name="ㅁㅁㅁㅁㅁㅁㅁㅁㅁㅁㅁ" localSheetId="1" hidden="1">{#N/A,#N/A,FALSE,"이태원철근"}</definedName>
    <definedName name="ㅁㅁㅁㅁㅁㅁㅁㅁㅁㅁㅁ" localSheetId="0" hidden="1">{#N/A,#N/A,FALSE,"이태원철근"}</definedName>
    <definedName name="ㅁㅁㅁㅁㅁㅁㅁㅁㅁㅁㅁ" hidden="1">{#N/A,#N/A,FALSE,"이태원철근"}</definedName>
    <definedName name="ㅁㅁㅁㅁㅁㅁㅁㅁㅁㅁㅁㅁ" localSheetId="1" hidden="1">{#N/A,#N/A,FALSE,"이태원철근"}</definedName>
    <definedName name="ㅁㅁㅁㅁㅁㅁㅁㅁㅁㅁㅁㅁ" localSheetId="0" hidden="1">{#N/A,#N/A,FALSE,"이태원철근"}</definedName>
    <definedName name="ㅁㅁㅁㅁㅁㅁㅁㅁㅁㅁㅁㅁ" hidden="1">{#N/A,#N/A,FALSE,"이태원철근"}</definedName>
    <definedName name="ㅁㅁㅁㅁㅁㅁㅁㅁㅁㅁㅁㅁㅁ" localSheetId="1" hidden="1">{#N/A,#N/A,FALSE,"이태원철근"}</definedName>
    <definedName name="ㅁㅁㅁㅁㅁㅁㅁㅁㅁㅁㅁㅁㅁ" localSheetId="0" hidden="1">{#N/A,#N/A,FALSE,"이태원철근"}</definedName>
    <definedName name="ㅁㅁㅁㅁㅁㅁㅁㅁㅁㅁㅁㅁㅁ" hidden="1">{#N/A,#N/A,FALSE,"이태원철근"}</definedName>
    <definedName name="ㅁㅁㅁㅁㅁㅁㅁㅁㅁㅁㅁㅁㅁㅁ" localSheetId="1" hidden="1">{#N/A,#N/A,FALSE,"이태원철근"}</definedName>
    <definedName name="ㅁㅁㅁㅁㅁㅁㅁㅁㅁㅁㅁㅁㅁㅁ" localSheetId="0" hidden="1">{#N/A,#N/A,FALSE,"이태원철근"}</definedName>
    <definedName name="ㅁㅁㅁㅁㅁㅁㅁㅁㅁㅁㅁㅁㅁㅁ" hidden="1">{#N/A,#N/A,FALSE,"이태원철근"}</definedName>
    <definedName name="ㅁㅅ"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ㄻㄴㅇㄻㄴㅇㄹ" localSheetId="1" hidden="1">{#N/A,#N/A,FALSE,"이태원철근"}</definedName>
    <definedName name="ㅁㅇㄴㄻㄴㅇㄻㄴㅇㄹ" localSheetId="0" hidden="1">{#N/A,#N/A,FALSE,"이태원철근"}</definedName>
    <definedName name="ㅁㅇㄴㄻㄴㅇㄻㄴㅇㄹ" hidden="1">{#N/A,#N/A,FALSE,"이태원철근"}</definedName>
    <definedName name="ㅁㅇㄻㄴㄻ" localSheetId="1" hidden="1">{#N/A,#N/A,FALSE,"이태원철근"}</definedName>
    <definedName name="ㅁㅇㄻㄴㄻ" localSheetId="0" hidden="1">{#N/A,#N/A,FALSE,"이태원철근"}</definedName>
    <definedName name="ㅁㅇㄻㄴㄻ" hidden="1">{#N/A,#N/A,FALSE,"이태원철근"}</definedName>
    <definedName name="ㅁㅇㄻㄴㅇㄹ" localSheetId="2">#REF!</definedName>
    <definedName name="ㅁㅇㄻㄴㅇㄹ" localSheetId="1">#REF!</definedName>
    <definedName name="ㅁㅇㄻㄴㅇㄹ" localSheetId="0">#REF!</definedName>
    <definedName name="ㅁㅇㄻㄴㅇㄹ">#REF!</definedName>
    <definedName name="ㅁㅇㄻㅇㄹ">[2]예가표!#REF!</definedName>
    <definedName name="ㅁㅇㅂㅈㄷㅇㅂㅈㄷㅁㄴ" localSheetId="1" hidden="1">{#N/A,#N/A,FALSE,"이태원철근"}</definedName>
    <definedName name="ㅁㅇㅂㅈㄷㅇㅂㅈㄷㅁㄴ" localSheetId="0" hidden="1">{#N/A,#N/A,FALSE,"이태원철근"}</definedName>
    <definedName name="ㅁㅇㅂㅈㄷㅇㅂㅈㄷㅁㄴ" hidden="1">{#N/A,#N/A,FALSE,"이태원철근"}</definedName>
    <definedName name="ㅁㅇㅎㅁㄴㅇㅎㅇㅁㄶㄻㅇㄴ" localSheetId="1" hidden="1">{#N/A,#N/A,FALSE,"이태원철근"}</definedName>
    <definedName name="ㅁㅇㅎㅁㄴㅇㅎㅇㅁㄶㄻㅇㄴ" localSheetId="0" hidden="1">{#N/A,#N/A,FALSE,"이태원철근"}</definedName>
    <definedName name="ㅁㅇㅎㅁㄴㅇㅎㅇㅁㄶㄻㅇㄴ" hidden="1">{#N/A,#N/A,FALSE,"이태원철근"}</definedName>
    <definedName name="ㅁㅇㅎㅁㄶㅇㅁㅎㅇㄶㅇ" localSheetId="1" hidden="1">{#N/A,#N/A,FALSE,"이태원철근"}</definedName>
    <definedName name="ㅁㅇㅎㅁㄶㅇㅁㅎㅇㄶㅇ" localSheetId="0" hidden="1">{#N/A,#N/A,FALSE,"이태원철근"}</definedName>
    <definedName name="ㅁㅇㅎㅁㄶㅇㅁㅎㅇㄶㅇ" hidden="1">{#N/A,#N/A,FALSE,"이태원철근"}</definedName>
    <definedName name="마" localSheetId="2">#REF!</definedName>
    <definedName name="마" localSheetId="1">#REF!</definedName>
    <definedName name="마" localSheetId="0">#REF!</definedName>
    <definedName name="마">#REF!</definedName>
    <definedName name="마가목R3" localSheetId="2">#REF!</definedName>
    <definedName name="마가목R3" localSheetId="0">#REF!</definedName>
    <definedName name="마가목R3">#REF!</definedName>
    <definedName name="마가목R5" localSheetId="2">#REF!</definedName>
    <definedName name="마가목R5" localSheetId="0">#REF!</definedName>
    <definedName name="마가목R5">#REF!</definedName>
    <definedName name="마가목R7" localSheetId="2">#REF!</definedName>
    <definedName name="마가목R7" localSheetId="0">#REF!</definedName>
    <definedName name="마가목R7">#REF!</definedName>
    <definedName name="마감수준24" localSheetId="2">#REF!</definedName>
    <definedName name="마감수준24" localSheetId="0">#REF!</definedName>
    <definedName name="마감수준24">#REF!</definedName>
    <definedName name="마감수준32" localSheetId="2">#REF!</definedName>
    <definedName name="마감수준32" localSheetId="0">#REF!</definedName>
    <definedName name="마감수준32">#REF!</definedName>
    <definedName name="마감수준43" localSheetId="2">#REF!</definedName>
    <definedName name="마감수준43" localSheetId="0">#REF!</definedName>
    <definedName name="마감수준43">#REF!</definedName>
    <definedName name="마감수준48" localSheetId="2">#REF!</definedName>
    <definedName name="마감수준48" localSheetId="0">#REF!</definedName>
    <definedName name="마감수준48">#REF!</definedName>
    <definedName name="마감수준62" localSheetId="2">#REF!</definedName>
    <definedName name="마감수준62" localSheetId="0">#REF!</definedName>
    <definedName name="마감수준62">#REF!</definedName>
    <definedName name="마감수준80" localSheetId="2">#REF!</definedName>
    <definedName name="마감수준80" localSheetId="0">#REF!</definedName>
    <definedName name="마감수준80">#REF!</definedName>
    <definedName name="마감포">#N/A</definedName>
    <definedName name="마스콘수량" localSheetId="2">#REF!</definedName>
    <definedName name="마스콘수량" localSheetId="1">#REF!</definedName>
    <definedName name="마스콘수량" localSheetId="0">#REF!</definedName>
    <definedName name="마스콘수량">#REF!</definedName>
    <definedName name="마케담경" localSheetId="2">#REF!</definedName>
    <definedName name="마케담경" localSheetId="0">#REF!</definedName>
    <definedName name="마케담경">#REF!</definedName>
    <definedName name="마케담노무" localSheetId="2">#REF!</definedName>
    <definedName name="마케담노무" localSheetId="0">#REF!</definedName>
    <definedName name="마케담노무">#REF!</definedName>
    <definedName name="마케담재료" localSheetId="2">#REF!</definedName>
    <definedName name="마케담재료" localSheetId="0">#REF!</definedName>
    <definedName name="마케담재료">#REF!</definedName>
    <definedName name="마하11_40" localSheetId="2">#REF!</definedName>
    <definedName name="마하11_40" localSheetId="0">#REF!</definedName>
    <definedName name="마하11_40">#REF!</definedName>
    <definedName name="마하12_25" localSheetId="2">#REF!</definedName>
    <definedName name="마하12_25" localSheetId="0">#REF!</definedName>
    <definedName name="마하12_25">#REF!</definedName>
    <definedName name="마하12_40" localSheetId="2">#REF!</definedName>
    <definedName name="마하12_40" localSheetId="0">#REF!</definedName>
    <definedName name="마하12_40">#REF!</definedName>
    <definedName name="마하13_25" localSheetId="2">#REF!</definedName>
    <definedName name="마하13_25" localSheetId="0">#REF!</definedName>
    <definedName name="마하13_25">#REF!</definedName>
    <definedName name="마하21_40" localSheetId="2">#REF!</definedName>
    <definedName name="마하21_40" localSheetId="0">#REF!</definedName>
    <definedName name="마하21_40">#REF!</definedName>
    <definedName name="마하22_25" localSheetId="2">#REF!</definedName>
    <definedName name="마하22_25" localSheetId="0">#REF!</definedName>
    <definedName name="마하22_25">#REF!</definedName>
    <definedName name="마하22_40" localSheetId="2">#REF!</definedName>
    <definedName name="마하22_40" localSheetId="0">#REF!</definedName>
    <definedName name="마하22_40">#REF!</definedName>
    <definedName name="마하23_25" localSheetId="2">#REF!</definedName>
    <definedName name="마하23_25" localSheetId="0">#REF!</definedName>
    <definedName name="마하23_25">#REF!</definedName>
    <definedName name="마하31_40" localSheetId="2">#REF!</definedName>
    <definedName name="마하31_40" localSheetId="0">#REF!</definedName>
    <definedName name="마하31_40">#REF!</definedName>
    <definedName name="마하32_25" localSheetId="2">#REF!</definedName>
    <definedName name="마하32_25" localSheetId="0">#REF!</definedName>
    <definedName name="마하32_25">#REF!</definedName>
    <definedName name="마하32_40" localSheetId="2">#REF!</definedName>
    <definedName name="마하32_40" localSheetId="0">#REF!</definedName>
    <definedName name="마하32_40">#REF!</definedName>
    <definedName name="마하33_25" localSheetId="2">#REF!</definedName>
    <definedName name="마하33_25" localSheetId="0">#REF!</definedName>
    <definedName name="마하33_25">#REF!</definedName>
    <definedName name="말뚝길이" localSheetId="2">#REF!</definedName>
    <definedName name="말뚝길이" localSheetId="0">#REF!</definedName>
    <definedName name="말뚝길이">#REF!</definedName>
    <definedName name="말뚝속채움" localSheetId="2">#REF!</definedName>
    <definedName name="말뚝속채움" localSheetId="0">#REF!</definedName>
    <definedName name="말뚝속채움">#REF!</definedName>
    <definedName name="말뚝시험비" localSheetId="2">#REF!</definedName>
    <definedName name="말뚝시험비" localSheetId="0">#REF!</definedName>
    <definedName name="말뚝시험비">#REF!</definedName>
    <definedName name="말뚝이음" localSheetId="2">#REF!</definedName>
    <definedName name="말뚝이음" localSheetId="0">#REF!</definedName>
    <definedName name="말뚝이음">#REF!</definedName>
    <definedName name="말발도리1003" localSheetId="2">#REF!</definedName>
    <definedName name="말발도리1003" localSheetId="0">#REF!</definedName>
    <definedName name="말발도리1003">#REF!</definedName>
    <definedName name="말발도리1204" localSheetId="2">#REF!</definedName>
    <definedName name="말발도리1204" localSheetId="0">#REF!</definedName>
    <definedName name="말발도리1204">#REF!</definedName>
    <definedName name="말발도리1506" localSheetId="2">#REF!</definedName>
    <definedName name="말발도리1506" localSheetId="0">#REF!</definedName>
    <definedName name="말발도리1506">#REF!</definedName>
    <definedName name="망">[66]구분자!$M$22:$M$24</definedName>
    <definedName name="망루"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끈한마감" localSheetId="2">#REF!</definedName>
    <definedName name="매끈한마감" localSheetId="1">#REF!</definedName>
    <definedName name="매끈한마감" localSheetId="0">#REF!</definedName>
    <definedName name="매끈한마감">#REF!</definedName>
    <definedName name="매자0804" localSheetId="2">#REF!</definedName>
    <definedName name="매자0804" localSheetId="0">#REF!</definedName>
    <definedName name="매자0804">#REF!</definedName>
    <definedName name="매자1005" localSheetId="2">#REF!</definedName>
    <definedName name="매자1005" localSheetId="0">#REF!</definedName>
    <definedName name="매자1005">#REF!</definedName>
    <definedName name="매출순이익" localSheetId="2">#REF!</definedName>
    <definedName name="매출순이익" localSheetId="0">#REF!</definedName>
    <definedName name="매출순이익">#REF!</definedName>
    <definedName name="매크로1" localSheetId="2">순공사비!매크로1</definedName>
    <definedName name="매크로1" localSheetId="1">'원가계산(건축)'!매크로1</definedName>
    <definedName name="매크로1" localSheetId="0">#N/A</definedName>
    <definedName name="매크로1">#N/A</definedName>
    <definedName name="매크로10">#N/A</definedName>
    <definedName name="매크로11">#N/A</definedName>
    <definedName name="매크로12">#N/A</definedName>
    <definedName name="매크로13">#N/A</definedName>
    <definedName name="매크로14">#N/A</definedName>
    <definedName name="매크로15">#N/A</definedName>
    <definedName name="매크로16">#N/A</definedName>
    <definedName name="매크로17">#N/A</definedName>
    <definedName name="매크로9">#N/A</definedName>
    <definedName name="매화4노무" localSheetId="2">#REF!</definedName>
    <definedName name="매화4노무" localSheetId="1">#REF!</definedName>
    <definedName name="매화4노무" localSheetId="0">#REF!</definedName>
    <definedName name="매화4노무">#REF!</definedName>
    <definedName name="매화4재료" localSheetId="2">#REF!</definedName>
    <definedName name="매화4재료" localSheetId="0">#REF!</definedName>
    <definedName name="매화4재료">#REF!</definedName>
    <definedName name="매화6노무" localSheetId="2">#REF!</definedName>
    <definedName name="매화6노무" localSheetId="0">#REF!</definedName>
    <definedName name="매화6노무">#REF!</definedName>
    <definedName name="매화6재료" localSheetId="2">#REF!</definedName>
    <definedName name="매화6재료" localSheetId="0">#REF!</definedName>
    <definedName name="매화6재료">#REF!</definedName>
    <definedName name="매화8노무" localSheetId="2">#REF!</definedName>
    <definedName name="매화8노무" localSheetId="0">#REF!</definedName>
    <definedName name="매화8노무">#REF!</definedName>
    <definedName name="매화8재료" localSheetId="2">#REF!</definedName>
    <definedName name="매화8재료" localSheetId="0">#REF!</definedName>
    <definedName name="매화8재료">#REF!</definedName>
    <definedName name="매화R10" localSheetId="2">#REF!</definedName>
    <definedName name="매화R10" localSheetId="0">#REF!</definedName>
    <definedName name="매화R10">#REF!</definedName>
    <definedName name="매화R4" localSheetId="2">#REF!</definedName>
    <definedName name="매화R4" localSheetId="0">#REF!</definedName>
    <definedName name="매화R4">#REF!</definedName>
    <definedName name="매화R6" localSheetId="2">#REF!</definedName>
    <definedName name="매화R6" localSheetId="0">#REF!</definedName>
    <definedName name="매화R6">#REF!</definedName>
    <definedName name="매화R8" localSheetId="2">#REF!</definedName>
    <definedName name="매화R8" localSheetId="0">#REF!</definedName>
    <definedName name="매화R8">#REF!</definedName>
    <definedName name="맥문동" localSheetId="2">#REF!</definedName>
    <definedName name="맥문동" localSheetId="0">#REF!</definedName>
    <definedName name="맥문동">#REF!</definedName>
    <definedName name="맨홀토공단위수량" localSheetId="2">#REF!</definedName>
    <definedName name="맨홀토공단위수량" localSheetId="0">#REF!</definedName>
    <definedName name="맨홀토공단위수량">#REF!</definedName>
    <definedName name="맨홀평균높이산출" localSheetId="2">#REF!</definedName>
    <definedName name="맨홀평균높이산출" localSheetId="0">#REF!</definedName>
    <definedName name="맨홀평균높이산출">#REF!</definedName>
    <definedName name="머16" localSheetId="2">#REF!</definedName>
    <definedName name="머16" localSheetId="0">#REF!</definedName>
    <definedName name="머16">#REF!</definedName>
    <definedName name="메1" localSheetId="2">#REF!</definedName>
    <definedName name="메1" localSheetId="0">#REF!</definedName>
    <definedName name="메1">#REF!</definedName>
    <definedName name="메타10노무" localSheetId="2">#REF!</definedName>
    <definedName name="메타10노무" localSheetId="0">#REF!</definedName>
    <definedName name="메타10노무">#REF!</definedName>
    <definedName name="메타10재료" localSheetId="2">#REF!</definedName>
    <definedName name="메타10재료" localSheetId="0">#REF!</definedName>
    <definedName name="메타10재료">#REF!</definedName>
    <definedName name="메타5노무" localSheetId="2">#REF!</definedName>
    <definedName name="메타5노무" localSheetId="0">#REF!</definedName>
    <definedName name="메타5노무">#REF!</definedName>
    <definedName name="메타5재료" localSheetId="2">#REF!</definedName>
    <definedName name="메타5재료" localSheetId="0">#REF!</definedName>
    <definedName name="메타5재료">#REF!</definedName>
    <definedName name="메타6노무" localSheetId="2">#REF!</definedName>
    <definedName name="메타6노무" localSheetId="0">#REF!</definedName>
    <definedName name="메타6노무">#REF!</definedName>
    <definedName name="메타6재료" localSheetId="2">#REF!</definedName>
    <definedName name="메타6재료" localSheetId="0">#REF!</definedName>
    <definedName name="메타6재료">#REF!</definedName>
    <definedName name="메타8노무" localSheetId="2">#REF!</definedName>
    <definedName name="메타8노무" localSheetId="0">#REF!</definedName>
    <definedName name="메타8노무">#REF!</definedName>
    <definedName name="메타8재료" localSheetId="2">#REF!</definedName>
    <definedName name="메타8재료" localSheetId="0">#REF!</definedName>
    <definedName name="메타8재료">#REF!</definedName>
    <definedName name="메타B10" localSheetId="2">#REF!</definedName>
    <definedName name="메타B10" localSheetId="0">#REF!</definedName>
    <definedName name="메타B10">#REF!</definedName>
    <definedName name="메타B12" localSheetId="2">#REF!</definedName>
    <definedName name="메타B12" localSheetId="0">#REF!</definedName>
    <definedName name="메타B12">#REF!</definedName>
    <definedName name="메타B15" localSheetId="2">#REF!</definedName>
    <definedName name="메타B15" localSheetId="0">#REF!</definedName>
    <definedName name="메타B15">#REF!</definedName>
    <definedName name="메타B18" localSheetId="2">#REF!</definedName>
    <definedName name="메타B18" localSheetId="0">#REF!</definedName>
    <definedName name="메타B18">#REF!</definedName>
    <definedName name="메타B4" localSheetId="2">#REF!</definedName>
    <definedName name="메타B4" localSheetId="0">#REF!</definedName>
    <definedName name="메타B4">#REF!</definedName>
    <definedName name="메타B5" localSheetId="2">#REF!</definedName>
    <definedName name="메타B5" localSheetId="0">#REF!</definedName>
    <definedName name="메타B5">#REF!</definedName>
    <definedName name="메타B6" localSheetId="2">#REF!</definedName>
    <definedName name="메타B6" localSheetId="0">#REF!</definedName>
    <definedName name="메타B6">#REF!</definedName>
    <definedName name="메타B8" localSheetId="2">#REF!</definedName>
    <definedName name="메타B8" localSheetId="0">#REF!</definedName>
    <definedName name="메타B8">#REF!</definedName>
    <definedName name="멘트" localSheetId="2">#REF!</definedName>
    <definedName name="멘트" localSheetId="0">#REF!</definedName>
    <definedName name="멘트">#REF!</definedName>
    <definedName name="면고르기" localSheetId="2">#REF!</definedName>
    <definedName name="면고르기" localSheetId="0">#REF!</definedName>
    <definedName name="면고르기">#REF!</definedName>
    <definedName name="면벽높이" localSheetId="2">#REF!</definedName>
    <definedName name="면벽높이" localSheetId="0">#REF!</definedName>
    <definedName name="면벽높이">#REF!</definedName>
    <definedName name="면벽두께" localSheetId="2">#REF!</definedName>
    <definedName name="면벽두께" localSheetId="0">#REF!</definedName>
    <definedName name="면벽두께">#REF!</definedName>
    <definedName name="명자0604" localSheetId="2">#REF!</definedName>
    <definedName name="명자0604" localSheetId="0">#REF!</definedName>
    <definedName name="명자0604">#REF!</definedName>
    <definedName name="명자0805" localSheetId="2">#REF!</definedName>
    <definedName name="명자0805" localSheetId="0">#REF!</definedName>
    <definedName name="명자0805">#REF!</definedName>
    <definedName name="명자1006" localSheetId="2">#REF!</definedName>
    <definedName name="명자1006" localSheetId="0">#REF!</definedName>
    <definedName name="명자1006">#REF!</definedName>
    <definedName name="명자1208" localSheetId="2">#REF!</definedName>
    <definedName name="명자1208" localSheetId="0">#REF!</definedName>
    <definedName name="명자1208">#REF!</definedName>
    <definedName name="모21" localSheetId="2">#REF!</definedName>
    <definedName name="모21" localSheetId="0">#REF!</definedName>
    <definedName name="모21">#REF!</definedName>
    <definedName name="모감주R10" localSheetId="2">#REF!</definedName>
    <definedName name="모감주R10" localSheetId="0">#REF!</definedName>
    <definedName name="모감주R10">#REF!</definedName>
    <definedName name="모감주R4" localSheetId="2">#REF!</definedName>
    <definedName name="모감주R4" localSheetId="0">#REF!</definedName>
    <definedName name="모감주R4">#REF!</definedName>
    <definedName name="모감주R6" localSheetId="2">#REF!</definedName>
    <definedName name="모감주R6" localSheetId="0">#REF!</definedName>
    <definedName name="모감주R6">#REF!</definedName>
    <definedName name="모감주R8" localSheetId="2">#REF!</definedName>
    <definedName name="모감주R8" localSheetId="0">#REF!</definedName>
    <definedName name="모감주R8">#REF!</definedName>
    <definedName name="모감주나무H3.0xR10" localSheetId="2">#REF!</definedName>
    <definedName name="모감주나무H3.0xR10" localSheetId="0">#REF!</definedName>
    <definedName name="모감주나무H3.0xR10">#REF!</definedName>
    <definedName name="모과2005" localSheetId="2">#REF!</definedName>
    <definedName name="모과2005" localSheetId="0">#REF!</definedName>
    <definedName name="모과2005">#REF!</definedName>
    <definedName name="모과2507" localSheetId="2">#REF!</definedName>
    <definedName name="모과2507" localSheetId="0">#REF!</definedName>
    <definedName name="모과2507">#REF!</definedName>
    <definedName name="모과R10" localSheetId="2">#REF!</definedName>
    <definedName name="모과R10" localSheetId="0">#REF!</definedName>
    <definedName name="모과R10">#REF!</definedName>
    <definedName name="모과R12" localSheetId="2">#REF!</definedName>
    <definedName name="모과R12" localSheetId="0">#REF!</definedName>
    <definedName name="모과R12">#REF!</definedName>
    <definedName name="모과R15" localSheetId="2">#REF!</definedName>
    <definedName name="모과R15" localSheetId="0">#REF!</definedName>
    <definedName name="모과R15">#REF!</definedName>
    <definedName name="모과R20" localSheetId="2">#REF!</definedName>
    <definedName name="모과R20" localSheetId="0">#REF!</definedName>
    <definedName name="모과R20">#REF!</definedName>
    <definedName name="모과R25" localSheetId="2">#REF!</definedName>
    <definedName name="모과R25" localSheetId="0">#REF!</definedName>
    <definedName name="모과R25">#REF!</definedName>
    <definedName name="모과R5" localSheetId="2">#REF!</definedName>
    <definedName name="모과R5" localSheetId="0">#REF!</definedName>
    <definedName name="모과R5">#REF!</definedName>
    <definedName name="모과R8" localSheetId="2">#REF!</definedName>
    <definedName name="모과R8" localSheetId="0">#REF!</definedName>
    <definedName name="모과R8">#REF!</definedName>
    <definedName name="모과나무" localSheetId="2">#REF!</definedName>
    <definedName name="모과나무" localSheetId="0">#REF!</definedName>
    <definedName name="모과나무">#REF!</definedName>
    <definedName name="모과나무H2.5" localSheetId="2">#REF!</definedName>
    <definedName name="모과나무H2.5" localSheetId="0">#REF!</definedName>
    <definedName name="모과나무H2.5">#REF!</definedName>
    <definedName name="모과나무H3.5" localSheetId="2">#REF!</definedName>
    <definedName name="모과나무H3.5" localSheetId="0">#REF!</definedName>
    <definedName name="모과나무H3.5">#REF!</definedName>
    <definedName name="모데ㅎ하우스건립비">#N/A</definedName>
    <definedName name="모델하우스건립비">#N/A</definedName>
    <definedName name="모란5가지" localSheetId="2">#REF!</definedName>
    <definedName name="모란5가지" localSheetId="1">#REF!</definedName>
    <definedName name="모란5가지" localSheetId="0">#REF!</definedName>
    <definedName name="모란5가지">#REF!</definedName>
    <definedName name="모란6가지" localSheetId="2">#REF!</definedName>
    <definedName name="모란6가지" localSheetId="0">#REF!</definedName>
    <definedName name="모란6가지">#REF!</definedName>
    <definedName name="모랑" localSheetId="2">#REF!</definedName>
    <definedName name="모랑" localSheetId="0">#REF!</definedName>
    <definedName name="모랑">#REF!</definedName>
    <definedName name="모래" localSheetId="2">#REF!</definedName>
    <definedName name="모래" localSheetId="0">#REF!</definedName>
    <definedName name="모래">#REF!</definedName>
    <definedName name="모래1" localSheetId="2">#REF!</definedName>
    <definedName name="모래1" localSheetId="0">#REF!</definedName>
    <definedName name="모래1">#REF!</definedName>
    <definedName name="모래노" localSheetId="2">#REF!</definedName>
    <definedName name="모래노" localSheetId="0">#REF!</definedName>
    <definedName name="모래노">#REF!</definedName>
    <definedName name="모래막이노" localSheetId="2">#REF!</definedName>
    <definedName name="모래막이노" localSheetId="0">#REF!</definedName>
    <definedName name="모래막이노">#REF!</definedName>
    <definedName name="모래막이재" localSheetId="2">#REF!</definedName>
    <definedName name="모래막이재" localSheetId="0">#REF!</definedName>
    <definedName name="모래막이재">#REF!</definedName>
    <definedName name="모래사장노" localSheetId="2">#REF!</definedName>
    <definedName name="모래사장노" localSheetId="0">#REF!</definedName>
    <definedName name="모래사장노">#REF!</definedName>
    <definedName name="모래사장재" localSheetId="2">#REF!</definedName>
    <definedName name="모래사장재" localSheetId="0">#REF!</definedName>
    <definedName name="모래사장재">#REF!</definedName>
    <definedName name="모래재" localSheetId="2">#REF!</definedName>
    <definedName name="모래재" localSheetId="0">#REF!</definedName>
    <definedName name="모래재">#REF!</definedName>
    <definedName name="모래필터층경비" localSheetId="2">#REF!</definedName>
    <definedName name="모래필터층경비" localSheetId="0">#REF!</definedName>
    <definedName name="모래필터층경비">#REF!</definedName>
    <definedName name="모래필터층노무비" localSheetId="2">#REF!</definedName>
    <definedName name="모래필터층노무비" localSheetId="0">#REF!</definedName>
    <definedName name="모래필터층노무비">#REF!</definedName>
    <definedName name="모래필터층재료비" localSheetId="2">#REF!</definedName>
    <definedName name="모래필터층재료비" localSheetId="0">#REF!</definedName>
    <definedName name="모래필터층재료비">#REF!</definedName>
    <definedName name="모야" localSheetId="1">{"Book1","많다.xls"}</definedName>
    <definedName name="모야" localSheetId="0">{"Book1","많다.xls"}</definedName>
    <definedName name="모야">{"Book1","많다.xls"}</definedName>
    <definedName name="모터경" localSheetId="2">#REF!</definedName>
    <definedName name="모터경" localSheetId="1">#REF!</definedName>
    <definedName name="모터경" localSheetId="0">#REF!</definedName>
    <definedName name="모터경">#REF!</definedName>
    <definedName name="모터노무비" localSheetId="2">#REF!</definedName>
    <definedName name="모터노무비" localSheetId="0">#REF!</definedName>
    <definedName name="모터노무비">#REF!</definedName>
    <definedName name="모터재료" localSheetId="2">#REF!</definedName>
    <definedName name="모터재료" localSheetId="0">#REF!</definedName>
    <definedName name="모터재료">#REF!</definedName>
    <definedName name="목도공" localSheetId="2">#REF!</definedName>
    <definedName name="목도공" localSheetId="0">#REF!</definedName>
    <definedName name="목도공">#REF!</definedName>
    <definedName name="목동" localSheetId="1" hidden="1">{#N/A,#N/A,FALSE,"CCTV"}</definedName>
    <definedName name="목동" localSheetId="0" hidden="1">{#N/A,#N/A,FALSE,"CCTV"}</definedName>
    <definedName name="목동" hidden="1">{#N/A,#N/A,FALSE,"CCTV"}</definedName>
    <definedName name="목동현대백화점" localSheetId="1" hidden="1">{#N/A,#N/A,FALSE,"CCTV"}</definedName>
    <definedName name="목동현대백화점" localSheetId="0" hidden="1">{#N/A,#N/A,FALSE,"CCTV"}</definedName>
    <definedName name="목동현대백화점" hidden="1">{#N/A,#N/A,FALSE,"CCTV"}</definedName>
    <definedName name="목련R10" localSheetId="2">#REF!</definedName>
    <definedName name="목련R10" localSheetId="1">#REF!</definedName>
    <definedName name="목련R10" localSheetId="0">#REF!</definedName>
    <definedName name="목련R10">#REF!</definedName>
    <definedName name="목련R12" localSheetId="2">#REF!</definedName>
    <definedName name="목련R12" localSheetId="0">#REF!</definedName>
    <definedName name="목련R12">#REF!</definedName>
    <definedName name="목련R15" localSheetId="2">#REF!</definedName>
    <definedName name="목련R15" localSheetId="0">#REF!</definedName>
    <definedName name="목련R15">#REF!</definedName>
    <definedName name="목련R20" localSheetId="2">#REF!</definedName>
    <definedName name="목련R20" localSheetId="0">#REF!</definedName>
    <definedName name="목련R20">#REF!</definedName>
    <definedName name="목련R4" localSheetId="2">#REF!</definedName>
    <definedName name="목련R4" localSheetId="0">#REF!</definedName>
    <definedName name="목련R4">#REF!</definedName>
    <definedName name="목련R5" localSheetId="2">#REF!</definedName>
    <definedName name="목련R5" localSheetId="0">#REF!</definedName>
    <definedName name="목련R5">#REF!</definedName>
    <definedName name="목련R6" localSheetId="2">#REF!</definedName>
    <definedName name="목련R6" localSheetId="0">#REF!</definedName>
    <definedName name="목련R6">#REF!</definedName>
    <definedName name="목련R8" localSheetId="2">#REF!</definedName>
    <definedName name="목련R8" localSheetId="0">#REF!</definedName>
    <definedName name="목련R8">#REF!</definedName>
    <definedName name="목록">OFFSET([67]그림!$B$1,0,0,COUNTA([67]그림!$B$1:$B$65536),1)</definedName>
    <definedName name="목록1" localSheetId="2">#REF!</definedName>
    <definedName name="목록1" localSheetId="1">#REF!</definedName>
    <definedName name="목록1" localSheetId="0">#REF!</definedName>
    <definedName name="목록1">#REF!</definedName>
    <definedName name="목록2" localSheetId="2">#REF!</definedName>
    <definedName name="목록2" localSheetId="0">#REF!</definedName>
    <definedName name="목록2">#REF!</definedName>
    <definedName name="목백합" localSheetId="2">#REF!</definedName>
    <definedName name="목백합" localSheetId="0">#REF!</definedName>
    <definedName name="목백합">#REF!</definedName>
    <definedName name="목서1506" localSheetId="2">#REF!</definedName>
    <definedName name="목서1506" localSheetId="0">#REF!</definedName>
    <definedName name="목서1506">#REF!</definedName>
    <definedName name="목서2012" localSheetId="2">#REF!</definedName>
    <definedName name="목서2012" localSheetId="0">#REF!</definedName>
    <definedName name="목서2012">#REF!</definedName>
    <definedName name="목서2515" localSheetId="2">#REF!</definedName>
    <definedName name="목서2515" localSheetId="0">#REF!</definedName>
    <definedName name="목서2515">#REF!</definedName>
    <definedName name="목수국1006" localSheetId="2">#REF!</definedName>
    <definedName name="목수국1006" localSheetId="0">#REF!</definedName>
    <definedName name="목수국1006">#REF!</definedName>
    <definedName name="목수국1208" localSheetId="2">#REF!</definedName>
    <definedName name="목수국1208" localSheetId="0">#REF!</definedName>
    <definedName name="목수국1208">#REF!</definedName>
    <definedName name="목수국1510" localSheetId="2">#REF!</definedName>
    <definedName name="목수국1510" localSheetId="0">#REF!</definedName>
    <definedName name="목수국1510">#REF!</definedName>
    <definedName name="목재가공" localSheetId="2">#REF!</definedName>
    <definedName name="목재가공" localSheetId="0">#REF!</definedName>
    <definedName name="목재가공">#REF!</definedName>
    <definedName name="목재료1">[68]재료!$K$7:$P$18</definedName>
    <definedName name="목재료2">[68]재료!$K$19:$P$30</definedName>
    <definedName name="목제남" localSheetId="2">#REF!</definedName>
    <definedName name="목제남" localSheetId="1">#REF!</definedName>
    <definedName name="목제남" localSheetId="0">#REF!</definedName>
    <definedName name="목제남">#REF!</definedName>
    <definedName name="목제여" localSheetId="2">#REF!</definedName>
    <definedName name="목제여" localSheetId="1">#REF!</definedName>
    <definedName name="목제여" localSheetId="0">#REF!</definedName>
    <definedName name="목제여">#REF!</definedName>
    <definedName name="목제합계" localSheetId="2">#REF!</definedName>
    <definedName name="목제합계" localSheetId="1">#REF!</definedName>
    <definedName name="목제합계" localSheetId="0">#REF!</definedName>
    <definedName name="목제합계">#REF!</definedName>
    <definedName name="목차9" localSheetId="1" hidden="1">{#N/A,#N/A,FALSE,"이태원철근"}</definedName>
    <definedName name="목차9" localSheetId="0" hidden="1">{#N/A,#N/A,FALSE,"이태원철근"}</definedName>
    <definedName name="목차9" hidden="1">{#N/A,#N/A,FALSE,"이태원철근"}</definedName>
    <definedName name="몰라" localSheetId="2">#REF!</definedName>
    <definedName name="몰라" localSheetId="1">#REF!</definedName>
    <definedName name="몰라" localSheetId="0">#REF!</definedName>
    <definedName name="몰라">#REF!</definedName>
    <definedName name="몰탈노" localSheetId="2">#REF!</definedName>
    <definedName name="몰탈노" localSheetId="0">#REF!</definedName>
    <definedName name="몰탈노">#REF!</definedName>
    <definedName name="몰탈재" localSheetId="2">#REF!</definedName>
    <definedName name="몰탈재" localSheetId="0">#REF!</definedName>
    <definedName name="몰탈재">#REF!</definedName>
    <definedName name="뫃ㄹ놓ㄴ오" localSheetId="1" hidden="1">{#N/A,#N/A,FALSE,"이태원철근"}</definedName>
    <definedName name="뫃ㄹ놓ㄴ오" localSheetId="0" hidden="1">{#N/A,#N/A,FALSE,"이태원철근"}</definedName>
    <definedName name="뫃ㄹ놓ㄴ오" hidden="1">{#N/A,#N/A,FALSE,"이태원철근"}</definedName>
    <definedName name="무궁화" localSheetId="2">#REF!</definedName>
    <definedName name="무궁화" localSheetId="1">#REF!</definedName>
    <definedName name="무궁화" localSheetId="0">#REF!</definedName>
    <definedName name="무궁화">#REF!</definedName>
    <definedName name="무궁화1003" localSheetId="2">#REF!</definedName>
    <definedName name="무궁화1003" localSheetId="0">#REF!</definedName>
    <definedName name="무궁화1003">#REF!</definedName>
    <definedName name="무궁화1203" localSheetId="2">#REF!</definedName>
    <definedName name="무궁화1203" localSheetId="0">#REF!</definedName>
    <definedName name="무궁화1203">#REF!</definedName>
    <definedName name="무궁화1504" localSheetId="2">#REF!</definedName>
    <definedName name="무궁화1504" localSheetId="0">#REF!</definedName>
    <definedName name="무궁화1504">#REF!</definedName>
    <definedName name="무궁화1805" localSheetId="2">#REF!</definedName>
    <definedName name="무궁화1805" localSheetId="0">#REF!</definedName>
    <definedName name="무궁화1805">#REF!</definedName>
    <definedName name="무궁화2006" localSheetId="2">#REF!</definedName>
    <definedName name="무궁화2006" localSheetId="0">#REF!</definedName>
    <definedName name="무궁화2006">#REF!</definedName>
    <definedName name="무기질노" localSheetId="2">#REF!</definedName>
    <definedName name="무기질노" localSheetId="0">#REF!</definedName>
    <definedName name="무기질노">#REF!</definedName>
    <definedName name="무기질재" localSheetId="2">#REF!</definedName>
    <definedName name="무기질재" localSheetId="0">#REF!</definedName>
    <definedName name="무기질재">#REF!</definedName>
    <definedName name="무늬">[66]구분자!$L$22:$L$23</definedName>
    <definedName name="무늬거푸집" localSheetId="2">#REF!</definedName>
    <definedName name="무늬거푸집" localSheetId="1">#REF!</definedName>
    <definedName name="무늬거푸집" localSheetId="0">#REF!</definedName>
    <definedName name="무늬거푸집">#REF!</definedName>
    <definedName name="무선안테나공" localSheetId="2">#REF!</definedName>
    <definedName name="무선안테나공" localSheetId="0">#REF!</definedName>
    <definedName name="무선안테나공">#REF!</definedName>
    <definedName name="문주" localSheetId="2">#REF!</definedName>
    <definedName name="문주" localSheetId="0">#REF!</definedName>
    <definedName name="문주">#REF!</definedName>
    <definedName name="문주비고" localSheetId="2">#REF!</definedName>
    <definedName name="문주비고" localSheetId="0">#REF!</definedName>
    <definedName name="문주비고">#REF!</definedName>
    <definedName name="물" localSheetId="1" hidden="1">{#N/A,#N/A,FALSE,"이태원철근"}</definedName>
    <definedName name="물" localSheetId="0" hidden="1">{#N/A,#N/A,FALSE,"이태원철근"}</definedName>
    <definedName name="물" hidden="1">{#N/A,#N/A,FALSE,"이태원철근"}</definedName>
    <definedName name="물가" localSheetId="1" hidden="1">{#N/A,#N/A,FALSE,"이태원철근"}</definedName>
    <definedName name="물가" localSheetId="0" hidden="1">{#N/A,#N/A,FALSE,"이태원철근"}</definedName>
    <definedName name="물가" hidden="1">{#N/A,#N/A,FALSE,"이태원철근"}</definedName>
    <definedName name="물가2" localSheetId="1" hidden="1">{#N/A,#N/A,FALSE,"이태원철근"}</definedName>
    <definedName name="물가2" localSheetId="0" hidden="1">{#N/A,#N/A,FALSE,"이태원철근"}</definedName>
    <definedName name="물가2" hidden="1">{#N/A,#N/A,FALSE,"이태원철근"}</definedName>
    <definedName name="물가변동내역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 localSheetId="2">#REF!</definedName>
    <definedName name="물가자료" localSheetId="1">#REF!</definedName>
    <definedName name="물가자료" localSheetId="0">#REF!</definedName>
    <definedName name="물가자료">#REF!</definedName>
    <definedName name="물가정보" localSheetId="2">#REF!</definedName>
    <definedName name="물가정보" localSheetId="1">#REF!</definedName>
    <definedName name="물가정보" localSheetId="0">#REF!</definedName>
    <definedName name="물가정보">#REF!</definedName>
    <definedName name="물경" localSheetId="2">#REF!</definedName>
    <definedName name="물경" localSheetId="0">#REF!</definedName>
    <definedName name="물경">#REF!</definedName>
    <definedName name="물노무" localSheetId="2">#REF!</definedName>
    <definedName name="물노무" localSheetId="0">#REF!</definedName>
    <definedName name="물노무">#REF!</definedName>
    <definedName name="물량집계" localSheetId="2">#REF!</definedName>
    <definedName name="물량집계" localSheetId="0">#REF!</definedName>
    <definedName name="물량집계">#REF!</definedName>
    <definedName name="물량집계1" localSheetId="2">#REF!</definedName>
    <definedName name="물량집계1" localSheetId="0">#REF!</definedName>
    <definedName name="물량집계1">#REF!</definedName>
    <definedName name="물재료" localSheetId="2">#REF!</definedName>
    <definedName name="물재료" localSheetId="0">#REF!</definedName>
    <definedName name="물재료">#REF!</definedName>
    <definedName name="물푸기" localSheetId="2">#REF!</definedName>
    <definedName name="물푸기" localSheetId="0">#REF!</definedName>
    <definedName name="물푸기">#REF!</definedName>
    <definedName name="물푸레R5" localSheetId="2">#REF!</definedName>
    <definedName name="물푸레R5" localSheetId="0">#REF!</definedName>
    <definedName name="물푸레R5">#REF!</definedName>
    <definedName name="물푸레R6" localSheetId="2">#REF!</definedName>
    <definedName name="물푸레R6" localSheetId="0">#REF!</definedName>
    <definedName name="물푸레R6">#REF!</definedName>
    <definedName name="물푸레R8" localSheetId="2">#REF!</definedName>
    <definedName name="물푸레R8" localSheetId="0">#REF!</definedName>
    <definedName name="물푸레R8">#REF!</definedName>
    <definedName name="뭐" localSheetId="1" hidden="1">{#N/A,#N/A,FALSE,"이태원철근"}</definedName>
    <definedName name="뭐" localSheetId="0" hidden="1">{#N/A,#N/A,FALSE,"이태원철근"}</definedName>
    <definedName name="뭐" hidden="1">{#N/A,#N/A,FALSE,"이태원철근"}</definedName>
    <definedName name="뭐가이태원이야" localSheetId="1" hidden="1">{#N/A,#N/A,FALSE,"이태원철근"}</definedName>
    <definedName name="뭐가이태원이야" localSheetId="0" hidden="1">{#N/A,#N/A,FALSE,"이태원철근"}</definedName>
    <definedName name="뭐가이태원이야" hidden="1">{#N/A,#N/A,FALSE,"이태원철근"}</definedName>
    <definedName name="뮤" localSheetId="2">#REF!</definedName>
    <definedName name="뮤" localSheetId="1">#REF!</definedName>
    <definedName name="뮤" localSheetId="0">#REF!</definedName>
    <definedName name="뮤">#REF!</definedName>
    <definedName name="뮤2" localSheetId="2">#REF!</definedName>
    <definedName name="뮤2" localSheetId="0">#REF!</definedName>
    <definedName name="뮤2">#REF!</definedName>
    <definedName name="뮤직" localSheetId="1" hidden="1">{#N/A,#N/A,FALSE,"이태원철근"}</definedName>
    <definedName name="뮤직" localSheetId="0" hidden="1">{#N/A,#N/A,FALSE,"이태원철근"}</definedName>
    <definedName name="뮤직" hidden="1">{#N/A,#N/A,FALSE,"이태원철근"}</definedName>
    <definedName name="미"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 localSheetId="2">#REF!</definedName>
    <definedName name="미_장_공" localSheetId="1">#REF!</definedName>
    <definedName name="미_장_공" localSheetId="0">#REF!</definedName>
    <definedName name="미_장_공">#REF!</definedName>
    <definedName name="미끄럼방지1" localSheetId="2">#REF!</definedName>
    <definedName name="미끄럼방지1" localSheetId="0">#REF!</definedName>
    <definedName name="미끄럼방지1">#REF!</definedName>
    <definedName name="미끄럼수량" localSheetId="2">#REF!</definedName>
    <definedName name="미끄럼수량" localSheetId="0">#REF!</definedName>
    <definedName name="미끄럼수량">#REF!</definedName>
    <definedName name="미리보기" localSheetId="2">순공사비!미리보기</definedName>
    <definedName name="미리보기" localSheetId="1">'원가계산(건축)'!미리보기</definedName>
    <definedName name="미리보기" localSheetId="0">#N/A</definedName>
    <definedName name="미리보기">#N/A</definedName>
    <definedName name="미선0804" localSheetId="2">#REF!</definedName>
    <definedName name="미선0804" localSheetId="1">#REF!</definedName>
    <definedName name="미선0804" localSheetId="0">#REF!</definedName>
    <definedName name="미선0804">#REF!</definedName>
    <definedName name="미선1206" localSheetId="2">#REF!</definedName>
    <definedName name="미선1206" localSheetId="0">#REF!</definedName>
    <definedName name="미선1206">#REF!</definedName>
    <definedName name="미송원목" localSheetId="2">#REF!</definedName>
    <definedName name="미송원목" localSheetId="0">#REF!</definedName>
    <definedName name="미송원목">#REF!</definedName>
    <definedName name="미친놈" localSheetId="1" hidden="1">{#N/A,#N/A,FALSE,"이태원철근"}</definedName>
    <definedName name="미친놈" localSheetId="0" hidden="1">{#N/A,#N/A,FALSE,"이태원철근"}</definedName>
    <definedName name="미친놈" hidden="1">{#N/A,#N/A,FALSE,"이태원철근"}</definedName>
    <definedName name="ㅂ" localSheetId="2">#REF!</definedName>
    <definedName name="ㅂ" localSheetId="1">#REF!</definedName>
    <definedName name="ㅂ" localSheetId="0">#REF!</definedName>
    <definedName name="ㅂ">#REF!</definedName>
    <definedName name="ㅂㄷ" localSheetId="1" hidden="1">{#N/A,#N/A,FALSE,"이태원철근"}</definedName>
    <definedName name="ㅂㄷ" localSheetId="0" hidden="1">{#N/A,#N/A,FALSE,"이태원철근"}</definedName>
    <definedName name="ㅂㄷ" hidden="1">{#N/A,#N/A,FALSE,"이태원철근"}</definedName>
    <definedName name="ㅂㅂ" localSheetId="2">{"Book1","상동3BL옥외설계계산서(1차검토분).xls"}</definedName>
    <definedName name="ㅂㅂ" localSheetId="1">{"Book1","상동3BL옥외설계계산서(1차검토분).xls"}</definedName>
    <definedName name="ㅂㅂ" localSheetId="0">{"Book1","상동3BL옥외설계계산서(1차검토분).xls"}</definedName>
    <definedName name="ㅂㅂ">{"Book1","상동3BL옥외설계계산서(1차검토분).xls"}</definedName>
    <definedName name="ㅂㅂㅂ" localSheetId="2">#REF!</definedName>
    <definedName name="ㅂㅂㅂ" localSheetId="1">#REF!</definedName>
    <definedName name="ㅂㅂㅂ" localSheetId="0">#REF!</definedName>
    <definedName name="ㅂㅂㅂ">#REF!</definedName>
    <definedName name="ㅂㅂㅂㅂ">#N/A</definedName>
    <definedName name="ㅂㅂㅂㅂㅂ">#N/A</definedName>
    <definedName name="ㅂㅂㅂㅂㅂㅂㅂ" localSheetId="1" hidden="1">{#N/A,#N/A,FALSE,"이태원철근"}</definedName>
    <definedName name="ㅂㅂㅂㅂㅂㅂㅂ" localSheetId="0" hidden="1">{#N/A,#N/A,FALSE,"이태원철근"}</definedName>
    <definedName name="ㅂㅂㅂㅂㅂㅂㅂ" hidden="1">{#N/A,#N/A,FALSE,"이태원철근"}</definedName>
    <definedName name="ㅂㅂㅂㅂㅂㅂㅂㅂ" localSheetId="1" hidden="1">{#N/A,#N/A,FALSE,"이태원철근"}</definedName>
    <definedName name="ㅂㅂㅂㅂㅂㅂㅂㅂ" localSheetId="0" hidden="1">{#N/A,#N/A,FALSE,"이태원철근"}</definedName>
    <definedName name="ㅂㅂㅂㅂㅂㅂㅂㅂ" hidden="1">{#N/A,#N/A,FALSE,"이태원철근"}</definedName>
    <definedName name="ㅂㅂㅂㅂㅂㅂㅂㅂㅂ" localSheetId="1" hidden="1">{#N/A,#N/A,FALSE,"이태원철근"}</definedName>
    <definedName name="ㅂㅂㅂㅂㅂㅂㅂㅂㅂ" localSheetId="0" hidden="1">{#N/A,#N/A,FALSE,"이태원철근"}</definedName>
    <definedName name="ㅂㅂㅂㅂㅂㅂㅂㅂㅂ" hidden="1">{#N/A,#N/A,FALSE,"이태원철근"}</definedName>
    <definedName name="ㅂㅂㅂㅂㅂㅂㅂㅂㅂㅂㅂ" localSheetId="1" hidden="1">{#N/A,#N/A,FALSE,"이태원철근"}</definedName>
    <definedName name="ㅂㅂㅂㅂㅂㅂㅂㅂㅂㅂㅂ" localSheetId="0" hidden="1">{#N/A,#N/A,FALSE,"이태원철근"}</definedName>
    <definedName name="ㅂㅂㅂㅂㅂㅂㅂㅂㅂㅂㅂ" hidden="1">{#N/A,#N/A,FALSE,"이태원철근"}</definedName>
    <definedName name="ㅂㅂㅂㅂㅂㅂㅂㅂㅂㅂㅂㅂ" localSheetId="1" hidden="1">{#N/A,#N/A,FALSE,"이태원철근"}</definedName>
    <definedName name="ㅂㅂㅂㅂㅂㅂㅂㅂㅂㅂㅂㅂ" localSheetId="0" hidden="1">{#N/A,#N/A,FALSE,"이태원철근"}</definedName>
    <definedName name="ㅂㅂㅂㅂㅂㅂㅂㅂㅂㅂㅂㅂ" hidden="1">{#N/A,#N/A,FALSE,"이태원철근"}</definedName>
    <definedName name="ㅂㅂㅂㅂㅂㅂㅂㅂㅂㅂㅂㅂㅂ" localSheetId="1" hidden="1">{#N/A,#N/A,FALSE,"이태원철근"}</definedName>
    <definedName name="ㅂㅂㅂㅂㅂㅂㅂㅂㅂㅂㅂㅂㅂ" localSheetId="0" hidden="1">{#N/A,#N/A,FALSE,"이태원철근"}</definedName>
    <definedName name="ㅂㅂㅂㅂㅂㅂㅂㅂㅂㅂㅂㅂㅂ" hidden="1">{#N/A,#N/A,FALSE,"이태원철근"}</definedName>
    <definedName name="ㅂㅂㅂㅂㅂㅂㅂㅂㅂㅂㅂㅂㅂㅂㅂㅂㅂ" localSheetId="1" hidden="1">{#N/A,#N/A,FALSE,"이태원철근"}</definedName>
    <definedName name="ㅂㅂㅂㅂㅂㅂㅂㅂㅂㅂㅂㅂㅂㅂㅂㅂㅂ" localSheetId="0" hidden="1">{#N/A,#N/A,FALSE,"이태원철근"}</definedName>
    <definedName name="ㅂㅂㅂㅂㅂㅂㅂㅂㅂㅂㅂㅂㅂㅂㅂㅂㅂ" hidden="1">{#N/A,#N/A,FALSE,"이태원철근"}</definedName>
    <definedName name="ㅂㅂㅂㅂㅂㅂㅂㅂㅂㅂㅂㅂㅂㅂㅂㅂㅂㅂ" localSheetId="1" hidden="1">{#N/A,#N/A,FALSE,"이태원철근"}</definedName>
    <definedName name="ㅂㅂㅂㅂㅂㅂㅂㅂㅂㅂㅂㅂㅂㅂㅂㅂㅂㅂ" localSheetId="0" hidden="1">{#N/A,#N/A,FALSE,"이태원철근"}</definedName>
    <definedName name="ㅂㅂㅂㅂㅂㅂㅂㅂㅂㅂㅂㅂㅂㅂㅂㅂㅂㅂ" hidden="1">{#N/A,#N/A,FALSE,"이태원철근"}</definedName>
    <definedName name="ㅂㅂㅂㅂㅂㅂㅂㅂㅂㅂㅂㅂㅂㅂㅂㅂㅂㅂㅂ" localSheetId="1" hidden="1">{#N/A,#N/A,FALSE,"이태원철근"}</definedName>
    <definedName name="ㅂㅂㅂㅂㅂㅂㅂㅂㅂㅂㅂㅂㅂㅂㅂㅂㅂㅂㅂ" localSheetId="0" hidden="1">{#N/A,#N/A,FALSE,"이태원철근"}</definedName>
    <definedName name="ㅂㅂㅂㅂㅂㅂㅂㅂㅂㅂㅂㅂㅂㅂㅂㅂㅂㅂㅂ" hidden="1">{#N/A,#N/A,FALSE,"이태원철근"}</definedName>
    <definedName name="ㅂㅂㅂㅂㅂㅂㅂㅂㅂㅂㅂㅂㅂㅂㅂㅂㅂㅂㅂㅂ" localSheetId="1" hidden="1">{#N/A,#N/A,FALSE,"이태원철근"}</definedName>
    <definedName name="ㅂㅂㅂㅂㅂㅂㅂㅂㅂㅂㅂㅂㅂㅂㅂㅂㅂㅂㅂㅂ" localSheetId="0" hidden="1">{#N/A,#N/A,FALSE,"이태원철근"}</definedName>
    <definedName name="ㅂㅂㅂㅂㅂㅂㅂㅂㅂㅂㅂㅂㅂㅂㅂㅂㅂㅂㅂㅂ" hidden="1">{#N/A,#N/A,FALSE,"이태원철근"}</definedName>
    <definedName name="ㅂㅂㅂㅂㅂㅂㅂㅂㅂㅂㅂㅂㅂㅂㅂㅂㅂㅂㅂㅂㅂㅂㅂㅂㅂㅂ" localSheetId="1" hidden="1">{#N/A,#N/A,FALSE,"이태원철근"}</definedName>
    <definedName name="ㅂㅂㅂㅂㅂㅂㅂㅂㅂㅂㅂㅂㅂㅂㅂㅂㅂㅂㅂㅂㅂㅂㅂㅂㅂㅂ" localSheetId="0" hidden="1">{#N/A,#N/A,FALSE,"이태원철근"}</definedName>
    <definedName name="ㅂㅂㅂㅂㅂㅂㅂㅂㅂㅂㅂㅂㅂㅂㅂㅂㅂㅂㅂㅂㅂㅂㅂㅂㅂㅂ" hidden="1">{#N/A,#N/A,FALSE,"이태원철근"}</definedName>
    <definedName name="ㅂㅂㅂㅂㅂㅂㅂㅂㅂㅂㅂㅂㅂㅂㅂㅂㅂㅂㅂㅂㅂㅂㅂㅂㅂㅂㅂㅂ" localSheetId="1" hidden="1">{#N/A,#N/A,FALSE,"이태원철근"}</definedName>
    <definedName name="ㅂㅂㅂㅂㅂㅂㅂㅂㅂㅂㅂㅂㅂㅂㅂㅂㅂㅂㅂㅂㅂㅂㅂㅂㅂㅂㅂㅂ" localSheetId="0" hidden="1">{#N/A,#N/A,FALSE,"이태원철근"}</definedName>
    <definedName name="ㅂㅂㅂㅂㅂㅂㅂㅂㅂㅂㅂㅂㅂㅂㅂㅂㅂㅂㅂㅂㅂㅂㅂㅂㅂㅂㅂㅂ" hidden="1">{#N/A,#N/A,FALSE,"이태원철근"}</definedName>
    <definedName name="ㅂㅂㅂㅂㅂㅂㅂㅂㅂㅂㅂㅂㅂㅂㅂㅂㅂㅂㅂㅂㅂㅂㅂㅂㅂㅂㅂㅂㅂㅂ" localSheetId="1" hidden="1">{#N/A,#N/A,FALSE,"이태원철근"}</definedName>
    <definedName name="ㅂㅂㅂㅂㅂㅂㅂㅂㅂㅂㅂㅂㅂㅂㅂㅂㅂㅂㅂㅂㅂㅂㅂㅂㅂㅂㅂㅂㅂㅂ" localSheetId="0" hidden="1">{#N/A,#N/A,FALSE,"이태원철근"}</definedName>
    <definedName name="ㅂㅂㅂㅂㅂㅂㅂㅂㅂㅂㅂㅂㅂㅂㅂㅂㅂㅂㅂㅂㅂㅂㅂㅂㅂㅂㅂㅂㅂㅂ" hidden="1">{#N/A,#N/A,FALSE,"이태원철근"}</definedName>
    <definedName name="ㅂㅂㅂㅂㅂㅂㅂㅂㅂㅂㅂㅂㅂㅂㅂㅂㅂㅂㅂㅂㅂㅂㅂㅂㅂㅂㅂㅂㅂㅂㅂㅂ" localSheetId="1" hidden="1">{#N/A,#N/A,FALSE,"이태원철근"}</definedName>
    <definedName name="ㅂㅂㅂㅂㅂㅂㅂㅂㅂㅂㅂㅂㅂㅂㅂㅂㅂㅂㅂㅂㅂㅂㅂㅂㅂㅂㅂㅂㅂㅂㅂㅂ" localSheetId="0" hidden="1">{#N/A,#N/A,FALSE,"이태원철근"}</definedName>
    <definedName name="ㅂㅂㅂㅂㅂㅂㅂㅂㅂㅂㅂㅂㅂㅂㅂㅂㅂㅂㅂㅂㅂㅂㅂㅂㅂㅂㅂㅂㅂㅂㅂㅂ" hidden="1">{#N/A,#N/A,FALSE,"이태원철근"}</definedName>
    <definedName name="ㅂㅂㅂㅂㅂㅂㅂㅂㅂㅂㅂㅂㅂㅂㅂㅂㅂㅂㅂㅂㅂㅂㅂㅂㅂㅂㅂㅂㅂㅂㅂㅂㅂㅂㅂㅂㅂ" localSheetId="1" hidden="1">{#N/A,#N/A,FALSE,"이태원철근"}</definedName>
    <definedName name="ㅂㅂㅂㅂㅂㅂㅂㅂㅂㅂㅂㅂㅂㅂㅂㅂㅂㅂㅂㅂㅂㅂㅂㅂㅂㅂㅂㅂㅂㅂㅂㅂㅂㅂㅂㅂㅂ" localSheetId="0" hidden="1">{#N/A,#N/A,FALSE,"이태원철근"}</definedName>
    <definedName name="ㅂㅂㅂㅂㅂㅂㅂㅂㅂㅂㅂㅂㅂㅂㅂㅂㅂㅂㅂㅂㅂㅂㅂㅂㅂㅂㅂㅂㅂㅂㅂㅂㅂㅂㅂㅂㅂ" hidden="1">{#N/A,#N/A,FALSE,"이태원철근"}</definedName>
    <definedName name="ㅂㅂㅂㅂㅂㅂㅂㅂㅂㅂㅂㅂㅂㅂㅂㅂ부" localSheetId="1" hidden="1">{#N/A,#N/A,FALSE,"이태원철근"}</definedName>
    <definedName name="ㅂㅂㅂㅂㅂㅂㅂㅂㅂㅂㅂㅂㅂㅂㅂㅂ부" localSheetId="0" hidden="1">{#N/A,#N/A,FALSE,"이태원철근"}</definedName>
    <definedName name="ㅂㅂㅂㅂㅂㅂㅂㅂㅂㅂㅂㅂㅂㅂㅂㅂ부" hidden="1">{#N/A,#N/A,FALSE,"이태원철근"}</definedName>
    <definedName name="ㅂㅂㅂㅂㅂㅂㅂㅂㅂㅂㅂ부" localSheetId="1" hidden="1">{#N/A,#N/A,FALSE,"이태원철근"}</definedName>
    <definedName name="ㅂㅂㅂㅂㅂㅂㅂㅂㅂㅂㅂ부" localSheetId="0" hidden="1">{#N/A,#N/A,FALSE,"이태원철근"}</definedName>
    <definedName name="ㅂㅂㅂㅂㅂㅂㅂㅂㅂㅂㅂ부" hidden="1">{#N/A,#N/A,FALSE,"이태원철근"}</definedName>
    <definedName name="ㅂㅂㅂㅂㅂㅂㅂㅂㅂㅂ붑ㅂ" localSheetId="1" hidden="1">{#N/A,#N/A,FALSE,"이태원철근"}</definedName>
    <definedName name="ㅂㅂㅂㅂㅂㅂㅂㅂㅂㅂ붑ㅂ" localSheetId="0" hidden="1">{#N/A,#N/A,FALSE,"이태원철근"}</definedName>
    <definedName name="ㅂㅂㅂㅂㅂㅂㅂㅂㅂㅂ붑ㅂ" hidden="1">{#N/A,#N/A,FALSE,"이태원철근"}</definedName>
    <definedName name="ㅂㅂㅂㅂㅂㅂㅂㅂㅂ부" localSheetId="1" hidden="1">{#N/A,#N/A,FALSE,"이태원철근"}</definedName>
    <definedName name="ㅂㅂㅂㅂㅂㅂㅂㅂㅂ부" localSheetId="0" hidden="1">{#N/A,#N/A,FALSE,"이태원철근"}</definedName>
    <definedName name="ㅂㅂㅂㅂㅂㅂㅂㅂㅂ부" hidden="1">{#N/A,#N/A,FALSE,"이태원철근"}</definedName>
    <definedName name="ㅂㅂㅂㅂㅂㅂㅂㅂ부" localSheetId="1" hidden="1">{#N/A,#N/A,FALSE,"이태원철근"}</definedName>
    <definedName name="ㅂㅂㅂㅂㅂㅂㅂㅂ부" localSheetId="0" hidden="1">{#N/A,#N/A,FALSE,"이태원철근"}</definedName>
    <definedName name="ㅂㅂㅂㅂㅂㅂㅂㅂ부" hidden="1">{#N/A,#N/A,FALSE,"이태원철근"}</definedName>
    <definedName name="ㅂㅂㅂㅂㅂㅂㅂ부" localSheetId="1" hidden="1">{#N/A,#N/A,FALSE,"이태원철근"}</definedName>
    <definedName name="ㅂㅂㅂㅂㅂㅂㅂ부" localSheetId="0" hidden="1">{#N/A,#N/A,FALSE,"이태원철근"}</definedName>
    <definedName name="ㅂㅂㅂㅂㅂㅂㅂ부" hidden="1">{#N/A,#N/A,FALSE,"이태원철근"}</definedName>
    <definedName name="ㅂㅂㅂㅂㅂ부" localSheetId="1" hidden="1">{#N/A,#N/A,FALSE,"이태원철근"}</definedName>
    <definedName name="ㅂㅂㅂㅂㅂ부" localSheetId="0" hidden="1">{#N/A,#N/A,FALSE,"이태원철근"}</definedName>
    <definedName name="ㅂㅂㅂㅂㅂ부" hidden="1">{#N/A,#N/A,FALSE,"이태원철근"}</definedName>
    <definedName name="ㅂㅂㅂㅂ붑ㅂㅂ" localSheetId="1" hidden="1">{#N/A,#N/A,FALSE,"이태원철근"}</definedName>
    <definedName name="ㅂㅂㅂㅂ붑ㅂㅂ" localSheetId="0" hidden="1">{#N/A,#N/A,FALSE,"이태원철근"}</definedName>
    <definedName name="ㅂㅂㅂㅂ붑ㅂㅂ" hidden="1">{#N/A,#N/A,FALSE,"이태원철근"}</definedName>
    <definedName name="ㅂㅂ붑ㅂㅂㅂㅂㅂㅂㅂㅂ" localSheetId="1" hidden="1">{#N/A,#N/A,FALSE,"이태원철근"}</definedName>
    <definedName name="ㅂㅂ붑ㅂㅂㅂㅂㅂㅂㅂㅂ" localSheetId="0" hidden="1">{#N/A,#N/A,FALSE,"이태원철근"}</definedName>
    <definedName name="ㅂㅂ붑ㅂㅂㅂㅂㅂㅂㅂㅂ" hidden="1">{#N/A,#N/A,FALSE,"이태원철근"}</definedName>
    <definedName name="ㅂㅈ" localSheetId="1" hidden="1">{#N/A,#N/A,FALSE,"이태원철근"}</definedName>
    <definedName name="ㅂㅈ" localSheetId="0" hidden="1">{#N/A,#N/A,FALSE,"이태원철근"}</definedName>
    <definedName name="ㅂㅈ" hidden="1">{#N/A,#N/A,FALSE,"이태원철근"}</definedName>
    <definedName name="ㅂㅈㄱㅂㅈㄱ" localSheetId="1" hidden="1">{#N/A,#N/A,FALSE,"이태원철근"}</definedName>
    <definedName name="ㅂㅈㄱㅂㅈㄱ" localSheetId="0" hidden="1">{#N/A,#N/A,FALSE,"이태원철근"}</definedName>
    <definedName name="ㅂㅈㄱㅂㅈㄱ" hidden="1">{#N/A,#N/A,FALSE,"이태원철근"}</definedName>
    <definedName name="ㅂㅈㄱㅂㅈㄱㄷㅂ" localSheetId="1" hidden="1">{#N/A,#N/A,FALSE,"이태원철근"}</definedName>
    <definedName name="ㅂㅈㄱㅂㅈㄱㄷㅂ" localSheetId="0" hidden="1">{#N/A,#N/A,FALSE,"이태원철근"}</definedName>
    <definedName name="ㅂㅈㄱㅂㅈㄱㄷㅂ" hidden="1">{#N/A,#N/A,FALSE,"이태원철근"}</definedName>
    <definedName name="ㅂㅈㄱㅂㅈㄱㄷㅂㅈㄱ" localSheetId="1" hidden="1">{#N/A,#N/A,FALSE,"이태원철근"}</definedName>
    <definedName name="ㅂㅈㄱㅂㅈㄱㄷㅂㅈㄱ" localSheetId="0" hidden="1">{#N/A,#N/A,FALSE,"이태원철근"}</definedName>
    <definedName name="ㅂㅈㄱㅂㅈㄱㄷㅂㅈㄱ" hidden="1">{#N/A,#N/A,FALSE,"이태원철근"}</definedName>
    <definedName name="ㅂㅈㄱㅂㅈㄱㅇㅂㅈ" localSheetId="1" hidden="1">{#N/A,#N/A,FALSE,"이태원철근"}</definedName>
    <definedName name="ㅂㅈㄱㅂㅈㄱㅇㅂㅈ" localSheetId="0" hidden="1">{#N/A,#N/A,FALSE,"이태원철근"}</definedName>
    <definedName name="ㅂㅈㄱㅂㅈㄱㅇㅂㅈ" hidden="1">{#N/A,#N/A,FALSE,"이태원철근"}</definedName>
    <definedName name="ㅂㅈㄱㅂㅈㄱㅇㅂㅈㄱ" localSheetId="1" hidden="1">{#N/A,#N/A,FALSE,"이태원철근"}</definedName>
    <definedName name="ㅂㅈㄱㅂㅈㄱㅇㅂㅈㄱ" localSheetId="0" hidden="1">{#N/A,#N/A,FALSE,"이태원철근"}</definedName>
    <definedName name="ㅂㅈㄱㅂㅈㄱㅇㅂㅈㄱ" hidden="1">{#N/A,#N/A,FALSE,"이태원철근"}</definedName>
    <definedName name="ㅂㅈㄱㅂㅈㄷㄱㅂㅈㄷ" localSheetId="1" hidden="1">{#N/A,#N/A,FALSE,"이태원철근"}</definedName>
    <definedName name="ㅂㅈㄱㅂㅈㄷㄱㅂㅈㄷ" localSheetId="0" hidden="1">{#N/A,#N/A,FALSE,"이태원철근"}</definedName>
    <definedName name="ㅂㅈㄱㅂㅈㄷㄱㅂㅈㄷ" hidden="1">{#N/A,#N/A,FALSE,"이태원철근"}</definedName>
    <definedName name="ㅂㅈㄱㅂㅈㄷㅂㅈㄷ" localSheetId="1" hidden="1">{#N/A,#N/A,FALSE,"이태원철근"}</definedName>
    <definedName name="ㅂㅈㄱㅂㅈㄷㅂㅈㄷ" localSheetId="0" hidden="1">{#N/A,#N/A,FALSE,"이태원철근"}</definedName>
    <definedName name="ㅂㅈㄱㅂㅈㄷㅂㅈㄷ" hidden="1">{#N/A,#N/A,FALSE,"이태원철근"}</definedName>
    <definedName name="ㅂㅈㄱㅂㅈㅇㅂㅈㅇㄷㅂㅈ" localSheetId="1" hidden="1">{#N/A,#N/A,FALSE,"이태원철근"}</definedName>
    <definedName name="ㅂㅈㄱㅂㅈㅇㅂㅈㅇㄷㅂㅈ" localSheetId="0" hidden="1">{#N/A,#N/A,FALSE,"이태원철근"}</definedName>
    <definedName name="ㅂㅈㄱㅂㅈㅇㅂㅈㅇㄷㅂㅈ" hidden="1">{#N/A,#N/A,FALSE,"이태원철근"}</definedName>
    <definedName name="ㅂㅈㄷ" localSheetId="1" hidden="1">{#N/A,#N/A,FALSE,"이태원철근"}</definedName>
    <definedName name="ㅂㅈㄷ" localSheetId="0" hidden="1">{#N/A,#N/A,FALSE,"이태원철근"}</definedName>
    <definedName name="ㅂㅈㄷ" hidden="1">{#N/A,#N/A,FALSE,"이태원철근"}</definedName>
    <definedName name="ㅂㅈㄷㄱㅂㅈㄱㅂㅈ" localSheetId="1" hidden="1">{#N/A,#N/A,FALSE,"이태원철근"}</definedName>
    <definedName name="ㅂㅈㄷㄱㅂㅈㄱㅂㅈ" localSheetId="0" hidden="1">{#N/A,#N/A,FALSE,"이태원철근"}</definedName>
    <definedName name="ㅂㅈㄷㄱㅂㅈㄱㅂㅈ" hidden="1">{#N/A,#N/A,FALSE,"이태원철근"}</definedName>
    <definedName name="ㅂㅈㄷㅂㅈㄱㅂㅈㅇ" localSheetId="1" hidden="1">{#N/A,#N/A,FALSE,"이태원철근"}</definedName>
    <definedName name="ㅂㅈㄷㅂㅈㄱㅂㅈㅇ" localSheetId="0" hidden="1">{#N/A,#N/A,FALSE,"이태원철근"}</definedName>
    <definedName name="ㅂㅈㄷㅂㅈㄱㅂㅈㅇ" hidden="1">{#N/A,#N/A,FALSE,"이태원철근"}</definedName>
    <definedName name="ㅂㅈㄷㅂㅈㅈㅇ부" localSheetId="1" hidden="1">{#N/A,#N/A,FALSE,"이태원철근"}</definedName>
    <definedName name="ㅂㅈㄷㅂㅈㅈㅇ부" localSheetId="0" hidden="1">{#N/A,#N/A,FALSE,"이태원철근"}</definedName>
    <definedName name="ㅂㅈㄷㅂㅈㅈㅇ부" hidden="1">{#N/A,#N/A,FALSE,"이태원철근"}</definedName>
    <definedName name="ㅂㅈㄷㅈㄷ" localSheetId="1" hidden="1">{#N/A,#N/A,FALSE,"이태원철근"}</definedName>
    <definedName name="ㅂㅈㄷㅈㄷ" localSheetId="0" hidden="1">{#N/A,#N/A,FALSE,"이태원철근"}</definedName>
    <definedName name="ㅂㅈㄷㅈㄷ" hidden="1">{#N/A,#N/A,FALSE,"이태원철근"}</definedName>
    <definedName name="ㅂㅈㅇㅁㄴㅇㅂㅈㄷㅁㄴ" localSheetId="1" hidden="1">{#N/A,#N/A,FALSE,"이태원철근"}</definedName>
    <definedName name="ㅂㅈㅇㅁㄴㅇㅂㅈㄷㅁㄴ" localSheetId="0" hidden="1">{#N/A,#N/A,FALSE,"이태원철근"}</definedName>
    <definedName name="ㅂㅈㅇㅁㄴㅇㅂㅈㄷㅁㄴ" hidden="1">{#N/A,#N/A,FALSE,"이태원철근"}</definedName>
    <definedName name="ㅂㅈㅇㅁㅇㅂㅈㄷㅁㄴ" localSheetId="1" hidden="1">{#N/A,#N/A,FALSE,"이태원철근"}</definedName>
    <definedName name="ㅂㅈㅇㅁㅇㅂㅈㄷㅁㄴ" localSheetId="0" hidden="1">{#N/A,#N/A,FALSE,"이태원철근"}</definedName>
    <definedName name="ㅂㅈㅇㅁㅇㅂㅈㄷㅁㄴ" hidden="1">{#N/A,#N/A,FALSE,"이태원철근"}</definedName>
    <definedName name="ㅂㅈㅇㅂㄴㅇㄴㅂㅇㅂㅈ" localSheetId="1" hidden="1">{#N/A,#N/A,FALSE,"이태원철근"}</definedName>
    <definedName name="ㅂㅈㅇㅂㄴㅇㄴㅂㅇㅂㅈ" localSheetId="0" hidden="1">{#N/A,#N/A,FALSE,"이태원철근"}</definedName>
    <definedName name="ㅂㅈㅇㅂㄴㅇㄴㅂㅇㅂㅈ" hidden="1">{#N/A,#N/A,FALSE,"이태원철근"}</definedName>
    <definedName name="ㅂㅈㅇㅂㅈㅇㅂㅈㅇ" localSheetId="1" hidden="1">{#N/A,#N/A,FALSE,"이태원철근"}</definedName>
    <definedName name="ㅂㅈㅇㅂㅈㅇㅂㅈㅇ" localSheetId="0" hidden="1">{#N/A,#N/A,FALSE,"이태원철근"}</definedName>
    <definedName name="ㅂㅈㅇㅂㅈㅇㅂㅈㅇ" hidden="1">{#N/A,#N/A,FALSE,"이태원철근"}</definedName>
    <definedName name="바" localSheetId="2">#REF!</definedName>
    <definedName name="바" localSheetId="1">#REF!</definedName>
    <definedName name="바" localSheetId="0">#REF!</definedName>
    <definedName name="바">#REF!</definedName>
    <definedName name="바닥몰" localSheetId="2">#REF!</definedName>
    <definedName name="바닥몰" localSheetId="0">#REF!</definedName>
    <definedName name="바닥몰">#REF!</definedName>
    <definedName name="바바">INDIRECT("그림!$b"&amp;MATCH([60]Tool!$D$8,____,0))</definedName>
    <definedName name="바보">[69]I一般比!#REF!</definedName>
    <definedName name="바이오" localSheetId="2">#REF!</definedName>
    <definedName name="바이오" localSheetId="1">#REF!</definedName>
    <definedName name="바이오" localSheetId="0">#REF!</definedName>
    <definedName name="바이오">#REF!</definedName>
    <definedName name="朴俊成_常務" localSheetId="2">#REF!</definedName>
    <definedName name="朴俊成_常務" localSheetId="0">#REF!</definedName>
    <definedName name="朴俊成_常務">#REF!</definedName>
    <definedName name="박태기" localSheetId="2">#REF!</definedName>
    <definedName name="박태기" localSheetId="0">#REF!</definedName>
    <definedName name="박태기">#REF!</definedName>
    <definedName name="박피" localSheetId="2">#REF!</definedName>
    <definedName name="박피" localSheetId="0">#REF!</definedName>
    <definedName name="박피">#REF!</definedName>
    <definedName name="반송1012" localSheetId="2">#REF!</definedName>
    <definedName name="반송1012" localSheetId="0">#REF!</definedName>
    <definedName name="반송1012">#REF!</definedName>
    <definedName name="반송1215" localSheetId="2">#REF!</definedName>
    <definedName name="반송1215" localSheetId="0">#REF!</definedName>
    <definedName name="반송1215">#REF!</definedName>
    <definedName name="반송1518" localSheetId="2">#REF!</definedName>
    <definedName name="반송1518" localSheetId="0">#REF!</definedName>
    <definedName name="반송1518">#REF!</definedName>
    <definedName name="반송1520" localSheetId="2">#REF!</definedName>
    <definedName name="반송1520" localSheetId="0">#REF!</definedName>
    <definedName name="반송1520">#REF!</definedName>
    <definedName name="반송2022" localSheetId="2">#REF!</definedName>
    <definedName name="반송2022" localSheetId="0">#REF!</definedName>
    <definedName name="반송2022">#REF!</definedName>
    <definedName name="반중력식옹벽_개소별명세" localSheetId="2">#REF!</definedName>
    <definedName name="반중력식옹벽_개소별명세" localSheetId="0">#REF!</definedName>
    <definedName name="반중력식옹벽_개소별명세">#REF!</definedName>
    <definedName name="반중력식옹벽_수량집계" localSheetId="2">#REF!</definedName>
    <definedName name="반중력식옹벽_수량집계" localSheetId="0">#REF!</definedName>
    <definedName name="반중력식옹벽_수량집계">#REF!</definedName>
    <definedName name="발브수량산출" localSheetId="2">#REF!</definedName>
    <definedName name="발브수량산출" localSheetId="0">#REF!</definedName>
    <definedName name="발브수량산출">#REF!</definedName>
    <definedName name="발코니근거" localSheetId="2">#REF!</definedName>
    <definedName name="발코니근거" localSheetId="0">#REF!</definedName>
    <definedName name="발코니근거">#REF!</definedName>
    <definedName name="발코니샷시">INDIRECT("그림!$b"&amp;MATCH([42]Tool!$D$8,____,0))</definedName>
    <definedName name="발코니알루미늄창호" localSheetId="0">#N/A</definedName>
    <definedName name="발코니알루미늄창호">#N/A</definedName>
    <definedName name="발표양식">#N/A</definedName>
    <definedName name="밤나무10노무" localSheetId="2">#REF!</definedName>
    <definedName name="밤나무10노무" localSheetId="1">#REF!</definedName>
    <definedName name="밤나무10노무" localSheetId="0">#REF!</definedName>
    <definedName name="밤나무10노무">#REF!</definedName>
    <definedName name="밤나무10재료" localSheetId="2">#REF!</definedName>
    <definedName name="밤나무10재료" localSheetId="0">#REF!</definedName>
    <definedName name="밤나무10재료">#REF!</definedName>
    <definedName name="밤나무6노무" localSheetId="2">#REF!</definedName>
    <definedName name="밤나무6노무" localSheetId="0">#REF!</definedName>
    <definedName name="밤나무6노무">#REF!</definedName>
    <definedName name="밤나무6재료" localSheetId="2">#REF!</definedName>
    <definedName name="밤나무6재료" localSheetId="0">#REF!</definedName>
    <definedName name="밤나무6재료">#REF!</definedName>
    <definedName name="밤나무8노무" localSheetId="2">#REF!</definedName>
    <definedName name="밤나무8노무" localSheetId="0">#REF!</definedName>
    <definedName name="밤나무8노무">#REF!</definedName>
    <definedName name="밤나무8재료" localSheetId="2">#REF!</definedName>
    <definedName name="밤나무8재료" localSheetId="0">#REF!</definedName>
    <definedName name="밤나무8재료">#REF!</definedName>
    <definedName name="밥">INDIRECT("그림!$b"&amp;MATCH([60]Tool!$D$8,____,0))</definedName>
    <definedName name="방수공" localSheetId="2">#REF!</definedName>
    <definedName name="방수공" localSheetId="1">#REF!</definedName>
    <definedName name="방수공" localSheetId="0">#REF!</definedName>
    <definedName name="방수공">#REF!</definedName>
    <definedName name="방음벽" localSheetId="2">#REF!</definedName>
    <definedName name="방음벽" localSheetId="0">#REF!</definedName>
    <definedName name="방음벽">#REF!</definedName>
    <definedName name="방음벽번호" localSheetId="2">#REF!</definedName>
    <definedName name="방음벽번호" localSheetId="0">#REF!</definedName>
    <definedName name="방음벽번호">#REF!</definedName>
    <definedName name="방충창자재">[47]자재!$D$39:$AI$46</definedName>
    <definedName name="방호벽" localSheetId="2">#REF!</definedName>
    <definedName name="방호벽" localSheetId="1">#REF!</definedName>
    <definedName name="방호벽" localSheetId="0">#REF!</definedName>
    <definedName name="방호벽">#REF!</definedName>
    <definedName name="배관공" localSheetId="2">#REF!</definedName>
    <definedName name="배관공" localSheetId="0">#REF!</definedName>
    <definedName name="배관공">#REF!</definedName>
    <definedName name="배관마찰1">[70]등가관장표!$B$26</definedName>
    <definedName name="배롱나무" localSheetId="2">#REF!</definedName>
    <definedName name="배롱나무" localSheetId="1">#REF!</definedName>
    <definedName name="배롱나무" localSheetId="0">#REF!</definedName>
    <definedName name="배롱나무">#REF!</definedName>
    <definedName name="배롱나무H2.5xR7" localSheetId="2">#REF!</definedName>
    <definedName name="배롱나무H2.5xR7" localSheetId="0">#REF!</definedName>
    <definedName name="배롱나무H2.5xR7">#REF!</definedName>
    <definedName name="배롱나무H3.5xR20" localSheetId="2">#REF!</definedName>
    <definedName name="배롱나무H3.5xR20" localSheetId="0">#REF!</definedName>
    <definedName name="배롱나무H3.5xR20">#REF!</definedName>
    <definedName name="배수" localSheetId="2">#REF!</definedName>
    <definedName name="배수" localSheetId="0">#REF!</definedName>
    <definedName name="배수">#REF!</definedName>
    <definedName name="배수공집계표" localSheetId="2">#REF!</definedName>
    <definedName name="배수공집계표" localSheetId="0">#REF!</definedName>
    <definedName name="배수공집계표">#REF!</definedName>
    <definedName name="배수공집계표제목" localSheetId="2">#REF!</definedName>
    <definedName name="배수공집계표제목" localSheetId="0">#REF!</definedName>
    <definedName name="배수공집계표제목">#REF!</definedName>
    <definedName name="배전전공" localSheetId="2">#REF!</definedName>
    <definedName name="배전전공" localSheetId="0">#REF!</definedName>
    <definedName name="배전전공">#REF!</definedName>
    <definedName name="백철쭉H0.3" localSheetId="2">#REF!</definedName>
    <definedName name="백철쭉H0.3" localSheetId="0">#REF!</definedName>
    <definedName name="백철쭉H0.3">#REF!</definedName>
    <definedName name="백호2경" localSheetId="2">#REF!</definedName>
    <definedName name="백호2경" localSheetId="0">#REF!</definedName>
    <definedName name="백호2경">#REF!</definedName>
    <definedName name="백호2노무" localSheetId="2">#REF!</definedName>
    <definedName name="백호2노무" localSheetId="0">#REF!</definedName>
    <definedName name="백호2노무">#REF!</definedName>
    <definedName name="백호2재료" localSheetId="2">#REF!</definedName>
    <definedName name="백호2재료" localSheetId="0">#REF!</definedName>
    <definedName name="백호2재료">#REF!</definedName>
    <definedName name="백호7경" localSheetId="2">#REF!</definedName>
    <definedName name="백호7경" localSheetId="0">#REF!</definedName>
    <definedName name="백호7경">#REF!</definedName>
    <definedName name="백호7노무" localSheetId="2">#REF!</definedName>
    <definedName name="백호7노무" localSheetId="0">#REF!</definedName>
    <definedName name="백호7노무">#REF!</definedName>
    <definedName name="백호7재료" localSheetId="2">#REF!</definedName>
    <definedName name="백호7재료" localSheetId="0">#REF!</definedName>
    <definedName name="백호7재료">#REF!</definedName>
    <definedName name="버팀목" localSheetId="2">#REF!</definedName>
    <definedName name="버팀목" localSheetId="0">#REF!</definedName>
    <definedName name="버팀목">#REF!</definedName>
    <definedName name="버팀목EA" localSheetId="2">#REF!</definedName>
    <definedName name="버팀목EA" localSheetId="0">#REF!</definedName>
    <definedName name="버팀목EA">#REF!</definedName>
    <definedName name="번호" localSheetId="2">#REF!</definedName>
    <definedName name="번호" localSheetId="1">#REF!</definedName>
    <definedName name="번호" localSheetId="0">#REF!</definedName>
    <definedName name="번호">#REF!</definedName>
    <definedName name="벌목단가산출" localSheetId="2">#REF!</definedName>
    <definedName name="벌목단가산출" localSheetId="0">#REF!</definedName>
    <definedName name="벌목단가산출">#REF!</definedName>
    <definedName name="법_인_명_상호" localSheetId="2">#REF!</definedName>
    <definedName name="법_인_명_상호" localSheetId="0">#REF!</definedName>
    <definedName name="법_인_명_상호">#REF!</definedName>
    <definedName name="법인등록번호" localSheetId="2">#REF!</definedName>
    <definedName name="법인등록번호" localSheetId="0">#REF!</definedName>
    <definedName name="법인등록번호">#REF!</definedName>
    <definedName name="벽_돌__블_럭__제_작_공" localSheetId="2">#REF!</definedName>
    <definedName name="벽_돌__블_럭__제_작_공" localSheetId="0">#REF!</definedName>
    <definedName name="벽_돌__블_럭__제_작_공">#REF!</definedName>
    <definedName name="벽돌" localSheetId="2">#REF!</definedName>
    <definedName name="벽돌" localSheetId="0">#REF!</definedName>
    <definedName name="벽돌">#REF!</definedName>
    <definedName name="보">[70]미드수량!#REF!</definedName>
    <definedName name="보고양식1" localSheetId="2">#REF!</definedName>
    <definedName name="보고양식1" localSheetId="1">#REF!</definedName>
    <definedName name="보고양식1" localSheetId="0">#REF!</definedName>
    <definedName name="보고양식1">#REF!</definedName>
    <definedName name="보고양식2" localSheetId="2">#REF!</definedName>
    <definedName name="보고양식2" localSheetId="0">#REF!</definedName>
    <definedName name="보고양식2">#REF!</definedName>
    <definedName name="보고양식3" localSheetId="2">#REF!</definedName>
    <definedName name="보고양식3" localSheetId="0">#REF!</definedName>
    <definedName name="보고양식3">#REF!</definedName>
    <definedName name="보급수급수">#N/A</definedName>
    <definedName name="보도경계블럭수량" localSheetId="2">#REF!</definedName>
    <definedName name="보도경계블럭수량" localSheetId="1">#REF!</definedName>
    <definedName name="보도경계블럭수량" localSheetId="0">#REF!</definedName>
    <definedName name="보도경계블럭수량">#REF!</definedName>
    <definedName name="보도노" localSheetId="2">#REF!</definedName>
    <definedName name="보도노" localSheetId="0">#REF!</definedName>
    <definedName name="보도노">#REF!</definedName>
    <definedName name="보도재" localSheetId="2">#REF!</definedName>
    <definedName name="보도재" localSheetId="0">#REF!</definedName>
    <definedName name="보도재">#REF!</definedName>
    <definedName name="보성건" localSheetId="2">#REF!</definedName>
    <definedName name="보성건" localSheetId="0">#REF!</definedName>
    <definedName name="보성건">#REF!</definedName>
    <definedName name="보성기" localSheetId="2">#REF!</definedName>
    <definedName name="보성기" localSheetId="0">#REF!</definedName>
    <definedName name="보성기">#REF!</definedName>
    <definedName name="보성철" localSheetId="2">#REF!</definedName>
    <definedName name="보성철" localSheetId="0">#REF!</definedName>
    <definedName name="보성철">#REF!</definedName>
    <definedName name="보성토" localSheetId="2">#REF!</definedName>
    <definedName name="보성토" localSheetId="0">#REF!</definedName>
    <definedName name="보성토">#REF!</definedName>
    <definedName name="보습제" localSheetId="2">#REF!</definedName>
    <definedName name="보습제" localSheetId="0">#REF!</definedName>
    <definedName name="보습제">#REF!</definedName>
    <definedName name="보오링그라우팅"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일러2" localSheetId="2">OR([0]!계약전력21,[0]!계약전력22,AND(순공사비!냉각수펌프&gt;=75,#REF!&gt;=2))</definedName>
    <definedName name="보일러2" localSheetId="1">OR(계약전력21,계약전력22,AND('원가계산(건축)'!냉각수펌프&gt;=75,#REF!&gt;=2))</definedName>
    <definedName name="보일러2" localSheetId="0">OR(계약전력21,계약전력22,AND(총괄표!냉각수펌프&gt;=75,#REF!&gt;=2))</definedName>
    <definedName name="보일러2">OR(계약전력21,계약전력22,AND(냉각수펌프&gt;=75,#REF!&gt;=2))</definedName>
    <definedName name="보조기층부설" localSheetId="2">#REF!</definedName>
    <definedName name="보조기층부설" localSheetId="1">#REF!</definedName>
    <definedName name="보조기층부설" localSheetId="0">#REF!</definedName>
    <definedName name="보조기층부설">#REF!</definedName>
    <definedName name="보차도경계블럭수량" localSheetId="2">#REF!</definedName>
    <definedName name="보차도경계블럭수량" localSheetId="0">#REF!</definedName>
    <definedName name="보차도경계블럭수량">#REF!</definedName>
    <definedName name="보충" localSheetId="2" hidden="1">#REF!</definedName>
    <definedName name="보충" localSheetId="0" hidden="1">#REF!</definedName>
    <definedName name="보충" hidden="1">#REF!</definedName>
    <definedName name="보통마감" localSheetId="2">#REF!</definedName>
    <definedName name="보통마감" localSheetId="0">#REF!</definedName>
    <definedName name="보통마감">#REF!</definedName>
    <definedName name="보통인부" localSheetId="2">#REF!</definedName>
    <definedName name="보통인부" localSheetId="0">#REF!</definedName>
    <definedName name="보통인부">#REF!</definedName>
    <definedName name="보통인부B10" localSheetId="2">#REF!</definedName>
    <definedName name="보통인부B10" localSheetId="0">#REF!</definedName>
    <definedName name="보통인부B10">#REF!</definedName>
    <definedName name="보통인부B4이하" localSheetId="2">#REF!</definedName>
    <definedName name="보통인부B4이하" localSheetId="0">#REF!</definedName>
    <definedName name="보통인부B4이하">#REF!</definedName>
    <definedName name="보통인부B5" localSheetId="2">#REF!</definedName>
    <definedName name="보통인부B5" localSheetId="0">#REF!</definedName>
    <definedName name="보통인부B5">#REF!</definedName>
    <definedName name="보통인부B6" localSheetId="2">#REF!</definedName>
    <definedName name="보통인부B6" localSheetId="0">#REF!</definedName>
    <definedName name="보통인부B6">#REF!</definedName>
    <definedName name="보통인부B8" localSheetId="2">#REF!</definedName>
    <definedName name="보통인부B8" localSheetId="0">#REF!</definedName>
    <definedName name="보통인부B8">#REF!</definedName>
    <definedName name="보통인부R10" localSheetId="2">#REF!</definedName>
    <definedName name="보통인부R10" localSheetId="0">#REF!</definedName>
    <definedName name="보통인부R10">#REF!</definedName>
    <definedName name="보통인부R12" localSheetId="2">#REF!</definedName>
    <definedName name="보통인부R12" localSheetId="0">#REF!</definedName>
    <definedName name="보통인부R12">#REF!</definedName>
    <definedName name="보통인부R15" localSheetId="2">#REF!</definedName>
    <definedName name="보통인부R15" localSheetId="0">#REF!</definedName>
    <definedName name="보통인부R15">#REF!</definedName>
    <definedName name="보통인부R4이하" localSheetId="2">#REF!</definedName>
    <definedName name="보통인부R4이하" localSheetId="0">#REF!</definedName>
    <definedName name="보통인부R4이하">#REF!</definedName>
    <definedName name="보통인부R5" localSheetId="2">#REF!</definedName>
    <definedName name="보통인부R5" localSheetId="0">#REF!</definedName>
    <definedName name="보통인부R5">#REF!</definedName>
    <definedName name="보통인부R6" localSheetId="2">#REF!</definedName>
    <definedName name="보통인부R6" localSheetId="0">#REF!</definedName>
    <definedName name="보통인부R6">#REF!</definedName>
    <definedName name="보통인부R7" localSheetId="2">#REF!</definedName>
    <definedName name="보통인부R7" localSheetId="0">#REF!</definedName>
    <definedName name="보통인부R7">#REF!</definedName>
    <definedName name="보통인부R8" localSheetId="2">#REF!</definedName>
    <definedName name="보통인부R8" localSheetId="0">#REF!</definedName>
    <definedName name="보통인부R8">#REF!</definedName>
    <definedName name="보할" localSheetId="1" hidden="1">{#N/A,#N/A,FALSE,"이태원철근"}</definedName>
    <definedName name="보할" localSheetId="0" hidden="1">{#N/A,#N/A,FALSE,"이태원철근"}</definedName>
    <definedName name="보할" hidden="1">{#N/A,#N/A,FALSE,"이태원철근"}</definedName>
    <definedName name="보할공정률매출투입취하" localSheetId="1" hidden="1">{#N/A,#N/A,FALSE,"이태원철근"}</definedName>
    <definedName name="보할공정률매출투입취하" localSheetId="0" hidden="1">{#N/A,#N/A,FALSE,"이태원철근"}</definedName>
    <definedName name="보할공정률매출투입취하" hidden="1">{#N/A,#N/A,FALSE,"이태원철근"}</definedName>
    <definedName name="보할푬_2000년" localSheetId="1" hidden="1">{#N/A,#N/A,FALSE,"이태원철근"}</definedName>
    <definedName name="보할푬_2000년" localSheetId="0" hidden="1">{#N/A,#N/A,FALSE,"이태원철근"}</definedName>
    <definedName name="보할푬_2000년" hidden="1">{#N/A,#N/A,FALSE,"이태원철근"}</definedName>
    <definedName name="보험율" localSheetId="2">#REF!</definedName>
    <definedName name="보험율" localSheetId="1">#REF!</definedName>
    <definedName name="보험율" localSheetId="0">#REF!</definedName>
    <definedName name="보험율">#REF!</definedName>
    <definedName name="보호상" localSheetId="2">#REF!</definedName>
    <definedName name="보호상" localSheetId="0">#REF!</definedName>
    <definedName name="보호상">#REF!</definedName>
    <definedName name="보호측" localSheetId="2">#REF!</definedName>
    <definedName name="보호측" localSheetId="0">#REF!</definedName>
    <definedName name="보호측">#REF!</definedName>
    <definedName name="보호하" localSheetId="2">#REF!</definedName>
    <definedName name="보호하" localSheetId="0">#REF!</definedName>
    <definedName name="보호하">#REF!</definedName>
    <definedName name="보활공정" localSheetId="1" hidden="1">{#N/A,#N/A,FALSE,"이태원철근"}</definedName>
    <definedName name="보활공정" localSheetId="0" hidden="1">{#N/A,#N/A,FALSE,"이태원철근"}</definedName>
    <definedName name="보활공정" hidden="1">{#N/A,#N/A,FALSE,"이태원철근"}</definedName>
    <definedName name="복리" localSheetId="2">#REF!</definedName>
    <definedName name="복리" localSheetId="1">#REF!</definedName>
    <definedName name="복리" localSheetId="0">#REF!</definedName>
    <definedName name="복리">#REF!</definedName>
    <definedName name="복사">[71]!복사</definedName>
    <definedName name="복사준비">[72]!복사준비</definedName>
    <definedName name="본사자료" localSheetId="2">#REF!,#REF!,#REF!,#REF!,#REF!,#REF!,#REF!,#REF!,#REF!,#REF!,#REF!,#REF!,#REF!,#REF!</definedName>
    <definedName name="본사자료" localSheetId="1">#REF!,#REF!,#REF!,#REF!,#REF!,#REF!,#REF!,#REF!,#REF!,#REF!,#REF!,#REF!,#REF!,#REF!</definedName>
    <definedName name="본사자료" localSheetId="0">#REF!,#REF!,#REF!,#REF!,#REF!,#REF!,#REF!,#REF!,#REF!,#REF!,#REF!,#REF!,#REF!,#REF!</definedName>
    <definedName name="본사자료">#REF!,#REF!,#REF!,#REF!,#REF!,#REF!,#REF!,#REF!,#REF!,#REF!,#REF!,#REF!,#REF!,#REF!</definedName>
    <definedName name="부가" localSheetId="2">#REF!</definedName>
    <definedName name="부가" localSheetId="1">#REF!</definedName>
    <definedName name="부가" localSheetId="0">#REF!</definedName>
    <definedName name="부가">#REF!</definedName>
    <definedName name="부가율" localSheetId="2">#REF!</definedName>
    <definedName name="부가율" localSheetId="0">#REF!</definedName>
    <definedName name="부가율">#REF!</definedName>
    <definedName name="부대GROSS">#N/A</definedName>
    <definedName name="부대건축2" localSheetId="2" hidden="1">#REF!</definedName>
    <definedName name="부대건축2" localSheetId="1" hidden="1">#REF!</definedName>
    <definedName name="부대건축2" localSheetId="0" hidden="1">#REF!</definedName>
    <definedName name="부대건축2" hidden="1">#REF!</definedName>
    <definedName name="부대건축공사비">#N/A</definedName>
    <definedName name="부대공_집계표_제목" localSheetId="2">#REF!</definedName>
    <definedName name="부대공_집계표_제목" localSheetId="1">#REF!</definedName>
    <definedName name="부대공_집계표_제목" localSheetId="0">#REF!</definedName>
    <definedName name="부대공_집계표_제목">#REF!</definedName>
    <definedName name="부대공집계표" localSheetId="2">#REF!</definedName>
    <definedName name="부대공집계표" localSheetId="0">#REF!</definedName>
    <definedName name="부대공집계표">#REF!</definedName>
    <definedName name="부대시설2" localSheetId="2">INDIRECT("그림!$A"&amp;MATCH(#REF!,[0]!목록,0))</definedName>
    <definedName name="부대시설2" localSheetId="1">INDIRECT("그림!$A"&amp;MATCH(#REF!,[0]!목록,0))</definedName>
    <definedName name="부대시설2">INDIRECT("그림!$A"&amp;MATCH(#REF!,[0]!목록,0))</definedName>
    <definedName name="부산주경기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[73]코드!$I$4:$K$110</definedName>
    <definedName name="部長" localSheetId="2">#REF!</definedName>
    <definedName name="部長" localSheetId="1">#REF!</definedName>
    <definedName name="部長" localSheetId="0">#REF!</definedName>
    <definedName name="部長">#REF!</definedName>
    <definedName name="부장GROSS">#N/A</definedName>
    <definedName name="부직포노" localSheetId="2">#REF!</definedName>
    <definedName name="부직포노" localSheetId="1">#REF!</definedName>
    <definedName name="부직포노" localSheetId="0">#REF!</definedName>
    <definedName name="부직포노">#REF!</definedName>
    <definedName name="부직포재" localSheetId="2">#REF!</definedName>
    <definedName name="부직포재" localSheetId="0">#REF!</definedName>
    <definedName name="부직포재">#REF!</definedName>
    <definedName name="부채비율" localSheetId="2">#REF!</definedName>
    <definedName name="부채비율" localSheetId="0">#REF!</definedName>
    <definedName name="부채비율">#REF!</definedName>
    <definedName name="분" localSheetId="1" hidden="1">{#N/A,#N/A,FALSE,"이태원철근"}</definedName>
    <definedName name="분" localSheetId="0" hidden="1">{#N/A,#N/A,FALSE,"이태원철근"}</definedName>
    <definedName name="분" hidden="1">{#N/A,#N/A,FALSE,"이태원철근"}</definedName>
    <definedName name="분당" localSheetId="2">#REF!</definedName>
    <definedName name="분당" localSheetId="1">#REF!</definedName>
    <definedName name="분당" localSheetId="0">#REF!</definedName>
    <definedName name="분당">#REF!</definedName>
    <definedName name="분당공" localSheetId="2" hidden="1">#REF!</definedName>
    <definedName name="분당공" localSheetId="0" hidden="1">#REF!</definedName>
    <definedName name="분당공" hidden="1">#REF!</definedName>
    <definedName name="분당공통0" localSheetId="2">#REF!</definedName>
    <definedName name="분당공통0" localSheetId="0">#REF!</definedName>
    <definedName name="분당공통0">#REF!</definedName>
    <definedName name="분당대비" localSheetId="2">#REF!</definedName>
    <definedName name="분당대비" localSheetId="0">#REF!</definedName>
    <definedName name="분당대비">#REF!</definedName>
    <definedName name="분당물가" localSheetId="2" hidden="1">#REF!</definedName>
    <definedName name="분당물가" localSheetId="0" hidden="1">#REF!</definedName>
    <definedName name="분당물가" hidden="1">#REF!</definedName>
    <definedName name="분당보고" localSheetId="2">#REF!</definedName>
    <definedName name="분당보고" localSheetId="0">#REF!</definedName>
    <definedName name="분당보고">#REF!</definedName>
    <definedName name="분당시" localSheetId="2">#REF!</definedName>
    <definedName name="분당시" localSheetId="0">#REF!</definedName>
    <definedName name="분당시">#REF!</definedName>
    <definedName name="분당시행" localSheetId="2">#REF!</definedName>
    <definedName name="분당시행" localSheetId="0">#REF!</definedName>
    <definedName name="분당시행">#REF!</definedName>
    <definedName name="분당시행대비표" localSheetId="2">#REF!</definedName>
    <definedName name="분당시행대비표" localSheetId="0">#REF!</definedName>
    <definedName name="분당시행대비표">#REF!</definedName>
    <definedName name="분당시행문" localSheetId="2">#REF!</definedName>
    <definedName name="분당시행문" localSheetId="0">#REF!</definedName>
    <definedName name="분당시행문">#REF!</definedName>
    <definedName name="분당코" localSheetId="2">#REF!</definedName>
    <definedName name="분당코" localSheetId="0">#REF!</definedName>
    <definedName name="분당코">#REF!</definedName>
    <definedName name="분당코아" localSheetId="2" hidden="1">#REF!</definedName>
    <definedName name="분당코아" localSheetId="0" hidden="1">#REF!</definedName>
    <definedName name="분당코아" hidden="1">#REF!</definedName>
    <definedName name="분당코아공통비" localSheetId="2">#REF!</definedName>
    <definedName name="분당코아공통비" localSheetId="0">#REF!</definedName>
    <definedName name="분당코아공통비">#REF!</definedName>
    <definedName name="분당코아공통비다" localSheetId="2">#REF!</definedName>
    <definedName name="분당코아공통비다" localSheetId="0">#REF!</definedName>
    <definedName name="분당코아공통비다">#REF!</definedName>
    <definedName name="분당코아시행" localSheetId="2">#REF!</definedName>
    <definedName name="분당코아시행" localSheetId="0">#REF!</definedName>
    <definedName name="분당코아시행">#REF!</definedName>
    <definedName name="분당코아시행대비" localSheetId="2">#REF!</definedName>
    <definedName name="분당코아시행대비" localSheetId="0">#REF!</definedName>
    <definedName name="분당코아시행대비">#REF!</definedName>
    <definedName name="분당코아시행대비표" localSheetId="2">#REF!</definedName>
    <definedName name="분당코아시행대비표" localSheetId="0">#REF!</definedName>
    <definedName name="분당코아시행대비표">#REF!</definedName>
    <definedName name="분당코아시행표" localSheetId="2">#REF!</definedName>
    <definedName name="분당코아시행표" localSheetId="0">#REF!</definedName>
    <definedName name="분당코아시행표">#REF!</definedName>
    <definedName name="분당코아협조" localSheetId="2">#REF!</definedName>
    <definedName name="분당코아협조" localSheetId="0">#REF!</definedName>
    <definedName name="분당코아협조">#REF!</definedName>
    <definedName name="분당코아협조문" localSheetId="2">#REF!</definedName>
    <definedName name="분당코아협조문" localSheetId="0">#REF!</definedName>
    <definedName name="분당코아협조문">#REF!</definedName>
    <definedName name="분당협조" localSheetId="1" hidden="1">{#N/A,#N/A,FALSE,"이태원철근"}</definedName>
    <definedName name="분당협조" localSheetId="0" hidden="1">{#N/A,#N/A,FALSE,"이태원철근"}</definedName>
    <definedName name="분당협조" hidden="1">{#N/A,#N/A,FALSE,"이태원철근"}</definedName>
    <definedName name="분석변경" localSheetId="1" hidden="1">{#N/A,#N/A,FALSE,"변경관리예산";#N/A,#N/A,FALSE,"변경장비예산";#N/A,#N/A,FALSE,"변경준설예산";#N/A,#N/A,FALSE,"변경철구예산"}</definedName>
    <definedName name="분석변경" localSheetId="0"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수경" localSheetId="2">#REF!</definedName>
    <definedName name="분수경" localSheetId="1">#REF!</definedName>
    <definedName name="분수경" localSheetId="0">#REF!</definedName>
    <definedName name="분수경">#REF!</definedName>
    <definedName name="분수노" localSheetId="2">#REF!</definedName>
    <definedName name="분수노" localSheetId="0">#REF!</definedName>
    <definedName name="분수노">#REF!</definedName>
    <definedName name="분수재" localSheetId="2">#REF!</definedName>
    <definedName name="분수재" localSheetId="0">#REF!</definedName>
    <definedName name="분수재">#REF!</definedName>
    <definedName name="분야"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 localSheetId="1" hidden="1">{#N/A,#N/A,FALSE,"이태원철근"}</definedName>
    <definedName name="분양" localSheetId="0" hidden="1">{#N/A,#N/A,FALSE,"이태원철근"}</definedName>
    <definedName name="분양" hidden="1">{#N/A,#N/A,FALSE,"이태원철근"}</definedName>
    <definedName name="분양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불도자15경" localSheetId="2">#REF!</definedName>
    <definedName name="불도자15경" localSheetId="1">#REF!</definedName>
    <definedName name="불도자15경" localSheetId="0">#REF!</definedName>
    <definedName name="불도자15경">#REF!</definedName>
    <definedName name="불도자15노무" localSheetId="2">#REF!</definedName>
    <definedName name="불도자15노무" localSheetId="0">#REF!</definedName>
    <definedName name="불도자15노무">#REF!</definedName>
    <definedName name="불도자15재료" localSheetId="2">#REF!</definedName>
    <definedName name="불도자15재료" localSheetId="0">#REF!</definedName>
    <definedName name="불도자15재료">#REF!</definedName>
    <definedName name="브라인펌프" localSheetId="2">#REF!/(#REF!-1)</definedName>
    <definedName name="브라인펌프" localSheetId="1">#REF!/(#REF!-1)</definedName>
    <definedName name="브라인펌프" localSheetId="0">#REF!/(#REF!-1)</definedName>
    <definedName name="브라인펌프">#REF!/(#REF!-1)</definedName>
    <definedName name="브라켓길이1" localSheetId="2">#REF!</definedName>
    <definedName name="브라켓길이1" localSheetId="0">#REF!</definedName>
    <definedName name="브라켓길이1">#REF!</definedName>
    <definedName name="브라켓길이2" localSheetId="2">#REF!</definedName>
    <definedName name="브라켓길이2" localSheetId="0">#REF!</definedName>
    <definedName name="브라켓길이2">#REF!</definedName>
    <definedName name="브라켓높이1" localSheetId="2">#REF!</definedName>
    <definedName name="브라켓높이1" localSheetId="0">#REF!</definedName>
    <definedName name="브라켓높이1">#REF!</definedName>
    <definedName name="브라켓높이2" localSheetId="2">#REF!</definedName>
    <definedName name="브라켓높이2" localSheetId="0">#REF!</definedName>
    <definedName name="브라켓높이2">#REF!</definedName>
    <definedName name="브라켓폭" localSheetId="2">#REF!</definedName>
    <definedName name="브라켓폭" localSheetId="0">#REF!</definedName>
    <definedName name="브라켓폭">#REF!</definedName>
    <definedName name="브이c" localSheetId="2">#REF!</definedName>
    <definedName name="브이c" localSheetId="0">#REF!</definedName>
    <definedName name="브이c">#REF!</definedName>
    <definedName name="블록H" localSheetId="2">#REF!</definedName>
    <definedName name="블록H" localSheetId="0">#REF!</definedName>
    <definedName name="블록H">#REF!</definedName>
    <definedName name="블록V" localSheetId="2">#REF!</definedName>
    <definedName name="블록V" localSheetId="0">#REF!</definedName>
    <definedName name="블록V">#REF!</definedName>
    <definedName name="비" localSheetId="1" hidden="1">{#N/A,#N/A,FALSE,"견적갑지";#N/A,#N/A,FALSE,"총괄표";#N/A,#N/A,FALSE,"철골공사";#N/A,#N/A,FALSE,"토목공사";#N/A,#N/A,FALSE,"판넬전기공사"}</definedName>
    <definedName name="비" localSheetId="0" hidden="1">{#N/A,#N/A,FALSE,"견적갑지";#N/A,#N/A,FALSE,"총괄표";#N/A,#N/A,FALSE,"철골공사";#N/A,#N/A,FALSE,"토목공사";#N/A,#N/A,FALSE,"판넬전기공사"}</definedName>
    <definedName name="비" hidden="1">{#N/A,#N/A,FALSE,"견적갑지";#N/A,#N/A,FALSE,"총괄표";#N/A,#N/A,FALSE,"철골공사";#N/A,#N/A,FALSE,"토목공사";#N/A,#N/A,FALSE,"판넬전기공사"}</definedName>
    <definedName name="備_________考" localSheetId="2">#REF!</definedName>
    <definedName name="備_________考" localSheetId="1">#REF!</definedName>
    <definedName name="備_________考" localSheetId="0">#REF!</definedName>
    <definedName name="備_________考">#REF!</definedName>
    <definedName name="비계" localSheetId="2">#REF!</definedName>
    <definedName name="비계" localSheetId="0">#REF!</definedName>
    <definedName name="비계">#REF!</definedName>
    <definedName name="비계공" localSheetId="2">#REF!</definedName>
    <definedName name="비계공" localSheetId="0">#REF!</definedName>
    <definedName name="비계공">#REF!</definedName>
    <definedName name="비고" localSheetId="2">#REF!</definedName>
    <definedName name="비고" localSheetId="0">#REF!</definedName>
    <definedName name="비고">#REF!</definedName>
    <definedName name="비공통코드" localSheetId="0">#N/A</definedName>
    <definedName name="비공통코드">#N/A</definedName>
    <definedName name="비목1" localSheetId="2">#REF!</definedName>
    <definedName name="비목1" localSheetId="1">#REF!</definedName>
    <definedName name="비목1" localSheetId="0">#REF!</definedName>
    <definedName name="비목1">#REF!</definedName>
    <definedName name="비목2" localSheetId="2">#REF!</definedName>
    <definedName name="비목2" localSheetId="1">#REF!</definedName>
    <definedName name="비목2" localSheetId="0">#REF!</definedName>
    <definedName name="비목2">#REF!</definedName>
    <definedName name="비목3" localSheetId="2">#REF!</definedName>
    <definedName name="비목3" localSheetId="1">#REF!</definedName>
    <definedName name="비목3" localSheetId="0">#REF!</definedName>
    <definedName name="비목3">#REF!</definedName>
    <definedName name="비목4" localSheetId="2">#REF!</definedName>
    <definedName name="비목4" localSheetId="1">#REF!</definedName>
    <definedName name="비목4" localSheetId="0">#REF!</definedName>
    <definedName name="비목4">#REF!</definedName>
    <definedName name="비목군분류표" localSheetId="2">#REF!</definedName>
    <definedName name="비목군분류표" localSheetId="0">#REF!</definedName>
    <definedName name="비목군분류표">#REF!</definedName>
    <definedName name="비비추" localSheetId="2">#REF!</definedName>
    <definedName name="비비추" localSheetId="0">#REF!</definedName>
    <definedName name="비비추">#REF!</definedName>
    <definedName name="비율" localSheetId="2">#REF!</definedName>
    <definedName name="비율" localSheetId="0">#REF!</definedName>
    <definedName name="비율">#REF!</definedName>
    <definedName name="빈칸" localSheetId="2">#REF!</definedName>
    <definedName name="빈칸" localSheetId="0">#REF!</definedName>
    <definedName name="빈칸">#REF!</definedName>
    <definedName name="빗물받이1" localSheetId="2">#REF!</definedName>
    <definedName name="빗물받이1" localSheetId="0">#REF!</definedName>
    <definedName name="빗물받이1">#REF!</definedName>
    <definedName name="빗물받이2" localSheetId="2">#REF!</definedName>
    <definedName name="빗물받이2" localSheetId="0">#REF!</definedName>
    <definedName name="빗물받이2">#REF!</definedName>
    <definedName name="빙" localSheetId="1" hidden="1">{#N/A,#N/A,FALSE,"견적갑지";#N/A,#N/A,FALSE,"총괄표";#N/A,#N/A,FALSE,"철골공사";#N/A,#N/A,FALSE,"토목공사";#N/A,#N/A,FALSE,"판넬전기공사"}</definedName>
    <definedName name="빙" localSheetId="0" hidden="1">{#N/A,#N/A,FALSE,"견적갑지";#N/A,#N/A,FALSE,"총괄표";#N/A,#N/A,FALSE,"철골공사";#N/A,#N/A,FALSE,"토목공사";#N/A,#N/A,FALSE,"판넬전기공사"}</definedName>
    <definedName name="빙" hidden="1">{#N/A,#N/A,FALSE,"견적갑지";#N/A,#N/A,FALSE,"총괄표";#N/A,#N/A,FALSE,"철골공사";#N/A,#N/A,FALSE,"토목공사";#N/A,#N/A,FALSE,"판넬전기공사"}</definedName>
    <definedName name="빙추" localSheetId="1" hidden="1">{#N/A,#N/A,FALSE,"견적갑지";#N/A,#N/A,FALSE,"총괄표";#N/A,#N/A,FALSE,"철골공사";#N/A,#N/A,FALSE,"토목공사";#N/A,#N/A,FALSE,"판넬전기공사"}</definedName>
    <definedName name="빙추" localSheetId="0"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localSheetId="1" hidden="1">{#N/A,#N/A,FALSE,"견적갑지";#N/A,#N/A,FALSE,"총괄표";#N/A,#N/A,FALSE,"철골공사";#N/A,#N/A,FALSE,"토목공사";#N/A,#N/A,FALSE,"판넬전기공사"}</definedName>
    <definedName name="빙축열" localSheetId="0"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localSheetId="1" hidden="1">{#N/A,#N/A,FALSE,"견적갑지";#N/A,#N/A,FALSE,"총괄표";#N/A,#N/A,FALSE,"철골공사";#N/A,#N/A,FALSE,"토목공사";#N/A,#N/A,FALSE,"판넬전기공사"}</definedName>
    <definedName name="빙축열주요자재" localSheetId="0"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빼기" localSheetId="2">순공사비!빼기</definedName>
    <definedName name="빼기" localSheetId="1">'원가계산(건축)'!빼기</definedName>
    <definedName name="빼기" localSheetId="0">#N/A</definedName>
    <definedName name="빼기">#N/A</definedName>
    <definedName name="ㅅ" localSheetId="1" hidden="1">{#N/A,#N/A,FALSE,"이태원철근"}</definedName>
    <definedName name="ㅅ" localSheetId="0" hidden="1">{#N/A,#N/A,FALSE,"이태원철근"}</definedName>
    <definedName name="ㅅ" hidden="1">{#N/A,#N/A,FALSE,"이태원철근"}</definedName>
    <definedName name="ㅅㅅ">INDIRECT("그림!$b"&amp;MATCH([42]Tool!$D$8,____,0))</definedName>
    <definedName name="ㅅㅎ"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사" localSheetId="2">#REF!</definedName>
    <definedName name="사" localSheetId="1">#REF!</definedName>
    <definedName name="사" localSheetId="0">#REF!</definedName>
    <definedName name="사">#REF!</definedName>
    <definedName name="사계계약고" localSheetId="2">#REF!</definedName>
    <definedName name="사계계약고" localSheetId="0">#REF!</definedName>
    <definedName name="사계계약고">#REF!</definedName>
    <definedName name="사계비고" localSheetId="2">#REF!</definedName>
    <definedName name="사계비고" localSheetId="0">#REF!</definedName>
    <definedName name="사계비고">#REF!</definedName>
    <definedName name="사계소화" localSheetId="2">#REF!</definedName>
    <definedName name="사계소화" localSheetId="0">#REF!</definedName>
    <definedName name="사계소화">#REF!</definedName>
    <definedName name="사계전월실적" localSheetId="2">#REF!</definedName>
    <definedName name="사계전월실적" localSheetId="0">#REF!</definedName>
    <definedName name="사계전월실적">#REF!</definedName>
    <definedName name="사계투입" localSheetId="2">#REF!</definedName>
    <definedName name="사계투입" localSheetId="0">#REF!</definedName>
    <definedName name="사계투입">#REF!</definedName>
    <definedName name="사계현재실적" localSheetId="2">#REF!</definedName>
    <definedName name="사계현재실적" localSheetId="0">#REF!</definedName>
    <definedName name="사계현재실적">#REF!</definedName>
    <definedName name="사람">INDIRECT("그림!$b"&amp;MATCH([60]Tool!$D$8,____,0))</definedName>
    <definedName name="사리도경" localSheetId="2">#REF!</definedName>
    <definedName name="사리도경" localSheetId="1">#REF!</definedName>
    <definedName name="사리도경" localSheetId="0">#REF!</definedName>
    <definedName name="사리도경">#REF!</definedName>
    <definedName name="사리도노무" localSheetId="2">#REF!</definedName>
    <definedName name="사리도노무" localSheetId="0">#REF!</definedName>
    <definedName name="사리도노무">#REF!</definedName>
    <definedName name="사리도재료" localSheetId="2">#REF!</definedName>
    <definedName name="사리도재료" localSheetId="0">#REF!</definedName>
    <definedName name="사리도재료">#REF!</definedName>
    <definedName name="사무조직" localSheetId="2">#REF!</definedName>
    <definedName name="사무조직" localSheetId="0">#REF!</definedName>
    <definedName name="사무조직">#REF!</definedName>
    <definedName name="사사">#N/A</definedName>
    <definedName name="사업" localSheetId="1" hidden="1">{#N/A,#N/A,FALSE,"이태원철근"}</definedName>
    <definedName name="사업" localSheetId="0" hidden="1">{#N/A,#N/A,FALSE,"이태원철근"}</definedName>
    <definedName name="사업" hidden="1">{#N/A,#N/A,FALSE,"이태원철근"}</definedName>
    <definedName name="사업계획" localSheetId="2">#REF!</definedName>
    <definedName name="사업계획" localSheetId="1">#REF!</definedName>
    <definedName name="사업계획" localSheetId="0">#REF!</definedName>
    <definedName name="사업계획">#REF!</definedName>
    <definedName name="사업년도1" localSheetId="2">#REF!</definedName>
    <definedName name="사업년도1" localSheetId="0">#REF!</definedName>
    <definedName name="사업년도1">#REF!</definedName>
    <definedName name="사업부양식2" localSheetId="2" hidden="1">#REF!</definedName>
    <definedName name="사업부양식2" localSheetId="0" hidden="1">#REF!</definedName>
    <definedName name="사업부양식2" hidden="1">#REF!</definedName>
    <definedName name="사업연도2" localSheetId="2">#REF!</definedName>
    <definedName name="사업연도2" localSheetId="0">#REF!</definedName>
    <definedName name="사업연도2">#REF!</definedName>
    <definedName name="사업자등록번호" localSheetId="2">#REF!</definedName>
    <definedName name="사업자등록번호" localSheetId="0">#REF!</definedName>
    <definedName name="사업자등록번호">#REF!</definedName>
    <definedName name="사업장소재지" localSheetId="2">#REF!</definedName>
    <definedName name="사업장소재지" localSheetId="0">#REF!</definedName>
    <definedName name="사업장소재지">#REF!</definedName>
    <definedName name="사용램프" localSheetId="2">순공사비!사용램프</definedName>
    <definedName name="사용램프" localSheetId="1">'원가계산(건축)'!사용램프</definedName>
    <definedName name="사용램프" localSheetId="0">#N/A</definedName>
    <definedName name="사용램프">#N/A</definedName>
    <definedName name="사원GROSS">#N/A</definedName>
    <definedName name="사이지" localSheetId="2">#REF!</definedName>
    <definedName name="사이지" localSheetId="1">#REF!</definedName>
    <definedName name="사이지" localSheetId="0">#REF!</definedName>
    <definedName name="사이지">#REF!</definedName>
    <definedName name="사인원가" hidden="1">'[74]#REF'!#REF!</definedName>
    <definedName name="사인일위" localSheetId="2">#REF!</definedName>
    <definedName name="사인일위" localSheetId="1">#REF!</definedName>
    <definedName name="사인일위" localSheetId="0">#REF!</definedName>
    <definedName name="사인일위">#REF!</definedName>
    <definedName name="사창1_40" localSheetId="2">#REF!</definedName>
    <definedName name="사창1_40" localSheetId="0">#REF!</definedName>
    <definedName name="사창1_40">#REF!</definedName>
    <definedName name="사창2_25" localSheetId="2">#REF!</definedName>
    <definedName name="사창2_25" localSheetId="0">#REF!</definedName>
    <definedName name="사창2_25">#REF!</definedName>
    <definedName name="사창2_40" localSheetId="2">#REF!</definedName>
    <definedName name="사창2_40" localSheetId="0">#REF!</definedName>
    <definedName name="사창2_40">#REF!</definedName>
    <definedName name="사창3_25" localSheetId="2">#REF!</definedName>
    <definedName name="사창3_25" localSheetId="0">#REF!</definedName>
    <definedName name="사창3_25">#REF!</definedName>
    <definedName name="사철나무H1.2" localSheetId="2">#REF!</definedName>
    <definedName name="사철나무H1.2" localSheetId="0">#REF!</definedName>
    <definedName name="사철나무H1.2">#REF!</definedName>
    <definedName name="산보" localSheetId="2">#REF!</definedName>
    <definedName name="산보" localSheetId="0">#REF!</definedName>
    <definedName name="산보">#REF!</definedName>
    <definedName name="산재" localSheetId="2">#REF!</definedName>
    <definedName name="산재" localSheetId="0">#REF!</definedName>
    <definedName name="산재">#REF!</definedName>
    <definedName name="산철쭉" localSheetId="2">#REF!</definedName>
    <definedName name="산철쭉" localSheetId="0">#REF!</definedName>
    <definedName name="산철쭉">#REF!</definedName>
    <definedName name="산출" localSheetId="2">BlankMacro1</definedName>
    <definedName name="산출" localSheetId="1">BlankMacro1</definedName>
    <definedName name="산출" localSheetId="0">BlankMacro1</definedName>
    <definedName name="산출">BlankMacro1</definedName>
    <definedName name="산출근거" localSheetId="2">#REF!</definedName>
    <definedName name="산출근거" localSheetId="1">#REF!</definedName>
    <definedName name="산출근거" localSheetId="0">#REF!</definedName>
    <definedName name="산출근거">#REF!</definedName>
    <definedName name="산출근거1" localSheetId="2">BlankMacro1</definedName>
    <definedName name="산출근거1" localSheetId="1">BlankMacro1</definedName>
    <definedName name="산출근거1" localSheetId="0">BlankMacro1</definedName>
    <definedName name="산출근거1">BlankMacro1</definedName>
    <definedName name="산출근거111" localSheetId="2">#REF!</definedName>
    <definedName name="산출근거111" localSheetId="1">#REF!</definedName>
    <definedName name="산출근거111" localSheetId="0">#REF!</definedName>
    <definedName name="산출근거111">#REF!</definedName>
    <definedName name="산출내역" localSheetId="2">#REF!</definedName>
    <definedName name="산출내역" localSheetId="1">#REF!</definedName>
    <definedName name="산출내역" localSheetId="0">#REF!</definedName>
    <definedName name="산출내역">#REF!</definedName>
    <definedName name="삼" hidden="1">'[74]#REF'!#REF!</definedName>
    <definedName name="삼노" localSheetId="2">#REF!</definedName>
    <definedName name="삼노" localSheetId="1">#REF!</definedName>
    <definedName name="삼노" localSheetId="0">#REF!</definedName>
    <definedName name="삼노">#REF!</definedName>
    <definedName name="삼능건" localSheetId="2">#REF!</definedName>
    <definedName name="삼능건" localSheetId="0">#REF!</definedName>
    <definedName name="삼능건">#REF!</definedName>
    <definedName name="삼능기" localSheetId="2">#REF!</definedName>
    <definedName name="삼능기" localSheetId="0">#REF!</definedName>
    <definedName name="삼능기">#REF!</definedName>
    <definedName name="삼능철" localSheetId="2">#REF!</definedName>
    <definedName name="삼능철" localSheetId="0">#REF!</definedName>
    <definedName name="삼능철">#REF!</definedName>
    <definedName name="삼능토" localSheetId="2">#REF!</definedName>
    <definedName name="삼능토" localSheetId="0">#REF!</definedName>
    <definedName name="삼능토">#REF!</definedName>
    <definedName name="삼성물산" localSheetId="2">#REF!</definedName>
    <definedName name="삼성물산" localSheetId="0">#REF!</definedName>
    <definedName name="삼성물산">#REF!</definedName>
    <definedName name="삼재" localSheetId="2">#REF!</definedName>
    <definedName name="삼재" localSheetId="0">#REF!</definedName>
    <definedName name="삼재">#REF!</definedName>
    <definedName name="상가A">#N/A</definedName>
    <definedName name="상가B">#N/A</definedName>
    <definedName name="상부공" localSheetId="2">#REF!</definedName>
    <definedName name="상부공" localSheetId="1">#REF!</definedName>
    <definedName name="상부공" localSheetId="0">#REF!</definedName>
    <definedName name="상부공">#REF!</definedName>
    <definedName name="상부슬라브" localSheetId="2">#REF!</definedName>
    <definedName name="상부슬라브" localSheetId="0">#REF!</definedName>
    <definedName name="상부슬라브">#REF!</definedName>
    <definedName name="상수도공" localSheetId="2">#REF!</definedName>
    <definedName name="상수도공" localSheetId="0">#REF!</definedName>
    <definedName name="상수도공">#REF!</definedName>
    <definedName name="상수도공집계표" localSheetId="2">#REF!</definedName>
    <definedName name="상수도공집계표" localSheetId="0">#REF!</definedName>
    <definedName name="상수도공집계표">#REF!</definedName>
    <definedName name="상주" localSheetId="1" hidden="1">{#N/A,#N/A,FALSE,"지침";#N/A,#N/A,FALSE,"환경분석";#N/A,#N/A,FALSE,"Sheet16"}</definedName>
    <definedName name="상주" localSheetId="0" hidden="1">{#N/A,#N/A,FALSE,"지침";#N/A,#N/A,FALSE,"환경분석";#N/A,#N/A,FALSE,"Sheet16"}</definedName>
    <definedName name="상주" hidden="1">{#N/A,#N/A,FALSE,"지침";#N/A,#N/A,FALSE,"환경분석";#N/A,#N/A,FALSE,"Sheet16"}</definedName>
    <definedName name="상주감리" localSheetId="1" hidden="1">{#N/A,#N/A,FALSE,"지침";#N/A,#N/A,FALSE,"환경분석";#N/A,#N/A,FALSE,"Sheet16"}</definedName>
    <definedName name="상주감리" localSheetId="0" hidden="1">{#N/A,#N/A,FALSE,"지침";#N/A,#N/A,FALSE,"환경분석";#N/A,#N/A,FALSE,"Sheet16"}</definedName>
    <definedName name="상주감리" hidden="1">{#N/A,#N/A,FALSE,"지침";#N/A,#N/A,FALSE,"환경분석";#N/A,#N/A,FALSE,"Sheet16"}</definedName>
    <definedName name="새공통" localSheetId="1" hidden="1">{#N/A,#N/A,FALSE,"이태원철근"}</definedName>
    <definedName name="새공통" localSheetId="0" hidden="1">{#N/A,#N/A,FALSE,"이태원철근"}</definedName>
    <definedName name="새공통" hidden="1">{#N/A,#N/A,FALSE,"이태원철근"}</definedName>
    <definedName name="새공통2" localSheetId="2">#REF!</definedName>
    <definedName name="새공통2" localSheetId="1">#REF!</definedName>
    <definedName name="새공통2" localSheetId="0">#REF!</definedName>
    <definedName name="새공통2">#REF!</definedName>
    <definedName name="샘플">[13]미드수량!#REF!</definedName>
    <definedName name="샘플_1">[14]미드수량!#REF!</definedName>
    <definedName name="샘플_10">[14]미드수량!#REF!</definedName>
    <definedName name="샘플_11">[15]미드수량!#REF!</definedName>
    <definedName name="샘플_12">[14]미드수량!#REF!</definedName>
    <definedName name="샘플_2">[14]미드수량!#REF!</definedName>
    <definedName name="샘플_3">[14]미드수량!#REF!</definedName>
    <definedName name="샘플_4">[14]미드수량!#REF!</definedName>
    <definedName name="샘플_5">[14]미드수량!#REF!</definedName>
    <definedName name="샘플_6">[14]미드수량!#REF!</definedName>
    <definedName name="샘플_7">[14]미드수량!#REF!</definedName>
    <definedName name="샘플_8">[14]미드수량!#REF!</definedName>
    <definedName name="샘플_9">[14]미드수량!#REF!</definedName>
    <definedName name="서양측백H3.0" localSheetId="2">#REF!</definedName>
    <definedName name="서양측백H3.0" localSheetId="1">#REF!</definedName>
    <definedName name="서양측백H3.0" localSheetId="0">#REF!</definedName>
    <definedName name="서양측백H3.0">#REF!</definedName>
    <definedName name="서울및경기일부" localSheetId="2">#REF!</definedName>
    <definedName name="서울및경기일부" localSheetId="1">#REF!</definedName>
    <definedName name="서울및경기일부" localSheetId="0">#REF!</definedName>
    <definedName name="서울및경기일부">#REF!</definedName>
    <definedName name="서정석" localSheetId="2">#REF!</definedName>
    <definedName name="서정석" localSheetId="0">#REF!</definedName>
    <definedName name="서정석">#REF!</definedName>
    <definedName name="석" localSheetId="1" hidden="1">{#N/A,#N/A,FALSE,"지침";#N/A,#N/A,FALSE,"환경분석";#N/A,#N/A,FALSE,"Sheet16"}</definedName>
    <definedName name="석" localSheetId="0" hidden="1">{#N/A,#N/A,FALSE,"지침";#N/A,#N/A,FALSE,"환경분석";#N/A,#N/A,FALSE,"Sheet16"}</definedName>
    <definedName name="석" hidden="1">{#N/A,#N/A,FALSE,"지침";#N/A,#N/A,FALSE,"환경분석";#N/A,#N/A,FALSE,"Sheet16"}</definedName>
    <definedName name="석_축_개_소_별_명_세" localSheetId="2">#REF!</definedName>
    <definedName name="석_축_개_소_별_명_세" localSheetId="1">#REF!</definedName>
    <definedName name="석_축_개_소_별_명_세" localSheetId="0">#REF!</definedName>
    <definedName name="석_축_개_소_별_명_세">#REF!</definedName>
    <definedName name="석_축_수_량_집_계" localSheetId="2">#REF!</definedName>
    <definedName name="석_축_수_량_집_계" localSheetId="0">#REF!</definedName>
    <definedName name="석_축_수_량_집_계">#REF!</definedName>
    <definedName name="석재" localSheetId="1">{#N/A,#N/A,FALSE,"골재소요량";#N/A,#N/A,FALSE,"골재소요량"}</definedName>
    <definedName name="석재" localSheetId="0">{#N/A,#N/A,FALSE,"골재소요량";#N/A,#N/A,FALSE,"골재소요량"}</definedName>
    <definedName name="석재">{#N/A,#N/A,FALSE,"골재소요량";#N/A,#N/A,FALSE,"골재소요량"}</definedName>
    <definedName name="석재타일경" localSheetId="2">#REF!</definedName>
    <definedName name="석재타일경" localSheetId="1">#REF!</definedName>
    <definedName name="석재타일경" localSheetId="0">#REF!</definedName>
    <definedName name="석재타일경">#REF!</definedName>
    <definedName name="석재타일노" localSheetId="2">#REF!</definedName>
    <definedName name="석재타일노" localSheetId="0">#REF!</definedName>
    <definedName name="석재타일노">#REF!</definedName>
    <definedName name="석재타일재" localSheetId="2">#REF!</definedName>
    <definedName name="석재타일재" localSheetId="0">#REF!</definedName>
    <definedName name="석재타일재">#REF!</definedName>
    <definedName name="석축단위" localSheetId="2">#REF!</definedName>
    <definedName name="석축단위" localSheetId="0">#REF!</definedName>
    <definedName name="석축단위">#REF!</definedName>
    <definedName name="선투입추정" localSheetId="2">#REF!</definedName>
    <definedName name="선투입추정" localSheetId="0">#REF!</definedName>
    <definedName name="선투입추정">#REF!</definedName>
    <definedName name="설계" localSheetId="1" hidden="1">{#N/A,#N/A,FALSE,"전력간선"}</definedName>
    <definedName name="설계" localSheetId="0" hidden="1">{#N/A,#N/A,FALSE,"전력간선"}</definedName>
    <definedName name="설계" hidden="1">{#N/A,#N/A,FALSE,"전력간선"}</definedName>
    <definedName name="설계가" localSheetId="2">#REF!</definedName>
    <definedName name="설계가" localSheetId="1">#REF!</definedName>
    <definedName name="설계가" localSheetId="0">#REF!</definedName>
    <definedName name="설계가">#REF!</definedName>
    <definedName name="설계설명서2" localSheetId="1" hidden="1">{#N/A,#N/A,FALSE,"전력간선"}</definedName>
    <definedName name="설계설명서2" localSheetId="0" hidden="1">{#N/A,#N/A,FALSE,"전력간선"}</definedName>
    <definedName name="설계설명서2" hidden="1">{#N/A,#N/A,FALSE,"전력간선"}</definedName>
    <definedName name="설계설명서3" localSheetId="1" hidden="1">{#N/A,#N/A,FALSE,"전력간선"}</definedName>
    <definedName name="설계설명서3" localSheetId="0" hidden="1">{#N/A,#N/A,FALSE,"전력간선"}</definedName>
    <definedName name="설계설명서3" hidden="1">{#N/A,#N/A,FALSE,"전력간선"}</definedName>
    <definedName name="설계설명서4" localSheetId="1" hidden="1">{#N/A,#N/A,FALSE,"전력간선"}</definedName>
    <definedName name="설계설명서4" localSheetId="0" hidden="1">{#N/A,#N/A,FALSE,"전력간선"}</definedName>
    <definedName name="설계설명서4" hidden="1">{#N/A,#N/A,FALSE,"전력간선"}</definedName>
    <definedName name="설계속도" localSheetId="2">#REF!</definedName>
    <definedName name="설계속도" localSheetId="1">#REF!</definedName>
    <definedName name="설계속도" localSheetId="0">#REF!</definedName>
    <definedName name="설계속도">#REF!</definedName>
    <definedName name="설명">#N/A</definedName>
    <definedName name="설명4">#N/A</definedName>
    <definedName name="설비" localSheetId="1" hidden="1">{#N/A,#N/A,FALSE,"이태원철근"}</definedName>
    <definedName name="설비" localSheetId="0" hidden="1">{#N/A,#N/A,FALSE,"이태원철근"}</definedName>
    <definedName name="설비" hidden="1">{#N/A,#N/A,FALSE,"이태원철근"}</definedName>
    <definedName name="설비서비스">#N/A</definedName>
    <definedName name="설원가2000">'[75]설-원가'!$A$5:$H$140</definedName>
    <definedName name="설자">[47]구분자!$V$3:$AA$69</definedName>
    <definedName name="설치">'[75]설-원가'!$A$5:$H$115</definedName>
    <definedName name="설치자재">[75]설치자재!$A$6:$I$72</definedName>
    <definedName name="설치자재2">[68]설치자재!$A$6:$I$72</definedName>
    <definedName name="성">[46]골조시행!#REF!</definedName>
    <definedName name="성토부도수로_재료수량산출" localSheetId="2">#REF!</definedName>
    <definedName name="성토부도수로_재료수량산출" localSheetId="1">#REF!</definedName>
    <definedName name="성토부도수로_재료수량산출" localSheetId="0">#REF!</definedName>
    <definedName name="성토부도수로_재료수량산출">#REF!</definedName>
    <definedName name="성토부도수로_토공수량산출" localSheetId="2">#REF!</definedName>
    <definedName name="성토부도수로_토공수량산출" localSheetId="0">#REF!</definedName>
    <definedName name="성토부도수로_토공수량산출">#REF!</definedName>
    <definedName name="세대수" localSheetId="2">#REF!</definedName>
    <definedName name="세대수" localSheetId="0">#REF!</definedName>
    <definedName name="세대수">#REF!</definedName>
    <definedName name="세대수번호" localSheetId="2">#REF!</definedName>
    <definedName name="세대수번호" localSheetId="0">#REF!</definedName>
    <definedName name="세대수번호">#REF!</definedName>
    <definedName name="소간" localSheetId="2">#REF!</definedName>
    <definedName name="소간" localSheetId="0">#REF!</definedName>
    <definedName name="소간">#REF!</definedName>
    <definedName name="소개소" localSheetId="2">#REF!</definedName>
    <definedName name="소개소" localSheetId="0">#REF!</definedName>
    <definedName name="소개소">#REF!</definedName>
    <definedName name="소계" localSheetId="2">#REF!</definedName>
    <definedName name="소계" localSheetId="0">#REF!</definedName>
    <definedName name="소계">#REF!</definedName>
    <definedName name="소관경" localSheetId="2">#REF!</definedName>
    <definedName name="소관경" localSheetId="0">#REF!</definedName>
    <definedName name="소관경">#REF!</definedName>
    <definedName name="소나무" localSheetId="2">#REF!</definedName>
    <definedName name="소나무" localSheetId="0">#REF!</definedName>
    <definedName name="소나무">#REF!</definedName>
    <definedName name="소나무H2.5" localSheetId="2">#REF!</definedName>
    <definedName name="소나무H2.5" localSheetId="0">#REF!</definedName>
    <definedName name="소나무H2.5">#REF!</definedName>
    <definedName name="소나무H3.0" localSheetId="2">#REF!</definedName>
    <definedName name="소나무H3.0" localSheetId="0">#REF!</definedName>
    <definedName name="소나무H3.0">#REF!</definedName>
    <definedName name="소나무H4.0" localSheetId="2">#REF!</definedName>
    <definedName name="소나무H4.0" localSheetId="0">#REF!</definedName>
    <definedName name="소나무H4.0">#REF!</definedName>
    <definedName name="소나무H5.0" localSheetId="2">#REF!</definedName>
    <definedName name="소나무H5.0" localSheetId="0">#REF!</definedName>
    <definedName name="소나무H5.0">#REF!</definedName>
    <definedName name="소모" localSheetId="2">#REF!</definedName>
    <definedName name="소모" localSheetId="0">#REF!</definedName>
    <definedName name="소모">#REF!</definedName>
    <definedName name="소방" localSheetId="2">#REF!</definedName>
    <definedName name="소방" localSheetId="0">#REF!</definedName>
    <definedName name="소방">#REF!</definedName>
    <definedName name="소요계획" localSheetId="1" hidden="1">{#N/A,#N/A,FALSE,"이태원철근"}</definedName>
    <definedName name="소요계획" localSheetId="0" hidden="1">{#N/A,#N/A,FALSE,"이태원철근"}</definedName>
    <definedName name="소요계획" hidden="1">{#N/A,#N/A,FALSE,"이태원철근"}</definedName>
    <definedName name="소운반" localSheetId="2" hidden="1">{#N/A,#N/A,FALSE,"포장단가"}</definedName>
    <definedName name="소운반" localSheetId="1" hidden="1">{#N/A,#N/A,FALSE,"포장단가"}</definedName>
    <definedName name="소운반" localSheetId="0" hidden="1">{#N/A,#N/A,FALSE,"포장단가"}</definedName>
    <definedName name="소운반" hidden="1">{#N/A,#N/A,FALSE,"포장단가"}</definedName>
    <definedName name="소일위대가1" localSheetId="2">#REF!</definedName>
    <definedName name="소일위대가1" localSheetId="1">#REF!</definedName>
    <definedName name="소일위대가1" localSheetId="0">#REF!</definedName>
    <definedName name="소일위대가1">#REF!</definedName>
    <definedName name="소포장" localSheetId="1" hidden="1">{#N/A,#N/A,FALSE,"견적갑지";#N/A,#N/A,FALSE,"총괄표";#N/A,#N/A,FALSE,"철골공사";#N/A,#N/A,FALSE,"토목공사";#N/A,#N/A,FALSE,"판넬전기공사"}</definedName>
    <definedName name="소포장" localSheetId="0" hidden="1">{#N/A,#N/A,FALSE,"견적갑지";#N/A,#N/A,FALSE,"총괄표";#N/A,#N/A,FALSE,"철골공사";#N/A,#N/A,FALSE,"토목공사";#N/A,#N/A,FALSE,"판넬전기공사"}</definedName>
    <definedName name="소포장" hidden="1">{#N/A,#N/A,FALSE,"견적갑지";#N/A,#N/A,FALSE,"총괄표";#N/A,#N/A,FALSE,"철골공사";#N/A,#N/A,FALSE,"토목공사";#N/A,#N/A,FALSE,"판넬전기공사"}</definedName>
    <definedName name="소포장설비" localSheetId="1" hidden="1">{#N/A,#N/A,FALSE,"견적갑지";#N/A,#N/A,FALSE,"총괄표";#N/A,#N/A,FALSE,"철골공사";#N/A,#N/A,FALSE,"토목공사";#N/A,#N/A,FALSE,"판넬전기공사"}</definedName>
    <definedName name="소포장설비" localSheetId="0"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#N/A</definedName>
    <definedName name="소화감압">#N/A</definedName>
    <definedName name="소화갑지" localSheetId="1" hidden="1">{#N/A,#N/A,FALSE,"CCTV"}</definedName>
    <definedName name="소화갑지" localSheetId="0" hidden="1">{#N/A,#N/A,FALSE,"CCTV"}</definedName>
    <definedName name="소화갑지" hidden="1">{#N/A,#N/A,FALSE,"CCTV"}</definedName>
    <definedName name="소화마찰손실" localSheetId="2">#REF!</definedName>
    <definedName name="소화마찰손실" localSheetId="1">#REF!</definedName>
    <definedName name="소화마찰손실" localSheetId="0">#REF!</definedName>
    <definedName name="소화마찰손실">#REF!</definedName>
    <definedName name="소화양정1" localSheetId="2">[0]!급3고</definedName>
    <definedName name="소화양정1">[0]!급3고</definedName>
    <definedName name="소화양정계산">#N/A</definedName>
    <definedName name="소화펌프">#N/A</definedName>
    <definedName name="소화펌프선정" localSheetId="2">[0]!급1고</definedName>
    <definedName name="소화펌프선정">[0]!급1고</definedName>
    <definedName name="속">INDIRECT("그림!$b"&amp;MATCH([60]Tool!$D$8,____,0))</definedName>
    <definedName name="손익계산서" localSheetId="2" hidden="1">#REF!</definedName>
    <definedName name="손익계산서" localSheetId="1" hidden="1">#REF!</definedName>
    <definedName name="손익계산서" localSheetId="0" hidden="1">#REF!</definedName>
    <definedName name="손익계산서" hidden="1">#REF!</definedName>
    <definedName name="솔" localSheetId="2">{"Book1","상동3BL옥외설계계산서(1차검토분).xls"}</definedName>
    <definedName name="솔" localSheetId="1">{"Book1","상동3BL옥외설계계산서(1차검토분).xls"}</definedName>
    <definedName name="솔" localSheetId="0">{"Book1","상동3BL옥외설계계산서(1차검토분).xls"}</definedName>
    <definedName name="솔">{"Book1","상동3BL옥외설계계산서(1차검토분).xls"}</definedName>
    <definedName name="송전전공" localSheetId="2">#REF!</definedName>
    <definedName name="송전전공" localSheetId="1">#REF!</definedName>
    <definedName name="송전전공" localSheetId="0">#REF!</definedName>
    <definedName name="송전전공">#REF!</definedName>
    <definedName name="쇠흙손경비" localSheetId="2">#REF!</definedName>
    <definedName name="쇠흙손경비" localSheetId="0">#REF!</definedName>
    <definedName name="쇠흙손경비">#REF!</definedName>
    <definedName name="쇠흙손노무비" localSheetId="2">#REF!</definedName>
    <definedName name="쇠흙손노무비" localSheetId="0">#REF!</definedName>
    <definedName name="쇠흙손노무비">#REF!</definedName>
    <definedName name="쇠흙손재료비" localSheetId="2">#REF!</definedName>
    <definedName name="쇠흙손재료비" localSheetId="0">#REF!</definedName>
    <definedName name="쇠흙손재료비">#REF!</definedName>
    <definedName name="쇼" localSheetId="1" hidden="1">{#N/A,#N/A,FALSE,"이태원철근"}</definedName>
    <definedName name="쇼" localSheetId="0" hidden="1">{#N/A,#N/A,FALSE,"이태원철근"}</definedName>
    <definedName name="쇼" hidden="1">{#N/A,#N/A,FALSE,"이태원철근"}</definedName>
    <definedName name="쇼쇼">INDIRECT("그림!$b"&amp;MATCH([60]Tool!$D$8,____,0))</definedName>
    <definedName name="수">INDIRECT("그림!$b"&amp;MATCH([60]Tool!$D$8,____,0))</definedName>
    <definedName name="수____종" localSheetId="2">#REF!</definedName>
    <definedName name="수____종" localSheetId="1">#REF!</definedName>
    <definedName name="수____종" localSheetId="0">#REF!</definedName>
    <definedName name="수____종">#REF!</definedName>
    <definedName name="수경" localSheetId="2">#REF!</definedName>
    <definedName name="수경" localSheetId="0">#REF!</definedName>
    <definedName name="수경">#REF!</definedName>
    <definedName name="수경비고" localSheetId="2">#REF!</definedName>
    <definedName name="수경비고" localSheetId="0">#REF!</definedName>
    <definedName name="수경비고">#REF!</definedName>
    <definedName name="수금" localSheetId="2">#REF!</definedName>
    <definedName name="수금" localSheetId="0">#REF!</definedName>
    <definedName name="수금">#REF!</definedName>
    <definedName name="수량" localSheetId="2">#REF!</definedName>
    <definedName name="수량" localSheetId="0">#REF!</definedName>
    <definedName name="수량">#REF!</definedName>
    <definedName name="數量">'[54]청주(철골발주의뢰서)'!#REF!</definedName>
    <definedName name="수량산출2" localSheetId="2">BlankMacro1</definedName>
    <definedName name="수량산출2" localSheetId="1">BlankMacro1</definedName>
    <definedName name="수량산출2" localSheetId="0">BlankMacro1</definedName>
    <definedName name="수량산출2">BlankMacro1</definedName>
    <definedName name="수량산출5" localSheetId="2">BlankMacro1</definedName>
    <definedName name="수량산출5" localSheetId="1">BlankMacro1</definedName>
    <definedName name="수량산출5" localSheetId="0">BlankMacro1</definedName>
    <definedName name="수량산출5">BlankMacro1</definedName>
    <definedName name="수량산출내역" localSheetId="2" hidden="1">{#N/A,#N/A,FALSE,"포장단가"}</definedName>
    <definedName name="수량산출내역" localSheetId="1" hidden="1">{#N/A,#N/A,FALSE,"포장단가"}</definedName>
    <definedName name="수량산출내역" localSheetId="0" hidden="1">{#N/A,#N/A,FALSE,"포장단가"}</definedName>
    <definedName name="수량산출내역" hidden="1">{#N/A,#N/A,FALSE,"포장단가"}</definedName>
    <definedName name="수량산출서" localSheetId="1">{#N/A,#N/A,FALSE,"혼합골재"}</definedName>
    <definedName name="수량산출서" localSheetId="0">{#N/A,#N/A,FALSE,"혼합골재"}</definedName>
    <definedName name="수량산출서">{#N/A,#N/A,FALSE,"혼합골재"}</definedName>
    <definedName name="수량집계" localSheetId="2" hidden="1">{#N/A,#N/A,FALSE,"포장단가"}</definedName>
    <definedName name="수량집계" localSheetId="1" hidden="1">{#N/A,#N/A,FALSE,"포장단가"}</definedName>
    <definedName name="수량집계" localSheetId="0" hidden="1">{#N/A,#N/A,FALSE,"포장단가"}</definedName>
    <definedName name="수량집계" hidden="1">{#N/A,#N/A,FALSE,"포장단가"}</definedName>
    <definedName name="수량집계표" localSheetId="1">{"Book1","호안(별표&amp;부표).xls","box(최근).xls"}</definedName>
    <definedName name="수량집계표" localSheetId="0">{"Book1","호안(별표&amp;부표).xls","box(최근).xls"}</definedName>
    <definedName name="수량집계표">{"Book1","호안(별표&amp;부표).xls","box(최근).xls"}</definedName>
    <definedName name="수목" localSheetId="2">#REF!</definedName>
    <definedName name="수목" localSheetId="1">#REF!</definedName>
    <definedName name="수목" localSheetId="0">#REF!</definedName>
    <definedName name="수목">#REF!</definedName>
    <definedName name="수목단가" localSheetId="2">#REF!</definedName>
    <definedName name="수목단가" localSheetId="0">#REF!</definedName>
    <definedName name="수목단가">#REF!</definedName>
    <definedName name="수목수량" localSheetId="2">#REF!</definedName>
    <definedName name="수목수량" localSheetId="0">#REF!</definedName>
    <definedName name="수목수량">#REF!</definedName>
    <definedName name="수목자재">#N/A</definedName>
    <definedName name="수수">#N/A</definedName>
    <definedName name="수수꽃다리" localSheetId="2">#REF!</definedName>
    <definedName name="수수꽃다리" localSheetId="1">#REF!</definedName>
    <definedName name="수수꽃다리" localSheetId="0">#REF!</definedName>
    <definedName name="수수꽃다리">#REF!</definedName>
    <definedName name="수수꽃다리H1.8" localSheetId="2">#REF!</definedName>
    <definedName name="수수꽃다리H1.8" localSheetId="0">#REF!</definedName>
    <definedName name="수수꽃다리H1.8">#REF!</definedName>
    <definedName name="수수수">#N/A</definedName>
    <definedName name="수수실적7월">#N/A</definedName>
    <definedName name="수용부하">#N/A</definedName>
    <definedName name="수용설명">#N/A</definedName>
    <definedName name="수입장비" localSheetId="2">#REF!</definedName>
    <definedName name="수입장비" localSheetId="1">#REF!</definedName>
    <definedName name="수입장비" localSheetId="0">#REF!</definedName>
    <definedName name="수입장비">#REF!</definedName>
    <definedName name="수입장비계" localSheetId="2">#REF!</definedName>
    <definedName name="수입장비계" localSheetId="0">#REF!</definedName>
    <definedName name="수입장비계">#REF!</definedName>
    <definedName name="수주" localSheetId="2">#REF!</definedName>
    <definedName name="수주" localSheetId="0">#REF!</definedName>
    <definedName name="수주">#REF!</definedName>
    <definedName name="수중0_3" localSheetId="2">#REF!</definedName>
    <definedName name="수중0_3" localSheetId="0">#REF!</definedName>
    <definedName name="수중0_3">#REF!</definedName>
    <definedName name="수중3_6" localSheetId="2">#REF!</definedName>
    <definedName name="수중3_6" localSheetId="0">#REF!</definedName>
    <definedName name="수중3_6">#REF!</definedName>
    <definedName name="수중6_9" localSheetId="2">#REF!</definedName>
    <definedName name="수중6_9" localSheetId="0">#REF!</definedName>
    <definedName name="수중6_9">#REF!</definedName>
    <definedName name="수중9_12" localSheetId="2">#REF!</definedName>
    <definedName name="수중9_12" localSheetId="0">#REF!</definedName>
    <definedName name="수중9_12">#REF!</definedName>
    <definedName name="수중면정리및청소" localSheetId="2">#REF!</definedName>
    <definedName name="수중면정리및청소" localSheetId="0">#REF!</definedName>
    <definedName name="수중면정리및청소">#REF!</definedName>
    <definedName name="수중합" localSheetId="2">#REF!</definedName>
    <definedName name="수중합" localSheetId="0">#REF!</definedName>
    <definedName name="수중합">#REF!</definedName>
    <definedName name="수직규준틀노무비" localSheetId="2">#REF!</definedName>
    <definedName name="수직규준틀노무비" localSheetId="0">#REF!</definedName>
    <definedName name="수직규준틀노무비">#REF!</definedName>
    <definedName name="수직규준틀재료비" localSheetId="2">#REF!</definedName>
    <definedName name="수직규준틀재료비" localSheetId="0">#REF!</definedName>
    <definedName name="수직규준틀재료비">#REF!</definedName>
    <definedName name="수직기준틀노무비" localSheetId="2">#REF!</definedName>
    <definedName name="수직기준틀노무비" localSheetId="0">#REF!</definedName>
    <definedName name="수직기준틀노무비">#REF!</definedName>
    <definedName name="수직기준틀재료비" localSheetId="2">#REF!</definedName>
    <definedName name="수직기준틀재료비" localSheetId="0">#REF!</definedName>
    <definedName name="수직기준틀재료비">#REF!</definedName>
    <definedName name="수축줄눈경비" localSheetId="2">#REF!</definedName>
    <definedName name="수축줄눈경비" localSheetId="0">#REF!</definedName>
    <definedName name="수축줄눈경비">#REF!</definedName>
    <definedName name="수축줄눈노무비" localSheetId="2">#REF!</definedName>
    <definedName name="수축줄눈노무비" localSheetId="0">#REF!</definedName>
    <definedName name="수축줄눈노무비">#REF!</definedName>
    <definedName name="수축줄눈재료비" localSheetId="2">#REF!</definedName>
    <definedName name="수축줄눈재료비" localSheetId="0">#REF!</definedName>
    <definedName name="수축줄눈재료비">#REF!</definedName>
    <definedName name="수평규준틀노무비" localSheetId="2">#REF!</definedName>
    <definedName name="수평규준틀노무비" localSheetId="0">#REF!</definedName>
    <definedName name="수평규준틀노무비">#REF!</definedName>
    <definedName name="수평규준틀재료비" localSheetId="2">#REF!</definedName>
    <definedName name="수평규준틀재료비" localSheetId="0">#REF!</definedName>
    <definedName name="수평규준틀재료비">#REF!</definedName>
    <definedName name="순공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이익" localSheetId="2">#REF!</definedName>
    <definedName name="순이익" localSheetId="1">#REF!</definedName>
    <definedName name="순이익" localSheetId="0">#REF!</definedName>
    <definedName name="순이익">#REF!</definedName>
    <definedName name="순천_연향_1차" localSheetId="2">#REF!</definedName>
    <definedName name="순천_연향_1차" localSheetId="0">#REF!</definedName>
    <definedName name="순천_연향_1차">#REF!</definedName>
    <definedName name="숨기기" localSheetId="2">순공사비!숨기기</definedName>
    <definedName name="숨기기" localSheetId="1">'원가계산(건축)'!숨기기</definedName>
    <definedName name="숨기기" localSheetId="0">#N/A</definedName>
    <definedName name="숨기기">#N/A</definedName>
    <definedName name="숨기지않기" localSheetId="2">순공사비!숨기지않기</definedName>
    <definedName name="숨기지않기" localSheetId="1">'원가계산(건축)'!숨기지않기</definedName>
    <definedName name="숨기지않기" localSheetId="0">#N/A</definedName>
    <definedName name="숨기지않기">#N/A</definedName>
    <definedName name="숫자노무비" localSheetId="2">#REF!</definedName>
    <definedName name="숫자노무비" localSheetId="1">#REF!</definedName>
    <definedName name="숫자노무비" localSheetId="0">#REF!</definedName>
    <definedName name="숫자노무비">#REF!</definedName>
    <definedName name="쉬트상" localSheetId="2">#REF!</definedName>
    <definedName name="쉬트상" localSheetId="0">#REF!</definedName>
    <definedName name="쉬트상">#REF!</definedName>
    <definedName name="쉬트시" localSheetId="2">#REF!</definedName>
    <definedName name="쉬트시" localSheetId="0">#REF!</definedName>
    <definedName name="쉬트시">#REF!</definedName>
    <definedName name="쉬트측" localSheetId="2">#REF!</definedName>
    <definedName name="쉬트측" localSheetId="0">#REF!</definedName>
    <definedName name="쉬트측">#REF!</definedName>
    <definedName name="쉬트하" localSheetId="2">#REF!</definedName>
    <definedName name="쉬트하" localSheetId="0">#REF!</definedName>
    <definedName name="쉬트하">#REF!</definedName>
    <definedName name="스리브수량산출" localSheetId="2">#REF!</definedName>
    <definedName name="스리브수량산출" localSheetId="0">#REF!</definedName>
    <definedName name="스리브수량산출">#REF!</definedName>
    <definedName name="스트로브잣12노무" localSheetId="2">#REF!</definedName>
    <definedName name="스트로브잣12노무" localSheetId="0">#REF!</definedName>
    <definedName name="스트로브잣12노무">#REF!</definedName>
    <definedName name="스트로브잣12재료" localSheetId="2">#REF!</definedName>
    <definedName name="스트로브잣12재료" localSheetId="0">#REF!</definedName>
    <definedName name="스트로브잣12재료">#REF!</definedName>
    <definedName name="스트로브잣15노무" localSheetId="2">#REF!</definedName>
    <definedName name="스트로브잣15노무" localSheetId="0">#REF!</definedName>
    <definedName name="스트로브잣15노무">#REF!</definedName>
    <definedName name="스트로브잣15재료" localSheetId="2">#REF!</definedName>
    <definedName name="스트로브잣15재료" localSheetId="0">#REF!</definedName>
    <definedName name="스트로브잣15재료">#REF!</definedName>
    <definedName name="스트로브잣18노무" localSheetId="2">#REF!</definedName>
    <definedName name="스트로브잣18노무" localSheetId="0">#REF!</definedName>
    <definedName name="스트로브잣18노무">#REF!</definedName>
    <definedName name="스트로브잣18재료" localSheetId="2">#REF!</definedName>
    <definedName name="스트로브잣18재료" localSheetId="0">#REF!</definedName>
    <definedName name="스트로브잣18재료">#REF!</definedName>
    <definedName name="스트로브잣20노무" localSheetId="2">#REF!</definedName>
    <definedName name="스트로브잣20노무" localSheetId="0">#REF!</definedName>
    <definedName name="스트로브잣20노무">#REF!</definedName>
    <definedName name="스트로브잣20재료" localSheetId="2">#REF!</definedName>
    <definedName name="스트로브잣20재료" localSheetId="0">#REF!</definedName>
    <definedName name="스트로브잣20재료">#REF!</definedName>
    <definedName name="스트로브잣40노무" localSheetId="2">#REF!</definedName>
    <definedName name="스트로브잣40노무" localSheetId="0">#REF!</definedName>
    <definedName name="스트로브잣40노무">#REF!</definedName>
    <definedName name="스트로브잣40재료" localSheetId="2">#REF!</definedName>
    <definedName name="스트로브잣40재료" localSheetId="0">#REF!</definedName>
    <definedName name="스트로브잣40재료">#REF!</definedName>
    <definedName name="스페이셔_설치" localSheetId="2">#REF!</definedName>
    <definedName name="스페이셔_설치" localSheetId="0">#REF!</definedName>
    <definedName name="스페이셔_설치">#REF!</definedName>
    <definedName name="슬래브두께" localSheetId="2">#REF!</definedName>
    <definedName name="슬래브두께" localSheetId="0">#REF!</definedName>
    <definedName name="슬래브두께">#REF!</definedName>
    <definedName name="승" localSheetId="1" hidden="1">{#N/A,#N/A,FALSE,"지침";#N/A,#N/A,FALSE,"환경분석";#N/A,#N/A,FALSE,"Sheet16"}</definedName>
    <definedName name="승" localSheetId="0" hidden="1">{#N/A,#N/A,FALSE,"지침";#N/A,#N/A,FALSE,"환경분석";#N/A,#N/A,FALSE,"Sheet16"}</definedName>
    <definedName name="승" hidden="1">{#N/A,#N/A,FALSE,"지침";#N/A,#N/A,FALSE,"환경분석";#N/A,#N/A,FALSE,"Sheet16"}</definedName>
    <definedName name="승이가" localSheetId="1" hidden="1">{#N/A,#N/A,FALSE,"지침";#N/A,#N/A,FALSE,"환경분석";#N/A,#N/A,FALSE,"Sheet16"}</definedName>
    <definedName name="승이가" localSheetId="0" hidden="1">{#N/A,#N/A,FALSE,"지침";#N/A,#N/A,FALSE,"환경분석";#N/A,#N/A,FALSE,"Sheet16"}</definedName>
    <definedName name="승이가" hidden="1">{#N/A,#N/A,FALSE,"지침";#N/A,#N/A,FALSE,"환경분석";#N/A,#N/A,FALSE,"Sheet16"}</definedName>
    <definedName name="승인" localSheetId="1">{"Book1","터빈건물철골R1.xls"}</definedName>
    <definedName name="승인" localSheetId="0">{"Book1","터빈건물철골R1.xls"}</definedName>
    <definedName name="승인">{"Book1","터빈건물철골R1.xls"}</definedName>
    <definedName name="시" localSheetId="1" hidden="1">{#N/A,#N/A,FALSE,"이태원철근"}</definedName>
    <definedName name="시" localSheetId="0" hidden="1">{#N/A,#N/A,FALSE,"이태원철근"}</definedName>
    <definedName name="시" hidden="1">{#N/A,#N/A,FALSE,"이태원철근"}</definedName>
    <definedName name="시간외남" localSheetId="2">#REF!</definedName>
    <definedName name="시간외남" localSheetId="1">#REF!</definedName>
    <definedName name="시간외남" localSheetId="0">#REF!</definedName>
    <definedName name="시간외남">#REF!</definedName>
    <definedName name="시간외여" localSheetId="2">#REF!</definedName>
    <definedName name="시간외여" localSheetId="1">#REF!</definedName>
    <definedName name="시간외여" localSheetId="0">#REF!</definedName>
    <definedName name="시간외여">#REF!</definedName>
    <definedName name="시멘트" localSheetId="2">BlankMacro1</definedName>
    <definedName name="시멘트" localSheetId="1">BlankMacro1</definedName>
    <definedName name="시멘트" localSheetId="0">BlankMacro1</definedName>
    <definedName name="시멘트">BlankMacro1</definedName>
    <definedName name="시멘트6" localSheetId="2">BlankMacro1</definedName>
    <definedName name="시멘트6" localSheetId="1">BlankMacro1</definedName>
    <definedName name="시멘트6" localSheetId="0">BlankMacro1</definedName>
    <definedName name="시멘트6">BlankMacro1</definedName>
    <definedName name="시멘트운반" localSheetId="2" hidden="1">{#N/A,#N/A,FALSE,"포장단가"}</definedName>
    <definedName name="시멘트운반" localSheetId="1" hidden="1">{#N/A,#N/A,FALSE,"포장단가"}</definedName>
    <definedName name="시멘트운반" localSheetId="0" hidden="1">{#N/A,#N/A,FALSE,"포장단가"}</definedName>
    <definedName name="시멘트운반" hidden="1">{#N/A,#N/A,FALSE,"포장단가"}</definedName>
    <definedName name="시설물수량" localSheetId="2">#REF!</definedName>
    <definedName name="시설물수량" localSheetId="1">#REF!</definedName>
    <definedName name="시설물수량" localSheetId="0">#REF!</definedName>
    <definedName name="시설물수량">#REF!</definedName>
    <definedName name="시설물집계" localSheetId="1">{#N/A,#N/A,FALSE,"골재소요량";#N/A,#N/A,FALSE,"골재소요량"}</definedName>
    <definedName name="시설물집계" localSheetId="0">{#N/A,#N/A,FALSE,"골재소요량";#N/A,#N/A,FALSE,"골재소요량"}</definedName>
    <definedName name="시설물집계">{#N/A,#N/A,FALSE,"골재소요량";#N/A,#N/A,FALSE,"골재소요량"}</definedName>
    <definedName name="시설수량" localSheetId="2">#REF!</definedName>
    <definedName name="시설수량" localSheetId="1">#REF!</definedName>
    <definedName name="시설수량" localSheetId="0">#REF!</definedName>
    <definedName name="시설수량">#REF!</definedName>
    <definedName name="시설일위" localSheetId="2">#REF!</definedName>
    <definedName name="시설일위" localSheetId="0">#REF!</definedName>
    <definedName name="시설일위">#REF!</definedName>
    <definedName name="시설일위1" localSheetId="2">#REF!</definedName>
    <definedName name="시설일위1" localSheetId="0">#REF!</definedName>
    <definedName name="시설일위1">#REF!</definedName>
    <definedName name="시영" localSheetId="2">#REF!</definedName>
    <definedName name="시영" localSheetId="0">#REF!</definedName>
    <definedName name="시영">#REF!</definedName>
    <definedName name="시영경상비" localSheetId="2">#REF!</definedName>
    <definedName name="시영경상비" localSheetId="0">#REF!</definedName>
    <definedName name="시영경상비">#REF!</definedName>
    <definedName name="시영공통비" localSheetId="2">#REF!</definedName>
    <definedName name="시영공통비" localSheetId="0">#REF!</definedName>
    <definedName name="시영공통비">#REF!</definedName>
    <definedName name="시점" localSheetId="2">#REF!</definedName>
    <definedName name="시점" localSheetId="0">#REF!</definedName>
    <definedName name="시점">#REF!</definedName>
    <definedName name="시점명" localSheetId="2">#REF!</definedName>
    <definedName name="시점명" localSheetId="0">#REF!</definedName>
    <definedName name="시점명">#REF!</definedName>
    <definedName name="시중노임" localSheetId="2">BlankMacro1</definedName>
    <definedName name="시중노임" localSheetId="1">BlankMacro1</definedName>
    <definedName name="시중노임" localSheetId="0">BlankMacro1</definedName>
    <definedName name="시중노임">BlankMacro1</definedName>
    <definedName name="시중노임1">#N/A</definedName>
    <definedName name="시트" localSheetId="1" hidden="1">{#N/A,#N/A,FALSE,"견적갑지";#N/A,#N/A,FALSE,"총괄표";#N/A,#N/A,FALSE,"철골공사";#N/A,#N/A,FALSE,"토목공사";#N/A,#N/A,FALSE,"판넬전기공사"}</definedName>
    <definedName name="시트" localSheetId="0" hidden="1">{#N/A,#N/A,FALSE,"견적갑지";#N/A,#N/A,FALSE,"총괄표";#N/A,#N/A,FALSE,"철골공사";#N/A,#N/A,FALSE,"토목공사";#N/A,#N/A,FALSE,"판넬전기공사"}</definedName>
    <definedName name="시트" hidden="1">{#N/A,#N/A,FALSE,"견적갑지";#N/A,#N/A,FALSE,"총괄표";#N/A,#N/A,FALSE,"철골공사";#N/A,#N/A,FALSE,"토목공사";#N/A,#N/A,FALSE,"판넬전기공사"}</definedName>
    <definedName name="시팔" localSheetId="1" hidden="1">{#N/A,#N/A,FALSE,"이태원철근"}</definedName>
    <definedName name="시팔" localSheetId="0" hidden="1">{#N/A,#N/A,FALSE,"이태원철근"}</definedName>
    <definedName name="시팔" hidden="1">{#N/A,#N/A,FALSE,"이태원철근"}</definedName>
    <definedName name="시행" localSheetId="1" hidden="1">{#N/A,#N/A,FALSE,"이태원철근"}</definedName>
    <definedName name="시행" localSheetId="0" hidden="1">{#N/A,#N/A,FALSE,"이태원철근"}</definedName>
    <definedName name="시행" hidden="1">{#N/A,#N/A,FALSE,"이태원철근"}</definedName>
    <definedName name="시험사" localSheetId="2">#REF!</definedName>
    <definedName name="시험사" localSheetId="1">#REF!</definedName>
    <definedName name="시험사" localSheetId="0">#REF!</definedName>
    <definedName name="시험사">#REF!</definedName>
    <definedName name="식재" localSheetId="2">#REF!</definedName>
    <definedName name="식재" localSheetId="0">#REF!</definedName>
    <definedName name="식재">#REF!</definedName>
    <definedName name="식재감소계수" localSheetId="2">#REF!</definedName>
    <definedName name="식재감소계수" localSheetId="0">#REF!</definedName>
    <definedName name="식재감소계수">#REF!</definedName>
    <definedName name="식재단가" localSheetId="2">#REF!</definedName>
    <definedName name="식재단가" localSheetId="0">#REF!</definedName>
    <definedName name="식재단가">#REF!</definedName>
    <definedName name="식재단가1" localSheetId="2">#REF!</definedName>
    <definedName name="식재단가1" localSheetId="0">#REF!</definedName>
    <definedName name="식재단가1">#REF!</definedName>
    <definedName name="신규" localSheetId="2">#REF!</definedName>
    <definedName name="신규" localSheetId="0">#REF!</definedName>
    <definedName name="신규">#REF!</definedName>
    <definedName name="신규계획97" localSheetId="2">#REF!</definedName>
    <definedName name="신규계획97" localSheetId="0">#REF!</definedName>
    <definedName name="신규계획97">#REF!</definedName>
    <definedName name="新規工事__小計" localSheetId="2">#REF!</definedName>
    <definedName name="新規工事__小計" localSheetId="0">#REF!</definedName>
    <definedName name="新規工事__小計">#REF!</definedName>
    <definedName name="新規工事_計">#N/A</definedName>
    <definedName name="新規工事_小計" localSheetId="2">#REF!</definedName>
    <definedName name="新規工事_小計" localSheetId="1">#REF!</definedName>
    <definedName name="新規工事_小計" localSheetId="0">#REF!</definedName>
    <definedName name="新規工事_小計">#REF!</definedName>
    <definedName name="신규사업97" localSheetId="2">#REF!</definedName>
    <definedName name="신규사업97" localSheetId="0">#REF!</definedName>
    <definedName name="신규사업97">#REF!</definedName>
    <definedName name="新規推進__小計" localSheetId="2">#REF!</definedName>
    <definedName name="新規推進__小計" localSheetId="0">#REF!</definedName>
    <definedName name="新規推進__小計">#REF!</definedName>
    <definedName name="신규포장" localSheetId="2" hidden="1">{#N/A,#N/A,FALSE,"포장단가"}</definedName>
    <definedName name="신규포장" localSheetId="1" hidden="1">{#N/A,#N/A,FALSE,"포장단가"}</definedName>
    <definedName name="신규포장" localSheetId="0" hidden="1">{#N/A,#N/A,FALSE,"포장단가"}</definedName>
    <definedName name="신규포장" hidden="1">{#N/A,#N/A,FALSE,"포장단가"}</definedName>
    <definedName name="신재점" localSheetId="1" hidden="1">{#N/A,#N/A,FALSE,"이태원철근"}</definedName>
    <definedName name="신재점" localSheetId="0" hidden="1">{#N/A,#N/A,FALSE,"이태원철근"}</definedName>
    <definedName name="신재점" hidden="1">{#N/A,#N/A,FALSE,"이태원철근"}</definedName>
    <definedName name="신축이음각도" localSheetId="2">#REF!</definedName>
    <definedName name="신축이음각도" localSheetId="1">#REF!</definedName>
    <definedName name="신축이음각도" localSheetId="0">#REF!</definedName>
    <definedName name="신축이음각도">#REF!</definedName>
    <definedName name="신축이음갯수" localSheetId="2">#REF!</definedName>
    <definedName name="신축이음갯수" localSheetId="0">#REF!</definedName>
    <definedName name="신축이음갯수">#REF!</definedName>
    <definedName name="신축장치" localSheetId="2">#REF!</definedName>
    <definedName name="신축장치" localSheetId="0">#REF!</definedName>
    <definedName name="신축장치">#REF!</definedName>
    <definedName name="실경상" localSheetId="2">#REF!</definedName>
    <definedName name="실경상" localSheetId="0">#REF!</definedName>
    <definedName name="실경상">#REF!</definedName>
    <definedName name="실금" localSheetId="2">#REF!</definedName>
    <definedName name="실금" localSheetId="0">#REF!</definedName>
    <definedName name="실금">#REF!</definedName>
    <definedName name="실적">#N/A</definedName>
    <definedName name="실편백10노무" localSheetId="2">#REF!</definedName>
    <definedName name="실편백10노무" localSheetId="1">#REF!</definedName>
    <definedName name="실편백10노무" localSheetId="0">#REF!</definedName>
    <definedName name="실편백10노무">#REF!</definedName>
    <definedName name="실편백10재료" localSheetId="2">#REF!</definedName>
    <definedName name="실편백10재료" localSheetId="0">#REF!</definedName>
    <definedName name="실편백10재료">#REF!</definedName>
    <definedName name="실편백15노무" localSheetId="2">#REF!</definedName>
    <definedName name="실편백15노무" localSheetId="0">#REF!</definedName>
    <definedName name="실편백15노무">#REF!</definedName>
    <definedName name="실편백15재료" localSheetId="2">#REF!</definedName>
    <definedName name="실편백15재료" localSheetId="0">#REF!</definedName>
    <definedName name="실편백15재료">#REF!</definedName>
    <definedName name="실행갑지" localSheetId="2">#REF!</definedName>
    <definedName name="실행갑지" localSheetId="0">#REF!</definedName>
    <definedName name="실행갑지">#REF!</definedName>
    <definedName name="십장" localSheetId="2">#REF!</definedName>
    <definedName name="십장" localSheetId="0">#REF!</definedName>
    <definedName name="십장">#REF!</definedName>
    <definedName name="ㅆ"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썰치">'[76]설-원가'!$J$5:$K$140</definedName>
    <definedName name="씨" localSheetId="2">#REF!</definedName>
    <definedName name="씨" localSheetId="1">#REF!</definedName>
    <definedName name="씨" localSheetId="0">#REF!</definedName>
    <definedName name="씨">#REF!</definedName>
    <definedName name="씨그마ck" localSheetId="2">#REF!</definedName>
    <definedName name="씨그마ck" localSheetId="0">#REF!</definedName>
    <definedName name="씨그마ck">#REF!</definedName>
    <definedName name="씨그마y" localSheetId="2">#REF!</definedName>
    <definedName name="씨그마y" localSheetId="0">#REF!</definedName>
    <definedName name="씨그마y">#REF!</definedName>
    <definedName name="씨파" localSheetId="2">#REF!</definedName>
    <definedName name="씨파" localSheetId="0">#REF!</definedName>
    <definedName name="씨파">#REF!</definedName>
    <definedName name="ㅇ">#N/A</definedName>
    <definedName name="ㅇ560" localSheetId="2">#REF!</definedName>
    <definedName name="ㅇ560" localSheetId="1">#REF!</definedName>
    <definedName name="ㅇ560" localSheetId="0">#REF!</definedName>
    <definedName name="ㅇ560">#REF!</definedName>
    <definedName name="ㅇㄱ1" localSheetId="2">#REF!</definedName>
    <definedName name="ㅇㄱ1" localSheetId="1">#REF!</definedName>
    <definedName name="ㅇㄱ1" localSheetId="0">#REF!</definedName>
    <definedName name="ㅇㄱ1">#REF!</definedName>
    <definedName name="ㅇㄱ셔ㅓㅀ" localSheetId="2" hidden="1">#REF!</definedName>
    <definedName name="ㅇㄱ셔ㅓㅀ" localSheetId="1" hidden="1">#REF!</definedName>
    <definedName name="ㅇㄱ셔ㅓㅀ" localSheetId="0" hidden="1">#REF!</definedName>
    <definedName name="ㅇㄱ셔ㅓㅀ" hidden="1">#REF!</definedName>
    <definedName name="ㅇㄴㅁ" hidden="1">[77]실행철강하도!$A$1:$A$4</definedName>
    <definedName name="ㅇㄴㅁㄴㅁㄴㅇㄴㅇㅁㄴㅇㅁㄴㅇㅁㄴㅇㅇㄴㄴㅇㅇㄴㅁ">#N/A</definedName>
    <definedName name="ㅇㄴㅇ">#N/A</definedName>
    <definedName name="ㅇㄹ" localSheetId="1">{"Book1","호안(별표&amp;부표).xls","box(최근).xls"}</definedName>
    <definedName name="ㅇㄹ" localSheetId="0">{"Book1","호안(별표&amp;부표).xls","box(최근).xls"}</definedName>
    <definedName name="ㅇㄹ">{"Book1","호안(별표&amp;부표).xls","box(최근).xls"}</definedName>
    <definedName name="ㅇㄹㄴㄻㄴㅇㄹ" localSheetId="1" hidden="1">{#N/A,#N/A,FALSE,"이태원철근"}</definedName>
    <definedName name="ㅇㄹㄴㄻㄴㅇㄹ" localSheetId="0" hidden="1">{#N/A,#N/A,FALSE,"이태원철근"}</definedName>
    <definedName name="ㅇㄹㄴㄻㄴㅇㄹ" hidden="1">{#N/A,#N/A,FALSE,"이태원철근"}</definedName>
    <definedName name="ㅇㄹㄹ">#N/A</definedName>
    <definedName name="ㅇ라ㅓㅏㅗ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ㅣㄴ이ㅏ러ㅣ" localSheetId="2" hidden="1">{#N/A,#N/A,FALSE,"Sheet1"}</definedName>
    <definedName name="ㅇ러ㅣㄴ이ㅏ러ㅣ" localSheetId="1" hidden="1">{#N/A,#N/A,FALSE,"Sheet1"}</definedName>
    <definedName name="ㅇ러ㅣㄴ이ㅏ러ㅣ" localSheetId="0" hidden="1">{#N/A,#N/A,FALSE,"Sheet1"}</definedName>
    <definedName name="ㅇ러ㅣㄴ이ㅏ러ㅣ" hidden="1">{#N/A,#N/A,FALSE,"Sheet1"}</definedName>
    <definedName name="ㅇㅁ" localSheetId="2">#REF!</definedName>
    <definedName name="ㅇㅁ" localSheetId="1">#REF!</definedName>
    <definedName name="ㅇㅁ" localSheetId="0">#REF!</definedName>
    <definedName name="ㅇㅁ">#REF!</definedName>
    <definedName name="ㅇㅁㄻ" localSheetId="2" hidden="1">{#N/A,#N/A,FALSE,"Sheet1"}</definedName>
    <definedName name="ㅇㅁㄻ" localSheetId="1" hidden="1">{#N/A,#N/A,FALSE,"Sheet1"}</definedName>
    <definedName name="ㅇㅁㄻ" localSheetId="0" hidden="1">{#N/A,#N/A,FALSE,"Sheet1"}</definedName>
    <definedName name="ㅇㅁㄻ" hidden="1">{#N/A,#N/A,FALSE,"Sheet1"}</definedName>
    <definedName name="ㅇㅁㅎㅁㅇㄶㄻㅇㄶㄹ" localSheetId="1" hidden="1">{#N/A,#N/A,FALSE,"이태원철근"}</definedName>
    <definedName name="ㅇㅁㅎㅁㅇㄶㄻㅇㄶㄹ" localSheetId="0" hidden="1">{#N/A,#N/A,FALSE,"이태원철근"}</definedName>
    <definedName name="ㅇㅁㅎㅁㅇㄶㄻㅇㄶㄹ" hidden="1">{#N/A,#N/A,FALSE,"이태원철근"}</definedName>
    <definedName name="ㅇㅂㄴㅇㄴㅁㅇㄷㅂㅈ" localSheetId="1" hidden="1">{#N/A,#N/A,FALSE,"이태원철근"}</definedName>
    <definedName name="ㅇㅂㄴㅇㄴㅁㅇㄷㅂㅈ" localSheetId="0" hidden="1">{#N/A,#N/A,FALSE,"이태원철근"}</definedName>
    <definedName name="ㅇㅂㄴㅇㄴㅁㅇㄷㅂㅈ" hidden="1">{#N/A,#N/A,FALSE,"이태원철근"}</definedName>
    <definedName name="ㅇㅂㅁ" localSheetId="1" hidden="1">{#N/A,#N/A,FALSE,"이태원철근"}</definedName>
    <definedName name="ㅇㅂㅁ" localSheetId="0" hidden="1">{#N/A,#N/A,FALSE,"이태원철근"}</definedName>
    <definedName name="ㅇㅂㅁ" hidden="1">{#N/A,#N/A,FALSE,"이태원철근"}</definedName>
    <definedName name="ㅇㅅ굓요" localSheetId="1" hidden="1">{#N/A,#N/A,FALSE,"이태원철근"}</definedName>
    <definedName name="ㅇㅅ굓요" localSheetId="0" hidden="1">{#N/A,#N/A,FALSE,"이태원철근"}</definedName>
    <definedName name="ㅇㅅ굓요" hidden="1">{#N/A,#N/A,FALSE,"이태원철근"}</definedName>
    <definedName name="ㅇ샤"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 localSheetId="2">#REF!</definedName>
    <definedName name="ㅇㅇ" localSheetId="1">#REF!</definedName>
    <definedName name="ㅇㅇ" localSheetId="0">#REF!</definedName>
    <definedName name="ㅇㅇ">#REF!</definedName>
    <definedName name="ㅇㅇㅇ" localSheetId="2">#N/A</definedName>
    <definedName name="ㅇㅇㅇ">#N/A</definedName>
    <definedName name="ㅇㅇㅇㅇ" localSheetId="2" hidden="1">#REF!</definedName>
    <definedName name="ㅇㅇㅇㅇ" localSheetId="1" hidden="1">#REF!</definedName>
    <definedName name="ㅇㅇㅇㅇ" localSheetId="0" hidden="1">#REF!</definedName>
    <definedName name="ㅇㅇㅇㅇ" hidden="1">#REF!</definedName>
    <definedName name="ㅇㅇㅇㅇㅇ">INDIRECT("그림!$b"&amp;MATCH([60]Tool!$D$8,FFFF,0))</definedName>
    <definedName name="ㅇㅇㅇㅇㅇㅇㅇ" localSheetId="1" hidden="1">{#N/A,#N/A,FALSE,"이태원철근"}</definedName>
    <definedName name="ㅇㅇㅇㅇㅇㅇㅇ" localSheetId="0" hidden="1">{#N/A,#N/A,FALSE,"이태원철근"}</definedName>
    <definedName name="ㅇㅇㅇㅇㅇㅇㅇ" hidden="1">{#N/A,#N/A,FALSE,"이태원철근"}</definedName>
    <definedName name="ㅇㅇㅇㅈ" localSheetId="2">[0]!고층부급수계통</definedName>
    <definedName name="ㅇㅇㅇㅈ">[0]!고층부급수계통</definedName>
    <definedName name="ㅇ어ㅗ" localSheetId="2">#REF!</definedName>
    <definedName name="ㅇ어ㅗ" localSheetId="1">#REF!</definedName>
    <definedName name="ㅇ어ㅗ" localSheetId="0">#REF!</definedName>
    <definedName name="ㅇ어ㅗ">#REF!</definedName>
    <definedName name="ㅇ호ㅓㅗ허" localSheetId="1" hidden="1">{#N/A,#N/A,FALSE,"이태원철근"}</definedName>
    <definedName name="ㅇ호ㅓㅗ허" localSheetId="0" hidden="1">{#N/A,#N/A,FALSE,"이태원철근"}</definedName>
    <definedName name="ㅇ호ㅓㅗ허" hidden="1">{#N/A,#N/A,FALSE,"이태원철근"}</definedName>
    <definedName name="아" localSheetId="2">#REF!</definedName>
    <definedName name="아" localSheetId="1">#REF!</definedName>
    <definedName name="아" localSheetId="0">#REF!</definedName>
    <definedName name="아">#REF!</definedName>
    <definedName name="아랑" localSheetId="1" hidden="1">{#N/A,#N/A,FALSE,"이태원철근"}</definedName>
    <definedName name="아랑" localSheetId="0" hidden="1">{#N/A,#N/A,FALSE,"이태원철근"}</definedName>
    <definedName name="아랑" hidden="1">{#N/A,#N/A,FALSE,"이태원철근"}</definedName>
    <definedName name="아름" localSheetId="1" hidden="1">{#N/A,#N/A,FALSE,"이태원철근"}</definedName>
    <definedName name="아름" localSheetId="0" hidden="1">{#N/A,#N/A,FALSE,"이태원철근"}</definedName>
    <definedName name="아름" hidden="1">{#N/A,#N/A,FALSE,"이태원철근"}</definedName>
    <definedName name="아마">INDIRECT("그림!$b"&amp;MATCH([60]Tool!$D$8,____,0))</definedName>
    <definedName name="아부루가" localSheetId="1">{#N/A,#N/A,FALSE,"2~8번"}</definedName>
    <definedName name="아부루가" localSheetId="0">{#N/A,#N/A,FALSE,"2~8번"}</definedName>
    <definedName name="아부루가">{#N/A,#N/A,FALSE,"2~8번"}</definedName>
    <definedName name="아스콘수량" localSheetId="2">#REF!</definedName>
    <definedName name="아스콘수량" localSheetId="1">#REF!</definedName>
    <definedName name="아스콘수량" localSheetId="0">#REF!</definedName>
    <definedName name="아스콘수량">#REF!</definedName>
    <definedName name="아스팔트" localSheetId="2">#REF!</definedName>
    <definedName name="아스팔트" localSheetId="1">#REF!</definedName>
    <definedName name="아스팔트" localSheetId="0">#REF!</definedName>
    <definedName name="아스팔트">#REF!</definedName>
    <definedName name="아왜나무12노무" localSheetId="2">#REF!</definedName>
    <definedName name="아왜나무12노무" localSheetId="0">#REF!</definedName>
    <definedName name="아왜나무12노무">#REF!</definedName>
    <definedName name="아왜나무12재료" localSheetId="2">#REF!</definedName>
    <definedName name="아왜나무12재료" localSheetId="0">#REF!</definedName>
    <definedName name="아왜나무12재료">#REF!</definedName>
    <definedName name="아왜나무H2.5" localSheetId="2">#REF!</definedName>
    <definedName name="아왜나무H2.5" localSheetId="0">#REF!</definedName>
    <definedName name="아왜나무H2.5">#REF!</definedName>
    <definedName name="아ㅏㅓ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 localSheetId="1" hidden="1">{#N/A,#N/A,FALSE,"지침";#N/A,#N/A,FALSE,"환경분석";#N/A,#N/A,FALSE,"Sheet16"}</definedName>
    <definedName name="아ㅓ" localSheetId="0" hidden="1">{#N/A,#N/A,FALSE,"지침";#N/A,#N/A,FALSE,"환경분석";#N/A,#N/A,FALSE,"Sheet16"}</definedName>
    <definedName name="아ㅓ" hidden="1">{#N/A,#N/A,FALSE,"지침";#N/A,#N/A,FALSE,"환경분석";#N/A,#N/A,FALSE,"Sheet16"}</definedName>
    <definedName name="안내" localSheetId="1" hidden="1">{#N/A,#N/A,FALSE,"이태원철근"}</definedName>
    <definedName name="안내" localSheetId="0" hidden="1">{#N/A,#N/A,FALSE,"이태원철근"}</definedName>
    <definedName name="안내" hidden="1">{#N/A,#N/A,FALSE,"이태원철근"}</definedName>
    <definedName name="안내판" localSheetId="2">#REF!</definedName>
    <definedName name="안내판" localSheetId="1">#REF!</definedName>
    <definedName name="안내판" localSheetId="0">#REF!</definedName>
    <definedName name="안내판">#REF!</definedName>
    <definedName name="안내판수량" localSheetId="2">#REF!</definedName>
    <definedName name="안내판수량" localSheetId="0">#REF!</definedName>
    <definedName name="안내판수량">#REF!</definedName>
    <definedName name="안녕" localSheetId="1" hidden="1">{#N/A,#N/A,FALSE,"이태원철근"}</definedName>
    <definedName name="안녕" localSheetId="0" hidden="1">{#N/A,#N/A,FALSE,"이태원철근"}</definedName>
    <definedName name="안녕" hidden="1">{#N/A,#N/A,FALSE,"이태원철근"}</definedName>
    <definedName name="안산" localSheetId="1" hidden="1">{#N/A,#N/A,FALSE,"CCTV"}</definedName>
    <definedName name="안산" localSheetId="0" hidden="1">{#N/A,#N/A,FALSE,"CCTV"}</definedName>
    <definedName name="안산" hidden="1">{#N/A,#N/A,FALSE,"CCTV"}</definedName>
    <definedName name="안성진행" localSheetId="2">#REF!</definedName>
    <definedName name="안성진행" localSheetId="1">#REF!</definedName>
    <definedName name="안성진행" localSheetId="0">#REF!</definedName>
    <definedName name="안성진행">#REF!</definedName>
    <definedName name="안성진행2" localSheetId="2">#REF!</definedName>
    <definedName name="안성진행2" localSheetId="0">#REF!</definedName>
    <definedName name="안성진행2">#REF!</definedName>
    <definedName name="안성청산" localSheetId="2">#REF!</definedName>
    <definedName name="안성청산" localSheetId="0">#REF!</definedName>
    <definedName name="안성청산">#REF!</definedName>
    <definedName name="안양현대" localSheetId="1" hidden="1">{#N/A,#N/A,FALSE,"이태원철근"}</definedName>
    <definedName name="안양현대" localSheetId="0" hidden="1">{#N/A,#N/A,FALSE,"이태원철근"}</definedName>
    <definedName name="안양현대" hidden="1">{#N/A,#N/A,FALSE,"이태원철근"}</definedName>
    <definedName name="안전" localSheetId="2">#REF!</definedName>
    <definedName name="안전" localSheetId="1">#REF!</definedName>
    <definedName name="안전" localSheetId="0">#REF!</definedName>
    <definedName name="안전">#REF!</definedName>
    <definedName name="안전발판" localSheetId="1">{"Book1","수시.XLS"}</definedName>
    <definedName name="안전발판" localSheetId="0">{"Book1","수시.XLS"}</definedName>
    <definedName name="안전발판">{"Book1","수시.XLS"}</definedName>
    <definedName name="안전본봉" localSheetId="2">#REF!</definedName>
    <definedName name="안전본봉" localSheetId="1">#REF!</definedName>
    <definedName name="안전본봉" localSheetId="0">#REF!</definedName>
    <definedName name="안전본봉">#REF!</definedName>
    <definedName name="안전율" localSheetId="2">#REF!</definedName>
    <definedName name="안전율" localSheetId="0">#REF!</definedName>
    <definedName name="안전율">#REF!</definedName>
    <definedName name="안해" localSheetId="1" hidden="1">{#N/A,#N/A,FALSE,"이태원철근"}</definedName>
    <definedName name="안해" localSheetId="0" hidden="1">{#N/A,#N/A,FALSE,"이태원철근"}</definedName>
    <definedName name="안해" hidden="1">{#N/A,#N/A,FALSE,"이태원철근"}</definedName>
    <definedName name="안효진행" localSheetId="2">#REF!</definedName>
    <definedName name="안효진행" localSheetId="1">#REF!</definedName>
    <definedName name="안효진행" localSheetId="0">#REF!</definedName>
    <definedName name="안효진행">#REF!</definedName>
    <definedName name="안효청산" localSheetId="2">#REF!</definedName>
    <definedName name="안효청산" localSheetId="0">#REF!</definedName>
    <definedName name="안효청산">#REF!</definedName>
    <definedName name="알d" localSheetId="2">#REF!</definedName>
    <definedName name="알d" localSheetId="0">#REF!</definedName>
    <definedName name="알d">#REF!</definedName>
    <definedName name="알어러" localSheetId="2">BLCH</definedName>
    <definedName name="알어러" localSheetId="1">BLCH</definedName>
    <definedName name="알어러" localSheetId="0">BLCH</definedName>
    <definedName name="알어러">BLCH</definedName>
    <definedName name="알유형">[78]그림!$A$1:$A$5</definedName>
    <definedName name="알파1" localSheetId="2">#REF!</definedName>
    <definedName name="알파1" localSheetId="1">#REF!</definedName>
    <definedName name="알파1" localSheetId="0">#REF!</definedName>
    <definedName name="알파1">#REF!</definedName>
    <definedName name="알파2" localSheetId="2">#REF!</definedName>
    <definedName name="알파2" localSheetId="0">#REF!</definedName>
    <definedName name="알파2">#REF!</definedName>
    <definedName name="암거구체_재료_수량산출__1" localSheetId="2">#REF!</definedName>
    <definedName name="암거구체_재료_수량산출__1" localSheetId="0">#REF!</definedName>
    <definedName name="암거구체_재료_수량산출__1">#REF!</definedName>
    <definedName name="암거구체_토공_수량산출__2" localSheetId="2">#REF!</definedName>
    <definedName name="암거구체_토공_수량산출__2" localSheetId="0">#REF!</definedName>
    <definedName name="암거구체_토공_수량산출__2">#REF!</definedName>
    <definedName name="암거날개벽_재료_및_토공_수량산출__1" localSheetId="2">#REF!</definedName>
    <definedName name="암거날개벽_재료_및_토공_수량산출__1" localSheetId="0">#REF!</definedName>
    <definedName name="암거날개벽_재료_및_토공_수량산출__1">#REF!</definedName>
    <definedName name="암라ㅣ" localSheetId="1">{#N/A,#N/A,FALSE,"2~8번"}</definedName>
    <definedName name="암라ㅣ" localSheetId="0">{#N/A,#N/A,FALSE,"2~8번"}</definedName>
    <definedName name="암라ㅣ">{#N/A,#N/A,FALSE,"2~8번"}</definedName>
    <definedName name="암사시영" localSheetId="2">#REF!</definedName>
    <definedName name="암사시영" localSheetId="1">#REF!</definedName>
    <definedName name="암사시영" localSheetId="0">#REF!</definedName>
    <definedName name="암사시영">#REF!</definedName>
    <definedName name="앗공통" localSheetId="2">#REF!</definedName>
    <definedName name="앗공통" localSheetId="0">#REF!</definedName>
    <definedName name="앗공통">#REF!</definedName>
    <definedName name="앗그만" localSheetId="2">#REF!</definedName>
    <definedName name="앗그만" localSheetId="0">#REF!</definedName>
    <definedName name="앗그만">#REF!</definedName>
    <definedName name="앗분당코아공통비" localSheetId="2">#REF!</definedName>
    <definedName name="앗분당코아공통비" localSheetId="0">#REF!</definedName>
    <definedName name="앗분당코아공통비">#REF!</definedName>
    <definedName name="앗코아" localSheetId="2">#REF!</definedName>
    <definedName name="앗코아" localSheetId="0">#REF!</definedName>
    <definedName name="앗코아">#REF!</definedName>
    <definedName name="앨c" localSheetId="2">#REF!</definedName>
    <definedName name="앨c" localSheetId="0">#REF!</definedName>
    <definedName name="앨c">#REF!</definedName>
    <definedName name="앨e" localSheetId="2">#REF!</definedName>
    <definedName name="앨e" localSheetId="0">#REF!</definedName>
    <definedName name="앨e">#REF!</definedName>
    <definedName name="앵커볼트" localSheetId="2">#REF!</definedName>
    <definedName name="앵커볼트" localSheetId="0">#REF!</definedName>
    <definedName name="앵커볼트">#REF!</definedName>
    <definedName name="야간" localSheetId="1" hidden="1">{#N/A,#N/A,FALSE,"지침";#N/A,#N/A,FALSE,"환경분석";#N/A,#N/A,FALSE,"Sheet16"}</definedName>
    <definedName name="야간" localSheetId="0" hidden="1">{#N/A,#N/A,FALSE,"지침";#N/A,#N/A,FALSE,"환경분석";#N/A,#N/A,FALSE,"Sheet16"}</definedName>
    <definedName name="야간" hidden="1">{#N/A,#N/A,FALSE,"지침";#N/A,#N/A,FALSE,"환경분석";#N/A,#N/A,FALSE,"Sheet16"}</definedName>
    <definedName name="양" localSheetId="1" hidden="1">{#N/A,#N/A,FALSE,"이태원철근"}</definedName>
    <definedName name="양" localSheetId="0" hidden="1">{#N/A,#N/A,FALSE,"이태원철근"}</definedName>
    <definedName name="양" hidden="1">{#N/A,#N/A,FALSE,"이태원철근"}</definedName>
    <definedName name="양매자0403" localSheetId="2">#REF!</definedName>
    <definedName name="양매자0403" localSheetId="1">#REF!</definedName>
    <definedName name="양매자0403" localSheetId="0">#REF!</definedName>
    <definedName name="양매자0403">#REF!</definedName>
    <definedName name="양매자0505" localSheetId="2">#REF!</definedName>
    <definedName name="양매자0505" localSheetId="0">#REF!</definedName>
    <definedName name="양매자0505">#REF!</definedName>
    <definedName name="양매자0606" localSheetId="2">#REF!</definedName>
    <definedName name="양매자0606" localSheetId="0">#REF!</definedName>
    <definedName name="양매자0606">#REF!</definedName>
    <definedName name="양생경비" localSheetId="2">#REF!</definedName>
    <definedName name="양생경비" localSheetId="0">#REF!</definedName>
    <definedName name="양생경비">#REF!</definedName>
    <definedName name="양생노무비" localSheetId="2">#REF!</definedName>
    <definedName name="양생노무비" localSheetId="0">#REF!</definedName>
    <definedName name="양생노무비">#REF!</definedName>
    <definedName name="양생재료비" localSheetId="2">#REF!</definedName>
    <definedName name="양생재료비" localSheetId="0">#REF!</definedName>
    <definedName name="양생재료비">#REF!</definedName>
    <definedName name="양정" localSheetId="2">[0]!건설규모</definedName>
    <definedName name="양정">[0]!건설규모</definedName>
    <definedName name="양중계획" localSheetId="1" hidden="1">{#N/A,#N/A,FALSE,"이태원철근"}</definedName>
    <definedName name="양중계획" localSheetId="0" hidden="1">{#N/A,#N/A,FALSE,"이태원철근"}</definedName>
    <definedName name="양중계획" hidden="1">{#N/A,#N/A,FALSE,"이태원철근"}</definedName>
    <definedName name="어연1_40" localSheetId="2">#REF!</definedName>
    <definedName name="어연1_40" localSheetId="1">#REF!</definedName>
    <definedName name="어연1_40" localSheetId="0">#REF!</definedName>
    <definedName name="어연1_40">#REF!</definedName>
    <definedName name="어연2_25" localSheetId="2">#REF!</definedName>
    <definedName name="어연2_25" localSheetId="0">#REF!</definedName>
    <definedName name="어연2_25">#REF!</definedName>
    <definedName name="어연2_40" localSheetId="2">#REF!</definedName>
    <definedName name="어연2_40" localSheetId="0">#REF!</definedName>
    <definedName name="어연2_40">#REF!</definedName>
    <definedName name="어연3_25" localSheetId="2">#REF!</definedName>
    <definedName name="어연3_25" localSheetId="0">#REF!</definedName>
    <definedName name="어연3_25">#REF!</definedName>
    <definedName name="어ㅏ아" localSheetId="2">BLCH</definedName>
    <definedName name="어ㅏ아" localSheetId="1">BLCH</definedName>
    <definedName name="어ㅏ아" localSheetId="0">BLCH</definedName>
    <definedName name="어ㅏ아">BLCH</definedName>
    <definedName name="어ㅏㅣ" localSheetId="1" hidden="1">{#N/A,#N/A,FALSE,"이태원철근"}</definedName>
    <definedName name="어ㅏㅣ" localSheetId="0" hidden="1">{#N/A,#N/A,FALSE,"이태원철근"}</definedName>
    <definedName name="어ㅏㅣ" hidden="1">{#N/A,#N/A,FALSE,"이태원철근"}</definedName>
    <definedName name="어ㅓ"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1" hidden="1">{#N/A,#N/A,FALSE,"2~8번"}</definedName>
    <definedName name="억이상" localSheetId="0" hidden="1">{#N/A,#N/A,FALSE,"2~8번"}</definedName>
    <definedName name="억이상" hidden="1">{#N/A,#N/A,FALSE,"2~8번"}</definedName>
    <definedName name="업_태" localSheetId="2">#REF!</definedName>
    <definedName name="업_태" localSheetId="1">#REF!</definedName>
    <definedName name="업_태" localSheetId="0">#REF!</definedName>
    <definedName name="업_태">#REF!</definedName>
    <definedName name="업체명" localSheetId="2">#REF!</definedName>
    <definedName name="업체명" localSheetId="0">#REF!</definedName>
    <definedName name="업체명">#REF!</definedName>
    <definedName name="없음" localSheetId="2">#REF!</definedName>
    <definedName name="없음" localSheetId="0">#REF!</definedName>
    <definedName name="없음">#REF!</definedName>
    <definedName name="엘지건설" localSheetId="2">#REF!</definedName>
    <definedName name="엘지건설" localSheetId="0">#REF!</definedName>
    <definedName name="엘지건설">#REF!</definedName>
    <definedName name="여" localSheetId="2">#REF!</definedName>
    <definedName name="여" localSheetId="1">#REF!</definedName>
    <definedName name="여" localSheetId="0">#REF!</definedName>
    <definedName name="여">#REF!</definedName>
    <definedName name="여과지동" localSheetId="2">#REF!</definedName>
    <definedName name="여과지동" localSheetId="0">#REF!</definedName>
    <definedName name="여과지동">#REF!</definedName>
    <definedName name="역_T형옹벽_개소별명세" localSheetId="2">#REF!</definedName>
    <definedName name="역_T형옹벽_개소별명세" localSheetId="0">#REF!</definedName>
    <definedName name="역_T형옹벽_개소별명세">#REF!</definedName>
    <definedName name="역_T형옹벽_수량집계" localSheetId="2">#REF!</definedName>
    <definedName name="역_T형옹벽_수량집계" localSheetId="0">#REF!</definedName>
    <definedName name="역_T형옹벽_수량집계">#REF!</definedName>
    <definedName name="연결열부하">#N/A</definedName>
    <definedName name="연습" localSheetId="2">#REF!</definedName>
    <definedName name="연습" localSheetId="1">#REF!</definedName>
    <definedName name="연습" localSheetId="0">#REF!</definedName>
    <definedName name="연습">#REF!</definedName>
    <definedName name="연암" localSheetId="2">#REF!</definedName>
    <definedName name="연암" localSheetId="0">#REF!</definedName>
    <definedName name="연암">#REF!</definedName>
    <definedName name="연장" localSheetId="2">#REF!</definedName>
    <definedName name="연장" localSheetId="0">#REF!</definedName>
    <definedName name="연장">#REF!</definedName>
    <definedName name="열교환기">#N/A</definedName>
    <definedName name="열량집계">#N/A</definedName>
    <definedName name="영산홍" localSheetId="2">#REF!</definedName>
    <definedName name="영산홍" localSheetId="1">#REF!</definedName>
    <definedName name="영산홍" localSheetId="0">#REF!</definedName>
    <definedName name="영산홍">#REF!</definedName>
    <definedName name="영산홍H0.3" localSheetId="2">#REF!</definedName>
    <definedName name="영산홍H0.3" localSheetId="0">#REF!</definedName>
    <definedName name="영산홍H0.3">#REF!</definedName>
    <definedName name="영업이익" localSheetId="2">#REF!</definedName>
    <definedName name="영업이익" localSheetId="0">#REF!</definedName>
    <definedName name="영업이익">#REF!</definedName>
    <definedName name="영역" localSheetId="2">#REF!</definedName>
    <definedName name="영역" localSheetId="0">#REF!</definedName>
    <definedName name="영역">#REF!</definedName>
    <definedName name="영역1" localSheetId="2">#REF!</definedName>
    <definedName name="영역1" localSheetId="0">#REF!</definedName>
    <definedName name="영역1">#REF!</definedName>
    <definedName name="예산내역" localSheetId="1" hidden="1">{#N/A,#N/A,FALSE,"이태원철근"}</definedName>
    <definedName name="예산내역" localSheetId="0" hidden="1">{#N/A,#N/A,FALSE,"이태원철근"}</definedName>
    <definedName name="예산내역" hidden="1">{#N/A,#N/A,FALSE,"이태원철근"}</definedName>
    <definedName name="오" localSheetId="2">#REF!</definedName>
    <definedName name="오" localSheetId="1">#REF!</definedName>
    <definedName name="오" localSheetId="0">#REF!</definedName>
    <definedName name="오">#REF!</definedName>
    <definedName name="오1" localSheetId="2">#REF!</definedName>
    <definedName name="오1" localSheetId="0">#REF!</definedName>
    <definedName name="오1">#REF!</definedName>
    <definedName name="오2" localSheetId="2">#REF!</definedName>
    <definedName name="오2" localSheetId="0">#REF!</definedName>
    <definedName name="오2">#REF!</definedName>
    <definedName name="오3" localSheetId="2">#REF!</definedName>
    <definedName name="오3" localSheetId="0">#REF!</definedName>
    <definedName name="오3">#REF!</definedName>
    <definedName name="오라1" localSheetId="2">#REF!</definedName>
    <definedName name="오라1" localSheetId="1">#REF!</definedName>
    <definedName name="오라1" localSheetId="0">#REF!</definedName>
    <definedName name="오라1">#REF!</definedName>
    <definedName name="오수공" localSheetId="2">#REF!</definedName>
    <definedName name="오수공" localSheetId="0">#REF!</definedName>
    <definedName name="오수공">#REF!</definedName>
    <definedName name="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외공사" localSheetId="1" hidden="1">{#N/A,#N/A,FALSE,"이태원철근"}</definedName>
    <definedName name="옥외공사" localSheetId="0" hidden="1">{#N/A,#N/A,FALSE,"이태원철근"}</definedName>
    <definedName name="옥외공사" hidden="1">{#N/A,#N/A,FALSE,"이태원철근"}</definedName>
    <definedName name="옥외대비" localSheetId="1" hidden="1">{#N/A,#N/A,FALSE,"이태원철근"}</definedName>
    <definedName name="옥외대비" localSheetId="0" hidden="1">{#N/A,#N/A,FALSE,"이태원철근"}</definedName>
    <definedName name="옥외대비" hidden="1">{#N/A,#N/A,FALSE,"이태원철근"}</definedName>
    <definedName name="옥향H0.5" localSheetId="2">#REF!</definedName>
    <definedName name="옥향H0.5" localSheetId="1">#REF!</definedName>
    <definedName name="옥향H0.5" localSheetId="0">#REF!</definedName>
    <definedName name="옥향H0.5">#REF!</definedName>
    <definedName name="온도조절">#N/A</definedName>
    <definedName name="온도조절열량">#N/A</definedName>
    <definedName name="옹2되" localSheetId="2">#REF!</definedName>
    <definedName name="옹2되" localSheetId="1">#REF!</definedName>
    <definedName name="옹2되" localSheetId="0">#REF!</definedName>
    <definedName name="옹2되">#REF!</definedName>
    <definedName name="옹2부" localSheetId="2">#REF!</definedName>
    <definedName name="옹2부" localSheetId="0">#REF!</definedName>
    <definedName name="옹2부">#REF!</definedName>
    <definedName name="옹2블캡" localSheetId="2">#REF!</definedName>
    <definedName name="옹2블캡" localSheetId="0">#REF!</definedName>
    <definedName name="옹2블캡">#REF!</definedName>
    <definedName name="옹2블표" localSheetId="2">#REF!</definedName>
    <definedName name="옹2블표" localSheetId="0">#REF!</definedName>
    <definedName name="옹2블표">#REF!</definedName>
    <definedName name="옹2상" localSheetId="2">#REF!</definedName>
    <definedName name="옹2상" localSheetId="0">#REF!</definedName>
    <definedName name="옹2상">#REF!</definedName>
    <definedName name="옹2속" localSheetId="2">#REF!</definedName>
    <definedName name="옹2속" localSheetId="0">#REF!</definedName>
    <definedName name="옹2속">#REF!</definedName>
    <definedName name="옹2잔" localSheetId="2">#REF!</definedName>
    <definedName name="옹2잔" localSheetId="0">#REF!</definedName>
    <definedName name="옹2잔">#REF!</definedName>
    <definedName name="옹2잡" localSheetId="2">#REF!</definedName>
    <definedName name="옹2잡" localSheetId="0">#REF!</definedName>
    <definedName name="옹2잡">#REF!</definedName>
    <definedName name="옹2지1" localSheetId="2">#REF!</definedName>
    <definedName name="옹2지1" localSheetId="0">#REF!</definedName>
    <definedName name="옹2지1">#REF!</definedName>
    <definedName name="옹2지2" localSheetId="2">#REF!</definedName>
    <definedName name="옹2지2" localSheetId="0">#REF!</definedName>
    <definedName name="옹2지2">#REF!</definedName>
    <definedName name="옹2지3" localSheetId="2">#REF!</definedName>
    <definedName name="옹2지3" localSheetId="0">#REF!</definedName>
    <definedName name="옹2지3">#REF!</definedName>
    <definedName name="옹2터" localSheetId="2">#REF!</definedName>
    <definedName name="옹2터" localSheetId="0">#REF!</definedName>
    <definedName name="옹2터">#REF!</definedName>
    <definedName name="옹2합" localSheetId="2">#REF!</definedName>
    <definedName name="옹2합" localSheetId="0">#REF!</definedName>
    <definedName name="옹2합">#REF!</definedName>
    <definedName name="옹되" localSheetId="2">#REF!</definedName>
    <definedName name="옹되" localSheetId="0">#REF!</definedName>
    <definedName name="옹되">#REF!</definedName>
    <definedName name="옹벽공" localSheetId="2">#REF!</definedName>
    <definedName name="옹벽공" localSheetId="0">#REF!</definedName>
    <definedName name="옹벽공">#REF!</definedName>
    <definedName name="옹벽공집계표" localSheetId="2">#REF!</definedName>
    <definedName name="옹벽공집계표" localSheetId="0">#REF!</definedName>
    <definedName name="옹벽공집계표">#REF!</definedName>
    <definedName name="옹부" localSheetId="2">#REF!</definedName>
    <definedName name="옹부" localSheetId="0">#REF!</definedName>
    <definedName name="옹부">#REF!</definedName>
    <definedName name="옹블캡" localSheetId="2">#REF!</definedName>
    <definedName name="옹블캡" localSheetId="0">#REF!</definedName>
    <definedName name="옹블캡">#REF!</definedName>
    <definedName name="옹블표" localSheetId="2">#REF!</definedName>
    <definedName name="옹블표" localSheetId="0">#REF!</definedName>
    <definedName name="옹블표">#REF!</definedName>
    <definedName name="옹상" localSheetId="2">#REF!</definedName>
    <definedName name="옹상" localSheetId="0">#REF!</definedName>
    <definedName name="옹상">#REF!</definedName>
    <definedName name="옹속" localSheetId="2">#REF!</definedName>
    <definedName name="옹속" localSheetId="0">#REF!</definedName>
    <definedName name="옹속">#REF!</definedName>
    <definedName name="옹잔" localSheetId="2">#REF!</definedName>
    <definedName name="옹잔" localSheetId="0">#REF!</definedName>
    <definedName name="옹잔">#REF!</definedName>
    <definedName name="옹잡" localSheetId="2">#REF!</definedName>
    <definedName name="옹잡" localSheetId="0">#REF!</definedName>
    <definedName name="옹잡">#REF!</definedName>
    <definedName name="옹지1" localSheetId="2">#REF!</definedName>
    <definedName name="옹지1" localSheetId="0">#REF!</definedName>
    <definedName name="옹지1">#REF!</definedName>
    <definedName name="옹지2" localSheetId="2">#REF!</definedName>
    <definedName name="옹지2" localSheetId="0">#REF!</definedName>
    <definedName name="옹지2">#REF!</definedName>
    <definedName name="옹지3" localSheetId="2">#REF!</definedName>
    <definedName name="옹지3" localSheetId="0">#REF!</definedName>
    <definedName name="옹지3">#REF!</definedName>
    <definedName name="옹터" localSheetId="2">#REF!</definedName>
    <definedName name="옹터" localSheetId="0">#REF!</definedName>
    <definedName name="옹터">#REF!</definedName>
    <definedName name="옹합" localSheetId="2">#REF!</definedName>
    <definedName name="옹합" localSheetId="0">#REF!</definedName>
    <definedName name="옹합">#REF!</definedName>
    <definedName name="완공" localSheetId="2">#REF!</definedName>
    <definedName name="완공" localSheetId="0">#REF!</definedName>
    <definedName name="완공">#REF!</definedName>
    <definedName name="완공3" localSheetId="2" hidden="1">#REF!</definedName>
    <definedName name="완공3" localSheetId="1" hidden="1">#REF!</definedName>
    <definedName name="완공3" localSheetId="0" hidden="1">#REF!</definedName>
    <definedName name="완공3" hidden="1">#REF!</definedName>
    <definedName name="完工工事_計">#N/A</definedName>
    <definedName name="왕림31_40" localSheetId="2">#REF!</definedName>
    <definedName name="왕림31_40" localSheetId="1">#REF!</definedName>
    <definedName name="왕림31_40" localSheetId="0">#REF!</definedName>
    <definedName name="왕림31_40">#REF!</definedName>
    <definedName name="왕림32_25" localSheetId="2">#REF!</definedName>
    <definedName name="왕림32_25" localSheetId="0">#REF!</definedName>
    <definedName name="왕림32_25">#REF!</definedName>
    <definedName name="왕림32_40" localSheetId="2">#REF!</definedName>
    <definedName name="왕림32_40" localSheetId="0">#REF!</definedName>
    <definedName name="왕림32_40">#REF!</definedName>
    <definedName name="왕림33_25" localSheetId="2">#REF!</definedName>
    <definedName name="왕림33_25" localSheetId="0">#REF!</definedName>
    <definedName name="왕림33_25">#REF!</definedName>
    <definedName name="왕벚나무" localSheetId="2">#REF!</definedName>
    <definedName name="왕벚나무" localSheetId="0">#REF!</definedName>
    <definedName name="왕벚나무">#REF!</definedName>
    <definedName name="왕벚나무H4.5" localSheetId="2">#REF!</definedName>
    <definedName name="왕벚나무H4.5" localSheetId="0">#REF!</definedName>
    <definedName name="왕벚나무H4.5">#REF!</definedName>
    <definedName name="왜" localSheetId="1">{"Book1","많다.xls"}</definedName>
    <definedName name="왜" localSheetId="0">{"Book1","많다.xls"}</definedName>
    <definedName name="왜">{"Book1","많다.xls"}</definedName>
    <definedName name="왜성도라지" localSheetId="2">#REF!</definedName>
    <definedName name="왜성도라지" localSheetId="1">#REF!</definedName>
    <definedName name="왜성도라지" localSheetId="0">#REF!</definedName>
    <definedName name="왜성도라지">#REF!</definedName>
    <definedName name="외벽" localSheetId="2">#REF!</definedName>
    <definedName name="외벽" localSheetId="0">#REF!</definedName>
    <definedName name="외벽">#REF!</definedName>
    <definedName name="요율" localSheetId="2">#REF!</definedName>
    <definedName name="요율" localSheetId="1">#REF!</definedName>
    <definedName name="요율" localSheetId="0">#REF!</definedName>
    <definedName name="요율">#REF!</definedName>
    <definedName name="용소1_40" localSheetId="2">#REF!</definedName>
    <definedName name="용소1_40" localSheetId="0">#REF!</definedName>
    <definedName name="용소1_40">#REF!</definedName>
    <definedName name="용소2_25" localSheetId="2">#REF!</definedName>
    <definedName name="용소2_25" localSheetId="0">#REF!</definedName>
    <definedName name="용소2_25">#REF!</definedName>
    <definedName name="용소2_40" localSheetId="2">#REF!</definedName>
    <definedName name="용소2_40" localSheetId="0">#REF!</definedName>
    <definedName name="용소2_40">#REF!</definedName>
    <definedName name="용소3_25" localSheetId="2">#REF!</definedName>
    <definedName name="용소3_25" localSheetId="0">#REF!</definedName>
    <definedName name="용소3_25">#REF!</definedName>
    <definedName name="용접200경비" localSheetId="2">#REF!</definedName>
    <definedName name="용접200경비" localSheetId="0">#REF!</definedName>
    <definedName name="용접200경비">#REF!</definedName>
    <definedName name="용접300경비" localSheetId="2">#REF!</definedName>
    <definedName name="용접300경비" localSheetId="0">#REF!</definedName>
    <definedName name="용접300경비">#REF!</definedName>
    <definedName name="용접공" localSheetId="2">#REF!</definedName>
    <definedName name="용접공" localSheetId="0">#REF!</definedName>
    <definedName name="용접공">#REF!</definedName>
    <definedName name="용접식_이음" localSheetId="2">#REF!</definedName>
    <definedName name="용접식_이음" localSheetId="0">#REF!</definedName>
    <definedName name="용접식_이음">#REF!</definedName>
    <definedName name="우가" localSheetId="1" hidden="1">{#N/A,#N/A,FALSE,"이태원철근"}</definedName>
    <definedName name="우가" localSheetId="0" hidden="1">{#N/A,#N/A,FALSE,"이태원철근"}</definedName>
    <definedName name="우가" hidden="1">{#N/A,#N/A,FALSE,"이태원철근"}</definedName>
    <definedName name="우로복사">[72]!우로복사</definedName>
    <definedName name="우리" localSheetId="1" hidden="1">{#N/A,#N/A,FALSE,"이태원철근"}</definedName>
    <definedName name="우리" localSheetId="0" hidden="1">{#N/A,#N/A,FALSE,"이태원철근"}</definedName>
    <definedName name="우리" hidden="1">{#N/A,#N/A,FALSE,"이태원철근"}</definedName>
    <definedName name="우물통_굴착토사" localSheetId="2">#REF!</definedName>
    <definedName name="우물통_굴착토사" localSheetId="1">#REF!</definedName>
    <definedName name="우물통_굴착토사" localSheetId="0">#REF!</definedName>
    <definedName name="우물통_굴착토사">#REF!</definedName>
    <definedName name="우물통굴착_리핑암" localSheetId="2">#REF!</definedName>
    <definedName name="우물통굴착_리핑암" localSheetId="0">#REF!</definedName>
    <definedName name="우물통굴착_리핑암">#REF!</definedName>
    <definedName name="우물통굴착_발파암" localSheetId="2">#REF!</definedName>
    <definedName name="우물통굴착_발파암" localSheetId="0">#REF!</definedName>
    <definedName name="우물통굴착_발파암">#REF!</definedName>
    <definedName name="우배수공" localSheetId="1" hidden="1">{#N/A,#N/A,FALSE,"전력간선"}</definedName>
    <definedName name="우배수공" localSheetId="0" hidden="1">{#N/A,#N/A,FALSE,"전력간선"}</definedName>
    <definedName name="우배수공" hidden="1">{#N/A,#N/A,FALSE,"전력간선"}</definedName>
    <definedName name="우수" localSheetId="2">#REF!</definedName>
    <definedName name="우수" localSheetId="1">#REF!</definedName>
    <definedName name="우수" localSheetId="0">#REF!</definedName>
    <definedName name="우수">#REF!</definedName>
    <definedName name="우수공" localSheetId="2">#REF!</definedName>
    <definedName name="우수공" localSheetId="0">#REF!</definedName>
    <definedName name="우수공">#REF!</definedName>
    <definedName name="우수관수량산출" localSheetId="2">#REF!</definedName>
    <definedName name="우수관수량산출" localSheetId="0">#REF!</definedName>
    <definedName name="우수관수량산출">#REF!</definedName>
    <definedName name="우이사" localSheetId="2">#REF!</definedName>
    <definedName name="우이사" localSheetId="0">#REF!</definedName>
    <definedName name="우이사">#REF!</definedName>
    <definedName name="운반" localSheetId="2">#REF!</definedName>
    <definedName name="운반" localSheetId="0">#REF!</definedName>
    <definedName name="운반">#REF!</definedName>
    <definedName name="운반량집계표" localSheetId="1" hidden="1">{#N/A,#N/A,FALSE,"전력간선"}</definedName>
    <definedName name="운반량집계표" localSheetId="0" hidden="1">{#N/A,#N/A,FALSE,"전력간선"}</definedName>
    <definedName name="운반량집계표" hidden="1">{#N/A,#N/A,FALSE,"전력간선"}</definedName>
    <definedName name="운반산출" localSheetId="2">#REF!</definedName>
    <definedName name="운반산출" localSheetId="1">#REF!</definedName>
    <definedName name="운반산출" localSheetId="0">#REF!</definedName>
    <definedName name="운반산출">#REF!</definedName>
    <definedName name="운반집계" localSheetId="1" hidden="1">{#N/A,#N/A,FALSE,"전력간선"}</definedName>
    <definedName name="운반집계" localSheetId="0" hidden="1">{#N/A,#N/A,FALSE,"전력간선"}</definedName>
    <definedName name="운반집계" hidden="1">{#N/A,#N/A,FALSE,"전력간선"}</definedName>
    <definedName name="운반집계표" localSheetId="1" hidden="1">{#N/A,#N/A,FALSE,"전력간선"}</definedName>
    <definedName name="운반집계표" localSheetId="0" hidden="1">{#N/A,#N/A,FALSE,"전력간선"}</definedName>
    <definedName name="운반집계표" hidden="1">{#N/A,#N/A,FALSE,"전력간선"}</definedName>
    <definedName name="운전사" localSheetId="2">#REF!</definedName>
    <definedName name="운전사" localSheetId="1">#REF!</definedName>
    <definedName name="운전사" localSheetId="0">#REF!</definedName>
    <definedName name="운전사">#REF!</definedName>
    <definedName name="원가">[76]원가!$K$5:$L$720</definedName>
    <definedName name="원가2" localSheetId="2">#REF!</definedName>
    <definedName name="원가2" localSheetId="1">#REF!</definedName>
    <definedName name="원가2" localSheetId="0">#REF!</definedName>
    <definedName name="원가2">#REF!</definedName>
    <definedName name="원가2안" localSheetId="1" hidden="1">{#N/A,#N/A,FALSE,"운반시간"}</definedName>
    <definedName name="원가2안" localSheetId="0" hidden="1">{#N/A,#N/A,FALSE,"운반시간"}</definedName>
    <definedName name="원가2안" hidden="1">{#N/A,#N/A,FALSE,"운반시간"}</definedName>
    <definedName name="원가계" localSheetId="2">#REF!</definedName>
    <definedName name="원가계" localSheetId="1">#REF!</definedName>
    <definedName name="원가계" localSheetId="0">#REF!</definedName>
    <definedName name="원가계">#REF!</definedName>
    <definedName name="원가계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localSheetId="2">#REF!</definedName>
    <definedName name="원가계산" localSheetId="1">#REF!</definedName>
    <definedName name="원가계산" localSheetId="0">#REF!</definedName>
    <definedName name="원가계산">#REF!</definedName>
    <definedName name="원가계산19"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기계" localSheetId="1">{"Book1","수시.XLS"}</definedName>
    <definedName name="원가기계" localSheetId="0">{"Book1","수시.XLS"}</definedName>
    <definedName name="원가기계">{"Book1","수시.XLS"}</definedName>
    <definedName name="원가내역" localSheetId="2" hidden="1">#REF!</definedName>
    <definedName name="원가내역" localSheetId="1" hidden="1">#REF!</definedName>
    <definedName name="원가내역" localSheetId="0" hidden="1">#REF!</definedName>
    <definedName name="원가내역" hidden="1">#REF!</definedName>
    <definedName name="원가내역서">[79]공통가설!#REF!</definedName>
    <definedName name="원가월별" localSheetId="2">#REF!</definedName>
    <definedName name="원가월별" localSheetId="1">#REF!</definedName>
    <definedName name="원가월별" localSheetId="0">#REF!</definedName>
    <definedName name="원가월별">#REF!</definedName>
    <definedName name="원가작성">[79]공통가설!#REF!</definedName>
    <definedName name="원각"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개발소" localSheetId="2">#REF!</definedName>
    <definedName name="원개발소" localSheetId="1">#REF!</definedName>
    <definedName name="원개발소" localSheetId="0">#REF!</definedName>
    <definedName name="원개발소">#REF!</definedName>
    <definedName name="원기기ㅣ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[80]실행철강하도!$A$1:$A$4</definedName>
    <definedName name="원지반다짐" localSheetId="2">#REF!</definedName>
    <definedName name="원지반다짐" localSheetId="1">#REF!</definedName>
    <definedName name="원지반다짐" localSheetId="0">#REF!</definedName>
    <definedName name="원지반다짐">#REF!</definedName>
    <definedName name="원파고라노" localSheetId="2">#REF!</definedName>
    <definedName name="원파고라노" localSheetId="0">#REF!</definedName>
    <definedName name="원파고라노">#REF!</definedName>
    <definedName name="원파고라재" localSheetId="2">#REF!</definedName>
    <definedName name="원파고라재" localSheetId="0">#REF!</definedName>
    <definedName name="원파고라재">#REF!</definedName>
    <definedName name="월드건설" localSheetId="1" hidden="1">{#N/A,#N/A,FALSE,"이태원철근"}</definedName>
    <definedName name="월드건설" localSheetId="0" hidden="1">{#N/A,#N/A,FALSE,"이태원철근"}</definedName>
    <definedName name="월드건설" hidden="1">{#N/A,#N/A,FALSE,"이태원철근"}</definedName>
    <definedName name="월별영업" localSheetId="2">#REF!</definedName>
    <definedName name="월별영업" localSheetId="1">#REF!</definedName>
    <definedName name="월별영업" localSheetId="0">#REF!</definedName>
    <definedName name="월별영업">#REF!</definedName>
    <definedName name="월별조직표" localSheetId="1" hidden="1">{#N/A,#N/A,FALSE,"이태원철근"}</definedName>
    <definedName name="월별조직표" localSheetId="0" hidden="1">{#N/A,#N/A,FALSE,"이태원철근"}</definedName>
    <definedName name="월별조직표" hidden="1">{#N/A,#N/A,FALSE,"이태원철근"}</definedName>
    <definedName name="월별투입" localSheetId="1" hidden="1">{#N/A,#N/A,FALSE,"지침";#N/A,#N/A,FALSE,"환경분석";#N/A,#N/A,FALSE,"Sheet16"}</definedName>
    <definedName name="월별투입" localSheetId="0" hidden="1">{#N/A,#N/A,FALSE,"지침";#N/A,#N/A,FALSE,"환경분석";#N/A,#N/A,FALSE,"Sheet16"}</definedName>
    <definedName name="월별투입" hidden="1">{#N/A,#N/A,FALSE,"지침";#N/A,#N/A,FALSE,"환경분석";#N/A,#N/A,FALSE,"Sheet16"}</definedName>
    <definedName name="위생기구" localSheetId="2">#REF!</definedName>
    <definedName name="위생기구" localSheetId="1">#REF!</definedName>
    <definedName name="위생기구" localSheetId="0">#REF!</definedName>
    <definedName name="위생기구">#REF!</definedName>
    <definedName name="위생기구설치" localSheetId="2">#REF!</definedName>
    <definedName name="위생기구설치" localSheetId="1">#REF!</definedName>
    <definedName name="위생기구설치" localSheetId="0">#REF!</definedName>
    <definedName name="위생기구설치">#REF!</definedName>
    <definedName name="위치도" localSheetId="1" hidden="1">{#N/A,#N/A,FALSE,"지침";#N/A,#N/A,FALSE,"환경분석";#N/A,#N/A,FALSE,"Sheet16"}</definedName>
    <definedName name="위치도" localSheetId="0" hidden="1">{#N/A,#N/A,FALSE,"지침";#N/A,#N/A,FALSE,"환경분석";#N/A,#N/A,FALSE,"Sheet16"}</definedName>
    <definedName name="위치도" hidden="1">{#N/A,#N/A,FALSE,"지침";#N/A,#N/A,FALSE,"환경분석";#N/A,#N/A,FALSE,"Sheet16"}</definedName>
    <definedName name="유" localSheetId="1" hidden="1">{#N/A,#N/A,FALSE,"이태원철근"}</definedName>
    <definedName name="유" localSheetId="0" hidden="1">{#N/A,#N/A,FALSE,"이태원철근"}</definedName>
    <definedName name="유" hidden="1">{#N/A,#N/A,FALSE,"이태원철근"}</definedName>
    <definedName name="유1" localSheetId="2">#REF!</definedName>
    <definedName name="유1" localSheetId="1">#REF!</definedName>
    <definedName name="유1" localSheetId="0">#REF!</definedName>
    <definedName name="유1">#REF!</definedName>
    <definedName name="유2" localSheetId="2">#REF!</definedName>
    <definedName name="유2" localSheetId="0">#REF!</definedName>
    <definedName name="유2">#REF!</definedName>
    <definedName name="유3" localSheetId="2">#REF!</definedName>
    <definedName name="유3" localSheetId="0">#REF!</definedName>
    <definedName name="유3">#REF!</definedName>
    <definedName name="有價__券.1.A" localSheetId="2">#REF!</definedName>
    <definedName name="有價__券.1.A" localSheetId="0">#REF!</definedName>
    <definedName name="有價__券.1.A">#REF!</definedName>
    <definedName name="유동부채" localSheetId="2">#REF!</definedName>
    <definedName name="유동부채" localSheetId="0">#REF!</definedName>
    <definedName name="유동부채">#REF!</definedName>
    <definedName name="유동비율" localSheetId="2">#REF!</definedName>
    <definedName name="유동비율" localSheetId="0">#REF!</definedName>
    <definedName name="유동비율">#REF!</definedName>
    <definedName name="유동자산" localSheetId="2">#REF!</definedName>
    <definedName name="유동자산" localSheetId="0">#REF!</definedName>
    <definedName name="유동자산">#REF!</definedName>
    <definedName name="유통물가" localSheetId="2">#REF!</definedName>
    <definedName name="유통물가" localSheetId="1">#REF!</definedName>
    <definedName name="유통물가" localSheetId="0">#REF!</definedName>
    <definedName name="유통물가">#REF!</definedName>
    <definedName name="육" localSheetId="2">#REF!</definedName>
    <definedName name="육" localSheetId="0">#REF!</definedName>
    <definedName name="육">#REF!</definedName>
    <definedName name="육상0_3" localSheetId="2">#REF!</definedName>
    <definedName name="육상0_3" localSheetId="0">#REF!</definedName>
    <definedName name="육상0_3">#REF!</definedName>
    <definedName name="육상3_6" localSheetId="2">#REF!</definedName>
    <definedName name="육상3_6" localSheetId="0">#REF!</definedName>
    <definedName name="육상3_6">#REF!</definedName>
    <definedName name="육상6_9" localSheetId="2">#REF!</definedName>
    <definedName name="육상6_9" localSheetId="0">#REF!</definedName>
    <definedName name="육상6_9">#REF!</definedName>
    <definedName name="육상9_12" localSheetId="2">#REF!</definedName>
    <definedName name="육상9_12" localSheetId="0">#REF!</definedName>
    <definedName name="육상9_12">#REF!</definedName>
    <definedName name="육상면정리및청소" localSheetId="2">#REF!</definedName>
    <definedName name="육상면정리및청소" localSheetId="0">#REF!</definedName>
    <definedName name="육상면정리및청소">#REF!</definedName>
    <definedName name="육상합" localSheetId="2">#REF!</definedName>
    <definedName name="육상합" localSheetId="0">#REF!</definedName>
    <definedName name="육상합">#REF!</definedName>
    <definedName name="율" localSheetId="2">#REF!</definedName>
    <definedName name="율" localSheetId="1">#REF!</definedName>
    <definedName name="율" localSheetId="0">#REF!</definedName>
    <definedName name="율">#REF!</definedName>
    <definedName name="으름" localSheetId="1" hidden="1">{#N/A,#N/A,FALSE,"지침";#N/A,#N/A,FALSE,"환경분석";#N/A,#N/A,FALSE,"Sheet16"}</definedName>
    <definedName name="으름" localSheetId="0" hidden="1">{#N/A,#N/A,FALSE,"지침";#N/A,#N/A,FALSE,"환경분석";#N/A,#N/A,FALSE,"Sheet16"}</definedName>
    <definedName name="으름" hidden="1">{#N/A,#N/A,FALSE,"지침";#N/A,#N/A,FALSE,"환경분석";#N/A,#N/A,FALSE,"Sheet16"}</definedName>
    <definedName name="으으" localSheetId="1" hidden="1">{#N/A,#N/A,FALSE,"지침";#N/A,#N/A,FALSE,"환경분석";#N/A,#N/A,FALSE,"Sheet16"}</definedName>
    <definedName name="으으" localSheetId="0" hidden="1">{#N/A,#N/A,FALSE,"지침";#N/A,#N/A,FALSE,"환경분석";#N/A,#N/A,FALSE,"Sheet16"}</definedName>
    <definedName name="으으" hidden="1">{#N/A,#N/A,FALSE,"지침";#N/A,#N/A,FALSE,"환경분석";#N/A,#N/A,FALSE,"Sheet16"}</definedName>
    <definedName name="은행나무" localSheetId="2">#REF!</definedName>
    <definedName name="은행나무" localSheetId="1">#REF!</definedName>
    <definedName name="은행나무" localSheetId="0">#REF!</definedName>
    <definedName name="은행나무">#REF!</definedName>
    <definedName name="은행나무H3.5" localSheetId="2">#REF!</definedName>
    <definedName name="은행나무H3.5" localSheetId="0">#REF!</definedName>
    <definedName name="은행나무H3.5">#REF!</definedName>
    <definedName name="의" localSheetId="1" hidden="1">{#N/A,#N/A,FALSE,"운반시간"}</definedName>
    <definedName name="의" localSheetId="0" hidden="1">{#N/A,#N/A,FALSE,"운반시간"}</definedName>
    <definedName name="의" hidden="1">{#N/A,#N/A,FALSE,"운반시간"}</definedName>
    <definedName name="이" localSheetId="2">[0]!급3고</definedName>
    <definedName name="이">[0]!급3고</definedName>
    <definedName name="이1" localSheetId="2">#REF!</definedName>
    <definedName name="이1" localSheetId="1">#REF!</definedName>
    <definedName name="이1" localSheetId="0">#REF!</definedName>
    <definedName name="이1">#REF!</definedName>
    <definedName name="이2" localSheetId="2">#REF!</definedName>
    <definedName name="이2" localSheetId="0">#REF!</definedName>
    <definedName name="이2">#REF!</definedName>
    <definedName name="이3" localSheetId="2">#REF!</definedName>
    <definedName name="이3" localSheetId="0">#REF!</definedName>
    <definedName name="이3">#REF!</definedName>
    <definedName name="이각지주목" localSheetId="2">#REF!</definedName>
    <definedName name="이각지주목" localSheetId="0">#REF!</definedName>
    <definedName name="이각지주목">#REF!</definedName>
    <definedName name="이공구가설비" localSheetId="2">#REF!</definedName>
    <definedName name="이공구가설비" localSheetId="0">#REF!</definedName>
    <definedName name="이공구가설비">#REF!</definedName>
    <definedName name="이공구간접노무비" localSheetId="2">#REF!</definedName>
    <definedName name="이공구간접노무비" localSheetId="0">#REF!</definedName>
    <definedName name="이공구간접노무비">#REF!</definedName>
    <definedName name="이공구공사원가" localSheetId="2">#REF!</definedName>
    <definedName name="이공구공사원가" localSheetId="0">#REF!</definedName>
    <definedName name="이공구공사원가">#REF!</definedName>
    <definedName name="이공구기타경비" localSheetId="2">#REF!</definedName>
    <definedName name="이공구기타경비" localSheetId="0">#REF!</definedName>
    <definedName name="이공구기타경비">#REF!</definedName>
    <definedName name="이공구부가가치세" localSheetId="2">#REF!</definedName>
    <definedName name="이공구부가가치세" localSheetId="0">#REF!</definedName>
    <definedName name="이공구부가가치세">#REF!</definedName>
    <definedName name="이공구산재보험료" localSheetId="2">#REF!</definedName>
    <definedName name="이공구산재보험료" localSheetId="0">#REF!</definedName>
    <definedName name="이공구산재보험료">#REF!</definedName>
    <definedName name="이공구안전관리비" localSheetId="2">#REF!</definedName>
    <definedName name="이공구안전관리비" localSheetId="0">#REF!</definedName>
    <definedName name="이공구안전관리비">#REF!</definedName>
    <definedName name="이공구이윤" localSheetId="2">#REF!</definedName>
    <definedName name="이공구이윤" localSheetId="0">#REF!</definedName>
    <definedName name="이공구이윤">#REF!</definedName>
    <definedName name="이공구일반관리비" localSheetId="2">#REF!</definedName>
    <definedName name="이공구일반관리비" localSheetId="0">#REF!</definedName>
    <definedName name="이공구일반관리비">#REF!</definedName>
    <definedName name="이노" localSheetId="2">#REF!</definedName>
    <definedName name="이노" localSheetId="0">#REF!</definedName>
    <definedName name="이노">#REF!</definedName>
    <definedName name="이대GROSS">#N/A</definedName>
    <definedName name="이런" localSheetId="1" hidden="1">{#N/A,#N/A,FALSE,"이태원철근"}</definedName>
    <definedName name="이런" localSheetId="0" hidden="1">{#N/A,#N/A,FALSE,"이태원철근"}</definedName>
    <definedName name="이런" hidden="1">{#N/A,#N/A,FALSE,"이태원철근"}</definedName>
    <definedName name="이름" localSheetId="1" hidden="1">{#N/A,#N/A,FALSE,"이태원철근"}</definedName>
    <definedName name="이름" localSheetId="0" hidden="1">{#N/A,#N/A,FALSE,"이태원철근"}</definedName>
    <definedName name="이름" hidden="1">{#N/A,#N/A,FALSE,"이태원철근"}</definedName>
    <definedName name="이름충돌" localSheetId="2">OR([0]!계약전력11,[0]!계약전력12,,AND(순공사비!브라인펌프&gt;=75,#REF!&gt;=2))</definedName>
    <definedName name="이름충돌" localSheetId="1">OR(계약전력11,계약전력12,,AND('원가계산(건축)'!브라인펌프&gt;=75,#REF!&gt;=2))</definedName>
    <definedName name="이름충돌" localSheetId="0">OR(계약전력11,계약전력12,,AND(총괄표!브라인펌프&gt;=75,#REF!&gt;=2))</definedName>
    <definedName name="이름충돌">OR(계약전력11,계약전력12,,AND(브라인펌프&gt;=75,#REF!&gt;=2))</definedName>
    <definedName name="이삼" localSheetId="2">#REF!</definedName>
    <definedName name="이삼" localSheetId="1">#REF!</definedName>
    <definedName name="이삼" localSheetId="0">#REF!</definedName>
    <definedName name="이삼">#REF!</definedName>
    <definedName name="이상" localSheetId="2">#REF!</definedName>
    <definedName name="이상" localSheetId="0">#REF!</definedName>
    <definedName name="이상">#REF!</definedName>
    <definedName name="이식" localSheetId="2">#REF!</definedName>
    <definedName name="이식" localSheetId="0">#REF!</definedName>
    <definedName name="이식">#REF!</definedName>
    <definedName name="移越工事__小計" localSheetId="2">#REF!</definedName>
    <definedName name="移越工事__小計" localSheetId="0">#REF!</definedName>
    <definedName name="移越工事__小計">#REF!</definedName>
    <definedName name="이윤율" localSheetId="2">#REF!</definedName>
    <definedName name="이윤율" localSheetId="0">#REF!</definedName>
    <definedName name="이윤율">#REF!</definedName>
    <definedName name="이이" localSheetId="1" hidden="1">{#N/A,#N/A,FALSE,"이태원철근"}</definedName>
    <definedName name="이이" localSheetId="0" hidden="1">{#N/A,#N/A,FALSE,"이태원철근"}</definedName>
    <definedName name="이이" hidden="1">{#N/A,#N/A,FALSE,"이태원철근"}</definedName>
    <definedName name="이이잉" localSheetId="2">#REF!</definedName>
    <definedName name="이이잉" localSheetId="1">#REF!</definedName>
    <definedName name="이이잉" localSheetId="0">#REF!</definedName>
    <definedName name="이이잉">#REF!</definedName>
    <definedName name="이자보상" localSheetId="2">#REF!</definedName>
    <definedName name="이자보상" localSheetId="0">#REF!</definedName>
    <definedName name="이자보상">#REF!</definedName>
    <definedName name="이재" localSheetId="2">#REF!</definedName>
    <definedName name="이재" localSheetId="0">#REF!</definedName>
    <definedName name="이재">#REF!</definedName>
    <definedName name="이제그만" localSheetId="1" hidden="1">{#N/A,#N/A,FALSE,"이태원철근"}</definedName>
    <definedName name="이제그만" localSheetId="0" hidden="1">{#N/A,#N/A,FALSE,"이태원철근"}</definedName>
    <definedName name="이제그만" hidden="1">{#N/A,#N/A,FALSE,"이태원철근"}</definedName>
    <definedName name="이준호" localSheetId="2">#REF!</definedName>
    <definedName name="이준호" localSheetId="1">#REF!</definedName>
    <definedName name="이준호" localSheetId="0">#REF!</definedName>
    <definedName name="이준호">#REF!</definedName>
    <definedName name="이팝나무H3.5" localSheetId="2">#REF!</definedName>
    <definedName name="이팝나무H3.5" localSheetId="0">#REF!</definedName>
    <definedName name="이팝나무H3.5">#REF!</definedName>
    <definedName name="이희선" localSheetId="2">#REF!,#REF!</definedName>
    <definedName name="이희선" localSheetId="1">#REF!,#REF!</definedName>
    <definedName name="이희선" localSheetId="0">#REF!,#REF!</definedName>
    <definedName name="이희선">#REF!,#REF!</definedName>
    <definedName name="이ㅏㅎ" localSheetId="1" hidden="1">{#N/A,#N/A,FALSE,"이태원철근"}</definedName>
    <definedName name="이ㅏㅎ" localSheetId="0" hidden="1">{#N/A,#N/A,FALSE,"이태원철근"}</definedName>
    <definedName name="이ㅏㅎ" hidden="1">{#N/A,#N/A,FALSE,"이태원철근"}</definedName>
    <definedName name="인동덩쿨" localSheetId="2">#REF!</definedName>
    <definedName name="인동덩쿨" localSheetId="1">#REF!</definedName>
    <definedName name="인동덩쿨" localSheetId="0">#REF!</definedName>
    <definedName name="인동덩쿨">#REF!</definedName>
    <definedName name="인력투입" localSheetId="2">#REF!</definedName>
    <definedName name="인력투입" localSheetId="0">#REF!</definedName>
    <definedName name="인력투입">#REF!</definedName>
    <definedName name="인력품" localSheetId="2">#REF!</definedName>
    <definedName name="인력품" localSheetId="0">#REF!</definedName>
    <definedName name="인력품">#REF!</definedName>
    <definedName name="인모" localSheetId="2">#REF!</definedName>
    <definedName name="인모" localSheetId="1">#REF!</definedName>
    <definedName name="인모" localSheetId="0">#REF!</definedName>
    <definedName name="인모">#REF!</definedName>
    <definedName name="인쇄">[72]!인쇄</definedName>
    <definedName name="인쇄하기" localSheetId="2">순공사비!인쇄하기</definedName>
    <definedName name="인쇄하기" localSheetId="1">'원가계산(건축)'!인쇄하기</definedName>
    <definedName name="인쇄하기" localSheetId="0">#N/A</definedName>
    <definedName name="인쇄하기">#N/A</definedName>
    <definedName name="인원" localSheetId="2">#REF!</definedName>
    <definedName name="인원" localSheetId="1">#REF!</definedName>
    <definedName name="인원" localSheetId="0">#REF!</definedName>
    <definedName name="인원">#REF!</definedName>
    <definedName name="인입비">#N/A</definedName>
    <definedName name="인천지검"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[38]실행철강하도!$A$1:$A$4</definedName>
    <definedName name="일공구가설" localSheetId="2">#REF!</definedName>
    <definedName name="일공구가설" localSheetId="1">#REF!</definedName>
    <definedName name="일공구가설" localSheetId="0">#REF!</definedName>
    <definedName name="일공구가설">#REF!</definedName>
    <definedName name="일공구직영비" localSheetId="2">#REF!</definedName>
    <definedName name="일공구직영비" localSheetId="0">#REF!</definedName>
    <definedName name="일공구직영비">#REF!</definedName>
    <definedName name="일대1" localSheetId="2">#REF!</definedName>
    <definedName name="일대1" localSheetId="0">#REF!</definedName>
    <definedName name="일대1">#REF!</definedName>
    <definedName name="일반" localSheetId="2">#REF!</definedName>
    <definedName name="일반" localSheetId="0">#REF!</definedName>
    <definedName name="일반">#REF!</definedName>
    <definedName name="일위" localSheetId="2">#REF!</definedName>
    <definedName name="일위" localSheetId="0">#REF!</definedName>
    <definedName name="일위">#REF!</definedName>
    <definedName name="일위1" localSheetId="2">#REF!</definedName>
    <definedName name="일위1" localSheetId="0">#REF!</definedName>
    <definedName name="일위1">#REF!</definedName>
    <definedName name="일위대가">[79]코드!$B$3:$G$202</definedName>
    <definedName name="일위대가표" localSheetId="2">#REF!</definedName>
    <definedName name="일위대가표" localSheetId="1">#REF!</definedName>
    <definedName name="일위대가표" localSheetId="0">#REF!</definedName>
    <definedName name="일위대가표">#REF!</definedName>
    <definedName name="일위수량" localSheetId="2">#REF!</definedName>
    <definedName name="일위수량" localSheetId="0">#REF!</definedName>
    <definedName name="일위수량">#REF!</definedName>
    <definedName name="일의01">[64]직노!#REF!</definedName>
    <definedName name="일정표" localSheetId="1" hidden="1">{#N/A,#N/A,FALSE,"이태원철근"}</definedName>
    <definedName name="일정표" localSheetId="0" hidden="1">{#N/A,#N/A,FALSE,"이태원철근"}</definedName>
    <definedName name="일정표" hidden="1">{#N/A,#N/A,FALSE,"이태원철근"}</definedName>
    <definedName name="일정표0124" localSheetId="1" hidden="1">{#N/A,#N/A,FALSE,"이태원철근"}</definedName>
    <definedName name="일정표0124" localSheetId="0" hidden="1">{#N/A,#N/A,FALSE,"이태원철근"}</definedName>
    <definedName name="일정표0124" hidden="1">{#N/A,#N/A,FALSE,"이태원철근"}</definedName>
    <definedName name="일집" localSheetId="2" hidden="1">#REF!</definedName>
    <definedName name="일집" localSheetId="1" hidden="1">#REF!</definedName>
    <definedName name="일집" localSheetId="0" hidden="1">#REF!</definedName>
    <definedName name="일집" hidden="1">#REF!</definedName>
    <definedName name="ㅈㄱ">#N/A</definedName>
    <definedName name="ㅈㄷ"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ㄱ" localSheetId="2">{"Book1","상동3BL옥외설계계산서(1차검토분).xls"}</definedName>
    <definedName name="ㅈㄷㄱ" localSheetId="1">{"Book1","상동3BL옥외설계계산서(1차검토분).xls"}</definedName>
    <definedName name="ㅈㄷㄱ" localSheetId="0">{"Book1","상동3BL옥외설계계산서(1차검토분).xls"}</definedName>
    <definedName name="ㅈㄷㄱ">{"Book1","상동3BL옥외설계계산서(1차검토분).xls"}</definedName>
    <definedName name="ㅈㄷㄱㅈㄷㄱ" localSheetId="1" hidden="1">{#N/A,#N/A,FALSE,"이태원철근"}</definedName>
    <definedName name="ㅈㄷㄱㅈㄷㄱ" localSheetId="0" hidden="1">{#N/A,#N/A,FALSE,"이태원철근"}</definedName>
    <definedName name="ㅈㄷㄱㅈㄷㄱ" hidden="1">{#N/A,#N/A,FALSE,"이태원철근"}</definedName>
    <definedName name="ㅈㄷㄱㅈㄷㄱㄷ주" localSheetId="1" hidden="1">{#N/A,#N/A,FALSE,"이태원철근"}</definedName>
    <definedName name="ㅈㄷㄱㅈㄷㄱㄷ주" localSheetId="0" hidden="1">{#N/A,#N/A,FALSE,"이태원철근"}</definedName>
    <definedName name="ㅈㄷㄱㅈㄷㄱㄷ주" hidden="1">{#N/A,#N/A,FALSE,"이태원철근"}</definedName>
    <definedName name="ㅈㄷㄱㅈㄷㄱㅈ" localSheetId="1" hidden="1">{#N/A,#N/A,FALSE,"이태원철근"}</definedName>
    <definedName name="ㅈㄷㄱㅈㄷㄱㅈ" localSheetId="0" hidden="1">{#N/A,#N/A,FALSE,"이태원철근"}</definedName>
    <definedName name="ㅈㄷㄱㅈㄷㄱㅈ" hidden="1">{#N/A,#N/A,FALSE,"이태원철근"}</definedName>
    <definedName name="ㅈㄷㄱㅈㄷㄱㅈㄷ" localSheetId="1" hidden="1">{#N/A,#N/A,FALSE,"이태원철근"}</definedName>
    <definedName name="ㅈㄷㄱㅈㄷㄱㅈㄷ" localSheetId="0" hidden="1">{#N/A,#N/A,FALSE,"이태원철근"}</definedName>
    <definedName name="ㅈㄷㄱㅈㄷㄱㅈㄷ" hidden="1">{#N/A,#N/A,FALSE,"이태원철근"}</definedName>
    <definedName name="ㅈㄷㄱㅈㄷㄱㅈㄷㄱ" localSheetId="1" hidden="1">{#N/A,#N/A,FALSE,"이태원철근"}</definedName>
    <definedName name="ㅈㄷㄱㅈㄷㄱㅈㄷㄱ" localSheetId="0" hidden="1">{#N/A,#N/A,FALSE,"이태원철근"}</definedName>
    <definedName name="ㅈㄷㄱㅈㄷㄱㅈㄷㄱ" hidden="1">{#N/A,#N/A,FALSE,"이태원철근"}</definedName>
    <definedName name="ㅈㄷㄱㅈㄷㄱㅈㄷㄱㅈㄷ" localSheetId="1" hidden="1">{#N/A,#N/A,FALSE,"이태원철근"}</definedName>
    <definedName name="ㅈㄷㄱㅈㄷㄱㅈㄷㄱㅈㄷ" localSheetId="0" hidden="1">{#N/A,#N/A,FALSE,"이태원철근"}</definedName>
    <definedName name="ㅈㄷㄱㅈㄷㄱㅈㄷㄱㅈㄷ" hidden="1">{#N/A,#N/A,FALSE,"이태원철근"}</definedName>
    <definedName name="ㅈㄷㄱㅈㄷㄱㅈㅈ" localSheetId="1" hidden="1">{#N/A,#N/A,FALSE,"이태원철근"}</definedName>
    <definedName name="ㅈㄷㄱㅈㄷㄱㅈㅈ" localSheetId="0" hidden="1">{#N/A,#N/A,FALSE,"이태원철근"}</definedName>
    <definedName name="ㅈㄷㄱㅈㄷㄱㅈㅈ" hidden="1">{#N/A,#N/A,FALSE,"이태원철근"}</definedName>
    <definedName name="ㅈㄷ교죠ㅜ" localSheetId="1" hidden="1">{#N/A,#N/A,FALSE,"이태원철근"}</definedName>
    <definedName name="ㅈㄷ교죠ㅜ" localSheetId="0" hidden="1">{#N/A,#N/A,FALSE,"이태원철근"}</definedName>
    <definedName name="ㅈㄷ교죠ㅜ" hidden="1">{#N/A,#N/A,FALSE,"이태원철근"}</definedName>
    <definedName name="ㅈㄷ굗ㄱ죠죠" localSheetId="1" hidden="1">{#N/A,#N/A,FALSE,"이태원철근"}</definedName>
    <definedName name="ㅈㄷ굗ㄱ죠죠" localSheetId="0" hidden="1">{#N/A,#N/A,FALSE,"이태원철근"}</definedName>
    <definedName name="ㅈㄷ굗ㄱ죠죠" hidden="1">{#N/A,#N/A,FALSE,"이태원철근"}</definedName>
    <definedName name="ㅈㄷ굦ㄷ굑ㅈ됴죧ㄱ" localSheetId="1" hidden="1">{#N/A,#N/A,FALSE,"이태원철근"}</definedName>
    <definedName name="ㅈㄷ굦ㄷ굑ㅈ됴죧ㄱ" localSheetId="0" hidden="1">{#N/A,#N/A,FALSE,"이태원철근"}</definedName>
    <definedName name="ㅈㄷ굦ㄷ굑ㅈ됴죧ㄱ" hidden="1">{#N/A,#N/A,FALSE,"이태원철근"}</definedName>
    <definedName name="ㅈㄷㄳ" localSheetId="1" hidden="1">{#N/A,#N/A,FALSE,"이태원철근"}</definedName>
    <definedName name="ㅈㄷㄳ" localSheetId="0" hidden="1">{#N/A,#N/A,FALSE,"이태원철근"}</definedName>
    <definedName name="ㅈㄷㄳ" hidden="1">{#N/A,#N/A,FALSE,"이태원철근"}</definedName>
    <definedName name="ㅈㄷㅅㅅㅈㅅㅈㄷ" localSheetId="1" hidden="1">{#N/A,#N/A,FALSE,"이태원철근"}</definedName>
    <definedName name="ㅈㄷㅅㅅㅈㅅㅈㄷ" localSheetId="0" hidden="1">{#N/A,#N/A,FALSE,"이태원철근"}</definedName>
    <definedName name="ㅈㄷㅅㅅㅈㅅㅈㄷ" hidden="1">{#N/A,#N/A,FALSE,"이태원철근"}</definedName>
    <definedName name="ㅈㄷㅅㅈㅅ" localSheetId="1" hidden="1">{#N/A,#N/A,FALSE,"이태원철근"}</definedName>
    <definedName name="ㅈㄷㅅㅈㅅ" localSheetId="0" hidden="1">{#N/A,#N/A,FALSE,"이태원철근"}</definedName>
    <definedName name="ㅈㄷㅅㅈㅅ" hidden="1">{#N/A,#N/A,FALSE,"이태원철근"}</definedName>
    <definedName name="ㅈㄷ쇼ㅛㅈㄱ" localSheetId="1" hidden="1">{#N/A,#N/A,FALSE,"이태원철근"}</definedName>
    <definedName name="ㅈㄷ쇼ㅛㅈㄱ" localSheetId="0" hidden="1">{#N/A,#N/A,FALSE,"이태원철근"}</definedName>
    <definedName name="ㅈㄷ쇼ㅛㅈㄱ" hidden="1">{#N/A,#N/A,FALSE,"이태원철근"}</definedName>
    <definedName name="ㅈㄷㅈㄷ">#N/A</definedName>
    <definedName name="ㅈㅂㅇㄴㅁㅇㅈㅇㅂ" localSheetId="1" hidden="1">{#N/A,#N/A,FALSE,"이태원철근"}</definedName>
    <definedName name="ㅈㅂㅇㄴㅁㅇㅈㅇㅂ" localSheetId="0" hidden="1">{#N/A,#N/A,FALSE,"이태원철근"}</definedName>
    <definedName name="ㅈㅂㅇㄴㅁㅇㅈㅇㅂ" hidden="1">{#N/A,#N/A,FALSE,"이태원철근"}</definedName>
    <definedName name="ㅈㅇㄹ" localSheetId="1" hidden="1">{#N/A,#N/A,FALSE,"이태원철근"}</definedName>
    <definedName name="ㅈㅇㄹ" localSheetId="0" hidden="1">{#N/A,#N/A,FALSE,"이태원철근"}</definedName>
    <definedName name="ㅈㅇㄹ" hidden="1">{#N/A,#N/A,FALSE,"이태원철근"}</definedName>
    <definedName name="ㅈㅇㅁㄴㅇㅂㄴㄷㅇㅁ" localSheetId="1" hidden="1">{#N/A,#N/A,FALSE,"이태원철근"}</definedName>
    <definedName name="ㅈㅇㅁㄴㅇㅂㄴㄷㅇㅁ" localSheetId="0" hidden="1">{#N/A,#N/A,FALSE,"이태원철근"}</definedName>
    <definedName name="ㅈㅇㅁㄴㅇㅂㄴㄷㅇㅁ" hidden="1">{#N/A,#N/A,FALSE,"이태원철근"}</definedName>
    <definedName name="ㅈㅈㅁ">#N/A</definedName>
    <definedName name="ㅈㅈㅈ" localSheetId="2">{"Book1","상동3BL옥외설계계산서(1차검토분).xls"}</definedName>
    <definedName name="ㅈㅈㅈ" localSheetId="1">{"Book1","상동3BL옥외설계계산서(1차검토분).xls"}</definedName>
    <definedName name="ㅈㅈㅈ" localSheetId="0">{"Book1","상동3BL옥외설계계산서(1차검토분).xls"}</definedName>
    <definedName name="ㅈㅈㅈ">{"Book1","상동3BL옥외설계계산서(1차검토분).xls"}</definedName>
    <definedName name="ㅈㅈㅈㅈㅈ">#N/A</definedName>
    <definedName name="자" localSheetId="1" hidden="1">{#N/A,#N/A,FALSE,"이태원철근"}</definedName>
    <definedName name="자" localSheetId="0" hidden="1">{#N/A,#N/A,FALSE,"이태원철근"}</definedName>
    <definedName name="자" hidden="1">{#N/A,#N/A,FALSE,"이태원철근"}</definedName>
    <definedName name="자_트" localSheetId="2">#REF!</definedName>
    <definedName name="자_트" localSheetId="1">#REF!</definedName>
    <definedName name="자_트" localSheetId="0">#REF!</definedName>
    <definedName name="자_트">#REF!</definedName>
    <definedName name="자귀나무" localSheetId="2">#REF!</definedName>
    <definedName name="자귀나무" localSheetId="0">#REF!</definedName>
    <definedName name="자귀나무">#REF!</definedName>
    <definedName name="자귀나무H3.0xR8" localSheetId="2">#REF!</definedName>
    <definedName name="자귀나무H3.0xR8" localSheetId="0">#REF!</definedName>
    <definedName name="자귀나무H3.0xR8">#REF!</definedName>
    <definedName name="자기자본" localSheetId="2">#REF!</definedName>
    <definedName name="자기자본" localSheetId="0">#REF!</definedName>
    <definedName name="자기자본">#REF!</definedName>
    <definedName name="자료" localSheetId="2">#REF!</definedName>
    <definedName name="자료" localSheetId="0">#REF!</definedName>
    <definedName name="자료">#REF!</definedName>
    <definedName name="자산회전" localSheetId="2">#REF!</definedName>
    <definedName name="자산회전" localSheetId="0">#REF!</definedName>
    <definedName name="자산회전">#REF!</definedName>
    <definedName name="자양" localSheetId="1" hidden="1">{#N/A,#N/A,FALSE,"이태원철근"}</definedName>
    <definedName name="자양" localSheetId="0" hidden="1">{#N/A,#N/A,FALSE,"이태원철근"}</definedName>
    <definedName name="자양" hidden="1">{#N/A,#N/A,FALSE,"이태원철근"}</definedName>
    <definedName name="자양공사개요" localSheetId="1" hidden="1">{#N/A,#N/A,FALSE,"이태원철근"}</definedName>
    <definedName name="자양공사개요" localSheetId="0" hidden="1">{#N/A,#N/A,FALSE,"이태원철근"}</definedName>
    <definedName name="자양공사개요" hidden="1">{#N/A,#N/A,FALSE,"이태원철근"}</definedName>
    <definedName name="자재">[81]미드수량!#REF!</definedName>
    <definedName name="자재1">[81]미드수량!#REF!</definedName>
    <definedName name="자재단가" localSheetId="2">#REF!</definedName>
    <definedName name="자재단가" localSheetId="1">#REF!</definedName>
    <definedName name="자재단가" localSheetId="0">#REF!</definedName>
    <definedName name="자재단가">#REF!</definedName>
    <definedName name="자재집계" localSheetId="2" hidden="1">{#N/A,#N/A,FALSE,"포장단가"}</definedName>
    <definedName name="자재집계" localSheetId="1" hidden="1">{#N/A,#N/A,FALSE,"포장단가"}</definedName>
    <definedName name="자재집계" localSheetId="0" hidden="1">{#N/A,#N/A,FALSE,"포장단가"}</definedName>
    <definedName name="자재집계" hidden="1">{#N/A,#N/A,FALSE,"포장단가"}</definedName>
    <definedName name="자재집계표" localSheetId="2">#REF!</definedName>
    <definedName name="자재집계표" localSheetId="1">#REF!</definedName>
    <definedName name="자재집계표" localSheetId="0">#REF!</definedName>
    <definedName name="자재집계표">#REF!</definedName>
    <definedName name="자재집계표제목" localSheetId="2">#REF!</definedName>
    <definedName name="자재집계표제목" localSheetId="0">#REF!</definedName>
    <definedName name="자재집계표제목">#REF!</definedName>
    <definedName name="작성" localSheetId="2">#REF!</definedName>
    <definedName name="작성" localSheetId="0">#REF!</definedName>
    <definedName name="작성">#REF!</definedName>
    <definedName name="잔" localSheetId="2">{"Book1","상동3BL옥외설계계산서(1차검토분).xls"}</definedName>
    <definedName name="잔" localSheetId="1">{"Book1","상동3BL옥외설계계산서(1차검토분).xls"}</definedName>
    <definedName name="잔" localSheetId="0">{"Book1","상동3BL옥외설계계산서(1차검토분).xls"}</definedName>
    <definedName name="잔">{"Book1","상동3BL옥외설계계산서(1차검토분).xls"}</definedName>
    <definedName name="잔디_평떼" localSheetId="2">#REF!</definedName>
    <definedName name="잔디_평떼" localSheetId="1">#REF!</definedName>
    <definedName name="잔디_평떼" localSheetId="0">#REF!</definedName>
    <definedName name="잔디_평떼">#REF!</definedName>
    <definedName name="잔디5경" localSheetId="2">#REF!</definedName>
    <definedName name="잔디5경" localSheetId="0">#REF!</definedName>
    <definedName name="잔디5경">#REF!</definedName>
    <definedName name="잔디5노무" localSheetId="2">#REF!</definedName>
    <definedName name="잔디5노무" localSheetId="0">#REF!</definedName>
    <definedName name="잔디5노무">#REF!</definedName>
    <definedName name="잔디5재료" localSheetId="2">#REF!</definedName>
    <definedName name="잔디5재료" localSheetId="0">#REF!</definedName>
    <definedName name="잔디5재료">#REF!</definedName>
    <definedName name="잔자갈노" localSheetId="2">#REF!</definedName>
    <definedName name="잔자갈노" localSheetId="0">#REF!</definedName>
    <definedName name="잔자갈노">#REF!</definedName>
    <definedName name="잔자갈재" localSheetId="2">#REF!</definedName>
    <definedName name="잔자갈재" localSheetId="0">#REF!</definedName>
    <definedName name="잔자갈재">#REF!</definedName>
    <definedName name="잔토" localSheetId="2">#REF!</definedName>
    <definedName name="잔토" localSheetId="0">#REF!</definedName>
    <definedName name="잔토">#REF!</definedName>
    <definedName name="잡석노" localSheetId="2">#REF!</definedName>
    <definedName name="잡석노" localSheetId="0">#REF!</definedName>
    <definedName name="잡석노">#REF!</definedName>
    <definedName name="잡석물량산출" localSheetId="1" hidden="1">{#N/A,#N/A,FALSE,"전력간선"}</definedName>
    <definedName name="잡석물량산출" localSheetId="0" hidden="1">{#N/A,#N/A,FALSE,"전력간선"}</definedName>
    <definedName name="잡석물량산출" hidden="1">{#N/A,#N/A,FALSE,"전력간선"}</definedName>
    <definedName name="잡석물량집계표" localSheetId="1" hidden="1">{#N/A,#N/A,FALSE,"전력간선"}</definedName>
    <definedName name="잡석물량집계표" localSheetId="0" hidden="1">{#N/A,#N/A,FALSE,"전력간선"}</definedName>
    <definedName name="잡석물량집계표" hidden="1">{#N/A,#N/A,FALSE,"전력간선"}</definedName>
    <definedName name="잡석재" localSheetId="2">#REF!</definedName>
    <definedName name="잡석재" localSheetId="1">#REF!</definedName>
    <definedName name="잡석재" localSheetId="0">#REF!</definedName>
    <definedName name="잡석재">#REF!</definedName>
    <definedName name="잣나무" localSheetId="2">#REF!</definedName>
    <definedName name="잣나무" localSheetId="0">#REF!</definedName>
    <definedName name="잣나무">#REF!</definedName>
    <definedName name="잣나무10노무" localSheetId="2">#REF!</definedName>
    <definedName name="잣나무10노무" localSheetId="0">#REF!</definedName>
    <definedName name="잣나무10노무">#REF!</definedName>
    <definedName name="잣나무10재료" localSheetId="2">#REF!</definedName>
    <definedName name="잣나무10재료" localSheetId="0">#REF!</definedName>
    <definedName name="잣나무10재료">#REF!</definedName>
    <definedName name="잣나무15노무" localSheetId="2">#REF!</definedName>
    <definedName name="잣나무15노무" localSheetId="0">#REF!</definedName>
    <definedName name="잣나무15노무">#REF!</definedName>
    <definedName name="잣나무15재료" localSheetId="2">#REF!</definedName>
    <definedName name="잣나무15재료" localSheetId="0">#REF!</definedName>
    <definedName name="잣나무15재료">#REF!</definedName>
    <definedName name="잣나무18노무" localSheetId="2">#REF!</definedName>
    <definedName name="잣나무18노무" localSheetId="0">#REF!</definedName>
    <definedName name="잣나무18노무">#REF!</definedName>
    <definedName name="잣나무18재료" localSheetId="2">#REF!</definedName>
    <definedName name="잣나무18재료" localSheetId="0">#REF!</definedName>
    <definedName name="잣나무18재료">#REF!</definedName>
    <definedName name="잣나무20노무" localSheetId="2">#REF!</definedName>
    <definedName name="잣나무20노무" localSheetId="0">#REF!</definedName>
    <definedName name="잣나무20노무">#REF!</definedName>
    <definedName name="잣나무20재료" localSheetId="2">#REF!</definedName>
    <definedName name="잣나무20재료" localSheetId="0">#REF!</definedName>
    <definedName name="잣나무20재료">#REF!</definedName>
    <definedName name="잣나무22노무" localSheetId="2">#REF!</definedName>
    <definedName name="잣나무22노무" localSheetId="0">#REF!</definedName>
    <definedName name="잣나무22노무">#REF!</definedName>
    <definedName name="잣나무22재료" localSheetId="2">#REF!</definedName>
    <definedName name="잣나무22재료" localSheetId="0">#REF!</definedName>
    <definedName name="잣나무22재료">#REF!</definedName>
    <definedName name="장교폐기물" localSheetId="1">{"Book1","수시.XLS"}</definedName>
    <definedName name="장교폐기물" localSheetId="0">{"Book1","수시.XLS"}</definedName>
    <definedName name="장교폐기물">{"Book1","수시.XLS"}</definedName>
    <definedName name="장비부하">#N/A</definedName>
    <definedName name="장순상" localSheetId="2">#REF!</definedName>
    <definedName name="장순상" localSheetId="1">#REF!</definedName>
    <definedName name="장순상" localSheetId="0">#REF!</definedName>
    <definedName name="장순상">#REF!</definedName>
    <definedName name="재" localSheetId="2">#REF!</definedName>
    <definedName name="재" localSheetId="0">#REF!</definedName>
    <definedName name="재">#REF!</definedName>
    <definedName name="재1" localSheetId="2">#REF!</definedName>
    <definedName name="재1" localSheetId="0">#REF!</definedName>
    <definedName name="재1">#REF!</definedName>
    <definedName name="재2" localSheetId="2">#REF!</definedName>
    <definedName name="재2" localSheetId="0">#REF!</definedName>
    <definedName name="재2">#REF!</definedName>
    <definedName name="재3" localSheetId="2">#REF!</definedName>
    <definedName name="재3" localSheetId="0">#REF!</definedName>
    <definedName name="재3">#REF!</definedName>
    <definedName name="재4" localSheetId="2">#REF!</definedName>
    <definedName name="재4" localSheetId="0">#REF!</definedName>
    <definedName name="재4">#REF!</definedName>
    <definedName name="재5" localSheetId="2">#REF!</definedName>
    <definedName name="재5" localSheetId="0">#REF!</definedName>
    <definedName name="재5">#REF!</definedName>
    <definedName name="재6" localSheetId="2">#REF!</definedName>
    <definedName name="재6" localSheetId="0">#REF!</definedName>
    <definedName name="재6">#REF!</definedName>
    <definedName name="재롱이">#N/A</definedName>
    <definedName name="재료비" localSheetId="2">#REF!</definedName>
    <definedName name="재료비" localSheetId="1">#REF!</definedName>
    <definedName name="재료비" localSheetId="0">#REF!</definedName>
    <definedName name="재료비">#REF!</definedName>
    <definedName name="재료집계3" localSheetId="2">#REF!</definedName>
    <definedName name="재료집계3" localSheetId="0">#REF!</definedName>
    <definedName name="재료집계3">#REF!</definedName>
    <definedName name="재정부" localSheetId="2">#REF!</definedName>
    <definedName name="재정부" localSheetId="0">#REF!</definedName>
    <definedName name="재정부">#REF!</definedName>
    <definedName name="저" localSheetId="2">[0]!급3고</definedName>
    <definedName name="저">[0]!급3고</definedName>
    <definedName name="저102">'[82]5.동별횡주관경'!#REF!</definedName>
    <definedName name="저103">'[82]5.동별횡주관경'!#REF!</definedName>
    <definedName name="저수전기실">#N/A</definedName>
    <definedName name="저압케이블공" localSheetId="2">순공사비!저압케이블공</definedName>
    <definedName name="저압케이블공" localSheetId="1">'원가계산(건축)'!저압케이블공</definedName>
    <definedName name="저압케이블공" localSheetId="0">#N/A</definedName>
    <definedName name="저압케이블공">#N/A</definedName>
    <definedName name="저압케이블전공" localSheetId="2">#REF!</definedName>
    <definedName name="저압케이블전공" localSheetId="1">#REF!</definedName>
    <definedName name="저압케이블전공" localSheetId="0">#REF!</definedName>
    <definedName name="저압케이블전공">#REF!</definedName>
    <definedName name="저온" localSheetId="1" hidden="1">{#N/A,#N/A,FALSE,"견적갑지";#N/A,#N/A,FALSE,"총괄표";#N/A,#N/A,FALSE,"철골공사";#N/A,#N/A,FALSE,"토목공사";#N/A,#N/A,FALSE,"판넬전기공사"}</definedName>
    <definedName name="저온" localSheetId="0" hidden="1">{#N/A,#N/A,FALSE,"견적갑지";#N/A,#N/A,FALSE,"총괄표";#N/A,#N/A,FALSE,"철골공사";#N/A,#N/A,FALSE,"토목공사";#N/A,#N/A,FALSE,"판넬전기공사"}</definedName>
    <definedName name="저온" hidden="1">{#N/A,#N/A,FALSE,"견적갑지";#N/A,#N/A,FALSE,"총괄표";#N/A,#N/A,FALSE,"철골공사";#N/A,#N/A,FALSE,"토목공사";#N/A,#N/A,FALSE,"판넬전기공사"}</definedName>
    <definedName name="저온1" localSheetId="1" hidden="1">{#N/A,#N/A,FALSE,"견적갑지";#N/A,#N/A,FALSE,"총괄표";#N/A,#N/A,FALSE,"철골공사";#N/A,#N/A,FALSE,"토목공사";#N/A,#N/A,FALSE,"판넬전기공사"}</definedName>
    <definedName name="저온1" localSheetId="0"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localSheetId="1" hidden="1">{#N/A,#N/A,FALSE,"견적갑지";#N/A,#N/A,FALSE,"총괄표";#N/A,#N/A,FALSE,"철골공사";#N/A,#N/A,FALSE,"토목공사";#N/A,#N/A,FALSE,"판넬전기공사"}</definedName>
    <definedName name="저온냉동" localSheetId="0"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localSheetId="1" hidden="1">{#N/A,#N/A,FALSE,"견적갑지";#N/A,#N/A,FALSE,"총괄표";#N/A,#N/A,FALSE,"철골공사";#N/A,#N/A,FALSE,"토목공사";#N/A,#N/A,FALSE,"판넬전기공사"}</definedName>
    <definedName name="저온설비" localSheetId="0"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localSheetId="1" hidden="1">{#N/A,#N/A,FALSE,"견적갑지";#N/A,#N/A,FALSE,"총괄표";#N/A,#N/A,FALSE,"철골공사";#N/A,#N/A,FALSE,"토목공사";#N/A,#N/A,FALSE,"판넬전기공사"}</definedName>
    <definedName name="저온저장고" localSheetId="0"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localSheetId="1" hidden="1">{#N/A,#N/A,FALSE,"견적갑지";#N/A,#N/A,FALSE,"총괄표";#N/A,#N/A,FALSE,"철골공사";#N/A,#N/A,FALSE,"토목공사";#N/A,#N/A,FALSE,"판넬전기공사"}</definedName>
    <definedName name="저온집계" localSheetId="0"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적요" localSheetId="2">#REF!</definedName>
    <definedName name="적요" localSheetId="1">#REF!</definedName>
    <definedName name="적요" localSheetId="0">#REF!</definedName>
    <definedName name="적요">#REF!</definedName>
    <definedName name="적용대가산출표" localSheetId="2">#REF!</definedName>
    <definedName name="적용대가산출표" localSheetId="0">#REF!</definedName>
    <definedName name="적용대가산출표">#REF!</definedName>
    <definedName name="적용사례">[83]RE9604!$1:$6,[83]RE9604!$A:$C</definedName>
    <definedName name="전">#N/A</definedName>
    <definedName name="전_화_번_호" localSheetId="2">#REF!</definedName>
    <definedName name="전_화_번_호" localSheetId="1">#REF!</definedName>
    <definedName name="전_화_번_호" localSheetId="0">#REF!</definedName>
    <definedName name="전_화_번_호">#REF!</definedName>
    <definedName name="전1" localSheetId="2">#REF!</definedName>
    <definedName name="전1" localSheetId="0">#REF!</definedName>
    <definedName name="전1">#REF!</definedName>
    <definedName name="전2" localSheetId="2">#REF!</definedName>
    <definedName name="전2" localSheetId="0">#REF!</definedName>
    <definedName name="전2">#REF!</definedName>
    <definedName name="전간" localSheetId="2">#REF!</definedName>
    <definedName name="전간" localSheetId="0">#REF!</definedName>
    <definedName name="전간">#REF!</definedName>
    <definedName name="전공" localSheetId="2">#REF!</definedName>
    <definedName name="전공" localSheetId="0">#REF!</definedName>
    <definedName name="전공">#REF!</definedName>
    <definedName name="전기">#N/A</definedName>
    <definedName name="전기1" localSheetId="1" hidden="1">{#N/A,#N/A,FALSE,"견적갑지";#N/A,#N/A,FALSE,"총괄표";#N/A,#N/A,FALSE,"철골공사";#N/A,#N/A,FALSE,"토목공사";#N/A,#N/A,FALSE,"판넬전기공사"}</definedName>
    <definedName name="전기1" localSheetId="0" hidden="1">{#N/A,#N/A,FALSE,"견적갑지";#N/A,#N/A,FALSE,"총괄표";#N/A,#N/A,FALSE,"철골공사";#N/A,#N/A,FALSE,"토목공사";#N/A,#N/A,FALSE,"판넬전기공사"}</definedName>
    <definedName name="전기1" hidden="1">{#N/A,#N/A,FALSE,"견적갑지";#N/A,#N/A,FALSE,"총괄표";#N/A,#N/A,FALSE,"철골공사";#N/A,#N/A,FALSE,"토목공사";#N/A,#N/A,FALSE,"판넬전기공사"}</definedName>
    <definedName name="전기4" localSheetId="1" hidden="1">{#N/A,#N/A,FALSE,"견적갑지";#N/A,#N/A,FALSE,"총괄표";#N/A,#N/A,FALSE,"철골공사";#N/A,#N/A,FALSE,"토목공사";#N/A,#N/A,FALSE,"판넬전기공사"}</definedName>
    <definedName name="전기4" localSheetId="0"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금액" localSheetId="2">#REF!</definedName>
    <definedName name="전기금액" localSheetId="1">#REF!</definedName>
    <definedName name="전기금액" localSheetId="0">#REF!</definedName>
    <definedName name="전기금액">#REF!</definedName>
    <definedName name="전기내역서" localSheetId="1">{"Book1","수시.XLS"}</definedName>
    <definedName name="전기내역서" localSheetId="0">{"Book1","수시.XLS"}</definedName>
    <definedName name="전기내역서">{"Book1","수시.XLS"}</definedName>
    <definedName name="전기서비스">#N/A</definedName>
    <definedName name="전기원가" localSheetId="2">BLCH</definedName>
    <definedName name="전기원가" localSheetId="1">BLCH</definedName>
    <definedName name="전기원가" localSheetId="0">BLCH</definedName>
    <definedName name="전기원가">BLCH</definedName>
    <definedName name="전기자재_공개분">'[84]4.전기'!#REF!</definedName>
    <definedName name="전력" localSheetId="2">#REF!</definedName>
    <definedName name="전력" localSheetId="1">#REF!</definedName>
    <definedName name="전력" localSheetId="0">#REF!</definedName>
    <definedName name="전력">#REF!</definedName>
    <definedName name="전망" localSheetId="2">#REF!</definedName>
    <definedName name="전망" localSheetId="1">#REF!</definedName>
    <definedName name="전망" localSheetId="0">#REF!</definedName>
    <definedName name="전망">#REF!</definedName>
    <definedName name="전장" localSheetId="2">#REF!</definedName>
    <definedName name="전장" localSheetId="0">#REF!</definedName>
    <definedName name="전장">#REF!</definedName>
    <definedName name="전체" localSheetId="2">#REF!</definedName>
    <definedName name="전체" localSheetId="0">#REF!</definedName>
    <definedName name="전체">#REF!</definedName>
    <definedName name="절" localSheetId="2" hidden="1">#REF!</definedName>
    <definedName name="절" localSheetId="0" hidden="1">#REF!</definedName>
    <definedName name="절" hidden="1">#REF!</definedName>
    <definedName name="절단경비" localSheetId="2">#REF!</definedName>
    <definedName name="절단경비" localSheetId="0">#REF!</definedName>
    <definedName name="절단경비">#REF!</definedName>
    <definedName name="절단노무비" localSheetId="2">#REF!</definedName>
    <definedName name="절단노무비" localSheetId="0">#REF!</definedName>
    <definedName name="절단노무비">#REF!</definedName>
    <definedName name="절단재료비" localSheetId="2">#REF!</definedName>
    <definedName name="절단재료비" localSheetId="0">#REF!</definedName>
    <definedName name="절단재료비">#REF!</definedName>
    <definedName name="절취" localSheetId="2">#REF!</definedName>
    <definedName name="절취" localSheetId="0">#REF!</definedName>
    <definedName name="절취">#REF!</definedName>
    <definedName name="절토부도수로_재료수량산출" localSheetId="2">#REF!</definedName>
    <definedName name="절토부도수로_재료수량산출" localSheetId="0">#REF!</definedName>
    <definedName name="절토부도수로_재료수량산출">#REF!</definedName>
    <definedName name="절토부도수로_토공수량산출" localSheetId="2">#REF!</definedName>
    <definedName name="절토부도수로_토공수량산출" localSheetId="0">#REF!</definedName>
    <definedName name="절토부도수로_토공수량산출">#REF!</definedName>
    <definedName name="점토노" localSheetId="2">#REF!</definedName>
    <definedName name="점토노" localSheetId="0">#REF!</definedName>
    <definedName name="점토노">#REF!</definedName>
    <definedName name="점토재" localSheetId="2">#REF!</definedName>
    <definedName name="점토재" localSheetId="0">#REF!</definedName>
    <definedName name="점토재">#REF!</definedName>
    <definedName name="접속슬라브길이1" localSheetId="2">#REF!</definedName>
    <definedName name="접속슬라브길이1" localSheetId="0">#REF!</definedName>
    <definedName name="접속슬라브길이1">#REF!</definedName>
    <definedName name="접속슬라브길이2" localSheetId="2">#REF!</definedName>
    <definedName name="접속슬라브길이2" localSheetId="0">#REF!</definedName>
    <definedName name="접속슬라브길이2">#REF!</definedName>
    <definedName name="접속슬라브폭1" localSheetId="2">#REF!</definedName>
    <definedName name="접속슬라브폭1" localSheetId="0">#REF!</definedName>
    <definedName name="접속슬라브폭1">#REF!</definedName>
    <definedName name="접속슬라브폭2" localSheetId="2">#REF!</definedName>
    <definedName name="접속슬라브폭2" localSheetId="0">#REF!</definedName>
    <definedName name="접속슬라브폭2">#REF!</definedName>
    <definedName name="접속슬라브폭3" localSheetId="2">#REF!</definedName>
    <definedName name="접속슬라브폭3" localSheetId="0">#REF!</definedName>
    <definedName name="접속슬라브폭3">#REF!</definedName>
    <definedName name="접속슬라브폭4" localSheetId="2">#REF!</definedName>
    <definedName name="접속슬라브폭4" localSheetId="0">#REF!</definedName>
    <definedName name="접속슬라브폭4">#REF!</definedName>
    <definedName name="접속슬래브" localSheetId="2">#REF!</definedName>
    <definedName name="접속슬래브" localSheetId="0">#REF!</definedName>
    <definedName name="접속슬래브">#REF!</definedName>
    <definedName name="접속저판길이1" localSheetId="2">#REF!</definedName>
    <definedName name="접속저판길이1" localSheetId="0">#REF!</definedName>
    <definedName name="접속저판길이1">#REF!</definedName>
    <definedName name="접속저판길이2" localSheetId="2">#REF!</definedName>
    <definedName name="접속저판길이2" localSheetId="0">#REF!</definedName>
    <definedName name="접속저판길이2">#REF!</definedName>
    <definedName name="접속저판폭1" localSheetId="2">#REF!</definedName>
    <definedName name="접속저판폭1" localSheetId="0">#REF!</definedName>
    <definedName name="접속저판폭1">#REF!</definedName>
    <definedName name="접속저판폭2" localSheetId="2">#REF!</definedName>
    <definedName name="접속저판폭2" localSheetId="0">#REF!</definedName>
    <definedName name="접속저판폭2">#REF!</definedName>
    <definedName name="접속저판폭3" localSheetId="2">#REF!</definedName>
    <definedName name="접속저판폭3" localSheetId="0">#REF!</definedName>
    <definedName name="접속저판폭3">#REF!</definedName>
    <definedName name="접속저판폭4" localSheetId="2">#REF!</definedName>
    <definedName name="접속저판폭4" localSheetId="0">#REF!</definedName>
    <definedName name="접속저판폭4">#REF!</definedName>
    <definedName name="정" localSheetId="2">#REF!</definedName>
    <definedName name="정" localSheetId="0">#REF!</definedName>
    <definedName name="정">#REF!</definedName>
    <definedName name="정명영" localSheetId="1" hidden="1">{#N/A,#N/A,FALSE,"이태원철근"}</definedName>
    <definedName name="정명영" localSheetId="0" hidden="1">{#N/A,#N/A,FALSE,"이태원철근"}</definedName>
    <definedName name="정명영" hidden="1">{#N/A,#N/A,FALSE,"이태원철근"}</definedName>
    <definedName name="정산" localSheetId="2">#REF!</definedName>
    <definedName name="정산" localSheetId="1">#REF!</definedName>
    <definedName name="정산" localSheetId="0">#REF!</definedName>
    <definedName name="정산">#REF!</definedName>
    <definedName name="정산1" localSheetId="2">#REF!</definedName>
    <definedName name="정산1" localSheetId="0">#REF!</definedName>
    <definedName name="정산1">#REF!</definedName>
    <definedName name="정산2" localSheetId="2">#REF!</definedName>
    <definedName name="정산2" localSheetId="0">#REF!</definedName>
    <definedName name="정산2">#REF!</definedName>
    <definedName name="정전무사업" localSheetId="2">#REF!</definedName>
    <definedName name="정전무사업" localSheetId="0">#REF!</definedName>
    <definedName name="정전무사업">#REF!</definedName>
    <definedName name="정전무사업계획97" localSheetId="2">#REF!</definedName>
    <definedName name="정전무사업계획97" localSheetId="0">#REF!</definedName>
    <definedName name="정전무사업계획97">#REF!</definedName>
    <definedName name="정화조">#N/A</definedName>
    <definedName name="제경비율" localSheetId="2">#REF!</definedName>
    <definedName name="제경비율" localSheetId="1">#REF!</definedName>
    <definedName name="제경비율" localSheetId="0">#REF!</definedName>
    <definedName name="제경비율">#REF!</definedName>
    <definedName name="제룰보고서" localSheetId="2">#REF!</definedName>
    <definedName name="제룰보고서" localSheetId="0">#REF!</definedName>
    <definedName name="제룰보고서">#REF!</definedName>
    <definedName name="제목" localSheetId="2">#REF!</definedName>
    <definedName name="제목" localSheetId="0">#REF!</definedName>
    <definedName name="제목">#REF!</definedName>
    <definedName name="제조" localSheetId="2" hidden="1">#REF!</definedName>
    <definedName name="제조" localSheetId="1" hidden="1">#REF!</definedName>
    <definedName name="제조" localSheetId="0" hidden="1">#REF!</definedName>
    <definedName name="제조" hidden="1">#REF!</definedName>
    <definedName name="제조3"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'[85]N賃率-職'!#REF!</definedName>
    <definedName name="조건_입력">[86]!조건_입력</definedName>
    <definedName name="조경견적" localSheetId="1">{"Book1","수시.XLS"}</definedName>
    <definedName name="조경견적" localSheetId="0">{"Book1","수시.XLS"}</definedName>
    <definedName name="조경견적">{"Book1","수시.XLS"}</definedName>
    <definedName name="조경공" localSheetId="2">#REF!</definedName>
    <definedName name="조경공" localSheetId="1">#REF!</definedName>
    <definedName name="조경공" localSheetId="0">#REF!</definedName>
    <definedName name="조경공">#REF!</definedName>
    <definedName name="조경공B10" localSheetId="2">#REF!</definedName>
    <definedName name="조경공B10" localSheetId="0">#REF!</definedName>
    <definedName name="조경공B10">#REF!</definedName>
    <definedName name="조경공B4이하" localSheetId="2">#REF!</definedName>
    <definedName name="조경공B4이하" localSheetId="0">#REF!</definedName>
    <definedName name="조경공B4이하">#REF!</definedName>
    <definedName name="조경공B5" localSheetId="2">#REF!</definedName>
    <definedName name="조경공B5" localSheetId="0">#REF!</definedName>
    <definedName name="조경공B5">#REF!</definedName>
    <definedName name="조경공B6" localSheetId="2">#REF!</definedName>
    <definedName name="조경공B6" localSheetId="0">#REF!</definedName>
    <definedName name="조경공B6">#REF!</definedName>
    <definedName name="조경공B8" localSheetId="2">#REF!</definedName>
    <definedName name="조경공B8" localSheetId="0">#REF!</definedName>
    <definedName name="조경공B8">#REF!</definedName>
    <definedName name="조경공R10" localSheetId="2">#REF!</definedName>
    <definedName name="조경공R10" localSheetId="0">#REF!</definedName>
    <definedName name="조경공R10">#REF!</definedName>
    <definedName name="조경공R12" localSheetId="2">#REF!</definedName>
    <definedName name="조경공R12" localSheetId="0">#REF!</definedName>
    <definedName name="조경공R12">#REF!</definedName>
    <definedName name="조경공R15" localSheetId="2">#REF!</definedName>
    <definedName name="조경공R15" localSheetId="0">#REF!</definedName>
    <definedName name="조경공R15">#REF!</definedName>
    <definedName name="조경공R4이하" localSheetId="2">#REF!</definedName>
    <definedName name="조경공R4이하" localSheetId="0">#REF!</definedName>
    <definedName name="조경공R4이하">#REF!</definedName>
    <definedName name="조경공R5" localSheetId="2">#REF!</definedName>
    <definedName name="조경공R5" localSheetId="0">#REF!</definedName>
    <definedName name="조경공R5">#REF!</definedName>
    <definedName name="조경공R6" localSheetId="2">#REF!</definedName>
    <definedName name="조경공R6" localSheetId="0">#REF!</definedName>
    <definedName name="조경공R6">#REF!</definedName>
    <definedName name="조경공R7" localSheetId="2">#REF!</definedName>
    <definedName name="조경공R7" localSheetId="0">#REF!</definedName>
    <definedName name="조경공R7">#REF!</definedName>
    <definedName name="조경공R8" localSheetId="2">#REF!</definedName>
    <definedName name="조경공R8" localSheetId="0">#REF!</definedName>
    <definedName name="조경공R8">#REF!</definedName>
    <definedName name="조경면적" localSheetId="2">#REF!</definedName>
    <definedName name="조경면적" localSheetId="0">#REF!</definedName>
    <definedName name="조경면적">#REF!</definedName>
    <definedName name="조기표야" localSheetId="1" hidden="1">{#N/A,#N/A,FALSE,"이태원철근"}</definedName>
    <definedName name="조기표야" localSheetId="0" hidden="1">{#N/A,#N/A,FALSE,"이태원철근"}</definedName>
    <definedName name="조기표야" hidden="1">{#N/A,#N/A,FALSE,"이태원철근"}</definedName>
    <definedName name="조까" localSheetId="1" hidden="1">{#N/A,#N/A,FALSE,"이태원철근"}</definedName>
    <definedName name="조까" localSheetId="0" hidden="1">{#N/A,#N/A,FALSE,"이태원철근"}</definedName>
    <definedName name="조까" hidden="1">{#N/A,#N/A,FALSE,"이태원철근"}</definedName>
    <definedName name="조까라" localSheetId="1" hidden="1">{#N/A,#N/A,FALSE,"이태원철근"}</definedName>
    <definedName name="조까라" localSheetId="0" hidden="1">{#N/A,#N/A,FALSE,"이태원철근"}</definedName>
    <definedName name="조까라" hidden="1">{#N/A,#N/A,FALSE,"이태원철근"}</definedName>
    <definedName name="조달수수료" localSheetId="2">#REF!</definedName>
    <definedName name="조달수수료" localSheetId="1">#REF!</definedName>
    <definedName name="조달수수료" localSheetId="0">#REF!</definedName>
    <definedName name="조달수수료">#REF!</definedName>
    <definedName name="조도등주종류" localSheetId="2">순공사비!조도등주종류</definedName>
    <definedName name="조도등주종류" localSheetId="1">'원가계산(건축)'!조도등주종류</definedName>
    <definedName name="조도등주종류" localSheetId="0">#N/A</definedName>
    <definedName name="조도등주종류">#N/A</definedName>
    <definedName name="조도케이블길이" localSheetId="2">순공사비!조도케이블길이</definedName>
    <definedName name="조도케이블길이" localSheetId="1">'원가계산(건축)'!조도케이블길이</definedName>
    <definedName name="조도케이블길이" localSheetId="0">#N/A</definedName>
    <definedName name="조도케이블길이">#N/A</definedName>
    <definedName name="조력공" localSheetId="2">#REF!</definedName>
    <definedName name="조력공" localSheetId="1">#REF!</definedName>
    <definedName name="조력공" localSheetId="0">#REF!</definedName>
    <definedName name="조력공">#REF!</definedName>
    <definedName name="조서" localSheetId="1">{"Book1","많다.xls"}</definedName>
    <definedName name="조서" localSheetId="0">{"Book1","많다.xls"}</definedName>
    <definedName name="조서">{"Book1","많다.xls"}</definedName>
    <definedName name="조수" localSheetId="2">순공사비!조수</definedName>
    <definedName name="조수" localSheetId="1">'원가계산(건축)'!조수</definedName>
    <definedName name="조수" localSheetId="0">#N/A</definedName>
    <definedName name="조수">#N/A</definedName>
    <definedName name="조영수" localSheetId="2">#REF!</definedName>
    <definedName name="조영수" localSheetId="1">#REF!</definedName>
    <definedName name="조영수" localSheetId="0">#REF!</definedName>
    <definedName name="조영수">#REF!</definedName>
    <definedName name="조원공_1.1_1.5" localSheetId="2">#REF!</definedName>
    <definedName name="조원공_1.1_1.5" localSheetId="0">#REF!</definedName>
    <definedName name="조원공_1.1_1.5">#REF!</definedName>
    <definedName name="조장" localSheetId="2">#REF!</definedName>
    <definedName name="조장" localSheetId="0">#REF!</definedName>
    <definedName name="조장">#REF!</definedName>
    <definedName name="조직" localSheetId="1" hidden="1">{#N/A,#N/A,FALSE,"이태원철근"}</definedName>
    <definedName name="조직" localSheetId="0" hidden="1">{#N/A,#N/A,FALSE,"이태원철근"}</definedName>
    <definedName name="조직" hidden="1">{#N/A,#N/A,FALSE,"이태원철근"}</definedName>
    <definedName name="조직개편" localSheetId="1" hidden="1">{#N/A,#N/A,FALSE,"이태원철근"}</definedName>
    <definedName name="조직개편" localSheetId="0" hidden="1">{#N/A,#N/A,FALSE,"이태원철근"}</definedName>
    <definedName name="조직개편" hidden="1">{#N/A,#N/A,FALSE,"이태원철근"}</definedName>
    <definedName name="조직개편조직표" localSheetId="1" hidden="1">{#N/A,#N/A,FALSE,"이태원철근"}</definedName>
    <definedName name="조직개편조직표" localSheetId="0" hidden="1">{#N/A,#N/A,FALSE,"이태원철근"}</definedName>
    <definedName name="조직개편조직표" hidden="1">{#N/A,#N/A,FALSE,"이태원철근"}</definedName>
    <definedName name="조직표" localSheetId="1" hidden="1">{#N/A,#N/A,FALSE,"이태원철근"}</definedName>
    <definedName name="조직표" localSheetId="0" hidden="1">{#N/A,#N/A,FALSE,"이태원철근"}</definedName>
    <definedName name="조직표" hidden="1">{#N/A,#N/A,FALSE,"이태원철근"}</definedName>
    <definedName name="조직표2" localSheetId="1" hidden="1">{#N/A,#N/A,FALSE,"이태원철근"}</definedName>
    <definedName name="조직표2" localSheetId="0" hidden="1">{#N/A,#N/A,FALSE,"이태원철근"}</definedName>
    <definedName name="조직표2" hidden="1">{#N/A,#N/A,FALSE,"이태원철근"}</definedName>
    <definedName name="조직표3" localSheetId="1" hidden="1">{#N/A,#N/A,FALSE,"이태원철근"}</definedName>
    <definedName name="조직표3" localSheetId="0" hidden="1">{#N/A,#N/A,FALSE,"이태원철근"}</definedName>
    <definedName name="조직표3" hidden="1">{#N/A,#N/A,FALSE,"이태원철근"}</definedName>
    <definedName name="조직표333" localSheetId="1" hidden="1">{#N/A,#N/A,FALSE,"이태원철근"}</definedName>
    <definedName name="조직표333" localSheetId="0" hidden="1">{#N/A,#N/A,FALSE,"이태원철근"}</definedName>
    <definedName name="조직표333" hidden="1">{#N/A,#N/A,FALSE,"이태원철근"}</definedName>
    <definedName name="조직표4" localSheetId="1" hidden="1">{#N/A,#N/A,FALSE,"이태원철근"}</definedName>
    <definedName name="조직표4" localSheetId="0" hidden="1">{#N/A,#N/A,FALSE,"이태원철근"}</definedName>
    <definedName name="조직표4" hidden="1">{#N/A,#N/A,FALSE,"이태원철근"}</definedName>
    <definedName name="조직표8" localSheetId="1" hidden="1">{#N/A,#N/A,FALSE,"이태원철근"}</definedName>
    <definedName name="조직표8" localSheetId="0" hidden="1">{#N/A,#N/A,FALSE,"이태원철근"}</definedName>
    <definedName name="조직표8" hidden="1">{#N/A,#N/A,FALSE,"이태원철근"}</definedName>
    <definedName name="조직표건축" localSheetId="1" hidden="1">{#N/A,#N/A,FALSE,"이태원철근"}</definedName>
    <definedName name="조직표건축" localSheetId="0" hidden="1">{#N/A,#N/A,FALSE,"이태원철근"}</definedName>
    <definedName name="조직표건축" hidden="1">{#N/A,#N/A,FALSE,"이태원철근"}</definedName>
    <definedName name="조직표대신" localSheetId="1" hidden="1">{#N/A,#N/A,FALSE,"이태원철근"}</definedName>
    <definedName name="조직표대신" localSheetId="0" hidden="1">{#N/A,#N/A,FALSE,"이태원철근"}</definedName>
    <definedName name="조직표대신" hidden="1">{#N/A,#N/A,FALSE,"이태원철근"}</definedName>
    <definedName name="조직표야" localSheetId="1" hidden="1">{#N/A,#N/A,FALSE,"이태원철근"}</definedName>
    <definedName name="조직표야" localSheetId="0" hidden="1">{#N/A,#N/A,FALSE,"이태원철근"}</definedName>
    <definedName name="조직표야" hidden="1">{#N/A,#N/A,FALSE,"이태원철근"}</definedName>
    <definedName name="조직현황1" localSheetId="2">BLCH</definedName>
    <definedName name="조직현황1" localSheetId="1">BLCH</definedName>
    <definedName name="조직현황1" localSheetId="0">BLCH</definedName>
    <definedName name="조직현황1">BLCH</definedName>
    <definedName name="조합노" localSheetId="2">#REF!</definedName>
    <definedName name="조합노" localSheetId="1">#REF!</definedName>
    <definedName name="조합노" localSheetId="0">#REF!</definedName>
    <definedName name="조합노">#REF!</definedName>
    <definedName name="조합재" localSheetId="2">#REF!</definedName>
    <definedName name="조합재" localSheetId="0">#REF!</definedName>
    <definedName name="조합재">#REF!</definedName>
    <definedName name="조형가이즈까3010" localSheetId="2">#REF!</definedName>
    <definedName name="조형가이즈까3010" localSheetId="0">#REF!</definedName>
    <definedName name="조형가이즈까3010">#REF!</definedName>
    <definedName name="조형가이즈까3012" localSheetId="2">#REF!</definedName>
    <definedName name="조형가이즈까3012" localSheetId="0">#REF!</definedName>
    <definedName name="조형가이즈까3012">#REF!</definedName>
    <definedName name="조형가이즈까3014" localSheetId="2">#REF!</definedName>
    <definedName name="조형가이즈까3014" localSheetId="0">#REF!</definedName>
    <definedName name="조형가이즈까3014">#REF!</definedName>
    <definedName name="조형가이즈까3516" localSheetId="2">#REF!</definedName>
    <definedName name="조형가이즈까3516" localSheetId="0">#REF!</definedName>
    <definedName name="조형가이즈까3516">#REF!</definedName>
    <definedName name="종_목" localSheetId="2">#REF!</definedName>
    <definedName name="종_목" localSheetId="0">#REF!</definedName>
    <definedName name="종_목">#REF!</definedName>
    <definedName name="종_배_수_관__개_소_별_명_세" localSheetId="2">#REF!</definedName>
    <definedName name="종_배_수_관__개_소_별_명_세" localSheetId="0">#REF!</definedName>
    <definedName name="종_배_수_관__개_소_별_명_세">#REF!</definedName>
    <definedName name="종_배_수_관_수_량_집_계" localSheetId="2">#REF!</definedName>
    <definedName name="종_배_수_관_수_량_집_계" localSheetId="0">#REF!</definedName>
    <definedName name="종_배_수_관_수_량_집_계">#REF!</definedName>
    <definedName name="종단위" localSheetId="2">#REF!</definedName>
    <definedName name="종단위" localSheetId="0">#REF!</definedName>
    <definedName name="종단위">#REF!</definedName>
    <definedName name="종목수" localSheetId="2">#REF!</definedName>
    <definedName name="종목수" localSheetId="0">#REF!</definedName>
    <definedName name="종목수">#REF!</definedName>
    <definedName name="종합청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통" localSheetId="2">#REF!</definedName>
    <definedName name="종합통" localSheetId="1">#REF!</definedName>
    <definedName name="종합통" localSheetId="0">#REF!</definedName>
    <definedName name="종합통">#REF!</definedName>
    <definedName name="종현" localSheetId="2">BlankMacro1</definedName>
    <definedName name="종현" localSheetId="1">BlankMacro1</definedName>
    <definedName name="종현" localSheetId="0">BlankMacro1</definedName>
    <definedName name="종현">BlankMacro1</definedName>
    <definedName name="주" localSheetId="2">#REF!</definedName>
    <definedName name="주" localSheetId="1">#REF!</definedName>
    <definedName name="주" localSheetId="0">#REF!</definedName>
    <definedName name="주">#REF!</definedName>
    <definedName name="주___소" localSheetId="2">#REF!</definedName>
    <definedName name="주___소" localSheetId="0">#REF!</definedName>
    <definedName name="주___소">#REF!</definedName>
    <definedName name="주1" localSheetId="2">#REF!</definedName>
    <definedName name="주1" localSheetId="0">#REF!</definedName>
    <definedName name="주1">#REF!</definedName>
    <definedName name="주2" localSheetId="2">#REF!</definedName>
    <definedName name="주2" localSheetId="0">#REF!</definedName>
    <definedName name="주2">#REF!</definedName>
    <definedName name="주3" localSheetId="2">#REF!</definedName>
    <definedName name="주3" localSheetId="0">#REF!</definedName>
    <definedName name="주3">#REF!</definedName>
    <definedName name="주6" localSheetId="2">#REF!</definedName>
    <definedName name="주6" localSheetId="0">#REF!</definedName>
    <definedName name="주6">#REF!</definedName>
    <definedName name="주공부하집계">#N/A</definedName>
    <definedName name="㈜대우" localSheetId="2">#REF!</definedName>
    <definedName name="㈜대우" localSheetId="1">#REF!</definedName>
    <definedName name="㈜대우" localSheetId="0">#REF!</definedName>
    <definedName name="㈜대우">#REF!</definedName>
    <definedName name="주목" localSheetId="2">#REF!</definedName>
    <definedName name="주목" localSheetId="0">#REF!</definedName>
    <definedName name="주목">#REF!</definedName>
    <definedName name="주목1.0노무" localSheetId="2">#REF!</definedName>
    <definedName name="주목1.0노무" localSheetId="0">#REF!</definedName>
    <definedName name="주목1.0노무">#REF!</definedName>
    <definedName name="주목1.0재료" localSheetId="2">#REF!</definedName>
    <definedName name="주목1.0재료" localSheetId="0">#REF!</definedName>
    <definedName name="주목1.0재료">#REF!</definedName>
    <definedName name="주목10노무" localSheetId="2">#REF!</definedName>
    <definedName name="주목10노무" localSheetId="0">#REF!</definedName>
    <definedName name="주목10노무">#REF!</definedName>
    <definedName name="주목10재료" localSheetId="2">#REF!</definedName>
    <definedName name="주목10재료" localSheetId="0">#REF!</definedName>
    <definedName name="주목10재료">#REF!</definedName>
    <definedName name="주목12노무" localSheetId="2">#REF!</definedName>
    <definedName name="주목12노무" localSheetId="0">#REF!</definedName>
    <definedName name="주목12노무">#REF!</definedName>
    <definedName name="주목12재료" localSheetId="2">#REF!</definedName>
    <definedName name="주목12재료" localSheetId="0">#REF!</definedName>
    <definedName name="주목12재료">#REF!</definedName>
    <definedName name="주목H2.5" localSheetId="2">#REF!</definedName>
    <definedName name="주목H2.5" localSheetId="0">#REF!</definedName>
    <definedName name="주목H2.5">#REF!</definedName>
    <definedName name="주주노" localSheetId="2">#REF!</definedName>
    <definedName name="주주노" localSheetId="0">#REF!</definedName>
    <definedName name="주주노">#REF!</definedName>
    <definedName name="주주재" localSheetId="2">#REF!</definedName>
    <definedName name="주주재" localSheetId="0">#REF!</definedName>
    <definedName name="주주재">#REF!</definedName>
    <definedName name="주택매출" localSheetId="2">#REF!</definedName>
    <definedName name="주택매출" localSheetId="0">#REF!</definedName>
    <definedName name="주택매출">#REF!</definedName>
    <definedName name="주택사업본부" localSheetId="2">#REF!</definedName>
    <definedName name="주택사업본부" localSheetId="0">#REF!</definedName>
    <definedName name="주택사업본부">#REF!</definedName>
    <definedName name="주택원가" localSheetId="2">#REF!</definedName>
    <definedName name="주택원가" localSheetId="0">#REF!</definedName>
    <definedName name="주택원가">#REF!</definedName>
    <definedName name="주택최종" localSheetId="2">#REF!</definedName>
    <definedName name="주택최종" localSheetId="0">#REF!</definedName>
    <definedName name="주택최종">#REF!</definedName>
    <definedName name="주형받침" localSheetId="2">#REF!</definedName>
    <definedName name="주형받침" localSheetId="0">#REF!</definedName>
    <definedName name="주형받침">#REF!</definedName>
    <definedName name="주형받침EA" localSheetId="2">#REF!</definedName>
    <definedName name="주형받침EA" localSheetId="0">#REF!</definedName>
    <definedName name="주형받침EA">#REF!</definedName>
    <definedName name="죽전5차" localSheetId="1" hidden="1">{#N/A,#N/A,FALSE,"이태원철근"}</definedName>
    <definedName name="죽전5차" localSheetId="0" hidden="1">{#N/A,#N/A,FALSE,"이태원철근"}</definedName>
    <definedName name="죽전5차" hidden="1">{#N/A,#N/A,FALSE,"이태원철근"}</definedName>
    <definedName name="줄사철" localSheetId="2">#REF!</definedName>
    <definedName name="줄사철" localSheetId="1">#REF!</definedName>
    <definedName name="줄사철" localSheetId="0">#REF!</definedName>
    <definedName name="줄사철">#REF!</definedName>
    <definedName name="중기기사" localSheetId="2">순공사비!중기기사</definedName>
    <definedName name="중기기사" localSheetId="1">'원가계산(건축)'!중기기사</definedName>
    <definedName name="중기기사" localSheetId="0">#N/A</definedName>
    <definedName name="중기기사">#N/A</definedName>
    <definedName name="중기목록" localSheetId="2">#REF!</definedName>
    <definedName name="중기목록" localSheetId="1">#REF!</definedName>
    <definedName name="중기목록" localSheetId="0">#REF!</definedName>
    <definedName name="중기목록">#REF!</definedName>
    <definedName name="중기운반식" localSheetId="2" hidden="1">{#N/A,#N/A,FALSE,"포장단가"}</definedName>
    <definedName name="중기운반식" localSheetId="1" hidden="1">{#N/A,#N/A,FALSE,"포장단가"}</definedName>
    <definedName name="중기운반식" localSheetId="0" hidden="1">{#N/A,#N/A,FALSE,"포장단가"}</definedName>
    <definedName name="중기운반식" hidden="1">{#N/A,#N/A,FALSE,"포장단가"}</definedName>
    <definedName name="중단공사" localSheetId="2">#REF!</definedName>
    <definedName name="중단공사" localSheetId="1">#REF!</definedName>
    <definedName name="중단공사" localSheetId="0">#REF!</definedName>
    <definedName name="중단공사">#REF!</definedName>
    <definedName name="中斷工事__小計" localSheetId="2">#REF!</definedName>
    <definedName name="中斷工事__小計" localSheetId="0">#REF!</definedName>
    <definedName name="中斷工事__小計">#REF!</definedName>
    <definedName name="중대가시설2">#N/A</definedName>
    <definedName name="중량"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력식옹벽_개소별명세" localSheetId="2">#REF!</definedName>
    <definedName name="중력식옹벽_개소별명세" localSheetId="1">#REF!</definedName>
    <definedName name="중력식옹벽_개소별명세" localSheetId="0">#REF!</definedName>
    <definedName name="중력식옹벽_개소별명세">#REF!</definedName>
    <definedName name="중력식옹벽_수량집계" localSheetId="2">#REF!</definedName>
    <definedName name="중력식옹벽_수량집계" localSheetId="0">#REF!</definedName>
    <definedName name="중력식옹벽_수량집계">#REF!</definedName>
    <definedName name="중온수">#N/A</definedName>
    <definedName name="중온수배관">#N/A</definedName>
    <definedName name="중점0601" localSheetId="1" hidden="1">{#N/A,#N/A,FALSE,"이태원철근"}</definedName>
    <definedName name="중점0601" localSheetId="0" hidden="1">{#N/A,#N/A,FALSE,"이태원철근"}</definedName>
    <definedName name="중점0601" hidden="1">{#N/A,#N/A,FALSE,"이태원철근"}</definedName>
    <definedName name="중점관리" localSheetId="1" hidden="1">{#N/A,#N/A,FALSE,"이태원철근"}</definedName>
    <definedName name="중점관리" localSheetId="0" hidden="1">{#N/A,#N/A,FALSE,"이태원철근"}</definedName>
    <definedName name="중점관리" hidden="1">{#N/A,#N/A,FALSE,"이태원철근"}</definedName>
    <definedName name="지" localSheetId="1" hidden="1">{#N/A,#N/A,FALSE,"견적갑지";#N/A,#N/A,FALSE,"총괄표";#N/A,#N/A,FALSE,"철골공사";#N/A,#N/A,FALSE,"토목공사";#N/A,#N/A,FALSE,"판넬전기공사"}</definedName>
    <definedName name="지" localSheetId="0" hidden="1">{#N/A,#N/A,FALSE,"견적갑지";#N/A,#N/A,FALSE,"총괄표";#N/A,#N/A,FALSE,"철골공사";#N/A,#N/A,FALSE,"토목공사";#N/A,#N/A,FALSE,"판넬전기공사"}</definedName>
    <definedName name="지" hidden="1">{#N/A,#N/A,FALSE,"견적갑지";#N/A,#N/A,FALSE,"총괄표";#N/A,#N/A,FALSE,"철골공사";#N/A,#N/A,FALSE,"토목공사";#N/A,#N/A,FALSE,"판넬전기공사"}</definedName>
    <definedName name="지급" localSheetId="1" hidden="1">{#N/A,#N/A,FALSE,"견적갑지";#N/A,#N/A,FALSE,"총괄표";#N/A,#N/A,FALSE,"철골공사";#N/A,#N/A,FALSE,"토목공사";#N/A,#N/A,FALSE,"판넬전기공사"}</definedName>
    <definedName name="지급" localSheetId="0" hidden="1">{#N/A,#N/A,FALSE,"견적갑지";#N/A,#N/A,FALSE,"총괄표";#N/A,#N/A,FALSE,"철골공사";#N/A,#N/A,FALSE,"토목공사";#N/A,#N/A,FALSE,"판넬전기공사"}</definedName>
    <definedName name="지급" hidden="1">{#N/A,#N/A,FALSE,"견적갑지";#N/A,#N/A,FALSE,"총괄표";#N/A,#N/A,FALSE,"철골공사";#N/A,#N/A,FALSE,"토목공사";#N/A,#N/A,FALSE,"판넬전기공사"}</definedName>
    <definedName name="지급이자산출내역" localSheetId="2">#REF!</definedName>
    <definedName name="지급이자산출내역" localSheetId="1">#REF!</definedName>
    <definedName name="지급이자산출내역" localSheetId="0">#REF!</definedName>
    <definedName name="지급이자산출내역">#REF!</definedName>
    <definedName name="지급합계" localSheetId="2">#REF!</definedName>
    <definedName name="지급합계" localSheetId="1">#REF!</definedName>
    <definedName name="지급합계" localSheetId="0">#REF!</definedName>
    <definedName name="지급합계">#REF!</definedName>
    <definedName name="지역" localSheetId="2">#REF!</definedName>
    <definedName name="지역" localSheetId="0">#REF!</definedName>
    <definedName name="지역">#REF!</definedName>
    <definedName name="지우기">[72]!지우기</definedName>
    <definedName name="지주">#N/A</definedName>
    <definedName name="지주목" localSheetId="2">BlankMacro1</definedName>
    <definedName name="지주목" localSheetId="1">BlankMacro1</definedName>
    <definedName name="지주목" localSheetId="0">BlankMacro1</definedName>
    <definedName name="지주목">BlankMacro1</definedName>
    <definedName name="지하주차장A">#N/A</definedName>
    <definedName name="지하주차장B">#N/A</definedName>
    <definedName name="직노" localSheetId="2">#REF!</definedName>
    <definedName name="직노" localSheetId="1">#REF!</definedName>
    <definedName name="직노" localSheetId="0">#REF!</definedName>
    <definedName name="직노">#REF!</definedName>
    <definedName name="직영비" localSheetId="2">#REF!</definedName>
    <definedName name="직영비" localSheetId="0">#REF!</definedName>
    <definedName name="직영비">#REF!</definedName>
    <definedName name="직원소요철수계획" localSheetId="1" hidden="1">{#N/A,#N/A,FALSE,"이태원철근"}</definedName>
    <definedName name="직원소요철수계획" localSheetId="0" hidden="1">{#N/A,#N/A,FALSE,"이태원철근"}</definedName>
    <definedName name="직원소요철수계획" hidden="1">{#N/A,#N/A,FALSE,"이태원철근"}</definedName>
    <definedName name="직원조직" localSheetId="1" hidden="1">{#N/A,#N/A,FALSE,"이태원철근"}</definedName>
    <definedName name="직원조직" localSheetId="0" hidden="1">{#N/A,#N/A,FALSE,"이태원철근"}</definedName>
    <definedName name="직원조직" hidden="1">{#N/A,#N/A,FALSE,"이태원철근"}</definedName>
    <definedName name="직원조직표" localSheetId="1" hidden="1">{#N/A,#N/A,FALSE,"이태원철근"}</definedName>
    <definedName name="직원조직표" localSheetId="0" hidden="1">{#N/A,#N/A,FALSE,"이태원철근"}</definedName>
    <definedName name="직원조직표" hidden="1">{#N/A,#N/A,FALSE,"이태원철근"}</definedName>
    <definedName name="직재" localSheetId="2">#REF!</definedName>
    <definedName name="직재" localSheetId="1">#REF!</definedName>
    <definedName name="직재" localSheetId="0">#REF!</definedName>
    <definedName name="직재">#REF!</definedName>
    <definedName name="직접노무비">[87]일위대가표!#REF!</definedName>
    <definedName name="직접비" localSheetId="2">#REF!</definedName>
    <definedName name="직접비" localSheetId="1">#REF!</definedName>
    <definedName name="직접비" localSheetId="0">#REF!</definedName>
    <definedName name="직접비">#REF!</definedName>
    <definedName name="직접재료비">[87]일위대가표!#REF!</definedName>
    <definedName name="직종" localSheetId="2">#REF!</definedName>
    <definedName name="직종" localSheetId="1">#REF!</definedName>
    <definedName name="직종" localSheetId="0">#REF!</definedName>
    <definedName name="직종">#REF!</definedName>
    <definedName name="진달래H0.6" localSheetId="2">#REF!</definedName>
    <definedName name="진달래H0.6" localSheetId="0">#REF!</definedName>
    <definedName name="진달래H0.6">#REF!</definedName>
    <definedName name="진동롤라경" localSheetId="2">#REF!</definedName>
    <definedName name="진동롤라경" localSheetId="0">#REF!</definedName>
    <definedName name="진동롤라경">#REF!</definedName>
    <definedName name="진동롤라노무" localSheetId="2">#REF!</definedName>
    <definedName name="진동롤라노무" localSheetId="0">#REF!</definedName>
    <definedName name="진동롤라노무">#REF!</definedName>
    <definedName name="진동롤라재료" localSheetId="2">#REF!</definedName>
    <definedName name="진동롤라재료" localSheetId="0">#REF!</definedName>
    <definedName name="진동롤라재료">#REF!</definedName>
    <definedName name="진석" localSheetId="2">#REF!,#REF!</definedName>
    <definedName name="진석" localSheetId="1">#REF!,#REF!</definedName>
    <definedName name="진석" localSheetId="0">#REF!,#REF!</definedName>
    <definedName name="진석">#REF!,#REF!</definedName>
    <definedName name="진행" localSheetId="2">#REF!</definedName>
    <definedName name="진행" localSheetId="1">#REF!</definedName>
    <definedName name="진행" localSheetId="0">#REF!</definedName>
    <definedName name="진행">#REF!</definedName>
    <definedName name="진행1" localSheetId="2">#REF!</definedName>
    <definedName name="진행1" localSheetId="0">#REF!</definedName>
    <definedName name="진행1">#REF!</definedName>
    <definedName name="進行工事__小計" localSheetId="2">#REF!</definedName>
    <definedName name="進行工事__小計" localSheetId="0">#REF!</definedName>
    <definedName name="進行工事__小計">#REF!</definedName>
    <definedName name="進行工事__小計1" localSheetId="2">#REF!</definedName>
    <definedName name="進行工事__小計1" localSheetId="0">#REF!</definedName>
    <definedName name="進行工事__小計1">#REF!</definedName>
    <definedName name="집계" localSheetId="2">#REF!</definedName>
    <definedName name="집계" localSheetId="0">#REF!</definedName>
    <definedName name="집계">#REF!</definedName>
    <definedName name="집계표" localSheetId="1" hidden="1">{#N/A,#N/A,FALSE,"전력간선"}</definedName>
    <definedName name="집계표" localSheetId="0" hidden="1">{#N/A,#N/A,FALSE,"전력간선"}</definedName>
    <definedName name="집계표" hidden="1">{#N/A,#N/A,FALSE,"전력간선"}</definedName>
    <definedName name="집계표1" localSheetId="2">#REF!</definedName>
    <definedName name="집계표1" localSheetId="1">#REF!</definedName>
    <definedName name="집계표1" localSheetId="0">#REF!</definedName>
    <definedName name="집계표1">#REF!</definedName>
    <definedName name="집계표2" localSheetId="2">#REF!</definedName>
    <definedName name="집계표2" localSheetId="0">#REF!</definedName>
    <definedName name="집계표2">#REF!</definedName>
    <definedName name="집계표3" localSheetId="2">#REF!</definedName>
    <definedName name="집계표3" localSheetId="0">#REF!</definedName>
    <definedName name="집계표3">#REF!</definedName>
    <definedName name="집계표4" localSheetId="2">#REF!</definedName>
    <definedName name="집계표4" localSheetId="0">#REF!</definedName>
    <definedName name="집계표4">#REF!</definedName>
    <definedName name="집계표5" localSheetId="2">#REF!</definedName>
    <definedName name="집계표5" localSheetId="0">#REF!</definedName>
    <definedName name="집계표5">#REF!</definedName>
    <definedName name="집수정_수량산출" localSheetId="2">#REF!</definedName>
    <definedName name="집수정_수량산출" localSheetId="0">#REF!</definedName>
    <definedName name="집수정_수량산출">#REF!</definedName>
    <definedName name="집수정수량" localSheetId="2">#REF!</definedName>
    <definedName name="집수정수량" localSheetId="0">#REF!</definedName>
    <definedName name="집수정수량">#REF!</definedName>
    <definedName name="짝당중">[75]단중!$C$18:$P$27</definedName>
    <definedName name="ㅊ2409">[88]내역!#REF!</definedName>
    <definedName name="ㅊㄴ"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localSheetId="1" hidden="1">{#N/A,#N/A,FALSE,"견적갑지";#N/A,#N/A,FALSE,"총괄표";#N/A,#N/A,FALSE,"철골공사";#N/A,#N/A,FALSE,"토목공사";#N/A,#N/A,FALSE,"판넬전기공사"}</definedName>
    <definedName name="차" localSheetId="0" hidden="1">{#N/A,#N/A,FALSE,"견적갑지";#N/A,#N/A,FALSE,"총괄표";#N/A,#N/A,FALSE,"철골공사";#N/A,#N/A,FALSE,"토목공사";#N/A,#N/A,FALSE,"판넬전기공사"}</definedName>
    <definedName name="차" hidden="1">{#N/A,#N/A,FALSE,"견적갑지";#N/A,#N/A,FALSE,"총괄표";#N/A,#N/A,FALSE,"철골공사";#N/A,#N/A,FALSE,"토목공사";#N/A,#N/A,FALSE,"판넬전기공사"}</definedName>
    <definedName name="차_선_도_색__집_계" localSheetId="2">#REF!</definedName>
    <definedName name="차_선_도_색__집_계" localSheetId="1">#REF!</definedName>
    <definedName name="차_선_도_색__집_계" localSheetId="0">#REF!</definedName>
    <definedName name="차_선_도_색__집_계">#REF!</definedName>
    <definedName name="차선도색중앙선수량" localSheetId="2">#REF!</definedName>
    <definedName name="차선도색중앙선수량" localSheetId="0">#REF!</definedName>
    <definedName name="차선도색중앙선수량">#REF!</definedName>
    <definedName name="차선도색직각주차수량" localSheetId="2">#REF!</definedName>
    <definedName name="차선도색직각주차수량" localSheetId="0">#REF!</definedName>
    <definedName name="차선도색직각주차수량">#REF!</definedName>
    <definedName name="차선도색집계" localSheetId="2">#REF!</definedName>
    <definedName name="차선도색집계" localSheetId="0">#REF!</definedName>
    <definedName name="차선도색집계">#REF!</definedName>
    <definedName name="차선도색평행주차수량" localSheetId="2">#REF!</definedName>
    <definedName name="차선도색평행주차수량" localSheetId="0">#REF!</definedName>
    <definedName name="차선도색평행주차수량">#REF!</definedName>
    <definedName name="차수벽높이" localSheetId="2">#REF!</definedName>
    <definedName name="차수벽높이" localSheetId="0">#REF!</definedName>
    <definedName name="차수벽높이">#REF!</definedName>
    <definedName name="차수벽두께" localSheetId="2">#REF!</definedName>
    <definedName name="차수벽두께" localSheetId="0">#REF!</definedName>
    <definedName name="차수벽두께">#REF!</definedName>
    <definedName name="차압유량조절">#N/A</definedName>
    <definedName name="차입금" localSheetId="2">#REF!</definedName>
    <definedName name="차입금" localSheetId="1">#REF!</definedName>
    <definedName name="차입금" localSheetId="0">#REF!</definedName>
    <definedName name="차입금">#REF!</definedName>
    <definedName name="차장GROSS">#N/A</definedName>
    <definedName name="차ㅓㅇ" localSheetId="2">#REF!</definedName>
    <definedName name="차ㅓㅇ" localSheetId="1">#REF!</definedName>
    <definedName name="차ㅓㅇ" localSheetId="0">#REF!</definedName>
    <definedName name="차ㅓㅇ">#REF!</definedName>
    <definedName name="참조" localSheetId="2">순공사비!참조</definedName>
    <definedName name="참조" localSheetId="1">'원가계산(건축)'!참조</definedName>
    <definedName name="참조" localSheetId="0">#N/A</definedName>
    <definedName name="참조">#N/A</definedName>
    <definedName name="창공" localSheetId="2">#REF!</definedName>
    <definedName name="창공" localSheetId="1">#REF!</definedName>
    <definedName name="창공" localSheetId="0">#REF!</definedName>
    <definedName name="창공">#REF!</definedName>
    <definedName name="창구분">[66]구분자!$G$3:$R$17</definedName>
    <definedName name="창구분목록">[66]구분자!$J$22:$J$36</definedName>
    <definedName name="창원" localSheetId="1" hidden="1">{#N/A,#N/A,FALSE,"이태원철근"}</definedName>
    <definedName name="창원" localSheetId="0" hidden="1">{#N/A,#N/A,FALSE,"이태원철근"}</definedName>
    <definedName name="창원" hidden="1">{#N/A,#N/A,FALSE,"이태원철근"}</definedName>
    <definedName name="창원공사현황" localSheetId="1" hidden="1">{#N/A,#N/A,FALSE,"이태원철근"}</definedName>
    <definedName name="창원공사현황" localSheetId="0" hidden="1">{#N/A,#N/A,FALSE,"이태원철근"}</definedName>
    <definedName name="창원공사현황" hidden="1">{#N/A,#N/A,FALSE,"이태원철근"}</definedName>
    <definedName name="창짝자재">[47]자재!$D$19:$AW$38</definedName>
    <definedName name="창형태">[66]구분자!$B$3:$E$16</definedName>
    <definedName name="창형태그림">INDIRECT("그림!A"&amp;[67]구성1!$V$25)</definedName>
    <definedName name="창호">OFFSET([89]그림!$B$1,0,0,COUNTA([89]그림!$B$1:$B$65536),1)</definedName>
    <definedName name="채무부담금" localSheetId="2">#REF!</definedName>
    <definedName name="채무부담금" localSheetId="1">#REF!</definedName>
    <definedName name="채무부담금" localSheetId="0">#REF!</definedName>
    <definedName name="채무부담금">#REF!</definedName>
    <definedName name="철_13" localSheetId="2">#REF!</definedName>
    <definedName name="철_13" localSheetId="0">#REF!</definedName>
    <definedName name="철_13">#REF!</definedName>
    <definedName name="철_16" localSheetId="2">#REF!</definedName>
    <definedName name="철_16" localSheetId="0">#REF!</definedName>
    <definedName name="철_16">#REF!</definedName>
    <definedName name="철_총" localSheetId="2">#REF!</definedName>
    <definedName name="철_총" localSheetId="0">#REF!</definedName>
    <definedName name="철_총">#REF!</definedName>
    <definedName name="철간" localSheetId="2">#REF!</definedName>
    <definedName name="철간" localSheetId="0">#REF!</definedName>
    <definedName name="철간">#REF!</definedName>
    <definedName name="철간접" localSheetId="2">#REF!</definedName>
    <definedName name="철간접" localSheetId="0">#REF!</definedName>
    <definedName name="철간접">#REF!</definedName>
    <definedName name="철거공사비">#N/A</definedName>
    <definedName name="철거공종집계" localSheetId="1">{#N/A,#N/A,FALSE,"골재소요량";#N/A,#N/A,FALSE,"골재소요량"}</definedName>
    <definedName name="철거공종집계" localSheetId="0">{#N/A,#N/A,FALSE,"골재소요량";#N/A,#N/A,FALSE,"골재소요량"}</definedName>
    <definedName name="철거공종집계">{#N/A,#N/A,FALSE,"골재소요량";#N/A,#N/A,FALSE,"골재소요량"}</definedName>
    <definedName name="철거총괄" localSheetId="1">{#N/A,#N/A,FALSE,"골재소요량";#N/A,#N/A,FALSE,"골재소요량"}</definedName>
    <definedName name="철거총괄" localSheetId="0">{#N/A,#N/A,FALSE,"골재소요량";#N/A,#N/A,FALSE,"골재소요량"}</definedName>
    <definedName name="철거총괄">{#N/A,#N/A,FALSE,"골재소요량";#N/A,#N/A,FALSE,"골재소요량"}</definedName>
    <definedName name="철건설" localSheetId="2">#REF!</definedName>
    <definedName name="철건설" localSheetId="1">#REF!</definedName>
    <definedName name="철건설" localSheetId="0">#REF!</definedName>
    <definedName name="철건설">#REF!</definedName>
    <definedName name="철경비" localSheetId="2">#REF!</definedName>
    <definedName name="철경비" localSheetId="0">#REF!</definedName>
    <definedName name="철경비">#REF!</definedName>
    <definedName name="철골" localSheetId="2">#REF!</definedName>
    <definedName name="철골" localSheetId="0">#REF!</definedName>
    <definedName name="철골">#REF!</definedName>
    <definedName name="철골공" localSheetId="2">#REF!</definedName>
    <definedName name="철골공" localSheetId="0">#REF!</definedName>
    <definedName name="철골공">#REF!</definedName>
    <definedName name="철공" localSheetId="2">#REF!</definedName>
    <definedName name="철공" localSheetId="0">#REF!</definedName>
    <definedName name="철공">#REF!</definedName>
    <definedName name="철관리" localSheetId="2">#REF!</definedName>
    <definedName name="철관리" localSheetId="0">#REF!</definedName>
    <definedName name="철관리">#REF!</definedName>
    <definedName name="철구사업본부" localSheetId="2">#REF!</definedName>
    <definedName name="철구사업본부" localSheetId="0">#REF!</definedName>
    <definedName name="철구사업본부">#REF!</definedName>
    <definedName name="철근" localSheetId="2" hidden="1">{#N/A,#N/A,FALSE,"포장단가"}</definedName>
    <definedName name="철근" localSheetId="1" hidden="1">{#N/A,#N/A,FALSE,"포장단가"}</definedName>
    <definedName name="철근" localSheetId="0" hidden="1">{#N/A,#N/A,FALSE,"포장단가"}</definedName>
    <definedName name="철근" hidden="1">{#N/A,#N/A,FALSE,"포장단가"}</definedName>
    <definedName name="철근공" localSheetId="2">#REF!</definedName>
    <definedName name="철근공" localSheetId="1">#REF!</definedName>
    <definedName name="철근공" localSheetId="0">#REF!</definedName>
    <definedName name="철근공">#REF!</definedName>
    <definedName name="철근노" localSheetId="2">#REF!</definedName>
    <definedName name="철근노" localSheetId="0">#REF!</definedName>
    <definedName name="철근노">#REF!</definedName>
    <definedName name="철근용접노무" localSheetId="2">#REF!</definedName>
    <definedName name="철근용접노무" localSheetId="0">#REF!</definedName>
    <definedName name="철근용접노무">#REF!</definedName>
    <definedName name="철근용접재료" localSheetId="2">#REF!</definedName>
    <definedName name="철근용접재료" localSheetId="0">#REF!</definedName>
    <definedName name="철근용접재료">#REF!</definedName>
    <definedName name="철근운반" localSheetId="2" hidden="1">{#N/A,#N/A,FALSE,"포장단가"}</definedName>
    <definedName name="철근운반" localSheetId="1" hidden="1">{#N/A,#N/A,FALSE,"포장단가"}</definedName>
    <definedName name="철근운반" localSheetId="0" hidden="1">{#N/A,#N/A,FALSE,"포장단가"}</definedName>
    <definedName name="철근운반" hidden="1">{#N/A,#N/A,FALSE,"포장단가"}</definedName>
    <definedName name="철근재" localSheetId="2">#REF!</definedName>
    <definedName name="철근재" localSheetId="1">#REF!</definedName>
    <definedName name="철근재" localSheetId="0">#REF!</definedName>
    <definedName name="철근재">#REF!</definedName>
    <definedName name="철근직경D13" localSheetId="2">#REF!</definedName>
    <definedName name="철근직경D13" localSheetId="0">#REF!</definedName>
    <definedName name="철근직경D13">#REF!</definedName>
    <definedName name="철근직경D16_25" localSheetId="2">#REF!</definedName>
    <definedName name="철근직경D16_25" localSheetId="0">#REF!</definedName>
    <definedName name="철근직경D16_25">#REF!</definedName>
    <definedName name="철근직경D29_35" localSheetId="2">#REF!</definedName>
    <definedName name="철근직경D29_35" localSheetId="0">#REF!</definedName>
    <definedName name="철근직경D29_35">#REF!</definedName>
    <definedName name="철보험" localSheetId="2">#REF!</definedName>
    <definedName name="철보험" localSheetId="0">#REF!</definedName>
    <definedName name="철보험">#REF!</definedName>
    <definedName name="철부가" localSheetId="2">#REF!</definedName>
    <definedName name="철부가" localSheetId="0">#REF!</definedName>
    <definedName name="철부가">#REF!</definedName>
    <definedName name="철안전" localSheetId="2">#REF!</definedName>
    <definedName name="철안전" localSheetId="0">#REF!</definedName>
    <definedName name="철안전">#REF!</definedName>
    <definedName name="철이윤" localSheetId="2">#REF!</definedName>
    <definedName name="철이윤" localSheetId="0">#REF!</definedName>
    <definedName name="철이윤">#REF!</definedName>
    <definedName name="철제남" localSheetId="2">#REF!</definedName>
    <definedName name="철제남" localSheetId="1">#REF!</definedName>
    <definedName name="철제남" localSheetId="0">#REF!</definedName>
    <definedName name="철제남">#REF!</definedName>
    <definedName name="철제여" localSheetId="2">#REF!</definedName>
    <definedName name="철제여" localSheetId="1">#REF!</definedName>
    <definedName name="철제여" localSheetId="0">#REF!</definedName>
    <definedName name="철제여">#REF!</definedName>
    <definedName name="철제합계" localSheetId="2">#REF!</definedName>
    <definedName name="철제합계" localSheetId="1">#REF!</definedName>
    <definedName name="철제합계" localSheetId="0">#REF!</definedName>
    <definedName name="철제합계">#REF!</definedName>
    <definedName name="청구내역비데" localSheetId="2">#REF!</definedName>
    <definedName name="청구내역비데" localSheetId="1">#REF!</definedName>
    <definedName name="청구내역비데" localSheetId="0">#REF!</definedName>
    <definedName name="청구내역비데">#REF!</definedName>
    <definedName name="청구내역수전" localSheetId="2">#REF!</definedName>
    <definedName name="청구내역수전" localSheetId="1">#REF!</definedName>
    <definedName name="청구내역수전" localSheetId="0">#REF!</definedName>
    <definedName name="청구내역수전">#REF!</definedName>
    <definedName name="청구내역악세사리" localSheetId="2">#REF!</definedName>
    <definedName name="청구내역악세사리" localSheetId="1">#REF!</definedName>
    <definedName name="청구내역악세사리" localSheetId="0">#REF!</definedName>
    <definedName name="청구내역악세사리">#REF!</definedName>
    <definedName name="청구바디" localSheetId="2">#REF!</definedName>
    <definedName name="청구바디" localSheetId="1">#REF!</definedName>
    <definedName name="청구바디" localSheetId="0">#REF!</definedName>
    <definedName name="청구바디">#REF!</definedName>
    <definedName name="청단풍" localSheetId="2">#REF!</definedName>
    <definedName name="청단풍" localSheetId="0">#REF!</definedName>
    <definedName name="청단풍">#REF!</definedName>
    <definedName name="청단풍H3.0" localSheetId="2">#REF!</definedName>
    <definedName name="청단풍H3.0" localSheetId="0">#REF!</definedName>
    <definedName name="청단풍H3.0">#REF!</definedName>
    <definedName name="청마총괄">[90]실행내역!#REF!</definedName>
    <definedName name="淸算工事__小計" localSheetId="2">#REF!</definedName>
    <definedName name="淸算工事__小計" localSheetId="1">#REF!</definedName>
    <definedName name="淸算工事__小計" localSheetId="0">#REF!</definedName>
    <definedName name="淸算工事__小計">#REF!</definedName>
    <definedName name="청상과부" localSheetId="2">#REF!</definedName>
    <definedName name="청상과부" localSheetId="0">#REF!</definedName>
    <definedName name="청상과부">#REF!</definedName>
    <definedName name="청상과부1" localSheetId="2">#REF!</definedName>
    <definedName name="청상과부1" localSheetId="0">#REF!</definedName>
    <definedName name="청상과부1">#REF!</definedName>
    <definedName name="체육시설" localSheetId="2">#REF!</definedName>
    <definedName name="체육시설" localSheetId="0">#REF!</definedName>
    <definedName name="체육시설">#REF!</definedName>
    <definedName name="체육시설번호" localSheetId="2">#REF!</definedName>
    <definedName name="체육시설번호" localSheetId="0">#REF!</definedName>
    <definedName name="체육시설번호">#REF!</definedName>
    <definedName name="체크아웃시스템" localSheetId="1" hidden="1">{#N/A,#N/A,FALSE,"견적갑지";#N/A,#N/A,FALSE,"총괄표";#N/A,#N/A,FALSE,"철골공사";#N/A,#N/A,FALSE,"토목공사";#N/A,#N/A,FALSE,"판넬전기공사"}</definedName>
    <definedName name="체크아웃시스템" localSheetId="0" hidden="1">{#N/A,#N/A,FALSE,"견적갑지";#N/A,#N/A,FALSE,"총괄표";#N/A,#N/A,FALSE,"철골공사";#N/A,#N/A,FALSE,"토목공사";#N/A,#N/A,FALSE,"판넬전기공사"}</definedName>
    <definedName name="체크아웃시스템" hidden="1">{#N/A,#N/A,FALSE,"견적갑지";#N/A,#N/A,FALSE,"총괄표";#N/A,#N/A,FALSE,"철골공사";#N/A,#N/A,FALSE,"토목공사";#N/A,#N/A,FALSE,"판넬전기공사"}</definedName>
    <definedName name="쳐ㅑ"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기예산서보고" localSheetId="1" hidden="1">{#N/A,#N/A,FALSE,"이태원철근"}</definedName>
    <definedName name="초기예산서보고" localSheetId="0" hidden="1">{#N/A,#N/A,FALSE,"이태원철근"}</definedName>
    <definedName name="초기예산서보고" hidden="1">{#N/A,#N/A,FALSE,"이태원철근"}</definedName>
    <definedName name="총" localSheetId="2">#REF!</definedName>
    <definedName name="총" localSheetId="1">#REF!</definedName>
    <definedName name="총" localSheetId="0">#REF!</definedName>
    <definedName name="총">#REF!</definedName>
    <definedName name="총간" localSheetId="2">#REF!</definedName>
    <definedName name="총간" localSheetId="0">#REF!</definedName>
    <definedName name="총간">#REF!</definedName>
    <definedName name="총계" localSheetId="2">#REF!</definedName>
    <definedName name="총계" localSheetId="0">#REF!</definedName>
    <definedName name="총계">#REF!</definedName>
    <definedName name="총공사비" localSheetId="1" hidden="1">{#N/A,#N/A,FALSE,"전력간선"}</definedName>
    <definedName name="총공사비" localSheetId="0" hidden="1">{#N/A,#N/A,FALSE,"전력간선"}</definedName>
    <definedName name="총공사비" hidden="1">{#N/A,#N/A,FALSE,"전력간선"}</definedName>
    <definedName name="총괄" localSheetId="2">#REF!</definedName>
    <definedName name="총괄" localSheetId="1">#REF!</definedName>
    <definedName name="총괄" localSheetId="0">#REF!</definedName>
    <definedName name="총괄">#REF!</definedName>
    <definedName name="총괄표">[90]실행내역!#REF!</definedName>
    <definedName name="총괄표9층" localSheetId="2">#REF!</definedName>
    <definedName name="총괄표9층" localSheetId="1">#REF!</definedName>
    <definedName name="총괄표9층" localSheetId="0">#REF!</definedName>
    <definedName name="총괄표9층">#REF!</definedName>
    <definedName name="총매출" localSheetId="2">#REF!</definedName>
    <definedName name="총매출" localSheetId="0">#REF!</definedName>
    <definedName name="총매출">#REF!</definedName>
    <definedName name="총매출액" localSheetId="2">#REF!</definedName>
    <definedName name="총매출액" localSheetId="0">#REF!</definedName>
    <definedName name="총매출액">#REF!</definedName>
    <definedName name="총매출액1" localSheetId="2">#REF!</definedName>
    <definedName name="총매출액1" localSheetId="0">#REF!</definedName>
    <definedName name="총매출액1">#REF!</definedName>
    <definedName name="총연" localSheetId="2">#REF!</definedName>
    <definedName name="총연" localSheetId="0">#REF!</definedName>
    <definedName name="총연">#REF!</definedName>
    <definedName name="총자본" localSheetId="2">#REF!</definedName>
    <definedName name="총자본" localSheetId="0">#REF!</definedName>
    <definedName name="총자본">#REF!</definedName>
    <definedName name="총자산순이익" localSheetId="2">#REF!</definedName>
    <definedName name="총자산순이익" localSheetId="0">#REF!</definedName>
    <definedName name="총자산순이익">#REF!</definedName>
    <definedName name="총폭" localSheetId="2">#REF!</definedName>
    <definedName name="총폭" localSheetId="0">#REF!</definedName>
    <definedName name="총폭">#REF!</definedName>
    <definedName name="최건진행" localSheetId="2">#REF!</definedName>
    <definedName name="최건진행" localSheetId="0">#REF!</definedName>
    <definedName name="최건진행">#REF!</definedName>
    <definedName name="최건청산" localSheetId="2">#REF!</definedName>
    <definedName name="최건청산" localSheetId="0">#REF!</definedName>
    <definedName name="최건청산">#REF!</definedName>
    <definedName name="최건청산2" localSheetId="2">#REF!</definedName>
    <definedName name="최건청산2" localSheetId="0">#REF!</definedName>
    <definedName name="최건청산2">#REF!</definedName>
    <definedName name="최대용량" localSheetId="2">MAX(#REF!/#REF!,#REF!/#REF!,#REF!/(#REF!-1),#REF!/(#REF!-1))</definedName>
    <definedName name="최대용량" localSheetId="1">MAX(#REF!/#REF!,#REF!/#REF!,#REF!/(#REF!-1),#REF!/(#REF!-1))</definedName>
    <definedName name="최대용량" localSheetId="0">MAX(#REF!/#REF!,#REF!/#REF!,#REF!/(#REF!-1),#REF!/(#REF!-1))</definedName>
    <definedName name="최대용량">MAX(#REF!/#REF!,#REF!/#REF!,#REF!/(#REF!-1),#REF!/(#REF!-1))</definedName>
    <definedName name="최종대비표">#N/A</definedName>
    <definedName name="추산산서2" localSheetId="1" hidden="1">{#N/A,#N/A,FALSE,"견적갑지";#N/A,#N/A,FALSE,"총괄표";#N/A,#N/A,FALSE,"철골공사";#N/A,#N/A,FALSE,"토목공사";#N/A,#N/A,FALSE,"판넬전기공사"}</definedName>
    <definedName name="추산산서2" localSheetId="0" hidden="1">{#N/A,#N/A,FALSE,"견적갑지";#N/A,#N/A,FALSE,"총괄표";#N/A,#N/A,FALSE,"철골공사";#N/A,#N/A,FALSE,"토목공사";#N/A,#N/A,FALSE,"판넬전기공사"}</definedName>
    <definedName name="추산산서2" hidden="1">{#N/A,#N/A,FALSE,"견적갑지";#N/A,#N/A,FALSE,"총괄표";#N/A,#N/A,FALSE,"철골공사";#N/A,#N/A,FALSE,"토목공사";#N/A,#N/A,FALSE,"판넬전기공사"}</definedName>
    <definedName name="추정사업계획" localSheetId="2">#REF!</definedName>
    <definedName name="추정사업계획" localSheetId="1">#REF!</definedName>
    <definedName name="추정사업계획" localSheetId="0">#REF!</definedName>
    <definedName name="추정사업계획">#REF!</definedName>
    <definedName name="추진" localSheetId="2">#REF!</definedName>
    <definedName name="추진" localSheetId="0">#REF!</definedName>
    <definedName name="추진">#REF!</definedName>
    <definedName name="추진현황" localSheetId="2">#REF!</definedName>
    <definedName name="추진현황" localSheetId="0">#REF!</definedName>
    <definedName name="추진현황">#REF!</definedName>
    <definedName name="축수산장설비" localSheetId="1" hidden="1">{#N/A,#N/A,FALSE,"견적갑지";#N/A,#N/A,FALSE,"총괄표";#N/A,#N/A,FALSE,"철골공사";#N/A,#N/A,FALSE,"토목공사";#N/A,#N/A,FALSE,"판넬전기공사"}</definedName>
    <definedName name="축수산장설비" localSheetId="0" hidden="1">{#N/A,#N/A,FALSE,"견적갑지";#N/A,#N/A,FALSE,"총괄표";#N/A,#N/A,FALSE,"철골공사";#N/A,#N/A,FALSE,"토목공사";#N/A,#N/A,FALSE,"판넬전기공사"}</definedName>
    <definedName name="축수산장설비" hidden="1">{#N/A,#N/A,FALSE,"견적갑지";#N/A,#N/A,FALSE,"총괄표";#N/A,#N/A,FALSE,"철골공사";#N/A,#N/A,FALSE,"토목공사";#N/A,#N/A,FALSE,"판넬전기공사"}</definedName>
    <definedName name="충돌" localSheetId="1" hidden="1">{#N/A,#N/A,FALSE,"지침";#N/A,#N/A,FALSE,"환경분석";#N/A,#N/A,FALSE,"Sheet16"}</definedName>
    <definedName name="충돌" localSheetId="0" hidden="1">{#N/A,#N/A,FALSE,"지침";#N/A,#N/A,FALSE,"환경분석";#N/A,#N/A,FALSE,"Sheet16"}</definedName>
    <definedName name="충돌" hidden="1">{#N/A,#N/A,FALSE,"지침";#N/A,#N/A,FALSE,"환경분석";#N/A,#N/A,FALSE,"Sheet16"}</definedName>
    <definedName name="취___하" localSheetId="2">#REF!</definedName>
    <definedName name="취___하" localSheetId="1">#REF!</definedName>
    <definedName name="취___하" localSheetId="0">#REF!</definedName>
    <definedName name="취___하">#REF!</definedName>
    <definedName name="취소" localSheetId="2">순공사비!취소</definedName>
    <definedName name="취소" localSheetId="1">'원가계산(건축)'!취소</definedName>
    <definedName name="취소" localSheetId="0">#N/A</definedName>
    <definedName name="취소">#N/A</definedName>
    <definedName name="취하" localSheetId="1" hidden="1">{#N/A,#N/A,FALSE,"이태원철근"}</definedName>
    <definedName name="취하" localSheetId="0" hidden="1">{#N/A,#N/A,FALSE,"이태원철근"}</definedName>
    <definedName name="취하" hidden="1">{#N/A,#N/A,FALSE,"이태원철근"}</definedName>
    <definedName name="취하실적1." localSheetId="1" hidden="1">{#N/A,#N/A,FALSE,"이태원철근"}</definedName>
    <definedName name="취하실적1." localSheetId="0" hidden="1">{#N/A,#N/A,FALSE,"이태원철근"}</definedName>
    <definedName name="취하실적1." hidden="1">{#N/A,#N/A,FALSE,"이태원철근"}</definedName>
    <definedName name="측_구_공_수_량_집_계" localSheetId="2">#REF!</definedName>
    <definedName name="측_구_공_수_량_집_계" localSheetId="1">#REF!</definedName>
    <definedName name="측_구_공_수_량_집_계" localSheetId="0">#REF!</definedName>
    <definedName name="측_구_공_수_량_집_계">#REF!</definedName>
    <definedName name="측구공_개소별명세_제목" localSheetId="2">#REF!</definedName>
    <definedName name="측구공_개소별명세_제목" localSheetId="0">#REF!</definedName>
    <definedName name="측구공_개소별명세_제목">#REF!</definedName>
    <definedName name="측구공개소별명세" localSheetId="2">#REF!</definedName>
    <definedName name="측구공개소별명세" localSheetId="0">#REF!</definedName>
    <definedName name="측구공개소별명세">#REF!</definedName>
    <definedName name="측량사" localSheetId="2">#REF!</definedName>
    <definedName name="측량사" localSheetId="0">#REF!</definedName>
    <definedName name="측량사">#REF!</definedName>
    <definedName name="칠" localSheetId="2">#REF!</definedName>
    <definedName name="칠" localSheetId="0">#REF!</definedName>
    <definedName name="칠">#REF!</definedName>
    <definedName name="ㅋ" localSheetId="2">{"Book1","상동3BL옥외설계계산서(1차검토분).xls"}</definedName>
    <definedName name="ㅋ" localSheetId="1">{"Book1","상동3BL옥외설계계산서(1차검토분).xls"}</definedName>
    <definedName name="ㅋ" localSheetId="0">{"Book1","상동3BL옥외설계계산서(1차검토분).xls"}</definedName>
    <definedName name="ㅋ">{"Book1","상동3BL옥외설계계산서(1차검토분).xls"}</definedName>
    <definedName name="ㅋ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츄" localSheetId="1" hidden="1">{#N/A,#N/A,FALSE,"이태원철근"}</definedName>
    <definedName name="ㅋ츄" localSheetId="0" hidden="1">{#N/A,#N/A,FALSE,"이태원철근"}</definedName>
    <definedName name="ㅋ츄" hidden="1">{#N/A,#N/A,FALSE,"이태원철근"}</definedName>
    <definedName name="ㅋㅋ" localSheetId="1" hidden="1">{#N/A,#N/A,FALSE,"이태원철근"}</definedName>
    <definedName name="ㅋㅋ" localSheetId="0" hidden="1">{#N/A,#N/A,FALSE,"이태원철근"}</definedName>
    <definedName name="ㅋㅋ" hidden="1">{#N/A,#N/A,FALSE,"이태원철근"}</definedName>
    <definedName name="ㅋㅋㅋ" localSheetId="2">#N/A</definedName>
    <definedName name="ㅋㅋㅋ">#N/A</definedName>
    <definedName name="ㅋㅋㅋㅋㅋㅋ" localSheetId="1" hidden="1">{#N/A,#N/A,FALSE,"이태원철근"}</definedName>
    <definedName name="ㅋㅋㅋㅋㅋㅋ" localSheetId="0" hidden="1">{#N/A,#N/A,FALSE,"이태원철근"}</definedName>
    <definedName name="ㅋㅋㅋㅋㅋㅋ" hidden="1">{#N/A,#N/A,FALSE,"이태원철근"}</definedName>
    <definedName name="ㅋㅋㅋㅋㅋㅋㅋㅋㅋㅋㅋ" localSheetId="2" hidden="1">{#N/A,#N/A,FALSE,"포장단가"}</definedName>
    <definedName name="ㅋㅋㅋㅋㅋㅋㅋㅋㅋㅋㅋ" localSheetId="1" hidden="1">{#N/A,#N/A,FALSE,"포장단가"}</definedName>
    <definedName name="ㅋㅋㅋㅋㅋㅋㅋㅋㅋㅋㅋ" localSheetId="0" hidden="1">{#N/A,#N/A,FALSE,"포장단가"}</definedName>
    <definedName name="ㅋㅋㅋㅋㅋㅋㅋㅋㅋㅋㅋ" hidden="1">{#N/A,#N/A,FALSE,"포장단가"}</definedName>
    <definedName name="칼라샌드블록수량" localSheetId="2">#REF!</definedName>
    <definedName name="칼라샌드블록수량" localSheetId="1">#REF!</definedName>
    <definedName name="칼라샌드블록수량" localSheetId="0">#REF!</definedName>
    <definedName name="칼라샌드블록수량">#REF!</definedName>
    <definedName name="캬캬">INDIRECT("그림!$b"&amp;MATCH([60]Tool!$D$8,____,0))</definedName>
    <definedName name="케노피" localSheetId="2">#REF!</definedName>
    <definedName name="케노피" localSheetId="1">#REF!</definedName>
    <definedName name="케노피" localSheetId="0">#REF!</definedName>
    <definedName name="케노피">#REF!</definedName>
    <definedName name="코드" localSheetId="2">#REF!</definedName>
    <definedName name="코드" localSheetId="1">#REF!</definedName>
    <definedName name="코드" localSheetId="0">#REF!</definedName>
    <definedName name="코드">#REF!</definedName>
    <definedName name="코아공" localSheetId="2">#REF!</definedName>
    <definedName name="코아공" localSheetId="0">#REF!</definedName>
    <definedName name="코아공">#REF!</definedName>
    <definedName name="코아공통" localSheetId="2">#REF!</definedName>
    <definedName name="코아공통" localSheetId="0">#REF!</definedName>
    <definedName name="코아공통">#REF!</definedName>
    <definedName name="코아공통비" localSheetId="2">#REF!</definedName>
    <definedName name="코아공통비" localSheetId="0">#REF!</definedName>
    <definedName name="코아공통비">#REF!</definedName>
    <definedName name="코아공통비네" localSheetId="2">#REF!</definedName>
    <definedName name="코아공통비네" localSheetId="0">#REF!</definedName>
    <definedName name="코아공통비네">#REF!</definedName>
    <definedName name="코아공통비다" localSheetId="2">#REF!</definedName>
    <definedName name="코아공통비다" localSheetId="0">#REF!</definedName>
    <definedName name="코아공통비다">#REF!</definedName>
    <definedName name="콘노" localSheetId="2">#REF!</definedName>
    <definedName name="콘노" localSheetId="0">#REF!</definedName>
    <definedName name="콘노">#REF!</definedName>
    <definedName name="콘재" localSheetId="2">#REF!</definedName>
    <definedName name="콘재" localSheetId="0">#REF!</definedName>
    <definedName name="콘재">#REF!</definedName>
    <definedName name="콘크리트" localSheetId="2">#REF!</definedName>
    <definedName name="콘크리트" localSheetId="1">#REF!</definedName>
    <definedName name="콘크리트" localSheetId="0">#REF!</definedName>
    <definedName name="콘크리트">#REF!</definedName>
    <definedName name="콘크리트_구입" localSheetId="2">#REF!</definedName>
    <definedName name="콘크리트_구입" localSheetId="0">#REF!</definedName>
    <definedName name="콘크리트_구입">#REF!</definedName>
    <definedName name="콘크리트_생산" localSheetId="2">#REF!</definedName>
    <definedName name="콘크리트_생산" localSheetId="0">#REF!</definedName>
    <definedName name="콘크리트_생산">#REF!</definedName>
    <definedName name="콘크리트_재료량산출" localSheetId="2">#REF!</definedName>
    <definedName name="콘크리트_재료량산출" localSheetId="0">#REF!</definedName>
    <definedName name="콘크리트_재료량산출">#REF!</definedName>
    <definedName name="콘크리트_타설" localSheetId="2">#REF!</definedName>
    <definedName name="콘크리트_타설" localSheetId="0">#REF!</definedName>
    <definedName name="콘크리트_타설">#REF!</definedName>
    <definedName name="콘크리트공" localSheetId="2">#REF!</definedName>
    <definedName name="콘크리트공" localSheetId="0">#REF!</definedName>
    <definedName name="콘크리트공">#REF!</definedName>
    <definedName name="콤팩터경비" localSheetId="2">#REF!</definedName>
    <definedName name="콤팩터경비" localSheetId="0">#REF!</definedName>
    <definedName name="콤팩터경비">#REF!</definedName>
    <definedName name="콤팩터노무비" localSheetId="2">#REF!</definedName>
    <definedName name="콤팩터노무비" localSheetId="0">#REF!</definedName>
    <definedName name="콤팩터노무비">#REF!</definedName>
    <definedName name="콤팩터재료비" localSheetId="2">#REF!</definedName>
    <definedName name="콤팩터재료비" localSheetId="0">#REF!</definedName>
    <definedName name="콤팩터재료비">#REF!</definedName>
    <definedName name="크레인가격" localSheetId="2">순공사비!크레인가격</definedName>
    <definedName name="크레인가격" localSheetId="1">'원가계산(건축)'!크레인가격</definedName>
    <definedName name="크레인가격" localSheetId="0">#N/A</definedName>
    <definedName name="크레인가격">#N/A</definedName>
    <definedName name="클_레_임">#N/A</definedName>
    <definedName name="ㅌㄵㅅ" localSheetId="1" hidden="1">{#N/A,#N/A,FALSE,"이태원철근"}</definedName>
    <definedName name="ㅌㄵㅅ" localSheetId="0" hidden="1">{#N/A,#N/A,FALSE,"이태원철근"}</definedName>
    <definedName name="ㅌㄵㅅ" hidden="1">{#N/A,#N/A,FALSE,"이태원철근"}</definedName>
    <definedName name="ㅌㄹ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 localSheetId="1" hidden="1">{#N/A,#N/A,FALSE,"이태원철근"}</definedName>
    <definedName name="ㅌㅊ" localSheetId="0" hidden="1">{#N/A,#N/A,FALSE,"이태원철근"}</definedName>
    <definedName name="ㅌㅊ" hidden="1">{#N/A,#N/A,FALSE,"이태원철근"}</definedName>
    <definedName name="ㅌㅌㅌ">[91]미드수량!#REF!</definedName>
    <definedName name="ㅌㅌㅌㅌ">[92]골조시행!#REF!</definedName>
    <definedName name="타" localSheetId="1" hidden="1">{#N/A,#N/A,FALSE,"견적갑지";#N/A,#N/A,FALSE,"총괄표";#N/A,#N/A,FALSE,"철골공사";#N/A,#N/A,FALSE,"토목공사";#N/A,#N/A,FALSE,"판넬전기공사"}</definedName>
    <definedName name="타" localSheetId="0" hidden="1">{#N/A,#N/A,FALSE,"견적갑지";#N/A,#N/A,FALSE,"총괄표";#N/A,#N/A,FALSE,"철골공사";#N/A,#N/A,FALSE,"토목공사";#N/A,#N/A,FALSE,"판넬전기공사"}</definedName>
    <definedName name="타" hidden="1">{#N/A,#N/A,FALSE,"견적갑지";#N/A,#N/A,FALSE,"총괄표";#N/A,#N/A,FALSE,"철골공사";#N/A,#N/A,FALSE,"토목공사";#N/A,#N/A,FALSE,"판넬전기공사"}</definedName>
    <definedName name="타이어경" localSheetId="2">#REF!</definedName>
    <definedName name="타이어경" localSheetId="1">#REF!</definedName>
    <definedName name="타이어경" localSheetId="0">#REF!</definedName>
    <definedName name="타이어경">#REF!</definedName>
    <definedName name="타이어노무" localSheetId="2">#REF!</definedName>
    <definedName name="타이어노무" localSheetId="0">#REF!</definedName>
    <definedName name="타이어노무">#REF!</definedName>
    <definedName name="타이어재료" localSheetId="2">#REF!</definedName>
    <definedName name="타이어재료" localSheetId="0">#REF!</definedName>
    <definedName name="타이어재료">#REF!</definedName>
    <definedName name="타인자본" localSheetId="2">#REF!</definedName>
    <definedName name="타인자본" localSheetId="0">#REF!</definedName>
    <definedName name="타인자본">#REF!</definedName>
    <definedName name="탄성고무받침" localSheetId="2">#REF!</definedName>
    <definedName name="탄성고무받침" localSheetId="0">#REF!</definedName>
    <definedName name="탄성고무받침">#REF!</definedName>
    <definedName name="탈부착식">[47]구분자!$G$24:$G$25</definedName>
    <definedName name="태산목10노무" localSheetId="2">#REF!</definedName>
    <definedName name="태산목10노무" localSheetId="1">#REF!</definedName>
    <definedName name="태산목10노무" localSheetId="0">#REF!</definedName>
    <definedName name="태산목10노무">#REF!</definedName>
    <definedName name="태산목10재료" localSheetId="2">#REF!</definedName>
    <definedName name="태산목10재료" localSheetId="0">#REF!</definedName>
    <definedName name="태산목10재료">#REF!</definedName>
    <definedName name="태산목12노무" localSheetId="2">#REF!</definedName>
    <definedName name="태산목12노무" localSheetId="0">#REF!</definedName>
    <definedName name="태산목12노무">#REF!</definedName>
    <definedName name="태산목12재료" localSheetId="2">#REF!</definedName>
    <definedName name="태산목12재료" localSheetId="0">#REF!</definedName>
    <definedName name="태산목12재료">#REF!</definedName>
    <definedName name="태산목H2.5" localSheetId="2">#REF!</definedName>
    <definedName name="태산목H2.5" localSheetId="0">#REF!</definedName>
    <definedName name="태산목H2.5">#REF!</definedName>
    <definedName name="터파기" localSheetId="2">#REF!</definedName>
    <definedName name="터파기" localSheetId="0">#REF!</definedName>
    <definedName name="터파기">#REF!</definedName>
    <definedName name="터파기리핑" localSheetId="2">#REF!</definedName>
    <definedName name="터파기리핑" localSheetId="0">#REF!</definedName>
    <definedName name="터파기리핑">#REF!</definedName>
    <definedName name="터파기발파암" localSheetId="2">#REF!</definedName>
    <definedName name="터파기발파암" localSheetId="0">#REF!</definedName>
    <definedName name="터파기발파암">#REF!</definedName>
    <definedName name="터파기토사" localSheetId="2">#REF!</definedName>
    <definedName name="터파기토사" localSheetId="0">#REF!</definedName>
    <definedName name="터파기토사">#REF!</definedName>
    <definedName name="템플리트모듈1" localSheetId="2">BLCH</definedName>
    <definedName name="템플리트모듈1" localSheetId="1">BLCH</definedName>
    <definedName name="템플리트모듈1" localSheetId="0">BLCH</definedName>
    <definedName name="템플리트모듈1">BLCH</definedName>
    <definedName name="템플리트모듈2" localSheetId="2">BLCH</definedName>
    <definedName name="템플리트모듈2" localSheetId="1">BLCH</definedName>
    <definedName name="템플리트모듈2" localSheetId="0">BLCH</definedName>
    <definedName name="템플리트모듈2">BLCH</definedName>
    <definedName name="템플리트모듈3" localSheetId="2">BLCH</definedName>
    <definedName name="템플리트모듈3" localSheetId="1">BLCH</definedName>
    <definedName name="템플리트모듈3" localSheetId="0">BLCH</definedName>
    <definedName name="템플리트모듈3">BLCH</definedName>
    <definedName name="템플리트모듈4" localSheetId="2">BLCH</definedName>
    <definedName name="템플리트모듈4" localSheetId="1">BLCH</definedName>
    <definedName name="템플리트모듈4" localSheetId="0">BLCH</definedName>
    <definedName name="템플리트모듈4">BLCH</definedName>
    <definedName name="템플리트모듈5" localSheetId="2">BLCH</definedName>
    <definedName name="템플리트모듈5" localSheetId="1">BLCH</definedName>
    <definedName name="템플리트모듈5" localSheetId="0">BLCH</definedName>
    <definedName name="템플리트모듈5">BLCH</definedName>
    <definedName name="템플리트모듈6" localSheetId="2">BLCH</definedName>
    <definedName name="템플리트모듈6" localSheetId="1">BLCH</definedName>
    <definedName name="템플리트모듈6" localSheetId="0">BLCH</definedName>
    <definedName name="템플리트모듈6">BLCH</definedName>
    <definedName name="토">#N/A</definedName>
    <definedName name="토_공_수_량__산_출_근_거" localSheetId="2">#REF!</definedName>
    <definedName name="토_공_수_량__산_출_근_거" localSheetId="1">#REF!</definedName>
    <definedName name="토_공_수_량__산_출_근_거" localSheetId="0">#REF!</definedName>
    <definedName name="토_공_수_량__산_출_근_거">#REF!</definedName>
    <definedName name="토_공_집_계_표" localSheetId="2">#REF!</definedName>
    <definedName name="토_공_집_계_표" localSheetId="0">#REF!</definedName>
    <definedName name="토_공_집_계_표">#REF!</definedName>
    <definedName name="토간접" localSheetId="2">#REF!</definedName>
    <definedName name="토간접" localSheetId="0">#REF!</definedName>
    <definedName name="토간접">#REF!</definedName>
    <definedName name="토경비" localSheetId="2">#REF!</definedName>
    <definedName name="토경비" localSheetId="0">#REF!</definedName>
    <definedName name="토경비">#REF!</definedName>
    <definedName name="토공및흙막이공사비">#N/A</definedName>
    <definedName name="토공유동표" localSheetId="2">#REF!</definedName>
    <definedName name="토공유동표" localSheetId="1">#REF!</definedName>
    <definedName name="토공유동표" localSheetId="0">#REF!</definedName>
    <definedName name="토공유동표">#REF!</definedName>
    <definedName name="토공합" localSheetId="2">#REF!</definedName>
    <definedName name="토공합" localSheetId="0">#REF!</definedName>
    <definedName name="토공합">#REF!</definedName>
    <definedName name="토관리" localSheetId="2">#REF!</definedName>
    <definedName name="토관리" localSheetId="0">#REF!</definedName>
    <definedName name="토관리">#REF!</definedName>
    <definedName name="토량계산" localSheetId="2" hidden="1">{#N/A,#N/A,FALSE,"포장단가"}</definedName>
    <definedName name="토량계산" localSheetId="1" hidden="1">{#N/A,#N/A,FALSE,"포장단가"}</definedName>
    <definedName name="토량계산" localSheetId="0" hidden="1">{#N/A,#N/A,FALSE,"포장단가"}</definedName>
    <definedName name="토량계산" hidden="1">{#N/A,#N/A,FALSE,"포장단가"}</definedName>
    <definedName name="토목" localSheetId="2">#REF!</definedName>
    <definedName name="토목" localSheetId="1">#REF!</definedName>
    <definedName name="토목" localSheetId="0">#REF!</definedName>
    <definedName name="토목">#REF!</definedName>
    <definedName name="토목p" localSheetId="2">#REF!</definedName>
    <definedName name="토목p" localSheetId="0">#REF!</definedName>
    <definedName name="토목p">#REF!</definedName>
    <definedName name="토목공사" localSheetId="1" hidden="1">{#N/A,#N/A,FALSE,"이태원철근"}</definedName>
    <definedName name="토목공사" localSheetId="0" hidden="1">{#N/A,#N/A,FALSE,"이태원철근"}</definedName>
    <definedName name="토목공사" hidden="1">{#N/A,#N/A,FALSE,"이태원철근"}</definedName>
    <definedName name="토목공사강릉" localSheetId="2" hidden="1">#REF!</definedName>
    <definedName name="토목공사강릉" localSheetId="1" hidden="1">#REF!</definedName>
    <definedName name="토목공사강릉" localSheetId="0" hidden="1">#REF!</definedName>
    <definedName name="토목공사강릉" hidden="1">#REF!</definedName>
    <definedName name="토목설계" localSheetId="1"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목실견적" localSheetId="1" hidden="1">{#N/A,#N/A,FALSE,"이태원철근"}</definedName>
    <definedName name="토목실견적" localSheetId="0" hidden="1">{#N/A,#N/A,FALSE,"이태원철근"}</definedName>
    <definedName name="토목실견적" hidden="1">{#N/A,#N/A,FALSE,"이태원철근"}</definedName>
    <definedName name="토목이월" localSheetId="2">#REF!</definedName>
    <definedName name="토목이월" localSheetId="1">#REF!</definedName>
    <definedName name="토목이월" localSheetId="0">#REF!</definedName>
    <definedName name="토목이월">#REF!</definedName>
    <definedName name="토목이월1" localSheetId="2">#REF!</definedName>
    <definedName name="토목이월1" localSheetId="0">#REF!</definedName>
    <definedName name="토목이월1">#REF!</definedName>
    <definedName name="토보험" localSheetId="2">#REF!</definedName>
    <definedName name="토보험" localSheetId="0">#REF!</definedName>
    <definedName name="토보험">#REF!</definedName>
    <definedName name="토부가" localSheetId="2">#REF!</definedName>
    <definedName name="토부가" localSheetId="0">#REF!</definedName>
    <definedName name="토부가">#REF!</definedName>
    <definedName name="토사" localSheetId="2">#REF!</definedName>
    <definedName name="토사" localSheetId="0">#REF!</definedName>
    <definedName name="토사">#REF!</definedName>
    <definedName name="토안전" localSheetId="2">#REF!</definedName>
    <definedName name="토안전" localSheetId="0">#REF!</definedName>
    <definedName name="토안전">#REF!</definedName>
    <definedName name="토양" localSheetId="2">#REF!</definedName>
    <definedName name="토양" localSheetId="0">#REF!</definedName>
    <definedName name="토양">#REF!</definedName>
    <definedName name="토이윤" localSheetId="2">#REF!</definedName>
    <definedName name="토이윤" localSheetId="0">#REF!</definedName>
    <definedName name="토이윤">#REF!</definedName>
    <definedName name="톱밥퇴비" localSheetId="2">#REF!</definedName>
    <definedName name="톱밥퇴비" localSheetId="0">#REF!</definedName>
    <definedName name="톱밥퇴비">#REF!</definedName>
    <definedName name="통2" localSheetId="2">#REF!</definedName>
    <definedName name="통2" localSheetId="0">#REF!</definedName>
    <definedName name="통2">#REF!</definedName>
    <definedName name="통간" localSheetId="2">#REF!</definedName>
    <definedName name="통간" localSheetId="0">#REF!</definedName>
    <definedName name="통간">#REF!</definedName>
    <definedName name="통상남" localSheetId="2">#REF!</definedName>
    <definedName name="통상남" localSheetId="1">#REF!</definedName>
    <definedName name="통상남" localSheetId="0">#REF!</definedName>
    <definedName name="통상남">#REF!</definedName>
    <definedName name="통상여" localSheetId="2">#REF!</definedName>
    <definedName name="통상여" localSheetId="1">#REF!</definedName>
    <definedName name="통상여" localSheetId="0">#REF!</definedName>
    <definedName name="통상여">#REF!</definedName>
    <definedName name="통신" localSheetId="2">#REF!</definedName>
    <definedName name="통신" localSheetId="0">#REF!</definedName>
    <definedName name="통신">#REF!</definedName>
    <definedName name="통신금" localSheetId="2">#REF!</definedName>
    <definedName name="통신금" localSheetId="0">#REF!</definedName>
    <definedName name="통신금">#REF!</definedName>
    <definedName name="통신기사1급" localSheetId="2">#REF!</definedName>
    <definedName name="통신기사1급" localSheetId="0">#REF!</definedName>
    <definedName name="통신기사1급">#REF!</definedName>
    <definedName name="통신기사2급" localSheetId="2">#REF!</definedName>
    <definedName name="통신기사2급" localSheetId="0">#REF!</definedName>
    <definedName name="통신기사2급">#REF!</definedName>
    <definedName name="통신내선공" localSheetId="2">#REF!</definedName>
    <definedName name="통신내선공" localSheetId="0">#REF!</definedName>
    <definedName name="통신내선공">#REF!</definedName>
    <definedName name="통신설비공" localSheetId="2">#REF!</definedName>
    <definedName name="통신설비공" localSheetId="0">#REF!</definedName>
    <definedName name="통신설비공">#REF!</definedName>
    <definedName name="통신외선공" localSheetId="2">#REF!</definedName>
    <definedName name="통신외선공" localSheetId="0">#REF!</definedName>
    <definedName name="통신외선공">#REF!</definedName>
    <definedName name="통신케이블공" localSheetId="2">#REF!</definedName>
    <definedName name="통신케이블공" localSheetId="0">#REF!</definedName>
    <definedName name="통신케이블공">#REF!</definedName>
    <definedName name="퇴직" localSheetId="2">#REF!</definedName>
    <definedName name="퇴직" localSheetId="0">#REF!</definedName>
    <definedName name="퇴직">#REF!</definedName>
    <definedName name="퇴직공제부금비" localSheetId="2">#REF!</definedName>
    <definedName name="퇴직공제부금비" localSheetId="0">#REF!</definedName>
    <definedName name="퇴직공제부금비">#REF!</definedName>
    <definedName name="투입" localSheetId="2">#REF!</definedName>
    <definedName name="투입" localSheetId="0">#REF!</definedName>
    <definedName name="투입">#REF!</definedName>
    <definedName name="투자액" localSheetId="2">#REF!</definedName>
    <definedName name="투자액" localSheetId="0">#REF!</definedName>
    <definedName name="투자액">#REF!</definedName>
    <definedName name="특별인부" localSheetId="2">#REF!</definedName>
    <definedName name="특별인부" localSheetId="0">#REF!</definedName>
    <definedName name="특별인부">#REF!</definedName>
    <definedName name="특케" localSheetId="2">#REF!</definedName>
    <definedName name="특케" localSheetId="0">#REF!</definedName>
    <definedName name="특케">#REF!</definedName>
    <definedName name="틀공" localSheetId="2">#REF!</definedName>
    <definedName name="틀공" localSheetId="1">#REF!</definedName>
    <definedName name="틀공" localSheetId="0">#REF!</definedName>
    <definedName name="틀공">#REF!</definedName>
    <definedName name="틀단중">[75]단중!$C$7:$P$17</definedName>
    <definedName name="틀바단면그림">INDIRECT("그림2!a"&amp;[67]구성1!$P$3)</definedName>
    <definedName name="틀바단면그림2">INDIRECT("그림2!a"&amp;[67]구성2!$P$3)</definedName>
    <definedName name="틀바단면그림3">INDIRECT("그림2!a"&amp;[67]구성3!$P$3)</definedName>
    <definedName name="틀바단면그림4">INDIRECT("그림2!a"&amp;[67]구성4!$P$3)</definedName>
    <definedName name="틀자재">[47]자재!$D$5:$AW$18</definedName>
    <definedName name="ㅍ" localSheetId="1" hidden="1">{#N/A,#N/A,FALSE,"이태원철근"}</definedName>
    <definedName name="ㅍ" localSheetId="0" hidden="1">{#N/A,#N/A,FALSE,"이태원철근"}</definedName>
    <definedName name="ㅍ" hidden="1">{#N/A,#N/A,FALSE,"이태원철근"}</definedName>
    <definedName name="ㅍㅇㄴ" localSheetId="1" hidden="1">{#N/A,#N/A,FALSE,"이태원철근"}</definedName>
    <definedName name="ㅍㅇㄴ" localSheetId="0" hidden="1">{#N/A,#N/A,FALSE,"이태원철근"}</definedName>
    <definedName name="ㅍㅇㄴ" hidden="1">{#N/A,#N/A,FALSE,"이태원철근"}</definedName>
    <definedName name="ㅍㅇㅁㅂ" localSheetId="1" hidden="1">{#N/A,#N/A,FALSE,"이태원철근"}</definedName>
    <definedName name="ㅍㅇㅁㅂ" localSheetId="0" hidden="1">{#N/A,#N/A,FALSE,"이태원철근"}</definedName>
    <definedName name="ㅍㅇㅁㅂ" hidden="1">{#N/A,#N/A,FALSE,"이태원철근"}</definedName>
    <definedName name="ㅍㅈ" localSheetId="1" hidden="1">{#N/A,#N/A,FALSE,"이태원철근"}</definedName>
    <definedName name="ㅍㅈ" localSheetId="0" hidden="1">{#N/A,#N/A,FALSE,"이태원철근"}</definedName>
    <definedName name="ㅍㅈ" hidden="1">{#N/A,#N/A,FALSE,"이태원철근"}</definedName>
    <definedName name="ㅍㅍㅍ">#N/A</definedName>
    <definedName name="ㅍㅍㅍㅍㅍㅍㅍ" localSheetId="1" hidden="1">{#N/A,#N/A,FALSE,"이태원철근"}</definedName>
    <definedName name="ㅍㅍㅍㅍㅍㅍㅍ" localSheetId="0" hidden="1">{#N/A,#N/A,FALSE,"이태원철근"}</definedName>
    <definedName name="ㅍㅍㅍㅍㅍㅍㅍ" hidden="1">{#N/A,#N/A,FALSE,"이태원철근"}</definedName>
    <definedName name="ㅍㅎㄷ" localSheetId="1" hidden="1">{#N/A,#N/A,FALSE,"이태원철근"}</definedName>
    <definedName name="ㅍㅎㄷ" localSheetId="0" hidden="1">{#N/A,#N/A,FALSE,"이태원철근"}</definedName>
    <definedName name="ㅍㅎㄷ" hidden="1">{#N/A,#N/A,FALSE,"이태원철근"}</definedName>
    <definedName name="파" localSheetId="1" hidden="1">{#N/A,#N/A,FALSE,"견적갑지";#N/A,#N/A,FALSE,"총괄표";#N/A,#N/A,FALSE,"철골공사";#N/A,#N/A,FALSE,"토목공사";#N/A,#N/A,FALSE,"판넬전기공사"}</definedName>
    <definedName name="파" localSheetId="0" hidden="1">{#N/A,#N/A,FALSE,"견적갑지";#N/A,#N/A,FALSE,"총괄표";#N/A,#N/A,FALSE,"철골공사";#N/A,#N/A,FALSE,"토목공사";#N/A,#N/A,FALSE,"판넬전기공사"}</definedName>
    <definedName name="파" hidden="1">{#N/A,#N/A,FALSE,"견적갑지";#N/A,#N/A,FALSE,"총괄표";#N/A,#N/A,FALSE,"철골공사";#N/A,#N/A,FALSE,"토목공사";#N/A,#N/A,FALSE,"판넬전기공사"}</definedName>
    <definedName name="파고라노" localSheetId="2">#REF!</definedName>
    <definedName name="파고라노" localSheetId="1">#REF!</definedName>
    <definedName name="파고라노" localSheetId="0">#REF!</definedName>
    <definedName name="파고라노">#REF!</definedName>
    <definedName name="파고라재" localSheetId="2">#REF!</definedName>
    <definedName name="파고라재" localSheetId="0">#REF!</definedName>
    <definedName name="파고라재">#REF!</definedName>
    <definedName name="파이1" localSheetId="2">#REF!</definedName>
    <definedName name="파이1" localSheetId="0">#REF!</definedName>
    <definedName name="파이1">#REF!</definedName>
    <definedName name="파이2" localSheetId="2">#REF!</definedName>
    <definedName name="파이2" localSheetId="0">#REF!</definedName>
    <definedName name="파이2">#REF!</definedName>
    <definedName name="파일" localSheetId="2">#REF!</definedName>
    <definedName name="파일" localSheetId="0">#REF!</definedName>
    <definedName name="파일">#REF!</definedName>
    <definedName name="파일길이" localSheetId="2">#REF!</definedName>
    <definedName name="파일길이" localSheetId="0">#REF!</definedName>
    <definedName name="파일길이">#REF!</definedName>
    <definedName name="파일종갯수" localSheetId="2">#REF!</definedName>
    <definedName name="파일종갯수" localSheetId="0">#REF!</definedName>
    <definedName name="파일종갯수">#REF!</definedName>
    <definedName name="파일횡갯수" localSheetId="2">#REF!</definedName>
    <definedName name="파일횡갯수" localSheetId="0">#REF!</definedName>
    <definedName name="파일횡갯수">#REF!</definedName>
    <definedName name="판석노" localSheetId="2">#REF!</definedName>
    <definedName name="판석노" localSheetId="0">#REF!</definedName>
    <definedName name="판석노">#REF!</definedName>
    <definedName name="판석재" localSheetId="2">#REF!</definedName>
    <definedName name="판석재" localSheetId="0">#REF!</definedName>
    <definedName name="판석재">#REF!</definedName>
    <definedName name="팔" localSheetId="2">#REF!</definedName>
    <definedName name="팔" localSheetId="0">#REF!</definedName>
    <definedName name="팔">#REF!</definedName>
    <definedName name="팥배나무H3.0" localSheetId="2">#REF!</definedName>
    <definedName name="팥배나무H3.0" localSheetId="0">#REF!</definedName>
    <definedName name="팥배나무H3.0">#REF!</definedName>
    <definedName name="팬" localSheetId="2" hidden="1">{"'급수사용량산정 (2)'!$A$1:$M$49","'급수사용량산정 (2)'!$A$1:$M$80"}</definedName>
    <definedName name="팬" localSheetId="1" hidden="1">{"'급수사용량산정 (2)'!$A$1:$M$49","'급수사용량산정 (2)'!$A$1:$M$80"}</definedName>
    <definedName name="팬" localSheetId="0" hidden="1">{"'급수사용량산정 (2)'!$A$1:$M$49","'급수사용량산정 (2)'!$A$1:$M$80"}</definedName>
    <definedName name="팬" hidden="1">{"'급수사용량산정 (2)'!$A$1:$M$49","'급수사용량산정 (2)'!$A$1:$M$80"}</definedName>
    <definedName name="팽나무H4.0" localSheetId="2">#REF!</definedName>
    <definedName name="팽나무H4.0" localSheetId="1">#REF!</definedName>
    <definedName name="팽나무H4.0" localSheetId="0">#REF!</definedName>
    <definedName name="팽나무H4.0">#REF!</definedName>
    <definedName name="팽창">#N/A</definedName>
    <definedName name="팽창보급수">#N/A</definedName>
    <definedName name="팽창탱크">#N/A</definedName>
    <definedName name="평단가" localSheetId="2">#REF!</definedName>
    <definedName name="평단가" localSheetId="1">#REF!</definedName>
    <definedName name="평단가" localSheetId="0">#REF!</definedName>
    <definedName name="평단가">#REF!</definedName>
    <definedName name="평당" localSheetId="2">#REF!</definedName>
    <definedName name="평당" localSheetId="0">#REF!</definedName>
    <definedName name="평당">#REF!</definedName>
    <definedName name="평의자노" localSheetId="2">#REF!</definedName>
    <definedName name="평의자노" localSheetId="0">#REF!</definedName>
    <definedName name="평의자노">#REF!</definedName>
    <definedName name="평의자재" localSheetId="2">#REF!</definedName>
    <definedName name="평의자재" localSheetId="0">#REF!</definedName>
    <definedName name="평의자재">#REF!</definedName>
    <definedName name="평형_48세대">#N/A</definedName>
    <definedName name="평화설비" localSheetId="2">#REF!</definedName>
    <definedName name="평화설비" localSheetId="1">#REF!</definedName>
    <definedName name="평화설비" localSheetId="0">#REF!</definedName>
    <definedName name="평화설비">#REF!</definedName>
    <definedName name="폐기물" localSheetId="1">{"Book1","수시.XLS"}</definedName>
    <definedName name="폐기물" localSheetId="0">{"Book1","수시.XLS"}</definedName>
    <definedName name="폐기물">{"Book1","수시.XLS"}</definedName>
    <definedName name="폐추니아" localSheetId="2">#REF!</definedName>
    <definedName name="폐추니아" localSheetId="1">#REF!</definedName>
    <definedName name="폐추니아" localSheetId="0">#REF!</definedName>
    <definedName name="폐추니아">#REF!</definedName>
    <definedName name="포장공수량집계표" localSheetId="2">#REF!</definedName>
    <definedName name="포장공수량집계표" localSheetId="0">#REF!</definedName>
    <definedName name="포장공수량집계표">#REF!</definedName>
    <definedName name="포장재" localSheetId="1">{#N/A,#N/A,FALSE,"골재소요량";#N/A,#N/A,FALSE,"골재소요량"}</definedName>
    <definedName name="포장재" localSheetId="0">{#N/A,#N/A,FALSE,"골재소요량";#N/A,#N/A,FALSE,"골재소요량"}</definedName>
    <definedName name="포장재">{#N/A,#N/A,FALSE,"골재소요량";#N/A,#N/A,FALSE,"골재소요량"}</definedName>
    <definedName name="포장재집계" localSheetId="1">{#N/A,#N/A,FALSE,"2~8번"}</definedName>
    <definedName name="포장재집계" localSheetId="0">{#N/A,#N/A,FALSE,"2~8번"}</definedName>
    <definedName name="포장재집계">{#N/A,#N/A,FALSE,"2~8번"}</definedName>
    <definedName name="폭" localSheetId="2">#REF!</definedName>
    <definedName name="폭" localSheetId="1">#REF!</definedName>
    <definedName name="폭" localSheetId="0">#REF!</definedName>
    <definedName name="폭">#REF!</definedName>
    <definedName name="표면보호경비" localSheetId="2">#REF!</definedName>
    <definedName name="표면보호경비" localSheetId="0">#REF!</definedName>
    <definedName name="표면보호경비">#REF!</definedName>
    <definedName name="표면보호노무비" localSheetId="2">#REF!</definedName>
    <definedName name="표면보호노무비" localSheetId="0">#REF!</definedName>
    <definedName name="표면보호노무비">#REF!</definedName>
    <definedName name="표면보호재료비" localSheetId="2">#REF!</definedName>
    <definedName name="표면보호재료비" localSheetId="0">#REF!</definedName>
    <definedName name="표면보호재료비">#REF!</definedName>
    <definedName name="표지" localSheetId="2" hidden="1">#REF!</definedName>
    <definedName name="표지" localSheetId="1" hidden="1">#REF!</definedName>
    <definedName name="표지" localSheetId="0" hidden="1">#REF!</definedName>
    <definedName name="표지" hidden="1">#REF!</definedName>
    <definedName name="표지001">#N/A</definedName>
    <definedName name="표지01">#N/A</definedName>
    <definedName name="표지2" localSheetId="2" hidden="1">#REF!</definedName>
    <definedName name="표지2" localSheetId="1" hidden="1">#REF!</definedName>
    <definedName name="표지2" localSheetId="0" hidden="1">#REF!</definedName>
    <definedName name="표지2" hidden="1">#REF!</definedName>
    <definedName name="표지3" localSheetId="2">#REF!</definedName>
    <definedName name="표지3" localSheetId="1">#REF!</definedName>
    <definedName name="표지3" localSheetId="0">#REF!</definedName>
    <definedName name="표지3">#REF!</definedName>
    <definedName name="표지중">#N/A</definedName>
    <definedName name="표지최하">#N/A</definedName>
    <definedName name="표지하">#N/A</definedName>
    <definedName name="표품_통신_6_13">[32]일위대가목록!#REF!</definedName>
    <definedName name="품명" localSheetId="2">#REF!</definedName>
    <definedName name="품명" localSheetId="1">#REF!</definedName>
    <definedName name="품명" localSheetId="0">#REF!</definedName>
    <definedName name="품명">#REF!</definedName>
    <definedName name="품의서AB" localSheetId="2">#REF!</definedName>
    <definedName name="품의서AB" localSheetId="0">#REF!</definedName>
    <definedName name="품의서AB">#REF!</definedName>
    <definedName name="풍납동" localSheetId="2" hidden="1">#REF!</definedName>
    <definedName name="풍납동" localSheetId="0" hidden="1">#REF!</definedName>
    <definedName name="풍납동" hidden="1">#REF!</definedName>
    <definedName name="풍납동아파트" localSheetId="2" hidden="1">#REF!</definedName>
    <definedName name="풍납동아파트" localSheetId="0" hidden="1">#REF!</definedName>
    <definedName name="풍납동아파트" hidden="1">#REF!</definedName>
    <definedName name="풍화0_3" localSheetId="2">#REF!</definedName>
    <definedName name="풍화0_3" localSheetId="0">#REF!</definedName>
    <definedName name="풍화0_3">#REF!</definedName>
    <definedName name="풍화12_15" localSheetId="2">#REF!</definedName>
    <definedName name="풍화12_15" localSheetId="0">#REF!</definedName>
    <definedName name="풍화12_15">#REF!</definedName>
    <definedName name="풍화15_18" localSheetId="2">#REF!</definedName>
    <definedName name="풍화15_18" localSheetId="0">#REF!</definedName>
    <definedName name="풍화15_18">#REF!</definedName>
    <definedName name="풍화3_6" localSheetId="2">#REF!</definedName>
    <definedName name="풍화3_6" localSheetId="0">#REF!</definedName>
    <definedName name="풍화3_6">#REF!</definedName>
    <definedName name="풍화6_9" localSheetId="2">#REF!</definedName>
    <definedName name="풍화6_9" localSheetId="0">#REF!</definedName>
    <definedName name="풍화6_9">#REF!</definedName>
    <definedName name="풍화9_12" localSheetId="2">#REF!</definedName>
    <definedName name="풍화9_12" localSheetId="0">#REF!</definedName>
    <definedName name="풍화9_12">#REF!</definedName>
    <definedName name="풍화암" localSheetId="2">#REF!</definedName>
    <definedName name="풍화암" localSheetId="0">#REF!</definedName>
    <definedName name="풍화암">#REF!</definedName>
    <definedName name="풍화토" localSheetId="2">#REF!</definedName>
    <definedName name="풍화토" localSheetId="0">#REF!</definedName>
    <definedName name="풍화토">#REF!</definedName>
    <definedName name="풍화합" localSheetId="2">#REF!</definedName>
    <definedName name="풍화합" localSheetId="0">#REF!</definedName>
    <definedName name="풍화합">#REF!</definedName>
    <definedName name="프로파일형태">OFFSET([67]그림2!$B$1,0,0,COUNTA([67]그림2!$B$1:$B$65536),1)</definedName>
    <definedName name="플">#N/A</definedName>
    <definedName name="플라타너스B8" localSheetId="2">#REF!</definedName>
    <definedName name="플라타너스B8" localSheetId="1">#REF!</definedName>
    <definedName name="플라타너스B8" localSheetId="0">#REF!</definedName>
    <definedName name="플라타너스B8">#REF!</definedName>
    <definedName name="플랜트전공" localSheetId="2">#REF!</definedName>
    <definedName name="플랜트전공" localSheetId="0">#REF!</definedName>
    <definedName name="플랜트전공">#REF!</definedName>
    <definedName name="피" localSheetId="1" hidden="1">{#N/A,#N/A,FALSE,"견적갑지";#N/A,#N/A,FALSE,"총괄표";#N/A,#N/A,FALSE,"철골공사";#N/A,#N/A,FALSE,"토목공사";#N/A,#N/A,FALSE,"판넬전기공사"}</definedName>
    <definedName name="피" localSheetId="0" hidden="1">{#N/A,#N/A,FALSE,"견적갑지";#N/A,#N/A,FALSE,"총괄표";#N/A,#N/A,FALSE,"철골공사";#N/A,#N/A,FALSE,"토목공사";#N/A,#N/A,FALSE,"판넬전기공사"}</definedName>
    <definedName name="피" hidden="1">{#N/A,#N/A,FALSE,"견적갑지";#N/A,#N/A,FALSE,"총괄표";#N/A,#N/A,FALSE,"철골공사";#N/A,#N/A,FALSE,"토목공사";#N/A,#N/A,FALSE,"판넬전기공사"}</definedName>
    <definedName name="피간접" localSheetId="2">#REF!</definedName>
    <definedName name="피간접" localSheetId="1">#REF!</definedName>
    <definedName name="피간접" localSheetId="0">#REF!</definedName>
    <definedName name="피간접">#REF!</definedName>
    <definedName name="피경비" localSheetId="2">#REF!</definedName>
    <definedName name="피경비" localSheetId="0">#REF!</definedName>
    <definedName name="피경비">#REF!</definedName>
    <definedName name="피관리" localSheetId="2">#REF!</definedName>
    <definedName name="피관리" localSheetId="0">#REF!</definedName>
    <definedName name="피관리">#REF!</definedName>
    <definedName name="피라칸사스H1.5" localSheetId="2">#REF!</definedName>
    <definedName name="피라칸사스H1.5" localSheetId="0">#REF!</definedName>
    <definedName name="피라칸사스H1.5">#REF!</definedName>
    <definedName name="피로티" localSheetId="1" hidden="1">{#N/A,#N/A,FALSE,"이태원철근"}</definedName>
    <definedName name="피로티" localSheetId="0" hidden="1">{#N/A,#N/A,FALSE,"이태원철근"}</definedName>
    <definedName name="피로티" hidden="1">{#N/A,#N/A,FALSE,"이태원철근"}</definedName>
    <definedName name="피로티1" localSheetId="1" hidden="1">{#N/A,#N/A,FALSE,"이태원철근"}</definedName>
    <definedName name="피로티1" localSheetId="0" hidden="1">{#N/A,#N/A,FALSE,"이태원철근"}</definedName>
    <definedName name="피로티1" hidden="1">{#N/A,#N/A,FALSE,"이태원철근"}</definedName>
    <definedName name="피보험" localSheetId="2">#REF!</definedName>
    <definedName name="피보험" localSheetId="1">#REF!</definedName>
    <definedName name="피보험" localSheetId="0">#REF!</definedName>
    <definedName name="피보험">#REF!</definedName>
    <definedName name="피부가" localSheetId="2">#REF!</definedName>
    <definedName name="피부가" localSheetId="0">#REF!</definedName>
    <definedName name="피부가">#REF!</definedName>
    <definedName name="피안전" localSheetId="2">#REF!</definedName>
    <definedName name="피안전" localSheetId="0">#REF!</definedName>
    <definedName name="피안전">#REF!</definedName>
    <definedName name="피이윤" localSheetId="2">#REF!</definedName>
    <definedName name="피이윤" localSheetId="0">#REF!</definedName>
    <definedName name="피이윤">#REF!</definedName>
    <definedName name="ㅎ" localSheetId="1" hidden="1">{#N/A,#N/A,FALSE,"이태원철근"}</definedName>
    <definedName name="ㅎ" localSheetId="0" hidden="1">{#N/A,#N/A,FALSE,"이태원철근"}</definedName>
    <definedName name="ㅎ" hidden="1">{#N/A,#N/A,FALSE,"이태원철근"}</definedName>
    <definedName name="ㅎ1" localSheetId="2">#REF!</definedName>
    <definedName name="ㅎ1" localSheetId="1">#REF!</definedName>
    <definedName name="ㅎ1" localSheetId="0">#REF!</definedName>
    <definedName name="ㅎ1">#REF!</definedName>
    <definedName name="ㅎ115" localSheetId="2">#REF!</definedName>
    <definedName name="ㅎ115" localSheetId="1">#REF!</definedName>
    <definedName name="ㅎ115" localSheetId="0">#REF!</definedName>
    <definedName name="ㅎ115">#REF!</definedName>
    <definedName name="ㅎ143" localSheetId="2">#REF!</definedName>
    <definedName name="ㅎ143" localSheetId="1">#REF!</definedName>
    <definedName name="ㅎ143" localSheetId="0">#REF!</definedName>
    <definedName name="ㅎ143">#REF!</definedName>
    <definedName name="ㅎ314" localSheetId="2">#REF!</definedName>
    <definedName name="ㅎ314" localSheetId="1">#REF!</definedName>
    <definedName name="ㅎ314" localSheetId="0">#REF!</definedName>
    <definedName name="ㅎ314">#REF!</definedName>
    <definedName name="ㅎ384" localSheetId="2">#REF!</definedName>
    <definedName name="ㅎ384" localSheetId="0">#REF!</definedName>
    <definedName name="ㅎ384">#REF!</definedName>
    <definedName name="ㅎ4ㄷㅈ" localSheetId="1" hidden="1">{#N/A,#N/A,FALSE,"이태원철근"}</definedName>
    <definedName name="ㅎ4ㄷㅈ" localSheetId="0" hidden="1">{#N/A,#N/A,FALSE,"이태원철근"}</definedName>
    <definedName name="ㅎ4ㄷㅈ" hidden="1">{#N/A,#N/A,FALSE,"이태원철근"}</definedName>
    <definedName name="ㅎ605" localSheetId="2">#REF!</definedName>
    <definedName name="ㅎ605" localSheetId="1">#REF!</definedName>
    <definedName name="ㅎ605" localSheetId="0">#REF!</definedName>
    <definedName name="ㅎ605">#REF!</definedName>
    <definedName name="ㅎ940" localSheetId="2">#REF!</definedName>
    <definedName name="ㅎ940" localSheetId="1">#REF!</definedName>
    <definedName name="ㅎ940" localSheetId="0">#REF!</definedName>
    <definedName name="ㅎ940">#REF!</definedName>
    <definedName name="ㅎㄱㄷㅂㅈ" localSheetId="1" hidden="1">{#N/A,#N/A,FALSE,"이태원철근"}</definedName>
    <definedName name="ㅎㄱㄷㅂㅈ" localSheetId="0" hidden="1">{#N/A,#N/A,FALSE,"이태원철근"}</definedName>
    <definedName name="ㅎㄱㄷㅂㅈ" hidden="1">{#N/A,#N/A,FALSE,"이태원철근"}</definedName>
    <definedName name="ㅎㄱㄷㅈ" localSheetId="1" hidden="1">{#N/A,#N/A,FALSE,"이태원철근"}</definedName>
    <definedName name="ㅎㄱㄷㅈ" localSheetId="0" hidden="1">{#N/A,#N/A,FALSE,"이태원철근"}</definedName>
    <definedName name="ㅎㄱㄷㅈ" hidden="1">{#N/A,#N/A,FALSE,"이태원철근"}</definedName>
    <definedName name="ㅎㄱㅈ" localSheetId="1" hidden="1">{#N/A,#N/A,FALSE,"이태원철근"}</definedName>
    <definedName name="ㅎㄱㅈ" localSheetId="0" hidden="1">{#N/A,#N/A,FALSE,"이태원철근"}</definedName>
    <definedName name="ㅎㄱㅈ" hidden="1">{#N/A,#N/A,FALSE,"이태원철근"}</definedName>
    <definedName name="ㅎㄷ" localSheetId="1" hidden="1">{#N/A,#N/A,FALSE,"이태원철근"}</definedName>
    <definedName name="ㅎㄷ" localSheetId="0" hidden="1">{#N/A,#N/A,FALSE,"이태원철근"}</definedName>
    <definedName name="ㅎㄷ" hidden="1">{#N/A,#N/A,FALSE,"이태원철근"}</definedName>
    <definedName name="ㅎㄷㅈㅈ" localSheetId="1" hidden="1">{#N/A,#N/A,FALSE,"이태원철근"}</definedName>
    <definedName name="ㅎㄷㅈㅈ" localSheetId="0" hidden="1">{#N/A,#N/A,FALSE,"이태원철근"}</definedName>
    <definedName name="ㅎㄷㅈㅈ" hidden="1">{#N/A,#N/A,FALSE,"이태원철근"}</definedName>
    <definedName name="ㅎ라ㅓㅓㅗㅎ라러" localSheetId="1" hidden="1">{#N/A,#N/A,FALSE,"이태원철근"}</definedName>
    <definedName name="ㅎ라ㅓㅓㅗㅎ라러" localSheetId="0" hidden="1">{#N/A,#N/A,FALSE,"이태원철근"}</definedName>
    <definedName name="ㅎ라ㅓㅓㅗㅎ라러" hidden="1">{#N/A,#N/A,FALSE,"이태원철근"}</definedName>
    <definedName name="ㅎ러ㅗ엉ㅎ러ㅗㅎㄹㅇ" localSheetId="1" hidden="1">{#N/A,#N/A,FALSE,"이태원철근"}</definedName>
    <definedName name="ㅎ러ㅗ엉ㅎ러ㅗㅎㄹㅇ" localSheetId="0" hidden="1">{#N/A,#N/A,FALSE,"이태원철근"}</definedName>
    <definedName name="ㅎ러ㅗ엉ㅎ러ㅗㅎㄹㅇ" hidden="1">{#N/A,#N/A,FALSE,"이태원철근"}</definedName>
    <definedName name="ㅎㅎ">#N/A</definedName>
    <definedName name="ㅎㅎㅎ" localSheetId="2">#REF!</definedName>
    <definedName name="ㅎㅎㅎ" localSheetId="1">#REF!</definedName>
    <definedName name="ㅎㅎㅎ" localSheetId="0">#REF!</definedName>
    <definedName name="ㅎㅎㅎ">#REF!</definedName>
    <definedName name="ㅎㅎㅎ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2">#REF!</definedName>
    <definedName name="ㅎㅎㅎㅎ" localSheetId="1">#REF!</definedName>
    <definedName name="ㅎㅎㅎㅎ" localSheetId="0">#REF!</definedName>
    <definedName name="ㅎㅎㅎㅎ">#REF!</definedName>
    <definedName name="ㅎㅎㅎㅎㅎㅎ" localSheetId="2">#REF!</definedName>
    <definedName name="ㅎㅎㅎㅎㅎㅎ" localSheetId="0">#REF!</definedName>
    <definedName name="ㅎㅎㅎㅎㅎㅎ">#REF!</definedName>
    <definedName name="ㅎㅎㅎㅎㅎㅎㅎㅎㅎㅎㅎㅎㅎ" localSheetId="2">#REF!</definedName>
    <definedName name="ㅎㅎㅎㅎㅎㅎㅎㅎㅎㅎㅎㅎㅎ" localSheetId="0">#REF!</definedName>
    <definedName name="ㅎㅎㅎㅎㅎㅎㅎㅎㅎㅎㅎㅎㅎ">#REF!</definedName>
    <definedName name="하" localSheetId="1" hidden="1">{#N/A,#N/A,FALSE,"지침";#N/A,#N/A,FALSE,"환경분석";#N/A,#N/A,FALSE,"Sheet16"}</definedName>
    <definedName name="하" localSheetId="0" hidden="1">{#N/A,#N/A,FALSE,"지침";#N/A,#N/A,FALSE,"환경분석";#N/A,#N/A,FALSE,"Sheet16"}</definedName>
    <definedName name="하" hidden="1">{#N/A,#N/A,FALSE,"지침";#N/A,#N/A,FALSE,"환경분석";#N/A,#N/A,FALSE,"Sheet16"}</definedName>
    <definedName name="하늘" localSheetId="1" hidden="1">{#N/A,#N/A,FALSE,"전력간선"}</definedName>
    <definedName name="하늘" localSheetId="0" hidden="1">{#N/A,#N/A,FALSE,"전력간선"}</definedName>
    <definedName name="하늘" hidden="1">{#N/A,#N/A,FALSE,"전력간선"}</definedName>
    <definedName name="하도" localSheetId="2">#REF!</definedName>
    <definedName name="하도" localSheetId="1">#REF!</definedName>
    <definedName name="하도" localSheetId="0">#REF!</definedName>
    <definedName name="하도">#REF!</definedName>
    <definedName name="하도비율" localSheetId="2">#REF!</definedName>
    <definedName name="하도비율" localSheetId="1">#REF!</definedName>
    <definedName name="하도비율" localSheetId="0">#REF!</definedName>
    <definedName name="하도비율">#REF!</definedName>
    <definedName name="하도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공" localSheetId="2">#REF!</definedName>
    <definedName name="하부공" localSheetId="1">#REF!</definedName>
    <definedName name="하부공" localSheetId="0">#REF!</definedName>
    <definedName name="하부공">#REF!</definedName>
    <definedName name="하부공_기초" localSheetId="2">#REF!</definedName>
    <definedName name="하부공_기초" localSheetId="0">#REF!</definedName>
    <definedName name="하부공_기초">#REF!</definedName>
    <definedName name="하부슬라브" localSheetId="2">#REF!</definedName>
    <definedName name="하부슬라브" localSheetId="0">#REF!</definedName>
    <definedName name="하부슬라브">#REF!</definedName>
    <definedName name="하수도2"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바" localSheetId="2" hidden="1">{#N/A,#N/A,FALSE,"포장단가"}</definedName>
    <definedName name="하이바" localSheetId="1" hidden="1">{#N/A,#N/A,FALSE,"포장단가"}</definedName>
    <definedName name="하이바" localSheetId="0" hidden="1">{#N/A,#N/A,FALSE,"포장단가"}</definedName>
    <definedName name="하이바" hidden="1">{#N/A,#N/A,FALSE,"포장단가"}</definedName>
    <definedName name="하이얀" localSheetId="1" hidden="1">{#N/A,#N/A,FALSE,"이태원철근"}</definedName>
    <definedName name="하이얀" localSheetId="0" hidden="1">{#N/A,#N/A,FALSE,"이태원철근"}</definedName>
    <definedName name="하이얀" hidden="1">{#N/A,#N/A,FALSE,"이태원철근"}</definedName>
    <definedName name="하지원" localSheetId="1" hidden="1">{#N/A,#N/A,FALSE,"지침";#N/A,#N/A,FALSE,"환경분석";#N/A,#N/A,FALSE,"Sheet16"}</definedName>
    <definedName name="하지원" localSheetId="0" hidden="1">{#N/A,#N/A,FALSE,"지침";#N/A,#N/A,FALSE,"환경분석";#N/A,#N/A,FALSE,"Sheet16"}</definedName>
    <definedName name="하지원" hidden="1">{#N/A,#N/A,FALSE,"지침";#N/A,#N/A,FALSE,"환경분석";#N/A,#N/A,FALSE,"Sheet16"}</definedName>
    <definedName name="하ㅣ옿" hidden="1">[5]목표세부명세!#REF!</definedName>
    <definedName name="한" localSheetId="2">#REF!</definedName>
    <definedName name="한" localSheetId="1">#REF!</definedName>
    <definedName name="한" localSheetId="0">#REF!</definedName>
    <definedName name="한">#REF!</definedName>
    <definedName name="한글노무비" localSheetId="2">#REF!</definedName>
    <definedName name="한글노무비" localSheetId="0">#REF!</definedName>
    <definedName name="한글노무비">#REF!</definedName>
    <definedName name="한라구절초" localSheetId="2">#REF!</definedName>
    <definedName name="한라구절초" localSheetId="0">#REF!</definedName>
    <definedName name="한라구절초">#REF!</definedName>
    <definedName name="합_______계" localSheetId="2">#REF!</definedName>
    <definedName name="합_______계" localSheetId="0">#REF!</definedName>
    <definedName name="합_______계">#REF!</definedName>
    <definedName name="合____計">#N/A</definedName>
    <definedName name="합1_40" localSheetId="2">#REF!</definedName>
    <definedName name="합1_40" localSheetId="1">#REF!</definedName>
    <definedName name="합1_40" localSheetId="0">#REF!</definedName>
    <definedName name="합1_40">#REF!</definedName>
    <definedName name="합2_25" localSheetId="2">#REF!</definedName>
    <definedName name="합2_25" localSheetId="0">#REF!</definedName>
    <definedName name="합2_25">#REF!</definedName>
    <definedName name="합2_40" localSheetId="2">#REF!</definedName>
    <definedName name="합2_40" localSheetId="0">#REF!</definedName>
    <definedName name="합2_40">#REF!</definedName>
    <definedName name="합3_25" localSheetId="2">#REF!</definedName>
    <definedName name="합3_25" localSheetId="0">#REF!</definedName>
    <definedName name="합3_25">#REF!</definedName>
    <definedName name="합계" localSheetId="2">#REF!</definedName>
    <definedName name="합계" localSheetId="0">#REF!</definedName>
    <definedName name="합계">#REF!</definedName>
    <definedName name="합계금액" localSheetId="2">#REF!</definedName>
    <definedName name="합계금액" localSheetId="1">#REF!</definedName>
    <definedName name="합계금액" localSheetId="0">#REF!</definedName>
    <definedName name="합계금액">#REF!</definedName>
    <definedName name="합판6" localSheetId="2">#REF!</definedName>
    <definedName name="합판6" localSheetId="0">#REF!</definedName>
    <definedName name="합판6">#REF!</definedName>
    <definedName name="합판노" localSheetId="2">#REF!</definedName>
    <definedName name="합판노" localSheetId="0">#REF!</definedName>
    <definedName name="합판노">#REF!</definedName>
    <definedName name="합판재" localSheetId="2">#REF!</definedName>
    <definedName name="합판재" localSheetId="0">#REF!</definedName>
    <definedName name="합판재">#REF!</definedName>
    <definedName name="항타길이_경사" localSheetId="2">#REF!</definedName>
    <definedName name="항타길이_경사" localSheetId="0">#REF!</definedName>
    <definedName name="항타길이_경사">#REF!</definedName>
    <definedName name="항타길이_수직" localSheetId="2">#REF!</definedName>
    <definedName name="항타길이_수직" localSheetId="0">#REF!</definedName>
    <definedName name="항타길이_수직">#REF!</definedName>
    <definedName name="해당화" localSheetId="2">#REF!</definedName>
    <definedName name="해당화" localSheetId="0">#REF!</definedName>
    <definedName name="해당화">#REF!</definedName>
    <definedName name="해송H3.0xW1.2xR10" localSheetId="2">#REF!</definedName>
    <definedName name="해송H3.0xW1.2xR10" localSheetId="0">#REF!</definedName>
    <definedName name="해송H3.0xW1.2xR10">#REF!</definedName>
    <definedName name="해송H3.5xW1.5xR12" localSheetId="2">#REF!</definedName>
    <definedName name="해송H3.5xW1.5xR12" localSheetId="0">#REF!</definedName>
    <definedName name="해송H3.5xW1.5xR12">#REF!</definedName>
    <definedName name="향남1_40" localSheetId="2">#REF!</definedName>
    <definedName name="향남1_40" localSheetId="0">#REF!</definedName>
    <definedName name="향남1_40">#REF!</definedName>
    <definedName name="향남2_25" localSheetId="2">#REF!</definedName>
    <definedName name="향남2_25" localSheetId="0">#REF!</definedName>
    <definedName name="향남2_25">#REF!</definedName>
    <definedName name="향남2_40" localSheetId="2">#REF!</definedName>
    <definedName name="향남2_40" localSheetId="0">#REF!</definedName>
    <definedName name="향남2_40">#REF!</definedName>
    <definedName name="향남3_25" localSheetId="2">#REF!</definedName>
    <definedName name="향남3_25" localSheetId="0">#REF!</definedName>
    <definedName name="향남3_25">#REF!</definedName>
    <definedName name="헌치H" localSheetId="2">#REF!</definedName>
    <definedName name="헌치H" localSheetId="0">#REF!</definedName>
    <definedName name="헌치H">#REF!</definedName>
    <definedName name="헌치V" localSheetId="2">#REF!</definedName>
    <definedName name="헌치V" localSheetId="0">#REF!</definedName>
    <definedName name="헌치V">#REF!</definedName>
    <definedName name="혀오강ㄷ" localSheetId="1" hidden="1">{#N/A,#N/A,FALSE,"지침";#N/A,#N/A,FALSE,"환경분석";#N/A,#N/A,FALSE,"Sheet16"}</definedName>
    <definedName name="혀오강ㄷ" localSheetId="0" hidden="1">{#N/A,#N/A,FALSE,"지침";#N/A,#N/A,FALSE,"환경분석";#N/A,#N/A,FALSE,"Sheet16"}</definedName>
    <definedName name="혀오강ㄷ" hidden="1">{#N/A,#N/A,FALSE,"지침";#N/A,#N/A,FALSE,"환경분석";#N/A,#N/A,FALSE,"Sheet16"}</definedName>
    <definedName name="현광등" localSheetId="1" hidden="1">{#N/A,#N/A,FALSE,"지침";#N/A,#N/A,FALSE,"환경분석";#N/A,#N/A,FALSE,"Sheet16"}</definedName>
    <definedName name="현광등" localSheetId="0" hidden="1">{#N/A,#N/A,FALSE,"지침";#N/A,#N/A,FALSE,"환경분석";#N/A,#N/A,FALSE,"Sheet16"}</definedName>
    <definedName name="현광등" hidden="1">{#N/A,#N/A,FALSE,"지침";#N/A,#N/A,FALSE,"환경분석";#N/A,#N/A,FALSE,"Sheet16"}</definedName>
    <definedName name="현대건" localSheetId="2">#REF!</definedName>
    <definedName name="현대건" localSheetId="1">#REF!</definedName>
    <definedName name="현대건" localSheetId="0">#REF!</definedName>
    <definedName name="현대건">#REF!</definedName>
    <definedName name="현대건설" localSheetId="2">#REF!</definedName>
    <definedName name="현대건설" localSheetId="0">#REF!</definedName>
    <definedName name="현대건설">#REF!</definedName>
    <definedName name="현대기" localSheetId="2">#REF!</definedName>
    <definedName name="현대기" localSheetId="0">#REF!</definedName>
    <definedName name="현대기">#REF!</definedName>
    <definedName name="현대백화점" localSheetId="1" hidden="1">{#N/A,#N/A,FALSE,"CCTV"}</definedName>
    <definedName name="현대백화점" localSheetId="0" hidden="1">{#N/A,#N/A,FALSE,"CCTV"}</definedName>
    <definedName name="현대백화점" hidden="1">{#N/A,#N/A,FALSE,"CCTV"}</definedName>
    <definedName name="현대산업" localSheetId="2">#REF!</definedName>
    <definedName name="현대산업" localSheetId="1">#REF!</definedName>
    <definedName name="현대산업" localSheetId="0">#REF!</definedName>
    <definedName name="현대산업">#REF!</definedName>
    <definedName name="현대철" localSheetId="2">#REF!</definedName>
    <definedName name="현대철" localSheetId="0">#REF!</definedName>
    <definedName name="현대철">#REF!</definedName>
    <definedName name="현대코아공통비" localSheetId="2" hidden="1">#REF!</definedName>
    <definedName name="현대코아공통비" localSheetId="0" hidden="1">#REF!</definedName>
    <definedName name="현대코아공통비" hidden="1">#REF!</definedName>
    <definedName name="현대토" localSheetId="2">#REF!</definedName>
    <definedName name="현대토" localSheetId="0">#REF!</definedName>
    <definedName name="현대토">#REF!</definedName>
    <definedName name="현장" localSheetId="2">#REF!</definedName>
    <definedName name="현장" localSheetId="0">#REF!</definedName>
    <definedName name="현장">#REF!</definedName>
    <definedName name="현장위치" localSheetId="1" hidden="1">{#N/A,#N/A,FALSE,"이태원철근"}</definedName>
    <definedName name="현장위치" localSheetId="0" hidden="1">{#N/A,#N/A,FALSE,"이태원철근"}</definedName>
    <definedName name="현장위치" hidden="1">{#N/A,#N/A,FALSE,"이태원철근"}</definedName>
    <definedName name="현장조직표2" localSheetId="1" hidden="1">{#N/A,#N/A,FALSE,"이태원철근"}</definedName>
    <definedName name="현장조직표2" localSheetId="0" hidden="1">{#N/A,#N/A,FALSE,"이태원철근"}</definedName>
    <definedName name="현장조직표2" hidden="1">{#N/A,#N/A,FALSE,"이태원철근"}</definedName>
    <definedName name="현장주변사진" localSheetId="1" hidden="1">{#N/A,#N/A,FALSE,"이태원철근"}</definedName>
    <definedName name="현장주변사진" localSheetId="0" hidden="1">{#N/A,#N/A,FALSE,"이태원철근"}</definedName>
    <definedName name="현장주변사진" hidden="1">{#N/A,#N/A,FALSE,"이태원철근"}</definedName>
    <definedName name="현지" localSheetId="2">#REF!</definedName>
    <definedName name="현지" localSheetId="1">#REF!</definedName>
    <definedName name="현지" localSheetId="0">#REF!</definedName>
    <definedName name="현지">#REF!</definedName>
    <definedName name="협조전" localSheetId="2" hidden="1">#REF!</definedName>
    <definedName name="협조전" localSheetId="0" hidden="1">#REF!</definedName>
    <definedName name="협조전" hidden="1">#REF!</definedName>
    <definedName name="형틀목공" localSheetId="2">#REF!</definedName>
    <definedName name="형틀목공" localSheetId="0">#REF!</definedName>
    <definedName name="형틀목공">#REF!</definedName>
    <definedName name="호박노" localSheetId="2">#REF!</definedName>
    <definedName name="호박노" localSheetId="0">#REF!</definedName>
    <definedName name="호박노">#REF!</definedName>
    <definedName name="호박돌" localSheetId="2">#REF!</definedName>
    <definedName name="호박돌" localSheetId="0">#REF!</definedName>
    <definedName name="호박돌">#REF!</definedName>
    <definedName name="호박재" localSheetId="2">#REF!</definedName>
    <definedName name="호박재" localSheetId="0">#REF!</definedName>
    <definedName name="호박재">#REF!</definedName>
    <definedName name="호호" localSheetId="1" hidden="1">{#N/A,#N/A,FALSE,"지침";#N/A,#N/A,FALSE,"환경분석";#N/A,#N/A,FALSE,"Sheet16"}</definedName>
    <definedName name="호호" localSheetId="0" hidden="1">{#N/A,#N/A,FALSE,"지침";#N/A,#N/A,FALSE,"환경분석";#N/A,#N/A,FALSE,"Sheet16"}</definedName>
    <definedName name="호호" hidden="1">{#N/A,#N/A,FALSE,"지침";#N/A,#N/A,FALSE,"환경분석";#N/A,#N/A,FALSE,"Sheet16"}</definedName>
    <definedName name="호ㅓ" localSheetId="2" hidden="1">#REF!</definedName>
    <definedName name="호ㅓ" localSheetId="1" hidden="1">#REF!</definedName>
    <definedName name="호ㅓ" localSheetId="0" hidden="1">#REF!</definedName>
    <definedName name="호ㅓ" hidden="1">#REF!</definedName>
    <definedName name="혿ㄱㅂ" localSheetId="1">{"Book1","공량카드.XLS"}</definedName>
    <definedName name="혿ㄱㅂ" localSheetId="0">{"Book1","공량카드.XLS"}</definedName>
    <definedName name="혿ㄱㅂ">{"Book1","공량카드.XLS"}</definedName>
    <definedName name="홈통받이수량" localSheetId="2">#REF!</definedName>
    <definedName name="홈통받이수량" localSheetId="1">#REF!</definedName>
    <definedName name="홈통받이수량" localSheetId="0">#REF!</definedName>
    <definedName name="홈통받이수량">#REF!</definedName>
    <definedName name="홍단풍" localSheetId="2">#REF!</definedName>
    <definedName name="홍단풍" localSheetId="0">#REF!</definedName>
    <definedName name="홍단풍">#REF!</definedName>
    <definedName name="홍단풍H3.5xR12" localSheetId="2">#REF!</definedName>
    <definedName name="홍단풍H3.5xR12" localSheetId="0">#REF!</definedName>
    <definedName name="홍단풍H3.5xR12">#REF!</definedName>
    <definedName name="홍범표" localSheetId="1" hidden="1">{#N/A,#N/A,FALSE,"이태원철근"}</definedName>
    <definedName name="홍범표" localSheetId="0" hidden="1">{#N/A,#N/A,FALSE,"이태원철근"}</definedName>
    <definedName name="홍범표" hidden="1">{#N/A,#N/A,FALSE,"이태원철근"}</definedName>
    <definedName name="화장">#N/A</definedName>
    <definedName name="화장실">INDIRECT("그림!$b"&amp;MATCH([60]Tool!$D$8,____,0))</definedName>
    <definedName name="화ㅓㅗ허ㅏㅎ" localSheetId="1" hidden="1">{#N/A,#N/A,FALSE,"이태원철근"}</definedName>
    <definedName name="화ㅓㅗ허ㅏㅎ" localSheetId="0" hidden="1">{#N/A,#N/A,FALSE,"이태원철근"}</definedName>
    <definedName name="화ㅓㅗ허ㅏㅎ" hidden="1">{#N/A,#N/A,FALSE,"이태원철근"}</definedName>
    <definedName name="화ㅓㅣ허ㅏ" localSheetId="2">#REF!</definedName>
    <definedName name="화ㅓㅣ허ㅏ" localSheetId="1">#REF!</definedName>
    <definedName name="화ㅓㅣ허ㅏ" localSheetId="0">#REF!</definedName>
    <definedName name="화ㅓㅣ허ㅏ">#REF!</definedName>
    <definedName name="확인" localSheetId="2">BlankMacro1</definedName>
    <definedName name="확인" localSheetId="1">BlankMacro1</definedName>
    <definedName name="확인" localSheetId="0">BlankMacro1</definedName>
    <definedName name="확인">BlankMacro1</definedName>
    <definedName name="확장형">[47]구분자!$O$24:$O$26</definedName>
    <definedName name="환" localSheetId="2">#REF!</definedName>
    <definedName name="환" localSheetId="1">#REF!</definedName>
    <definedName name="환" localSheetId="0">#REF!</definedName>
    <definedName name="환">#REF!</definedName>
    <definedName name="환기구">[47]구분자!$N$24:$N$25</definedName>
    <definedName name="환율" localSheetId="2">#REF!</definedName>
    <definedName name="환율" localSheetId="1">#REF!</definedName>
    <definedName name="환율" localSheetId="0">#REF!</definedName>
    <definedName name="환율">#REF!</definedName>
    <definedName name="회양목H0.3" localSheetId="2">#REF!</definedName>
    <definedName name="회양목H0.3" localSheetId="0">#REF!</definedName>
    <definedName name="회양목H0.3">#REF!</definedName>
    <definedName name="횡배수관공_개소별명세" localSheetId="2">#REF!</definedName>
    <definedName name="횡배수관공_개소별명세" localSheetId="0">#REF!</definedName>
    <definedName name="횡배수관공_개소별명세">#REF!</definedName>
    <definedName name="횡배수관구체_수량산출" localSheetId="2">#REF!</definedName>
    <definedName name="횡배수관구체_수량산출" localSheetId="0">#REF!</definedName>
    <definedName name="횡배수관구체_수량산출">#REF!</definedName>
    <definedName name="횡배수관날개벽_수량산출" localSheetId="2">#REF!</definedName>
    <definedName name="횡배수관날개벽_수량산출" localSheetId="0">#REF!</definedName>
    <definedName name="횡배수관날개벽_수량산출">#REF!</definedName>
    <definedName name="횡배수관차수벽_수량산출" localSheetId="2">#REF!</definedName>
    <definedName name="횡배수관차수벽_수량산출" localSheetId="0">#REF!</definedName>
    <definedName name="횡배수관차수벽_수량산출">#REF!</definedName>
    <definedName name="효효" localSheetId="1" hidden="1">{#N/A,#N/A,FALSE,"지침";#N/A,#N/A,FALSE,"환경분석";#N/A,#N/A,FALSE,"Sheet16"}</definedName>
    <definedName name="효효" localSheetId="0" hidden="1">{#N/A,#N/A,FALSE,"지침";#N/A,#N/A,FALSE,"환경분석";#N/A,#N/A,FALSE,"Sheet16"}</definedName>
    <definedName name="효효" hidden="1">{#N/A,#N/A,FALSE,"지침";#N/A,#N/A,FALSE,"환경분석";#N/A,#N/A,FALSE,"Sheet16"}</definedName>
    <definedName name="효ㅕㅕㅛㅎ" localSheetId="2">#REF!</definedName>
    <definedName name="효ㅕㅕㅛㅎ" localSheetId="1">#REF!</definedName>
    <definedName name="효ㅕㅕㅛㅎ" localSheetId="0">#REF!</definedName>
    <definedName name="효ㅕㅕㅛㅎ">#REF!</definedName>
    <definedName name="후박나무H4.0" localSheetId="2">#REF!</definedName>
    <definedName name="후박나무H4.0" localSheetId="0">#REF!</definedName>
    <definedName name="후박나무H4.0">#REF!</definedName>
    <definedName name="후피향나무H1.8" localSheetId="2">#REF!</definedName>
    <definedName name="후피향나무H1.8" localSheetId="0">#REF!</definedName>
    <definedName name="후피향나무H1.8">#REF!</definedName>
    <definedName name="후후">INDIRECT("그림!$b"&amp;MATCH([60]Tool!$D$8,____,0))</definedName>
    <definedName name="휀">#N/A</definedName>
    <definedName name="휴게소" localSheetId="2">#REF!</definedName>
    <definedName name="휴게소" localSheetId="1">#REF!</definedName>
    <definedName name="휴게소" localSheetId="0">#REF!</definedName>
    <definedName name="휴게소">#REF!</definedName>
    <definedName name="휴게소개소" localSheetId="2">#REF!</definedName>
    <definedName name="휴게소개소" localSheetId="0">#REF!</definedName>
    <definedName name="휴게소개소">#REF!</definedName>
    <definedName name="휻" localSheetId="1" hidden="1">{#N/A,#N/A,FALSE,"이태원철근"}</definedName>
    <definedName name="휻" localSheetId="0" hidden="1">{#N/A,#N/A,FALSE,"이태원철근"}</definedName>
    <definedName name="휻" hidden="1">{#N/A,#N/A,FALSE,"이태원철근"}</definedName>
    <definedName name="흄관운반" localSheetId="2" hidden="1">{#N/A,#N/A,FALSE,"포장단가"}</definedName>
    <definedName name="흄관운반" localSheetId="1" hidden="1">{#N/A,#N/A,FALSE,"포장단가"}</definedName>
    <definedName name="흄관운반" localSheetId="0" hidden="1">{#N/A,#N/A,FALSE,"포장단가"}</definedName>
    <definedName name="흄관운반" hidden="1">{#N/A,#N/A,FALSE,"포장단가"}</definedName>
    <definedName name="희선" localSheetId="2">#REF!,#REF!,#REF!,#REF!,#REF!,#REF!,#REF!,#REF!,#REF!,#REF!,#REF!,#REF!,#REF!,#REF!,#REF!,#REF!,#REF!,#REF!,#REF!</definedName>
    <definedName name="희선" localSheetId="1">#REF!,#REF!,#REF!,#REF!,#REF!,#REF!,#REF!,#REF!,#REF!,#REF!,#REF!,#REF!,#REF!,#REF!,#REF!,#REF!,#REF!,#REF!,#REF!</definedName>
    <definedName name="희선" localSheetId="0">#REF!,#REF!,#REF!,#REF!,#REF!,#REF!,#REF!,#REF!,#REF!,#REF!,#REF!,#REF!,#REF!,#REF!,#REF!,#REF!,#REF!,#REF!,#REF!</definedName>
    <definedName name="희선">#REF!,#REF!,#REF!,#REF!,#REF!,#REF!,#REF!,#REF!,#REF!,#REF!,#REF!,#REF!,#REF!,#REF!,#REF!,#REF!,#REF!,#REF!,#REF!</definedName>
    <definedName name="히"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말라야시다6노무" localSheetId="2">#REF!</definedName>
    <definedName name="히말라야시다6노무" localSheetId="1">#REF!</definedName>
    <definedName name="히말라야시다6노무" localSheetId="0">#REF!</definedName>
    <definedName name="히말라야시다6노무">#REF!</definedName>
    <definedName name="히말라야시다6재료" localSheetId="2">#REF!</definedName>
    <definedName name="히말라야시다6재료" localSheetId="0">#REF!</definedName>
    <definedName name="히말라야시다6재료">#REF!</definedName>
    <definedName name="히말라야시다8노무" localSheetId="2">#REF!</definedName>
    <definedName name="히말라야시다8노무" localSheetId="0">#REF!</definedName>
    <definedName name="히말라야시다8노무">#REF!</definedName>
    <definedName name="히말라야시다8재료" localSheetId="2">#REF!</definedName>
    <definedName name="히말라야시다8재료" localSheetId="0">#REF!</definedName>
    <definedName name="히말라야시다8재료">#REF!</definedName>
    <definedName name="히히">INDIRECT("그림!$b"&amp;MATCH([60]Tool!$D$8,____,0))</definedName>
    <definedName name="ㅏ" localSheetId="2">#REF!</definedName>
    <definedName name="ㅏ" localSheetId="1">#REF!</definedName>
    <definedName name="ㅏ" localSheetId="0">#REF!</definedName>
    <definedName name="ㅏ">#REF!</definedName>
    <definedName name="ㅏㅏ" localSheetId="2">#REF!</definedName>
    <definedName name="ㅏㅏ" localSheetId="0">#REF!</definedName>
    <definedName name="ㅏㅏ">#REF!</definedName>
    <definedName name="ㅏㅏㅏ"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#N/A</definedName>
    <definedName name="ㅏㅏㅣ"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ㅏㅓㅣ" localSheetId="1" hidden="1">{#N/A,#N/A,FALSE,"이태원철근"}</definedName>
    <definedName name="ㅏㅓㅏㅓㅣ" localSheetId="0" hidden="1">{#N/A,#N/A,FALSE,"이태원철근"}</definedName>
    <definedName name="ㅏㅓㅏㅓㅣ" hidden="1">{#N/A,#N/A,FALSE,"이태원철근"}</definedName>
    <definedName name="ㅏㅓㅣㅏㅓㅣㅏㅓㅣ" localSheetId="1" hidden="1">{#N/A,#N/A,FALSE,"이태원철근"}</definedName>
    <definedName name="ㅏㅓㅣㅏㅓㅣㅏㅓㅣ" localSheetId="0" hidden="1">{#N/A,#N/A,FALSE,"이태원철근"}</definedName>
    <definedName name="ㅏㅓㅣㅏㅓㅣㅏㅓㅣ" hidden="1">{#N/A,#N/A,FALSE,"이태원철근"}</definedName>
    <definedName name="ㅏㅓㅣㅏㅓㅣㅏㅓㅣㅓ" localSheetId="1" hidden="1">{#N/A,#N/A,FALSE,"이태원철근"}</definedName>
    <definedName name="ㅏㅓㅣㅏㅓㅣㅏㅓㅣㅓ" localSheetId="0" hidden="1">{#N/A,#N/A,FALSE,"이태원철근"}</definedName>
    <definedName name="ㅏㅓㅣㅏㅓㅣㅏㅓㅣㅓ" hidden="1">{#N/A,#N/A,FALSE,"이태원철근"}</definedName>
    <definedName name="ㅐ" localSheetId="1" hidden="1">{#N/A,#N/A,FALSE,"이태원철근"}</definedName>
    <definedName name="ㅐ" localSheetId="0" hidden="1">{#N/A,#N/A,FALSE,"이태원철근"}</definedName>
    <definedName name="ㅐ" hidden="1">{#N/A,#N/A,FALSE,"이태원철근"}</definedName>
    <definedName name="ㅐ55" localSheetId="2">#REF!</definedName>
    <definedName name="ㅐ55" localSheetId="1">#REF!</definedName>
    <definedName name="ㅐ55" localSheetId="0">#REF!</definedName>
    <definedName name="ㅐ55">#REF!</definedName>
    <definedName name="ㅑ" localSheetId="1">{#N/A,#N/A,FALSE,"이태원철근"}</definedName>
    <definedName name="ㅑ" localSheetId="0">{#N/A,#N/A,FALSE,"이태원철근"}</definedName>
    <definedName name="ㅑ">{#N/A,#N/A,FALSE,"이태원철근"}</definedName>
    <definedName name="ㅑㅑㅑ"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 localSheetId="2">#REF!</definedName>
    <definedName name="ㅓ" localSheetId="1">#REF!</definedName>
    <definedName name="ㅓ" localSheetId="0">#REF!</definedName>
    <definedName name="ㅓ">#REF!</definedName>
    <definedName name="ㅓ8" localSheetId="2">#REF!</definedName>
    <definedName name="ㅓ8" localSheetId="0">#REF!</definedName>
    <definedName name="ㅓ8">#REF!</definedName>
    <definedName name="ㅓㄴㄱ"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ㄱ"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ㅏㅏㅣ" localSheetId="2">BLCH</definedName>
    <definedName name="ㅓㅏㅏㅣ" localSheetId="1">BLCH</definedName>
    <definedName name="ㅓㅏㅏㅣ" localSheetId="0">BLCH</definedName>
    <definedName name="ㅓㅏㅏㅣ">BLCH</definedName>
    <definedName name="ㅓㅏㅣㅓㅣㅓㅣㅓㅏ" localSheetId="1" hidden="1">{#N/A,#N/A,FALSE,"이태원철근"}</definedName>
    <definedName name="ㅓㅏㅣㅓㅣㅓㅣㅓㅏ" localSheetId="0" hidden="1">{#N/A,#N/A,FALSE,"이태원철근"}</definedName>
    <definedName name="ㅓㅏㅣㅓㅣㅓㅣㅓㅏ" hidden="1">{#N/A,#N/A,FALSE,"이태원철근"}</definedName>
    <definedName name="ㅓㅓ"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1" hidden="1">{#N/A,#N/A,FALSE,"이태원철근"}</definedName>
    <definedName name="ㅓㅓㅓ" localSheetId="0" hidden="1">{#N/A,#N/A,FALSE,"이태원철근"}</definedName>
    <definedName name="ㅓㅓㅓ" hidden="1">{#N/A,#N/A,FALSE,"이태원철근"}</definedName>
    <definedName name="ㅓㅓㅓ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#N/A</definedName>
    <definedName name="ㅓㅓㅗ라ㅓㄴ오라ㅓㅁㄴ오라넘오람ㄴ엄ㄴㅇㅇㄴㅁㅁㄴㅇㅇㄴㄴㅇㅁ">#N/A</definedName>
    <definedName name="ㅓㅗ" localSheetId="1" hidden="1">{#N/A,#N/A,FALSE,"지침";#N/A,#N/A,FALSE,"환경분석";#N/A,#N/A,FALSE,"Sheet16"}</definedName>
    <definedName name="ㅓㅗ" localSheetId="0" hidden="1">{#N/A,#N/A,FALSE,"지침";#N/A,#N/A,FALSE,"환경분석";#N/A,#N/A,FALSE,"Sheet16"}</definedName>
    <definedName name="ㅓㅗ" hidden="1">{#N/A,#N/A,FALSE,"지침";#N/A,#N/A,FALSE,"환경분석";#N/A,#N/A,FALSE,"Sheet16"}</definedName>
    <definedName name="ㅓㅛㅅㄱ" localSheetId="1" hidden="1">{#N/A,#N/A,FALSE,"이태원철근"}</definedName>
    <definedName name="ㅓㅛㅅㄱ" localSheetId="0" hidden="1">{#N/A,#N/A,FALSE,"이태원철근"}</definedName>
    <definedName name="ㅓㅛㅅㄱ" hidden="1">{#N/A,#N/A,FALSE,"이태원철근"}</definedName>
    <definedName name="ㅓㅛ서ㅛ서ㅑ쇼ㅕ" localSheetId="1" hidden="1">{#N/A,#N/A,FALSE,"이태원철근"}</definedName>
    <definedName name="ㅓㅛ서ㅛ서ㅑ쇼ㅕ" localSheetId="0" hidden="1">{#N/A,#N/A,FALSE,"이태원철근"}</definedName>
    <definedName name="ㅓㅛ서ㅛ서ㅑ쇼ㅕ" hidden="1">{#N/A,#N/A,FALSE,"이태원철근"}</definedName>
    <definedName name="ㅓㅛㅇ"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ㅔ" localSheetId="1" hidden="1">{#N/A,#N/A,FALSE,"이태원철근"}</definedName>
    <definedName name="ㅔ" localSheetId="0" hidden="1">{#N/A,#N/A,FALSE,"이태원철근"}</definedName>
    <definedName name="ㅔ" hidden="1">{#N/A,#N/A,FALSE,"이태원철근"}</definedName>
    <definedName name="ㅔㅔ" localSheetId="1">{"Book1","수시.XLS"}</definedName>
    <definedName name="ㅔㅔ" localSheetId="0">{"Book1","수시.XLS"}</definedName>
    <definedName name="ㅔㅔ">{"Book1","수시.XLS"}</definedName>
    <definedName name="ㅔㅔㅔㅔㅔㅔㅔㅔㅔㅔㅔㅔㅔㅔ" localSheetId="1" hidden="1">{#N/A,#N/A,FALSE,"이태원철근"}</definedName>
    <definedName name="ㅔㅔㅔㅔㅔㅔㅔㅔㅔㅔㅔㅔㅔㅔ" localSheetId="0" hidden="1">{#N/A,#N/A,FALSE,"이태원철근"}</definedName>
    <definedName name="ㅔㅔㅔㅔㅔㅔㅔㅔㅔㅔㅔㅔㅔㅔ" hidden="1">{#N/A,#N/A,FALSE,"이태원철근"}</definedName>
    <definedName name="ㅕ" localSheetId="1" hidden="1">{#N/A,#N/A,FALSE,"이태원철근"}</definedName>
    <definedName name="ㅕ" localSheetId="0" hidden="1">{#N/A,#N/A,FALSE,"이태원철근"}</definedName>
    <definedName name="ㅕ" hidden="1">{#N/A,#N/A,FALSE,"이태원철근"}</definedName>
    <definedName name="ㅕㅑ" localSheetId="1" hidden="1">{#N/A,#N/A,FALSE,"이태원철근"}</definedName>
    <definedName name="ㅕㅑ" localSheetId="0" hidden="1">{#N/A,#N/A,FALSE,"이태원철근"}</definedName>
    <definedName name="ㅕㅑ" hidden="1">{#N/A,#N/A,FALSE,"이태원철근"}</definedName>
    <definedName name="ㅕㅑㅐㅕㅑ" localSheetId="1" hidden="1">{#N/A,#N/A,FALSE,"이태원철근"}</definedName>
    <definedName name="ㅕㅑㅐㅕㅑ" localSheetId="0" hidden="1">{#N/A,#N/A,FALSE,"이태원철근"}</definedName>
    <definedName name="ㅕㅑㅐㅕㅑ" hidden="1">{#N/A,#N/A,FALSE,"이태원철근"}</definedName>
    <definedName name="ㅕㅑㅐㅕㅑㅐ" localSheetId="1" hidden="1">{#N/A,#N/A,FALSE,"이태원철근"}</definedName>
    <definedName name="ㅕㅑㅐㅕㅑㅐ" localSheetId="0" hidden="1">{#N/A,#N/A,FALSE,"이태원철근"}</definedName>
    <definedName name="ㅕㅑㅐㅕㅑㅐ" hidden="1">{#N/A,#N/A,FALSE,"이태원철근"}</definedName>
    <definedName name="ㅕㅑㅜㅐㅑ" localSheetId="1" hidden="1">{#N/A,#N/A,FALSE,"이태원철근"}</definedName>
    <definedName name="ㅕㅑㅜㅐㅑ" localSheetId="0" hidden="1">{#N/A,#N/A,FALSE,"이태원철근"}</definedName>
    <definedName name="ㅕㅑㅜㅐㅑ" hidden="1">{#N/A,#N/A,FALSE,"이태원철근"}</definedName>
    <definedName name="ㅗ"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50">[93]연습!#REF!</definedName>
    <definedName name="ㅗㄱ" localSheetId="1" hidden="1">{#N/A,#N/A,FALSE,"이태원철근"}</definedName>
    <definedName name="ㅗㄱ" localSheetId="0" hidden="1">{#N/A,#N/A,FALSE,"이태원철근"}</definedName>
    <definedName name="ㅗㄱ" hidden="1">{#N/A,#N/A,FALSE,"이태원철근"}</definedName>
    <definedName name="ㅗㄱ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 localSheetId="1" hidden="1">{#N/A,#N/A,FALSE,"이태원철근"}</definedName>
    <definedName name="ㅗㄳ" localSheetId="0" hidden="1">{#N/A,#N/A,FALSE,"이태원철근"}</definedName>
    <definedName name="ㅗㄳ" hidden="1">{#N/A,#N/A,FALSE,"이태원철근"}</definedName>
    <definedName name="ㅗㄳ샤"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마ㅓ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 localSheetId="2">#REF!</definedName>
    <definedName name="ㅗㅅ20" localSheetId="1">#REF!</definedName>
    <definedName name="ㅗㅅ20" localSheetId="0">#REF!</definedName>
    <definedName name="ㅗㅅ20">#REF!</definedName>
    <definedName name="ㅗㅅㄴㄱ"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ㅎ러ㅗㅎ럴호" localSheetId="1" hidden="1">{#N/A,#N/A,FALSE,"이태원철근"}</definedName>
    <definedName name="ㅗㅎ러ㅗㅎ럴호" localSheetId="0" hidden="1">{#N/A,#N/A,FALSE,"이태원철근"}</definedName>
    <definedName name="ㅗㅎ러ㅗㅎ럴호" hidden="1">{#N/A,#N/A,FALSE,"이태원철근"}</definedName>
    <definedName name="ㅗㅎㅈㅈㅈㅈㅈㅈㅈㅈ" localSheetId="1" hidden="1">{#N/A,#N/A,FALSE,"이태원철근"}</definedName>
    <definedName name="ㅗㅎㅈㅈㅈㅈㅈㅈㅈㅈ" localSheetId="0" hidden="1">{#N/A,#N/A,FALSE,"이태원철근"}</definedName>
    <definedName name="ㅗㅎㅈㅈㅈㅈㅈㅈㅈㅈ" hidden="1">{#N/A,#N/A,FALSE,"이태원철근"}</definedName>
    <definedName name="ㅗㅓㅏㅣㅗㅓㅏㅣ" localSheetId="1" hidden="1">{#N/A,#N/A,FALSE,"이태원철근"}</definedName>
    <definedName name="ㅗㅓㅏㅣㅗㅓㅏㅣ" localSheetId="0" hidden="1">{#N/A,#N/A,FALSE,"이태원철근"}</definedName>
    <definedName name="ㅗㅓㅏㅣㅗㅓㅏㅣ" hidden="1">{#N/A,#N/A,FALSE,"이태원철근"}</definedName>
    <definedName name="ㅗㅗㅗ"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#N/A</definedName>
    <definedName name="ㅗㅗㅗㅗㅗㅗㅗㅗ" localSheetId="1" hidden="1">{#N/A,#N/A,FALSE,"이태원철근"}</definedName>
    <definedName name="ㅗㅗㅗㅗㅗㅗㅗㅗ" localSheetId="0" hidden="1">{#N/A,#N/A,FALSE,"이태원철근"}</definedName>
    <definedName name="ㅗㅗㅗㅗㅗㅗㅗㅗ" hidden="1">{#N/A,#N/A,FALSE,"이태원철근"}</definedName>
    <definedName name="ㅗㅠㄱㅈ" localSheetId="1" hidden="1">{#N/A,#N/A,FALSE,"이태원철근"}</definedName>
    <definedName name="ㅗㅠㄱㅈ" localSheetId="0" hidden="1">{#N/A,#N/A,FALSE,"이태원철근"}</definedName>
    <definedName name="ㅗㅠㄱㅈ" hidden="1">{#N/A,#N/A,FALSE,"이태원철근"}</definedName>
    <definedName name="ㅛ" localSheetId="1" hidden="1">{#N/A,#N/A,FALSE,"이태원철근"}</definedName>
    <definedName name="ㅛ" localSheetId="0" hidden="1">{#N/A,#N/A,FALSE,"이태원철근"}</definedName>
    <definedName name="ㅛ" hidden="1">{#N/A,#N/A,FALSE,"이태원철근"}</definedName>
    <definedName name="ㅛ셔쇼려ㅛ셔" localSheetId="1" hidden="1">{#N/A,#N/A,FALSE,"이태원철근"}</definedName>
    <definedName name="ㅛ셔쇼려ㅛ셔" localSheetId="0" hidden="1">{#N/A,#N/A,FALSE,"이태원철근"}</definedName>
    <definedName name="ㅛ셔쇼려ㅛ셔" hidden="1">{#N/A,#N/A,FALSE,"이태원철근"}</definedName>
    <definedName name="ㅛ셔ㅛ셔ㅛ쇼ㅕ" localSheetId="1" hidden="1">{#N/A,#N/A,FALSE,"이태원철근"}</definedName>
    <definedName name="ㅛ셔ㅛ셔ㅛ쇼ㅕ" localSheetId="0" hidden="1">{#N/A,#N/A,FALSE,"이태원철근"}</definedName>
    <definedName name="ㅛ셔ㅛ셔ㅛ쇼ㅕ" hidden="1">{#N/A,#N/A,FALSE,"이태원철근"}</definedName>
    <definedName name="ㅛㅌ"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ㅎ룛" localSheetId="2">#REF!</definedName>
    <definedName name="ㅛㅎ룛" localSheetId="1">#REF!</definedName>
    <definedName name="ㅛㅎ룛" localSheetId="0">#REF!</definedName>
    <definedName name="ㅛㅎ룛">#REF!</definedName>
    <definedName name="ㅛㅕㅕㅕ">#N/A</definedName>
    <definedName name="ㅛㅗㅁ"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ㅛㅛㅛ" hidden="1">[94]수량산출!$A$1:$A$8561</definedName>
    <definedName name="ㅛㅛㅛㅛㅛ" localSheetId="2">#REF!</definedName>
    <definedName name="ㅛㅛㅛㅛㅛ" localSheetId="1">#REF!</definedName>
    <definedName name="ㅛㅛㅛㅛㅛ" localSheetId="0">#REF!</definedName>
    <definedName name="ㅛㅛㅛㅛㅛ">#REF!</definedName>
    <definedName name="ㅜ" hidden="1">[95]수량산출!#REF!</definedName>
    <definedName name="ㅜ1" localSheetId="2">#REF!</definedName>
    <definedName name="ㅜ1" localSheetId="1">#REF!</definedName>
    <definedName name="ㅜ1" localSheetId="0">#REF!</definedName>
    <definedName name="ㅜ1">#REF!</definedName>
    <definedName name="ㅜ1574" localSheetId="2">#REF!</definedName>
    <definedName name="ㅜ1574" localSheetId="1">#REF!</definedName>
    <definedName name="ㅜ1574" localSheetId="0">#REF!</definedName>
    <definedName name="ㅜ1574">#REF!</definedName>
    <definedName name="ㅜㅀㄴㅇ" localSheetId="1" hidden="1">{#N/A,#N/A,FALSE,"이태원철근"}</definedName>
    <definedName name="ㅜㅀㄴㅇ" localSheetId="0" hidden="1">{#N/A,#N/A,FALSE,"이태원철근"}</definedName>
    <definedName name="ㅜㅀㄴㅇ" hidden="1">{#N/A,#N/A,FALSE,"이태원철근"}</definedName>
    <definedName name="ㅜㅂㅂㅂㅂㅂㅂ" localSheetId="1" hidden="1">{#N/A,#N/A,FALSE,"이태원철근"}</definedName>
    <definedName name="ㅜㅂㅂㅂㅂㅂㅂ" localSheetId="0" hidden="1">{#N/A,#N/A,FALSE,"이태원철근"}</definedName>
    <definedName name="ㅜㅂㅂㅂㅂㅂㅂ" hidden="1">{#N/A,#N/A,FALSE,"이태원철근"}</definedName>
    <definedName name="ㅜㅂㅂㅂㅂㅂㅂㅂㅂㅂㅂㅂ" localSheetId="1" hidden="1">{#N/A,#N/A,FALSE,"이태원철근"}</definedName>
    <definedName name="ㅜㅂㅂㅂㅂㅂㅂㅂㅂㅂㅂㅂ" localSheetId="0" hidden="1">{#N/A,#N/A,FALSE,"이태원철근"}</definedName>
    <definedName name="ㅜㅂㅂㅂㅂㅂㅂㅂㅂㅂㅂㅂ" hidden="1">{#N/A,#N/A,FALSE,"이태원철근"}</definedName>
    <definedName name="ㅜㅅㅎㄹㅇ" localSheetId="1" hidden="1">{#N/A,#N/A,FALSE,"이태원철근"}</definedName>
    <definedName name="ㅜㅅㅎㄹㅇ" localSheetId="0" hidden="1">{#N/A,#N/A,FALSE,"이태원철근"}</definedName>
    <definedName name="ㅜㅅㅎㄹㅇ" hidden="1">{#N/A,#N/A,FALSE,"이태원철근"}</definedName>
    <definedName name="ㅜㅍ츄ㅜㅠㅍ춫ㅍ" localSheetId="1" hidden="1">{#N/A,#N/A,FALSE,"이태원철근"}</definedName>
    <definedName name="ㅜㅍ츄ㅜㅠㅍ춫ㅍ" localSheetId="0" hidden="1">{#N/A,#N/A,FALSE,"이태원철근"}</definedName>
    <definedName name="ㅜㅍ츄ㅜㅠㅍ춫ㅍ" hidden="1">{#N/A,#N/A,FALSE,"이태원철근"}</definedName>
    <definedName name="ㅜㅜㅜ">#N/A</definedName>
    <definedName name="ㅜㅠㅓ.허" localSheetId="2">#REF!</definedName>
    <definedName name="ㅜㅠㅓ.허" localSheetId="1">#REF!</definedName>
    <definedName name="ㅜㅠㅓ.허" localSheetId="0">#REF!</definedName>
    <definedName name="ㅜㅠㅓ.허">#REF!</definedName>
    <definedName name="ㅠ" localSheetId="2">[0]!난방배관경</definedName>
    <definedName name="ㅠ">[0]!난방배관경</definedName>
    <definedName name="ㅠ12">[96]대림산업!$B$12341</definedName>
    <definedName name="ㅠㄷ" localSheetId="1" hidden="1">{#N/A,#N/A,FALSE,"이태원철근"}</definedName>
    <definedName name="ㅠㄷ" localSheetId="0" hidden="1">{#N/A,#N/A,FALSE,"이태원철근"}</definedName>
    <definedName name="ㅠㄷ" hidden="1">{#N/A,#N/A,FALSE,"이태원철근"}</definedName>
    <definedName name="ㅠㄹ">AND([97]빙장비사양!$E$33=[60]!냉각수펌프,[97]빙장비사양!$N$18&gt;=3)</definedName>
    <definedName name="ㅠㄹㄴ" localSheetId="1" hidden="1">{#N/A,#N/A,FALSE,"이태원철근"}</definedName>
    <definedName name="ㅠㄹㄴ" localSheetId="0" hidden="1">{#N/A,#N/A,FALSE,"이태원철근"}</definedName>
    <definedName name="ㅠㄹㄴ" hidden="1">{#N/A,#N/A,FALSE,"이태원철근"}</definedName>
    <definedName name="ㅠㄹㅈㅈ" localSheetId="1" hidden="1">{#N/A,#N/A,FALSE,"이태원철근"}</definedName>
    <definedName name="ㅠㄹㅈㅈ" localSheetId="0" hidden="1">{#N/A,#N/A,FALSE,"이태원철근"}</definedName>
    <definedName name="ㅠㄹㅈㅈ" hidden="1">{#N/A,#N/A,FALSE,"이태원철근"}</definedName>
    <definedName name="ㅠㅂㄷ" localSheetId="1" hidden="1">{#N/A,#N/A,FALSE,"이태원철근"}</definedName>
    <definedName name="ㅠㅂㄷ" localSheetId="0" hidden="1">{#N/A,#N/A,FALSE,"이태원철근"}</definedName>
    <definedName name="ㅠㅂㄷ" hidden="1">{#N/A,#N/A,FALSE,"이태원철근"}</definedName>
    <definedName name="ㅠㅇㄹㅈ" localSheetId="1" hidden="1">{#N/A,#N/A,FALSE,"이태원철근"}</definedName>
    <definedName name="ㅠㅇㄹㅈ" localSheetId="0" hidden="1">{#N/A,#N/A,FALSE,"이태원철근"}</definedName>
    <definedName name="ㅠㅇㄹㅈ" hidden="1">{#N/A,#N/A,FALSE,"이태원철근"}</definedName>
    <definedName name="ㅠㅗㄱㅈ" localSheetId="1" hidden="1">{#N/A,#N/A,FALSE,"이태원철근"}</definedName>
    <definedName name="ㅠㅗㄱㅈ" localSheetId="0" hidden="1">{#N/A,#N/A,FALSE,"이태원철근"}</definedName>
    <definedName name="ㅠㅗㄱㅈ" hidden="1">{#N/A,#N/A,FALSE,"이태원철근"}</definedName>
    <definedName name="ㅠㅗㄱㅈㅈㅈ" localSheetId="1" hidden="1">{#N/A,#N/A,FALSE,"이태원철근"}</definedName>
    <definedName name="ㅠㅗㄱㅈㅈㅈ" localSheetId="0" hidden="1">{#N/A,#N/A,FALSE,"이태원철근"}</definedName>
    <definedName name="ㅠㅗㄱㅈㅈㅈ" hidden="1">{#N/A,#N/A,FALSE,"이태원철근"}</definedName>
    <definedName name="ㅠㅗㅅㄱ" localSheetId="1" hidden="1">{#N/A,#N/A,FALSE,"이태원철근"}</definedName>
    <definedName name="ㅠㅗㅅㄱ" localSheetId="0" hidden="1">{#N/A,#N/A,FALSE,"이태원철근"}</definedName>
    <definedName name="ㅠㅗㅅㄱ" hidden="1">{#N/A,#N/A,FALSE,"이태원철근"}</definedName>
    <definedName name="ㅠㅜㅠㅜㅜㅜ">#N/A</definedName>
    <definedName name="ㅠㅠ">AND([97]빙장비사양!$E$32=[60]!냉각수펌프,[97]빙장비사양!$N$18&gt;=4)</definedName>
    <definedName name="ㅡ" localSheetId="2">#REF!</definedName>
    <definedName name="ㅡ" localSheetId="1">#REF!</definedName>
    <definedName name="ㅡ" localSheetId="0">#REF!</definedName>
    <definedName name="ㅡ">#REF!</definedName>
    <definedName name="ㅣ"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305" localSheetId="2">#REF!</definedName>
    <definedName name="ㅣ305" localSheetId="1">#REF!</definedName>
    <definedName name="ㅣ305" localSheetId="0">#REF!</definedName>
    <definedName name="ㅣ305">#REF!</definedName>
    <definedName name="ㅣㅎ"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ㅏ아ㅓ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 localSheetId="2">#REF!</definedName>
    <definedName name="ㅣㅣ" localSheetId="1">#REF!</definedName>
    <definedName name="ㅣㅣ" localSheetId="0">#REF!</definedName>
    <definedName name="ㅣㅣ">#REF!</definedName>
    <definedName name="ㅣㅣㅣ"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s>
  <calcPr calcId="124519" iterate="1"/>
</workbook>
</file>

<file path=xl/calcChain.xml><?xml version="1.0" encoding="utf-8"?>
<calcChain xmlns="http://schemas.openxmlformats.org/spreadsheetml/2006/main">
  <c r="D35" i="12"/>
  <c r="J41" i="13"/>
  <c r="L41" s="1"/>
  <c r="J40"/>
  <c r="J39"/>
  <c r="J38"/>
  <c r="J37"/>
  <c r="J43" s="1"/>
  <c r="H41"/>
  <c r="H40"/>
  <c r="H39"/>
  <c r="H38"/>
  <c r="H37"/>
  <c r="H43" s="1"/>
  <c r="F41"/>
  <c r="F40"/>
  <c r="F39"/>
  <c r="F38"/>
  <c r="L38" s="1"/>
  <c r="F37"/>
  <c r="L37" s="1"/>
  <c r="J33"/>
  <c r="J32"/>
  <c r="J31"/>
  <c r="J30"/>
  <c r="J29"/>
  <c r="J35" s="1"/>
  <c r="H33"/>
  <c r="H32"/>
  <c r="H31"/>
  <c r="H30"/>
  <c r="H29"/>
  <c r="F33"/>
  <c r="F32"/>
  <c r="F31"/>
  <c r="F30"/>
  <c r="L30" s="1"/>
  <c r="F29"/>
  <c r="L29" s="1"/>
  <c r="J9"/>
  <c r="J8"/>
  <c r="J7"/>
  <c r="J6"/>
  <c r="J5"/>
  <c r="J11" s="1"/>
  <c r="H9"/>
  <c r="H8"/>
  <c r="H7"/>
  <c r="H6"/>
  <c r="H5"/>
  <c r="H11" s="1"/>
  <c r="F9"/>
  <c r="F8"/>
  <c r="F7"/>
  <c r="F6"/>
  <c r="F5"/>
  <c r="L5" s="1"/>
  <c r="A2"/>
  <c r="A3" i="12" s="1"/>
  <c r="L48" i="13"/>
  <c r="J48"/>
  <c r="H48"/>
  <c r="F48"/>
  <c r="L45"/>
  <c r="J45"/>
  <c r="H45"/>
  <c r="F45"/>
  <c r="H35"/>
  <c r="J27"/>
  <c r="L27" s="1"/>
  <c r="D44" i="12" s="1"/>
  <c r="D10" i="11" s="1"/>
  <c r="H27" i="13"/>
  <c r="F27"/>
  <c r="L25"/>
  <c r="L24"/>
  <c r="L23"/>
  <c r="L22"/>
  <c r="L21"/>
  <c r="J19"/>
  <c r="H19"/>
  <c r="F19"/>
  <c r="L19" s="1"/>
  <c r="D43" i="12" s="1"/>
  <c r="L17" i="13"/>
  <c r="L16"/>
  <c r="L15"/>
  <c r="L14"/>
  <c r="L13"/>
  <c r="E49" i="12"/>
  <c r="E48"/>
  <c r="D31"/>
  <c r="K23"/>
  <c r="K22"/>
  <c r="K21"/>
  <c r="K20"/>
  <c r="K19"/>
  <c r="L11"/>
  <c r="L9"/>
  <c r="E18" i="11"/>
  <c r="F16"/>
  <c r="F18" s="1"/>
  <c r="E16"/>
  <c r="G15"/>
  <c r="G14"/>
  <c r="O14" s="1"/>
  <c r="Q13"/>
  <c r="G13"/>
  <c r="O13" s="1"/>
  <c r="G12"/>
  <c r="O12" s="1"/>
  <c r="G11"/>
  <c r="J31" i="9"/>
  <c r="H31"/>
  <c r="F31"/>
  <c r="J19"/>
  <c r="H19"/>
  <c r="F19"/>
  <c r="J24"/>
  <c r="H24"/>
  <c r="F24"/>
  <c r="L24" s="1"/>
  <c r="J29"/>
  <c r="H29"/>
  <c r="F29"/>
  <c r="L29" s="1"/>
  <c r="J45"/>
  <c r="H45"/>
  <c r="F45"/>
  <c r="J50"/>
  <c r="H50"/>
  <c r="F50"/>
  <c r="L50" s="1"/>
  <c r="J55"/>
  <c r="H55"/>
  <c r="F55"/>
  <c r="J72"/>
  <c r="L72" s="1"/>
  <c r="H72"/>
  <c r="F72"/>
  <c r="J77"/>
  <c r="H77"/>
  <c r="L77" s="1"/>
  <c r="F77"/>
  <c r="J82"/>
  <c r="H82"/>
  <c r="F82"/>
  <c r="J99"/>
  <c r="H99"/>
  <c r="F99"/>
  <c r="L104"/>
  <c r="J104"/>
  <c r="H104"/>
  <c r="F104"/>
  <c r="J109"/>
  <c r="H109"/>
  <c r="F109"/>
  <c r="J139"/>
  <c r="H139"/>
  <c r="F139"/>
  <c r="J126"/>
  <c r="H126"/>
  <c r="F126"/>
  <c r="J131"/>
  <c r="H131"/>
  <c r="L131" s="1"/>
  <c r="F131"/>
  <c r="J136"/>
  <c r="H136"/>
  <c r="F136"/>
  <c r="J166"/>
  <c r="H166"/>
  <c r="F166"/>
  <c r="H5" i="5"/>
  <c r="G5"/>
  <c r="F5"/>
  <c r="E5"/>
  <c r="H4"/>
  <c r="G4"/>
  <c r="I1644" i="8" s="1"/>
  <c r="J1644" s="1"/>
  <c r="F4" i="5"/>
  <c r="G1644" i="8" s="1"/>
  <c r="H1644" s="1"/>
  <c r="E4" i="5"/>
  <c r="E1644" i="8" s="1"/>
  <c r="G1741"/>
  <c r="H1741" s="1"/>
  <c r="G1737"/>
  <c r="H1737" s="1"/>
  <c r="G1733"/>
  <c r="H1733" s="1"/>
  <c r="G1729"/>
  <c r="H1729" s="1"/>
  <c r="G1725"/>
  <c r="G1721"/>
  <c r="H1721" s="1"/>
  <c r="I1696"/>
  <c r="K1696" s="1"/>
  <c r="G1696"/>
  <c r="E1696"/>
  <c r="I1695"/>
  <c r="G1695"/>
  <c r="E1695"/>
  <c r="I1674"/>
  <c r="G1674"/>
  <c r="E1674"/>
  <c r="I1673"/>
  <c r="G1673"/>
  <c r="H1673" s="1"/>
  <c r="E1673"/>
  <c r="I1672"/>
  <c r="G1672"/>
  <c r="E1672"/>
  <c r="I1671"/>
  <c r="G1671"/>
  <c r="E1671"/>
  <c r="I1670"/>
  <c r="G1670"/>
  <c r="H1670" s="1"/>
  <c r="E1670"/>
  <c r="I1669"/>
  <c r="G1669"/>
  <c r="H1669" s="1"/>
  <c r="E1669"/>
  <c r="I1643"/>
  <c r="G1643"/>
  <c r="E1643"/>
  <c r="I1624"/>
  <c r="K1624" s="1"/>
  <c r="G1624"/>
  <c r="E1624"/>
  <c r="G1617"/>
  <c r="I1539"/>
  <c r="G1539"/>
  <c r="H1539" s="1"/>
  <c r="E1539"/>
  <c r="I1514"/>
  <c r="G1514"/>
  <c r="E1514"/>
  <c r="I1513"/>
  <c r="G1513"/>
  <c r="E1513"/>
  <c r="I1465"/>
  <c r="G1465"/>
  <c r="H1465" s="1"/>
  <c r="E1465"/>
  <c r="I1464"/>
  <c r="G1464"/>
  <c r="E1464"/>
  <c r="I1409"/>
  <c r="G1409"/>
  <c r="E1409"/>
  <c r="I1358"/>
  <c r="G1358"/>
  <c r="H1358" s="1"/>
  <c r="E1358"/>
  <c r="I1357"/>
  <c r="G1357"/>
  <c r="E1357"/>
  <c r="I1338"/>
  <c r="G1338"/>
  <c r="E1338"/>
  <c r="F1338" s="1"/>
  <c r="I1337"/>
  <c r="G1337"/>
  <c r="E1337"/>
  <c r="I1336"/>
  <c r="G1336"/>
  <c r="K1336" s="1"/>
  <c r="E1336"/>
  <c r="I1335"/>
  <c r="G1335"/>
  <c r="E1335"/>
  <c r="I1334"/>
  <c r="G1334"/>
  <c r="E1334"/>
  <c r="I1333"/>
  <c r="G1333"/>
  <c r="E1333"/>
  <c r="I1332"/>
  <c r="G1332"/>
  <c r="H1332" s="1"/>
  <c r="E1332"/>
  <c r="I1331"/>
  <c r="G1331"/>
  <c r="E1331"/>
  <c r="I1305"/>
  <c r="G1305"/>
  <c r="H1305" s="1"/>
  <c r="E1305"/>
  <c r="I1287"/>
  <c r="G1287"/>
  <c r="E1287"/>
  <c r="I1201"/>
  <c r="G1201"/>
  <c r="H1201" s="1"/>
  <c r="E1201"/>
  <c r="I1179"/>
  <c r="G1179"/>
  <c r="E1179"/>
  <c r="I1178"/>
  <c r="G1178"/>
  <c r="E1178"/>
  <c r="I1177"/>
  <c r="G1177"/>
  <c r="E1177"/>
  <c r="I1176"/>
  <c r="G1176"/>
  <c r="K1176" s="1"/>
  <c r="E1176"/>
  <c r="I1175"/>
  <c r="G1175"/>
  <c r="E1175"/>
  <c r="I1127"/>
  <c r="G1127"/>
  <c r="H1127" s="1"/>
  <c r="E1127"/>
  <c r="I1126"/>
  <c r="G1126"/>
  <c r="E1126"/>
  <c r="I1071"/>
  <c r="G1071"/>
  <c r="E1071"/>
  <c r="I1020"/>
  <c r="G1020"/>
  <c r="E1020"/>
  <c r="I1019"/>
  <c r="J1019" s="1"/>
  <c r="G1019"/>
  <c r="E1019"/>
  <c r="I1000"/>
  <c r="G1000"/>
  <c r="E1000"/>
  <c r="I999"/>
  <c r="G999"/>
  <c r="E999"/>
  <c r="I998"/>
  <c r="G998"/>
  <c r="E998"/>
  <c r="I997"/>
  <c r="J997" s="1"/>
  <c r="G997"/>
  <c r="E997"/>
  <c r="I996"/>
  <c r="G996"/>
  <c r="E996"/>
  <c r="I995"/>
  <c r="G995"/>
  <c r="E995"/>
  <c r="I994"/>
  <c r="G994"/>
  <c r="E994"/>
  <c r="F994" s="1"/>
  <c r="I993"/>
  <c r="G993"/>
  <c r="E993"/>
  <c r="I967"/>
  <c r="G967"/>
  <c r="E967"/>
  <c r="I950"/>
  <c r="G950"/>
  <c r="E950"/>
  <c r="I863"/>
  <c r="G863"/>
  <c r="E863"/>
  <c r="I841"/>
  <c r="G841"/>
  <c r="E841"/>
  <c r="I840"/>
  <c r="G840"/>
  <c r="E840"/>
  <c r="I839"/>
  <c r="G839"/>
  <c r="H839" s="1"/>
  <c r="E839"/>
  <c r="I838"/>
  <c r="G838"/>
  <c r="E838"/>
  <c r="I837"/>
  <c r="G837"/>
  <c r="E837"/>
  <c r="I789"/>
  <c r="G789"/>
  <c r="E789"/>
  <c r="I788"/>
  <c r="G788"/>
  <c r="E788"/>
  <c r="I733"/>
  <c r="G733"/>
  <c r="K733" s="1"/>
  <c r="E733"/>
  <c r="I682"/>
  <c r="G682"/>
  <c r="E682"/>
  <c r="I681"/>
  <c r="G681"/>
  <c r="E681"/>
  <c r="I660"/>
  <c r="G660"/>
  <c r="E660"/>
  <c r="I659"/>
  <c r="G659"/>
  <c r="E659"/>
  <c r="I658"/>
  <c r="G658"/>
  <c r="E658"/>
  <c r="I657"/>
  <c r="G657"/>
  <c r="E657"/>
  <c r="I656"/>
  <c r="G656"/>
  <c r="E656"/>
  <c r="I655"/>
  <c r="G655"/>
  <c r="E655"/>
  <c r="E630"/>
  <c r="I629"/>
  <c r="G629"/>
  <c r="E629"/>
  <c r="I612"/>
  <c r="G612"/>
  <c r="E612"/>
  <c r="I582"/>
  <c r="I529"/>
  <c r="J529" s="1"/>
  <c r="I525"/>
  <c r="J525" s="1"/>
  <c r="G525"/>
  <c r="H525" s="1"/>
  <c r="E525"/>
  <c r="F525" s="1"/>
  <c r="I507"/>
  <c r="G507"/>
  <c r="E507"/>
  <c r="I506"/>
  <c r="J506" s="1"/>
  <c r="G506"/>
  <c r="E506"/>
  <c r="I505"/>
  <c r="G505"/>
  <c r="E505"/>
  <c r="I504"/>
  <c r="G504"/>
  <c r="E504"/>
  <c r="I503"/>
  <c r="K503" s="1"/>
  <c r="G503"/>
  <c r="E503"/>
  <c r="I502"/>
  <c r="J502" s="1"/>
  <c r="G502"/>
  <c r="E502"/>
  <c r="I501"/>
  <c r="G501"/>
  <c r="E501"/>
  <c r="I500"/>
  <c r="J500" s="1"/>
  <c r="G500"/>
  <c r="E500"/>
  <c r="I499"/>
  <c r="G499"/>
  <c r="E499"/>
  <c r="I453"/>
  <c r="G453"/>
  <c r="E453"/>
  <c r="I452"/>
  <c r="G452"/>
  <c r="E452"/>
  <c r="I451"/>
  <c r="G451"/>
  <c r="E451"/>
  <c r="I395"/>
  <c r="G395"/>
  <c r="E395"/>
  <c r="I345"/>
  <c r="G345"/>
  <c r="E345"/>
  <c r="I344"/>
  <c r="G344"/>
  <c r="E344"/>
  <c r="I343"/>
  <c r="G343"/>
  <c r="E343"/>
  <c r="I324"/>
  <c r="G324"/>
  <c r="E324"/>
  <c r="I323"/>
  <c r="G323"/>
  <c r="E323"/>
  <c r="I322"/>
  <c r="K322" s="1"/>
  <c r="G322"/>
  <c r="E322"/>
  <c r="I321"/>
  <c r="G321"/>
  <c r="E321"/>
  <c r="I320"/>
  <c r="G320"/>
  <c r="E320"/>
  <c r="I319"/>
  <c r="G319"/>
  <c r="E319"/>
  <c r="I318"/>
  <c r="G318"/>
  <c r="E318"/>
  <c r="I317"/>
  <c r="G317"/>
  <c r="E317"/>
  <c r="I292"/>
  <c r="E292"/>
  <c r="F292" s="1"/>
  <c r="I291"/>
  <c r="G291"/>
  <c r="E291"/>
  <c r="I274"/>
  <c r="G274"/>
  <c r="H274" s="1"/>
  <c r="E274"/>
  <c r="G265"/>
  <c r="I254"/>
  <c r="K254" s="1"/>
  <c r="G254"/>
  <c r="E254"/>
  <c r="I165"/>
  <c r="G165"/>
  <c r="E165"/>
  <c r="I164"/>
  <c r="G164"/>
  <c r="E164"/>
  <c r="I163"/>
  <c r="G163"/>
  <c r="E163"/>
  <c r="I162"/>
  <c r="G162"/>
  <c r="E162"/>
  <c r="I161"/>
  <c r="G161"/>
  <c r="E161"/>
  <c r="I114"/>
  <c r="G114"/>
  <c r="H114" s="1"/>
  <c r="E114"/>
  <c r="I113"/>
  <c r="J113" s="1"/>
  <c r="G113"/>
  <c r="E113"/>
  <c r="I57"/>
  <c r="G57"/>
  <c r="E57"/>
  <c r="I915" i="6"/>
  <c r="J915" s="1"/>
  <c r="G915"/>
  <c r="E915"/>
  <c r="I911"/>
  <c r="J911" s="1"/>
  <c r="G911"/>
  <c r="E911"/>
  <c r="I909"/>
  <c r="J909" s="1"/>
  <c r="G909"/>
  <c r="E909"/>
  <c r="I908"/>
  <c r="J908" s="1"/>
  <c r="G908"/>
  <c r="H908" s="1"/>
  <c r="E908"/>
  <c r="I903"/>
  <c r="K903" s="1"/>
  <c r="G903"/>
  <c r="H903" s="1"/>
  <c r="E903"/>
  <c r="F903" s="1"/>
  <c r="I898"/>
  <c r="K898" s="1"/>
  <c r="G898"/>
  <c r="H898" s="1"/>
  <c r="E898"/>
  <c r="F898" s="1"/>
  <c r="I897"/>
  <c r="J897" s="1"/>
  <c r="G897"/>
  <c r="E897"/>
  <c r="I893"/>
  <c r="G893"/>
  <c r="H893" s="1"/>
  <c r="E893"/>
  <c r="I891"/>
  <c r="J891" s="1"/>
  <c r="G891"/>
  <c r="E891"/>
  <c r="I890"/>
  <c r="J890" s="1"/>
  <c r="G890"/>
  <c r="E890"/>
  <c r="I885"/>
  <c r="K885" s="1"/>
  <c r="G885"/>
  <c r="E885"/>
  <c r="I884"/>
  <c r="G884"/>
  <c r="H884" s="1"/>
  <c r="E884"/>
  <c r="I879"/>
  <c r="G879"/>
  <c r="E879"/>
  <c r="I878"/>
  <c r="K878" s="1"/>
  <c r="G878"/>
  <c r="E878"/>
  <c r="I873"/>
  <c r="J873" s="1"/>
  <c r="G873"/>
  <c r="E873"/>
  <c r="I872"/>
  <c r="J872" s="1"/>
  <c r="G872"/>
  <c r="H872" s="1"/>
  <c r="E872"/>
  <c r="I867"/>
  <c r="J867" s="1"/>
  <c r="G867"/>
  <c r="E867"/>
  <c r="I866"/>
  <c r="G866"/>
  <c r="E866"/>
  <c r="I862"/>
  <c r="G862"/>
  <c r="H862" s="1"/>
  <c r="E862"/>
  <c r="I861"/>
  <c r="G861"/>
  <c r="H861" s="1"/>
  <c r="E861"/>
  <c r="I856"/>
  <c r="J856" s="1"/>
  <c r="G856"/>
  <c r="H856" s="1"/>
  <c r="E856"/>
  <c r="I855"/>
  <c r="K855" s="1"/>
  <c r="G855"/>
  <c r="H855" s="1"/>
  <c r="E855"/>
  <c r="F855" s="1"/>
  <c r="I850"/>
  <c r="K850" s="1"/>
  <c r="G850"/>
  <c r="H850" s="1"/>
  <c r="E850"/>
  <c r="I849"/>
  <c r="G849"/>
  <c r="H849" s="1"/>
  <c r="E849"/>
  <c r="F849" s="1"/>
  <c r="I844"/>
  <c r="J844" s="1"/>
  <c r="G844"/>
  <c r="E844"/>
  <c r="I843"/>
  <c r="G843"/>
  <c r="H843" s="1"/>
  <c r="E843"/>
  <c r="I838"/>
  <c r="J838" s="1"/>
  <c r="G838"/>
  <c r="H838" s="1"/>
  <c r="E838"/>
  <c r="I837"/>
  <c r="G837"/>
  <c r="H837" s="1"/>
  <c r="E837"/>
  <c r="I832"/>
  <c r="J832" s="1"/>
  <c r="G832"/>
  <c r="E832"/>
  <c r="I831"/>
  <c r="G831"/>
  <c r="H831" s="1"/>
  <c r="E831"/>
  <c r="I822"/>
  <c r="G822"/>
  <c r="E822"/>
  <c r="F822" s="1"/>
  <c r="I821"/>
  <c r="G821"/>
  <c r="K821" s="1"/>
  <c r="E821"/>
  <c r="I817"/>
  <c r="G817"/>
  <c r="E817"/>
  <c r="I816"/>
  <c r="G816"/>
  <c r="E816"/>
  <c r="I815"/>
  <c r="G815"/>
  <c r="H815" s="1"/>
  <c r="E815"/>
  <c r="I810"/>
  <c r="G810"/>
  <c r="H810" s="1"/>
  <c r="E810"/>
  <c r="I809"/>
  <c r="J809" s="1"/>
  <c r="G809"/>
  <c r="E809"/>
  <c r="I804"/>
  <c r="J804" s="1"/>
  <c r="J806" s="1"/>
  <c r="G138" i="7" s="1"/>
  <c r="I139" i="6" s="1"/>
  <c r="J139" s="1"/>
  <c r="G804"/>
  <c r="E804"/>
  <c r="I803"/>
  <c r="G803"/>
  <c r="E803"/>
  <c r="I797"/>
  <c r="J797" s="1"/>
  <c r="G797"/>
  <c r="K797" s="1"/>
  <c r="E797"/>
  <c r="I796"/>
  <c r="G796"/>
  <c r="E796"/>
  <c r="I795"/>
  <c r="G795"/>
  <c r="E795"/>
  <c r="I794"/>
  <c r="G794"/>
  <c r="E794"/>
  <c r="I788"/>
  <c r="G788"/>
  <c r="H788" s="1"/>
  <c r="E788"/>
  <c r="I787"/>
  <c r="G787"/>
  <c r="E787"/>
  <c r="I782"/>
  <c r="G782"/>
  <c r="H782" s="1"/>
  <c r="E782"/>
  <c r="I781"/>
  <c r="G781"/>
  <c r="E781"/>
  <c r="I777"/>
  <c r="G777"/>
  <c r="K777" s="1"/>
  <c r="E777"/>
  <c r="I772"/>
  <c r="J772" s="1"/>
  <c r="G772"/>
  <c r="E772"/>
  <c r="I771"/>
  <c r="G771"/>
  <c r="E771"/>
  <c r="I770"/>
  <c r="J770" s="1"/>
  <c r="G770"/>
  <c r="E770"/>
  <c r="F770" s="1"/>
  <c r="I769"/>
  <c r="G769"/>
  <c r="E769"/>
  <c r="I764"/>
  <c r="J764" s="1"/>
  <c r="G764"/>
  <c r="E764"/>
  <c r="I763"/>
  <c r="G763"/>
  <c r="E763"/>
  <c r="I758"/>
  <c r="G758"/>
  <c r="E758"/>
  <c r="I753"/>
  <c r="G753"/>
  <c r="H753" s="1"/>
  <c r="E753"/>
  <c r="I752"/>
  <c r="J752" s="1"/>
  <c r="G752"/>
  <c r="E752"/>
  <c r="I748"/>
  <c r="G748"/>
  <c r="E748"/>
  <c r="I747"/>
  <c r="G747"/>
  <c r="E747"/>
  <c r="I742"/>
  <c r="G742"/>
  <c r="H742" s="1"/>
  <c r="E742"/>
  <c r="I741"/>
  <c r="G741"/>
  <c r="E741"/>
  <c r="I740"/>
  <c r="G740"/>
  <c r="E740"/>
  <c r="I739"/>
  <c r="G739"/>
  <c r="E739"/>
  <c r="I733"/>
  <c r="G733"/>
  <c r="H733" s="1"/>
  <c r="E733"/>
  <c r="F733" s="1"/>
  <c r="I732"/>
  <c r="G732"/>
  <c r="E732"/>
  <c r="I731"/>
  <c r="G731"/>
  <c r="E731"/>
  <c r="I730"/>
  <c r="G730"/>
  <c r="E730"/>
  <c r="I725"/>
  <c r="J725" s="1"/>
  <c r="G725"/>
  <c r="H725" s="1"/>
  <c r="E725"/>
  <c r="I716"/>
  <c r="G716"/>
  <c r="E716"/>
  <c r="I715"/>
  <c r="K715" s="1"/>
  <c r="G715"/>
  <c r="E715"/>
  <c r="I713"/>
  <c r="J713" s="1"/>
  <c r="G713"/>
  <c r="E713"/>
  <c r="I708"/>
  <c r="G708"/>
  <c r="E708"/>
  <c r="I702"/>
  <c r="G702"/>
  <c r="H702" s="1"/>
  <c r="E702"/>
  <c r="I701"/>
  <c r="G701"/>
  <c r="E701"/>
  <c r="F701" s="1"/>
  <c r="I700"/>
  <c r="G700"/>
  <c r="H700" s="1"/>
  <c r="E700"/>
  <c r="I699"/>
  <c r="G699"/>
  <c r="E699"/>
  <c r="I695"/>
  <c r="G695"/>
  <c r="E695"/>
  <c r="I694"/>
  <c r="J694" s="1"/>
  <c r="J696" s="1"/>
  <c r="G121" i="7" s="1"/>
  <c r="I307" i="6" s="1"/>
  <c r="G694"/>
  <c r="E694"/>
  <c r="I690"/>
  <c r="G690"/>
  <c r="E690"/>
  <c r="I689"/>
  <c r="G689"/>
  <c r="E689"/>
  <c r="I683"/>
  <c r="G683"/>
  <c r="E683"/>
  <c r="I682"/>
  <c r="J682" s="1"/>
  <c r="G682"/>
  <c r="E682"/>
  <c r="I681"/>
  <c r="G681"/>
  <c r="E681"/>
  <c r="F681" s="1"/>
  <c r="I680"/>
  <c r="G680"/>
  <c r="K680" s="1"/>
  <c r="E680"/>
  <c r="I676"/>
  <c r="J676" s="1"/>
  <c r="J677" s="1"/>
  <c r="G118" i="7" s="1"/>
  <c r="I46" i="6" s="1"/>
  <c r="J46" s="1"/>
  <c r="J47" s="1"/>
  <c r="G10" i="7" s="1"/>
  <c r="G676" i="6"/>
  <c r="E676"/>
  <c r="I672"/>
  <c r="G672"/>
  <c r="E672"/>
  <c r="I668"/>
  <c r="G668"/>
  <c r="E668"/>
  <c r="I663"/>
  <c r="G663"/>
  <c r="E663"/>
  <c r="I662"/>
  <c r="J662" s="1"/>
  <c r="G662"/>
  <c r="E662"/>
  <c r="I661"/>
  <c r="G661"/>
  <c r="E661"/>
  <c r="I660"/>
  <c r="G660"/>
  <c r="H660" s="1"/>
  <c r="E660"/>
  <c r="I655"/>
  <c r="G655"/>
  <c r="E655"/>
  <c r="I654"/>
  <c r="K654" s="1"/>
  <c r="G654"/>
  <c r="E654"/>
  <c r="I653"/>
  <c r="G653"/>
  <c r="E653"/>
  <c r="I652"/>
  <c r="G652"/>
  <c r="E652"/>
  <c r="I647"/>
  <c r="G647"/>
  <c r="E647"/>
  <c r="I646"/>
  <c r="K646" s="1"/>
  <c r="G646"/>
  <c r="E646"/>
  <c r="I645"/>
  <c r="G645"/>
  <c r="E645"/>
  <c r="F645" s="1"/>
  <c r="I637"/>
  <c r="G637"/>
  <c r="E637"/>
  <c r="I636"/>
  <c r="G636"/>
  <c r="H636" s="1"/>
  <c r="H638" s="1"/>
  <c r="F111" i="7" s="1"/>
  <c r="G28" i="6" s="1"/>
  <c r="H28" s="1"/>
  <c r="E636"/>
  <c r="I632"/>
  <c r="J632" s="1"/>
  <c r="G632"/>
  <c r="H632" s="1"/>
  <c r="E632"/>
  <c r="I631"/>
  <c r="G631"/>
  <c r="E631"/>
  <c r="I619"/>
  <c r="G619"/>
  <c r="H619" s="1"/>
  <c r="H620" s="1"/>
  <c r="F108" i="7" s="1"/>
  <c r="E619" i="6"/>
  <c r="I605"/>
  <c r="G605"/>
  <c r="E605"/>
  <c r="I601"/>
  <c r="G601"/>
  <c r="E601"/>
  <c r="I597"/>
  <c r="K597" s="1"/>
  <c r="G597"/>
  <c r="E597"/>
  <c r="I592"/>
  <c r="G592"/>
  <c r="E592"/>
  <c r="I591"/>
  <c r="G591"/>
  <c r="E591"/>
  <c r="I586"/>
  <c r="G586"/>
  <c r="E586"/>
  <c r="I585"/>
  <c r="G585"/>
  <c r="E585"/>
  <c r="I584"/>
  <c r="J584" s="1"/>
  <c r="G584"/>
  <c r="H584" s="1"/>
  <c r="E584"/>
  <c r="F584" s="1"/>
  <c r="I579"/>
  <c r="K579" s="1"/>
  <c r="G579"/>
  <c r="E579"/>
  <c r="I578"/>
  <c r="G578"/>
  <c r="E578"/>
  <c r="I577"/>
  <c r="K577" s="1"/>
  <c r="G577"/>
  <c r="E577"/>
  <c r="I572"/>
  <c r="G572"/>
  <c r="E572"/>
  <c r="I571"/>
  <c r="G571"/>
  <c r="E571"/>
  <c r="I570"/>
  <c r="G570"/>
  <c r="E570"/>
  <c r="I569"/>
  <c r="K569" s="1"/>
  <c r="G569"/>
  <c r="E569"/>
  <c r="I564"/>
  <c r="G564"/>
  <c r="E564"/>
  <c r="I563"/>
  <c r="G563"/>
  <c r="E563"/>
  <c r="I562"/>
  <c r="G562"/>
  <c r="E562"/>
  <c r="I557"/>
  <c r="G557"/>
  <c r="E557"/>
  <c r="I556"/>
  <c r="G556"/>
  <c r="E556"/>
  <c r="I555"/>
  <c r="G555"/>
  <c r="E555"/>
  <c r="I550"/>
  <c r="G550"/>
  <c r="E550"/>
  <c r="I549"/>
  <c r="G549"/>
  <c r="E549"/>
  <c r="I548"/>
  <c r="G548"/>
  <c r="E548"/>
  <c r="I543"/>
  <c r="G543"/>
  <c r="E543"/>
  <c r="I542"/>
  <c r="G542"/>
  <c r="E542"/>
  <c r="I541"/>
  <c r="G541"/>
  <c r="E541"/>
  <c r="I540"/>
  <c r="G540"/>
  <c r="K540" s="1"/>
  <c r="E540"/>
  <c r="F540" s="1"/>
  <c r="I535"/>
  <c r="G535"/>
  <c r="E535"/>
  <c r="I534"/>
  <c r="G534"/>
  <c r="E534"/>
  <c r="I533"/>
  <c r="K533" s="1"/>
  <c r="G533"/>
  <c r="E533"/>
  <c r="I532"/>
  <c r="J532" s="1"/>
  <c r="G532"/>
  <c r="E532"/>
  <c r="I531"/>
  <c r="G531"/>
  <c r="E531"/>
  <c r="I526"/>
  <c r="G526"/>
  <c r="E526"/>
  <c r="I525"/>
  <c r="G525"/>
  <c r="E525"/>
  <c r="I520"/>
  <c r="G520"/>
  <c r="E520"/>
  <c r="I519"/>
  <c r="G519"/>
  <c r="E519"/>
  <c r="I518"/>
  <c r="K518" s="1"/>
  <c r="G518"/>
  <c r="E518"/>
  <c r="I517"/>
  <c r="J517" s="1"/>
  <c r="G517"/>
  <c r="E517"/>
  <c r="I516"/>
  <c r="G516"/>
  <c r="E516"/>
  <c r="I511"/>
  <c r="G511"/>
  <c r="E511"/>
  <c r="I510"/>
  <c r="G510"/>
  <c r="E510"/>
  <c r="I509"/>
  <c r="G509"/>
  <c r="E509"/>
  <c r="I504"/>
  <c r="J504" s="1"/>
  <c r="G504"/>
  <c r="H504" s="1"/>
  <c r="E504"/>
  <c r="I503"/>
  <c r="G503"/>
  <c r="E503"/>
  <c r="I502"/>
  <c r="G502"/>
  <c r="E502"/>
  <c r="I497"/>
  <c r="G497"/>
  <c r="E497"/>
  <c r="I492"/>
  <c r="G492"/>
  <c r="K492" s="1"/>
  <c r="E492"/>
  <c r="I491"/>
  <c r="K491" s="1"/>
  <c r="G491"/>
  <c r="E491"/>
  <c r="I490"/>
  <c r="G490"/>
  <c r="E490"/>
  <c r="I485"/>
  <c r="G485"/>
  <c r="H485" s="1"/>
  <c r="E485"/>
  <c r="F485" s="1"/>
  <c r="I484"/>
  <c r="G484"/>
  <c r="E484"/>
  <c r="I483"/>
  <c r="K483" s="1"/>
  <c r="G483"/>
  <c r="E483"/>
  <c r="I482"/>
  <c r="G482"/>
  <c r="E482"/>
  <c r="I477"/>
  <c r="G477"/>
  <c r="E477"/>
  <c r="I476"/>
  <c r="G476"/>
  <c r="E476"/>
  <c r="I475"/>
  <c r="G475"/>
  <c r="E475"/>
  <c r="I470"/>
  <c r="J470" s="1"/>
  <c r="G470"/>
  <c r="E470"/>
  <c r="I469"/>
  <c r="G469"/>
  <c r="E469"/>
  <c r="I468"/>
  <c r="G468"/>
  <c r="E468"/>
  <c r="I463"/>
  <c r="G463"/>
  <c r="E463"/>
  <c r="I462"/>
  <c r="G462"/>
  <c r="E462"/>
  <c r="I461"/>
  <c r="G461"/>
  <c r="E461"/>
  <c r="I460"/>
  <c r="G460"/>
  <c r="H460" s="1"/>
  <c r="E460"/>
  <c r="I459"/>
  <c r="G459"/>
  <c r="E459"/>
  <c r="I454"/>
  <c r="G454"/>
  <c r="E454"/>
  <c r="I453"/>
  <c r="G453"/>
  <c r="E453"/>
  <c r="I452"/>
  <c r="G452"/>
  <c r="E452"/>
  <c r="I451"/>
  <c r="G451"/>
  <c r="E451"/>
  <c r="I450"/>
  <c r="K450" s="1"/>
  <c r="G450"/>
  <c r="E450"/>
  <c r="I445"/>
  <c r="K445" s="1"/>
  <c r="G445"/>
  <c r="E445"/>
  <c r="I444"/>
  <c r="G444"/>
  <c r="E444"/>
  <c r="I443"/>
  <c r="G443"/>
  <c r="E443"/>
  <c r="I438"/>
  <c r="G438"/>
  <c r="E438"/>
  <c r="I437"/>
  <c r="G437"/>
  <c r="E437"/>
  <c r="I436"/>
  <c r="G436"/>
  <c r="H436" s="1"/>
  <c r="E436"/>
  <c r="I435"/>
  <c r="J435" s="1"/>
  <c r="G435"/>
  <c r="E435"/>
  <c r="I430"/>
  <c r="G430"/>
  <c r="E430"/>
  <c r="I429"/>
  <c r="G429"/>
  <c r="E429"/>
  <c r="I428"/>
  <c r="G428"/>
  <c r="E428"/>
  <c r="I427"/>
  <c r="G427"/>
  <c r="E427"/>
  <c r="I426"/>
  <c r="G426"/>
  <c r="E426"/>
  <c r="I411"/>
  <c r="G411"/>
  <c r="E411"/>
  <c r="I410"/>
  <c r="G410"/>
  <c r="E410"/>
  <c r="I409"/>
  <c r="G409"/>
  <c r="E409"/>
  <c r="F409" s="1"/>
  <c r="I380"/>
  <c r="G380"/>
  <c r="E380"/>
  <c r="I376"/>
  <c r="G376"/>
  <c r="E376"/>
  <c r="I375"/>
  <c r="G375"/>
  <c r="E375"/>
  <c r="I371"/>
  <c r="G371"/>
  <c r="E371"/>
  <c r="I370"/>
  <c r="G370"/>
  <c r="H370" s="1"/>
  <c r="E370"/>
  <c r="I369"/>
  <c r="G369"/>
  <c r="E369"/>
  <c r="I363"/>
  <c r="G363"/>
  <c r="E363"/>
  <c r="I362"/>
  <c r="G362"/>
  <c r="E362"/>
  <c r="I361"/>
  <c r="K361" s="1"/>
  <c r="G361"/>
  <c r="E361"/>
  <c r="I342"/>
  <c r="G342"/>
  <c r="H342" s="1"/>
  <c r="E342"/>
  <c r="I341"/>
  <c r="G341"/>
  <c r="E341"/>
  <c r="I337"/>
  <c r="G337"/>
  <c r="E337"/>
  <c r="I332"/>
  <c r="G332"/>
  <c r="E332"/>
  <c r="I327"/>
  <c r="G327"/>
  <c r="E327"/>
  <c r="I322"/>
  <c r="G322"/>
  <c r="E322"/>
  <c r="I317"/>
  <c r="G317"/>
  <c r="E317"/>
  <c r="I316"/>
  <c r="G316"/>
  <c r="E316"/>
  <c r="I315"/>
  <c r="G315"/>
  <c r="E315"/>
  <c r="I314"/>
  <c r="G314"/>
  <c r="H314" s="1"/>
  <c r="E314"/>
  <c r="I312"/>
  <c r="G312"/>
  <c r="E312"/>
  <c r="I302"/>
  <c r="G302"/>
  <c r="E302"/>
  <c r="I301"/>
  <c r="G301"/>
  <c r="E301"/>
  <c r="I297"/>
  <c r="G297"/>
  <c r="H297" s="1"/>
  <c r="H298" s="1"/>
  <c r="F56" i="7" s="1"/>
  <c r="E297" i="6"/>
  <c r="I292"/>
  <c r="G292"/>
  <c r="E292"/>
  <c r="I291"/>
  <c r="G291"/>
  <c r="E291"/>
  <c r="I285"/>
  <c r="G285"/>
  <c r="E285"/>
  <c r="I284"/>
  <c r="G284"/>
  <c r="H284" s="1"/>
  <c r="E284"/>
  <c r="I283"/>
  <c r="G283"/>
  <c r="E283"/>
  <c r="I277"/>
  <c r="G277"/>
  <c r="E277"/>
  <c r="I276"/>
  <c r="G276"/>
  <c r="E276"/>
  <c r="I275"/>
  <c r="G275"/>
  <c r="H275" s="1"/>
  <c r="E275"/>
  <c r="I267"/>
  <c r="G267"/>
  <c r="E267"/>
  <c r="I263"/>
  <c r="K263" s="1"/>
  <c r="G263"/>
  <c r="E263"/>
  <c r="I262"/>
  <c r="G262"/>
  <c r="E262"/>
  <c r="I246"/>
  <c r="G246"/>
  <c r="E246"/>
  <c r="I245"/>
  <c r="G245"/>
  <c r="E245"/>
  <c r="I241"/>
  <c r="G241"/>
  <c r="E241"/>
  <c r="I236"/>
  <c r="G236"/>
  <c r="E236"/>
  <c r="I231"/>
  <c r="G231"/>
  <c r="E231"/>
  <c r="I226"/>
  <c r="G226"/>
  <c r="E226"/>
  <c r="I222"/>
  <c r="G222"/>
  <c r="E222"/>
  <c r="I216"/>
  <c r="G216"/>
  <c r="E216"/>
  <c r="I215"/>
  <c r="G215"/>
  <c r="E215"/>
  <c r="I210"/>
  <c r="G210"/>
  <c r="E210"/>
  <c r="I205"/>
  <c r="G205"/>
  <c r="E205"/>
  <c r="I200"/>
  <c r="G200"/>
  <c r="E200"/>
  <c r="I195"/>
  <c r="J195" s="1"/>
  <c r="G195"/>
  <c r="H195" s="1"/>
  <c r="E195"/>
  <c r="I190"/>
  <c r="G190"/>
  <c r="E190"/>
  <c r="I184"/>
  <c r="G184"/>
  <c r="E184"/>
  <c r="I179"/>
  <c r="G179"/>
  <c r="E179"/>
  <c r="I175"/>
  <c r="G175"/>
  <c r="E175"/>
  <c r="I171"/>
  <c r="G171"/>
  <c r="E171"/>
  <c r="I170"/>
  <c r="G170"/>
  <c r="E170"/>
  <c r="I169"/>
  <c r="G169"/>
  <c r="E169"/>
  <c r="I164"/>
  <c r="J164" s="1"/>
  <c r="G164"/>
  <c r="E164"/>
  <c r="I163"/>
  <c r="G163"/>
  <c r="E163"/>
  <c r="I158"/>
  <c r="G158"/>
  <c r="E158"/>
  <c r="I153"/>
  <c r="G153"/>
  <c r="E153"/>
  <c r="I148"/>
  <c r="G148"/>
  <c r="H148" s="1"/>
  <c r="E148"/>
  <c r="I143"/>
  <c r="G143"/>
  <c r="E143"/>
  <c r="I141"/>
  <c r="G141"/>
  <c r="E141"/>
  <c r="I140"/>
  <c r="G140"/>
  <c r="H140" s="1"/>
  <c r="E140"/>
  <c r="I111"/>
  <c r="G111"/>
  <c r="E111"/>
  <c r="I110"/>
  <c r="G110"/>
  <c r="E110"/>
  <c r="I106"/>
  <c r="G106"/>
  <c r="E106"/>
  <c r="I102"/>
  <c r="G102"/>
  <c r="E102"/>
  <c r="I97"/>
  <c r="G97"/>
  <c r="E97"/>
  <c r="I96"/>
  <c r="J96" s="1"/>
  <c r="G96"/>
  <c r="E96"/>
  <c r="I90"/>
  <c r="G90"/>
  <c r="E90"/>
  <c r="I89"/>
  <c r="G89"/>
  <c r="E89"/>
  <c r="F89" s="1"/>
  <c r="I88"/>
  <c r="G88"/>
  <c r="H88" s="1"/>
  <c r="E88"/>
  <c r="I84"/>
  <c r="G84"/>
  <c r="H84" s="1"/>
  <c r="H85" s="1"/>
  <c r="F17" i="7" s="1"/>
  <c r="G167" i="8" s="1"/>
  <c r="E84" i="6"/>
  <c r="I75"/>
  <c r="G75"/>
  <c r="E75"/>
  <c r="I65"/>
  <c r="G65"/>
  <c r="E65"/>
  <c r="I59"/>
  <c r="G59"/>
  <c r="H59" s="1"/>
  <c r="E59"/>
  <c r="I58"/>
  <c r="G58"/>
  <c r="E58"/>
  <c r="I57"/>
  <c r="G57"/>
  <c r="E57"/>
  <c r="I51"/>
  <c r="G51"/>
  <c r="E51"/>
  <c r="I50"/>
  <c r="G50"/>
  <c r="E50"/>
  <c r="I45"/>
  <c r="G45"/>
  <c r="E45"/>
  <c r="I40"/>
  <c r="G40"/>
  <c r="E40"/>
  <c r="I36"/>
  <c r="G36"/>
  <c r="E36"/>
  <c r="I24"/>
  <c r="G24"/>
  <c r="H24" s="1"/>
  <c r="E24"/>
  <c r="I20"/>
  <c r="G20"/>
  <c r="E20"/>
  <c r="I14"/>
  <c r="G14"/>
  <c r="E14"/>
  <c r="I13"/>
  <c r="G13"/>
  <c r="E13"/>
  <c r="I12"/>
  <c r="G12"/>
  <c r="H12" s="1"/>
  <c r="E12"/>
  <c r="I10"/>
  <c r="G10"/>
  <c r="E10"/>
  <c r="I9"/>
  <c r="G9"/>
  <c r="E9"/>
  <c r="I8"/>
  <c r="G8"/>
  <c r="E8"/>
  <c r="I7"/>
  <c r="G7"/>
  <c r="E7"/>
  <c r="I6"/>
  <c r="G6"/>
  <c r="E6"/>
  <c r="I5"/>
  <c r="G5"/>
  <c r="E5"/>
  <c r="V106" i="3"/>
  <c r="V105"/>
  <c r="V104"/>
  <c r="V103"/>
  <c r="V102"/>
  <c r="V101"/>
  <c r="V100"/>
  <c r="V99"/>
  <c r="V98"/>
  <c r="V97"/>
  <c r="V96"/>
  <c r="O95"/>
  <c r="O94"/>
  <c r="V93"/>
  <c r="V92"/>
  <c r="V91"/>
  <c r="V90"/>
  <c r="O89"/>
  <c r="O88"/>
  <c r="O87"/>
  <c r="O86"/>
  <c r="O85"/>
  <c r="O84"/>
  <c r="O83"/>
  <c r="O82"/>
  <c r="O81"/>
  <c r="O80"/>
  <c r="O79"/>
  <c r="O78"/>
  <c r="O77"/>
  <c r="O76"/>
  <c r="O75"/>
  <c r="O74"/>
  <c r="O73"/>
  <c r="O72"/>
  <c r="O71"/>
  <c r="O70"/>
  <c r="O69"/>
  <c r="O68"/>
  <c r="O67"/>
  <c r="O66"/>
  <c r="O65"/>
  <c r="O64"/>
  <c r="O63"/>
  <c r="O62"/>
  <c r="O61"/>
  <c r="O60"/>
  <c r="O59"/>
  <c r="O58"/>
  <c r="O57"/>
  <c r="O56"/>
  <c r="O55"/>
  <c r="O54"/>
  <c r="O53"/>
  <c r="O52"/>
  <c r="O51"/>
  <c r="O50"/>
  <c r="O49"/>
  <c r="O48"/>
  <c r="O47"/>
  <c r="O46"/>
  <c r="O45"/>
  <c r="O44"/>
  <c r="O43"/>
  <c r="O42"/>
  <c r="O41"/>
  <c r="O40"/>
  <c r="O39"/>
  <c r="O38"/>
  <c r="O37"/>
  <c r="O36"/>
  <c r="O35"/>
  <c r="O34"/>
  <c r="O33"/>
  <c r="O32"/>
  <c r="O31"/>
  <c r="O30"/>
  <c r="O29"/>
  <c r="O28"/>
  <c r="O27"/>
  <c r="O26"/>
  <c r="O25"/>
  <c r="O24"/>
  <c r="O23"/>
  <c r="O21"/>
  <c r="O20"/>
  <c r="O19"/>
  <c r="O18"/>
  <c r="O17"/>
  <c r="O16"/>
  <c r="O15"/>
  <c r="O14"/>
  <c r="O13"/>
  <c r="O12"/>
  <c r="O11"/>
  <c r="O10"/>
  <c r="O9"/>
  <c r="O8"/>
  <c r="O7"/>
  <c r="O6"/>
  <c r="V5"/>
  <c r="F917" i="6"/>
  <c r="E157" i="7" s="1"/>
  <c r="E623" i="6" s="1"/>
  <c r="H917"/>
  <c r="F157" i="7" s="1"/>
  <c r="G623" i="6" s="1"/>
  <c r="H623" s="1"/>
  <c r="F916"/>
  <c r="H916"/>
  <c r="F915"/>
  <c r="H915"/>
  <c r="H911"/>
  <c r="F910"/>
  <c r="H910"/>
  <c r="H909"/>
  <c r="F908"/>
  <c r="F904"/>
  <c r="H904"/>
  <c r="J903"/>
  <c r="F899"/>
  <c r="H899"/>
  <c r="J898"/>
  <c r="F897"/>
  <c r="H897"/>
  <c r="K897"/>
  <c r="F893"/>
  <c r="J893"/>
  <c r="H892"/>
  <c r="J892"/>
  <c r="H891"/>
  <c r="H890"/>
  <c r="F887"/>
  <c r="F886"/>
  <c r="H886"/>
  <c r="F885"/>
  <c r="H885"/>
  <c r="F884"/>
  <c r="J884"/>
  <c r="K884"/>
  <c r="H881"/>
  <c r="F151" i="7" s="1"/>
  <c r="G257" i="6" s="1"/>
  <c r="H257" s="1"/>
  <c r="F880"/>
  <c r="H880"/>
  <c r="F879"/>
  <c r="H879"/>
  <c r="J879"/>
  <c r="F878"/>
  <c r="F881" s="1"/>
  <c r="H878"/>
  <c r="F874"/>
  <c r="H874"/>
  <c r="F873"/>
  <c r="H873"/>
  <c r="F872"/>
  <c r="F875" s="1"/>
  <c r="F868"/>
  <c r="H868"/>
  <c r="H867"/>
  <c r="I868" s="1"/>
  <c r="K868" s="1"/>
  <c r="F866"/>
  <c r="H866"/>
  <c r="H869" s="1"/>
  <c r="F149" i="7" s="1"/>
  <c r="G218" i="6" s="1"/>
  <c r="H218" s="1"/>
  <c r="J866"/>
  <c r="K866"/>
  <c r="J863"/>
  <c r="G148" i="7" s="1"/>
  <c r="I211" i="6" s="1"/>
  <c r="J211" s="1"/>
  <c r="F862"/>
  <c r="J862"/>
  <c r="F861"/>
  <c r="F863" s="1"/>
  <c r="J861"/>
  <c r="F857"/>
  <c r="H857"/>
  <c r="F856"/>
  <c r="F851"/>
  <c r="H851"/>
  <c r="F850"/>
  <c r="J849"/>
  <c r="F845"/>
  <c r="H845"/>
  <c r="F844"/>
  <c r="H844"/>
  <c r="F843"/>
  <c r="F846" s="1"/>
  <c r="J843"/>
  <c r="K843"/>
  <c r="F840"/>
  <c r="F839"/>
  <c r="H839"/>
  <c r="F838"/>
  <c r="F837"/>
  <c r="J837"/>
  <c r="F833"/>
  <c r="H833"/>
  <c r="F832"/>
  <c r="H832"/>
  <c r="F831"/>
  <c r="F834" s="1"/>
  <c r="J831"/>
  <c r="K831"/>
  <c r="F823"/>
  <c r="H823"/>
  <c r="H822"/>
  <c r="J822"/>
  <c r="K822"/>
  <c r="F821"/>
  <c r="H821"/>
  <c r="J821"/>
  <c r="H817"/>
  <c r="J817"/>
  <c r="J818" s="1"/>
  <c r="G140" i="7" s="1"/>
  <c r="I323" i="6" s="1"/>
  <c r="J323" s="1"/>
  <c r="J324" s="1"/>
  <c r="G60" i="7" s="1"/>
  <c r="F816" i="6"/>
  <c r="H816"/>
  <c r="J816"/>
  <c r="F815"/>
  <c r="J815"/>
  <c r="K815"/>
  <c r="F812"/>
  <c r="F811"/>
  <c r="H811"/>
  <c r="F810"/>
  <c r="J810"/>
  <c r="F809"/>
  <c r="H809"/>
  <c r="I811" s="1"/>
  <c r="K811" s="1"/>
  <c r="K809"/>
  <c r="E805"/>
  <c r="K805" s="1"/>
  <c r="H805"/>
  <c r="J805"/>
  <c r="H804"/>
  <c r="F803"/>
  <c r="H803"/>
  <c r="H806" s="1"/>
  <c r="F138" i="7" s="1"/>
  <c r="G139" i="6" s="1"/>
  <c r="H139" s="1"/>
  <c r="J803"/>
  <c r="F799"/>
  <c r="J799"/>
  <c r="H798"/>
  <c r="J798"/>
  <c r="F797"/>
  <c r="H797"/>
  <c r="F796"/>
  <c r="H796"/>
  <c r="J796"/>
  <c r="K796"/>
  <c r="F795"/>
  <c r="H795"/>
  <c r="J795"/>
  <c r="K795"/>
  <c r="F794"/>
  <c r="H794"/>
  <c r="J794"/>
  <c r="K794"/>
  <c r="F790"/>
  <c r="J790"/>
  <c r="H789"/>
  <c r="J789"/>
  <c r="F788"/>
  <c r="F787"/>
  <c r="H787"/>
  <c r="J787"/>
  <c r="K787"/>
  <c r="H783"/>
  <c r="J783"/>
  <c r="F782"/>
  <c r="J782"/>
  <c r="J784" s="1"/>
  <c r="G135" i="7" s="1"/>
  <c r="I127" i="6" s="1"/>
  <c r="F781"/>
  <c r="H781"/>
  <c r="J781"/>
  <c r="K781"/>
  <c r="J778"/>
  <c r="G134" i="7" s="1"/>
  <c r="I129" i="6" s="1"/>
  <c r="J129" s="1"/>
  <c r="F777"/>
  <c r="F778" s="1"/>
  <c r="E134" i="7" s="1"/>
  <c r="H777" i="6"/>
  <c r="H778" s="1"/>
  <c r="F134" i="7" s="1"/>
  <c r="G129" i="6" s="1"/>
  <c r="J777"/>
  <c r="H773"/>
  <c r="J773"/>
  <c r="F772"/>
  <c r="H772"/>
  <c r="F771"/>
  <c r="H771"/>
  <c r="J771"/>
  <c r="H770"/>
  <c r="F769"/>
  <c r="J769"/>
  <c r="H765"/>
  <c r="J765"/>
  <c r="F764"/>
  <c r="H764"/>
  <c r="K764"/>
  <c r="F763"/>
  <c r="H763"/>
  <c r="J763"/>
  <c r="K763"/>
  <c r="F760"/>
  <c r="E131" i="7" s="1"/>
  <c r="H760" i="6"/>
  <c r="F131" i="7" s="1"/>
  <c r="G365" i="6" s="1"/>
  <c r="H365" s="1"/>
  <c r="F759"/>
  <c r="H759"/>
  <c r="F758"/>
  <c r="H758"/>
  <c r="I759" s="1"/>
  <c r="K759" s="1"/>
  <c r="J758"/>
  <c r="K758"/>
  <c r="F754"/>
  <c r="H754"/>
  <c r="F753"/>
  <c r="F755" s="1"/>
  <c r="J753"/>
  <c r="F752"/>
  <c r="H752"/>
  <c r="K752"/>
  <c r="F748"/>
  <c r="H748"/>
  <c r="H749" s="1"/>
  <c r="F129" i="7" s="1"/>
  <c r="G116" i="6" s="1"/>
  <c r="H116" s="1"/>
  <c r="J748"/>
  <c r="K748"/>
  <c r="F747"/>
  <c r="F749" s="1"/>
  <c r="H747"/>
  <c r="J747"/>
  <c r="J749" s="1"/>
  <c r="G129" i="7" s="1"/>
  <c r="I116" i="6" s="1"/>
  <c r="J116" s="1"/>
  <c r="K747"/>
  <c r="H743"/>
  <c r="J743"/>
  <c r="F742"/>
  <c r="J742"/>
  <c r="F741"/>
  <c r="H741"/>
  <c r="J741"/>
  <c r="K741"/>
  <c r="F740"/>
  <c r="H740"/>
  <c r="J740"/>
  <c r="K740"/>
  <c r="F739"/>
  <c r="H739"/>
  <c r="J739"/>
  <c r="H736"/>
  <c r="F127" i="7" s="1"/>
  <c r="G726" i="6" s="1"/>
  <c r="H726" s="1"/>
  <c r="H727" s="1"/>
  <c r="F126" i="7" s="1"/>
  <c r="H735" i="6"/>
  <c r="J735"/>
  <c r="F734"/>
  <c r="H734"/>
  <c r="J733"/>
  <c r="F732"/>
  <c r="H732"/>
  <c r="J732"/>
  <c r="K732"/>
  <c r="F731"/>
  <c r="H731"/>
  <c r="J731"/>
  <c r="K731"/>
  <c r="F730"/>
  <c r="H730"/>
  <c r="E735" s="1"/>
  <c r="K735" s="1"/>
  <c r="J730"/>
  <c r="K730"/>
  <c r="F725"/>
  <c r="F716"/>
  <c r="H716"/>
  <c r="J716"/>
  <c r="K716"/>
  <c r="F715"/>
  <c r="H715"/>
  <c r="J715"/>
  <c r="F714"/>
  <c r="H714"/>
  <c r="F713"/>
  <c r="H713"/>
  <c r="H717" s="1"/>
  <c r="F124" i="7" s="1"/>
  <c r="G71" i="6" s="1"/>
  <c r="H71" s="1"/>
  <c r="H72" s="1"/>
  <c r="F14" i="7" s="1"/>
  <c r="F710" i="6"/>
  <c r="E123" i="7" s="1"/>
  <c r="F709" i="6"/>
  <c r="H709"/>
  <c r="F708"/>
  <c r="J708"/>
  <c r="H704"/>
  <c r="J704"/>
  <c r="F703"/>
  <c r="H703"/>
  <c r="F702"/>
  <c r="J702"/>
  <c r="K702"/>
  <c r="H701"/>
  <c r="J701"/>
  <c r="K701"/>
  <c r="F700"/>
  <c r="J700"/>
  <c r="K700"/>
  <c r="F699"/>
  <c r="J699"/>
  <c r="F696"/>
  <c r="F695"/>
  <c r="H695"/>
  <c r="J695"/>
  <c r="F694"/>
  <c r="H694"/>
  <c r="H696" s="1"/>
  <c r="F121" i="7" s="1"/>
  <c r="G307" i="6" s="1"/>
  <c r="H307" s="1"/>
  <c r="K694"/>
  <c r="F690"/>
  <c r="H690"/>
  <c r="J690"/>
  <c r="K690"/>
  <c r="F689"/>
  <c r="F691" s="1"/>
  <c r="J689"/>
  <c r="J691" s="1"/>
  <c r="G120" i="7" s="1"/>
  <c r="I306" i="6" s="1"/>
  <c r="J306" s="1"/>
  <c r="H685"/>
  <c r="J685"/>
  <c r="F684"/>
  <c r="H684"/>
  <c r="F683"/>
  <c r="H683"/>
  <c r="J683"/>
  <c r="F682"/>
  <c r="H682"/>
  <c r="K682"/>
  <c r="H681"/>
  <c r="J681"/>
  <c r="K681"/>
  <c r="F680"/>
  <c r="H680"/>
  <c r="H686" s="1"/>
  <c r="F119" i="7" s="1"/>
  <c r="G52" i="6" s="1"/>
  <c r="H52" s="1"/>
  <c r="J680"/>
  <c r="F676"/>
  <c r="F677" s="1"/>
  <c r="E118" i="7" s="1"/>
  <c r="F672" i="6"/>
  <c r="F673" s="1"/>
  <c r="E117" i="7" s="1"/>
  <c r="H672" i="6"/>
  <c r="H673" s="1"/>
  <c r="F117" i="7" s="1"/>
  <c r="G41" i="6" s="1"/>
  <c r="H41" s="1"/>
  <c r="H42" s="1"/>
  <c r="F9" i="7" s="1"/>
  <c r="J672" i="6"/>
  <c r="J673" s="1"/>
  <c r="G117" i="7" s="1"/>
  <c r="I41" i="6" s="1"/>
  <c r="J41" s="1"/>
  <c r="J42" s="1"/>
  <c r="G9" i="7" s="1"/>
  <c r="K672" i="6"/>
  <c r="F669"/>
  <c r="E116" i="7" s="1"/>
  <c r="H669" i="6"/>
  <c r="F116" i="7" s="1"/>
  <c r="G35" i="6" s="1"/>
  <c r="H35" s="1"/>
  <c r="J669"/>
  <c r="G116" i="7" s="1"/>
  <c r="I35" i="6" s="1"/>
  <c r="J35" s="1"/>
  <c r="F668"/>
  <c r="H668"/>
  <c r="J668"/>
  <c r="K668"/>
  <c r="F664"/>
  <c r="H664"/>
  <c r="F663"/>
  <c r="J663"/>
  <c r="F662"/>
  <c r="H662"/>
  <c r="K662"/>
  <c r="F661"/>
  <c r="L661" s="1"/>
  <c r="H661"/>
  <c r="J661"/>
  <c r="K661"/>
  <c r="J660"/>
  <c r="H656"/>
  <c r="J656"/>
  <c r="F655"/>
  <c r="J655"/>
  <c r="F654"/>
  <c r="H654"/>
  <c r="J654"/>
  <c r="F653"/>
  <c r="H653"/>
  <c r="J653"/>
  <c r="K653"/>
  <c r="F652"/>
  <c r="H652"/>
  <c r="J652"/>
  <c r="K652"/>
  <c r="H648"/>
  <c r="J648"/>
  <c r="F647"/>
  <c r="J647"/>
  <c r="F646"/>
  <c r="H646"/>
  <c r="H645"/>
  <c r="J645"/>
  <c r="K645"/>
  <c r="J638"/>
  <c r="G111" i="7" s="1"/>
  <c r="I28" i="6" s="1"/>
  <c r="J28" s="1"/>
  <c r="F637"/>
  <c r="H637"/>
  <c r="J637"/>
  <c r="K637"/>
  <c r="J636"/>
  <c r="F631"/>
  <c r="H631"/>
  <c r="J631"/>
  <c r="K631"/>
  <c r="F628"/>
  <c r="E109" i="7" s="1"/>
  <c r="E1776" i="8" s="1"/>
  <c r="H628" i="6"/>
  <c r="F109" i="7" s="1"/>
  <c r="G1776" i="8" s="1"/>
  <c r="H1776" s="1"/>
  <c r="F627" i="6"/>
  <c r="H627"/>
  <c r="F619"/>
  <c r="F620" s="1"/>
  <c r="E108" i="7" s="1"/>
  <c r="J619" i="6"/>
  <c r="J620" s="1"/>
  <c r="G108" i="7" s="1"/>
  <c r="F616" i="6"/>
  <c r="E107" i="7" s="1"/>
  <c r="E625" i="6" s="1"/>
  <c r="F625" s="1"/>
  <c r="H616"/>
  <c r="F107" i="7" s="1"/>
  <c r="G625" i="6" s="1"/>
  <c r="F615"/>
  <c r="H615"/>
  <c r="F611"/>
  <c r="E106" i="7" s="1"/>
  <c r="E624" i="6" s="1"/>
  <c r="H611"/>
  <c r="F106" i="7" s="1"/>
  <c r="G624" i="6" s="1"/>
  <c r="H624" s="1"/>
  <c r="F610"/>
  <c r="H610"/>
  <c r="F606"/>
  <c r="E105" i="7" s="1"/>
  <c r="E1746" i="8" s="1"/>
  <c r="H606" i="6"/>
  <c r="F105" i="7" s="1"/>
  <c r="G1746" i="8" s="1"/>
  <c r="H1746" s="1"/>
  <c r="F605" i="6"/>
  <c r="H605"/>
  <c r="J605"/>
  <c r="J606" s="1"/>
  <c r="G105" i="7" s="1"/>
  <c r="I1746" i="8" s="1"/>
  <c r="J1746" s="1"/>
  <c r="K605" i="6"/>
  <c r="F602"/>
  <c r="E104" i="7" s="1"/>
  <c r="E1745" i="8" s="1"/>
  <c r="F601" i="6"/>
  <c r="L601" s="1"/>
  <c r="H601"/>
  <c r="H602" s="1"/>
  <c r="F104" i="7" s="1"/>
  <c r="G1745" i="8" s="1"/>
  <c r="H1745" s="1"/>
  <c r="J601" i="6"/>
  <c r="J602" s="1"/>
  <c r="G104" i="7" s="1"/>
  <c r="I1745" i="8" s="1"/>
  <c r="K601" i="6"/>
  <c r="F598"/>
  <c r="E103" i="7" s="1"/>
  <c r="E1744" i="8" s="1"/>
  <c r="J598" i="6"/>
  <c r="G103" i="7" s="1"/>
  <c r="I1744" i="8" s="1"/>
  <c r="J1744" s="1"/>
  <c r="F597" i="6"/>
  <c r="H597"/>
  <c r="H598" s="1"/>
  <c r="F103" i="7" s="1"/>
  <c r="G1744" i="8" s="1"/>
  <c r="H1744" s="1"/>
  <c r="J597" i="6"/>
  <c r="F594"/>
  <c r="H594"/>
  <c r="F102" i="7" s="1"/>
  <c r="G1743" i="8" s="1"/>
  <c r="H1743" s="1"/>
  <c r="F593" i="6"/>
  <c r="H593"/>
  <c r="F592"/>
  <c r="J592"/>
  <c r="F591"/>
  <c r="H591"/>
  <c r="J591"/>
  <c r="K591"/>
  <c r="F588"/>
  <c r="E101" i="7" s="1"/>
  <c r="E1742" i="8" s="1"/>
  <c r="H588" i="6"/>
  <c r="F101" i="7" s="1"/>
  <c r="G1742" i="8" s="1"/>
  <c r="H1742" s="1"/>
  <c r="F587" i="6"/>
  <c r="H587"/>
  <c r="F586"/>
  <c r="H586"/>
  <c r="J586"/>
  <c r="F585"/>
  <c r="H585"/>
  <c r="J585"/>
  <c r="K585"/>
  <c r="F581"/>
  <c r="E100" i="7" s="1"/>
  <c r="E1741" i="8" s="1"/>
  <c r="H581" i="6"/>
  <c r="F100" i="7" s="1"/>
  <c r="F580" i="6"/>
  <c r="H580"/>
  <c r="F579"/>
  <c r="H579"/>
  <c r="F578"/>
  <c r="J578"/>
  <c r="F577"/>
  <c r="H577"/>
  <c r="J577"/>
  <c r="F574"/>
  <c r="E99" i="7" s="1"/>
  <c r="E1740" i="8" s="1"/>
  <c r="H574" i="6"/>
  <c r="F99" i="7" s="1"/>
  <c r="G1740" i="8" s="1"/>
  <c r="H1740" s="1"/>
  <c r="F573" i="6"/>
  <c r="H573"/>
  <c r="F572"/>
  <c r="J572"/>
  <c r="F571"/>
  <c r="H571"/>
  <c r="J571"/>
  <c r="K571"/>
  <c r="F570"/>
  <c r="H570"/>
  <c r="J570"/>
  <c r="K570"/>
  <c r="F569"/>
  <c r="H569"/>
  <c r="F566"/>
  <c r="E98" i="7" s="1"/>
  <c r="E1739" i="8" s="1"/>
  <c r="H566" i="6"/>
  <c r="F98" i="7" s="1"/>
  <c r="G1739" i="8" s="1"/>
  <c r="F565" i="6"/>
  <c r="H565"/>
  <c r="F564"/>
  <c r="J564"/>
  <c r="F563"/>
  <c r="H563"/>
  <c r="J563"/>
  <c r="K563"/>
  <c r="F562"/>
  <c r="H562"/>
  <c r="J562"/>
  <c r="K562"/>
  <c r="F559"/>
  <c r="H559"/>
  <c r="F97" i="7" s="1"/>
  <c r="G1738" i="8" s="1"/>
  <c r="F558" i="6"/>
  <c r="H558"/>
  <c r="F557"/>
  <c r="H557"/>
  <c r="J557"/>
  <c r="K557"/>
  <c r="F556"/>
  <c r="J556"/>
  <c r="F555"/>
  <c r="H555"/>
  <c r="J555"/>
  <c r="K555"/>
  <c r="F552"/>
  <c r="E96" i="7" s="1"/>
  <c r="E1737" i="8" s="1"/>
  <c r="H552" i="6"/>
  <c r="F96" i="7" s="1"/>
  <c r="F551" i="6"/>
  <c r="H551"/>
  <c r="H550"/>
  <c r="J550"/>
  <c r="F549"/>
  <c r="H549"/>
  <c r="J549"/>
  <c r="K549"/>
  <c r="F548"/>
  <c r="J548"/>
  <c r="F545"/>
  <c r="E95" i="7" s="1"/>
  <c r="E1736" i="8" s="1"/>
  <c r="H545" i="6"/>
  <c r="F95" i="7" s="1"/>
  <c r="G1736" i="8" s="1"/>
  <c r="H1736" s="1"/>
  <c r="F544" i="6"/>
  <c r="H544"/>
  <c r="F543"/>
  <c r="H543"/>
  <c r="J543"/>
  <c r="K543"/>
  <c r="F542"/>
  <c r="H542"/>
  <c r="J542"/>
  <c r="K542"/>
  <c r="F541"/>
  <c r="H541"/>
  <c r="J541"/>
  <c r="K541"/>
  <c r="H540"/>
  <c r="J540"/>
  <c r="F537"/>
  <c r="H537"/>
  <c r="F94" i="7" s="1"/>
  <c r="G1735" i="8" s="1"/>
  <c r="H1735" s="1"/>
  <c r="F536" i="6"/>
  <c r="H536"/>
  <c r="H535"/>
  <c r="J535"/>
  <c r="F534"/>
  <c r="H534"/>
  <c r="J534"/>
  <c r="K534"/>
  <c r="F533"/>
  <c r="H533"/>
  <c r="F532"/>
  <c r="F531"/>
  <c r="H531"/>
  <c r="J531"/>
  <c r="K531"/>
  <c r="F528"/>
  <c r="H528"/>
  <c r="F93" i="7" s="1"/>
  <c r="G1734" i="8" s="1"/>
  <c r="H1734" s="1"/>
  <c r="F527" i="6"/>
  <c r="H527"/>
  <c r="F526"/>
  <c r="H526"/>
  <c r="J526"/>
  <c r="K526"/>
  <c r="F525"/>
  <c r="H525"/>
  <c r="J525"/>
  <c r="K525"/>
  <c r="F522"/>
  <c r="H522"/>
  <c r="F92" i="7" s="1"/>
  <c r="F521" i="6"/>
  <c r="H521"/>
  <c r="F520"/>
  <c r="J520"/>
  <c r="F519"/>
  <c r="H519"/>
  <c r="J519"/>
  <c r="K519"/>
  <c r="F518"/>
  <c r="H518"/>
  <c r="J518"/>
  <c r="F517"/>
  <c r="H517"/>
  <c r="K517"/>
  <c r="F516"/>
  <c r="J516"/>
  <c r="F513"/>
  <c r="E91" i="7" s="1"/>
  <c r="E1732" i="8" s="1"/>
  <c r="H513" i="6"/>
  <c r="F91" i="7" s="1"/>
  <c r="G1732" i="8" s="1"/>
  <c r="H1732" s="1"/>
  <c r="F512" i="6"/>
  <c r="H512"/>
  <c r="F511"/>
  <c r="H511"/>
  <c r="J511"/>
  <c r="K511"/>
  <c r="F510"/>
  <c r="H510"/>
  <c r="J510"/>
  <c r="K510"/>
  <c r="H509"/>
  <c r="J509"/>
  <c r="F506"/>
  <c r="E90" i="7" s="1"/>
  <c r="E1731" i="8" s="1"/>
  <c r="H506" i="6"/>
  <c r="F90" i="7" s="1"/>
  <c r="G1731" i="8" s="1"/>
  <c r="H1731" s="1"/>
  <c r="F505" i="6"/>
  <c r="H505"/>
  <c r="F503"/>
  <c r="H503"/>
  <c r="J503"/>
  <c r="K503"/>
  <c r="F502"/>
  <c r="H502"/>
  <c r="J502"/>
  <c r="K502"/>
  <c r="F499"/>
  <c r="E89" i="7" s="1"/>
  <c r="E1730" i="8" s="1"/>
  <c r="H499" i="6"/>
  <c r="F89" i="7" s="1"/>
  <c r="G1730" i="8" s="1"/>
  <c r="H1730" s="1"/>
  <c r="F498" i="6"/>
  <c r="H498"/>
  <c r="F497"/>
  <c r="H497"/>
  <c r="J497"/>
  <c r="K497"/>
  <c r="F494"/>
  <c r="E88" i="7" s="1"/>
  <c r="E1729" i="8" s="1"/>
  <c r="H494" i="6"/>
  <c r="F88" i="7" s="1"/>
  <c r="F493" i="6"/>
  <c r="H493"/>
  <c r="F492"/>
  <c r="H492"/>
  <c r="J492"/>
  <c r="F491"/>
  <c r="H491"/>
  <c r="F490"/>
  <c r="H490"/>
  <c r="J490"/>
  <c r="K490"/>
  <c r="F487"/>
  <c r="E87" i="7" s="1"/>
  <c r="E1728" i="8" s="1"/>
  <c r="H487" i="6"/>
  <c r="F87" i="7" s="1"/>
  <c r="G1728" i="8" s="1"/>
  <c r="H1728" s="1"/>
  <c r="F486" i="6"/>
  <c r="H486"/>
  <c r="J485"/>
  <c r="K485"/>
  <c r="F484"/>
  <c r="J484"/>
  <c r="F483"/>
  <c r="H483"/>
  <c r="F482"/>
  <c r="H482"/>
  <c r="J482"/>
  <c r="K482"/>
  <c r="F479"/>
  <c r="E86" i="7" s="1"/>
  <c r="E1727" i="8" s="1"/>
  <c r="H479" i="6"/>
  <c r="F86" i="7" s="1"/>
  <c r="G1727" i="8" s="1"/>
  <c r="H1727" s="1"/>
  <c r="F478" i="6"/>
  <c r="H478"/>
  <c r="H477"/>
  <c r="J477"/>
  <c r="F476"/>
  <c r="J476"/>
  <c r="F475"/>
  <c r="H475"/>
  <c r="J475"/>
  <c r="K475"/>
  <c r="F472"/>
  <c r="E85" i="7" s="1"/>
  <c r="E1726" i="8" s="1"/>
  <c r="H472" i="6"/>
  <c r="F85" i="7" s="1"/>
  <c r="G1726" i="8" s="1"/>
  <c r="H1726" s="1"/>
  <c r="F471" i="6"/>
  <c r="H471"/>
  <c r="F470"/>
  <c r="F469"/>
  <c r="H469"/>
  <c r="J469"/>
  <c r="K469"/>
  <c r="F468"/>
  <c r="J468"/>
  <c r="F465"/>
  <c r="H465"/>
  <c r="F84" i="7" s="1"/>
  <c r="F464" i="6"/>
  <c r="H464"/>
  <c r="H463"/>
  <c r="J463"/>
  <c r="F462"/>
  <c r="H462"/>
  <c r="J462"/>
  <c r="K462"/>
  <c r="F461"/>
  <c r="H461"/>
  <c r="J461"/>
  <c r="K461"/>
  <c r="F460"/>
  <c r="H459"/>
  <c r="J459"/>
  <c r="F456"/>
  <c r="H456"/>
  <c r="F83" i="7" s="1"/>
  <c r="G1724" i="8" s="1"/>
  <c r="H1724" s="1"/>
  <c r="F455" i="6"/>
  <c r="H455"/>
  <c r="F454"/>
  <c r="H454"/>
  <c r="J454"/>
  <c r="K454"/>
  <c r="F453"/>
  <c r="H453"/>
  <c r="J453"/>
  <c r="K453"/>
  <c r="F452"/>
  <c r="J452"/>
  <c r="F451"/>
  <c r="H451"/>
  <c r="J451"/>
  <c r="K451"/>
  <c r="F450"/>
  <c r="H450"/>
  <c r="F447"/>
  <c r="E82" i="7" s="1"/>
  <c r="E1723" i="8" s="1"/>
  <c r="H447" i="6"/>
  <c r="F82" i="7" s="1"/>
  <c r="G1723" i="8" s="1"/>
  <c r="H1723" s="1"/>
  <c r="F446" i="6"/>
  <c r="H446"/>
  <c r="F445"/>
  <c r="H445"/>
  <c r="F444"/>
  <c r="J444"/>
  <c r="F443"/>
  <c r="H443"/>
  <c r="J443"/>
  <c r="K443"/>
  <c r="F440"/>
  <c r="E81" i="7" s="1"/>
  <c r="E1722" i="8" s="1"/>
  <c r="H440" i="6"/>
  <c r="F81" i="7" s="1"/>
  <c r="G1722" i="8" s="1"/>
  <c r="H1722" s="1"/>
  <c r="F439" i="6"/>
  <c r="H439"/>
  <c r="F438"/>
  <c r="H438"/>
  <c r="J438"/>
  <c r="K438"/>
  <c r="F437"/>
  <c r="H437"/>
  <c r="J437"/>
  <c r="F436"/>
  <c r="J436"/>
  <c r="K436"/>
  <c r="H435"/>
  <c r="F432"/>
  <c r="H432"/>
  <c r="F80" i="7" s="1"/>
  <c r="F431" i="6"/>
  <c r="H431"/>
  <c r="F430"/>
  <c r="H430"/>
  <c r="J430"/>
  <c r="K430"/>
  <c r="F429"/>
  <c r="H429"/>
  <c r="J429"/>
  <c r="K429"/>
  <c r="F428"/>
  <c r="J428"/>
  <c r="F427"/>
  <c r="H427"/>
  <c r="J427"/>
  <c r="K427"/>
  <c r="F426"/>
  <c r="H426"/>
  <c r="J426"/>
  <c r="K426"/>
  <c r="H411"/>
  <c r="J411"/>
  <c r="F410"/>
  <c r="J410"/>
  <c r="H409"/>
  <c r="J409"/>
  <c r="F380"/>
  <c r="H380"/>
  <c r="J380"/>
  <c r="K380"/>
  <c r="F377"/>
  <c r="J377"/>
  <c r="G70" i="7" s="1"/>
  <c r="I1543" i="8" s="1"/>
  <c r="F376" i="6"/>
  <c r="J376"/>
  <c r="F375"/>
  <c r="J375"/>
  <c r="J372"/>
  <c r="G69" i="7" s="1"/>
  <c r="I866" i="8" s="1"/>
  <c r="F371" i="6"/>
  <c r="H371"/>
  <c r="J371"/>
  <c r="K371"/>
  <c r="F370"/>
  <c r="J370"/>
  <c r="K370"/>
  <c r="F369"/>
  <c r="H369"/>
  <c r="J369"/>
  <c r="K369"/>
  <c r="F363"/>
  <c r="J363"/>
  <c r="F362"/>
  <c r="H362"/>
  <c r="J362"/>
  <c r="K362"/>
  <c r="F361"/>
  <c r="H361"/>
  <c r="F343"/>
  <c r="H343"/>
  <c r="F342"/>
  <c r="F344" s="1"/>
  <c r="J342"/>
  <c r="F341"/>
  <c r="J341"/>
  <c r="F337"/>
  <c r="F338" s="1"/>
  <c r="E63" i="7" s="1"/>
  <c r="E606" i="8" s="1"/>
  <c r="H337" i="6"/>
  <c r="H338" s="1"/>
  <c r="F63" i="7" s="1"/>
  <c r="G606" i="8" s="1"/>
  <c r="H606" s="1"/>
  <c r="J337" i="6"/>
  <c r="J338" s="1"/>
  <c r="G63" i="7" s="1"/>
  <c r="I606" i="8" s="1"/>
  <c r="K337" i="6"/>
  <c r="H334"/>
  <c r="F62" i="7" s="1"/>
  <c r="E333" i="6"/>
  <c r="K333" s="1"/>
  <c r="H333"/>
  <c r="J333"/>
  <c r="F332"/>
  <c r="L332" s="1"/>
  <c r="H332"/>
  <c r="J332"/>
  <c r="J334" s="1"/>
  <c r="G62" i="7" s="1"/>
  <c r="K332" i="6"/>
  <c r="F327"/>
  <c r="H327"/>
  <c r="J327"/>
  <c r="F322"/>
  <c r="J322"/>
  <c r="H318"/>
  <c r="J318"/>
  <c r="F317"/>
  <c r="H317"/>
  <c r="E318" s="1"/>
  <c r="K318" s="1"/>
  <c r="J317"/>
  <c r="K317"/>
  <c r="F316"/>
  <c r="H316"/>
  <c r="J316"/>
  <c r="K316"/>
  <c r="F315"/>
  <c r="H315"/>
  <c r="J315"/>
  <c r="K315"/>
  <c r="J314"/>
  <c r="J319" s="1"/>
  <c r="G59" i="7" s="1"/>
  <c r="I556" i="8" s="1"/>
  <c r="J556" s="1"/>
  <c r="E313" i="6"/>
  <c r="K313" s="1"/>
  <c r="H313"/>
  <c r="J313"/>
  <c r="F312"/>
  <c r="H312"/>
  <c r="H319" s="1"/>
  <c r="F59" i="7" s="1"/>
  <c r="G556" i="8" s="1"/>
  <c r="H556" s="1"/>
  <c r="J312" i="6"/>
  <c r="K312"/>
  <c r="F302"/>
  <c r="H302"/>
  <c r="J302"/>
  <c r="J303" s="1"/>
  <c r="G57" i="7" s="1"/>
  <c r="I528" i="8" s="1"/>
  <c r="K302" i="6"/>
  <c r="F301"/>
  <c r="H301"/>
  <c r="J301"/>
  <c r="K301"/>
  <c r="J298"/>
  <c r="G56" i="7" s="1"/>
  <c r="I526" i="8" s="1"/>
  <c r="J297" i="6"/>
  <c r="F293"/>
  <c r="H293"/>
  <c r="F292"/>
  <c r="H292"/>
  <c r="J292"/>
  <c r="K292"/>
  <c r="F291"/>
  <c r="F294" s="1"/>
  <c r="J291"/>
  <c r="F285"/>
  <c r="H285"/>
  <c r="J285"/>
  <c r="K285"/>
  <c r="F284"/>
  <c r="F283"/>
  <c r="H283"/>
  <c r="J283"/>
  <c r="K283"/>
  <c r="F277"/>
  <c r="H277"/>
  <c r="J277"/>
  <c r="K277"/>
  <c r="F276"/>
  <c r="H276"/>
  <c r="J276"/>
  <c r="K276"/>
  <c r="J275"/>
  <c r="F268"/>
  <c r="E51" i="7" s="1"/>
  <c r="E273" i="8" s="1"/>
  <c r="J268" i="6"/>
  <c r="G51" i="7" s="1"/>
  <c r="I273" i="8" s="1"/>
  <c r="J273" s="1"/>
  <c r="F267" i="6"/>
  <c r="H267"/>
  <c r="H268" s="1"/>
  <c r="F51" i="7" s="1"/>
  <c r="G273" i="8" s="1"/>
  <c r="H273" s="1"/>
  <c r="J267" i="6"/>
  <c r="K267"/>
  <c r="F263"/>
  <c r="H263"/>
  <c r="J263"/>
  <c r="F262"/>
  <c r="F264" s="1"/>
  <c r="H262"/>
  <c r="H264" s="1"/>
  <c r="F50" i="7" s="1"/>
  <c r="J247" i="6"/>
  <c r="G47" i="7" s="1"/>
  <c r="I1282" i="8" s="1"/>
  <c r="J1282" s="1"/>
  <c r="F246" i="6"/>
  <c r="J246"/>
  <c r="F245"/>
  <c r="F247" s="1"/>
  <c r="H245"/>
  <c r="J245"/>
  <c r="K245"/>
  <c r="H242"/>
  <c r="F46" i="7" s="1"/>
  <c r="G1619" i="8" s="1"/>
  <c r="H1619" s="1"/>
  <c r="F241" i="6"/>
  <c r="H241"/>
  <c r="J241"/>
  <c r="J242" s="1"/>
  <c r="G46" i="7" s="1"/>
  <c r="I268" i="8" s="1"/>
  <c r="J268" s="1"/>
  <c r="K241" i="6"/>
  <c r="H237"/>
  <c r="J237"/>
  <c r="F236"/>
  <c r="H236"/>
  <c r="E237" s="1"/>
  <c r="K237" s="1"/>
  <c r="J236"/>
  <c r="J238" s="1"/>
  <c r="G45" i="7" s="1"/>
  <c r="K236" i="6"/>
  <c r="J233"/>
  <c r="G44" i="7" s="1"/>
  <c r="I266" i="8" s="1"/>
  <c r="J266" s="1"/>
  <c r="H232" i="6"/>
  <c r="J232"/>
  <c r="F231"/>
  <c r="J231"/>
  <c r="H228"/>
  <c r="F43" i="7" s="1"/>
  <c r="G1279" i="8" s="1"/>
  <c r="H1279" s="1"/>
  <c r="J228" i="6"/>
  <c r="G43" i="7" s="1"/>
  <c r="H227" i="6"/>
  <c r="J227"/>
  <c r="F226"/>
  <c r="H226"/>
  <c r="E227" s="1"/>
  <c r="K227" s="1"/>
  <c r="J226"/>
  <c r="K226"/>
  <c r="F222"/>
  <c r="F223" s="1"/>
  <c r="E42" i="7" s="1"/>
  <c r="H222" i="6"/>
  <c r="H223" s="1"/>
  <c r="F42" i="7" s="1"/>
  <c r="G932" i="8" s="1"/>
  <c r="J222" i="6"/>
  <c r="J223" s="1"/>
  <c r="G42" i="7" s="1"/>
  <c r="K222" i="6"/>
  <c r="H217"/>
  <c r="J217"/>
  <c r="F216"/>
  <c r="H216"/>
  <c r="J216"/>
  <c r="K216"/>
  <c r="F215"/>
  <c r="J215"/>
  <c r="F210"/>
  <c r="H210"/>
  <c r="J210"/>
  <c r="K210"/>
  <c r="F205"/>
  <c r="J205"/>
  <c r="F200"/>
  <c r="L200" s="1"/>
  <c r="H200"/>
  <c r="J200"/>
  <c r="K200"/>
  <c r="F190"/>
  <c r="H190"/>
  <c r="J190"/>
  <c r="K190"/>
  <c r="H185"/>
  <c r="J185"/>
  <c r="F184"/>
  <c r="E185" s="1"/>
  <c r="K185" s="1"/>
  <c r="H184"/>
  <c r="J184"/>
  <c r="K184"/>
  <c r="F179"/>
  <c r="H179"/>
  <c r="J179"/>
  <c r="K179"/>
  <c r="F176"/>
  <c r="E33" i="7" s="1"/>
  <c r="J176" i="6"/>
  <c r="G33" i="7" s="1"/>
  <c r="I1597" i="8" s="1"/>
  <c r="F175" i="6"/>
  <c r="J175"/>
  <c r="F171"/>
  <c r="H171"/>
  <c r="J171"/>
  <c r="K171"/>
  <c r="F170"/>
  <c r="F172" s="1"/>
  <c r="E32" i="7" s="1"/>
  <c r="H170" i="6"/>
  <c r="H172" s="1"/>
  <c r="F32" i="7" s="1"/>
  <c r="J170" i="6"/>
  <c r="K170"/>
  <c r="F169"/>
  <c r="H169"/>
  <c r="J169"/>
  <c r="J172" s="1"/>
  <c r="G32" i="7" s="1"/>
  <c r="K169" i="6"/>
  <c r="F164"/>
  <c r="F163"/>
  <c r="H163"/>
  <c r="J163"/>
  <c r="K163"/>
  <c r="F158"/>
  <c r="H158"/>
  <c r="J158"/>
  <c r="K158"/>
  <c r="H153"/>
  <c r="J153"/>
  <c r="F148"/>
  <c r="J148"/>
  <c r="K148"/>
  <c r="H144"/>
  <c r="J144"/>
  <c r="F143"/>
  <c r="H143"/>
  <c r="E144" s="1"/>
  <c r="K144" s="1"/>
  <c r="J143"/>
  <c r="K143"/>
  <c r="H142"/>
  <c r="J142"/>
  <c r="F141"/>
  <c r="H141"/>
  <c r="J141"/>
  <c r="K141"/>
  <c r="J140"/>
  <c r="F112"/>
  <c r="F111"/>
  <c r="J111"/>
  <c r="F110"/>
  <c r="H110"/>
  <c r="J110"/>
  <c r="J112" s="1"/>
  <c r="G22" i="7" s="1"/>
  <c r="I1544" i="8" s="1"/>
  <c r="K110" i="6"/>
  <c r="J107"/>
  <c r="G21" i="7" s="1"/>
  <c r="I187" i="8" s="1"/>
  <c r="J187" s="1"/>
  <c r="F106" i="6"/>
  <c r="F107" s="1"/>
  <c r="E21" i="7" s="1"/>
  <c r="H106" i="6"/>
  <c r="H107" s="1"/>
  <c r="F21" i="7" s="1"/>
  <c r="J106" i="6"/>
  <c r="K106"/>
  <c r="F102"/>
  <c r="F103" s="1"/>
  <c r="E20" i="7" s="1"/>
  <c r="H102" i="6"/>
  <c r="H103" s="1"/>
  <c r="F20" i="7" s="1"/>
  <c r="J102" i="6"/>
  <c r="J103" s="1"/>
  <c r="G20" i="7" s="1"/>
  <c r="K102" i="6"/>
  <c r="F99"/>
  <c r="F98"/>
  <c r="H98"/>
  <c r="F97"/>
  <c r="J97"/>
  <c r="F96"/>
  <c r="F90"/>
  <c r="H90"/>
  <c r="J90"/>
  <c r="K90"/>
  <c r="H89"/>
  <c r="J89"/>
  <c r="F88"/>
  <c r="F84"/>
  <c r="F85" s="1"/>
  <c r="E17" i="7" s="1"/>
  <c r="E167" i="8" s="1"/>
  <c r="J84" i="6"/>
  <c r="J85" s="1"/>
  <c r="G17" i="7" s="1"/>
  <c r="I167" i="8" s="1"/>
  <c r="K84" i="6"/>
  <c r="F76"/>
  <c r="H76"/>
  <c r="F75"/>
  <c r="F77" s="1"/>
  <c r="E15" i="7" s="1"/>
  <c r="J75" i="6"/>
  <c r="H66"/>
  <c r="J66"/>
  <c r="F65"/>
  <c r="H65"/>
  <c r="J65"/>
  <c r="K65"/>
  <c r="J59"/>
  <c r="F58"/>
  <c r="L58" s="1"/>
  <c r="H58"/>
  <c r="J58"/>
  <c r="K58"/>
  <c r="H57"/>
  <c r="J57"/>
  <c r="F51"/>
  <c r="H51"/>
  <c r="J51"/>
  <c r="K51"/>
  <c r="F50"/>
  <c r="J50"/>
  <c r="F45"/>
  <c r="L45" s="1"/>
  <c r="H45"/>
  <c r="J45"/>
  <c r="K45"/>
  <c r="F40"/>
  <c r="H40"/>
  <c r="J40"/>
  <c r="K40"/>
  <c r="F36"/>
  <c r="H36"/>
  <c r="J36"/>
  <c r="K36"/>
  <c r="F25"/>
  <c r="E6" i="7" s="1"/>
  <c r="H25" i="6"/>
  <c r="F6" i="7" s="1"/>
  <c r="F24" i="6"/>
  <c r="H20"/>
  <c r="H21" s="1"/>
  <c r="F5" i="7" s="1"/>
  <c r="J20" i="6"/>
  <c r="J21" s="1"/>
  <c r="G5" i="7" s="1"/>
  <c r="E15" i="6"/>
  <c r="K15" s="1"/>
  <c r="H15"/>
  <c r="J15"/>
  <c r="F14"/>
  <c r="H14"/>
  <c r="J14"/>
  <c r="K14"/>
  <c r="F13"/>
  <c r="H13"/>
  <c r="J13"/>
  <c r="K13"/>
  <c r="F12"/>
  <c r="J12"/>
  <c r="K12"/>
  <c r="H11"/>
  <c r="J11"/>
  <c r="F10"/>
  <c r="H10"/>
  <c r="J10"/>
  <c r="K10"/>
  <c r="F9"/>
  <c r="H9"/>
  <c r="J9"/>
  <c r="K9"/>
  <c r="F8"/>
  <c r="H8"/>
  <c r="J8"/>
  <c r="K8"/>
  <c r="F7"/>
  <c r="J7"/>
  <c r="F6"/>
  <c r="H6"/>
  <c r="J6"/>
  <c r="K6"/>
  <c r="F5"/>
  <c r="H5"/>
  <c r="J5"/>
  <c r="K5"/>
  <c r="F1745" i="8"/>
  <c r="J1745"/>
  <c r="K1745"/>
  <c r="F1742"/>
  <c r="H1739"/>
  <c r="H1738"/>
  <c r="F1729"/>
  <c r="H1725"/>
  <c r="F1722"/>
  <c r="F1696"/>
  <c r="H1696"/>
  <c r="F1695"/>
  <c r="H1695"/>
  <c r="J1695"/>
  <c r="K1695"/>
  <c r="F1674"/>
  <c r="H1674"/>
  <c r="J1674"/>
  <c r="K1674"/>
  <c r="F1673"/>
  <c r="H1672"/>
  <c r="J1672"/>
  <c r="F1671"/>
  <c r="H1671"/>
  <c r="J1671"/>
  <c r="K1671"/>
  <c r="F1670"/>
  <c r="J1670"/>
  <c r="K1670"/>
  <c r="J1669"/>
  <c r="F1643"/>
  <c r="H1643"/>
  <c r="J1643"/>
  <c r="K1643"/>
  <c r="F1624"/>
  <c r="H1624"/>
  <c r="H1617"/>
  <c r="J1544"/>
  <c r="J1543"/>
  <c r="F1539"/>
  <c r="J1539"/>
  <c r="K1539"/>
  <c r="F1514"/>
  <c r="H1514"/>
  <c r="J1514"/>
  <c r="K1514"/>
  <c r="F1513"/>
  <c r="H1513"/>
  <c r="J1513"/>
  <c r="K1513"/>
  <c r="F1465"/>
  <c r="J1465"/>
  <c r="K1465"/>
  <c r="F1464"/>
  <c r="H1464"/>
  <c r="J1464"/>
  <c r="K1464"/>
  <c r="H1409"/>
  <c r="J1409"/>
  <c r="H1381"/>
  <c r="G107" i="9" s="1"/>
  <c r="H107" s="1"/>
  <c r="F1358" i="8"/>
  <c r="J1358"/>
  <c r="J1381" s="1"/>
  <c r="I107" i="9" s="1"/>
  <c r="J107" s="1"/>
  <c r="K1358" i="8"/>
  <c r="F1357"/>
  <c r="H1357"/>
  <c r="J1357"/>
  <c r="K1357"/>
  <c r="H1338"/>
  <c r="J1338"/>
  <c r="K1338"/>
  <c r="F1337"/>
  <c r="H1337"/>
  <c r="J1337"/>
  <c r="F1336"/>
  <c r="H1336"/>
  <c r="J1336"/>
  <c r="F1335"/>
  <c r="H1335"/>
  <c r="J1335"/>
  <c r="K1335"/>
  <c r="F1334"/>
  <c r="H1334"/>
  <c r="J1334"/>
  <c r="K1334"/>
  <c r="F1333"/>
  <c r="H1333"/>
  <c r="J1333"/>
  <c r="K1333"/>
  <c r="F1332"/>
  <c r="J1332"/>
  <c r="K1332"/>
  <c r="F1331"/>
  <c r="H1331"/>
  <c r="J1331"/>
  <c r="K1331"/>
  <c r="J1305"/>
  <c r="F1287"/>
  <c r="H1287"/>
  <c r="J1287"/>
  <c r="K1287"/>
  <c r="F1201"/>
  <c r="J1201"/>
  <c r="K1201"/>
  <c r="F1179"/>
  <c r="H1179"/>
  <c r="J1179"/>
  <c r="K1179"/>
  <c r="F1178"/>
  <c r="H1178"/>
  <c r="J1178"/>
  <c r="K1178"/>
  <c r="F1177"/>
  <c r="H1177"/>
  <c r="J1177"/>
  <c r="K1177"/>
  <c r="F1176"/>
  <c r="H1176"/>
  <c r="J1176"/>
  <c r="F1175"/>
  <c r="H1175"/>
  <c r="J1175"/>
  <c r="K1175"/>
  <c r="F1127"/>
  <c r="J1127"/>
  <c r="K1127"/>
  <c r="F1126"/>
  <c r="H1126"/>
  <c r="J1126"/>
  <c r="K1126"/>
  <c r="F1071"/>
  <c r="J1071"/>
  <c r="F1043"/>
  <c r="E80" i="9" s="1"/>
  <c r="F1020" i="8"/>
  <c r="H1020"/>
  <c r="J1020"/>
  <c r="K1020"/>
  <c r="F1019"/>
  <c r="H1019"/>
  <c r="K1019"/>
  <c r="F1000"/>
  <c r="H1000"/>
  <c r="J1000"/>
  <c r="K1000"/>
  <c r="F999"/>
  <c r="H999"/>
  <c r="J999"/>
  <c r="K999"/>
  <c r="F998"/>
  <c r="H998"/>
  <c r="J998"/>
  <c r="K998"/>
  <c r="F997"/>
  <c r="F996"/>
  <c r="H996"/>
  <c r="J996"/>
  <c r="K996"/>
  <c r="F995"/>
  <c r="H995"/>
  <c r="J995"/>
  <c r="K995"/>
  <c r="H994"/>
  <c r="J994"/>
  <c r="F993"/>
  <c r="J993"/>
  <c r="F967"/>
  <c r="H967"/>
  <c r="J967"/>
  <c r="K967"/>
  <c r="F950"/>
  <c r="H950"/>
  <c r="J950"/>
  <c r="K950"/>
  <c r="H932"/>
  <c r="J866"/>
  <c r="F863"/>
  <c r="H863"/>
  <c r="J863"/>
  <c r="K863"/>
  <c r="F841"/>
  <c r="H841"/>
  <c r="J841"/>
  <c r="K841"/>
  <c r="F840"/>
  <c r="H840"/>
  <c r="J840"/>
  <c r="K840"/>
  <c r="F839"/>
  <c r="J839"/>
  <c r="K839"/>
  <c r="F838"/>
  <c r="H838"/>
  <c r="J838"/>
  <c r="K838"/>
  <c r="F837"/>
  <c r="H837"/>
  <c r="J837"/>
  <c r="K837"/>
  <c r="F789"/>
  <c r="H789"/>
  <c r="J789"/>
  <c r="K789"/>
  <c r="F788"/>
  <c r="H788"/>
  <c r="J788"/>
  <c r="K788"/>
  <c r="F733"/>
  <c r="H733"/>
  <c r="J733"/>
  <c r="F682"/>
  <c r="F705" s="1"/>
  <c r="E53" i="9" s="1"/>
  <c r="H682" i="8"/>
  <c r="J682"/>
  <c r="K682"/>
  <c r="F681"/>
  <c r="H681"/>
  <c r="J681"/>
  <c r="K681"/>
  <c r="F660"/>
  <c r="H660"/>
  <c r="J660"/>
  <c r="K660"/>
  <c r="F659"/>
  <c r="H659"/>
  <c r="J659"/>
  <c r="K659"/>
  <c r="F658"/>
  <c r="H658"/>
  <c r="J658"/>
  <c r="K658"/>
  <c r="F657"/>
  <c r="H657"/>
  <c r="J657"/>
  <c r="K657"/>
  <c r="F656"/>
  <c r="H656"/>
  <c r="J656"/>
  <c r="K656"/>
  <c r="F655"/>
  <c r="H655"/>
  <c r="J655"/>
  <c r="K655"/>
  <c r="F653"/>
  <c r="E43" i="9" s="1"/>
  <c r="F630" i="8"/>
  <c r="F629"/>
  <c r="H629"/>
  <c r="J629"/>
  <c r="K629"/>
  <c r="F612"/>
  <c r="J612"/>
  <c r="F606"/>
  <c r="J582"/>
  <c r="J528"/>
  <c r="J526"/>
  <c r="F507"/>
  <c r="H507"/>
  <c r="J507"/>
  <c r="K507"/>
  <c r="F506"/>
  <c r="F505"/>
  <c r="H505"/>
  <c r="J505"/>
  <c r="K505"/>
  <c r="F504"/>
  <c r="L504" s="1"/>
  <c r="H504"/>
  <c r="J504"/>
  <c r="K504"/>
  <c r="F503"/>
  <c r="H503"/>
  <c r="F502"/>
  <c r="F501"/>
  <c r="H501"/>
  <c r="J501"/>
  <c r="K501"/>
  <c r="F500"/>
  <c r="H500"/>
  <c r="K500"/>
  <c r="H499"/>
  <c r="J499"/>
  <c r="F453"/>
  <c r="H453"/>
  <c r="J453"/>
  <c r="K453"/>
  <c r="F452"/>
  <c r="L452" s="1"/>
  <c r="H452"/>
  <c r="J452"/>
  <c r="K452"/>
  <c r="F451"/>
  <c r="H451"/>
  <c r="J451"/>
  <c r="K451"/>
  <c r="H395"/>
  <c r="J395"/>
  <c r="F345"/>
  <c r="H345"/>
  <c r="J345"/>
  <c r="K345"/>
  <c r="F344"/>
  <c r="H344"/>
  <c r="J344"/>
  <c r="K344"/>
  <c r="F343"/>
  <c r="H343"/>
  <c r="J343"/>
  <c r="K343"/>
  <c r="F324"/>
  <c r="H324"/>
  <c r="J324"/>
  <c r="K324"/>
  <c r="F323"/>
  <c r="H323"/>
  <c r="J323"/>
  <c r="K323"/>
  <c r="F322"/>
  <c r="H322"/>
  <c r="F321"/>
  <c r="H321"/>
  <c r="J321"/>
  <c r="K321"/>
  <c r="F320"/>
  <c r="H320"/>
  <c r="J320"/>
  <c r="K320"/>
  <c r="F319"/>
  <c r="H319"/>
  <c r="J319"/>
  <c r="K319"/>
  <c r="F318"/>
  <c r="H318"/>
  <c r="J318"/>
  <c r="K318"/>
  <c r="F317"/>
  <c r="H317"/>
  <c r="J317"/>
  <c r="K317"/>
  <c r="J292"/>
  <c r="J315" s="1"/>
  <c r="I17" i="9" s="1"/>
  <c r="J17" s="1"/>
  <c r="F291" i="8"/>
  <c r="H291"/>
  <c r="J291"/>
  <c r="K291"/>
  <c r="F274"/>
  <c r="J274"/>
  <c r="K274"/>
  <c r="F273"/>
  <c r="H265"/>
  <c r="F254"/>
  <c r="H254"/>
  <c r="F167"/>
  <c r="J167"/>
  <c r="F165"/>
  <c r="H165"/>
  <c r="J165"/>
  <c r="K165"/>
  <c r="F164"/>
  <c r="H164"/>
  <c r="J164"/>
  <c r="K164"/>
  <c r="F163"/>
  <c r="L163" s="1"/>
  <c r="H163"/>
  <c r="J163"/>
  <c r="K163"/>
  <c r="F162"/>
  <c r="H162"/>
  <c r="J162"/>
  <c r="K162"/>
  <c r="F161"/>
  <c r="H161"/>
  <c r="J161"/>
  <c r="K161"/>
  <c r="F114"/>
  <c r="J114"/>
  <c r="K114"/>
  <c r="F113"/>
  <c r="H113"/>
  <c r="H57"/>
  <c r="J57"/>
  <c r="L40" i="13" l="1"/>
  <c r="F43"/>
  <c r="L43" s="1"/>
  <c r="D38" i="12" s="1"/>
  <c r="L33" i="13"/>
  <c r="L32"/>
  <c r="F35"/>
  <c r="L35" s="1"/>
  <c r="D37" i="12" s="1"/>
  <c r="L6" i="13"/>
  <c r="L9"/>
  <c r="L8"/>
  <c r="L7"/>
  <c r="D14" i="12"/>
  <c r="J52" i="13"/>
  <c r="H52"/>
  <c r="D10" i="12"/>
  <c r="D45"/>
  <c r="C10" i="11"/>
  <c r="C16" s="1"/>
  <c r="C18" s="1"/>
  <c r="D17"/>
  <c r="G17"/>
  <c r="O17" s="1"/>
  <c r="D16"/>
  <c r="D18" s="1"/>
  <c r="L31" i="13"/>
  <c r="L39"/>
  <c r="Q14" i="11"/>
  <c r="F11" i="13"/>
  <c r="Q12" i="11"/>
  <c r="L31" i="9"/>
  <c r="L19"/>
  <c r="L45"/>
  <c r="J58"/>
  <c r="H58"/>
  <c r="F58"/>
  <c r="L55"/>
  <c r="J85"/>
  <c r="H85"/>
  <c r="F85"/>
  <c r="L82"/>
  <c r="L99"/>
  <c r="J112"/>
  <c r="H112"/>
  <c r="F112"/>
  <c r="L109"/>
  <c r="L126"/>
  <c r="L136"/>
  <c r="L166"/>
  <c r="E187" i="8"/>
  <c r="E527"/>
  <c r="E1541"/>
  <c r="E1203"/>
  <c r="E865"/>
  <c r="E513"/>
  <c r="E1518"/>
  <c r="E1187"/>
  <c r="F1187" s="1"/>
  <c r="E847"/>
  <c r="E170"/>
  <c r="E921"/>
  <c r="E581"/>
  <c r="F581" s="1"/>
  <c r="E1596"/>
  <c r="E1258"/>
  <c r="E243"/>
  <c r="F1723"/>
  <c r="F1727"/>
  <c r="E626" i="6"/>
  <c r="F626" s="1"/>
  <c r="E1775" i="8"/>
  <c r="G1435"/>
  <c r="H1435" s="1"/>
  <c r="H1459" s="1"/>
  <c r="G116" i="9" s="1"/>
  <c r="H116" s="1"/>
  <c r="G759" i="8"/>
  <c r="H759" s="1"/>
  <c r="H783" s="1"/>
  <c r="G62" i="9" s="1"/>
  <c r="H62" s="1"/>
  <c r="G83" i="8"/>
  <c r="H83" s="1"/>
  <c r="H107" s="1"/>
  <c r="G9" i="9" s="1"/>
  <c r="H9" s="1"/>
  <c r="G421" i="8"/>
  <c r="H421" s="1"/>
  <c r="H445" s="1"/>
  <c r="G35" i="9" s="1"/>
  <c r="H35" s="1"/>
  <c r="G1097" i="8"/>
  <c r="H1097" s="1"/>
  <c r="H1121" s="1"/>
  <c r="G89" i="9" s="1"/>
  <c r="H89" s="1"/>
  <c r="I823" i="6"/>
  <c r="K823" s="1"/>
  <c r="H824"/>
  <c r="F141" i="7" s="1"/>
  <c r="G165" i="6" s="1"/>
  <c r="H165" s="1"/>
  <c r="H705" i="8"/>
  <c r="G53" i="9" s="1"/>
  <c r="H53" s="1"/>
  <c r="L1020" i="8"/>
  <c r="J744" i="6"/>
  <c r="G128" i="7" s="1"/>
  <c r="I115" i="6" s="1"/>
  <c r="J115" s="1"/>
  <c r="G921" i="8"/>
  <c r="H921" s="1"/>
  <c r="G581"/>
  <c r="H581" s="1"/>
  <c r="G1596"/>
  <c r="H1596" s="1"/>
  <c r="G1258"/>
  <c r="H1258" s="1"/>
  <c r="G243"/>
  <c r="H243" s="1"/>
  <c r="I943"/>
  <c r="J943" s="1"/>
  <c r="I1618"/>
  <c r="J1618" s="1"/>
  <c r="I267"/>
  <c r="J267" s="1"/>
  <c r="I1280"/>
  <c r="J1280" s="1"/>
  <c r="I604"/>
  <c r="J604" s="1"/>
  <c r="F1730"/>
  <c r="F1731"/>
  <c r="I1775"/>
  <c r="J1775" s="1"/>
  <c r="I626" i="6"/>
  <c r="J626" s="1"/>
  <c r="I1435" i="8"/>
  <c r="J1435" s="1"/>
  <c r="J1459" s="1"/>
  <c r="I116" i="9" s="1"/>
  <c r="J116" s="1"/>
  <c r="I759" i="8"/>
  <c r="J759" s="1"/>
  <c r="J783" s="1"/>
  <c r="I62" i="9" s="1"/>
  <c r="J62" s="1"/>
  <c r="I83" i="8"/>
  <c r="J83" s="1"/>
  <c r="J107" s="1"/>
  <c r="I9" i="9" s="1"/>
  <c r="J9" s="1"/>
  <c r="I421" i="8"/>
  <c r="J421" s="1"/>
  <c r="J445" s="1"/>
  <c r="I35" i="9" s="1"/>
  <c r="J35" s="1"/>
  <c r="I1097" i="8"/>
  <c r="J1097" s="1"/>
  <c r="J1121" s="1"/>
  <c r="I89" i="9" s="1"/>
  <c r="J89" s="1"/>
  <c r="I847" i="8"/>
  <c r="J847" s="1"/>
  <c r="I170"/>
  <c r="J170" s="1"/>
  <c r="I513"/>
  <c r="J513" s="1"/>
  <c r="I1518"/>
  <c r="J1518" s="1"/>
  <c r="I1187"/>
  <c r="J1187" s="1"/>
  <c r="I1593"/>
  <c r="J1593" s="1"/>
  <c r="I1255"/>
  <c r="J1255" s="1"/>
  <c r="I579"/>
  <c r="J579" s="1"/>
  <c r="I917"/>
  <c r="J917" s="1"/>
  <c r="K7" i="6"/>
  <c r="H7"/>
  <c r="H50"/>
  <c r="K50"/>
  <c r="K97"/>
  <c r="H97"/>
  <c r="K111"/>
  <c r="H111"/>
  <c r="K175"/>
  <c r="H175"/>
  <c r="H176" s="1"/>
  <c r="F33" i="7" s="1"/>
  <c r="K215" i="6"/>
  <c r="H215"/>
  <c r="K231"/>
  <c r="H231"/>
  <c r="K246"/>
  <c r="H246"/>
  <c r="H247" s="1"/>
  <c r="F47" i="7" s="1"/>
  <c r="G526" i="8"/>
  <c r="H526" s="1"/>
  <c r="G1540"/>
  <c r="H1540" s="1"/>
  <c r="G1202"/>
  <c r="H1202" s="1"/>
  <c r="G864"/>
  <c r="H864" s="1"/>
  <c r="K322" i="6"/>
  <c r="H322"/>
  <c r="K341"/>
  <c r="H341"/>
  <c r="H363"/>
  <c r="K363"/>
  <c r="K375"/>
  <c r="H375"/>
  <c r="K410"/>
  <c r="H410"/>
  <c r="K428"/>
  <c r="H428"/>
  <c r="K444"/>
  <c r="H444"/>
  <c r="H452"/>
  <c r="K452"/>
  <c r="K468"/>
  <c r="H468"/>
  <c r="K476"/>
  <c r="H476"/>
  <c r="K484"/>
  <c r="H484"/>
  <c r="K516"/>
  <c r="H516"/>
  <c r="K520"/>
  <c r="H520"/>
  <c r="K532"/>
  <c r="H532"/>
  <c r="K548"/>
  <c r="H548"/>
  <c r="H556"/>
  <c r="K556"/>
  <c r="K564"/>
  <c r="H564"/>
  <c r="K572"/>
  <c r="H572"/>
  <c r="H592"/>
  <c r="K592"/>
  <c r="G626"/>
  <c r="H626" s="1"/>
  <c r="G1775" i="8"/>
  <c r="H1775" s="1"/>
  <c r="E244"/>
  <c r="E922"/>
  <c r="F922" s="1"/>
  <c r="E582"/>
  <c r="E1597"/>
  <c r="F1597" s="1"/>
  <c r="E1259"/>
  <c r="F1259" s="1"/>
  <c r="E932"/>
  <c r="E592"/>
  <c r="E253"/>
  <c r="F253" s="1"/>
  <c r="I603"/>
  <c r="J603" s="1"/>
  <c r="I942"/>
  <c r="H1043"/>
  <c r="G80" i="9" s="1"/>
  <c r="H80" s="1"/>
  <c r="G513" i="8"/>
  <c r="H513" s="1"/>
  <c r="G1518"/>
  <c r="H1518" s="1"/>
  <c r="G1187"/>
  <c r="H1187" s="1"/>
  <c r="G847"/>
  <c r="H847" s="1"/>
  <c r="G170"/>
  <c r="H170" s="1"/>
  <c r="I243"/>
  <c r="J243" s="1"/>
  <c r="I921"/>
  <c r="J921" s="1"/>
  <c r="I581"/>
  <c r="I1596"/>
  <c r="J1596" s="1"/>
  <c r="I1258"/>
  <c r="J1258" s="1"/>
  <c r="I932"/>
  <c r="J932" s="1"/>
  <c r="I592"/>
  <c r="J592" s="1"/>
  <c r="I253"/>
  <c r="F1736"/>
  <c r="F1737"/>
  <c r="G1149"/>
  <c r="G135"/>
  <c r="H135" s="1"/>
  <c r="G473"/>
  <c r="H473" s="1"/>
  <c r="G1487"/>
  <c r="H1487" s="1"/>
  <c r="G811"/>
  <c r="H811" s="1"/>
  <c r="H647" i="6"/>
  <c r="K647"/>
  <c r="K663"/>
  <c r="H663"/>
  <c r="I664" s="1"/>
  <c r="K664" s="1"/>
  <c r="K689"/>
  <c r="H689"/>
  <c r="H691" s="1"/>
  <c r="F120" i="7" s="1"/>
  <c r="G306" i="6" s="1"/>
  <c r="H306" s="1"/>
  <c r="K699"/>
  <c r="H699"/>
  <c r="L699" s="1"/>
  <c r="H708"/>
  <c r="K708"/>
  <c r="K769"/>
  <c r="H769"/>
  <c r="E773" s="1"/>
  <c r="K773" s="1"/>
  <c r="H875"/>
  <c r="F150" i="7" s="1"/>
  <c r="G256" i="6" s="1"/>
  <c r="H256" s="1"/>
  <c r="I874"/>
  <c r="K874" s="1"/>
  <c r="I910"/>
  <c r="K910" s="1"/>
  <c r="H912"/>
  <c r="F156" i="7" s="1"/>
  <c r="G328" i="6" s="1"/>
  <c r="H328" s="1"/>
  <c r="H329" s="1"/>
  <c r="F61" i="7" s="1"/>
  <c r="L345" i="8"/>
  <c r="F1732"/>
  <c r="E7"/>
  <c r="E1385"/>
  <c r="E709"/>
  <c r="E371"/>
  <c r="E1047"/>
  <c r="J211"/>
  <c r="I13" i="9" s="1"/>
  <c r="J13" s="1"/>
  <c r="G7" i="8"/>
  <c r="H7" s="1"/>
  <c r="G1385"/>
  <c r="H1385" s="1"/>
  <c r="G709"/>
  <c r="H709" s="1"/>
  <c r="G371"/>
  <c r="H371" s="1"/>
  <c r="G1047"/>
  <c r="H1047" s="1"/>
  <c r="G1623"/>
  <c r="H1623" s="1"/>
  <c r="G949"/>
  <c r="H949" s="1"/>
  <c r="G611"/>
  <c r="H611" s="1"/>
  <c r="G272"/>
  <c r="H272" s="1"/>
  <c r="G1286"/>
  <c r="H1286" s="1"/>
  <c r="F1776"/>
  <c r="E765" i="6"/>
  <c r="K765" s="1"/>
  <c r="H766"/>
  <c r="F132" i="7" s="1"/>
  <c r="G121" i="6" s="1"/>
  <c r="H121" s="1"/>
  <c r="I1123" i="8"/>
  <c r="J1123" s="1"/>
  <c r="I1461"/>
  <c r="I785"/>
  <c r="J785" s="1"/>
  <c r="I109"/>
  <c r="J109" s="1"/>
  <c r="I447"/>
  <c r="J447" s="1"/>
  <c r="I6"/>
  <c r="J6" s="1"/>
  <c r="I1384"/>
  <c r="I708"/>
  <c r="J708" s="1"/>
  <c r="I370"/>
  <c r="J370" s="1"/>
  <c r="I1046"/>
  <c r="J1046" s="1"/>
  <c r="G187"/>
  <c r="H187" s="1"/>
  <c r="G527"/>
  <c r="H527" s="1"/>
  <c r="G1541"/>
  <c r="H1541" s="1"/>
  <c r="G1203"/>
  <c r="H1203" s="1"/>
  <c r="G865"/>
  <c r="H865" s="1"/>
  <c r="I1617"/>
  <c r="J1617" s="1"/>
  <c r="I265"/>
  <c r="J265" s="1"/>
  <c r="I1279"/>
  <c r="J1279" s="1"/>
  <c r="I941"/>
  <c r="J941" s="1"/>
  <c r="K1744"/>
  <c r="F1744"/>
  <c r="K606"/>
  <c r="I684" i="6"/>
  <c r="K684" s="1"/>
  <c r="G603" i="8"/>
  <c r="H603" s="1"/>
  <c r="G942"/>
  <c r="H942" s="1"/>
  <c r="F1741"/>
  <c r="G6"/>
  <c r="H6" s="1"/>
  <c r="G1384"/>
  <c r="H1384" s="1"/>
  <c r="G708"/>
  <c r="H708" s="1"/>
  <c r="G370"/>
  <c r="H370" s="1"/>
  <c r="G1046"/>
  <c r="H1046" s="1"/>
  <c r="E1488"/>
  <c r="E812"/>
  <c r="E1150"/>
  <c r="E136"/>
  <c r="F136" s="1"/>
  <c r="E474"/>
  <c r="F1728"/>
  <c r="F1740"/>
  <c r="K1746"/>
  <c r="F1746"/>
  <c r="K273"/>
  <c r="L322" i="6"/>
  <c r="H812"/>
  <c r="F139" i="7" s="1"/>
  <c r="G149" i="6" s="1"/>
  <c r="H149" s="1"/>
  <c r="H150" s="1"/>
  <c r="F28" i="7" s="1"/>
  <c r="L277" i="6"/>
  <c r="L312"/>
  <c r="L520"/>
  <c r="L591"/>
  <c r="J633"/>
  <c r="G110" i="7" s="1"/>
  <c r="I16" i="6" s="1"/>
  <c r="J16" s="1"/>
  <c r="J17" s="1"/>
  <c r="G4" i="7" s="1"/>
  <c r="J766" i="6"/>
  <c r="G132" i="7" s="1"/>
  <c r="I121" i="6" s="1"/>
  <c r="J121" s="1"/>
  <c r="I269" i="8"/>
  <c r="J269" s="1"/>
  <c r="I865"/>
  <c r="J865" s="1"/>
  <c r="I922"/>
  <c r="J922" s="1"/>
  <c r="I1204"/>
  <c r="J1204" s="1"/>
  <c r="I1542"/>
  <c r="J1542" s="1"/>
  <c r="H633" i="6"/>
  <c r="F110" i="7" s="1"/>
  <c r="G16" i="6" s="1"/>
  <c r="H16" s="1"/>
  <c r="H17" s="1"/>
  <c r="F4" i="7" s="1"/>
  <c r="K695" i="6"/>
  <c r="G1774" i="8"/>
  <c r="H1774" s="1"/>
  <c r="L246" i="6"/>
  <c r="L510"/>
  <c r="E1774" i="8"/>
  <c r="J212" i="6"/>
  <c r="G40" i="7" s="1"/>
  <c r="I188" i="8"/>
  <c r="J188" s="1"/>
  <c r="I864"/>
  <c r="I868"/>
  <c r="J868" s="1"/>
  <c r="I1203"/>
  <c r="J1203" s="1"/>
  <c r="I1541"/>
  <c r="J1541" s="1"/>
  <c r="I1620"/>
  <c r="J1620" s="1"/>
  <c r="J1667"/>
  <c r="I124" i="9" s="1"/>
  <c r="J124" s="1"/>
  <c r="J322" i="8"/>
  <c r="H679"/>
  <c r="G48" i="9" s="1"/>
  <c r="H48" s="1"/>
  <c r="L1332" i="8"/>
  <c r="L51" i="6"/>
  <c r="H238"/>
  <c r="F45" i="7" s="1"/>
  <c r="L453" i="6"/>
  <c r="G253" i="8"/>
  <c r="H253" s="1"/>
  <c r="I527"/>
  <c r="J527" s="1"/>
  <c r="I607"/>
  <c r="J607" s="1"/>
  <c r="G941"/>
  <c r="H941" s="1"/>
  <c r="G1773"/>
  <c r="H1773" s="1"/>
  <c r="H1667"/>
  <c r="G124" i="9" s="1"/>
  <c r="H124" s="1"/>
  <c r="L6" i="6"/>
  <c r="L787"/>
  <c r="E798"/>
  <c r="K798" s="1"/>
  <c r="G592" i="8"/>
  <c r="H592" s="1"/>
  <c r="E1773"/>
  <c r="H303" i="6"/>
  <c r="F57" i="7" s="1"/>
  <c r="G528" i="8" s="1"/>
  <c r="E685" i="6"/>
  <c r="K685" s="1"/>
  <c r="K262"/>
  <c r="I244" i="8"/>
  <c r="J244" s="1"/>
  <c r="I867"/>
  <c r="J867" s="1"/>
  <c r="I945"/>
  <c r="J945" s="1"/>
  <c r="I1202"/>
  <c r="J1202" s="1"/>
  <c r="I1540"/>
  <c r="J1540" s="1"/>
  <c r="H1719"/>
  <c r="G134" i="9" s="1"/>
  <c r="H134" s="1"/>
  <c r="H112" i="6"/>
  <c r="F22" i="7" s="1"/>
  <c r="I714" i="6"/>
  <c r="K714" s="1"/>
  <c r="I343"/>
  <c r="K343" s="1"/>
  <c r="K376"/>
  <c r="L1671" i="8"/>
  <c r="L1695"/>
  <c r="L426" i="6"/>
  <c r="J657"/>
  <c r="G114" i="7" s="1"/>
  <c r="I641" i="6" s="1"/>
  <c r="J641" s="1"/>
  <c r="J642" s="1"/>
  <c r="G112" i="7" s="1"/>
  <c r="I29" i="6" s="1"/>
  <c r="J29" s="1"/>
  <c r="L742"/>
  <c r="K861"/>
  <c r="L690"/>
  <c r="H774"/>
  <c r="F133" i="7" s="1"/>
  <c r="G128" i="6" s="1"/>
  <c r="H128" s="1"/>
  <c r="K24"/>
  <c r="K88"/>
  <c r="K284"/>
  <c r="K460"/>
  <c r="K619"/>
  <c r="K753"/>
  <c r="K788"/>
  <c r="J800"/>
  <c r="G137" i="7" s="1"/>
  <c r="I134" i="6" s="1"/>
  <c r="J134" s="1"/>
  <c r="K810"/>
  <c r="I1205" i="8"/>
  <c r="J1205" s="1"/>
  <c r="I1259"/>
  <c r="K1673"/>
  <c r="I944"/>
  <c r="J944" s="1"/>
  <c r="I605"/>
  <c r="J605" s="1"/>
  <c r="I1281"/>
  <c r="J1281" s="1"/>
  <c r="I1619"/>
  <c r="J1619" s="1"/>
  <c r="G268"/>
  <c r="H268" s="1"/>
  <c r="G944"/>
  <c r="H944" s="1"/>
  <c r="G1281"/>
  <c r="H1281" s="1"/>
  <c r="G605"/>
  <c r="H605" s="1"/>
  <c r="I1306"/>
  <c r="J1306" s="1"/>
  <c r="J1329" s="1"/>
  <c r="I97" i="9" s="1"/>
  <c r="J97" s="1"/>
  <c r="I968" i="8"/>
  <c r="J968" s="1"/>
  <c r="J991" s="1"/>
  <c r="I70" i="9" s="1"/>
  <c r="J70" s="1"/>
  <c r="I630" i="8"/>
  <c r="J630" s="1"/>
  <c r="J653" s="1"/>
  <c r="I43" i="9" s="1"/>
  <c r="J43" s="1"/>
  <c r="G1306" i="8"/>
  <c r="H1306" s="1"/>
  <c r="H1329" s="1"/>
  <c r="G97" i="9" s="1"/>
  <c r="H97" s="1"/>
  <c r="G968" i="8"/>
  <c r="H968" s="1"/>
  <c r="H991" s="1"/>
  <c r="G70" i="9" s="1"/>
  <c r="H70" s="1"/>
  <c r="G292" i="8"/>
  <c r="H292" s="1"/>
  <c r="H315" s="1"/>
  <c r="G17" i="9" s="1"/>
  <c r="H17" s="1"/>
  <c r="G630" i="8"/>
  <c r="K1644"/>
  <c r="F1644"/>
  <c r="F1667" s="1"/>
  <c r="E124" i="9" s="1"/>
  <c r="F124" s="1"/>
  <c r="E1306" i="8"/>
  <c r="E968"/>
  <c r="L1746"/>
  <c r="L1745"/>
  <c r="L1744"/>
  <c r="F1739"/>
  <c r="H1771"/>
  <c r="G141" i="9" s="1"/>
  <c r="H141" s="1"/>
  <c r="F1726" i="8"/>
  <c r="J1696"/>
  <c r="L1696" s="1"/>
  <c r="F1719"/>
  <c r="E134" i="9" s="1"/>
  <c r="L1674" i="8"/>
  <c r="J1673"/>
  <c r="J1693" s="1"/>
  <c r="I129" i="9" s="1"/>
  <c r="J129" s="1"/>
  <c r="K1672" i="8"/>
  <c r="F1672"/>
  <c r="L1672" s="1"/>
  <c r="H1693"/>
  <c r="G129" i="9" s="1"/>
  <c r="H129" s="1"/>
  <c r="L1670" i="8"/>
  <c r="K1669"/>
  <c r="F1669"/>
  <c r="L1643"/>
  <c r="J1624"/>
  <c r="L1624" s="1"/>
  <c r="J1597"/>
  <c r="J1563"/>
  <c r="I120" i="9" s="1"/>
  <c r="J120" s="1"/>
  <c r="L1539" i="8"/>
  <c r="L1514"/>
  <c r="L1513"/>
  <c r="L1465"/>
  <c r="L1464"/>
  <c r="J1461"/>
  <c r="K1409"/>
  <c r="F1409"/>
  <c r="J1384"/>
  <c r="L1358"/>
  <c r="L1357"/>
  <c r="F1381"/>
  <c r="E107" i="9" s="1"/>
  <c r="J1355" i="8"/>
  <c r="I102" i="9" s="1"/>
  <c r="J102" s="1"/>
  <c r="L1338" i="8"/>
  <c r="K1337"/>
  <c r="L1337"/>
  <c r="L1336"/>
  <c r="L1335"/>
  <c r="L1334"/>
  <c r="L1333"/>
  <c r="F1355"/>
  <c r="E102" i="9" s="1"/>
  <c r="F102" s="1"/>
  <c r="H1355" i="8"/>
  <c r="G102" i="9" s="1"/>
  <c r="H102" s="1"/>
  <c r="L1331" i="8"/>
  <c r="K1305"/>
  <c r="F1305"/>
  <c r="L1287"/>
  <c r="J1259"/>
  <c r="K1258"/>
  <c r="F1258"/>
  <c r="L1258" s="1"/>
  <c r="J1225"/>
  <c r="I93" i="9" s="1"/>
  <c r="J93" s="1"/>
  <c r="L1201" i="8"/>
  <c r="L1187"/>
  <c r="K1187"/>
  <c r="L1179"/>
  <c r="L1178"/>
  <c r="L1177"/>
  <c r="L1176"/>
  <c r="L1175"/>
  <c r="H1149"/>
  <c r="L1127"/>
  <c r="L1126"/>
  <c r="K1071"/>
  <c r="H1071"/>
  <c r="L1071" s="1"/>
  <c r="J1043"/>
  <c r="I80" i="9" s="1"/>
  <c r="J80" s="1"/>
  <c r="L1019" i="8"/>
  <c r="L1043" s="1"/>
  <c r="F80" i="9"/>
  <c r="L1000" i="8"/>
  <c r="L999"/>
  <c r="J1017"/>
  <c r="I75" i="9" s="1"/>
  <c r="J75" s="1"/>
  <c r="L998" i="8"/>
  <c r="K997"/>
  <c r="H997"/>
  <c r="L997" s="1"/>
  <c r="L996"/>
  <c r="L995"/>
  <c r="L994"/>
  <c r="F1017"/>
  <c r="E75" i="9" s="1"/>
  <c r="F75" s="1"/>
  <c r="K994" i="8"/>
  <c r="K993"/>
  <c r="H993"/>
  <c r="L967"/>
  <c r="L950"/>
  <c r="J942"/>
  <c r="J864"/>
  <c r="J887" s="1"/>
  <c r="I66" i="9" s="1"/>
  <c r="J66" s="1"/>
  <c r="L863" i="8"/>
  <c r="L841"/>
  <c r="L840"/>
  <c r="L839"/>
  <c r="L838"/>
  <c r="L837"/>
  <c r="L789"/>
  <c r="L788"/>
  <c r="L733"/>
  <c r="J705"/>
  <c r="I53" i="9" s="1"/>
  <c r="J53" s="1"/>
  <c r="L682" i="8"/>
  <c r="L681"/>
  <c r="L660"/>
  <c r="L659"/>
  <c r="L658"/>
  <c r="F679"/>
  <c r="E48" i="9" s="1"/>
  <c r="F48" s="1"/>
  <c r="J679" i="8"/>
  <c r="I48" i="9" s="1"/>
  <c r="J48" s="1"/>
  <c r="L657" i="8"/>
  <c r="L656"/>
  <c r="L655"/>
  <c r="L629"/>
  <c r="F43" i="9"/>
  <c r="K612" i="8"/>
  <c r="H612"/>
  <c r="L612" s="1"/>
  <c r="J606"/>
  <c r="L606" s="1"/>
  <c r="F582"/>
  <c r="H528"/>
  <c r="J549"/>
  <c r="I39" i="9" s="1"/>
  <c r="J39" s="1"/>
  <c r="L525" i="8"/>
  <c r="K525"/>
  <c r="K513"/>
  <c r="F513"/>
  <c r="L513" s="1"/>
  <c r="L507"/>
  <c r="K506"/>
  <c r="H506"/>
  <c r="L506" s="1"/>
  <c r="L505"/>
  <c r="J503"/>
  <c r="L503" s="1"/>
  <c r="K502"/>
  <c r="H502"/>
  <c r="L502" s="1"/>
  <c r="L501"/>
  <c r="L500"/>
  <c r="K499"/>
  <c r="F499"/>
  <c r="L453"/>
  <c r="L451"/>
  <c r="K395"/>
  <c r="F395"/>
  <c r="H367"/>
  <c r="G27" i="9" s="1"/>
  <c r="H27" s="1"/>
  <c r="G26" s="1"/>
  <c r="H26" s="1"/>
  <c r="J367" i="8"/>
  <c r="I27" i="9" s="1"/>
  <c r="J27" s="1"/>
  <c r="I26" s="1"/>
  <c r="J26" s="1"/>
  <c r="L344" i="8"/>
  <c r="F367"/>
  <c r="E27" i="9" s="1"/>
  <c r="L343" i="8"/>
  <c r="L324"/>
  <c r="L323"/>
  <c r="L322"/>
  <c r="H341"/>
  <c r="G22" i="9" s="1"/>
  <c r="H22" s="1"/>
  <c r="G21" s="1"/>
  <c r="H21" s="1"/>
  <c r="L321" i="8"/>
  <c r="L320"/>
  <c r="F341"/>
  <c r="E22" i="9" s="1"/>
  <c r="F22" s="1"/>
  <c r="E21" s="1"/>
  <c r="F21" s="1"/>
  <c r="J341" i="8"/>
  <c r="I22" i="9" s="1"/>
  <c r="J22" s="1"/>
  <c r="I21" s="1"/>
  <c r="J21" s="1"/>
  <c r="L319" i="8"/>
  <c r="L318"/>
  <c r="L317"/>
  <c r="F315"/>
  <c r="E17" i="9" s="1"/>
  <c r="F17" s="1"/>
  <c r="L291" i="8"/>
  <c r="L274"/>
  <c r="L273"/>
  <c r="J254"/>
  <c r="L254" s="1"/>
  <c r="J253"/>
  <c r="L253" s="1"/>
  <c r="K167"/>
  <c r="H167"/>
  <c r="L165"/>
  <c r="L164"/>
  <c r="L162"/>
  <c r="L161"/>
  <c r="L114"/>
  <c r="K113"/>
  <c r="L113"/>
  <c r="K57"/>
  <c r="F57"/>
  <c r="K915" i="6"/>
  <c r="L915"/>
  <c r="I916" s="1"/>
  <c r="K916" s="1"/>
  <c r="G614"/>
  <c r="H614" s="1"/>
  <c r="G609"/>
  <c r="H609" s="1"/>
  <c r="F624"/>
  <c r="F623"/>
  <c r="E609"/>
  <c r="E614"/>
  <c r="F614" s="1"/>
  <c r="K911"/>
  <c r="F911"/>
  <c r="L911" s="1"/>
  <c r="K909"/>
  <c r="F909"/>
  <c r="L909" s="1"/>
  <c r="L908"/>
  <c r="K908"/>
  <c r="F912"/>
  <c r="E156" i="7" s="1"/>
  <c r="I904" i="6"/>
  <c r="K904" s="1"/>
  <c r="H905"/>
  <c r="F155" i="7" s="1"/>
  <c r="G279" i="6" s="1"/>
  <c r="H279" s="1"/>
  <c r="L903"/>
  <c r="F905"/>
  <c r="E155" i="7" s="1"/>
  <c r="I899" i="6"/>
  <c r="K899" s="1"/>
  <c r="H900"/>
  <c r="F154" i="7" s="1"/>
  <c r="G278" i="6" s="1"/>
  <c r="H278" s="1"/>
  <c r="L898"/>
  <c r="F900"/>
  <c r="E154" i="7" s="1"/>
  <c r="L897" i="6"/>
  <c r="L893"/>
  <c r="K893"/>
  <c r="H894"/>
  <c r="F153" i="7" s="1"/>
  <c r="J894" i="6"/>
  <c r="G153" i="7" s="1"/>
  <c r="K891" i="6"/>
  <c r="F891"/>
  <c r="K890"/>
  <c r="F890"/>
  <c r="J885"/>
  <c r="L885" s="1"/>
  <c r="I886"/>
  <c r="K886" s="1"/>
  <c r="H887"/>
  <c r="F152" i="7" s="1"/>
  <c r="L884" i="6"/>
  <c r="K879"/>
  <c r="L879"/>
  <c r="I880"/>
  <c r="K880" s="1"/>
  <c r="J878"/>
  <c r="L878" s="1"/>
  <c r="G251"/>
  <c r="H251" s="1"/>
  <c r="K873"/>
  <c r="L873"/>
  <c r="L872"/>
  <c r="K872"/>
  <c r="G250"/>
  <c r="H250" s="1"/>
  <c r="K867"/>
  <c r="F867"/>
  <c r="L866"/>
  <c r="H219"/>
  <c r="F41" i="7" s="1"/>
  <c r="K862" i="6"/>
  <c r="H863"/>
  <c r="F148" i="7" s="1"/>
  <c r="G211" i="6" s="1"/>
  <c r="H211" s="1"/>
  <c r="H212" s="1"/>
  <c r="F40" i="7" s="1"/>
  <c r="L862" i="6"/>
  <c r="L861"/>
  <c r="E148" i="7"/>
  <c r="E211" i="6" s="1"/>
  <c r="K856"/>
  <c r="L856"/>
  <c r="J855"/>
  <c r="L855" s="1"/>
  <c r="I857"/>
  <c r="K857" s="1"/>
  <c r="H858"/>
  <c r="F147" i="7" s="1"/>
  <c r="G201" i="6" s="1"/>
  <c r="H201" s="1"/>
  <c r="H202" s="1"/>
  <c r="F38" i="7" s="1"/>
  <c r="F858" i="6"/>
  <c r="J850"/>
  <c r="L850" s="1"/>
  <c r="I851"/>
  <c r="K851" s="1"/>
  <c r="H852"/>
  <c r="F146" i="7" s="1"/>
  <c r="G196" i="6" s="1"/>
  <c r="H196" s="1"/>
  <c r="K849"/>
  <c r="L849"/>
  <c r="F852"/>
  <c r="K844"/>
  <c r="L844"/>
  <c r="I845"/>
  <c r="K845" s="1"/>
  <c r="H846"/>
  <c r="F145" i="7" s="1"/>
  <c r="G191" i="6" s="1"/>
  <c r="H191" s="1"/>
  <c r="H192" s="1"/>
  <c r="F36" i="7" s="1"/>
  <c r="L843" i="6"/>
  <c r="K838"/>
  <c r="L838"/>
  <c r="H840"/>
  <c r="F144" i="7" s="1"/>
  <c r="G186" i="6" s="1"/>
  <c r="H186" s="1"/>
  <c r="H187" s="1"/>
  <c r="F35" i="7" s="1"/>
  <c r="I839" i="6"/>
  <c r="K839" s="1"/>
  <c r="K837"/>
  <c r="L837"/>
  <c r="K832"/>
  <c r="L832"/>
  <c r="I833"/>
  <c r="K833" s="1"/>
  <c r="H834"/>
  <c r="F143" i="7" s="1"/>
  <c r="L831" i="6"/>
  <c r="L822"/>
  <c r="F824"/>
  <c r="E141" i="7" s="1"/>
  <c r="L821" i="6"/>
  <c r="K817"/>
  <c r="H818"/>
  <c r="F140" i="7" s="1"/>
  <c r="G381" i="6" s="1"/>
  <c r="H381" s="1"/>
  <c r="H382" s="1"/>
  <c r="F71" i="7" s="1"/>
  <c r="G919" i="8" s="1"/>
  <c r="H919" s="1"/>
  <c r="F817" i="6"/>
  <c r="L816"/>
  <c r="K816"/>
  <c r="I381"/>
  <c r="J381" s="1"/>
  <c r="J382" s="1"/>
  <c r="G71" i="7" s="1"/>
  <c r="I919" i="8" s="1"/>
  <c r="J919" s="1"/>
  <c r="J160" i="6"/>
  <c r="G30" i="7" s="1"/>
  <c r="I159" i="6"/>
  <c r="J159" s="1"/>
  <c r="L815"/>
  <c r="L810"/>
  <c r="L809"/>
  <c r="G154"/>
  <c r="H154" s="1"/>
  <c r="H155" s="1"/>
  <c r="F29" i="7" s="1"/>
  <c r="K804" i="6"/>
  <c r="F804"/>
  <c r="L804" s="1"/>
  <c r="K803"/>
  <c r="L803"/>
  <c r="L797"/>
  <c r="L796"/>
  <c r="G799"/>
  <c r="K799" s="1"/>
  <c r="L795"/>
  <c r="L794"/>
  <c r="J788"/>
  <c r="J791" s="1"/>
  <c r="G136" i="7" s="1"/>
  <c r="I133" i="6" s="1"/>
  <c r="J133" s="1"/>
  <c r="E789"/>
  <c r="K789" s="1"/>
  <c r="G790"/>
  <c r="K790" s="1"/>
  <c r="E783"/>
  <c r="K783" s="1"/>
  <c r="H784"/>
  <c r="F135" i="7" s="1"/>
  <c r="G127" i="6" s="1"/>
  <c r="H127" s="1"/>
  <c r="K782"/>
  <c r="L782"/>
  <c r="L781"/>
  <c r="I123"/>
  <c r="J123" s="1"/>
  <c r="I135"/>
  <c r="J135" s="1"/>
  <c r="L777"/>
  <c r="G135"/>
  <c r="H135" s="1"/>
  <c r="G123"/>
  <c r="H123" s="1"/>
  <c r="H134" i="7"/>
  <c r="E129" i="6"/>
  <c r="F129" s="1"/>
  <c r="E135"/>
  <c r="E123"/>
  <c r="K772"/>
  <c r="L772"/>
  <c r="J774"/>
  <c r="G133" i="7" s="1"/>
  <c r="I122" i="6" s="1"/>
  <c r="J122" s="1"/>
  <c r="K771"/>
  <c r="L771"/>
  <c r="L770"/>
  <c r="K770"/>
  <c r="L769"/>
  <c r="L764"/>
  <c r="L763"/>
  <c r="G413"/>
  <c r="H413" s="1"/>
  <c r="G287"/>
  <c r="H287" s="1"/>
  <c r="G92"/>
  <c r="H92" s="1"/>
  <c r="L758"/>
  <c r="E92"/>
  <c r="E365"/>
  <c r="E413"/>
  <c r="E287"/>
  <c r="I754"/>
  <c r="K754" s="1"/>
  <c r="H755"/>
  <c r="F130" i="7" s="1"/>
  <c r="G364" i="6" s="1"/>
  <c r="H364" s="1"/>
  <c r="H366" s="1"/>
  <c r="F68" i="7" s="1"/>
  <c r="G845" i="8" s="1"/>
  <c r="H845" s="1"/>
  <c r="L753" i="6"/>
  <c r="L752"/>
  <c r="L748"/>
  <c r="L749"/>
  <c r="L747"/>
  <c r="E129" i="7"/>
  <c r="K742" i="6"/>
  <c r="L741"/>
  <c r="E743"/>
  <c r="K743" s="1"/>
  <c r="H744"/>
  <c r="F128" i="7" s="1"/>
  <c r="G115" i="6" s="1"/>
  <c r="H115" s="1"/>
  <c r="L740"/>
  <c r="L739"/>
  <c r="K739"/>
  <c r="L733"/>
  <c r="K733"/>
  <c r="L732"/>
  <c r="I734"/>
  <c r="K734" s="1"/>
  <c r="L731"/>
  <c r="L730"/>
  <c r="L725"/>
  <c r="K725"/>
  <c r="G401"/>
  <c r="H401" s="1"/>
  <c r="G348"/>
  <c r="H348" s="1"/>
  <c r="G720"/>
  <c r="H720" s="1"/>
  <c r="G353"/>
  <c r="H353" s="1"/>
  <c r="G418"/>
  <c r="H418" s="1"/>
  <c r="G386"/>
  <c r="H386" s="1"/>
  <c r="G391"/>
  <c r="H391" s="1"/>
  <c r="G396"/>
  <c r="H396" s="1"/>
  <c r="L716"/>
  <c r="L715"/>
  <c r="K713"/>
  <c r="L713"/>
  <c r="F717"/>
  <c r="E124" i="7" s="1"/>
  <c r="I709" i="6"/>
  <c r="K709" s="1"/>
  <c r="H710"/>
  <c r="F123" i="7" s="1"/>
  <c r="G67" i="6" s="1"/>
  <c r="H67" s="1"/>
  <c r="H68" s="1"/>
  <c r="F13" i="7" s="1"/>
  <c r="L708" i="6"/>
  <c r="E67"/>
  <c r="L702"/>
  <c r="L701"/>
  <c r="E704"/>
  <c r="K704" s="1"/>
  <c r="H705"/>
  <c r="F122" i="7" s="1"/>
  <c r="G61" i="6" s="1"/>
  <c r="H61" s="1"/>
  <c r="I703"/>
  <c r="K703" s="1"/>
  <c r="L700"/>
  <c r="L695"/>
  <c r="L694"/>
  <c r="L696"/>
  <c r="L689"/>
  <c r="L691"/>
  <c r="E120" i="7"/>
  <c r="L683" i="6"/>
  <c r="K683"/>
  <c r="L682"/>
  <c r="L681"/>
  <c r="G60"/>
  <c r="H60" s="1"/>
  <c r="H62" s="1"/>
  <c r="F12" i="7" s="1"/>
  <c r="L680" i="6"/>
  <c r="K676"/>
  <c r="H676"/>
  <c r="H677" s="1"/>
  <c r="F118" i="7" s="1"/>
  <c r="G46" i="6" s="1"/>
  <c r="H46" s="1"/>
  <c r="H47" s="1"/>
  <c r="F10" i="7" s="1"/>
  <c r="E46" i="6"/>
  <c r="F46" s="1"/>
  <c r="F47" s="1"/>
  <c r="E10" i="7" s="1"/>
  <c r="H117"/>
  <c r="L672" i="6"/>
  <c r="E41"/>
  <c r="H116" i="7"/>
  <c r="L668" i="6"/>
  <c r="E35"/>
  <c r="L663"/>
  <c r="L662"/>
  <c r="H665"/>
  <c r="F115" i="7" s="1"/>
  <c r="G34" i="6" s="1"/>
  <c r="H34" s="1"/>
  <c r="H37" s="1"/>
  <c r="F8" i="7" s="1"/>
  <c r="K660" i="6"/>
  <c r="F660"/>
  <c r="K655"/>
  <c r="L655"/>
  <c r="H655"/>
  <c r="H657" s="1"/>
  <c r="F114" i="7" s="1"/>
  <c r="G641" i="6" s="1"/>
  <c r="H641" s="1"/>
  <c r="H642" s="1"/>
  <c r="F112" i="7" s="1"/>
  <c r="G29" i="6" s="1"/>
  <c r="H29" s="1"/>
  <c r="L654"/>
  <c r="L653"/>
  <c r="L652"/>
  <c r="E648"/>
  <c r="K648" s="1"/>
  <c r="H649"/>
  <c r="F113" i="7" s="1"/>
  <c r="G117" i="6" s="1"/>
  <c r="H117" s="1"/>
  <c r="L647"/>
  <c r="J646"/>
  <c r="J649" s="1"/>
  <c r="G113" i="7" s="1"/>
  <c r="I117" i="6" s="1"/>
  <c r="J117" s="1"/>
  <c r="J118" s="1"/>
  <c r="G23" i="7" s="1"/>
  <c r="L645" i="6"/>
  <c r="L637"/>
  <c r="K636"/>
  <c r="F636"/>
  <c r="K632"/>
  <c r="F632"/>
  <c r="L631"/>
  <c r="K626"/>
  <c r="H625"/>
  <c r="L619"/>
  <c r="H108" i="7"/>
  <c r="L605" i="6"/>
  <c r="H104" i="7"/>
  <c r="H103"/>
  <c r="L597" i="6"/>
  <c r="L592"/>
  <c r="I593" s="1"/>
  <c r="K593" s="1"/>
  <c r="K586"/>
  <c r="L586"/>
  <c r="L585"/>
  <c r="L584"/>
  <c r="K584"/>
  <c r="L579"/>
  <c r="J579"/>
  <c r="K578"/>
  <c r="H578"/>
  <c r="L578" s="1"/>
  <c r="L577"/>
  <c r="L572"/>
  <c r="L571"/>
  <c r="L570"/>
  <c r="J569"/>
  <c r="L569" s="1"/>
  <c r="L564"/>
  <c r="L563"/>
  <c r="L562"/>
  <c r="L557"/>
  <c r="L556"/>
  <c r="L555"/>
  <c r="K550"/>
  <c r="F550"/>
  <c r="L550" s="1"/>
  <c r="L549"/>
  <c r="L548"/>
  <c r="L543"/>
  <c r="L542"/>
  <c r="L541"/>
  <c r="L540"/>
  <c r="K535"/>
  <c r="F535"/>
  <c r="L535" s="1"/>
  <c r="L534"/>
  <c r="J533"/>
  <c r="L533" s="1"/>
  <c r="L532"/>
  <c r="L531"/>
  <c r="L526"/>
  <c r="L525"/>
  <c r="L519"/>
  <c r="L518"/>
  <c r="L517"/>
  <c r="L516"/>
  <c r="L511"/>
  <c r="K509"/>
  <c r="F509"/>
  <c r="L509" s="1"/>
  <c r="K504"/>
  <c r="F504"/>
  <c r="L504" s="1"/>
  <c r="L503"/>
  <c r="L502"/>
  <c r="L497"/>
  <c r="I498" s="1"/>
  <c r="K498" s="1"/>
  <c r="L492"/>
  <c r="J491"/>
  <c r="L491" s="1"/>
  <c r="L490"/>
  <c r="L485"/>
  <c r="L484"/>
  <c r="J483"/>
  <c r="L483" s="1"/>
  <c r="L482"/>
  <c r="K477"/>
  <c r="F477"/>
  <c r="L477" s="1"/>
  <c r="L476"/>
  <c r="L475"/>
  <c r="K470"/>
  <c r="H470"/>
  <c r="L470" s="1"/>
  <c r="L469"/>
  <c r="L468"/>
  <c r="K463"/>
  <c r="F463"/>
  <c r="L463" s="1"/>
  <c r="L462"/>
  <c r="L461"/>
  <c r="J460"/>
  <c r="L460" s="1"/>
  <c r="K459"/>
  <c r="F459"/>
  <c r="L459" s="1"/>
  <c r="L454"/>
  <c r="L452"/>
  <c r="L451"/>
  <c r="J450"/>
  <c r="L450" s="1"/>
  <c r="J445"/>
  <c r="L445" s="1"/>
  <c r="L444"/>
  <c r="L443"/>
  <c r="L438"/>
  <c r="K437"/>
  <c r="L437"/>
  <c r="L436"/>
  <c r="K435"/>
  <c r="F435"/>
  <c r="L435" s="1"/>
  <c r="L430"/>
  <c r="L429"/>
  <c r="L428"/>
  <c r="L427"/>
  <c r="K411"/>
  <c r="F411"/>
  <c r="L411" s="1"/>
  <c r="L410"/>
  <c r="L409"/>
  <c r="K409"/>
  <c r="L380"/>
  <c r="H376"/>
  <c r="H377" s="1"/>
  <c r="F70" i="7" s="1"/>
  <c r="L375" i="6"/>
  <c r="E70" i="7"/>
  <c r="H372" i="6"/>
  <c r="F69" i="7" s="1"/>
  <c r="L371" i="6"/>
  <c r="F372"/>
  <c r="E69" i="7" s="1"/>
  <c r="L370" i="6"/>
  <c r="L369"/>
  <c r="L363"/>
  <c r="L362"/>
  <c r="J361"/>
  <c r="K342"/>
  <c r="H344"/>
  <c r="F64" i="7" s="1"/>
  <c r="L342" i="6"/>
  <c r="L341"/>
  <c r="L337"/>
  <c r="K327"/>
  <c r="L327"/>
  <c r="L317"/>
  <c r="L316"/>
  <c r="L315"/>
  <c r="K314"/>
  <c r="F314"/>
  <c r="L314" s="1"/>
  <c r="J307"/>
  <c r="L302"/>
  <c r="F303"/>
  <c r="E57" i="7" s="1"/>
  <c r="L301" i="6"/>
  <c r="K297"/>
  <c r="F297"/>
  <c r="L292"/>
  <c r="K291"/>
  <c r="L291"/>
  <c r="H291"/>
  <c r="L285"/>
  <c r="J284"/>
  <c r="L284" s="1"/>
  <c r="L283"/>
  <c r="L276"/>
  <c r="K275"/>
  <c r="F275"/>
  <c r="H51" i="7"/>
  <c r="L267" i="6"/>
  <c r="L263"/>
  <c r="J262"/>
  <c r="J264" s="1"/>
  <c r="G50" i="7" s="1"/>
  <c r="E50"/>
  <c r="L247" i="6"/>
  <c r="L245"/>
  <c r="E47" i="7"/>
  <c r="L241" i="6"/>
  <c r="F242"/>
  <c r="E46" i="7" s="1"/>
  <c r="L236" i="6"/>
  <c r="L231"/>
  <c r="L226"/>
  <c r="L222"/>
  <c r="H42" i="7"/>
  <c r="L216" i="6"/>
  <c r="E217"/>
  <c r="K217" s="1"/>
  <c r="L215"/>
  <c r="L210"/>
  <c r="K205"/>
  <c r="L205"/>
  <c r="H205"/>
  <c r="H197"/>
  <c r="F37" i="7" s="1"/>
  <c r="K195" i="6"/>
  <c r="F195"/>
  <c r="L190"/>
  <c r="L184"/>
  <c r="L179"/>
  <c r="H33" i="7"/>
  <c r="L175" i="6"/>
  <c r="L171"/>
  <c r="L170"/>
  <c r="L169"/>
  <c r="H32" i="7"/>
  <c r="K164" i="6"/>
  <c r="H164"/>
  <c r="H166" s="1"/>
  <c r="F31" i="7" s="1"/>
  <c r="L163" i="6"/>
  <c r="L158"/>
  <c r="K153"/>
  <c r="F153"/>
  <c r="L148"/>
  <c r="L143"/>
  <c r="H145"/>
  <c r="F27" i="7" s="1"/>
  <c r="L141" i="6"/>
  <c r="J145"/>
  <c r="G27" i="7" s="1"/>
  <c r="K140" i="6"/>
  <c r="F140"/>
  <c r="H129"/>
  <c r="J127"/>
  <c r="L111"/>
  <c r="L112"/>
  <c r="L110"/>
  <c r="E22" i="7"/>
  <c r="L106" i="6"/>
  <c r="L102"/>
  <c r="H20" i="7"/>
  <c r="L97" i="6"/>
  <c r="K96"/>
  <c r="H96"/>
  <c r="L96" s="1"/>
  <c r="L90"/>
  <c r="L89"/>
  <c r="K89"/>
  <c r="J88"/>
  <c r="H17" i="7"/>
  <c r="L84" i="6"/>
  <c r="K75"/>
  <c r="H75"/>
  <c r="L75" s="1"/>
  <c r="L65"/>
  <c r="E66"/>
  <c r="K66" s="1"/>
  <c r="K59"/>
  <c r="F59"/>
  <c r="L59" s="1"/>
  <c r="K57"/>
  <c r="F57"/>
  <c r="L50"/>
  <c r="L40"/>
  <c r="L36"/>
  <c r="J24"/>
  <c r="J25" s="1"/>
  <c r="G6" i="7" s="1"/>
  <c r="K20" i="6"/>
  <c r="F20"/>
  <c r="L14"/>
  <c r="L13"/>
  <c r="L12"/>
  <c r="L10"/>
  <c r="L9"/>
  <c r="L8"/>
  <c r="L7"/>
  <c r="E11"/>
  <c r="K11" s="1"/>
  <c r="L5"/>
  <c r="J916"/>
  <c r="J910"/>
  <c r="E152" i="7"/>
  <c r="E151"/>
  <c r="J880" i="6"/>
  <c r="E150" i="7"/>
  <c r="J874" i="6"/>
  <c r="L868"/>
  <c r="J868"/>
  <c r="J869" s="1"/>
  <c r="G149" i="7" s="1"/>
  <c r="I218" i="6" s="1"/>
  <c r="J218" s="1"/>
  <c r="J219" s="1"/>
  <c r="G41" i="7" s="1"/>
  <c r="E145"/>
  <c r="E144"/>
  <c r="E143"/>
  <c r="J823" i="6"/>
  <c r="E139" i="7"/>
  <c r="J811" i="6"/>
  <c r="F805"/>
  <c r="F798"/>
  <c r="L778"/>
  <c r="F773"/>
  <c r="F765"/>
  <c r="J759"/>
  <c r="E130" i="7"/>
  <c r="F735" i="6"/>
  <c r="J714"/>
  <c r="E121" i="7"/>
  <c r="F685" i="6"/>
  <c r="J684"/>
  <c r="L673"/>
  <c r="L669"/>
  <c r="J664"/>
  <c r="F648"/>
  <c r="L648" s="1"/>
  <c r="L620"/>
  <c r="H105" i="7"/>
  <c r="L606" i="6"/>
  <c r="L602"/>
  <c r="L598"/>
  <c r="E102" i="7"/>
  <c r="E1743" i="8" s="1"/>
  <c r="E97" i="7"/>
  <c r="E1738" i="8" s="1"/>
  <c r="F1738" s="1"/>
  <c r="E94" i="7"/>
  <c r="E1735" i="8" s="1"/>
  <c r="E93" i="7"/>
  <c r="E1734" i="8" s="1"/>
  <c r="E92" i="7"/>
  <c r="E1733" i="8" s="1"/>
  <c r="E84" i="7"/>
  <c r="E1725" i="8" s="1"/>
  <c r="E83" i="7"/>
  <c r="E1724" i="8" s="1"/>
  <c r="E80" i="7"/>
  <c r="E1721" i="8" s="1"/>
  <c r="F1721" s="1"/>
  <c r="E64" i="7"/>
  <c r="J343" i="6"/>
  <c r="H63" i="7"/>
  <c r="L338" i="6"/>
  <c r="F333"/>
  <c r="F318"/>
  <c r="L318" s="1"/>
  <c r="F313"/>
  <c r="E55" i="7"/>
  <c r="E511" i="8" s="1"/>
  <c r="L268" i="6"/>
  <c r="F237"/>
  <c r="F227"/>
  <c r="L223"/>
  <c r="F185"/>
  <c r="L176"/>
  <c r="L172"/>
  <c r="F144"/>
  <c r="L144" s="1"/>
  <c r="H21" i="7"/>
  <c r="L107" i="6"/>
  <c r="L103"/>
  <c r="E19" i="7"/>
  <c r="L85" i="6"/>
  <c r="F15"/>
  <c r="L15" s="1"/>
  <c r="F134" i="9"/>
  <c r="F53"/>
  <c r="L11" i="13" l="1"/>
  <c r="N5" s="1"/>
  <c r="D6" i="12"/>
  <c r="D9" s="1"/>
  <c r="F52" i="13"/>
  <c r="L52" s="1"/>
  <c r="D21" i="12"/>
  <c r="D12"/>
  <c r="D22"/>
  <c r="D19"/>
  <c r="D20" s="1"/>
  <c r="D11"/>
  <c r="L58" i="9"/>
  <c r="L85"/>
  <c r="L112"/>
  <c r="L139"/>
  <c r="K124"/>
  <c r="L124"/>
  <c r="I1594" i="8"/>
  <c r="J1594" s="1"/>
  <c r="I1256"/>
  <c r="J1256" s="1"/>
  <c r="I241"/>
  <c r="J241" s="1"/>
  <c r="I918"/>
  <c r="J918" s="1"/>
  <c r="I931"/>
  <c r="J931" s="1"/>
  <c r="I591"/>
  <c r="J591" s="1"/>
  <c r="I1268"/>
  <c r="J1268" s="1"/>
  <c r="I252"/>
  <c r="J252" s="1"/>
  <c r="I1604"/>
  <c r="J1604" s="1"/>
  <c r="G1410"/>
  <c r="H1410" s="1"/>
  <c r="H1433" s="1"/>
  <c r="G115" i="9" s="1"/>
  <c r="H115" s="1"/>
  <c r="G734" i="8"/>
  <c r="H734" s="1"/>
  <c r="H757" s="1"/>
  <c r="G61" i="9" s="1"/>
  <c r="H61" s="1"/>
  <c r="G58" i="8"/>
  <c r="H58" s="1"/>
  <c r="H81" s="1"/>
  <c r="G8" i="9" s="1"/>
  <c r="H8" s="1"/>
  <c r="G396" i="8"/>
  <c r="H396" s="1"/>
  <c r="H419" s="1"/>
  <c r="G34" i="9" s="1"/>
  <c r="H34" s="1"/>
  <c r="G1072" i="8"/>
  <c r="H1072" s="1"/>
  <c r="G1544"/>
  <c r="H1544" s="1"/>
  <c r="G868"/>
  <c r="H868" s="1"/>
  <c r="G188"/>
  <c r="H188" s="1"/>
  <c r="H211" s="1"/>
  <c r="G13" i="9" s="1"/>
  <c r="H13" s="1"/>
  <c r="G529" i="8"/>
  <c r="H529" s="1"/>
  <c r="F1385"/>
  <c r="L1385" s="1"/>
  <c r="F592"/>
  <c r="L592" s="1"/>
  <c r="K592"/>
  <c r="F921"/>
  <c r="L921" s="1"/>
  <c r="K921"/>
  <c r="K187"/>
  <c r="F187"/>
  <c r="I565" i="6"/>
  <c r="K565" s="1"/>
  <c r="L705" i="8"/>
  <c r="E1542"/>
  <c r="E1204"/>
  <c r="E866"/>
  <c r="E1283"/>
  <c r="E946"/>
  <c r="E608"/>
  <c r="I1286"/>
  <c r="J1286" s="1"/>
  <c r="I1623"/>
  <c r="J1623" s="1"/>
  <c r="I949"/>
  <c r="J949" s="1"/>
  <c r="I611"/>
  <c r="J611" s="1"/>
  <c r="I272"/>
  <c r="J272" s="1"/>
  <c r="I721" i="6"/>
  <c r="J721" s="1"/>
  <c r="I1227" i="8"/>
  <c r="J1227" s="1"/>
  <c r="I889"/>
  <c r="J889" s="1"/>
  <c r="I213"/>
  <c r="J213" s="1"/>
  <c r="G925"/>
  <c r="H925" s="1"/>
  <c r="G585"/>
  <c r="H585" s="1"/>
  <c r="G1600"/>
  <c r="H1600" s="1"/>
  <c r="G1262"/>
  <c r="H1262" s="1"/>
  <c r="G247"/>
  <c r="H247" s="1"/>
  <c r="F709"/>
  <c r="K527"/>
  <c r="F527"/>
  <c r="L527" s="1"/>
  <c r="G1124"/>
  <c r="H1124" s="1"/>
  <c r="G111"/>
  <c r="H111" s="1"/>
  <c r="G449"/>
  <c r="H449" s="1"/>
  <c r="G1462"/>
  <c r="H1462" s="1"/>
  <c r="G786"/>
  <c r="H786" s="1"/>
  <c r="G1618"/>
  <c r="H1618" s="1"/>
  <c r="G267"/>
  <c r="H267" s="1"/>
  <c r="G1280"/>
  <c r="H1280" s="1"/>
  <c r="G604"/>
  <c r="H604" s="1"/>
  <c r="G943"/>
  <c r="H943" s="1"/>
  <c r="F7"/>
  <c r="K7"/>
  <c r="F932"/>
  <c r="L932" s="1"/>
  <c r="K932"/>
  <c r="K170"/>
  <c r="F170"/>
  <c r="L170" s="1"/>
  <c r="G1461"/>
  <c r="H1461" s="1"/>
  <c r="G785"/>
  <c r="H785" s="1"/>
  <c r="G109"/>
  <c r="H109" s="1"/>
  <c r="G447"/>
  <c r="H447" s="1"/>
  <c r="G1123"/>
  <c r="H1123" s="1"/>
  <c r="G587"/>
  <c r="H587" s="1"/>
  <c r="G1602"/>
  <c r="H1602" s="1"/>
  <c r="G1264"/>
  <c r="H1264" s="1"/>
  <c r="G249"/>
  <c r="H249" s="1"/>
  <c r="G927"/>
  <c r="H927" s="1"/>
  <c r="F1773"/>
  <c r="F371"/>
  <c r="L371" s="1"/>
  <c r="K581"/>
  <c r="J581"/>
  <c r="L581" s="1"/>
  <c r="G244"/>
  <c r="H244" s="1"/>
  <c r="G922"/>
  <c r="G582"/>
  <c r="G1597"/>
  <c r="G1259"/>
  <c r="H1259" s="1"/>
  <c r="K1596"/>
  <c r="F1596"/>
  <c r="L1596" s="1"/>
  <c r="F1541"/>
  <c r="L1541" s="1"/>
  <c r="K1541"/>
  <c r="I512" i="6"/>
  <c r="K512" s="1"/>
  <c r="G122"/>
  <c r="H122" s="1"/>
  <c r="H124" s="1"/>
  <c r="F24" i="7" s="1"/>
  <c r="J136" i="6"/>
  <c r="G26" i="7" s="1"/>
  <c r="I1267" i="8"/>
  <c r="J1267" s="1"/>
  <c r="I251"/>
  <c r="J251" s="1"/>
  <c r="I1603"/>
  <c r="J1603" s="1"/>
  <c r="I930"/>
  <c r="J930" s="1"/>
  <c r="I590"/>
  <c r="J590" s="1"/>
  <c r="E1623"/>
  <c r="E949"/>
  <c r="E611"/>
  <c r="E272"/>
  <c r="E1286"/>
  <c r="H22" i="7"/>
  <c r="E1544" i="8"/>
  <c r="E868"/>
  <c r="E188"/>
  <c r="E529"/>
  <c r="E1461"/>
  <c r="F1461" s="1"/>
  <c r="E785"/>
  <c r="E109"/>
  <c r="E447"/>
  <c r="E1123"/>
  <c r="F1047"/>
  <c r="F1203"/>
  <c r="L1203" s="1"/>
  <c r="K1203"/>
  <c r="H6" i="7"/>
  <c r="I1047" i="8"/>
  <c r="J1047" s="1"/>
  <c r="I7"/>
  <c r="J7" s="1"/>
  <c r="I1385"/>
  <c r="J1385" s="1"/>
  <c r="I709"/>
  <c r="J709" s="1"/>
  <c r="I371"/>
  <c r="J371" s="1"/>
  <c r="G916"/>
  <c r="H916" s="1"/>
  <c r="G240"/>
  <c r="H240" s="1"/>
  <c r="G1592"/>
  <c r="H1592" s="1"/>
  <c r="G1254"/>
  <c r="H1254" s="1"/>
  <c r="G578"/>
  <c r="H578" s="1"/>
  <c r="G591"/>
  <c r="H591" s="1"/>
  <c r="G1268"/>
  <c r="H1268" s="1"/>
  <c r="G252"/>
  <c r="H252" s="1"/>
  <c r="G1604"/>
  <c r="H1604" s="1"/>
  <c r="G931"/>
  <c r="H931" s="1"/>
  <c r="F1488"/>
  <c r="F243"/>
  <c r="L243" s="1"/>
  <c r="K243"/>
  <c r="K865"/>
  <c r="F865"/>
  <c r="L865" s="1"/>
  <c r="H1095"/>
  <c r="G88" i="9" s="1"/>
  <c r="H88" s="1"/>
  <c r="G924" i="8"/>
  <c r="H924" s="1"/>
  <c r="G584"/>
  <c r="H584" s="1"/>
  <c r="G1599"/>
  <c r="H1599" s="1"/>
  <c r="G1261"/>
  <c r="H1261" s="1"/>
  <c r="G246"/>
  <c r="H246" s="1"/>
  <c r="G1383"/>
  <c r="H1383" s="1"/>
  <c r="H1407" s="1"/>
  <c r="G114" i="9" s="1"/>
  <c r="H114" s="1"/>
  <c r="G707" i="8"/>
  <c r="H707" s="1"/>
  <c r="H731" s="1"/>
  <c r="G60" i="9" s="1"/>
  <c r="H60" s="1"/>
  <c r="G369" i="8"/>
  <c r="H369" s="1"/>
  <c r="H393" s="1"/>
  <c r="G33" i="9" s="1"/>
  <c r="H33" s="1"/>
  <c r="G1045" i="8"/>
  <c r="H1045" s="1"/>
  <c r="H1069" s="1"/>
  <c r="G87" i="9" s="1"/>
  <c r="H87" s="1"/>
  <c r="G5" i="8"/>
  <c r="H5" s="1"/>
  <c r="H29" s="1"/>
  <c r="G6" i="9" s="1"/>
  <c r="H6" s="1"/>
  <c r="G1591" i="8"/>
  <c r="H1591" s="1"/>
  <c r="G1253"/>
  <c r="H1253" s="1"/>
  <c r="G577"/>
  <c r="H577" s="1"/>
  <c r="G915"/>
  <c r="H915" s="1"/>
  <c r="G239"/>
  <c r="H239" s="1"/>
  <c r="F812"/>
  <c r="F1743"/>
  <c r="G1603"/>
  <c r="H1603" s="1"/>
  <c r="G930"/>
  <c r="H930" s="1"/>
  <c r="G590"/>
  <c r="H590" s="1"/>
  <c r="G1267"/>
  <c r="H1267" s="1"/>
  <c r="G251"/>
  <c r="H251" s="1"/>
  <c r="F1150"/>
  <c r="K244"/>
  <c r="F244"/>
  <c r="L244" s="1"/>
  <c r="E232" i="6"/>
  <c r="H233"/>
  <c r="F44" i="7" s="1"/>
  <c r="G266" i="8" s="1"/>
  <c r="H266" s="1"/>
  <c r="H130" i="6"/>
  <c r="F25" i="7" s="1"/>
  <c r="L1259" i="8"/>
  <c r="F1724"/>
  <c r="F1735"/>
  <c r="H70" i="7"/>
  <c r="G867" i="8"/>
  <c r="H867" s="1"/>
  <c r="G1543"/>
  <c r="H1543" s="1"/>
  <c r="G1205"/>
  <c r="H1205" s="1"/>
  <c r="I527" i="6"/>
  <c r="K527" s="1"/>
  <c r="I551"/>
  <c r="K551" s="1"/>
  <c r="E656"/>
  <c r="K656" s="1"/>
  <c r="J1719" i="8"/>
  <c r="I134" i="9" s="1"/>
  <c r="J134" s="1"/>
  <c r="T133" s="1"/>
  <c r="H1797" i="8"/>
  <c r="G142" i="9" s="1"/>
  <c r="H142" s="1"/>
  <c r="K253" i="8"/>
  <c r="G555"/>
  <c r="H555" s="1"/>
  <c r="G1568"/>
  <c r="H1568" s="1"/>
  <c r="G1231"/>
  <c r="H1231" s="1"/>
  <c r="G893"/>
  <c r="H893" s="1"/>
  <c r="G217"/>
  <c r="H217" s="1"/>
  <c r="H47" i="7"/>
  <c r="E945" i="8"/>
  <c r="E607"/>
  <c r="E1620"/>
  <c r="E269"/>
  <c r="E1282"/>
  <c r="G1283"/>
  <c r="H1283" s="1"/>
  <c r="G946"/>
  <c r="H946" s="1"/>
  <c r="G608"/>
  <c r="H608" s="1"/>
  <c r="F511"/>
  <c r="G248"/>
  <c r="H248" s="1"/>
  <c r="G926"/>
  <c r="H926" s="1"/>
  <c r="G586"/>
  <c r="H586" s="1"/>
  <c r="G1601"/>
  <c r="H1601" s="1"/>
  <c r="G1263"/>
  <c r="H1263" s="1"/>
  <c r="F474"/>
  <c r="G929"/>
  <c r="H929" s="1"/>
  <c r="G589"/>
  <c r="H589" s="1"/>
  <c r="G1266"/>
  <c r="H1266" s="1"/>
  <c r="G945"/>
  <c r="H945" s="1"/>
  <c r="G607"/>
  <c r="H607" s="1"/>
  <c r="G1620"/>
  <c r="H1620" s="1"/>
  <c r="G269"/>
  <c r="H269" s="1"/>
  <c r="G1282"/>
  <c r="H1282" s="1"/>
  <c r="F1518"/>
  <c r="L1518" s="1"/>
  <c r="K1518"/>
  <c r="H549"/>
  <c r="G39" i="9" s="1"/>
  <c r="H39" s="1"/>
  <c r="L1719" i="8"/>
  <c r="K1461"/>
  <c r="F1734"/>
  <c r="H57" i="7"/>
  <c r="E528" i="8"/>
  <c r="E512"/>
  <c r="E1517"/>
  <c r="E1186"/>
  <c r="E846"/>
  <c r="E169"/>
  <c r="F1733"/>
  <c r="E867"/>
  <c r="E1543"/>
  <c r="E1205"/>
  <c r="H790" i="6"/>
  <c r="H791" s="1"/>
  <c r="F136" i="7" s="1"/>
  <c r="G133" i="6" s="1"/>
  <c r="H133" s="1"/>
  <c r="L164"/>
  <c r="J124"/>
  <c r="G24" i="7" s="1"/>
  <c r="L626" i="6"/>
  <c r="G1463" i="8"/>
  <c r="H1463" s="1"/>
  <c r="G787"/>
  <c r="H787" s="1"/>
  <c r="G1125"/>
  <c r="H1125" s="1"/>
  <c r="G112"/>
  <c r="H112" s="1"/>
  <c r="G450"/>
  <c r="H450" s="1"/>
  <c r="I555"/>
  <c r="J555" s="1"/>
  <c r="I1568"/>
  <c r="J1568" s="1"/>
  <c r="I1231"/>
  <c r="J1231" s="1"/>
  <c r="I893"/>
  <c r="J893" s="1"/>
  <c r="I217"/>
  <c r="J217" s="1"/>
  <c r="F1725"/>
  <c r="G920"/>
  <c r="H920" s="1"/>
  <c r="G580"/>
  <c r="H580" s="1"/>
  <c r="G1595"/>
  <c r="H1595" s="1"/>
  <c r="G1257"/>
  <c r="H1257" s="1"/>
  <c r="G242"/>
  <c r="H242" s="1"/>
  <c r="G1542"/>
  <c r="H1542" s="1"/>
  <c r="H1563" s="1"/>
  <c r="G120" i="9" s="1"/>
  <c r="H120" s="1"/>
  <c r="G1204" i="8"/>
  <c r="H1204" s="1"/>
  <c r="H1225" s="1"/>
  <c r="G93" i="9" s="1"/>
  <c r="H93" s="1"/>
  <c r="G866" i="8"/>
  <c r="H866" s="1"/>
  <c r="H887" s="1"/>
  <c r="G66" i="9" s="1"/>
  <c r="H66" s="1"/>
  <c r="F1774" i="8"/>
  <c r="I5"/>
  <c r="J5" s="1"/>
  <c r="J29" s="1"/>
  <c r="I6" i="9" s="1"/>
  <c r="J6" s="1"/>
  <c r="I1383" i="8"/>
  <c r="J1383" s="1"/>
  <c r="J1407" s="1"/>
  <c r="I114" i="9" s="1"/>
  <c r="J114" s="1"/>
  <c r="I707" i="8"/>
  <c r="J707" s="1"/>
  <c r="J731" s="1"/>
  <c r="I60" i="9" s="1"/>
  <c r="J60" s="1"/>
  <c r="I369" i="8"/>
  <c r="J369" s="1"/>
  <c r="J393" s="1"/>
  <c r="I33" i="9" s="1"/>
  <c r="J33" s="1"/>
  <c r="I1045" i="8"/>
  <c r="J1045" s="1"/>
  <c r="J1069" s="1"/>
  <c r="I87" i="9" s="1"/>
  <c r="J87" s="1"/>
  <c r="K1775" i="8"/>
  <c r="F1775"/>
  <c r="L1775" s="1"/>
  <c r="K847"/>
  <c r="F847"/>
  <c r="L847" s="1"/>
  <c r="I478" i="6"/>
  <c r="K478" s="1"/>
  <c r="L129"/>
  <c r="K1259" i="8"/>
  <c r="H46" i="7"/>
  <c r="E605" i="8"/>
  <c r="E1619"/>
  <c r="E1281"/>
  <c r="E944"/>
  <c r="E268"/>
  <c r="H630"/>
  <c r="K630"/>
  <c r="L292"/>
  <c r="L315" s="1"/>
  <c r="L17" i="9"/>
  <c r="K292" i="8"/>
  <c r="F1306"/>
  <c r="L1306" s="1"/>
  <c r="K1306"/>
  <c r="F968"/>
  <c r="K968"/>
  <c r="L1644"/>
  <c r="L1673"/>
  <c r="L1669"/>
  <c r="L1693" s="1"/>
  <c r="F1693"/>
  <c r="E129" i="9" s="1"/>
  <c r="L1667" i="8"/>
  <c r="L1461"/>
  <c r="L1409"/>
  <c r="L1381"/>
  <c r="K107" i="9"/>
  <c r="F107"/>
  <c r="L1355" i="8"/>
  <c r="K102" i="9"/>
  <c r="L1305" i="8"/>
  <c r="F1329"/>
  <c r="E97" i="9" s="1"/>
  <c r="K80"/>
  <c r="L80"/>
  <c r="T79"/>
  <c r="H1017" i="8"/>
  <c r="G75" i="9" s="1"/>
  <c r="H75" s="1"/>
  <c r="T74" s="1"/>
  <c r="L993" i="8"/>
  <c r="L1017" s="1"/>
  <c r="K53" i="9"/>
  <c r="L679" i="8"/>
  <c r="K48" i="9"/>
  <c r="L48"/>
  <c r="T47"/>
  <c r="L499" i="8"/>
  <c r="L395"/>
  <c r="K27" i="9"/>
  <c r="L367" i="8"/>
  <c r="F27" i="9"/>
  <c r="K22"/>
  <c r="K21"/>
  <c r="L21"/>
  <c r="T21" s="1"/>
  <c r="L22"/>
  <c r="L341" i="8"/>
  <c r="K17" i="9"/>
  <c r="L167" i="8"/>
  <c r="L57"/>
  <c r="F609" i="6"/>
  <c r="L916"/>
  <c r="J917"/>
  <c r="L910"/>
  <c r="J912"/>
  <c r="G156" i="7" s="1"/>
  <c r="I328" i="6" s="1"/>
  <c r="J328" s="1"/>
  <c r="J329" s="1"/>
  <c r="G61" i="7" s="1"/>
  <c r="E328" i="6"/>
  <c r="H280"/>
  <c r="F53" i="7" s="1"/>
  <c r="G509" i="8" s="1"/>
  <c r="H509" s="1"/>
  <c r="J904" i="6"/>
  <c r="E279"/>
  <c r="J899"/>
  <c r="J900" s="1"/>
  <c r="E278"/>
  <c r="L891"/>
  <c r="E892"/>
  <c r="L890"/>
  <c r="G252"/>
  <c r="H252" s="1"/>
  <c r="H253" s="1"/>
  <c r="F48" i="7" s="1"/>
  <c r="G258" i="6"/>
  <c r="H258" s="1"/>
  <c r="H259" s="1"/>
  <c r="F49" i="7" s="1"/>
  <c r="J886" i="6"/>
  <c r="E252"/>
  <c r="E258"/>
  <c r="L880"/>
  <c r="J881"/>
  <c r="E257"/>
  <c r="E251"/>
  <c r="L874"/>
  <c r="J875"/>
  <c r="E256"/>
  <c r="E250"/>
  <c r="L867"/>
  <c r="F869"/>
  <c r="E149" i="7" s="1"/>
  <c r="E218" i="6" s="1"/>
  <c r="L863"/>
  <c r="K211"/>
  <c r="F211"/>
  <c r="H148" i="7"/>
  <c r="J857" i="6"/>
  <c r="E147" i="7"/>
  <c r="J851" i="6"/>
  <c r="L851" s="1"/>
  <c r="J852"/>
  <c r="G146" i="7" s="1"/>
  <c r="I196" i="6" s="1"/>
  <c r="J196" s="1"/>
  <c r="J197" s="1"/>
  <c r="G37" i="7" s="1"/>
  <c r="E146"/>
  <c r="J845" i="6"/>
  <c r="E191"/>
  <c r="J839"/>
  <c r="E186"/>
  <c r="G827"/>
  <c r="H827" s="1"/>
  <c r="H828" s="1"/>
  <c r="F142" i="7" s="1"/>
  <c r="G180" i="6" s="1"/>
  <c r="H180" s="1"/>
  <c r="H181" s="1"/>
  <c r="F34" i="7" s="1"/>
  <c r="G206" i="6"/>
  <c r="H206" s="1"/>
  <c r="H207" s="1"/>
  <c r="F39" i="7" s="1"/>
  <c r="J833" i="6"/>
  <c r="E827"/>
  <c r="E206"/>
  <c r="L823"/>
  <c r="J824"/>
  <c r="E165"/>
  <c r="G323"/>
  <c r="H323" s="1"/>
  <c r="H324" s="1"/>
  <c r="F60" i="7" s="1"/>
  <c r="G159" i="6"/>
  <c r="H159" s="1"/>
  <c r="H160" s="1"/>
  <c r="F30" i="7" s="1"/>
  <c r="L817" i="6"/>
  <c r="F818"/>
  <c r="L811"/>
  <c r="J812"/>
  <c r="E149"/>
  <c r="E154"/>
  <c r="L805"/>
  <c r="F806"/>
  <c r="H799"/>
  <c r="L798"/>
  <c r="F800"/>
  <c r="L788"/>
  <c r="F789"/>
  <c r="L789" s="1"/>
  <c r="F791"/>
  <c r="F783"/>
  <c r="L783" s="1"/>
  <c r="F135"/>
  <c r="K135"/>
  <c r="F123"/>
  <c r="L123" s="1"/>
  <c r="K123"/>
  <c r="K129"/>
  <c r="I128"/>
  <c r="J128" s="1"/>
  <c r="J130"/>
  <c r="G25" i="7" s="1"/>
  <c r="L773" i="6"/>
  <c r="F774"/>
  <c r="L765"/>
  <c r="F766"/>
  <c r="L759"/>
  <c r="J760"/>
  <c r="F92"/>
  <c r="F365"/>
  <c r="F413"/>
  <c r="F287"/>
  <c r="G412"/>
  <c r="H412" s="1"/>
  <c r="H414" s="1"/>
  <c r="F77" i="7" s="1"/>
  <c r="G1185" i="8" s="1"/>
  <c r="H1185" s="1"/>
  <c r="J754" i="6"/>
  <c r="J755" s="1"/>
  <c r="G130" i="7" s="1"/>
  <c r="I91" i="6" s="1"/>
  <c r="J91" s="1"/>
  <c r="G91"/>
  <c r="H91" s="1"/>
  <c r="H93" s="1"/>
  <c r="F18" i="7" s="1"/>
  <c r="G168" i="8" s="1"/>
  <c r="H168" s="1"/>
  <c r="G286" i="6"/>
  <c r="H286" s="1"/>
  <c r="H288" s="1"/>
  <c r="F54" i="7" s="1"/>
  <c r="G510" i="8" s="1"/>
  <c r="H510" s="1"/>
  <c r="E286" i="6"/>
  <c r="E91"/>
  <c r="E412"/>
  <c r="E364"/>
  <c r="H129" i="7"/>
  <c r="E116" i="6"/>
  <c r="F743"/>
  <c r="L743" s="1"/>
  <c r="H118"/>
  <c r="F23" i="7" s="1"/>
  <c r="J734" i="6"/>
  <c r="L734" s="1"/>
  <c r="L735"/>
  <c r="F736"/>
  <c r="L714"/>
  <c r="J717"/>
  <c r="G124" i="7" s="1"/>
  <c r="I71" i="6" s="1"/>
  <c r="J71" s="1"/>
  <c r="J72" s="1"/>
  <c r="G14" i="7" s="1"/>
  <c r="E71" i="6"/>
  <c r="J709"/>
  <c r="F67"/>
  <c r="F704"/>
  <c r="L704" s="1"/>
  <c r="J703"/>
  <c r="L703" s="1"/>
  <c r="F705"/>
  <c r="J705"/>
  <c r="G122" i="7" s="1"/>
  <c r="I61" i="6" s="1"/>
  <c r="J61" s="1"/>
  <c r="H121" i="7"/>
  <c r="E307" i="6"/>
  <c r="H120" i="7"/>
  <c r="E306" i="6"/>
  <c r="L685"/>
  <c r="F686"/>
  <c r="L684"/>
  <c r="J686"/>
  <c r="G119" i="7" s="1"/>
  <c r="H118"/>
  <c r="L677" i="6"/>
  <c r="L676"/>
  <c r="K46"/>
  <c r="F41"/>
  <c r="K41"/>
  <c r="F35"/>
  <c r="L35" s="1"/>
  <c r="K35"/>
  <c r="L664"/>
  <c r="J665"/>
  <c r="G115" i="7" s="1"/>
  <c r="I34" i="6" s="1"/>
  <c r="J34" s="1"/>
  <c r="J37" s="1"/>
  <c r="G8" i="7" s="1"/>
  <c r="L660" i="6"/>
  <c r="F665"/>
  <c r="F656"/>
  <c r="L656" s="1"/>
  <c r="G308"/>
  <c r="H308" s="1"/>
  <c r="H309" s="1"/>
  <c r="F58" i="7" s="1"/>
  <c r="G30" i="6"/>
  <c r="H30" s="1"/>
  <c r="H31" s="1"/>
  <c r="F7" i="7" s="1"/>
  <c r="G31" i="8" s="1"/>
  <c r="H31" s="1"/>
  <c r="H55" s="1"/>
  <c r="G7" i="9" s="1"/>
  <c r="H7" s="1"/>
  <c r="F649" i="6"/>
  <c r="E113" i="7" s="1"/>
  <c r="E117" i="6" s="1"/>
  <c r="L646"/>
  <c r="I30"/>
  <c r="J30" s="1"/>
  <c r="J31" s="1"/>
  <c r="G7" i="7" s="1"/>
  <c r="I31" i="8" s="1"/>
  <c r="J31" s="1"/>
  <c r="J55" s="1"/>
  <c r="I7" i="9" s="1"/>
  <c r="J7" s="1"/>
  <c r="I308" i="6"/>
  <c r="J308" s="1"/>
  <c r="L636"/>
  <c r="F638"/>
  <c r="L632"/>
  <c r="F633"/>
  <c r="J593"/>
  <c r="L593" s="1"/>
  <c r="I587"/>
  <c r="K587" s="1"/>
  <c r="I580"/>
  <c r="K580" s="1"/>
  <c r="I573"/>
  <c r="K573" s="1"/>
  <c r="J565"/>
  <c r="L565" s="1"/>
  <c r="J566"/>
  <c r="I558"/>
  <c r="K558" s="1"/>
  <c r="J551"/>
  <c r="L551" s="1"/>
  <c r="J552"/>
  <c r="I544"/>
  <c r="K544" s="1"/>
  <c r="I536"/>
  <c r="K536" s="1"/>
  <c r="I521"/>
  <c r="K521" s="1"/>
  <c r="J512"/>
  <c r="I505"/>
  <c r="K505" s="1"/>
  <c r="J498"/>
  <c r="L498" s="1"/>
  <c r="J499"/>
  <c r="I493"/>
  <c r="K493" s="1"/>
  <c r="I486"/>
  <c r="K486" s="1"/>
  <c r="J478"/>
  <c r="L478" s="1"/>
  <c r="I471"/>
  <c r="K471" s="1"/>
  <c r="I464"/>
  <c r="K464" s="1"/>
  <c r="I455"/>
  <c r="K455" s="1"/>
  <c r="I446"/>
  <c r="K446" s="1"/>
  <c r="I439"/>
  <c r="K439" s="1"/>
  <c r="I431"/>
  <c r="K431" s="1"/>
  <c r="L376"/>
  <c r="L377"/>
  <c r="H69" i="7"/>
  <c r="L372" i="6"/>
  <c r="L361"/>
  <c r="L343"/>
  <c r="J344"/>
  <c r="L333"/>
  <c r="F334"/>
  <c r="L313"/>
  <c r="F319"/>
  <c r="J309"/>
  <c r="G58" i="7" s="1"/>
  <c r="L303" i="6"/>
  <c r="L297"/>
  <c r="F298"/>
  <c r="I293"/>
  <c r="H294"/>
  <c r="L275"/>
  <c r="L262"/>
  <c r="L264"/>
  <c r="H50" i="7"/>
  <c r="L242" i="6"/>
  <c r="L237"/>
  <c r="F238"/>
  <c r="L227"/>
  <c r="F228"/>
  <c r="F217"/>
  <c r="L217" s="1"/>
  <c r="L195"/>
  <c r="L185"/>
  <c r="L153"/>
  <c r="L140"/>
  <c r="E142"/>
  <c r="H99"/>
  <c r="I98"/>
  <c r="L88"/>
  <c r="I76"/>
  <c r="H77"/>
  <c r="F66"/>
  <c r="L57"/>
  <c r="L46"/>
  <c r="L47"/>
  <c r="H10" i="7"/>
  <c r="L24" i="6"/>
  <c r="L25"/>
  <c r="L20"/>
  <c r="F21"/>
  <c r="F11"/>
  <c r="L11" s="1"/>
  <c r="L102" i="9"/>
  <c r="T101"/>
  <c r="T52"/>
  <c r="L53"/>
  <c r="D23" i="12" l="1"/>
  <c r="D16"/>
  <c r="G16"/>
  <c r="D24"/>
  <c r="G17"/>
  <c r="D25"/>
  <c r="D26"/>
  <c r="D27"/>
  <c r="D15"/>
  <c r="D18"/>
  <c r="D28"/>
  <c r="D29"/>
  <c r="L134" i="9"/>
  <c r="K134"/>
  <c r="G928" i="8"/>
  <c r="H928" s="1"/>
  <c r="G588"/>
  <c r="H588" s="1"/>
  <c r="G1265"/>
  <c r="H1265" s="1"/>
  <c r="G250"/>
  <c r="H250" s="1"/>
  <c r="F945"/>
  <c r="L945" s="1"/>
  <c r="K945"/>
  <c r="I53" i="6"/>
  <c r="J53" s="1"/>
  <c r="I551" i="8"/>
  <c r="J551" s="1"/>
  <c r="F512"/>
  <c r="F607"/>
  <c r="L607" s="1"/>
  <c r="K607"/>
  <c r="F946"/>
  <c r="H1147"/>
  <c r="G90" i="9" s="1"/>
  <c r="H90" s="1"/>
  <c r="F1283" i="8"/>
  <c r="G583"/>
  <c r="H583" s="1"/>
  <c r="G1598"/>
  <c r="H1598" s="1"/>
  <c r="G1260"/>
  <c r="H1260" s="1"/>
  <c r="G245"/>
  <c r="H245" s="1"/>
  <c r="G923"/>
  <c r="H923" s="1"/>
  <c r="I890"/>
  <c r="J890" s="1"/>
  <c r="I214"/>
  <c r="J214" s="1"/>
  <c r="I552"/>
  <c r="J552" s="1"/>
  <c r="I1565"/>
  <c r="J1565" s="1"/>
  <c r="I1228"/>
  <c r="J1228" s="1"/>
  <c r="F1517"/>
  <c r="F1620"/>
  <c r="L1620" s="1"/>
  <c r="K1620"/>
  <c r="K785"/>
  <c r="F785"/>
  <c r="F608"/>
  <c r="L790" i="6"/>
  <c r="G891" i="8"/>
  <c r="H891" s="1"/>
  <c r="G215"/>
  <c r="H215" s="1"/>
  <c r="G553"/>
  <c r="H553" s="1"/>
  <c r="G1566"/>
  <c r="H1566" s="1"/>
  <c r="G1229"/>
  <c r="H1229" s="1"/>
  <c r="F1186"/>
  <c r="K269"/>
  <c r="F269"/>
  <c r="L269" s="1"/>
  <c r="F109"/>
  <c r="K109"/>
  <c r="K1623"/>
  <c r="F1623"/>
  <c r="L1623" s="1"/>
  <c r="J736" i="6"/>
  <c r="G127" i="7" s="1"/>
  <c r="I726" i="6" s="1"/>
  <c r="J726" s="1"/>
  <c r="J727" s="1"/>
  <c r="G126" i="7" s="1"/>
  <c r="I720" i="6" s="1"/>
  <c r="J720" s="1"/>
  <c r="J722" s="1"/>
  <c r="G125" i="7" s="1"/>
  <c r="I271" i="6" s="1"/>
  <c r="J271" s="1"/>
  <c r="J272" s="1"/>
  <c r="G52" i="7" s="1"/>
  <c r="I508" i="8" s="1"/>
  <c r="J508" s="1"/>
  <c r="F1771"/>
  <c r="E141" i="9" s="1"/>
  <c r="F846" i="8"/>
  <c r="K1282"/>
  <c r="F1282"/>
  <c r="L1282" s="1"/>
  <c r="K447"/>
  <c r="F447"/>
  <c r="K949"/>
  <c r="F949"/>
  <c r="L949" s="1"/>
  <c r="F1797"/>
  <c r="E142" i="9" s="1"/>
  <c r="L899" i="6"/>
  <c r="I1487" i="8"/>
  <c r="J1487" s="1"/>
  <c r="I811"/>
  <c r="J811" s="1"/>
  <c r="I1149"/>
  <c r="J1149" s="1"/>
  <c r="I135"/>
  <c r="J135" s="1"/>
  <c r="I473"/>
  <c r="J473" s="1"/>
  <c r="F169"/>
  <c r="K1123"/>
  <c r="F1123"/>
  <c r="K611"/>
  <c r="F611"/>
  <c r="L611" s="1"/>
  <c r="F784" i="6"/>
  <c r="H1485" i="8"/>
  <c r="G117" i="9" s="1"/>
  <c r="H117" s="1"/>
  <c r="L709" i="8"/>
  <c r="I1410"/>
  <c r="J1410" s="1"/>
  <c r="J1433" s="1"/>
  <c r="I115" i="9" s="1"/>
  <c r="J115" s="1"/>
  <c r="I734" i="8"/>
  <c r="J734" s="1"/>
  <c r="J757" s="1"/>
  <c r="I61" i="9" s="1"/>
  <c r="J61" s="1"/>
  <c r="I58" i="8"/>
  <c r="J58" s="1"/>
  <c r="J81" s="1"/>
  <c r="I8" i="9" s="1"/>
  <c r="J8" s="1"/>
  <c r="I396" i="8"/>
  <c r="J396" s="1"/>
  <c r="J419" s="1"/>
  <c r="I34" i="9" s="1"/>
  <c r="J34" s="1"/>
  <c r="I1072" i="8"/>
  <c r="J1072" s="1"/>
  <c r="J1095" s="1"/>
  <c r="I88" i="9" s="1"/>
  <c r="J88" s="1"/>
  <c r="K272" i="8"/>
  <c r="F272"/>
  <c r="L272" s="1"/>
  <c r="L187"/>
  <c r="H1615"/>
  <c r="G122" i="9" s="1"/>
  <c r="H122" s="1"/>
  <c r="K1047" i="8"/>
  <c r="K371"/>
  <c r="H809"/>
  <c r="G63" i="9" s="1"/>
  <c r="H63" s="1"/>
  <c r="K709" i="8"/>
  <c r="K1286"/>
  <c r="F1286"/>
  <c r="L1286" s="1"/>
  <c r="G552"/>
  <c r="H552" s="1"/>
  <c r="G1565"/>
  <c r="H1565" s="1"/>
  <c r="G1228"/>
  <c r="H1228" s="1"/>
  <c r="G890"/>
  <c r="H890" s="1"/>
  <c r="G214"/>
  <c r="H214" s="1"/>
  <c r="J479" i="6"/>
  <c r="G86" i="7" s="1"/>
  <c r="L1047" i="8"/>
  <c r="F528"/>
  <c r="L528" s="1"/>
  <c r="K528"/>
  <c r="K529"/>
  <c r="F529"/>
  <c r="L529" s="1"/>
  <c r="I1601"/>
  <c r="J1601" s="1"/>
  <c r="I1263"/>
  <c r="J1263" s="1"/>
  <c r="I248"/>
  <c r="J248" s="1"/>
  <c r="I926"/>
  <c r="J926" s="1"/>
  <c r="I586"/>
  <c r="J586" s="1"/>
  <c r="F867"/>
  <c r="L867" s="1"/>
  <c r="K867"/>
  <c r="I1567"/>
  <c r="J1567" s="1"/>
  <c r="I1230"/>
  <c r="J1230" s="1"/>
  <c r="J1251" s="1"/>
  <c r="I94" i="9" s="1"/>
  <c r="J94" s="1"/>
  <c r="I892" i="8"/>
  <c r="J892" s="1"/>
  <c r="I216"/>
  <c r="J216" s="1"/>
  <c r="I554"/>
  <c r="J554" s="1"/>
  <c r="H1303"/>
  <c r="G96" i="9" s="1"/>
  <c r="H96" s="1"/>
  <c r="K1543" i="8"/>
  <c r="F1543"/>
  <c r="L1543" s="1"/>
  <c r="F1544"/>
  <c r="L1544" s="1"/>
  <c r="K1544"/>
  <c r="F1542"/>
  <c r="L1542" s="1"/>
  <c r="K1542"/>
  <c r="J527" i="6"/>
  <c r="G1594" i="8"/>
  <c r="H1594" s="1"/>
  <c r="G1256"/>
  <c r="H1256" s="1"/>
  <c r="G241"/>
  <c r="H241" s="1"/>
  <c r="H263" s="1"/>
  <c r="G15" i="9" s="1"/>
  <c r="H15" s="1"/>
  <c r="G918" i="8"/>
  <c r="H918" s="1"/>
  <c r="H1597"/>
  <c r="L1597" s="1"/>
  <c r="K1597"/>
  <c r="G721" i="6"/>
  <c r="H721" s="1"/>
  <c r="H722" s="1"/>
  <c r="F125" i="7" s="1"/>
  <c r="G422" i="6" s="1"/>
  <c r="H422" s="1"/>
  <c r="H423" s="1"/>
  <c r="F79" i="7" s="1"/>
  <c r="G1516" i="8" s="1"/>
  <c r="H1516" s="1"/>
  <c r="G1227"/>
  <c r="H1227" s="1"/>
  <c r="G889"/>
  <c r="H889" s="1"/>
  <c r="G213"/>
  <c r="H213" s="1"/>
  <c r="G1284"/>
  <c r="H1284" s="1"/>
  <c r="G1621"/>
  <c r="H1621" s="1"/>
  <c r="H1641" s="1"/>
  <c r="G123" i="9" s="1"/>
  <c r="H123" s="1"/>
  <c r="G947" i="8"/>
  <c r="H947" s="1"/>
  <c r="H965" s="1"/>
  <c r="G69" i="9" s="1"/>
  <c r="H69" s="1"/>
  <c r="G609" i="8"/>
  <c r="H609" s="1"/>
  <c r="H627" s="1"/>
  <c r="G42" i="9" s="1"/>
  <c r="H42" s="1"/>
  <c r="G270" i="8"/>
  <c r="H270" s="1"/>
  <c r="H289" s="1"/>
  <c r="G16" i="9" s="1"/>
  <c r="H16" s="1"/>
  <c r="I929" i="8"/>
  <c r="J929" s="1"/>
  <c r="I589"/>
  <c r="J589" s="1"/>
  <c r="I1266"/>
  <c r="J1266" s="1"/>
  <c r="F1205"/>
  <c r="L1205" s="1"/>
  <c r="K1205"/>
  <c r="K232" i="6"/>
  <c r="F232"/>
  <c r="F868" i="8"/>
  <c r="L868" s="1"/>
  <c r="K868"/>
  <c r="H922"/>
  <c r="L922" s="1"/>
  <c r="K922"/>
  <c r="F1204"/>
  <c r="L1204" s="1"/>
  <c r="K1204"/>
  <c r="J594" i="6"/>
  <c r="L594" s="1"/>
  <c r="F657"/>
  <c r="J913" i="8"/>
  <c r="I67" i="9" s="1"/>
  <c r="J67" s="1"/>
  <c r="I891" i="8"/>
  <c r="J891" s="1"/>
  <c r="I215"/>
  <c r="J215" s="1"/>
  <c r="I553"/>
  <c r="J553" s="1"/>
  <c r="I1566"/>
  <c r="J1566" s="1"/>
  <c r="I1229"/>
  <c r="J1229" s="1"/>
  <c r="G53" i="6"/>
  <c r="H53" s="1"/>
  <c r="H54" s="1"/>
  <c r="F11" i="7" s="1"/>
  <c r="G551" i="8"/>
  <c r="H551" s="1"/>
  <c r="G579"/>
  <c r="H579" s="1"/>
  <c r="H601" s="1"/>
  <c r="G41" i="9" s="1"/>
  <c r="H41" s="1"/>
  <c r="G917" i="8"/>
  <c r="H917" s="1"/>
  <c r="H939" s="1"/>
  <c r="G68" i="9" s="1"/>
  <c r="H68" s="1"/>
  <c r="G1593" i="8"/>
  <c r="H1593" s="1"/>
  <c r="G1255"/>
  <c r="H1255" s="1"/>
  <c r="H1277" s="1"/>
  <c r="G95" i="9" s="1"/>
  <c r="H95" s="1"/>
  <c r="G610" i="8"/>
  <c r="H610" s="1"/>
  <c r="G271"/>
  <c r="H271" s="1"/>
  <c r="G1285"/>
  <c r="H1285" s="1"/>
  <c r="G1622"/>
  <c r="H1622" s="1"/>
  <c r="G948"/>
  <c r="H948" s="1"/>
  <c r="F188"/>
  <c r="L188" s="1"/>
  <c r="K188"/>
  <c r="H582"/>
  <c r="L582" s="1"/>
  <c r="K582"/>
  <c r="K866"/>
  <c r="F866"/>
  <c r="L866" s="1"/>
  <c r="F744" i="6"/>
  <c r="L744" s="1"/>
  <c r="L7" i="8"/>
  <c r="J237"/>
  <c r="I14" i="9" s="1"/>
  <c r="J14" s="1"/>
  <c r="K1385" i="8"/>
  <c r="F605"/>
  <c r="K605"/>
  <c r="K1619"/>
  <c r="F1619"/>
  <c r="K1281"/>
  <c r="F1281"/>
  <c r="F944"/>
  <c r="K944"/>
  <c r="F268"/>
  <c r="K268"/>
  <c r="H653"/>
  <c r="G43" i="9" s="1"/>
  <c r="L630" i="8"/>
  <c r="L653" s="1"/>
  <c r="F991"/>
  <c r="E70" i="9" s="1"/>
  <c r="L968" i="8"/>
  <c r="L991" s="1"/>
  <c r="L1329"/>
  <c r="F141" i="9"/>
  <c r="F129"/>
  <c r="K129"/>
  <c r="L107"/>
  <c r="F97"/>
  <c r="L97" s="1"/>
  <c r="K97"/>
  <c r="K75"/>
  <c r="L75"/>
  <c r="E26"/>
  <c r="L27"/>
  <c r="G157" i="7"/>
  <c r="L917" i="6"/>
  <c r="H156" i="7"/>
  <c r="L912" i="6"/>
  <c r="K328"/>
  <c r="F328"/>
  <c r="L904"/>
  <c r="J905"/>
  <c r="F279"/>
  <c r="G154" i="7"/>
  <c r="L900" i="6"/>
  <c r="F278"/>
  <c r="K892"/>
  <c r="F892"/>
  <c r="L886"/>
  <c r="J887"/>
  <c r="F252"/>
  <c r="F258"/>
  <c r="G151" i="7"/>
  <c r="L881" i="6"/>
  <c r="F257"/>
  <c r="F251"/>
  <c r="G150" i="7"/>
  <c r="L875" i="6"/>
  <c r="F256"/>
  <c r="F250"/>
  <c r="L869"/>
  <c r="H149" i="7"/>
  <c r="F218" i="6"/>
  <c r="K218"/>
  <c r="F212"/>
  <c r="L211"/>
  <c r="L857"/>
  <c r="J858"/>
  <c r="E201"/>
  <c r="L852"/>
  <c r="H146" i="7"/>
  <c r="E196" i="6"/>
  <c r="J846"/>
  <c r="L845"/>
  <c r="F191"/>
  <c r="L839"/>
  <c r="J840"/>
  <c r="F186"/>
  <c r="L833"/>
  <c r="J834"/>
  <c r="F827"/>
  <c r="F206"/>
  <c r="G141" i="7"/>
  <c r="L824" i="6"/>
  <c r="F165"/>
  <c r="E140" i="7"/>
  <c r="L818" i="6"/>
  <c r="G139" i="7"/>
  <c r="L812" i="6"/>
  <c r="F149"/>
  <c r="F154"/>
  <c r="L806"/>
  <c r="E138" i="7"/>
  <c r="H800" i="6"/>
  <c r="F137" i="7" s="1"/>
  <c r="G134" i="6" s="1"/>
  <c r="H134" s="1"/>
  <c r="H136" s="1"/>
  <c r="F26" i="7" s="1"/>
  <c r="L799" i="6"/>
  <c r="E137" i="7"/>
  <c r="E136"/>
  <c r="L791" i="6"/>
  <c r="L784"/>
  <c r="E135" i="7"/>
  <c r="L135" i="6"/>
  <c r="E133" i="7"/>
  <c r="L774" i="6"/>
  <c r="L766"/>
  <c r="E132" i="7"/>
  <c r="G131"/>
  <c r="L760" i="6"/>
  <c r="L754"/>
  <c r="L755"/>
  <c r="H130" i="7"/>
  <c r="I412" i="6"/>
  <c r="J412" s="1"/>
  <c r="I364"/>
  <c r="J364" s="1"/>
  <c r="I286"/>
  <c r="J286" s="1"/>
  <c r="F286"/>
  <c r="F91"/>
  <c r="K91"/>
  <c r="F412"/>
  <c r="F364"/>
  <c r="F116"/>
  <c r="L116" s="1"/>
  <c r="K116"/>
  <c r="G405"/>
  <c r="H405" s="1"/>
  <c r="H406" s="1"/>
  <c r="F76" i="7" s="1"/>
  <c r="G1184" i="8" s="1"/>
  <c r="H1184" s="1"/>
  <c r="E128" i="7"/>
  <c r="I418" i="6"/>
  <c r="J418" s="1"/>
  <c r="L736"/>
  <c r="E127" i="7"/>
  <c r="I348" i="6"/>
  <c r="J348" s="1"/>
  <c r="I353"/>
  <c r="J353" s="1"/>
  <c r="I386"/>
  <c r="J386" s="1"/>
  <c r="I391"/>
  <c r="J391" s="1"/>
  <c r="I396"/>
  <c r="J396" s="1"/>
  <c r="I401"/>
  <c r="J401" s="1"/>
  <c r="I385"/>
  <c r="J385" s="1"/>
  <c r="I347"/>
  <c r="J347" s="1"/>
  <c r="I405"/>
  <c r="J405" s="1"/>
  <c r="J406" s="1"/>
  <c r="G76" i="7" s="1"/>
  <c r="I1184" i="8" s="1"/>
  <c r="J1184" s="1"/>
  <c r="I417" i="6"/>
  <c r="J417" s="1"/>
  <c r="J419" s="1"/>
  <c r="G78" i="7" s="1"/>
  <c r="I1515" i="8" s="1"/>
  <c r="J1515" s="1"/>
  <c r="I390" i="6"/>
  <c r="J390" s="1"/>
  <c r="J392" s="1"/>
  <c r="G73" i="7" s="1"/>
  <c r="I1181" i="8" s="1"/>
  <c r="J1181" s="1"/>
  <c r="I395" i="6"/>
  <c r="J395" s="1"/>
  <c r="J397" s="1"/>
  <c r="G74" i="7" s="1"/>
  <c r="I1182" i="8" s="1"/>
  <c r="I80" i="6"/>
  <c r="J80" s="1"/>
  <c r="J81" s="1"/>
  <c r="G16" i="7" s="1"/>
  <c r="I166" i="8" s="1"/>
  <c r="J166" s="1"/>
  <c r="I352" i="6"/>
  <c r="J352" s="1"/>
  <c r="J354" s="1"/>
  <c r="G66" i="7" s="1"/>
  <c r="I843" i="8" s="1"/>
  <c r="J843" s="1"/>
  <c r="I357" i="6"/>
  <c r="J357" s="1"/>
  <c r="J358" s="1"/>
  <c r="G67" i="7" s="1"/>
  <c r="I844" i="8" s="1"/>
  <c r="J844" s="1"/>
  <c r="I400" i="6"/>
  <c r="J400" s="1"/>
  <c r="J402" s="1"/>
  <c r="G75" i="7" s="1"/>
  <c r="I1183" i="8" s="1"/>
  <c r="J1183" s="1"/>
  <c r="H124" i="7"/>
  <c r="L717" i="6"/>
  <c r="K71"/>
  <c r="F71"/>
  <c r="L709"/>
  <c r="J710"/>
  <c r="L705"/>
  <c r="E122" i="7"/>
  <c r="F307" i="6"/>
  <c r="L307" s="1"/>
  <c r="K307"/>
  <c r="F306"/>
  <c r="L306" s="1"/>
  <c r="K306"/>
  <c r="L686"/>
  <c r="E119" i="7"/>
  <c r="I60" i="6"/>
  <c r="J60" s="1"/>
  <c r="J62" s="1"/>
  <c r="G12" i="7" s="1"/>
  <c r="I52" i="6"/>
  <c r="J52" s="1"/>
  <c r="J54" s="1"/>
  <c r="G11" i="7" s="1"/>
  <c r="F42" i="6"/>
  <c r="L41"/>
  <c r="E115" i="7"/>
  <c r="L665" i="6"/>
  <c r="E114" i="7"/>
  <c r="L657" i="6"/>
  <c r="H113" i="7"/>
  <c r="E30" i="6"/>
  <c r="K30" s="1"/>
  <c r="E308"/>
  <c r="K308" s="1"/>
  <c r="L649"/>
  <c r="K117"/>
  <c r="F117"/>
  <c r="L638"/>
  <c r="E111" i="7"/>
  <c r="E110"/>
  <c r="L633" i="6"/>
  <c r="G102" i="7"/>
  <c r="J587" i="6"/>
  <c r="L587" s="1"/>
  <c r="J588"/>
  <c r="J580"/>
  <c r="J573"/>
  <c r="G98" i="7"/>
  <c r="L566" i="6"/>
  <c r="J558"/>
  <c r="L558" s="1"/>
  <c r="J559"/>
  <c r="G96" i="7"/>
  <c r="L552" i="6"/>
  <c r="J544"/>
  <c r="J536"/>
  <c r="J521"/>
  <c r="L512"/>
  <c r="J513"/>
  <c r="J505"/>
  <c r="G89" i="7"/>
  <c r="L499" i="6"/>
  <c r="J493"/>
  <c r="J486"/>
  <c r="L486" s="1"/>
  <c r="L479"/>
  <c r="J471"/>
  <c r="J464"/>
  <c r="L464" s="1"/>
  <c r="J465"/>
  <c r="J455"/>
  <c r="J446"/>
  <c r="J439"/>
  <c r="L439" s="1"/>
  <c r="J440"/>
  <c r="J431"/>
  <c r="G64" i="7"/>
  <c r="L344" i="6"/>
  <c r="E62" i="7"/>
  <c r="L334" i="6"/>
  <c r="E59" i="7"/>
  <c r="L319" i="6"/>
  <c r="E56" i="7"/>
  <c r="L298" i="6"/>
  <c r="K293"/>
  <c r="J293"/>
  <c r="F55" i="7"/>
  <c r="G511" i="8" s="1"/>
  <c r="E45" i="7"/>
  <c r="L238" i="6"/>
  <c r="E43" i="7"/>
  <c r="L228" i="6"/>
  <c r="K142"/>
  <c r="F142"/>
  <c r="K98"/>
  <c r="J98"/>
  <c r="F19" i="7"/>
  <c r="K76" i="6"/>
  <c r="J76"/>
  <c r="F15" i="7"/>
  <c r="L66" i="6"/>
  <c r="F68"/>
  <c r="E5" i="7"/>
  <c r="L21" i="6"/>
  <c r="D32" i="12" l="1"/>
  <c r="H86" i="7"/>
  <c r="I1727" i="8"/>
  <c r="I110"/>
  <c r="J110" s="1"/>
  <c r="I448"/>
  <c r="J448" s="1"/>
  <c r="L785"/>
  <c r="H96" i="7"/>
  <c r="I1737" i="8"/>
  <c r="G1488"/>
  <c r="G812"/>
  <c r="G1150"/>
  <c r="G136"/>
  <c r="G474"/>
  <c r="L527" i="6"/>
  <c r="J528"/>
  <c r="G80"/>
  <c r="H80" s="1"/>
  <c r="H81" s="1"/>
  <c r="F16" i="7" s="1"/>
  <c r="G166" i="8" s="1"/>
  <c r="H166" s="1"/>
  <c r="G417" i="6"/>
  <c r="H417" s="1"/>
  <c r="H419" s="1"/>
  <c r="F78" i="7" s="1"/>
  <c r="G1515" i="8" s="1"/>
  <c r="H1515" s="1"/>
  <c r="H102" i="7"/>
  <c r="I1743" i="8"/>
  <c r="H62" i="7"/>
  <c r="E603" i="8"/>
  <c r="E942"/>
  <c r="F233" i="6"/>
  <c r="L232"/>
  <c r="L109" i="8"/>
  <c r="J487" i="6"/>
  <c r="I422"/>
  <c r="J422" s="1"/>
  <c r="J423" s="1"/>
  <c r="G79" i="7" s="1"/>
  <c r="I1516" i="8" s="1"/>
  <c r="J1516" s="1"/>
  <c r="G395" i="6"/>
  <c r="H395" s="1"/>
  <c r="H397" s="1"/>
  <c r="F74" i="7" s="1"/>
  <c r="G1182" i="8" s="1"/>
  <c r="H1182" s="1"/>
  <c r="G892"/>
  <c r="H892" s="1"/>
  <c r="H913" s="1"/>
  <c r="G67" i="9" s="1"/>
  <c r="H67" s="1"/>
  <c r="G216" i="8"/>
  <c r="H216" s="1"/>
  <c r="H237" s="1"/>
  <c r="G14" i="9" s="1"/>
  <c r="H14" s="1"/>
  <c r="G554" i="8"/>
  <c r="H554" s="1"/>
  <c r="G1567"/>
  <c r="H1567" s="1"/>
  <c r="G1230"/>
  <c r="H1230" s="1"/>
  <c r="H1251" s="1"/>
  <c r="G94" i="9" s="1"/>
  <c r="H94" s="1"/>
  <c r="G385" i="6"/>
  <c r="H385" s="1"/>
  <c r="H387" s="1"/>
  <c r="F72" i="7" s="1"/>
  <c r="G1180" i="8" s="1"/>
  <c r="H1180" s="1"/>
  <c r="H1589"/>
  <c r="G121" i="9" s="1"/>
  <c r="H121" s="1"/>
  <c r="L211" i="8"/>
  <c r="I1462"/>
  <c r="J1462" s="1"/>
  <c r="I786"/>
  <c r="J786" s="1"/>
  <c r="I1124"/>
  <c r="I111"/>
  <c r="J111" s="1"/>
  <c r="I449"/>
  <c r="J449" s="1"/>
  <c r="H45" i="7"/>
  <c r="E1618" i="8"/>
  <c r="E267"/>
  <c r="E1280"/>
  <c r="E604"/>
  <c r="E943"/>
  <c r="L447"/>
  <c r="G400" i="6"/>
  <c r="H400" s="1"/>
  <c r="H402" s="1"/>
  <c r="F75" i="7" s="1"/>
  <c r="G1183" i="8" s="1"/>
  <c r="H1183" s="1"/>
  <c r="F211"/>
  <c r="E13" i="9" s="1"/>
  <c r="J575" i="8"/>
  <c r="I40" i="9" s="1"/>
  <c r="J40" s="1"/>
  <c r="H64" i="7"/>
  <c r="I1283" i="8"/>
  <c r="I946"/>
  <c r="I608"/>
  <c r="H5" i="7"/>
  <c r="E6" i="8"/>
  <c r="E1384"/>
  <c r="E708"/>
  <c r="E370"/>
  <c r="E1046"/>
  <c r="H43" i="7"/>
  <c r="E1279" i="8"/>
  <c r="E941"/>
  <c r="E1617"/>
  <c r="E265"/>
  <c r="H59" i="7"/>
  <c r="E556" i="8"/>
  <c r="G271" i="6"/>
  <c r="H271" s="1"/>
  <c r="H272" s="1"/>
  <c r="F52" i="7" s="1"/>
  <c r="G508" i="8" s="1"/>
  <c r="H508" s="1"/>
  <c r="J387" i="6"/>
  <c r="G72" i="7" s="1"/>
  <c r="I1180" i="8" s="1"/>
  <c r="J1180" s="1"/>
  <c r="G357" i="6"/>
  <c r="H357" s="1"/>
  <c r="H358" s="1"/>
  <c r="F67" i="7" s="1"/>
  <c r="G844" i="8" s="1"/>
  <c r="H844" s="1"/>
  <c r="J1589"/>
  <c r="I121" i="9" s="1"/>
  <c r="J121" s="1"/>
  <c r="H56" i="7"/>
  <c r="E526" i="8"/>
  <c r="E1540"/>
  <c r="E1202"/>
  <c r="E864"/>
  <c r="F142" i="9"/>
  <c r="G347" i="6"/>
  <c r="H347" s="1"/>
  <c r="H349" s="1"/>
  <c r="F65" i="7" s="1"/>
  <c r="G842" i="8" s="1"/>
  <c r="H842" s="1"/>
  <c r="H575"/>
  <c r="G40" i="9" s="1"/>
  <c r="H40" s="1"/>
  <c r="H98" i="7"/>
  <c r="I1739" i="8"/>
  <c r="G390" i="6"/>
  <c r="H390" s="1"/>
  <c r="H392" s="1"/>
  <c r="F73" i="7" s="1"/>
  <c r="G1181" i="8" s="1"/>
  <c r="H1181" s="1"/>
  <c r="G512"/>
  <c r="G1517"/>
  <c r="G1186"/>
  <c r="G846"/>
  <c r="G169"/>
  <c r="H89" i="7"/>
  <c r="I1730" i="8"/>
  <c r="L1123"/>
  <c r="G352" i="6"/>
  <c r="H352" s="1"/>
  <c r="H354" s="1"/>
  <c r="F66" i="7" s="1"/>
  <c r="G843" i="8" s="1"/>
  <c r="H843" s="1"/>
  <c r="G448"/>
  <c r="H448" s="1"/>
  <c r="H471" s="1"/>
  <c r="G36" i="9" s="1"/>
  <c r="H36" s="1"/>
  <c r="G110" i="8"/>
  <c r="H110" s="1"/>
  <c r="H133" s="1"/>
  <c r="G10" i="9" s="1"/>
  <c r="H10" s="1"/>
  <c r="H511" i="8"/>
  <c r="J1182"/>
  <c r="L605"/>
  <c r="L1619"/>
  <c r="L1281"/>
  <c r="L944"/>
  <c r="L268"/>
  <c r="H43" i="9"/>
  <c r="K43"/>
  <c r="F70"/>
  <c r="K70"/>
  <c r="L129"/>
  <c r="T106"/>
  <c r="F26"/>
  <c r="L26" s="1"/>
  <c r="T26" s="1"/>
  <c r="K26"/>
  <c r="I609" i="6"/>
  <c r="I614"/>
  <c r="I623"/>
  <c r="H157" i="7"/>
  <c r="L328" i="6"/>
  <c r="F329"/>
  <c r="G155" i="7"/>
  <c r="L905" i="6"/>
  <c r="I278"/>
  <c r="H154" i="7"/>
  <c r="F280" i="6"/>
  <c r="L892"/>
  <c r="F894"/>
  <c r="G152" i="7"/>
  <c r="L887" i="6"/>
  <c r="I257"/>
  <c r="I251"/>
  <c r="H151" i="7"/>
  <c r="I256" i="6"/>
  <c r="I250"/>
  <c r="H150" i="7"/>
  <c r="F259" i="6"/>
  <c r="F253"/>
  <c r="L218"/>
  <c r="F219"/>
  <c r="E40" i="7"/>
  <c r="L212" i="6"/>
  <c r="G147" i="7"/>
  <c r="L858" i="6"/>
  <c r="F201"/>
  <c r="F196"/>
  <c r="K196"/>
  <c r="G145" i="7"/>
  <c r="L846" i="6"/>
  <c r="F192"/>
  <c r="G144" i="7"/>
  <c r="L840" i="6"/>
  <c r="F187"/>
  <c r="G143" i="7"/>
  <c r="L834" i="6"/>
  <c r="F828"/>
  <c r="F207"/>
  <c r="I165"/>
  <c r="H141" i="7"/>
  <c r="F166" i="6"/>
  <c r="E159"/>
  <c r="H140" i="7"/>
  <c r="E381" i="6"/>
  <c r="E323"/>
  <c r="I154"/>
  <c r="I149"/>
  <c r="H139" i="7"/>
  <c r="F155" i="6"/>
  <c r="F150"/>
  <c r="E139"/>
  <c r="H138" i="7"/>
  <c r="L800" i="6"/>
  <c r="E134"/>
  <c r="H137" i="7"/>
  <c r="H136"/>
  <c r="E133" i="6"/>
  <c r="E127"/>
  <c r="H135" i="7"/>
  <c r="H133"/>
  <c r="E128" i="6"/>
  <c r="E122"/>
  <c r="E121"/>
  <c r="H132" i="7"/>
  <c r="I365" i="6"/>
  <c r="I92"/>
  <c r="I287"/>
  <c r="I413"/>
  <c r="H131" i="7"/>
  <c r="K364" i="6"/>
  <c r="K286"/>
  <c r="K412"/>
  <c r="F93"/>
  <c r="L91"/>
  <c r="F414"/>
  <c r="L412"/>
  <c r="L364"/>
  <c r="F366"/>
  <c r="F288"/>
  <c r="L286"/>
  <c r="H128" i="7"/>
  <c r="E115" i="6"/>
  <c r="J349"/>
  <c r="G65" i="7" s="1"/>
  <c r="I842" i="8" s="1"/>
  <c r="J842" s="1"/>
  <c r="E726" i="6"/>
  <c r="H127" i="7"/>
  <c r="F72" i="6"/>
  <c r="L71"/>
  <c r="G123" i="7"/>
  <c r="L710" i="6"/>
  <c r="E61"/>
  <c r="H122" i="7"/>
  <c r="H119"/>
  <c r="E52" i="6"/>
  <c r="E60"/>
  <c r="E9" i="7"/>
  <c r="L42" i="6"/>
  <c r="H115" i="7"/>
  <c r="E34" i="6"/>
  <c r="H114" i="7"/>
  <c r="E641" i="6"/>
  <c r="F30"/>
  <c r="L30" s="1"/>
  <c r="F308"/>
  <c r="L308" s="1"/>
  <c r="L117"/>
  <c r="H111" i="7"/>
  <c r="E28" i="6"/>
  <c r="H110" i="7"/>
  <c r="E16" i="6"/>
  <c r="G101" i="7"/>
  <c r="L588" i="6"/>
  <c r="L580"/>
  <c r="J581"/>
  <c r="L573"/>
  <c r="J574"/>
  <c r="G97" i="7"/>
  <c r="L559" i="6"/>
  <c r="L544"/>
  <c r="J545"/>
  <c r="L536"/>
  <c r="J537"/>
  <c r="L521"/>
  <c r="J522"/>
  <c r="G91" i="7"/>
  <c r="L513" i="6"/>
  <c r="L505"/>
  <c r="J506"/>
  <c r="L493"/>
  <c r="J494"/>
  <c r="G87" i="7"/>
  <c r="L487" i="6"/>
  <c r="L471"/>
  <c r="J472"/>
  <c r="G84" i="7"/>
  <c r="L465" i="6"/>
  <c r="L455"/>
  <c r="J456"/>
  <c r="L446"/>
  <c r="J447"/>
  <c r="G81" i="7"/>
  <c r="L440" i="6"/>
  <c r="L431"/>
  <c r="J432"/>
  <c r="L293"/>
  <c r="J294"/>
  <c r="L142"/>
  <c r="L98"/>
  <c r="J99"/>
  <c r="L76"/>
  <c r="J77"/>
  <c r="E13" i="7"/>
  <c r="D33" i="12" l="1"/>
  <c r="H846" i="8"/>
  <c r="K370"/>
  <c r="F370"/>
  <c r="L370" s="1"/>
  <c r="H812"/>
  <c r="J1727"/>
  <c r="L1727" s="1"/>
  <c r="K1727"/>
  <c r="H169"/>
  <c r="K1046"/>
  <c r="F1046"/>
  <c r="L1046" s="1"/>
  <c r="F13" i="9"/>
  <c r="L13" s="1"/>
  <c r="K13"/>
  <c r="J1124" i="8"/>
  <c r="K603"/>
  <c r="F603"/>
  <c r="H1150"/>
  <c r="H1488"/>
  <c r="F942"/>
  <c r="L942" s="1"/>
  <c r="K942"/>
  <c r="H136"/>
  <c r="J1730"/>
  <c r="L1730" s="1"/>
  <c r="K1730"/>
  <c r="F1279"/>
  <c r="K1279"/>
  <c r="E44" i="7"/>
  <c r="L233" i="6"/>
  <c r="H474" i="8"/>
  <c r="H91" i="7"/>
  <c r="I1732" i="8"/>
  <c r="H81" i="7"/>
  <c r="I1722" i="8"/>
  <c r="H97" i="7"/>
  <c r="I1738" i="8"/>
  <c r="J1739"/>
  <c r="L1739" s="1"/>
  <c r="K1739"/>
  <c r="K941"/>
  <c r="F941"/>
  <c r="E1463"/>
  <c r="E787"/>
  <c r="E1125"/>
  <c r="E112"/>
  <c r="E450"/>
  <c r="K1617"/>
  <c r="F1617"/>
  <c r="J1283"/>
  <c r="K1283"/>
  <c r="K1618"/>
  <c r="F1618"/>
  <c r="L1618" s="1"/>
  <c r="L528" i="6"/>
  <c r="G93" i="7"/>
  <c r="F309" i="6"/>
  <c r="H1186" i="8"/>
  <c r="K526"/>
  <c r="F526"/>
  <c r="K265"/>
  <c r="F265"/>
  <c r="J946"/>
  <c r="K946"/>
  <c r="F267"/>
  <c r="L267" s="1"/>
  <c r="K267"/>
  <c r="H40" i="7"/>
  <c r="E1603" i="8"/>
  <c r="E930"/>
  <c r="E590"/>
  <c r="E1267"/>
  <c r="E251"/>
  <c r="K1540"/>
  <c r="F1540"/>
  <c r="J608"/>
  <c r="K608"/>
  <c r="F1280"/>
  <c r="L1280" s="1"/>
  <c r="K1280"/>
  <c r="H1199"/>
  <c r="G92" i="9" s="1"/>
  <c r="H92" s="1"/>
  <c r="H1537" i="8"/>
  <c r="G119" i="9" s="1"/>
  <c r="H119" s="1"/>
  <c r="K708" i="8"/>
  <c r="F708"/>
  <c r="L708" s="1"/>
  <c r="H9" i="7"/>
  <c r="E1435" i="8"/>
  <c r="E759"/>
  <c r="E83"/>
  <c r="E421"/>
  <c r="E1097"/>
  <c r="K1202"/>
  <c r="F1202"/>
  <c r="K556"/>
  <c r="F556"/>
  <c r="L556" s="1"/>
  <c r="K604"/>
  <c r="F604"/>
  <c r="L604" s="1"/>
  <c r="H87" i="7"/>
  <c r="I1728" i="8"/>
  <c r="H512"/>
  <c r="F864"/>
  <c r="K864"/>
  <c r="F6"/>
  <c r="L6" s="1"/>
  <c r="K6"/>
  <c r="K943"/>
  <c r="F943"/>
  <c r="L943" s="1"/>
  <c r="J1743"/>
  <c r="L1743" s="1"/>
  <c r="K1743"/>
  <c r="H84" i="7"/>
  <c r="I1725" i="8"/>
  <c r="H101" i="7"/>
  <c r="I1742" i="8"/>
  <c r="H1517"/>
  <c r="F1384"/>
  <c r="L1384" s="1"/>
  <c r="K1384"/>
  <c r="J1737"/>
  <c r="L1737" s="1"/>
  <c r="K1737"/>
  <c r="H523"/>
  <c r="G38" i="9" s="1"/>
  <c r="H38" s="1"/>
  <c r="L43"/>
  <c r="L70"/>
  <c r="T128"/>
  <c r="J609" i="6"/>
  <c r="L609" s="1"/>
  <c r="I610" s="1"/>
  <c r="K609"/>
  <c r="K614"/>
  <c r="J614"/>
  <c r="L614" s="1"/>
  <c r="I615" s="1"/>
  <c r="J623"/>
  <c r="L623" s="1"/>
  <c r="K623"/>
  <c r="E61" i="7"/>
  <c r="L329" i="6"/>
  <c r="I279"/>
  <c r="H155" i="7"/>
  <c r="J278" i="6"/>
  <c r="K278"/>
  <c r="E53" i="7"/>
  <c r="E509" i="8" s="1"/>
  <c r="L894" i="6"/>
  <c r="E153" i="7"/>
  <c r="H153" s="1"/>
  <c r="I258" i="6"/>
  <c r="I252"/>
  <c r="H152" i="7"/>
  <c r="J257" i="6"/>
  <c r="L257" s="1"/>
  <c r="K257"/>
  <c r="J251"/>
  <c r="L251" s="1"/>
  <c r="K251"/>
  <c r="J250"/>
  <c r="K250"/>
  <c r="J256"/>
  <c r="K256"/>
  <c r="E49" i="7"/>
  <c r="E48"/>
  <c r="L219" i="6"/>
  <c r="E41" i="7"/>
  <c r="I201" i="6"/>
  <c r="H147" i="7"/>
  <c r="F202" i="6"/>
  <c r="L196"/>
  <c r="F197"/>
  <c r="I191"/>
  <c r="H145" i="7"/>
  <c r="E36"/>
  <c r="I186" i="6"/>
  <c r="H144" i="7"/>
  <c r="E35"/>
  <c r="I827" i="6"/>
  <c r="I206"/>
  <c r="H143" i="7"/>
  <c r="E142"/>
  <c r="E39"/>
  <c r="J165" i="6"/>
  <c r="K165"/>
  <c r="E31" i="7"/>
  <c r="F323" i="6"/>
  <c r="K323"/>
  <c r="F381"/>
  <c r="K381"/>
  <c r="K159"/>
  <c r="F159"/>
  <c r="J154"/>
  <c r="K154"/>
  <c r="J149"/>
  <c r="K149"/>
  <c r="E29" i="7"/>
  <c r="E28"/>
  <c r="K139" i="6"/>
  <c r="F139"/>
  <c r="F134"/>
  <c r="L134" s="1"/>
  <c r="K134"/>
  <c r="F133"/>
  <c r="K133"/>
  <c r="K127"/>
  <c r="F127"/>
  <c r="L127" s="1"/>
  <c r="F128"/>
  <c r="K128"/>
  <c r="K122"/>
  <c r="F122"/>
  <c r="L122" s="1"/>
  <c r="F121"/>
  <c r="K121"/>
  <c r="J365"/>
  <c r="K365"/>
  <c r="J287"/>
  <c r="K287"/>
  <c r="J413"/>
  <c r="K413"/>
  <c r="J92"/>
  <c r="K92"/>
  <c r="E77" i="7"/>
  <c r="E1185" i="8" s="1"/>
  <c r="E68" i="7"/>
  <c r="E845" i="8" s="1"/>
  <c r="E54" i="7"/>
  <c r="E510" i="8" s="1"/>
  <c r="E18" i="7"/>
  <c r="E168" i="8" s="1"/>
  <c r="F115" i="6"/>
  <c r="K115"/>
  <c r="F726"/>
  <c r="K726"/>
  <c r="E14" i="7"/>
  <c r="L72" i="6"/>
  <c r="I67"/>
  <c r="H123" i="7"/>
  <c r="K61" i="6"/>
  <c r="F61"/>
  <c r="L61" s="1"/>
  <c r="F60"/>
  <c r="K60"/>
  <c r="F52"/>
  <c r="L52" s="1"/>
  <c r="K52"/>
  <c r="K34"/>
  <c r="F34"/>
  <c r="K641"/>
  <c r="F641"/>
  <c r="E58" i="7"/>
  <c r="E551" i="8" s="1"/>
  <c r="L309" i="6"/>
  <c r="F28"/>
  <c r="K28"/>
  <c r="K16"/>
  <c r="F16"/>
  <c r="G100" i="7"/>
  <c r="L581" i="6"/>
  <c r="G99" i="7"/>
  <c r="L574" i="6"/>
  <c r="L545"/>
  <c r="G95" i="7"/>
  <c r="G94"/>
  <c r="L537" i="6"/>
  <c r="L522"/>
  <c r="G92" i="7"/>
  <c r="L506" i="6"/>
  <c r="G90" i="7"/>
  <c r="L494" i="6"/>
  <c r="G88" i="7"/>
  <c r="L472" i="6"/>
  <c r="G85" i="7"/>
  <c r="L456" i="6"/>
  <c r="G83" i="7"/>
  <c r="G82"/>
  <c r="L447" i="6"/>
  <c r="L432"/>
  <c r="G80" i="7"/>
  <c r="G55"/>
  <c r="L294" i="6"/>
  <c r="G19" i="7"/>
  <c r="L99" i="6"/>
  <c r="G15" i="7"/>
  <c r="L77" i="6"/>
  <c r="D34" i="12" l="1"/>
  <c r="K590" i="8"/>
  <c r="F590"/>
  <c r="L590" s="1"/>
  <c r="F549"/>
  <c r="E39" i="9" s="1"/>
  <c r="L526" i="8"/>
  <c r="L549" s="1"/>
  <c r="H44" i="7"/>
  <c r="E266" i="8"/>
  <c r="F1185"/>
  <c r="E916"/>
  <c r="E240"/>
  <c r="E1592"/>
  <c r="E1254"/>
  <c r="E578"/>
  <c r="K1267"/>
  <c r="F1267"/>
  <c r="L1267" s="1"/>
  <c r="H1511"/>
  <c r="G118" i="9" s="1"/>
  <c r="H118" s="1"/>
  <c r="F845" i="8"/>
  <c r="E1591"/>
  <c r="E1253"/>
  <c r="F1253" s="1"/>
  <c r="E577"/>
  <c r="E915"/>
  <c r="E239"/>
  <c r="E920"/>
  <c r="E580"/>
  <c r="E1595"/>
  <c r="E1257"/>
  <c r="E242"/>
  <c r="F509"/>
  <c r="K251"/>
  <c r="F251"/>
  <c r="L251" s="1"/>
  <c r="L265"/>
  <c r="L941"/>
  <c r="H497"/>
  <c r="G37" i="9" s="1"/>
  <c r="H37" s="1"/>
  <c r="H55" i="7"/>
  <c r="I511" i="8"/>
  <c r="E925"/>
  <c r="E585"/>
  <c r="E1600"/>
  <c r="E1262"/>
  <c r="E247"/>
  <c r="F1435"/>
  <c r="K1435"/>
  <c r="L946"/>
  <c r="K551"/>
  <c r="F551"/>
  <c r="F930"/>
  <c r="L930" s="1"/>
  <c r="K930"/>
  <c r="H80" i="7"/>
  <c r="I1721" i="8"/>
  <c r="H92" i="7"/>
  <c r="I1733" i="8"/>
  <c r="F510"/>
  <c r="H90" i="7"/>
  <c r="I1731" i="8"/>
  <c r="F168"/>
  <c r="E610"/>
  <c r="E271"/>
  <c r="E1285"/>
  <c r="E1622"/>
  <c r="E948"/>
  <c r="K759"/>
  <c r="F759"/>
  <c r="F1563"/>
  <c r="E120" i="9" s="1"/>
  <c r="L1540" i="8"/>
  <c r="L1563" s="1"/>
  <c r="H93" i="7"/>
  <c r="I1734" i="8"/>
  <c r="F1463"/>
  <c r="H835"/>
  <c r="G64" i="9" s="1"/>
  <c r="H64" s="1"/>
  <c r="H82" i="7"/>
  <c r="I1723" i="8"/>
  <c r="H100" i="7"/>
  <c r="I1741" i="8"/>
  <c r="J1728"/>
  <c r="L1728" s="1"/>
  <c r="K1728"/>
  <c r="K83"/>
  <c r="F83"/>
  <c r="L608"/>
  <c r="F787"/>
  <c r="H159"/>
  <c r="G11" i="9" s="1"/>
  <c r="H11" s="1"/>
  <c r="H19" i="7"/>
  <c r="I512" i="8"/>
  <c r="I1517"/>
  <c r="I1186"/>
  <c r="I846"/>
  <c r="I169"/>
  <c r="E924"/>
  <c r="E584"/>
  <c r="F584" s="1"/>
  <c r="E1599"/>
  <c r="E1261"/>
  <c r="E246"/>
  <c r="J1725"/>
  <c r="L1725" s="1"/>
  <c r="K1725"/>
  <c r="K421"/>
  <c r="F421"/>
  <c r="F1125"/>
  <c r="J1732"/>
  <c r="L1732" s="1"/>
  <c r="K1732"/>
  <c r="H15" i="7"/>
  <c r="I1488" i="8"/>
  <c r="I812"/>
  <c r="I1150"/>
  <c r="I136"/>
  <c r="I474"/>
  <c r="H99" i="7"/>
  <c r="I1740" i="8"/>
  <c r="H41" i="7"/>
  <c r="E591" i="8"/>
  <c r="E1268"/>
  <c r="E252"/>
  <c r="E1604"/>
  <c r="E931"/>
  <c r="K1097"/>
  <c r="F1097"/>
  <c r="F112"/>
  <c r="L1283"/>
  <c r="E1284"/>
  <c r="E1621"/>
  <c r="E947"/>
  <c r="E609"/>
  <c r="E270"/>
  <c r="H88" i="7"/>
  <c r="I1729" i="8"/>
  <c r="H61" i="7"/>
  <c r="E929" i="8"/>
  <c r="E589"/>
  <c r="E1266"/>
  <c r="J1742"/>
  <c r="L1742" s="1"/>
  <c r="K1742"/>
  <c r="L864"/>
  <c r="L887" s="1"/>
  <c r="F887"/>
  <c r="E66" i="9" s="1"/>
  <c r="F450" i="8"/>
  <c r="J1722"/>
  <c r="L1722" s="1"/>
  <c r="K1722"/>
  <c r="L603"/>
  <c r="H185"/>
  <c r="G12" i="9" s="1"/>
  <c r="H12" s="1"/>
  <c r="H85" i="7"/>
  <c r="I1726" i="8"/>
  <c r="H14" i="7"/>
  <c r="E1149" i="8"/>
  <c r="E135"/>
  <c r="E473"/>
  <c r="E1487"/>
  <c r="E811"/>
  <c r="L1202"/>
  <c r="L1225" s="1"/>
  <c r="F1225"/>
  <c r="E93" i="9" s="1"/>
  <c r="H1173" i="8"/>
  <c r="G91" i="9" s="1"/>
  <c r="H91" s="1"/>
  <c r="H861" i="8"/>
  <c r="G65" i="9" s="1"/>
  <c r="H65" s="1"/>
  <c r="H94" i="7"/>
  <c r="I1735" i="8"/>
  <c r="E928"/>
  <c r="E588"/>
  <c r="E1265"/>
  <c r="E250"/>
  <c r="H83" i="7"/>
  <c r="I1724" i="8"/>
  <c r="H95" i="7"/>
  <c r="I1736" i="8"/>
  <c r="K1603"/>
  <c r="F1603"/>
  <c r="L1603" s="1"/>
  <c r="L1617"/>
  <c r="J1738"/>
  <c r="L1738" s="1"/>
  <c r="K1738"/>
  <c r="L1279"/>
  <c r="K610" i="6"/>
  <c r="J610"/>
  <c r="K615"/>
  <c r="J615"/>
  <c r="J279"/>
  <c r="L279" s="1"/>
  <c r="K279"/>
  <c r="J280"/>
  <c r="L278"/>
  <c r="J252"/>
  <c r="L252" s="1"/>
  <c r="K252"/>
  <c r="J258"/>
  <c r="L258" s="1"/>
  <c r="K258"/>
  <c r="J253"/>
  <c r="L250"/>
  <c r="L256"/>
  <c r="J201"/>
  <c r="K201"/>
  <c r="E38" i="7"/>
  <c r="E37"/>
  <c r="L197" i="6"/>
  <c r="J191"/>
  <c r="K191"/>
  <c r="J186"/>
  <c r="K186"/>
  <c r="J827"/>
  <c r="K827"/>
  <c r="J206"/>
  <c r="K206"/>
  <c r="E180"/>
  <c r="J166"/>
  <c r="L165"/>
  <c r="L323"/>
  <c r="F324"/>
  <c r="L381"/>
  <c r="F382"/>
  <c r="F160"/>
  <c r="L159"/>
  <c r="J155"/>
  <c r="L154"/>
  <c r="J150"/>
  <c r="L149"/>
  <c r="L139"/>
  <c r="F145"/>
  <c r="L133"/>
  <c r="F136"/>
  <c r="L128"/>
  <c r="F130"/>
  <c r="F124"/>
  <c r="L121"/>
  <c r="L413"/>
  <c r="J414"/>
  <c r="L287"/>
  <c r="J288"/>
  <c r="J93"/>
  <c r="L92"/>
  <c r="L365"/>
  <c r="J366"/>
  <c r="L115"/>
  <c r="F118"/>
  <c r="L726"/>
  <c r="F727"/>
  <c r="J67"/>
  <c r="K67"/>
  <c r="F62"/>
  <c r="L60"/>
  <c r="F37"/>
  <c r="L34"/>
  <c r="F642"/>
  <c r="L641"/>
  <c r="E53"/>
  <c r="H58" i="7"/>
  <c r="L28" i="6"/>
  <c r="F17"/>
  <c r="L16"/>
  <c r="D40" i="12" l="1"/>
  <c r="F250" i="8"/>
  <c r="F93" i="9"/>
  <c r="L93" s="1"/>
  <c r="K93"/>
  <c r="L1097" i="8"/>
  <c r="L1121" s="1"/>
  <c r="F1121"/>
  <c r="E89" i="9" s="1"/>
  <c r="J1150" i="8"/>
  <c r="K1150"/>
  <c r="J512"/>
  <c r="L512" s="1"/>
  <c r="K512"/>
  <c r="J1741"/>
  <c r="L1741" s="1"/>
  <c r="K1741"/>
  <c r="F783"/>
  <c r="E62" i="9" s="1"/>
  <c r="L759" i="8"/>
  <c r="L783" s="1"/>
  <c r="F1459"/>
  <c r="E116" i="9" s="1"/>
  <c r="L1435" i="8"/>
  <c r="L1459" s="1"/>
  <c r="F239"/>
  <c r="F578"/>
  <c r="F929"/>
  <c r="L929" s="1"/>
  <c r="K929"/>
  <c r="J136"/>
  <c r="K136"/>
  <c r="F445"/>
  <c r="E35" i="9" s="1"/>
  <c r="L421" i="8"/>
  <c r="L445" s="1"/>
  <c r="J1517"/>
  <c r="K1517"/>
  <c r="F120" i="9"/>
  <c r="L120" s="1"/>
  <c r="K120"/>
  <c r="F920" i="8"/>
  <c r="F39" i="9"/>
  <c r="L39" s="1"/>
  <c r="K39"/>
  <c r="F1265" i="8"/>
  <c r="J812"/>
  <c r="K812"/>
  <c r="F580"/>
  <c r="F1266"/>
  <c r="L1266" s="1"/>
  <c r="K1266"/>
  <c r="J846"/>
  <c r="L846" s="1"/>
  <c r="K846"/>
  <c r="J1731"/>
  <c r="L1731" s="1"/>
  <c r="K1731"/>
  <c r="F1595"/>
  <c r="J259" i="6"/>
  <c r="J1186" i="8"/>
  <c r="L1186" s="1"/>
  <c r="K1186"/>
  <c r="J1736"/>
  <c r="L1736" s="1"/>
  <c r="K1736"/>
  <c r="J1726"/>
  <c r="L1726" s="1"/>
  <c r="K1726"/>
  <c r="J1740"/>
  <c r="L1740" s="1"/>
  <c r="K1740"/>
  <c r="J169"/>
  <c r="L169" s="1"/>
  <c r="K169"/>
  <c r="L83"/>
  <c r="L107" s="1"/>
  <c r="F107"/>
  <c r="E9" i="9" s="1"/>
  <c r="J1734" i="8"/>
  <c r="L1734" s="1"/>
  <c r="K1734"/>
  <c r="F1257"/>
  <c r="K266"/>
  <c r="F266"/>
  <c r="F247"/>
  <c r="J1724"/>
  <c r="L1724" s="1"/>
  <c r="K1724"/>
  <c r="F589"/>
  <c r="L589" s="1"/>
  <c r="K589"/>
  <c r="J474"/>
  <c r="K474"/>
  <c r="F1284"/>
  <c r="F924"/>
  <c r="L551"/>
  <c r="F242"/>
  <c r="F915"/>
  <c r="F1149"/>
  <c r="K1149"/>
  <c r="F1621"/>
  <c r="K591"/>
  <c r="F591"/>
  <c r="L591" s="1"/>
  <c r="F610"/>
  <c r="J511"/>
  <c r="L511" s="1"/>
  <c r="K511"/>
  <c r="J1733"/>
  <c r="L1733" s="1"/>
  <c r="K1733"/>
  <c r="E587"/>
  <c r="E1602"/>
  <c r="E1264"/>
  <c r="E249"/>
  <c r="E927"/>
  <c r="F66" i="9"/>
  <c r="L66" s="1"/>
  <c r="K66"/>
  <c r="F947" i="8"/>
  <c r="F1268"/>
  <c r="L1268" s="1"/>
  <c r="K1268"/>
  <c r="F1599"/>
  <c r="F271"/>
  <c r="F925"/>
  <c r="F135"/>
  <c r="K135"/>
  <c r="H37" i="7"/>
  <c r="E248" i="8"/>
  <c r="E926"/>
  <c r="E586"/>
  <c r="E1601"/>
  <c r="E1263"/>
  <c r="J1735"/>
  <c r="L1735" s="1"/>
  <c r="K1735"/>
  <c r="K473"/>
  <c r="F473"/>
  <c r="F609"/>
  <c r="F252"/>
  <c r="L252" s="1"/>
  <c r="K252"/>
  <c r="F1261"/>
  <c r="F1285"/>
  <c r="F585"/>
  <c r="F1591"/>
  <c r="F916"/>
  <c r="J1729"/>
  <c r="L1729" s="1"/>
  <c r="K1729"/>
  <c r="F928"/>
  <c r="K1487"/>
  <c r="F1487"/>
  <c r="F270"/>
  <c r="K1604"/>
  <c r="F1604"/>
  <c r="L1604" s="1"/>
  <c r="F246"/>
  <c r="F1622"/>
  <c r="J1721"/>
  <c r="K1721"/>
  <c r="F1600"/>
  <c r="F240"/>
  <c r="F1254"/>
  <c r="F588"/>
  <c r="K811"/>
  <c r="F811"/>
  <c r="K931"/>
  <c r="F931"/>
  <c r="L931" s="1"/>
  <c r="J1488"/>
  <c r="K1488"/>
  <c r="J1723"/>
  <c r="L1723" s="1"/>
  <c r="K1723"/>
  <c r="F948"/>
  <c r="F1262"/>
  <c r="F577"/>
  <c r="F1592"/>
  <c r="L610" i="6"/>
  <c r="J611"/>
  <c r="L615"/>
  <c r="J616"/>
  <c r="G53" i="7"/>
  <c r="L280" i="6"/>
  <c r="G48" i="7"/>
  <c r="L253" i="6"/>
  <c r="G49" i="7"/>
  <c r="L259" i="6"/>
  <c r="J202"/>
  <c r="L201"/>
  <c r="J192"/>
  <c r="L191"/>
  <c r="J187"/>
  <c r="L186"/>
  <c r="J207"/>
  <c r="L206"/>
  <c r="J828"/>
  <c r="L827"/>
  <c r="F180"/>
  <c r="G31" i="7"/>
  <c r="L166" i="6"/>
  <c r="L324"/>
  <c r="E60" i="7"/>
  <c r="L382" i="6"/>
  <c r="E71" i="7"/>
  <c r="L160" i="6"/>
  <c r="E30" i="7"/>
  <c r="G28"/>
  <c r="L150" i="6"/>
  <c r="G29" i="7"/>
  <c r="L155" i="6"/>
  <c r="L145"/>
  <c r="E27" i="7"/>
  <c r="E26"/>
  <c r="L136" i="6"/>
  <c r="L130"/>
  <c r="E25" i="7"/>
  <c r="L124" i="6"/>
  <c r="E24" i="7"/>
  <c r="G77"/>
  <c r="L414" i="6"/>
  <c r="G18" i="7"/>
  <c r="L93" i="6"/>
  <c r="G68" i="7"/>
  <c r="L366" i="6"/>
  <c r="G54" i="7"/>
  <c r="L288" i="6"/>
  <c r="L118"/>
  <c r="E23" i="7"/>
  <c r="E126"/>
  <c r="L727" i="6"/>
  <c r="J68"/>
  <c r="L67"/>
  <c r="E12" i="7"/>
  <c r="L62" i="6"/>
  <c r="E8" i="7"/>
  <c r="L37" i="6"/>
  <c r="L642"/>
  <c r="E112" i="7"/>
  <c r="F53" i="6"/>
  <c r="K53"/>
  <c r="L17"/>
  <c r="E4" i="7"/>
  <c r="D41" i="12" l="1"/>
  <c r="D42" s="1"/>
  <c r="K248" i="8"/>
  <c r="F248"/>
  <c r="L248" s="1"/>
  <c r="F1303"/>
  <c r="E96" i="9" s="1"/>
  <c r="H24" i="7"/>
  <c r="E552" i="8"/>
  <c r="E1565"/>
  <c r="E1228"/>
  <c r="E890"/>
  <c r="E214"/>
  <c r="F35" i="9"/>
  <c r="L35" s="1"/>
  <c r="K35"/>
  <c r="F116"/>
  <c r="L116" s="1"/>
  <c r="K116"/>
  <c r="E1227" i="8"/>
  <c r="E889"/>
  <c r="E213"/>
  <c r="J159"/>
  <c r="I11" i="9" s="1"/>
  <c r="J11" s="1"/>
  <c r="L136" i="8"/>
  <c r="H4" i="7"/>
  <c r="E1383" i="8"/>
  <c r="E707"/>
  <c r="E369"/>
  <c r="E1045"/>
  <c r="E5"/>
  <c r="F587"/>
  <c r="L266"/>
  <c r="F289"/>
  <c r="E16" i="9" s="1"/>
  <c r="H25" i="7"/>
  <c r="E891" i="8"/>
  <c r="E215"/>
  <c r="E553"/>
  <c r="E1566"/>
  <c r="E1229"/>
  <c r="H53" i="7"/>
  <c r="I509" i="8"/>
  <c r="F1601"/>
  <c r="L1601" s="1"/>
  <c r="K1601"/>
  <c r="F1602"/>
  <c r="J835"/>
  <c r="I64" i="9" s="1"/>
  <c r="J64" s="1"/>
  <c r="L812" i="8"/>
  <c r="L835" s="1"/>
  <c r="J1537"/>
  <c r="I119" i="9" s="1"/>
  <c r="J119" s="1"/>
  <c r="L1517" i="8"/>
  <c r="J1771"/>
  <c r="I141" i="9" s="1"/>
  <c r="L1721" i="8"/>
  <c r="L1771" s="1"/>
  <c r="H12" i="7"/>
  <c r="E1124" i="8"/>
  <c r="E111"/>
  <c r="E449"/>
  <c r="E1462"/>
  <c r="E786"/>
  <c r="F89" i="9"/>
  <c r="L89" s="1"/>
  <c r="K89"/>
  <c r="H71" i="7"/>
  <c r="E919" i="8"/>
  <c r="F1641"/>
  <c r="E123" i="9" s="1"/>
  <c r="H77" i="7"/>
  <c r="I1185" i="8"/>
  <c r="F1264"/>
  <c r="H49" i="7"/>
  <c r="I1622" i="8"/>
  <c r="I948"/>
  <c r="I610"/>
  <c r="I271"/>
  <c r="I1285"/>
  <c r="L811"/>
  <c r="F835"/>
  <c r="E64" i="9" s="1"/>
  <c r="L1487" i="8"/>
  <c r="F1511"/>
  <c r="E118" i="9" s="1"/>
  <c r="F249" i="8"/>
  <c r="J1173"/>
  <c r="I91" i="9" s="1"/>
  <c r="J91" s="1"/>
  <c r="L1150" i="8"/>
  <c r="H28" i="7"/>
  <c r="I915" i="8"/>
  <c r="I239"/>
  <c r="I1591"/>
  <c r="I1253"/>
  <c r="I577"/>
  <c r="F586"/>
  <c r="L586" s="1"/>
  <c r="K586"/>
  <c r="H48" i="7"/>
  <c r="I270" i="8"/>
  <c r="I1284"/>
  <c r="I1621"/>
  <c r="I947"/>
  <c r="I609"/>
  <c r="H18" i="7"/>
  <c r="I168" i="8"/>
  <c r="H29" i="7"/>
  <c r="I916" i="8"/>
  <c r="I240"/>
  <c r="I1592"/>
  <c r="I1254"/>
  <c r="I578"/>
  <c r="K1263"/>
  <c r="F1263"/>
  <c r="L1263" s="1"/>
  <c r="H8" i="7"/>
  <c r="E1410" i="8"/>
  <c r="E734"/>
  <c r="E58"/>
  <c r="E396"/>
  <c r="E1072"/>
  <c r="H68" i="7"/>
  <c r="I845" i="8"/>
  <c r="H31" i="7"/>
  <c r="I920" i="8"/>
  <c r="I580"/>
  <c r="I1595"/>
  <c r="I1257"/>
  <c r="I242"/>
  <c r="F927"/>
  <c r="F62" i="9"/>
  <c r="L62" s="1"/>
  <c r="K62"/>
  <c r="H30" i="7"/>
  <c r="E1594" i="8"/>
  <c r="E1256"/>
  <c r="E241"/>
  <c r="E918"/>
  <c r="F926"/>
  <c r="L926" s="1"/>
  <c r="K926"/>
  <c r="J1511"/>
  <c r="I118" i="9" s="1"/>
  <c r="J118" s="1"/>
  <c r="L1488" i="8"/>
  <c r="F497"/>
  <c r="E37" i="9" s="1"/>
  <c r="L473" i="8"/>
  <c r="F9" i="9"/>
  <c r="L9" s="1"/>
  <c r="K9"/>
  <c r="F1173" i="8"/>
  <c r="E91" i="9" s="1"/>
  <c r="L1149" i="8"/>
  <c r="H26" i="7"/>
  <c r="E892" i="8"/>
  <c r="E216"/>
  <c r="E554"/>
  <c r="E1567"/>
  <c r="E1230"/>
  <c r="F159"/>
  <c r="E11" i="9" s="1"/>
  <c r="L135" i="8"/>
  <c r="L159" s="1"/>
  <c r="J497"/>
  <c r="I37" i="9" s="1"/>
  <c r="J37" s="1"/>
  <c r="L474" i="8"/>
  <c r="H27" i="7"/>
  <c r="E555" i="8"/>
  <c r="E1568"/>
  <c r="E1231"/>
  <c r="E893"/>
  <c r="E217"/>
  <c r="H54" i="7"/>
  <c r="I510" i="8"/>
  <c r="H60" i="7"/>
  <c r="E579" i="8"/>
  <c r="E917"/>
  <c r="E1593"/>
  <c r="E1255"/>
  <c r="F627"/>
  <c r="E42" i="9" s="1"/>
  <c r="F965" i="8"/>
  <c r="E69" i="9" s="1"/>
  <c r="G107" i="7"/>
  <c r="I1774" i="8" s="1"/>
  <c r="L616" i="6"/>
  <c r="L611"/>
  <c r="G106" i="7"/>
  <c r="I1773" i="8" s="1"/>
  <c r="G38" i="7"/>
  <c r="L202" i="6"/>
  <c r="G36" i="7"/>
  <c r="L192" i="6"/>
  <c r="G35" i="7"/>
  <c r="L187" i="6"/>
  <c r="G142" i="7"/>
  <c r="L828" i="6"/>
  <c r="G39" i="7"/>
  <c r="L207" i="6"/>
  <c r="F181"/>
  <c r="E721"/>
  <c r="H23" i="7"/>
  <c r="H126"/>
  <c r="E391" i="6"/>
  <c r="E396"/>
  <c r="E418"/>
  <c r="E720"/>
  <c r="E386"/>
  <c r="E348"/>
  <c r="E401"/>
  <c r="E353"/>
  <c r="G13" i="7"/>
  <c r="L68" i="6"/>
  <c r="H112" i="7"/>
  <c r="E29" i="6"/>
  <c r="L53"/>
  <c r="F54"/>
  <c r="D46" i="12" l="1"/>
  <c r="E3" s="1"/>
  <c r="B10" i="11"/>
  <c r="J920" i="8"/>
  <c r="L920" s="1"/>
  <c r="K920"/>
  <c r="J578"/>
  <c r="L578" s="1"/>
  <c r="K578"/>
  <c r="J270"/>
  <c r="K270"/>
  <c r="F449"/>
  <c r="L449" s="1"/>
  <c r="K449"/>
  <c r="K215"/>
  <c r="F215"/>
  <c r="L215" s="1"/>
  <c r="K369"/>
  <c r="F369"/>
  <c r="F69" i="9"/>
  <c r="K893" i="8"/>
  <c r="F893"/>
  <c r="L893" s="1"/>
  <c r="K1567"/>
  <c r="F1567"/>
  <c r="L1567" s="1"/>
  <c r="J580"/>
  <c r="L580" s="1"/>
  <c r="K580"/>
  <c r="J1284"/>
  <c r="K1284"/>
  <c r="F64" i="9"/>
  <c r="L64" s="1"/>
  <c r="K64"/>
  <c r="J1185" i="8"/>
  <c r="K1185"/>
  <c r="F1462"/>
  <c r="K1462"/>
  <c r="K553"/>
  <c r="F553"/>
  <c r="L553" s="1"/>
  <c r="F1045"/>
  <c r="K1045"/>
  <c r="F42" i="9"/>
  <c r="J1254" i="8"/>
  <c r="L1254" s="1"/>
  <c r="K1254"/>
  <c r="F37" i="9"/>
  <c r="L37" s="1"/>
  <c r="K37"/>
  <c r="J1595" i="8"/>
  <c r="L1595" s="1"/>
  <c r="K1595"/>
  <c r="J1621"/>
  <c r="K1621"/>
  <c r="F786"/>
  <c r="K786"/>
  <c r="F1566"/>
  <c r="L1566" s="1"/>
  <c r="K1566"/>
  <c r="F5"/>
  <c r="K5"/>
  <c r="F96" i="9"/>
  <c r="L1511" i="8"/>
  <c r="K1568"/>
  <c r="F1568"/>
  <c r="L1568" s="1"/>
  <c r="F11" i="9"/>
  <c r="L11" s="1"/>
  <c r="K11"/>
  <c r="J1257" i="8"/>
  <c r="L1257" s="1"/>
  <c r="K1257"/>
  <c r="J947"/>
  <c r="K947"/>
  <c r="F118" i="9"/>
  <c r="L118" s="1"/>
  <c r="K118"/>
  <c r="K1229" i="8"/>
  <c r="F1229"/>
  <c r="L1229" s="1"/>
  <c r="L497"/>
  <c r="K707"/>
  <c r="F707"/>
  <c r="K217"/>
  <c r="F217"/>
  <c r="L217" s="1"/>
  <c r="K1230"/>
  <c r="F1230"/>
  <c r="L1230" s="1"/>
  <c r="H13" i="7"/>
  <c r="I1463" i="8"/>
  <c r="I787"/>
  <c r="I1125"/>
  <c r="I112"/>
  <c r="I450"/>
  <c r="J510"/>
  <c r="L510" s="1"/>
  <c r="K510"/>
  <c r="J242"/>
  <c r="L242" s="1"/>
  <c r="K242"/>
  <c r="F1410"/>
  <c r="K1410"/>
  <c r="J609"/>
  <c r="K609"/>
  <c r="J915"/>
  <c r="K915"/>
  <c r="K1227"/>
  <c r="F1227"/>
  <c r="K891"/>
  <c r="F891"/>
  <c r="L891" s="1"/>
  <c r="J1773"/>
  <c r="K1773"/>
  <c r="H38" i="7"/>
  <c r="I927" i="8"/>
  <c r="I587"/>
  <c r="I1602"/>
  <c r="I1264"/>
  <c r="I249"/>
  <c r="K734"/>
  <c r="F734"/>
  <c r="J239"/>
  <c r="K239"/>
  <c r="J509"/>
  <c r="K509"/>
  <c r="K889"/>
  <c r="F889"/>
  <c r="F1594"/>
  <c r="L1594" s="1"/>
  <c r="K1594"/>
  <c r="F58"/>
  <c r="K58"/>
  <c r="J168"/>
  <c r="K168"/>
  <c r="J1591"/>
  <c r="K1591"/>
  <c r="F16" i="9"/>
  <c r="F213" i="8"/>
  <c r="K213"/>
  <c r="F552"/>
  <c r="K552"/>
  <c r="K216"/>
  <c r="F216"/>
  <c r="L216" s="1"/>
  <c r="J1285"/>
  <c r="L1285" s="1"/>
  <c r="K1285"/>
  <c r="J141" i="9"/>
  <c r="K141"/>
  <c r="K1565" i="8"/>
  <c r="F1565"/>
  <c r="F123" i="9"/>
  <c r="K111" i="8"/>
  <c r="F111"/>
  <c r="L111" s="1"/>
  <c r="F1231"/>
  <c r="L1231" s="1"/>
  <c r="K1231"/>
  <c r="J1774"/>
  <c r="L1774" s="1"/>
  <c r="K1774"/>
  <c r="F579"/>
  <c r="K579"/>
  <c r="K1228"/>
  <c r="F1228"/>
  <c r="L1228" s="1"/>
  <c r="F91" i="9"/>
  <c r="L91" s="1"/>
  <c r="K91"/>
  <c r="F1256" i="8"/>
  <c r="L1256" s="1"/>
  <c r="K1256"/>
  <c r="K396"/>
  <c r="F396"/>
  <c r="K1253"/>
  <c r="J1253"/>
  <c r="J1622"/>
  <c r="L1622" s="1"/>
  <c r="K1622"/>
  <c r="K241"/>
  <c r="F241"/>
  <c r="K1072"/>
  <c r="F1072"/>
  <c r="J916"/>
  <c r="L916" s="1"/>
  <c r="K916"/>
  <c r="J577"/>
  <c r="K577"/>
  <c r="J948"/>
  <c r="L948" s="1"/>
  <c r="K948"/>
  <c r="H35" i="7"/>
  <c r="I924" i="8"/>
  <c r="I584"/>
  <c r="I1599"/>
  <c r="I1261"/>
  <c r="I246"/>
  <c r="K1255"/>
  <c r="F1255"/>
  <c r="K918"/>
  <c r="F918"/>
  <c r="L918" s="1"/>
  <c r="J240"/>
  <c r="L240" s="1"/>
  <c r="K240"/>
  <c r="J610"/>
  <c r="L610" s="1"/>
  <c r="K610"/>
  <c r="F919"/>
  <c r="L919" s="1"/>
  <c r="K919"/>
  <c r="F890"/>
  <c r="L890" s="1"/>
  <c r="K890"/>
  <c r="L1173"/>
  <c r="F554"/>
  <c r="L554" s="1"/>
  <c r="K554"/>
  <c r="H39" i="7"/>
  <c r="I928" i="8"/>
  <c r="I588"/>
  <c r="I1265"/>
  <c r="I250"/>
  <c r="H36" i="7"/>
  <c r="I247" i="8"/>
  <c r="I925"/>
  <c r="I585"/>
  <c r="I1600"/>
  <c r="I1262"/>
  <c r="K917"/>
  <c r="F917"/>
  <c r="K1593"/>
  <c r="F1593"/>
  <c r="K555"/>
  <c r="F555"/>
  <c r="L555" s="1"/>
  <c r="F892"/>
  <c r="L892" s="1"/>
  <c r="K892"/>
  <c r="J845"/>
  <c r="K845"/>
  <c r="J1592"/>
  <c r="L1592" s="1"/>
  <c r="K1592"/>
  <c r="J271"/>
  <c r="L271" s="1"/>
  <c r="K271"/>
  <c r="F1124"/>
  <c r="K1124"/>
  <c r="K1383"/>
  <c r="F1383"/>
  <c r="K214"/>
  <c r="F214"/>
  <c r="L214" s="1"/>
  <c r="H107" i="7"/>
  <c r="I625" i="6"/>
  <c r="H106" i="7"/>
  <c r="I624" i="6"/>
  <c r="I180"/>
  <c r="H142" i="7"/>
  <c r="E34"/>
  <c r="F721" i="6"/>
  <c r="L721" s="1"/>
  <c r="K721"/>
  <c r="F391"/>
  <c r="L391" s="1"/>
  <c r="K391"/>
  <c r="F418"/>
  <c r="L418" s="1"/>
  <c r="K418"/>
  <c r="K720"/>
  <c r="F720"/>
  <c r="F348"/>
  <c r="L348" s="1"/>
  <c r="K348"/>
  <c r="K401"/>
  <c r="F401"/>
  <c r="L401" s="1"/>
  <c r="K396"/>
  <c r="F396"/>
  <c r="L396" s="1"/>
  <c r="K386"/>
  <c r="F386"/>
  <c r="L386" s="1"/>
  <c r="F353"/>
  <c r="L353" s="1"/>
  <c r="K353"/>
  <c r="F29"/>
  <c r="K29"/>
  <c r="L54"/>
  <c r="E11" i="7"/>
  <c r="G10" i="11" l="1"/>
  <c r="B16"/>
  <c r="F1589" i="8"/>
  <c r="E121" i="9" s="1"/>
  <c r="L1565" i="8"/>
  <c r="L1589" s="1"/>
  <c r="L915"/>
  <c r="J1199"/>
  <c r="I92" i="9" s="1"/>
  <c r="J92" s="1"/>
  <c r="L1185" i="8"/>
  <c r="E583"/>
  <c r="E1598"/>
  <c r="E1260"/>
  <c r="E245"/>
  <c r="E923"/>
  <c r="F1407"/>
  <c r="E114" i="9" s="1"/>
  <c r="L1383" i="8"/>
  <c r="L1407" s="1"/>
  <c r="J247"/>
  <c r="L247" s="1"/>
  <c r="K247"/>
  <c r="J1599"/>
  <c r="L1599" s="1"/>
  <c r="K1599"/>
  <c r="L241"/>
  <c r="F237"/>
  <c r="E14" i="9" s="1"/>
  <c r="L213" i="8"/>
  <c r="L237" s="1"/>
  <c r="J587"/>
  <c r="L587" s="1"/>
  <c r="K587"/>
  <c r="J1125"/>
  <c r="K1125"/>
  <c r="J112"/>
  <c r="K112"/>
  <c r="L1462"/>
  <c r="F1485"/>
  <c r="E117" i="9" s="1"/>
  <c r="K584" i="8"/>
  <c r="J584"/>
  <c r="L584" s="1"/>
  <c r="J585"/>
  <c r="L585" s="1"/>
  <c r="K585"/>
  <c r="L1227"/>
  <c r="F1251"/>
  <c r="E94" i="9" s="1"/>
  <c r="J450" i="8"/>
  <c r="K450"/>
  <c r="J249"/>
  <c r="L249" s="1"/>
  <c r="K249"/>
  <c r="J1641"/>
  <c r="I123" i="9" s="1"/>
  <c r="L1621" i="8"/>
  <c r="L1641" s="1"/>
  <c r="J289"/>
  <c r="I16" i="9" s="1"/>
  <c r="L270" i="8"/>
  <c r="L289" s="1"/>
  <c r="J1602"/>
  <c r="L1602" s="1"/>
  <c r="K1602"/>
  <c r="F1095"/>
  <c r="E88" i="9" s="1"/>
  <c r="L1072" i="8"/>
  <c r="L1095" s="1"/>
  <c r="L1255"/>
  <c r="L58"/>
  <c r="L81" s="1"/>
  <c r="F81"/>
  <c r="E8" i="9" s="1"/>
  <c r="F731" i="8"/>
  <c r="E60" i="9" s="1"/>
  <c r="L707" i="8"/>
  <c r="L731" s="1"/>
  <c r="L1251"/>
  <c r="F913"/>
  <c r="E67" i="9" s="1"/>
  <c r="L889" i="8"/>
  <c r="L913" s="1"/>
  <c r="J1261"/>
  <c r="L1261" s="1"/>
  <c r="K1261"/>
  <c r="L552"/>
  <c r="L575" s="1"/>
  <c r="F575"/>
  <c r="E40" i="9" s="1"/>
  <c r="L577" i="8"/>
  <c r="L734"/>
  <c r="L757" s="1"/>
  <c r="F757"/>
  <c r="E61" i="9" s="1"/>
  <c r="L786" i="8"/>
  <c r="F809"/>
  <c r="E63" i="9" s="1"/>
  <c r="F1069" i="8"/>
  <c r="E87" i="9" s="1"/>
  <c r="L1045" i="8"/>
  <c r="L1069" s="1"/>
  <c r="J1264"/>
  <c r="L1264" s="1"/>
  <c r="K1264"/>
  <c r="L917"/>
  <c r="L396"/>
  <c r="L419" s="1"/>
  <c r="F419"/>
  <c r="E34" i="9" s="1"/>
  <c r="J185" i="8"/>
  <c r="I12" i="9" s="1"/>
  <c r="J12" s="1"/>
  <c r="L168" i="8"/>
  <c r="L239"/>
  <c r="J861"/>
  <c r="I65" i="9" s="1"/>
  <c r="J65" s="1"/>
  <c r="L845" i="8"/>
  <c r="J928"/>
  <c r="L928" s="1"/>
  <c r="K928"/>
  <c r="L1410"/>
  <c r="L1433" s="1"/>
  <c r="F1433"/>
  <c r="E115" i="9" s="1"/>
  <c r="J1303" i="8"/>
  <c r="I96" i="9" s="1"/>
  <c r="L1284" i="8"/>
  <c r="L1303" s="1"/>
  <c r="J927"/>
  <c r="L927" s="1"/>
  <c r="K927"/>
  <c r="L1593"/>
  <c r="J588"/>
  <c r="L588" s="1"/>
  <c r="K588"/>
  <c r="L1253"/>
  <c r="L579"/>
  <c r="L141" i="9"/>
  <c r="L1591" i="8"/>
  <c r="J523"/>
  <c r="I38" i="9" s="1"/>
  <c r="J38" s="1"/>
  <c r="L509" i="8"/>
  <c r="L1773"/>
  <c r="J965"/>
  <c r="I69" i="9" s="1"/>
  <c r="L947" i="8"/>
  <c r="L965" s="1"/>
  <c r="J787"/>
  <c r="K787"/>
  <c r="J246"/>
  <c r="L246" s="1"/>
  <c r="K246"/>
  <c r="J1262"/>
  <c r="L1262" s="1"/>
  <c r="K1262"/>
  <c r="F1147"/>
  <c r="E90" i="9" s="1"/>
  <c r="L1124" i="8"/>
  <c r="J1265"/>
  <c r="L1265" s="1"/>
  <c r="K1265"/>
  <c r="J627"/>
  <c r="I42" i="9" s="1"/>
  <c r="L609" i="8"/>
  <c r="L627" s="1"/>
  <c r="F29"/>
  <c r="E6" i="9" s="1"/>
  <c r="L5" i="8"/>
  <c r="L29" s="1"/>
  <c r="J925"/>
  <c r="L925" s="1"/>
  <c r="K925"/>
  <c r="J1600"/>
  <c r="L1600" s="1"/>
  <c r="K1600"/>
  <c r="H11" i="7"/>
  <c r="E448" i="8"/>
  <c r="E110"/>
  <c r="J250"/>
  <c r="L250" s="1"/>
  <c r="K250"/>
  <c r="J924"/>
  <c r="L924" s="1"/>
  <c r="K924"/>
  <c r="J1463"/>
  <c r="K1463"/>
  <c r="F393"/>
  <c r="E33" i="9" s="1"/>
  <c r="L369" i="8"/>
  <c r="L393" s="1"/>
  <c r="J625" i="6"/>
  <c r="L625" s="1"/>
  <c r="K625"/>
  <c r="J624"/>
  <c r="L624" s="1"/>
  <c r="K624"/>
  <c r="J180"/>
  <c r="K180"/>
  <c r="L720"/>
  <c r="F722"/>
  <c r="L29"/>
  <c r="F31"/>
  <c r="J10" i="11" l="1"/>
  <c r="O10"/>
  <c r="Q10"/>
  <c r="G16"/>
  <c r="B18"/>
  <c r="G18" s="1"/>
  <c r="G22" s="1"/>
  <c r="H22" s="1"/>
  <c r="F63" i="9"/>
  <c r="L63" s="1"/>
  <c r="K87"/>
  <c r="F87"/>
  <c r="F67"/>
  <c r="L67" s="1"/>
  <c r="K67"/>
  <c r="J471" i="8"/>
  <c r="I36" i="9" s="1"/>
  <c r="J36" s="1"/>
  <c r="L450" i="8"/>
  <c r="F448"/>
  <c r="K448"/>
  <c r="K110"/>
  <c r="F110"/>
  <c r="J133"/>
  <c r="I10" i="9" s="1"/>
  <c r="J10" s="1"/>
  <c r="L112" i="8"/>
  <c r="F121" i="9"/>
  <c r="L121" s="1"/>
  <c r="K121"/>
  <c r="J69"/>
  <c r="K69"/>
  <c r="F88"/>
  <c r="L88" s="1"/>
  <c r="K88"/>
  <c r="J42"/>
  <c r="L42" s="1"/>
  <c r="K42"/>
  <c r="L1485" i="8"/>
  <c r="J123" i="9"/>
  <c r="L123" s="1"/>
  <c r="K123"/>
  <c r="F117"/>
  <c r="K6"/>
  <c r="F6"/>
  <c r="J809" i="8"/>
  <c r="I63" i="9" s="1"/>
  <c r="J63" s="1"/>
  <c r="L787" i="8"/>
  <c r="L809" s="1"/>
  <c r="K115" i="9"/>
  <c r="F115"/>
  <c r="L115" s="1"/>
  <c r="F40"/>
  <c r="L40" s="1"/>
  <c r="K40"/>
  <c r="F583" i="8"/>
  <c r="J16" i="9"/>
  <c r="L16" s="1"/>
  <c r="K16"/>
  <c r="F14"/>
  <c r="L14" s="1"/>
  <c r="K14"/>
  <c r="F1598" i="8"/>
  <c r="F94" i="9"/>
  <c r="L94" s="1"/>
  <c r="K94"/>
  <c r="K34"/>
  <c r="F34"/>
  <c r="L34" s="1"/>
  <c r="K8"/>
  <c r="F8"/>
  <c r="L8" s="1"/>
  <c r="F1260" i="8"/>
  <c r="I627" i="6"/>
  <c r="K60" i="9"/>
  <c r="F60"/>
  <c r="F245" i="8"/>
  <c r="F90" i="9"/>
  <c r="J96"/>
  <c r="L96" s="1"/>
  <c r="K96"/>
  <c r="F61"/>
  <c r="L61" s="1"/>
  <c r="K61"/>
  <c r="F923" i="8"/>
  <c r="J1485"/>
  <c r="I117" i="9" s="1"/>
  <c r="J117" s="1"/>
  <c r="L1463" i="8"/>
  <c r="F33" i="9"/>
  <c r="K33"/>
  <c r="J1147" i="8"/>
  <c r="I90" i="9" s="1"/>
  <c r="J90" s="1"/>
  <c r="L1125" i="8"/>
  <c r="L1147" s="1"/>
  <c r="F114" i="9"/>
  <c r="K114"/>
  <c r="K627" i="6"/>
  <c r="J627"/>
  <c r="J181"/>
  <c r="L180"/>
  <c r="L722"/>
  <c r="E125" i="7"/>
  <c r="L31" i="6"/>
  <c r="E7" i="7"/>
  <c r="O16" i="11" l="1"/>
  <c r="G32"/>
  <c r="Q16"/>
  <c r="K63" i="9"/>
  <c r="F601" i="8"/>
  <c r="E41" i="9" s="1"/>
  <c r="L87"/>
  <c r="L33"/>
  <c r="L69"/>
  <c r="K90"/>
  <c r="L117"/>
  <c r="F939" i="8"/>
  <c r="E68" i="9" s="1"/>
  <c r="L6"/>
  <c r="L448" i="8"/>
  <c r="L471" s="1"/>
  <c r="F471"/>
  <c r="E36" i="9" s="1"/>
  <c r="L90"/>
  <c r="F263" i="8"/>
  <c r="E15" i="9" s="1"/>
  <c r="F1277" i="8"/>
  <c r="E95" i="9" s="1"/>
  <c r="H7" i="7"/>
  <c r="E31" i="8"/>
  <c r="L114" i="9"/>
  <c r="F1615" i="8"/>
  <c r="E122" i="9" s="1"/>
  <c r="L60"/>
  <c r="L110" i="8"/>
  <c r="L133" s="1"/>
  <c r="F133"/>
  <c r="E10" i="9" s="1"/>
  <c r="K117"/>
  <c r="L627" i="6"/>
  <c r="J628"/>
  <c r="G34" i="7"/>
  <c r="L181" i="6"/>
  <c r="E400"/>
  <c r="E80"/>
  <c r="E347"/>
  <c r="E352"/>
  <c r="E271"/>
  <c r="E422"/>
  <c r="E385"/>
  <c r="E357"/>
  <c r="E395"/>
  <c r="E417"/>
  <c r="E390"/>
  <c r="H125" i="7"/>
  <c r="E405" i="6"/>
  <c r="F41" i="9" l="1"/>
  <c r="H34" i="7"/>
  <c r="I923" i="8"/>
  <c r="I583"/>
  <c r="I1598"/>
  <c r="I1260"/>
  <c r="I245"/>
  <c r="F95" i="9"/>
  <c r="K31" i="8"/>
  <c r="F31"/>
  <c r="F68" i="9"/>
  <c r="F36"/>
  <c r="K36"/>
  <c r="F122"/>
  <c r="F10"/>
  <c r="L10" s="1"/>
  <c r="K10"/>
  <c r="F15"/>
  <c r="G109" i="7"/>
  <c r="L628" i="6"/>
  <c r="F400"/>
  <c r="K400"/>
  <c r="K347"/>
  <c r="F347"/>
  <c r="K271"/>
  <c r="F271"/>
  <c r="F405"/>
  <c r="K405"/>
  <c r="F422"/>
  <c r="K422"/>
  <c r="F385"/>
  <c r="K385"/>
  <c r="F417"/>
  <c r="K417"/>
  <c r="K80"/>
  <c r="F80"/>
  <c r="F352"/>
  <c r="K352"/>
  <c r="F357"/>
  <c r="K357"/>
  <c r="K390"/>
  <c r="F390"/>
  <c r="K395"/>
  <c r="F395"/>
  <c r="J1260" i="8" l="1"/>
  <c r="K1260"/>
  <c r="L36" i="9"/>
  <c r="J245" i="8"/>
  <c r="K245"/>
  <c r="J923"/>
  <c r="K923"/>
  <c r="J1598"/>
  <c r="K1598"/>
  <c r="J583"/>
  <c r="K583"/>
  <c r="H109" i="7"/>
  <c r="I1776" i="8"/>
  <c r="F55"/>
  <c r="E7" i="9" s="1"/>
  <c r="L31" i="8"/>
  <c r="L55" s="1"/>
  <c r="F402" i="6"/>
  <c r="L400"/>
  <c r="L347"/>
  <c r="F349"/>
  <c r="L417"/>
  <c r="F419"/>
  <c r="F81"/>
  <c r="L80"/>
  <c r="L422"/>
  <c r="F423"/>
  <c r="L271"/>
  <c r="F272"/>
  <c r="F406"/>
  <c r="L405"/>
  <c r="L385"/>
  <c r="F387"/>
  <c r="F354"/>
  <c r="L352"/>
  <c r="L357"/>
  <c r="F358"/>
  <c r="L390"/>
  <c r="F392"/>
  <c r="L395"/>
  <c r="F397"/>
  <c r="J1277" i="8" l="1"/>
  <c r="I95" i="9" s="1"/>
  <c r="L1260" i="8"/>
  <c r="L1277" s="1"/>
  <c r="J1776"/>
  <c r="K1776"/>
  <c r="J263"/>
  <c r="I15" i="9" s="1"/>
  <c r="L245" i="8"/>
  <c r="L263" s="1"/>
  <c r="F7" i="9"/>
  <c r="K7"/>
  <c r="J939" i="8"/>
  <c r="I68" i="9" s="1"/>
  <c r="L923" i="8"/>
  <c r="L939" s="1"/>
  <c r="J601"/>
  <c r="I41" i="9" s="1"/>
  <c r="L583" i="8"/>
  <c r="L601" s="1"/>
  <c r="J1615"/>
  <c r="I122" i="9" s="1"/>
  <c r="L1598" i="8"/>
  <c r="L1615" s="1"/>
  <c r="E75" i="7"/>
  <c r="L402" i="6"/>
  <c r="L349"/>
  <c r="E65" i="7"/>
  <c r="L419" i="6"/>
  <c r="E78" i="7"/>
  <c r="L81" i="6"/>
  <c r="E16" i="7"/>
  <c r="L358" i="6"/>
  <c r="E67" i="7"/>
  <c r="E66"/>
  <c r="L354" i="6"/>
  <c r="E72" i="7"/>
  <c r="L387" i="6"/>
  <c r="L423"/>
  <c r="E79" i="7"/>
  <c r="L406" i="6"/>
  <c r="E76" i="7"/>
  <c r="L392" i="6"/>
  <c r="E73" i="7"/>
  <c r="L397" i="6"/>
  <c r="E74" i="7"/>
  <c r="L272" i="6"/>
  <c r="E52" i="7"/>
  <c r="H66" l="1"/>
  <c r="E843" i="8"/>
  <c r="H52" i="7"/>
  <c r="E508" i="8"/>
  <c r="L1776"/>
  <c r="L1797" s="1"/>
  <c r="J1797"/>
  <c r="I142" i="9" s="1"/>
  <c r="H72" i="7"/>
  <c r="E1180" i="8"/>
  <c r="H75" i="7"/>
  <c r="E1183" i="8"/>
  <c r="H65" i="7"/>
  <c r="E842" i="8"/>
  <c r="J15" i="9"/>
  <c r="K15"/>
  <c r="H79" i="7"/>
  <c r="E1516" i="8"/>
  <c r="L7" i="9"/>
  <c r="H76" i="7"/>
  <c r="E1184" i="8"/>
  <c r="H78" i="7"/>
  <c r="E1515" i="8"/>
  <c r="J68" i="9"/>
  <c r="K68"/>
  <c r="J122"/>
  <c r="K122"/>
  <c r="H73" i="7"/>
  <c r="E1181" i="8"/>
  <c r="J41" i="9"/>
  <c r="K41"/>
  <c r="J95"/>
  <c r="K95"/>
  <c r="H16" i="7"/>
  <c r="E166" i="8"/>
  <c r="H74" i="7"/>
  <c r="E1182" i="8"/>
  <c r="H67" i="7"/>
  <c r="E844" i="8"/>
  <c r="F844" l="1"/>
  <c r="L844" s="1"/>
  <c r="K844"/>
  <c r="K843"/>
  <c r="F843"/>
  <c r="L843" s="1"/>
  <c r="F1516"/>
  <c r="L1516" s="1"/>
  <c r="K1516"/>
  <c r="F1184"/>
  <c r="L1184" s="1"/>
  <c r="K1184"/>
  <c r="J142" i="9"/>
  <c r="K142"/>
  <c r="L122"/>
  <c r="K1181" i="8"/>
  <c r="F1181"/>
  <c r="L1181" s="1"/>
  <c r="L95" i="9"/>
  <c r="F166" i="8"/>
  <c r="K166"/>
  <c r="F1183"/>
  <c r="L1183" s="1"/>
  <c r="K1183"/>
  <c r="F1180"/>
  <c r="K1180"/>
  <c r="L68" i="9"/>
  <c r="L15"/>
  <c r="K508" i="8"/>
  <c r="F508"/>
  <c r="L41" i="9"/>
  <c r="F1515" i="8"/>
  <c r="K1515"/>
  <c r="F1182"/>
  <c r="L1182" s="1"/>
  <c r="K1182"/>
  <c r="F842"/>
  <c r="K842"/>
  <c r="L508" l="1"/>
  <c r="L523" s="1"/>
  <c r="F523"/>
  <c r="E38" i="9" s="1"/>
  <c r="L166" i="8"/>
  <c r="L185" s="1"/>
  <c r="F185"/>
  <c r="E12" i="9" s="1"/>
  <c r="L142"/>
  <c r="L1515" i="8"/>
  <c r="L1537" s="1"/>
  <c r="F1537"/>
  <c r="E119" i="9" s="1"/>
  <c r="L1180" i="8"/>
  <c r="L1199" s="1"/>
  <c r="F1199"/>
  <c r="E92" i="9" s="1"/>
  <c r="L842" i="8"/>
  <c r="L861" s="1"/>
  <c r="F861"/>
  <c r="E65" i="9" s="1"/>
  <c r="F65" l="1"/>
  <c r="K65"/>
  <c r="K38"/>
  <c r="F38"/>
  <c r="F12"/>
  <c r="K12"/>
  <c r="T140"/>
  <c r="F119"/>
  <c r="K119"/>
  <c r="F92"/>
  <c r="K92"/>
  <c r="L65" l="1"/>
  <c r="L38"/>
  <c r="L12"/>
  <c r="L119"/>
  <c r="L92"/>
</calcChain>
</file>

<file path=xl/sharedStrings.xml><?xml version="1.0" encoding="utf-8"?>
<sst xmlns="http://schemas.openxmlformats.org/spreadsheetml/2006/main" count="21556" uniqueCount="2709">
  <si>
    <t>공 종 별 집 계 표</t>
  </si>
  <si>
    <t>[ 천안고용복지플러스센터 통합네트워크 인테리어 공사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</si>
  <si>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</si>
  <si>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</si>
  <si>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</si>
  <si>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</si>
  <si>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</si>
  <si>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</si>
  <si>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</si>
  <si>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</si>
  <si>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</si>
  <si>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</si>
  <si>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</si>
  <si>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</si>
  <si>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</si>
  <si>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</si>
  <si>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</si>
  <si>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</si>
  <si>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</si>
  <si>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</si>
  <si>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</si>
  <si>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</si>
  <si>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</si>
  <si>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</si>
  <si>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</si>
  <si>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</si>
  <si>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</si>
  <si>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</si>
  <si>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</si>
  <si>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</si>
  <si>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</si>
  <si>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</si>
  <si>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</si>
  <si>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</si>
  <si>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</si>
  <si>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</si>
  <si>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</si>
  <si>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</si>
  <si>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</si>
  <si>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</si>
  <si>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</si>
  <si>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</si>
  <si>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</si>
  <si>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</si>
  <si>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</si>
  <si>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</si>
  <si>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</si>
  <si>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</si>
  <si>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</si>
  <si>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</si>
  <si>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</si>
  <si>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</si>
  <si>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</si>
  <si>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  01.2층</t>
  </si>
  <si>
    <t>0101</t>
  </si>
  <si>
    <t>010101  가  설  공  사</t>
  </si>
  <si>
    <t>010101</t>
  </si>
  <si>
    <t>강관 조립말비계(이동식)설치 및 해체</t>
  </si>
  <si>
    <t>높이 2m, 3개월</t>
  </si>
  <si>
    <t>대</t>
  </si>
  <si>
    <t>호표 1</t>
  </si>
  <si>
    <t>5B9B260B79C3BB530A74EA71A798AE</t>
  </si>
  <si>
    <t>T</t>
  </si>
  <si>
    <t>F</t>
  </si>
  <si>
    <t>0101015B9B260B79C3BB530A74EA71A798AE</t>
  </si>
  <si>
    <t>건축물 현장정리</t>
  </si>
  <si>
    <t>전문, 개보수공사</t>
  </si>
  <si>
    <t>M2</t>
  </si>
  <si>
    <t>호표 2</t>
  </si>
  <si>
    <t>5B9B260ECFF33C55AF14E5D1E3604C</t>
  </si>
  <si>
    <t>0101015B9B260ECFF33C55AF14E5D1E3604C</t>
  </si>
  <si>
    <t>준공청소</t>
  </si>
  <si>
    <t>호표 3</t>
  </si>
  <si>
    <t>5B9B260ECA735A56E4445C61ED349E</t>
  </si>
  <si>
    <t>0101015B9B260ECA735A56E4445C61ED349E</t>
  </si>
  <si>
    <t>[ 합           계 ]</t>
  </si>
  <si>
    <t>TOTAL</t>
  </si>
  <si>
    <t>010102  철  골  공  사</t>
  </si>
  <si>
    <t>010102</t>
  </si>
  <si>
    <t>유성페인트 [뿜칠 - 바탕처리포함]</t>
  </si>
  <si>
    <t>철재면, 2회</t>
  </si>
  <si>
    <t>호표 4</t>
  </si>
  <si>
    <t>5B9BD67BA9B354599974FB617747C4</t>
  </si>
  <si>
    <t>0101025B9BD67BA9B354599974FB617747C4</t>
  </si>
  <si>
    <t>010103  타  일  공  사</t>
  </si>
  <si>
    <t>010103</t>
  </si>
  <si>
    <t>포세린타일</t>
  </si>
  <si>
    <t>600*1200*10mm</t>
  </si>
  <si>
    <t>자재 22</t>
  </si>
  <si>
    <t>5CB1C6F2E6239A529AA49E51750A5BDD8B27EB</t>
  </si>
  <si>
    <t>0101035CB1C6F2E6239A529AA49E51750A5BDD8B27EB</t>
  </si>
  <si>
    <t>타일접착붙임(포세린(포슬린):600*1200*10T)</t>
  </si>
  <si>
    <t>벽,접착붙임(백색줄눈)</t>
  </si>
  <si>
    <t>호표 5</t>
  </si>
  <si>
    <t>5B9BE65AAEC3C05937B42A8128E7E7</t>
  </si>
  <si>
    <t>0101035B9BE65AAEC3C05937B42A8128E7E7</t>
  </si>
  <si>
    <t>010104  방  수  공  사</t>
  </si>
  <si>
    <t>010104</t>
  </si>
  <si>
    <t>수밀코킹(실리콘)</t>
  </si>
  <si>
    <t>삼각, 10mm, 창호주위</t>
  </si>
  <si>
    <t>M</t>
  </si>
  <si>
    <t>호표 6</t>
  </si>
  <si>
    <t>5B9BB621C603C155EBF4D5D11419C9</t>
  </si>
  <si>
    <t>0101045B9BB621C603C155EBF4D5D11419C9</t>
  </si>
  <si>
    <t>010105  금  속  공  사</t>
  </si>
  <si>
    <t>010105</t>
  </si>
  <si>
    <t>PVC마이너스몰딩 비드설치</t>
  </si>
  <si>
    <t>SST'L H=31.5mm</t>
  </si>
  <si>
    <t>호표 7</t>
  </si>
  <si>
    <t>5B9B465D88E3505F7BD46951296802</t>
  </si>
  <si>
    <t>0101055B9B465D88E3505F7BD46951296802</t>
  </si>
  <si>
    <t>ST'L천정틀설치</t>
  </si>
  <si>
    <t>ㅁ50*50*2.3 @900*900, 녹막이P</t>
  </si>
  <si>
    <t>호표 8</t>
  </si>
  <si>
    <t>5B9B96DEF8D33259A454244186DF70</t>
  </si>
  <si>
    <t>0101055B9B96DEF8D33259A454244186DF70</t>
  </si>
  <si>
    <t>SST'L재료분리대(바닥/H.L)</t>
  </si>
  <si>
    <t>W40*H20*1.5t</t>
  </si>
  <si>
    <t>호표 9</t>
  </si>
  <si>
    <t>5B9BC60ACD23BF5CDA94395106FBE1</t>
  </si>
  <si>
    <t>0101055B9BC60ACD23BF5CDA94395106FBE1</t>
  </si>
  <si>
    <t>AL몰딩 설치</t>
  </si>
  <si>
    <t>W형, 15*15*15*15*1.0mm</t>
  </si>
  <si>
    <t>호표 10</t>
  </si>
  <si>
    <t>5B9BC604A65320586D648481E37384</t>
  </si>
  <si>
    <t>0101055B9BC604A65320586D648481E37384</t>
  </si>
  <si>
    <t>미디어라인(금속도장) 천정부착형</t>
  </si>
  <si>
    <t>지정디자인 / 금속구조틀+갈바 위지정도장</t>
  </si>
  <si>
    <t>자재 72</t>
  </si>
  <si>
    <t>5CB1D6984903985E6E244CE1688542E3144BFA</t>
  </si>
  <si>
    <t>0101055CB1D6984903985E6E244CE1688542E3144BFA</t>
  </si>
  <si>
    <t>간접조명 라인</t>
  </si>
  <si>
    <t>자재 73</t>
  </si>
  <si>
    <t>5CB1D6984903985E6E244CE1688542E3144BFB</t>
  </si>
  <si>
    <t>0101055CB1D6984903985E6E244CE1688542E3144BFB</t>
  </si>
  <si>
    <t>010106  미  장  공  사</t>
  </si>
  <si>
    <t>010106</t>
  </si>
  <si>
    <t>콘크리트면 마무리</t>
  </si>
  <si>
    <t>3.6m 이하, 내벽</t>
  </si>
  <si>
    <t>호표 11</t>
  </si>
  <si>
    <t>5B9B46565BC32554F214F4711CABEB</t>
  </si>
  <si>
    <t>0101065B9B46565BC32554F214F4711CABEB</t>
  </si>
  <si>
    <t>기존 바닥 면정리</t>
  </si>
  <si>
    <t>호표 12</t>
  </si>
  <si>
    <t>5B9B46565DF33253EA2493D11D1054</t>
  </si>
  <si>
    <t>0101065B9B46565DF33253EA2493D11D1054</t>
  </si>
  <si>
    <t>010107  창  호  공  사</t>
  </si>
  <si>
    <t>010107</t>
  </si>
  <si>
    <t>도어힌지</t>
  </si>
  <si>
    <t>도어힌지, 스테인리스강, 베어링2개, 101.6*3.0mm</t>
  </si>
  <si>
    <t>개</t>
  </si>
  <si>
    <t>자재 53</t>
  </si>
  <si>
    <t>5CB1D69B1B33BD5174444B2161A30EC18E9023</t>
  </si>
  <si>
    <t>0101075CB1D69B1B33BD5174444B2161A30EC18E9023</t>
  </si>
  <si>
    <t>플로어힌지</t>
  </si>
  <si>
    <t>플로어힌지, KS3호, 105kg, 강화유리문(K-8300)</t>
  </si>
  <si>
    <t>조</t>
  </si>
  <si>
    <t>자재 55</t>
  </si>
  <si>
    <t>5CB1D69B1B33BD5174444B2161A308A89FE3F5</t>
  </si>
  <si>
    <t>0101075CB1D69B1B33BD5174444B2161A308A89FE3F5</t>
  </si>
  <si>
    <t>도어핸들</t>
  </si>
  <si>
    <t>도어핸들, 9000PB, 레바형</t>
  </si>
  <si>
    <t>자재 56</t>
  </si>
  <si>
    <t>5CB1D69B1B33BD5D2554157129C4AB8F86AF97</t>
  </si>
  <si>
    <t>0101075CB1D69B1B33BD5D2554157129C4AB8F86AF97</t>
  </si>
  <si>
    <t>손잡이</t>
  </si>
  <si>
    <t>손잡이, 스테인리스, 보통(대)</t>
  </si>
  <si>
    <t>자재 57</t>
  </si>
  <si>
    <t>5CB1D69B1B33BD5D2554157129C4A833B9ACE1</t>
  </si>
  <si>
    <t>0101075CB1D69B1B33BD5D2554157129C4A833B9ACE1</t>
  </si>
  <si>
    <t>도어스톱</t>
  </si>
  <si>
    <t>도어스톱, 일자형 120mm</t>
  </si>
  <si>
    <t>자재 58</t>
  </si>
  <si>
    <t>5CB1D69B1B33BD5D2554157129CCE267A460C4</t>
  </si>
  <si>
    <t>0101075CB1D69B1B33BD5D2554157129CCE267A460C4</t>
  </si>
  <si>
    <t>AD03 [ G.V ㅁ150*60*1.5T, 유성P ]</t>
  </si>
  <si>
    <t>1.800 x 2.100 = 3.780</t>
  </si>
  <si>
    <t>EA</t>
  </si>
  <si>
    <t>호표 13</t>
  </si>
  <si>
    <t>5B9BF64394233B582D5445011D87DB</t>
  </si>
  <si>
    <t>0101075B9BF64394233B582D5445011D87DB</t>
  </si>
  <si>
    <t>AFD02[폴딩도어]</t>
  </si>
  <si>
    <t>5.400 x 2.400 = 12.960</t>
  </si>
  <si>
    <t>호표 14</t>
  </si>
  <si>
    <t>5B9BF64394233B582D5445011D87D9</t>
  </si>
  <si>
    <t>0101075B9BF64394233B582D5445011D87D9</t>
  </si>
  <si>
    <t>WD01</t>
  </si>
  <si>
    <t>0.900 x 2.400 = 2.160</t>
  </si>
  <si>
    <t>호표 15</t>
  </si>
  <si>
    <t>5B9BF64394233B582D5445011D87DF</t>
  </si>
  <si>
    <t>0101075B9BF64394233B582D5445011D87DF</t>
  </si>
  <si>
    <t>플로어힌지 설치</t>
  </si>
  <si>
    <t>재료비 별도</t>
  </si>
  <si>
    <t>개소</t>
  </si>
  <si>
    <t>호표 16</t>
  </si>
  <si>
    <t>5B9BF644B913E157A4A49031AB303F</t>
  </si>
  <si>
    <t>0101075B9BF644B913E157A4A49031AB303F</t>
  </si>
  <si>
    <t>창호주위 발포우레탄 충전</t>
  </si>
  <si>
    <t>창호주위</t>
  </si>
  <si>
    <t>호표 17</t>
  </si>
  <si>
    <t>5B9BF644BFA38258EAB44221357137</t>
  </si>
  <si>
    <t>0101075B9BF644BFA38258EAB44221357137</t>
  </si>
  <si>
    <t>010108  유  리  공  사</t>
  </si>
  <si>
    <t>010108</t>
  </si>
  <si>
    <t>강화유리문 [투명]</t>
  </si>
  <si>
    <t>유리문, 12*900*2100mm, 손보호</t>
  </si>
  <si>
    <t>호표 18</t>
  </si>
  <si>
    <t>5B9BF640C273185A67F45C316CA2EB</t>
  </si>
  <si>
    <t>0101085B9BF640C273185A67F45C316CA2EB</t>
  </si>
  <si>
    <t>유리블럭 설치</t>
  </si>
  <si>
    <t>호표 19</t>
  </si>
  <si>
    <t>5B9A16C7E4C3AC51BF94EE3179FBF2</t>
  </si>
  <si>
    <t>0101085B9A16C7E4C3AC51BF94EE3179FBF2</t>
  </si>
  <si>
    <t>010109  도  장  공  사</t>
  </si>
  <si>
    <t>010109</t>
  </si>
  <si>
    <t>유성페인트 롤러칠[바탕처리포함]</t>
  </si>
  <si>
    <t>철재면, 2회 1급</t>
  </si>
  <si>
    <t>호표 20</t>
  </si>
  <si>
    <t>5B9BD6762693535602340CC15A3588</t>
  </si>
  <si>
    <t>0101095B9BD6762693535602340CC15A3588</t>
  </si>
  <si>
    <t>바탕만들기+수성페인트 롤러칠</t>
  </si>
  <si>
    <t>내부 2회, con'c·mortar면, 친환경, [진품]</t>
  </si>
  <si>
    <t>호표 21</t>
  </si>
  <si>
    <t>5B9BD677CF83885BB3E499F18FCF4E</t>
  </si>
  <si>
    <t>0101095B9BD677CF83885BB3E499F18FCF4E</t>
  </si>
  <si>
    <t>내부 2회, G.B.면 줄퍼티, 친환경, [진품]</t>
  </si>
  <si>
    <t>호표 22</t>
  </si>
  <si>
    <t>5B9BD677CF83885BB3E4998140489C</t>
  </si>
  <si>
    <t>0101095B9BD677CF83885BB3E4998140489C</t>
  </si>
  <si>
    <t>내천장 2회, G.B.면 줄퍼티, 친환경, [진품]</t>
  </si>
  <si>
    <t>호표 23</t>
  </si>
  <si>
    <t>5B9BD677CF83885BB3E43701E3D60A</t>
  </si>
  <si>
    <t>0101095B9BD677CF83885BB3E43701E3D60A</t>
  </si>
  <si>
    <t>바탕만들기+바니시칠 [방염]</t>
  </si>
  <si>
    <t>목재면, 1회</t>
  </si>
  <si>
    <t>호표 24</t>
  </si>
  <si>
    <t>5B9BD6724CE39B5999F439E1AD3948</t>
  </si>
  <si>
    <t>0101095B9BD6724CE39B5999F439E1AD3948</t>
  </si>
  <si>
    <t>010110  수  장  공  사</t>
  </si>
  <si>
    <t>010110</t>
  </si>
  <si>
    <t>벽체틀 설치 [미송]</t>
  </si>
  <si>
    <t>60*30, @450*450</t>
  </si>
  <si>
    <t>호표 25</t>
  </si>
  <si>
    <t>5B9BA6C26363305FDE84A9B12DED6C</t>
  </si>
  <si>
    <t>0101105B9BA6C26363305FDE84A9B12DED6C</t>
  </si>
  <si>
    <t>60*30, @450*450*2EA, L:70 [지주포함]</t>
  </si>
  <si>
    <t>호표 26</t>
  </si>
  <si>
    <t>5B9BA6C26363305FDE84A981586C82</t>
  </si>
  <si>
    <t>0101105B9BA6C26363305FDE84A981586C82</t>
  </si>
  <si>
    <t>비닐타일 깔기</t>
  </si>
  <si>
    <t>비닐타일, 3*180*1200mm, 데코타일</t>
  </si>
  <si>
    <t>호표 27</t>
  </si>
  <si>
    <t>5B9BC60CFB23565DF1F48FA154D321</t>
  </si>
  <si>
    <t>0101105B9BC60CFB23565DF1F48FA154D321</t>
  </si>
  <si>
    <t>걸레받이 설치 - 중밀도섬유판</t>
  </si>
  <si>
    <t>T=9, H=60</t>
  </si>
  <si>
    <t>호표 28</t>
  </si>
  <si>
    <t>5B9BC60CFF93DA51D1B44D51F80471</t>
  </si>
  <si>
    <t>0101105B9BC60CFF93DA51D1B44D51F80471</t>
  </si>
  <si>
    <t>에칭시트지바름</t>
  </si>
  <si>
    <t>0.5T</t>
  </si>
  <si>
    <t>호표 29</t>
  </si>
  <si>
    <t>5B9BC60F4F63285F08D451117DE298</t>
  </si>
  <si>
    <t>0101105B9BC60F4F63285F08D451117DE298</t>
  </si>
  <si>
    <t>인테리어필름지바름 [방염우드]</t>
  </si>
  <si>
    <t>0.42T</t>
  </si>
  <si>
    <t>호표 30</t>
  </si>
  <si>
    <t>5B9BC60F4F63285F08D451117CDC4D</t>
  </si>
  <si>
    <t>0101105B9BC60F4F63285F08D451117CDC4D</t>
  </si>
  <si>
    <t>MDF 벽 설치</t>
  </si>
  <si>
    <t>T9.0mm</t>
  </si>
  <si>
    <t>호표 31</t>
  </si>
  <si>
    <t>5B9BC60EA6C3AB58ED04F3E1BB8D55</t>
  </si>
  <si>
    <t>0101105B9BC60EA6C3AB58ED04F3E1BB8D55</t>
  </si>
  <si>
    <t>흡음텍스 설치 [마이톤 - M-BAR]</t>
  </si>
  <si>
    <t>300*600*15.0mm, 천정, 텍스포함</t>
  </si>
  <si>
    <t>호표 32</t>
  </si>
  <si>
    <t>5B9BC60EA6C39954987441415E4C9B</t>
  </si>
  <si>
    <t>0101105B9BC60EA6C39954987441415E4C9B</t>
  </si>
  <si>
    <t>석고판 못붙임(바탕용)</t>
  </si>
  <si>
    <t>벽, 일반 9.5mm</t>
  </si>
  <si>
    <t>호표 33</t>
  </si>
  <si>
    <t>5B9BC60EA523525151547201D26625</t>
  </si>
  <si>
    <t>0101105B9BC60EA523525151547201D26625</t>
  </si>
  <si>
    <t>벽, 일반 9.5mm*2PLY</t>
  </si>
  <si>
    <t>호표 34</t>
  </si>
  <si>
    <t>5B9BC60EA523525151547201D0B849</t>
  </si>
  <si>
    <t>0101105B9BC60EA523525151547201D0B849</t>
  </si>
  <si>
    <t>천정, 일반 9.5mm*2PLY</t>
  </si>
  <si>
    <t>호표 35</t>
  </si>
  <si>
    <t>5B9BC60EA52352527864188194B991</t>
  </si>
  <si>
    <t>0101105B9BC60EA52352527864188194B991</t>
  </si>
  <si>
    <t>요꼬합판 벽 설치</t>
  </si>
  <si>
    <t>T4.0mm*3겹</t>
  </si>
  <si>
    <t>호표 36</t>
  </si>
  <si>
    <t>5B9BC60EA3736B5F7DD4AF512A4F9B</t>
  </si>
  <si>
    <t>0101105B9BC60EA3736B5F7DD4AF512A4F9B</t>
  </si>
  <si>
    <t>유리면 격자넣기 - 벽</t>
  </si>
  <si>
    <t>유리면보드, 밀도24kg/㎥, 50mm</t>
  </si>
  <si>
    <t>호표 37</t>
  </si>
  <si>
    <t>5B9BC60927837A55D1640F816C2DDF</t>
  </si>
  <si>
    <t>0101105B9BC60927837A55D1640F816C2DDF</t>
  </si>
  <si>
    <t>STUD 설치 [T65]</t>
  </si>
  <si>
    <t>ST65 @ 450</t>
  </si>
  <si>
    <t>호표 38</t>
  </si>
  <si>
    <t>5B9BC60926F3D15C38B433112DDAF4</t>
  </si>
  <si>
    <t>0101105B9BC60926F3D15C38B433112DDAF4</t>
  </si>
  <si>
    <t>외벽단열마감시스템(스터코마감,미장)</t>
  </si>
  <si>
    <t>피니쉬시스템, 프라이머+마감재</t>
  </si>
  <si>
    <t>호표 39</t>
  </si>
  <si>
    <t>5B9BC601EE33115325345CF1BE12FF</t>
  </si>
  <si>
    <t>0101105B9BC601EE33115325345CF1BE12FF</t>
  </si>
  <si>
    <t>벽면 합판보강</t>
  </si>
  <si>
    <t>벽면위 12mm 합판 보강</t>
  </si>
  <si>
    <t>자재 75</t>
  </si>
  <si>
    <t>5CB1D6984903985E6E244CE1688542E3144BF9</t>
  </si>
  <si>
    <t>0101105CB1D6984903985E6E244CE1688542E3144BF9</t>
  </si>
  <si>
    <t>010111  철  거  공  사</t>
  </si>
  <si>
    <t>010111</t>
  </si>
  <si>
    <t>프라스틱문 철거</t>
  </si>
  <si>
    <t>호표 40</t>
  </si>
  <si>
    <t>5B9A269FB9E3A0595804CC714020B9</t>
  </si>
  <si>
    <t>0101115B9A269FB9E3A0595804CC714020B9</t>
  </si>
  <si>
    <t>알미늄문 철거</t>
  </si>
  <si>
    <t>호표 41</t>
  </si>
  <si>
    <t>5B9A269FB9E3A0595804CC71402373</t>
  </si>
  <si>
    <t>0101115B9A269FB9E3A0595804CC71402373</t>
  </si>
  <si>
    <t>스텐레스문 철거</t>
  </si>
  <si>
    <t>호표 42</t>
  </si>
  <si>
    <t>5B9A269FB9E3A0595804CC7141C88C</t>
  </si>
  <si>
    <t>0101115B9A269FB9E3A0595804CC7141C88C</t>
  </si>
  <si>
    <t>철거자재 소운반</t>
  </si>
  <si>
    <t>인력 20m이내</t>
  </si>
  <si>
    <t>TON</t>
  </si>
  <si>
    <t>호표 43</t>
  </si>
  <si>
    <t>5B9A269FB9E3A0595804F9F19AEBBC</t>
  </si>
  <si>
    <t>0101115B9A269FB9E3A0595804F9F19AEBBC</t>
  </si>
  <si>
    <t>흡음텍스 해체</t>
  </si>
  <si>
    <t>호표 44</t>
  </si>
  <si>
    <t>5B9A269FB083BF510244FFF1D47426</t>
  </si>
  <si>
    <t>0101115B9A269FB083BF510244FFF1D47426</t>
  </si>
  <si>
    <t>건식벽 해체 [일면]</t>
  </si>
  <si>
    <t>MDF9.0T*1겹석고보드9.5T*1겹+STUD(50~150)@450</t>
  </si>
  <si>
    <t>호표 45</t>
  </si>
  <si>
    <t>5B9A269FB083BF510244B051B45A47</t>
  </si>
  <si>
    <t>0101115B9A269FB083BF510244B051B45A47</t>
  </si>
  <si>
    <t>건식벽 해체 [양면]</t>
  </si>
  <si>
    <t>호표 46</t>
  </si>
  <si>
    <t>5B9A269FB083BF510244B051B4580A</t>
  </si>
  <si>
    <t>0101115B9A269FB083BF510244B051B4580A</t>
  </si>
  <si>
    <t>PVC계바닥재 해체</t>
  </si>
  <si>
    <t>호표 47</t>
  </si>
  <si>
    <t>5B9A269FB083BF5102445FB1806B54</t>
  </si>
  <si>
    <t>0101115B9A269FB083BF5102445FB1806B54</t>
  </si>
  <si>
    <t>목재루버 철거</t>
  </si>
  <si>
    <t>ㅁ100*50@100</t>
  </si>
  <si>
    <t>호표 48</t>
  </si>
  <si>
    <t>5B9A269FB083BF51035442510FD5C5</t>
  </si>
  <si>
    <t>0101115B9A269FB083BF51035442510FD5C5</t>
  </si>
  <si>
    <t>혼합건설폐기물 상차비</t>
  </si>
  <si>
    <t>(매립지반입대상 폐기물 포함)</t>
  </si>
  <si>
    <t>자재 99</t>
  </si>
  <si>
    <t>5BDBE6154D031C513DE491C185DBA64E942B02</t>
  </si>
  <si>
    <t>0101115BDBE6154D031C513DE491C185DBA64E942B02</t>
  </si>
  <si>
    <t>010112  골재비및운반비</t>
  </si>
  <si>
    <t>010112</t>
  </si>
  <si>
    <t>시멘트</t>
  </si>
  <si>
    <t>시멘트, 분공장도</t>
  </si>
  <si>
    <t>포</t>
  </si>
  <si>
    <t>자재 19</t>
  </si>
  <si>
    <t>5CB1C6F2E473A254AA24A3313225F32EDB6E66</t>
  </si>
  <si>
    <t>0101125CB1C6F2E473A254AA24A3313225F32EDB6E66</t>
  </si>
  <si>
    <t>시멘트운반</t>
  </si>
  <si>
    <t>L:20km, 덤프 8ton</t>
  </si>
  <si>
    <t>산근 1</t>
  </si>
  <si>
    <t>5B9A7621F0F3595F64A41A8182385A</t>
  </si>
  <si>
    <t>0101125B9A7621F0F3595F64A41A8182385A</t>
  </si>
  <si>
    <t>0102  건설폐기물처리비</t>
  </si>
  <si>
    <t>0102</t>
  </si>
  <si>
    <t>A</t>
  </si>
  <si>
    <t>010201  건설폐기물처리비</t>
  </si>
  <si>
    <t>010201</t>
  </si>
  <si>
    <t>혼합건설폐기물</t>
  </si>
  <si>
    <t>건설폐재류에 가연성 5% 이하 혼합</t>
  </si>
  <si>
    <t>자재 94</t>
  </si>
  <si>
    <t>5BDBE6154D031C513DE491C185DA81522F8D4E</t>
  </si>
  <si>
    <t>0102015BDBE6154D031C513DE491C185DA81522F8D4E</t>
  </si>
  <si>
    <t>혼합건설폐기물 [폐유리,폐타일,폐자기 등]</t>
  </si>
  <si>
    <t>불연성 건설폐기물에 가연성 5% 이하 혼합</t>
  </si>
  <si>
    <t>자재 95</t>
  </si>
  <si>
    <t>5BDBE6154D031C513DE491C185DA8152285A6F</t>
  </si>
  <si>
    <t>0102015BDBE6154D031C513DE491C185DA8152285A6F</t>
  </si>
  <si>
    <t>혼합건설폐기물 [폐보드류]</t>
  </si>
  <si>
    <t>그 밖의 건설폐기물에 가연성 5% 이하 혼합</t>
  </si>
  <si>
    <t>자재 96</t>
  </si>
  <si>
    <t>5BDBE6154D031C513DE491C185DA815229634E</t>
  </si>
  <si>
    <t>0102015BDBE6154D031C513DE491C185DA815229634E</t>
  </si>
  <si>
    <t>폐목재류</t>
  </si>
  <si>
    <t>자재 97</t>
  </si>
  <si>
    <t>5BDBE6154D031C513DE491C185DA8152290857</t>
  </si>
  <si>
    <t>0102015BDBE6154D031C513DE491C185DA8152290857</t>
  </si>
  <si>
    <t>폐합성수지</t>
  </si>
  <si>
    <t>자재 98</t>
  </si>
  <si>
    <t>5BDBE6154D031C513DE491C185DA8152290B98</t>
  </si>
  <si>
    <t>0102015BDBE6154D031C513DE491C185DA8152290B98</t>
  </si>
  <si>
    <t>혼합건설폐기물 운반비</t>
  </si>
  <si>
    <t>24톤 암롤트럭, 30km</t>
  </si>
  <si>
    <t>자재 100</t>
  </si>
  <si>
    <t>5BDBE6154D031C513DE491C185DBA64E942FFA</t>
  </si>
  <si>
    <t>0102015BDBE6154D031C513DE491C185DBA64E942FFA</t>
  </si>
  <si>
    <t>혼합건설폐기물 운반비 [폐합성수지]</t>
  </si>
  <si>
    <t>24톤 암롤트럭, 10km</t>
  </si>
  <si>
    <t>자재 101</t>
  </si>
  <si>
    <t>5BDBE6154D031C513DE491C185DBA64E94415E</t>
  </si>
  <si>
    <t>0102015BDBE6154D031C513DE491C185DBA64E94415E</t>
  </si>
  <si>
    <t>폐목재폐기물 상차비 및 운반비</t>
  </si>
  <si>
    <t>[ 집게5ton차 기준 - 대당 30m3 처리 ]</t>
  </si>
  <si>
    <t>회</t>
  </si>
  <si>
    <t>자재 102</t>
  </si>
  <si>
    <t>5BDBE6154D031C513DE491C185DBA64E9558D8</t>
  </si>
  <si>
    <t>0102015BDBE6154D031C513DE491C185DBA64E9558D8</t>
  </si>
  <si>
    <t>0103  작 업 부 산 물</t>
  </si>
  <si>
    <t>0103</t>
  </si>
  <si>
    <t>B</t>
  </si>
  <si>
    <t>010301  작 업 부 산 물</t>
  </si>
  <si>
    <t>010301</t>
  </si>
  <si>
    <t>철강설 [철거]</t>
  </si>
  <si>
    <t>철강설, 고철, 작업설부산물</t>
  </si>
  <si>
    <t>kg</t>
  </si>
  <si>
    <t>자재 4</t>
  </si>
  <si>
    <t>5C96E616F723755422947E710F72F3CE6B807C</t>
  </si>
  <si>
    <t>0103015C96E616F723755422947E710F72F3CE6B807C</t>
  </si>
  <si>
    <t>철강설, 스텐레스, 작업설부산물</t>
  </si>
  <si>
    <t>자재 5</t>
  </si>
  <si>
    <t>5C96E616F723755422947E710F72F3CE6B807F</t>
  </si>
  <si>
    <t>0103015C96E616F723755422947E710F72F3CE6B807F</t>
  </si>
  <si>
    <t>철강설, 알루미늄, 작업설부산물</t>
  </si>
  <si>
    <t>자재 6</t>
  </si>
  <si>
    <t>5C96E616F723755422947E710F72F3CE6B8079</t>
  </si>
  <si>
    <t>0103015C96E616F723755422947E710F72F3CE6B8079</t>
  </si>
  <si>
    <t>0104  02.3층</t>
  </si>
  <si>
    <t>0104</t>
  </si>
  <si>
    <t>010401  가  설  공  사</t>
  </si>
  <si>
    <t>010401</t>
  </si>
  <si>
    <t>0104015B9B260B79C3BB530A74EA71A798AE</t>
  </si>
  <si>
    <t>0104015B9B260ECFF33C55AF14E5D1E3604C</t>
  </si>
  <si>
    <t>0104015B9B260ECA735A56E4445C61ED349E</t>
  </si>
  <si>
    <t>010402  타  일  공  사</t>
  </si>
  <si>
    <t>010402</t>
  </si>
  <si>
    <t>0104025CB1C6F2E6239A529AA49E51750A5BDD8B27EB</t>
  </si>
  <si>
    <t>0104025B9BE65AAEC3C05937B42A8128E7E7</t>
  </si>
  <si>
    <t>010403  방  수  공  사</t>
  </si>
  <si>
    <t>010403</t>
  </si>
  <si>
    <t>0104035B9BB621C603C155EBF4D5D11419C9</t>
  </si>
  <si>
    <t>010404  금  속  공  사</t>
  </si>
  <si>
    <t>010404</t>
  </si>
  <si>
    <t>0104045B9B465D88E3505F7BD46951296802</t>
  </si>
  <si>
    <t>0104045B9B96DEF8D33259A454244186DF70</t>
  </si>
  <si>
    <t>0104045B9BC60ACD23BF5CDA94395106FBE1</t>
  </si>
  <si>
    <t>0104045B9BC604A65320586D648481E37384</t>
  </si>
  <si>
    <t>0104045CB1D6984903985E6E244CE1688542E3144BFA</t>
  </si>
  <si>
    <t>0104045CB1D6984903985E6E244CE1688542E3144BFB</t>
  </si>
  <si>
    <t>바리솔 조명박스</t>
  </si>
  <si>
    <t>지정디자인 / 금속구조틀+갈바 위지정도장 / 바리솔</t>
  </si>
  <si>
    <t>자재 74</t>
  </si>
  <si>
    <t>5CB1D6984903985E6E244CE1688542E3144BF8</t>
  </si>
  <si>
    <t>0104045CB1D6984903985E6E244CE1688542E3144BF8</t>
  </si>
  <si>
    <t>010405  미  장  공  사</t>
  </si>
  <si>
    <t>010405</t>
  </si>
  <si>
    <t>0104055B9B46565BC32554F214F4711CABEB</t>
  </si>
  <si>
    <t>0104055B9B46565DF33253EA2493D11D1054</t>
  </si>
  <si>
    <t>010406  창  호  공  사</t>
  </si>
  <si>
    <t>010406</t>
  </si>
  <si>
    <t>도어클로저</t>
  </si>
  <si>
    <t>도어클로저, K-630, KS3호, 표준형, 40∼60kg</t>
  </si>
  <si>
    <t>자재 39</t>
  </si>
  <si>
    <t>5CB1C6F2E243C252E0C41C216DED22D55A6E04</t>
  </si>
  <si>
    <t>0104065CB1C6F2E243C252E0C41C216DED22D55A6E04</t>
  </si>
  <si>
    <t>0104065CB1D69B1B33BD5174444B2161A30EC18E9023</t>
  </si>
  <si>
    <t>피벗힌지</t>
  </si>
  <si>
    <t>피벗힌지, 100kg, 방화문용</t>
  </si>
  <si>
    <t>자재 54</t>
  </si>
  <si>
    <t>5CB1D69B1B33BD5174444B2161A308A89FEFA8</t>
  </si>
  <si>
    <t>0104065CB1D69B1B33BD5174444B2161A308A89FEFA8</t>
  </si>
  <si>
    <t>0104065CB1D69B1B33BD5174444B2161A308A89FE3F5</t>
  </si>
  <si>
    <t>0104065CB1D69B1B33BD5D2554157129C4AB8F86AF97</t>
  </si>
  <si>
    <t>0104065CB1D69B1B33BD5D2554157129C4A833B9ACE1</t>
  </si>
  <si>
    <t>0104065CB1D69B1B33BD5D2554157129CCE267A460C4</t>
  </si>
  <si>
    <t>도어핸들, 공정</t>
  </si>
  <si>
    <t>자재 59</t>
  </si>
  <si>
    <t>5CB1D69B1B33BD5D255415712837F3474BB265</t>
  </si>
  <si>
    <t>0104065CB1D69B1B33BD5D255415712837F3474BB265</t>
  </si>
  <si>
    <t>도어스톱, 말굽형 120mm</t>
  </si>
  <si>
    <t>자재 60</t>
  </si>
  <si>
    <t>5CB1D69B1B33BD5D255415712837F3474BBD76</t>
  </si>
  <si>
    <t>0104065CB1D69B1B33BD5D255415712837F3474BBD76</t>
  </si>
  <si>
    <t>호표 49</t>
  </si>
  <si>
    <t>5B9BF64394233B582D5445011D87DD</t>
  </si>
  <si>
    <t>0104065B9BF64394233B582D5445011D87DD</t>
  </si>
  <si>
    <t>SSPD01</t>
  </si>
  <si>
    <t>2.000 x 2.400 = 4.800</t>
  </si>
  <si>
    <t>호표 50</t>
  </si>
  <si>
    <t>5B9BF64394233B582D5445011D87D3</t>
  </si>
  <si>
    <t>0104065B9BF64394233B582D5445011D87D3</t>
  </si>
  <si>
    <t>호표 51</t>
  </si>
  <si>
    <t>5B9BF64394233B582D5445011D8632</t>
  </si>
  <si>
    <t>0104065B9BF64394233B582D5445011D8632</t>
  </si>
  <si>
    <t>도어체크 설치</t>
  </si>
  <si>
    <t>호표 52</t>
  </si>
  <si>
    <t>5B9BF644BA230857230497011157C3</t>
  </si>
  <si>
    <t>0104065B9BF644BA230857230497011157C3</t>
  </si>
  <si>
    <t>0104065B9BF644B913E157A4A49031AB303F</t>
  </si>
  <si>
    <t>0104065B9BF644BFA38258EAB44221357137</t>
  </si>
  <si>
    <t>010407  유  리  공  사</t>
  </si>
  <si>
    <t>010407</t>
  </si>
  <si>
    <t>복층유리</t>
  </si>
  <si>
    <t>복층유리, 로이, 투명, 24mm [5CL+14Ar+5LE]</t>
  </si>
  <si>
    <t>자재 41</t>
  </si>
  <si>
    <t>5CB1C6F2E243C2503AE473B171310070CAA374</t>
  </si>
  <si>
    <t>0104075CB1C6F2E243C2503AE473B171310070CAA374</t>
  </si>
  <si>
    <t>유리주위 코킹 [일반/복층]</t>
  </si>
  <si>
    <t>5*5, 실리콘</t>
  </si>
  <si>
    <t>호표 53</t>
  </si>
  <si>
    <t>5B9BB621C713425F51946391C95501</t>
  </si>
  <si>
    <t>0104075B9BB621C713425F51946391C95501</t>
  </si>
  <si>
    <t>0104075B9BF640C273185A67F45C316CA2EB</t>
  </si>
  <si>
    <t>창호유리설치 / 복층유리</t>
  </si>
  <si>
    <t>유리두께 24mm 이하</t>
  </si>
  <si>
    <t>호표 54</t>
  </si>
  <si>
    <t>5B9BF64AC3F32C50F4A4DB714D29E6</t>
  </si>
  <si>
    <t>0104075B9BF64AC3F32C50F4A4DB714D29E6</t>
  </si>
  <si>
    <t>0104075B9A16C7E4C3AC51BF94EE3179FBF2</t>
  </si>
  <si>
    <t>010408  도  장  공  사</t>
  </si>
  <si>
    <t>010408</t>
  </si>
  <si>
    <t>녹막이페인트 붓칠[바탕처리포함]</t>
  </si>
  <si>
    <t>철재면, 1회 1종</t>
  </si>
  <si>
    <t>호표 55</t>
  </si>
  <si>
    <t>5B9BD67500931B561474F501650794</t>
  </si>
  <si>
    <t>0104085B9BD67500931B561474F501650794</t>
  </si>
  <si>
    <t>0104085B9BD677CF83885BB3E499F18FCF4E</t>
  </si>
  <si>
    <t>0104085B9BD677CF83885BB3E4998140489C</t>
  </si>
  <si>
    <t>0104085B9BD677CF83885BB3E43701E3D60A</t>
  </si>
  <si>
    <t>0104085B9BD6724CE39B5999F439E1AD3948</t>
  </si>
  <si>
    <t>바탕만들기+정전분체도장</t>
  </si>
  <si>
    <t>내,외부용</t>
  </si>
  <si>
    <t>호표 56</t>
  </si>
  <si>
    <t>5B9BD67E7FC3155E65D49F614E072C</t>
  </si>
  <si>
    <t>0104085B9BD67E7FC3155E65D49F614E072C</t>
  </si>
  <si>
    <t>010409  수  장  공  사</t>
  </si>
  <si>
    <t>010409</t>
  </si>
  <si>
    <t>0104095B9BA6C26363305FDE84A9B12DED6C</t>
  </si>
  <si>
    <t>0104095B9BA6C26363305FDE84A981586C82</t>
  </si>
  <si>
    <t>비닐타일, 3*450*450mm, 데코타일</t>
  </si>
  <si>
    <t>호표 57</t>
  </si>
  <si>
    <t>5B9BC60CFB23565DF1F48FA1511FBB</t>
  </si>
  <si>
    <t>0104095B9BC60CFB23565DF1F48FA1511FBB</t>
  </si>
  <si>
    <t>0104095B9BC60CFF93DA51D1B44D51F80471</t>
  </si>
  <si>
    <t>0104095B9BC60F4F63285F08D451117DE298</t>
  </si>
  <si>
    <t>0104095B9BC60F4F63285F08D451117CDC4D</t>
  </si>
  <si>
    <t>0104095B9BC60EA6C3AB58ED04F3E1BB8D55</t>
  </si>
  <si>
    <t>0104095B9BC60EA6C39954987441415E4C9B</t>
  </si>
  <si>
    <t>0104095B9BC60EA523525151547201D26625</t>
  </si>
  <si>
    <t>0104095B9BC60EA523525151547201D0B849</t>
  </si>
  <si>
    <t>0104095B9BC60EA52352527864188194B991</t>
  </si>
  <si>
    <t>0104095B9BC60EA3736B5F7DD4AF512A4F9B</t>
  </si>
  <si>
    <t>아트보드 벽 붙임 [RG-Art Fabrci (방염직물)]</t>
  </si>
  <si>
    <t>벽, T9.0mm</t>
  </si>
  <si>
    <t>호표 58</t>
  </si>
  <si>
    <t>5B9BC60EA0A33E5126F44921DEFD98</t>
  </si>
  <si>
    <t>0104095B9BC60EA0A33E5126F44921DEFD98</t>
  </si>
  <si>
    <t>0104095B9BC60927837A55D1640F816C2DDF</t>
  </si>
  <si>
    <t>0104095B9BC60926F3D15C38B433112DDAF4</t>
  </si>
  <si>
    <t>0104095B9BC601EE33115325345CF1BE12FF</t>
  </si>
  <si>
    <t>010410  철  거  공  사</t>
  </si>
  <si>
    <t>010410</t>
  </si>
  <si>
    <t>철재문 철거</t>
  </si>
  <si>
    <t>호표 59</t>
  </si>
  <si>
    <t>5B9A269FB9E3A0595804CC71402269</t>
  </si>
  <si>
    <t>0104105B9A269FB9E3A0595804CC71402269</t>
  </si>
  <si>
    <t>0104105B9A269FB9E3A0595804CC7141C88C</t>
  </si>
  <si>
    <t>0104105B9A269FB9E3A0595804F9F19AEBBC</t>
  </si>
  <si>
    <t>ST'L 유리칸막이 철거 [ 3F ]</t>
  </si>
  <si>
    <t>L(3100+3940+3100)*H2500</t>
  </si>
  <si>
    <t>호표 60</t>
  </si>
  <si>
    <t>5B9A269FBCB3855FCCA4FAB1179EB3</t>
  </si>
  <si>
    <t>0104105B9A269FBCB3855FCCA4FAB1179EB3</t>
  </si>
  <si>
    <t>0104105B9A269FB083BF510244FFF1D47426</t>
  </si>
  <si>
    <t>석고판 해체</t>
  </si>
  <si>
    <t>천장</t>
  </si>
  <si>
    <t>호표 61</t>
  </si>
  <si>
    <t>5B9A269FB083BF510244B041AD6A04</t>
  </si>
  <si>
    <t>0104105B9A269FB083BF510244B041AD6A04</t>
  </si>
  <si>
    <t>0104105B9A269FB083BF510244B051B45A47</t>
  </si>
  <si>
    <t>0104105B9A269FB083BF510244B051B4580A</t>
  </si>
  <si>
    <t>0104105B9A269FB083BF5102445FB1806B54</t>
  </si>
  <si>
    <t>0104105BDBE6154D031C513DE491C185DBA64E942B02</t>
  </si>
  <si>
    <t>010411  골재비및운반비</t>
  </si>
  <si>
    <t>010411</t>
  </si>
  <si>
    <t>0104115CB1C6F2E473A254AA24A3313225F32EDB6E66</t>
  </si>
  <si>
    <t>0104115B9A7621F0F3595F64A41A8182385A</t>
  </si>
  <si>
    <t>0105  건설폐기물처리비</t>
  </si>
  <si>
    <t>0105</t>
  </si>
  <si>
    <t>010501  건설폐기물처리비</t>
  </si>
  <si>
    <t>010501</t>
  </si>
  <si>
    <t>0105015BDBE6154D031C513DE491C185DA81522F8D4E</t>
  </si>
  <si>
    <t>0105015BDBE6154D031C513DE491C185DA8152285A6F</t>
  </si>
  <si>
    <t>0105015BDBE6154D031C513DE491C185DA815229634E</t>
  </si>
  <si>
    <t>0105015BDBE6154D031C513DE491C185DA8152290857</t>
  </si>
  <si>
    <t>0105015BDBE6154D031C513DE491C185DBA64E942FFA</t>
  </si>
  <si>
    <t>0105015BDBE6154D031C513DE491C185DBA64E9558D8</t>
  </si>
  <si>
    <t>0106  작 업 부 산 물</t>
  </si>
  <si>
    <t>0106</t>
  </si>
  <si>
    <t>010601  작 업 부 산 물</t>
  </si>
  <si>
    <t>010601</t>
  </si>
  <si>
    <t>0106015C96E616F723755422947E710F72F3CE6B807C</t>
  </si>
  <si>
    <t>0106015C96E616F723755422947E710F72F3CE6B807F</t>
  </si>
  <si>
    <t>0107  03.4층</t>
  </si>
  <si>
    <t>0107</t>
  </si>
  <si>
    <t>010701  가  설  공  사</t>
  </si>
  <si>
    <t>010701</t>
  </si>
  <si>
    <t>0107015B9B260B79C3BB530A74EA71A798AE</t>
  </si>
  <si>
    <t>0107015B9B260ECFF33C55AF14E5D1E3604C</t>
  </si>
  <si>
    <t>0107015B9B260ECA735A56E4445C61ED349E</t>
  </si>
  <si>
    <t>010702  타  일  공  사</t>
  </si>
  <si>
    <t>010702</t>
  </si>
  <si>
    <t>0107025CB1C6F2E6239A529AA49E51750A5BDD8B27EB</t>
  </si>
  <si>
    <t>0107025B9BE65AAEC3C05937B42A8128E7E7</t>
  </si>
  <si>
    <t>010703  방  수  공  사</t>
  </si>
  <si>
    <t>010703</t>
  </si>
  <si>
    <t>0107035B9BB621C603C155EBF4D5D11419C9</t>
  </si>
  <si>
    <t>010704  금  속  공  사</t>
  </si>
  <si>
    <t>010704</t>
  </si>
  <si>
    <t>0107045B9B465D88E3505F7BD46951296802</t>
  </si>
  <si>
    <t>0107045B9BC60ACD23BF5CDA94395106FBE1</t>
  </si>
  <si>
    <t>0107045B9BC604A65320586D648481E37384</t>
  </si>
  <si>
    <t>0107045CB1D6984903985E6E244CE1688542E3144BFA</t>
  </si>
  <si>
    <t>0107045CB1D6984903985E6E244CE1688542E3144BFB</t>
  </si>
  <si>
    <t>010705  미  장  공  사</t>
  </si>
  <si>
    <t>010705</t>
  </si>
  <si>
    <t>0107055B9B46565BC32554F214F4711CABEB</t>
  </si>
  <si>
    <t>0107055B9B46565DF33253EA2493D11D1054</t>
  </si>
  <si>
    <t>010706  창  호  공  사</t>
  </si>
  <si>
    <t>010706</t>
  </si>
  <si>
    <t>0107065CB1D69B1B33BD5174444B2161A30EC18E9023</t>
  </si>
  <si>
    <t>0107065CB1D69B1B33BD5174444B2161A308A89FE3F5</t>
  </si>
  <si>
    <t>0107065CB1D69B1B33BD5D2554157129C4AB8F86AF97</t>
  </si>
  <si>
    <t>0107065CB1D69B1B33BD5D2554157129C4A833B9ACE1</t>
  </si>
  <si>
    <t>0107065CB1D69B1B33BD5D2554157129CCE267A460C4</t>
  </si>
  <si>
    <t>AD01B [ 상담실 - G.V ㅁ150*60*1.5T, 유성P ]</t>
  </si>
  <si>
    <t>2.700 x 2.400 = 6.480</t>
  </si>
  <si>
    <t>호표 62</t>
  </si>
  <si>
    <t>5B9BF64394233B582D5445011D8630</t>
  </si>
  <si>
    <t>0107065B9BF64394233B582D5445011D8630</t>
  </si>
  <si>
    <t>AD01C [ 면접실 - G.V ㅁ150*60*1.5T, 유성P ]</t>
  </si>
  <si>
    <t>3.050 x 2.400 = 7.320</t>
  </si>
  <si>
    <t>호표 63</t>
  </si>
  <si>
    <t>5B9BF64394233B582D5445011D8636</t>
  </si>
  <si>
    <t>0107065B9BF64394233B582D5445011D8636</t>
  </si>
  <si>
    <t>호표 64</t>
  </si>
  <si>
    <t>5B9BF64394233B582D5445011D8634</t>
  </si>
  <si>
    <t>0107065B9BF64394233B582D5445011D8634</t>
  </si>
  <si>
    <t>호표 65</t>
  </si>
  <si>
    <t>5B9BF64394233B582D5445011D863A</t>
  </si>
  <si>
    <t>0107065B9BF64394233B582D5445011D863A</t>
  </si>
  <si>
    <t>0107065B9BF644B913E157A4A49031AB303F</t>
  </si>
  <si>
    <t>0107065B9BF644BFA38258EAB44221357137</t>
  </si>
  <si>
    <t>010707  유  리  공  사</t>
  </si>
  <si>
    <t>010707</t>
  </si>
  <si>
    <t>강화유리</t>
  </si>
  <si>
    <t>강화유리, 투명, 12mm</t>
  </si>
  <si>
    <t>자재 40</t>
  </si>
  <si>
    <t>5CB1C6F2E243C25033B4741125D2A0965B4F8B</t>
  </si>
  <si>
    <t>0107075CB1C6F2E243C25033B4741125D2A0965B4F8B</t>
  </si>
  <si>
    <t>0107075B9BB621C713425F51946391C95501</t>
  </si>
  <si>
    <t>0107075B9BF640C273185A67F45C316CA2EB</t>
  </si>
  <si>
    <t>유리문, 12*900*2400mm, 손보호</t>
  </si>
  <si>
    <t>호표 66</t>
  </si>
  <si>
    <t>5B9BF640C273185A67F45C316CA1C4</t>
  </si>
  <si>
    <t>0107075B9BF640C273185A67F45C316CA1C4</t>
  </si>
  <si>
    <t>창호유리설치 / 판유리</t>
  </si>
  <si>
    <t>유리두께 12mm 이하</t>
  </si>
  <si>
    <t>호표 67</t>
  </si>
  <si>
    <t>5B9BF64543A36259C2946FD1E23DDC</t>
  </si>
  <si>
    <t>0107075B9BF64543A36259C2946FD1E23DDC</t>
  </si>
  <si>
    <t>0107075B9A16C7E4C3AC51BF94EE3179FBF2</t>
  </si>
  <si>
    <t>010708  도  장  공  사</t>
  </si>
  <si>
    <t>010708</t>
  </si>
  <si>
    <t>0107085B9BD6762693535602340CC15A3588</t>
  </si>
  <si>
    <t>0107085B9BD677CF83885BB3E499F18FCF4E</t>
  </si>
  <si>
    <t>0107085B9BD677CF83885BB3E4998140489C</t>
  </si>
  <si>
    <t>0107085B9BD677CF83885BB3E43701E3D60A</t>
  </si>
  <si>
    <t>0107085B9BD6724CE39B5999F439E1AD3948</t>
  </si>
  <si>
    <t>010709  수  장  공  사</t>
  </si>
  <si>
    <t>010709</t>
  </si>
  <si>
    <t>0107095B9BA6C26363305FDE84A9B12DED6C</t>
  </si>
  <si>
    <t>0107095B9BA6C26363305FDE84A981586C82</t>
  </si>
  <si>
    <t>0107095B9BC60CFB23565DF1F48FA1511FBB</t>
  </si>
  <si>
    <t>0107095B9BC60CFB23565DF1F48FA154D321</t>
  </si>
  <si>
    <t>타일카펫 깔기</t>
  </si>
  <si>
    <t>타일카펫, 500*500*6.0mm</t>
  </si>
  <si>
    <t>호표 68</t>
  </si>
  <si>
    <t>5B9BC60CFB23565DF294F641A1AE2F</t>
  </si>
  <si>
    <t>0107095B9BC60CFB23565DF294F641A1AE2F</t>
  </si>
  <si>
    <t>0107095B9BC60CFF93DA51D1B44D51F80471</t>
  </si>
  <si>
    <t>0107095B9BC60F4F63285F08D451117DE298</t>
  </si>
  <si>
    <t>0107095B9BC60F4F63285F08D451117CDC4D</t>
  </si>
  <si>
    <t>0107095B9BC60EA6C3AB58ED04F3E1BB8D55</t>
  </si>
  <si>
    <t>0107095B9BC60EA6C39954987441415E4C9B</t>
  </si>
  <si>
    <t>0107095B9BC60EA523525151547201D26625</t>
  </si>
  <si>
    <t>0107095B9BC60EA523525151547201D0B849</t>
  </si>
  <si>
    <t>0107095B9BC60EA52352527864188194B991</t>
  </si>
  <si>
    <t>0107095B9BC60EA3736B5F7DD4AF512A4F9B</t>
  </si>
  <si>
    <t>0107095B9BC60EA0A33E5126F44921DEFD98</t>
  </si>
  <si>
    <t>0107095B9BC60927837A55D1640F816C2DDF</t>
  </si>
  <si>
    <t>0107095B9BC60926F3D15C38B433112DDAF4</t>
  </si>
  <si>
    <t>0107095B9BC601EE33115325345CF1BE12FF</t>
  </si>
  <si>
    <t>010710  철  거  공  사</t>
  </si>
  <si>
    <t>010710</t>
  </si>
  <si>
    <t>0107105B9A269FB9E3A0595804CC714020B9</t>
  </si>
  <si>
    <t>0107105B9A269FB9E3A0595804CC71402269</t>
  </si>
  <si>
    <t>0107105B9A269FB9E3A0595804CC7141C88C</t>
  </si>
  <si>
    <t>0107105B9A269FB9E3A0595804F9F19AEBBC</t>
  </si>
  <si>
    <t>0107105B9A269FB083BF510244FFF1D47426</t>
  </si>
  <si>
    <t>0107105B9A269FB083BF510244B041AD6A04</t>
  </si>
  <si>
    <t>0107105B9A269FB083BF510244B051B45A47</t>
  </si>
  <si>
    <t>0107105B9A269FB083BF510244B051B4580A</t>
  </si>
  <si>
    <t>0107105B9A269FB083BF5102445FB1806B54</t>
  </si>
  <si>
    <t>0107105BDBE6154D031C513DE491C185DBA64E942B02</t>
  </si>
  <si>
    <t>010711  골재비및운반비</t>
  </si>
  <si>
    <t>010711</t>
  </si>
  <si>
    <t>0107115CB1C6F2E473A254AA24A3313225F32EDB6E66</t>
  </si>
  <si>
    <t>0107115B9A7621F0F3595F64A41A8182385A</t>
  </si>
  <si>
    <t>0108  건설폐기물처리비</t>
  </si>
  <si>
    <t>0108</t>
  </si>
  <si>
    <t>010801  건설폐기물처리비</t>
  </si>
  <si>
    <t>010801</t>
  </si>
  <si>
    <t>0108015BDBE6154D031C513DE491C185DA81522F8D4E</t>
  </si>
  <si>
    <t>0108015BDBE6154D031C513DE491C185DA8152285A6F</t>
  </si>
  <si>
    <t>0108015BDBE6154D031C513DE491C185DA815229634E</t>
  </si>
  <si>
    <t>0108015BDBE6154D031C513DE491C185DA8152290857</t>
  </si>
  <si>
    <t>0108015BDBE6154D031C513DE491C185DA8152290B98</t>
  </si>
  <si>
    <t>0108015BDBE6154D031C513DE491C185DBA64E942FFA</t>
  </si>
  <si>
    <t>0108015BDBE6154D031C513DE491C185DBA64E94415E</t>
  </si>
  <si>
    <t>0108015BDBE6154D031C513DE491C185DBA64E9558D8</t>
  </si>
  <si>
    <t>0109  작 업 부 산 물</t>
  </si>
  <si>
    <t>0109</t>
  </si>
  <si>
    <t>010901  작 업 부 산 물</t>
  </si>
  <si>
    <t>010901</t>
  </si>
  <si>
    <t>0109015C96E616F723755422947E710F72F3CE6B807C</t>
  </si>
  <si>
    <t>0109015C96E616F723755422947E710F72F3CE6B807F</t>
  </si>
  <si>
    <t>0110  04.5층</t>
  </si>
  <si>
    <t>0110</t>
  </si>
  <si>
    <t>011001  가  설  공  사</t>
  </si>
  <si>
    <t>011001</t>
  </si>
  <si>
    <t>0110015B9B260B79C3BB530A74EA71A798AE</t>
  </si>
  <si>
    <t>0110015B9B260ECFF33C55AF14E5D1E3604C</t>
  </si>
  <si>
    <t>0110015B9B260ECA735A56E4445C61ED349E</t>
  </si>
  <si>
    <t>011002  타  일  공  사</t>
  </si>
  <si>
    <t>011002</t>
  </si>
  <si>
    <t>0110025CB1C6F2E6239A529AA49E51750A5BDD8B27EB</t>
  </si>
  <si>
    <t>0110025B9BE65AAEC3C05937B42A8128E7E7</t>
  </si>
  <si>
    <t>011003  방  수  공  사</t>
  </si>
  <si>
    <t>011003</t>
  </si>
  <si>
    <t>0110035B9BB621C603C155EBF4D5D11419C9</t>
  </si>
  <si>
    <t>011004  금  속  공  사</t>
  </si>
  <si>
    <t>011004</t>
  </si>
  <si>
    <t>0110045B9B465D88E3505F7BD46951296802</t>
  </si>
  <si>
    <t>0110045B9BC60ACD23BF5CDA94395106FBE1</t>
  </si>
  <si>
    <t>0110045B9BC604A65320586D648481E37384</t>
  </si>
  <si>
    <t>0110045CB1D6984903985E6E244CE1688542E3144BFA</t>
  </si>
  <si>
    <t>0110045CB1D6984903985E6E244CE1688542E3144BFB</t>
  </si>
  <si>
    <t>011005  미  장  공  사</t>
  </si>
  <si>
    <t>011005</t>
  </si>
  <si>
    <t>0110055B9B46565BC32554F214F4711CABEB</t>
  </si>
  <si>
    <t>0110055B9B46565DF33253EA2493D11D1054</t>
  </si>
  <si>
    <t>011006  창  호  공  사</t>
  </si>
  <si>
    <t>011006</t>
  </si>
  <si>
    <t>0110065CB1D69B1B33BD5174444B2161A30EC18E9023</t>
  </si>
  <si>
    <t>0110065CB1D69B1B33BD5174444B2161A308A89FE3F5</t>
  </si>
  <si>
    <t>0110065CB1D69B1B33BD5D2554157129C4AB8F86AF97</t>
  </si>
  <si>
    <t>0110065CB1D69B1B33BD5D2554157129C4A833B9ACE1</t>
  </si>
  <si>
    <t>0110065CB1D69B1B33BD5D2554157129CCE267A460C4</t>
  </si>
  <si>
    <t>AD01[ AI면접 - G.V ㅁ150*60*1.5T, 유성P ]</t>
  </si>
  <si>
    <t>1.800 x 2.400 = 4.320</t>
  </si>
  <si>
    <t>호표 69</t>
  </si>
  <si>
    <t>5B9BF64394233B582D5445011D852D</t>
  </si>
  <si>
    <t>0110065B9BF64394233B582D5445011D852D</t>
  </si>
  <si>
    <t>호표 70</t>
  </si>
  <si>
    <t>5B9BF64394233B582D5445011D852F</t>
  </si>
  <si>
    <t>0110065B9BF64394233B582D5445011D852F</t>
  </si>
  <si>
    <t>AD01D [ 상담실 - G.V ㅁ150*60*1.5T, 유성P ]</t>
  </si>
  <si>
    <t>3.300 x 2.400 = 7.920</t>
  </si>
  <si>
    <t>호표 71</t>
  </si>
  <si>
    <t>5B9BF64394233B582D5445011D8529</t>
  </si>
  <si>
    <t>0110065B9BF64394233B582D5445011D8529</t>
  </si>
  <si>
    <t>AD02 [ G.V ㅁ150*60*1.5T, 유성P ]</t>
  </si>
  <si>
    <t>5.310 x 2.400 = 12.744</t>
  </si>
  <si>
    <t>호표 72</t>
  </si>
  <si>
    <t>5B9BF64394233B582D5445011D852B</t>
  </si>
  <si>
    <t>0110065B9BF64394233B582D5445011D852B</t>
  </si>
  <si>
    <t>호표 73</t>
  </si>
  <si>
    <t>5B9BF64394233B582D5445011D8525</t>
  </si>
  <si>
    <t>0110065B9BF64394233B582D5445011D8525</t>
  </si>
  <si>
    <t>호표 74</t>
  </si>
  <si>
    <t>5B9BF64394233B582D5445011D8407</t>
  </si>
  <si>
    <t>0110065B9BF64394233B582D5445011D8407</t>
  </si>
  <si>
    <t>0110065B9BF644B913E157A4A49031AB303F</t>
  </si>
  <si>
    <t>0110065B9BF644BFA38258EAB44221357137</t>
  </si>
  <si>
    <t>011007  유  리  공  사</t>
  </si>
  <si>
    <t>011007</t>
  </si>
  <si>
    <t>0110075CB1C6F2E243C25033B4741125D2A0965B4F8B</t>
  </si>
  <si>
    <t>0110075B9BB621C713425F51946391C95501</t>
  </si>
  <si>
    <t>0110075B9BF640C273185A67F45C316CA2EB</t>
  </si>
  <si>
    <t>0110075B9BF640C273185A67F45C316CA1C4</t>
  </si>
  <si>
    <t>0110075B9BF64543A36259C2946FD1E23DDC</t>
  </si>
  <si>
    <t>011008  도  장  공  사</t>
  </si>
  <si>
    <t>011008</t>
  </si>
  <si>
    <t>0110085B9BD6762693535602340CC15A3588</t>
  </si>
  <si>
    <t>0110085B9BD677CF83885BB3E499F18FCF4E</t>
  </si>
  <si>
    <t>0110085B9BD677CF83885BB3E4998140489C</t>
  </si>
  <si>
    <t>0110085B9BD677CF83885BB3E43701E3D60A</t>
  </si>
  <si>
    <t>0110085B9BD6724CE39B5999F439E1AD3948</t>
  </si>
  <si>
    <t>011009  수  장  공  사</t>
  </si>
  <si>
    <t>011009</t>
  </si>
  <si>
    <t>0110095B9BA6C26363305FDE84A9B12DED6C</t>
  </si>
  <si>
    <t>0110095B9BA6C26363305FDE84A981586C82</t>
  </si>
  <si>
    <t>0110095B9BC60CFB23565DF1F48FA1511FBB</t>
  </si>
  <si>
    <t>0110095B9BC60CFB23565DF1F48FA154D321</t>
  </si>
  <si>
    <t>0110095B9BC60CFF93DA51D1B44D51F80471</t>
  </si>
  <si>
    <t>0110095B9BC60F4F63285F08D451117DE298</t>
  </si>
  <si>
    <t>0110095B9BC60F4F63285F08D451117CDC4D</t>
  </si>
  <si>
    <t>0110095B9BC60EA6C3AB58ED04F3E1BB8D55</t>
  </si>
  <si>
    <t>0110095B9BC60EA6C39954987441415E4C9B</t>
  </si>
  <si>
    <t>0110095B9BC60EA523525151547201D26625</t>
  </si>
  <si>
    <t>0110095B9BC60EA523525151547201D0B849</t>
  </si>
  <si>
    <t>0110095B9BC60EA52352527864188194B991</t>
  </si>
  <si>
    <t>0110095B9BC60EA3736B5F7DD4AF512A4F9B</t>
  </si>
  <si>
    <t>0110095B9BC60EA0A33E5126F44921DEFD98</t>
  </si>
  <si>
    <t>0110095B9BC60927837A55D1640F816C2DDF</t>
  </si>
  <si>
    <t>0110095B9BC60926F3D15C38B433112DDAF4</t>
  </si>
  <si>
    <t>011010  철  거  공  사</t>
  </si>
  <si>
    <t>011010</t>
  </si>
  <si>
    <t>0110105B9A269FB9E3A0595804CC714020B9</t>
  </si>
  <si>
    <t>0110105B9A269FB9E3A0595804CC7141C88C</t>
  </si>
  <si>
    <t>0110105B9A269FB9E3A0595804F9F19AEBBC</t>
  </si>
  <si>
    <t>0110105B9A269FB083BF510244FFF1D47426</t>
  </si>
  <si>
    <t>0110105B9A269FB083BF510244B041AD6A04</t>
  </si>
  <si>
    <t>0110105B9A269FB083BF510244B051B45A47</t>
  </si>
  <si>
    <t>0110105B9A269FB083BF510244B051B4580A</t>
  </si>
  <si>
    <t>0110105B9A269FB083BF5102445FB1806B54</t>
  </si>
  <si>
    <t>0110105BDBE6154D031C513DE491C185DBA64E942B02</t>
  </si>
  <si>
    <t>011011  골재비및운반비</t>
  </si>
  <si>
    <t>011011</t>
  </si>
  <si>
    <t>0110115CB1C6F2E473A254AA24A3313225F32EDB6E66</t>
  </si>
  <si>
    <t>0110115B9A7621F0F3595F64A41A8182385A</t>
  </si>
  <si>
    <t>0111  건설폐기물처리비</t>
  </si>
  <si>
    <t>0111</t>
  </si>
  <si>
    <t>011101  건설폐기물처리비</t>
  </si>
  <si>
    <t>011101</t>
  </si>
  <si>
    <t>0111015BDBE6154D031C513DE491C185DA81522F8D4E</t>
  </si>
  <si>
    <t>0111015BDBE6154D031C513DE491C185DA8152285A6F</t>
  </si>
  <si>
    <t>0111015BDBE6154D031C513DE491C185DA815229634E</t>
  </si>
  <si>
    <t>0111015BDBE6154D031C513DE491C185DA8152290857</t>
  </si>
  <si>
    <t>0111015BDBE6154D031C513DE491C185DA8152290B98</t>
  </si>
  <si>
    <t>0111015BDBE6154D031C513DE491C185DBA64E942FFA</t>
  </si>
  <si>
    <t>0111015BDBE6154D031C513DE491C185DBA64E94415E</t>
  </si>
  <si>
    <t>0111015BDBE6154D031C513DE491C185DBA64E9558D8</t>
  </si>
  <si>
    <t>0112  작 업 부 산 물</t>
  </si>
  <si>
    <t>0112</t>
  </si>
  <si>
    <t>011201  작 업 부 산 물</t>
  </si>
  <si>
    <t>011201</t>
  </si>
  <si>
    <t>0112015C96E616F723755422947E710F72F3CE6B807C</t>
  </si>
  <si>
    <t>0112015C96E616F723755422947E710F72F3CE6B807F</t>
  </si>
  <si>
    <t>0113  05.9층</t>
  </si>
  <si>
    <t>0113</t>
  </si>
  <si>
    <t>011301  가  설  공  사</t>
  </si>
  <si>
    <t>011301</t>
  </si>
  <si>
    <t>0113015B9B260B79C3BB530A74EA71A798AE</t>
  </si>
  <si>
    <t>0113015B9B260ECFF33C55AF14E5D1E3604C</t>
  </si>
  <si>
    <t>0113015B9B260ECA735A56E4445C61ED349E</t>
  </si>
  <si>
    <t>011302  타  일  공  사</t>
  </si>
  <si>
    <t>011302</t>
  </si>
  <si>
    <t>0113025CB1C6F2E6239A529AA49E51750A5BDD8B27EB</t>
  </si>
  <si>
    <t>0113025B9BE65AAEC3C05937B42A8128E7E7</t>
  </si>
  <si>
    <t>011303  방  수  공  사</t>
  </si>
  <si>
    <t>011303</t>
  </si>
  <si>
    <t>0113035B9BB621C603C155EBF4D5D11419C9</t>
  </si>
  <si>
    <t>011304  금  속  공  사</t>
  </si>
  <si>
    <t>011304</t>
  </si>
  <si>
    <t>0113045B9B465D88E3505F7BD46951296802</t>
  </si>
  <si>
    <t>0113045B9BC60ACD23BF5CDA94395106FBE1</t>
  </si>
  <si>
    <t>0113045B9BC604A65320586D648481E37384</t>
  </si>
  <si>
    <t>0113045CB1D6984903985E6E244CE1688542E3144BFA</t>
  </si>
  <si>
    <t>0113045CB1D6984903985E6E244CE1688542E3144BFB</t>
  </si>
  <si>
    <t>011305  미  장  공  사</t>
  </si>
  <si>
    <t>011305</t>
  </si>
  <si>
    <t>0113055B9B46565BC32554F214F4711CABEB</t>
  </si>
  <si>
    <t>0113055B9B46565DF33253EA2493D11D1054</t>
  </si>
  <si>
    <t>011306  창  호  공  사</t>
  </si>
  <si>
    <t>011306</t>
  </si>
  <si>
    <t>0113065CB1D69B1B33BD5174444B2161A308A89FE3F5</t>
  </si>
  <si>
    <t>0113065CB1D69B1B33BD5D2554157129C4A833B9ACE1</t>
  </si>
  <si>
    <t>AD01A [ 부정수급팀 - G.V ㅁ150*60*1.5T, 유성P ]</t>
  </si>
  <si>
    <t>2.300 x 2.400 = 5.520</t>
  </si>
  <si>
    <t>호표 75</t>
  </si>
  <si>
    <t>5B9BF64394233B582D5445011D8405</t>
  </si>
  <si>
    <t>0113065B9BF64394233B582D5445011D8405</t>
  </si>
  <si>
    <t>AD03 [ G.V ㅁ150*60*1.5T, 정전분체P ]</t>
  </si>
  <si>
    <t>호표 76</t>
  </si>
  <si>
    <t>5B9BF64394233B582D5445011D8403</t>
  </si>
  <si>
    <t>0113065B9BF64394233B582D5445011D8403</t>
  </si>
  <si>
    <t>0113065B9BF644B913E157A4A49031AB303F</t>
  </si>
  <si>
    <t>0113065B9BF644BFA38258EAB44221357137</t>
  </si>
  <si>
    <t>011307  유  리  공  사</t>
  </si>
  <si>
    <t>011307</t>
  </si>
  <si>
    <t>0113075CB1C6F2E243C25033B4741125D2A0965B4F8B</t>
  </si>
  <si>
    <t>0113075B9BB621C713425F51946391C95501</t>
  </si>
  <si>
    <t>0113075B9BF640C273185A67F45C316CA2EB</t>
  </si>
  <si>
    <t>0113075B9BF640C273185A67F45C316CA1C4</t>
  </si>
  <si>
    <t>0113075B9BF64543A36259C2946FD1E23DDC</t>
  </si>
  <si>
    <t>0113075B9A16C7E4C3AC51BF94EE3179FBF2</t>
  </si>
  <si>
    <t>011308  도  장  공  사</t>
  </si>
  <si>
    <t>011308</t>
  </si>
  <si>
    <t>0113085B9BD677CF83885BB3E499F18FCF4E</t>
  </si>
  <si>
    <t>0113085B9BD677CF83885BB3E4998140489C</t>
  </si>
  <si>
    <t>0113085B9BD677CF83885BB3E43701E3D60A</t>
  </si>
  <si>
    <t>0113085B9BD6724CE39B5999F439E1AD3948</t>
  </si>
  <si>
    <t>011309  수  장  공  사</t>
  </si>
  <si>
    <t>011309</t>
  </si>
  <si>
    <t>0113095B9BA6C26363305FDE84A9B12DED6C</t>
  </si>
  <si>
    <t>0113095B9BA6C26363305FDE84A981586C82</t>
  </si>
  <si>
    <t>0113095B9BC60CFB23565DF1F48FA1511FBB</t>
  </si>
  <si>
    <t>0113095B9BC60CFB23565DF1F48FA154D321</t>
  </si>
  <si>
    <t>0113095B9BC60CFF93DA51D1B44D51F80471</t>
  </si>
  <si>
    <t>0113095B9BC60F4F63285F08D451117DE298</t>
  </si>
  <si>
    <t>0113095B9BC60F4F63285F08D451117CDC4D</t>
  </si>
  <si>
    <t>0113095B9BC60EA6C3AB58ED04F3E1BB8D55</t>
  </si>
  <si>
    <t>0113095B9BC60EA6C39954987441415E4C9B</t>
  </si>
  <si>
    <t>0113095B9BC60EA523525151547201D26625</t>
  </si>
  <si>
    <t>0113095B9BC60EA523525151547201D0B849</t>
  </si>
  <si>
    <t>0113095B9BC60EA52352527864188194B991</t>
  </si>
  <si>
    <t>0113095B9BC60927837A55D1640F816C2DDF</t>
  </si>
  <si>
    <t>0113095B9BC60926F3D15C38B433112DDAF4</t>
  </si>
  <si>
    <t>011310  철  거  공  사</t>
  </si>
  <si>
    <t>011310</t>
  </si>
  <si>
    <t>0113105B9A269FB9E3A0595804CC714020B9</t>
  </si>
  <si>
    <t>0113105B9A269FB9E3A0595804CC7141C88C</t>
  </si>
  <si>
    <t>0113105B9A269FB9E3A0595804F9F19AEBBC</t>
  </si>
  <si>
    <t>0113105B9A269FB083BF510244FFF1D47426</t>
  </si>
  <si>
    <t>0113105B9A269FB083BF510244B051B45A47</t>
  </si>
  <si>
    <t>0113105B9A269FB083BF510244B051B4580A</t>
  </si>
  <si>
    <t>0113105B9A269FB083BF5102445FB1806B54</t>
  </si>
  <si>
    <t>0113105BDBE6154D031C513DE491C185DBA64E942B02</t>
  </si>
  <si>
    <t>011311  골재비및운반비</t>
  </si>
  <si>
    <t>011311</t>
  </si>
  <si>
    <t>0113115CB1C6F2E473A254AA24A3313225F32EDB6E66</t>
  </si>
  <si>
    <t>0113115B9A7621F0F3595F64A41A8182385A</t>
  </si>
  <si>
    <t>0114  건설폐기물처리비</t>
  </si>
  <si>
    <t>0114</t>
  </si>
  <si>
    <t>011401  건설폐기물처리비</t>
  </si>
  <si>
    <t>011401</t>
  </si>
  <si>
    <t>0114015BDBE6154D031C513DE491C185DA81522F8D4E</t>
  </si>
  <si>
    <t>0114015BDBE6154D031C513DE491C185DA8152285A6F</t>
  </si>
  <si>
    <t>0114015BDBE6154D031C513DE491C185DA815229634E</t>
  </si>
  <si>
    <t>0114015BDBE6154D031C513DE491C185DA8152290B98</t>
  </si>
  <si>
    <t>0114015BDBE6154D031C513DE491C185DBA64E942FFA</t>
  </si>
  <si>
    <t>0114015BDBE6154D031C513DE491C185DBA64E94415E</t>
  </si>
  <si>
    <t>0115  작 업 부 산 물</t>
  </si>
  <si>
    <t>0115</t>
  </si>
  <si>
    <t>011501  작 업 부 산 물</t>
  </si>
  <si>
    <t>011501</t>
  </si>
  <si>
    <t>0115015C96E616F723755422947E710F72F3CE6B807C</t>
  </si>
  <si>
    <t>0115015C96E616F723755422947E710F72F3CE6B807F</t>
  </si>
  <si>
    <t>0116  품 질 관 리 비</t>
  </si>
  <si>
    <t>0116</t>
  </si>
  <si>
    <t>C</t>
  </si>
  <si>
    <t>011601  품 질 시 험 비</t>
  </si>
  <si>
    <t>011601</t>
  </si>
  <si>
    <t>섬유판</t>
  </si>
  <si>
    <t>중밀도판 / 겉모양, 치수, 직각도</t>
  </si>
  <si>
    <t>호표 77</t>
  </si>
  <si>
    <t>5B9B260ECC23275DEAD44AF10227CD</t>
  </si>
  <si>
    <t>0116015B9B260ECC23275DEAD44AF10227CD</t>
  </si>
  <si>
    <t>중밀도판 / 밀도, 함수율</t>
  </si>
  <si>
    <t>호표 78</t>
  </si>
  <si>
    <t>5B9B260ECC23275DEAD44AF1022626</t>
  </si>
  <si>
    <t>0116015B9B260ECC23275DEAD44AF1022626</t>
  </si>
  <si>
    <t>중밀도판 / 휨강도</t>
  </si>
  <si>
    <t>호표 79</t>
  </si>
  <si>
    <t>5B9B260ECC23275DEAD44AF1033674</t>
  </si>
  <si>
    <t>0116015B9B260ECC23275DEAD44AF1033674</t>
  </si>
  <si>
    <t>중밀도판 / 습윤시 휨강도</t>
  </si>
  <si>
    <t>호표 80</t>
  </si>
  <si>
    <t>5B9B260ECC23275DEAD44AF103371B</t>
  </si>
  <si>
    <t>0116015B9B260ECC23275DEAD44AF103371B</t>
  </si>
  <si>
    <t>중밀도판 / 흡수두께 팽창률</t>
  </si>
  <si>
    <t>호표 81</t>
  </si>
  <si>
    <t>5B9B260ECC23275DEAD44AF1033447</t>
  </si>
  <si>
    <t>0116015B9B260ECC23275DEAD44AF1033447</t>
  </si>
  <si>
    <t>중밀도판 / 박리강도</t>
  </si>
  <si>
    <t>호표 82</t>
  </si>
  <si>
    <t>5B9B260ECC23275DEAD44AF103356E</t>
  </si>
  <si>
    <t>0116015B9B260ECC23275DEAD44AF103356E</t>
  </si>
  <si>
    <t>중밀도판 / 나사못 유지력</t>
  </si>
  <si>
    <t>호표 83</t>
  </si>
  <si>
    <t>5B9B260ECC23275DEAD44AF1033299</t>
  </si>
  <si>
    <t>0116015B9B260ECC23275DEAD44AF1033299</t>
  </si>
  <si>
    <t>중밀도판 / 폼알데하이드 방산량</t>
  </si>
  <si>
    <t>호표 84</t>
  </si>
  <si>
    <t>5B9B260ECC23275DEAD44AF10333A0</t>
  </si>
  <si>
    <t>0116015B9B260ECC23275DEAD44AF10333A0</t>
  </si>
  <si>
    <t>중밀도판 / 난연성</t>
  </si>
  <si>
    <t>호표 85</t>
  </si>
  <si>
    <t>5B9B260ECC23275DEAD44AF10330EC</t>
  </si>
  <si>
    <t>0116015B9B260ECC23275DEAD44AF10330EC</t>
  </si>
  <si>
    <t>석고보드</t>
  </si>
  <si>
    <t>석고보드 / 겉모양, 치수</t>
  </si>
  <si>
    <t>호표 86</t>
  </si>
  <si>
    <t>5B9B260ECC23275DEAD465D1FECE18</t>
  </si>
  <si>
    <t>0116015B9B260ECC23275DEAD465D1FECE18</t>
  </si>
  <si>
    <t>석고보드 / 함수율</t>
  </si>
  <si>
    <t>호표 87</t>
  </si>
  <si>
    <t>5B9B260ECC23275DEAD465D1FECD71</t>
  </si>
  <si>
    <t>0116015B9B260ECC23275DEAD465D1FECD71</t>
  </si>
  <si>
    <t>석고보드 / 휨파괴하중</t>
  </si>
  <si>
    <t>호표 88</t>
  </si>
  <si>
    <t>5B9B260ECC23275DEAD465D1FECC6B</t>
  </si>
  <si>
    <t>0116015B9B260ECC23275DEAD465D1FECC6B</t>
  </si>
  <si>
    <t>석고보드 / 연소성능</t>
  </si>
  <si>
    <t>호표 89</t>
  </si>
  <si>
    <t>5B9B260ECC23275DEAD465D1FECB44</t>
  </si>
  <si>
    <t>0116015B9B260ECC23275DEAD465D1FECB44</t>
  </si>
  <si>
    <t>석고보드 / 단열성</t>
  </si>
  <si>
    <t>호표 90</t>
  </si>
  <si>
    <t>5B9B260ECC23275DEAD465D1FECABD</t>
  </si>
  <si>
    <t>0116015B9B260ECC23275DEAD465D1FECABD</t>
  </si>
  <si>
    <t>석고보드 / 실내공기오염물질 방출량</t>
  </si>
  <si>
    <t>호표 91</t>
  </si>
  <si>
    <t>5B9B260ECC23275DEAD465D1FEC996</t>
  </si>
  <si>
    <t>0116015B9B260ECC23275DEAD465D1FEC996</t>
  </si>
  <si>
    <t>PVC계 바닥재</t>
  </si>
  <si>
    <t>바닥타일 / 겉모양 및 치수</t>
  </si>
  <si>
    <t>호표 92</t>
  </si>
  <si>
    <t>5B9B260ECC23275DEBF48E510D5E57</t>
  </si>
  <si>
    <t>0116015B9B260ECC23275DEBF48E510D5E57</t>
  </si>
  <si>
    <t>바닥타일 / 압입량</t>
  </si>
  <si>
    <t>호표 93</t>
  </si>
  <si>
    <t>5B9B260ECC23275DEBF48E510D5DB0</t>
  </si>
  <si>
    <t>0116015B9B260ECC23275DEBF48E510D5DB0</t>
  </si>
  <si>
    <t>바닥타일 / 잔류압입률</t>
  </si>
  <si>
    <t>호표 94</t>
  </si>
  <si>
    <t>5B9B260ECC23275DEBF48E510D5CA9</t>
  </si>
  <si>
    <t>0116015B9B260ECC23275DEBF48E510D5CA9</t>
  </si>
  <si>
    <t>바닥타일 / 가열에 의한 길이 변화율</t>
  </si>
  <si>
    <t>호표 95</t>
  </si>
  <si>
    <t>5B9B260ECC23275DEBF48E510D5B82</t>
  </si>
  <si>
    <t>0116015B9B260ECC23275DEBF48E510D5B82</t>
  </si>
  <si>
    <t>바닥타일 / 흡수에 의한 길이 변화율</t>
  </si>
  <si>
    <t>호표 96</t>
  </si>
  <si>
    <t>5B9B260ECC23275DEBF48E510D5AFC</t>
  </si>
  <si>
    <t>0116015B9B260ECC23275DEBF48E510D5AFC</t>
  </si>
  <si>
    <t>바닥타일 / 가열감량률</t>
  </si>
  <si>
    <t>호표 97</t>
  </si>
  <si>
    <t>5B9B260ECC23275DEBF48E510D59D5</t>
  </si>
  <si>
    <t>0116015B9B260ECC23275DEBF48E510D59D5</t>
  </si>
  <si>
    <t>바닥타일 / 긁기시험</t>
  </si>
  <si>
    <t>호표 98</t>
  </si>
  <si>
    <t>5B9B260ECC23275DEBF48E510D58CE</t>
  </si>
  <si>
    <t>0116015B9B260ECC23275DEBF48E510D58CE</t>
  </si>
  <si>
    <t>바닥타일 / 오염성</t>
  </si>
  <si>
    <t>호표 99</t>
  </si>
  <si>
    <t>5B9B260ECC23275DEBF48E510D5727</t>
  </si>
  <si>
    <t>0116015B9B260ECC23275DEBF48E510D5727</t>
  </si>
  <si>
    <t>품질관련 재료비</t>
  </si>
  <si>
    <t>품질시험비의 1/100</t>
  </si>
  <si>
    <t>식</t>
  </si>
  <si>
    <t>호표 100</t>
  </si>
  <si>
    <t>5B9BD67500930A58F1E49E41764668</t>
  </si>
  <si>
    <t>0116015B9BD67500930A58F1E49E41764668</t>
  </si>
  <si>
    <t>품질관련 장비손료</t>
  </si>
  <si>
    <t>호표 101</t>
  </si>
  <si>
    <t>5B9BD67500930A58F1E49E4176470F</t>
  </si>
  <si>
    <t>0116015B9BD67500930A58F1E49E4176470F</t>
  </si>
  <si>
    <t>품질관련 시설비용,시험및검사기구 검정.교정비</t>
  </si>
  <si>
    <t>품질시험비의 3/100</t>
  </si>
  <si>
    <t>호표 102</t>
  </si>
  <si>
    <t>5B9BD67500930A58F1E49E41764816</t>
  </si>
  <si>
    <t>0116015B9BD67500930A58F1E49E41764816</t>
  </si>
  <si>
    <t>011602  품질관리활동비</t>
  </si>
  <si>
    <t>011602</t>
  </si>
  <si>
    <t>품질관련 문서작성 및 관리 관련 비용</t>
  </si>
  <si>
    <t>품질관리자 인건비의 1/100</t>
  </si>
  <si>
    <t>호표 103</t>
  </si>
  <si>
    <t>5B9BD67500930A58F1E49E4176428D</t>
  </si>
  <si>
    <t>0116025B9BD67500930A58F1E49E4176428D</t>
  </si>
  <si>
    <t>품질관련 교육·훈련비</t>
  </si>
  <si>
    <t>호표 104</t>
  </si>
  <si>
    <t>5B9BD67500930A58F1E49E41764394</t>
  </si>
  <si>
    <t>0116025B9BD67500930A58F1E49E41764394</t>
  </si>
  <si>
    <t>품질검사비</t>
  </si>
  <si>
    <t>호표 105</t>
  </si>
  <si>
    <t>5B9BD67500930A58F1E49E417644BB</t>
  </si>
  <si>
    <t>0116025B9BD67500930A58F1E49E417644BB</t>
  </si>
  <si>
    <t>그 밖의 비용</t>
  </si>
  <si>
    <t>품질관리 활동비 총액의 1/100</t>
  </si>
  <si>
    <t>호표 106</t>
  </si>
  <si>
    <t>5B9BD67500930A58F1E49E41764541</t>
  </si>
  <si>
    <t>0116025B9BD67500930A58F1E49E41764541</t>
  </si>
  <si>
    <t>일 위 대 가 목 록</t>
  </si>
  <si>
    <t>코  드</t>
  </si>
  <si>
    <t>재 료 비</t>
  </si>
  <si>
    <t>노 무 비</t>
  </si>
  <si>
    <t>경    비</t>
  </si>
  <si>
    <t>합    계</t>
  </si>
  <si>
    <t>번  호</t>
  </si>
  <si>
    <t>비      고</t>
  </si>
  <si>
    <t>노임계수</t>
  </si>
  <si>
    <t>할증</t>
  </si>
  <si>
    <t>품셈개요</t>
  </si>
  <si>
    <t>장비일위</t>
  </si>
  <si>
    <t>일위대가</t>
  </si>
  <si>
    <t>할증적용</t>
  </si>
  <si>
    <t>할증저장</t>
  </si>
  <si>
    <t>할증율</t>
  </si>
  <si>
    <t>HAL1</t>
  </si>
  <si>
    <t>HAL2</t>
  </si>
  <si>
    <t>HAL3</t>
  </si>
  <si>
    <t>일위대가+자재</t>
  </si>
  <si>
    <t>할증체크</t>
  </si>
  <si>
    <t>강관 조립말비계(이동식)설치 및 해체  높이 2m, 3개월  대  공통 2-7-4, 2-2-5   ( 호표 1 )</t>
  </si>
  <si>
    <t>공통 2-7-4, 2-2-5</t>
  </si>
  <si>
    <t>비계안정장치</t>
  </si>
  <si>
    <t>비계안정장치, 비계기본틀, 기둥, 1.2*1.7m</t>
  </si>
  <si>
    <t>금액제외</t>
  </si>
  <si>
    <t>5CB1C6F2ECB30E54E2B41351DA0B27DF6268A8</t>
  </si>
  <si>
    <t>5B9B260B79C3BB530A74EA71A798AE5CB1C6F2ECB30E54E2B41351DA0B27DF6268A8</t>
  </si>
  <si>
    <t>-</t>
  </si>
  <si>
    <t>비계안정장치, 가새, 1.2*1.9m</t>
  </si>
  <si>
    <t>5CB1C6F2ECB30E54E2B41351DA0B27DF6268A6</t>
  </si>
  <si>
    <t>5B9B260B79C3BB530A74EA71A798AE5CB1C6F2ECB30E54E2B41351DA0B27DF6268A6</t>
  </si>
  <si>
    <t>비계안정장치, 수평띠장, 1829mm</t>
  </si>
  <si>
    <t>5CB1C6F2ECB30E54E2B41351DA0B27DF62678A</t>
  </si>
  <si>
    <t>5B9B260B79C3BB530A74EA71A798AE5CB1C6F2ECB30E54E2B41351DA0B27DF62678A</t>
  </si>
  <si>
    <t>비계안정장치, 손잡이기둥</t>
  </si>
  <si>
    <t>5CB1C6F2ECB30E54E2B41351DA0B27DF62678D</t>
  </si>
  <si>
    <t>5B9B260B79C3BB530A74EA71A798AE5CB1C6F2ECB30E54E2B41351DA0B27DF62678D</t>
  </si>
  <si>
    <t>비계안정장치, 손잡이, 1229mm</t>
  </si>
  <si>
    <t>5CB1C6F2ECB30E54E2B41351DA0B27DF62678B</t>
  </si>
  <si>
    <t>5B9B260B79C3BB530A74EA71A798AE5CB1C6F2ECB30E54E2B41351DA0B27DF62678B</t>
  </si>
  <si>
    <t>비계안정장치, 손잡이, 1829mm</t>
  </si>
  <si>
    <t>5CB1C6F2ECB30E54E2B41351DA0B27DF62678C</t>
  </si>
  <si>
    <t>5B9B260B79C3BB530A74EA71A798AE5CB1C6F2ECB30E54E2B41351DA0B27DF62678C</t>
  </si>
  <si>
    <t>강관손료</t>
  </si>
  <si>
    <t>주재료비의 7%</t>
  </si>
  <si>
    <t>5A8F0611B5A30159BD84F31101FA001</t>
  </si>
  <si>
    <t>5B9B260B79C3BB530A74EA71A798AE5A8F0611B5A30159BD84F31101FA001</t>
  </si>
  <si>
    <t>비계안정장치, 바퀴</t>
  </si>
  <si>
    <t>5CB1C6F2ECB30E54E2B41351DA0B27DF62678E</t>
  </si>
  <si>
    <t>5B9B260B79C3BB530A74EA71A798AE5CB1C6F2ECB30E54E2B41351DA0B27DF62678E</t>
  </si>
  <si>
    <t>비계안정장치, 쟈키</t>
  </si>
  <si>
    <t>5CB1C6F2ECB30E54E2B41351DA0B27DF62678F</t>
  </si>
  <si>
    <t>5B9B260B79C3BB530A74EA71A798AE5CB1C6F2ECB30E54E2B41351DA0B27DF62678F</t>
  </si>
  <si>
    <t>비계안정장치, 발판, 40*200*2000</t>
  </si>
  <si>
    <t>장</t>
  </si>
  <si>
    <t>5CB1C6F2ECB30E54E2B41351D85F77E554B140</t>
  </si>
  <si>
    <t>5B9B260B79C3BB530A74EA71A798AE5CB1C6F2ECB30E54E2B41351D85F77E554B140</t>
  </si>
  <si>
    <t>비계안전발판손료</t>
  </si>
  <si>
    <t>주재료비의 9%</t>
  </si>
  <si>
    <t>5A8F0611B5A30159BD84F31101F9002</t>
  </si>
  <si>
    <t>5B9B260B79C3BB530A74EA71A798AE5A8F0611B5A30159BD84F31101F9002</t>
  </si>
  <si>
    <t>높이 2m, 노무비</t>
  </si>
  <si>
    <t>호표 107</t>
  </si>
  <si>
    <t>5B9B260B79C3BB530A74EA6180F101</t>
  </si>
  <si>
    <t>5B9B260B79C3BB530A74EA71A798AE5B9B260B79C3BB530A74EA6180F101</t>
  </si>
  <si>
    <t xml:space="preserve"> [ 합          계 ]</t>
  </si>
  <si>
    <t>건축물 현장정리  전문, 개보수공사  M2  공통 2-9-2   ( 호표 2 )</t>
  </si>
  <si>
    <t>교육청</t>
  </si>
  <si>
    <t>공통 2-9-2</t>
  </si>
  <si>
    <t>보통인부</t>
  </si>
  <si>
    <t>일반공사 직종</t>
  </si>
  <si>
    <t>인</t>
  </si>
  <si>
    <t>노임 1</t>
  </si>
  <si>
    <t>5B441693DEA3FD57C5A47EC150F36647914F2E</t>
  </si>
  <si>
    <t>5B9B260ECFF33C55AF14E5D1E3604C5B441693DEA3FD57C5A47EC150F36647914F2E</t>
  </si>
  <si>
    <t>준공청소    M2  공통 2-11-3   ( 호표 3 )</t>
  </si>
  <si>
    <t>공통 2-11-3</t>
  </si>
  <si>
    <t>5B9B260ECA735A56E4445C61ED349E5B441693DEA3FD57C5A47EC150F36647914F2E</t>
  </si>
  <si>
    <t>유성페인트 [뿜칠 - 바탕처리포함]  철재면, 2회  M2  건축 11-2-5   ( 호표 4 )</t>
  </si>
  <si>
    <t>건축 11-2-5</t>
  </si>
  <si>
    <t>유성페인트 뿜칠 재료비(20년 품셈기준)</t>
  </si>
  <si>
    <t>철재면, 2회, 2급</t>
  </si>
  <si>
    <t>호표 108</t>
  </si>
  <si>
    <t>5B9BD67626937E51EDF4ACC11176B6</t>
  </si>
  <si>
    <t>5B9BD67BA9B354599974FB617747C45B9BD67626937E51EDF4ACC11176B6</t>
  </si>
  <si>
    <t>수성페인트 뿜칠</t>
  </si>
  <si>
    <t>2회 노무비</t>
  </si>
  <si>
    <t>호표 109</t>
  </si>
  <si>
    <t>5B9BD677CF83885C5E3406E1517BA2</t>
  </si>
  <si>
    <t>5B9BD67BA9B354599974FB617747C45B9BD677CF83885C5E3406E1517BA2</t>
  </si>
  <si>
    <t>철재면 바탕만들기</t>
  </si>
  <si>
    <t>노무비</t>
  </si>
  <si>
    <t>호표 110</t>
  </si>
  <si>
    <t>5B9BD667A3D3AD5F4FD4C06133934E</t>
  </si>
  <si>
    <t>5B9BD67BA9B354599974FB617747C45B9BD667A3D3AD5F4FD4C06133934E</t>
  </si>
  <si>
    <t>타일접착붙임(포세린(포슬린):600*1200*10T)  벽,접착붙임(백색줄눈)  M2  건축 3-2-2, -1-2   ( 호표 5 )</t>
  </si>
  <si>
    <t>건축 3-2-2, -1-2</t>
  </si>
  <si>
    <t>타일 붙임 / 접착 붙이기</t>
  </si>
  <si>
    <t>벽, 타일 0.21∼0.40m2 이하, 28m2/일당</t>
  </si>
  <si>
    <t>호표 112</t>
  </si>
  <si>
    <t>5B9BE65AAC1384572D243EF103F6E5</t>
  </si>
  <si>
    <t>5B9BE65AAEC3C05937B42A8128E7E75B9BE65AAC1384572D243EF103F6E5</t>
  </si>
  <si>
    <t>타일줄눈 설치 / 벽면</t>
  </si>
  <si>
    <t>타일규격 m2, 0.21 ~ 0.40 이하</t>
  </si>
  <si>
    <t>호표 113</t>
  </si>
  <si>
    <t>5B9BE65AAC133C55D514F161DAEE96</t>
  </si>
  <si>
    <t>5B9BE65AAEC3C05937B42A8128E7E75B9BE65AAC133C55D514F161DAEE96</t>
  </si>
  <si>
    <t>타일시멘트</t>
  </si>
  <si>
    <t>타일시멘트, 줄눈용, 백색</t>
  </si>
  <si>
    <t>자재 21</t>
  </si>
  <si>
    <t>5CB1C6F2E473A254AA24A3313225F328BD8C4A</t>
  </si>
  <si>
    <t>5B9BE65AAEC3C05937B42A8128E7E75CB1C6F2E473A254AA24A3313225F328BD8C4A</t>
  </si>
  <si>
    <t>수밀코킹(실리콘)  삼각, 10mm, 창호주위  M  건축 6-6-1   ( 호표 6 )</t>
  </si>
  <si>
    <t>건축 6-6-1</t>
  </si>
  <si>
    <t>실링재</t>
  </si>
  <si>
    <t>실링재, 실리콘, 비초산, 유리용, 창호주위</t>
  </si>
  <si>
    <t>L</t>
  </si>
  <si>
    <t>자재 80</t>
  </si>
  <si>
    <t>5CB1D6984903985CBA34B5F14FC16862CBA3A1</t>
  </si>
  <si>
    <t>5B9BB621C603C155EBF4D5D11419C95CB1D6984903985CBA34B5F14FC16862CBA3A1</t>
  </si>
  <si>
    <t>수밀코킹</t>
  </si>
  <si>
    <t>호표 114</t>
  </si>
  <si>
    <t>5B9BB621C563865066949561460D1E</t>
  </si>
  <si>
    <t>5B9BB621C603C155EBF4D5D11419C95B9BB621C563865066949561460D1E</t>
  </si>
  <si>
    <t>PVC마이너스몰딩 비드설치  SST'L H=31.5mm  M     ( 호표 7 )</t>
  </si>
  <si>
    <t>PVC마이너스몰딩</t>
  </si>
  <si>
    <t>W12*H31.5, L2440</t>
  </si>
  <si>
    <t>자재 71</t>
  </si>
  <si>
    <t>5CB1D6984903985E6E244CE1688542E05DCE76</t>
  </si>
  <si>
    <t>5B9B465D88E3505F7BD469512968025CB1D6984903985E6E244CE1688542E05DCE76</t>
  </si>
  <si>
    <t>코너비드 설치</t>
  </si>
  <si>
    <t>호표 115</t>
  </si>
  <si>
    <t>5B9B465D88E3505E54C4858120F73B</t>
  </si>
  <si>
    <t>5B9B465D88E3505F7BD469512968025B9B465D88E3505E54C4858120F73B</t>
  </si>
  <si>
    <t>ST'L천정틀설치  ㅁ50*50*2.3 @900*900, 녹막이P  M2     ( 호표 8 )</t>
  </si>
  <si>
    <t>일반구조용각형강관</t>
  </si>
  <si>
    <t>일반구조용각형강관, 각형강관, 50*50*2.3mm</t>
  </si>
  <si>
    <t>자재 84</t>
  </si>
  <si>
    <t>5CC236E4B8D3005009B482215C1AF5198DF52B</t>
  </si>
  <si>
    <t>5B9B96DEF8D33259A454244186DF705CC236E4B8D3005009B482215C1AF5198DF52B</t>
  </si>
  <si>
    <t>세트앵커</t>
  </si>
  <si>
    <t>세트앵커, M12*L100mm</t>
  </si>
  <si>
    <t>자재 52</t>
  </si>
  <si>
    <t>5CB1D69B1B33BD54C964ECF1261F74CFD81AFE</t>
  </si>
  <si>
    <t>5B9B96DEF8D33259A454244186DF705CB1D69B1B33BD54C964ECF1261F74CFD81AFE</t>
  </si>
  <si>
    <t>잡철물 제작 및 설치</t>
  </si>
  <si>
    <t>현장제작 설치, 일반철재</t>
  </si>
  <si>
    <t>호표 116</t>
  </si>
  <si>
    <t>5B9B96D4F5A335541084A621BDC79B</t>
  </si>
  <si>
    <t>5B9B96DEF8D33259A454244186DF705B9B96D4F5A335541084A621BDC79B</t>
  </si>
  <si>
    <t>5B9B96DEF8D33259A454244186DF705B9BD67500931B561474F501650794</t>
  </si>
  <si>
    <t>SST'L재료분리대(바닥/H.L)  W40*H20*1.5t  M     ( 호표 9 )</t>
  </si>
  <si>
    <t>스테인리스헤어라인판(STS 304) (HL)</t>
  </si>
  <si>
    <t>스테인리스헤어라인판, 1.5mm</t>
  </si>
  <si>
    <t>자재 15</t>
  </si>
  <si>
    <t>5CB1C6F2E5030E5C025470E15B9926C6F89A2B</t>
  </si>
  <si>
    <t>5B9BC60ACD23BF5CDA94395106FBE15CB1C6F2E5030E5C025470E15B9926C6F89A2B</t>
  </si>
  <si>
    <t>일반구조용압연강판</t>
  </si>
  <si>
    <t>일반구조용압연강판, 2.3mm</t>
  </si>
  <si>
    <t>자재 13</t>
  </si>
  <si>
    <t>5CB1C6F2E5030E5C02546671D190666E1FB755</t>
  </si>
  <si>
    <t>5B9BC60ACD23BF5CDA94395106FBE15CB1C6F2E5030E5C02546671D190666E1FB755</t>
  </si>
  <si>
    <t>일반구조용압연강판, 1.6mm</t>
  </si>
  <si>
    <t>자재 12</t>
  </si>
  <si>
    <t>5CB1C6F2E5030E5C02546671D190666E1FB752</t>
  </si>
  <si>
    <t>5B9BC60ACD23BF5CDA94395106FBE15CB1C6F2E5030E5C02546671D190666E1FB752</t>
  </si>
  <si>
    <t>5B9BC60ACD23BF5CDA94395106FBE15B9B96D4F5A335541084A621BDC79B</t>
  </si>
  <si>
    <t>현장제작 설치, 경량철재</t>
  </si>
  <si>
    <t>호표 119</t>
  </si>
  <si>
    <t>5B9B96D4F5A3355410848B41C1E648</t>
  </si>
  <si>
    <t>5B9BC60ACD23BF5CDA94395106FBE15B9B96D4F5A3355410848B41C1E648</t>
  </si>
  <si>
    <t>AL몰딩 설치  W형, 15*15*15*15*1.0mm  M  건축 8-1-5   ( 호표 10 )</t>
  </si>
  <si>
    <t>건축 8-1-5</t>
  </si>
  <si>
    <t>경량철골천장틀</t>
  </si>
  <si>
    <t>경량철골천장틀, 몰딩(알루미늄), W형, 15*15*15*15*1.0mm</t>
  </si>
  <si>
    <t>자재 31</t>
  </si>
  <si>
    <t>5CB1C6F2E3535C5026741C31C3F2C8FE27E67D</t>
  </si>
  <si>
    <t>5B9BC604A65320586D648481E373845CB1C6F2E3535C5026741C31C3F2C8FE27E67D</t>
  </si>
  <si>
    <t>잡재료</t>
  </si>
  <si>
    <t>재료비의 5%</t>
  </si>
  <si>
    <t>5B9BC604A65320586D648481E373845A8F0611B5A30159BD84F31101FA001</t>
  </si>
  <si>
    <t>몰딩 설치</t>
  </si>
  <si>
    <t>호표 120</t>
  </si>
  <si>
    <t>5B9BC604A4A35B53B6D47DE17DBA9C</t>
  </si>
  <si>
    <t>5B9BC604A65320586D648481E373845B9BC604A4A35B53B6D47DE17DBA9C</t>
  </si>
  <si>
    <t>콘크리트면 마무리  3.6m 이하, 내벽  M2  건축 9-2-1   ( 호표 11 )</t>
  </si>
  <si>
    <t>건축 9-2-1</t>
  </si>
  <si>
    <t>콘크리트면 정리</t>
  </si>
  <si>
    <t>3.6m 이하</t>
  </si>
  <si>
    <t>호표 121</t>
  </si>
  <si>
    <t>5B9B46565BC32554F214F47118CF74</t>
  </si>
  <si>
    <t>5B9B46565BC32554F214F4711CABEB5B9B46565BC32554F214F47118CF74</t>
  </si>
  <si>
    <t>기존 바닥 면정리    M2  건축 9-1-4   ( 호표 12 )</t>
  </si>
  <si>
    <t>건축 9-1-4</t>
  </si>
  <si>
    <t>미장공</t>
  </si>
  <si>
    <t>노임 10</t>
  </si>
  <si>
    <t>5B441693DEA3FD57C5A47EC150F36647914D78</t>
  </si>
  <si>
    <t>5B9B46565DF33253EA2493D11D10545B441693DEA3FD57C5A47EC150F36647914D78</t>
  </si>
  <si>
    <t>공구손료</t>
  </si>
  <si>
    <t>인력품의 9%</t>
  </si>
  <si>
    <t>5B9B46565DF33253EA2493D11D10545A8F0611B5A30159BD84F31101FA001</t>
  </si>
  <si>
    <t>AD03 [ G.V ㅁ150*60*1.5T, 유성P ]  1.800 x 2.100 = 3.780  EA     ( 호표 13 )</t>
  </si>
  <si>
    <t>갈바강판 문틀설치</t>
  </si>
  <si>
    <t>ㅁ150*60*1.5T, 유성P</t>
  </si>
  <si>
    <t>호표 122</t>
  </si>
  <si>
    <t>5B9BF641E643775051244A011D9FC2</t>
  </si>
  <si>
    <t>5B9BF64394233B582D5445011D87DB5B9BF641E643775051244A011D9FC2</t>
  </si>
  <si>
    <t>AFD02[폴딩도어]  5.400 x 2.400 = 12.960  EA     ( 호표 14 )</t>
  </si>
  <si>
    <t>폴딩도어</t>
  </si>
  <si>
    <t>12T, 강화유리</t>
  </si>
  <si>
    <t>자재 76</t>
  </si>
  <si>
    <t>5CB1D6984903985E6E244CE1688542E31BF0E4</t>
  </si>
  <si>
    <t>5B9BF64394233B582D5445011D87D95CB1D6984903985E6E244CE1688542E31BF0E4</t>
  </si>
  <si>
    <t>WD01  0.900 x 2.400 = 2.160  EA     ( 호표 15 )</t>
  </si>
  <si>
    <t>각재</t>
  </si>
  <si>
    <t>각재, 라왕, 일반</t>
  </si>
  <si>
    <t>재</t>
  </si>
  <si>
    <t>자재 17</t>
  </si>
  <si>
    <t>5CB1C6F2E5031F5264742D41B661DBAFE84223</t>
  </si>
  <si>
    <t>5B9BF64394233B582D5445011D87DF5CB1C6F2E5031F5264742D41B661DBAFE84223</t>
  </si>
  <si>
    <t>보통합판</t>
  </si>
  <si>
    <t>보통합판, 1급, 4.8*1220*2440mm</t>
  </si>
  <si>
    <t>매</t>
  </si>
  <si>
    <t>자재 2</t>
  </si>
  <si>
    <t>5C96E616FCA3A7539064F2415FD549B757A637</t>
  </si>
  <si>
    <t>5B9BF64394233B582D5445011D87DF5C96E616FCA3A7539064F2415FD549B757A637</t>
  </si>
  <si>
    <t>일반못</t>
  </si>
  <si>
    <t>일반못, 50mm</t>
  </si>
  <si>
    <t>자재 51</t>
  </si>
  <si>
    <t>5CB1D69B1B33BD55EF64C211123B5D15E29D70</t>
  </si>
  <si>
    <t>5B9BF64394233B582D5445011D87DF5CB1D69B1B33BD55EF64C211123B5D15E29D70</t>
  </si>
  <si>
    <t>목재창호 설치 / 여닫이</t>
  </si>
  <si>
    <t>창호면적 m2, 1.0 ~ 3.0 이하</t>
  </si>
  <si>
    <t>호표 127</t>
  </si>
  <si>
    <t>5B9BF64397F36C5F05A4F2010E5BCD</t>
  </si>
  <si>
    <t>5B9BF64394233B582D5445011D87DF5B9BF64397F36C5F05A4F2010E5BCD</t>
  </si>
  <si>
    <t>도어록 설치 / 일반도어록 목재창호</t>
  </si>
  <si>
    <t>호표 128</t>
  </si>
  <si>
    <t>5B9BF644BA23505855D433E13A6A83</t>
  </si>
  <si>
    <t>5B9BF64394233B582D5445011D87DF5B9BF644BA23505855D433E13A6A83</t>
  </si>
  <si>
    <t>플로어힌지 설치  재료비 별도  개소  건축 10-2-2   ( 호표 16 )</t>
  </si>
  <si>
    <t>건축 10-2-2</t>
  </si>
  <si>
    <t>창호공</t>
  </si>
  <si>
    <t>노임 8</t>
  </si>
  <si>
    <t>5B441693DEA3FD57C5A47EC150F36647914D7B</t>
  </si>
  <si>
    <t>5B9BF644B913E157A4A49031AB303F5B441693DEA3FD57C5A47EC150F36647914D7B</t>
  </si>
  <si>
    <t>5B9BF644B913E157A4A49031AB303F5B441693DEA3FD57C5A47EC150F36647914F2E</t>
  </si>
  <si>
    <t>인력품의 2%</t>
  </si>
  <si>
    <t>5B9BF644B913E157A4A49031AB303F5A8F0611B5A30159BD84F31101FA001</t>
  </si>
  <si>
    <t>창호주위 발포우레탄 충전  창호주위  M  건축 9-3-2   ( 호표 17 )</t>
  </si>
  <si>
    <t>건축 9-3-2</t>
  </si>
  <si>
    <t>우레탄폼주입</t>
  </si>
  <si>
    <t>주입발포공법</t>
  </si>
  <si>
    <t>M3</t>
  </si>
  <si>
    <t>자재 23</t>
  </si>
  <si>
    <t>5CB1C6F2E1A3645691E47161DF9F6C9342B74B</t>
  </si>
  <si>
    <t>5B9BF644BFA38258EAB442213571375CB1C6F2E1A3645691E47161DF9F6C9342B74B</t>
  </si>
  <si>
    <t>강화유리문 [투명]  유리문, 12*900*2100mm, 손보호  EA     ( 호표 18 )</t>
  </si>
  <si>
    <t>유리문</t>
  </si>
  <si>
    <t>유리문, 12*900*2100mm, 손보호, 투명, 강화유리문</t>
  </si>
  <si>
    <t>자재 35</t>
  </si>
  <si>
    <t>5CB1C6F2E243C252E1E4D6E12A168ECA1150DF</t>
  </si>
  <si>
    <t>5B9BF640C273185A67F45C316CA2EB5CB1C6F2E243C252E1E4D6E12A168ECA1150DF</t>
  </si>
  <si>
    <t>유리블럭 설치    M2     ( 호표 19 )</t>
  </si>
  <si>
    <t>유리블럭</t>
  </si>
  <si>
    <t>유리블록, 투명, 190*190*95mm</t>
  </si>
  <si>
    <t>자재 85</t>
  </si>
  <si>
    <t>5CC2468DD6E3615D4BE487B12946B4302CA74C</t>
  </si>
  <si>
    <t>5B9A16C7E4C3AC51BF94EE3179FBF25CC2468DD6E3615D4BE487B12946B4302CA74C</t>
  </si>
  <si>
    <t>유리공</t>
  </si>
  <si>
    <t>노임 9</t>
  </si>
  <si>
    <t>5B441693DEA3FD57C5A47EC150F36647914D7A</t>
  </si>
  <si>
    <t>5B9A16C7E4C3AC51BF94EE3179FBF25B441693DEA3FD57C5A47EC150F36647914D7A</t>
  </si>
  <si>
    <t>유성페인트 롤러칠[바탕처리포함]  철재면, 2회 1급  M2  건축 11-2-5   ( 호표 20 )</t>
  </si>
  <si>
    <t>유성페인트 롤러칠</t>
  </si>
  <si>
    <t>철재면 2회 노무비</t>
  </si>
  <si>
    <t>호표 125</t>
  </si>
  <si>
    <t>5B9BD6762693535602344A712A84DC</t>
  </si>
  <si>
    <t>5B9BD6762693535602340CC15A35885B9BD6762693535602344A712A84DC</t>
  </si>
  <si>
    <t>유성페인트 롤러칠 재료비(20년 품셈기준)</t>
  </si>
  <si>
    <t>철재면, 2회, 1급</t>
  </si>
  <si>
    <t>호표 126</t>
  </si>
  <si>
    <t>5B9BD6762693535602344A7128D934</t>
  </si>
  <si>
    <t>5B9BD6762693535602340CC15A35885B9BD6762693535602344A7128D934</t>
  </si>
  <si>
    <t>5B9BD6762693535602340CC15A35885B9BD667A3D3AD5F4FD4C06133934E</t>
  </si>
  <si>
    <t>바탕만들기+수성페인트 롤러칠  내부 2회, con'c·mortar면, 친환경, [진품]  M2  건축 11-1-1,-2-2   ( 호표 21 )</t>
  </si>
  <si>
    <t>건축 11-1-1,-2-2</t>
  </si>
  <si>
    <t>con'c, mortar면 바탕만들기</t>
  </si>
  <si>
    <t>내부 친환경 노무비</t>
  </si>
  <si>
    <t>호표 129</t>
  </si>
  <si>
    <t>5B9BD667A3D3AD5F4FD4D2815A9345</t>
  </si>
  <si>
    <t>5B9BD677CF83885BB3E499F18FCF4E5B9BD667A3D3AD5F4FD4D2815A9345</t>
  </si>
  <si>
    <t>수성페인트 롤러칠</t>
  </si>
  <si>
    <t>호표 130</t>
  </si>
  <si>
    <t>5B9BD677CF83885BB6A40191BD8D03</t>
  </si>
  <si>
    <t>5B9BD677CF83885BB3E499F18FCF4E5B9BD677CF83885BB6A40191BD8D03</t>
  </si>
  <si>
    <t>수성페인트 롤러칠 재료비(20년 품셈기준)</t>
  </si>
  <si>
    <t>내부, 2회, 친환경페인트(진품)</t>
  </si>
  <si>
    <t>호표 131</t>
  </si>
  <si>
    <t>5B9BD677CF83885BB3E4B4C1446F15</t>
  </si>
  <si>
    <t>5B9BD677CF83885BB3E499F18FCF4E5B9BD677CF83885BB3E4B4C1446F15</t>
  </si>
  <si>
    <t>바탕만들기+수성페인트 롤러칠  내부 2회, G.B.면 줄퍼티, 친환경, [진품]  M2  건축 11-1-2,-2-2   ( 호표 22 )</t>
  </si>
  <si>
    <t>건축 11-1-2,-2-2</t>
  </si>
  <si>
    <t>석고보드면 바탕만들기</t>
  </si>
  <si>
    <t>줄퍼티 친환경 노무비</t>
  </si>
  <si>
    <t>호표 132</t>
  </si>
  <si>
    <t>5B9BD667A3D3AD5F4FD4E351D44D3B</t>
  </si>
  <si>
    <t>5B9BD677CF83885BB3E4998140489C5B9BD667A3D3AD5F4FD4E351D44D3B</t>
  </si>
  <si>
    <t>5B9BD677CF83885BB3E4998140489C5B9BD677CF83885BB6A40191BD8D03</t>
  </si>
  <si>
    <t>5B9BD677CF83885BB3E4998140489C5B9BD677CF83885BB3E4B4C1446F15</t>
  </si>
  <si>
    <t>바탕만들기+수성페인트 롤러칠  내천장 2회, G.B.면 줄퍼티, 친환경, [진품]  M2  건축 11-1-2,-2-2   ( 호표 23 )</t>
  </si>
  <si>
    <t>줄퍼티 천장 친환경, 노무비</t>
  </si>
  <si>
    <t>호표 133</t>
  </si>
  <si>
    <t>5B9BD667A3D3AD5F4FD4E351D701E2</t>
  </si>
  <si>
    <t>5B9BD677CF83885BB3E43701E3D60A5B9BD667A3D3AD5F4FD4E351D701E2</t>
  </si>
  <si>
    <t>천장 2회 노무비</t>
  </si>
  <si>
    <t>호표 134</t>
  </si>
  <si>
    <t>5B9BD677CF83885BB134D1113A2BAC</t>
  </si>
  <si>
    <t>5B9BD677CF83885BB3E43701E3D60A5B9BD677CF83885BB134D1113A2BAC</t>
  </si>
  <si>
    <t>5B9BD677CF83885BB3E43701E3D60A5B9BD677CF83885BB3E4B4C1446F15</t>
  </si>
  <si>
    <t>바탕만들기+바니시칠 [방염]  목재면, 1회  M2  건축 11-2-2, 준용   ( 호표 24 )</t>
  </si>
  <si>
    <t>교육청자료</t>
  </si>
  <si>
    <t>건축 11-2-2, 준용</t>
  </si>
  <si>
    <t>목재면 바탕만들기</t>
  </si>
  <si>
    <t>퍼티 및 연마 노무비</t>
  </si>
  <si>
    <t>호표 135</t>
  </si>
  <si>
    <t>5B9BD667A3D3AD5F4FD4B7F16136EB</t>
  </si>
  <si>
    <t>5B9BD6724CE39B5999F439E1AD39485B9BD667A3D3AD5F4FD4B7F16136EB</t>
  </si>
  <si>
    <t>바니시</t>
  </si>
  <si>
    <t>바니시, 방염바니시</t>
  </si>
  <si>
    <t>자재 81</t>
  </si>
  <si>
    <t>5CB1D6984903985CBA3488B1D256E8E26A4FBC</t>
  </si>
  <si>
    <t>5B9BD6724CE39B5999F439E1AD39485CB1D6984903985CBA3488B1D256E8E26A4FBC</t>
  </si>
  <si>
    <t>시너</t>
  </si>
  <si>
    <t>시너, KSM6060, 1종</t>
  </si>
  <si>
    <t>자재 82</t>
  </si>
  <si>
    <t>5CB1D698490398535D546C61538761DA42AA78</t>
  </si>
  <si>
    <t>5B9BD6724CE39B5999F439E1AD39485CB1D698490398535D546C61538761DA42AA78</t>
  </si>
  <si>
    <t>주재료비의 5%</t>
  </si>
  <si>
    <t>5B9BD6724CE39B5999F439E1AD39485A8F0611B5A30159BD84F31101FA001</t>
  </si>
  <si>
    <t>도장공</t>
  </si>
  <si>
    <t>노임 12</t>
  </si>
  <si>
    <t>5B441693DEA3FD57C5A47EC150F36647914D76</t>
  </si>
  <si>
    <t>5B9BD6724CE39B5999F439E1AD39485B441693DEA3FD57C5A47EC150F36647914D76</t>
  </si>
  <si>
    <t>5B9BD6724CE39B5999F439E1AD39485A8F0611B5A30159BD84F31101F9002</t>
  </si>
  <si>
    <t>벽체틀 설치 [미송]  60*30, @450*450  M2  건축 4-2-1   ( 호표 25 )</t>
  </si>
  <si>
    <t>건축 4-2-1</t>
  </si>
  <si>
    <t>각재, 미송</t>
  </si>
  <si>
    <t>자재 16</t>
  </si>
  <si>
    <t>5CB1C6F2E5031F5264742D41B661DBAFE845FD</t>
  </si>
  <si>
    <t>5B9BA6C26363305FDE84A9B12DED6C5CB1C6F2E5031F5264742D41B661DBAFE845FD</t>
  </si>
  <si>
    <t>벽체틀 설치</t>
  </si>
  <si>
    <t>자재 별도</t>
  </si>
  <si>
    <t>호표 136</t>
  </si>
  <si>
    <t>5B9BA6C2636314526F544C614ED2ED</t>
  </si>
  <si>
    <t>5B9BA6C26363305FDE84A9B12DED6C5B9BA6C2636314526F544C614ED2ED</t>
  </si>
  <si>
    <t>벽체틀 설치 [미송]  60*30, @450*450*2EA, L:70 [지주포함]  M2  건축 4-2-1   ( 호표 26 )</t>
  </si>
  <si>
    <t>5B9BA6C26363305FDE84A981586C825CB1C6F2E5031F5264742D41B661DBAFE845FD</t>
  </si>
  <si>
    <t>5B9BA6C26363305FDE84A981586C825B9BA6C2636314526F544C614ED2ED</t>
  </si>
  <si>
    <t>비닐타일 깔기  비닐타일, 3*180*1200mm, 데코타일  M2  건축 5-1-1   ( 호표 27 )</t>
  </si>
  <si>
    <t>건축 5-1-1</t>
  </si>
  <si>
    <t>비닐타일</t>
  </si>
  <si>
    <t>자재 34</t>
  </si>
  <si>
    <t>5CB1C6F2E3535C51CC94FB915933C4BF2DFB57</t>
  </si>
  <si>
    <t>5B9BC60CFB23565DF1F48FA154D3215CB1C6F2E3535C51CC94FB915933C4BF2DFB57</t>
  </si>
  <si>
    <t>PVC계 바닥재 설치 - 타일형</t>
  </si>
  <si>
    <t>주재료 제외</t>
  </si>
  <si>
    <t>호표 137</t>
  </si>
  <si>
    <t>5B9BC60CFB23565DF5543281FB03B9</t>
  </si>
  <si>
    <t>5B9BC60CFB23565DF1F48FA154D3215B9BC60CFB23565DF5543281FB03B9</t>
  </si>
  <si>
    <t>걸레받이 설치 - 중밀도섬유판  T=9, H=60  M  건축 5-3-5   ( 호표 28 )</t>
  </si>
  <si>
    <t>건축 5-3-5</t>
  </si>
  <si>
    <t>중밀도섬유판</t>
  </si>
  <si>
    <t>중밀도섬유판, 9.0*1220*2440mm</t>
  </si>
  <si>
    <t>자재 3</t>
  </si>
  <si>
    <t>5C96E616FCA3A7539064D7B1656F361BD4F1FC</t>
  </si>
  <si>
    <t>5B9BC60CFF93DA51D1B44D51F804715C96E616FCA3A7539064D7B1656F361BD4F1FC</t>
  </si>
  <si>
    <t>고무접착제</t>
  </si>
  <si>
    <t>고무접착제, 건설용고무풀</t>
  </si>
  <si>
    <t>자재 63</t>
  </si>
  <si>
    <t>5CB1D698486305553C64B2F1CA8B739A2DDB26</t>
  </si>
  <si>
    <t>5B9BC60CFF93DA51D1B44D51F804715CB1D698486305553C64B2F1CA8B739A2DDB26</t>
  </si>
  <si>
    <t>걸레받이 설치</t>
  </si>
  <si>
    <t>중밀도섬유판, H=75~120mm 기준</t>
  </si>
  <si>
    <t>호표 138</t>
  </si>
  <si>
    <t>5B9BC60CFF93F55054646E7129435F</t>
  </si>
  <si>
    <t>5B9BC60CFF93DA51D1B44D51F804715B9BC60CFF93F55054646E7129435F</t>
  </si>
  <si>
    <t>에칭시트지바름  0.5T  M2     ( 호표 29 )</t>
  </si>
  <si>
    <t>에칭필름</t>
  </si>
  <si>
    <t>자재 27</t>
  </si>
  <si>
    <t>5CB1C6F2E3535C53FA9465814180061D9133A0</t>
  </si>
  <si>
    <t>5B9BC60F4F63285F08D451117DE2985CB1C6F2E3535C53FA9465814180061D9133A0</t>
  </si>
  <si>
    <t>도배공</t>
  </si>
  <si>
    <t>노임 14</t>
  </si>
  <si>
    <t>5B441693DEA3FD57C5A47EC150F36647914C59</t>
  </si>
  <si>
    <t>5B9BC60F4F63285F08D451117DE2985B441693DEA3FD57C5A47EC150F36647914C59</t>
  </si>
  <si>
    <t>5B9BC60F4F63285F08D451117DE2985B441693DEA3FD57C5A47EC150F36647914F2E</t>
  </si>
  <si>
    <t>인테리어필름지바름 [방염우드]  0.42T  M2     ( 호표 30 )</t>
  </si>
  <si>
    <t>시공도</t>
  </si>
  <si>
    <t>인테리어필름</t>
  </si>
  <si>
    <t>0.42*1.22, 방염우드</t>
  </si>
  <si>
    <t>자재 26</t>
  </si>
  <si>
    <t>5CB1C6F2E3535C53FA9465814180061D9131F4</t>
  </si>
  <si>
    <t>5B9BC60F4F63285F08D451117CDC4D5CB1C6F2E3535C53FA9465814180061D9131F4</t>
  </si>
  <si>
    <t>MDF 벽 설치  T9.0mm  M2  건축 4-2-3   ( 호표 31 )</t>
  </si>
  <si>
    <t>건축 4-2-3</t>
  </si>
  <si>
    <t>5B9BC60EA6C3AB58ED04F3E1BB8D555C96E616FCA3A7539064D7B1656F361BD4F1FC</t>
  </si>
  <si>
    <t>MDF 설치</t>
  </si>
  <si>
    <t>호표 139</t>
  </si>
  <si>
    <t>5B9BC60EA6C3AB58ED04F3E1BB8F02</t>
  </si>
  <si>
    <t>5B9BC60EA6C3AB58ED04F3E1BB8D555B9BC60EA6C3AB58ED04F3E1BB8F02</t>
  </si>
  <si>
    <t>흡음텍스 설치 [마이톤 - M-BAR]  300*600*15.0mm, 천정, 텍스포함  M2  건축 5-2-1   ( 호표 32 )</t>
  </si>
  <si>
    <t>건축 5-2-1</t>
  </si>
  <si>
    <t>불연천장재</t>
  </si>
  <si>
    <t>불연천장재, 마이톤, M-Bar용, 15*300*600mm</t>
  </si>
  <si>
    <t>자재 30</t>
  </si>
  <si>
    <t>5CB1C6F2E3535C50267476B1000DA022281AA3</t>
  </si>
  <si>
    <t>5B9BC60EA6C39954987441415E4C9B5CB1C6F2E3535C50267476B1000DA022281AA3</t>
  </si>
  <si>
    <t>주재료비의 3%</t>
  </si>
  <si>
    <t>5B9BC60EA6C39954987441415E4C9B5A8F0611B5A30159BD84F31101FA001</t>
  </si>
  <si>
    <t>흡음텍스 설치</t>
  </si>
  <si>
    <t>호표 141</t>
  </si>
  <si>
    <t>5B9BC60EA6C39954987441711276E4</t>
  </si>
  <si>
    <t>5B9BC60EA6C39954987441415E4C9B5B9BC60EA6C39954987441711276E4</t>
  </si>
  <si>
    <t>석고판 못붙임(바탕용)  벽, 일반 9.5mm  M2  건축 5-2-2   ( 호표 33 )</t>
  </si>
  <si>
    <t>건축 5-2-2</t>
  </si>
  <si>
    <t>석고보드, 평보드, 9.5*900*1800mm(㎡)</t>
  </si>
  <si>
    <t>자재 28</t>
  </si>
  <si>
    <t>5CB1C6F2E3535C53FA94A341387B64F518F7EB</t>
  </si>
  <si>
    <t>5B9BC60EA523525151547201D266255CB1C6F2E3535C53FA94A341387B64F518F7EB</t>
  </si>
  <si>
    <t>석고판 설치(나사고정) - 바탕용</t>
  </si>
  <si>
    <t>벽, 1겹 붙임</t>
  </si>
  <si>
    <t>호표 142</t>
  </si>
  <si>
    <t>5B9BC60EA52352515154722181E8F0</t>
  </si>
  <si>
    <t>5B9BC60EA523525151547201D266255B9BC60EA52352515154722181E8F0</t>
  </si>
  <si>
    <t>석고판 못붙임(바탕용)  벽, 일반 9.5mm*2PLY  M2  건축 5-2-2   ( 호표 34 )</t>
  </si>
  <si>
    <t>5B9BC60EA523525151547201D0B8495CB1C6F2E3535C53FA94A341387B64F518F7EB</t>
  </si>
  <si>
    <t>벽, 2겹 붙임</t>
  </si>
  <si>
    <t>호표 143</t>
  </si>
  <si>
    <t>5B9BC60EA52352515154722181EB44</t>
  </si>
  <si>
    <t>5B9BC60EA523525151547201D0B8495B9BC60EA52352515154722181EB44</t>
  </si>
  <si>
    <t>석고판 못붙임(바탕용)  천정, 일반 9.5mm*2PLY  M2  건축 5-2-2   ( 호표 35 )</t>
  </si>
  <si>
    <t>5B9BC60EA52352527864188194B9915CB1C6F2E3535C53FA94A341387B64F518F7EB</t>
  </si>
  <si>
    <t>천장, 2겹 붙임</t>
  </si>
  <si>
    <t>호표 144</t>
  </si>
  <si>
    <t>5B9BC60EA5235252786418B1693C67</t>
  </si>
  <si>
    <t>5B9BC60EA52352527864188194B9915B9BC60EA5235252786418B1693C67</t>
  </si>
  <si>
    <t>요꼬합판 벽 설치  T4.0mm*3겹  M2     ( 호표 36 )</t>
  </si>
  <si>
    <t>요꼬(오징어)합판</t>
  </si>
  <si>
    <t>4.0T*1220*2440</t>
  </si>
  <si>
    <t>자재 70</t>
  </si>
  <si>
    <t>5CB1D6984903985E6E244CE1688542E05EE849</t>
  </si>
  <si>
    <t>5B9BC60EA3736B5F7DD4AF512A4F9B5CB1D6984903985E6E244CE1688542E05EE849</t>
  </si>
  <si>
    <t>벽체합판 설치</t>
  </si>
  <si>
    <t>합판 별도</t>
  </si>
  <si>
    <t>호표 140</t>
  </si>
  <si>
    <t>5B9BC60EA3736B5F7DD4AF4101F52F</t>
  </si>
  <si>
    <t>5B9BC60EA3736B5F7DD4AF512A4F9B5B9BC60EA3736B5F7DD4AF4101F52F</t>
  </si>
  <si>
    <t>유리면 격자넣기 - 벽  유리면보드, 밀도24kg/㎥, 50mm  M2  건축 5-4-3   ( 호표 37 )</t>
  </si>
  <si>
    <t>건축 5-4-3</t>
  </si>
  <si>
    <t>섬유단열재</t>
  </si>
  <si>
    <t>섬유단열재, 밀도24kg/㎥, 50mm, 유리면보드</t>
  </si>
  <si>
    <t>자재 24</t>
  </si>
  <si>
    <t>5CB1C6F2E1A3645691E4C9417C0D4F788BE9DD</t>
  </si>
  <si>
    <t>5B9BC60927837A55D1640F816C2DDF5CB1C6F2E1A3645691E4C9417C0D4F788BE9DD</t>
  </si>
  <si>
    <t>단열재 격자넣기</t>
  </si>
  <si>
    <t>50mm 이하, 벽</t>
  </si>
  <si>
    <t>호표 145</t>
  </si>
  <si>
    <t>5B9BC60927837A54CA741F41F91B97</t>
  </si>
  <si>
    <t>5B9BC60927837A55D1640F816C2DDF5B9BC60927837A54CA741F41F91B97</t>
  </si>
  <si>
    <t>STUD 설치 [T65]  ST65 @ 450  M2     ( 호표 38 )</t>
  </si>
  <si>
    <t>METAL C-STUD</t>
  </si>
  <si>
    <t>65*45*0.8T</t>
  </si>
  <si>
    <t>자재 10</t>
  </si>
  <si>
    <t>5CB1C6F2E5033A554B74D2713A06CE6B7EF8D1</t>
  </si>
  <si>
    <t>5B9BC60926F3D15C38B433112DDAF45CB1C6F2E5033A554B74D2713A06CE6B7EF8D1</t>
  </si>
  <si>
    <t>METAL C-RUNNER</t>
  </si>
  <si>
    <t>67*45*0.8T</t>
  </si>
  <si>
    <t>자재 11</t>
  </si>
  <si>
    <t>5CB1C6F2E5033A554B74D2713A06CE6B7EFA82</t>
  </si>
  <si>
    <t>5B9BC60926F3D15C38B433112DDAF45CB1C6F2E5033A554B74D2713A06CE6B7EFA82</t>
  </si>
  <si>
    <t>5B9BC60926F3D15C38B433112DDAF45A8F0611B5A30159BD84F31101FA001</t>
  </si>
  <si>
    <t>경량벽체철골틀 설치</t>
  </si>
  <si>
    <t>호표 146</t>
  </si>
  <si>
    <t>5B9B96D6A423725DC6B45DB1A0636F</t>
  </si>
  <si>
    <t>5B9BC60926F3D15C38B433112DDAF45B9B96D6A423725DC6B45DB1A0636F</t>
  </si>
  <si>
    <t>외벽단열마감시스템(스터코마감,미장)  피니쉬시스템, 프라이머+마감재  M2  건축 5-3-4   ( 호표 39 )</t>
  </si>
  <si>
    <t>건축 5-3-4</t>
  </si>
  <si>
    <t>드라이비트(스터코마감,미장)</t>
  </si>
  <si>
    <t>프라이머+마감재</t>
  </si>
  <si>
    <t>자재 25</t>
  </si>
  <si>
    <t>5CB1C6F2E083165F4C54F471B6170632B9BBA5</t>
  </si>
  <si>
    <t>5B9BC601EE33115325345CF1BE12FF5CB1C6F2E083165F4C54F471B6170632B9BBA5</t>
  </si>
  <si>
    <t>프라스틱문 철거    M2  건축 12-2-1   ( 호표 40 )</t>
  </si>
  <si>
    <t>대구교육청</t>
  </si>
  <si>
    <t>건축 12-2-1</t>
  </si>
  <si>
    <t>5B9A269FB9E3A0595804CC714020B95B441693DEA3FD57C5A47EC150F36647914F2E</t>
  </si>
  <si>
    <t>인력품의 5%</t>
  </si>
  <si>
    <t>5B9A269FB9E3A0595804CC714020B95A8F0611B5A30159BD84F31101FA001</t>
  </si>
  <si>
    <t>알미늄문 철거    M2  건축 12-2-1   ( 호표 41 )</t>
  </si>
  <si>
    <t>5B9A269FB9E3A0595804CC714023735B441693DEA3FD57C5A47EC150F36647914F2E</t>
  </si>
  <si>
    <t>5B9A269FB9E3A0595804CC714023735A8F0611B5A30159BD84F31101FA001</t>
  </si>
  <si>
    <t>스텐레스문 철거    M2  건축 12-2-1   ( 호표 42 )</t>
  </si>
  <si>
    <t>5B9A269FB9E3A0595804CC7141C88C5B441693DEA3FD57C5A47EC150F36647914F2E</t>
  </si>
  <si>
    <t>5B9A269FB9E3A0595804CC7141C88C5A8F0611B5A30159BD84F31101FA001</t>
  </si>
  <si>
    <t>철거자재 소운반  인력 20m이내  TON  건축 12-2-1   ( 호표 43 )</t>
  </si>
  <si>
    <t>인력소운반(인력,지게)</t>
  </si>
  <si>
    <t>운반거리 L=20m</t>
  </si>
  <si>
    <t>산근 2</t>
  </si>
  <si>
    <t>5BB8461DDC93965312A4B471B14C84</t>
  </si>
  <si>
    <t>5B9A269FB9E3A0595804F9F19AEBBC5BB8461DDC93965312A4B471B14C84</t>
  </si>
  <si>
    <t>흡음텍스 해체    M2  유지 3-2-2   ( 호표 44 )</t>
  </si>
  <si>
    <t>유지 3-2-2</t>
  </si>
  <si>
    <t>내장공</t>
  </si>
  <si>
    <t>노임 13</t>
  </si>
  <si>
    <t>5B441693DEA3FD57C5A47EC150F36647914C58</t>
  </si>
  <si>
    <t>5B9A269FB083BF510244FFF1D474265B441693DEA3FD57C5A47EC150F36647914C58</t>
  </si>
  <si>
    <t>5B9A269FB083BF510244FFF1D474265B441693DEA3FD57C5A47EC150F36647914F2E</t>
  </si>
  <si>
    <t>건식벽 해체 [일면]  MDF9.0T*1겹석고보드9.5T*1겹+STUD(50~150)@450  M2     ( 호표 45 )</t>
  </si>
  <si>
    <t>경량벽체철골틀 해체</t>
  </si>
  <si>
    <t>호표 147</t>
  </si>
  <si>
    <t>5B9A269FB083BF51024484F1DF6863</t>
  </si>
  <si>
    <t>5B9A269FB083BF510244B051B45A475B9A269FB083BF51024484F1DF6863</t>
  </si>
  <si>
    <t>벽</t>
  </si>
  <si>
    <t>호표 148</t>
  </si>
  <si>
    <t>5B9A269FB083BF510244B041AD697D</t>
  </si>
  <si>
    <t>5B9A269FB083BF510244B051B45A475B9A269FB083BF510244B041AD697D</t>
  </si>
  <si>
    <t>MDF판 해체</t>
  </si>
  <si>
    <t>호표 149</t>
  </si>
  <si>
    <t>5B9A269FB083BF510244B041AC437A</t>
  </si>
  <si>
    <t>5B9A269FB083BF510244B051B45A475B9A269FB083BF510244B041AC437A</t>
  </si>
  <si>
    <t>건식벽 해체 [양면]  MDF9.0T*1겹석고보드9.5T*1겹+STUD(50~150)@450  M2     ( 호표 46 )</t>
  </si>
  <si>
    <t>5B9A269FB083BF510244B051B4580A5B9A269FB083BF51024484F1DF6863</t>
  </si>
  <si>
    <t>5B9A269FB083BF510244B051B4580A5B9A269FB083BF510244B041AD697D</t>
  </si>
  <si>
    <t>5B9A269FB083BF510244B051B4580A5B9A269FB083BF510244B041AC437A</t>
  </si>
  <si>
    <t>PVC계바닥재 해체    M2  유지 3-2-8   ( 호표 47 )</t>
  </si>
  <si>
    <t>유지 3-2-8</t>
  </si>
  <si>
    <t>5B9A269FB083BF5102445FB1806B545B441693DEA3FD57C5A47EC150F36647914C58</t>
  </si>
  <si>
    <t>5B9A269FB083BF5102445FB1806B545B441693DEA3FD57C5A47EC150F36647914F2E</t>
  </si>
  <si>
    <t>목재루버 철거  ㅁ100*50@100  M2     ( 호표 48 )</t>
  </si>
  <si>
    <t>5B9A269FB083BF51035442510FD5C55B441693DEA3FD57C5A47EC150F36647914F2E</t>
  </si>
  <si>
    <t>AD03 [ G.V ㅁ150*60*1.5T, 유성P ]  1.800 x 2.100 = 3.780  EA     ( 호표 49 )</t>
  </si>
  <si>
    <t>5B9BF64394233B582D5445011D87DD5B9BF641E643775051244A011D9FC2</t>
  </si>
  <si>
    <t>SSPD01  2.000 x 2.400 = 4.800  EA     ( 호표 50 )</t>
  </si>
  <si>
    <t>철재일반도아(방청1회), 문틀 포함</t>
  </si>
  <si>
    <t>150*45*1.6T, 1.8*2.1, 양개</t>
  </si>
  <si>
    <t>자재 38</t>
  </si>
  <si>
    <t>5CB1C6F2E243C252E1E49F31C33C6192313722</t>
  </si>
  <si>
    <t>5B9BF64394233B582D5445011D87D35CB1C6F2E243C252E1E49F31C33C6192313722</t>
  </si>
  <si>
    <t>철재문틀(방청1회마감)</t>
  </si>
  <si>
    <t>150*45MM</t>
  </si>
  <si>
    <t>m</t>
  </si>
  <si>
    <t>자재 90</t>
  </si>
  <si>
    <t>5B9BF64395C39D5AD7C4A8F13714E2</t>
  </si>
  <si>
    <t>5B9BF64394233B582D5445011D87D35B9BF64395C39D5AD7C4A8F13714E2</t>
  </si>
  <si>
    <t>240*45MM</t>
  </si>
  <si>
    <t>자재 91</t>
  </si>
  <si>
    <t>5B9BF64395C39D5AD7C4A8F13B8F8A</t>
  </si>
  <si>
    <t>5B9BF64394233B582D5445011D87D35B9BF64395C39D5AD7C4A8F13B8F8A</t>
  </si>
  <si>
    <t>강재창호 설치 / 여닫이</t>
  </si>
  <si>
    <t>창호면적 m2, 3.0 ~ 6.0 이하</t>
  </si>
  <si>
    <t>호표 151</t>
  </si>
  <si>
    <t>5B9BF64395C3AE51C8F4B561D2376F</t>
  </si>
  <si>
    <t>5B9BF64394233B582D5445011D87D35B9BF64395C3AE51C8F4B561D2376F</t>
  </si>
  <si>
    <t>도어록 설치 / 일반도어록 강재창호</t>
  </si>
  <si>
    <t>호표 152</t>
  </si>
  <si>
    <t>5B9BF644BA23505855D406A15D7864</t>
  </si>
  <si>
    <t>5B9BF64394233B582D5445011D87D35B9BF644BA23505855D406A15D7864</t>
  </si>
  <si>
    <t>WD01  0.900 x 2.400 = 2.160  EA     ( 호표 51 )</t>
  </si>
  <si>
    <t>5B9BF64394233B582D5445011D86325CB1C6F2E5031F5264742D41B661DBAFE84223</t>
  </si>
  <si>
    <t>5B9BF64394233B582D5445011D86325C96E616FCA3A7539064F2415FD549B757A637</t>
  </si>
  <si>
    <t>5B9BF64394233B582D5445011D86325CB1D69B1B33BD55EF64C211123B5D15E29D70</t>
  </si>
  <si>
    <t>5B9BF64394233B582D5445011D86325B9BF64397F36C5F05A4F2010E5BCD</t>
  </si>
  <si>
    <t>5B9BF64394233B582D5445011D86325B9BF644BA23505855D433E13A6A83</t>
  </si>
  <si>
    <t>도어체크 설치  재료비 별도  개소  건축 10-2-1   ( 호표 52 )</t>
  </si>
  <si>
    <t>건축 10-2-1</t>
  </si>
  <si>
    <t>5B9BF644BA230857230497011157C35B441693DEA3FD57C5A47EC150F36647914D7B</t>
  </si>
  <si>
    <t>5B9BF644BA230857230497011157C35B441693DEA3FD57C5A47EC150F36647914F2E</t>
  </si>
  <si>
    <t>5B9BF644BA230857230497011157C35A8F0611B5A30159BD84F31101FA001</t>
  </si>
  <si>
    <t>유리주위 코킹 [일반/복층]  5*5, 실리콘  M  건축 6-6-1   ( 호표 53 )</t>
  </si>
  <si>
    <t>5B9BB621C713425F51946391C955015CB1D6984903985CBA34B5F14FC16862CBA3A1</t>
  </si>
  <si>
    <t>창호유리설치 / 복층유리  유리두께 24mm 이하  M2  건축 10-3-1   ( 호표 54 )</t>
  </si>
  <si>
    <t>건축 10-3-1</t>
  </si>
  <si>
    <t>5B9BF64AC3F32C50F4A4DB714D29E65B441693DEA3FD57C5A47EC150F36647914D7A</t>
  </si>
  <si>
    <t>5B9BF64AC3F32C50F4A4DB714D29E65B441693DEA3FD57C5A47EC150F36647914F2E</t>
  </si>
  <si>
    <t>녹막이페인트 붓칠[바탕처리포함]  철재면, 1회 1종  M2  건축 11-2-6   ( 호표 55 )</t>
  </si>
  <si>
    <t>건축 11-2-6</t>
  </si>
  <si>
    <t>녹막이 페인트칠 재료비(20년 품셈기준)</t>
  </si>
  <si>
    <t>철재면, 1회, 1종</t>
  </si>
  <si>
    <t>호표 117</t>
  </si>
  <si>
    <t>5B9BD67500931B56150451C1F8C234</t>
  </si>
  <si>
    <t>5B9BD67500931B561474F5016507945B9BD67500931B56150451C1F8C234</t>
  </si>
  <si>
    <t>녹막이 페인트칠</t>
  </si>
  <si>
    <t>철재면 1회 노무비</t>
  </si>
  <si>
    <t>호표 118</t>
  </si>
  <si>
    <t>5B9BD67500931B56150447510FBB52</t>
  </si>
  <si>
    <t>5B9BD67500931B561474F5016507945B9BD67500931B56150447510FBB52</t>
  </si>
  <si>
    <t>5B9BD67500931B561474F5016507945B9BD667A3D3AD5F4FD4C06133934E</t>
  </si>
  <si>
    <t>바탕만들기+정전분체도장  내,외부용  M2  건축 11-2-2, 준용   ( 호표 56 )</t>
  </si>
  <si>
    <t>정전분체도장</t>
  </si>
  <si>
    <t>내외부용</t>
  </si>
  <si>
    <t>KG</t>
  </si>
  <si>
    <t>자재 77</t>
  </si>
  <si>
    <t>5CB1D6984903985E6E24A5618FFEF12A8F931A</t>
  </si>
  <si>
    <t>5B9BD67E7FC3155E65D49F614E072C5CB1D6984903985E6E24A5618FFEF12A8F931A</t>
  </si>
  <si>
    <t>부재료비</t>
  </si>
  <si>
    <t>주재료비의 12.8%</t>
  </si>
  <si>
    <t>5B9BD67E7FC3155E65D49F614E072C5A8F0611B5A30159BD84F31101F8003</t>
  </si>
  <si>
    <t>인산염</t>
  </si>
  <si>
    <t>자재 64</t>
  </si>
  <si>
    <t>5CB1D698486305553C64A0516C2393856AE060</t>
  </si>
  <si>
    <t>5B9BD67E7FC3155E65D49F614E072C5CB1D698486305553C64A0516C2393856AE060</t>
  </si>
  <si>
    <t>열처리비</t>
  </si>
  <si>
    <t>㎡</t>
  </si>
  <si>
    <t>자재 78</t>
  </si>
  <si>
    <t>5CB1D6984903985E6E24A5618FFEF12A8F931B</t>
  </si>
  <si>
    <t>5B9BD67E7FC3155E65D49F614E072C5CB1D6984903985E6E24A5618FFEF12A8F931B</t>
  </si>
  <si>
    <t>포장비</t>
  </si>
  <si>
    <t>자재 79</t>
  </si>
  <si>
    <t>5CB1D6984903985E6E24A5618FFEF12A8F9314</t>
  </si>
  <si>
    <t>5B9BD67E7FC3155E65D49F614E072C5CB1D6984903985E6E24A5618FFEF12A8F9314</t>
  </si>
  <si>
    <t>5B9BD67E7FC3155E65D49F614E072C5B441693DEA3FD57C5A47EC150F36647914D76</t>
  </si>
  <si>
    <t>기구손료</t>
  </si>
  <si>
    <t>인력품의 9.8%</t>
  </si>
  <si>
    <t>5B9BD67E7FC3155E65D49F614E072C5A8F0611B5A30159BD84F31101F9002</t>
  </si>
  <si>
    <t>비닐타일 깔기  비닐타일, 3*450*450mm, 데코타일  M2  건축 5-1-1   ( 호표 57 )</t>
  </si>
  <si>
    <t>자재 33</t>
  </si>
  <si>
    <t>5CB1C6F2E3535C51CC94FB915933C4BF2DFB50</t>
  </si>
  <si>
    <t>5B9BC60CFB23565DF1F48FA1511FBB5CB1C6F2E3535C51CC94FB915933C4BF2DFB50</t>
  </si>
  <si>
    <t>5B9BC60CFB23565DF1F48FA1511FBB5B9BC60CFB23565DF5543281FB03B9</t>
  </si>
  <si>
    <t>아트보드 벽 붙임 [RG-Art Fabrci (방염직물)]  벽, T9.0mm  M2     ( 호표 58 )</t>
  </si>
  <si>
    <t>아트보드 [RG-Art Fabrci (방염직물)]</t>
  </si>
  <si>
    <t>1200*2400*9.0T</t>
  </si>
  <si>
    <t>자재 29</t>
  </si>
  <si>
    <t>5CB1C6F2E3535C53FA94A3718C7FE9572C07D5</t>
  </si>
  <si>
    <t>5B9BC60EA0A33E5126F44921DEFD985CB1C6F2E3535C53FA94A3718C7FE9572C07D5</t>
  </si>
  <si>
    <t>수장합판 설치</t>
  </si>
  <si>
    <t>접착붙임(합판 별도)</t>
  </si>
  <si>
    <t>호표 153</t>
  </si>
  <si>
    <t>5B9BC60EA3736B5CA974BB5196E81C</t>
  </si>
  <si>
    <t>5B9BC60EA0A33E5126F44921DEFD985B9BC60EA3736B5CA974BB5196E81C</t>
  </si>
  <si>
    <t>철재문 철거    M2  건축 12-2-1   ( 호표 59 )</t>
  </si>
  <si>
    <t>5B9A269FB9E3A0595804CC714022695B441693DEA3FD57C5A47EC150F36647914F2E</t>
  </si>
  <si>
    <t>5B9A269FB9E3A0595804CC714022695A8F0611B5A30159BD84F31101FA001</t>
  </si>
  <si>
    <t>ST'L 유리칸막이 철거 [ 3F ]  L(3100+3940+3100)*H2500  EA     ( 호표 60 )</t>
  </si>
  <si>
    <t>5B9A269FBCB3855FCCA4FAB1179EB35B441693DEA3FD57C5A47EC150F36647914F2E</t>
  </si>
  <si>
    <t>석고판 해체  천장  M2  유지 3-2-6   ( 호표 61 )</t>
  </si>
  <si>
    <t>유지 3-2-6</t>
  </si>
  <si>
    <t>5B9A269FB083BF510244B041AD6A045B441693DEA3FD57C5A47EC150F36647914C58</t>
  </si>
  <si>
    <t>5B9A269FB083BF510244B041AD6A045B441693DEA3FD57C5A47EC150F36647914F2E</t>
  </si>
  <si>
    <t>5B9A269FB083BF510244B041AD6A045A8F0611B5A30159BD84F31101FA001</t>
  </si>
  <si>
    <t>AD01B [ 상담실 - G.V ㅁ150*60*1.5T, 유성P ]  2.700 x 2.400 = 6.480  EA     ( 호표 62 )</t>
  </si>
  <si>
    <t>5B9BF64394233B582D5445011D86305B9BF641E643775051244A011D9FC2</t>
  </si>
  <si>
    <t>갈바륨강판설치</t>
  </si>
  <si>
    <t>T1.5mm</t>
  </si>
  <si>
    <t>호표 123</t>
  </si>
  <si>
    <t>5B9B96D4F3F35F5808C42F41352F78</t>
  </si>
  <si>
    <t>5B9BF64394233B582D5445011D86305B9B96D4F3F35F5808C42F41352F78</t>
  </si>
  <si>
    <t>AD01C [ 면접실 - G.V ㅁ150*60*1.5T, 유성P ]  3.050 x 2.400 = 7.320  EA     ( 호표 63 )</t>
  </si>
  <si>
    <t>5B9BF64394233B582D5445011D86365B9BF641E643775051244A011D9FC2</t>
  </si>
  <si>
    <t>5B9BF64394233B582D5445011D86365B9B96D4F3F35F5808C42F41352F78</t>
  </si>
  <si>
    <t>AD03 [ G.V ㅁ150*60*1.5T, 유성P ]  1.800 x 2.100 = 3.780  EA     ( 호표 64 )</t>
  </si>
  <si>
    <t>5B9BF64394233B582D5445011D86345B9BF641E643775051244A011D9FC2</t>
  </si>
  <si>
    <t>WD01  0.900 x 2.400 = 2.160  EA     ( 호표 65 )</t>
  </si>
  <si>
    <t>5B9BF64394233B582D5445011D863A5CB1C6F2E5031F5264742D41B661DBAFE84223</t>
  </si>
  <si>
    <t>5B9BF64394233B582D5445011D863A5C96E616FCA3A7539064F2415FD549B757A637</t>
  </si>
  <si>
    <t>5B9BF64394233B582D5445011D863A5CB1D69B1B33BD55EF64C211123B5D15E29D70</t>
  </si>
  <si>
    <t>5B9BF64394233B582D5445011D863A5B9BF64397F36C5F05A4F2010E5BCD</t>
  </si>
  <si>
    <t>5B9BF64394233B582D5445011D863A5B9BF644BA23505855D433E13A6A83</t>
  </si>
  <si>
    <t>강화유리문 [투명]  유리문, 12*900*2400mm, 손보호  EA     ( 호표 66 )</t>
  </si>
  <si>
    <t>5B9BF640C273185A67F45C316CA1C45CB1C6F2E243C252E1E4D6E12A168ECA1150DF</t>
  </si>
  <si>
    <t>가로BAR증감</t>
  </si>
  <si>
    <t>[강화유리문]</t>
  </si>
  <si>
    <t>자재 36</t>
  </si>
  <si>
    <t>5CB1C6F2E243C252E1E4D6E12A168ECA115C89</t>
  </si>
  <si>
    <t>5B9BF640C273185A67F45C316CA1C45CB1C6F2E243C252E1E4D6E12A168ECA115C89</t>
  </si>
  <si>
    <t>세로BAR증감</t>
  </si>
  <si>
    <t>자재 37</t>
  </si>
  <si>
    <t>5CB1C6F2E243C252E1E4D6E12A168ECA115C8A</t>
  </si>
  <si>
    <t>5B9BF640C273185A67F45C316CA1C45CB1C6F2E243C252E1E4D6E12A168ECA115C8A</t>
  </si>
  <si>
    <t>창호유리설치 / 판유리  유리두께 12mm 이하  M2  건축 10-3-1   ( 호표 67 )</t>
  </si>
  <si>
    <t>5B9BF64543A36259C2946FD1E23DDC5B441693DEA3FD57C5A47EC150F36647914D7A</t>
  </si>
  <si>
    <t>5B9BF64543A36259C2946FD1E23DDC5B441693DEA3FD57C5A47EC150F36647914F2E</t>
  </si>
  <si>
    <t>타일카펫 깔기  타일카펫, 500*500*6.0mm  M2  건축 5-1-1   ( 호표 68 )</t>
  </si>
  <si>
    <t>타일카펫</t>
  </si>
  <si>
    <t>자재 32</t>
  </si>
  <si>
    <t>5CB1C6F2E3535C51CC949101B6619608643AE6</t>
  </si>
  <si>
    <t>5B9BC60CFB23565DF294F641A1AE2F5CB1C6F2E3535C51CC949101B6619608643AE6</t>
  </si>
  <si>
    <t>5B9BC60CFB23565DF294F641A1AE2F5B9BC60CFB23565DF5543281FB03B9</t>
  </si>
  <si>
    <t>AD01[ AI면접 - G.V ㅁ150*60*1.5T, 유성P ]  1.800 x 2.400 = 4.320  EA     ( 호표 69 )</t>
  </si>
  <si>
    <t>5B9BF64394233B582D5445011D852D5B9BF641E643775051244A011D9FC2</t>
  </si>
  <si>
    <t>5B9BF64394233B582D5445011D852D5B9B96D4F3F35F5808C42F41352F78</t>
  </si>
  <si>
    <t>AD01B [ 상담실 - G.V ㅁ150*60*1.5T, 유성P ]  2.700 x 2.400 = 6.480  EA     ( 호표 70 )</t>
  </si>
  <si>
    <t>5B9BF64394233B582D5445011D852F5B9BF641E643775051244A011D9FC2</t>
  </si>
  <si>
    <t>5B9BF64394233B582D5445011D852F5B9B96D4F3F35F5808C42F41352F78</t>
  </si>
  <si>
    <t>AD01D [ 상담실 - G.V ㅁ150*60*1.5T, 유성P ]  3.300 x 2.400 = 7.920  EA     ( 호표 71 )</t>
  </si>
  <si>
    <t>5B9BF64394233B582D5445011D85295B9BF641E643775051244A011D9FC2</t>
  </si>
  <si>
    <t>5B9BF64394233B582D5445011D85295B9B96D4F3F35F5808C42F41352F78</t>
  </si>
  <si>
    <t>AD02 [ G.V ㅁ150*60*1.5T, 유성P ]  5.310 x 2.400 = 12.744  EA     ( 호표 72 )</t>
  </si>
  <si>
    <t>5B9BF64394233B582D5445011D852B5B9BF641E643775051244A011D9FC2</t>
  </si>
  <si>
    <t>5B9BF64394233B582D5445011D852B5B9B96D4F3F35F5808C42F41352F78</t>
  </si>
  <si>
    <t>AD03 [ G.V ㅁ150*60*1.5T, 유성P ]  1.800 x 2.100 = 3.780  EA     ( 호표 73 )</t>
  </si>
  <si>
    <t>5B9BF64394233B582D5445011D85255B9BF641E643775051244A011D9FC2</t>
  </si>
  <si>
    <t>WD01  0.900 x 2.400 = 2.160  EA     ( 호표 74 )</t>
  </si>
  <si>
    <t>5B9BF64394233B582D5445011D84075CB1C6F2E5031F5264742D41B661DBAFE84223</t>
  </si>
  <si>
    <t>5B9BF64394233B582D5445011D84075C96E616FCA3A7539064F2415FD549B757A637</t>
  </si>
  <si>
    <t>5B9BF64394233B582D5445011D84075CB1D69B1B33BD55EF64C211123B5D15E29D70</t>
  </si>
  <si>
    <t>5B9BF64394233B582D5445011D84075B9BF64397F36C5F05A4F2010E5BCD</t>
  </si>
  <si>
    <t>5B9BF64394233B582D5445011D84075B9BF644BA23505855D433E13A6A83</t>
  </si>
  <si>
    <t>AD01A [ 부정수급팀 - G.V ㅁ150*60*1.5T, 유성P ]  2.300 x 2.400 = 5.520  EA     ( 호표 75 )</t>
  </si>
  <si>
    <t>5B9BF64394233B582D5445011D84055B9BF641E643775051244A011D9FC2</t>
  </si>
  <si>
    <t>5B9BF64394233B582D5445011D84055B9B96D4F3F35F5808C42F41352F78</t>
  </si>
  <si>
    <t>AD03 [ G.V ㅁ150*60*1.5T, 정전분체P ]  1.800 x 2.100 = 3.780  EA     ( 호표 76 )</t>
  </si>
  <si>
    <t>5B9BF64394233B582D5445011D84035B9BF641E643775051244A011D9FC2</t>
  </si>
  <si>
    <t>섬유판  중밀도판 / 겉모양, 치수, 직각도  회  국토~부 고시 별표 4   ( 호표 77 )</t>
  </si>
  <si>
    <t>국토~부 고시 별표 4</t>
  </si>
  <si>
    <t>특급품질관리원</t>
  </si>
  <si>
    <t>5B441693DEA3FD57C5A47EC150F3664791498C</t>
  </si>
  <si>
    <t>5B9B260ECC23275DEAD44AF10227CD5B441693DEA3FD57C5A47EC150F3664791498C</t>
  </si>
  <si>
    <t>고급품질관리원</t>
  </si>
  <si>
    <t>5B441693DEA3FD57C5A47EC150F3664791498D</t>
  </si>
  <si>
    <t>5B9B260ECC23275DEAD44AF10227CD5B441693DEA3FD57C5A47EC150F3664791498D</t>
  </si>
  <si>
    <t>중급품질관리원</t>
  </si>
  <si>
    <t>5B441693DEA3FD57C5A47EC150F366479148FD</t>
  </si>
  <si>
    <t>5B9B260ECC23275DEAD44AF10227CD5B441693DEA3FD57C5A47EC150F366479148FD</t>
  </si>
  <si>
    <t>초급품질관리원</t>
  </si>
  <si>
    <t>5B441693DEA3FD57C5A47EC150F366479148FC</t>
  </si>
  <si>
    <t>5B9B260ECC23275DEAD44AF10227CD5B441693DEA3FD57C5A47EC150F366479148FC</t>
  </si>
  <si>
    <t>일반경비</t>
  </si>
  <si>
    <t>전력</t>
  </si>
  <si>
    <t>kwh</t>
  </si>
  <si>
    <t>5BDBE6154D031C513DE491D1A5B59B313346FA</t>
  </si>
  <si>
    <t>5B9B260ECC23275DEAD44AF10227CD5BDBE6154D031C513DE491D1A5B59B313346FA</t>
  </si>
  <si>
    <t>경비로 적용</t>
  </si>
  <si>
    <t>합계의 100%</t>
  </si>
  <si>
    <t>5B9B260ECC23275DEAD44AF10227CD5A8F0611B5A30159BD84F31101FA001</t>
  </si>
  <si>
    <t>섬유판  중밀도판 / 밀도, 함수율  회  국토~부 고시 별표 4   ( 호표 78 )</t>
  </si>
  <si>
    <t>5B9B260ECC23275DEAD44AF10226265B441693DEA3FD57C5A47EC150F3664791498D</t>
  </si>
  <si>
    <t>5B9B260ECC23275DEAD44AF10226265B441693DEA3FD57C5A47EC150F366479148FD</t>
  </si>
  <si>
    <t>5B9B260ECC23275DEAD44AF10226265B441693DEA3FD57C5A47EC150F366479148FC</t>
  </si>
  <si>
    <t>5B9B260ECC23275DEAD44AF10226265BDBE6154D031C513DE491D1A5B59B313346FA</t>
  </si>
  <si>
    <t>5B9B260ECC23275DEAD44AF10226265A8F0611B5A30159BD84F31101FA001</t>
  </si>
  <si>
    <t>섬유판  중밀도판 / 휨강도  회  국토~부 고시 별표 4   ( 호표 79 )</t>
  </si>
  <si>
    <t>5B9B260ECC23275DEAD44AF10336745B441693DEA3FD57C5A47EC150F3664791498D</t>
  </si>
  <si>
    <t>5B9B260ECC23275DEAD44AF10336745B441693DEA3FD57C5A47EC150F366479148FD</t>
  </si>
  <si>
    <t>5B9B260ECC23275DEAD44AF10336745BDBE6154D031C513DE491D1A5B59B313346FA</t>
  </si>
  <si>
    <t>5B9B260ECC23275DEAD44AF10336745A8F0611B5A30159BD84F31101FA001</t>
  </si>
  <si>
    <t>섬유판  중밀도판 / 습윤시 휨강도  회  국토~부 고시 별표 4   ( 호표 80 )</t>
  </si>
  <si>
    <t>5B9B260ECC23275DEAD44AF103371B5B441693DEA3FD57C5A47EC150F3664791498C</t>
  </si>
  <si>
    <t>5B9B260ECC23275DEAD44AF103371B5B441693DEA3FD57C5A47EC150F3664791498D</t>
  </si>
  <si>
    <t>5B9B260ECC23275DEAD44AF103371B5B441693DEA3FD57C5A47EC150F366479148FD</t>
  </si>
  <si>
    <t>5B9B260ECC23275DEAD44AF103371B5B441693DEA3FD57C5A47EC150F366479148FC</t>
  </si>
  <si>
    <t>5B9B260ECC23275DEAD44AF103371B5BDBE6154D031C513DE491D1A5B59B313346FA</t>
  </si>
  <si>
    <t>5B9B260ECC23275DEAD44AF103371B5A8F0611B5A30159BD84F31101FA001</t>
  </si>
  <si>
    <t>섬유판  중밀도판 / 흡수두께 팽창률  회  국토~부 고시 별표 4   ( 호표 81 )</t>
  </si>
  <si>
    <t>5B9B260ECC23275DEAD44AF10334475B441693DEA3FD57C5A47EC150F3664791498D</t>
  </si>
  <si>
    <t>5B9B260ECC23275DEAD44AF10334475B441693DEA3FD57C5A47EC150F366479148FD</t>
  </si>
  <si>
    <t>5B9B260ECC23275DEAD44AF10334475B441693DEA3FD57C5A47EC150F366479148FC</t>
  </si>
  <si>
    <t>5B9B260ECC23275DEAD44AF10334475BDBE6154D031C513DE491D1A5B59B313346FA</t>
  </si>
  <si>
    <t>상하수도요금</t>
  </si>
  <si>
    <t>5BDBE6154D031C513DE491D1A5B59B313346FD</t>
  </si>
  <si>
    <t>5B9B260ECC23275DEAD44AF10334475BDBE6154D031C513DE491D1A5B59B313346FD</t>
  </si>
  <si>
    <t>5B9B260ECC23275DEAD44AF10334475A8F0611B5A30159BD84F31101FA001</t>
  </si>
  <si>
    <t>섬유판  중밀도판 / 박리강도  회  국토~부 고시 별표 4   ( 호표 82 )</t>
  </si>
  <si>
    <t>5B9B260ECC23275DEAD44AF103356E5B441693DEA3FD57C5A47EC150F3664791498C</t>
  </si>
  <si>
    <t>5B9B260ECC23275DEAD44AF103356E5B441693DEA3FD57C5A47EC150F366479148FC</t>
  </si>
  <si>
    <t>5B9B260ECC23275DEAD44AF103356E5BDBE6154D031C513DE491D1A5B59B313346FA</t>
  </si>
  <si>
    <t>5B9B260ECC23275DEAD44AF103356E5A8F0611B5A30159BD84F31101FA001</t>
  </si>
  <si>
    <t>섬유판  중밀도판 / 나사못 유지력  회  국토~부 고시 별표 4   ( 호표 83 )</t>
  </si>
  <si>
    <t>5B9B260ECC23275DEAD44AF10332995B441693DEA3FD57C5A47EC150F3664791498C</t>
  </si>
  <si>
    <t>5B9B260ECC23275DEAD44AF10332995B441693DEA3FD57C5A47EC150F3664791498D</t>
  </si>
  <si>
    <t>5B9B260ECC23275DEAD44AF10332995BDBE6154D031C513DE491D1A5B59B313346FA</t>
  </si>
  <si>
    <t>5B9B260ECC23275DEAD44AF10332995A8F0611B5A30159BD84F31101FA001</t>
  </si>
  <si>
    <t>섬유판  중밀도판 / 폼알데하이드 방산량  회  국토~부 고시 별표 4   ( 호표 84 )</t>
  </si>
  <si>
    <t>5B9B260ECC23275DEAD44AF10333A05B441693DEA3FD57C5A47EC150F3664791498D</t>
  </si>
  <si>
    <t>5B9B260ECC23275DEAD44AF10333A05B441693DEA3FD57C5A47EC150F366479148FD</t>
  </si>
  <si>
    <t>5B9B260ECC23275DEAD44AF10333A05B441693DEA3FD57C5A47EC150F366479148FC</t>
  </si>
  <si>
    <t>5B9B260ECC23275DEAD44AF10333A05BDBE6154D031C513DE491D1A5B59B313346FA</t>
  </si>
  <si>
    <t>5B9B260ECC23275DEAD44AF10333A05A8F0611B5A30159BD84F31101FA001</t>
  </si>
  <si>
    <t>섬유판  중밀도판 / 난연성  회  국토~부 고시 별표 4   ( 호표 85 )</t>
  </si>
  <si>
    <t>5B9B260ECC23275DEAD44AF10330EC5B441693DEA3FD57C5A47EC150F3664791498C</t>
  </si>
  <si>
    <t>5B9B260ECC23275DEAD44AF10330EC5BDBE6154D031C513DE491D1A5B59B313346FA</t>
  </si>
  <si>
    <t>액화천연가스</t>
  </si>
  <si>
    <t>액화천연가스, 건설용</t>
  </si>
  <si>
    <t>5C96A6BD7B132D5AE5A49E4174D43CF85939CA</t>
  </si>
  <si>
    <t>5B9B260ECC23275DEAD44AF10330EC5C96A6BD7B132D5AE5A49E4174D43CF85939CA</t>
  </si>
  <si>
    <t>5B9B260ECC23275DEAD44AF10330EC5A8F0611B5A30159BD84F31101FA001</t>
  </si>
  <si>
    <t>석고보드  석고보드 / 겉모양, 치수  회  국토~부 고시 별표 4   ( 호표 86 )</t>
  </si>
  <si>
    <t>5B9B260ECC23275DEAD465D1FECE185B441693DEA3FD57C5A47EC150F366479148FC</t>
  </si>
  <si>
    <t>5B9B260ECC23275DEAD465D1FECE185A8F0611B5A30159BD84F31101FA001</t>
  </si>
  <si>
    <t>석고보드  석고보드 / 함수율  회  국토~부 고시 별표 4   ( 호표 87 )</t>
  </si>
  <si>
    <t>5B9B260ECC23275DEAD465D1FECD715B441693DEA3FD57C5A47EC150F366479148FC</t>
  </si>
  <si>
    <t>5B9B260ECC23275DEAD465D1FECD715BDBE6154D031C513DE491D1A5B59B313346FA</t>
  </si>
  <si>
    <t>5B9B260ECC23275DEAD465D1FECD715BDBE6154D031C513DE491D1A5B59B313346FD</t>
  </si>
  <si>
    <t>5B9B260ECC23275DEAD465D1FECD715A8F0611B5A30159BD84F31101FA001</t>
  </si>
  <si>
    <t>석고보드  석고보드 / 휨파괴하중  회  국토~부 고시 별표 4   ( 호표 88 )</t>
  </si>
  <si>
    <t>5B9B260ECC23275DEAD465D1FECC6B5B441693DEA3FD57C5A47EC150F3664791498D</t>
  </si>
  <si>
    <t>5B9B260ECC23275DEAD465D1FECC6B5B441693DEA3FD57C5A47EC150F366479148FD</t>
  </si>
  <si>
    <t>5B9B260ECC23275DEAD465D1FECC6B5BDBE6154D031C513DE491D1A5B59B313346FA</t>
  </si>
  <si>
    <t>5B9B260ECC23275DEAD465D1FECC6B5A8F0611B5A30159BD84F31101FA001</t>
  </si>
  <si>
    <t>석고보드  석고보드 / 연소성능  회  국토~부 고시 별표 4   ( 호표 89 )</t>
  </si>
  <si>
    <t>5B9B260ECC23275DEAD465D1FECB445B441693DEA3FD57C5A47EC150F3664791498C</t>
  </si>
  <si>
    <t>5B9B260ECC23275DEAD465D1FECB445B441693DEA3FD57C5A47EC150F3664791498D</t>
  </si>
  <si>
    <t>5B9B260ECC23275DEAD465D1FECB445B441693DEA3FD57C5A47EC150F366479148FD</t>
  </si>
  <si>
    <t>5B9B260ECC23275DEAD465D1FECB445B441693DEA3FD57C5A47EC150F366479148FC</t>
  </si>
  <si>
    <t>5B9B260ECC23275DEAD465D1FECB445BDBE6154D031C513DE491D1A5B59B313346FA</t>
  </si>
  <si>
    <t>5B9B260ECC23275DEAD465D1FECB445A8F0611B5A30159BD84F31101FA001</t>
  </si>
  <si>
    <t>석고보드  석고보드 / 단열성  회  국토~부 고시 별표 4   ( 호표 90 )</t>
  </si>
  <si>
    <t>5B9B260ECC23275DEAD465D1FECABD5B441693DEA3FD57C5A47EC150F366479148FD</t>
  </si>
  <si>
    <t>5B9B260ECC23275DEAD465D1FECABD5BDBE6154D031C513DE491D1A5B59B313346FA</t>
  </si>
  <si>
    <t>5B9B260ECC23275DEAD465D1FECABD5A8F0611B5A30159BD84F31101FA001</t>
  </si>
  <si>
    <t>석고보드  석고보드 / 실내공기오염물질 방출량  회  국토~부 고시 별표 4   ( 호표 91 )</t>
  </si>
  <si>
    <t>5B9B260ECC23275DEAD465D1FEC9965B441693DEA3FD57C5A47EC150F3664791498D</t>
  </si>
  <si>
    <t>5B9B260ECC23275DEAD465D1FEC9965B441693DEA3FD57C5A47EC150F366479148FD</t>
  </si>
  <si>
    <t>5B9B260ECC23275DEAD465D1FEC9965B441693DEA3FD57C5A47EC150F366479148FC</t>
  </si>
  <si>
    <t>5B9B260ECC23275DEAD465D1FEC9965BDBE6154D031C513DE491D1A5B59B313346FA</t>
  </si>
  <si>
    <t>5B9B260ECC23275DEAD465D1FEC9965BDBE6154D031C513DE491D1A5B59B313346FD</t>
  </si>
  <si>
    <t>5B9B260ECC23275DEAD465D1FEC9965A8F0611B5A30159BD84F31101FA001</t>
  </si>
  <si>
    <t>PVC계 바닥재  바닥타일 / 겉모양 및 치수  회  국토~부 고시 별표 4   ( 호표 92 )</t>
  </si>
  <si>
    <t>5B9B260ECC23275DEBF48E510D5E575B441693DEA3FD57C5A47EC150F3664791498D</t>
  </si>
  <si>
    <t>5B9B260ECC23275DEBF48E510D5E575B441693DEA3FD57C5A47EC150F366479148FD</t>
  </si>
  <si>
    <t>5B9B260ECC23275DEBF48E510D5E575BDBE6154D031C513DE491D1A5B59B313346FA</t>
  </si>
  <si>
    <t>5B9B260ECC23275DEBF48E510D5E575BDBE6154D031C513DE491D1A5B59B313346FD</t>
  </si>
  <si>
    <t>5B9B260ECC23275DEBF48E510D5E575A8F0611B5A30159BD84F31101FA001</t>
  </si>
  <si>
    <t>PVC계 바닥재  바닥타일 / 압입량  회  국토~부 고시 별표 4   ( 호표 93 )</t>
  </si>
  <si>
    <t>5B9B260ECC23275DEBF48E510D5DB05B441693DEA3FD57C5A47EC150F3664791498D</t>
  </si>
  <si>
    <t>5B9B260ECC23275DEBF48E510D5DB05B441693DEA3FD57C5A47EC150F366479148FD</t>
  </si>
  <si>
    <t>5B9B260ECC23275DEBF48E510D5DB05BDBE6154D031C513DE491D1A5B59B313346FA</t>
  </si>
  <si>
    <t>5B9B260ECC23275DEBF48E510D5DB05A8F0611B5A30159BD84F31101FA001</t>
  </si>
  <si>
    <t>PVC계 바닥재  바닥타일 / 잔류압입률  회  국토~부 고시 별표 4   ( 호표 94 )</t>
  </si>
  <si>
    <t>5B9B260ECC23275DEBF48E510D5CA95B441693DEA3FD57C5A47EC150F3664791498D</t>
  </si>
  <si>
    <t>5B9B260ECC23275DEBF48E510D5CA95B441693DEA3FD57C5A47EC150F366479148FD</t>
  </si>
  <si>
    <t>5B9B260ECC23275DEBF48E510D5CA95BDBE6154D031C513DE491D1A5B59B313346FA</t>
  </si>
  <si>
    <t>5B9B260ECC23275DEBF48E510D5CA95A8F0611B5A30159BD84F31101FA001</t>
  </si>
  <si>
    <t>PVC계 바닥재  바닥타일 / 가열에 의한 길이 변화율  회  국토~부 고시 별표 4   ( 호표 95 )</t>
  </si>
  <si>
    <t>5B9B260ECC23275DEBF48E510D5B825B441693DEA3FD57C5A47EC150F3664791498D</t>
  </si>
  <si>
    <t>5B9B260ECC23275DEBF48E510D5B825B441693DEA3FD57C5A47EC150F366479148FD</t>
  </si>
  <si>
    <t>5B9B260ECC23275DEBF48E510D5B825BDBE6154D031C513DE491D1A5B59B313346FA</t>
  </si>
  <si>
    <t>5B9B260ECC23275DEBF48E510D5B825A8F0611B5A30159BD84F31101FA001</t>
  </si>
  <si>
    <t>PVC계 바닥재  바닥타일 / 흡수에 의한 길이 변화율  회  국토~부 고시 별표 4   ( 호표 96 )</t>
  </si>
  <si>
    <t>5B9B260ECC23275DEBF48E510D5AFC5B441693DEA3FD57C5A47EC150F3664791498D</t>
  </si>
  <si>
    <t>5B9B260ECC23275DEBF48E510D5AFC5B441693DEA3FD57C5A47EC150F366479148FD</t>
  </si>
  <si>
    <t>5B9B260ECC23275DEBF48E510D5AFC5BDBE6154D031C513DE491D1A5B59B313346FA</t>
  </si>
  <si>
    <t>5B9B260ECC23275DEBF48E510D5AFC5BDBE6154D031C513DE491D1A5B59B313346FD</t>
  </si>
  <si>
    <t>5B9B260ECC23275DEBF48E510D5AFC5A8F0611B5A30159BD84F31101FA001</t>
  </si>
  <si>
    <t>PVC계 바닥재  바닥타일 / 가열감량률  회  국토~부 고시 별표 4   ( 호표 97 )</t>
  </si>
  <si>
    <t>5B9B260ECC23275DEBF48E510D59D55B441693DEA3FD57C5A47EC150F3664791498D</t>
  </si>
  <si>
    <t>5B9B260ECC23275DEBF48E510D59D55B441693DEA3FD57C5A47EC150F366479148FD</t>
  </si>
  <si>
    <t>5B9B260ECC23275DEBF48E510D59D55BDBE6154D031C513DE491D1A5B59B313346FA</t>
  </si>
  <si>
    <t>5B9B260ECC23275DEBF48E510D59D55A8F0611B5A30159BD84F31101FA001</t>
  </si>
  <si>
    <t>PVC계 바닥재  바닥타일 / 긁기시험  회  국토~부 고시 별표 4   ( 호표 98 )</t>
  </si>
  <si>
    <t>5B9B260ECC23275DEBF48E510D58CE5B441693DEA3FD57C5A47EC150F3664791498D</t>
  </si>
  <si>
    <t>5B9B260ECC23275DEBF48E510D58CE5B441693DEA3FD57C5A47EC150F366479148FD</t>
  </si>
  <si>
    <t>5B9B260ECC23275DEBF48E510D58CE5BDBE6154D031C513DE491D1A5B59B313346FA</t>
  </si>
  <si>
    <t>5B9B260ECC23275DEBF48E510D58CE5A8F0611B5A30159BD84F31101FA001</t>
  </si>
  <si>
    <t>PVC계 바닥재  바닥타일 / 오염성  회  국토~부 고시 별표 4   ( 호표 99 )</t>
  </si>
  <si>
    <t>5B9B260ECC23275DEBF48E510D57275B441693DEA3FD57C5A47EC150F3664791498D</t>
  </si>
  <si>
    <t>5B9B260ECC23275DEBF48E510D57275B441693DEA3FD57C5A47EC150F366479148FD</t>
  </si>
  <si>
    <t>5B9B260ECC23275DEBF48E510D57275A8F0611B5A30159BD84F31101FA001</t>
  </si>
  <si>
    <t>품질관련 재료비  품질시험비의 1/100  식     ( 호표 100 )</t>
  </si>
  <si>
    <t>품질시험비의 100분의 1 계상</t>
  </si>
  <si>
    <t>자재 87</t>
  </si>
  <si>
    <t>5CDCC6DAC493D259CF04AD91513974056C057A</t>
  </si>
  <si>
    <t>5B9BD67500930A58F1E49E417646685CDCC6DAC493D259CF04AD91513974056C057A</t>
  </si>
  <si>
    <t>품질관련 장비손료  품질시험비의 1/100  식     ( 호표 101 )</t>
  </si>
  <si>
    <t>자재 88</t>
  </si>
  <si>
    <t>5CDCC6DAC493D259CF04AD91513974056C057B</t>
  </si>
  <si>
    <t>5B9BD67500930A58F1E49E4176470F5CDCC6DAC493D259CF04AD91513974056C057B</t>
  </si>
  <si>
    <t>품질관련 시설비용,시험및검사기구 검정.교정비  품질시험비의 3/100  식     ( 호표 102 )</t>
  </si>
  <si>
    <t>품질시험비의 100분의 3 계상</t>
  </si>
  <si>
    <t>자재 89</t>
  </si>
  <si>
    <t>5CDCC6DAC493D259CF04AD91513974056C0564</t>
  </si>
  <si>
    <t>5B9BD67500930A58F1E49E417648165CDCC6DAC493D259CF04AD91513974056C0564</t>
  </si>
  <si>
    <t>품질관련 문서작성 및 관리 관련 비용  품질관리자 인건비의 1/100  식     ( 호표 103 )</t>
  </si>
  <si>
    <t>품질관리업무를 수행하는 건설기술인 인건비</t>
  </si>
  <si>
    <t>1개월, 22일 기준, 초급품질기술인 [총공사비100억이하 / 연면적5,000M2이하]</t>
  </si>
  <si>
    <t>개월</t>
  </si>
  <si>
    <t>5B9BD67500930A58F1E49E417641E6</t>
  </si>
  <si>
    <t>5B9BD67500930A58F1E49E4176428D5B9BD67500930A58F1E49E417641E6</t>
  </si>
  <si>
    <t>합계의 1%</t>
  </si>
  <si>
    <t>5B9BD67500930A58F1E49E4176428D5A8F0611B5A30159BD84F31101FA001</t>
  </si>
  <si>
    <t>품질관련 교육·훈련비  품질관리자 인건비의 1/100  식     ( 호표 104 )</t>
  </si>
  <si>
    <t>5B9BD67500930A58F1E49E417643945B9BD67500930A58F1E49E417641E6</t>
  </si>
  <si>
    <t>5B9BD67500930A58F1E49E417643945A8F0611B5A30159BD84F31101FA001</t>
  </si>
  <si>
    <t>품질검사비  품질시험비의 1/100  식     ( 호표 105 )</t>
  </si>
  <si>
    <t>자재 86</t>
  </si>
  <si>
    <t>5CDCC6DAC493D259CF04AD91513974056C0579</t>
  </si>
  <si>
    <t>5B9BD67500930A58F1E49E417644BB5CDCC6DAC493D259CF04AD91513974056C0579</t>
  </si>
  <si>
    <t>그 밖의 비용  품질관리 활동비 총액의 1/100  식     ( 호표 106 )</t>
  </si>
  <si>
    <t>5B9BD67500930A58F1E49E417645415B9BD67500930A58F1E49E417641E6</t>
  </si>
  <si>
    <t>5B9BD67500930A58F1E49E417645415B9BD67500930A58F1E49E4176428D</t>
  </si>
  <si>
    <t>5B9BD67500930A58F1E49E417645415B9BD67500930A58F1E49E41764394</t>
  </si>
  <si>
    <t>5B9BD67500930A58F1E49E417645415B9BD67500930A58F1E49E417644BB</t>
  </si>
  <si>
    <t>5B9BD67500930A58F1E49E417645415A8F0611B5A30159BD84F31101FA001</t>
  </si>
  <si>
    <t>강관 조립말비계(이동식)설치 및 해체  높이 2m, 노무비  대  공통 2-7-6   ( 호표 107 )</t>
  </si>
  <si>
    <t>공통 2-7-6</t>
  </si>
  <si>
    <t>비계공</t>
  </si>
  <si>
    <t>노임 3</t>
  </si>
  <si>
    <t>5B441693DEA3FD57C5A47EC150F36647914F2A</t>
  </si>
  <si>
    <t>5B9B260B79C3BB530A74EA6180F1015B441693DEA3FD57C5A47EC150F36647914F2A</t>
  </si>
  <si>
    <t>5B9B260B79C3BB530A74EA6180F1015B441693DEA3FD57C5A47EC150F36647914F2E</t>
  </si>
  <si>
    <t>유성페인트 뿜칠 재료비(20년 품셈기준)  철재면, 2회, 2급  M2     ( 호표 108 )</t>
  </si>
  <si>
    <t>조합페인트</t>
  </si>
  <si>
    <t>조합페인트, KSM6020-1종2급, 백색</t>
  </si>
  <si>
    <t>자재 69</t>
  </si>
  <si>
    <t>5CB1D6984903985E6E244CE1688542E6E7DCEC</t>
  </si>
  <si>
    <t>5B9BD67626937E51EDF4ACC11176B65CB1D6984903985E6E244CE1688542E6E7DCEC</t>
  </si>
  <si>
    <t>시너, KSM6060, 2종</t>
  </si>
  <si>
    <t>자재 83</t>
  </si>
  <si>
    <t>5CB1D698490398535D546C61538761DA42AA79</t>
  </si>
  <si>
    <t>5B9BD67626937E51EDF4ACC11176B65CB1D698490398535D546C61538761DA42AA79</t>
  </si>
  <si>
    <t>수성페인트 뿜칠  2회 노무비  M2  건축 11-2-3   ( 호표 109 )</t>
  </si>
  <si>
    <t>건축 11-2-3</t>
  </si>
  <si>
    <t>10M2</t>
  </si>
  <si>
    <t>호표 111</t>
  </si>
  <si>
    <t>5B9BD677CF83885C5E3406E1517F1D</t>
  </si>
  <si>
    <t>5B9BD677CF83885C5E3406E1517BA25B9BD677CF83885C5E3406E1517F1D</t>
  </si>
  <si>
    <t>철재면 바탕만들기  노무비  M2  건축 11-1-3   ( 호표 110 )</t>
  </si>
  <si>
    <t>건축 11-1-3</t>
  </si>
  <si>
    <t>5B9BD667A3D3AD5F4FD4C06133934E5CB1D698486305553C64A0516C2393856AE060</t>
  </si>
  <si>
    <t>5B9BD667A3D3AD5F4FD4C06133934E5B441693DEA3FD57C5A47EC150F36647914D76</t>
  </si>
  <si>
    <t>5B9BD667A3D3AD5F4FD4C06133934E5B441693DEA3FD57C5A47EC150F36647914F2E</t>
  </si>
  <si>
    <t>공구손료 및 잡재료비</t>
  </si>
  <si>
    <t>인력품의 3%</t>
  </si>
  <si>
    <t>5B9BD667A3D3AD5F4FD4C06133934E5A8F0611B5A30159BD84F31101FA001</t>
  </si>
  <si>
    <t>수성페인트 뿜칠  2회 노무비  10M2  건축 11-2-3   ( 호표 111 )</t>
  </si>
  <si>
    <t>5B9BD677CF83885C5E3406E1517F1D5B441693DEA3FD57C5A47EC150F36647914D76</t>
  </si>
  <si>
    <t>5B9BD677CF83885C5E3406E1517F1D5B441693DEA3FD57C5A47EC150F36647914F2E</t>
  </si>
  <si>
    <t>인력품의 12%</t>
  </si>
  <si>
    <t>5B9BD677CF83885C5E3406E1517F1D5A8F0611B5A30159BD84F31101FA001</t>
  </si>
  <si>
    <t>타일 붙임 / 접착 붙이기  벽, 타일 0.21∼0.40m2 이하, 28m2/일당  M2  건축 3-2-3   ( 호표 112 )</t>
  </si>
  <si>
    <t>건축 3-2-3</t>
  </si>
  <si>
    <t>에폭시접착제</t>
  </si>
  <si>
    <t>에폭시접착제, 세라믹타일용</t>
  </si>
  <si>
    <t>자재 65</t>
  </si>
  <si>
    <t>5CB1D698486305553C6485B16B4829828D4B75</t>
  </si>
  <si>
    <t>5B9BE65AAC1384572D243EF103F6E55CB1D698486305553C6485B16B4829828D4B75</t>
  </si>
  <si>
    <t>특수시멘트</t>
  </si>
  <si>
    <t>특수시멘트, 백색시멘트</t>
  </si>
  <si>
    <t>자재 20</t>
  </si>
  <si>
    <t>5CB1C6F2E473A254AA24A3313225F328B2E71C</t>
  </si>
  <si>
    <t>5B9BE65AAC1384572D243EF103F6E55CB1C6F2E473A254AA24A3313225F328B2E71C</t>
  </si>
  <si>
    <t>타일공</t>
  </si>
  <si>
    <t>노임 11</t>
  </si>
  <si>
    <t>5B441693DEA3FD57C5A47EC150F36647914D77</t>
  </si>
  <si>
    <t>5B9BE65AAC1384572D243EF103F6E55B441693DEA3FD57C5A47EC150F36647914D77</t>
  </si>
  <si>
    <t>5B9BE65AAC1384572D243EF103F6E55B441693DEA3FD57C5A47EC150F36647914F2E</t>
  </si>
  <si>
    <t>5B9BE65AAC1384572D243EF103F6E55A8F0611B5A30159BD84F31101FA001</t>
  </si>
  <si>
    <t>타일줄눈 설치 / 벽면  타일규격 m2, 0.21 ~ 0.40 이하  M2  건축 3-1-2   ( 호표 113 )</t>
  </si>
  <si>
    <t>건축 3-1-2</t>
  </si>
  <si>
    <t>줄눈공</t>
  </si>
  <si>
    <t>노임 15</t>
  </si>
  <si>
    <t>5B441693DEA3FD57C5A47EC150F36647914C5C</t>
  </si>
  <si>
    <t>5B9BE65AAC133C55D514F161DAEE965B441693DEA3FD57C5A47EC150F36647914C5C</t>
  </si>
  <si>
    <t>수밀코킹  재료비 별도  M  건축 6-6-1   ( 호표 114 )</t>
  </si>
  <si>
    <t>코킹공</t>
  </si>
  <si>
    <t>기타 직종</t>
  </si>
  <si>
    <t>노임 21</t>
  </si>
  <si>
    <t>5B441693DEA3FD57C5A437114B8D4B6E1709F9</t>
  </si>
  <si>
    <t>5B9BB621C563865066949561460D1E5B441693DEA3FD57C5A437114B8D4B6E1709F9</t>
  </si>
  <si>
    <t>코너비드 설치  재료비 별도  M  건축 8-1-2   ( 호표 115 )</t>
  </si>
  <si>
    <t>건축 8-1-2</t>
  </si>
  <si>
    <t>5B9B465D88E3505E54C4858120F73B5B441693DEA3FD57C5A47EC150F36647914D78</t>
  </si>
  <si>
    <t>잡철물 제작 및 설치  현장제작 설치, 일반철재  kg  건축 8-3-1   ( 호표 116 )</t>
  </si>
  <si>
    <t>건축 8-3-1</t>
  </si>
  <si>
    <t>철공</t>
  </si>
  <si>
    <t>노임 4</t>
  </si>
  <si>
    <t>5B441693DEA3FD57C5A47EC150F36647914F25</t>
  </si>
  <si>
    <t>5B9B96D4F5A335541084A621BDC79B5B441693DEA3FD57C5A47EC150F36647914F25</t>
  </si>
  <si>
    <t>용접공</t>
  </si>
  <si>
    <t>노임 5</t>
  </si>
  <si>
    <t>5B441693DEA3FD57C5A47EC150F36647914E07</t>
  </si>
  <si>
    <t>5B9B96D4F5A335541084A621BDC79B5B441693DEA3FD57C5A47EC150F36647914E07</t>
  </si>
  <si>
    <t>특별인부</t>
  </si>
  <si>
    <t>노임 2</t>
  </si>
  <si>
    <t>5B441693DEA3FD57C5A47EC150F36647914F2F</t>
  </si>
  <si>
    <t>5B9B96D4F5A335541084A621BDC79B5B441693DEA3FD57C5A47EC150F36647914F2F</t>
  </si>
  <si>
    <t>5B9B96D4F5A335541084A621BDC79B5B441693DEA3FD57C5A47EC150F36647914F2E</t>
  </si>
  <si>
    <t>5B9B96D4F5A335541084A621BDC79B5A8F0611B5A30159BD84F31101FA001</t>
  </si>
  <si>
    <t>5B9B96D4F5A335541084A621BDC79B5A8F0611B5A30159BD84F31101F9002</t>
  </si>
  <si>
    <t>녹막이 페인트칠 재료비(20년 품셈기준)  철재면, 1회, 1종  M2     ( 호표 117 )</t>
  </si>
  <si>
    <t>방청페인트</t>
  </si>
  <si>
    <t>방청페인트, KSM6030-1종1류, 광명단페인트</t>
  </si>
  <si>
    <t>자재 67</t>
  </si>
  <si>
    <t>5CB1D6984903985E6E24053140127CD72E6BC0</t>
  </si>
  <si>
    <t>5B9BD67500931B56150451C1F8C2345CB1D6984903985E6E24053140127CD72E6BC0</t>
  </si>
  <si>
    <t>5B9BD67500931B56150451C1F8C2345CB1D698490398535D546C61538761DA42AA78</t>
  </si>
  <si>
    <t>녹막이 페인트칠  철재면 1회 노무비  M2  건축 11-2-6   ( 호표 118 )</t>
  </si>
  <si>
    <t>5B9BD67500931B56150447510FBB525B441693DEA3FD57C5A47EC150F36647914D76</t>
  </si>
  <si>
    <t>5B9BD67500931B56150447510FBB525B441693DEA3FD57C5A47EC150F36647914F2E</t>
  </si>
  <si>
    <t>잡철물 제작 및 설치  현장제작 설치, 경량철재  kg  건축 8-3-1   ( 호표 119 )</t>
  </si>
  <si>
    <t>5B9B96D4F5A3355410848B41C1E6485B441693DEA3FD57C5A47EC150F36647914F25</t>
  </si>
  <si>
    <t>5B9B96D4F5A3355410848B41C1E6485B441693DEA3FD57C5A47EC150F36647914E07</t>
  </si>
  <si>
    <t>5B9B96D4F5A3355410848B41C1E6485B441693DEA3FD57C5A47EC150F36647914F2F</t>
  </si>
  <si>
    <t>5B9B96D4F5A3355410848B41C1E6485B441693DEA3FD57C5A47EC150F36647914F2E</t>
  </si>
  <si>
    <t>인력품의 4%</t>
  </si>
  <si>
    <t>5B9B96D4F5A3355410848B41C1E6485A8F0611B5A30159BD84F31101FA001</t>
  </si>
  <si>
    <t>5B9B96D4F5A3355410848B41C1E6485A8F0611B5A30159BD84F31101F9002</t>
  </si>
  <si>
    <t>몰딩 설치    M  건축 8-1-5   ( 호표 120 )</t>
  </si>
  <si>
    <t>5B9BC604A4A35B53B6D47DE17DBA9C5B441693DEA3FD57C5A47EC150F36647914C58</t>
  </si>
  <si>
    <t>5B9BC604A4A35B53B6D47DE17DBA9C5A8F0611B5A30159BD84F31101FA001</t>
  </si>
  <si>
    <t>콘크리트면 정리  3.6m 이하  M2  건축 9-2-1   ( 호표 121 )</t>
  </si>
  <si>
    <t>견출공</t>
  </si>
  <si>
    <t>노임 6</t>
  </si>
  <si>
    <t>5B441693DEA3FD57C5A47EC150F36647914D7D</t>
  </si>
  <si>
    <t>5B9B46565BC32554F214F47118CF745B441693DEA3FD57C5A47EC150F36647914D7D</t>
  </si>
  <si>
    <t>5B9B46565BC32554F214F47118CF745A8F0611B5A30159BD84F31101FA001</t>
  </si>
  <si>
    <t>시멘트(별도)</t>
  </si>
  <si>
    <t>자재 18</t>
  </si>
  <si>
    <t>5CB1C6F2E473A254AA24A3313225F32EDB6E65</t>
  </si>
  <si>
    <t>5B9B46565BC32554F214F47118CF745CB1C6F2E473A254AA24A3313225F32EDB6E65</t>
  </si>
  <si>
    <t>감수제</t>
  </si>
  <si>
    <t>감수제, 혼화제, 메도로스1000</t>
  </si>
  <si>
    <t>g</t>
  </si>
  <si>
    <t>자재 7</t>
  </si>
  <si>
    <t>5C96D6701C33AE5041245AA15D366D084E3007</t>
  </si>
  <si>
    <t>5B9B46565BC32554F214F47118CF745C96D6701C33AE5041245AA15D366D084E3007</t>
  </si>
  <si>
    <t>갈바강판 문틀설치  ㅁ150*60*1.5T, 유성P  M     ( 호표 122 )</t>
  </si>
  <si>
    <t>5B9BF641E643775051244A011D9FC25B9B96D4F3F35F5808C42F41352F78</t>
  </si>
  <si>
    <t>5B9BF641E643775051244A011D9FC25B9BD6762693535602340CC15A3588</t>
  </si>
  <si>
    <t>갈바륨강판설치  T1.5mm  M2     ( 호표 123 )</t>
  </si>
  <si>
    <t>합금화용융아연도금강판</t>
  </si>
  <si>
    <t>합금화용융아연도금강판, 갈바륨, 1.50mm</t>
  </si>
  <si>
    <t>자재 14</t>
  </si>
  <si>
    <t>5CB1C6F2E5030E5C02546671D190666144C6FC</t>
  </si>
  <si>
    <t>5B9B96D4F3F35F5808C42F41352F785CB1C6F2E5030E5C02546671D190666144C6FC</t>
  </si>
  <si>
    <t>제품 설치(단순), 일반철재</t>
  </si>
  <si>
    <t>호표 124</t>
  </si>
  <si>
    <t>5B9B96D4F5A33554119427B11D94A6</t>
  </si>
  <si>
    <t>5B9B96D4F3F35F5808C42F41352F785B9B96D4F5A33554119427B11D94A6</t>
  </si>
  <si>
    <t>잡철물 제작 및 설치  제품 설치(단순), 일반철재  kg  건축 8-3-1, 비고   ( 호표 124 )</t>
  </si>
  <si>
    <t>건축 8-3-1, 비고</t>
  </si>
  <si>
    <t>5B9B96D4F5A33554119427B11D94A65B441693DEA3FD57C5A47EC150F36647914F25</t>
  </si>
  <si>
    <t>5B9B96D4F5A33554119427B11D94A65B441693DEA3FD57C5A47EC150F36647914E07</t>
  </si>
  <si>
    <t>5B9B96D4F5A33554119427B11D94A65B441693DEA3FD57C5A47EC150F36647914F2F</t>
  </si>
  <si>
    <t>5B9B96D4F5A33554119427B11D94A65B441693DEA3FD57C5A47EC150F36647914F2E</t>
  </si>
  <si>
    <t>5B9B96D4F5A33554119427B11D94A65A8F0611B5A30159BD84F31101FA001</t>
  </si>
  <si>
    <t>5B9B96D4F5A33554119427B11D94A65A8F0611B5A30159BD84F31101F9002</t>
  </si>
  <si>
    <t>유성페인트 롤러칠  철재면 2회 노무비  M2  건축 11-2-5   ( 호표 125 )</t>
  </si>
  <si>
    <t>5B9BD6762693535602344A712A84DC5B441693DEA3FD57C5A47EC150F36647914D76</t>
  </si>
  <si>
    <t>5B9BD6762693535602344A712A84DC5B441693DEA3FD57C5A47EC150F36647914F2E</t>
  </si>
  <si>
    <t>5B9BD6762693535602344A712A84DC5A8F0611B5A30159BD84F31101FA001</t>
  </si>
  <si>
    <t>유성페인트 롤러칠 재료비(20년 품셈기준)  철재면, 2회, 1급  M2     ( 호표 126 )</t>
  </si>
  <si>
    <t>조합페인트, KSM6020-1종1급, 백색</t>
  </si>
  <si>
    <t>자재 68</t>
  </si>
  <si>
    <t>5CB1D6984903985E6E244CE1688542E6E7DDF8</t>
  </si>
  <si>
    <t>5B9BD6762693535602344A7128D9345CB1D6984903985E6E244CE1688542E6E7DDF8</t>
  </si>
  <si>
    <t>5B9BD6762693535602344A7128D9345CB1D698490398535D546C61538761DA42AA78</t>
  </si>
  <si>
    <t>목재창호 설치 / 여닫이  창호면적 m2, 1.0 ~ 3.0 이하  개소  건축 10-1-1   ( 호표 127 )</t>
  </si>
  <si>
    <t>건축 10-1-1</t>
  </si>
  <si>
    <t>5B9BF64397F36C5F05A4F2010E5BCD5B441693DEA3FD57C5A47EC150F36647914D7B</t>
  </si>
  <si>
    <t>5B9BF64397F36C5F05A4F2010E5BCD5B441693DEA3FD57C5A47EC150F36647914F2E</t>
  </si>
  <si>
    <t>5B9BF64397F36C5F05A4F2010E5BCD5A8F0611B5A30159BD84F31101FA001</t>
  </si>
  <si>
    <t>도어록 설치 / 일반도어록 목재창호  재료비 별도  개소  건축 10-2-3   ( 호표 128 )</t>
  </si>
  <si>
    <t>건축 10-2-3</t>
  </si>
  <si>
    <t>5B9BF644BA23505855D433E13A6A835B441693DEA3FD57C5A47EC150F36647914D7B</t>
  </si>
  <si>
    <t>5B9BF644BA23505855D433E13A6A835A8F0611B5A30159BD84F31101FA001</t>
  </si>
  <si>
    <t>con'c, mortar면 바탕만들기  내부 친환경 노무비  M2  건축 11-1-1   ( 호표 129 )</t>
  </si>
  <si>
    <t>건축 11-1-1</t>
  </si>
  <si>
    <t>5B9BD667A3D3AD5F4FD4D2815A93455B441693DEA3FD57C5A47EC150F36647914D76</t>
  </si>
  <si>
    <t>5B9BD667A3D3AD5F4FD4D2815A93455B441693DEA3FD57C5A47EC150F36647914F2E</t>
  </si>
  <si>
    <t>5B9BD667A3D3AD5F4FD4D2815A93455A8F0611B5A30159BD84F31101FA001</t>
  </si>
  <si>
    <t>수성페인트 롤러칠  2회 노무비  M2  건축 11-2-2   ( 호표 130 )</t>
  </si>
  <si>
    <t>건축 11-2-2</t>
  </si>
  <si>
    <t>5B9BD677CF83885BB6A40191BD8D035B441693DEA3FD57C5A47EC150F36647914D76</t>
  </si>
  <si>
    <t>5B9BD677CF83885BB6A40191BD8D035B441693DEA3FD57C5A47EC150F36647914F2E</t>
  </si>
  <si>
    <t>5B9BD677CF83885BB6A40191BD8D035A8F0611B5A30159BD84F31101FA001</t>
  </si>
  <si>
    <t>수성페인트 롤러칠 재료비(20년 품셈기준)  내부, 2회, 친환경페인트(진품)  M2     ( 호표 131 )</t>
  </si>
  <si>
    <t>수성페인트</t>
  </si>
  <si>
    <t>수성페인트, 친환경(진품)</t>
  </si>
  <si>
    <t>자재 66</t>
  </si>
  <si>
    <t>5CB1D6984903985E67F46C1122E6DC11E5CC25</t>
  </si>
  <si>
    <t>5B9BD677CF83885BB3E4B4C1446F155CB1D6984903985E67F46C1122E6DC11E5CC25</t>
  </si>
  <si>
    <t>석고보드면 바탕만들기  줄퍼티 친환경 노무비  M2  건축 11-1-2   ( 호표 132 )</t>
  </si>
  <si>
    <t>건축 11-1-2</t>
  </si>
  <si>
    <t>5B9BD667A3D3AD5F4FD4E351D44D3B5B441693DEA3FD57C5A47EC150F36647914D76</t>
  </si>
  <si>
    <t>5B9BD667A3D3AD5F4FD4E351D44D3B5B441693DEA3FD57C5A47EC150F36647914F2E</t>
  </si>
  <si>
    <t>5B9BD667A3D3AD5F4FD4E351D44D3B5A8F0611B5A30159BD84F31101FA001</t>
  </si>
  <si>
    <t>석고보드면 바탕만들기  줄퍼티 천장 친환경, 노무비  M2  건축 11-1-2   ( 호표 133 )</t>
  </si>
  <si>
    <t>5B9BD667A3D3AD5F4FD4E351D701E25B441693DEA3FD57C5A47EC150F36647914D76</t>
  </si>
  <si>
    <t>5B9BD667A3D3AD5F4FD4E351D701E25B441693DEA3FD57C5A47EC150F36647914F2E</t>
  </si>
  <si>
    <t>5B9BD667A3D3AD5F4FD4E351D701E25A8F0611B5A30159BD84F31101F8003</t>
  </si>
  <si>
    <t>노임할증</t>
  </si>
  <si>
    <t>인력품의 20%</t>
  </si>
  <si>
    <t>5B9BD667A3D3AD5F4FD4E351D701E25A8F0611B5A30159BD84F31101F9002</t>
  </si>
  <si>
    <t>수성페인트 롤러칠  천장 2회 노무비  M2  건축 11-2-2   ( 호표 134 )</t>
  </si>
  <si>
    <t>5B9BD677CF83885BB134D1113A2BAC5B441693DEA3FD57C5A47EC150F36647914D76</t>
  </si>
  <si>
    <t>5B9BD677CF83885BB134D1113A2BAC5B441693DEA3FD57C5A47EC150F36647914F2E</t>
  </si>
  <si>
    <t>5B9BD677CF83885BB134D1113A2BAC5A8F0611B5A30159BD84F31101F9002</t>
  </si>
  <si>
    <t>5B9BD677CF83885BB134D1113A2BAC5A8F0611B5A30159BD84F31101FA001</t>
  </si>
  <si>
    <t>목재면 바탕만들기  퍼티 및 연마 노무비  M2  건축 11-1-4   ( 호표 135 )</t>
  </si>
  <si>
    <t>건축 11-1-4</t>
  </si>
  <si>
    <t>5B9BD667A3D3AD5F4FD4B7F16136EB5B441693DEA3FD57C5A47EC150F36647914D76</t>
  </si>
  <si>
    <t>5B9BD667A3D3AD5F4FD4B7F16136EB5B441693DEA3FD57C5A47EC150F36647914F2E</t>
  </si>
  <si>
    <t>5B9BD667A3D3AD5F4FD4B7F16136EB5A8F0611B5A30159BD84F31101FA001</t>
  </si>
  <si>
    <t>벽체틀 설치  자재 별도  M2  건축 4-2-1   ( 호표 136 )</t>
  </si>
  <si>
    <t>건축목공</t>
  </si>
  <si>
    <t>노임 7</t>
  </si>
  <si>
    <t>5B441693DEA3FD57C5A47EC150F36647914D7C</t>
  </si>
  <si>
    <t>5B9BA6C2636314526F544C614ED2ED5B441693DEA3FD57C5A47EC150F36647914D7C</t>
  </si>
  <si>
    <t>5B9BA6C2636314526F544C614ED2ED5B441693DEA3FD57C5A47EC150F36647914F2E</t>
  </si>
  <si>
    <t>5B9BA6C2636314526F544C614ED2ED5A8F0611B5A30159BD84F31101FA001</t>
  </si>
  <si>
    <t>PVC계 바닥재 설치 - 타일형  주재료 제외  M2  건축 5-1-1   ( 호표 137 )</t>
  </si>
  <si>
    <t>5B9BC60CFB23565DF5543281FB03B95B441693DEA3FD57C5A47EC150F36647914C58</t>
  </si>
  <si>
    <t>5B9BC60CFB23565DF5543281FB03B95B441693DEA3FD57C5A47EC150F36647914F2E</t>
  </si>
  <si>
    <t>초산비닐계접착제</t>
  </si>
  <si>
    <t>초산비닐계접착제, 비닐타일용</t>
  </si>
  <si>
    <t>자재 62</t>
  </si>
  <si>
    <t>5CB1D698486305553C64EE01FB599B5F6E8EFB</t>
  </si>
  <si>
    <t>5B9BC60CFB23565DF5543281FB03B95CB1D698486305553C64EE01FB599B5F6E8EFB</t>
  </si>
  <si>
    <t>걸레받이 설치  중밀도섬유판, H=75~120mm 기준  M  건축 5-3-5   ( 호표 138 )</t>
  </si>
  <si>
    <t>5B9BC60CFF93F55054646E7129435F5B441693DEA3FD57C5A47EC150F36647914C58</t>
  </si>
  <si>
    <t>5B9BC60CFF93F55054646E7129435F5B441693DEA3FD57C5A47EC150F36647914F2E</t>
  </si>
  <si>
    <t>5B9BC60CFF93F55054646E7129435F5A8F0611B5A30159BD84F31101FA001</t>
  </si>
  <si>
    <t>MDF 설치    M2  건축 4-2-3   ( 호표 139 )</t>
  </si>
  <si>
    <t>5B9BC60EA6C3AB58ED04F3E1BB8F025B9BC60EA3736B5F7DD4AF4101F52F</t>
  </si>
  <si>
    <t>벽체합판 설치  합판 별도  M2  건축 4-2-3   ( 호표 140 )</t>
  </si>
  <si>
    <t>5B9BC60EA3736B5F7DD4AF4101F52F5B441693DEA3FD57C5A47EC150F36647914D7C</t>
  </si>
  <si>
    <t>5B9BC60EA3736B5F7DD4AF4101F52F5B441693DEA3FD57C5A47EC150F36647914F2E</t>
  </si>
  <si>
    <t>5B9BC60EA3736B5F7DD4AF4101F52F5A8F0611B5A30159BD84F31101FA001</t>
  </si>
  <si>
    <t>흡음텍스 설치    M2  건축 5-2-1   ( 호표 141 )</t>
  </si>
  <si>
    <t>5B9BC60EA6C39954987441711276E45B441693DEA3FD57C5A47EC150F36647914C58</t>
  </si>
  <si>
    <t>5B9BC60EA6C39954987441711276E45B441693DEA3FD57C5A47EC150F36647914F2E</t>
  </si>
  <si>
    <t>5B9BC60EA6C39954987441711276E45A8F0611B5A30159BD84F31101FA001</t>
  </si>
  <si>
    <t>석고판 설치(나사고정) - 바탕용  벽, 1겹 붙임  M2  건축 5-3-1   ( 호표 142 )</t>
  </si>
  <si>
    <t>건축 5-3-1</t>
  </si>
  <si>
    <t>5B9BC60EA52352515154722181E8F05B441693DEA3FD57C5A47EC150F36647914C58</t>
  </si>
  <si>
    <t>5B9BC60EA52352515154722181E8F05B441693DEA3FD57C5A47EC150F36647914F2E</t>
  </si>
  <si>
    <t>인력품의 1%</t>
  </si>
  <si>
    <t>5B9BC60EA52352515154722181E8F05A8F0611B5A30159BD84F31101FA001</t>
  </si>
  <si>
    <t>석고판 설치(나사고정) - 바탕용  벽, 2겹 붙임  M2  건축 5-3-1   ( 호표 143 )</t>
  </si>
  <si>
    <t>5B9BC60EA52352515154722181EB445B441693DEA3FD57C5A47EC150F36647914C58</t>
  </si>
  <si>
    <t>5B9BC60EA52352515154722181EB445B441693DEA3FD57C5A47EC150F36647914F2E</t>
  </si>
  <si>
    <t>5B9BC60EA52352515154722181EB445A8F0611B5A30159BD84F31101FA001</t>
  </si>
  <si>
    <t>석고판 설치(나사고정) - 바탕용  천장, 2겹 붙임  M2  건축 5-2-3   ( 호표 144 )</t>
  </si>
  <si>
    <t>건축 5-2-3</t>
  </si>
  <si>
    <t>5B9BC60EA5235252786418B1693C675B441693DEA3FD57C5A47EC150F36647914C58</t>
  </si>
  <si>
    <t>5B9BC60EA5235252786418B1693C675B441693DEA3FD57C5A47EC150F36647914F2E</t>
  </si>
  <si>
    <t>5B9BC60EA5235252786418B1693C675A8F0611B5A30159BD84F31101FA001</t>
  </si>
  <si>
    <t>단열재 격자넣기  50mm 이하, 벽  M2  건축 5-4-3   ( 호표 145 )</t>
  </si>
  <si>
    <t>5B9BC60927837A54CA741F41F91B975B441693DEA3FD57C5A47EC150F36647914C58</t>
  </si>
  <si>
    <t>5B9BC60927837A54CA741F41F91B975B441693DEA3FD57C5A47EC150F36647914F2E</t>
  </si>
  <si>
    <t>경량벽체철골틀 설치    M2  건축 8-2-5   ( 호표 146 )</t>
  </si>
  <si>
    <t>건축 8-2-5</t>
  </si>
  <si>
    <t>5B9B96D6A423725DC6B45DB1A0636F5B441693DEA3FD57C5A47EC150F36647914C58</t>
  </si>
  <si>
    <t>5B9B96D6A423725DC6B45DB1A0636F5B441693DEA3FD57C5A47EC150F36647914F2E</t>
  </si>
  <si>
    <t>인력품의 6%</t>
  </si>
  <si>
    <t>5B9B96D6A423725DC6B45DB1A0636F5A8F0611B5A30159BD84F31101FA001</t>
  </si>
  <si>
    <t>경량벽체철골틀 해체    M2  유지 3-2-5   ( 호표 147 )</t>
  </si>
  <si>
    <t>유지 3-2-5</t>
  </si>
  <si>
    <t>5B9A269FB083BF51024484F1DF68635B441693DEA3FD57C5A47EC150F36647914C58</t>
  </si>
  <si>
    <t>5B9A269FB083BF51024484F1DF68635B441693DEA3FD57C5A47EC150F36647914F2E</t>
  </si>
  <si>
    <t>5B9A269FB083BF51024484F1DF68635A8F0611B5A30159BD84F31101FA001</t>
  </si>
  <si>
    <t>석고판 해체  벽  M2  유지 3-2-6   ( 호표 148 )</t>
  </si>
  <si>
    <t>5B9A269FB083BF510244B041AD697D5B441693DEA3FD57C5A47EC150F36647914C58</t>
  </si>
  <si>
    <t>5B9A269FB083BF510244B041AD697D5B441693DEA3FD57C5A47EC150F36647914F2E</t>
  </si>
  <si>
    <t>5B9A269FB083BF510244B041AD697D5A8F0611B5A30159BD84F31101FA001</t>
  </si>
  <si>
    <t>MDF판 해체  벽  M2  유지 3-2-6   ( 호표 149 )</t>
  </si>
  <si>
    <t>5B9A269FB083BF510244B041AC437A5B441693DEA3FD57C5A47EC150F36647914C58</t>
  </si>
  <si>
    <t>5B9A269FB083BF510244B041AC437A5B441693DEA3FD57C5A47EC150F36647914F2E</t>
  </si>
  <si>
    <t>5B9A269FB083BF510244B041AC437A5A8F0611B5A30159BD84F31101FA001</t>
  </si>
  <si>
    <t>덤프트럭  8ton  HR  공통 8-3,4(0602)   ( 호표 150 )</t>
  </si>
  <si>
    <t>5C8486142D238951524464513AEDC2D9995307E5</t>
  </si>
  <si>
    <t>덤프트럭</t>
  </si>
  <si>
    <t>8ton</t>
  </si>
  <si>
    <t>HR</t>
  </si>
  <si>
    <t>호표 150</t>
  </si>
  <si>
    <t>공통 8-3,4(0602)</t>
  </si>
  <si>
    <t>자재 1</t>
  </si>
  <si>
    <t>5C8486142D238951524464513AEDC2D9995307</t>
  </si>
  <si>
    <t>5C8486142D238951524464513AEDC2D9995307E55C8486142D238951524464513AEDC2D9995307</t>
  </si>
  <si>
    <t>경유</t>
  </si>
  <si>
    <t>경유, 저유황</t>
  </si>
  <si>
    <t>자재 8</t>
  </si>
  <si>
    <t>5C96A6BD7A03D95EDEE4C1D124F60F2B4E8B14</t>
  </si>
  <si>
    <t>5C8486142D238951524464513AEDC2D9995307E55C96A6BD7A03D95EDEE4C1D124F60F2B4E8B14</t>
  </si>
  <si>
    <t>주연료비의 38%</t>
  </si>
  <si>
    <t>5C8486142D238951524464513AEDC2D9995307E55A8F0611B5A30159BD84F31101FA001</t>
  </si>
  <si>
    <t>화물차운전사</t>
  </si>
  <si>
    <t>노임 16</t>
  </si>
  <si>
    <t>5B441693DEA3FD57C5A47EC150F36647914BB8</t>
  </si>
  <si>
    <t>5C8486142D238951524464513AEDC2D9995307E55B441693DEA3FD57C5A47EC150F36647914BB8</t>
  </si>
  <si>
    <t>강재창호 설치 / 여닫이  창호면적 m2, 3.0 ~ 6.0 이하  개소  건축 10-1-2   ( 호표 151 )</t>
  </si>
  <si>
    <t>건축 10-1-2</t>
  </si>
  <si>
    <t>5B9BF64395C3AE51C8F4B561D2376F5B441693DEA3FD57C5A47EC150F36647914D7B</t>
  </si>
  <si>
    <t>5B9BF64395C3AE51C8F4B561D2376F5B441693DEA3FD57C5A47EC150F36647914F2E</t>
  </si>
  <si>
    <t>5B9BF64395C3AE51C8F4B561D2376F5A8F0611B5A30159BD84F31101FA001</t>
  </si>
  <si>
    <t>도어록 설치 / 일반도어록 강재창호  재료비 별도  개소  건축 10-2-3   ( 호표 152 )</t>
  </si>
  <si>
    <t>5B9BF644BA23505855D406A15D78645B441693DEA3FD57C5A47EC150F36647914D7B</t>
  </si>
  <si>
    <t>5B9BF644BA23505855D406A15D78645A8F0611B5A30159BD84F31101FA001</t>
  </si>
  <si>
    <t>수장합판 설치  접착붙임(합판 별도)  M2  건축 4-2-4   ( 호표 153 )</t>
  </si>
  <si>
    <t>건축 4-2-4</t>
  </si>
  <si>
    <t>5B9BC60EA3736B5CA974BB5196E81C5B441693DEA3FD57C5A47EC150F36647914D7C</t>
  </si>
  <si>
    <t>5B9BC60EA3736B5CA974BB5196E81C5B441693DEA3FD57C5A47EC150F36647914F2E</t>
  </si>
  <si>
    <t>5B9BC60EA3736B5CA974BB5196E81C5A8F0611B5A30159BD84F31101FA001</t>
  </si>
  <si>
    <t>초산비닐계접착제, 일반목공용</t>
  </si>
  <si>
    <t>자재 61</t>
  </si>
  <si>
    <t>5CB1D698486305553C64EE01FB599B5F6E8F8B</t>
  </si>
  <si>
    <t>5B9BC60EA3736B5CA974BB5196E81C5CB1D698486305553C64EE01FB599B5F6E8F8B</t>
  </si>
  <si>
    <t>품질관리업무를 수행하는 건설기술인 인건비  1개월, 22일 기준, 초급품질기술인 [총공사비100억이하 / 연면적5,000M2이하]  개월     ( 호표 154 )</t>
  </si>
  <si>
    <t>호표 154</t>
  </si>
  <si>
    <t>초급품질관리기술인</t>
  </si>
  <si>
    <t>5B441693DEA3FD57C5A437114B8D4B6E170A84</t>
  </si>
  <si>
    <t>5B9BD67500930A58F1E49E417641E65B441693DEA3FD57C5A437114B8D4B6E170A84</t>
  </si>
  <si>
    <t>5B9BD67500930A58F1E49E417641E65A8F0611B5A30159BD84F31101FA001</t>
  </si>
  <si>
    <t>단 가 산 출 목 록</t>
  </si>
  <si>
    <t>비    고</t>
  </si>
  <si>
    <t>START</t>
  </si>
  <si>
    <t>단 가 산 출 서</t>
  </si>
  <si>
    <t>산    출    내    역</t>
  </si>
  <si>
    <t>코드</t>
  </si>
  <si>
    <t>품명</t>
  </si>
  <si>
    <t>규격</t>
  </si>
  <si>
    <t>값</t>
  </si>
  <si>
    <t>소계</t>
  </si>
  <si>
    <t>총계</t>
  </si>
  <si>
    <t>공통 8-2-8</t>
  </si>
  <si>
    <t xml:space="preserve">시멘트운반  L:20km, 덤프 8ton  포  공통 8-2-8  ( 산근 1 ) </t>
  </si>
  <si>
    <t xml:space="preserve"> 운반거리 L=20KM 덤프트럭(8톤), 포대당    </t>
  </si>
  <si>
    <t>C!</t>
  </si>
  <si>
    <t>'운반거리 L=20KM 덤프트럭(8톤), 포대당'</t>
  </si>
  <si>
    <t xml:space="preserve"> </t>
  </si>
  <si>
    <t xml:space="preserve"> 차량속도= 25/V1,25/V2,40KM/V3,40KM/V4,25KM/V5,25KM/V6     </t>
  </si>
  <si>
    <t>'차량속도= 25/V1,25/V2,40KM/V3,40KM/V4,25KM/V5,25KM/V6 '</t>
  </si>
  <si>
    <t xml:space="preserve"> 하치장○-----------------0------------0---------○20KM  </t>
  </si>
  <si>
    <t>'하치장○-----------------0------------0---------○20KM '</t>
  </si>
  <si>
    <t xml:space="preserve"> 운반거리=하치장L1=0.0KM,시내L2=19.5KM,공사장L3=0.5KM    </t>
  </si>
  <si>
    <t>'운반거리=하치장L1=0.0KM,시내L2=19.5KM,공사장L3=0.5KM'</t>
  </si>
  <si>
    <t xml:space="preserve"> 인력운반 (품셈 1-5-1) 적재비(하치장 상차도 미계상,공장상차도 계상) </t>
  </si>
  <si>
    <t>'인력운반 (품셈 1-5-1) 적재비(하치장 상차도 미계상,공장상차도 계상)'</t>
  </si>
  <si>
    <t xml:space="preserve"> L    소운반거리(M)  =20   </t>
  </si>
  <si>
    <t xml:space="preserve"> L   '소운반거리(M)' =20</t>
  </si>
  <si>
    <t xml:space="preserve"> A    1회 운반량(BG)  =1   </t>
  </si>
  <si>
    <t xml:space="preserve"> A   '1회 운반량(BG)' =1</t>
  </si>
  <si>
    <t xml:space="preserve"> T    단위(KG)  =8000   </t>
  </si>
  <si>
    <t xml:space="preserve"> T   '단위(KG)' =8000</t>
  </si>
  <si>
    <t xml:space="preserve"> RT   단위중량(KG)  =40   </t>
  </si>
  <si>
    <t xml:space="preserve"> RT  '단위중량(KG)' =40</t>
  </si>
  <si>
    <t xml:space="preserve"> MV   운반인부의 속도2500M/HR  =2500/60= 41.6667 </t>
  </si>
  <si>
    <t xml:space="preserve"> MV  '운반인부의 속도2500M/HR' =2500/60=?</t>
  </si>
  <si>
    <t xml:space="preserve"> T1   어깨메고부리기시간(MIN)  =2.0   </t>
  </si>
  <si>
    <t xml:space="preserve"> T1  '어깨메고부리기시간(MIN)' =2.0</t>
  </si>
  <si>
    <t xml:space="preserve"> QT   차량 1대당 적재용량(BG)  =T/RT= 200 </t>
  </si>
  <si>
    <t xml:space="preserve"> QT  '차량 1대당 적재용량(BG)' =T/RT=?</t>
  </si>
  <si>
    <t xml:space="preserve"> N    차량 1대당 소요운반회수  =QT/A= 200 </t>
  </si>
  <si>
    <t xml:space="preserve"> N   '차량 1대당 소요운반회수' =QT/A=?</t>
  </si>
  <si>
    <t xml:space="preserve"> CMS  운반 1회당 소요시간(MIN)  =L*2/MV+T1= 2.96 </t>
  </si>
  <si>
    <t xml:space="preserve"> CMS '운반 1회당 소요시간(MIN)' =L*2/MV+T1=?</t>
  </si>
  <si>
    <t xml:space="preserve"> T1A  차량 1대당 적재소요시간(MIN)  =CMS*N= 592 </t>
  </si>
  <si>
    <t xml:space="preserve"> T1A '차량 1대당 적재소요시간(MIN)' =CMS*N=?</t>
  </si>
  <si>
    <t xml:space="preserve"> Q   단위당 소요인부(상,하차)  =T1A/450*1/QT= 0.007 </t>
  </si>
  <si>
    <t xml:space="preserve"> Q  '단위당 소요인부(상,하차)' =T1A/450*1/QT=?</t>
  </si>
  <si>
    <t xml:space="preserve"> 1.덤프트럭(8톤/HR) </t>
  </si>
  <si>
    <t>'1.덤프트럭(8톤/HR)'</t>
  </si>
  <si>
    <t xml:space="preserve"> T   적재용량(KG)  =8000   </t>
  </si>
  <si>
    <t xml:space="preserve"> T  '적재용량(KG)' =8000</t>
  </si>
  <si>
    <t xml:space="preserve"> R1  단위중량(KG)  =40   </t>
  </si>
  <si>
    <t xml:space="preserve"> r1 '단위중량(KG)' =40</t>
  </si>
  <si>
    <t xml:space="preserve"> Q1   1회 적재량(BG)  =T/R1= 200 </t>
  </si>
  <si>
    <t xml:space="preserve"> q1  '1회 적재량(BG)' =T/r1=?</t>
  </si>
  <si>
    <t xml:space="preserve"> f   토량 환산계수  =1   </t>
  </si>
  <si>
    <t xml:space="preserve"> f  '토량 환산계수' =1</t>
  </si>
  <si>
    <t xml:space="preserve"> E   작업효율  =0.9   </t>
  </si>
  <si>
    <t xml:space="preserve"> E  '작업효율' =0.9</t>
  </si>
  <si>
    <t xml:space="preserve"> L1  하치장내 운반거리(KM)  =0.0   </t>
  </si>
  <si>
    <t xml:space="preserve"> L1 '하치장내 운반거리(KM)' =0.0</t>
  </si>
  <si>
    <t xml:space="preserve"> L2  도로주행 운반거리(KM)  =19.5   </t>
  </si>
  <si>
    <t xml:space="preserve"> L2 '도로주행 운반거리(KM)' =19.5</t>
  </si>
  <si>
    <t xml:space="preserve"> L3  공사장내 운반거리(KM)  =0.5   </t>
  </si>
  <si>
    <t xml:space="preserve"> L3 '공사장내 운반거리(KM)' =0.5</t>
  </si>
  <si>
    <t xml:space="preserve"> V1  하치장내적재운반속도(KM/HR)  =25   </t>
  </si>
  <si>
    <t xml:space="preserve"> V1 '하치장내적재운반속도(KM/HR)' =25</t>
  </si>
  <si>
    <t xml:space="preserve"> V2  하치장내공차운반속도(KM/HR)  =25   </t>
  </si>
  <si>
    <t xml:space="preserve"> V2 '하치장내공차운반속도(KM/HR)' =25</t>
  </si>
  <si>
    <t xml:space="preserve"> V3  도로주행적재운반속도(KM/HR)  =40   </t>
  </si>
  <si>
    <t xml:space="preserve"> V3 '도로주행적재운반속도(KM/HR)' =40</t>
  </si>
  <si>
    <t xml:space="preserve"> V4  도로주행공차운반속도(KM/HR)  =40   </t>
  </si>
  <si>
    <t xml:space="preserve"> V4 '도로주행공차운반속도(KM/HR)' =40</t>
  </si>
  <si>
    <t xml:space="preserve"> V5  공사장내적재운반속도(KM/HR)  =25   </t>
  </si>
  <si>
    <t xml:space="preserve"> V5 '공사장내적재운반속도(KM/HR)' =25</t>
  </si>
  <si>
    <t xml:space="preserve"> V6  공사장내공차운반속도(KM/HR)  =25   </t>
  </si>
  <si>
    <t xml:space="preserve"> V6 '공사장내공차운반속도(KM/HR)' =25</t>
  </si>
  <si>
    <t xml:space="preserve"> T1  적재시간(MIN)  =CMS= 2.96 </t>
  </si>
  <si>
    <t xml:space="preserve"> t1 '적재시간(MIN)' =CMS=?</t>
  </si>
  <si>
    <t xml:space="preserve"> T2  왕복시간(MIN)  =((L1/V1)+(L1/V2)+(L2/V3)+(L2/V4)+(L3/V5)+(L3/V6))*60= 60.9 </t>
  </si>
  <si>
    <t xml:space="preserve"> t2 '왕복시간(MIN)' =((L1/V1)+(L1/V2)+(L2/V3)+(L2/V4)+(L3/V5)+(L3/V6))*60=?</t>
  </si>
  <si>
    <t xml:space="preserve"> T3  적하시간(MIN)  =CMS= 2.96 </t>
  </si>
  <si>
    <t xml:space="preserve"> t3 '적하시간(MIN)' =CMS=?</t>
  </si>
  <si>
    <t xml:space="preserve"> T4  적재대기시간(MIN)  =0.42   </t>
  </si>
  <si>
    <t xml:space="preserve"> t4 '적재대기시간(MIN)' =0.42</t>
  </si>
  <si>
    <t xml:space="preserve"> T5  적재함덮개 및 해체시간(MIN)  =3.77   </t>
  </si>
  <si>
    <t xml:space="preserve"> t5 '적재함덮개 및 해체시간(MIN)' =3.77</t>
  </si>
  <si>
    <t xml:space="preserve"> T6   세륜시간 (MIN)  =1.5   </t>
  </si>
  <si>
    <t xml:space="preserve"> t6  '세륜시간 (MIN)' =1.5</t>
  </si>
  <si>
    <t xml:space="preserve"> CM  1회 싸이클 시간(MIN)  =T1+T2+T3+T4+T5+T6= 72.51 </t>
  </si>
  <si>
    <t xml:space="preserve"> Cm '1회 싸이클 시간(MIN)' =t1+t2+t3+t4+t5+t6=?</t>
  </si>
  <si>
    <t xml:space="preserve"> Q   시간당 작업량(BG/HR)  =60*Q1*F*E/CM= 148.945 </t>
  </si>
  <si>
    <t xml:space="preserve"> Q  '시간당 작업량(BG/HR)' =60*q1*f*E/Cm=?    </t>
  </si>
  <si>
    <t xml:space="preserve"> Z   공제시간(HR)  =(CM-(T1+T3))/CM= 0.9184 </t>
  </si>
  <si>
    <t xml:space="preserve"> Z  '공제시간(HR)' =(Cm-(t1+t3))/Cm=?   </t>
  </si>
  <si>
    <t xml:space="preserve"> 재료비:  21265 / 148.945*Z = 131.1 </t>
  </si>
  <si>
    <t>'재료비:' ~00000602008000000.M~ / {Q}*Z =?EQ+</t>
  </si>
  <si>
    <t xml:space="preserve"> 노무비:  49778 / 148.945 = 334.2 </t>
  </si>
  <si>
    <t>'노무비:' ~00000602008000000.L~ / {Q} =?EQ+</t>
  </si>
  <si>
    <t xml:space="preserve"> 경  비:  10544 / 148.945 = 70.7 </t>
  </si>
  <si>
    <t>'경  비:' ~00000602008000000.E~ / {Q} =?EQ+</t>
  </si>
  <si>
    <t xml:space="preserve">  소  계    </t>
  </si>
  <si>
    <t>&gt;'소  계'</t>
  </si>
  <si>
    <t xml:space="preserve"> 2.인력운반 (품셈 1-5-1) 적하비 </t>
  </si>
  <si>
    <t>'2.인력운반 (품셈 1-5-1) 적하비'</t>
  </si>
  <si>
    <t xml:space="preserve"> 보통인부 </t>
  </si>
  <si>
    <t>'보통인부'</t>
  </si>
  <si>
    <t xml:space="preserve"> 노무비: 172068*Q = 1204.4 </t>
  </si>
  <si>
    <t>'노무비:'~L001010101000002.L~*Q =?EQ+</t>
  </si>
  <si>
    <t xml:space="preserve">  총  계</t>
  </si>
  <si>
    <t>공통 1-5-1.1.2.3</t>
  </si>
  <si>
    <t xml:space="preserve">인력소운반(인력,지게)  운반거리 L=20m  TON  공통 1-5-1.1.2.3  ( 산근 2 ) </t>
  </si>
  <si>
    <t xml:space="preserve"> 표준품셈 1-22, 2, 3 적용 </t>
  </si>
  <si>
    <t>'표준품셈 1-22, 2, 3 적용'</t>
  </si>
  <si>
    <t xml:space="preserve"> QT 1회운반량(TON/대) =0.025   </t>
  </si>
  <si>
    <t xml:space="preserve"> qt'1회운반량(TON/대)'=0.025</t>
  </si>
  <si>
    <t xml:space="preserve"> L  소운반거리(M)  =20    </t>
  </si>
  <si>
    <t xml:space="preserve"> L '소운반거리(M)' =20 </t>
  </si>
  <si>
    <t xml:space="preserve"> V  운반인부의 속도(보통:2500M/HR)  =2500   </t>
  </si>
  <si>
    <t xml:space="preserve"> V '운반인부의 속도(보통:2500M/HR)' =2500</t>
  </si>
  <si>
    <t xml:space="preserve"> T1 적재적하시간(MIN)  =2   </t>
  </si>
  <si>
    <t xml:space="preserve"> t1'적재적하시간(MIN)' =2</t>
  </si>
  <si>
    <t xml:space="preserve"> T  1일 실작업시간(480분-30분)  = 480-30= 450 </t>
  </si>
  <si>
    <t xml:space="preserve"> T '1일 실작업시간(480분-30분)' = 480-30=? </t>
  </si>
  <si>
    <t xml:space="preserve"> N  1일운반횟수  =(V*T)/((120*L)+(V*T1))= 152.03 </t>
  </si>
  <si>
    <t xml:space="preserve"> N '1일운반횟수' =(V*T)/((120*L)+(V*t1))=? </t>
  </si>
  <si>
    <t xml:space="preserve"> Q  1일운반량(TON)  =N*QT= 3.801 </t>
  </si>
  <si>
    <t xml:space="preserve"> Q '1일운반량(TON)' =N*qt=?</t>
  </si>
  <si>
    <t xml:space="preserve"> 노무비: 172068 /3.801 = 45269.1 </t>
  </si>
  <si>
    <t>'노무비:'~L001010101000002.L~ /{Q} =?EQ+</t>
  </si>
  <si>
    <t>단 가 대 비 표</t>
  </si>
  <si>
    <t>조달청가격</t>
  </si>
  <si>
    <t>PAGE</t>
  </si>
  <si>
    <t>거래가격</t>
  </si>
  <si>
    <t>유통물가</t>
  </si>
  <si>
    <t>물가자료</t>
  </si>
  <si>
    <t>조사가격</t>
  </si>
  <si>
    <t>적용단가</t>
  </si>
  <si>
    <t>품목구분</t>
  </si>
  <si>
    <t>노임구분</t>
  </si>
  <si>
    <t>소수점처리</t>
  </si>
  <si>
    <t>천원</t>
  </si>
  <si>
    <t>667</t>
  </si>
  <si>
    <t>407</t>
  </si>
  <si>
    <t>668</t>
  </si>
  <si>
    <t>409</t>
  </si>
  <si>
    <t>1472</t>
  </si>
  <si>
    <t>수집상차도</t>
  </si>
  <si>
    <t>1198</t>
  </si>
  <si>
    <t>1607</t>
  </si>
  <si>
    <t>자재 9</t>
  </si>
  <si>
    <t>543</t>
  </si>
  <si>
    <t>62</t>
  </si>
  <si>
    <t>65</t>
  </si>
  <si>
    <t>73</t>
  </si>
  <si>
    <t>36</t>
  </si>
  <si>
    <t>147</t>
  </si>
  <si>
    <t>별도</t>
  </si>
  <si>
    <t>102</t>
  </si>
  <si>
    <t>104</t>
  </si>
  <si>
    <t>64</t>
  </si>
  <si>
    <t>565</t>
  </si>
  <si>
    <t>405</t>
  </si>
  <si>
    <t>690</t>
  </si>
  <si>
    <t>698</t>
  </si>
  <si>
    <t>391</t>
  </si>
  <si>
    <t>580</t>
  </si>
  <si>
    <t>677</t>
  </si>
  <si>
    <t>685</t>
  </si>
  <si>
    <t>614</t>
  </si>
  <si>
    <t>671</t>
  </si>
  <si>
    <t>408</t>
  </si>
  <si>
    <t>675</t>
  </si>
  <si>
    <t>673</t>
  </si>
  <si>
    <t>420</t>
  </si>
  <si>
    <t>502</t>
  </si>
  <si>
    <t>620</t>
  </si>
  <si>
    <t>712</t>
  </si>
  <si>
    <t>613</t>
  </si>
  <si>
    <t>449</t>
  </si>
  <si>
    <t>656</t>
  </si>
  <si>
    <t>662</t>
  </si>
  <si>
    <t>463</t>
  </si>
  <si>
    <t>461</t>
  </si>
  <si>
    <t>585</t>
  </si>
  <si>
    <t>자재 42</t>
  </si>
  <si>
    <t>166</t>
  </si>
  <si>
    <t>자재 43</t>
  </si>
  <si>
    <t>자재 44</t>
  </si>
  <si>
    <t>167</t>
  </si>
  <si>
    <t>자재 45</t>
  </si>
  <si>
    <t>자재 46</t>
  </si>
  <si>
    <t>자재 47</t>
  </si>
  <si>
    <t>자재 48</t>
  </si>
  <si>
    <t>자재 49</t>
  </si>
  <si>
    <t>134</t>
  </si>
  <si>
    <t>자재 50</t>
  </si>
  <si>
    <t>83</t>
  </si>
  <si>
    <t>43</t>
  </si>
  <si>
    <t>93</t>
  </si>
  <si>
    <t>53</t>
  </si>
  <si>
    <t>658</t>
  </si>
  <si>
    <t>454</t>
  </si>
  <si>
    <t>657</t>
  </si>
  <si>
    <t>철물다나와</t>
  </si>
  <si>
    <t>604</t>
  </si>
  <si>
    <t>655</t>
  </si>
  <si>
    <t>455</t>
  </si>
  <si>
    <t>가람열쇠</t>
  </si>
  <si>
    <t>145</t>
  </si>
  <si>
    <t>1234</t>
  </si>
  <si>
    <t>630</t>
  </si>
  <si>
    <t>615</t>
  </si>
  <si>
    <t>467</t>
  </si>
  <si>
    <t>건재하다</t>
  </si>
  <si>
    <t>인터넷</t>
  </si>
  <si>
    <t>SHINSUNG</t>
  </si>
  <si>
    <t>견적</t>
  </si>
  <si>
    <t>734</t>
  </si>
  <si>
    <t>470</t>
  </si>
  <si>
    <t>607</t>
  </si>
  <si>
    <t>624</t>
  </si>
  <si>
    <t>476</t>
  </si>
  <si>
    <t>506</t>
  </si>
  <si>
    <t>466</t>
  </si>
  <si>
    <t>69</t>
  </si>
  <si>
    <t>34</t>
  </si>
  <si>
    <t>666</t>
  </si>
  <si>
    <t>20-11</t>
  </si>
  <si>
    <t>조달청시장시공가격</t>
  </si>
  <si>
    <t>2</t>
  </si>
  <si>
    <t>1605</t>
  </si>
  <si>
    <t>자재 92</t>
  </si>
  <si>
    <t>1603</t>
  </si>
  <si>
    <t>자재 93</t>
  </si>
  <si>
    <t>하(151)</t>
  </si>
  <si>
    <t>1581</t>
  </si>
  <si>
    <t>하(149)</t>
  </si>
  <si>
    <t>하(150)</t>
  </si>
  <si>
    <t>하(340)</t>
  </si>
  <si>
    <t>노임 17</t>
  </si>
  <si>
    <t>노임 18</t>
  </si>
  <si>
    <t>노임 19</t>
  </si>
  <si>
    <t>노임 20</t>
  </si>
  <si>
    <t>노임 22</t>
  </si>
  <si>
    <t>[ 소           계 ]</t>
    <phoneticPr fontId="3" type="noConversion"/>
  </si>
  <si>
    <t>공사비총괄표</t>
    <phoneticPr fontId="10" type="noConversion"/>
  </si>
  <si>
    <t>1. 공 사 명 : 천안고용복지플러스센터 통합네트워크 인테리어 공사</t>
    <phoneticPr fontId="3" type="noConversion"/>
  </si>
  <si>
    <t>발 주 사 무 소  :      (인)</t>
    <phoneticPr fontId="10" type="noConversion"/>
  </si>
  <si>
    <t>2. 규     모 : 2,425 M2 (약 734 평)</t>
    <phoneticPr fontId="10" type="noConversion"/>
  </si>
  <si>
    <t>작성자(설계자) : ㈜바루다 건축사사무소  (인)</t>
    <phoneticPr fontId="3" type="noConversion"/>
  </si>
  <si>
    <t>3. 구     조 : 리모델링 공사</t>
    <phoneticPr fontId="10" type="noConversion"/>
  </si>
  <si>
    <t>4. 공사기간 : 6 개월 미만</t>
    <phoneticPr fontId="10" type="noConversion"/>
  </si>
  <si>
    <t>구분</t>
    <phoneticPr fontId="10" type="noConversion"/>
  </si>
  <si>
    <t>도급공사</t>
    <phoneticPr fontId="10" type="noConversion"/>
  </si>
  <si>
    <t>도급자관급</t>
    <phoneticPr fontId="10" type="noConversion"/>
  </si>
  <si>
    <t>관급자관급</t>
    <phoneticPr fontId="10" type="noConversion"/>
  </si>
  <si>
    <t>별도공사</t>
    <phoneticPr fontId="10" type="noConversion"/>
  </si>
  <si>
    <t>폐기물처리비</t>
    <phoneticPr fontId="10" type="noConversion"/>
  </si>
  <si>
    <t>계</t>
    <phoneticPr fontId="10" type="noConversion"/>
  </si>
  <si>
    <t>비    고</t>
    <phoneticPr fontId="10" type="noConversion"/>
  </si>
  <si>
    <t>지급자재 내용</t>
    <phoneticPr fontId="10" type="noConversion"/>
  </si>
  <si>
    <t>별도공사 내용</t>
    <phoneticPr fontId="10" type="noConversion"/>
  </si>
  <si>
    <t>건 축 공 사</t>
    <phoneticPr fontId="10" type="noConversion"/>
  </si>
  <si>
    <t>기 계 공 사</t>
    <phoneticPr fontId="3" type="noConversion"/>
  </si>
  <si>
    <t>전 기 공 사</t>
    <phoneticPr fontId="10" type="noConversion"/>
  </si>
  <si>
    <t>02. 사용전검사 수수료</t>
  </si>
  <si>
    <t>통 신 공 사</t>
    <phoneticPr fontId="10" type="noConversion"/>
  </si>
  <si>
    <t>03.  운송설비</t>
  </si>
  <si>
    <t>010201  CCTV설비</t>
  </si>
  <si>
    <t>소 방 공 사(전기+기계)</t>
    <phoneticPr fontId="10" type="noConversion"/>
  </si>
  <si>
    <t>010202  AV설비공사</t>
  </si>
  <si>
    <t>건설폐기물처리비
(건축)</t>
    <phoneticPr fontId="3" type="noConversion"/>
  </si>
  <si>
    <t>합   계</t>
    <phoneticPr fontId="10" type="noConversion"/>
  </si>
  <si>
    <t xml:space="preserve">03. 마트 방송설비            </t>
  </si>
  <si>
    <t xml:space="preserve">04. 금융시설 방송설비            </t>
  </si>
  <si>
    <t>총   계</t>
    <phoneticPr fontId="10" type="noConversion"/>
  </si>
  <si>
    <t>용역비,취득록세별도</t>
    <phoneticPr fontId="10" type="noConversion"/>
  </si>
  <si>
    <t>계</t>
    <phoneticPr fontId="17" type="noConversion"/>
  </si>
  <si>
    <t>3. 별도공사</t>
    <phoneticPr fontId="17" type="noConversion"/>
  </si>
  <si>
    <t>나. 상수도인입분담금</t>
    <phoneticPr fontId="10" type="noConversion"/>
  </si>
  <si>
    <t>다. 오하수원인자분담금</t>
    <phoneticPr fontId="10" type="noConversion"/>
  </si>
  <si>
    <t>공 사 원 가 계 산 서</t>
    <phoneticPr fontId="25" type="noConversion"/>
  </si>
  <si>
    <t>구                 분</t>
    <phoneticPr fontId="25" type="noConversion"/>
  </si>
  <si>
    <t>금    액</t>
    <phoneticPr fontId="3" type="noConversion"/>
  </si>
  <si>
    <t>구   성   비</t>
    <phoneticPr fontId="25" type="noConversion"/>
  </si>
  <si>
    <t>비  고</t>
    <phoneticPr fontId="25" type="noConversion"/>
  </si>
  <si>
    <t>순
공
사
비
원
가</t>
    <phoneticPr fontId="25" type="noConversion"/>
  </si>
  <si>
    <t>재
료
비</t>
    <phoneticPr fontId="25" type="noConversion"/>
  </si>
  <si>
    <t>직   접   재   료   비</t>
    <phoneticPr fontId="25" type="noConversion"/>
  </si>
  <si>
    <t>간   접   재   료   비</t>
    <phoneticPr fontId="25" type="noConversion"/>
  </si>
  <si>
    <t>작업설 . 부산물(△)</t>
    <phoneticPr fontId="25" type="noConversion"/>
  </si>
  <si>
    <t>(1) [소      계]</t>
    <phoneticPr fontId="25" type="noConversion"/>
  </si>
  <si>
    <t>노
무
비</t>
    <phoneticPr fontId="25" type="noConversion"/>
  </si>
  <si>
    <t>직   접   노   무   비</t>
    <phoneticPr fontId="25" type="noConversion"/>
  </si>
  <si>
    <t>간   접   노   무   비</t>
    <phoneticPr fontId="25" type="noConversion"/>
  </si>
  <si>
    <t>직접노무비의 *</t>
    <phoneticPr fontId="25" type="noConversion"/>
  </si>
  <si>
    <t>(2) [소      계]</t>
    <phoneticPr fontId="25" type="noConversion"/>
  </si>
  <si>
    <t>경
비</t>
    <phoneticPr fontId="25" type="noConversion"/>
  </si>
  <si>
    <t>운         반         비</t>
    <phoneticPr fontId="3" type="noConversion"/>
  </si>
  <si>
    <t>기     계     경     비</t>
    <phoneticPr fontId="25" type="noConversion"/>
  </si>
  <si>
    <t>산    재   보   험  료</t>
    <phoneticPr fontId="25" type="noConversion"/>
  </si>
  <si>
    <t>[직노+간노] *</t>
    <phoneticPr fontId="25" type="noConversion"/>
  </si>
  <si>
    <t>산업안전보건관리비</t>
    <phoneticPr fontId="25" type="noConversion"/>
  </si>
  <si>
    <t>a.(재+직노+도급자관급/1.1)*</t>
    <phoneticPr fontId="3" type="noConversion"/>
  </si>
  <si>
    <t>a와b 중 작은값적용.</t>
    <phoneticPr fontId="3" type="noConversion"/>
  </si>
  <si>
    <t>(적용함)</t>
    <phoneticPr fontId="3" type="noConversion"/>
  </si>
  <si>
    <t>b.[직재+직노] * 1.2</t>
    <phoneticPr fontId="25" type="noConversion"/>
  </si>
  <si>
    <t>고   용   보   험   료</t>
    <phoneticPr fontId="25" type="noConversion"/>
  </si>
  <si>
    <t xml:space="preserve">노무비 * </t>
    <phoneticPr fontId="25" type="noConversion"/>
  </si>
  <si>
    <t>정기안전점검비 연면적</t>
    <phoneticPr fontId="3" type="noConversion"/>
  </si>
  <si>
    <t>전체요율</t>
    <phoneticPr fontId="3" type="noConversion"/>
  </si>
  <si>
    <t>정기안전점검요율</t>
    <phoneticPr fontId="3" type="noConversion"/>
  </si>
  <si>
    <t>초기점검요율</t>
    <phoneticPr fontId="3" type="noConversion"/>
  </si>
  <si>
    <t>건   강   보   험   료</t>
    <phoneticPr fontId="25" type="noConversion"/>
  </si>
  <si>
    <t xml:space="preserve">직접노무비의 * </t>
    <phoneticPr fontId="25" type="noConversion"/>
  </si>
  <si>
    <t>5,000m2</t>
    <phoneticPr fontId="3" type="noConversion"/>
  </si>
  <si>
    <t>노인장기요양보험료</t>
    <phoneticPr fontId="25" type="noConversion"/>
  </si>
  <si>
    <t xml:space="preserve">건강보험료의 * </t>
    <phoneticPr fontId="25" type="noConversion"/>
  </si>
  <si>
    <t>10,000m2</t>
    <phoneticPr fontId="3" type="noConversion"/>
  </si>
  <si>
    <t>연   금   보   험   료</t>
    <phoneticPr fontId="25" type="noConversion"/>
  </si>
  <si>
    <t>30,000m2</t>
    <phoneticPr fontId="3" type="noConversion"/>
  </si>
  <si>
    <t>퇴 직 공 제 부 금 비</t>
    <phoneticPr fontId="25" type="noConversion"/>
  </si>
  <si>
    <t>50,000m2</t>
    <phoneticPr fontId="3" type="noConversion"/>
  </si>
  <si>
    <t>환   경   보   전   비</t>
    <phoneticPr fontId="25" type="noConversion"/>
  </si>
  <si>
    <t xml:space="preserve">[재+직노+산출경비] * </t>
    <phoneticPr fontId="25" type="noConversion"/>
  </si>
  <si>
    <t>100,000m2</t>
    <phoneticPr fontId="3" type="noConversion"/>
  </si>
  <si>
    <t>건설기계대여금지급보증서</t>
    <phoneticPr fontId="25" type="noConversion"/>
  </si>
  <si>
    <t>하도급지급보증서발급수수료</t>
    <phoneticPr fontId="25" type="noConversion"/>
  </si>
  <si>
    <t>공사이행보증수수료</t>
    <phoneticPr fontId="25" type="noConversion"/>
  </si>
  <si>
    <t>120억이상~250억미만</t>
    <phoneticPr fontId="3" type="noConversion"/>
  </si>
  <si>
    <t>기     타     경     비</t>
    <phoneticPr fontId="25" type="noConversion"/>
  </si>
  <si>
    <t xml:space="preserve">[재료비+노무비] * </t>
    <phoneticPr fontId="25" type="noConversion"/>
  </si>
  <si>
    <t>석   면   분   담   금</t>
    <phoneticPr fontId="3" type="noConversion"/>
  </si>
  <si>
    <t>임 금 채 권 부 담 금</t>
    <phoneticPr fontId="3" type="noConversion"/>
  </si>
  <si>
    <t>안   전   관   리   비</t>
    <phoneticPr fontId="3" type="noConversion"/>
  </si>
  <si>
    <t xml:space="preserve">[재+직노+산출경비] * </t>
    <phoneticPr fontId="3" type="noConversion"/>
  </si>
  <si>
    <t>품   질   관   리   비</t>
    <phoneticPr fontId="3" type="noConversion"/>
  </si>
  <si>
    <t>(3) [소      계]</t>
    <phoneticPr fontId="25" type="noConversion"/>
  </si>
  <si>
    <t>(4) [소        계]</t>
    <phoneticPr fontId="25" type="noConversion"/>
  </si>
  <si>
    <t>(1)+(2)+(3)</t>
    <phoneticPr fontId="25" type="noConversion"/>
  </si>
  <si>
    <t>일     반     관     리     비</t>
    <phoneticPr fontId="25" type="noConversion"/>
  </si>
  <si>
    <t>계 *</t>
    <phoneticPr fontId="25" type="noConversion"/>
  </si>
  <si>
    <t>이                             윤</t>
    <phoneticPr fontId="25" type="noConversion"/>
  </si>
  <si>
    <t>[노무비+경비+일반관리비] *</t>
    <phoneticPr fontId="25" type="noConversion"/>
  </si>
  <si>
    <t>가        구        공       사</t>
    <phoneticPr fontId="25" type="noConversion"/>
  </si>
  <si>
    <t>작     업     부     산     물</t>
    <phoneticPr fontId="3" type="noConversion"/>
  </si>
  <si>
    <t>건  설  폐  기  물  처  리  비</t>
    <phoneticPr fontId="3" type="noConversion"/>
  </si>
  <si>
    <t>100 ton미만</t>
    <phoneticPr fontId="3" type="noConversion"/>
  </si>
  <si>
    <t>T   .   A   .   B     공     사</t>
    <phoneticPr fontId="25" type="noConversion"/>
  </si>
  <si>
    <t>[ 기계공사 ]</t>
    <phoneticPr fontId="3" type="noConversion"/>
  </si>
  <si>
    <t>공        급        가       액</t>
    <phoneticPr fontId="25" type="noConversion"/>
  </si>
  <si>
    <t>부     가     가     치     세</t>
    <phoneticPr fontId="25" type="noConversion"/>
  </si>
  <si>
    <t xml:space="preserve">공급가액 * </t>
    <phoneticPr fontId="25" type="noConversion"/>
  </si>
  <si>
    <t>[ 도    급    공    사    비]</t>
    <phoneticPr fontId="25" type="noConversion"/>
  </si>
  <si>
    <t>관급자재</t>
    <phoneticPr fontId="25" type="noConversion"/>
  </si>
  <si>
    <t>도  급  자  관  급</t>
    <phoneticPr fontId="25" type="noConversion"/>
  </si>
  <si>
    <t>관  급  자  관  급</t>
    <phoneticPr fontId="25" type="noConversion"/>
  </si>
  <si>
    <t>[소       계]</t>
    <phoneticPr fontId="25" type="noConversion"/>
  </si>
  <si>
    <t>[ 총        공        사        비]</t>
    <phoneticPr fontId="25" type="noConversion"/>
  </si>
  <si>
    <t>순    공    사    비</t>
    <phoneticPr fontId="10" type="noConversion"/>
  </si>
  <si>
    <t>품          명</t>
    <phoneticPr fontId="10" type="noConversion"/>
  </si>
  <si>
    <t>규    격</t>
    <phoneticPr fontId="10" type="noConversion"/>
  </si>
  <si>
    <t>비고</t>
  </si>
  <si>
    <t>단가</t>
  </si>
  <si>
    <t>금액</t>
  </si>
  <si>
    <t>01.리모델링 [2F]</t>
    <phoneticPr fontId="25" type="noConversion"/>
  </si>
  <si>
    <t>02.리모델링 [3F]</t>
    <phoneticPr fontId="25" type="noConversion"/>
  </si>
  <si>
    <t>03.리모델링 [4F]</t>
    <phoneticPr fontId="25" type="noConversion"/>
  </si>
  <si>
    <t>04.리모델링 [5F]</t>
    <phoneticPr fontId="25" type="noConversion"/>
  </si>
  <si>
    <t>05.리모델링 [9F]</t>
    <phoneticPr fontId="25" type="noConversion"/>
  </si>
  <si>
    <t>[ 소                  계 ]</t>
    <phoneticPr fontId="3" type="noConversion"/>
  </si>
  <si>
    <t>05. 도급자관급 [2F]</t>
    <phoneticPr fontId="25" type="noConversion"/>
  </si>
  <si>
    <t>06. 도급자관급 [3F]</t>
    <phoneticPr fontId="25" type="noConversion"/>
  </si>
  <si>
    <t>07. 도급자관급 [4F]</t>
    <phoneticPr fontId="25" type="noConversion"/>
  </si>
  <si>
    <t>08. 도급자관급 [5F]</t>
    <phoneticPr fontId="25" type="noConversion"/>
  </si>
  <si>
    <t>09. 도급자관급 [9F]</t>
    <phoneticPr fontId="25" type="noConversion"/>
  </si>
  <si>
    <t>10. 관급자관급 [2F]</t>
    <phoneticPr fontId="25" type="noConversion"/>
  </si>
  <si>
    <t>11. 관급자관급 [3F]</t>
    <phoneticPr fontId="25" type="noConversion"/>
  </si>
  <si>
    <t>12. 관급자관급 [4F]</t>
    <phoneticPr fontId="25" type="noConversion"/>
  </si>
  <si>
    <t>13. 관급자관급 [5F]</t>
    <phoneticPr fontId="25" type="noConversion"/>
  </si>
  <si>
    <t>14. 관급자관급 [9F]</t>
    <phoneticPr fontId="25" type="noConversion"/>
  </si>
  <si>
    <t>15. 작업부산물 [2F]</t>
    <phoneticPr fontId="25" type="noConversion"/>
  </si>
  <si>
    <t>16. 작업부산물 [3F]</t>
    <phoneticPr fontId="25" type="noConversion"/>
  </si>
  <si>
    <t>17. 작업부산물 [4F]</t>
    <phoneticPr fontId="25" type="noConversion"/>
  </si>
  <si>
    <t>18. 작업부산물 [5F]</t>
    <phoneticPr fontId="25" type="noConversion"/>
  </si>
  <si>
    <t>19. 작업부산물 [9F]</t>
    <phoneticPr fontId="25" type="noConversion"/>
  </si>
  <si>
    <t>20. 건설폐기물처리비 [2F]</t>
    <phoneticPr fontId="25" type="noConversion"/>
  </si>
  <si>
    <t>21. 건설폐기물처리비 [3F]</t>
    <phoneticPr fontId="25" type="noConversion"/>
  </si>
  <si>
    <t>22. 건설폐기물처리비 [4F]</t>
    <phoneticPr fontId="25" type="noConversion"/>
  </si>
  <si>
    <t>23. 건설폐기물처리비 [5F]</t>
    <phoneticPr fontId="25" type="noConversion"/>
  </si>
  <si>
    <t>24. 건설폐기물처리비 [9F]</t>
    <phoneticPr fontId="25" type="noConversion"/>
  </si>
  <si>
    <t>25. 품질관리비</t>
    <phoneticPr fontId="25" type="noConversion"/>
  </si>
  <si>
    <t>[ 합                  계 ]</t>
  </si>
  <si>
    <t>(2026.   08  .     .)</t>
    <phoneticPr fontId="10" type="noConversion"/>
  </si>
</sst>
</file>

<file path=xl/styles.xml><?xml version="1.0" encoding="utf-8"?>
<styleSheet xmlns="http://schemas.openxmlformats.org/spreadsheetml/2006/main">
  <numFmts count="161">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
    <numFmt numFmtId="177" formatCode="#,##0.00#"/>
    <numFmt numFmtId="178" formatCode="#,##0.0"/>
    <numFmt numFmtId="179" formatCode="#,##0.0;\-#,##0.0;#"/>
    <numFmt numFmtId="180" formatCode="#,##0;\-#,##0;#"/>
    <numFmt numFmtId="181" formatCode="#,##0.00#;\-#,##0.00#;#"/>
    <numFmt numFmtId="182" formatCode="#,##0_ "/>
    <numFmt numFmtId="183" formatCode="#,##0_ ;[Red]\-#,##0\ "/>
    <numFmt numFmtId="184" formatCode="0.0%"/>
    <numFmt numFmtId="185" formatCode="#,##0;[Red]#,##0"/>
    <numFmt numFmtId="186" formatCode="0.000%"/>
    <numFmt numFmtId="187" formatCode="_ * #,##0.00_ ;_ * \-#,##0.00_ ;_ * &quot;-&quot;??_ ;_ @_ "/>
    <numFmt numFmtId="188" formatCode="\ "/>
    <numFmt numFmtId="189" formatCode="#."/>
    <numFmt numFmtId="190" formatCode="#,##0.000"/>
    <numFmt numFmtId="191" formatCode="#"/>
    <numFmt numFmtId="192" formatCode="&quot;?#,##0.00;[Red]\-&quot;&quot;?&quot;#,##0.00"/>
    <numFmt numFmtId="193" formatCode="0.0"/>
    <numFmt numFmtId="194" formatCode="#,##0&quot;W&quot;_);\(#,##0&quot;W&quot;\)"/>
    <numFmt numFmtId="195" formatCode="#,##0.000;[Red]#,##0.000"/>
    <numFmt numFmtId="196" formatCode="&quot;₩&quot;#,##0;&quot;₩&quot;\-#,##0"/>
    <numFmt numFmtId="197" formatCode="mm&quot;월&quot;\ dd&quot;일&quot;"/>
    <numFmt numFmtId="198" formatCode="_-* #,##0.0_-;\-* #,##0.0_-;_-* &quot;-&quot;??_-;_-@_-"/>
    <numFmt numFmtId="199" formatCode="_-* #,##0_-;\-* #,##0_-;_-* &quot;-&quot;??_-;_-@_-"/>
    <numFmt numFmtId="200" formatCode="#,###&quot;₩&quot;&quot;₩&quot;\!\!\ &quot;m2&quot;"/>
    <numFmt numFmtId="201" formatCode="#.00"/>
    <numFmt numFmtId="202" formatCode="_-* #,##0.0_-;\-* #,##0.0_-;_-* &quot;-&quot;_-;_-@_-"/>
    <numFmt numFmtId="203" formatCode="_ * #,##0_ ;_ * \-#,##0_ ;_ * &quot;-&quot;_ ;_ @_ "/>
    <numFmt numFmtId="204" formatCode="#,##0.00;[Red]&quot;-&quot;#,##0.00"/>
    <numFmt numFmtId="205" formatCode="_-* #,##0.0_-;&quot;₩&quot;\!\-* #,##0.0_-;_-* &quot;-&quot;_-;_-@_-"/>
    <numFmt numFmtId="206" formatCode="#,##0;&quot;-&quot;#,##0"/>
    <numFmt numFmtId="207" formatCode="#,##0.00;[Red]#,##0.00;&quot; &quot;"/>
    <numFmt numFmtId="208" formatCode="#,##0.0;[Red]#,##0.0;&quot; &quot;"/>
    <numFmt numFmtId="209" formatCode="0.0000%"/>
    <numFmt numFmtId="210" formatCode="#,##0.0000"/>
    <numFmt numFmtId="211" formatCode="#,##0&quot; 원&quot;"/>
    <numFmt numFmtId="212" formatCode="0.0%;[Red]\(0.0%\)"/>
    <numFmt numFmtId="213" formatCode="&quot;$&quot;#,##0.00_);\(&quot;$&quot;#,##0.00\)"/>
    <numFmt numFmtId="214" formatCode="#,##0.00000"/>
    <numFmt numFmtId="215" formatCode="&quot;직&quot;&quot;원&quot;\ ##\ &quot;인&quot;"/>
    <numFmt numFmtId="216" formatCode="_(* #,##0_);_(* \(#,##0\);_(* &quot;-&quot;_);_(@_)"/>
    <numFmt numFmtId="217" formatCode="0.000"/>
    <numFmt numFmtId="218" formatCode="yyyy&quot;年&quot;m&quot;月&quot;d&quot;日&quot;"/>
    <numFmt numFmtId="219" formatCode="_-* #,##0.0;\-* #,##0.0;_-* &quot;-&quot;.0;_-@"/>
    <numFmt numFmtId="220" formatCode="#,##0.00_);[Red]\(#,##0.00\)"/>
    <numFmt numFmtId="221" formatCode="&quot;₩&quot;#,##0.00;&quot;₩&quot;\-#,##0.00"/>
    <numFmt numFmtId="222" formatCode="_ * #,##0_ ;_ * &quot;₩&quot;\!\-#,##0_ ;_ * &quot;-&quot;_ ;_ @_ "/>
    <numFmt numFmtId="223" formatCode="_ &quot;₩&quot;* #,##0.00_ ;_ &quot;₩&quot;* &quot;₩&quot;&quot;₩&quot;&quot;₩&quot;&quot;₩&quot;&quot;₩&quot;&quot;₩&quot;&quot;₩&quot;\-#,##0.00_ ;_ &quot;₩&quot;* &quot;-&quot;??_ ;_ @_ "/>
    <numFmt numFmtId="224" formatCode="_ &quot;₩&quot;\ * #,##0_ ;_ &quot;₩&quot;\ * \-#,##0_ ;_ &quot;₩&quot;\ * &quot;-&quot;_ ;_ @_ "/>
    <numFmt numFmtId="225" formatCode="&quot;₩&quot;#,##0.00;[Red]&quot;₩&quot;\-#,##0.00"/>
    <numFmt numFmtId="226" formatCode="_ &quot;₩&quot;* #,##0_ ;_ &quot;₩&quot;* \-#,##0_ ;_ &quot;₩&quot;* &quot;-&quot;_ ;_ @_ "/>
    <numFmt numFmtId="227" formatCode="_(&quot;$&quot;* #,##0_);_(&quot;$&quot;* \(#,##0\);_(&quot;$&quot;* &quot;-&quot;_);_(@_)"/>
    <numFmt numFmtId="228" formatCode="&quot;₩&quot;#,##0;&quot;₩&quot;&quot;₩&quot;&quot;₩&quot;&quot;₩&quot;&quot;₩&quot;&quot;₩&quot;&quot;₩&quot;&quot;₩&quot;&quot;₩&quot;\-#,##0"/>
    <numFmt numFmtId="229" formatCode="_ &quot;₩&quot;\ * #,##0.00_ ;_ &quot;₩&quot;\ * \-#,##0.00_ ;_ &quot;₩&quot;\ * &quot;-&quot;??_ ;_ @_ "/>
    <numFmt numFmtId="230" formatCode="_(&quot;$&quot;* #,##0.00_);_(&quot;$&quot;* \(#,##0.00\);_(&quot;$&quot;* &quot;-&quot;??_);_(@_)"/>
    <numFmt numFmtId="231" formatCode="_-* #,##0.000_-;\-* #,##0.000_-;_-* &quot;-&quot;_-;_-@_-"/>
    <numFmt numFmtId="232" formatCode="%#.00"/>
    <numFmt numFmtId="233" formatCode="_ * #,##0.00_ ;_ * &quot;₩&quot;&quot;₩&quot;&quot;₩&quot;&quot;₩&quot;&quot;₩&quot;&quot;₩&quot;&quot;₩&quot;\-#,##0.00_ ;_ * &quot;-&quot;??_ ;_ @_ "/>
    <numFmt numFmtId="234" formatCode="#,##0;[Red]&quot;-&quot;#,##0"/>
    <numFmt numFmtId="235" formatCode="&quot;₩&quot;#,##0;[Red]&quot;₩&quot;&quot;₩&quot;&quot;₩&quot;&quot;₩&quot;&quot;₩&quot;&quot;₩&quot;&quot;₩&quot;&quot;₩&quot;\-#,##0"/>
    <numFmt numFmtId="236" formatCode="&quot;₩&quot;#,##0;[Red]&quot;₩&quot;&quot;₩&quot;&quot;₩&quot;&quot;₩&quot;&quot;₩&quot;&quot;₩&quot;&quot;₩&quot;&quot;₩&quot;&quot;₩&quot;\-#,##0"/>
    <numFmt numFmtId="237" formatCode="&quot;₩&quot;#,##0.00;[Red]&quot;₩&quot;&quot;₩&quot;&quot;₩&quot;&quot;₩&quot;&quot;₩&quot;&quot;₩&quot;&quot;₩&quot;&quot;₩&quot;\-#,##0.00"/>
    <numFmt numFmtId="238" formatCode="#,##0."/>
    <numFmt numFmtId="239" formatCode="&quot; &quot;@"/>
    <numFmt numFmtId="240" formatCode="0.0\ "/>
    <numFmt numFmtId="241" formatCode="\-\2\2\4&quot; &quot;"/>
    <numFmt numFmtId="242" formatCode="\-\1&quot; &quot;"/>
    <numFmt numFmtId="243" formatCode="#,##0&quot;  &quot;"/>
    <numFmt numFmtId="244" formatCode="\-\1\4\4&quot; &quot;"/>
    <numFmt numFmtId="245" formatCode="_ * #,##0.0000000_ ;_ * \-#,##0.0000000_ ;_ * &quot;-&quot;_ ;_ @_ "/>
    <numFmt numFmtId="246" formatCode="d\.m\.yy\ h:mm"/>
    <numFmt numFmtId="247" formatCode=";;;"/>
    <numFmt numFmtId="248" formatCode="&quot;$&quot;#,##0.00_);[Red]\(&quot;$&quot;#,##0.00\)"/>
    <numFmt numFmtId="249" formatCode="\(&quot;₩&quot;###,##0\)"/>
    <numFmt numFmtId="250" formatCode="\$#.00"/>
    <numFmt numFmtId="251" formatCode="_ &quot;₩&quot;* #,##0.00_ ;_ &quot;₩&quot;* &quot;₩&quot;&quot;₩&quot;&quot;₩&quot;&quot;₩&quot;\-#,##0.00_ ;_ &quot;₩&quot;* &quot;-&quot;??_ ;_ @_ "/>
    <numFmt numFmtId="252" formatCode="&quot;₩&quot;#,##0.00;[Red]&quot;₩&quot;&quot;₩&quot;\-#,##0.00"/>
    <numFmt numFmtId="253" formatCode="m\o\n\th\ d\,\ yyyy"/>
    <numFmt numFmtId="254" formatCode="0_ "/>
    <numFmt numFmtId="255" formatCode="&quot;$&quot;#,##0.00;;"/>
    <numFmt numFmtId="256" formatCode="_-* #,##0.00_-;\-* #,##0.00_-;_-* &quot;-&quot;_-;_-@_-"/>
    <numFmt numFmtId="257" formatCode="\(#,##0\)"/>
    <numFmt numFmtId="258" formatCode="0\ &quot;EA&quot;"/>
    <numFmt numFmtId="259" formatCode="_-* #,##0_-;&quot;₩&quot;&quot;₩&quot;&quot;₩&quot;&quot;₩&quot;&quot;₩&quot;&quot;₩&quot;&quot;₩&quot;&quot;₩&quot;&quot;₩&quot;&quot;₩&quot;&quot;₩&quot;&quot;₩&quot;&quot;₩&quot;&quot;₩&quot;&quot;₩&quot;\-* #,##0_-;_-* &quot;-&quot;_-;_-@_-"/>
    <numFmt numFmtId="260" formatCode="\$#."/>
    <numFmt numFmtId="261" formatCode="_-[$€-2]* #,##0.00_-;&quot;₩&quot;\!\-[$€-2]* #,##0.00_-;_-[$€-2]* &quot;-&quot;??_-"/>
    <numFmt numFmtId="262" formatCode="#,##0.0\ "/>
    <numFmt numFmtId="263" formatCode="_ * #,##0_ ;_ * &quot;₩&quot;&quot;₩&quot;&quot;₩&quot;&quot;₩&quot;&quot;₩&quot;\-#,##0_ ;_ * &quot;-&quot;_ ;_ @_ "/>
    <numFmt numFmtId="264" formatCode="#,##0.000\ &quot;㎏ &quot;"/>
    <numFmt numFmtId="265" formatCode="#,##0.000\ &quot;m  &quot;"/>
    <numFmt numFmtId="266" formatCode="#,##0.000\ &quot;㎡ &quot;"/>
    <numFmt numFmtId="267" formatCode="#,##0.000\ &quot;㎥ &quot;"/>
    <numFmt numFmtId="268" formatCode="General_)"/>
    <numFmt numFmtId="269" formatCode="&quot;Fr.&quot;\ #,##0;[Red]&quot;Fr.&quot;\ \-#,##0"/>
    <numFmt numFmtId="270" formatCode="&quot;Fr.&quot;\ #,##0.00;[Red]&quot;Fr.&quot;\ \-#,##0.00"/>
    <numFmt numFmtId="271" formatCode="_-* #,##0.00\ &quot;F&quot;_-;\-* #,##0.00\ &quot;F&quot;_-;_-* &quot;-&quot;??\ &quot;F&quot;_-;_-@_-"/>
    <numFmt numFmtId="272" formatCode="_ * #,##0.00_ ;_ * &quot;₩&quot;&quot;₩&quot;&quot;₩&quot;&quot;₩&quot;&quot;₩&quot;\-#,##0.00_ ;_ * &quot;-&quot;??_ ;_ @_ "/>
    <numFmt numFmtId="273" formatCode="&quot;$&quot;#,##0.00"/>
    <numFmt numFmtId="274" formatCode="#,##0\ .0"/>
    <numFmt numFmtId="275" formatCode="#,##0.0&quot;     &quot;"/>
    <numFmt numFmtId="276" formatCode="\-\2\2\5&quot; &quot;"/>
    <numFmt numFmtId="277" formatCode="0.00000"/>
    <numFmt numFmtId="278" formatCode="&quot;₩&quot;#,##0;&quot;₩&quot;&quot;₩&quot;\-#,##0"/>
    <numFmt numFmtId="279" formatCode="0.00_);[Red]\(0.00\)"/>
    <numFmt numFmtId="280" formatCode="0.0_)"/>
    <numFmt numFmtId="281" formatCode="_ &quot;₩&quot;* #,##0.00_ ;_ &quot;₩&quot;* &quot;₩&quot;\!\-#,##0.00_ ;_ &quot;₩&quot;* &quot;-&quot;??_ ;_ @_ "/>
    <numFmt numFmtId="282" formatCode="\1\4\4&quot; &quot;"/>
    <numFmt numFmtId="283" formatCode="0\ &quot;t&quot;"/>
    <numFmt numFmtId="284" formatCode="#,##0\ &quot;DM&quot;;[Red]\-#,##0\ &quot;DM&quot;"/>
    <numFmt numFmtId="285" formatCode="#,##0.00\ &quot;DM&quot;;[Red]\-#,##0.00\ &quot;DM&quot;"/>
    <numFmt numFmtId="286" formatCode="&quot;₩&quot;#,##0;&quot;₩&quot;&quot;₩&quot;\!\-#,##0"/>
    <numFmt numFmtId="287" formatCode="#,##0_);[Red]\(#,##0\)"/>
    <numFmt numFmtId="288" formatCode="0.00000%"/>
    <numFmt numFmtId="289" formatCode="_ &quot;₩&quot;* #,##0.00_ ;_ &quot;₩&quot;* \-#,##0.00_ ;_ &quot;₩&quot;* &quot;-&quot;??_ ;_ @_ "/>
    <numFmt numFmtId="290" formatCode="#,##0\ ;\-#,##0\ ;"/>
    <numFmt numFmtId="291" formatCode="#,##0;\-#,##0;"/>
    <numFmt numFmtId="292" formatCode="#,##0.0#####"/>
    <numFmt numFmtId="293" formatCode="#\!."/>
    <numFmt numFmtId="294" formatCode="_(&quot;RM&quot;* #,##0.00_);_(&quot;RM&quot;* \(#,##0.00\);_(&quot;RM&quot;* &quot;-&quot;??_);_(@_)"/>
    <numFmt numFmtId="295" formatCode="&quot;US$&quot;#,##0_);\(&quot;US$&quot;#,##0\)"/>
    <numFmt numFmtId="296" formatCode="0.000_ "/>
    <numFmt numFmtId="297" formatCode="#,##0&quot;칸&quot;"/>
    <numFmt numFmtId="298" formatCode="_-* #,##0;\-* #,##0;_-* &quot;-&quot;;_-@"/>
    <numFmt numFmtId="299" formatCode="#\!\,##0\!.00&quot;₩&quot;\!\ &quot;F&quot;;&quot;₩&quot;\!\-#\!\,##0\!.00&quot;₩&quot;\!\ &quot;F&quot;"/>
    <numFmt numFmtId="300" formatCode="&quot;₩&quot;#,##0.0;&quot;₩&quot;\-#,##0.0"/>
    <numFmt numFmtId="301" formatCode="0.000\ "/>
    <numFmt numFmtId="302" formatCode="_(* #,##0.00_);_(* \(#,##0.00\);_(* &quot;-&quot;??_);_(@_)"/>
    <numFmt numFmtId="303" formatCode="&quot;  &quot;@"/>
    <numFmt numFmtId="304" formatCode="0.00\ &quot;)&quot;"/>
    <numFmt numFmtId="305" formatCode="0.00\ &quot;)]&quot;"/>
    <numFmt numFmtId="306" formatCode="&quot;?#,##0.00;\-&quot;&quot;?&quot;#,##0.00"/>
    <numFmt numFmtId="307" formatCode="0.0000000"/>
    <numFmt numFmtId="308" formatCode="0.0000"/>
    <numFmt numFmtId="309" formatCode="&quot;제 &quot;####&quot; 호표&quot;"/>
    <numFmt numFmtId="310" formatCode="_(* #,##0.0_);_(* \(#,##0.0\);_(* &quot;-&quot;_);_(@_)"/>
    <numFmt numFmtId="311" formatCode="0.000\ &quot;²&quot;"/>
    <numFmt numFmtId="312" formatCode="&quot;(&quot;\ 0.00"/>
    <numFmt numFmtId="313" formatCode="&quot;[(&quot;\ 0.00"/>
    <numFmt numFmtId="314" formatCode="_ * #,##0.0000_ ;_ * \-#,##0.0000_ ;_ * &quot;-&quot;_ ;_ @_ "/>
    <numFmt numFmtId="315" formatCode="#,##0.00_ "/>
    <numFmt numFmtId="316" formatCode="#,##0\ ;[Red]&quot;-&quot;#,##0\ "/>
    <numFmt numFmtId="317" formatCode="#,##0&quot; &quot;;[Red]&quot;△&quot;#,##0&quot; &quot;"/>
    <numFmt numFmtId="318" formatCode="* #,##0\ ;[Red]* &quot;-&quot;#,##0\ "/>
    <numFmt numFmtId="319" formatCode="#,##0.####;[Red]&quot;-&quot;#,##0.####"/>
    <numFmt numFmtId="320" formatCode="#,##0.00##;[Red]&quot;△&quot;#,##0.00##"/>
    <numFmt numFmtId="321" formatCode="#,##0.0_);\(#,##0.0\)"/>
    <numFmt numFmtId="322" formatCode="#,##0\ \ "/>
    <numFmt numFmtId="323" formatCode="#,##0&quot;월 생산계획&quot;"/>
    <numFmt numFmtId="324" formatCode="0;[Red]0"/>
    <numFmt numFmtId="325" formatCode="&quot;₩&quot;#,##0;[Red]&quot;₩&quot;\-#,##0"/>
    <numFmt numFmtId="326" formatCode="_-&quot;$&quot;* #,##0_-;\-&quot;$&quot;* #,##0_-;_-&quot;$&quot;* &quot;-&quot;_-;_-@_-"/>
    <numFmt numFmtId="327" formatCode="_-&quot;$&quot;* #,##0.00_-;\-&quot;$&quot;* #,##0.00_-;_-&quot;$&quot;* &quot;-&quot;??_-;_-@_-"/>
    <numFmt numFmtId="328" formatCode="&quot;₩&quot;#,##0.00\ ;\(&quot;₩&quot;#,##0.00\)"/>
    <numFmt numFmtId="329" formatCode="&quot;US$&quot;#,##0.00_);[Red]\(&quot;US$&quot;#,##0.00\)"/>
    <numFmt numFmtId="330" formatCode="_(* #,##0.000_);_(* \(#,##0.000\);_(* &quot;-&quot;??_);_(@_)"/>
    <numFmt numFmtId="331" formatCode="_(* #,##0.00_);_(* \(#,##0.00\);_(* &quot;-&quot;_);_(@_)"/>
  </numFmts>
  <fonts count="214">
    <font>
      <sz val="11"/>
      <color theme="1"/>
      <name val="맑은 고딕"/>
      <family val="2"/>
      <charset val="129"/>
      <scheme val="minor"/>
    </font>
    <font>
      <b/>
      <u/>
      <sz val="16"/>
      <color theme="1"/>
      <name val="맑은 고딕"/>
      <family val="3"/>
      <charset val="129"/>
      <scheme val="minor"/>
    </font>
    <font>
      <b/>
      <sz val="11"/>
      <color theme="1"/>
      <name val="맑은 고딕"/>
      <family val="3"/>
      <charset val="129"/>
      <scheme val="minor"/>
    </font>
    <font>
      <sz val="8"/>
      <name val="맑은 고딕"/>
      <family val="2"/>
      <charset val="129"/>
      <scheme val="minor"/>
    </font>
    <font>
      <sz val="11"/>
      <color theme="1"/>
      <name val="맑은 고딕"/>
      <family val="3"/>
      <charset val="129"/>
      <scheme val="minor"/>
    </font>
    <font>
      <sz val="10"/>
      <color theme="1"/>
      <name val="맑은 고딕"/>
      <family val="2"/>
      <charset val="129"/>
      <scheme val="minor"/>
    </font>
    <font>
      <sz val="10"/>
      <color theme="1"/>
      <name val="맑은 고딕"/>
      <family val="3"/>
      <charset val="129"/>
      <scheme val="minor"/>
    </font>
    <font>
      <sz val="11"/>
      <color theme="1"/>
      <name val="맑은 고딕"/>
      <family val="2"/>
      <charset val="129"/>
      <scheme val="minor"/>
    </font>
    <font>
      <sz val="11"/>
      <name val="돋움"/>
      <family val="3"/>
      <charset val="129"/>
    </font>
    <font>
      <b/>
      <u/>
      <sz val="24"/>
      <name val="돋움"/>
      <family val="3"/>
      <charset val="129"/>
    </font>
    <font>
      <sz val="8"/>
      <name val="돋움"/>
      <family val="3"/>
      <charset val="129"/>
    </font>
    <font>
      <sz val="11"/>
      <color indexed="8"/>
      <name val="맑은 고딕"/>
      <family val="3"/>
      <charset val="129"/>
    </font>
    <font>
      <b/>
      <sz val="14"/>
      <name val="돋움"/>
      <family val="3"/>
      <charset val="129"/>
    </font>
    <font>
      <sz val="18"/>
      <name val="돋움"/>
      <family val="3"/>
      <charset val="129"/>
    </font>
    <font>
      <sz val="12"/>
      <name val="돋움"/>
      <family val="3"/>
      <charset val="129"/>
    </font>
    <font>
      <sz val="10"/>
      <name val="맑은 고딕"/>
      <family val="3"/>
      <charset val="129"/>
    </font>
    <font>
      <sz val="12"/>
      <name val="굴림체"/>
      <family val="3"/>
      <charset val="129"/>
    </font>
    <font>
      <b/>
      <sz val="12"/>
      <name val="굴림체"/>
      <family val="3"/>
      <charset val="129"/>
    </font>
    <font>
      <b/>
      <sz val="12"/>
      <name val="돋움"/>
      <family val="3"/>
      <charset val="129"/>
    </font>
    <font>
      <b/>
      <sz val="14"/>
      <name val="굴림체"/>
      <family val="3"/>
      <charset val="129"/>
    </font>
    <font>
      <sz val="20"/>
      <name val="돋움"/>
      <family val="3"/>
      <charset val="129"/>
    </font>
    <font>
      <sz val="13"/>
      <name val="돋움"/>
      <family val="3"/>
      <charset val="129"/>
    </font>
    <font>
      <sz val="17"/>
      <name val="돋움"/>
      <family val="3"/>
      <charset val="129"/>
    </font>
    <font>
      <b/>
      <sz val="16"/>
      <color indexed="10"/>
      <name val="돋움"/>
      <family val="3"/>
      <charset val="129"/>
    </font>
    <font>
      <sz val="20"/>
      <color theme="1"/>
      <name val="돋움"/>
      <family val="3"/>
      <charset val="129"/>
    </font>
    <font>
      <sz val="8"/>
      <name val="맑은 고딕"/>
      <family val="3"/>
      <charset val="129"/>
    </font>
    <font>
      <sz val="11"/>
      <color theme="1"/>
      <name val="돋움"/>
      <family val="3"/>
      <charset val="129"/>
    </font>
    <font>
      <sz val="11"/>
      <color rgb="FFFF0000"/>
      <name val="돋움"/>
      <family val="3"/>
      <charset val="129"/>
    </font>
    <font>
      <sz val="11"/>
      <color rgb="FFFF0000"/>
      <name val="맑은 고딕"/>
      <family val="3"/>
      <charset val="129"/>
      <scheme val="minor"/>
    </font>
    <font>
      <b/>
      <u/>
      <sz val="20"/>
      <name val="돋움"/>
      <family val="3"/>
      <charset val="129"/>
    </font>
    <font>
      <b/>
      <sz val="15"/>
      <name val="돋움"/>
      <family val="3"/>
      <charset val="129"/>
    </font>
    <font>
      <b/>
      <sz val="13"/>
      <name val="돋움"/>
      <family val="3"/>
      <charset val="129"/>
    </font>
    <font>
      <sz val="10"/>
      <name val="Times New Roman"/>
      <family val="1"/>
    </font>
    <font>
      <sz val="12"/>
      <name val="바탕체"/>
      <family val="1"/>
      <charset val="129"/>
    </font>
    <font>
      <sz val="10"/>
      <name val="바탕체"/>
      <family val="1"/>
      <charset val="129"/>
    </font>
    <font>
      <sz val="1"/>
      <color indexed="16"/>
      <name val="Courier"/>
      <family val="3"/>
    </font>
    <font>
      <sz val="8"/>
      <color indexed="8"/>
      <name val="Gulim"/>
      <family val="3"/>
    </font>
    <font>
      <sz val="10"/>
      <name val="MS Sans Serif"/>
      <family val="2"/>
    </font>
    <font>
      <sz val="12"/>
      <name val="돋움체"/>
      <family val="3"/>
      <charset val="129"/>
    </font>
    <font>
      <sz val="10"/>
      <color indexed="10"/>
      <name val="바탕체"/>
      <family val="1"/>
      <charset val="129"/>
    </font>
    <font>
      <i/>
      <sz val="12"/>
      <name val="굴림체"/>
      <family val="3"/>
      <charset val="129"/>
    </font>
    <font>
      <sz val="10"/>
      <name val="명조"/>
      <family val="3"/>
      <charset val="129"/>
    </font>
    <font>
      <sz val="10"/>
      <name val="Arial"/>
      <family val="2"/>
    </font>
    <font>
      <sz val="11"/>
      <name val="?¸¿?"/>
      <family val="3"/>
      <charset val="129"/>
    </font>
    <font>
      <b/>
      <sz val="12"/>
      <name val="???"/>
      <family val="1"/>
    </font>
    <font>
      <b/>
      <sz val="10"/>
      <name val="돋움"/>
      <family val="3"/>
      <charset val="129"/>
    </font>
    <font>
      <sz val="12"/>
      <name val="COUR"/>
      <family val="3"/>
    </font>
    <font>
      <sz val="11"/>
      <name val="ⓒoUAAA¨u"/>
      <family val="1"/>
      <charset val="129"/>
    </font>
    <font>
      <sz val="10"/>
      <color indexed="22"/>
      <name val="Modern"/>
      <family val="3"/>
      <charset val="255"/>
    </font>
    <font>
      <sz val="10"/>
      <name val="굴림체"/>
      <family val="3"/>
      <charset val="129"/>
    </font>
    <font>
      <u/>
      <sz val="10"/>
      <color indexed="12"/>
      <name val="Arial"/>
      <family val="2"/>
    </font>
    <font>
      <sz val="14"/>
      <name val="AngsanaUPC"/>
      <family val="1"/>
    </font>
    <font>
      <sz val="10"/>
      <name val="Helv"/>
      <family val="2"/>
    </font>
    <font>
      <sz val="1"/>
      <color indexed="8"/>
      <name val="Courier"/>
      <family val="3"/>
    </font>
    <font>
      <sz val="12"/>
      <name val="¹????¼"/>
      <family val="1"/>
      <charset val="129"/>
    </font>
    <font>
      <sz val="12"/>
      <name val="Arial"/>
      <family val="2"/>
    </font>
    <font>
      <sz val="11"/>
      <name val="￥i￠￢￠?o"/>
      <family val="3"/>
      <charset val="129"/>
    </font>
    <font>
      <sz val="12"/>
      <name val="Times New Roman"/>
      <family val="1"/>
    </font>
    <font>
      <b/>
      <sz val="1"/>
      <color indexed="8"/>
      <name val="Courier"/>
      <family val="3"/>
    </font>
    <font>
      <b/>
      <sz val="18"/>
      <color indexed="24"/>
      <name val="¹UAAA¼"/>
      <family val="1"/>
      <charset val="129"/>
    </font>
    <font>
      <b/>
      <sz val="15"/>
      <color indexed="24"/>
      <name val="¹UAAA¼"/>
      <family val="1"/>
      <charset val="129"/>
    </font>
    <font>
      <sz val="11"/>
      <name val="¾©"/>
      <family val="3"/>
      <charset val="129"/>
    </font>
    <font>
      <sz val="12"/>
      <name val="¾©"/>
      <family val="3"/>
      <charset val="129"/>
    </font>
    <font>
      <sz val="11"/>
      <name val="바탕체"/>
      <family val="1"/>
      <charset val="129"/>
    </font>
    <font>
      <b/>
      <sz val="10"/>
      <name val="MS Sans Serif"/>
      <family val="2"/>
    </font>
    <font>
      <sz val="9"/>
      <name val="돋움체"/>
      <family val="3"/>
      <charset val="129"/>
    </font>
    <font>
      <sz val="11"/>
      <name val="굴림체"/>
      <family val="3"/>
      <charset val="129"/>
    </font>
    <font>
      <sz val="9"/>
      <name val="Arial"/>
      <family val="2"/>
    </font>
    <font>
      <sz val="10"/>
      <name val="Courier New"/>
      <family val="3"/>
    </font>
    <font>
      <sz val="12"/>
      <name val="견명조"/>
      <family val="1"/>
      <charset val="129"/>
    </font>
    <font>
      <sz val="10"/>
      <name val="옛체"/>
      <family val="1"/>
      <charset val="129"/>
    </font>
    <font>
      <sz val="10"/>
      <name val="돋움체"/>
      <family val="3"/>
      <charset val="129"/>
    </font>
    <font>
      <sz val="10"/>
      <name val="굴림"/>
      <family val="3"/>
      <charset val="129"/>
    </font>
    <font>
      <sz val="1"/>
      <color indexed="0"/>
      <name val="Courier"/>
      <family val="3"/>
    </font>
    <font>
      <sz val="12"/>
      <name val="¹ÙÅÁÃ¼"/>
      <family val="1"/>
      <charset val="129"/>
    </font>
    <font>
      <sz val="11"/>
      <color indexed="9"/>
      <name val="맑은 고딕"/>
      <family val="3"/>
      <charset val="129"/>
    </font>
    <font>
      <sz val="12"/>
      <name val="¨IoUAAA¡§u"/>
      <family val="1"/>
      <charset val="129"/>
    </font>
    <font>
      <sz val="11"/>
      <name val="¡Ii¡E¡þ¡E?o"/>
      <family val="3"/>
      <charset val="129"/>
    </font>
    <font>
      <sz val="12"/>
      <name val="??UAAA¨?"/>
      <family val="3"/>
      <charset val="129"/>
    </font>
    <font>
      <sz val="12"/>
      <name val="ⓒoUAAA¨u"/>
      <family val="1"/>
      <charset val="129"/>
    </font>
    <font>
      <sz val="12"/>
      <name val="©öUAAA¨ù"/>
      <family val="3"/>
      <charset val="129"/>
    </font>
    <font>
      <sz val="12"/>
      <name val="¹UAAA¼"/>
      <family val="3"/>
      <charset val="129"/>
    </font>
    <font>
      <sz val="11"/>
      <name val="μ¸¿o"/>
      <family val="1"/>
      <charset val="129"/>
    </font>
    <font>
      <sz val="12"/>
      <name val="¹UAAA¼"/>
      <family val="1"/>
      <charset val="129"/>
    </font>
    <font>
      <sz val="11"/>
      <name val="µ¸¿ò"/>
      <family val="3"/>
      <charset val="129"/>
    </font>
    <font>
      <sz val="12"/>
      <name val="µ¸¿òÃ¼"/>
      <family val="3"/>
      <charset val="129"/>
    </font>
    <font>
      <sz val="8"/>
      <name val="Times New Roman"/>
      <family val="1"/>
    </font>
    <font>
      <b/>
      <sz val="12"/>
      <name val="Arial MT"/>
      <family val="2"/>
    </font>
    <font>
      <b/>
      <sz val="8"/>
      <name val="Arial"/>
      <family val="2"/>
    </font>
    <font>
      <sz val="12"/>
      <name val="System"/>
      <family val="2"/>
      <charset val="129"/>
    </font>
    <font>
      <sz val="12"/>
      <name val="￥i￠￢￠?oA¨u"/>
      <family val="3"/>
      <charset val="129"/>
    </font>
    <font>
      <sz val="8"/>
      <name val="¹UAAA¼"/>
      <family val="1"/>
      <charset val="129"/>
    </font>
    <font>
      <sz val="10"/>
      <name val="±¼¸²A¼"/>
      <family val="3"/>
      <charset val="129"/>
    </font>
    <font>
      <sz val="10"/>
      <name val="±¼¸²Ã¼"/>
      <family val="3"/>
      <charset val="129"/>
    </font>
    <font>
      <sz val="10"/>
      <name val="¹UAAA¼"/>
      <family val="3"/>
      <charset val="129"/>
    </font>
    <font>
      <sz val="10"/>
      <name val="¹ÙÅÁÃ¼"/>
      <family val="1"/>
      <charset val="129"/>
    </font>
    <font>
      <sz val="12"/>
      <name val="±¼¸²A¼"/>
      <family val="3"/>
      <charset val="129"/>
    </font>
    <font>
      <sz val="11"/>
      <name val="µ¸¿òÃ¼"/>
      <family val="3"/>
      <charset val="129"/>
    </font>
    <font>
      <sz val="10"/>
      <name val="¹UAAA¼"/>
      <family val="1"/>
      <charset val="129"/>
    </font>
    <font>
      <sz val="11"/>
      <name val="μ¸¿o"/>
      <family val="3"/>
      <charset val="129"/>
    </font>
    <font>
      <sz val="11"/>
      <name val="굴림"/>
      <family val="3"/>
      <charset val="129"/>
    </font>
    <font>
      <sz val="11"/>
      <name val="¹UAAA¼"/>
      <family val="3"/>
      <charset val="129"/>
    </font>
    <font>
      <sz val="12"/>
      <name val="μ¸¿oA¼"/>
      <family val="3"/>
      <charset val="129"/>
    </font>
    <font>
      <sz val="12"/>
      <name val="¹ÙÅÁÃ¼"/>
      <family val="1"/>
    </font>
    <font>
      <sz val="10"/>
      <name val="µ¸¿òÃ¼"/>
      <family val="3"/>
      <charset val="129"/>
    </font>
    <font>
      <sz val="10"/>
      <name val="±¼¸²A¼"/>
      <family val="3"/>
    </font>
    <font>
      <sz val="10"/>
      <name val="±¼¸²Ã¼"/>
      <family val="3"/>
    </font>
    <font>
      <sz val="11"/>
      <name val="Times New Roman"/>
      <family val="1"/>
    </font>
    <font>
      <sz val="9"/>
      <name val="Times New Roman"/>
      <family val="1"/>
    </font>
    <font>
      <sz val="10"/>
      <name val="한양중고딕"/>
      <family val="1"/>
      <charset val="129"/>
    </font>
    <font>
      <sz val="10"/>
      <color indexed="9"/>
      <name val="Arial"/>
      <family val="2"/>
    </font>
    <font>
      <sz val="12"/>
      <name val="Arial MT"/>
      <family val="2"/>
    </font>
    <font>
      <b/>
      <sz val="11"/>
      <name val="굴림체"/>
      <family val="3"/>
      <charset val="129"/>
    </font>
    <font>
      <sz val="11"/>
      <name val="돋움체"/>
      <family val="3"/>
      <charset val="129"/>
    </font>
    <font>
      <b/>
      <sz val="11"/>
      <color indexed="16"/>
      <name val="Arial"/>
      <family val="2"/>
    </font>
    <font>
      <b/>
      <sz val="10"/>
      <color indexed="17"/>
      <name val="Arial"/>
      <family val="2"/>
    </font>
    <font>
      <b/>
      <sz val="9"/>
      <name val="Arial"/>
      <family val="2"/>
    </font>
    <font>
      <sz val="10"/>
      <name val="MS Serif"/>
      <family val="1"/>
    </font>
    <font>
      <b/>
      <i/>
      <sz val="14"/>
      <name val="Times New Roman"/>
      <family val="1"/>
    </font>
    <font>
      <sz val="8"/>
      <name val="Arial"/>
      <family val="2"/>
    </font>
    <font>
      <sz val="10"/>
      <color indexed="8"/>
      <name val="Arial"/>
      <family val="2"/>
    </font>
    <font>
      <sz val="10"/>
      <color indexed="16"/>
      <name val="MS Serif"/>
      <family val="1"/>
    </font>
    <font>
      <i/>
      <sz val="1"/>
      <color indexed="8"/>
      <name val="Courier"/>
      <family val="3"/>
    </font>
    <font>
      <u/>
      <sz val="12"/>
      <color indexed="36"/>
      <name val="바탕체"/>
      <family val="1"/>
      <charset val="129"/>
    </font>
    <font>
      <sz val="10"/>
      <name val="Geneva"/>
      <family val="2"/>
    </font>
    <font>
      <b/>
      <sz val="9.5"/>
      <name val="Courier"/>
      <family val="3"/>
    </font>
    <font>
      <b/>
      <i/>
      <sz val="11"/>
      <name val="Times New Roman"/>
      <family val="1"/>
    </font>
    <font>
      <b/>
      <sz val="10"/>
      <name val="Arial"/>
      <family val="2"/>
    </font>
    <font>
      <b/>
      <i/>
      <sz val="10"/>
      <name val="Times New Roman"/>
      <family val="1"/>
    </font>
    <font>
      <b/>
      <sz val="9.85"/>
      <name val="Times New Roman"/>
      <family val="1"/>
    </font>
    <font>
      <b/>
      <sz val="12"/>
      <name val="Arial"/>
      <family val="2"/>
    </font>
    <font>
      <b/>
      <sz val="9"/>
      <color indexed="9"/>
      <name val="Arial"/>
      <family val="2"/>
    </font>
    <font>
      <b/>
      <sz val="18"/>
      <name val="Arial"/>
      <family val="2"/>
    </font>
    <font>
      <b/>
      <i/>
      <sz val="12"/>
      <color indexed="16"/>
      <name val="Times New Roman"/>
      <family val="1"/>
    </font>
    <font>
      <b/>
      <sz val="1"/>
      <color indexed="16"/>
      <name val="Courier"/>
      <family val="3"/>
    </font>
    <font>
      <b/>
      <sz val="8"/>
      <name val="MS Sans Serif"/>
      <family val="2"/>
    </font>
    <font>
      <sz val="10"/>
      <name val="Univers (WN)"/>
      <family val="2"/>
    </font>
    <font>
      <sz val="10"/>
      <color indexed="12"/>
      <name val="Arial"/>
      <family val="2"/>
    </font>
    <font>
      <u/>
      <sz val="12"/>
      <color indexed="12"/>
      <name val="바탕체"/>
      <family val="1"/>
      <charset val="129"/>
    </font>
    <font>
      <u/>
      <sz val="8"/>
      <color indexed="12"/>
      <name val="Times New Roman"/>
      <family val="1"/>
    </font>
    <font>
      <b/>
      <sz val="10"/>
      <name val="굴림체"/>
      <family val="3"/>
      <charset val="129"/>
    </font>
    <font>
      <b/>
      <i/>
      <sz val="12"/>
      <name val="Times New Roman"/>
      <family val="1"/>
    </font>
    <font>
      <b/>
      <sz val="12"/>
      <name val="Times New Roman"/>
      <family val="1"/>
    </font>
    <font>
      <b/>
      <sz val="12"/>
      <name val="돋움체"/>
      <family val="3"/>
      <charset val="129"/>
    </font>
    <font>
      <sz val="7"/>
      <name val="Small Fonts"/>
      <family val="2"/>
    </font>
    <font>
      <b/>
      <sz val="12"/>
      <name val="바탕체"/>
      <family val="1"/>
      <charset val="129"/>
    </font>
    <font>
      <sz val="12"/>
      <name val="Helv"/>
      <family val="2"/>
    </font>
    <font>
      <b/>
      <sz val="16"/>
      <name val="Times New Roman"/>
      <family val="1"/>
    </font>
    <font>
      <sz val="8"/>
      <name val="Wingdings"/>
      <charset val="2"/>
    </font>
    <font>
      <sz val="8"/>
      <name val="Helv"/>
      <family val="2"/>
    </font>
    <font>
      <b/>
      <sz val="12"/>
      <color indexed="16"/>
      <name val="Arial"/>
      <family val="2"/>
    </font>
    <font>
      <sz val="8"/>
      <name val="MS Sans Serif"/>
      <family val="2"/>
    </font>
    <font>
      <b/>
      <sz val="8"/>
      <name val="Times New Roman"/>
      <family val="1"/>
    </font>
    <font>
      <b/>
      <sz val="11"/>
      <name val="Helv"/>
      <family val="2"/>
    </font>
    <font>
      <b/>
      <i/>
      <sz val="18"/>
      <color indexed="16"/>
      <name val="Times New Roman"/>
      <family val="1"/>
    </font>
    <font>
      <b/>
      <sz val="8"/>
      <color indexed="8"/>
      <name val="Helv"/>
      <family val="2"/>
    </font>
    <font>
      <b/>
      <i/>
      <sz val="9"/>
      <name val="Times New Roman"/>
      <family val="1"/>
    </font>
    <font>
      <sz val="18"/>
      <color indexed="12"/>
      <name val="MS Sans Serif"/>
      <family val="2"/>
    </font>
    <font>
      <b/>
      <u/>
      <sz val="13"/>
      <name val="굴림체"/>
      <family val="3"/>
      <charset val="129"/>
    </font>
    <font>
      <b/>
      <i/>
      <sz val="18"/>
      <color indexed="39"/>
      <name val="돋움체"/>
      <family val="3"/>
      <charset val="129"/>
    </font>
    <font>
      <b/>
      <sz val="8"/>
      <color indexed="32"/>
      <name val="Arial"/>
      <family val="2"/>
    </font>
    <font>
      <sz val="8"/>
      <name val="바탕체"/>
      <family val="1"/>
      <charset val="129"/>
    </font>
    <font>
      <sz val="8"/>
      <color indexed="12"/>
      <name val="Arial"/>
      <family val="2"/>
    </font>
    <font>
      <u/>
      <sz val="10"/>
      <color indexed="36"/>
      <name val="Arial"/>
      <family val="2"/>
    </font>
    <font>
      <i/>
      <outline/>
      <shadow/>
      <u/>
      <sz val="1"/>
      <color indexed="24"/>
      <name val="Courier"/>
      <family val="3"/>
    </font>
    <font>
      <sz val="11"/>
      <color indexed="10"/>
      <name val="맑은 고딕"/>
      <family val="3"/>
      <charset val="129"/>
    </font>
    <font>
      <b/>
      <sz val="11"/>
      <color indexed="52"/>
      <name val="맑은 고딕"/>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0"/>
      <name val="돋움"/>
      <family val="3"/>
      <charset val="129"/>
    </font>
    <font>
      <sz val="12"/>
      <name val="명조"/>
      <family val="3"/>
      <charset val="129"/>
    </font>
    <font>
      <sz val="12"/>
      <name val="궁서체"/>
      <family val="1"/>
      <charset val="129"/>
    </font>
    <font>
      <sz val="12"/>
      <name val="굴림"/>
      <family val="3"/>
      <charset val="129"/>
    </font>
    <font>
      <sz val="9"/>
      <color indexed="8"/>
      <name val="굴림체"/>
      <family val="3"/>
      <charset val="129"/>
    </font>
    <font>
      <sz val="11"/>
      <color indexed="20"/>
      <name val="맑은 고딕"/>
      <family val="3"/>
      <charset val="129"/>
    </font>
    <font>
      <b/>
      <sz val="11"/>
      <name val="돋움"/>
      <family val="3"/>
      <charset val="129"/>
    </font>
    <font>
      <u/>
      <sz val="11"/>
      <color indexed="36"/>
      <name val="굴림체"/>
      <family val="3"/>
      <charset val="129"/>
    </font>
    <font>
      <sz val="14"/>
      <name val="뼥?ⓒ"/>
      <family val="3"/>
      <charset val="129"/>
    </font>
    <font>
      <sz val="11"/>
      <name val="뼻뮝"/>
      <family val="3"/>
      <charset val="129"/>
    </font>
    <font>
      <sz val="11"/>
      <color indexed="60"/>
      <name val="맑은 고딕"/>
      <family val="3"/>
      <charset val="129"/>
    </font>
    <font>
      <sz val="12"/>
      <name val="뼻뮝"/>
      <family val="1"/>
      <charset val="129"/>
    </font>
    <font>
      <sz val="10"/>
      <color indexed="10"/>
      <name val="돋움체"/>
      <family val="3"/>
      <charset val="129"/>
    </font>
    <font>
      <sz val="9"/>
      <name val="굴림체"/>
      <family val="3"/>
      <charset val="129"/>
    </font>
    <font>
      <sz val="9"/>
      <name val="바탕체"/>
      <family val="1"/>
      <charset val="129"/>
    </font>
    <font>
      <sz val="10"/>
      <name val="바탕"/>
      <family val="1"/>
      <charset val="129"/>
    </font>
    <font>
      <b/>
      <sz val="10"/>
      <name val="바탕체"/>
      <family val="1"/>
      <charset val="129"/>
    </font>
    <font>
      <b/>
      <sz val="18"/>
      <name val="바탕체"/>
      <family val="1"/>
      <charset val="129"/>
    </font>
    <font>
      <i/>
      <sz val="11"/>
      <color indexed="23"/>
      <name val="맑은 고딕"/>
      <family val="3"/>
      <charset val="129"/>
    </font>
    <font>
      <b/>
      <sz val="11"/>
      <color indexed="9"/>
      <name val="맑은 고딕"/>
      <family val="3"/>
      <charset val="129"/>
    </font>
    <font>
      <sz val="10"/>
      <name val="신그래픽"/>
      <family val="1"/>
      <charset val="129"/>
    </font>
    <font>
      <sz val="11"/>
      <color theme="1"/>
      <name val="맑은 고딕"/>
      <family val="2"/>
      <charset val="129"/>
    </font>
    <font>
      <sz val="10"/>
      <name val="μ¸¿oA¼"/>
      <family val="3"/>
      <charset val="129"/>
    </font>
    <font>
      <sz val="11"/>
      <color indexed="52"/>
      <name val="맑은 고딕"/>
      <family val="3"/>
      <charset val="129"/>
    </font>
    <font>
      <u/>
      <sz val="11"/>
      <color indexed="20"/>
      <name val="돋움"/>
      <family val="3"/>
      <charset val="129"/>
    </font>
    <font>
      <sz val="10"/>
      <name val="한양신명조"/>
      <family val="1"/>
      <charset val="129"/>
    </font>
    <font>
      <b/>
      <sz val="11"/>
      <color indexed="8"/>
      <name val="맑은 고딕"/>
      <family val="3"/>
      <charset val="129"/>
    </font>
    <font>
      <sz val="9"/>
      <name val="돋움"/>
      <family val="3"/>
      <charset val="129"/>
    </font>
    <font>
      <sz val="10"/>
      <name val="궁서(English)"/>
      <family val="3"/>
      <charset val="129"/>
    </font>
    <font>
      <sz val="10"/>
      <color indexed="12"/>
      <name val="굴림체"/>
      <family val="3"/>
      <charset val="129"/>
    </font>
    <font>
      <sz val="10"/>
      <color indexed="10"/>
      <name val="돋움"/>
      <family val="3"/>
      <charset val="129"/>
    </font>
    <font>
      <sz val="12"/>
      <name val="견고딕"/>
      <family val="1"/>
      <charset val="129"/>
    </font>
    <font>
      <sz val="11"/>
      <color indexed="62"/>
      <name val="맑은 고딕"/>
      <family val="3"/>
      <charset val="129"/>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7"/>
      <name val="바탕체"/>
      <family val="1"/>
      <charset val="129"/>
    </font>
    <font>
      <sz val="11"/>
      <color indexed="17"/>
      <name val="맑은 고딕"/>
      <family val="3"/>
      <charset val="129"/>
    </font>
    <font>
      <b/>
      <sz val="12"/>
      <color indexed="8"/>
      <name val="돋움체"/>
      <family val="3"/>
      <charset val="129"/>
    </font>
    <font>
      <b/>
      <sz val="11"/>
      <color indexed="63"/>
      <name val="맑은 고딕"/>
      <family val="3"/>
      <charset val="129"/>
    </font>
    <font>
      <sz val="12"/>
      <color indexed="18"/>
      <name val="돋움체"/>
      <family val="3"/>
      <charset val="129"/>
    </font>
  </fonts>
  <fills count="40">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indexed="13"/>
        <bgColor indexed="64"/>
      </patternFill>
    </fill>
    <fill>
      <patternFill patternType="solid">
        <fgColor theme="8" tint="0.79998168889431442"/>
        <bgColor indexed="64"/>
      </patternFill>
    </fill>
    <fill>
      <patternFill patternType="solid">
        <fgColor indexed="9"/>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4"/>
        <bgColor indexed="64"/>
      </patternFill>
    </fill>
    <fill>
      <patternFill patternType="solid">
        <fgColor indexed="9"/>
        <bgColor indexed="64"/>
      </patternFill>
    </fill>
    <fill>
      <patternFill patternType="solid">
        <fgColor indexed="15"/>
        <bgColor indexed="64"/>
      </patternFill>
    </fill>
    <fill>
      <patternFill patternType="solid">
        <fgColor indexed="37"/>
        <bgColor indexed="64"/>
      </patternFill>
    </fill>
    <fill>
      <patternFill patternType="solid">
        <fgColor indexed="26"/>
        <bgColor indexed="64"/>
      </patternFill>
    </fill>
    <fill>
      <patternFill patternType="solid">
        <fgColor indexed="16"/>
        <bgColor indexed="64"/>
      </patternFill>
    </fill>
    <fill>
      <patternFill patternType="solid">
        <fgColor indexed="41"/>
        <bgColor indexed="64"/>
      </patternFill>
    </fill>
    <fill>
      <patternFill patternType="darkVertical"/>
    </fill>
    <fill>
      <patternFill patternType="solid">
        <fgColor indexed="43"/>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65"/>
        <bgColor indexed="64"/>
      </patternFill>
    </fill>
    <fill>
      <patternFill patternType="solid">
        <fgColor indexed="26"/>
      </patternFill>
    </fill>
    <fill>
      <patternFill patternType="solid">
        <fgColor indexed="43"/>
      </patternFill>
    </fill>
    <fill>
      <patternFill patternType="solid">
        <fgColor indexed="55"/>
      </patternFill>
    </fill>
  </fills>
  <borders count="89">
    <border>
      <left/>
      <right/>
      <top/>
      <bottom/>
      <diagonal/>
    </border>
    <border>
      <left style="thin">
        <color indexed="64"/>
      </left>
      <right style="thin">
        <color indexed="64"/>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auto="1"/>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hair">
        <color indexed="64"/>
      </right>
      <top style="hair">
        <color indexed="64"/>
      </top>
      <bottom style="hair">
        <color indexed="64"/>
      </bottom>
      <diagonal/>
    </border>
    <border>
      <left/>
      <right/>
      <top style="medium">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bottom style="hair">
        <color indexed="64"/>
      </bottom>
      <diagonal/>
    </border>
    <border>
      <left/>
      <right style="thin">
        <color indexed="64"/>
      </right>
      <top/>
      <bottom/>
      <diagonal/>
    </border>
    <border>
      <left style="double">
        <color indexed="64"/>
      </left>
      <right/>
      <top/>
      <bottom style="hair">
        <color indexed="64"/>
      </bottom>
      <diagonal/>
    </border>
    <border>
      <left/>
      <right/>
      <top style="double">
        <color indexed="64"/>
      </top>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right/>
      <top style="double">
        <color indexed="64"/>
      </top>
      <bottom style="double">
        <color indexed="64"/>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style="hair">
        <color indexed="64"/>
      </right>
      <top/>
      <bottom style="hair">
        <color indexed="64"/>
      </bottom>
      <diagonal/>
    </border>
    <border>
      <left/>
      <right/>
      <top style="medium">
        <color indexed="64"/>
      </top>
      <bottom style="medium">
        <color indexed="64"/>
      </bottom>
      <diagonal/>
    </border>
    <border>
      <left style="thin">
        <color indexed="23"/>
      </left>
      <right style="thin">
        <color indexed="9"/>
      </right>
      <top style="thin">
        <color indexed="9"/>
      </top>
      <bottom style="thin">
        <color indexed="23"/>
      </bottom>
      <diagonal/>
    </border>
    <border>
      <left/>
      <right/>
      <top/>
      <bottom style="medium">
        <color indexed="64"/>
      </bottom>
      <diagonal/>
    </border>
    <border>
      <left style="double">
        <color indexed="64"/>
      </left>
      <right style="double">
        <color indexed="64"/>
      </right>
      <top style="double">
        <color indexed="64"/>
      </top>
      <bottom style="double">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auto="1"/>
      </top>
      <bottom style="thin">
        <color indexed="64"/>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style="medium">
        <color indexed="64"/>
      </left>
      <right style="thin">
        <color indexed="64"/>
      </right>
      <top style="medium">
        <color indexed="64"/>
      </top>
      <bottom style="thin">
        <color indexed="64"/>
      </bottom>
      <diagonal/>
    </border>
    <border>
      <left style="thin">
        <color indexed="23"/>
      </left>
      <right style="thin">
        <color indexed="9"/>
      </right>
      <top style="thin">
        <color indexed="23"/>
      </top>
      <bottom style="thin">
        <color indexed="9"/>
      </bottom>
      <diagonal/>
    </border>
    <border>
      <left/>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right style="double">
        <color indexed="64"/>
      </right>
      <top/>
      <bottom/>
      <diagonal/>
    </border>
    <border>
      <left style="hair">
        <color indexed="64"/>
      </left>
      <right style="hair">
        <color indexed="64"/>
      </right>
      <top style="hair">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hair">
        <color indexed="64"/>
      </left>
      <right/>
      <top style="hair">
        <color indexed="64"/>
      </top>
      <bottom style="hair">
        <color indexed="64"/>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style="thin">
        <color indexed="64"/>
      </left>
      <right/>
      <top style="thin">
        <color indexed="64"/>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style="hair">
        <color indexed="64"/>
      </left>
      <right style="thin">
        <color indexed="64"/>
      </right>
      <top style="hair">
        <color indexed="64"/>
      </top>
      <bottom style="hair">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s>
  <cellStyleXfs count="12721">
    <xf numFmtId="0" fontId="0" fillId="0" borderId="0">
      <alignment vertical="center"/>
    </xf>
    <xf numFmtId="41" fontId="7" fillId="0" borderId="0" applyFont="0" applyFill="0" applyBorder="0" applyAlignment="0" applyProtection="0">
      <alignment vertical="center"/>
    </xf>
    <xf numFmtId="0" fontId="8" fillId="0" borderId="0">
      <alignment vertical="center"/>
    </xf>
    <xf numFmtId="41" fontId="8" fillId="0" borderId="0" applyFont="0" applyFill="0" applyBorder="0" applyAlignment="0" applyProtection="0">
      <alignment vertical="center"/>
    </xf>
    <xf numFmtId="0" fontId="11" fillId="0" borderId="0">
      <alignment vertical="center"/>
    </xf>
    <xf numFmtId="0" fontId="16" fillId="0" borderId="10"/>
    <xf numFmtId="0" fontId="4" fillId="0" borderId="0">
      <alignment vertical="center"/>
    </xf>
    <xf numFmtId="41" fontId="4" fillId="0" borderId="0" applyFont="0" applyFill="0" applyBorder="0" applyAlignment="0" applyProtection="0">
      <alignment vertical="center"/>
    </xf>
    <xf numFmtId="0" fontId="8" fillId="0" borderId="0"/>
    <xf numFmtId="187" fontId="32" fillId="0" borderId="0" applyFont="0" applyFill="0" applyBorder="0" applyAlignment="0" applyProtection="0"/>
    <xf numFmtId="188" fontId="33" fillId="0" borderId="0" applyFill="0" applyBorder="0" applyProtection="0"/>
    <xf numFmtId="0" fontId="34" fillId="0" borderId="0"/>
    <xf numFmtId="189" fontId="35" fillId="0" borderId="0">
      <protection locked="0"/>
    </xf>
    <xf numFmtId="189" fontId="10" fillId="0" borderId="0">
      <protection locked="0"/>
    </xf>
    <xf numFmtId="189" fontId="35" fillId="0" borderId="0">
      <protection locked="0"/>
    </xf>
    <xf numFmtId="0" fontId="36" fillId="0" borderId="0">
      <protection locked="0"/>
    </xf>
    <xf numFmtId="189" fontId="35" fillId="0" borderId="0">
      <protection locked="0"/>
    </xf>
    <xf numFmtId="189" fontId="10" fillId="0" borderId="0">
      <protection locked="0"/>
    </xf>
    <xf numFmtId="189" fontId="35" fillId="0" borderId="0">
      <protection locked="0"/>
    </xf>
    <xf numFmtId="189" fontId="35" fillId="0" borderId="0">
      <protection locked="0"/>
    </xf>
    <xf numFmtId="189" fontId="10" fillId="0" borderId="0">
      <protection locked="0"/>
    </xf>
    <xf numFmtId="189" fontId="35" fillId="0" borderId="0">
      <protection locked="0"/>
    </xf>
    <xf numFmtId="0" fontId="33" fillId="0" borderId="0">
      <protection locked="0"/>
    </xf>
    <xf numFmtId="0" fontId="36" fillId="0" borderId="0">
      <protection locked="0"/>
    </xf>
    <xf numFmtId="0" fontId="33" fillId="0" borderId="0">
      <protection locked="0"/>
    </xf>
    <xf numFmtId="0" fontId="33" fillId="0" borderId="0">
      <protection locked="0"/>
    </xf>
    <xf numFmtId="0" fontId="36" fillId="0" borderId="0">
      <protection locked="0"/>
    </xf>
    <xf numFmtId="0" fontId="33" fillId="0" borderId="0">
      <protection locked="0"/>
    </xf>
    <xf numFmtId="0" fontId="35" fillId="0" borderId="0">
      <protection locked="0"/>
    </xf>
    <xf numFmtId="0" fontId="10" fillId="0" borderId="0">
      <protection locked="0"/>
    </xf>
    <xf numFmtId="0" fontId="35" fillId="0" borderId="0">
      <protection locked="0"/>
    </xf>
    <xf numFmtId="0" fontId="35" fillId="0" borderId="0">
      <protection locked="0"/>
    </xf>
    <xf numFmtId="0" fontId="10" fillId="0" borderId="0">
      <protection locked="0"/>
    </xf>
    <xf numFmtId="0" fontId="35" fillId="0" borderId="0">
      <protection locked="0"/>
    </xf>
    <xf numFmtId="0" fontId="35" fillId="0" borderId="0">
      <protection locked="0"/>
    </xf>
    <xf numFmtId="0" fontId="10" fillId="0" borderId="0">
      <protection locked="0"/>
    </xf>
    <xf numFmtId="0" fontId="35" fillId="0" borderId="0">
      <protection locked="0"/>
    </xf>
    <xf numFmtId="189" fontId="35" fillId="0" borderId="0">
      <protection locked="0"/>
    </xf>
    <xf numFmtId="189" fontId="10" fillId="0" borderId="0">
      <protection locked="0"/>
    </xf>
    <xf numFmtId="189" fontId="35" fillId="0" borderId="0">
      <protection locked="0"/>
    </xf>
    <xf numFmtId="0" fontId="35" fillId="0" borderId="0">
      <protection locked="0"/>
    </xf>
    <xf numFmtId="0" fontId="10" fillId="0" borderId="0">
      <protection locked="0"/>
    </xf>
    <xf numFmtId="0" fontId="35" fillId="0" borderId="0">
      <protection locked="0"/>
    </xf>
    <xf numFmtId="0" fontId="33" fillId="0" borderId="0">
      <protection locked="0"/>
    </xf>
    <xf numFmtId="0" fontId="36" fillId="0" borderId="0">
      <protection locked="0"/>
    </xf>
    <xf numFmtId="0" fontId="33" fillId="0" borderId="0">
      <protection locked="0"/>
    </xf>
    <xf numFmtId="0" fontId="33" fillId="0" borderId="0">
      <protection locked="0"/>
    </xf>
    <xf numFmtId="189" fontId="35" fillId="0" borderId="0">
      <protection locked="0"/>
    </xf>
    <xf numFmtId="189" fontId="10" fillId="0" borderId="0">
      <protection locked="0"/>
    </xf>
    <xf numFmtId="189" fontId="35" fillId="0" borderId="0">
      <protection locked="0"/>
    </xf>
    <xf numFmtId="187" fontId="32" fillId="0" borderId="0" applyFont="0" applyFill="0" applyBorder="0" applyAlignment="0" applyProtection="0"/>
    <xf numFmtId="0" fontId="35" fillId="0" borderId="0">
      <protection locked="0"/>
    </xf>
    <xf numFmtId="0" fontId="10" fillId="0" borderId="0">
      <protection locked="0"/>
    </xf>
    <xf numFmtId="0" fontId="35" fillId="0" borderId="0">
      <protection locked="0"/>
    </xf>
    <xf numFmtId="0" fontId="35" fillId="0" borderId="0">
      <protection locked="0"/>
    </xf>
    <xf numFmtId="0" fontId="10" fillId="0" borderId="0">
      <protection locked="0"/>
    </xf>
    <xf numFmtId="0" fontId="35" fillId="0" borderId="0">
      <protection locked="0"/>
    </xf>
    <xf numFmtId="187" fontId="32" fillId="0" borderId="0" applyFont="0" applyFill="0" applyBorder="0" applyAlignment="0" applyProtection="0"/>
    <xf numFmtId="0" fontId="35" fillId="0" borderId="0">
      <protection locked="0"/>
    </xf>
    <xf numFmtId="0" fontId="10" fillId="0" borderId="0">
      <protection locked="0"/>
    </xf>
    <xf numFmtId="0" fontId="35" fillId="0" borderId="0">
      <protection locked="0"/>
    </xf>
    <xf numFmtId="0" fontId="33" fillId="0" borderId="0">
      <protection locked="0"/>
    </xf>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0" fontId="16" fillId="0" borderId="0"/>
    <xf numFmtId="0" fontId="37" fillId="0" borderId="41">
      <alignment horizontal="center"/>
    </xf>
    <xf numFmtId="0" fontId="34" fillId="0" borderId="34">
      <alignment horizontal="centerContinuous" vertical="center"/>
    </xf>
    <xf numFmtId="3" fontId="38" fillId="0" borderId="10"/>
    <xf numFmtId="178" fontId="33" fillId="0" borderId="0">
      <alignment vertical="center"/>
    </xf>
    <xf numFmtId="4" fontId="33" fillId="0" borderId="0">
      <alignment vertical="center"/>
    </xf>
    <xf numFmtId="190" fontId="33" fillId="0" borderId="0">
      <alignment vertical="center"/>
    </xf>
    <xf numFmtId="3" fontId="33" fillId="0" borderId="0">
      <alignment vertical="center"/>
    </xf>
    <xf numFmtId="0" fontId="34" fillId="0" borderId="34">
      <alignment horizontal="centerContinuous" vertical="center"/>
    </xf>
    <xf numFmtId="0" fontId="34" fillId="0" borderId="34">
      <alignment horizontal="centerContinuous" vertical="center"/>
    </xf>
    <xf numFmtId="191" fontId="39" fillId="0" borderId="34">
      <alignment horizontal="centerContinuous" vertical="center"/>
    </xf>
    <xf numFmtId="191" fontId="39" fillId="0" borderId="34">
      <alignment horizontal="centerContinuous" vertical="center"/>
    </xf>
    <xf numFmtId="191" fontId="39" fillId="0" borderId="34">
      <alignment horizontal="centerContinuous" vertical="center"/>
    </xf>
    <xf numFmtId="0" fontId="39" fillId="0" borderId="34">
      <alignment horizontal="centerContinuous" vertical="center"/>
    </xf>
    <xf numFmtId="191" fontId="39" fillId="0" borderId="34">
      <alignment horizontal="centerContinuous" vertical="center"/>
    </xf>
    <xf numFmtId="191" fontId="39" fillId="0" borderId="34">
      <alignment horizontal="centerContinuous" vertical="center"/>
    </xf>
    <xf numFmtId="0" fontId="34" fillId="0" borderId="34">
      <alignment horizontal="centerContinuous" vertical="center"/>
    </xf>
    <xf numFmtId="0" fontId="34" fillId="0" borderId="34">
      <alignment horizontal="centerContinuous" vertical="center"/>
    </xf>
    <xf numFmtId="191" fontId="39" fillId="0" borderId="34">
      <alignment horizontal="centerContinuous" vertical="center"/>
    </xf>
    <xf numFmtId="191" fontId="39" fillId="0" borderId="34">
      <alignment horizontal="centerContinuous" vertical="center"/>
    </xf>
    <xf numFmtId="191" fontId="39" fillId="0" borderId="34">
      <alignment horizontal="centerContinuous" vertical="center"/>
    </xf>
    <xf numFmtId="24" fontId="37" fillId="0" borderId="0" applyFont="0" applyFill="0" applyBorder="0" applyAlignment="0" applyProtection="0"/>
    <xf numFmtId="0" fontId="37" fillId="0" borderId="0" applyNumberFormat="0" applyFont="0" applyFill="0" applyBorder="0" applyAlignment="0" applyProtection="0"/>
    <xf numFmtId="192" fontId="14" fillId="0" borderId="0" applyNumberFormat="0" applyFont="0" applyFill="0" applyBorder="0" applyAlignment="0" applyProtection="0"/>
    <xf numFmtId="0" fontId="37" fillId="0" borderId="0" applyNumberFormat="0" applyFont="0" applyFill="0" applyBorder="0" applyAlignment="0" applyProtection="0"/>
    <xf numFmtId="192" fontId="14" fillId="0" borderId="0" applyNumberFormat="0" applyFont="0" applyFill="0" applyBorder="0" applyAlignment="0" applyProtection="0"/>
    <xf numFmtId="40" fontId="37" fillId="0" borderId="0" applyFont="0" applyFill="0" applyBorder="0" applyAlignment="0" applyProtection="0"/>
    <xf numFmtId="193" fontId="8" fillId="0" borderId="0" applyFont="0" applyFill="0" applyBorder="0" applyAlignment="0" applyProtection="0">
      <alignment vertical="center"/>
    </xf>
    <xf numFmtId="0" fontId="16" fillId="0" borderId="0">
      <alignment vertical="center"/>
    </xf>
    <xf numFmtId="0" fontId="40" fillId="0" borderId="0">
      <alignment vertical="center"/>
    </xf>
    <xf numFmtId="0" fontId="16" fillId="0" borderId="0">
      <alignment vertical="center"/>
    </xf>
    <xf numFmtId="38" fontId="33" fillId="0" borderId="29">
      <alignment horizontal="right"/>
    </xf>
    <xf numFmtId="40" fontId="37" fillId="0" borderId="0" applyFont="0" applyFill="0" applyBorder="0" applyAlignment="0" applyProtection="0"/>
    <xf numFmtId="0" fontId="8" fillId="0" borderId="0" applyFont="0" applyFill="0" applyBorder="0" applyAlignment="0" applyProtection="0"/>
    <xf numFmtId="0" fontId="41" fillId="0" borderId="0" applyFont="0" applyFill="0" applyBorder="0" applyAlignment="0" applyProtection="0"/>
    <xf numFmtId="0" fontId="33" fillId="0" borderId="0"/>
    <xf numFmtId="0" fontId="33" fillId="0" borderId="0"/>
    <xf numFmtId="0" fontId="33" fillId="0" borderId="0"/>
    <xf numFmtId="0" fontId="33" fillId="0" borderId="0"/>
    <xf numFmtId="0" fontId="33" fillId="0" borderId="0"/>
    <xf numFmtId="0" fontId="33" fillId="0" borderId="0"/>
    <xf numFmtId="0" fontId="42"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xf numFmtId="0" fontId="44"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2" fillId="0" borderId="0"/>
    <xf numFmtId="0" fontId="45" fillId="0" borderId="0" applyNumberFormat="0" applyFill="0" applyBorder="0" applyAlignment="0" applyProtection="0"/>
    <xf numFmtId="0" fontId="42" fillId="0" borderId="0" applyNumberFormat="0" applyFill="0" applyBorder="0" applyAlignment="0" applyProtection="0"/>
    <xf numFmtId="0" fontId="46" fillId="7" borderId="0"/>
    <xf numFmtId="0" fontId="47" fillId="0" borderId="0"/>
    <xf numFmtId="0" fontId="42" fillId="0" borderId="0"/>
    <xf numFmtId="0" fontId="48" fillId="0" borderId="0" applyProtection="0"/>
    <xf numFmtId="0" fontId="48" fillId="0" borderId="0" applyProtection="0"/>
    <xf numFmtId="0" fontId="41" fillId="0" borderId="0" applyProtection="0"/>
    <xf numFmtId="0" fontId="48" fillId="0" borderId="0" applyProtection="0"/>
    <xf numFmtId="0" fontId="41" fillId="0" borderId="0" applyProtection="0"/>
    <xf numFmtId="0" fontId="48" fillId="0" borderId="0" applyProtection="0"/>
    <xf numFmtId="0" fontId="42" fillId="0" borderId="0"/>
    <xf numFmtId="0" fontId="42" fillId="0" borderId="0"/>
    <xf numFmtId="0" fontId="42" fillId="0" borderId="0"/>
    <xf numFmtId="0" fontId="42" fillId="0" borderId="0"/>
    <xf numFmtId="0" fontId="49" fillId="0" borderId="0" applyFont="0" applyFill="0" applyBorder="0" applyAlignment="0" applyProtection="0"/>
    <xf numFmtId="0" fontId="49" fillId="0" borderId="0" applyFont="0" applyFill="0" applyBorder="0" applyAlignment="0" applyProtection="0"/>
    <xf numFmtId="0" fontId="37" fillId="0" borderId="0"/>
    <xf numFmtId="0" fontId="49" fillId="0" borderId="0" applyFont="0" applyFill="0" applyBorder="0" applyAlignment="0" applyProtection="0"/>
    <xf numFmtId="189" fontId="35" fillId="0" borderId="0">
      <protection locked="0"/>
    </xf>
    <xf numFmtId="189" fontId="10" fillId="0" borderId="0">
      <protection locked="0"/>
    </xf>
    <xf numFmtId="189" fontId="35" fillId="0" borderId="0">
      <protection locked="0"/>
    </xf>
    <xf numFmtId="189" fontId="35" fillId="0" borderId="0">
      <protection locked="0"/>
    </xf>
    <xf numFmtId="189" fontId="10" fillId="0" borderId="0">
      <protection locked="0"/>
    </xf>
    <xf numFmtId="189" fontId="35" fillId="0" borderId="0">
      <protection locked="0"/>
    </xf>
    <xf numFmtId="0" fontId="42" fillId="0" borderId="0"/>
    <xf numFmtId="0" fontId="49" fillId="0" borderId="0" applyFont="0" applyFill="0" applyBorder="0" applyAlignment="0" applyProtection="0"/>
    <xf numFmtId="0" fontId="42" fillId="0" borderId="0"/>
    <xf numFmtId="0" fontId="48" fillId="0" borderId="0" applyProtection="0"/>
    <xf numFmtId="0" fontId="41" fillId="0" borderId="0" applyProtection="0"/>
    <xf numFmtId="0" fontId="48" fillId="0" borderId="0" applyProtection="0"/>
    <xf numFmtId="0" fontId="42" fillId="0" borderId="0"/>
    <xf numFmtId="194" fontId="8" fillId="0" borderId="0">
      <protection locked="0"/>
    </xf>
    <xf numFmtId="0" fontId="49" fillId="0" borderId="0" applyFont="0" applyFill="0" applyBorder="0" applyAlignment="0" applyProtection="0"/>
    <xf numFmtId="0" fontId="42" fillId="0" borderId="0"/>
    <xf numFmtId="0" fontId="42" fillId="0" borderId="0"/>
    <xf numFmtId="0" fontId="49" fillId="0" borderId="0" applyFont="0" applyFill="0" applyBorder="0" applyAlignment="0" applyProtection="0"/>
    <xf numFmtId="0" fontId="42" fillId="0" borderId="0"/>
    <xf numFmtId="0" fontId="42" fillId="0" borderId="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48" fillId="0" borderId="0" applyProtection="0"/>
    <xf numFmtId="0" fontId="41" fillId="0" borderId="0" applyProtection="0"/>
    <xf numFmtId="0" fontId="48" fillId="0" borderId="0" applyProtection="0"/>
    <xf numFmtId="0" fontId="42" fillId="0" borderId="0"/>
    <xf numFmtId="0" fontId="32" fillId="0" borderId="0"/>
    <xf numFmtId="0" fontId="42" fillId="0" borderId="0"/>
    <xf numFmtId="0" fontId="37" fillId="0" borderId="0"/>
    <xf numFmtId="0" fontId="37" fillId="0" borderId="0"/>
    <xf numFmtId="0" fontId="33" fillId="0" borderId="0"/>
    <xf numFmtId="0" fontId="42" fillId="0" borderId="0"/>
    <xf numFmtId="0" fontId="37" fillId="0" borderId="0"/>
    <xf numFmtId="189" fontId="35" fillId="0" borderId="0">
      <protection locked="0"/>
    </xf>
    <xf numFmtId="189" fontId="10" fillId="0" borderId="0">
      <protection locked="0"/>
    </xf>
    <xf numFmtId="189" fontId="35" fillId="0" borderId="0">
      <protection locked="0"/>
    </xf>
    <xf numFmtId="0" fontId="8" fillId="0" borderId="0"/>
    <xf numFmtId="0" fontId="49" fillId="0" borderId="0" applyFont="0" applyFill="0" applyBorder="0" applyAlignment="0" applyProtection="0"/>
    <xf numFmtId="0" fontId="42" fillId="0" borderId="0"/>
    <xf numFmtId="0" fontId="49" fillId="0" borderId="0" applyFont="0" applyFill="0" applyBorder="0" applyAlignment="0" applyProtection="0"/>
    <xf numFmtId="0" fontId="42" fillId="0" borderId="0"/>
    <xf numFmtId="0" fontId="42" fillId="0" borderId="0"/>
    <xf numFmtId="0" fontId="42" fillId="0" borderId="0"/>
    <xf numFmtId="0" fontId="32" fillId="0" borderId="0"/>
    <xf numFmtId="0" fontId="49" fillId="0" borderId="0" applyFont="0" applyFill="0" applyBorder="0" applyAlignment="0" applyProtection="0"/>
    <xf numFmtId="189" fontId="35" fillId="0" borderId="0">
      <protection locked="0"/>
    </xf>
    <xf numFmtId="189" fontId="35" fillId="0" borderId="0">
      <protection locked="0"/>
    </xf>
    <xf numFmtId="189" fontId="10" fillId="0" borderId="0">
      <protection locked="0"/>
    </xf>
    <xf numFmtId="189" fontId="35" fillId="0" borderId="0">
      <protection locked="0"/>
    </xf>
    <xf numFmtId="0" fontId="49" fillId="0" borderId="0" applyFont="0" applyFill="0" applyBorder="0" applyAlignment="0" applyProtection="0"/>
    <xf numFmtId="189" fontId="35" fillId="0" borderId="0">
      <protection locked="0"/>
    </xf>
    <xf numFmtId="189" fontId="10" fillId="0" borderId="0">
      <protection locked="0"/>
    </xf>
    <xf numFmtId="189" fontId="35" fillId="0" borderId="0">
      <protection locked="0"/>
    </xf>
    <xf numFmtId="189" fontId="10" fillId="0" borderId="0">
      <protection locked="0"/>
    </xf>
    <xf numFmtId="189" fontId="35" fillId="0" borderId="0">
      <protection locked="0"/>
    </xf>
    <xf numFmtId="189" fontId="35" fillId="0" borderId="0">
      <protection locked="0"/>
    </xf>
    <xf numFmtId="189" fontId="10" fillId="0" borderId="0">
      <protection locked="0"/>
    </xf>
    <xf numFmtId="189" fontId="35" fillId="0" borderId="0">
      <protection locked="0"/>
    </xf>
    <xf numFmtId="189" fontId="35" fillId="0" borderId="0">
      <protection locked="0"/>
    </xf>
    <xf numFmtId="189" fontId="10" fillId="0" borderId="0">
      <protection locked="0"/>
    </xf>
    <xf numFmtId="189" fontId="35" fillId="0" borderId="0">
      <protection locked="0"/>
    </xf>
    <xf numFmtId="0" fontId="35" fillId="0" borderId="0">
      <protection locked="0"/>
    </xf>
    <xf numFmtId="0" fontId="10" fillId="0" borderId="0">
      <protection locked="0"/>
    </xf>
    <xf numFmtId="0" fontId="35" fillId="0" borderId="0">
      <protection locked="0"/>
    </xf>
    <xf numFmtId="0" fontId="49" fillId="0" borderId="0" applyFont="0" applyFill="0" applyBorder="0" applyAlignment="0" applyProtection="0"/>
    <xf numFmtId="189" fontId="35" fillId="0" borderId="0">
      <protection locked="0"/>
    </xf>
    <xf numFmtId="189" fontId="10" fillId="0" borderId="0">
      <protection locked="0"/>
    </xf>
    <xf numFmtId="189" fontId="35" fillId="0" borderId="0">
      <protection locked="0"/>
    </xf>
    <xf numFmtId="189" fontId="35" fillId="0" borderId="0">
      <protection locked="0"/>
    </xf>
    <xf numFmtId="189" fontId="10" fillId="0" borderId="0">
      <protection locked="0"/>
    </xf>
    <xf numFmtId="189" fontId="35" fillId="0" borderId="0">
      <protection locked="0"/>
    </xf>
    <xf numFmtId="0" fontId="35" fillId="0" borderId="0">
      <protection locked="0"/>
    </xf>
    <xf numFmtId="0" fontId="10" fillId="0" borderId="0">
      <protection locked="0"/>
    </xf>
    <xf numFmtId="0" fontId="35" fillId="0" borderId="0">
      <protection locked="0"/>
    </xf>
    <xf numFmtId="0" fontId="35" fillId="0" borderId="0">
      <protection locked="0"/>
    </xf>
    <xf numFmtId="0" fontId="10" fillId="0" borderId="0">
      <protection locked="0"/>
    </xf>
    <xf numFmtId="0" fontId="35" fillId="0" borderId="0">
      <protection locked="0"/>
    </xf>
    <xf numFmtId="189" fontId="35" fillId="0" borderId="0">
      <protection locked="0"/>
    </xf>
    <xf numFmtId="189" fontId="10" fillId="0" borderId="0">
      <protection locked="0"/>
    </xf>
    <xf numFmtId="189" fontId="35" fillId="0" borderId="0">
      <protection locked="0"/>
    </xf>
    <xf numFmtId="0" fontId="35" fillId="0" borderId="0">
      <protection locked="0"/>
    </xf>
    <xf numFmtId="0" fontId="10" fillId="0" borderId="0">
      <protection locked="0"/>
    </xf>
    <xf numFmtId="0" fontId="35" fillId="0" borderId="0">
      <protection locked="0"/>
    </xf>
    <xf numFmtId="0" fontId="42" fillId="0" borderId="0"/>
    <xf numFmtId="0" fontId="42" fillId="0" borderId="0"/>
    <xf numFmtId="0" fontId="42" fillId="0" borderId="0"/>
    <xf numFmtId="0" fontId="42" fillId="0" borderId="0"/>
    <xf numFmtId="0" fontId="8" fillId="0" borderId="0"/>
    <xf numFmtId="194" fontId="8" fillId="0" borderId="0">
      <protection locked="0"/>
    </xf>
    <xf numFmtId="0" fontId="48" fillId="0" borderId="0"/>
    <xf numFmtId="0" fontId="8" fillId="0" borderId="0">
      <protection locked="0"/>
    </xf>
    <xf numFmtId="0" fontId="37" fillId="0" borderId="0"/>
    <xf numFmtId="194" fontId="8" fillId="0" borderId="0">
      <protection locked="0"/>
    </xf>
    <xf numFmtId="194" fontId="8" fillId="0" borderId="0">
      <protection locked="0"/>
    </xf>
    <xf numFmtId="194" fontId="8" fillId="0" borderId="0">
      <protection locked="0"/>
    </xf>
    <xf numFmtId="189" fontId="35" fillId="0" borderId="0">
      <protection locked="0"/>
    </xf>
    <xf numFmtId="189" fontId="10" fillId="0" borderId="0">
      <protection locked="0"/>
    </xf>
    <xf numFmtId="189" fontId="35" fillId="0" borderId="0">
      <protection locked="0"/>
    </xf>
    <xf numFmtId="0" fontId="48" fillId="0" borderId="0" applyProtection="0"/>
    <xf numFmtId="0" fontId="41" fillId="0" borderId="0" applyProtection="0"/>
    <xf numFmtId="0" fontId="48" fillId="0" borderId="0" applyProtection="0"/>
    <xf numFmtId="0" fontId="42" fillId="0" borderId="0"/>
    <xf numFmtId="0" fontId="4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189" fontId="35" fillId="0" borderId="0">
      <protection locked="0"/>
    </xf>
    <xf numFmtId="189" fontId="10" fillId="0" borderId="0">
      <protection locked="0"/>
    </xf>
    <xf numFmtId="189" fontId="35" fillId="0" borderId="0">
      <protection locked="0"/>
    </xf>
    <xf numFmtId="0" fontId="49" fillId="0" borderId="0"/>
    <xf numFmtId="0" fontId="49" fillId="0" borderId="0"/>
    <xf numFmtId="189" fontId="35" fillId="0" borderId="0">
      <protection locked="0"/>
    </xf>
    <xf numFmtId="189" fontId="10" fillId="0" borderId="0">
      <protection locked="0"/>
    </xf>
    <xf numFmtId="189" fontId="35" fillId="0" borderId="0">
      <protection locked="0"/>
    </xf>
    <xf numFmtId="0" fontId="8" fillId="0" borderId="0"/>
    <xf numFmtId="0" fontId="8" fillId="0" borderId="0"/>
    <xf numFmtId="0" fontId="8" fillId="0" borderId="0"/>
    <xf numFmtId="0" fontId="8" fillId="0" borderId="0"/>
    <xf numFmtId="0" fontId="42" fillId="0" borderId="0"/>
    <xf numFmtId="0" fontId="42" fillId="0" borderId="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194" fontId="8" fillId="0" borderId="0">
      <protection locked="0"/>
    </xf>
    <xf numFmtId="194" fontId="8" fillId="0" borderId="0">
      <protection locked="0"/>
    </xf>
    <xf numFmtId="0" fontId="42" fillId="0" borderId="0"/>
    <xf numFmtId="0" fontId="42" fillId="0" borderId="0"/>
    <xf numFmtId="0" fontId="50" fillId="0" borderId="0"/>
    <xf numFmtId="0" fontId="50" fillId="0" borderId="0"/>
    <xf numFmtId="0" fontId="42" fillId="0" borderId="0"/>
    <xf numFmtId="0" fontId="42" fillId="0" borderId="0"/>
    <xf numFmtId="0" fontId="32" fillId="0" borderId="0"/>
    <xf numFmtId="0" fontId="42" fillId="0" borderId="0"/>
    <xf numFmtId="0" fontId="37" fillId="0" borderId="0"/>
    <xf numFmtId="0" fontId="37" fillId="0" borderId="0"/>
    <xf numFmtId="0" fontId="42" fillId="0" borderId="0"/>
    <xf numFmtId="0" fontId="49" fillId="0" borderId="0"/>
    <xf numFmtId="0" fontId="42" fillId="0" borderId="0"/>
    <xf numFmtId="195" fontId="8" fillId="0" borderId="0">
      <protection locked="0"/>
    </xf>
    <xf numFmtId="0" fontId="42" fillId="0" borderId="0"/>
    <xf numFmtId="0" fontId="42" fillId="0" borderId="0"/>
    <xf numFmtId="0" fontId="42" fillId="0" borderId="0"/>
    <xf numFmtId="0" fontId="42" fillId="0" borderId="0"/>
    <xf numFmtId="0" fontId="48" fillId="0" borderId="0" applyProtection="0"/>
    <xf numFmtId="0" fontId="41" fillId="0" borderId="0" applyProtection="0"/>
    <xf numFmtId="0" fontId="48" fillId="0" borderId="0" applyProtection="0"/>
    <xf numFmtId="0" fontId="42" fillId="0" borderId="0"/>
    <xf numFmtId="0" fontId="42" fillId="0" borderId="0"/>
    <xf numFmtId="0" fontId="42" fillId="0" borderId="0"/>
    <xf numFmtId="0" fontId="51" fillId="0" borderId="0"/>
    <xf numFmtId="0" fontId="42" fillId="0" borderId="0"/>
    <xf numFmtId="0" fontId="42" fillId="0" borderId="0"/>
    <xf numFmtId="0" fontId="51" fillId="0" borderId="0"/>
    <xf numFmtId="0" fontId="42" fillId="0" borderId="0"/>
    <xf numFmtId="0" fontId="33" fillId="0" borderId="0"/>
    <xf numFmtId="0" fontId="49" fillId="0" borderId="0" applyFont="0" applyFill="0" applyBorder="0" applyAlignment="0" applyProtection="0"/>
    <xf numFmtId="0" fontId="8" fillId="0" borderId="0"/>
    <xf numFmtId="0" fontId="8" fillId="0" borderId="0"/>
    <xf numFmtId="0" fontId="42" fillId="0" borderId="0"/>
    <xf numFmtId="0" fontId="42" fillId="0" borderId="0"/>
    <xf numFmtId="0" fontId="51" fillId="0" borderId="0"/>
    <xf numFmtId="0" fontId="42" fillId="0" borderId="0"/>
    <xf numFmtId="0" fontId="49" fillId="0" borderId="0"/>
    <xf numFmtId="0" fontId="8" fillId="0" borderId="0"/>
    <xf numFmtId="0" fontId="8" fillId="0" borderId="0"/>
    <xf numFmtId="0" fontId="8" fillId="0" borderId="0"/>
    <xf numFmtId="0" fontId="8" fillId="0" borderId="0"/>
    <xf numFmtId="0" fontId="49" fillId="0" borderId="0" applyFont="0" applyFill="0" applyBorder="0" applyAlignment="0" applyProtection="0"/>
    <xf numFmtId="0" fontId="52" fillId="0" borderId="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8" fillId="0" borderId="0"/>
    <xf numFmtId="0" fontId="8" fillId="0" borderId="0"/>
    <xf numFmtId="0" fontId="8" fillId="0" borderId="0"/>
    <xf numFmtId="0" fontId="42" fillId="0" borderId="0"/>
    <xf numFmtId="0" fontId="49" fillId="0" borderId="0"/>
    <xf numFmtId="0" fontId="49" fillId="0" borderId="0" applyFont="0" applyFill="0" applyBorder="0" applyAlignment="0" applyProtection="0"/>
    <xf numFmtId="0" fontId="49" fillId="0" borderId="0" applyFont="0" applyFill="0" applyBorder="0" applyAlignment="0" applyProtection="0"/>
    <xf numFmtId="0" fontId="42" fillId="0" borderId="0"/>
    <xf numFmtId="0" fontId="51" fillId="0" borderId="0"/>
    <xf numFmtId="0" fontId="42" fillId="0" borderId="0"/>
    <xf numFmtId="0" fontId="42" fillId="0" borderId="0"/>
    <xf numFmtId="0" fontId="42" fillId="0" borderId="0"/>
    <xf numFmtId="189" fontId="35" fillId="0" borderId="0">
      <protection locked="0"/>
    </xf>
    <xf numFmtId="189" fontId="10" fillId="0" borderId="0">
      <protection locked="0"/>
    </xf>
    <xf numFmtId="189" fontId="35" fillId="0" borderId="0">
      <protection locked="0"/>
    </xf>
    <xf numFmtId="0" fontId="42" fillId="0" borderId="0"/>
    <xf numFmtId="0" fontId="49" fillId="0" borderId="0"/>
    <xf numFmtId="0" fontId="49" fillId="0" borderId="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33" fillId="0" borderId="0"/>
    <xf numFmtId="0" fontId="42" fillId="0" borderId="0"/>
    <xf numFmtId="0" fontId="42" fillId="0" borderId="0"/>
    <xf numFmtId="0" fontId="42" fillId="0" borderId="0"/>
    <xf numFmtId="0" fontId="42" fillId="0" borderId="0"/>
    <xf numFmtId="194" fontId="8" fillId="0" borderId="0">
      <protection locked="0"/>
    </xf>
    <xf numFmtId="0" fontId="8" fillId="0" borderId="0"/>
    <xf numFmtId="0" fontId="42" fillId="0" borderId="0"/>
    <xf numFmtId="0" fontId="8" fillId="0" borderId="0"/>
    <xf numFmtId="0" fontId="8" fillId="0" borderId="0"/>
    <xf numFmtId="0" fontId="42" fillId="0" borderId="0"/>
    <xf numFmtId="194" fontId="8" fillId="0" borderId="0">
      <protection locked="0"/>
    </xf>
    <xf numFmtId="0" fontId="42" fillId="0" borderId="0"/>
    <xf numFmtId="0" fontId="49" fillId="0" borderId="0"/>
    <xf numFmtId="189" fontId="35" fillId="0" borderId="0">
      <protection locked="0"/>
    </xf>
    <xf numFmtId="189" fontId="10" fillId="0" borderId="0">
      <protection locked="0"/>
    </xf>
    <xf numFmtId="189" fontId="35" fillId="0" borderId="0">
      <protection locked="0"/>
    </xf>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9" fillId="0" borderId="0"/>
    <xf numFmtId="0" fontId="42" fillId="0" borderId="0"/>
    <xf numFmtId="0" fontId="49" fillId="0" borderId="0" applyFont="0" applyFill="0" applyBorder="0" applyAlignment="0" applyProtection="0"/>
    <xf numFmtId="0" fontId="42" fillId="0" borderId="0"/>
    <xf numFmtId="0" fontId="8" fillId="0" borderId="0"/>
    <xf numFmtId="0" fontId="8" fillId="0" borderId="0"/>
    <xf numFmtId="0" fontId="8" fillId="0" borderId="0"/>
    <xf numFmtId="0" fontId="8" fillId="0" borderId="0"/>
    <xf numFmtId="0" fontId="8" fillId="0" borderId="0"/>
    <xf numFmtId="0" fontId="49" fillId="0" borderId="0" applyFont="0" applyFill="0" applyBorder="0" applyAlignment="0" applyProtection="0"/>
    <xf numFmtId="0" fontId="42" fillId="0" borderId="0"/>
    <xf numFmtId="0" fontId="49" fillId="0" borderId="0" applyFont="0" applyFill="0" applyBorder="0" applyAlignment="0" applyProtection="0"/>
    <xf numFmtId="0" fontId="37" fillId="0" borderId="0"/>
    <xf numFmtId="0" fontId="42" fillId="0" borderId="0"/>
    <xf numFmtId="0" fontId="42" fillId="0" borderId="0"/>
    <xf numFmtId="0" fontId="49" fillId="0" borderId="0"/>
    <xf numFmtId="0" fontId="42" fillId="0" borderId="0"/>
    <xf numFmtId="0" fontId="42" fillId="0" borderId="0"/>
    <xf numFmtId="0" fontId="34" fillId="0" borderId="0"/>
    <xf numFmtId="0" fontId="42" fillId="0" borderId="0"/>
    <xf numFmtId="0" fontId="51" fillId="0" borderId="0"/>
    <xf numFmtId="0" fontId="42" fillId="0" borderId="0"/>
    <xf numFmtId="0" fontId="49" fillId="0" borderId="0"/>
    <xf numFmtId="0" fontId="42" fillId="0" borderId="0"/>
    <xf numFmtId="0" fontId="33" fillId="0" borderId="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37" fillId="0" borderId="0"/>
    <xf numFmtId="0" fontId="42" fillId="0" borderId="0"/>
    <xf numFmtId="194" fontId="8" fillId="0" borderId="0">
      <protection locked="0"/>
    </xf>
    <xf numFmtId="0" fontId="42" fillId="0" borderId="0"/>
    <xf numFmtId="0" fontId="33" fillId="0" borderId="0"/>
    <xf numFmtId="0" fontId="8" fillId="0" borderId="0"/>
    <xf numFmtId="189" fontId="35" fillId="0" borderId="0">
      <protection locked="0"/>
    </xf>
    <xf numFmtId="189" fontId="10" fillId="0" borderId="0">
      <protection locked="0"/>
    </xf>
    <xf numFmtId="189" fontId="35" fillId="0" borderId="0">
      <protection locked="0"/>
    </xf>
    <xf numFmtId="0" fontId="49" fillId="0" borderId="0" applyFont="0" applyFill="0" applyBorder="0" applyAlignment="0" applyProtection="0"/>
    <xf numFmtId="0" fontId="4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49" fillId="0" borderId="0" applyFont="0" applyFill="0" applyBorder="0" applyAlignment="0" applyProtection="0"/>
    <xf numFmtId="0" fontId="42" fillId="0" borderId="0"/>
    <xf numFmtId="0" fontId="42" fillId="0" borderId="0"/>
    <xf numFmtId="0" fontId="51" fillId="0" borderId="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9" fillId="0" borderId="0"/>
    <xf numFmtId="0" fontId="42" fillId="0" borderId="0"/>
    <xf numFmtId="0" fontId="49" fillId="0" borderId="0" applyFont="0" applyFill="0" applyBorder="0" applyAlignment="0" applyProtection="0"/>
    <xf numFmtId="0" fontId="52" fillId="0" borderId="0"/>
    <xf numFmtId="0" fontId="48" fillId="0" borderId="0" applyProtection="0"/>
    <xf numFmtId="0" fontId="41" fillId="0" borderId="0" applyProtection="0"/>
    <xf numFmtId="0" fontId="48" fillId="0" borderId="0" applyProtection="0"/>
    <xf numFmtId="0" fontId="49" fillId="0" borderId="0"/>
    <xf numFmtId="0" fontId="48" fillId="0" borderId="0" applyProtection="0"/>
    <xf numFmtId="0" fontId="41" fillId="0" borderId="0" applyProtection="0"/>
    <xf numFmtId="0" fontId="48" fillId="0" borderId="0" applyProtection="0"/>
    <xf numFmtId="0" fontId="48" fillId="0" borderId="0" applyProtection="0"/>
    <xf numFmtId="0" fontId="41" fillId="0" borderId="0" applyProtection="0"/>
    <xf numFmtId="0" fontId="48" fillId="0" borderId="0" applyProtection="0"/>
    <xf numFmtId="0" fontId="42" fillId="0" borderId="0"/>
    <xf numFmtId="0" fontId="42" fillId="0" borderId="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49" fillId="0" borderId="0" applyFont="0" applyFill="0" applyBorder="0" applyAlignment="0" applyProtection="0"/>
    <xf numFmtId="0" fontId="49" fillId="0" borderId="0"/>
    <xf numFmtId="0" fontId="52" fillId="0" borderId="0"/>
    <xf numFmtId="0" fontId="52" fillId="0" borderId="0"/>
    <xf numFmtId="0" fontId="42" fillId="0" borderId="0"/>
    <xf numFmtId="0" fontId="35" fillId="0" borderId="0">
      <protection locked="0"/>
    </xf>
    <xf numFmtId="0" fontId="10" fillId="0" borderId="0">
      <protection locked="0"/>
    </xf>
    <xf numFmtId="0" fontId="35" fillId="0" borderId="0">
      <protection locked="0"/>
    </xf>
    <xf numFmtId="0" fontId="8" fillId="0" borderId="0"/>
    <xf numFmtId="0" fontId="42" fillId="0" borderId="0"/>
    <xf numFmtId="0" fontId="42" fillId="0" borderId="0"/>
    <xf numFmtId="0" fontId="42" fillId="0" borderId="0"/>
    <xf numFmtId="0" fontId="8" fillId="0" borderId="0"/>
    <xf numFmtId="189" fontId="53" fillId="0" borderId="0">
      <protection locked="0"/>
    </xf>
    <xf numFmtId="0" fontId="8" fillId="0" borderId="0"/>
    <xf numFmtId="0" fontId="8" fillId="0" borderId="0"/>
    <xf numFmtId="0" fontId="48" fillId="0" borderId="0" applyProtection="0"/>
    <xf numFmtId="0" fontId="41" fillId="0" borderId="0" applyProtection="0"/>
    <xf numFmtId="0" fontId="48" fillId="0" borderId="0" applyProtection="0"/>
    <xf numFmtId="194" fontId="8" fillId="0" borderId="0">
      <protection locked="0"/>
    </xf>
    <xf numFmtId="0" fontId="35" fillId="0" borderId="0">
      <protection locked="0"/>
    </xf>
    <xf numFmtId="0" fontId="10" fillId="0" borderId="0">
      <protection locked="0"/>
    </xf>
    <xf numFmtId="0" fontId="35" fillId="0" borderId="0">
      <protection locked="0"/>
    </xf>
    <xf numFmtId="0" fontId="49" fillId="0" borderId="0"/>
    <xf numFmtId="189" fontId="53" fillId="0" borderId="0">
      <protection locked="0"/>
    </xf>
    <xf numFmtId="0" fontId="42" fillId="0" borderId="0"/>
    <xf numFmtId="0" fontId="42" fillId="0" borderId="0"/>
    <xf numFmtId="0" fontId="42" fillId="0" borderId="0"/>
    <xf numFmtId="0" fontId="42" fillId="0" borderId="0"/>
    <xf numFmtId="0" fontId="8" fillId="0" borderId="0"/>
    <xf numFmtId="0" fontId="49" fillId="0" borderId="0"/>
    <xf numFmtId="0" fontId="49" fillId="0" borderId="0"/>
    <xf numFmtId="0" fontId="49" fillId="0" borderId="0" applyFont="0" applyFill="0" applyBorder="0" applyAlignment="0" applyProtection="0"/>
    <xf numFmtId="0" fontId="49" fillId="0" borderId="0" applyFont="0" applyFill="0" applyBorder="0" applyAlignment="0" applyProtection="0"/>
    <xf numFmtId="0" fontId="49" fillId="0" borderId="0"/>
    <xf numFmtId="0" fontId="49" fillId="0" borderId="0"/>
    <xf numFmtId="0" fontId="49" fillId="0" borderId="0" applyFont="0" applyFill="0" applyBorder="0" applyAlignment="0" applyProtection="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51" fillId="0" borderId="0"/>
    <xf numFmtId="0" fontId="42" fillId="0" borderId="0"/>
    <xf numFmtId="196" fontId="33" fillId="0" borderId="0">
      <protection locked="0"/>
    </xf>
    <xf numFmtId="194" fontId="8" fillId="0" borderId="0">
      <protection locked="0"/>
    </xf>
    <xf numFmtId="0" fontId="42" fillId="0" borderId="0"/>
    <xf numFmtId="0" fontId="8" fillId="0" borderId="0">
      <protection locked="0"/>
    </xf>
    <xf numFmtId="0" fontId="8" fillId="0" borderId="0">
      <protection locked="0"/>
    </xf>
    <xf numFmtId="0" fontId="49" fillId="0" borderId="0"/>
    <xf numFmtId="0" fontId="54" fillId="0" borderId="0"/>
    <xf numFmtId="0" fontId="4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50" fillId="0" borderId="0"/>
    <xf numFmtId="0" fontId="42" fillId="0" borderId="0"/>
    <xf numFmtId="0" fontId="42" fillId="0" borderId="0"/>
    <xf numFmtId="0" fontId="42" fillId="0" borderId="0"/>
    <xf numFmtId="0" fontId="8" fillId="0" borderId="0"/>
    <xf numFmtId="0" fontId="52" fillId="0" borderId="0"/>
    <xf numFmtId="0" fontId="42" fillId="0" borderId="0"/>
    <xf numFmtId="0" fontId="37" fillId="0" borderId="0"/>
    <xf numFmtId="0" fontId="32" fillId="0" borderId="0"/>
    <xf numFmtId="0" fontId="48" fillId="0" borderId="0" applyProtection="0"/>
    <xf numFmtId="0" fontId="41" fillId="0" borderId="0" applyProtection="0"/>
    <xf numFmtId="0" fontId="48" fillId="0" borderId="0" applyProtection="0"/>
    <xf numFmtId="194" fontId="8" fillId="0" borderId="0">
      <protection locked="0"/>
    </xf>
    <xf numFmtId="194" fontId="8" fillId="0" borderId="0">
      <protection locked="0"/>
    </xf>
    <xf numFmtId="0" fontId="49" fillId="0" borderId="0"/>
    <xf numFmtId="0" fontId="49" fillId="0" borderId="0"/>
    <xf numFmtId="194" fontId="8" fillId="0" borderId="0">
      <protection locked="0"/>
    </xf>
    <xf numFmtId="0" fontId="49" fillId="0" borderId="0"/>
    <xf numFmtId="194" fontId="8" fillId="0" borderId="0">
      <protection locked="0"/>
    </xf>
    <xf numFmtId="0" fontId="49" fillId="0" borderId="0"/>
    <xf numFmtId="0" fontId="50" fillId="0" borderId="0"/>
    <xf numFmtId="0" fontId="42" fillId="0" borderId="0"/>
    <xf numFmtId="0" fontId="49" fillId="0" borderId="0" applyFont="0" applyFill="0" applyBorder="0" applyAlignment="0" applyProtection="0"/>
    <xf numFmtId="189" fontId="35" fillId="0" borderId="0">
      <protection locked="0"/>
    </xf>
    <xf numFmtId="189" fontId="10" fillId="0" borderId="0">
      <protection locked="0"/>
    </xf>
    <xf numFmtId="189" fontId="35" fillId="0" borderId="0">
      <protection locked="0"/>
    </xf>
    <xf numFmtId="0" fontId="49" fillId="0" borderId="0" applyFont="0" applyFill="0" applyBorder="0" applyAlignment="0" applyProtection="0"/>
    <xf numFmtId="0" fontId="55" fillId="0" borderId="0"/>
    <xf numFmtId="0" fontId="42" fillId="0" borderId="0"/>
    <xf numFmtId="0" fontId="49" fillId="0" borderId="0" applyFont="0" applyFill="0" applyBorder="0" applyAlignment="0" applyProtection="0"/>
    <xf numFmtId="189" fontId="35" fillId="0" borderId="0">
      <protection locked="0"/>
    </xf>
    <xf numFmtId="189" fontId="10" fillId="0" borderId="0">
      <protection locked="0"/>
    </xf>
    <xf numFmtId="189" fontId="35" fillId="0" borderId="0">
      <protection locked="0"/>
    </xf>
    <xf numFmtId="0" fontId="49" fillId="0" borderId="0"/>
    <xf numFmtId="0" fontId="42" fillId="0" borderId="0"/>
    <xf numFmtId="0" fontId="42" fillId="0" borderId="0"/>
    <xf numFmtId="0" fontId="42" fillId="0" borderId="0"/>
    <xf numFmtId="0" fontId="49" fillId="0" borderId="0" applyFont="0" applyFill="0" applyBorder="0" applyAlignment="0" applyProtection="0"/>
    <xf numFmtId="0" fontId="49" fillId="0" borderId="0" applyFont="0" applyFill="0" applyBorder="0" applyAlignment="0" applyProtection="0"/>
    <xf numFmtId="189" fontId="35" fillId="0" borderId="0">
      <protection locked="0"/>
    </xf>
    <xf numFmtId="189" fontId="10" fillId="0" borderId="0">
      <protection locked="0"/>
    </xf>
    <xf numFmtId="189" fontId="35" fillId="0" borderId="0">
      <protection locked="0"/>
    </xf>
    <xf numFmtId="189" fontId="35" fillId="0" borderId="0">
      <protection locked="0"/>
    </xf>
    <xf numFmtId="189" fontId="10" fillId="0" borderId="0">
      <protection locked="0"/>
    </xf>
    <xf numFmtId="189" fontId="35" fillId="0" borderId="0">
      <protection locked="0"/>
    </xf>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42" fillId="0" borderId="0"/>
    <xf numFmtId="0" fontId="37" fillId="0" borderId="0"/>
    <xf numFmtId="0" fontId="8" fillId="0" borderId="0"/>
    <xf numFmtId="0" fontId="8" fillId="0" borderId="0"/>
    <xf numFmtId="194" fontId="8" fillId="0" borderId="0">
      <protection locked="0"/>
    </xf>
    <xf numFmtId="0" fontId="42" fillId="0" borderId="0"/>
    <xf numFmtId="0" fontId="3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48" fillId="0" borderId="0"/>
    <xf numFmtId="0" fontId="37" fillId="0" borderId="0"/>
    <xf numFmtId="0" fontId="42" fillId="0" borderId="0"/>
    <xf numFmtId="0" fontId="42" fillId="0" borderId="0"/>
    <xf numFmtId="0" fontId="52" fillId="0" borderId="0"/>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0" fontId="42" fillId="0" borderId="0"/>
    <xf numFmtId="0" fontId="42" fillId="0" borderId="0"/>
    <xf numFmtId="0" fontId="49" fillId="0" borderId="0" applyFont="0" applyFill="0" applyBorder="0" applyAlignment="0" applyProtection="0"/>
    <xf numFmtId="0" fontId="33" fillId="0" borderId="0"/>
    <xf numFmtId="0" fontId="8" fillId="0" borderId="0"/>
    <xf numFmtId="0" fontId="8" fillId="0" borderId="0"/>
    <xf numFmtId="0" fontId="8" fillId="0" borderId="0"/>
    <xf numFmtId="0" fontId="8" fillId="0" borderId="0"/>
    <xf numFmtId="0" fontId="49" fillId="0" borderId="0" applyFont="0" applyFill="0" applyBorder="0" applyAlignment="0" applyProtection="0"/>
    <xf numFmtId="0" fontId="48" fillId="0" borderId="0" applyProtection="0"/>
    <xf numFmtId="0" fontId="41" fillId="0" borderId="0" applyProtection="0"/>
    <xf numFmtId="0" fontId="48" fillId="0" borderId="0" applyProtection="0"/>
    <xf numFmtId="0" fontId="42" fillId="0" borderId="0"/>
    <xf numFmtId="0" fontId="37" fillId="0" borderId="0"/>
    <xf numFmtId="0" fontId="32" fillId="0" borderId="0"/>
    <xf numFmtId="0" fontId="37" fillId="0" borderId="0"/>
    <xf numFmtId="0" fontId="42" fillId="0" borderId="0"/>
    <xf numFmtId="0" fontId="42" fillId="0" borderId="0"/>
    <xf numFmtId="0" fontId="42" fillId="0" borderId="0"/>
    <xf numFmtId="0" fontId="37" fillId="0" borderId="0"/>
    <xf numFmtId="0" fontId="37" fillId="0" borderId="0"/>
    <xf numFmtId="0" fontId="42" fillId="0" borderId="0"/>
    <xf numFmtId="0" fontId="37" fillId="0" borderId="0"/>
    <xf numFmtId="0" fontId="42" fillId="0" borderId="0"/>
    <xf numFmtId="0" fontId="37" fillId="0" borderId="0"/>
    <xf numFmtId="0" fontId="42" fillId="0" borderId="0"/>
    <xf numFmtId="0" fontId="37" fillId="0" borderId="0"/>
    <xf numFmtId="0" fontId="49" fillId="0" borderId="0"/>
    <xf numFmtId="0" fontId="49" fillId="0" borderId="0"/>
    <xf numFmtId="0" fontId="42" fillId="0" borderId="0"/>
    <xf numFmtId="0" fontId="49" fillId="0" borderId="0" applyFont="0" applyFill="0" applyBorder="0" applyAlignment="0" applyProtection="0"/>
    <xf numFmtId="0" fontId="49" fillId="0" borderId="0" applyFont="0" applyFill="0" applyBorder="0" applyAlignment="0" applyProtection="0"/>
    <xf numFmtId="0" fontId="42" fillId="0" borderId="0"/>
    <xf numFmtId="0" fontId="32" fillId="0" borderId="0"/>
    <xf numFmtId="0" fontId="42" fillId="0" borderId="0"/>
    <xf numFmtId="0" fontId="42" fillId="0" borderId="0"/>
    <xf numFmtId="0" fontId="3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3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2" fillId="0" borderId="0"/>
    <xf numFmtId="0" fontId="49" fillId="0" borderId="0" applyFont="0" applyFill="0" applyBorder="0" applyAlignment="0" applyProtection="0"/>
    <xf numFmtId="0" fontId="49" fillId="0" borderId="0" applyFont="0" applyFill="0" applyBorder="0" applyAlignment="0" applyProtection="0"/>
    <xf numFmtId="0" fontId="49" fillId="0" borderId="0"/>
    <xf numFmtId="0" fontId="42" fillId="0" borderId="0"/>
    <xf numFmtId="0" fontId="33" fillId="0" borderId="0"/>
    <xf numFmtId="0" fontId="52" fillId="0" borderId="0"/>
    <xf numFmtId="189" fontId="35" fillId="0" borderId="0">
      <protection locked="0"/>
    </xf>
    <xf numFmtId="189" fontId="10" fillId="0" borderId="0">
      <protection locked="0"/>
    </xf>
    <xf numFmtId="189" fontId="35" fillId="0" borderId="0">
      <protection locked="0"/>
    </xf>
    <xf numFmtId="0" fontId="42" fillId="0" borderId="0"/>
    <xf numFmtId="0" fontId="32" fillId="0" borderId="0"/>
    <xf numFmtId="0" fontId="42" fillId="0" borderId="0"/>
    <xf numFmtId="0" fontId="37" fillId="0" borderId="0"/>
    <xf numFmtId="0" fontId="42" fillId="0" borderId="0"/>
    <xf numFmtId="0" fontId="42" fillId="0" borderId="0"/>
    <xf numFmtId="0" fontId="49" fillId="0" borderId="0"/>
    <xf numFmtId="0" fontId="49" fillId="0" borderId="0" applyFont="0" applyFill="0" applyBorder="0" applyAlignment="0" applyProtection="0"/>
    <xf numFmtId="0" fontId="8" fillId="0" borderId="0"/>
    <xf numFmtId="0" fontId="8" fillId="0" borderId="0"/>
    <xf numFmtId="0" fontId="42" fillId="0" borderId="0"/>
    <xf numFmtId="0" fontId="49" fillId="0" borderId="0"/>
    <xf numFmtId="194" fontId="8" fillId="0" borderId="0">
      <protection locked="0"/>
    </xf>
    <xf numFmtId="0" fontId="55" fillId="0" borderId="0"/>
    <xf numFmtId="0" fontId="55" fillId="0" borderId="0"/>
    <xf numFmtId="0" fontId="55" fillId="0" borderId="0"/>
    <xf numFmtId="0" fontId="42" fillId="0" borderId="0"/>
    <xf numFmtId="0" fontId="51"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9" fillId="0" borderId="0"/>
    <xf numFmtId="0" fontId="49" fillId="0" borderId="0" applyFont="0" applyFill="0" applyBorder="0" applyAlignment="0" applyProtection="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55" fillId="0" borderId="0"/>
    <xf numFmtId="0" fontId="55" fillId="0" borderId="0"/>
    <xf numFmtId="0" fontId="55" fillId="0" borderId="0"/>
    <xf numFmtId="0" fontId="55" fillId="0" borderId="0"/>
    <xf numFmtId="0" fontId="55" fillId="0" borderId="0"/>
    <xf numFmtId="0" fontId="55" fillId="0" borderId="0"/>
    <xf numFmtId="0" fontId="8" fillId="0" borderId="0"/>
    <xf numFmtId="0" fontId="49" fillId="0" borderId="0"/>
    <xf numFmtId="0" fontId="42" fillId="0" borderId="0"/>
    <xf numFmtId="189" fontId="35" fillId="0" borderId="0">
      <protection locked="0"/>
    </xf>
    <xf numFmtId="189" fontId="10" fillId="0" borderId="0">
      <protection locked="0"/>
    </xf>
    <xf numFmtId="189" fontId="35" fillId="0" borderId="0">
      <protection locked="0"/>
    </xf>
    <xf numFmtId="189" fontId="35" fillId="0" borderId="0">
      <protection locked="0"/>
    </xf>
    <xf numFmtId="0" fontId="56" fillId="0" borderId="0"/>
    <xf numFmtId="189" fontId="35" fillId="0" borderId="0">
      <protection locked="0"/>
    </xf>
    <xf numFmtId="189" fontId="35" fillId="0" borderId="0">
      <protection locked="0"/>
    </xf>
    <xf numFmtId="189" fontId="35" fillId="0" borderId="0">
      <protection locked="0"/>
    </xf>
    <xf numFmtId="0" fontId="53" fillId="0" borderId="0">
      <protection locked="0"/>
    </xf>
    <xf numFmtId="0" fontId="53" fillId="0" borderId="0">
      <protection locked="0"/>
    </xf>
    <xf numFmtId="0" fontId="42" fillId="0" borderId="0" applyFont="0" applyFill="0" applyBorder="0" applyAlignment="0" applyProtection="0"/>
    <xf numFmtId="0" fontId="42" fillId="0" borderId="0" applyFont="0" applyFill="0" applyBorder="0" applyAlignment="0" applyProtection="0"/>
    <xf numFmtId="189" fontId="35" fillId="0" borderId="0">
      <protection locked="0"/>
    </xf>
    <xf numFmtId="189" fontId="35" fillId="0" borderId="0">
      <protection locked="0"/>
    </xf>
    <xf numFmtId="0" fontId="57" fillId="0" borderId="0"/>
    <xf numFmtId="197" fontId="8" fillId="0" borderId="0" applyFont="0" applyFill="0" applyBorder="0" applyProtection="0">
      <alignment vertical="center"/>
    </xf>
    <xf numFmtId="198" fontId="8" fillId="0" borderId="0">
      <alignment vertical="center"/>
    </xf>
    <xf numFmtId="199" fontId="8" fillId="0" borderId="0" applyFont="0" applyFill="0" applyBorder="0" applyAlignment="0" applyProtection="0">
      <alignment vertical="center"/>
    </xf>
    <xf numFmtId="0" fontId="16" fillId="0" borderId="0">
      <alignment vertical="center"/>
    </xf>
    <xf numFmtId="0" fontId="16" fillId="0" borderId="0">
      <alignment vertical="center"/>
    </xf>
    <xf numFmtId="189" fontId="53" fillId="0" borderId="0">
      <protection locked="0"/>
    </xf>
    <xf numFmtId="200" fontId="8" fillId="0" borderId="0">
      <protection locked="0"/>
    </xf>
    <xf numFmtId="201" fontId="53" fillId="0" borderId="0">
      <protection locked="0"/>
    </xf>
    <xf numFmtId="202" fontId="33" fillId="0" borderId="0">
      <protection locked="0"/>
    </xf>
    <xf numFmtId="200" fontId="8" fillId="0" borderId="0">
      <protection locked="0"/>
    </xf>
    <xf numFmtId="0" fontId="53" fillId="0" borderId="0">
      <protection locked="0"/>
    </xf>
    <xf numFmtId="0" fontId="58" fillId="0" borderId="0">
      <protection locked="0"/>
    </xf>
    <xf numFmtId="0" fontId="59" fillId="0" borderId="0" applyNumberFormat="0" applyFill="0" applyBorder="0" applyAlignment="0" applyProtection="0"/>
    <xf numFmtId="0" fontId="53" fillId="0" borderId="0">
      <protection locked="0"/>
    </xf>
    <xf numFmtId="0" fontId="58" fillId="0" borderId="0">
      <protection locked="0"/>
    </xf>
    <xf numFmtId="0" fontId="60" fillId="0" borderId="0" applyNumberFormat="0" applyFill="0" applyBorder="0" applyAlignment="0" applyProtection="0"/>
    <xf numFmtId="189" fontId="53" fillId="0" borderId="0">
      <protection locked="0"/>
    </xf>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61" fillId="0" borderId="0"/>
    <xf numFmtId="0" fontId="62" fillId="0" borderId="0"/>
    <xf numFmtId="203" fontId="63" fillId="0" borderId="10">
      <alignment vertical="center"/>
    </xf>
    <xf numFmtId="9" fontId="34" fillId="0" borderId="0">
      <alignment vertical="center"/>
    </xf>
    <xf numFmtId="204" fontId="64" fillId="0" borderId="31" applyFill="0" applyProtection="0">
      <alignment horizontal="center"/>
    </xf>
    <xf numFmtId="3" fontId="38" fillId="0" borderId="10"/>
    <xf numFmtId="0" fontId="34" fillId="0" borderId="0">
      <alignment vertical="center"/>
    </xf>
    <xf numFmtId="3" fontId="38" fillId="0" borderId="10"/>
    <xf numFmtId="10" fontId="34" fillId="0" borderId="0">
      <alignment vertical="center"/>
    </xf>
    <xf numFmtId="0" fontId="34" fillId="0" borderId="0">
      <alignment vertical="center"/>
    </xf>
    <xf numFmtId="205" fontId="8" fillId="0" borderId="0">
      <alignment vertical="center"/>
    </xf>
    <xf numFmtId="206" fontId="33" fillId="0" borderId="0">
      <alignment vertical="center"/>
    </xf>
    <xf numFmtId="207" fontId="65" fillId="0" borderId="0">
      <alignment vertical="center"/>
    </xf>
    <xf numFmtId="0" fontId="42" fillId="0" borderId="0"/>
    <xf numFmtId="0" fontId="66" fillId="0" borderId="0">
      <alignment horizontal="center" vertical="center"/>
    </xf>
    <xf numFmtId="187" fontId="67" fillId="0" borderId="0" applyFont="0" applyFill="0" applyBorder="0" applyAlignment="0" applyProtection="0"/>
    <xf numFmtId="0" fontId="16" fillId="0" borderId="0"/>
    <xf numFmtId="208" fontId="14" fillId="0" borderId="0">
      <alignment vertical="center"/>
    </xf>
    <xf numFmtId="0" fontId="66" fillId="0" borderId="0">
      <alignment horizontal="center" vertical="center"/>
    </xf>
    <xf numFmtId="0" fontId="16" fillId="0" borderId="0"/>
    <xf numFmtId="0" fontId="66" fillId="0" borderId="0">
      <alignment horizontal="center" vertical="center"/>
    </xf>
    <xf numFmtId="3" fontId="68" fillId="0" borderId="42">
      <alignment horizontal="right" vertical="center"/>
    </xf>
    <xf numFmtId="208" fontId="14" fillId="0" borderId="0">
      <alignment vertical="center"/>
    </xf>
    <xf numFmtId="208" fontId="14" fillId="0" borderId="0">
      <alignment vertical="center"/>
    </xf>
    <xf numFmtId="3" fontId="68" fillId="0" borderId="42">
      <alignment horizontal="right" vertical="center"/>
    </xf>
    <xf numFmtId="208" fontId="14" fillId="0" borderId="0">
      <alignment vertical="center"/>
    </xf>
    <xf numFmtId="3" fontId="68" fillId="0" borderId="42">
      <alignment horizontal="right" vertical="center"/>
    </xf>
    <xf numFmtId="208" fontId="14" fillId="0" borderId="0">
      <alignment vertical="center"/>
    </xf>
    <xf numFmtId="208" fontId="14" fillId="0" borderId="0">
      <alignment vertical="center"/>
    </xf>
    <xf numFmtId="3" fontId="68" fillId="0" borderId="42">
      <alignment horizontal="right" vertical="center"/>
    </xf>
    <xf numFmtId="3" fontId="68" fillId="0" borderId="42">
      <alignment horizontal="righ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09" fontId="8" fillId="0" borderId="0">
      <alignment vertical="center"/>
    </xf>
    <xf numFmtId="210" fontId="8" fillId="0" borderId="0">
      <alignment vertical="center"/>
    </xf>
    <xf numFmtId="210" fontId="8" fillId="0" borderId="0">
      <alignment vertical="center"/>
    </xf>
    <xf numFmtId="210"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2" fontId="8" fillId="0" borderId="0">
      <alignment vertical="center"/>
    </xf>
    <xf numFmtId="210" fontId="8" fillId="0" borderId="0">
      <alignment vertical="center"/>
    </xf>
    <xf numFmtId="210"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0" fontId="8" fillId="0" borderId="0">
      <alignment vertical="center"/>
    </xf>
    <xf numFmtId="210" fontId="8" fillId="0" borderId="0">
      <alignment vertical="center"/>
    </xf>
    <xf numFmtId="212" fontId="8" fillId="0" borderId="0">
      <alignment vertical="center"/>
    </xf>
    <xf numFmtId="212" fontId="8" fillId="0" borderId="0">
      <alignment vertical="center"/>
    </xf>
    <xf numFmtId="211"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0" fontId="8" fillId="0" borderId="0">
      <alignment vertical="center"/>
    </xf>
    <xf numFmtId="210" fontId="8" fillId="0" borderId="0">
      <alignment vertical="center"/>
    </xf>
    <xf numFmtId="211" fontId="8" fillId="0" borderId="0">
      <alignment vertical="center"/>
    </xf>
    <xf numFmtId="212" fontId="8" fillId="0" borderId="0">
      <alignment vertical="center"/>
    </xf>
    <xf numFmtId="212" fontId="8" fillId="0" borderId="0">
      <alignment vertical="center"/>
    </xf>
    <xf numFmtId="210" fontId="8" fillId="0" borderId="0">
      <alignment vertical="center"/>
    </xf>
    <xf numFmtId="210"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3" fontId="8" fillId="0" borderId="0">
      <alignment vertical="center"/>
    </xf>
    <xf numFmtId="213"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1" fontId="8" fillId="0" borderId="0">
      <alignment vertical="center"/>
    </xf>
    <xf numFmtId="211"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2"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0"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0" fontId="8" fillId="0" borderId="0">
      <alignment vertical="center"/>
    </xf>
    <xf numFmtId="211" fontId="8" fillId="0" borderId="0">
      <alignment vertical="center"/>
    </xf>
    <xf numFmtId="214" fontId="66"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1" fontId="8" fillId="0" borderId="0">
      <alignment vertical="center"/>
    </xf>
    <xf numFmtId="211" fontId="8" fillId="0" borderId="0">
      <alignment vertical="center"/>
    </xf>
    <xf numFmtId="211" fontId="8" fillId="0" borderId="0">
      <alignment vertical="center"/>
    </xf>
    <xf numFmtId="214" fontId="66"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0" fontId="8" fillId="0" borderId="0">
      <alignment vertical="center"/>
    </xf>
    <xf numFmtId="211" fontId="8" fillId="0" borderId="0">
      <alignment vertical="center"/>
    </xf>
    <xf numFmtId="215" fontId="8" fillId="0" borderId="0">
      <alignment vertical="center"/>
    </xf>
    <xf numFmtId="215" fontId="8" fillId="0" borderId="0">
      <alignment vertical="center"/>
    </xf>
    <xf numFmtId="215" fontId="8" fillId="0" borderId="0">
      <alignment vertical="center"/>
    </xf>
    <xf numFmtId="215" fontId="8" fillId="0" borderId="0">
      <alignment vertical="center"/>
    </xf>
    <xf numFmtId="215" fontId="8" fillId="0" borderId="0">
      <alignment vertical="center"/>
    </xf>
    <xf numFmtId="214" fontId="66"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5"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4" fontId="66"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5" fontId="8" fillId="0" borderId="0">
      <alignment vertical="center"/>
    </xf>
    <xf numFmtId="215"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5" fontId="8" fillId="0" borderId="0">
      <alignment vertical="center"/>
    </xf>
    <xf numFmtId="212" fontId="8" fillId="0" borderId="0">
      <alignment vertical="center"/>
    </xf>
    <xf numFmtId="214" fontId="66"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0" fontId="8" fillId="0" borderId="0">
      <alignment vertical="center"/>
    </xf>
    <xf numFmtId="212" fontId="8" fillId="0" borderId="0">
      <alignment vertical="center"/>
    </xf>
    <xf numFmtId="212" fontId="8" fillId="0" borderId="0">
      <alignment vertical="center"/>
    </xf>
    <xf numFmtId="212" fontId="8" fillId="0" borderId="0">
      <alignment vertical="center"/>
    </xf>
    <xf numFmtId="212"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11" fontId="8" fillId="0" borderId="0">
      <alignment vertical="center"/>
    </xf>
    <xf numFmtId="208" fontId="14" fillId="0" borderId="0">
      <alignment vertical="center"/>
    </xf>
    <xf numFmtId="0" fontId="16" fillId="0" borderId="0"/>
    <xf numFmtId="208" fontId="14" fillId="0" borderId="0">
      <alignment vertical="center"/>
    </xf>
    <xf numFmtId="208" fontId="14" fillId="0" borderId="0">
      <alignment vertical="center"/>
    </xf>
    <xf numFmtId="187" fontId="67" fillId="0" borderId="0" applyFont="0" applyFill="0" applyBorder="0" applyAlignment="0" applyProtection="0"/>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0" fontId="16" fillId="0" borderId="0"/>
    <xf numFmtId="0" fontId="16" fillId="0" borderId="0"/>
    <xf numFmtId="208" fontId="14" fillId="0" borderId="0">
      <alignmen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0" fontId="16" fillId="0" borderId="0"/>
    <xf numFmtId="0" fontId="66" fillId="0" borderId="0">
      <alignment horizontal="center" vertical="center"/>
    </xf>
    <xf numFmtId="0" fontId="66" fillId="0" borderId="0">
      <alignment horizontal="center" vertical="center"/>
    </xf>
    <xf numFmtId="3" fontId="68" fillId="0" borderId="42">
      <alignment horizontal="right" vertical="center"/>
    </xf>
    <xf numFmtId="3" fontId="68" fillId="0" borderId="42">
      <alignment horizontal="right" vertical="center"/>
    </xf>
    <xf numFmtId="0" fontId="16" fillId="0" borderId="0"/>
    <xf numFmtId="0" fontId="16" fillId="0" borderId="0"/>
    <xf numFmtId="208" fontId="14" fillId="0" borderId="0">
      <alignment vertical="center"/>
    </xf>
    <xf numFmtId="208" fontId="14" fillId="0" borderId="0">
      <alignment vertical="center"/>
    </xf>
    <xf numFmtId="3" fontId="68" fillId="0" borderId="42">
      <alignment horizontal="right" vertical="center"/>
    </xf>
    <xf numFmtId="3" fontId="68" fillId="0" borderId="42">
      <alignment horizontal="right" vertical="center"/>
    </xf>
    <xf numFmtId="208" fontId="14" fillId="0" borderId="0">
      <alignment vertical="center"/>
    </xf>
    <xf numFmtId="3" fontId="68" fillId="0" borderId="42">
      <alignment horizontal="right" vertical="center"/>
    </xf>
    <xf numFmtId="208" fontId="14" fillId="0" borderId="0">
      <alignment vertical="center"/>
    </xf>
    <xf numFmtId="208" fontId="14" fillId="0" borderId="0">
      <alignment vertical="center"/>
    </xf>
    <xf numFmtId="208" fontId="14" fillId="0" borderId="0">
      <alignment vertical="center"/>
    </xf>
    <xf numFmtId="3" fontId="68" fillId="0" borderId="42">
      <alignment horizontal="right" vertical="center"/>
    </xf>
    <xf numFmtId="3" fontId="68" fillId="0" borderId="42">
      <alignment horizontal="right" vertical="center"/>
    </xf>
    <xf numFmtId="3" fontId="68" fillId="0" borderId="42">
      <alignment horizontal="right" vertical="center"/>
    </xf>
    <xf numFmtId="0" fontId="66" fillId="0" borderId="0">
      <alignment horizontal="center" vertical="center"/>
    </xf>
    <xf numFmtId="208" fontId="14" fillId="0" borderId="0">
      <alignment vertical="center"/>
    </xf>
    <xf numFmtId="208" fontId="14" fillId="0" borderId="0">
      <alignment vertical="center"/>
    </xf>
    <xf numFmtId="213" fontId="8" fillId="0" borderId="0">
      <alignment vertical="center"/>
    </xf>
    <xf numFmtId="213" fontId="8" fillId="0" borderId="0">
      <alignment vertical="center"/>
    </xf>
    <xf numFmtId="3" fontId="68" fillId="0" borderId="42">
      <alignment horizontal="right" vertical="center"/>
    </xf>
    <xf numFmtId="41" fontId="33" fillId="0" borderId="0">
      <alignment horizontal="center" vertical="center"/>
    </xf>
    <xf numFmtId="41" fontId="33" fillId="0" borderId="0">
      <alignment horizontal="center" vertical="center"/>
    </xf>
    <xf numFmtId="216" fontId="33" fillId="0" borderId="0">
      <alignment horizontal="center" vertical="center"/>
    </xf>
    <xf numFmtId="0" fontId="33" fillId="0" borderId="0">
      <alignment horizontal="center" vertical="center"/>
    </xf>
    <xf numFmtId="0" fontId="33" fillId="0" borderId="0">
      <alignment horizontal="center" vertical="center"/>
    </xf>
    <xf numFmtId="41" fontId="33" fillId="0" borderId="0">
      <alignment horizontal="center" vertical="center"/>
    </xf>
    <xf numFmtId="216" fontId="33" fillId="0" borderId="0">
      <alignment horizontal="center" vertical="center"/>
    </xf>
    <xf numFmtId="0" fontId="33" fillId="0" borderId="0">
      <alignment horizontal="center" vertical="center"/>
    </xf>
    <xf numFmtId="0" fontId="33" fillId="0" borderId="0">
      <alignment horizontal="center" vertical="center"/>
    </xf>
    <xf numFmtId="216" fontId="33" fillId="0" borderId="0">
      <alignment horizontal="center" vertical="center"/>
    </xf>
    <xf numFmtId="0" fontId="33" fillId="0" borderId="0">
      <alignment horizontal="center" vertical="center"/>
    </xf>
    <xf numFmtId="0" fontId="33" fillId="0" borderId="0">
      <alignment horizontal="center" vertical="center"/>
    </xf>
    <xf numFmtId="41" fontId="33" fillId="0" borderId="0">
      <alignment horizontal="center" vertical="center"/>
    </xf>
    <xf numFmtId="0" fontId="33" fillId="0" borderId="0">
      <alignment horizontal="center" vertical="center"/>
    </xf>
    <xf numFmtId="41" fontId="33" fillId="0" borderId="0">
      <alignment horizontal="center" vertical="center"/>
    </xf>
    <xf numFmtId="0" fontId="33" fillId="0" borderId="0">
      <alignment horizontal="center" vertical="center"/>
    </xf>
    <xf numFmtId="217" fontId="69" fillId="0" borderId="0">
      <alignment horizontal="center" vertical="center"/>
    </xf>
    <xf numFmtId="41" fontId="33" fillId="0" borderId="0">
      <alignment horizontal="center" vertical="center"/>
    </xf>
    <xf numFmtId="0" fontId="16" fillId="0" borderId="0"/>
    <xf numFmtId="0" fontId="16" fillId="0" borderId="0"/>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3" fontId="68" fillId="0" borderId="42">
      <alignment horizontal="right" vertical="center"/>
    </xf>
    <xf numFmtId="208" fontId="14" fillId="0" borderId="0">
      <alignment vertical="center"/>
    </xf>
    <xf numFmtId="208" fontId="14"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13" fontId="8" fillId="0" borderId="0">
      <alignment vertical="center"/>
    </xf>
    <xf numFmtId="208" fontId="14" fillId="0" borderId="0">
      <alignment vertical="center"/>
    </xf>
    <xf numFmtId="208" fontId="14" fillId="0" borderId="0">
      <alignment vertical="center"/>
    </xf>
    <xf numFmtId="0" fontId="66" fillId="0" borderId="0">
      <alignment horizontal="center" vertical="center"/>
    </xf>
    <xf numFmtId="0" fontId="66" fillId="0" borderId="0">
      <alignment horizontal="center" vertical="center"/>
    </xf>
    <xf numFmtId="0" fontId="66" fillId="0" borderId="0">
      <alignment horizontal="center" vertical="center"/>
    </xf>
    <xf numFmtId="3" fontId="68" fillId="0" borderId="42">
      <alignment horizontal="right" vertical="center"/>
    </xf>
    <xf numFmtId="3" fontId="68" fillId="0" borderId="42">
      <alignment horizontal="right" vertical="center"/>
    </xf>
    <xf numFmtId="0" fontId="66" fillId="0" borderId="0">
      <alignment horizontal="center" vertical="center"/>
    </xf>
    <xf numFmtId="0" fontId="66" fillId="0" borderId="0">
      <alignment horizontal="center" vertical="center"/>
    </xf>
    <xf numFmtId="3" fontId="68" fillId="0" borderId="42">
      <alignment horizontal="right" vertical="center"/>
    </xf>
    <xf numFmtId="208" fontId="14" fillId="0" borderId="0">
      <alignment vertical="center"/>
    </xf>
    <xf numFmtId="208" fontId="14"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18" fontId="8" fillId="0" borderId="0">
      <alignment vertical="center"/>
    </xf>
    <xf numFmtId="208" fontId="14" fillId="0" borderId="0">
      <alignment vertical="center"/>
    </xf>
    <xf numFmtId="3" fontId="68" fillId="0" borderId="42">
      <alignment horizontal="right" vertical="center"/>
    </xf>
    <xf numFmtId="219" fontId="8" fillId="0" borderId="0">
      <alignment vertical="center"/>
    </xf>
    <xf numFmtId="219" fontId="8" fillId="0" borderId="0">
      <alignment vertical="center"/>
    </xf>
    <xf numFmtId="219" fontId="8" fillId="0" borderId="0">
      <alignment vertical="center"/>
    </xf>
    <xf numFmtId="219" fontId="8" fillId="0" borderId="0">
      <alignment vertical="center"/>
    </xf>
    <xf numFmtId="219" fontId="8" fillId="0" borderId="0">
      <alignment vertical="center"/>
    </xf>
    <xf numFmtId="0" fontId="16" fillId="0" borderId="0"/>
    <xf numFmtId="3" fontId="68" fillId="0" borderId="42">
      <alignment horizontal="right" vertical="center"/>
    </xf>
    <xf numFmtId="208" fontId="14" fillId="0" borderId="0">
      <alignment vertical="center"/>
    </xf>
    <xf numFmtId="208" fontId="14" fillId="0" borderId="0">
      <alignment vertical="center"/>
    </xf>
    <xf numFmtId="0" fontId="70" fillId="0" borderId="0"/>
    <xf numFmtId="207" fontId="71" fillId="0" borderId="0">
      <alignment vertical="center"/>
    </xf>
    <xf numFmtId="0" fontId="8" fillId="0" borderId="0"/>
    <xf numFmtId="0" fontId="69" fillId="0" borderId="0">
      <alignment horizontal="centerContinuous"/>
    </xf>
    <xf numFmtId="0" fontId="42" fillId="0" borderId="0" applyNumberFormat="0" applyFill="0" applyBorder="0" applyAlignment="0" applyProtection="0"/>
    <xf numFmtId="220" fontId="33" fillId="0" borderId="0">
      <protection locked="0"/>
    </xf>
    <xf numFmtId="221" fontId="72" fillId="0" borderId="0">
      <protection locked="0"/>
    </xf>
    <xf numFmtId="189" fontId="73" fillId="0" borderId="0">
      <protection locked="0"/>
    </xf>
    <xf numFmtId="221" fontId="72" fillId="0" borderId="0">
      <protection locked="0"/>
    </xf>
    <xf numFmtId="221" fontId="72" fillId="0" borderId="0">
      <protection locked="0"/>
    </xf>
    <xf numFmtId="9" fontId="74" fillId="0" borderId="0" applyFont="0" applyFill="0" applyBorder="0" applyAlignment="0" applyProtection="0"/>
    <xf numFmtId="2" fontId="68" fillId="0" borderId="42">
      <alignment horizontal="right" vertical="center"/>
    </xf>
    <xf numFmtId="0" fontId="33" fillId="0" borderId="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187" fontId="67" fillId="0" borderId="0" applyFont="0" applyFill="0" applyBorder="0" applyAlignment="0" applyProtection="0"/>
    <xf numFmtId="0" fontId="33" fillId="0" borderId="26">
      <alignment horizontal="center"/>
    </xf>
    <xf numFmtId="2" fontId="68" fillId="0" borderId="42">
      <alignment horizontal="right" vertical="center"/>
    </xf>
    <xf numFmtId="2" fontId="68" fillId="0" borderId="42">
      <alignment horizontal="right" vertical="center"/>
    </xf>
    <xf numFmtId="187" fontId="67" fillId="0" borderId="0" applyFont="0" applyFill="0" applyBorder="0" applyAlignment="0" applyProtection="0"/>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2" fontId="68" fillId="0" borderId="42">
      <alignment horizontal="right" vertical="center"/>
    </xf>
    <xf numFmtId="0" fontId="11" fillId="8" borderId="0" applyNumberFormat="0" applyBorder="0" applyAlignment="0" applyProtection="0">
      <alignment vertical="center"/>
    </xf>
    <xf numFmtId="0" fontId="11" fillId="8" borderId="0" applyNumberFormat="0" applyBorder="0" applyAlignment="0" applyProtection="0">
      <alignment vertical="center"/>
    </xf>
    <xf numFmtId="0" fontId="11" fillId="8" borderId="0" applyNumberFormat="0" applyBorder="0" applyAlignment="0" applyProtection="0">
      <alignment vertical="center"/>
    </xf>
    <xf numFmtId="0" fontId="11" fillId="8" borderId="0" applyNumberFormat="0" applyBorder="0" applyAlignment="0" applyProtection="0">
      <alignment vertical="center"/>
    </xf>
    <xf numFmtId="0" fontId="11" fillId="8"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9" borderId="0" applyNumberFormat="0" applyBorder="0" applyAlignment="0" applyProtection="0">
      <alignment vertical="center"/>
    </xf>
    <xf numFmtId="0" fontId="11" fillId="9" borderId="0" applyNumberFormat="0" applyBorder="0" applyAlignment="0" applyProtection="0">
      <alignment vertical="center"/>
    </xf>
    <xf numFmtId="0" fontId="11" fillId="9" borderId="0" applyNumberFormat="0" applyBorder="0" applyAlignment="0" applyProtection="0">
      <alignment vertical="center"/>
    </xf>
    <xf numFmtId="0" fontId="11" fillId="9"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0" borderId="0" applyNumberFormat="0" applyBorder="0" applyAlignment="0" applyProtection="0">
      <alignment vertical="center"/>
    </xf>
    <xf numFmtId="0" fontId="11" fillId="10" borderId="0" applyNumberFormat="0" applyBorder="0" applyAlignment="0" applyProtection="0">
      <alignment vertical="center"/>
    </xf>
    <xf numFmtId="0" fontId="11" fillId="10" borderId="0" applyNumberFormat="0" applyBorder="0" applyAlignment="0" applyProtection="0">
      <alignment vertical="center"/>
    </xf>
    <xf numFmtId="0" fontId="11" fillId="10" borderId="0" applyNumberFormat="0" applyBorder="0" applyAlignment="0" applyProtection="0">
      <alignment vertical="center"/>
    </xf>
    <xf numFmtId="0" fontId="11" fillId="10"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0" fontId="11" fillId="13" borderId="0" applyNumberFormat="0" applyBorder="0" applyAlignment="0" applyProtection="0">
      <alignment vertical="center"/>
    </xf>
    <xf numFmtId="207" fontId="71" fillId="0" borderId="0">
      <alignment vertical="center"/>
    </xf>
    <xf numFmtId="207" fontId="71" fillId="0" borderId="43">
      <alignment vertical="center"/>
    </xf>
    <xf numFmtId="187" fontId="67" fillId="0" borderId="0" applyFont="0" applyFill="0" applyBorder="0" applyAlignment="0" applyProtection="0"/>
    <xf numFmtId="0" fontId="53" fillId="0" borderId="0">
      <protection locked="0"/>
    </xf>
    <xf numFmtId="0" fontId="53" fillId="0" borderId="0">
      <protection locked="0"/>
    </xf>
    <xf numFmtId="0" fontId="51" fillId="0" borderId="0" applyFont="0" applyFill="0" applyBorder="0" applyAlignment="0" applyProtection="0"/>
    <xf numFmtId="0" fontId="51" fillId="0" borderId="0" applyFont="0" applyFill="0" applyBorder="0" applyAlignment="0" applyProtection="0"/>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1"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4"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40" fontId="37" fillId="0" borderId="0" applyFont="0" applyFill="0" applyBorder="0" applyAlignment="0" applyProtection="0"/>
    <xf numFmtId="9" fontId="33" fillId="0" borderId="0">
      <protection locked="0"/>
    </xf>
    <xf numFmtId="0" fontId="75" fillId="18" borderId="0" applyNumberFormat="0" applyBorder="0" applyAlignment="0" applyProtection="0">
      <alignment vertical="center"/>
    </xf>
    <xf numFmtId="0" fontId="75" fillId="18" borderId="0" applyNumberFormat="0" applyBorder="0" applyAlignment="0" applyProtection="0">
      <alignment vertical="center"/>
    </xf>
    <xf numFmtId="0" fontId="75" fillId="18" borderId="0" applyNumberFormat="0" applyBorder="0" applyAlignment="0" applyProtection="0">
      <alignment vertical="center"/>
    </xf>
    <xf numFmtId="0" fontId="75" fillId="18" borderId="0" applyNumberFormat="0" applyBorder="0" applyAlignment="0" applyProtection="0">
      <alignment vertical="center"/>
    </xf>
    <xf numFmtId="0" fontId="75" fillId="15" borderId="0" applyNumberFormat="0" applyBorder="0" applyAlignment="0" applyProtection="0">
      <alignment vertical="center"/>
    </xf>
    <xf numFmtId="0" fontId="75" fillId="15" borderId="0" applyNumberFormat="0" applyBorder="0" applyAlignment="0" applyProtection="0">
      <alignment vertical="center"/>
    </xf>
    <xf numFmtId="0" fontId="75" fillId="15" borderId="0" applyNumberFormat="0" applyBorder="0" applyAlignment="0" applyProtection="0">
      <alignment vertical="center"/>
    </xf>
    <xf numFmtId="0" fontId="75" fillId="15" borderId="0" applyNumberFormat="0" applyBorder="0" applyAlignment="0" applyProtection="0">
      <alignment vertical="center"/>
    </xf>
    <xf numFmtId="0" fontId="75" fillId="16" borderId="0" applyNumberFormat="0" applyBorder="0" applyAlignment="0" applyProtection="0">
      <alignment vertical="center"/>
    </xf>
    <xf numFmtId="0" fontId="75" fillId="16" borderId="0" applyNumberFormat="0" applyBorder="0" applyAlignment="0" applyProtection="0">
      <alignment vertical="center"/>
    </xf>
    <xf numFmtId="0" fontId="75" fillId="16" borderId="0" applyNumberFormat="0" applyBorder="0" applyAlignment="0" applyProtection="0">
      <alignment vertical="center"/>
    </xf>
    <xf numFmtId="0" fontId="75" fillId="16" borderId="0" applyNumberFormat="0" applyBorder="0" applyAlignment="0" applyProtection="0">
      <alignment vertical="center"/>
    </xf>
    <xf numFmtId="0" fontId="75" fillId="19" borderId="0" applyNumberFormat="0" applyBorder="0" applyAlignment="0" applyProtection="0">
      <alignment vertical="center"/>
    </xf>
    <xf numFmtId="0" fontId="75" fillId="19" borderId="0" applyNumberFormat="0" applyBorder="0" applyAlignment="0" applyProtection="0">
      <alignment vertical="center"/>
    </xf>
    <xf numFmtId="0" fontId="75" fillId="19" borderId="0" applyNumberFormat="0" applyBorder="0" applyAlignment="0" applyProtection="0">
      <alignment vertical="center"/>
    </xf>
    <xf numFmtId="0" fontId="75" fillId="19" borderId="0" applyNumberFormat="0" applyBorder="0" applyAlignment="0" applyProtection="0">
      <alignment vertical="center"/>
    </xf>
    <xf numFmtId="0" fontId="75" fillId="20" borderId="0" applyNumberFormat="0" applyBorder="0" applyAlignment="0" applyProtection="0">
      <alignment vertical="center"/>
    </xf>
    <xf numFmtId="0" fontId="75" fillId="20" borderId="0" applyNumberFormat="0" applyBorder="0" applyAlignment="0" applyProtection="0">
      <alignment vertical="center"/>
    </xf>
    <xf numFmtId="0" fontId="75" fillId="20" borderId="0" applyNumberFormat="0" applyBorder="0" applyAlignment="0" applyProtection="0">
      <alignment vertical="center"/>
    </xf>
    <xf numFmtId="0" fontId="75" fillId="20" borderId="0" applyNumberFormat="0" applyBorder="0" applyAlignment="0" applyProtection="0">
      <alignment vertical="center"/>
    </xf>
    <xf numFmtId="0" fontId="75" fillId="21" borderId="0" applyNumberFormat="0" applyBorder="0" applyAlignment="0" applyProtection="0">
      <alignment vertical="center"/>
    </xf>
    <xf numFmtId="0" fontId="75" fillId="21" borderId="0" applyNumberFormat="0" applyBorder="0" applyAlignment="0" applyProtection="0">
      <alignment vertical="center"/>
    </xf>
    <xf numFmtId="0" fontId="75" fillId="21" borderId="0" applyNumberFormat="0" applyBorder="0" applyAlignment="0" applyProtection="0">
      <alignment vertical="center"/>
    </xf>
    <xf numFmtId="0" fontId="75" fillId="21" borderId="0" applyNumberFormat="0" applyBorder="0" applyAlignment="0" applyProtection="0">
      <alignment vertical="center"/>
    </xf>
    <xf numFmtId="207" fontId="65" fillId="0" borderId="43">
      <alignment vertical="center"/>
    </xf>
    <xf numFmtId="187" fontId="32" fillId="0" borderId="0" applyFont="0" applyFill="0" applyBorder="0" applyAlignment="0" applyProtection="0"/>
    <xf numFmtId="220" fontId="33" fillId="0" borderId="0">
      <protection locked="0"/>
    </xf>
    <xf numFmtId="222" fontId="42" fillId="0" borderId="0" applyFont="0" applyFill="0" applyBorder="0" applyAlignment="0" applyProtection="0"/>
    <xf numFmtId="0" fontId="55" fillId="0" borderId="0"/>
    <xf numFmtId="0" fontId="42" fillId="0" borderId="0" applyFont="0" applyFill="0" applyBorder="0" applyAlignment="0" applyProtection="0"/>
    <xf numFmtId="189" fontId="42" fillId="0" borderId="0">
      <protection locked="0"/>
    </xf>
    <xf numFmtId="220" fontId="33" fillId="0" borderId="0">
      <protection locked="0"/>
    </xf>
    <xf numFmtId="220" fontId="33" fillId="0" borderId="0">
      <protection locked="0"/>
    </xf>
    <xf numFmtId="189" fontId="53" fillId="0" borderId="0">
      <protection locked="0"/>
    </xf>
    <xf numFmtId="189" fontId="35" fillId="0" borderId="0">
      <protection locked="0"/>
    </xf>
    <xf numFmtId="0" fontId="76" fillId="0" borderId="0" applyFont="0" applyFill="0" applyBorder="0" applyAlignment="0" applyProtection="0"/>
    <xf numFmtId="0" fontId="77" fillId="0" borderId="0" applyFont="0" applyFill="0" applyBorder="0" applyAlignment="0" applyProtection="0"/>
    <xf numFmtId="189" fontId="35" fillId="0" borderId="0">
      <protection locked="0"/>
    </xf>
    <xf numFmtId="189" fontId="35" fillId="0" borderId="0">
      <protection locked="0"/>
    </xf>
    <xf numFmtId="189" fontId="35" fillId="0" borderId="0">
      <protection locked="0"/>
    </xf>
    <xf numFmtId="189" fontId="35" fillId="0" borderId="0">
      <protection locked="0"/>
    </xf>
    <xf numFmtId="189" fontId="35" fillId="0" borderId="0">
      <protection locked="0"/>
    </xf>
    <xf numFmtId="0" fontId="78" fillId="0" borderId="0" applyFont="0" applyFill="0" applyBorder="0" applyAlignment="0" applyProtection="0"/>
    <xf numFmtId="0" fontId="78" fillId="0" borderId="0" applyFont="0" applyFill="0" applyBorder="0" applyAlignment="0" applyProtection="0"/>
    <xf numFmtId="0" fontId="79" fillId="0" borderId="0" applyFont="0" applyFill="0" applyBorder="0" applyAlignment="0" applyProtection="0"/>
    <xf numFmtId="0" fontId="80" fillId="0" borderId="0" applyFont="0" applyFill="0" applyBorder="0" applyAlignment="0" applyProtection="0"/>
    <xf numFmtId="0" fontId="79" fillId="0" borderId="0" applyFont="0" applyFill="0" applyBorder="0" applyAlignment="0" applyProtection="0"/>
    <xf numFmtId="0" fontId="80" fillId="0" borderId="0" applyFont="0" applyFill="0" applyBorder="0" applyAlignment="0" applyProtection="0"/>
    <xf numFmtId="189" fontId="35" fillId="0" borderId="0">
      <protection locked="0"/>
    </xf>
    <xf numFmtId="189" fontId="35" fillId="0" borderId="0">
      <protection locked="0"/>
    </xf>
    <xf numFmtId="189" fontId="35" fillId="0" borderId="0">
      <protection locked="0"/>
    </xf>
    <xf numFmtId="189" fontId="35" fillId="0" borderId="0">
      <protection locked="0"/>
    </xf>
    <xf numFmtId="189" fontId="35" fillId="0" borderId="0">
      <protection locked="0"/>
    </xf>
    <xf numFmtId="189" fontId="35" fillId="0" borderId="0">
      <protection locked="0"/>
    </xf>
    <xf numFmtId="189" fontId="53" fillId="0" borderId="0">
      <protection locked="0"/>
    </xf>
    <xf numFmtId="189" fontId="53" fillId="0" borderId="0">
      <protection locked="0"/>
    </xf>
    <xf numFmtId="203" fontId="66" fillId="0" borderId="11">
      <alignment horizontal="center" vertical="center"/>
    </xf>
    <xf numFmtId="220" fontId="33" fillId="0" borderId="0">
      <protection locked="0"/>
    </xf>
    <xf numFmtId="213" fontId="16" fillId="22" borderId="44">
      <alignment horizontal="center" vertical="center"/>
    </xf>
    <xf numFmtId="220" fontId="33" fillId="0" borderId="0">
      <protection locked="0"/>
    </xf>
    <xf numFmtId="189" fontId="73" fillId="0" borderId="0">
      <protection locked="0"/>
    </xf>
    <xf numFmtId="189" fontId="42" fillId="0" borderId="0">
      <protection locked="0"/>
    </xf>
    <xf numFmtId="189" fontId="57" fillId="0" borderId="0">
      <protection locked="0"/>
    </xf>
    <xf numFmtId="221" fontId="72" fillId="0" borderId="0">
      <protection locked="0"/>
    </xf>
    <xf numFmtId="221" fontId="72" fillId="0" borderId="0">
      <protection locked="0"/>
    </xf>
    <xf numFmtId="189" fontId="53" fillId="0" borderId="0">
      <protection locked="0"/>
    </xf>
    <xf numFmtId="189" fontId="73" fillId="0" borderId="0">
      <protection locked="0"/>
    </xf>
    <xf numFmtId="189" fontId="35" fillId="0" borderId="0">
      <protection locked="0"/>
    </xf>
    <xf numFmtId="220" fontId="33" fillId="0" borderId="0">
      <protection locked="0"/>
    </xf>
    <xf numFmtId="189" fontId="53" fillId="0" borderId="0">
      <protection locked="0"/>
    </xf>
    <xf numFmtId="221" fontId="72" fillId="0" borderId="0">
      <protection locked="0"/>
    </xf>
    <xf numFmtId="189" fontId="73" fillId="0" borderId="0">
      <protection locked="0"/>
    </xf>
    <xf numFmtId="221" fontId="72" fillId="0" borderId="0">
      <protection locked="0"/>
    </xf>
    <xf numFmtId="221" fontId="72" fillId="0" borderId="0">
      <protection locked="0"/>
    </xf>
    <xf numFmtId="0" fontId="81" fillId="0" borderId="0" applyFont="0" applyFill="0" applyBorder="0" applyAlignment="0" applyProtection="0"/>
    <xf numFmtId="223" fontId="74" fillId="0" borderId="0" applyFont="0" applyFill="0" applyBorder="0" applyAlignment="0" applyProtection="0"/>
    <xf numFmtId="42" fontId="82" fillId="0" borderId="0" applyFont="0" applyFill="0" applyBorder="0" applyAlignment="0" applyProtection="0"/>
    <xf numFmtId="0" fontId="74" fillId="0" borderId="0" applyFont="0" applyFill="0" applyBorder="0" applyAlignment="0" applyProtection="0"/>
    <xf numFmtId="0" fontId="83" fillId="0" borderId="0" applyFont="0" applyFill="0" applyBorder="0" applyAlignment="0" applyProtection="0"/>
    <xf numFmtId="224" fontId="84" fillId="0" borderId="0" applyFont="0" applyFill="0" applyBorder="0" applyAlignment="0" applyProtection="0"/>
    <xf numFmtId="225" fontId="81" fillId="0" borderId="0" applyFont="0" applyFill="0" applyBorder="0" applyAlignment="0" applyProtection="0"/>
    <xf numFmtId="0" fontId="74" fillId="0" borderId="0" applyFont="0" applyFill="0" applyBorder="0" applyAlignment="0" applyProtection="0"/>
    <xf numFmtId="0" fontId="81" fillId="0" borderId="0" applyFont="0" applyFill="0" applyBorder="0" applyAlignment="0" applyProtection="0"/>
    <xf numFmtId="226" fontId="74" fillId="0" borderId="0" applyFont="0" applyFill="0" applyBorder="0" applyAlignment="0" applyProtection="0"/>
    <xf numFmtId="0" fontId="83" fillId="0" borderId="0" applyFont="0" applyFill="0" applyBorder="0" applyAlignment="0" applyProtection="0"/>
    <xf numFmtId="226" fontId="85" fillId="0" borderId="0" applyFont="0" applyFill="0" applyBorder="0" applyAlignment="0" applyProtection="0"/>
    <xf numFmtId="37" fontId="81" fillId="0" borderId="0" applyFont="0" applyFill="0" applyBorder="0" applyAlignment="0" applyProtection="0"/>
    <xf numFmtId="227" fontId="42" fillId="0" borderId="0" applyFont="0" applyFill="0" applyBorder="0" applyAlignment="0" applyProtection="0"/>
    <xf numFmtId="189" fontId="42" fillId="0" borderId="0">
      <protection locked="0"/>
    </xf>
    <xf numFmtId="0" fontId="81" fillId="0" borderId="0" applyFont="0" applyFill="0" applyBorder="0" applyAlignment="0" applyProtection="0"/>
    <xf numFmtId="228" fontId="74" fillId="0" borderId="0" applyFont="0" applyFill="0" applyBorder="0" applyAlignment="0" applyProtection="0"/>
    <xf numFmtId="44" fontId="82" fillId="0" borderId="0" applyFont="0" applyFill="0" applyBorder="0" applyAlignment="0" applyProtection="0"/>
    <xf numFmtId="0" fontId="74" fillId="0" borderId="0" applyFont="0" applyFill="0" applyBorder="0" applyAlignment="0" applyProtection="0"/>
    <xf numFmtId="0" fontId="83" fillId="0" borderId="0" applyFont="0" applyFill="0" applyBorder="0" applyAlignment="0" applyProtection="0"/>
    <xf numFmtId="189" fontId="10" fillId="0" borderId="0">
      <protection locked="0"/>
    </xf>
    <xf numFmtId="0" fontId="81" fillId="0" borderId="0" applyFont="0" applyFill="0" applyBorder="0" applyAlignment="0" applyProtection="0"/>
    <xf numFmtId="229" fontId="84" fillId="0" borderId="0" applyFont="0" applyFill="0" applyBorder="0" applyAlignment="0" applyProtection="0"/>
    <xf numFmtId="44" fontId="81" fillId="0" borderId="0" applyFont="0" applyFill="0" applyBorder="0" applyAlignment="0" applyProtection="0"/>
    <xf numFmtId="0" fontId="74" fillId="0" borderId="0" applyFont="0" applyFill="0" applyBorder="0" applyAlignment="0" applyProtection="0"/>
    <xf numFmtId="0" fontId="81" fillId="0" borderId="0" applyFont="0" applyFill="0" applyBorder="0" applyAlignment="0" applyProtection="0"/>
    <xf numFmtId="0" fontId="74" fillId="0" borderId="0" applyFont="0" applyFill="0" applyBorder="0" applyAlignment="0" applyProtection="0"/>
    <xf numFmtId="0" fontId="83" fillId="0" borderId="0" applyFont="0" applyFill="0" applyBorder="0" applyAlignment="0" applyProtection="0"/>
    <xf numFmtId="0" fontId="85" fillId="0" borderId="0" applyFont="0" applyFill="0" applyBorder="0" applyAlignment="0" applyProtection="0"/>
    <xf numFmtId="37" fontId="81" fillId="0" borderId="0" applyFont="0" applyFill="0" applyBorder="0" applyAlignment="0" applyProtection="0"/>
    <xf numFmtId="230" fontId="42" fillId="0" borderId="0" applyFont="0" applyFill="0" applyBorder="0" applyAlignment="0" applyProtection="0"/>
    <xf numFmtId="189" fontId="35" fillId="0" borderId="0">
      <protection locked="0"/>
    </xf>
    <xf numFmtId="220" fontId="33" fillId="0" borderId="0">
      <protection locked="0"/>
    </xf>
    <xf numFmtId="0" fontId="78" fillId="0" borderId="0" applyFont="0" applyFill="0" applyBorder="0" applyAlignment="0" applyProtection="0"/>
    <xf numFmtId="0" fontId="78" fillId="0" borderId="0" applyFont="0" applyFill="0" applyBorder="0" applyAlignment="0" applyProtection="0"/>
    <xf numFmtId="189" fontId="53" fillId="0" borderId="0">
      <protection locked="0"/>
    </xf>
    <xf numFmtId="0" fontId="80" fillId="0" borderId="0" applyFont="0" applyFill="0" applyBorder="0" applyAlignment="0" applyProtection="0"/>
    <xf numFmtId="0" fontId="80" fillId="0" borderId="0" applyFont="0" applyFill="0" applyBorder="0" applyAlignment="0" applyProtection="0"/>
    <xf numFmtId="0" fontId="79" fillId="0" borderId="0" applyFont="0" applyFill="0" applyBorder="0" applyAlignment="0" applyProtection="0"/>
    <xf numFmtId="0" fontId="79" fillId="0" borderId="0" applyFont="0" applyFill="0" applyBorder="0" applyAlignment="0" applyProtection="0"/>
    <xf numFmtId="189" fontId="35" fillId="0" borderId="0">
      <protection locked="0"/>
    </xf>
    <xf numFmtId="189" fontId="35" fillId="0" borderId="0">
      <protection locked="0"/>
    </xf>
    <xf numFmtId="189" fontId="35" fillId="0" borderId="0">
      <protection locked="0"/>
    </xf>
    <xf numFmtId="189" fontId="35" fillId="0" borderId="0">
      <protection locked="0"/>
    </xf>
    <xf numFmtId="189" fontId="35" fillId="0" borderId="0">
      <protection locked="0"/>
    </xf>
    <xf numFmtId="0" fontId="76" fillId="0" borderId="0" applyFont="0" applyFill="0" applyBorder="0" applyAlignment="0" applyProtection="0"/>
    <xf numFmtId="0" fontId="76" fillId="0" borderId="0" applyFont="0" applyFill="0" applyBorder="0" applyAlignment="0" applyProtection="0"/>
    <xf numFmtId="200" fontId="8" fillId="0" borderId="0">
      <protection locked="0"/>
    </xf>
    <xf numFmtId="231" fontId="33" fillId="0" borderId="0">
      <protection locked="0"/>
    </xf>
    <xf numFmtId="232" fontId="53" fillId="0" borderId="0">
      <protection locked="0"/>
    </xf>
    <xf numFmtId="0" fontId="37" fillId="0" borderId="0"/>
    <xf numFmtId="0" fontId="86" fillId="0" borderId="0">
      <alignment horizontal="center" wrapText="1"/>
      <protection locked="0"/>
    </xf>
    <xf numFmtId="221" fontId="72" fillId="0" borderId="0">
      <protection locked="0"/>
    </xf>
    <xf numFmtId="189" fontId="73" fillId="0" borderId="0">
      <protection locked="0"/>
    </xf>
    <xf numFmtId="221" fontId="72" fillId="0" borderId="0">
      <protection locked="0"/>
    </xf>
    <xf numFmtId="221" fontId="72" fillId="0" borderId="0">
      <protection locked="0"/>
    </xf>
    <xf numFmtId="220" fontId="33" fillId="0" borderId="0">
      <protection locked="0"/>
    </xf>
    <xf numFmtId="221" fontId="72" fillId="0" borderId="0">
      <protection locked="0"/>
    </xf>
    <xf numFmtId="189" fontId="73" fillId="0" borderId="0">
      <protection locked="0"/>
    </xf>
    <xf numFmtId="221" fontId="72" fillId="0" borderId="0">
      <protection locked="0"/>
    </xf>
    <xf numFmtId="221" fontId="72" fillId="0" borderId="0">
      <protection locked="0"/>
    </xf>
    <xf numFmtId="0" fontId="81" fillId="0" borderId="0" applyFont="0" applyFill="0" applyBorder="0" applyAlignment="0" applyProtection="0"/>
    <xf numFmtId="233" fontId="74" fillId="0" borderId="0" applyFont="0" applyFill="0" applyBorder="0" applyAlignment="0" applyProtection="0"/>
    <xf numFmtId="41" fontId="82" fillId="0" borderId="0" applyFont="0" applyFill="0" applyBorder="0" applyAlignment="0" applyProtection="0"/>
    <xf numFmtId="0" fontId="74" fillId="0" borderId="0" applyFont="0" applyFill="0" applyBorder="0" applyAlignment="0" applyProtection="0"/>
    <xf numFmtId="0" fontId="83" fillId="0" borderId="0" applyFont="0" applyFill="0" applyBorder="0" applyAlignment="0" applyProtection="0"/>
    <xf numFmtId="203" fontId="84" fillId="0" borderId="0" applyFont="0" applyFill="0" applyBorder="0" applyAlignment="0" applyProtection="0"/>
    <xf numFmtId="234" fontId="81" fillId="0" borderId="0" applyFont="0" applyFill="0" applyBorder="0" applyAlignment="0" applyProtection="0"/>
    <xf numFmtId="0" fontId="74" fillId="0" borderId="0" applyFont="0" applyFill="0" applyBorder="0" applyAlignment="0" applyProtection="0"/>
    <xf numFmtId="203" fontId="81" fillId="0" borderId="0" applyFont="0" applyFill="0" applyBorder="0" applyAlignment="0" applyProtection="0"/>
    <xf numFmtId="235" fontId="42" fillId="0" borderId="0" applyFont="0" applyFill="0" applyBorder="0" applyAlignment="0" applyProtection="0"/>
    <xf numFmtId="0" fontId="83" fillId="0" borderId="0" applyFont="0" applyFill="0" applyBorder="0" applyAlignment="0" applyProtection="0"/>
    <xf numFmtId="203" fontId="85" fillId="0" borderId="0" applyFont="0" applyFill="0" applyBorder="0" applyAlignment="0" applyProtection="0"/>
    <xf numFmtId="37" fontId="81" fillId="0" borderId="0" applyFont="0" applyFill="0" applyBorder="0" applyAlignment="0" applyProtection="0"/>
    <xf numFmtId="0" fontId="81" fillId="0" borderId="0" applyFont="0" applyFill="0" applyBorder="0" applyAlignment="0" applyProtection="0"/>
    <xf numFmtId="236" fontId="74" fillId="0" borderId="0" applyFont="0" applyFill="0" applyBorder="0" applyAlignment="0" applyProtection="0"/>
    <xf numFmtId="43" fontId="82" fillId="0" borderId="0" applyFont="0" applyFill="0" applyBorder="0" applyAlignment="0" applyProtection="0"/>
    <xf numFmtId="0" fontId="74" fillId="0" borderId="0" applyFont="0" applyFill="0" applyBorder="0" applyAlignment="0" applyProtection="0"/>
    <xf numFmtId="0" fontId="83" fillId="0" borderId="0" applyFont="0" applyFill="0" applyBorder="0" applyAlignment="0" applyProtection="0"/>
    <xf numFmtId="0" fontId="74" fillId="0" borderId="0" applyFont="0" applyFill="0" applyBorder="0" applyAlignment="0" applyProtection="0"/>
    <xf numFmtId="187" fontId="81" fillId="0" borderId="0" applyFont="0" applyFill="0" applyBorder="0" applyAlignment="0" applyProtection="0"/>
    <xf numFmtId="237" fontId="42" fillId="0" borderId="0" applyFont="0" applyFill="0" applyBorder="0" applyAlignment="0" applyProtection="0"/>
    <xf numFmtId="0" fontId="83" fillId="0" borderId="0" applyFont="0" applyFill="0" applyBorder="0" applyAlignment="0" applyProtection="0"/>
    <xf numFmtId="187" fontId="85" fillId="0" borderId="0" applyFont="0" applyFill="0" applyBorder="0" applyAlignment="0" applyProtection="0"/>
    <xf numFmtId="37" fontId="81" fillId="0" borderId="0" applyFont="0" applyFill="0" applyBorder="0" applyAlignment="0" applyProtection="0"/>
    <xf numFmtId="4" fontId="53" fillId="0" borderId="0">
      <protection locked="0"/>
    </xf>
    <xf numFmtId="178" fontId="33" fillId="0" borderId="0">
      <protection locked="0"/>
    </xf>
    <xf numFmtId="200" fontId="8" fillId="0" borderId="0">
      <protection locked="0"/>
    </xf>
    <xf numFmtId="4" fontId="53" fillId="0" borderId="0">
      <protection locked="0"/>
    </xf>
    <xf numFmtId="238" fontId="53" fillId="0" borderId="0">
      <protection locked="0"/>
    </xf>
    <xf numFmtId="58" fontId="8" fillId="0" borderId="0" applyFont="0" applyFill="0" applyBorder="0" applyAlignment="0" applyProtection="0"/>
    <xf numFmtId="0" fontId="42" fillId="23" borderId="0" applyBorder="0" applyAlignment="0" applyProtection="0"/>
    <xf numFmtId="239" fontId="72" fillId="0" borderId="0" applyFont="0" applyFill="0" applyBorder="0" applyAlignment="0" applyProtection="0">
      <alignment horizontal="right"/>
    </xf>
    <xf numFmtId="0" fontId="87" fillId="0" borderId="0"/>
    <xf numFmtId="0" fontId="67" fillId="0" borderId="0"/>
    <xf numFmtId="49" fontId="88" fillId="2" borderId="0" applyBorder="0">
      <alignment horizontal="right"/>
    </xf>
    <xf numFmtId="187" fontId="42" fillId="0" borderId="0" applyFont="0" applyFill="0" applyBorder="0" applyAlignment="0" applyProtection="0"/>
    <xf numFmtId="220" fontId="33" fillId="0" borderId="0">
      <protection locked="0"/>
    </xf>
    <xf numFmtId="189" fontId="42" fillId="0" borderId="0">
      <protection locked="0"/>
    </xf>
    <xf numFmtId="220" fontId="33" fillId="0" borderId="0">
      <protection locked="0"/>
    </xf>
    <xf numFmtId="220" fontId="33" fillId="0" borderId="0">
      <protection locked="0"/>
    </xf>
    <xf numFmtId="189" fontId="53" fillId="0" borderId="0">
      <protection locked="0"/>
    </xf>
    <xf numFmtId="189" fontId="53" fillId="0" borderId="0">
      <protection locked="0"/>
    </xf>
    <xf numFmtId="0" fontId="89" fillId="0" borderId="0"/>
    <xf numFmtId="0" fontId="79" fillId="0" borderId="0"/>
    <xf numFmtId="0" fontId="89" fillId="0" borderId="0"/>
    <xf numFmtId="0" fontId="90" fillId="0" borderId="0"/>
    <xf numFmtId="189" fontId="35" fillId="0" borderId="0">
      <protection locked="0"/>
    </xf>
    <xf numFmtId="0" fontId="76" fillId="0" borderId="0"/>
    <xf numFmtId="221" fontId="72" fillId="0" borderId="0">
      <protection locked="0"/>
    </xf>
    <xf numFmtId="189" fontId="73" fillId="0" borderId="0">
      <protection locked="0"/>
    </xf>
    <xf numFmtId="221" fontId="72" fillId="0" borderId="0">
      <protection locked="0"/>
    </xf>
    <xf numFmtId="221" fontId="72" fillId="0" borderId="0">
      <protection locked="0"/>
    </xf>
    <xf numFmtId="0" fontId="91" fillId="0" borderId="0"/>
    <xf numFmtId="0" fontId="74" fillId="0" borderId="0"/>
    <xf numFmtId="0" fontId="92" fillId="0" borderId="0"/>
    <xf numFmtId="0" fontId="93" fillId="0" borderId="0"/>
    <xf numFmtId="0" fontId="94" fillId="0" borderId="0"/>
    <xf numFmtId="0" fontId="95" fillId="0" borderId="0"/>
    <xf numFmtId="0" fontId="82" fillId="0" borderId="0"/>
    <xf numFmtId="0" fontId="74" fillId="0" borderId="0"/>
    <xf numFmtId="0" fontId="96" fillId="0" borderId="0"/>
    <xf numFmtId="0" fontId="74" fillId="0" borderId="0"/>
    <xf numFmtId="0" fontId="89" fillId="0" borderId="0"/>
    <xf numFmtId="0" fontId="97" fillId="0" borderId="0"/>
    <xf numFmtId="0" fontId="98" fillId="0" borderId="0"/>
    <xf numFmtId="0" fontId="95" fillId="0" borderId="0"/>
    <xf numFmtId="0" fontId="99" fillId="0" borderId="0"/>
    <xf numFmtId="0" fontId="8"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100" fillId="0" borderId="0"/>
    <xf numFmtId="0" fontId="8"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93" fillId="0" borderId="0"/>
    <xf numFmtId="0" fontId="36" fillId="0" borderId="0"/>
    <xf numFmtId="0" fontId="100" fillId="0" borderId="0"/>
    <xf numFmtId="0" fontId="8"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8" fillId="0" borderId="0"/>
    <xf numFmtId="0" fontId="95" fillId="0" borderId="0"/>
    <xf numFmtId="0" fontId="94" fillId="0" borderId="0"/>
    <xf numFmtId="0" fontId="74" fillId="0" borderId="0"/>
    <xf numFmtId="37" fontId="81" fillId="0" borderId="0"/>
    <xf numFmtId="0" fontId="74" fillId="0" borderId="0"/>
    <xf numFmtId="0" fontId="81" fillId="0" borderId="0"/>
    <xf numFmtId="0" fontId="93" fillId="0" borderId="0"/>
    <xf numFmtId="0" fontId="101" fillId="0" borderId="0"/>
    <xf numFmtId="0" fontId="85" fillId="0" borderId="0"/>
    <xf numFmtId="0" fontId="102" fillId="0" borderId="0"/>
    <xf numFmtId="0" fontId="74" fillId="0" borderId="0"/>
    <xf numFmtId="0" fontId="83" fillId="0" borderId="0"/>
    <xf numFmtId="0" fontId="74"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100" fillId="0" borderId="0"/>
    <xf numFmtId="0" fontId="8"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93" fillId="0" borderId="0"/>
    <xf numFmtId="0" fontId="36" fillId="0" borderId="0"/>
    <xf numFmtId="0" fontId="100" fillId="0" borderId="0"/>
    <xf numFmtId="0" fontId="8" fillId="0" borderId="0"/>
    <xf numFmtId="0" fontId="8" fillId="0" borderId="0"/>
    <xf numFmtId="0" fontId="8"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8" fillId="0" borderId="0"/>
    <xf numFmtId="0" fontId="74" fillId="0" borderId="0"/>
    <xf numFmtId="0" fontId="8" fillId="0" borderId="0"/>
    <xf numFmtId="0" fontId="74" fillId="0" borderId="0"/>
    <xf numFmtId="0" fontId="81" fillId="0" borderId="0"/>
    <xf numFmtId="0" fontId="84" fillId="0" borderId="0"/>
    <xf numFmtId="0" fontId="81" fillId="0" borderId="0"/>
    <xf numFmtId="0" fontId="74" fillId="0" borderId="0"/>
    <xf numFmtId="0" fontId="81" fillId="0" borderId="0"/>
    <xf numFmtId="0" fontId="103"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100" fillId="0" borderId="0"/>
    <xf numFmtId="0" fontId="8"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93" fillId="0" borderId="0"/>
    <xf numFmtId="0" fontId="36" fillId="0" borderId="0"/>
    <xf numFmtId="0" fontId="100" fillId="0" borderId="0"/>
    <xf numFmtId="0" fontId="8" fillId="0" borderId="0"/>
    <xf numFmtId="0" fontId="8" fillId="0" borderId="0"/>
    <xf numFmtId="0" fontId="8" fillId="0" borderId="0"/>
    <xf numFmtId="0" fontId="100" fillId="0" borderId="0"/>
    <xf numFmtId="0" fontId="74" fillId="0" borderId="0"/>
    <xf numFmtId="0" fontId="93" fillId="0" borderId="0"/>
    <xf numFmtId="0" fontId="77" fillId="0" borderId="0"/>
    <xf numFmtId="0" fontId="100" fillId="0" borderId="0"/>
    <xf numFmtId="0" fontId="74" fillId="0" borderId="0"/>
    <xf numFmtId="0" fontId="8" fillId="0" borderId="0"/>
    <xf numFmtId="0" fontId="74" fillId="0" borderId="0"/>
    <xf numFmtId="0" fontId="8" fillId="0" borderId="0"/>
    <xf numFmtId="0" fontId="74" fillId="0" borderId="0"/>
    <xf numFmtId="0" fontId="81" fillId="0" borderId="0"/>
    <xf numFmtId="0" fontId="74" fillId="0" borderId="0"/>
    <xf numFmtId="0" fontId="81" fillId="0" borderId="0"/>
    <xf numFmtId="0" fontId="104" fillId="0" borderId="0"/>
    <xf numFmtId="0" fontId="81" fillId="0" borderId="0"/>
    <xf numFmtId="0" fontId="74" fillId="0" borderId="0"/>
    <xf numFmtId="0" fontId="82" fillId="0" borderId="0"/>
    <xf numFmtId="0" fontId="84" fillId="0" borderId="0"/>
    <xf numFmtId="0" fontId="42" fillId="0" borderId="0"/>
    <xf numFmtId="0" fontId="42" fillId="0" borderId="0"/>
    <xf numFmtId="0" fontId="81" fillId="0" borderId="0"/>
    <xf numFmtId="0" fontId="42" fillId="0" borderId="0"/>
    <xf numFmtId="0" fontId="92" fillId="0" borderId="0"/>
    <xf numFmtId="0" fontId="93" fillId="0" borderId="0"/>
    <xf numFmtId="0" fontId="92" fillId="0" borderId="0"/>
    <xf numFmtId="0" fontId="93" fillId="0" borderId="0"/>
    <xf numFmtId="0" fontId="87" fillId="0" borderId="0"/>
    <xf numFmtId="0" fontId="72" fillId="0" borderId="0"/>
    <xf numFmtId="0" fontId="92" fillId="0" borderId="0"/>
    <xf numFmtId="0" fontId="93" fillId="0" borderId="0"/>
    <xf numFmtId="0" fontId="8" fillId="0" borderId="0"/>
    <xf numFmtId="0" fontId="8" fillId="0" borderId="0"/>
    <xf numFmtId="0" fontId="92" fillId="0" borderId="0"/>
    <xf numFmtId="0" fontId="93" fillId="0" borderId="0"/>
    <xf numFmtId="0" fontId="87" fillId="0" borderId="0"/>
    <xf numFmtId="0" fontId="72" fillId="0" borderId="0"/>
    <xf numFmtId="0" fontId="8" fillId="0" borderId="0"/>
    <xf numFmtId="0" fontId="8" fillId="0" borderId="0"/>
    <xf numFmtId="0" fontId="36" fillId="0" borderId="0"/>
    <xf numFmtId="0" fontId="36" fillId="0" borderId="0"/>
    <xf numFmtId="0" fontId="8" fillId="0" borderId="0"/>
    <xf numFmtId="0" fontId="8" fillId="0" borderId="0"/>
    <xf numFmtId="0" fontId="92" fillId="0" borderId="0"/>
    <xf numFmtId="0" fontId="93" fillId="0" borderId="0"/>
    <xf numFmtId="0" fontId="36" fillId="0" borderId="0"/>
    <xf numFmtId="0" fontId="36" fillId="0" borderId="0"/>
    <xf numFmtId="0" fontId="8" fillId="0" borderId="0"/>
    <xf numFmtId="0" fontId="8" fillId="0" borderId="0"/>
    <xf numFmtId="0" fontId="92" fillId="0" borderId="0"/>
    <xf numFmtId="0" fontId="93" fillId="0" borderId="0"/>
    <xf numFmtId="0" fontId="87" fillId="0" borderId="0"/>
    <xf numFmtId="0" fontId="72" fillId="0" borderId="0"/>
    <xf numFmtId="0" fontId="92" fillId="0" borderId="0"/>
    <xf numFmtId="0" fontId="93" fillId="0" borderId="0"/>
    <xf numFmtId="0" fontId="92" fillId="0" borderId="0"/>
    <xf numFmtId="0" fontId="93" fillId="0" borderId="0"/>
    <xf numFmtId="0" fontId="105" fillId="0" borderId="0"/>
    <xf numFmtId="0" fontId="106" fillId="0" borderId="0"/>
    <xf numFmtId="0" fontId="102" fillId="0" borderId="0"/>
    <xf numFmtId="0" fontId="103" fillId="0" borderId="0"/>
    <xf numFmtId="0" fontId="105" fillId="0" borderId="0"/>
    <xf numFmtId="0" fontId="106" fillId="0" borderId="0"/>
    <xf numFmtId="0" fontId="105" fillId="0" borderId="0"/>
    <xf numFmtId="0" fontId="106" fillId="0" borderId="0"/>
    <xf numFmtId="0" fontId="102" fillId="0" borderId="0"/>
    <xf numFmtId="0" fontId="103" fillId="0" borderId="0"/>
    <xf numFmtId="0" fontId="105" fillId="0" borderId="0"/>
    <xf numFmtId="0" fontId="106" fillId="0" borderId="0"/>
    <xf numFmtId="0" fontId="87" fillId="0" borderId="0"/>
    <xf numFmtId="0" fontId="72" fillId="0" borderId="0"/>
    <xf numFmtId="0" fontId="92" fillId="0" borderId="0"/>
    <xf numFmtId="0" fontId="93" fillId="0" borderId="0"/>
    <xf numFmtId="0" fontId="87" fillId="0" borderId="0"/>
    <xf numFmtId="0" fontId="72" fillId="0" borderId="0"/>
    <xf numFmtId="0" fontId="92" fillId="0" borderId="0"/>
    <xf numFmtId="0" fontId="93" fillId="0" borderId="0"/>
    <xf numFmtId="0" fontId="105" fillId="0" borderId="0"/>
    <xf numFmtId="0" fontId="106" fillId="0" borderId="0"/>
    <xf numFmtId="0" fontId="102" fillId="0" borderId="0"/>
    <xf numFmtId="0" fontId="103" fillId="0" borderId="0"/>
    <xf numFmtId="0" fontId="105" fillId="0" borderId="0"/>
    <xf numFmtId="0" fontId="106" fillId="0" borderId="0"/>
    <xf numFmtId="0" fontId="92" fillId="0" borderId="0"/>
    <xf numFmtId="0" fontId="93"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36" fillId="0" borderId="0"/>
    <xf numFmtId="0" fontId="36"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92" fillId="0" borderId="0"/>
    <xf numFmtId="0" fontId="93" fillId="0" borderId="0"/>
    <xf numFmtId="0" fontId="87" fillId="0" borderId="0"/>
    <xf numFmtId="0" fontId="72" fillId="0" borderId="0"/>
    <xf numFmtId="0" fontId="92" fillId="0" borderId="0"/>
    <xf numFmtId="0" fontId="93" fillId="0" borderId="0"/>
    <xf numFmtId="0" fontId="92" fillId="0" borderId="0"/>
    <xf numFmtId="0" fontId="93" fillId="0" borderId="0"/>
    <xf numFmtId="0" fontId="87" fillId="0" borderId="0"/>
    <xf numFmtId="0" fontId="72" fillId="0" borderId="0"/>
    <xf numFmtId="0" fontId="92" fillId="0" borderId="0"/>
    <xf numFmtId="0" fontId="93" fillId="0" borderId="0"/>
    <xf numFmtId="0" fontId="92" fillId="0" borderId="0"/>
    <xf numFmtId="0" fontId="93" fillId="0" borderId="0"/>
    <xf numFmtId="0" fontId="87" fillId="0" borderId="0"/>
    <xf numFmtId="0" fontId="72" fillId="0" borderId="0"/>
    <xf numFmtId="0" fontId="92" fillId="0" borderId="0"/>
    <xf numFmtId="0" fontId="93" fillId="0" borderId="0"/>
    <xf numFmtId="0" fontId="8" fillId="0" borderId="0"/>
    <xf numFmtId="0" fontId="8" fillId="0" borderId="0"/>
    <xf numFmtId="0" fontId="92" fillId="0" borderId="0"/>
    <xf numFmtId="0" fontId="93" fillId="0" borderId="0"/>
    <xf numFmtId="0" fontId="87" fillId="0" borderId="0"/>
    <xf numFmtId="0" fontId="72" fillId="0" borderId="0"/>
    <xf numFmtId="0" fontId="92" fillId="0" borderId="0"/>
    <xf numFmtId="0" fontId="93" fillId="0" borderId="0"/>
    <xf numFmtId="0" fontId="8" fillId="0" borderId="0"/>
    <xf numFmtId="0" fontId="8" fillId="0" borderId="0"/>
    <xf numFmtId="0" fontId="92" fillId="0" borderId="0"/>
    <xf numFmtId="0" fontId="93" fillId="0" borderId="0"/>
    <xf numFmtId="0" fontId="87" fillId="0" borderId="0"/>
    <xf numFmtId="0" fontId="72" fillId="0" borderId="0"/>
    <xf numFmtId="0" fontId="8" fillId="0" borderId="0"/>
    <xf numFmtId="0" fontId="8" fillId="0" borderId="0"/>
    <xf numFmtId="0" fontId="36" fillId="0" borderId="0"/>
    <xf numFmtId="0" fontId="36" fillId="0" borderId="0"/>
    <xf numFmtId="0" fontId="8" fillId="0" borderId="0"/>
    <xf numFmtId="0" fontId="8" fillId="0" borderId="0"/>
    <xf numFmtId="0" fontId="92" fillId="0" borderId="0"/>
    <xf numFmtId="0" fontId="93" fillId="0" borderId="0"/>
    <xf numFmtId="0" fontId="36" fillId="0" borderId="0"/>
    <xf numFmtId="0" fontId="36" fillId="0" borderId="0"/>
    <xf numFmtId="0" fontId="8" fillId="0" borderId="0"/>
    <xf numFmtId="0" fontId="8" fillId="0" borderId="0"/>
    <xf numFmtId="0" fontId="105" fillId="0" borderId="0"/>
    <xf numFmtId="0" fontId="106" fillId="0" borderId="0"/>
    <xf numFmtId="0" fontId="102" fillId="0" borderId="0"/>
    <xf numFmtId="0" fontId="103" fillId="0" borderId="0"/>
    <xf numFmtId="0" fontId="105" fillId="0" borderId="0"/>
    <xf numFmtId="0" fontId="106" fillId="0" borderId="0"/>
    <xf numFmtId="0" fontId="8" fillId="0" borderId="0"/>
    <xf numFmtId="0" fontId="8" fillId="0" borderId="0"/>
    <xf numFmtId="0" fontId="36" fillId="0" borderId="0"/>
    <xf numFmtId="0" fontId="36"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92" fillId="0" borderId="0"/>
    <xf numFmtId="0" fontId="93" fillId="0" borderId="0"/>
    <xf numFmtId="0" fontId="87" fillId="0" borderId="0"/>
    <xf numFmtId="0" fontId="72" fillId="0" borderId="0"/>
    <xf numFmtId="0" fontId="92" fillId="0" borderId="0"/>
    <xf numFmtId="0" fontId="93"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8" fillId="0" borderId="0"/>
    <xf numFmtId="0" fontId="8" fillId="0" borderId="0"/>
    <xf numFmtId="0" fontId="36" fillId="0" borderId="0"/>
    <xf numFmtId="0" fontId="36" fillId="0" borderId="0"/>
    <xf numFmtId="0" fontId="8" fillId="0" borderId="0"/>
    <xf numFmtId="0" fontId="8" fillId="0" borderId="0"/>
    <xf numFmtId="0" fontId="36" fillId="0" borderId="0"/>
    <xf numFmtId="0" fontId="36" fillId="0" borderId="0"/>
    <xf numFmtId="0" fontId="8" fillId="0" borderId="0"/>
    <xf numFmtId="0" fontId="8" fillId="0" borderId="0"/>
    <xf numFmtId="0" fontId="36" fillId="0" borderId="0"/>
    <xf numFmtId="0" fontId="36" fillId="0" borderId="0"/>
    <xf numFmtId="0" fontId="105" fillId="0" borderId="0"/>
    <xf numFmtId="0" fontId="106" fillId="0" borderId="0"/>
    <xf numFmtId="0" fontId="102" fillId="0" borderId="0"/>
    <xf numFmtId="0" fontId="103" fillId="0" borderId="0"/>
    <xf numFmtId="0" fontId="105" fillId="0" borderId="0"/>
    <xf numFmtId="0" fontId="106" fillId="0" borderId="0"/>
    <xf numFmtId="0" fontId="8" fillId="0" borderId="0"/>
    <xf numFmtId="0" fontId="8" fillId="0" borderId="0"/>
    <xf numFmtId="0" fontId="92" fillId="0" borderId="0"/>
    <xf numFmtId="0" fontId="93" fillId="0" borderId="0"/>
    <xf numFmtId="0" fontId="87" fillId="0" borderId="0"/>
    <xf numFmtId="0" fontId="72" fillId="0" borderId="0"/>
    <xf numFmtId="0" fontId="92" fillId="0" borderId="0"/>
    <xf numFmtId="0" fontId="93" fillId="0" borderId="0"/>
    <xf numFmtId="0" fontId="81" fillId="0" borderId="0"/>
    <xf numFmtId="240" fontId="107"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182" fontId="33" fillId="0" borderId="0" applyFill="0" applyBorder="0" applyAlignment="0"/>
    <xf numFmtId="217" fontId="108" fillId="0" borderId="0" applyFill="0" applyBorder="0" applyAlignment="0"/>
    <xf numFmtId="241" fontId="72" fillId="0" borderId="0" applyFill="0" applyBorder="0" applyAlignment="0"/>
    <xf numFmtId="242" fontId="72" fillId="0" borderId="0" applyFill="0" applyBorder="0" applyAlignment="0"/>
    <xf numFmtId="243" fontId="72" fillId="0" borderId="0" applyFill="0" applyBorder="0" applyAlignment="0"/>
    <xf numFmtId="244" fontId="72" fillId="0" borderId="0" applyFill="0" applyBorder="0" applyAlignment="0"/>
    <xf numFmtId="182" fontId="33" fillId="0" borderId="0" applyFill="0" applyBorder="0" applyAlignment="0"/>
    <xf numFmtId="0" fontId="42" fillId="0" borderId="0"/>
    <xf numFmtId="0" fontId="50" fillId="0" borderId="0" applyNumberFormat="0" applyFill="0" applyBorder="0" applyAlignment="0" applyProtection="0">
      <alignment vertical="top"/>
      <protection locked="0"/>
    </xf>
    <xf numFmtId="220" fontId="33" fillId="0" borderId="0">
      <protection locked="0"/>
    </xf>
    <xf numFmtId="0" fontId="53" fillId="0" borderId="45">
      <protection locked="0"/>
    </xf>
    <xf numFmtId="0" fontId="53" fillId="0" borderId="45">
      <protection locked="0"/>
    </xf>
    <xf numFmtId="3" fontId="109" fillId="0" borderId="0">
      <alignment horizontal="center"/>
    </xf>
    <xf numFmtId="0" fontId="88" fillId="24" borderId="10">
      <alignment horizontal="center"/>
    </xf>
    <xf numFmtId="0" fontId="110" fillId="25" borderId="46" applyNumberFormat="0" applyBorder="0" applyAlignment="0">
      <alignment horizontal="left" wrapText="1"/>
    </xf>
    <xf numFmtId="0" fontId="49" fillId="0" borderId="0" applyFont="0" applyFill="0" applyBorder="0" applyAlignment="0" applyProtection="0"/>
    <xf numFmtId="4" fontId="53" fillId="0" borderId="0">
      <protection locked="0"/>
    </xf>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2" fillId="0" borderId="0" applyFont="0" applyFill="0" applyBorder="0" applyAlignment="0" applyProtection="0"/>
    <xf numFmtId="38"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37" fillId="0" borderId="0" applyFont="0" applyFill="0" applyBorder="0" applyAlignment="0" applyProtection="0"/>
    <xf numFmtId="243" fontId="72" fillId="0" borderId="0" applyFont="0" applyFill="0" applyBorder="0" applyAlignment="0" applyProtection="0"/>
    <xf numFmtId="4" fontId="53" fillId="0" borderId="0">
      <protection locked="0"/>
    </xf>
    <xf numFmtId="4" fontId="53" fillId="0" borderId="0">
      <protection locked="0"/>
    </xf>
    <xf numFmtId="4" fontId="53" fillId="0" borderId="0">
      <protection locked="0"/>
    </xf>
    <xf numFmtId="245" fontId="33" fillId="0" borderId="0" applyFont="0" applyFill="0" applyBorder="0" applyAlignment="0" applyProtection="0"/>
    <xf numFmtId="245" fontId="33" fillId="0" borderId="0" applyFont="0" applyFill="0" applyBorder="0" applyAlignment="0" applyProtection="0"/>
    <xf numFmtId="245" fontId="33" fillId="0" borderId="0" applyFont="0" applyFill="0" applyBorder="0" applyAlignment="0" applyProtection="0"/>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0" fontId="33" fillId="0" borderId="0"/>
    <xf numFmtId="246" fontId="8" fillId="0" borderId="0"/>
    <xf numFmtId="246" fontId="8" fillId="0" borderId="0"/>
    <xf numFmtId="246" fontId="8" fillId="0" borderId="0"/>
    <xf numFmtId="187" fontId="42" fillId="0" borderId="0" applyFont="0" applyFill="0" applyBorder="0" applyAlignment="0" applyProtection="0"/>
    <xf numFmtId="247" fontId="113" fillId="0" borderId="0">
      <protection locked="0"/>
    </xf>
    <xf numFmtId="1" fontId="8" fillId="0" borderId="0" applyFont="0" applyFill="0" applyBorder="0" applyAlignment="0" applyProtection="0"/>
    <xf numFmtId="0" fontId="67" fillId="2" borderId="0"/>
    <xf numFmtId="0" fontId="114" fillId="2" borderId="0" applyNumberFormat="0" applyFill="0" applyBorder="0"/>
    <xf numFmtId="0" fontId="115" fillId="2" borderId="0" applyNumberFormat="0" applyFill="0" applyBorder="0"/>
    <xf numFmtId="0" fontId="116" fillId="2" borderId="0" applyNumberFormat="0" applyFill="0" applyBorder="0"/>
    <xf numFmtId="0" fontId="117" fillId="0" borderId="0" applyNumberFormat="0" applyAlignment="0">
      <alignment horizontal="left"/>
    </xf>
    <xf numFmtId="0" fontId="117" fillId="0" borderId="0" applyNumberFormat="0" applyAlignment="0">
      <alignment horizontal="left"/>
    </xf>
    <xf numFmtId="0" fontId="117" fillId="0" borderId="0" applyNumberFormat="0" applyAlignment="0">
      <alignment horizontal="left"/>
    </xf>
    <xf numFmtId="0" fontId="117" fillId="0" borderId="0" applyNumberFormat="0" applyAlignment="0">
      <alignment horizontal="left"/>
    </xf>
    <xf numFmtId="0" fontId="118" fillId="24" borderId="47" applyFont="0" applyBorder="0">
      <alignment horizontal="centerContinuous" vertical="center"/>
    </xf>
    <xf numFmtId="248" fontId="119" fillId="2" borderId="31" applyBorder="0"/>
    <xf numFmtId="0" fontId="33" fillId="0" borderId="0" applyFont="0" applyFill="0" applyBorder="0" applyAlignment="0" applyProtection="0"/>
    <xf numFmtId="0" fontId="49" fillId="0" borderId="0" applyFont="0" applyFill="0" applyBorder="0" applyAlignment="0" applyProtection="0"/>
    <xf numFmtId="0" fontId="42" fillId="0" borderId="0" applyFont="0" applyFill="0" applyBorder="0" applyAlignment="0" applyProtection="0"/>
    <xf numFmtId="249" fontId="113" fillId="0" borderId="0">
      <protection locked="0"/>
    </xf>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37" fillId="0" borderId="0" applyFont="0" applyFill="0" applyBorder="0" applyAlignment="0" applyProtection="0"/>
    <xf numFmtId="182" fontId="33" fillId="0" borderId="0" applyFont="0" applyFill="0" applyBorder="0" applyAlignment="0" applyProtection="0"/>
    <xf numFmtId="0" fontId="8" fillId="0" borderId="0" applyFont="0" applyFill="0" applyBorder="0" applyAlignment="0" applyProtection="0"/>
    <xf numFmtId="250" fontId="53" fillId="0" borderId="0">
      <protection locked="0"/>
    </xf>
    <xf numFmtId="250" fontId="53" fillId="0" borderId="0">
      <protection locked="0"/>
    </xf>
    <xf numFmtId="250" fontId="53" fillId="0" borderId="0">
      <protection locked="0"/>
    </xf>
    <xf numFmtId="0" fontId="33" fillId="0" borderId="0">
      <protection locked="0"/>
    </xf>
    <xf numFmtId="0" fontId="33" fillId="0" borderId="0">
      <protection locked="0"/>
    </xf>
    <xf numFmtId="0" fontId="33" fillId="0" borderId="0">
      <protection locked="0"/>
    </xf>
    <xf numFmtId="250" fontId="53" fillId="0" borderId="0">
      <protection locked="0"/>
    </xf>
    <xf numFmtId="250" fontId="53" fillId="0" borderId="0">
      <protection locked="0"/>
    </xf>
    <xf numFmtId="250" fontId="53" fillId="0" borderId="0">
      <protection locked="0"/>
    </xf>
    <xf numFmtId="250" fontId="53" fillId="0" borderId="0">
      <protection locked="0"/>
    </xf>
    <xf numFmtId="250" fontId="53" fillId="0" borderId="0">
      <protection locked="0"/>
    </xf>
    <xf numFmtId="251" fontId="8" fillId="0" borderId="0"/>
    <xf numFmtId="0" fontId="33" fillId="0" borderId="0" applyFont="0" applyFill="0" applyBorder="0" applyAlignment="0" applyProtection="0"/>
    <xf numFmtId="252" fontId="113" fillId="0" borderId="0">
      <protection locked="0"/>
    </xf>
    <xf numFmtId="1" fontId="8" fillId="0" borderId="0" applyFont="0" applyFill="0" applyBorder="0" applyAlignment="0" applyProtection="0"/>
    <xf numFmtId="202" fontId="8" fillId="0" borderId="0"/>
    <xf numFmtId="0" fontId="8" fillId="0" borderId="0"/>
    <xf numFmtId="0" fontId="8" fillId="0" borderId="0"/>
    <xf numFmtId="0" fontId="8" fillId="0" borderId="0"/>
    <xf numFmtId="0" fontId="42" fillId="0" borderId="0"/>
    <xf numFmtId="0" fontId="53" fillId="0" borderId="0">
      <protection locked="0"/>
    </xf>
    <xf numFmtId="189" fontId="35" fillId="0" borderId="0">
      <protection locked="0"/>
    </xf>
    <xf numFmtId="189" fontId="35" fillId="0" borderId="0">
      <protection locked="0"/>
    </xf>
    <xf numFmtId="189" fontId="35" fillId="0" borderId="0">
      <protection locked="0"/>
    </xf>
    <xf numFmtId="253" fontId="53" fillId="0" borderId="0">
      <protection locked="0"/>
    </xf>
    <xf numFmtId="14" fontId="120" fillId="0" borderId="0" applyFill="0" applyBorder="0" applyAlignment="0"/>
    <xf numFmtId="0" fontId="42" fillId="0" borderId="0" applyFont="0" applyFill="0" applyBorder="0" applyAlignment="0" applyProtection="0"/>
    <xf numFmtId="37" fontId="34" fillId="0" borderId="10">
      <alignment horizontal="center" vertical="distributed"/>
    </xf>
    <xf numFmtId="0" fontId="37" fillId="0" borderId="0" applyFont="0" applyFill="0" applyBorder="0" applyAlignment="0" applyProtection="0"/>
    <xf numFmtId="254" fontId="42" fillId="0" borderId="48">
      <alignment vertical="center"/>
    </xf>
    <xf numFmtId="38" fontId="37" fillId="0" borderId="0" applyFont="0" applyFill="0" applyBorder="0" applyAlignment="0" applyProtection="0"/>
    <xf numFmtId="40" fontId="37" fillId="0" borderId="0" applyFont="0" applyFill="0" applyBorder="0" applyAlignment="0" applyProtection="0"/>
    <xf numFmtId="0" fontId="42" fillId="26" borderId="49" applyBorder="0"/>
    <xf numFmtId="255" fontId="42" fillId="26" borderId="50" applyBorder="0">
      <alignment horizontal="center"/>
    </xf>
    <xf numFmtId="256" fontId="8" fillId="0" borderId="0"/>
    <xf numFmtId="257" fontId="66" fillId="0" borderId="0"/>
    <xf numFmtId="257" fontId="66" fillId="0" borderId="0"/>
    <xf numFmtId="257" fontId="66" fillId="0" borderId="0"/>
    <xf numFmtId="258" fontId="67" fillId="0" borderId="0" applyFill="0" applyBorder="0">
      <alignment horizontal="centerContinuous"/>
    </xf>
    <xf numFmtId="250" fontId="53" fillId="0" borderId="0">
      <protection locked="0"/>
    </xf>
    <xf numFmtId="259" fontId="33" fillId="0" borderId="0">
      <protection locked="0"/>
    </xf>
    <xf numFmtId="260" fontId="53" fillId="0" borderId="0">
      <protection locked="0"/>
    </xf>
    <xf numFmtId="190" fontId="33" fillId="0" borderId="0">
      <protection locked="0"/>
    </xf>
    <xf numFmtId="243" fontId="72" fillId="0" borderId="0" applyFill="0" applyBorder="0" applyAlignment="0"/>
    <xf numFmtId="182" fontId="33" fillId="0" borderId="0" applyFill="0" applyBorder="0" applyAlignment="0"/>
    <xf numFmtId="243" fontId="72" fillId="0" borderId="0" applyFill="0" applyBorder="0" applyAlignment="0"/>
    <xf numFmtId="244" fontId="72" fillId="0" borderId="0" applyFill="0" applyBorder="0" applyAlignment="0"/>
    <xf numFmtId="182" fontId="33" fillId="0" borderId="0" applyFill="0" applyBorder="0" applyAlignment="0"/>
    <xf numFmtId="0" fontId="121" fillId="0" borderId="0" applyNumberFormat="0" applyAlignment="0">
      <alignment horizontal="left"/>
    </xf>
    <xf numFmtId="0" fontId="121" fillId="0" borderId="0" applyNumberFormat="0" applyAlignment="0">
      <alignment horizontal="left"/>
    </xf>
    <xf numFmtId="0" fontId="121" fillId="0" borderId="0" applyNumberFormat="0" applyAlignment="0">
      <alignment horizontal="left"/>
    </xf>
    <xf numFmtId="0" fontId="121" fillId="0" borderId="0" applyNumberFormat="0" applyAlignment="0">
      <alignment horizontal="left"/>
    </xf>
    <xf numFmtId="261" fontId="66" fillId="0" borderId="0" applyFont="0" applyFill="0" applyBorder="0" applyAlignment="0" applyProtection="0"/>
    <xf numFmtId="0" fontId="53" fillId="0" borderId="0">
      <protection locked="0"/>
    </xf>
    <xf numFmtId="0" fontId="53" fillId="0" borderId="0">
      <protection locked="0"/>
    </xf>
    <xf numFmtId="0" fontId="53" fillId="0" borderId="0">
      <protection locked="0"/>
    </xf>
    <xf numFmtId="0" fontId="53" fillId="0" borderId="0">
      <protection locked="0"/>
    </xf>
    <xf numFmtId="0" fontId="122" fillId="0" borderId="0">
      <protection locked="0"/>
    </xf>
    <xf numFmtId="0" fontId="122"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122" fillId="0" borderId="0">
      <protection locked="0"/>
    </xf>
    <xf numFmtId="0" fontId="122" fillId="0" borderId="0">
      <protection locked="0"/>
    </xf>
    <xf numFmtId="0" fontId="119" fillId="2" borderId="0"/>
    <xf numFmtId="262" fontId="113" fillId="0" borderId="0">
      <protection locked="0"/>
    </xf>
    <xf numFmtId="189" fontId="35" fillId="0" borderId="0">
      <protection locked="0"/>
    </xf>
    <xf numFmtId="189" fontId="35" fillId="0" borderId="0">
      <protection locked="0"/>
    </xf>
    <xf numFmtId="189" fontId="35" fillId="0" borderId="0">
      <protection locked="0"/>
    </xf>
    <xf numFmtId="201" fontId="53" fillId="0" borderId="0">
      <protection locked="0"/>
    </xf>
    <xf numFmtId="0" fontId="123" fillId="0" borderId="0" applyNumberFormat="0" applyFill="0" applyBorder="0" applyAlignment="0" applyProtection="0">
      <alignment vertical="top"/>
      <protection locked="0"/>
    </xf>
    <xf numFmtId="0" fontId="37" fillId="0" borderId="0" applyFont="0" applyFill="0" applyBorder="0" applyAlignment="0" applyProtection="0"/>
    <xf numFmtId="263" fontId="33" fillId="0" borderId="0"/>
    <xf numFmtId="2" fontId="124" fillId="0" borderId="0">
      <alignment horizontal="left"/>
    </xf>
    <xf numFmtId="38" fontId="125" fillId="23" borderId="0" applyNumberFormat="0" applyBorder="0" applyAlignment="0" applyProtection="0"/>
    <xf numFmtId="38" fontId="119" fillId="23" borderId="0" applyNumberFormat="0" applyBorder="0" applyAlignment="0" applyProtection="0"/>
    <xf numFmtId="38" fontId="119" fillId="23" borderId="0" applyNumberFormat="0" applyBorder="0" applyAlignment="0" applyProtection="0"/>
    <xf numFmtId="38" fontId="119" fillId="23" borderId="0" applyNumberFormat="0" applyBorder="0" applyAlignment="0" applyProtection="0"/>
    <xf numFmtId="3" fontId="34" fillId="0" borderId="51">
      <alignment horizontal="right" vertical="center"/>
    </xf>
    <xf numFmtId="4" fontId="34" fillId="0" borderId="51">
      <alignment horizontal="right" vertical="center"/>
    </xf>
    <xf numFmtId="0" fontId="126" fillId="0" borderId="0" applyAlignment="0">
      <alignment horizontal="right"/>
    </xf>
    <xf numFmtId="0" fontId="127" fillId="0" borderId="0"/>
    <xf numFmtId="0" fontId="128" fillId="0" borderId="0"/>
    <xf numFmtId="0" fontId="129" fillId="0" borderId="0">
      <alignment horizontal="left"/>
    </xf>
    <xf numFmtId="0" fontId="130" fillId="0" borderId="52" applyNumberFormat="0" applyAlignment="0" applyProtection="0">
      <alignment horizontal="left" vertical="center"/>
    </xf>
    <xf numFmtId="0" fontId="130" fillId="0" borderId="35">
      <alignment horizontal="left" vertical="center"/>
    </xf>
    <xf numFmtId="0" fontId="131" fillId="27" borderId="6" applyBorder="0" applyAlignment="0"/>
    <xf numFmtId="0" fontId="53" fillId="0" borderId="0">
      <protection locked="0"/>
    </xf>
    <xf numFmtId="0" fontId="132" fillId="0" borderId="0" applyNumberFormat="0" applyFill="0" applyBorder="0" applyAlignment="0" applyProtection="0"/>
    <xf numFmtId="0" fontId="53" fillId="0" borderId="0">
      <protection locked="0"/>
    </xf>
    <xf numFmtId="0" fontId="130" fillId="0" borderId="0" applyNumberFormat="0" applyFill="0" applyBorder="0" applyAlignment="0" applyProtection="0"/>
    <xf numFmtId="0" fontId="133" fillId="2" borderId="0" applyNumberFormat="0" applyFill="0" applyBorder="0"/>
    <xf numFmtId="0" fontId="58" fillId="0" borderId="0">
      <protection locked="0"/>
    </xf>
    <xf numFmtId="189" fontId="134" fillId="0" borderId="0">
      <protection locked="0"/>
    </xf>
    <xf numFmtId="189" fontId="134" fillId="0" borderId="0">
      <protection locked="0"/>
    </xf>
    <xf numFmtId="189" fontId="134" fillId="0" borderId="0">
      <protection locked="0"/>
    </xf>
    <xf numFmtId="189" fontId="58" fillId="0" borderId="0">
      <protection locked="0"/>
    </xf>
    <xf numFmtId="0" fontId="58" fillId="0" borderId="0">
      <protection locked="0"/>
    </xf>
    <xf numFmtId="189" fontId="134" fillId="0" borderId="0">
      <protection locked="0"/>
    </xf>
    <xf numFmtId="189" fontId="134" fillId="0" borderId="0">
      <protection locked="0"/>
    </xf>
    <xf numFmtId="189" fontId="134" fillId="0" borderId="0">
      <protection locked="0"/>
    </xf>
    <xf numFmtId="189" fontId="58" fillId="0" borderId="0">
      <protection locked="0"/>
    </xf>
    <xf numFmtId="12" fontId="42" fillId="23" borderId="53" applyNumberFormat="0" applyBorder="0" applyAlignment="0" applyProtection="0">
      <alignment horizontal="center"/>
    </xf>
    <xf numFmtId="0" fontId="135" fillId="0" borderId="54">
      <alignment horizontal="center"/>
    </xf>
    <xf numFmtId="0" fontId="135" fillId="0" borderId="0">
      <alignment horizontal="center"/>
    </xf>
    <xf numFmtId="0" fontId="136" fillId="0" borderId="0" applyNumberFormat="0" applyFill="0" applyBorder="0" applyAlignment="0" applyProtection="0"/>
    <xf numFmtId="0" fontId="137" fillId="0" borderId="55" applyNumberFormat="0" applyFill="0" applyAlignment="0" applyProtection="0"/>
    <xf numFmtId="0" fontId="138" fillId="0" borderId="0" applyNumberFormat="0" applyFill="0" applyBorder="0" applyAlignment="0" applyProtection="0">
      <alignment vertical="top"/>
      <protection locked="0"/>
    </xf>
    <xf numFmtId="0" fontId="139" fillId="0" borderId="0" applyNumberFormat="0" applyFill="0" applyBorder="0" applyAlignment="0" applyProtection="0">
      <alignment vertical="top"/>
      <protection locked="0"/>
    </xf>
    <xf numFmtId="0" fontId="42" fillId="28" borderId="56" applyBorder="0">
      <protection locked="0"/>
    </xf>
    <xf numFmtId="10" fontId="125" fillId="23" borderId="57" applyNumberFormat="0" applyBorder="0" applyAlignment="0" applyProtection="0"/>
    <xf numFmtId="10" fontId="119" fillId="23" borderId="57" applyNumberFormat="0" applyBorder="0" applyAlignment="0" applyProtection="0"/>
    <xf numFmtId="10" fontId="119" fillId="23" borderId="57" applyNumberFormat="0" applyBorder="0" applyAlignment="0" applyProtection="0"/>
    <xf numFmtId="10" fontId="119" fillId="23" borderId="57" applyNumberFormat="0" applyBorder="0" applyAlignment="0" applyProtection="0"/>
    <xf numFmtId="255" fontId="42" fillId="28" borderId="58" applyBorder="0">
      <alignment horizontal="center"/>
      <protection locked="0"/>
    </xf>
    <xf numFmtId="12" fontId="42" fillId="28" borderId="58" applyBorder="0">
      <alignment horizontal="center"/>
      <protection locked="0"/>
    </xf>
    <xf numFmtId="0" fontId="127" fillId="28" borderId="59">
      <alignment horizontal="center" vertical="center"/>
      <protection locked="0"/>
    </xf>
    <xf numFmtId="248" fontId="119" fillId="26" borderId="0" applyBorder="0">
      <protection locked="0"/>
    </xf>
    <xf numFmtId="15" fontId="119" fillId="26" borderId="0" applyBorder="0">
      <protection locked="0"/>
    </xf>
    <xf numFmtId="49" fontId="119" fillId="26" borderId="0" applyBorder="0">
      <protection locked="0"/>
    </xf>
    <xf numFmtId="49" fontId="119" fillId="26" borderId="22" applyNumberFormat="0" applyBorder="0"/>
    <xf numFmtId="0" fontId="67" fillId="26" borderId="58" applyBorder="0">
      <alignment horizontal="left"/>
    </xf>
    <xf numFmtId="0" fontId="67" fillId="28" borderId="0">
      <alignment horizontal="left"/>
    </xf>
    <xf numFmtId="264" fontId="34" fillId="0" borderId="10">
      <alignment vertical="center"/>
    </xf>
    <xf numFmtId="0" fontId="8" fillId="0" borderId="54">
      <protection locked="0"/>
    </xf>
    <xf numFmtId="0" fontId="32" fillId="0" borderId="0" applyNumberFormat="0" applyFont="0" applyFill="0" applyBorder="0" applyProtection="0">
      <alignment horizontal="left" vertical="center"/>
    </xf>
    <xf numFmtId="243" fontId="72" fillId="0" borderId="0" applyFill="0" applyBorder="0" applyAlignment="0"/>
    <xf numFmtId="182" fontId="33" fillId="0" borderId="0" applyFill="0" applyBorder="0" applyAlignment="0"/>
    <xf numFmtId="243" fontId="72" fillId="0" borderId="0" applyFill="0" applyBorder="0" applyAlignment="0"/>
    <xf numFmtId="244" fontId="72" fillId="0" borderId="0" applyFill="0" applyBorder="0" applyAlignment="0"/>
    <xf numFmtId="182" fontId="33" fillId="0" borderId="0" applyFill="0" applyBorder="0" applyAlignment="0"/>
    <xf numFmtId="0" fontId="140" fillId="0" borderId="60" applyFont="0" applyBorder="0" applyAlignment="0">
      <alignment horizontal="center" vertical="center"/>
    </xf>
    <xf numFmtId="265" fontId="34" fillId="0" borderId="10">
      <alignment horizontal="right" vertical="center"/>
    </xf>
    <xf numFmtId="0" fontId="34" fillId="0" borderId="10">
      <alignment horizontal="right" vertical="center"/>
    </xf>
    <xf numFmtId="265" fontId="34" fillId="0" borderId="10">
      <alignment horizontal="right" vertical="center"/>
    </xf>
    <xf numFmtId="265" fontId="34" fillId="0" borderId="10">
      <alignment horizontal="right" vertical="center"/>
    </xf>
    <xf numFmtId="266" fontId="34" fillId="0" borderId="10">
      <alignment vertical="center"/>
    </xf>
    <xf numFmtId="267" fontId="34" fillId="0" borderId="10">
      <alignment vertical="center"/>
    </xf>
    <xf numFmtId="268" fontId="141" fillId="0" borderId="0">
      <alignment horizontal="left"/>
    </xf>
    <xf numFmtId="222" fontId="8" fillId="0" borderId="0">
      <alignment horizontal="left"/>
    </xf>
    <xf numFmtId="38" fontId="37" fillId="0" borderId="0" applyFont="0" applyFill="0" applyBorder="0" applyAlignment="0" applyProtection="0"/>
    <xf numFmtId="40" fontId="37" fillId="0" borderId="0" applyFont="0" applyFill="0" applyBorder="0" applyAlignment="0" applyProtection="0"/>
    <xf numFmtId="0" fontId="142" fillId="0" borderId="54"/>
    <xf numFmtId="269" fontId="37" fillId="0" borderId="0" applyFont="0" applyFill="0" applyBorder="0" applyAlignment="0" applyProtection="0"/>
    <xf numFmtId="270" fontId="37" fillId="0" borderId="0" applyFont="0" applyFill="0" applyBorder="0" applyAlignment="0" applyProtection="0"/>
    <xf numFmtId="187" fontId="42" fillId="0" borderId="0" applyFont="0" applyFill="0" applyBorder="0" applyAlignment="0" applyProtection="0"/>
    <xf numFmtId="0" fontId="143" fillId="2" borderId="0" applyNumberFormat="0" applyFont="0" applyFill="0" applyBorder="0" applyAlignment="0">
      <alignment vertical="center"/>
    </xf>
    <xf numFmtId="1" fontId="38" fillId="0" borderId="0" applyNumberFormat="0" applyFont="0" applyFill="0" applyBorder="0" applyAlignment="0">
      <alignment vertical="center"/>
    </xf>
    <xf numFmtId="37" fontId="144" fillId="0" borderId="0"/>
    <xf numFmtId="0" fontId="42" fillId="0" borderId="0" applyNumberFormat="0" applyFill="0" applyBorder="0" applyAlignment="0" applyProtection="0"/>
    <xf numFmtId="0" fontId="145" fillId="0" borderId="0"/>
    <xf numFmtId="271" fontId="8" fillId="0" borderId="0"/>
    <xf numFmtId="271" fontId="8" fillId="0" borderId="0"/>
    <xf numFmtId="271" fontId="8" fillId="0" borderId="0"/>
    <xf numFmtId="272" fontId="8" fillId="0" borderId="0"/>
    <xf numFmtId="0" fontId="146" fillId="0" borderId="0"/>
    <xf numFmtId="0" fontId="146" fillId="0" borderId="0"/>
    <xf numFmtId="0" fontId="146" fillId="0" borderId="0"/>
    <xf numFmtId="0" fontId="146" fillId="0" borderId="0"/>
    <xf numFmtId="0" fontId="146" fillId="0" borderId="0"/>
    <xf numFmtId="0" fontId="146" fillId="0" borderId="0"/>
    <xf numFmtId="0" fontId="146" fillId="0" borderId="0"/>
    <xf numFmtId="0" fontId="33" fillId="0" borderId="0"/>
    <xf numFmtId="0" fontId="42" fillId="0" borderId="0"/>
    <xf numFmtId="0" fontId="42" fillId="0" borderId="0"/>
    <xf numFmtId="0" fontId="42" fillId="0" borderId="0" applyFont="0" applyFill="0" applyBorder="0" applyAlignment="0" applyProtection="0"/>
    <xf numFmtId="40" fontId="37"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xf numFmtId="187" fontId="71" fillId="0" borderId="0">
      <alignment vertical="center"/>
    </xf>
    <xf numFmtId="273" fontId="127" fillId="26" borderId="61">
      <alignment horizontal="center"/>
    </xf>
    <xf numFmtId="0" fontId="42" fillId="2" borderId="58" applyBorder="0">
      <alignment horizontal="center"/>
      <protection locked="0"/>
    </xf>
    <xf numFmtId="14" fontId="86" fillId="0" borderId="0">
      <alignment horizontal="center" wrapText="1"/>
      <protection locked="0"/>
    </xf>
    <xf numFmtId="274" fontId="113" fillId="0" borderId="0">
      <protection locked="0"/>
    </xf>
    <xf numFmtId="184" fontId="42" fillId="0" borderId="0" applyFont="0" applyFill="0" applyBorder="0" applyAlignment="0" applyProtection="0"/>
    <xf numFmtId="242" fontId="72" fillId="0" borderId="0" applyFont="0" applyFill="0" applyBorder="0" applyAlignment="0" applyProtection="0"/>
    <xf numFmtId="275" fontId="72" fillId="0" borderId="0" applyFont="0" applyFill="0" applyBorder="0" applyAlignment="0" applyProtection="0"/>
    <xf numFmtId="10" fontId="42" fillId="0" borderId="0" applyFont="0" applyFill="0" applyBorder="0" applyAlignment="0" applyProtection="0"/>
    <xf numFmtId="232" fontId="53" fillId="0" borderId="0">
      <protection locked="0"/>
    </xf>
    <xf numFmtId="232" fontId="53" fillId="0" borderId="0">
      <protection locked="0"/>
    </xf>
    <xf numFmtId="232" fontId="53" fillId="0" borderId="0">
      <protection locked="0"/>
    </xf>
    <xf numFmtId="0" fontId="33" fillId="0" borderId="0">
      <protection locked="0"/>
    </xf>
    <xf numFmtId="0" fontId="33" fillId="0" borderId="0">
      <protection locked="0"/>
    </xf>
    <xf numFmtId="0" fontId="33" fillId="0" borderId="0">
      <protection locked="0"/>
    </xf>
    <xf numFmtId="232" fontId="53" fillId="0" borderId="0">
      <protection locked="0"/>
    </xf>
    <xf numFmtId="232" fontId="53" fillId="0" borderId="0">
      <protection locked="0"/>
    </xf>
    <xf numFmtId="232" fontId="53" fillId="0" borderId="0">
      <protection locked="0"/>
    </xf>
    <xf numFmtId="232" fontId="53" fillId="0" borderId="0">
      <protection locked="0"/>
    </xf>
    <xf numFmtId="232" fontId="53" fillId="0" borderId="0">
      <protection locked="0"/>
    </xf>
    <xf numFmtId="276" fontId="72" fillId="0" borderId="0" applyFont="0" applyFill="0" applyBorder="0" applyAlignment="0" applyProtection="0"/>
    <xf numFmtId="243" fontId="72" fillId="0" borderId="0" applyFill="0" applyBorder="0" applyAlignment="0"/>
    <xf numFmtId="182" fontId="33" fillId="0" borderId="0" applyFill="0" applyBorder="0" applyAlignment="0"/>
    <xf numFmtId="243" fontId="72" fillId="0" borderId="0" applyFill="0" applyBorder="0" applyAlignment="0"/>
    <xf numFmtId="244" fontId="72" fillId="0" borderId="0" applyFill="0" applyBorder="0" applyAlignment="0"/>
    <xf numFmtId="182" fontId="33" fillId="0" borderId="0" applyFill="0" applyBorder="0" applyAlignment="0"/>
    <xf numFmtId="0" fontId="141" fillId="2" borderId="0"/>
    <xf numFmtId="187" fontId="67" fillId="0" borderId="0" applyFont="0" applyFill="0" applyBorder="0" applyAlignment="0" applyProtection="0"/>
    <xf numFmtId="187" fontId="67" fillId="0" borderId="0" applyFont="0" applyFill="0" applyBorder="0" applyAlignment="0" applyProtection="0"/>
    <xf numFmtId="0" fontId="32" fillId="0" borderId="0"/>
    <xf numFmtId="0" fontId="147" fillId="2" borderId="0"/>
    <xf numFmtId="0" fontId="148" fillId="29" borderId="0" applyNumberFormat="0" applyFont="0" applyBorder="0" applyAlignment="0">
      <alignment horizontal="center"/>
    </xf>
    <xf numFmtId="273" fontId="42" fillId="0" borderId="0"/>
    <xf numFmtId="30" fontId="149" fillId="0" borderId="0" applyNumberFormat="0" applyFill="0" applyBorder="0" applyAlignment="0" applyProtection="0">
      <alignment horizontal="left"/>
    </xf>
    <xf numFmtId="30" fontId="149" fillId="0" borderId="0" applyNumberFormat="0" applyFill="0" applyBorder="0" applyAlignment="0" applyProtection="0">
      <alignment horizontal="left"/>
    </xf>
    <xf numFmtId="30" fontId="149" fillId="0" borderId="0" applyNumberFormat="0" applyFill="0" applyBorder="0" applyAlignment="0" applyProtection="0">
      <alignment horizontal="left"/>
    </xf>
    <xf numFmtId="30" fontId="149" fillId="0" borderId="0" applyNumberFormat="0" applyFill="0" applyBorder="0" applyAlignment="0" applyProtection="0">
      <alignment horizontal="left"/>
    </xf>
    <xf numFmtId="277" fontId="42" fillId="0" borderId="0" applyNumberFormat="0" applyFill="0" applyBorder="0" applyAlignment="0" applyProtection="0">
      <alignment horizontal="left"/>
    </xf>
    <xf numFmtId="49" fontId="150" fillId="2" borderId="0" applyBorder="0">
      <alignment horizontal="centerContinuous"/>
    </xf>
    <xf numFmtId="278" fontId="8" fillId="0" borderId="0" applyFont="0" applyFill="0" applyBorder="0" applyAlignment="0" applyProtection="0"/>
    <xf numFmtId="187" fontId="42" fillId="0" borderId="0" applyFont="0" applyFill="0" applyBorder="0" applyAlignment="0" applyProtection="0"/>
    <xf numFmtId="279" fontId="71" fillId="0" borderId="0">
      <alignment vertical="center"/>
    </xf>
    <xf numFmtId="0" fontId="148" fillId="1" borderId="35" applyNumberFormat="0" applyFont="0" applyAlignment="0">
      <alignment horizontal="center"/>
    </xf>
    <xf numFmtId="0" fontId="151" fillId="0" borderId="0" applyNumberFormat="0" applyFill="0" applyBorder="0" applyAlignment="0">
      <alignment horizontal="center"/>
    </xf>
    <xf numFmtId="279" fontId="71" fillId="0" borderId="0">
      <alignment vertical="distributed"/>
    </xf>
    <xf numFmtId="0" fontId="37" fillId="0" borderId="0"/>
    <xf numFmtId="0" fontId="152" fillId="0" borderId="0">
      <alignment horizontal="center" vertical="center"/>
    </xf>
    <xf numFmtId="0" fontId="153" fillId="0" borderId="0"/>
    <xf numFmtId="0" fontId="154" fillId="2" borderId="0" applyProtection="0">
      <alignment horizontal="centerContinuous" vertical="center"/>
      <protection hidden="1"/>
    </xf>
    <xf numFmtId="40" fontId="155" fillId="0" borderId="0" applyBorder="0">
      <alignment horizontal="right"/>
    </xf>
    <xf numFmtId="0" fontId="42" fillId="2" borderId="58" applyBorder="0">
      <alignment horizontal="center"/>
    </xf>
    <xf numFmtId="40" fontId="155" fillId="0" borderId="0" applyBorder="0">
      <alignment horizontal="right"/>
    </xf>
    <xf numFmtId="40" fontId="155" fillId="0" borderId="0" applyBorder="0">
      <alignment horizontal="right"/>
    </xf>
    <xf numFmtId="40" fontId="155" fillId="0" borderId="0" applyBorder="0">
      <alignment horizontal="right"/>
    </xf>
    <xf numFmtId="0" fontId="42" fillId="2" borderId="58" applyBorder="0">
      <alignment horizontal="center"/>
    </xf>
    <xf numFmtId="40" fontId="37" fillId="0" borderId="0" applyFont="0" applyFill="0" applyBorder="0" applyAlignment="0" applyProtection="0"/>
    <xf numFmtId="280" fontId="156" fillId="0" borderId="0">
      <alignment horizontal="center"/>
    </xf>
    <xf numFmtId="281" fontId="8" fillId="0" borderId="0">
      <alignment horizontal="center"/>
    </xf>
    <xf numFmtId="49" fontId="120" fillId="0" borderId="0" applyFill="0" applyBorder="0" applyAlignment="0"/>
    <xf numFmtId="276" fontId="72" fillId="0" borderId="0" applyFill="0" applyBorder="0" applyAlignment="0"/>
    <xf numFmtId="282" fontId="72" fillId="0" borderId="0" applyFill="0" applyBorder="0" applyAlignment="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57" fillId="2" borderId="0">
      <alignment horizontal="centerContinuous"/>
    </xf>
    <xf numFmtId="0" fontId="158" fillId="0" borderId="0" applyFill="0" applyBorder="0" applyProtection="0">
      <alignment horizontal="centerContinuous" vertical="center"/>
    </xf>
    <xf numFmtId="0" fontId="16" fillId="23" borderId="0" applyFill="0" applyBorder="0" applyProtection="0">
      <alignment horizontal="center" vertical="center"/>
    </xf>
    <xf numFmtId="49" fontId="159" fillId="0" borderId="0" applyFill="0" applyBorder="0" applyProtection="0">
      <alignment horizontal="centerContinuous" vertical="center"/>
    </xf>
    <xf numFmtId="49" fontId="159" fillId="0" borderId="0" applyFill="0" applyBorder="0" applyProtection="0">
      <alignment horizontal="centerContinuous" vertical="center"/>
    </xf>
    <xf numFmtId="49" fontId="159" fillId="0" borderId="0" applyFill="0" applyBorder="0" applyProtection="0">
      <alignment horizontal="centerContinuous" vertical="center"/>
    </xf>
    <xf numFmtId="49" fontId="159" fillId="0" borderId="0" applyFill="0" applyBorder="0" applyProtection="0">
      <alignment horizontal="centerContinuous" vertical="center"/>
    </xf>
    <xf numFmtId="49" fontId="159" fillId="0" borderId="0" applyFill="0" applyBorder="0" applyProtection="0">
      <alignment horizontal="centerContinuous" vertical="center"/>
    </xf>
    <xf numFmtId="49" fontId="159" fillId="0" borderId="0" applyFill="0" applyBorder="0" applyProtection="0">
      <alignment horizontal="centerContinuous" vertical="center"/>
    </xf>
    <xf numFmtId="49" fontId="159" fillId="0" borderId="0" applyFill="0" applyBorder="0" applyProtection="0">
      <alignment horizontal="centerContinuous" vertical="center"/>
    </xf>
    <xf numFmtId="49" fontId="159" fillId="0" borderId="0" applyFill="0" applyBorder="0" applyProtection="0">
      <alignment horizontal="centerContinuous" vertical="center"/>
    </xf>
    <xf numFmtId="49" fontId="159" fillId="0" borderId="0" applyFill="0" applyBorder="0" applyProtection="0">
      <alignment horizontal="centerContinuous" vertical="center"/>
    </xf>
    <xf numFmtId="283" fontId="67" fillId="0" borderId="0" applyFill="0" applyBorder="0">
      <alignment horizontal="centerContinuous"/>
    </xf>
    <xf numFmtId="0" fontId="53" fillId="0" borderId="62">
      <protection locked="0"/>
    </xf>
    <xf numFmtId="189" fontId="35" fillId="0" borderId="62">
      <protection locked="0"/>
    </xf>
    <xf numFmtId="189" fontId="35" fillId="0" borderId="62">
      <protection locked="0"/>
    </xf>
    <xf numFmtId="189" fontId="35" fillId="0" borderId="62">
      <protection locked="0"/>
    </xf>
    <xf numFmtId="189" fontId="53" fillId="0" borderId="62">
      <protection locked="0"/>
    </xf>
    <xf numFmtId="248" fontId="88" fillId="2" borderId="0"/>
    <xf numFmtId="49" fontId="160" fillId="2" borderId="0" applyBorder="0">
      <alignment horizontal="right"/>
    </xf>
    <xf numFmtId="0" fontId="161" fillId="0" borderId="26">
      <alignment horizontal="left"/>
    </xf>
    <xf numFmtId="37" fontId="119" fillId="30" borderId="0" applyNumberFormat="0" applyBorder="0" applyAlignment="0" applyProtection="0"/>
    <xf numFmtId="37" fontId="119" fillId="0" borderId="0"/>
    <xf numFmtId="3" fontId="162" fillId="0" borderId="55" applyProtection="0"/>
    <xf numFmtId="284" fontId="37" fillId="0" borderId="0" applyFont="0" applyFill="0" applyBorder="0" applyAlignment="0" applyProtection="0"/>
    <xf numFmtId="285" fontId="37" fillId="0" borderId="0" applyFont="0" applyFill="0" applyBorder="0" applyAlignment="0" applyProtection="0"/>
    <xf numFmtId="0" fontId="124" fillId="0" borderId="0" applyNumberFormat="0" applyFont="0" applyFill="0" applyBorder="0" applyProtection="0">
      <alignment horizontal="center" vertical="center" wrapText="1"/>
    </xf>
    <xf numFmtId="204" fontId="64" fillId="0" borderId="63" applyFill="0" applyProtection="0">
      <alignment horizontal="center"/>
    </xf>
    <xf numFmtId="0" fontId="163" fillId="0" borderId="0" applyNumberFormat="0" applyFill="0" applyBorder="0" applyAlignment="0" applyProtection="0">
      <alignment vertical="top"/>
      <protection locked="0"/>
    </xf>
    <xf numFmtId="0" fontId="164" fillId="0" borderId="0">
      <protection locked="0"/>
    </xf>
    <xf numFmtId="49" fontId="34" fillId="0" borderId="64">
      <alignment horizontal="center" vertical="center"/>
    </xf>
    <xf numFmtId="0" fontId="75" fillId="31" borderId="0" applyNumberFormat="0" applyBorder="0" applyAlignment="0" applyProtection="0">
      <alignment vertical="center"/>
    </xf>
    <xf numFmtId="0" fontId="75" fillId="31" borderId="0" applyNumberFormat="0" applyBorder="0" applyAlignment="0" applyProtection="0">
      <alignment vertical="center"/>
    </xf>
    <xf numFmtId="0" fontId="75" fillId="31" borderId="0" applyNumberFormat="0" applyBorder="0" applyAlignment="0" applyProtection="0">
      <alignment vertical="center"/>
    </xf>
    <xf numFmtId="0" fontId="75" fillId="31" borderId="0" applyNumberFormat="0" applyBorder="0" applyAlignment="0" applyProtection="0">
      <alignment vertical="center"/>
    </xf>
    <xf numFmtId="0" fontId="75" fillId="32" borderId="0" applyNumberFormat="0" applyBorder="0" applyAlignment="0" applyProtection="0">
      <alignment vertical="center"/>
    </xf>
    <xf numFmtId="0" fontId="75" fillId="32" borderId="0" applyNumberFormat="0" applyBorder="0" applyAlignment="0" applyProtection="0">
      <alignment vertical="center"/>
    </xf>
    <xf numFmtId="0" fontId="75" fillId="32" borderId="0" applyNumberFormat="0" applyBorder="0" applyAlignment="0" applyProtection="0">
      <alignment vertical="center"/>
    </xf>
    <xf numFmtId="0" fontId="75" fillId="32" borderId="0" applyNumberFormat="0" applyBorder="0" applyAlignment="0" applyProtection="0">
      <alignment vertical="center"/>
    </xf>
    <xf numFmtId="0" fontId="75" fillId="33" borderId="0" applyNumberFormat="0" applyBorder="0" applyAlignment="0" applyProtection="0">
      <alignment vertical="center"/>
    </xf>
    <xf numFmtId="0" fontId="75" fillId="33" borderId="0" applyNumberFormat="0" applyBorder="0" applyAlignment="0" applyProtection="0">
      <alignment vertical="center"/>
    </xf>
    <xf numFmtId="0" fontId="75" fillId="33" borderId="0" applyNumberFormat="0" applyBorder="0" applyAlignment="0" applyProtection="0">
      <alignment vertical="center"/>
    </xf>
    <xf numFmtId="0" fontId="75" fillId="33" borderId="0" applyNumberFormat="0" applyBorder="0" applyAlignment="0" applyProtection="0">
      <alignment vertical="center"/>
    </xf>
    <xf numFmtId="0" fontId="75" fillId="19" borderId="0" applyNumberFormat="0" applyBorder="0" applyAlignment="0" applyProtection="0">
      <alignment vertical="center"/>
    </xf>
    <xf numFmtId="0" fontId="75" fillId="19" borderId="0" applyNumberFormat="0" applyBorder="0" applyAlignment="0" applyProtection="0">
      <alignment vertical="center"/>
    </xf>
    <xf numFmtId="0" fontId="75" fillId="19" borderId="0" applyNumberFormat="0" applyBorder="0" applyAlignment="0" applyProtection="0">
      <alignment vertical="center"/>
    </xf>
    <xf numFmtId="0" fontId="75" fillId="19" borderId="0" applyNumberFormat="0" applyBorder="0" applyAlignment="0" applyProtection="0">
      <alignment vertical="center"/>
    </xf>
    <xf numFmtId="0" fontId="75" fillId="20" borderId="0" applyNumberFormat="0" applyBorder="0" applyAlignment="0" applyProtection="0">
      <alignment vertical="center"/>
    </xf>
    <xf numFmtId="0" fontId="75" fillId="20" borderId="0" applyNumberFormat="0" applyBorder="0" applyAlignment="0" applyProtection="0">
      <alignment vertical="center"/>
    </xf>
    <xf numFmtId="0" fontId="75" fillId="20" borderId="0" applyNumberFormat="0" applyBorder="0" applyAlignment="0" applyProtection="0">
      <alignment vertical="center"/>
    </xf>
    <xf numFmtId="0" fontId="75" fillId="20" borderId="0" applyNumberFormat="0" applyBorder="0" applyAlignment="0" applyProtection="0">
      <alignment vertical="center"/>
    </xf>
    <xf numFmtId="0" fontId="75" fillId="34" borderId="0" applyNumberFormat="0" applyBorder="0" applyAlignment="0" applyProtection="0">
      <alignment vertical="center"/>
    </xf>
    <xf numFmtId="0" fontId="75" fillId="34" borderId="0" applyNumberFormat="0" applyBorder="0" applyAlignment="0" applyProtection="0">
      <alignment vertical="center"/>
    </xf>
    <xf numFmtId="0" fontId="75" fillId="34" borderId="0" applyNumberFormat="0" applyBorder="0" applyAlignment="0" applyProtection="0">
      <alignment vertical="center"/>
    </xf>
    <xf numFmtId="0" fontId="75" fillId="34" borderId="0" applyNumberFormat="0" applyBorder="0" applyAlignment="0" applyProtection="0">
      <alignment vertical="center"/>
    </xf>
    <xf numFmtId="286" fontId="16" fillId="0" borderId="65">
      <alignment horizontal="right" vertical="center"/>
    </xf>
    <xf numFmtId="287" fontId="16" fillId="0" borderId="0"/>
    <xf numFmtId="0" fontId="165" fillId="0" borderId="0" applyNumberFormat="0" applyFill="0" applyBorder="0" applyAlignment="0" applyProtection="0">
      <alignment vertical="center"/>
    </xf>
    <xf numFmtId="0" fontId="165" fillId="0" borderId="0" applyNumberFormat="0" applyFill="0" applyBorder="0" applyAlignment="0" applyProtection="0">
      <alignment vertical="center"/>
    </xf>
    <xf numFmtId="0" fontId="165" fillId="0" borderId="0" applyNumberFormat="0" applyFill="0" applyBorder="0" applyAlignment="0" applyProtection="0">
      <alignment vertical="center"/>
    </xf>
    <xf numFmtId="0" fontId="165" fillId="0" borderId="0" applyNumberFormat="0" applyFill="0" applyBorder="0" applyAlignment="0" applyProtection="0">
      <alignment vertical="center"/>
    </xf>
    <xf numFmtId="0" fontId="166" fillId="35" borderId="66" applyNumberFormat="0" applyAlignment="0" applyProtection="0">
      <alignment vertical="center"/>
    </xf>
    <xf numFmtId="0" fontId="166" fillId="35" borderId="66" applyNumberFormat="0" applyAlignment="0" applyProtection="0">
      <alignment vertical="center"/>
    </xf>
    <xf numFmtId="0" fontId="166" fillId="35" borderId="66" applyNumberFormat="0" applyAlignment="0" applyProtection="0">
      <alignment vertical="center"/>
    </xf>
    <xf numFmtId="0" fontId="166" fillId="35" borderId="66" applyNumberFormat="0" applyAlignment="0" applyProtection="0">
      <alignment vertical="center"/>
    </xf>
    <xf numFmtId="2" fontId="167" fillId="0" borderId="0" applyFont="0" applyFill="0" applyBorder="0" applyAlignment="0" applyProtection="0"/>
    <xf numFmtId="288" fontId="33" fillId="0" borderId="0">
      <protection locked="0"/>
    </xf>
    <xf numFmtId="288" fontId="33" fillId="0" borderId="0">
      <protection locked="0"/>
    </xf>
    <xf numFmtId="288" fontId="33" fillId="0" borderId="0">
      <protection locked="0"/>
    </xf>
    <xf numFmtId="2" fontId="167" fillId="0" borderId="0" applyFont="0" applyFill="0" applyBorder="0" applyAlignment="0" applyProtection="0"/>
    <xf numFmtId="0" fontId="168" fillId="0" borderId="0" applyNumberFormat="0" applyFill="0" applyBorder="0" applyAlignment="0" applyProtection="0"/>
    <xf numFmtId="0" fontId="58" fillId="0" borderId="0">
      <protection locked="0"/>
    </xf>
    <xf numFmtId="0" fontId="58" fillId="0" borderId="0">
      <protection locked="0"/>
    </xf>
    <xf numFmtId="0" fontId="58" fillId="0" borderId="0">
      <protection locked="0"/>
    </xf>
    <xf numFmtId="0" fontId="168" fillId="0" borderId="0" applyNumberFormat="0" applyFill="0" applyBorder="0" applyAlignment="0" applyProtection="0"/>
    <xf numFmtId="0" fontId="169" fillId="0" borderId="0" applyNumberFormat="0" applyFill="0" applyBorder="0" applyAlignment="0" applyProtection="0"/>
    <xf numFmtId="0" fontId="58" fillId="0" borderId="0">
      <protection locked="0"/>
    </xf>
    <xf numFmtId="0" fontId="58" fillId="0" borderId="0">
      <protection locked="0"/>
    </xf>
    <xf numFmtId="0" fontId="58" fillId="0" borderId="0">
      <protection locked="0"/>
    </xf>
    <xf numFmtId="0" fontId="169" fillId="0" borderId="0" applyNumberFormat="0" applyFill="0" applyBorder="0" applyAlignment="0" applyProtection="0"/>
    <xf numFmtId="0" fontId="170" fillId="0" borderId="0" applyBorder="0" applyAlignment="0"/>
    <xf numFmtId="0" fontId="170" fillId="0" borderId="1" applyBorder="0" applyAlignment="0">
      <alignment horizontal="center"/>
    </xf>
    <xf numFmtId="0" fontId="170" fillId="0" borderId="67"/>
    <xf numFmtId="0" fontId="171" fillId="0" borderId="0"/>
    <xf numFmtId="0" fontId="71" fillId="0" borderId="0">
      <alignment vertical="center"/>
    </xf>
    <xf numFmtId="289" fontId="8" fillId="0" borderId="0"/>
    <xf numFmtId="289" fontId="8" fillId="0" borderId="0"/>
    <xf numFmtId="289" fontId="8" fillId="0" borderId="0"/>
    <xf numFmtId="289" fontId="8" fillId="0" borderId="0"/>
    <xf numFmtId="289" fontId="8" fillId="0" borderId="0"/>
    <xf numFmtId="289" fontId="8" fillId="0" borderId="0"/>
    <xf numFmtId="289" fontId="8" fillId="0" borderId="0"/>
    <xf numFmtId="289" fontId="8" fillId="0" borderId="0"/>
    <xf numFmtId="289" fontId="8" fillId="0" borderId="0"/>
    <xf numFmtId="289" fontId="8" fillId="0" borderId="0"/>
    <xf numFmtId="289" fontId="8" fillId="0" borderId="0"/>
    <xf numFmtId="0" fontId="66" fillId="0" borderId="0"/>
    <xf numFmtId="0" fontId="172" fillId="0" borderId="40">
      <alignment horizontal="center" vertical="center"/>
    </xf>
    <xf numFmtId="9" fontId="173" fillId="0" borderId="0" applyNumberFormat="0" applyFill="0" applyBorder="0" applyAlignment="0" applyProtection="0"/>
    <xf numFmtId="287" fontId="66" fillId="0" borderId="0"/>
    <xf numFmtId="0" fontId="174" fillId="0" borderId="0" applyFont="0" applyBorder="0" applyAlignment="0">
      <alignment horizontal="left" vertical="center"/>
    </xf>
    <xf numFmtId="0" fontId="8" fillId="0" borderId="0">
      <protection locked="0"/>
    </xf>
    <xf numFmtId="0" fontId="175" fillId="9" borderId="0" applyNumberFormat="0" applyBorder="0" applyAlignment="0" applyProtection="0">
      <alignment vertical="center"/>
    </xf>
    <xf numFmtId="0" fontId="175" fillId="9" borderId="0" applyNumberFormat="0" applyBorder="0" applyAlignment="0" applyProtection="0">
      <alignment vertical="center"/>
    </xf>
    <xf numFmtId="0" fontId="175" fillId="9" borderId="0" applyNumberFormat="0" applyBorder="0" applyAlignment="0" applyProtection="0">
      <alignment vertical="center"/>
    </xf>
    <xf numFmtId="0" fontId="175" fillId="9" borderId="0" applyNumberFormat="0" applyBorder="0" applyAlignment="0" applyProtection="0">
      <alignment vertical="center"/>
    </xf>
    <xf numFmtId="0" fontId="167" fillId="0" borderId="0" applyFont="0" applyFill="0" applyBorder="0" applyAlignment="0" applyProtection="0"/>
    <xf numFmtId="0" fontId="53" fillId="0" borderId="0">
      <protection locked="0"/>
    </xf>
    <xf numFmtId="0" fontId="53" fillId="0" borderId="0">
      <protection locked="0"/>
    </xf>
    <xf numFmtId="0" fontId="53" fillId="0" borderId="0">
      <protection locked="0"/>
    </xf>
    <xf numFmtId="0" fontId="167" fillId="0" borderId="0" applyFont="0" applyFill="0" applyBorder="0" applyAlignment="0" applyProtection="0"/>
    <xf numFmtId="49" fontId="8" fillId="0" borderId="0" applyFont="0" applyFill="0" applyBorder="0" applyAlignment="0" applyProtection="0"/>
    <xf numFmtId="290" fontId="113" fillId="0" borderId="40" applyFill="0" applyBorder="0" applyProtection="0">
      <alignment horizontal="center" vertical="center" shrinkToFit="1"/>
    </xf>
    <xf numFmtId="291" fontId="65" fillId="0" borderId="40" applyFill="0" applyAlignment="0" applyProtection="0">
      <alignment vertical="center"/>
    </xf>
    <xf numFmtId="3" fontId="37" fillId="0" borderId="68">
      <alignment horizontal="center"/>
    </xf>
    <xf numFmtId="292" fontId="65" fillId="0" borderId="40" applyFill="0" applyBorder="0" applyProtection="0">
      <alignment vertical="center" shrinkToFit="1"/>
    </xf>
    <xf numFmtId="0" fontId="176" fillId="0" borderId="28">
      <alignment vertical="center"/>
    </xf>
    <xf numFmtId="3" fontId="10" fillId="0" borderId="33" applyNumberFormat="0" applyFill="0" applyBorder="0" applyProtection="0">
      <alignment horizontal="center" vertical="center"/>
    </xf>
    <xf numFmtId="0" fontId="33" fillId="36" borderId="0">
      <alignment horizontal="left"/>
    </xf>
    <xf numFmtId="0" fontId="167" fillId="0" borderId="0" applyFont="0" applyFill="0" applyBorder="0" applyAlignment="0" applyProtection="0"/>
    <xf numFmtId="0" fontId="53" fillId="0" borderId="0">
      <protection locked="0"/>
    </xf>
    <xf numFmtId="0" fontId="53" fillId="0" borderId="0">
      <protection locked="0"/>
    </xf>
    <xf numFmtId="0" fontId="53" fillId="0" borderId="0">
      <protection locked="0"/>
    </xf>
    <xf numFmtId="0" fontId="167" fillId="0" borderId="0" applyFont="0" applyFill="0" applyBorder="0" applyAlignment="0" applyProtection="0"/>
    <xf numFmtId="0" fontId="63" fillId="0" borderId="0" applyFont="0"/>
    <xf numFmtId="0" fontId="177" fillId="0" borderId="0" applyNumberFormat="0" applyFill="0" applyBorder="0" applyAlignment="0" applyProtection="0">
      <alignment vertical="top"/>
      <protection locked="0"/>
    </xf>
    <xf numFmtId="0" fontId="123" fillId="0" borderId="0" applyNumberFormat="0" applyFill="0" applyBorder="0" applyAlignment="0" applyProtection="0">
      <alignment vertical="top"/>
      <protection locked="0"/>
    </xf>
    <xf numFmtId="40" fontId="178" fillId="0" borderId="0" applyFont="0" applyFill="0" applyBorder="0" applyAlignment="0" applyProtection="0"/>
    <xf numFmtId="38" fontId="178"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203" fontId="49" fillId="0" borderId="51">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1" fillId="37" borderId="56" applyNumberFormat="0" applyFont="0" applyAlignment="0" applyProtection="0">
      <alignment vertical="center"/>
    </xf>
    <xf numFmtId="0" fontId="178" fillId="0" borderId="0" applyFont="0" applyFill="0" applyBorder="0" applyAlignment="0" applyProtection="0"/>
    <xf numFmtId="0" fontId="178"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41" fontId="71" fillId="0" borderId="64" applyNumberFormat="0" applyFont="0" applyFill="0" applyBorder="0" applyProtection="0">
      <alignment horizontal="distributed"/>
    </xf>
    <xf numFmtId="194" fontId="8" fillId="0" borderId="0">
      <protection locked="0"/>
    </xf>
    <xf numFmtId="20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89" fontId="57"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4" fontId="8" fillId="0" borderId="0">
      <protection locked="0"/>
    </xf>
    <xf numFmtId="194" fontId="8" fillId="0" borderId="0">
      <protection locked="0"/>
    </xf>
    <xf numFmtId="220" fontId="33" fillId="0" borderId="0">
      <protection locked="0"/>
    </xf>
    <xf numFmtId="220" fontId="33" fillId="0" borderId="0">
      <protection locked="0"/>
    </xf>
    <xf numFmtId="194" fontId="8" fillId="0" borderId="0">
      <protection locked="0"/>
    </xf>
    <xf numFmtId="220" fontId="33" fillId="0" borderId="0">
      <protection locked="0"/>
    </xf>
    <xf numFmtId="10" fontId="65" fillId="0" borderId="0">
      <alignment vertical="center"/>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220" fontId="33" fillId="0" borderId="0">
      <protection locked="0"/>
    </xf>
    <xf numFmtId="220" fontId="33" fillId="0" borderId="0">
      <protection locked="0"/>
    </xf>
    <xf numFmtId="189" fontId="73" fillId="0" borderId="0">
      <protection locked="0"/>
    </xf>
    <xf numFmtId="189" fontId="73" fillId="0" borderId="0">
      <protection locked="0"/>
    </xf>
    <xf numFmtId="189" fontId="73" fillId="0" borderId="0">
      <protection locked="0"/>
    </xf>
    <xf numFmtId="194" fontId="8" fillId="0" borderId="0">
      <protection locked="0"/>
    </xf>
    <xf numFmtId="293" fontId="73" fillId="0" borderId="0">
      <protection locked="0"/>
    </xf>
    <xf numFmtId="194" fontId="8" fillId="0" borderId="0">
      <protection locked="0"/>
    </xf>
    <xf numFmtId="194" fontId="8" fillId="0" borderId="0">
      <protection locked="0"/>
    </xf>
    <xf numFmtId="10" fontId="65" fillId="0" borderId="0">
      <alignment vertical="center"/>
    </xf>
    <xf numFmtId="194" fontId="8" fillId="0" borderId="0">
      <protection locked="0"/>
    </xf>
    <xf numFmtId="294" fontId="33" fillId="0" borderId="0" applyFont="0" applyFill="0" applyBorder="0" applyProtection="0">
      <alignment horizontal="center" vertical="center"/>
    </xf>
    <xf numFmtId="295" fontId="33" fillId="0" borderId="0" applyFont="0" applyFill="0" applyBorder="0" applyProtection="0">
      <alignment horizontal="center" vertical="center"/>
    </xf>
    <xf numFmtId="9" fontId="66" fillId="23" borderId="0" applyFill="0" applyBorder="0" applyProtection="0">
      <alignment horizontal="right"/>
    </xf>
    <xf numFmtId="10" fontId="66" fillId="0" borderId="0" applyFill="0" applyBorder="0" applyProtection="0">
      <alignment horizontal="right"/>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8" fillId="0" borderId="0" applyFont="0" applyFill="0" applyBorder="0" applyAlignment="0" applyProtection="0">
      <alignment vertical="center"/>
    </xf>
    <xf numFmtId="9" fontId="4" fillId="0" borderId="0" applyFont="0" applyFill="0" applyBorder="0" applyAlignment="0" applyProtection="0">
      <alignment vertical="center"/>
    </xf>
    <xf numFmtId="9" fontId="8" fillId="0" borderId="0" applyFont="0" applyFill="0" applyBorder="0" applyAlignment="0" applyProtection="0"/>
    <xf numFmtId="9" fontId="7" fillId="0" borderId="0" applyFont="0" applyFill="0" applyBorder="0" applyAlignment="0" applyProtection="0">
      <alignment vertical="center"/>
    </xf>
    <xf numFmtId="9" fontId="11"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217" fontId="33" fillId="0" borderId="0" applyFont="0" applyFill="0" applyBorder="0" applyAlignment="0" applyProtection="0"/>
    <xf numFmtId="193" fontId="33" fillId="0" borderId="0" applyFont="0" applyFill="0" applyBorder="0" applyAlignment="0" applyProtection="0"/>
    <xf numFmtId="0" fontId="179" fillId="0" borderId="0"/>
    <xf numFmtId="0" fontId="180" fillId="38" borderId="0" applyNumberFormat="0" applyBorder="0" applyAlignment="0" applyProtection="0">
      <alignment vertical="center"/>
    </xf>
    <xf numFmtId="0" fontId="180" fillId="38" borderId="0" applyNumberFormat="0" applyBorder="0" applyAlignment="0" applyProtection="0">
      <alignment vertical="center"/>
    </xf>
    <xf numFmtId="0" fontId="180" fillId="38" borderId="0" applyNumberFormat="0" applyBorder="0" applyAlignment="0" applyProtection="0">
      <alignment vertical="center"/>
    </xf>
    <xf numFmtId="0" fontId="180" fillId="38" borderId="0" applyNumberFormat="0" applyBorder="0" applyAlignment="0" applyProtection="0">
      <alignment vertical="center"/>
    </xf>
    <xf numFmtId="0" fontId="181" fillId="0" borderId="0"/>
    <xf numFmtId="203" fontId="182" fillId="0" borderId="1">
      <alignment vertical="center"/>
    </xf>
    <xf numFmtId="0" fontId="8" fillId="0" borderId="12" applyBorder="0"/>
    <xf numFmtId="0" fontId="183" fillId="0" borderId="0" applyNumberFormat="0" applyFont="0" applyFill="0" applyBorder="0" applyProtection="0">
      <alignment horizontal="centerContinuous" vertical="center"/>
    </xf>
    <xf numFmtId="296" fontId="184" fillId="0" borderId="0" applyFill="0" applyBorder="0" applyProtection="0">
      <alignment horizontal="centerContinuous" vertical="center"/>
    </xf>
    <xf numFmtId="254" fontId="184" fillId="0" borderId="0" applyNumberFormat="0" applyFont="0" applyFill="0" applyBorder="0" applyProtection="0">
      <alignment horizontal="centerContinuous"/>
    </xf>
    <xf numFmtId="0" fontId="34" fillId="0" borderId="0" applyNumberFormat="0" applyFont="0" applyFill="0" applyBorder="0" applyProtection="0">
      <alignment horizontal="centerContinuous" vertical="center"/>
    </xf>
    <xf numFmtId="217" fontId="33" fillId="0" borderId="0" applyNumberFormat="0" applyFont="0" applyFill="0" applyBorder="0" applyProtection="0">
      <alignment horizontal="centerContinuous"/>
    </xf>
    <xf numFmtId="254" fontId="184" fillId="0" borderId="0" applyNumberFormat="0" applyFont="0" applyFill="0" applyBorder="0" applyProtection="0">
      <alignment horizontal="centerContinuous" vertical="center"/>
    </xf>
    <xf numFmtId="182" fontId="185" fillId="0" borderId="40">
      <alignment vertical="center"/>
    </xf>
    <xf numFmtId="3" fontId="71" fillId="0" borderId="64"/>
    <xf numFmtId="0" fontId="71" fillId="0" borderId="64"/>
    <xf numFmtId="3" fontId="71" fillId="0" borderId="20"/>
    <xf numFmtId="3" fontId="71" fillId="0" borderId="69"/>
    <xf numFmtId="0" fontId="186" fillId="0" borderId="64"/>
    <xf numFmtId="0" fontId="187" fillId="0" borderId="0">
      <alignment horizontal="center"/>
    </xf>
    <xf numFmtId="0" fontId="145" fillId="0" borderId="70">
      <alignment horizontal="center"/>
    </xf>
    <xf numFmtId="0" fontId="188" fillId="0" borderId="0" applyNumberFormat="0" applyFill="0" applyBorder="0" applyAlignment="0" applyProtection="0">
      <alignment vertical="center"/>
    </xf>
    <xf numFmtId="0" fontId="188" fillId="0" borderId="0" applyNumberFormat="0" applyFill="0" applyBorder="0" applyAlignment="0" applyProtection="0">
      <alignment vertical="center"/>
    </xf>
    <xf numFmtId="0" fontId="188" fillId="0" borderId="0" applyNumberFormat="0" applyFill="0" applyBorder="0" applyAlignment="0" applyProtection="0">
      <alignment vertical="center"/>
    </xf>
    <xf numFmtId="0" fontId="188" fillId="0" borderId="0" applyNumberFormat="0" applyFill="0" applyBorder="0" applyAlignment="0" applyProtection="0">
      <alignment vertical="center"/>
    </xf>
    <xf numFmtId="0" fontId="189" fillId="39" borderId="71" applyNumberFormat="0" applyAlignment="0" applyProtection="0">
      <alignment vertical="center"/>
    </xf>
    <xf numFmtId="0" fontId="189" fillId="39" borderId="71" applyNumberFormat="0" applyAlignment="0" applyProtection="0">
      <alignment vertical="center"/>
    </xf>
    <xf numFmtId="0" fontId="189" fillId="39" borderId="71" applyNumberFormat="0" applyAlignment="0" applyProtection="0">
      <alignment vertical="center"/>
    </xf>
    <xf numFmtId="0" fontId="189" fillId="39" borderId="71" applyNumberFormat="0" applyAlignment="0" applyProtection="0">
      <alignment vertical="center"/>
    </xf>
    <xf numFmtId="0" fontId="171" fillId="0" borderId="43"/>
    <xf numFmtId="4" fontId="171" fillId="0" borderId="12"/>
    <xf numFmtId="297" fontId="8" fillId="0" borderId="12"/>
    <xf numFmtId="0" fontId="8" fillId="0" borderId="12"/>
    <xf numFmtId="254" fontId="183" fillId="0" borderId="72" applyFont="0" applyFill="0" applyBorder="0" applyAlignment="0" applyProtection="0">
      <alignment vertical="center"/>
    </xf>
    <xf numFmtId="296" fontId="183" fillId="0" borderId="72" applyFont="0" applyFill="0" applyBorder="0" applyAlignment="0" applyProtection="0">
      <alignment vertical="center"/>
    </xf>
    <xf numFmtId="1" fontId="33" fillId="0" borderId="0"/>
    <xf numFmtId="298" fontId="65" fillId="0" borderId="0">
      <alignment vertical="center"/>
    </xf>
    <xf numFmtId="0" fontId="170" fillId="0" borderId="0"/>
    <xf numFmtId="203" fontId="170" fillId="0" borderId="1">
      <alignment vertical="center"/>
    </xf>
    <xf numFmtId="247" fontId="8" fillId="0" borderId="0" applyFont="0" applyFill="0" applyBorder="0" applyAlignment="0" applyProtection="0"/>
    <xf numFmtId="254" fontId="184" fillId="0" borderId="0" applyFont="0" applyFill="0" applyBorder="0" applyProtection="0">
      <alignment horizontal="centerContinuous" vertical="center"/>
    </xf>
    <xf numFmtId="299" fontId="8" fillId="0" borderId="0">
      <alignment vertical="center"/>
    </xf>
    <xf numFmtId="300" fontId="33" fillId="0" borderId="0">
      <alignment vertical="center"/>
    </xf>
    <xf numFmtId="300" fontId="33" fillId="0" borderId="0">
      <alignment vertical="center"/>
    </xf>
    <xf numFmtId="300" fontId="33" fillId="0" borderId="0">
      <alignment vertical="center"/>
    </xf>
    <xf numFmtId="0" fontId="190" fillId="0" borderId="0">
      <alignment vertical="center"/>
    </xf>
    <xf numFmtId="193" fontId="184" fillId="0" borderId="0" applyFont="0" applyFill="0" applyBorder="0" applyProtection="0">
      <alignment horizontal="centerContinuous" vertical="center"/>
    </xf>
    <xf numFmtId="217" fontId="184" fillId="0" borderId="0" applyFont="0" applyFill="0" applyBorder="0" applyProtection="0">
      <alignment horizontal="centerContinuous" vertical="center"/>
    </xf>
    <xf numFmtId="301" fontId="184" fillId="0" borderId="40" applyFont="0" applyFill="0" applyBorder="0" applyProtection="0">
      <alignment horizontal="right" vertical="center"/>
      <protection locked="0"/>
    </xf>
    <xf numFmtId="301" fontId="49"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4"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11" fillId="0" borderId="0" applyFont="0" applyFill="0" applyBorder="0" applyAlignment="0" applyProtection="0">
      <alignment vertical="center"/>
    </xf>
    <xf numFmtId="41" fontId="8" fillId="0" borderId="0" applyFont="0" applyFill="0" applyBorder="0" applyAlignment="0" applyProtection="0">
      <alignment vertical="center"/>
    </xf>
    <xf numFmtId="302" fontId="120" fillId="0" borderId="0"/>
    <xf numFmtId="184" fontId="8" fillId="0" borderId="0" applyFill="0" applyBorder="0" applyAlignment="0" applyProtection="0"/>
    <xf numFmtId="41" fontId="11" fillId="0" borderId="0" applyFont="0" applyFill="0" applyBorder="0" applyAlignment="0" applyProtection="0">
      <alignment vertical="center"/>
    </xf>
    <xf numFmtId="41" fontId="66" fillId="0" borderId="0" applyFont="0" applyFill="0" applyBorder="0" applyAlignment="0" applyProtection="0"/>
    <xf numFmtId="41" fontId="8" fillId="0" borderId="0" applyFont="0" applyFill="0" applyBorder="0" applyAlignment="0" applyProtection="0"/>
    <xf numFmtId="41" fontId="11" fillId="0" borderId="0" applyFont="0" applyFill="0" applyBorder="0" applyAlignment="0" applyProtection="0">
      <alignment vertical="center"/>
    </xf>
    <xf numFmtId="41" fontId="7"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191" fillId="0" borderId="0" applyFont="0" applyFill="0" applyBorder="0" applyAlignment="0" applyProtection="0">
      <alignment vertical="center"/>
    </xf>
    <xf numFmtId="41" fontId="7"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287" fontId="8" fillId="0" borderId="0" applyFont="0" applyFill="0" applyBorder="0" applyAlignment="0" applyProtection="0"/>
    <xf numFmtId="287" fontId="8" fillId="0" borderId="0" applyFont="0" applyFill="0" applyBorder="0" applyAlignment="0" applyProtection="0"/>
    <xf numFmtId="0" fontId="49" fillId="0" borderId="0"/>
    <xf numFmtId="0" fontId="8" fillId="0" borderId="0" applyFont="0" applyFill="0" applyBorder="0" applyAlignment="0" applyProtection="0"/>
    <xf numFmtId="0" fontId="33" fillId="0" borderId="0"/>
    <xf numFmtId="0" fontId="192" fillId="0" borderId="0" applyFont="0" applyFill="0" applyBorder="0" applyAlignment="0" applyProtection="0"/>
    <xf numFmtId="0" fontId="79" fillId="0" borderId="0"/>
    <xf numFmtId="0" fontId="79" fillId="0" borderId="0"/>
    <xf numFmtId="0" fontId="79" fillId="0" borderId="0"/>
    <xf numFmtId="0" fontId="79" fillId="0" borderId="0"/>
    <xf numFmtId="0" fontId="33" fillId="0" borderId="0"/>
    <xf numFmtId="0" fontId="52" fillId="0" borderId="0"/>
    <xf numFmtId="0" fontId="34" fillId="0" borderId="0"/>
    <xf numFmtId="0" fontId="41" fillId="0" borderId="73"/>
    <xf numFmtId="0" fontId="193" fillId="0" borderId="74" applyNumberFormat="0" applyFill="0" applyAlignment="0" applyProtection="0">
      <alignment vertical="center"/>
    </xf>
    <xf numFmtId="0" fontId="193" fillId="0" borderId="74" applyNumberFormat="0" applyFill="0" applyAlignment="0" applyProtection="0">
      <alignment vertical="center"/>
    </xf>
    <xf numFmtId="0" fontId="193" fillId="0" borderId="74" applyNumberFormat="0" applyFill="0" applyAlignment="0" applyProtection="0">
      <alignment vertical="center"/>
    </xf>
    <xf numFmtId="0" fontId="193" fillId="0" borderId="74" applyNumberFormat="0" applyFill="0" applyAlignment="0" applyProtection="0">
      <alignment vertical="center"/>
    </xf>
    <xf numFmtId="0" fontId="194" fillId="0" borderId="0" applyNumberFormat="0" applyFill="0" applyBorder="0" applyAlignment="0" applyProtection="0">
      <alignment vertical="top"/>
      <protection locked="0"/>
    </xf>
    <xf numFmtId="0" fontId="195" fillId="0" borderId="64">
      <alignment vertical="center"/>
    </xf>
    <xf numFmtId="0" fontId="34" fillId="0" borderId="0"/>
    <xf numFmtId="303" fontId="34" fillId="0" borderId="64" applyBorder="0">
      <alignment vertical="center"/>
    </xf>
    <xf numFmtId="0" fontId="196" fillId="0" borderId="75" applyNumberFormat="0" applyFill="0" applyAlignment="0" applyProtection="0">
      <alignment vertical="center"/>
    </xf>
    <xf numFmtId="0" fontId="196" fillId="0" borderId="75" applyNumberFormat="0" applyFill="0" applyAlignment="0" applyProtection="0">
      <alignment vertical="center"/>
    </xf>
    <xf numFmtId="0" fontId="196" fillId="0" borderId="75" applyNumberFormat="0" applyFill="0" applyAlignment="0" applyProtection="0">
      <alignment vertical="center"/>
    </xf>
    <xf numFmtId="0" fontId="196" fillId="0" borderId="75" applyNumberFormat="0" applyFill="0" applyAlignment="0" applyProtection="0">
      <alignment vertical="center"/>
    </xf>
    <xf numFmtId="304" fontId="197" fillId="0" borderId="0" applyFill="0" applyBorder="0">
      <alignment horizontal="centerContinuous"/>
    </xf>
    <xf numFmtId="305" fontId="197" fillId="0" borderId="0" applyFill="0" applyBorder="0">
      <alignment horizontal="centerContinuous"/>
    </xf>
    <xf numFmtId="206" fontId="198" fillId="0" borderId="0" applyFont="0" applyFill="0" applyBorder="0" applyAlignment="0" applyProtection="0"/>
    <xf numFmtId="306" fontId="33" fillId="0" borderId="0" applyFont="0" applyFill="0" applyBorder="0" applyAlignment="0" applyProtection="0"/>
    <xf numFmtId="0" fontId="33" fillId="0" borderId="0" applyFont="0" applyFill="0" applyBorder="0" applyAlignment="0" applyProtection="0"/>
    <xf numFmtId="306" fontId="33" fillId="0" borderId="0" applyFont="0" applyFill="0" applyBorder="0" applyAlignment="0" applyProtection="0"/>
    <xf numFmtId="306" fontId="33" fillId="0" borderId="0" applyFont="0" applyFill="0" applyBorder="0" applyAlignment="0" applyProtection="0"/>
    <xf numFmtId="307" fontId="8" fillId="0" borderId="0" applyFont="0" applyFill="0" applyBorder="0" applyAlignment="0" applyProtection="0"/>
    <xf numFmtId="206" fontId="198" fillId="0" borderId="0" applyFont="0" applyFill="0" applyBorder="0" applyAlignment="0" applyProtection="0"/>
    <xf numFmtId="306" fontId="33" fillId="0" borderId="0" applyFont="0" applyFill="0" applyBorder="0" applyAlignment="0" applyProtection="0"/>
    <xf numFmtId="306" fontId="33" fillId="0" borderId="0" applyFont="0" applyFill="0" applyBorder="0" applyAlignment="0" applyProtection="0"/>
    <xf numFmtId="308" fontId="33" fillId="0" borderId="0" applyFont="0" applyFill="0" applyBorder="0" applyAlignment="0" applyProtection="0"/>
    <xf numFmtId="0" fontId="199" fillId="0" borderId="0">
      <alignment vertical="center"/>
    </xf>
    <xf numFmtId="256" fontId="200" fillId="0" borderId="40" applyNumberFormat="0" applyFont="0" applyFill="0" applyAlignment="0" applyProtection="0">
      <alignment horizontal="center" vertical="center"/>
    </xf>
    <xf numFmtId="0" fontId="201" fillId="0" borderId="0">
      <alignment horizontal="center" vertical="center"/>
    </xf>
    <xf numFmtId="49" fontId="66" fillId="0" borderId="76" applyNumberFormat="0" applyAlignment="0"/>
    <xf numFmtId="3" fontId="8" fillId="0" borderId="64"/>
    <xf numFmtId="0" fontId="183" fillId="0" borderId="0" applyNumberFormat="0" applyFont="0" applyFill="0" applyBorder="0" applyProtection="0">
      <alignment vertical="center"/>
    </xf>
    <xf numFmtId="0" fontId="57" fillId="0" borderId="0"/>
    <xf numFmtId="0" fontId="63" fillId="0" borderId="0" applyNumberFormat="0" applyBorder="0" applyAlignment="0">
      <alignment horizontal="centerContinuous" vertical="center"/>
    </xf>
    <xf numFmtId="291" fontId="71" fillId="0" borderId="0" applyFill="0" applyBorder="0" applyProtection="0">
      <alignment vertical="center"/>
    </xf>
    <xf numFmtId="309" fontId="71" fillId="0" borderId="40" applyFont="0" applyFill="0" applyBorder="0" applyProtection="0">
      <alignment horizontal="center" vertical="center"/>
    </xf>
    <xf numFmtId="0" fontId="202" fillId="13" borderId="66" applyNumberFormat="0" applyAlignment="0" applyProtection="0">
      <alignment vertical="center"/>
    </xf>
    <xf numFmtId="0" fontId="202" fillId="13" borderId="66" applyNumberFormat="0" applyAlignment="0" applyProtection="0">
      <alignment vertical="center"/>
    </xf>
    <xf numFmtId="0" fontId="202" fillId="13" borderId="66" applyNumberFormat="0" applyAlignment="0" applyProtection="0">
      <alignment vertical="center"/>
    </xf>
    <xf numFmtId="0" fontId="202" fillId="13" borderId="66" applyNumberFormat="0" applyAlignment="0" applyProtection="0">
      <alignment vertical="center"/>
    </xf>
    <xf numFmtId="4" fontId="167" fillId="0" borderId="0" applyFont="0" applyFill="0" applyBorder="0" applyAlignment="0" applyProtection="0"/>
    <xf numFmtId="0" fontId="171" fillId="0" borderId="0"/>
    <xf numFmtId="4" fontId="167" fillId="0" borderId="0" applyFont="0" applyFill="0" applyBorder="0" applyAlignment="0" applyProtection="0"/>
    <xf numFmtId="4" fontId="167" fillId="0" borderId="0" applyFont="0" applyFill="0" applyBorder="0" applyAlignment="0" applyProtection="0"/>
    <xf numFmtId="4" fontId="167" fillId="0" borderId="0" applyFont="0" applyFill="0" applyBorder="0" applyAlignment="0" applyProtection="0"/>
    <xf numFmtId="4" fontId="53" fillId="0" borderId="0">
      <protection locked="0"/>
    </xf>
    <xf numFmtId="4" fontId="53" fillId="0" borderId="0">
      <protection locked="0"/>
    </xf>
    <xf numFmtId="4" fontId="53" fillId="0" borderId="0">
      <protection locked="0"/>
    </xf>
    <xf numFmtId="4" fontId="167" fillId="0" borderId="0" applyFont="0" applyFill="0" applyBorder="0" applyAlignment="0" applyProtection="0"/>
    <xf numFmtId="4" fontId="167" fillId="0" borderId="0" applyFont="0" applyFill="0" applyBorder="0" applyAlignment="0" applyProtection="0"/>
    <xf numFmtId="4" fontId="167" fillId="0" borderId="0" applyFont="0" applyFill="0" applyBorder="0" applyAlignment="0" applyProtection="0"/>
    <xf numFmtId="4" fontId="167" fillId="0" borderId="0" applyFont="0" applyFill="0" applyBorder="0" applyAlignment="0" applyProtection="0"/>
    <xf numFmtId="4" fontId="167" fillId="0" borderId="0" applyFont="0" applyFill="0" applyBorder="0" applyAlignment="0" applyProtection="0"/>
    <xf numFmtId="4" fontId="53" fillId="0" borderId="0">
      <protection locked="0"/>
    </xf>
    <xf numFmtId="3" fontId="167" fillId="0" borderId="0" applyFont="0" applyFill="0" applyBorder="0" applyAlignment="0" applyProtection="0"/>
    <xf numFmtId="310" fontId="33" fillId="0" borderId="0">
      <protection locked="0"/>
    </xf>
    <xf numFmtId="310" fontId="33" fillId="0" borderId="0">
      <protection locked="0"/>
    </xf>
    <xf numFmtId="310" fontId="33" fillId="0" borderId="0">
      <protection locked="0"/>
    </xf>
    <xf numFmtId="3" fontId="167" fillId="0" borderId="0" applyFont="0" applyFill="0" applyBorder="0" applyAlignment="0" applyProtection="0"/>
    <xf numFmtId="0" fontId="38" fillId="0" borderId="0" applyNumberFormat="0" applyFont="0" applyBorder="0" applyAlignment="0"/>
    <xf numFmtId="1" fontId="38" fillId="0" borderId="0" applyBorder="0">
      <alignment vertical="center"/>
    </xf>
    <xf numFmtId="311" fontId="67" fillId="0" borderId="0" applyFill="0" applyBorder="0">
      <alignment horizontal="centerContinuous"/>
    </xf>
    <xf numFmtId="0" fontId="203" fillId="0" borderId="77" applyNumberFormat="0" applyFill="0" applyAlignment="0" applyProtection="0">
      <alignment vertical="center"/>
    </xf>
    <xf numFmtId="0" fontId="203" fillId="0" borderId="77" applyNumberFormat="0" applyFill="0" applyAlignment="0" applyProtection="0">
      <alignment vertical="center"/>
    </xf>
    <xf numFmtId="0" fontId="203" fillId="0" borderId="77" applyNumberFormat="0" applyFill="0" applyAlignment="0" applyProtection="0">
      <alignment vertical="center"/>
    </xf>
    <xf numFmtId="0" fontId="203" fillId="0" borderId="77" applyNumberFormat="0" applyFill="0" applyAlignment="0" applyProtection="0">
      <alignment vertical="center"/>
    </xf>
    <xf numFmtId="0" fontId="33" fillId="0" borderId="0">
      <alignment vertical="center"/>
    </xf>
    <xf numFmtId="0" fontId="204" fillId="0" borderId="0">
      <alignment horizontal="centerContinuous" vertical="center"/>
    </xf>
    <xf numFmtId="0" fontId="205" fillId="0" borderId="78" applyNumberFormat="0" applyFill="0" applyAlignment="0" applyProtection="0">
      <alignment vertical="center"/>
    </xf>
    <xf numFmtId="0" fontId="205" fillId="0" borderId="78" applyNumberFormat="0" applyFill="0" applyAlignment="0" applyProtection="0">
      <alignment vertical="center"/>
    </xf>
    <xf numFmtId="0" fontId="205" fillId="0" borderId="78" applyNumberFormat="0" applyFill="0" applyAlignment="0" applyProtection="0">
      <alignment vertical="center"/>
    </xf>
    <xf numFmtId="0" fontId="205" fillId="0" borderId="78" applyNumberFormat="0" applyFill="0" applyAlignment="0" applyProtection="0">
      <alignment vertical="center"/>
    </xf>
    <xf numFmtId="0" fontId="206" fillId="0" borderId="79" applyNumberFormat="0" applyFill="0" applyAlignment="0" applyProtection="0">
      <alignment vertical="center"/>
    </xf>
    <xf numFmtId="0" fontId="206" fillId="0" borderId="79" applyNumberFormat="0" applyFill="0" applyAlignment="0" applyProtection="0">
      <alignment vertical="center"/>
    </xf>
    <xf numFmtId="0" fontId="206" fillId="0" borderId="79" applyNumberFormat="0" applyFill="0" applyAlignment="0" applyProtection="0">
      <alignment vertical="center"/>
    </xf>
    <xf numFmtId="0" fontId="206" fillId="0" borderId="79" applyNumberFormat="0" applyFill="0" applyAlignment="0" applyProtection="0">
      <alignment vertical="center"/>
    </xf>
    <xf numFmtId="0" fontId="206" fillId="0" borderId="0" applyNumberFormat="0" applyFill="0" applyBorder="0" applyAlignment="0" applyProtection="0">
      <alignment vertical="center"/>
    </xf>
    <xf numFmtId="0" fontId="206" fillId="0" borderId="0" applyNumberFormat="0" applyFill="0" applyBorder="0" applyAlignment="0" applyProtection="0">
      <alignment vertical="center"/>
    </xf>
    <xf numFmtId="0" fontId="206" fillId="0" borderId="0" applyNumberFormat="0" applyFill="0" applyBorder="0" applyAlignment="0" applyProtection="0">
      <alignment vertical="center"/>
    </xf>
    <xf numFmtId="0" fontId="206" fillId="0" borderId="0" applyNumberFormat="0" applyFill="0" applyBorder="0" applyAlignment="0" applyProtection="0">
      <alignment vertical="center"/>
    </xf>
    <xf numFmtId="0" fontId="207" fillId="0" borderId="0" applyNumberFormat="0" applyFill="0" applyBorder="0" applyAlignment="0" applyProtection="0">
      <alignment vertical="center"/>
    </xf>
    <xf numFmtId="0" fontId="207" fillId="0" borderId="0" applyNumberFormat="0" applyFill="0" applyBorder="0" applyAlignment="0" applyProtection="0">
      <alignment vertical="center"/>
    </xf>
    <xf numFmtId="0" fontId="207" fillId="0" borderId="0" applyNumberFormat="0" applyFill="0" applyBorder="0" applyAlignment="0" applyProtection="0">
      <alignment vertical="center"/>
    </xf>
    <xf numFmtId="0" fontId="207" fillId="0" borderId="0" applyNumberFormat="0" applyFill="0" applyBorder="0" applyAlignment="0" applyProtection="0">
      <alignment vertical="center"/>
    </xf>
    <xf numFmtId="0" fontId="33" fillId="0" borderId="64">
      <alignment horizontal="distributed" vertical="center" justifyLastLine="1"/>
    </xf>
    <xf numFmtId="0" fontId="33" fillId="0" borderId="12">
      <alignment horizontal="distributed" vertical="top" justifyLastLine="1"/>
    </xf>
    <xf numFmtId="0" fontId="33" fillId="0" borderId="80">
      <alignment horizontal="distributed" justifyLastLine="1"/>
    </xf>
    <xf numFmtId="203" fontId="208" fillId="0" borderId="0">
      <alignment vertical="center"/>
    </xf>
    <xf numFmtId="0" fontId="33" fillId="0" borderId="0"/>
    <xf numFmtId="0" fontId="209" fillId="0" borderId="0"/>
    <xf numFmtId="0" fontId="210" fillId="10" borderId="0" applyNumberFormat="0" applyBorder="0" applyAlignment="0" applyProtection="0">
      <alignment vertical="center"/>
    </xf>
    <xf numFmtId="0" fontId="210" fillId="10" borderId="0" applyNumberFormat="0" applyBorder="0" applyAlignment="0" applyProtection="0">
      <alignment vertical="center"/>
    </xf>
    <xf numFmtId="0" fontId="210" fillId="10" borderId="0" applyNumberFormat="0" applyBorder="0" applyAlignment="0" applyProtection="0">
      <alignment vertical="center"/>
    </xf>
    <xf numFmtId="0" fontId="210" fillId="10" borderId="0" applyNumberFormat="0" applyBorder="0" applyAlignment="0" applyProtection="0">
      <alignment vertical="center"/>
    </xf>
    <xf numFmtId="0" fontId="210" fillId="10" borderId="0" applyNumberFormat="0" applyBorder="0" applyAlignment="0" applyProtection="0">
      <alignment vertical="center"/>
    </xf>
    <xf numFmtId="312" fontId="197" fillId="0" borderId="0" applyFill="0" applyBorder="0">
      <alignment horizontal="centerContinuous"/>
    </xf>
    <xf numFmtId="313" fontId="197" fillId="0" borderId="0" applyFill="0" applyBorder="0">
      <alignment horizontal="centerContinuous"/>
    </xf>
    <xf numFmtId="0" fontId="33" fillId="0" borderId="0"/>
    <xf numFmtId="0" fontId="33" fillId="0" borderId="0"/>
    <xf numFmtId="0" fontId="33" fillId="0" borderId="0"/>
    <xf numFmtId="0" fontId="33" fillId="0" borderId="0"/>
    <xf numFmtId="1" fontId="211" fillId="23" borderId="0" applyNumberFormat="0" applyFont="0" applyFill="0" applyBorder="0" applyAlignment="0">
      <alignment vertical="center"/>
    </xf>
    <xf numFmtId="41" fontId="57" fillId="0" borderId="0" applyFont="0" applyFill="0" applyBorder="0" applyAlignment="0" applyProtection="0"/>
    <xf numFmtId="43" fontId="57" fillId="0" borderId="0" applyFont="0" applyFill="0" applyBorder="0" applyAlignment="0" applyProtection="0"/>
    <xf numFmtId="0" fontId="212" fillId="35" borderId="81" applyNumberFormat="0" applyAlignment="0" applyProtection="0">
      <alignment vertical="center"/>
    </xf>
    <xf numFmtId="0" fontId="212" fillId="35" borderId="81" applyNumberFormat="0" applyAlignment="0" applyProtection="0">
      <alignment vertical="center"/>
    </xf>
    <xf numFmtId="0" fontId="212" fillId="35" borderId="81" applyNumberFormat="0" applyAlignment="0" applyProtection="0">
      <alignment vertical="center"/>
    </xf>
    <xf numFmtId="0" fontId="212" fillId="35" borderId="81" applyNumberFormat="0" applyAlignment="0" applyProtection="0">
      <alignment vertical="center"/>
    </xf>
    <xf numFmtId="194"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89" fontId="57"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4" fontId="8" fillId="0" borderId="0">
      <protection locked="0"/>
    </xf>
    <xf numFmtId="194" fontId="8" fillId="0" borderId="0">
      <protection locked="0"/>
    </xf>
    <xf numFmtId="220" fontId="33" fillId="0" borderId="0">
      <protection locked="0"/>
    </xf>
    <xf numFmtId="220" fontId="33" fillId="0" borderId="0">
      <protection locked="0"/>
    </xf>
    <xf numFmtId="194" fontId="8" fillId="0" borderId="0">
      <protection locked="0"/>
    </xf>
    <xf numFmtId="220" fontId="33"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220" fontId="33" fillId="0" borderId="0">
      <protection locked="0"/>
    </xf>
    <xf numFmtId="220" fontId="33"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0" fontId="33" fillId="0" borderId="0" applyFont="0" applyFill="0" applyBorder="0" applyAlignment="0" applyProtection="0"/>
    <xf numFmtId="234" fontId="72" fillId="0" borderId="0" applyFont="0" applyFill="0" applyBorder="0" applyAlignment="0" applyProtection="0">
      <alignment vertical="center"/>
    </xf>
    <xf numFmtId="194" fontId="8" fillId="0" borderId="0">
      <protection locked="0"/>
    </xf>
    <xf numFmtId="314" fontId="8" fillId="0" borderId="0" applyFont="0" applyFill="0" applyBorder="0" applyProtection="0">
      <alignment vertical="center"/>
    </xf>
    <xf numFmtId="38" fontId="71" fillId="0" borderId="0" applyFont="0" applyFill="0" applyBorder="0" applyProtection="0">
      <alignment vertical="center"/>
    </xf>
    <xf numFmtId="220" fontId="33" fillId="0" borderId="0">
      <protection locked="0"/>
    </xf>
    <xf numFmtId="203" fontId="33" fillId="0" borderId="41">
      <alignment horizontal="center" vertical="center"/>
    </xf>
    <xf numFmtId="41" fontId="8" fillId="0" borderId="0" applyFont="0" applyFill="0" applyBorder="0" applyAlignment="0" applyProtection="0"/>
    <xf numFmtId="203" fontId="33" fillId="0" borderId="0" applyNumberFormat="0" applyFont="0" applyFill="0" applyBorder="0" applyProtection="0">
      <alignment vertical="center"/>
    </xf>
    <xf numFmtId="203" fontId="49" fillId="0" borderId="82">
      <alignment vertical="center"/>
    </xf>
    <xf numFmtId="0" fontId="42" fillId="0" borderId="64"/>
    <xf numFmtId="315" fontId="66" fillId="23" borderId="0" applyFill="0" applyBorder="0" applyProtection="0">
      <alignment horizontal="right"/>
    </xf>
    <xf numFmtId="203" fontId="8" fillId="0" borderId="0"/>
    <xf numFmtId="187" fontId="49" fillId="0" borderId="83"/>
    <xf numFmtId="38" fontId="71" fillId="0" borderId="0" applyFont="0" applyFill="0" applyBorder="0" applyAlignment="0" applyProtection="0">
      <alignment vertical="center"/>
    </xf>
    <xf numFmtId="308" fontId="33" fillId="0" borderId="0" applyFont="0" applyFill="0" applyBorder="0" applyAlignment="0" applyProtection="0">
      <alignment vertical="center"/>
    </xf>
    <xf numFmtId="277" fontId="33" fillId="0" borderId="0" applyFont="0" applyFill="0" applyBorder="0" applyAlignment="0" applyProtection="0">
      <alignment vertical="center"/>
    </xf>
    <xf numFmtId="298" fontId="113" fillId="0" borderId="0" applyFont="0" applyFill="0" applyBorder="0" applyAlignment="0" applyProtection="0"/>
    <xf numFmtId="316" fontId="49" fillId="0" borderId="0" applyFont="0" applyFill="0" applyBorder="0" applyAlignment="0" applyProtection="0">
      <alignment textRotation="255"/>
    </xf>
    <xf numFmtId="317" fontId="37" fillId="0" borderId="0" applyFont="0" applyFill="0" applyBorder="0" applyAlignment="0" applyProtection="0"/>
    <xf numFmtId="318" fontId="49" fillId="0" borderId="0" applyFont="0" applyFill="0" applyBorder="0" applyAlignment="0" applyProtection="0">
      <alignment textRotation="255"/>
    </xf>
    <xf numFmtId="231" fontId="113" fillId="0" borderId="64">
      <alignment vertical="center"/>
    </xf>
    <xf numFmtId="319" fontId="49" fillId="0" borderId="0" applyFont="0" applyFill="0" applyBorder="0" applyAlignment="0" applyProtection="0">
      <alignment textRotation="255"/>
    </xf>
    <xf numFmtId="0" fontId="16" fillId="0" borderId="0"/>
    <xf numFmtId="196"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320" fontId="37" fillId="0" borderId="0" applyFont="0" applyFill="0" applyBorder="0" applyAlignment="0" applyProtection="0"/>
    <xf numFmtId="0" fontId="8" fillId="0" borderId="0" applyFont="0" applyFill="0" applyBorder="0" applyAlignment="0" applyProtection="0"/>
    <xf numFmtId="3" fontId="33" fillId="0" borderId="84"/>
    <xf numFmtId="0" fontId="38" fillId="0" borderId="0" applyFont="0" applyFill="0" applyBorder="0" applyAlignment="0" applyProtection="0"/>
    <xf numFmtId="194"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89" fontId="57"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4" fontId="8" fillId="0" borderId="0">
      <protection locked="0"/>
    </xf>
    <xf numFmtId="194" fontId="8" fillId="0" borderId="0">
      <protection locked="0"/>
    </xf>
    <xf numFmtId="220" fontId="33" fillId="0" borderId="0">
      <protection locked="0"/>
    </xf>
    <xf numFmtId="220" fontId="33" fillId="0" borderId="0">
      <protection locked="0"/>
    </xf>
    <xf numFmtId="194" fontId="8" fillId="0" borderId="0">
      <protection locked="0"/>
    </xf>
    <xf numFmtId="220" fontId="33"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220" fontId="33" fillId="0" borderId="0">
      <protection locked="0"/>
    </xf>
    <xf numFmtId="220" fontId="33" fillId="0" borderId="0">
      <protection locked="0"/>
    </xf>
    <xf numFmtId="189" fontId="73"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42" fontId="8" fillId="0" borderId="0" applyFont="0" applyFill="0" applyBorder="0" applyAlignment="0" applyProtection="0"/>
    <xf numFmtId="42" fontId="4"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7" fillId="0" borderId="0" applyFont="0" applyFill="0" applyBorder="0" applyAlignment="0" applyProtection="0">
      <alignment vertical="center"/>
    </xf>
    <xf numFmtId="42" fontId="4" fillId="0" borderId="0" applyFont="0" applyFill="0" applyBorder="0" applyAlignment="0" applyProtection="0">
      <alignment vertical="center"/>
    </xf>
    <xf numFmtId="0" fontId="3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33" fillId="0" borderId="0" applyFont="0" applyFill="0" applyBorder="0" applyAlignment="0" applyProtection="0"/>
    <xf numFmtId="10" fontId="167" fillId="0" borderId="0" applyFont="0" applyFill="0" applyBorder="0" applyAlignment="0" applyProtection="0"/>
    <xf numFmtId="321" fontId="33" fillId="0" borderId="0">
      <protection locked="0"/>
    </xf>
    <xf numFmtId="321" fontId="33" fillId="0" borderId="0">
      <protection locked="0"/>
    </xf>
    <xf numFmtId="321" fontId="33" fillId="0" borderId="0">
      <protection locked="0"/>
    </xf>
    <xf numFmtId="10" fontId="167" fillId="0" borderId="0" applyFont="0" applyFill="0" applyBorder="0" applyAlignment="0" applyProtection="0"/>
    <xf numFmtId="194" fontId="8" fillId="0" borderId="0">
      <protection locked="0"/>
    </xf>
    <xf numFmtId="0" fontId="8" fillId="0" borderId="0"/>
    <xf numFmtId="0" fontId="170" fillId="0" borderId="40">
      <alignment horizontal="center" vertical="center"/>
    </xf>
    <xf numFmtId="0" fontId="170" fillId="0" borderId="40">
      <alignment horizontal="left" vertical="center"/>
    </xf>
    <xf numFmtId="0" fontId="170" fillId="0" borderId="40">
      <alignment vertical="center" textRotation="255"/>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89" fontId="57"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4" fontId="8" fillId="0" borderId="0">
      <protection locked="0"/>
    </xf>
    <xf numFmtId="194" fontId="8" fillId="0" borderId="0">
      <protection locked="0"/>
    </xf>
    <xf numFmtId="220" fontId="33" fillId="0" borderId="0">
      <protection locked="0"/>
    </xf>
    <xf numFmtId="220" fontId="33" fillId="0" borderId="0">
      <protection locked="0"/>
    </xf>
    <xf numFmtId="194" fontId="8" fillId="0" borderId="0">
      <protection locked="0"/>
    </xf>
    <xf numFmtId="220" fontId="33" fillId="0" borderId="0">
      <protection locked="0"/>
    </xf>
    <xf numFmtId="0" fontId="8" fillId="0" borderId="0"/>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5" fontId="8" fillId="0" borderId="0">
      <protection locked="0"/>
    </xf>
    <xf numFmtId="194" fontId="8"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194" fontId="8" fillId="0" borderId="0">
      <protection locked="0"/>
    </xf>
    <xf numFmtId="194" fontId="8" fillId="0" borderId="0">
      <protection locked="0"/>
    </xf>
    <xf numFmtId="194" fontId="8" fillId="0" borderId="0">
      <protection locked="0"/>
    </xf>
    <xf numFmtId="196" fontId="33" fillId="0" borderId="0">
      <protection locked="0"/>
    </xf>
    <xf numFmtId="194" fontId="8" fillId="0" borderId="0">
      <protection locked="0"/>
    </xf>
    <xf numFmtId="194" fontId="8" fillId="0" borderId="0">
      <protection locked="0"/>
    </xf>
    <xf numFmtId="194" fontId="8" fillId="0" borderId="0">
      <protection locked="0"/>
    </xf>
    <xf numFmtId="189" fontId="73" fillId="0" borderId="0">
      <protection locked="0"/>
    </xf>
    <xf numFmtId="220" fontId="33" fillId="0" borderId="0">
      <protection locked="0"/>
    </xf>
    <xf numFmtId="220" fontId="33" fillId="0" borderId="0">
      <protection locked="0"/>
    </xf>
    <xf numFmtId="189" fontId="73" fillId="0" borderId="0">
      <protection locked="0"/>
    </xf>
    <xf numFmtId="194" fontId="8" fillId="0" borderId="0">
      <protection locked="0"/>
    </xf>
    <xf numFmtId="293" fontId="73" fillId="0" borderId="0">
      <protection locked="0"/>
    </xf>
    <xf numFmtId="194" fontId="8" fillId="0" borderId="0">
      <protection locked="0"/>
    </xf>
    <xf numFmtId="194" fontId="8" fillId="0" borderId="0">
      <protection locked="0"/>
    </xf>
    <xf numFmtId="189" fontId="73" fillId="0" borderId="0">
      <protection locked="0"/>
    </xf>
    <xf numFmtId="189" fontId="73" fillId="0" borderId="0">
      <protection locked="0"/>
    </xf>
    <xf numFmtId="194" fontId="8" fillId="0" borderId="0">
      <protection locked="0"/>
    </xf>
    <xf numFmtId="322" fontId="8" fillId="0" borderId="0" applyFill="0" applyBorder="0" applyProtection="0">
      <alignment vertical="center"/>
    </xf>
    <xf numFmtId="323" fontId="8" fillId="0" borderId="0" applyFill="0" applyBorder="0" applyProtection="0">
      <alignment vertical="center"/>
      <protection locked="0"/>
    </xf>
    <xf numFmtId="0" fontId="38" fillId="0" borderId="80">
      <alignment horizontal="distributed" justifyLastLine="1"/>
    </xf>
    <xf numFmtId="0" fontId="38" fillId="0" borderId="85">
      <alignment horizontal="distributed" vertical="center" justifyLastLine="1"/>
    </xf>
    <xf numFmtId="0" fontId="38" fillId="0" borderId="86">
      <alignment horizontal="distributed" vertical="top" justifyLastLine="1"/>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4" fillId="0" borderId="0">
      <alignment vertical="center"/>
    </xf>
    <xf numFmtId="0" fontId="7"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91" fillId="0" borderId="0">
      <alignment vertical="center"/>
    </xf>
    <xf numFmtId="0" fontId="191" fillId="0" borderId="0">
      <alignment vertical="center"/>
    </xf>
    <xf numFmtId="0" fontId="191" fillId="0" borderId="0">
      <alignment vertical="center"/>
    </xf>
    <xf numFmtId="0" fontId="7" fillId="0" borderId="0">
      <alignment vertical="center"/>
    </xf>
    <xf numFmtId="0" fontId="191" fillId="0" borderId="0">
      <alignment vertical="center"/>
    </xf>
    <xf numFmtId="0" fontId="7" fillId="0" borderId="0">
      <alignment vertical="center"/>
    </xf>
    <xf numFmtId="0" fontId="191" fillId="0" borderId="0">
      <alignment vertical="center"/>
    </xf>
    <xf numFmtId="0" fontId="191" fillId="0" borderId="0">
      <alignment vertical="center"/>
    </xf>
    <xf numFmtId="0" fontId="191" fillId="0" borderId="0">
      <alignment vertical="center"/>
    </xf>
    <xf numFmtId="0" fontId="191" fillId="0" borderId="0">
      <alignment vertical="center"/>
    </xf>
    <xf numFmtId="0" fontId="7" fillId="0" borderId="0">
      <alignment vertical="center"/>
    </xf>
    <xf numFmtId="0" fontId="191" fillId="0" borderId="0">
      <alignment vertical="center"/>
    </xf>
    <xf numFmtId="0" fontId="19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4" fillId="0" borderId="0">
      <alignment vertical="center"/>
    </xf>
    <xf numFmtId="0" fontId="4"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xf numFmtId="0" fontId="11" fillId="0" borderId="0">
      <alignment vertical="center"/>
    </xf>
    <xf numFmtId="0" fontId="11" fillId="0" borderId="0">
      <alignment vertical="center"/>
    </xf>
    <xf numFmtId="0" fontId="11" fillId="0" borderId="0">
      <alignment vertical="center"/>
    </xf>
    <xf numFmtId="0" fontId="66" fillId="0" borderId="0"/>
    <xf numFmtId="0" fontId="174"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xf numFmtId="0" fontId="33" fillId="0" borderId="40">
      <alignment vertical="center" wrapText="1"/>
    </xf>
    <xf numFmtId="0" fontId="71" fillId="0" borderId="0">
      <alignment vertical="center"/>
    </xf>
    <xf numFmtId="0" fontId="49" fillId="0" borderId="0" applyProtection="0"/>
    <xf numFmtId="0" fontId="33" fillId="0" borderId="0"/>
    <xf numFmtId="324" fontId="8" fillId="0" borderId="0" applyNumberFormat="0" applyAlignment="0">
      <alignment horizontal="center"/>
    </xf>
    <xf numFmtId="325" fontId="213" fillId="0" borderId="87"/>
    <xf numFmtId="0" fontId="167" fillId="0" borderId="45" applyNumberFormat="0" applyFont="0" applyFill="0" applyAlignment="0" applyProtection="0"/>
    <xf numFmtId="0" fontId="53" fillId="0" borderId="45">
      <protection locked="0"/>
    </xf>
    <xf numFmtId="0" fontId="53" fillId="0" borderId="45">
      <protection locked="0"/>
    </xf>
    <xf numFmtId="0" fontId="53" fillId="0" borderId="45">
      <protection locked="0"/>
    </xf>
    <xf numFmtId="0" fontId="167" fillId="0" borderId="45" applyNumberFormat="0" applyFont="0" applyFill="0" applyAlignment="0" applyProtection="0"/>
    <xf numFmtId="326" fontId="57" fillId="0" borderId="0" applyFont="0" applyFill="0" applyBorder="0" applyAlignment="0" applyProtection="0"/>
    <xf numFmtId="327" fontId="57" fillId="0" borderId="0" applyFont="0" applyFill="0" applyBorder="0" applyAlignment="0" applyProtection="0"/>
    <xf numFmtId="328" fontId="167" fillId="0" borderId="0" applyFont="0" applyFill="0" applyBorder="0" applyAlignment="0" applyProtection="0"/>
    <xf numFmtId="329" fontId="33" fillId="0" borderId="0">
      <protection locked="0"/>
    </xf>
    <xf numFmtId="329" fontId="33" fillId="0" borderId="0">
      <protection locked="0"/>
    </xf>
    <xf numFmtId="329" fontId="33" fillId="0" borderId="0">
      <protection locked="0"/>
    </xf>
    <xf numFmtId="330" fontId="49" fillId="0" borderId="0" applyFont="0" applyFill="0" applyBorder="0" applyAlignment="0" applyProtection="0"/>
    <xf numFmtId="196" fontId="167" fillId="0" borderId="0" applyFont="0" applyFill="0" applyBorder="0" applyAlignment="0" applyProtection="0"/>
    <xf numFmtId="331" fontId="33" fillId="0" borderId="0">
      <protection locked="0"/>
    </xf>
    <xf numFmtId="331" fontId="33" fillId="0" borderId="0">
      <protection locked="0"/>
    </xf>
    <xf numFmtId="331" fontId="33" fillId="0" borderId="0">
      <protection locked="0"/>
    </xf>
    <xf numFmtId="196" fontId="167" fillId="0" borderId="0" applyFont="0" applyFill="0" applyBorder="0" applyAlignment="0" applyProtection="0"/>
    <xf numFmtId="203" fontId="33" fillId="0" borderId="88"/>
  </cellStyleXfs>
  <cellXfs count="225">
    <xf numFmtId="0" fontId="0" fillId="0" borderId="0" xfId="0">
      <alignment vertical="center"/>
    </xf>
    <xf numFmtId="0" fontId="0" fillId="0" borderId="0" xfId="0" quotePrefix="1">
      <alignment vertical="center"/>
    </xf>
    <xf numFmtId="0" fontId="0" fillId="0" borderId="0" xfId="0" quotePrefix="1" applyAlignment="1">
      <alignment vertical="center"/>
    </xf>
    <xf numFmtId="0" fontId="0" fillId="0" borderId="0" xfId="0" applyAlignment="1">
      <alignment vertical="center"/>
    </xf>
    <xf numFmtId="0" fontId="1" fillId="0" borderId="0" xfId="0" quotePrefix="1" applyFont="1" applyAlignment="1">
      <alignment horizontal="centerContinuous" vertical="center"/>
    </xf>
    <xf numFmtId="0" fontId="1" fillId="0" borderId="0" xfId="0" applyFont="1" applyAlignment="1">
      <alignment horizontal="centerContinuous" vertical="center"/>
    </xf>
    <xf numFmtId="0" fontId="0" fillId="0" borderId="2" xfId="0" quotePrefix="1" applyFont="1" applyBorder="1" applyAlignment="1">
      <alignment vertical="center"/>
    </xf>
    <xf numFmtId="0" fontId="0" fillId="0" borderId="3" xfId="0" applyFont="1" applyBorder="1" applyAlignment="1">
      <alignment vertical="center"/>
    </xf>
    <xf numFmtId="0" fontId="0" fillId="0" borderId="4" xfId="0" applyFont="1" applyBorder="1" applyAlignment="1">
      <alignment vertical="center"/>
    </xf>
    <xf numFmtId="0" fontId="2" fillId="0" borderId="5" xfId="0" quotePrefix="1" applyFont="1" applyBorder="1" applyAlignment="1">
      <alignment horizontal="center" vertical="center"/>
    </xf>
    <xf numFmtId="176" fontId="0" fillId="0" borderId="0" xfId="0" applyNumberFormat="1">
      <alignment vertical="center"/>
    </xf>
    <xf numFmtId="176" fontId="0" fillId="0" borderId="0" xfId="0" applyNumberFormat="1" applyAlignment="1">
      <alignment vertical="center"/>
    </xf>
    <xf numFmtId="0" fontId="2" fillId="0" borderId="5" xfId="0" quotePrefix="1" applyFont="1" applyBorder="1" applyAlignment="1">
      <alignment horizontal="center" vertical="center" wrapText="1"/>
    </xf>
    <xf numFmtId="0" fontId="4" fillId="0" borderId="5" xfId="0" quotePrefix="1" applyFont="1" applyBorder="1" applyAlignment="1">
      <alignment vertical="center" wrapText="1"/>
    </xf>
    <xf numFmtId="0" fontId="4" fillId="0" borderId="5" xfId="0" applyFont="1" applyBorder="1" applyAlignment="1">
      <alignment vertical="center" wrapText="1"/>
    </xf>
    <xf numFmtId="176" fontId="4" fillId="0" borderId="5" xfId="0" applyNumberFormat="1" applyFont="1" applyBorder="1" applyAlignment="1">
      <alignment vertical="center" wrapText="1"/>
    </xf>
    <xf numFmtId="0" fontId="0" fillId="0" borderId="5" xfId="0" quotePrefix="1" applyFont="1" applyBorder="1" applyAlignment="1">
      <alignment vertical="center" wrapText="1"/>
    </xf>
    <xf numFmtId="0" fontId="0" fillId="0" borderId="5" xfId="0" applyFont="1" applyBorder="1" applyAlignment="1">
      <alignment vertical="center" wrapText="1"/>
    </xf>
    <xf numFmtId="176" fontId="0" fillId="0" borderId="5" xfId="0" applyNumberFormat="1" applyFont="1" applyBorder="1" applyAlignment="1">
      <alignment vertical="center" wrapText="1"/>
    </xf>
    <xf numFmtId="0" fontId="0" fillId="0" borderId="2" xfId="0" applyFont="1" applyBorder="1" applyAlignment="1">
      <alignment vertical="center"/>
    </xf>
    <xf numFmtId="0" fontId="0" fillId="0" borderId="3" xfId="0" quotePrefix="1" applyFont="1" applyBorder="1" applyAlignment="1">
      <alignment vertical="center"/>
    </xf>
    <xf numFmtId="0" fontId="0" fillId="0" borderId="7" xfId="0" applyFont="1" applyBorder="1">
      <alignment vertical="center"/>
    </xf>
    <xf numFmtId="0" fontId="0" fillId="0" borderId="8" xfId="0" applyFont="1" applyBorder="1">
      <alignment vertical="center"/>
    </xf>
    <xf numFmtId="0" fontId="0" fillId="0" borderId="9" xfId="0" applyFont="1" applyBorder="1">
      <alignment vertical="center"/>
    </xf>
    <xf numFmtId="0" fontId="0" fillId="0" borderId="10" xfId="0" quotePrefix="1" applyFont="1" applyBorder="1" applyAlignment="1">
      <alignment vertical="center" wrapText="1"/>
    </xf>
    <xf numFmtId="0" fontId="0" fillId="0" borderId="10" xfId="0" applyFont="1" applyBorder="1" applyAlignment="1">
      <alignment vertical="center" wrapText="1"/>
    </xf>
    <xf numFmtId="177" fontId="0" fillId="0" borderId="8" xfId="0" applyNumberFormat="1" applyFont="1" applyBorder="1">
      <alignment vertical="center"/>
    </xf>
    <xf numFmtId="177" fontId="0" fillId="0" borderId="10" xfId="0" applyNumberFormat="1" applyFont="1" applyBorder="1" applyAlignment="1">
      <alignment vertical="center" wrapText="1"/>
    </xf>
    <xf numFmtId="178" fontId="0" fillId="0" borderId="5" xfId="0" applyNumberFormat="1" applyFont="1" applyBorder="1" applyAlignment="1">
      <alignment vertical="center" wrapText="1"/>
    </xf>
    <xf numFmtId="178" fontId="0" fillId="0" borderId="8" xfId="0" applyNumberFormat="1" applyFont="1" applyBorder="1">
      <alignment vertical="center"/>
    </xf>
    <xf numFmtId="178" fontId="0" fillId="0" borderId="10" xfId="0" applyNumberFormat="1" applyFont="1" applyBorder="1" applyAlignment="1">
      <alignment vertical="center" wrapText="1"/>
    </xf>
    <xf numFmtId="0" fontId="5" fillId="0" borderId="5" xfId="0" quotePrefix="1" applyFont="1" applyBorder="1" applyAlignment="1">
      <alignment vertical="center" wrapText="1"/>
    </xf>
    <xf numFmtId="0" fontId="6" fillId="0" borderId="5" xfId="0" quotePrefix="1" applyFont="1" applyBorder="1" applyAlignment="1">
      <alignment vertical="center" wrapText="1"/>
    </xf>
    <xf numFmtId="180" fontId="6" fillId="0" borderId="5" xfId="0" applyNumberFormat="1" applyFont="1" applyBorder="1" applyAlignment="1">
      <alignment vertical="center" wrapText="1"/>
    </xf>
    <xf numFmtId="0" fontId="5" fillId="0" borderId="6" xfId="0" applyFont="1" applyBorder="1" applyAlignment="1">
      <alignment vertical="center" wrapText="1"/>
    </xf>
    <xf numFmtId="0" fontId="6" fillId="0" borderId="6" xfId="0" applyFont="1" applyBorder="1" applyAlignment="1">
      <alignment vertical="center" wrapText="1"/>
    </xf>
    <xf numFmtId="0" fontId="6" fillId="0" borderId="6" xfId="0" quotePrefix="1" applyFont="1" applyBorder="1" applyAlignment="1">
      <alignment vertical="center" wrapText="1"/>
    </xf>
    <xf numFmtId="0" fontId="6" fillId="0" borderId="1" xfId="0" quotePrefix="1" applyFont="1" applyBorder="1" applyAlignment="1">
      <alignment vertical="center" wrapText="1"/>
    </xf>
    <xf numFmtId="179" fontId="6" fillId="0" borderId="1" xfId="0" applyNumberFormat="1" applyFont="1" applyBorder="1" applyAlignment="1">
      <alignment vertical="center" wrapText="1"/>
    </xf>
    <xf numFmtId="180" fontId="6" fillId="0" borderId="11" xfId="0" applyNumberFormat="1" applyFont="1" applyBorder="1" applyAlignment="1">
      <alignment vertical="center" wrapText="1"/>
    </xf>
    <xf numFmtId="0" fontId="6" fillId="0" borderId="1" xfId="0" applyFont="1" applyBorder="1" applyAlignment="1">
      <alignment vertical="center" wrapText="1"/>
    </xf>
    <xf numFmtId="0" fontId="6" fillId="0" borderId="12" xfId="0" quotePrefix="1" applyFont="1" applyBorder="1" applyAlignment="1">
      <alignment vertical="center" wrapText="1"/>
    </xf>
    <xf numFmtId="180" fontId="6" fillId="0" borderId="12" xfId="0" applyNumberFormat="1" applyFont="1" applyBorder="1" applyAlignment="1">
      <alignment vertical="center" wrapText="1"/>
    </xf>
    <xf numFmtId="0" fontId="6" fillId="0" borderId="12" xfId="0" applyFont="1" applyBorder="1" applyAlignment="1">
      <alignment vertical="center" wrapText="1"/>
    </xf>
    <xf numFmtId="181" fontId="0" fillId="0" borderId="5" xfId="0" quotePrefix="1" applyNumberFormat="1" applyFont="1" applyBorder="1" applyAlignment="1">
      <alignment vertical="center" wrapText="1"/>
    </xf>
    <xf numFmtId="181" fontId="0" fillId="0" borderId="5" xfId="0" applyNumberFormat="1" applyFont="1" applyBorder="1" applyAlignment="1">
      <alignment vertical="center" wrapText="1"/>
    </xf>
    <xf numFmtId="181" fontId="0" fillId="0" borderId="0" xfId="0" applyNumberFormat="1" applyAlignment="1">
      <alignment vertical="center"/>
    </xf>
    <xf numFmtId="0" fontId="0" fillId="0" borderId="0" xfId="0" quotePrefix="1" applyFont="1" applyAlignment="1">
      <alignment vertical="center"/>
    </xf>
    <xf numFmtId="0" fontId="0" fillId="0" borderId="0" xfId="0" quotePrefix="1">
      <alignment vertical="center"/>
    </xf>
    <xf numFmtId="0" fontId="2" fillId="0" borderId="5" xfId="0" quotePrefix="1" applyFont="1" applyBorder="1" applyAlignment="1">
      <alignment horizontal="center" vertical="center"/>
    </xf>
    <xf numFmtId="0" fontId="2" fillId="0" borderId="5" xfId="0" quotePrefix="1" applyFont="1" applyBorder="1" applyAlignment="1">
      <alignment horizontal="center" vertical="center" wrapText="1"/>
    </xf>
    <xf numFmtId="0" fontId="1" fillId="0" borderId="0" xfId="0" quotePrefix="1" applyFont="1" applyAlignment="1">
      <alignment horizontal="center" vertical="center"/>
    </xf>
    <xf numFmtId="0" fontId="4" fillId="0" borderId="10" xfId="0" quotePrefix="1" applyFont="1" applyBorder="1" applyAlignment="1">
      <alignment vertical="center" wrapText="1"/>
    </xf>
    <xf numFmtId="0" fontId="4" fillId="0" borderId="10" xfId="0" applyFont="1" applyBorder="1" applyAlignment="1">
      <alignment vertical="center" wrapText="1"/>
    </xf>
    <xf numFmtId="176" fontId="4" fillId="0" borderId="10" xfId="0" applyNumberFormat="1" applyFont="1" applyBorder="1" applyAlignment="1">
      <alignment vertical="center" wrapText="1"/>
    </xf>
    <xf numFmtId="0" fontId="9" fillId="0" borderId="0" xfId="2" applyFont="1" applyAlignment="1">
      <alignment horizontal="center"/>
    </xf>
    <xf numFmtId="41" fontId="11" fillId="0" borderId="0" xfId="3" applyFont="1">
      <alignment vertical="center"/>
    </xf>
    <xf numFmtId="0" fontId="8" fillId="0" borderId="0" xfId="2">
      <alignment vertical="center"/>
    </xf>
    <xf numFmtId="41" fontId="8" fillId="0" borderId="0" xfId="3">
      <alignment vertical="center"/>
    </xf>
    <xf numFmtId="0" fontId="12" fillId="0" borderId="0" xfId="2" applyFont="1" applyAlignment="1">
      <alignment horizontal="center"/>
    </xf>
    <xf numFmtId="41" fontId="13" fillId="0" borderId="0" xfId="3" applyFont="1">
      <alignment vertical="center"/>
    </xf>
    <xf numFmtId="0" fontId="13" fillId="0" borderId="0" xfId="2" applyFont="1">
      <alignment vertical="center"/>
    </xf>
    <xf numFmtId="0" fontId="12" fillId="0" borderId="0" xfId="2" applyFont="1" applyAlignment="1">
      <alignment horizontal="left" vertical="center"/>
    </xf>
    <xf numFmtId="0" fontId="12" fillId="0" borderId="0" xfId="2" applyFont="1" applyAlignment="1">
      <alignment horizontal="center" vertical="center"/>
    </xf>
    <xf numFmtId="0" fontId="12" fillId="0" borderId="0" xfId="2" applyFont="1" applyAlignment="1">
      <alignment horizontal="right" vertical="center"/>
    </xf>
    <xf numFmtId="41" fontId="12" fillId="0" borderId="0" xfId="3" applyFont="1">
      <alignment vertical="center"/>
    </xf>
    <xf numFmtId="0" fontId="12" fillId="0" borderId="0" xfId="2" applyFont="1">
      <alignment vertical="center"/>
    </xf>
    <xf numFmtId="0" fontId="12" fillId="2" borderId="13" xfId="2" applyFont="1" applyFill="1" applyBorder="1" applyAlignment="1">
      <alignment horizontal="center" vertical="center"/>
    </xf>
    <xf numFmtId="0" fontId="12" fillId="2" borderId="14" xfId="2" applyFont="1" applyFill="1" applyBorder="1" applyAlignment="1">
      <alignment horizontal="center" vertical="center"/>
    </xf>
    <xf numFmtId="0" fontId="12" fillId="2" borderId="15" xfId="2" applyFont="1" applyFill="1" applyBorder="1" applyAlignment="1">
      <alignment horizontal="center" vertical="center" wrapText="1"/>
    </xf>
    <xf numFmtId="0" fontId="12" fillId="2" borderId="16" xfId="2" applyFont="1" applyFill="1" applyBorder="1" applyAlignment="1">
      <alignment horizontal="center" vertical="center" wrapText="1"/>
    </xf>
    <xf numFmtId="0" fontId="12" fillId="2" borderId="17" xfId="2" applyFont="1" applyFill="1" applyBorder="1" applyAlignment="1">
      <alignment horizontal="center" vertical="center"/>
    </xf>
    <xf numFmtId="0" fontId="12" fillId="2" borderId="18" xfId="2" applyFont="1" applyFill="1" applyBorder="1" applyAlignment="1">
      <alignment horizontal="center" vertical="center"/>
    </xf>
    <xf numFmtId="0" fontId="12" fillId="2" borderId="19" xfId="2" applyFont="1" applyFill="1" applyBorder="1" applyAlignment="1">
      <alignment horizontal="center" vertical="center"/>
    </xf>
    <xf numFmtId="0" fontId="12" fillId="2" borderId="10" xfId="2" applyFont="1" applyFill="1" applyBorder="1" applyAlignment="1">
      <alignment horizontal="center" vertical="center"/>
    </xf>
    <xf numFmtId="0" fontId="12" fillId="2" borderId="20" xfId="2" applyFont="1" applyFill="1" applyBorder="1" applyAlignment="1">
      <alignment horizontal="center" vertical="center" wrapText="1"/>
    </xf>
    <xf numFmtId="0" fontId="12" fillId="2" borderId="10" xfId="2" quotePrefix="1" applyFont="1" applyFill="1" applyBorder="1" applyAlignment="1">
      <alignment horizontal="center" vertical="center" wrapText="1"/>
    </xf>
    <xf numFmtId="41" fontId="12" fillId="3" borderId="10" xfId="2" applyNumberFormat="1" applyFont="1" applyFill="1" applyBorder="1" applyAlignment="1">
      <alignment horizontal="center" vertical="center"/>
    </xf>
    <xf numFmtId="0" fontId="14" fillId="3" borderId="12" xfId="2" applyFont="1" applyFill="1" applyBorder="1" applyAlignment="1">
      <alignment horizontal="left" vertical="center" wrapText="1"/>
    </xf>
    <xf numFmtId="0" fontId="14" fillId="3" borderId="10" xfId="2" applyFont="1" applyFill="1" applyBorder="1" applyAlignment="1">
      <alignment horizontal="left" vertical="center" wrapText="1"/>
    </xf>
    <xf numFmtId="41" fontId="11" fillId="4" borderId="0" xfId="3" applyFont="1" applyFill="1">
      <alignment vertical="center"/>
    </xf>
    <xf numFmtId="0" fontId="8" fillId="4" borderId="0" xfId="2" applyFill="1">
      <alignment vertical="center"/>
    </xf>
    <xf numFmtId="41" fontId="8" fillId="4" borderId="0" xfId="3" applyFill="1">
      <alignment vertical="center"/>
    </xf>
    <xf numFmtId="43" fontId="8" fillId="4" borderId="0" xfId="2" applyNumberFormat="1" applyFill="1">
      <alignment vertical="center"/>
    </xf>
    <xf numFmtId="0" fontId="12" fillId="2" borderId="10" xfId="2" quotePrefix="1" applyFont="1" applyFill="1" applyBorder="1" applyAlignment="1">
      <alignment horizontal="center" vertical="center"/>
    </xf>
    <xf numFmtId="41" fontId="12" fillId="0" borderId="10" xfId="2" applyNumberFormat="1" applyFont="1" applyBorder="1" applyAlignment="1">
      <alignment horizontal="center" vertical="center"/>
    </xf>
    <xf numFmtId="0" fontId="14" fillId="0" borderId="10" xfId="2" applyFont="1" applyBorder="1" applyAlignment="1">
      <alignment horizontal="left" vertical="center" wrapText="1"/>
    </xf>
    <xf numFmtId="0" fontId="15" fillId="0" borderId="21" xfId="4" applyFont="1" applyBorder="1" applyAlignment="1">
      <alignment vertical="center"/>
    </xf>
    <xf numFmtId="43" fontId="8" fillId="0" borderId="0" xfId="2" applyNumberFormat="1">
      <alignment vertical="center"/>
    </xf>
    <xf numFmtId="182" fontId="17" fillId="0" borderId="21" xfId="5" applyNumberFormat="1" applyFont="1" applyBorder="1" applyAlignment="1">
      <alignment horizontal="left" vertical="center"/>
    </xf>
    <xf numFmtId="0" fontId="12" fillId="2" borderId="10" xfId="2" applyFont="1" applyFill="1" applyBorder="1" applyAlignment="1">
      <alignment horizontal="center" vertical="center" wrapText="1"/>
    </xf>
    <xf numFmtId="41" fontId="18" fillId="0" borderId="10" xfId="2" applyNumberFormat="1" applyFont="1" applyBorder="1" applyAlignment="1">
      <alignment horizontal="left" vertical="center"/>
    </xf>
    <xf numFmtId="0" fontId="18" fillId="0" borderId="10" xfId="2" applyFont="1" applyBorder="1" applyAlignment="1">
      <alignment horizontal="left" vertical="center"/>
    </xf>
    <xf numFmtId="0" fontId="12" fillId="0" borderId="10" xfId="2" applyFont="1" applyFill="1" applyBorder="1" applyAlignment="1">
      <alignment horizontal="center" vertical="center"/>
    </xf>
    <xf numFmtId="0" fontId="18" fillId="0" borderId="22" xfId="2" applyFont="1" applyBorder="1" applyAlignment="1">
      <alignment horizontal="left" vertical="center"/>
    </xf>
    <xf numFmtId="0" fontId="12" fillId="2" borderId="23" xfId="2" applyFont="1" applyFill="1" applyBorder="1" applyAlignment="1">
      <alignment horizontal="center" vertical="center"/>
    </xf>
    <xf numFmtId="41" fontId="12" fillId="2" borderId="24" xfId="2" applyNumberFormat="1" applyFont="1" applyFill="1" applyBorder="1" applyAlignment="1">
      <alignment horizontal="center" vertical="center"/>
    </xf>
    <xf numFmtId="41" fontId="18" fillId="2" borderId="24" xfId="2" applyNumberFormat="1" applyFont="1" applyFill="1" applyBorder="1" applyAlignment="1">
      <alignment horizontal="left" vertical="center"/>
    </xf>
    <xf numFmtId="0" fontId="18" fillId="2" borderId="25" xfId="2" applyFont="1" applyFill="1" applyBorder="1" applyAlignment="1">
      <alignment horizontal="center" vertical="center"/>
    </xf>
    <xf numFmtId="182" fontId="19" fillId="0" borderId="26" xfId="5" applyNumberFormat="1" applyFont="1" applyBorder="1" applyAlignment="1">
      <alignment vertical="center"/>
    </xf>
    <xf numFmtId="0" fontId="12" fillId="0" borderId="27" xfId="2" applyFont="1" applyFill="1" applyBorder="1" applyAlignment="1">
      <alignment horizontal="left" vertical="center" wrapText="1"/>
    </xf>
    <xf numFmtId="182" fontId="17" fillId="5" borderId="26" xfId="5" applyNumberFormat="1" applyFont="1" applyFill="1" applyBorder="1" applyAlignment="1">
      <alignment horizontal="center" vertical="center"/>
    </xf>
    <xf numFmtId="0" fontId="8" fillId="0" borderId="0" xfId="2" applyFill="1" applyBorder="1">
      <alignment vertical="center"/>
    </xf>
    <xf numFmtId="41" fontId="8" fillId="0" borderId="0" xfId="3" applyFill="1" applyBorder="1">
      <alignment vertical="center"/>
    </xf>
    <xf numFmtId="0" fontId="12" fillId="0" borderId="0" xfId="2" applyFont="1" applyFill="1" applyBorder="1" applyAlignment="1">
      <alignment horizontal="left" vertical="center" wrapText="1"/>
    </xf>
    <xf numFmtId="182" fontId="17" fillId="0" borderId="26" xfId="5" applyNumberFormat="1" applyFont="1" applyBorder="1" applyAlignment="1">
      <alignment horizontal="left" vertical="center"/>
    </xf>
    <xf numFmtId="41" fontId="20" fillId="0" borderId="0" xfId="1" applyFont="1">
      <alignment vertical="center"/>
    </xf>
    <xf numFmtId="41" fontId="13" fillId="0" borderId="0" xfId="1" applyFont="1">
      <alignment vertical="center"/>
    </xf>
    <xf numFmtId="183" fontId="13" fillId="0" borderId="0" xfId="2" applyNumberFormat="1" applyFont="1">
      <alignment vertical="center"/>
    </xf>
    <xf numFmtId="0" fontId="21" fillId="0" borderId="0" xfId="2" applyFont="1">
      <alignment vertical="center"/>
    </xf>
    <xf numFmtId="41" fontId="21" fillId="0" borderId="0" xfId="2" applyNumberFormat="1" applyFont="1">
      <alignment vertical="center"/>
    </xf>
    <xf numFmtId="41" fontId="21" fillId="0" borderId="0" xfId="3" applyFont="1">
      <alignment vertical="center"/>
    </xf>
    <xf numFmtId="41" fontId="22" fillId="0" borderId="0" xfId="2" applyNumberFormat="1" applyFont="1">
      <alignment vertical="center"/>
    </xf>
    <xf numFmtId="41" fontId="14" fillId="0" borderId="0" xfId="2" applyNumberFormat="1" applyFont="1">
      <alignment vertical="center"/>
    </xf>
    <xf numFmtId="41" fontId="23" fillId="5" borderId="0" xfId="2" applyNumberFormat="1" applyFont="1" applyFill="1">
      <alignment vertical="center"/>
    </xf>
    <xf numFmtId="0" fontId="24" fillId="0" borderId="0" xfId="6" applyFont="1" applyBorder="1" applyAlignment="1">
      <alignment horizontal="center" vertical="center"/>
    </xf>
    <xf numFmtId="0" fontId="24" fillId="0" borderId="0" xfId="6" applyFont="1" applyBorder="1" applyAlignment="1">
      <alignment horizontal="center" vertical="center"/>
    </xf>
    <xf numFmtId="0" fontId="24" fillId="0" borderId="0" xfId="6" applyFont="1">
      <alignment vertical="center"/>
    </xf>
    <xf numFmtId="41" fontId="24" fillId="0" borderId="0" xfId="1" applyFont="1">
      <alignment vertical="center"/>
    </xf>
    <xf numFmtId="0" fontId="4" fillId="0" borderId="0" xfId="6" applyBorder="1" applyAlignment="1">
      <alignment horizontal="center" vertical="center"/>
    </xf>
    <xf numFmtId="0" fontId="4" fillId="0" borderId="0" xfId="6" applyBorder="1" applyAlignment="1">
      <alignment horizontal="center" vertical="center"/>
    </xf>
    <xf numFmtId="0" fontId="4" fillId="0" borderId="0" xfId="6">
      <alignment vertical="center"/>
    </xf>
    <xf numFmtId="41" fontId="4" fillId="0" borderId="0" xfId="1" applyFont="1">
      <alignment vertical="center"/>
    </xf>
    <xf numFmtId="0" fontId="4" fillId="0" borderId="28" xfId="6" applyBorder="1" applyAlignment="1">
      <alignment horizontal="left" vertical="center"/>
    </xf>
    <xf numFmtId="0" fontId="4" fillId="0" borderId="28" xfId="6" applyBorder="1" applyAlignment="1">
      <alignment horizontal="left" vertical="center"/>
    </xf>
    <xf numFmtId="0" fontId="4" fillId="0" borderId="28" xfId="6" applyBorder="1" applyAlignment="1">
      <alignment horizontal="right" vertical="center"/>
    </xf>
    <xf numFmtId="0" fontId="4" fillId="0" borderId="0" xfId="6" applyBorder="1" applyAlignment="1">
      <alignment horizontal="right" vertical="center"/>
    </xf>
    <xf numFmtId="0" fontId="26" fillId="6" borderId="10" xfId="6" applyFont="1" applyFill="1" applyBorder="1" applyAlignment="1">
      <alignment horizontal="center" vertical="center"/>
    </xf>
    <xf numFmtId="0" fontId="26" fillId="6" borderId="6" xfId="6" quotePrefix="1" applyFont="1" applyFill="1" applyBorder="1" applyAlignment="1">
      <alignment horizontal="center" vertical="center"/>
    </xf>
    <xf numFmtId="0" fontId="26" fillId="6" borderId="29" xfId="6" applyFont="1" applyFill="1" applyBorder="1" applyAlignment="1">
      <alignment horizontal="center" vertical="center"/>
    </xf>
    <xf numFmtId="0" fontId="26" fillId="6" borderId="30" xfId="6" applyFont="1" applyFill="1" applyBorder="1" applyAlignment="1">
      <alignment horizontal="center" vertical="center"/>
    </xf>
    <xf numFmtId="0" fontId="26" fillId="6" borderId="31" xfId="6" applyFont="1" applyFill="1" applyBorder="1" applyAlignment="1">
      <alignment horizontal="center" vertical="center"/>
    </xf>
    <xf numFmtId="0" fontId="26" fillId="6" borderId="0" xfId="6" applyFont="1" applyFill="1" applyBorder="1" applyAlignment="1">
      <alignment horizontal="center" vertical="center"/>
    </xf>
    <xf numFmtId="0" fontId="26" fillId="6" borderId="12" xfId="6" applyFont="1" applyFill="1" applyBorder="1" applyAlignment="1">
      <alignment horizontal="center" vertical="center"/>
    </xf>
    <xf numFmtId="0" fontId="26" fillId="6" borderId="32" xfId="6" applyFont="1" applyFill="1" applyBorder="1" applyAlignment="1">
      <alignment horizontal="center" vertical="center"/>
    </xf>
    <xf numFmtId="0" fontId="26" fillId="6" borderId="28" xfId="6" applyFont="1" applyFill="1" applyBorder="1" applyAlignment="1">
      <alignment horizontal="center" vertical="center"/>
    </xf>
    <xf numFmtId="0" fontId="26" fillId="6" borderId="33" xfId="6" applyFont="1" applyFill="1" applyBorder="1" applyAlignment="1">
      <alignment horizontal="center" vertical="center"/>
    </xf>
    <xf numFmtId="0" fontId="26" fillId="0" borderId="10" xfId="6" applyFont="1" applyBorder="1" applyAlignment="1">
      <alignment horizontal="center" vertical="center" wrapText="1"/>
    </xf>
    <xf numFmtId="0" fontId="26" fillId="6" borderId="10" xfId="6" quotePrefix="1" applyFont="1" applyFill="1" applyBorder="1" applyAlignment="1">
      <alignment horizontal="center" vertical="center"/>
    </xf>
    <xf numFmtId="41" fontId="26" fillId="6" borderId="10" xfId="7" applyFont="1" applyFill="1" applyBorder="1">
      <alignment vertical="center"/>
    </xf>
    <xf numFmtId="0" fontId="26" fillId="0" borderId="34" xfId="6" applyFont="1" applyBorder="1">
      <alignment vertical="center"/>
    </xf>
    <xf numFmtId="184" fontId="26" fillId="0" borderId="22" xfId="6" applyNumberFormat="1" applyFont="1" applyBorder="1">
      <alignment vertical="center"/>
    </xf>
    <xf numFmtId="184" fontId="26" fillId="0" borderId="34" xfId="6" applyNumberFormat="1" applyFont="1" applyBorder="1" applyAlignment="1">
      <alignment horizontal="center" vertical="center"/>
    </xf>
    <xf numFmtId="184" fontId="26" fillId="0" borderId="35" xfId="6" applyNumberFormat="1" applyFont="1" applyBorder="1" applyAlignment="1">
      <alignment horizontal="center" vertical="center"/>
    </xf>
    <xf numFmtId="184" fontId="26" fillId="0" borderId="22" xfId="6" applyNumberFormat="1" applyFont="1" applyBorder="1" applyAlignment="1">
      <alignment horizontal="center" vertical="center"/>
    </xf>
    <xf numFmtId="0" fontId="26" fillId="0" borderId="0" xfId="6" applyFont="1" applyBorder="1">
      <alignment vertical="center"/>
    </xf>
    <xf numFmtId="0" fontId="26" fillId="0" borderId="10" xfId="6" applyFont="1" applyBorder="1" applyAlignment="1">
      <alignment horizontal="center" vertical="center"/>
    </xf>
    <xf numFmtId="0" fontId="26" fillId="0" borderId="10" xfId="6" quotePrefix="1" applyFont="1" applyBorder="1" applyAlignment="1">
      <alignment horizontal="center" vertical="center"/>
    </xf>
    <xf numFmtId="41" fontId="26" fillId="0" borderId="10" xfId="7" applyFont="1" applyBorder="1">
      <alignment vertical="center"/>
    </xf>
    <xf numFmtId="0" fontId="26" fillId="0" borderId="34" xfId="6" applyFont="1" applyBorder="1" applyAlignment="1">
      <alignment horizontal="right" vertical="center"/>
    </xf>
    <xf numFmtId="0" fontId="26" fillId="0" borderId="6" xfId="6" applyFont="1" applyBorder="1" applyAlignment="1">
      <alignment horizontal="center" vertical="center" wrapText="1"/>
    </xf>
    <xf numFmtId="184" fontId="26" fillId="0" borderId="34" xfId="6" applyNumberFormat="1" applyFont="1" applyBorder="1" applyAlignment="1">
      <alignment horizontal="center" vertical="center"/>
    </xf>
    <xf numFmtId="184" fontId="26" fillId="0" borderId="35" xfId="6" applyNumberFormat="1" applyFont="1" applyBorder="1" applyAlignment="1">
      <alignment horizontal="center" vertical="center"/>
    </xf>
    <xf numFmtId="184" fontId="26" fillId="0" borderId="22" xfId="6" applyNumberFormat="1" applyFont="1" applyBorder="1" applyAlignment="1">
      <alignment horizontal="center" vertical="center"/>
    </xf>
    <xf numFmtId="0" fontId="26" fillId="0" borderId="1" xfId="6" applyFont="1" applyBorder="1" applyAlignment="1">
      <alignment horizontal="center" vertical="center" wrapText="1"/>
    </xf>
    <xf numFmtId="10" fontId="26" fillId="0" borderId="22" xfId="6" applyNumberFormat="1" applyFont="1" applyBorder="1">
      <alignment vertical="center"/>
    </xf>
    <xf numFmtId="0" fontId="26" fillId="0" borderId="6" xfId="6" quotePrefix="1" applyFont="1" applyBorder="1" applyAlignment="1">
      <alignment horizontal="center" vertical="center"/>
    </xf>
    <xf numFmtId="41" fontId="26" fillId="0" borderId="6" xfId="7" applyFont="1" applyBorder="1" applyAlignment="1">
      <alignment horizontal="center" vertical="center"/>
    </xf>
    <xf numFmtId="185" fontId="26" fillId="0" borderId="22" xfId="6" applyNumberFormat="1" applyFont="1" applyBorder="1">
      <alignment vertical="center"/>
    </xf>
    <xf numFmtId="10" fontId="26" fillId="0" borderId="6" xfId="6" applyNumberFormat="1" applyFont="1" applyBorder="1" applyAlignment="1">
      <alignment horizontal="center" vertical="center"/>
    </xf>
    <xf numFmtId="0" fontId="26" fillId="0" borderId="10" xfId="6" applyFont="1" applyBorder="1" applyAlignment="1">
      <alignment horizontal="center" vertical="center"/>
    </xf>
    <xf numFmtId="0" fontId="26" fillId="0" borderId="12" xfId="6" applyFont="1" applyBorder="1" applyAlignment="1">
      <alignment horizontal="center" vertical="center"/>
    </xf>
    <xf numFmtId="41" fontId="26" fillId="0" borderId="12" xfId="7" applyFont="1" applyBorder="1" applyAlignment="1">
      <alignment horizontal="center" vertical="center"/>
    </xf>
    <xf numFmtId="10" fontId="26" fillId="0" borderId="12" xfId="6" applyNumberFormat="1" applyFont="1" applyBorder="1" applyAlignment="1">
      <alignment horizontal="center" vertical="center"/>
    </xf>
    <xf numFmtId="186" fontId="26" fillId="0" borderId="22" xfId="6" applyNumberFormat="1" applyFont="1" applyBorder="1">
      <alignment vertical="center"/>
    </xf>
    <xf numFmtId="184" fontId="27" fillId="0" borderId="34" xfId="6" quotePrefix="1" applyNumberFormat="1" applyFont="1" applyBorder="1" applyAlignment="1">
      <alignment horizontal="center" vertical="center"/>
    </xf>
    <xf numFmtId="184" fontId="27" fillId="0" borderId="35" xfId="6" applyNumberFormat="1" applyFont="1" applyBorder="1" applyAlignment="1">
      <alignment horizontal="center" vertical="center"/>
    </xf>
    <xf numFmtId="184" fontId="27" fillId="0" borderId="22" xfId="6" applyNumberFormat="1" applyFont="1" applyBorder="1" applyAlignment="1">
      <alignment horizontal="center" vertical="center"/>
    </xf>
    <xf numFmtId="0" fontId="4" fillId="0" borderId="0" xfId="6" applyAlignment="1">
      <alignment horizontal="center" vertical="center"/>
    </xf>
    <xf numFmtId="41" fontId="26" fillId="0" borderId="0" xfId="1" applyFont="1" applyBorder="1">
      <alignment vertical="center"/>
    </xf>
    <xf numFmtId="0" fontId="26" fillId="0" borderId="6" xfId="6" quotePrefix="1" applyFont="1" applyBorder="1" applyAlignment="1">
      <alignment horizontal="center" vertical="center"/>
    </xf>
    <xf numFmtId="41" fontId="26" fillId="0" borderId="6" xfId="7" applyFont="1" applyBorder="1" applyAlignment="1">
      <alignment horizontal="center" vertical="center"/>
    </xf>
    <xf numFmtId="184" fontId="26" fillId="0" borderId="34" xfId="6" quotePrefix="1" applyNumberFormat="1" applyFont="1" applyBorder="1" applyAlignment="1">
      <alignment horizontal="center" vertical="center"/>
    </xf>
    <xf numFmtId="0" fontId="8" fillId="0" borderId="10" xfId="6" quotePrefix="1" applyFont="1" applyBorder="1" applyAlignment="1">
      <alignment horizontal="center" vertical="center"/>
    </xf>
    <xf numFmtId="41" fontId="8" fillId="0" borderId="10" xfId="7" applyFont="1" applyBorder="1">
      <alignment vertical="center"/>
    </xf>
    <xf numFmtId="0" fontId="26" fillId="0" borderId="34" xfId="6" quotePrefix="1" applyFont="1" applyBorder="1" applyAlignment="1">
      <alignment horizontal="right" vertical="center"/>
    </xf>
    <xf numFmtId="0" fontId="8" fillId="0" borderId="10" xfId="6" applyFont="1" applyBorder="1" applyAlignment="1">
      <alignment horizontal="center" vertical="center"/>
    </xf>
    <xf numFmtId="0" fontId="26" fillId="0" borderId="12" xfId="6" applyFont="1" applyBorder="1" applyAlignment="1">
      <alignment horizontal="center" vertical="center" wrapText="1"/>
    </xf>
    <xf numFmtId="0" fontId="26" fillId="0" borderId="10" xfId="6" quotePrefix="1" applyFont="1" applyBorder="1" applyAlignment="1">
      <alignment horizontal="center" vertical="center"/>
    </xf>
    <xf numFmtId="0" fontId="26" fillId="0" borderId="34" xfId="6" applyFont="1" applyBorder="1" applyAlignment="1">
      <alignment horizontal="center" vertical="center"/>
    </xf>
    <xf numFmtId="0" fontId="26" fillId="0" borderId="35" xfId="6" applyFont="1" applyBorder="1" applyAlignment="1">
      <alignment horizontal="center" vertical="center"/>
    </xf>
    <xf numFmtId="0" fontId="26" fillId="0" borderId="22" xfId="6" applyFont="1" applyBorder="1" applyAlignment="1">
      <alignment horizontal="center" vertical="center"/>
    </xf>
    <xf numFmtId="0" fontId="26" fillId="0" borderId="0" xfId="6" applyFont="1" applyBorder="1" applyAlignment="1">
      <alignment horizontal="center" vertical="center"/>
    </xf>
    <xf numFmtId="0" fontId="27" fillId="0" borderId="0" xfId="6" applyFont="1" applyBorder="1">
      <alignment vertical="center"/>
    </xf>
    <xf numFmtId="9" fontId="26" fillId="0" borderId="22" xfId="6" applyNumberFormat="1" applyFont="1" applyBorder="1">
      <alignment vertical="center"/>
    </xf>
    <xf numFmtId="0" fontId="27" fillId="0" borderId="0" xfId="6" applyFont="1" applyBorder="1" applyAlignment="1">
      <alignment vertical="center"/>
    </xf>
    <xf numFmtId="0" fontId="27" fillId="0" borderId="34" xfId="6" quotePrefix="1" applyFont="1" applyBorder="1" applyAlignment="1">
      <alignment horizontal="center" vertical="center"/>
    </xf>
    <xf numFmtId="0" fontId="27" fillId="0" borderId="35" xfId="6" quotePrefix="1" applyFont="1" applyBorder="1" applyAlignment="1">
      <alignment horizontal="center" vertical="center"/>
    </xf>
    <xf numFmtId="0" fontId="27" fillId="0" borderId="22" xfId="6" quotePrefix="1" applyFont="1" applyBorder="1" applyAlignment="1">
      <alignment horizontal="center" vertical="center"/>
    </xf>
    <xf numFmtId="41" fontId="27" fillId="0" borderId="10" xfId="7" applyFont="1" applyBorder="1">
      <alignment vertical="center"/>
    </xf>
    <xf numFmtId="0" fontId="27" fillId="0" borderId="34" xfId="6" applyFont="1" applyBorder="1" applyAlignment="1">
      <alignment horizontal="right" vertical="center"/>
    </xf>
    <xf numFmtId="9" fontId="27" fillId="0" borderId="22" xfId="6" applyNumberFormat="1" applyFont="1" applyBorder="1">
      <alignment vertical="center"/>
    </xf>
    <xf numFmtId="184" fontId="27" fillId="0" borderId="34" xfId="6" applyNumberFormat="1" applyFont="1" applyBorder="1" applyAlignment="1">
      <alignment horizontal="center" vertical="center"/>
    </xf>
    <xf numFmtId="184" fontId="27" fillId="0" borderId="35" xfId="6" applyNumberFormat="1" applyFont="1" applyBorder="1" applyAlignment="1">
      <alignment horizontal="center" vertical="center"/>
    </xf>
    <xf numFmtId="184" fontId="27" fillId="0" borderId="22" xfId="6" applyNumberFormat="1" applyFont="1" applyBorder="1" applyAlignment="1">
      <alignment horizontal="center" vertical="center"/>
    </xf>
    <xf numFmtId="0" fontId="28" fillId="0" borderId="0" xfId="6" applyFont="1">
      <alignment vertical="center"/>
    </xf>
    <xf numFmtId="0" fontId="26" fillId="0" borderId="34" xfId="6" quotePrefix="1" applyFont="1" applyBorder="1" applyAlignment="1">
      <alignment horizontal="center" vertical="center"/>
    </xf>
    <xf numFmtId="0" fontId="26" fillId="0" borderId="35" xfId="6" quotePrefix="1" applyFont="1" applyBorder="1" applyAlignment="1">
      <alignment horizontal="center" vertical="center"/>
    </xf>
    <xf numFmtId="0" fontId="26" fillId="0" borderId="22" xfId="6" quotePrefix="1" applyFont="1" applyBorder="1" applyAlignment="1">
      <alignment horizontal="center" vertical="center"/>
    </xf>
    <xf numFmtId="184" fontId="8" fillId="0" borderId="34" xfId="6" quotePrefix="1" applyNumberFormat="1" applyFont="1" applyBorder="1" applyAlignment="1">
      <alignment horizontal="center" vertical="center"/>
    </xf>
    <xf numFmtId="184" fontId="8" fillId="0" borderId="35" xfId="6" quotePrefix="1" applyNumberFormat="1" applyFont="1" applyBorder="1" applyAlignment="1">
      <alignment horizontal="center" vertical="center"/>
    </xf>
    <xf numFmtId="184" fontId="8" fillId="0" borderId="22" xfId="6" quotePrefix="1" applyNumberFormat="1" applyFont="1" applyBorder="1" applyAlignment="1">
      <alignment horizontal="center" vertical="center"/>
    </xf>
    <xf numFmtId="0" fontId="26" fillId="6" borderId="36" xfId="6" applyFont="1" applyFill="1" applyBorder="1" applyAlignment="1">
      <alignment horizontal="center" vertical="center"/>
    </xf>
    <xf numFmtId="41" fontId="26" fillId="6" borderId="36" xfId="7" applyFont="1" applyFill="1" applyBorder="1">
      <alignment vertical="center"/>
    </xf>
    <xf numFmtId="0" fontId="26" fillId="6" borderId="37" xfId="6" applyFont="1" applyFill="1" applyBorder="1">
      <alignment vertical="center"/>
    </xf>
    <xf numFmtId="184" fontId="26" fillId="6" borderId="38" xfId="6" applyNumberFormat="1" applyFont="1" applyFill="1" applyBorder="1">
      <alignment vertical="center"/>
    </xf>
    <xf numFmtId="184" fontId="26" fillId="6" borderId="37" xfId="6" applyNumberFormat="1" applyFont="1" applyFill="1" applyBorder="1" applyAlignment="1">
      <alignment horizontal="center" vertical="center"/>
    </xf>
    <xf numFmtId="184" fontId="26" fillId="6" borderId="39" xfId="6" applyNumberFormat="1" applyFont="1" applyFill="1" applyBorder="1" applyAlignment="1">
      <alignment horizontal="center" vertical="center"/>
    </xf>
    <xf numFmtId="184" fontId="26" fillId="6" borderId="38" xfId="6" applyNumberFormat="1" applyFont="1" applyFill="1" applyBorder="1" applyAlignment="1">
      <alignment horizontal="center" vertical="center"/>
    </xf>
    <xf numFmtId="0" fontId="26" fillId="6" borderId="0" xfId="6" applyFont="1" applyFill="1" applyBorder="1">
      <alignment vertical="center"/>
    </xf>
    <xf numFmtId="41" fontId="4" fillId="0" borderId="0" xfId="6" applyNumberFormat="1">
      <alignment vertical="center"/>
    </xf>
    <xf numFmtId="184" fontId="4" fillId="0" borderId="0" xfId="6" applyNumberFormat="1">
      <alignment vertical="center"/>
    </xf>
    <xf numFmtId="0" fontId="29" fillId="0" borderId="0" xfId="8" applyFont="1" applyAlignment="1">
      <alignment horizontal="center" vertical="center"/>
    </xf>
    <xf numFmtId="41" fontId="8" fillId="0" borderId="0" xfId="3" applyFont="1" applyAlignment="1">
      <alignment vertical="center"/>
    </xf>
    <xf numFmtId="0" fontId="8" fillId="0" borderId="0" xfId="8" applyFont="1"/>
    <xf numFmtId="0" fontId="30" fillId="0" borderId="0" xfId="8" applyFont="1"/>
    <xf numFmtId="0" fontId="30" fillId="0" borderId="0" xfId="8" quotePrefix="1" applyFont="1"/>
    <xf numFmtId="182" fontId="18" fillId="0" borderId="40" xfId="8" applyNumberFormat="1" applyFont="1" applyBorder="1" applyAlignment="1">
      <alignment horizontal="center" vertical="center"/>
    </xf>
    <xf numFmtId="182" fontId="18" fillId="0" borderId="40" xfId="8" applyNumberFormat="1" applyFont="1" applyBorder="1" applyAlignment="1">
      <alignment horizontal="center" vertical="center"/>
    </xf>
    <xf numFmtId="41" fontId="21" fillId="0" borderId="0" xfId="3" applyFont="1" applyAlignment="1">
      <alignment vertical="center"/>
    </xf>
    <xf numFmtId="0" fontId="21" fillId="0" borderId="0" xfId="8" applyFont="1"/>
    <xf numFmtId="182" fontId="31" fillId="0" borderId="40" xfId="8" quotePrefix="1" applyNumberFormat="1" applyFont="1" applyBorder="1" applyAlignment="1">
      <alignment vertical="center"/>
    </xf>
    <xf numFmtId="182" fontId="31" fillId="0" borderId="40" xfId="8" applyNumberFormat="1" applyFont="1" applyBorder="1" applyAlignment="1">
      <alignment vertical="center"/>
    </xf>
    <xf numFmtId="41" fontId="21" fillId="0" borderId="0" xfId="8" applyNumberFormat="1" applyFont="1" applyAlignment="1">
      <alignment vertical="center"/>
    </xf>
    <xf numFmtId="182" fontId="8" fillId="0" borderId="0" xfId="8" applyNumberFormat="1" applyFont="1"/>
  </cellXfs>
  <cellStyles count="12721">
    <cellStyle name=" " xfId="9"/>
    <cellStyle name="' '" xfId="10"/>
    <cellStyle name="          _x000d_&#10;386grabber=vga.3gr_x000d_&#10;" xfId="11"/>
    <cellStyle name=" _060901-설계변경내역서(기계수정)" xfId="12"/>
    <cellStyle name=" _060901-설계변경내역서(기계수정)_071030-조경공사" xfId="13"/>
    <cellStyle name=" _060901-설계변경내역서(기계수정)_원가계산서" xfId="14"/>
    <cellStyle name=" _071030-조경공사" xfId="15"/>
    <cellStyle name=" _11월기성" xfId="16"/>
    <cellStyle name=" _11월기성_071030-조경공사" xfId="17"/>
    <cellStyle name=" _11월기성_원가계산서" xfId="18"/>
    <cellStyle name=" _8월 기성" xfId="19"/>
    <cellStyle name=" _8월 기성_071030-조경공사" xfId="20"/>
    <cellStyle name=" _8월 기성_원가계산서" xfId="21"/>
    <cellStyle name=" _97연말" xfId="22"/>
    <cellStyle name=" _97연말_071030-조경공사" xfId="23"/>
    <cellStyle name=" _97연말_원가계산서" xfId="24"/>
    <cellStyle name=" _97연말1" xfId="25"/>
    <cellStyle name=" _97연말1_071030-조경공사" xfId="26"/>
    <cellStyle name=" _97연말1_원가계산서" xfId="27"/>
    <cellStyle name=" _AC06실적기성" xfId="28"/>
    <cellStyle name=" _AC06실적기성_071030-조경공사" xfId="29"/>
    <cellStyle name=" _AC06실적기성_원가계산서" xfId="30"/>
    <cellStyle name=" _AC09가중치산출근거" xfId="31"/>
    <cellStyle name=" _AC09가중치산출근거_071030-조경공사" xfId="32"/>
    <cellStyle name=" _AC09가중치산출근거_원가계산서" xfId="33"/>
    <cellStyle name=" _AC15가중치산출근거" xfId="34"/>
    <cellStyle name=" _AC15가중치산출근거_071030-조경공사" xfId="35"/>
    <cellStyle name=" _AC15가중치산출근거_원가계산서" xfId="36"/>
    <cellStyle name=" _AC-19" xfId="37"/>
    <cellStyle name=" _AC-19_071030-조경공사" xfId="38"/>
    <cellStyle name=" _AC-19_원가계산서" xfId="39"/>
    <cellStyle name=" _AC21가중치산출근거및PC산정표" xfId="40"/>
    <cellStyle name=" _AC21가중치산출근거및PC산정표_071030-조경공사" xfId="41"/>
    <cellStyle name=" _AC21가중치산출근거및PC산정표_원가계산서" xfId="42"/>
    <cellStyle name=" _Book1" xfId="43"/>
    <cellStyle name=" _Book1_071030-조경공사" xfId="44"/>
    <cellStyle name=" _Book1_원가계산서" xfId="45"/>
    <cellStyle name=" _FCN-실정보고(Φ508) 신규단가_2008.2.5" xfId="46"/>
    <cellStyle name=" _PC산정표(AC19)" xfId="47"/>
    <cellStyle name=" _PC산정표(AC19)_071030-조경공사" xfId="48"/>
    <cellStyle name=" _PC산정표(AC19)_원가계산서" xfId="49"/>
    <cellStyle name=" _모래되메우기 일위대가" xfId="50"/>
    <cellStyle name=" _설계변경조서(ESC)" xfId="51"/>
    <cellStyle name=" _설계변경조서(ESC)_071030-조경공사" xfId="52"/>
    <cellStyle name=" _설계변경조서(ESC)_원가계산서" xfId="53"/>
    <cellStyle name=" _소화수(REV.1)" xfId="54"/>
    <cellStyle name=" _소화수(REV.1)_071030-조경공사" xfId="55"/>
    <cellStyle name=" _소화수(REV.1)_원가계산서" xfId="56"/>
    <cellStyle name=" _실정보고(수재모래되메우기)_2008.6.9" xfId="57"/>
    <cellStyle name=" _옥내기기기초공설" xfId="58"/>
    <cellStyle name=" _옥내기기기초공설_071030-조경공사" xfId="59"/>
    <cellStyle name=" _옥내기기기초공설_원가계산서" xfId="60"/>
    <cellStyle name=" _원가계산서" xfId="61"/>
    <cellStyle name=" _일위대가-강관508단본파일가공이음" xfId="62"/>
    <cellStyle name=" _일위대가-강관파일항타508 30-45M" xfId="63"/>
    <cellStyle name=" _일위대가-두부보강-강관508" xfId="64"/>
    <cellStyle name=" _청라지구  스프링클러 설치" xfId="65"/>
    <cellStyle name="Ი_x000b_" xfId="66"/>
    <cellStyle name="&quot;" xfId="67"/>
    <cellStyle name="#" xfId="68"/>
    <cellStyle name="#,##0" xfId="69"/>
    <cellStyle name="#,##0.0" xfId="70"/>
    <cellStyle name="#,##0.00" xfId="71"/>
    <cellStyle name="#,##0.000" xfId="72"/>
    <cellStyle name="#,##0_김포한강 A-5BL AL창호중량" xfId="73"/>
    <cellStyle name="#_7.서대문형무소역사관(익스코)" xfId="74"/>
    <cellStyle name="#_ppi~11" xfId="75"/>
    <cellStyle name="#_공사부문" xfId="76"/>
    <cellStyle name="#_내역(복정동4호공영주차장.준공1011)" xfId="77"/>
    <cellStyle name="#_매립방호책설치" xfId="78"/>
    <cellStyle name="#_목차 " xfId="79"/>
    <cellStyle name="#_보고서(진해)" xfId="80"/>
    <cellStyle name="#_음식물수거차(1)-한국경제조사연구원" xfId="81"/>
    <cellStyle name="#_제조부문" xfId="82"/>
    <cellStyle name="#_제주박물관(제4전시실 설치,제작)" xfId="83"/>
    <cellStyle name="#_조형겸용설치원가" xfId="84"/>
    <cellStyle name="#_최저임금" xfId="85"/>
    <cellStyle name="#_케노피원가 2005.8(대전조달출장소)" xfId="86"/>
    <cellStyle name="$" xfId="87"/>
    <cellStyle name="$_db진흥" xfId="88"/>
    <cellStyle name="$_SE40" xfId="89"/>
    <cellStyle name="$_견적2" xfId="90"/>
    <cellStyle name="$_기아" xfId="91"/>
    <cellStyle name="&amp;A" xfId="92"/>
    <cellStyle name="(##.00)" xfId="93"/>
    <cellStyle name="(△콤마)" xfId="94"/>
    <cellStyle name="(백분율)" xfId="95"/>
    <cellStyle name="(콤마)" xfId="96"/>
    <cellStyle name="(표준)" xfId="97"/>
    <cellStyle name=")" xfId="98"/>
    <cellStyle name="?? [0]_????? " xfId="99"/>
    <cellStyle name="??_x000c_둄_x001b__x000d_|?_x0001_?_x0003__x0014__x0007__x0001__x0001_" xfId="100"/>
    <cellStyle name="??&amp;O?&amp;H?_x0008__x000f__x0007_?_x0007__x0001__x0001_" xfId="101"/>
    <cellStyle name="??&amp;O?&amp;H?_x0008_??_x0007__x0001__x0001_" xfId="102"/>
    <cellStyle name="??&amp;O?&amp;H?_x0008_??_x0007__x0001__x0001_ 2" xfId="103"/>
    <cellStyle name="??&amp;O?&amp;H?_x0008_??_x0007__x0001__x0001_ 3" xfId="104"/>
    <cellStyle name="??&amp;O?&amp;H?_x0008_??_x0007__x0001__x0001_ 4" xfId="105"/>
    <cellStyle name="??&amp;O?&amp;H?_x0008_??_x0007__x0001__x0001_?_x0002__x0001_(_x0002_&gt;_x000f_???v!????_x0007_??????????????????????????           ?????           ?????????_x000d_?????????????????????????????????????????????????????????????????????????????????????????????????????????????????????" xfId="106"/>
    <cellStyle name="??&amp;쏗?뷐9_x0008__x0011__x0007_?_x0007__x0001__x0001_" xfId="107"/>
    <cellStyle name="???­ [0]_??????°??? " xfId="108"/>
    <cellStyle name="???­_??????°??? " xfId="109"/>
    <cellStyle name="???Ø_??????°??? " xfId="110"/>
    <cellStyle name="??_????? " xfId="111"/>
    <cellStyle name="?Þ¸¶ [0]_??????°??? " xfId="112"/>
    <cellStyle name="?Þ¸¶_??????°??? " xfId="113"/>
    <cellStyle name="?W?_laroux" xfId="114"/>
    <cellStyle name="?曹%U?&amp;H?_x0008__x001a__x0004_?_x0007__x0001__x0001_" xfId="115"/>
    <cellStyle name="?曹%U?&amp;H?_x0008_?s&#10;_x0007__x0001__x0001_" xfId="116"/>
    <cellStyle name="?珠??? " xfId="117"/>
    <cellStyle name="_%ea%b8%88%ec%96%91%ec%b4%8807(1).11.30" xfId="118"/>
    <cellStyle name="_(01) 합성수지창호_매크로1_분양_메뉴얼(최종)_2008년_03월-수정완료-08(1).04.01" xfId="119"/>
    <cellStyle name="_(김포신곡)착공전_직원소요계획" xfId="120"/>
    <cellStyle name="_(김포신곡)착공전_직원소요계획(1)" xfId="121"/>
    <cellStyle name="_(김포신곡)착공전_직원소요계획(1)_071030-조경공사" xfId="122"/>
    <cellStyle name="_(김포신곡)착공전_직원소요계획(1)_원가계산서" xfId="123"/>
    <cellStyle name="_(김포신곡)착공전_직원소요계획_071030-조경공사" xfId="124"/>
    <cellStyle name="_(김포신곡)착공전_직원소요계획_원가계산서" xfId="125"/>
    <cellStyle name="_~MF002F" xfId="126"/>
    <cellStyle name="_~MF1B14" xfId="127"/>
    <cellStyle name="_▣ 오산세교 비공통 일위대가(070226) " xfId="128"/>
    <cellStyle name="_★수원율전_실행예산서 및 견적대비-부대토목-2안" xfId="129"/>
    <cellStyle name="_0.2004(수정안-문일현)" xfId="130"/>
    <cellStyle name="_0.MOU(03년-06년)-수정안2-국공송부" xfId="131"/>
    <cellStyle name="_00지역 내무생활관 개선공사(06.21)" xfId="132"/>
    <cellStyle name="_0204기성(공정율)" xfId="133"/>
    <cellStyle name="_0302" xfId="134"/>
    <cellStyle name="_0302_071030-조경공사" xfId="135"/>
    <cellStyle name="_0302_원가계산서" xfId="136"/>
    <cellStyle name="_0303" xfId="137"/>
    <cellStyle name="_0303_071030-조경공사" xfId="138"/>
    <cellStyle name="_0303_원가계산서" xfId="139"/>
    <cellStyle name="_04.산남 현관문" xfId="140"/>
    <cellStyle name="_05(현대)" xfId="141"/>
    <cellStyle name="_07년조달견적(10월16일)" xfId="142"/>
    <cellStyle name="_0809 중점관리" xfId="143"/>
    <cellStyle name="_0809 중점관리_071030-조경공사" xfId="144"/>
    <cellStyle name="_0809 중점관리_원가계산서" xfId="145"/>
    <cellStyle name="_1.갑지(통합운영)" xfId="146"/>
    <cellStyle name="_107통신단-사무동신축" xfId="147"/>
    <cellStyle name="_11월기성" xfId="148"/>
    <cellStyle name="_18.삼성에스피(가로등 10외 1품목)" xfId="149"/>
    <cellStyle name="_2. 폐기물수거장비사용료-청경호" xfId="150"/>
    <cellStyle name="_2000년~2003년 기계경비산정" xfId="151"/>
    <cellStyle name="_2000년시공" xfId="152"/>
    <cellStyle name="_20021211부산과학산업단지CR(고려개발)" xfId="153"/>
    <cellStyle name="_200301실적" xfId="154"/>
    <cellStyle name="_2003수주계획(2003.5.21,최종)pm조정후" xfId="155"/>
    <cellStyle name="_2004(수정안-주택양식)" xfId="156"/>
    <cellStyle name="_2004년수주계획" xfId="157"/>
    <cellStyle name="_2005년사업계획(김포신곡리)-050121" xfId="158"/>
    <cellStyle name="_2005년사업계획(김포신곡리)-050121_071030-조경공사" xfId="159"/>
    <cellStyle name="_2005년사업계획(김포신곡리)-050121_원가계산서" xfId="160"/>
    <cellStyle name="_2007불광천녹화사업 심사내역서(수정-관급)" xfId="161"/>
    <cellStyle name="_2-4.상반기실적부문별요약" xfId="162"/>
    <cellStyle name="_2-4.상반기실적부문별요약(표지및목차포함)" xfId="163"/>
    <cellStyle name="_2-4.상반기실적부문별요약(표지및목차포함)_1" xfId="164"/>
    <cellStyle name="_2-4.상반기실적부문별요약_1" xfId="165"/>
    <cellStyle name="_2설명판넬부문" xfId="166"/>
    <cellStyle name="_3.포장공" xfId="167"/>
    <cellStyle name="_345KV 신온양변전소 토건공사(05.27)" xfId="168"/>
    <cellStyle name="_3월 기성(사정서류)" xfId="169"/>
    <cellStyle name="_3월 기성(사정서류)_071030-조경공사" xfId="170"/>
    <cellStyle name="_3월 기성(사정서류)_원가계산서" xfId="171"/>
    <cellStyle name="_4.교량공" xfId="172"/>
    <cellStyle name="_6월실적기성(안전불포함-제출)" xfId="173"/>
    <cellStyle name="_7.서대문형무소역사관(익스코)" xfId="174"/>
    <cellStyle name="_8월 기성" xfId="175"/>
    <cellStyle name="_99~2월" xfId="176"/>
    <cellStyle name="_99~6월" xfId="177"/>
    <cellStyle name="_99~7월" xfId="178"/>
    <cellStyle name="_'99상반기경영개선활동결과(게시용)" xfId="179"/>
    <cellStyle name="_AC-03(3월 기성)" xfId="180"/>
    <cellStyle name="_AC04" xfId="181"/>
    <cellStyle name="_AC-04('02.3월기성 및 단위공사예정표)" xfId="182"/>
    <cellStyle name="_AC-04('02.3월기성 및 단위공사예정표)_071030-조경공사" xfId="183"/>
    <cellStyle name="_AC-04('02.3월기성 및 단위공사예정표)_원가계산서" xfId="184"/>
    <cellStyle name="_AC-04(020329)" xfId="185"/>
    <cellStyle name="_AC-04(3월기성 및 단위공사예정표)" xfId="186"/>
    <cellStyle name="_AC-04(3월기성 및 단위공사예정표)_071030-조경공사" xfId="187"/>
    <cellStyle name="_AC-04(3월기성 및 단위공사예정표)_원가계산서" xfId="188"/>
    <cellStyle name="_AC04_071030-조경공사" xfId="189"/>
    <cellStyle name="_AC04_원가계산서" xfId="190"/>
    <cellStyle name="_AC-04-12월" xfId="191"/>
    <cellStyle name="_AC-04-12월_071030-조경공사" xfId="192"/>
    <cellStyle name="_AC-04-12월_원가계산서" xfId="193"/>
    <cellStyle name="_AC04실적기성" xfId="194"/>
    <cellStyle name="_AC04실적기성_071030-조경공사" xfId="195"/>
    <cellStyle name="_AC04실적기성_원가계산서" xfId="196"/>
    <cellStyle name="_AC06실적기성" xfId="197"/>
    <cellStyle name="_AC06실적기성_071030-조경공사" xfId="198"/>
    <cellStyle name="_AC06실적기성_원가계산서" xfId="199"/>
    <cellStyle name="_AC-07" xfId="200"/>
    <cellStyle name="_AC-07(3월실적)" xfId="201"/>
    <cellStyle name="_AC-07(3월실적)_071030-조경공사" xfId="202"/>
    <cellStyle name="_AC-07(3월실적)_원가계산서" xfId="203"/>
    <cellStyle name="_AC08실적기성" xfId="204"/>
    <cellStyle name="_AC08실적기성_071030-조경공사" xfId="205"/>
    <cellStyle name="_AC08실적기성_원가계산서" xfId="206"/>
    <cellStyle name="_AC09가중치산출근거" xfId="207"/>
    <cellStyle name="_AC09가중치산출근거_071030-조경공사" xfId="208"/>
    <cellStyle name="_AC09가중치산출근거_원가계산서" xfId="209"/>
    <cellStyle name="_AC15가중치산출근거" xfId="210"/>
    <cellStyle name="_AC15가중치산출근거_071030-조경공사" xfId="211"/>
    <cellStyle name="_AC15가중치산출근거_원가계산서" xfId="212"/>
    <cellStyle name="_AC-19" xfId="213"/>
    <cellStyle name="_AC-19_071030-조경공사" xfId="214"/>
    <cellStyle name="_AC-19_원가계산서" xfId="215"/>
    <cellStyle name="_AC21가중치산출근거및PC산정표" xfId="216"/>
    <cellStyle name="_AC21가중치산출근거및PC산정표_071030-조경공사" xfId="217"/>
    <cellStyle name="_AC21가중치산출근거및PC산정표_원가계산서" xfId="218"/>
    <cellStyle name="_AL발코니외부창호(2005년07월이후061024)" xfId="219"/>
    <cellStyle name="_AL발코니외부창호(2005년07월이후070101)" xfId="220"/>
    <cellStyle name="_AL발코니외부창호(2005년07월이후070901)노임변경" xfId="221"/>
    <cellStyle name="_AL발코니외부창호(2008년01월0801)" xfId="222"/>
    <cellStyle name="_B-2-b(1).부대입찰 공내역" xfId="223"/>
    <cellStyle name="_BOOK1" xfId="224"/>
    <cellStyle name="_Book1_071030-조경공사" xfId="225"/>
    <cellStyle name="_Book1_Book1" xfId="226"/>
    <cellStyle name="_Book1_원가계산서" xfId="227"/>
    <cellStyle name="_BOOK1_제연계산서4BL" xfId="228"/>
    <cellStyle name="_KKK(GS)" xfId="229"/>
    <cellStyle name="_LLL(송림)" xfId="230"/>
    <cellStyle name="_PC산정표(AC19)" xfId="231"/>
    <cellStyle name="_PC산정표(AC19)_071030-조경공사" xfId="232"/>
    <cellStyle name="_PC산정표(AC19)_원가계산서" xfId="233"/>
    <cellStyle name="_PM구분안" xfId="234"/>
    <cellStyle name="_PM구분안_071030-조경공사" xfId="235"/>
    <cellStyle name="_PM구분안_원가계산서" xfId="236"/>
    <cellStyle name="_ppi~11" xfId="237"/>
    <cellStyle name="_RESULTS" xfId="238"/>
    <cellStyle name="_SN-대전20" xfId="239"/>
    <cellStyle name="_SN-대전20_1.방수공사" xfId="240"/>
    <cellStyle name="_SN-대전20_1.방수공사_1.흙막이공사 - 견적대비조서(입찰)" xfId="241"/>
    <cellStyle name="_SN-대전20_1.흙막이공사 - 견적대비조서(입찰)" xfId="242"/>
    <cellStyle name="_SN-대전20_공내역서" xfId="243"/>
    <cellStyle name="_SN-대전20_공내역서_사본 - ☆태평동  도급내역" xfId="244"/>
    <cellStyle name="_SN-대전20_공내역서_성남태평동설비공사" xfId="245"/>
    <cellStyle name="_SN-대전20_공내역서_수원율전 실행내역" xfId="246"/>
    <cellStyle name="_SN-대전20_공내역서_수원율전 실행내역 검토안" xfId="247"/>
    <cellStyle name="_SN-대전20_공내역서_수원율전 실행내역 검토안_사본 - ☆태평동  도급내역" xfId="248"/>
    <cellStyle name="_SN-대전20_공내역서_수원율전 실행내역 검토안_성남태평동설비공사" xfId="249"/>
    <cellStyle name="_SN-대전20_공내역서_수원율전 실행내역 검토안_수원율전 실행내역" xfId="250"/>
    <cellStyle name="_SN-대전20_공내역서_수원율전 실행내역 검토안_수원율전 실행내역 검토안" xfId="251"/>
    <cellStyle name="_SN-대전20_공내역서_수원율전 실행내역 검토안_수원율전 실행내역 검토안_사본 - ☆태평동  도급내역" xfId="252"/>
    <cellStyle name="_SN-대전20_공내역서_수원율전 실행내역 검토안_수원율전 실행내역 검토안_성남태평동설비공사" xfId="253"/>
    <cellStyle name="_SN-대전20_공내역서_수원율전 실행내역 검토안_수원율전 실행내역 검토안_수정구 태평동 주상복합 실행내역 검토안" xfId="254"/>
    <cellStyle name="_SN-대전20_공내역서_수원율전 실행내역 검토안_수원율전 실행내역 검토안_태평동 실행내역서" xfId="255"/>
    <cellStyle name="_SN-대전20_공내역서_수원율전 실행내역 검토안_수원율전 실행내역 검토안_태평동도급내역(Rev.2)-12.26" xfId="256"/>
    <cellStyle name="_SN-대전20_공내역서_수원율전 실행내역 검토안_수정구 태평동 주상복합 실행내역 검토안" xfId="257"/>
    <cellStyle name="_SN-대전20_공내역서_수원율전 실행내역 검토안_태평동 실행내역서" xfId="258"/>
    <cellStyle name="_SN-대전20_공내역서_수원율전 실행내역 검토안_태평동도급내역(Rev.2)-12.26" xfId="259"/>
    <cellStyle name="_SN-대전20_공내역서_수원율전조합" xfId="260"/>
    <cellStyle name="_SN-대전20_공내역서_수원율전조합_사본 - ☆태평동  도급내역" xfId="261"/>
    <cellStyle name="_SN-대전20_공내역서_수원율전조합_성남태평동설비공사" xfId="262"/>
    <cellStyle name="_SN-대전20_공내역서_수원율전조합_수원율전 실행내역" xfId="263"/>
    <cellStyle name="_SN-대전20_공내역서_수원율전조합_수원율전 실행내역 검토안" xfId="264"/>
    <cellStyle name="_SN-대전20_공내역서_수원율전조합_수원율전 실행내역 검토안_사본 - ☆태평동  도급내역" xfId="265"/>
    <cellStyle name="_SN-대전20_공내역서_수원율전조합_수원율전 실행내역 검토안_성남태평동설비공사" xfId="266"/>
    <cellStyle name="_SN-대전20_공내역서_수원율전조합_수원율전 실행내역 검토안_수정구 태평동 주상복합 실행내역 검토안" xfId="267"/>
    <cellStyle name="_SN-대전20_공내역서_수원율전조합_수원율전 실행내역 검토안_태평동 실행내역서" xfId="268"/>
    <cellStyle name="_SN-대전20_공내역서_수원율전조합_수원율전 실행내역 검토안_태평동도급내역(Rev.2)-12.26" xfId="269"/>
    <cellStyle name="_SN-대전20_공내역서_수원율전조합_수정구 태평동 주상복합 실행내역 검토안" xfId="270"/>
    <cellStyle name="_SN-대전20_공내역서_수원율전조합_태평동 실행내역서" xfId="271"/>
    <cellStyle name="_SN-대전20_공내역서_수원율전조합_태평동도급내역(Rev.2)-12.26" xfId="272"/>
    <cellStyle name="_SN-대전20_공내역서_수정구 태평동 주상복합 실행내역 검토안" xfId="273"/>
    <cellStyle name="_SN-대전20_공내역서_태평동 실행내역서" xfId="274"/>
    <cellStyle name="_SN-대전20_공내역서_태평동도급내역(Rev.2)-12.26" xfId="275"/>
    <cellStyle name="_SN-대전20_공내역서-창호" xfId="276"/>
    <cellStyle name="_SN-대전20_공내역서-창호_사본 - ☆태평동  도급내역" xfId="277"/>
    <cellStyle name="_SN-대전20_공내역서-창호_성남태평동설비공사" xfId="278"/>
    <cellStyle name="_SN-대전20_공내역서-창호_수원율전 실행내역" xfId="279"/>
    <cellStyle name="_SN-대전20_공내역서-창호_수원율전 실행내역 검토안" xfId="280"/>
    <cellStyle name="_SN-대전20_공내역서-창호_수원율전 실행내역 검토안_사본 - ☆태평동  도급내역" xfId="281"/>
    <cellStyle name="_SN-대전20_공내역서-창호_수원율전 실행내역 검토안_성남태평동설비공사" xfId="282"/>
    <cellStyle name="_SN-대전20_공내역서-창호_수원율전 실행내역 검토안_수원율전 실행내역" xfId="283"/>
    <cellStyle name="_SN-대전20_공내역서-창호_수원율전 실행내역 검토안_수원율전 실행내역 검토안" xfId="284"/>
    <cellStyle name="_SN-대전20_공내역서-창호_수원율전 실행내역 검토안_수원율전 실행내역 검토안_사본 - ☆태평동  도급내역" xfId="285"/>
    <cellStyle name="_SN-대전20_공내역서-창호_수원율전 실행내역 검토안_수원율전 실행내역 검토안_성남태평동설비공사" xfId="286"/>
    <cellStyle name="_SN-대전20_공내역서-창호_수원율전 실행내역 검토안_수원율전 실행내역 검토안_수정구 태평동 주상복합 실행내역 검토안" xfId="287"/>
    <cellStyle name="_SN-대전20_공내역서-창호_수원율전 실행내역 검토안_수원율전 실행내역 검토안_태평동 실행내역서" xfId="288"/>
    <cellStyle name="_SN-대전20_공내역서-창호_수원율전 실행내역 검토안_수원율전 실행내역 검토안_태평동도급내역(Rev.2)-12.26" xfId="289"/>
    <cellStyle name="_SN-대전20_공내역서-창호_수원율전 실행내역 검토안_수정구 태평동 주상복합 실행내역 검토안" xfId="290"/>
    <cellStyle name="_SN-대전20_공내역서-창호_수원율전 실행내역 검토안_태평동 실행내역서" xfId="291"/>
    <cellStyle name="_SN-대전20_공내역서-창호_수원율전 실행내역 검토안_태평동도급내역(Rev.2)-12.26" xfId="292"/>
    <cellStyle name="_SN-대전20_공내역서-창호_수원율전조합" xfId="293"/>
    <cellStyle name="_SN-대전20_공내역서-창호_수원율전조합_사본 - ☆태평동  도급내역" xfId="294"/>
    <cellStyle name="_SN-대전20_공내역서-창호_수원율전조합_성남태평동설비공사" xfId="295"/>
    <cellStyle name="_SN-대전20_공내역서-창호_수원율전조합_수원율전 실행내역" xfId="296"/>
    <cellStyle name="_SN-대전20_공내역서-창호_수원율전조합_수원율전 실행내역 검토안" xfId="297"/>
    <cellStyle name="_SN-대전20_공내역서-창호_수원율전조합_수원율전 실행내역 검토안_사본 - ☆태평동  도급내역" xfId="298"/>
    <cellStyle name="_SN-대전20_공내역서-창호_수원율전조합_수원율전 실행내역 검토안_성남태평동설비공사" xfId="299"/>
    <cellStyle name="_SN-대전20_공내역서-창호_수원율전조합_수원율전 실행내역 검토안_수정구 태평동 주상복합 실행내역 검토안" xfId="300"/>
    <cellStyle name="_SN-대전20_공내역서-창호_수원율전조합_수원율전 실행내역 검토안_태평동 실행내역서" xfId="301"/>
    <cellStyle name="_SN-대전20_공내역서-창호_수원율전조합_수원율전 실행내역 검토안_태평동도급내역(Rev.2)-12.26" xfId="302"/>
    <cellStyle name="_SN-대전20_공내역서-창호_수원율전조합_수정구 태평동 주상복합 실행내역 검토안" xfId="303"/>
    <cellStyle name="_SN-대전20_공내역서-창호_수원율전조합_태평동 실행내역서" xfId="304"/>
    <cellStyle name="_SN-대전20_공내역서-창호_수원율전조합_태평동도급내역(Rev.2)-12.26" xfId="305"/>
    <cellStyle name="_SN-대전20_공내역서-창호_수정구 태평동 주상복합 실행내역 검토안" xfId="306"/>
    <cellStyle name="_SN-대전20_공내역서-창호_태평동 실행내역서" xfId="307"/>
    <cellStyle name="_SN-대전20_공내역서-창호_태평동도급내역(Rev.2)-12.26" xfId="308"/>
    <cellStyle name="_SN-대전20_공내역서-창호분개" xfId="309"/>
    <cellStyle name="_SN-대전20_공내역서-창호분개_사본 - ☆태평동  도급내역" xfId="310"/>
    <cellStyle name="_SN-대전20_공내역서-창호분개_성남태평동설비공사" xfId="311"/>
    <cellStyle name="_SN-대전20_공내역서-창호분개_수원율전 실행내역" xfId="312"/>
    <cellStyle name="_SN-대전20_공내역서-창호분개_수원율전 실행내역 검토안" xfId="313"/>
    <cellStyle name="_SN-대전20_공내역서-창호분개_수원율전 실행내역 검토안_사본 - ☆태평동  도급내역" xfId="314"/>
    <cellStyle name="_SN-대전20_공내역서-창호분개_수원율전 실행내역 검토안_성남태평동설비공사" xfId="315"/>
    <cellStyle name="_SN-대전20_공내역서-창호분개_수원율전 실행내역 검토안_수원율전 실행내역" xfId="316"/>
    <cellStyle name="_SN-대전20_공내역서-창호분개_수원율전 실행내역 검토안_수원율전 실행내역 검토안" xfId="317"/>
    <cellStyle name="_SN-대전20_공내역서-창호분개_수원율전 실행내역 검토안_수원율전 실행내역 검토안_사본 - ☆태평동  도급내역" xfId="318"/>
    <cellStyle name="_SN-대전20_공내역서-창호분개_수원율전 실행내역 검토안_수원율전 실행내역 검토안_성남태평동설비공사" xfId="319"/>
    <cellStyle name="_SN-대전20_공내역서-창호분개_수원율전 실행내역 검토안_수원율전 실행내역 검토안_수정구 태평동 주상복합 실행내역 검토안" xfId="320"/>
    <cellStyle name="_SN-대전20_공내역서-창호분개_수원율전 실행내역 검토안_수원율전 실행내역 검토안_태평동 실행내역서" xfId="321"/>
    <cellStyle name="_SN-대전20_공내역서-창호분개_수원율전 실행내역 검토안_수원율전 실행내역 검토안_태평동도급내역(Rev.2)-12.26" xfId="322"/>
    <cellStyle name="_SN-대전20_공내역서-창호분개_수원율전 실행내역 검토안_수정구 태평동 주상복합 실행내역 검토안" xfId="323"/>
    <cellStyle name="_SN-대전20_공내역서-창호분개_수원율전 실행내역 검토안_태평동 실행내역서" xfId="324"/>
    <cellStyle name="_SN-대전20_공내역서-창호분개_수원율전 실행내역 검토안_태평동도급내역(Rev.2)-12.26" xfId="325"/>
    <cellStyle name="_SN-대전20_공내역서-창호분개_수원율전조합" xfId="326"/>
    <cellStyle name="_SN-대전20_공내역서-창호분개_수원율전조합_사본 - ☆태평동  도급내역" xfId="327"/>
    <cellStyle name="_SN-대전20_공내역서-창호분개_수원율전조합_성남태평동설비공사" xfId="328"/>
    <cellStyle name="_SN-대전20_공내역서-창호분개_수원율전조합_수원율전 실행내역" xfId="329"/>
    <cellStyle name="_SN-대전20_공내역서-창호분개_수원율전조합_수원율전 실행내역 검토안" xfId="330"/>
    <cellStyle name="_SN-대전20_공내역서-창호분개_수원율전조합_수원율전 실행내역 검토안_사본 - ☆태평동  도급내역" xfId="331"/>
    <cellStyle name="_SN-대전20_공내역서-창호분개_수원율전조합_수원율전 실행내역 검토안_성남태평동설비공사" xfId="332"/>
    <cellStyle name="_SN-대전20_공내역서-창호분개_수원율전조합_수원율전 실행내역 검토안_수정구 태평동 주상복합 실행내역 검토안" xfId="333"/>
    <cellStyle name="_SN-대전20_공내역서-창호분개_수원율전조합_수원율전 실행내역 검토안_태평동 실행내역서" xfId="334"/>
    <cellStyle name="_SN-대전20_공내역서-창호분개_수원율전조합_수원율전 실행내역 검토안_태평동도급내역(Rev.2)-12.26" xfId="335"/>
    <cellStyle name="_SN-대전20_공내역서-창호분개_수원율전조합_수정구 태평동 주상복합 실행내역 검토안" xfId="336"/>
    <cellStyle name="_SN-대전20_공내역서-창호분개_수원율전조합_태평동 실행내역서" xfId="337"/>
    <cellStyle name="_SN-대전20_공내역서-창호분개_수원율전조합_태평동도급내역(Rev.2)-12.26" xfId="338"/>
    <cellStyle name="_SN-대전20_공내역서-창호분개_수정구 태평동 주상복합 실행내역 검토안" xfId="339"/>
    <cellStyle name="_SN-대전20_공내역서-창호분개_태평동 실행내역서" xfId="340"/>
    <cellStyle name="_SN-대전20_공내역서-창호분개_태평동도급내역(Rev.2)-12.26" xfId="341"/>
    <cellStyle name="_SN-대전20_사본 - ☆태평동  도급내역" xfId="342"/>
    <cellStyle name="_SN-대전20_성남태평동설비공사" xfId="343"/>
    <cellStyle name="_SN-대전20_수원율전 실행내역" xfId="344"/>
    <cellStyle name="_SN-대전20_수원율전 실행내역 검토안" xfId="345"/>
    <cellStyle name="_SN-대전20_수원율전 실행내역 검토안_사본 - ☆태평동  도급내역" xfId="346"/>
    <cellStyle name="_SN-대전20_수원율전 실행내역 검토안_성남태평동설비공사" xfId="347"/>
    <cellStyle name="_SN-대전20_수원율전 실행내역 검토안_수원율전 실행내역" xfId="348"/>
    <cellStyle name="_SN-대전20_수원율전 실행내역 검토안_수원율전 실행내역 검토안" xfId="349"/>
    <cellStyle name="_SN-대전20_수원율전 실행내역 검토안_수원율전 실행내역 검토안_사본 - ☆태평동  도급내역" xfId="350"/>
    <cellStyle name="_SN-대전20_수원율전 실행내역 검토안_수원율전 실행내역 검토안_성남태평동설비공사" xfId="351"/>
    <cellStyle name="_SN-대전20_수원율전 실행내역 검토안_수원율전 실행내역 검토안_수정구 태평동 주상복합 실행내역 검토안" xfId="352"/>
    <cellStyle name="_SN-대전20_수원율전 실행내역 검토안_수원율전 실행내역 검토안_태평동 실행내역서" xfId="353"/>
    <cellStyle name="_SN-대전20_수원율전 실행내역 검토안_수원율전 실행내역 검토안_태평동도급내역(Rev.2)-12.26" xfId="354"/>
    <cellStyle name="_SN-대전20_수원율전 실행내역 검토안_수정구 태평동 주상복합 실행내역 검토안" xfId="355"/>
    <cellStyle name="_SN-대전20_수원율전 실행내역 검토안_태평동 실행내역서" xfId="356"/>
    <cellStyle name="_SN-대전20_수원율전 실행내역 검토안_태평동도급내역(Rev.2)-12.26" xfId="357"/>
    <cellStyle name="_SN-대전20_수원율전조합" xfId="358"/>
    <cellStyle name="_SN-대전20_수원율전조합_사본 - ☆태평동  도급내역" xfId="359"/>
    <cellStyle name="_SN-대전20_수원율전조합_성남태평동설비공사" xfId="360"/>
    <cellStyle name="_SN-대전20_수원율전조합_수원율전 실행내역" xfId="361"/>
    <cellStyle name="_SN-대전20_수원율전조합_수원율전 실행내역 검토안" xfId="362"/>
    <cellStyle name="_SN-대전20_수원율전조합_수원율전 실행내역 검토안_사본 - ☆태평동  도급내역" xfId="363"/>
    <cellStyle name="_SN-대전20_수원율전조합_수원율전 실행내역 검토안_성남태평동설비공사" xfId="364"/>
    <cellStyle name="_SN-대전20_수원율전조합_수원율전 실행내역 검토안_수정구 태평동 주상복합 실행내역 검토안" xfId="365"/>
    <cellStyle name="_SN-대전20_수원율전조합_수원율전 실행내역 검토안_태평동 실행내역서" xfId="366"/>
    <cellStyle name="_SN-대전20_수원율전조합_수원율전 실행내역 검토안_태평동도급내역(Rev.2)-12.26" xfId="367"/>
    <cellStyle name="_SN-대전20_수원율전조합_수정구 태평동 주상복합 실행내역 검토안" xfId="368"/>
    <cellStyle name="_SN-대전20_수원율전조합_태평동 실행내역서" xfId="369"/>
    <cellStyle name="_SN-대전20_수원율전조합_태평동도급내역(Rev.2)-12.26" xfId="370"/>
    <cellStyle name="_SN-대전20_수정구 태평동 주상복합 실행내역 검토안" xfId="371"/>
    <cellStyle name="_SN-대전20_지붕공사" xfId="372"/>
    <cellStyle name="_SN-대전20_지붕공사_1.흙막이공사 - 견적대비조서(입찰)" xfId="373"/>
    <cellStyle name="_SN-대전20_지붕공사_사본 - ☆태평동  도급내역" xfId="374"/>
    <cellStyle name="_SN-대전20_지붕공사_성남태평동설비공사" xfId="375"/>
    <cellStyle name="_SN-대전20_지붕공사_수원율전 실행내역" xfId="376"/>
    <cellStyle name="_SN-대전20_지붕공사_수원율전 실행내역 검토안" xfId="377"/>
    <cellStyle name="_SN-대전20_지붕공사_수원율전 실행내역 검토안_사본 - ☆태평동  도급내역" xfId="378"/>
    <cellStyle name="_SN-대전20_지붕공사_수원율전 실행내역 검토안_성남태평동설비공사" xfId="379"/>
    <cellStyle name="_SN-대전20_지붕공사_수원율전 실행내역 검토안_수원율전 실행내역" xfId="380"/>
    <cellStyle name="_SN-대전20_지붕공사_수원율전 실행내역 검토안_수원율전 실행내역 검토안" xfId="381"/>
    <cellStyle name="_SN-대전20_지붕공사_수원율전 실행내역 검토안_수원율전 실행내역 검토안_사본 - ☆태평동  도급내역" xfId="382"/>
    <cellStyle name="_SN-대전20_지붕공사_수원율전 실행내역 검토안_수원율전 실행내역 검토안_성남태평동설비공사" xfId="383"/>
    <cellStyle name="_SN-대전20_지붕공사_수원율전 실행내역 검토안_수원율전 실행내역 검토안_수정구 태평동 주상복합 실행내역 검토안" xfId="384"/>
    <cellStyle name="_SN-대전20_지붕공사_수원율전 실행내역 검토안_수원율전 실행내역 검토안_태평동 실행내역서" xfId="385"/>
    <cellStyle name="_SN-대전20_지붕공사_수원율전 실행내역 검토안_수원율전 실행내역 검토안_태평동도급내역(Rev.2)-12.26" xfId="386"/>
    <cellStyle name="_SN-대전20_지붕공사_수원율전 실행내역 검토안_수정구 태평동 주상복합 실행내역 검토안" xfId="387"/>
    <cellStyle name="_SN-대전20_지붕공사_수원율전 실행내역 검토안_태평동 실행내역서" xfId="388"/>
    <cellStyle name="_SN-대전20_지붕공사_수원율전 실행내역 검토안_태평동도급내역(Rev.2)-12.26" xfId="389"/>
    <cellStyle name="_SN-대전20_지붕공사_수원율전조합" xfId="390"/>
    <cellStyle name="_SN-대전20_지붕공사_수원율전조합_사본 - ☆태평동  도급내역" xfId="391"/>
    <cellStyle name="_SN-대전20_지붕공사_수원율전조합_성남태평동설비공사" xfId="392"/>
    <cellStyle name="_SN-대전20_지붕공사_수원율전조합_수원율전 실행내역" xfId="393"/>
    <cellStyle name="_SN-대전20_지붕공사_수원율전조합_수원율전 실행내역 검토안" xfId="394"/>
    <cellStyle name="_SN-대전20_지붕공사_수원율전조합_수원율전 실행내역 검토안_사본 - ☆태평동  도급내역" xfId="395"/>
    <cellStyle name="_SN-대전20_지붕공사_수원율전조합_수원율전 실행내역 검토안_성남태평동설비공사" xfId="396"/>
    <cellStyle name="_SN-대전20_지붕공사_수원율전조합_수원율전 실행내역 검토안_수정구 태평동 주상복합 실행내역 검토안" xfId="397"/>
    <cellStyle name="_SN-대전20_지붕공사_수원율전조합_수원율전 실행내역 검토안_태평동 실행내역서" xfId="398"/>
    <cellStyle name="_SN-대전20_지붕공사_수원율전조합_수원율전 실행내역 검토안_태평동도급내역(Rev.2)-12.26" xfId="399"/>
    <cellStyle name="_SN-대전20_지붕공사_수원율전조합_수정구 태평동 주상복합 실행내역 검토안" xfId="400"/>
    <cellStyle name="_SN-대전20_지붕공사_수원율전조합_태평동 실행내역서" xfId="401"/>
    <cellStyle name="_SN-대전20_지붕공사_수원율전조합_태평동도급내역(Rev.2)-12.26" xfId="402"/>
    <cellStyle name="_SN-대전20_지붕공사_수정구 태평동 주상복합 실행내역 검토안" xfId="403"/>
    <cellStyle name="_SN-대전20_지붕공사_태평동 실행내역서" xfId="404"/>
    <cellStyle name="_SN-대전20_지붕공사_태평동도급내역(Rev.2)-12.26" xfId="405"/>
    <cellStyle name="_SN-대전20_태평동 실행내역서" xfId="406"/>
    <cellStyle name="_SN-대전20_태평동도급내역(Rev.2)-12.26" xfId="407"/>
    <cellStyle name="_STS304가로등 2종에 관한 원가계산(대영)." xfId="408"/>
    <cellStyle name="_가구공사" xfId="409"/>
    <cellStyle name="_가구공사_2007현황보고양식" xfId="410"/>
    <cellStyle name="_가구공사_두산산업개발 입찰견적" xfId="411"/>
    <cellStyle name="_가구공사_두산중공업 입찰견적" xfId="412"/>
    <cellStyle name="_가구공사_추가일위대가표 총괄" xfId="413"/>
    <cellStyle name="_가구공사_현대건설 대구대천" xfId="414"/>
    <cellStyle name="_가중치- 1차" xfId="415"/>
    <cellStyle name="_가중치- 1차_071030-조경공사" xfId="416"/>
    <cellStyle name="_가중치- 1차_원가계산서" xfId="417"/>
    <cellStyle name="_갑지" xfId="418"/>
    <cellStyle name="_갑지_08신발장_설계가(LPM,포름)_2구손잡이_원본tool_최종_지급자재_작성용" xfId="419"/>
    <cellStyle name="_강3" xfId="420"/>
    <cellStyle name="_강3_071030-조경공사" xfId="421"/>
    <cellStyle name="_강3_원가계산서" xfId="422"/>
    <cellStyle name="_강내투찰내역서-x" xfId="423"/>
    <cellStyle name="_강내투찰내역서-x_왜관-태평건설" xfId="424"/>
    <cellStyle name="_강산-지압보도-1020" xfId="425"/>
    <cellStyle name="_강산-지압보도-1023" xfId="426"/>
    <cellStyle name="_개거공사비" xfId="427"/>
    <cellStyle name="_개요" xfId="428"/>
    <cellStyle name="_개요(봉림)-참고용" xfId="429"/>
    <cellStyle name="_개요(봉림)-최종" xfId="430"/>
    <cellStyle name="_개요(주안-인천)" xfId="431"/>
    <cellStyle name="_개운동계산서" xfId="432"/>
    <cellStyle name="_개운동계산서_제연계산서4BL" xfId="433"/>
    <cellStyle name="_건축" xfId="434"/>
    <cellStyle name="_견적서1" xfId="435"/>
    <cellStyle name="_결과(PP목무늬)" xfId="436"/>
    <cellStyle name="_결과(PW백색)" xfId="437"/>
    <cellStyle name="_경관조명견적서1" xfId="438"/>
    <cellStyle name="_경북031002" xfId="439"/>
    <cellStyle name="_경영개선활동상반기실적(990708)" xfId="440"/>
    <cellStyle name="_경영개선활동상반기실적(990708)_1" xfId="441"/>
    <cellStyle name="_경영개선활동상반기실적(990708)_2" xfId="442"/>
    <cellStyle name="_경영개선활성화방안(990802)" xfId="443"/>
    <cellStyle name="_경영개선활성화방안(990802)_1" xfId="444"/>
    <cellStyle name="_경찰청입찰시개략실행(05-09-29)" xfId="445"/>
    <cellStyle name="_계룡네거리원설계" xfId="446"/>
    <cellStyle name="_계산서(공릉동)" xfId="447"/>
    <cellStyle name="_고산투찰" xfId="448"/>
    <cellStyle name="_고색동 체육공원 설계서" xfId="449"/>
    <cellStyle name="_공문 " xfId="450"/>
    <cellStyle name="_공문 _내역서" xfId="451"/>
    <cellStyle name="_공문및작성양식최종" xfId="452"/>
    <cellStyle name="_공문및작성양식최종_071030-조경공사" xfId="453"/>
    <cellStyle name="_공문및작성양식최종_원가계산서" xfId="454"/>
    <cellStyle name="_공문양식" xfId="455"/>
    <cellStyle name="_공사개요" xfId="456"/>
    <cellStyle name="_공사내역-방음벽절단-협의단가" xfId="457"/>
    <cellStyle name="_공사내역-방음벽절단-협의단가_071030-조경공사" xfId="458"/>
    <cellStyle name="_공사내역-방음벽절단-협의단가_원가계산서" xfId="459"/>
    <cellStyle name="_공사내역-분양가포함-협의단가" xfId="460"/>
    <cellStyle name="_공사내역-분양가포함-협의단가_071030-조경공사" xfId="461"/>
    <cellStyle name="_공사내역-분양가포함-협의단가_원가계산서" xfId="462"/>
    <cellStyle name="_공사부문" xfId="463"/>
    <cellStyle name="_공원시설정비공사" xfId="464"/>
    <cellStyle name="_광릉투찰" xfId="465"/>
    <cellStyle name="_광릉투찰_왜관-태평건설" xfId="466"/>
    <cellStyle name="_광영-옥곡간작성" xfId="467"/>
    <cellStyle name="_교원그룹 낙산 숙박시설 신축공사" xfId="468"/>
    <cellStyle name="_교원그룹 낙산 숙박시설 신축공사_071030-조경공사" xfId="469"/>
    <cellStyle name="_교원그룹 낙산 숙박시설 신축공사_원가계산서" xfId="470"/>
    <cellStyle name="_구리,삼패" xfId="471"/>
    <cellStyle name="_구문소철암투찰" xfId="472"/>
    <cellStyle name="_구문소철암투찰_광릉투찰" xfId="473"/>
    <cellStyle name="_구문소철암투찰_광릉투찰_왜관-태평건설" xfId="474"/>
    <cellStyle name="_구문소철암투찰_왜관-태평건설" xfId="475"/>
    <cellStyle name="_구즉내역서" xfId="476"/>
    <cellStyle name="_국가에너지종합정보db구축사업_기능점수산출(1)" xfId="477"/>
    <cellStyle name="_국도23호선영암연소지구내역서" xfId="478"/>
    <cellStyle name="_국도38호선통리지구내역서" xfId="479"/>
    <cellStyle name="_국도42호선여량지구오르막차로" xfId="480"/>
    <cellStyle name="_국수교수량" xfId="481"/>
    <cellStyle name="_국수교수량_우수관공" xfId="482"/>
    <cellStyle name="_국수교수량_우수관공1" xfId="483"/>
    <cellStyle name="_궁안교用" xfId="484"/>
    <cellStyle name="_금천청소년수련관(토목林)" xfId="485"/>
    <cellStyle name="_기성" xfId="486"/>
    <cellStyle name="_기성 검토 내역" xfId="487"/>
    <cellStyle name="_기성0503" xfId="488"/>
    <cellStyle name="_기성0503_071030-조경공사" xfId="489"/>
    <cellStyle name="_기성0503_원가계산서" xfId="490"/>
    <cellStyle name="_기성검사원" xfId="491"/>
    <cellStyle name="_기성검사원_내역서" xfId="492"/>
    <cellStyle name="_기성-실적정산서류" xfId="493"/>
    <cellStyle name="_기성-실적정산서류_071030-조경공사" xfId="494"/>
    <cellStyle name="_기성-실적정산서류_원가계산서" xfId="495"/>
    <cellStyle name="_김해진영" xfId="496"/>
    <cellStyle name="_내덕1+신안+능동" xfId="497"/>
    <cellStyle name="_내덕1초교 내역서(투찰)" xfId="498"/>
    <cellStyle name="_내역(991895-7)" xfId="499"/>
    <cellStyle name="_내역(991895-7)-01" xfId="500"/>
    <cellStyle name="_내역(991895-7)-12-3일작업" xfId="501"/>
    <cellStyle name="_내역(복정동4호공영주차장.준공1011)" xfId="502"/>
    <cellStyle name="_내역서" xfId="503"/>
    <cellStyle name="_내역서+개요(월배통신)" xfId="504"/>
    <cellStyle name="_내역서+개요(전기)-6.7(최종)" xfId="505"/>
    <cellStyle name="_내역서+개요(통신)" xfId="506"/>
    <cellStyle name="_냉방계산서 기본폼" xfId="507"/>
    <cellStyle name="_노고봉-내역" xfId="508"/>
    <cellStyle name="_노은리슈빌SKY건축공사내역서" xfId="509"/>
    <cellStyle name="_농소투찰(32152)" xfId="510"/>
    <cellStyle name="_농소투찰(32152)_왜관-태평건설" xfId="511"/>
    <cellStyle name="_능말폐기물내역(2단계-총괄)" xfId="512"/>
    <cellStyle name="_다_01_지역냉방계산서_광주" xfId="513"/>
    <cellStyle name="_단가비교" xfId="514"/>
    <cellStyle name="_단가표" xfId="515"/>
    <cellStyle name="_단위공사예정공정표(AC04-06)" xfId="516"/>
    <cellStyle name="_단위공사예정공정표(AC04-06)_071030-조경공사" xfId="517"/>
    <cellStyle name="_단위공사예정공정표(AC04-06)_원가계산서" xfId="518"/>
    <cellStyle name="_달산대학用" xfId="519"/>
    <cellStyle name="_대곡이설(투찰)" xfId="520"/>
    <cellStyle name="_대곡이설(투찰)_1" xfId="521"/>
    <cellStyle name="_대곡이설(투찰)_1_경찰서-터미널간도로(투찰)②" xfId="522"/>
    <cellStyle name="_대곡이설(투찰)_1_경찰서-터미널간도로(투찰)②_마현생창(동양고속)" xfId="523"/>
    <cellStyle name="_대곡이설(투찰)_1_경찰서-터미널간도로(투찰)②_마현생창(동양고속)_왜관-태평건설" xfId="524"/>
    <cellStyle name="_대곡이설(투찰)_1_경찰서-터미널간도로(투찰)②_왜관-태평건설" xfId="525"/>
    <cellStyle name="_대곡이설(투찰)_1_마현생창(동양고속)" xfId="526"/>
    <cellStyle name="_대곡이설(투찰)_1_마현생창(동양고속)_왜관-태평건설" xfId="527"/>
    <cellStyle name="_대곡이설(투찰)_1_봉무지방산업단지도로(투찰)②" xfId="528"/>
    <cellStyle name="_대곡이설(투찰)_1_봉무지방산업단지도로(투찰)②_마현생창(동양고속)" xfId="529"/>
    <cellStyle name="_대곡이설(투찰)_1_봉무지방산업단지도로(투찰)②_마현생창(동양고속)_왜관-태평건설" xfId="530"/>
    <cellStyle name="_대곡이설(투찰)_1_봉무지방산업단지도로(투찰)②_왜관-태평건설" xfId="531"/>
    <cellStyle name="_대곡이설(투찰)_1_봉무지방산업단지도로(투찰)②+0.250%" xfId="532"/>
    <cellStyle name="_대곡이설(투찰)_1_봉무지방산업단지도로(투찰)②+0.250%_마현생창(동양고속)" xfId="533"/>
    <cellStyle name="_대곡이설(투찰)_1_봉무지방산업단지도로(투찰)②+0.250%_마현생창(동양고속)_왜관-태평건설" xfId="534"/>
    <cellStyle name="_대곡이설(투찰)_1_봉무지방산업단지도로(투찰)②+0.250%_왜관-태평건설" xfId="535"/>
    <cellStyle name="_대곡이설(투찰)_1_왜관-태평건설" xfId="536"/>
    <cellStyle name="_대곡이설(투찰)_1_합덕-신례원(2공구)투찰" xfId="537"/>
    <cellStyle name="_대곡이설(투찰)_1_합덕-신례원(2공구)투찰_경찰서-터미널간도로(투찰)②" xfId="538"/>
    <cellStyle name="_대곡이설(투찰)_1_합덕-신례원(2공구)투찰_경찰서-터미널간도로(투찰)②_마현생창(동양고속)" xfId="539"/>
    <cellStyle name="_대곡이설(투찰)_1_합덕-신례원(2공구)투찰_경찰서-터미널간도로(투찰)②_마현생창(동양고속)_왜관-태평건설" xfId="540"/>
    <cellStyle name="_대곡이설(투찰)_1_합덕-신례원(2공구)투찰_경찰서-터미널간도로(투찰)②_왜관-태평건설" xfId="541"/>
    <cellStyle name="_대곡이설(투찰)_1_합덕-신례원(2공구)투찰_마현생창(동양고속)" xfId="542"/>
    <cellStyle name="_대곡이설(투찰)_1_합덕-신례원(2공구)투찰_마현생창(동양고속)_왜관-태평건설" xfId="543"/>
    <cellStyle name="_대곡이설(투찰)_1_합덕-신례원(2공구)투찰_봉무지방산업단지도로(투찰)②" xfId="544"/>
    <cellStyle name="_대곡이설(투찰)_1_합덕-신례원(2공구)투찰_봉무지방산업단지도로(투찰)②_마현생창(동양고속)" xfId="545"/>
    <cellStyle name="_대곡이설(투찰)_1_합덕-신례원(2공구)투찰_봉무지방산업단지도로(투찰)②_마현생창(동양고속)_왜관-태평건설" xfId="546"/>
    <cellStyle name="_대곡이설(투찰)_1_합덕-신례원(2공구)투찰_봉무지방산업단지도로(투찰)②_왜관-태평건설" xfId="547"/>
    <cellStyle name="_대곡이설(투찰)_1_합덕-신례원(2공구)투찰_봉무지방산업단지도로(투찰)②+0.250%" xfId="548"/>
    <cellStyle name="_대곡이설(투찰)_1_합덕-신례원(2공구)투찰_봉무지방산업단지도로(투찰)②+0.250%_마현생창(동양고속)" xfId="549"/>
    <cellStyle name="_대곡이설(투찰)_1_합덕-신례원(2공구)투찰_봉무지방산업단지도로(투찰)②+0.250%_마현생창(동양고속)_왜관-태평건설" xfId="550"/>
    <cellStyle name="_대곡이설(투찰)_1_합덕-신례원(2공구)투찰_봉무지방산업단지도로(투찰)②+0.250%_왜관-태평건설" xfId="551"/>
    <cellStyle name="_대곡이설(투찰)_1_합덕-신례원(2공구)투찰_왜관-태평건설" xfId="552"/>
    <cellStyle name="_대곡이설(투찰)_1_합덕-신례원(2공구)투찰_합덕-신례원(2공구)투찰" xfId="553"/>
    <cellStyle name="_대곡이설(투찰)_1_합덕-신례원(2공구)투찰_합덕-신례원(2공구)투찰_경찰서-터미널간도로(투찰)②" xfId="554"/>
    <cellStyle name="_대곡이설(투찰)_1_합덕-신례원(2공구)투찰_합덕-신례원(2공구)투찰_경찰서-터미널간도로(투찰)②_마현생창(동양고속)" xfId="555"/>
    <cellStyle name="_대곡이설(투찰)_1_합덕-신례원(2공구)투찰_합덕-신례원(2공구)투찰_경찰서-터미널간도로(투찰)②_마현생창(동양고속)_왜관-태평건설" xfId="556"/>
    <cellStyle name="_대곡이설(투찰)_1_합덕-신례원(2공구)투찰_합덕-신례원(2공구)투찰_경찰서-터미널간도로(투찰)②_왜관-태평건설" xfId="557"/>
    <cellStyle name="_대곡이설(투찰)_1_합덕-신례원(2공구)투찰_합덕-신례원(2공구)투찰_마현생창(동양고속)" xfId="558"/>
    <cellStyle name="_대곡이설(투찰)_1_합덕-신례원(2공구)투찰_합덕-신례원(2공구)투찰_마현생창(동양고속)_왜관-태평건설" xfId="559"/>
    <cellStyle name="_대곡이설(투찰)_1_합덕-신례원(2공구)투찰_합덕-신례원(2공구)투찰_봉무지방산업단지도로(투찰)②" xfId="560"/>
    <cellStyle name="_대곡이설(투찰)_1_합덕-신례원(2공구)투찰_합덕-신례원(2공구)투찰_봉무지방산업단지도로(투찰)②_마현생창(동양고속)" xfId="561"/>
    <cellStyle name="_대곡이설(투찰)_1_합덕-신례원(2공구)투찰_합덕-신례원(2공구)투찰_봉무지방산업단지도로(투찰)②_마현생창(동양고속)_왜관-태평건설" xfId="562"/>
    <cellStyle name="_대곡이설(투찰)_1_합덕-신례원(2공구)투찰_합덕-신례원(2공구)투찰_봉무지방산업단지도로(투찰)②_왜관-태평건설" xfId="563"/>
    <cellStyle name="_대곡이설(투찰)_1_합덕-신례원(2공구)투찰_합덕-신례원(2공구)투찰_봉무지방산업단지도로(투찰)②+0.250%" xfId="564"/>
    <cellStyle name="_대곡이설(투찰)_1_합덕-신례원(2공구)투찰_합덕-신례원(2공구)투찰_봉무지방산업단지도로(투찰)②+0.250%_마현생창(동양고속)" xfId="565"/>
    <cellStyle name="_대곡이설(투찰)_1_합덕-신례원(2공구)투찰_합덕-신례원(2공구)투찰_봉무지방산업단지도로(투찰)②+0.250%_마현생창(동양고속)_왜관-태평건설" xfId="566"/>
    <cellStyle name="_대곡이설(투찰)_1_합덕-신례원(2공구)투찰_합덕-신례원(2공구)투찰_봉무지방산업단지도로(투찰)②+0.250%_왜관-태평건설" xfId="567"/>
    <cellStyle name="_대곡이설(투찰)_1_합덕-신례원(2공구)투찰_합덕-신례원(2공구)투찰_왜관-태평건설" xfId="568"/>
    <cellStyle name="_대곡이설(투찰)_경찰서-터미널간도로(투찰)②" xfId="569"/>
    <cellStyle name="_대곡이설(투찰)_경찰서-터미널간도로(투찰)②_마현생창(동양고속)" xfId="570"/>
    <cellStyle name="_대곡이설(투찰)_경찰서-터미널간도로(투찰)②_마현생창(동양고속)_왜관-태평건설" xfId="571"/>
    <cellStyle name="_대곡이설(투찰)_경찰서-터미널간도로(투찰)②_왜관-태평건설" xfId="572"/>
    <cellStyle name="_대곡이설(투찰)_도덕-고흥도로(투찰)" xfId="573"/>
    <cellStyle name="_대곡이설(투찰)_도덕-고흥도로(투찰)_경찰서-터미널간도로(투찰)②" xfId="574"/>
    <cellStyle name="_대곡이설(투찰)_도덕-고흥도로(투찰)_경찰서-터미널간도로(투찰)②_마현생창(동양고속)" xfId="575"/>
    <cellStyle name="_대곡이설(투찰)_도덕-고흥도로(투찰)_경찰서-터미널간도로(투찰)②_마현생창(동양고속)_왜관-태평건설" xfId="576"/>
    <cellStyle name="_대곡이설(투찰)_도덕-고흥도로(투찰)_경찰서-터미널간도로(투찰)②_왜관-태평건설" xfId="577"/>
    <cellStyle name="_대곡이설(투찰)_도덕-고흥도로(투찰)_마현생창(동양고속)" xfId="578"/>
    <cellStyle name="_대곡이설(투찰)_도덕-고흥도로(투찰)_마현생창(동양고속)_왜관-태평건설" xfId="579"/>
    <cellStyle name="_대곡이설(투찰)_도덕-고흥도로(투찰)_봉무지방산업단지도로(투찰)②" xfId="580"/>
    <cellStyle name="_대곡이설(투찰)_도덕-고흥도로(투찰)_봉무지방산업단지도로(투찰)②_마현생창(동양고속)" xfId="581"/>
    <cellStyle name="_대곡이설(투찰)_도덕-고흥도로(투찰)_봉무지방산업단지도로(투찰)②_마현생창(동양고속)_왜관-태평건설" xfId="582"/>
    <cellStyle name="_대곡이설(투찰)_도덕-고흥도로(투찰)_봉무지방산업단지도로(투찰)②_왜관-태평건설" xfId="583"/>
    <cellStyle name="_대곡이설(투찰)_도덕-고흥도로(투찰)_봉무지방산업단지도로(투찰)②+0.250%" xfId="584"/>
    <cellStyle name="_대곡이설(투찰)_도덕-고흥도로(투찰)_봉무지방산업단지도로(투찰)②+0.250%_마현생창(동양고속)" xfId="585"/>
    <cellStyle name="_대곡이설(투찰)_도덕-고흥도로(투찰)_봉무지방산업단지도로(투찰)②+0.250%_마현생창(동양고속)_왜관-태평건설" xfId="586"/>
    <cellStyle name="_대곡이설(투찰)_도덕-고흥도로(투찰)_봉무지방산업단지도로(투찰)②+0.250%_왜관-태평건설" xfId="587"/>
    <cellStyle name="_대곡이설(투찰)_도덕-고흥도로(투찰)_왜관-태평건설" xfId="588"/>
    <cellStyle name="_대곡이설(투찰)_도덕-고흥도로(투찰)_합덕-신례원(2공구)투찰" xfId="589"/>
    <cellStyle name="_대곡이설(투찰)_도덕-고흥도로(투찰)_합덕-신례원(2공구)투찰_경찰서-터미널간도로(투찰)②" xfId="590"/>
    <cellStyle name="_대곡이설(투찰)_도덕-고흥도로(투찰)_합덕-신례원(2공구)투찰_경찰서-터미널간도로(투찰)②_마현생창(동양고속)" xfId="591"/>
    <cellStyle name="_대곡이설(투찰)_도덕-고흥도로(투찰)_합덕-신례원(2공구)투찰_경찰서-터미널간도로(투찰)②_마현생창(동양고속)_왜관-태평건설" xfId="592"/>
    <cellStyle name="_대곡이설(투찰)_도덕-고흥도로(투찰)_합덕-신례원(2공구)투찰_경찰서-터미널간도로(투찰)②_왜관-태평건설" xfId="593"/>
    <cellStyle name="_대곡이설(투찰)_도덕-고흥도로(투찰)_합덕-신례원(2공구)투찰_마현생창(동양고속)" xfId="594"/>
    <cellStyle name="_대곡이설(투찰)_도덕-고흥도로(투찰)_합덕-신례원(2공구)투찰_마현생창(동양고속)_왜관-태평건설" xfId="595"/>
    <cellStyle name="_대곡이설(투찰)_도덕-고흥도로(투찰)_합덕-신례원(2공구)투찰_봉무지방산업단지도로(투찰)②" xfId="596"/>
    <cellStyle name="_대곡이설(투찰)_도덕-고흥도로(투찰)_합덕-신례원(2공구)투찰_봉무지방산업단지도로(투찰)②_마현생창(동양고속)" xfId="597"/>
    <cellStyle name="_대곡이설(투찰)_도덕-고흥도로(투찰)_합덕-신례원(2공구)투찰_봉무지방산업단지도로(투찰)②_마현생창(동양고속)_왜관-태평건설" xfId="598"/>
    <cellStyle name="_대곡이설(투찰)_도덕-고흥도로(투찰)_합덕-신례원(2공구)투찰_봉무지방산업단지도로(투찰)②_왜관-태평건설" xfId="599"/>
    <cellStyle name="_대곡이설(투찰)_도덕-고흥도로(투찰)_합덕-신례원(2공구)투찰_봉무지방산업단지도로(투찰)②+0.250%" xfId="600"/>
    <cellStyle name="_대곡이설(투찰)_도덕-고흥도로(투찰)_합덕-신례원(2공구)투찰_봉무지방산업단지도로(투찰)②+0.250%_마현생창(동양고속)" xfId="601"/>
    <cellStyle name="_대곡이설(투찰)_도덕-고흥도로(투찰)_합덕-신례원(2공구)투찰_봉무지방산업단지도로(투찰)②+0.250%_마현생창(동양고속)_왜관-태평건설" xfId="602"/>
    <cellStyle name="_대곡이설(투찰)_도덕-고흥도로(투찰)_합덕-신례원(2공구)투찰_봉무지방산업단지도로(투찰)②+0.250%_왜관-태평건설" xfId="603"/>
    <cellStyle name="_대곡이설(투찰)_도덕-고흥도로(투찰)_합덕-신례원(2공구)투찰_왜관-태평건설" xfId="604"/>
    <cellStyle name="_대곡이설(투찰)_도덕-고흥도로(투찰)_합덕-신례원(2공구)투찰_합덕-신례원(2공구)투찰" xfId="605"/>
    <cellStyle name="_대곡이설(투찰)_도덕-고흥도로(투찰)_합덕-신례원(2공구)투찰_합덕-신례원(2공구)투찰_경찰서-터미널간도로(투찰)②" xfId="606"/>
    <cellStyle name="_대곡이설(투찰)_도덕-고흥도로(투찰)_합덕-신례원(2공구)투찰_합덕-신례원(2공구)투찰_경찰서-터미널간도로(투찰)②_마현생창(동양고속)" xfId="607"/>
    <cellStyle name="_대곡이설(투찰)_도덕-고흥도로(투찰)_합덕-신례원(2공구)투찰_합덕-신례원(2공구)투찰_경찰서-터미널간도로(투찰)②_마현생창(동양고속)_왜관-태평건설" xfId="608"/>
    <cellStyle name="_대곡이설(투찰)_도덕-고흥도로(투찰)_합덕-신례원(2공구)투찰_합덕-신례원(2공구)투찰_경찰서-터미널간도로(투찰)②_왜관-태평건설" xfId="609"/>
    <cellStyle name="_대곡이설(투찰)_도덕-고흥도로(투찰)_합덕-신례원(2공구)투찰_합덕-신례원(2공구)투찰_마현생창(동양고속)" xfId="610"/>
    <cellStyle name="_대곡이설(투찰)_도덕-고흥도로(투찰)_합덕-신례원(2공구)투찰_합덕-신례원(2공구)투찰_마현생창(동양고속)_왜관-태평건설" xfId="611"/>
    <cellStyle name="_대곡이설(투찰)_도덕-고흥도로(투찰)_합덕-신례원(2공구)투찰_합덕-신례원(2공구)투찰_봉무지방산업단지도로(투찰)②" xfId="612"/>
    <cellStyle name="_대곡이설(투찰)_도덕-고흥도로(투찰)_합덕-신례원(2공구)투찰_합덕-신례원(2공구)투찰_봉무지방산업단지도로(투찰)②_마현생창(동양고속)" xfId="613"/>
    <cellStyle name="_대곡이설(투찰)_도덕-고흥도로(투찰)_합덕-신례원(2공구)투찰_합덕-신례원(2공구)투찰_봉무지방산업단지도로(투찰)②_마현생창(동양고속)_왜관-태평건설" xfId="614"/>
    <cellStyle name="_대곡이설(투찰)_도덕-고흥도로(투찰)_합덕-신례원(2공구)투찰_합덕-신례원(2공구)투찰_봉무지방산업단지도로(투찰)②_왜관-태평건설" xfId="615"/>
    <cellStyle name="_대곡이설(투찰)_도덕-고흥도로(투찰)_합덕-신례원(2공구)투찰_합덕-신례원(2공구)투찰_봉무지방산업단지도로(투찰)②+0.250%" xfId="616"/>
    <cellStyle name="_대곡이설(투찰)_도덕-고흥도로(투찰)_합덕-신례원(2공구)투찰_합덕-신례원(2공구)투찰_봉무지방산업단지도로(투찰)②+0.250%_마현생창(동양고속)" xfId="617"/>
    <cellStyle name="_대곡이설(투찰)_도덕-고흥도로(투찰)_합덕-신례원(2공구)투찰_합덕-신례원(2공구)투찰_봉무지방산업단지도로(투찰)②+0.250%_마현생창(동양고속)_왜관-태평건설" xfId="618"/>
    <cellStyle name="_대곡이설(투찰)_도덕-고흥도로(투찰)_합덕-신례원(2공구)투찰_합덕-신례원(2공구)투찰_봉무지방산업단지도로(투찰)②+0.250%_왜관-태평건설" xfId="619"/>
    <cellStyle name="_대곡이설(투찰)_도덕-고흥도로(투찰)_합덕-신례원(2공구)투찰_합덕-신례원(2공구)투찰_왜관-태평건설" xfId="620"/>
    <cellStyle name="_대곡이설(투찰)_마현생창(동양고속)" xfId="621"/>
    <cellStyle name="_대곡이설(투찰)_마현생창(동양고속)_왜관-태평건설" xfId="622"/>
    <cellStyle name="_대곡이설(투찰)_봉무지방산업단지도로(투찰)②" xfId="623"/>
    <cellStyle name="_대곡이설(투찰)_봉무지방산업단지도로(투찰)②_마현생창(동양고속)" xfId="624"/>
    <cellStyle name="_대곡이설(투찰)_봉무지방산업단지도로(투찰)②_마현생창(동양고속)_왜관-태평건설" xfId="625"/>
    <cellStyle name="_대곡이설(투찰)_봉무지방산업단지도로(투찰)②_왜관-태평건설" xfId="626"/>
    <cellStyle name="_대곡이설(투찰)_봉무지방산업단지도로(투찰)②+0.250%" xfId="627"/>
    <cellStyle name="_대곡이설(투찰)_봉무지방산업단지도로(투찰)②+0.250%_마현생창(동양고속)" xfId="628"/>
    <cellStyle name="_대곡이설(투찰)_봉무지방산업단지도로(투찰)②+0.250%_마현생창(동양고속)_왜관-태평건설" xfId="629"/>
    <cellStyle name="_대곡이설(투찰)_봉무지방산업단지도로(투찰)②+0.250%_왜관-태평건설" xfId="630"/>
    <cellStyle name="_대곡이설(투찰)_안산부대(투찰)⑤" xfId="631"/>
    <cellStyle name="_대곡이설(투찰)_안산부대(투찰)⑤_경찰서-터미널간도로(투찰)②" xfId="632"/>
    <cellStyle name="_대곡이설(투찰)_안산부대(투찰)⑤_경찰서-터미널간도로(투찰)②_마현생창(동양고속)" xfId="633"/>
    <cellStyle name="_대곡이설(투찰)_안산부대(투찰)⑤_경찰서-터미널간도로(투찰)②_마현생창(동양고속)_왜관-태평건설" xfId="634"/>
    <cellStyle name="_대곡이설(투찰)_안산부대(투찰)⑤_경찰서-터미널간도로(투찰)②_왜관-태평건설" xfId="635"/>
    <cellStyle name="_대곡이설(투찰)_안산부대(투찰)⑤_마현생창(동양고속)" xfId="636"/>
    <cellStyle name="_대곡이설(투찰)_안산부대(투찰)⑤_마현생창(동양고속)_왜관-태평건설" xfId="637"/>
    <cellStyle name="_대곡이설(투찰)_안산부대(투찰)⑤_봉무지방산업단지도로(투찰)②" xfId="638"/>
    <cellStyle name="_대곡이설(투찰)_안산부대(투찰)⑤_봉무지방산업단지도로(투찰)②_마현생창(동양고속)" xfId="639"/>
    <cellStyle name="_대곡이설(투찰)_안산부대(투찰)⑤_봉무지방산업단지도로(투찰)②_마현생창(동양고속)_왜관-태평건설" xfId="640"/>
    <cellStyle name="_대곡이설(투찰)_안산부대(투찰)⑤_봉무지방산업단지도로(투찰)②_왜관-태평건설" xfId="641"/>
    <cellStyle name="_대곡이설(투찰)_안산부대(투찰)⑤_봉무지방산업단지도로(투찰)②+0.250%" xfId="642"/>
    <cellStyle name="_대곡이설(투찰)_안산부대(투찰)⑤_봉무지방산업단지도로(투찰)②+0.250%_마현생창(동양고속)" xfId="643"/>
    <cellStyle name="_대곡이설(투찰)_안산부대(투찰)⑤_봉무지방산업단지도로(투찰)②+0.250%_마현생창(동양고속)_왜관-태평건설" xfId="644"/>
    <cellStyle name="_대곡이설(투찰)_안산부대(투찰)⑤_봉무지방산업단지도로(투찰)②+0.250%_왜관-태평건설" xfId="645"/>
    <cellStyle name="_대곡이설(투찰)_안산부대(투찰)⑤_왜관-태평건설" xfId="646"/>
    <cellStyle name="_대곡이설(투찰)_안산부대(투찰)⑤_합덕-신례원(2공구)투찰" xfId="647"/>
    <cellStyle name="_대곡이설(투찰)_안산부대(투찰)⑤_합덕-신례원(2공구)투찰_경찰서-터미널간도로(투찰)②" xfId="648"/>
    <cellStyle name="_대곡이설(투찰)_안산부대(투찰)⑤_합덕-신례원(2공구)투찰_경찰서-터미널간도로(투찰)②_마현생창(동양고속)" xfId="649"/>
    <cellStyle name="_대곡이설(투찰)_안산부대(투찰)⑤_합덕-신례원(2공구)투찰_경찰서-터미널간도로(투찰)②_마현생창(동양고속)_왜관-태평건설" xfId="650"/>
    <cellStyle name="_대곡이설(투찰)_안산부대(투찰)⑤_합덕-신례원(2공구)투찰_경찰서-터미널간도로(투찰)②_왜관-태평건설" xfId="651"/>
    <cellStyle name="_대곡이설(투찰)_안산부대(투찰)⑤_합덕-신례원(2공구)투찰_마현생창(동양고속)" xfId="652"/>
    <cellStyle name="_대곡이설(투찰)_안산부대(투찰)⑤_합덕-신례원(2공구)투찰_마현생창(동양고속)_왜관-태평건설" xfId="653"/>
    <cellStyle name="_대곡이설(투찰)_안산부대(투찰)⑤_합덕-신례원(2공구)투찰_봉무지방산업단지도로(투찰)②" xfId="654"/>
    <cellStyle name="_대곡이설(투찰)_안산부대(투찰)⑤_합덕-신례원(2공구)투찰_봉무지방산업단지도로(투찰)②_마현생창(동양고속)" xfId="655"/>
    <cellStyle name="_대곡이설(투찰)_안산부대(투찰)⑤_합덕-신례원(2공구)투찰_봉무지방산업단지도로(투찰)②_마현생창(동양고속)_왜관-태평건설" xfId="656"/>
    <cellStyle name="_대곡이설(투찰)_안산부대(투찰)⑤_합덕-신례원(2공구)투찰_봉무지방산업단지도로(투찰)②_왜관-태평건설" xfId="657"/>
    <cellStyle name="_대곡이설(투찰)_안산부대(투찰)⑤_합덕-신례원(2공구)투찰_봉무지방산업단지도로(투찰)②+0.250%" xfId="658"/>
    <cellStyle name="_대곡이설(투찰)_안산부대(투찰)⑤_합덕-신례원(2공구)투찰_봉무지방산업단지도로(투찰)②+0.250%_마현생창(동양고속)" xfId="659"/>
    <cellStyle name="_대곡이설(투찰)_안산부대(투찰)⑤_합덕-신례원(2공구)투찰_봉무지방산업단지도로(투찰)②+0.250%_마현생창(동양고속)_왜관-태평건설" xfId="660"/>
    <cellStyle name="_대곡이설(투찰)_안산부대(투찰)⑤_합덕-신례원(2공구)투찰_봉무지방산업단지도로(투찰)②+0.250%_왜관-태평건설" xfId="661"/>
    <cellStyle name="_대곡이설(투찰)_안산부대(투찰)⑤_합덕-신례원(2공구)투찰_왜관-태평건설" xfId="662"/>
    <cellStyle name="_대곡이설(투찰)_안산부대(투찰)⑤_합덕-신례원(2공구)투찰_합덕-신례원(2공구)투찰" xfId="663"/>
    <cellStyle name="_대곡이설(투찰)_안산부대(투찰)⑤_합덕-신례원(2공구)투찰_합덕-신례원(2공구)투찰_경찰서-터미널간도로(투찰)②" xfId="664"/>
    <cellStyle name="_대곡이설(투찰)_안산부대(투찰)⑤_합덕-신례원(2공구)투찰_합덕-신례원(2공구)투찰_경찰서-터미널간도로(투찰)②_마현생창(동양고속)" xfId="665"/>
    <cellStyle name="_대곡이설(투찰)_안산부대(투찰)⑤_합덕-신례원(2공구)투찰_합덕-신례원(2공구)투찰_경찰서-터미널간도로(투찰)②_마현생창(동양고속)_왜관-태평건설" xfId="666"/>
    <cellStyle name="_대곡이설(투찰)_안산부대(투찰)⑤_합덕-신례원(2공구)투찰_합덕-신례원(2공구)투찰_경찰서-터미널간도로(투찰)②_왜관-태평건설" xfId="667"/>
    <cellStyle name="_대곡이설(투찰)_안산부대(투찰)⑤_합덕-신례원(2공구)투찰_합덕-신례원(2공구)투찰_마현생창(동양고속)" xfId="668"/>
    <cellStyle name="_대곡이설(투찰)_안산부대(투찰)⑤_합덕-신례원(2공구)투찰_합덕-신례원(2공구)투찰_마현생창(동양고속)_왜관-태평건설" xfId="669"/>
    <cellStyle name="_대곡이설(투찰)_안산부대(투찰)⑤_합덕-신례원(2공구)투찰_합덕-신례원(2공구)투찰_봉무지방산업단지도로(투찰)②" xfId="670"/>
    <cellStyle name="_대곡이설(투찰)_안산부대(투찰)⑤_합덕-신례원(2공구)투찰_합덕-신례원(2공구)투찰_봉무지방산업단지도로(투찰)②_마현생창(동양고속)" xfId="671"/>
    <cellStyle name="_대곡이설(투찰)_안산부대(투찰)⑤_합덕-신례원(2공구)투찰_합덕-신례원(2공구)투찰_봉무지방산업단지도로(투찰)②_마현생창(동양고속)_왜관-태평건설" xfId="672"/>
    <cellStyle name="_대곡이설(투찰)_안산부대(투찰)⑤_합덕-신례원(2공구)투찰_합덕-신례원(2공구)투찰_봉무지방산업단지도로(투찰)②_왜관-태평건설" xfId="673"/>
    <cellStyle name="_대곡이설(투찰)_안산부대(투찰)⑤_합덕-신례원(2공구)투찰_합덕-신례원(2공구)투찰_봉무지방산업단지도로(투찰)②+0.250%" xfId="674"/>
    <cellStyle name="_대곡이설(투찰)_안산부대(투찰)⑤_합덕-신례원(2공구)투찰_합덕-신례원(2공구)투찰_봉무지방산업단지도로(투찰)②+0.250%_마현생창(동양고속)" xfId="675"/>
    <cellStyle name="_대곡이설(투찰)_안산부대(투찰)⑤_합덕-신례원(2공구)투찰_합덕-신례원(2공구)투찰_봉무지방산업단지도로(투찰)②+0.250%_마현생창(동양고속)_왜관-태평건설" xfId="676"/>
    <cellStyle name="_대곡이설(투찰)_안산부대(투찰)⑤_합덕-신례원(2공구)투찰_합덕-신례원(2공구)투찰_봉무지방산업단지도로(투찰)②+0.250%_왜관-태평건설" xfId="677"/>
    <cellStyle name="_대곡이설(투찰)_안산부대(투찰)⑤_합덕-신례원(2공구)투찰_합덕-신례원(2공구)투찰_왜관-태평건설" xfId="678"/>
    <cellStyle name="_대곡이설(투찰)_양곡부두(투찰)-0.31%" xfId="679"/>
    <cellStyle name="_대곡이설(투찰)_양곡부두(투찰)-0.31%_경찰서-터미널간도로(투찰)②" xfId="680"/>
    <cellStyle name="_대곡이설(투찰)_양곡부두(투찰)-0.31%_경찰서-터미널간도로(투찰)②_마현생창(동양고속)" xfId="681"/>
    <cellStyle name="_대곡이설(투찰)_양곡부두(투찰)-0.31%_경찰서-터미널간도로(투찰)②_마현생창(동양고속)_왜관-태평건설" xfId="682"/>
    <cellStyle name="_대곡이설(투찰)_양곡부두(투찰)-0.31%_경찰서-터미널간도로(투찰)②_왜관-태평건설" xfId="683"/>
    <cellStyle name="_대곡이설(투찰)_양곡부두(투찰)-0.31%_마현생창(동양고속)" xfId="684"/>
    <cellStyle name="_대곡이설(투찰)_양곡부두(투찰)-0.31%_마현생창(동양고속)_왜관-태평건설" xfId="685"/>
    <cellStyle name="_대곡이설(투찰)_양곡부두(투찰)-0.31%_봉무지방산업단지도로(투찰)②" xfId="686"/>
    <cellStyle name="_대곡이설(투찰)_양곡부두(투찰)-0.31%_봉무지방산업단지도로(투찰)②_마현생창(동양고속)" xfId="687"/>
    <cellStyle name="_대곡이설(투찰)_양곡부두(투찰)-0.31%_봉무지방산업단지도로(투찰)②_마현생창(동양고속)_왜관-태평건설" xfId="688"/>
    <cellStyle name="_대곡이설(투찰)_양곡부두(투찰)-0.31%_봉무지방산업단지도로(투찰)②_왜관-태평건설" xfId="689"/>
    <cellStyle name="_대곡이설(투찰)_양곡부두(투찰)-0.31%_봉무지방산업단지도로(투찰)②+0.250%" xfId="690"/>
    <cellStyle name="_대곡이설(투찰)_양곡부두(투찰)-0.31%_봉무지방산업단지도로(투찰)②+0.250%_마현생창(동양고속)" xfId="691"/>
    <cellStyle name="_대곡이설(투찰)_양곡부두(투찰)-0.31%_봉무지방산업단지도로(투찰)②+0.250%_마현생창(동양고속)_왜관-태평건설" xfId="692"/>
    <cellStyle name="_대곡이설(투찰)_양곡부두(투찰)-0.31%_봉무지방산업단지도로(투찰)②+0.250%_왜관-태평건설" xfId="693"/>
    <cellStyle name="_대곡이설(투찰)_양곡부두(투찰)-0.31%_왜관-태평건설" xfId="694"/>
    <cellStyle name="_대곡이설(투찰)_양곡부두(투찰)-0.31%_합덕-신례원(2공구)투찰" xfId="695"/>
    <cellStyle name="_대곡이설(투찰)_양곡부두(투찰)-0.31%_합덕-신례원(2공구)투찰_경찰서-터미널간도로(투찰)②" xfId="696"/>
    <cellStyle name="_대곡이설(투찰)_양곡부두(투찰)-0.31%_합덕-신례원(2공구)투찰_경찰서-터미널간도로(투찰)②_마현생창(동양고속)" xfId="697"/>
    <cellStyle name="_대곡이설(투찰)_양곡부두(투찰)-0.31%_합덕-신례원(2공구)투찰_경찰서-터미널간도로(투찰)②_마현생창(동양고속)_왜관-태평건설" xfId="698"/>
    <cellStyle name="_대곡이설(투찰)_양곡부두(투찰)-0.31%_합덕-신례원(2공구)투찰_경찰서-터미널간도로(투찰)②_왜관-태평건설" xfId="699"/>
    <cellStyle name="_대곡이설(투찰)_양곡부두(투찰)-0.31%_합덕-신례원(2공구)투찰_마현생창(동양고속)" xfId="700"/>
    <cellStyle name="_대곡이설(투찰)_양곡부두(투찰)-0.31%_합덕-신례원(2공구)투찰_마현생창(동양고속)_왜관-태평건설" xfId="701"/>
    <cellStyle name="_대곡이설(투찰)_양곡부두(투찰)-0.31%_합덕-신례원(2공구)투찰_봉무지방산업단지도로(투찰)②" xfId="702"/>
    <cellStyle name="_대곡이설(투찰)_양곡부두(투찰)-0.31%_합덕-신례원(2공구)투찰_봉무지방산업단지도로(투찰)②_마현생창(동양고속)" xfId="703"/>
    <cellStyle name="_대곡이설(투찰)_양곡부두(투찰)-0.31%_합덕-신례원(2공구)투찰_봉무지방산업단지도로(투찰)②_마현생창(동양고속)_왜관-태평건설" xfId="704"/>
    <cellStyle name="_대곡이설(투찰)_양곡부두(투찰)-0.31%_합덕-신례원(2공구)투찰_봉무지방산업단지도로(투찰)②_왜관-태평건설" xfId="705"/>
    <cellStyle name="_대곡이설(투찰)_양곡부두(투찰)-0.31%_합덕-신례원(2공구)투찰_봉무지방산업단지도로(투찰)②+0.250%" xfId="706"/>
    <cellStyle name="_대곡이설(투찰)_양곡부두(투찰)-0.31%_합덕-신례원(2공구)투찰_봉무지방산업단지도로(투찰)②+0.250%_마현생창(동양고속)" xfId="707"/>
    <cellStyle name="_대곡이설(투찰)_양곡부두(투찰)-0.31%_합덕-신례원(2공구)투찰_봉무지방산업단지도로(투찰)②+0.250%_마현생창(동양고속)_왜관-태평건설" xfId="708"/>
    <cellStyle name="_대곡이설(투찰)_양곡부두(투찰)-0.31%_합덕-신례원(2공구)투찰_봉무지방산업단지도로(투찰)②+0.250%_왜관-태평건설" xfId="709"/>
    <cellStyle name="_대곡이설(투찰)_양곡부두(투찰)-0.31%_합덕-신례원(2공구)투찰_왜관-태평건설" xfId="710"/>
    <cellStyle name="_대곡이설(투찰)_양곡부두(투찰)-0.31%_합덕-신례원(2공구)투찰_합덕-신례원(2공구)투찰" xfId="711"/>
    <cellStyle name="_대곡이설(투찰)_양곡부두(투찰)-0.31%_합덕-신례원(2공구)투찰_합덕-신례원(2공구)투찰_경찰서-터미널간도로(투찰)②" xfId="712"/>
    <cellStyle name="_대곡이설(투찰)_양곡부두(투찰)-0.31%_합덕-신례원(2공구)투찰_합덕-신례원(2공구)투찰_경찰서-터미널간도로(투찰)②_마현생창(동양고속)" xfId="713"/>
    <cellStyle name="_대곡이설(투찰)_양곡부두(투찰)-0.31%_합덕-신례원(2공구)투찰_합덕-신례원(2공구)투찰_경찰서-터미널간도로(투찰)②_마현생창(동양고속)_왜관-태평건설" xfId="714"/>
    <cellStyle name="_대곡이설(투찰)_양곡부두(투찰)-0.31%_합덕-신례원(2공구)투찰_합덕-신례원(2공구)투찰_경찰서-터미널간도로(투찰)②_왜관-태평건설" xfId="715"/>
    <cellStyle name="_대곡이설(투찰)_양곡부두(투찰)-0.31%_합덕-신례원(2공구)투찰_합덕-신례원(2공구)투찰_마현생창(동양고속)" xfId="716"/>
    <cellStyle name="_대곡이설(투찰)_양곡부두(투찰)-0.31%_합덕-신례원(2공구)투찰_합덕-신례원(2공구)투찰_마현생창(동양고속)_왜관-태평건설" xfId="717"/>
    <cellStyle name="_대곡이설(투찰)_양곡부두(투찰)-0.31%_합덕-신례원(2공구)투찰_합덕-신례원(2공구)투찰_봉무지방산업단지도로(투찰)②" xfId="718"/>
    <cellStyle name="_대곡이설(투찰)_양곡부두(투찰)-0.31%_합덕-신례원(2공구)투찰_합덕-신례원(2공구)투찰_봉무지방산업단지도로(투찰)②_마현생창(동양고속)" xfId="719"/>
    <cellStyle name="_대곡이설(투찰)_양곡부두(투찰)-0.31%_합덕-신례원(2공구)투찰_합덕-신례원(2공구)투찰_봉무지방산업단지도로(투찰)②_마현생창(동양고속)_왜관-태평건설" xfId="720"/>
    <cellStyle name="_대곡이설(투찰)_양곡부두(투찰)-0.31%_합덕-신례원(2공구)투찰_합덕-신례원(2공구)투찰_봉무지방산업단지도로(투찰)②_왜관-태평건설" xfId="721"/>
    <cellStyle name="_대곡이설(투찰)_양곡부두(투찰)-0.31%_합덕-신례원(2공구)투찰_합덕-신례원(2공구)투찰_봉무지방산업단지도로(투찰)②+0.250%" xfId="722"/>
    <cellStyle name="_대곡이설(투찰)_양곡부두(투찰)-0.31%_합덕-신례원(2공구)투찰_합덕-신례원(2공구)투찰_봉무지방산업단지도로(투찰)②+0.250%_마현생창(동양고속)" xfId="723"/>
    <cellStyle name="_대곡이설(투찰)_양곡부두(투찰)-0.31%_합덕-신례원(2공구)투찰_합덕-신례원(2공구)투찰_봉무지방산업단지도로(투찰)②+0.250%_마현생창(동양고속)_왜관-태평건설" xfId="724"/>
    <cellStyle name="_대곡이설(투찰)_양곡부두(투찰)-0.31%_합덕-신례원(2공구)투찰_합덕-신례원(2공구)투찰_봉무지방산업단지도로(투찰)②+0.250%_왜관-태평건설" xfId="725"/>
    <cellStyle name="_대곡이설(투찰)_양곡부두(투찰)-0.31%_합덕-신례원(2공구)투찰_합덕-신례원(2공구)투찰_왜관-태평건설" xfId="726"/>
    <cellStyle name="_대곡이설(투찰)_왜관-태평건설" xfId="727"/>
    <cellStyle name="_대곡이설(투찰)_창원상수도(토목)투찰" xfId="728"/>
    <cellStyle name="_대곡이설(투찰)_창원상수도(토목)투찰_경찰서-터미널간도로(투찰)②" xfId="729"/>
    <cellStyle name="_대곡이설(투찰)_창원상수도(토목)투찰_경찰서-터미널간도로(투찰)②_마현생창(동양고속)" xfId="730"/>
    <cellStyle name="_대곡이설(투찰)_창원상수도(토목)투찰_경찰서-터미널간도로(투찰)②_마현생창(동양고속)_왜관-태평건설" xfId="731"/>
    <cellStyle name="_대곡이설(투찰)_창원상수도(토목)투찰_경찰서-터미널간도로(투찰)②_왜관-태평건설" xfId="732"/>
    <cellStyle name="_대곡이설(투찰)_창원상수도(토목)투찰_마현생창(동양고속)" xfId="733"/>
    <cellStyle name="_대곡이설(투찰)_창원상수도(토목)투찰_마현생창(동양고속)_왜관-태평건설" xfId="734"/>
    <cellStyle name="_대곡이설(투찰)_창원상수도(토목)투찰_봉무지방산업단지도로(투찰)②" xfId="735"/>
    <cellStyle name="_대곡이설(투찰)_창원상수도(토목)투찰_봉무지방산업단지도로(투찰)②_마현생창(동양고속)" xfId="736"/>
    <cellStyle name="_대곡이설(투찰)_창원상수도(토목)투찰_봉무지방산업단지도로(투찰)②_마현생창(동양고속)_왜관-태평건설" xfId="737"/>
    <cellStyle name="_대곡이설(투찰)_창원상수도(토목)투찰_봉무지방산업단지도로(투찰)②_왜관-태평건설" xfId="738"/>
    <cellStyle name="_대곡이설(투찰)_창원상수도(토목)투찰_봉무지방산업단지도로(투찰)②+0.250%" xfId="739"/>
    <cellStyle name="_대곡이설(투찰)_창원상수도(토목)투찰_봉무지방산업단지도로(투찰)②+0.250%_마현생창(동양고속)" xfId="740"/>
    <cellStyle name="_대곡이설(투찰)_창원상수도(토목)투찰_봉무지방산업단지도로(투찰)②+0.250%_마현생창(동양고속)_왜관-태평건설" xfId="741"/>
    <cellStyle name="_대곡이설(투찰)_창원상수도(토목)투찰_봉무지방산업단지도로(투찰)②+0.250%_왜관-태평건설" xfId="742"/>
    <cellStyle name="_대곡이설(투찰)_창원상수도(토목)투찰_왜관-태평건설" xfId="743"/>
    <cellStyle name="_대곡이설(투찰)_창원상수도(토목)투찰_합덕-신례원(2공구)투찰" xfId="744"/>
    <cellStyle name="_대곡이설(투찰)_창원상수도(토목)투찰_합덕-신례원(2공구)투찰_경찰서-터미널간도로(투찰)②" xfId="745"/>
    <cellStyle name="_대곡이설(투찰)_창원상수도(토목)투찰_합덕-신례원(2공구)투찰_경찰서-터미널간도로(투찰)②_마현생창(동양고속)" xfId="746"/>
    <cellStyle name="_대곡이설(투찰)_창원상수도(토목)투찰_합덕-신례원(2공구)투찰_경찰서-터미널간도로(투찰)②_마현생창(동양고속)_왜관-태평건설" xfId="747"/>
    <cellStyle name="_대곡이설(투찰)_창원상수도(토목)투찰_합덕-신례원(2공구)투찰_경찰서-터미널간도로(투찰)②_왜관-태평건설" xfId="748"/>
    <cellStyle name="_대곡이설(투찰)_창원상수도(토목)투찰_합덕-신례원(2공구)투찰_마현생창(동양고속)" xfId="749"/>
    <cellStyle name="_대곡이설(투찰)_창원상수도(토목)투찰_합덕-신례원(2공구)투찰_마현생창(동양고속)_왜관-태평건설" xfId="750"/>
    <cellStyle name="_대곡이설(투찰)_창원상수도(토목)투찰_합덕-신례원(2공구)투찰_봉무지방산업단지도로(투찰)②" xfId="751"/>
    <cellStyle name="_대곡이설(투찰)_창원상수도(토목)투찰_합덕-신례원(2공구)투찰_봉무지방산업단지도로(투찰)②_마현생창(동양고속)" xfId="752"/>
    <cellStyle name="_대곡이설(투찰)_창원상수도(토목)투찰_합덕-신례원(2공구)투찰_봉무지방산업단지도로(투찰)②_마현생창(동양고속)_왜관-태평건설" xfId="753"/>
    <cellStyle name="_대곡이설(투찰)_창원상수도(토목)투찰_합덕-신례원(2공구)투찰_봉무지방산업단지도로(투찰)②_왜관-태평건설" xfId="754"/>
    <cellStyle name="_대곡이설(투찰)_창원상수도(토목)투찰_합덕-신례원(2공구)투찰_봉무지방산업단지도로(투찰)②+0.250%" xfId="755"/>
    <cellStyle name="_대곡이설(투찰)_창원상수도(토목)투찰_합덕-신례원(2공구)투찰_봉무지방산업단지도로(투찰)②+0.250%_마현생창(동양고속)" xfId="756"/>
    <cellStyle name="_대곡이설(투찰)_창원상수도(토목)투찰_합덕-신례원(2공구)투찰_봉무지방산업단지도로(투찰)②+0.250%_마현생창(동양고속)_왜관-태평건설" xfId="757"/>
    <cellStyle name="_대곡이설(투찰)_창원상수도(토목)투찰_합덕-신례원(2공구)투찰_봉무지방산업단지도로(투찰)②+0.250%_왜관-태평건설" xfId="758"/>
    <cellStyle name="_대곡이설(투찰)_창원상수도(토목)투찰_합덕-신례원(2공구)투찰_왜관-태평건설" xfId="759"/>
    <cellStyle name="_대곡이설(투찰)_창원상수도(토목)투찰_합덕-신례원(2공구)투찰_합덕-신례원(2공구)투찰" xfId="760"/>
    <cellStyle name="_대곡이설(투찰)_창원상수도(토목)투찰_합덕-신례원(2공구)투찰_합덕-신례원(2공구)투찰_경찰서-터미널간도로(투찰)②" xfId="761"/>
    <cellStyle name="_대곡이설(투찰)_창원상수도(토목)투찰_합덕-신례원(2공구)투찰_합덕-신례원(2공구)투찰_경찰서-터미널간도로(투찰)②_마현생창(동양고속)" xfId="762"/>
    <cellStyle name="_대곡이설(투찰)_창원상수도(토목)투찰_합덕-신례원(2공구)투찰_합덕-신례원(2공구)투찰_경찰서-터미널간도로(투찰)②_마현생창(동양고속)_왜관-태평건설" xfId="763"/>
    <cellStyle name="_대곡이설(투찰)_창원상수도(토목)투찰_합덕-신례원(2공구)투찰_합덕-신례원(2공구)투찰_경찰서-터미널간도로(투찰)②_왜관-태평건설" xfId="764"/>
    <cellStyle name="_대곡이설(투찰)_창원상수도(토목)투찰_합덕-신례원(2공구)투찰_합덕-신례원(2공구)투찰_마현생창(동양고속)" xfId="765"/>
    <cellStyle name="_대곡이설(투찰)_창원상수도(토목)투찰_합덕-신례원(2공구)투찰_합덕-신례원(2공구)투찰_마현생창(동양고속)_왜관-태평건설" xfId="766"/>
    <cellStyle name="_대곡이설(투찰)_창원상수도(토목)투찰_합덕-신례원(2공구)투찰_합덕-신례원(2공구)투찰_봉무지방산업단지도로(투찰)②" xfId="767"/>
    <cellStyle name="_대곡이설(투찰)_창원상수도(토목)투찰_합덕-신례원(2공구)투찰_합덕-신례원(2공구)투찰_봉무지방산업단지도로(투찰)②_마현생창(동양고속)" xfId="768"/>
    <cellStyle name="_대곡이설(투찰)_창원상수도(토목)투찰_합덕-신례원(2공구)투찰_합덕-신례원(2공구)투찰_봉무지방산업단지도로(투찰)②_마현생창(동양고속)_왜관-태평건설" xfId="769"/>
    <cellStyle name="_대곡이설(투찰)_창원상수도(토목)투찰_합덕-신례원(2공구)투찰_합덕-신례원(2공구)투찰_봉무지방산업단지도로(투찰)②_왜관-태평건설" xfId="770"/>
    <cellStyle name="_대곡이설(투찰)_창원상수도(토목)투찰_합덕-신례원(2공구)투찰_합덕-신례원(2공구)투찰_봉무지방산업단지도로(투찰)②+0.250%" xfId="771"/>
    <cellStyle name="_대곡이설(투찰)_창원상수도(토목)투찰_합덕-신례원(2공구)투찰_합덕-신례원(2공구)투찰_봉무지방산업단지도로(투찰)②+0.250%_마현생창(동양고속)" xfId="772"/>
    <cellStyle name="_대곡이설(투찰)_창원상수도(토목)투찰_합덕-신례원(2공구)투찰_합덕-신례원(2공구)투찰_봉무지방산업단지도로(투찰)②+0.250%_마현생창(동양고속)_왜관-태평건설" xfId="773"/>
    <cellStyle name="_대곡이설(투찰)_창원상수도(토목)투찰_합덕-신례원(2공구)투찰_합덕-신례원(2공구)투찰_봉무지방산업단지도로(투찰)②+0.250%_왜관-태평건설" xfId="774"/>
    <cellStyle name="_대곡이설(투찰)_창원상수도(토목)투찰_합덕-신례원(2공구)투찰_합덕-신례원(2공구)투찰_왜관-태평건설" xfId="775"/>
    <cellStyle name="_대곡이설(투찰)_합덕-신례원(2공구)투찰" xfId="776"/>
    <cellStyle name="_대곡이설(투찰)_합덕-신례원(2공구)투찰_경찰서-터미널간도로(투찰)②" xfId="777"/>
    <cellStyle name="_대곡이설(투찰)_합덕-신례원(2공구)투찰_경찰서-터미널간도로(투찰)②_마현생창(동양고속)" xfId="778"/>
    <cellStyle name="_대곡이설(투찰)_합덕-신례원(2공구)투찰_경찰서-터미널간도로(투찰)②_마현생창(동양고속)_왜관-태평건설" xfId="779"/>
    <cellStyle name="_대곡이설(투찰)_합덕-신례원(2공구)투찰_경찰서-터미널간도로(투찰)②_왜관-태평건설" xfId="780"/>
    <cellStyle name="_대곡이설(투찰)_합덕-신례원(2공구)투찰_마현생창(동양고속)" xfId="781"/>
    <cellStyle name="_대곡이설(투찰)_합덕-신례원(2공구)투찰_마현생창(동양고속)_왜관-태평건설" xfId="782"/>
    <cellStyle name="_대곡이설(투찰)_합덕-신례원(2공구)투찰_봉무지방산업단지도로(투찰)②" xfId="783"/>
    <cellStyle name="_대곡이설(투찰)_합덕-신례원(2공구)투찰_봉무지방산업단지도로(투찰)②_마현생창(동양고속)" xfId="784"/>
    <cellStyle name="_대곡이설(투찰)_합덕-신례원(2공구)투찰_봉무지방산업단지도로(투찰)②_마현생창(동양고속)_왜관-태평건설" xfId="785"/>
    <cellStyle name="_대곡이설(투찰)_합덕-신례원(2공구)투찰_봉무지방산업단지도로(투찰)②_왜관-태평건설" xfId="786"/>
    <cellStyle name="_대곡이설(투찰)_합덕-신례원(2공구)투찰_봉무지방산업단지도로(투찰)②+0.250%" xfId="787"/>
    <cellStyle name="_대곡이설(투찰)_합덕-신례원(2공구)투찰_봉무지방산업단지도로(투찰)②+0.250%_마현생창(동양고속)" xfId="788"/>
    <cellStyle name="_대곡이설(투찰)_합덕-신례원(2공구)투찰_봉무지방산업단지도로(투찰)②+0.250%_마현생창(동양고속)_왜관-태평건설" xfId="789"/>
    <cellStyle name="_대곡이설(투찰)_합덕-신례원(2공구)투찰_봉무지방산업단지도로(투찰)②+0.250%_왜관-태평건설" xfId="790"/>
    <cellStyle name="_대곡이설(투찰)_합덕-신례원(2공구)투찰_왜관-태평건설" xfId="791"/>
    <cellStyle name="_대곡이설(투찰)_합덕-신례원(2공구)투찰_합덕-신례원(2공구)투찰" xfId="792"/>
    <cellStyle name="_대곡이설(투찰)_합덕-신례원(2공구)투찰_합덕-신례원(2공구)투찰_경찰서-터미널간도로(투찰)②" xfId="793"/>
    <cellStyle name="_대곡이설(투찰)_합덕-신례원(2공구)투찰_합덕-신례원(2공구)투찰_경찰서-터미널간도로(투찰)②_마현생창(동양고속)" xfId="794"/>
    <cellStyle name="_대곡이설(투찰)_합덕-신례원(2공구)투찰_합덕-신례원(2공구)투찰_경찰서-터미널간도로(투찰)②_마현생창(동양고속)_왜관-태평건설" xfId="795"/>
    <cellStyle name="_대곡이설(투찰)_합덕-신례원(2공구)투찰_합덕-신례원(2공구)투찰_경찰서-터미널간도로(투찰)②_왜관-태평건설" xfId="796"/>
    <cellStyle name="_대곡이설(투찰)_합덕-신례원(2공구)투찰_합덕-신례원(2공구)투찰_마현생창(동양고속)" xfId="797"/>
    <cellStyle name="_대곡이설(투찰)_합덕-신례원(2공구)투찰_합덕-신례원(2공구)투찰_마현생창(동양고속)_왜관-태평건설" xfId="798"/>
    <cellStyle name="_대곡이설(투찰)_합덕-신례원(2공구)투찰_합덕-신례원(2공구)투찰_봉무지방산업단지도로(투찰)②" xfId="799"/>
    <cellStyle name="_대곡이설(투찰)_합덕-신례원(2공구)투찰_합덕-신례원(2공구)투찰_봉무지방산업단지도로(투찰)②_마현생창(동양고속)" xfId="800"/>
    <cellStyle name="_대곡이설(투찰)_합덕-신례원(2공구)투찰_합덕-신례원(2공구)투찰_봉무지방산업단지도로(투찰)②_마현생창(동양고속)_왜관-태평건설" xfId="801"/>
    <cellStyle name="_대곡이설(투찰)_합덕-신례원(2공구)투찰_합덕-신례원(2공구)투찰_봉무지방산업단지도로(투찰)②_왜관-태평건설" xfId="802"/>
    <cellStyle name="_대곡이설(투찰)_합덕-신례원(2공구)투찰_합덕-신례원(2공구)투찰_봉무지방산업단지도로(투찰)②+0.250%" xfId="803"/>
    <cellStyle name="_대곡이설(투찰)_합덕-신례원(2공구)투찰_합덕-신례원(2공구)투찰_봉무지방산업단지도로(투찰)②+0.250%_마현생창(동양고속)" xfId="804"/>
    <cellStyle name="_대곡이설(투찰)_합덕-신례원(2공구)투찰_합덕-신례원(2공구)투찰_봉무지방산업단지도로(투찰)②+0.250%_마현생창(동양고속)_왜관-태평건설" xfId="805"/>
    <cellStyle name="_대곡이설(투찰)_합덕-신례원(2공구)투찰_합덕-신례원(2공구)투찰_봉무지방산업단지도로(투찰)②+0.250%_왜관-태평건설" xfId="806"/>
    <cellStyle name="_대곡이설(투찰)_합덕-신례원(2공구)투찰_합덕-신례원(2공구)투찰_왜관-태평건설" xfId="807"/>
    <cellStyle name="_대구논공초" xfId="808"/>
    <cellStyle name="_대신고등학교 견적서 07.02.13" xfId="809"/>
    <cellStyle name="_대신환경기술" xfId="810"/>
    <cellStyle name="_대왕콘크리트" xfId="811"/>
    <cellStyle name="_대우 대구침산" xfId="812"/>
    <cellStyle name="_대우 대구침산_2007현황보고양식" xfId="813"/>
    <cellStyle name="_대우 대구침산_현대건설 대구대천" xfId="814"/>
    <cellStyle name="_대우건설 해운대우동(11. 3)" xfId="815"/>
    <cellStyle name="_대우건설 해운대우동(11. 3)_2007현황보고양식" xfId="816"/>
    <cellStyle name="_대전망운용국 대수선 전기공사+개요" xfId="817"/>
    <cellStyle name="_도덕-고흥도로(투찰)" xfId="818"/>
    <cellStyle name="_도로공사대전지사" xfId="819"/>
    <cellStyle name="_동목포전화국제4회기성청구서" xfId="820"/>
    <cellStyle name="_동원꽃농원" xfId="821"/>
    <cellStyle name="_동학농민(전기)(02.09.05)" xfId="822"/>
    <cellStyle name="_두계변전소하도급" xfId="823"/>
    <cellStyle name="_두산산업개발 입찰견적" xfId="824"/>
    <cellStyle name="_두산중공업 입찰견적" xfId="825"/>
    <cellStyle name="_디자인체험관 교육프로그램개발(투여인원10명)" xfId="826"/>
    <cellStyle name="_마가레트 호텔" xfId="827"/>
    <cellStyle name="_마가레트 호텔_071030-조경공사" xfId="828"/>
    <cellStyle name="_마가레트 호텔_원가계산서" xfId="829"/>
    <cellStyle name="_마장초입찰내역(용동)" xfId="830"/>
    <cellStyle name="_망향휴게소조경시설물설치공사" xfId="831"/>
    <cellStyle name="_매립방호책설치" xfId="832"/>
    <cellStyle name="_목제공틀(2006.01.01)_tool" xfId="833"/>
    <cellStyle name="_무창(전자입찰용)" xfId="834"/>
    <cellStyle name="_무창(전자입찰용)_왜관-태평건설" xfId="835"/>
    <cellStyle name="_방동" xfId="836"/>
    <cellStyle name="_방동_방동" xfId="837"/>
    <cellStyle name="_방동_방동_설계서" xfId="838"/>
    <cellStyle name="_방동_방동_성남보행자도로 설계서" xfId="839"/>
    <cellStyle name="_방동_산양리지구" xfId="840"/>
    <cellStyle name="_방동_산양리지구_설계서" xfId="841"/>
    <cellStyle name="_방동_산양리지구_성남보행자도로 설계서" xfId="842"/>
    <cellStyle name="_방동_서상2리" xfId="843"/>
    <cellStyle name="_방동_서상2리_설계서" xfId="844"/>
    <cellStyle name="_방동_서상2리_성남보행자도로 설계서" xfId="845"/>
    <cellStyle name="_방동_설계서" xfId="846"/>
    <cellStyle name="_방동_성남보행자도로 설계서" xfId="847"/>
    <cellStyle name="_방동_원평" xfId="848"/>
    <cellStyle name="_방동_원평_설계서" xfId="849"/>
    <cellStyle name="_방동_원평_성남보행자도로 설계서" xfId="850"/>
    <cellStyle name="_방동_추곡" xfId="851"/>
    <cellStyle name="_방동_추곡_설계서" xfId="852"/>
    <cellStyle name="_방동_추곡_성남보행자도로 설계서" xfId="853"/>
    <cellStyle name="_벽산건설 신림 삼두" xfId="854"/>
    <cellStyle name="_벽산건설 신림 삼두_두산산업개발 입찰견적" xfId="855"/>
    <cellStyle name="_벽산건설 신림 삼두_두산중공업 입찰견적" xfId="856"/>
    <cellStyle name="_변경내역" xfId="857"/>
    <cellStyle name="_별첨(계획서및실적서양식)" xfId="858"/>
    <cellStyle name="_별첨(계획서및실적서양식)_1" xfId="859"/>
    <cellStyle name="_별첨-1" xfId="860"/>
    <cellStyle name="_보강사전(검토)" xfId="861"/>
    <cellStyle name="_보고서(진해)" xfId="862"/>
    <cellStyle name="_보은군 공설운동장 리모델링공사(01.26)" xfId="863"/>
    <cellStyle name="_보일러건물SIDING내역서(용비)2차" xfId="864"/>
    <cellStyle name="_보일러건물SIDING내역서(용비)2차_071030-조경공사" xfId="865"/>
    <cellStyle name="_보일러건물SIDING내역서(용비)2차_원가계산서" xfId="866"/>
    <cellStyle name="_봉림고교 교사신축(최종)" xfId="867"/>
    <cellStyle name="_봉림고교 교사신축(최종)-참고용" xfId="868"/>
    <cellStyle name="_부대입찰양식②" xfId="869"/>
    <cellStyle name="_부대입찰양식②_경찰서-터미널간도로(투찰)②" xfId="870"/>
    <cellStyle name="_부대입찰양식②_경찰서-터미널간도로(투찰)②_마현생창(동양고속)" xfId="871"/>
    <cellStyle name="_부대입찰양식②_경찰서-터미널간도로(투찰)②_마현생창(동양고속)_왜관-태평건설" xfId="872"/>
    <cellStyle name="_부대입찰양식②_경찰서-터미널간도로(투찰)②_왜관-태평건설" xfId="873"/>
    <cellStyle name="_부대입찰양식②_마현생창(동양고속)" xfId="874"/>
    <cellStyle name="_부대입찰양식②_마현생창(동양고속)_왜관-태평건설" xfId="875"/>
    <cellStyle name="_부대입찰양식②_봉무지방산업단지도로(투찰)②" xfId="876"/>
    <cellStyle name="_부대입찰양식②_봉무지방산업단지도로(투찰)②_마현생창(동양고속)" xfId="877"/>
    <cellStyle name="_부대입찰양식②_봉무지방산업단지도로(투찰)②_마현생창(동양고속)_왜관-태평건설" xfId="878"/>
    <cellStyle name="_부대입찰양식②_봉무지방산업단지도로(투찰)②_왜관-태평건설" xfId="879"/>
    <cellStyle name="_부대입찰양식②_봉무지방산업단지도로(투찰)②+0.250%" xfId="880"/>
    <cellStyle name="_부대입찰양식②_봉무지방산업단지도로(투찰)②+0.250%_마현생창(동양고속)" xfId="881"/>
    <cellStyle name="_부대입찰양식②_봉무지방산업단지도로(투찰)②+0.250%_마현생창(동양고속)_왜관-태평건설" xfId="882"/>
    <cellStyle name="_부대입찰양식②_봉무지방산업단지도로(투찰)②+0.250%_왜관-태평건설" xfId="883"/>
    <cellStyle name="_부대입찰양식②_왜관-태평건설" xfId="884"/>
    <cellStyle name="_부대입찰양식②_합덕-신례원(2공구)투찰" xfId="885"/>
    <cellStyle name="_부대입찰양식②_합덕-신례원(2공구)투찰_경찰서-터미널간도로(투찰)②" xfId="886"/>
    <cellStyle name="_부대입찰양식②_합덕-신례원(2공구)투찰_경찰서-터미널간도로(투찰)②_마현생창(동양고속)" xfId="887"/>
    <cellStyle name="_부대입찰양식②_합덕-신례원(2공구)투찰_경찰서-터미널간도로(투찰)②_마현생창(동양고속)_왜관-태평건설" xfId="888"/>
    <cellStyle name="_부대입찰양식②_합덕-신례원(2공구)투찰_경찰서-터미널간도로(투찰)②_왜관-태평건설" xfId="889"/>
    <cellStyle name="_부대입찰양식②_합덕-신례원(2공구)투찰_마현생창(동양고속)" xfId="890"/>
    <cellStyle name="_부대입찰양식②_합덕-신례원(2공구)투찰_마현생창(동양고속)_왜관-태평건설" xfId="891"/>
    <cellStyle name="_부대입찰양식②_합덕-신례원(2공구)투찰_봉무지방산업단지도로(투찰)②" xfId="892"/>
    <cellStyle name="_부대입찰양식②_합덕-신례원(2공구)투찰_봉무지방산업단지도로(투찰)②_마현생창(동양고속)" xfId="893"/>
    <cellStyle name="_부대입찰양식②_합덕-신례원(2공구)투찰_봉무지방산업단지도로(투찰)②_마현생창(동양고속)_왜관-태평건설" xfId="894"/>
    <cellStyle name="_부대입찰양식②_합덕-신례원(2공구)투찰_봉무지방산업단지도로(투찰)②_왜관-태평건설" xfId="895"/>
    <cellStyle name="_부대입찰양식②_합덕-신례원(2공구)투찰_봉무지방산업단지도로(투찰)②+0.250%" xfId="896"/>
    <cellStyle name="_부대입찰양식②_합덕-신례원(2공구)투찰_봉무지방산업단지도로(투찰)②+0.250%_마현생창(동양고속)" xfId="897"/>
    <cellStyle name="_부대입찰양식②_합덕-신례원(2공구)투찰_봉무지방산업단지도로(투찰)②+0.250%_마현생창(동양고속)_왜관-태평건설" xfId="898"/>
    <cellStyle name="_부대입찰양식②_합덕-신례원(2공구)투찰_봉무지방산업단지도로(투찰)②+0.250%_왜관-태평건설" xfId="899"/>
    <cellStyle name="_부대입찰양식②_합덕-신례원(2공구)투찰_왜관-태평건설" xfId="900"/>
    <cellStyle name="_부대입찰양식②_합덕-신례원(2공구)투찰_합덕-신례원(2공구)투찰" xfId="901"/>
    <cellStyle name="_부대입찰양식②_합덕-신례원(2공구)투찰_합덕-신례원(2공구)투찰_경찰서-터미널간도로(투찰)②" xfId="902"/>
    <cellStyle name="_부대입찰양식②_합덕-신례원(2공구)투찰_합덕-신례원(2공구)투찰_경찰서-터미널간도로(투찰)②_마현생창(동양고속)" xfId="903"/>
    <cellStyle name="_부대입찰양식②_합덕-신례원(2공구)투찰_합덕-신례원(2공구)투찰_경찰서-터미널간도로(투찰)②_마현생창(동양고속)_왜관-태평건설" xfId="904"/>
    <cellStyle name="_부대입찰양식②_합덕-신례원(2공구)투찰_합덕-신례원(2공구)투찰_경찰서-터미널간도로(투찰)②_왜관-태평건설" xfId="905"/>
    <cellStyle name="_부대입찰양식②_합덕-신례원(2공구)투찰_합덕-신례원(2공구)투찰_마현생창(동양고속)" xfId="906"/>
    <cellStyle name="_부대입찰양식②_합덕-신례원(2공구)투찰_합덕-신례원(2공구)투찰_마현생창(동양고속)_왜관-태평건설" xfId="907"/>
    <cellStyle name="_부대입찰양식②_합덕-신례원(2공구)투찰_합덕-신례원(2공구)투찰_봉무지방산업단지도로(투찰)②" xfId="908"/>
    <cellStyle name="_부대입찰양식②_합덕-신례원(2공구)투찰_합덕-신례원(2공구)투찰_봉무지방산업단지도로(투찰)②_마현생창(동양고속)" xfId="909"/>
    <cellStyle name="_부대입찰양식②_합덕-신례원(2공구)투찰_합덕-신례원(2공구)투찰_봉무지방산업단지도로(투찰)②_마현생창(동양고속)_왜관-태평건설" xfId="910"/>
    <cellStyle name="_부대입찰양식②_합덕-신례원(2공구)투찰_합덕-신례원(2공구)투찰_봉무지방산업단지도로(투찰)②_왜관-태평건설" xfId="911"/>
    <cellStyle name="_부대입찰양식②_합덕-신례원(2공구)투찰_합덕-신례원(2공구)투찰_봉무지방산업단지도로(투찰)②+0.250%" xfId="912"/>
    <cellStyle name="_부대입찰양식②_합덕-신례원(2공구)투찰_합덕-신례원(2공구)투찰_봉무지방산업단지도로(투찰)②+0.250%_마현생창(동양고속)" xfId="913"/>
    <cellStyle name="_부대입찰양식②_합덕-신례원(2공구)투찰_합덕-신례원(2공구)투찰_봉무지방산업단지도로(투찰)②+0.250%_마현생창(동양고속)_왜관-태평건설" xfId="914"/>
    <cellStyle name="_부대입찰양식②_합덕-신례원(2공구)투찰_합덕-신례원(2공구)투찰_봉무지방산업단지도로(투찰)②+0.250%_왜관-태평건설" xfId="915"/>
    <cellStyle name="_부대입찰양식②_합덕-신례원(2공구)투찰_합덕-신례원(2공구)투찰_왜관-태평건설" xfId="916"/>
    <cellStyle name="_부대입찰적용(99.2.17)-4안" xfId="917"/>
    <cellStyle name="_부대입찰확약서" xfId="918"/>
    <cellStyle name="_부안지구투찰2" xfId="919"/>
    <cellStyle name="_부에나비스타 빌라 설계견적" xfId="920"/>
    <cellStyle name="_부에나비스타 빌라 설계견적_071030-조경공사" xfId="921"/>
    <cellStyle name="_부에나비스타 빌라 설계견적_원가계산서" xfId="922"/>
    <cellStyle name="_부천중동실크로드견적(동해진흥)" xfId="923"/>
    <cellStyle name="_부평배수지(투찰)" xfId="924"/>
    <cellStyle name="_부평배수지(투찰)_경찰서-터미널간도로(투찰)②" xfId="925"/>
    <cellStyle name="_부평배수지(투찰)_경찰서-터미널간도로(투찰)②_마현생창(동양고속)" xfId="926"/>
    <cellStyle name="_부평배수지(투찰)_경찰서-터미널간도로(투찰)②_마현생창(동양고속)_왜관-태평건설" xfId="927"/>
    <cellStyle name="_부평배수지(투찰)_경찰서-터미널간도로(투찰)②_왜관-태평건설" xfId="928"/>
    <cellStyle name="_부평배수지(투찰)_마현생창(동양고속)" xfId="929"/>
    <cellStyle name="_부평배수지(투찰)_마현생창(동양고속)_왜관-태평건설" xfId="930"/>
    <cellStyle name="_부평배수지(투찰)_봉무지방산업단지도로(투찰)②" xfId="931"/>
    <cellStyle name="_부평배수지(투찰)_봉무지방산업단지도로(투찰)②_마현생창(동양고속)" xfId="932"/>
    <cellStyle name="_부평배수지(투찰)_봉무지방산업단지도로(투찰)②_마현생창(동양고속)_왜관-태평건설" xfId="933"/>
    <cellStyle name="_부평배수지(투찰)_봉무지방산업단지도로(투찰)②_왜관-태평건설" xfId="934"/>
    <cellStyle name="_부평배수지(투찰)_봉무지방산업단지도로(투찰)②+0.250%" xfId="935"/>
    <cellStyle name="_부평배수지(투찰)_봉무지방산업단지도로(투찰)②+0.250%_마현생창(동양고속)" xfId="936"/>
    <cellStyle name="_부평배수지(투찰)_봉무지방산업단지도로(투찰)②+0.250%_마현생창(동양고속)_왜관-태평건설" xfId="937"/>
    <cellStyle name="_부평배수지(투찰)_봉무지방산업단지도로(투찰)②+0.250%_왜관-태평건설" xfId="938"/>
    <cellStyle name="_부평배수지(투찰)_왜관-태평건설" xfId="939"/>
    <cellStyle name="_부평배수지(투찰)_합덕-신례원(2공구)투찰" xfId="940"/>
    <cellStyle name="_부평배수지(투찰)_합덕-신례원(2공구)투찰_경찰서-터미널간도로(투찰)②" xfId="941"/>
    <cellStyle name="_부평배수지(투찰)_합덕-신례원(2공구)투찰_경찰서-터미널간도로(투찰)②_마현생창(동양고속)" xfId="942"/>
    <cellStyle name="_부평배수지(투찰)_합덕-신례원(2공구)투찰_경찰서-터미널간도로(투찰)②_마현생창(동양고속)_왜관-태평건설" xfId="943"/>
    <cellStyle name="_부평배수지(투찰)_합덕-신례원(2공구)투찰_경찰서-터미널간도로(투찰)②_왜관-태평건설" xfId="944"/>
    <cellStyle name="_부평배수지(투찰)_합덕-신례원(2공구)투찰_마현생창(동양고속)" xfId="945"/>
    <cellStyle name="_부평배수지(투찰)_합덕-신례원(2공구)투찰_마현생창(동양고속)_왜관-태평건설" xfId="946"/>
    <cellStyle name="_부평배수지(투찰)_합덕-신례원(2공구)투찰_봉무지방산업단지도로(투찰)②" xfId="947"/>
    <cellStyle name="_부평배수지(투찰)_합덕-신례원(2공구)투찰_봉무지방산업단지도로(투찰)②_마현생창(동양고속)" xfId="948"/>
    <cellStyle name="_부평배수지(투찰)_합덕-신례원(2공구)투찰_봉무지방산업단지도로(투찰)②_마현생창(동양고속)_왜관-태평건설" xfId="949"/>
    <cellStyle name="_부평배수지(투찰)_합덕-신례원(2공구)투찰_봉무지방산업단지도로(투찰)②_왜관-태평건설" xfId="950"/>
    <cellStyle name="_부평배수지(투찰)_합덕-신례원(2공구)투찰_봉무지방산업단지도로(투찰)②+0.250%" xfId="951"/>
    <cellStyle name="_부평배수지(투찰)_합덕-신례원(2공구)투찰_봉무지방산업단지도로(투찰)②+0.250%_마현생창(동양고속)" xfId="952"/>
    <cellStyle name="_부평배수지(투찰)_합덕-신례원(2공구)투찰_봉무지방산업단지도로(투찰)②+0.250%_마현생창(동양고속)_왜관-태평건설" xfId="953"/>
    <cellStyle name="_부평배수지(투찰)_합덕-신례원(2공구)투찰_봉무지방산업단지도로(투찰)②+0.250%_왜관-태평건설" xfId="954"/>
    <cellStyle name="_부평배수지(투찰)_합덕-신례원(2공구)투찰_왜관-태평건설" xfId="955"/>
    <cellStyle name="_부평배수지(투찰)_합덕-신례원(2공구)투찰_합덕-신례원(2공구)투찰" xfId="956"/>
    <cellStyle name="_부평배수지(투찰)_합덕-신례원(2공구)투찰_합덕-신례원(2공구)투찰_경찰서-터미널간도로(투찰)②" xfId="957"/>
    <cellStyle name="_부평배수지(투찰)_합덕-신례원(2공구)투찰_합덕-신례원(2공구)투찰_경찰서-터미널간도로(투찰)②_마현생창(동양고속)" xfId="958"/>
    <cellStyle name="_부평배수지(투찰)_합덕-신례원(2공구)투찰_합덕-신례원(2공구)투찰_경찰서-터미널간도로(투찰)②_마현생창(동양고속)_왜관-태평건설" xfId="959"/>
    <cellStyle name="_부평배수지(투찰)_합덕-신례원(2공구)투찰_합덕-신례원(2공구)투찰_경찰서-터미널간도로(투찰)②_왜관-태평건설" xfId="960"/>
    <cellStyle name="_부평배수지(투찰)_합덕-신례원(2공구)투찰_합덕-신례원(2공구)투찰_마현생창(동양고속)" xfId="961"/>
    <cellStyle name="_부평배수지(투찰)_합덕-신례원(2공구)투찰_합덕-신례원(2공구)투찰_마현생창(동양고속)_왜관-태평건설" xfId="962"/>
    <cellStyle name="_부평배수지(투찰)_합덕-신례원(2공구)투찰_합덕-신례원(2공구)투찰_봉무지방산업단지도로(투찰)②" xfId="963"/>
    <cellStyle name="_부평배수지(투찰)_합덕-신례원(2공구)투찰_합덕-신례원(2공구)투찰_봉무지방산업단지도로(투찰)②_마현생창(동양고속)" xfId="964"/>
    <cellStyle name="_부평배수지(투찰)_합덕-신례원(2공구)투찰_합덕-신례원(2공구)투찰_봉무지방산업단지도로(투찰)②_마현생창(동양고속)_왜관-태평건설" xfId="965"/>
    <cellStyle name="_부평배수지(투찰)_합덕-신례원(2공구)투찰_합덕-신례원(2공구)투찰_봉무지방산업단지도로(투찰)②_왜관-태평건설" xfId="966"/>
    <cellStyle name="_부평배수지(투찰)_합덕-신례원(2공구)투찰_합덕-신례원(2공구)투찰_봉무지방산업단지도로(투찰)②+0.250%" xfId="967"/>
    <cellStyle name="_부평배수지(투찰)_합덕-신례원(2공구)투찰_합덕-신례원(2공구)투찰_봉무지방산업단지도로(투찰)②+0.250%_마현생창(동양고속)" xfId="968"/>
    <cellStyle name="_부평배수지(투찰)_합덕-신례원(2공구)투찰_합덕-신례원(2공구)투찰_봉무지방산업단지도로(투찰)②+0.250%_마현생창(동양고속)_왜관-태평건설" xfId="969"/>
    <cellStyle name="_부평배수지(투찰)_합덕-신례원(2공구)투찰_합덕-신례원(2공구)투찰_봉무지방산업단지도로(투찰)②+0.250%_왜관-태평건설" xfId="970"/>
    <cellStyle name="_부평배수지(투찰)_합덕-신례원(2공구)투찰_합덕-신례원(2공구)투찰_왜관-태평건설" xfId="971"/>
    <cellStyle name="_분당구-지압보도-1024" xfId="972"/>
    <cellStyle name="_붙임1-A6BL(지역난방)" xfId="973"/>
    <cellStyle name="_비래초-(1차분)" xfId="974"/>
    <cellStyle name="_사각파고라" xfId="975"/>
    <cellStyle name="_사본 - 내역서" xfId="976"/>
    <cellStyle name="_사업부발송" xfId="977"/>
    <cellStyle name="_사업부발송_071030-조경공사" xfId="978"/>
    <cellStyle name="_사업부발송_원가계산서" xfId="979"/>
    <cellStyle name="_사업승인계산서" xfId="980"/>
    <cellStyle name="_사업-인원계획2003" xfId="981"/>
    <cellStyle name="_사업-인원계획2003_071030-조경공사" xfId="982"/>
    <cellStyle name="_사업-인원계획2003_원가계산서" xfId="983"/>
    <cellStyle name="_사업-인원계획양식" xfId="984"/>
    <cellStyle name="_사업-인원계획양식_071030-조경공사" xfId="985"/>
    <cellStyle name="_사업-인원계획양식_원가계산서" xfId="986"/>
    <cellStyle name="_사유서" xfId="987"/>
    <cellStyle name="_사유서_내역서" xfId="988"/>
    <cellStyle name="_사전공사 검토양식" xfId="989"/>
    <cellStyle name="_사전공사(토목본사검토) " xfId="990"/>
    <cellStyle name="_사전공사(토목본사검토) _2007현황보고양식" xfId="991"/>
    <cellStyle name="_사전공사(토목본사검토) _가구공사" xfId="992"/>
    <cellStyle name="_사전공사(토목본사검토) _가구공사_2007현황보고양식" xfId="993"/>
    <cellStyle name="_사전공사(토목본사검토) _가구공사_두산산업개발 입찰견적" xfId="994"/>
    <cellStyle name="_사전공사(토목본사검토) _가구공사_두산중공업 입찰견적" xfId="995"/>
    <cellStyle name="_사전공사(토목본사검토) _가구공사_추가일위대가표 총괄" xfId="996"/>
    <cellStyle name="_사전공사(토목본사검토) _가구공사_현대건설 대구대천" xfId="997"/>
    <cellStyle name="_사전공사(토목본사검토) _두산산업개발 입찰견적" xfId="998"/>
    <cellStyle name="_사전공사(토목본사검토) _두산중공업 입찰견적" xfId="999"/>
    <cellStyle name="_사전공사(토목본사검토) _추가일위대가표 총괄" xfId="1000"/>
    <cellStyle name="_사전공사(토목본사검토) _현대건설 대구대천" xfId="1001"/>
    <cellStyle name="_사전원가심의1" xfId="1002"/>
    <cellStyle name="_사전원가심의1_01)평촌그라테아가실행내역(2003.02.10~)" xfId="1003"/>
    <cellStyle name="_사전원가심의1_01)평촌그라테아가실행내역(2003.02.10~)_갤러리아타임월드 직원화장실" xfId="1004"/>
    <cellStyle name="_사전원가심의1_01)평촌그라테아가실행내역(2003.02.10~)_견적내역서" xfId="1005"/>
    <cellStyle name="_사전원가심의1_01)평촌그라테아가실행내역(2003.02.10~)_견적내역서(park)" xfId="1006"/>
    <cellStyle name="_사전원가심의1_01)평촌그라테아가실행내역(2003.02.10~)_견적내역서(park)_겔러리아 견적서" xfId="1007"/>
    <cellStyle name="_사전원가심의1_01)평촌그라테아가실행내역(2003.02.10~)_견적내역서(park)_겔러리아 견적서_갤러리아타임월드 직원화장실" xfId="1008"/>
    <cellStyle name="_사전원가심의1_01)평촌그라테아가실행내역(2003.02.10~)_견적내역서(park)_겔러리아 견적서_한화천안점 정산내역서" xfId="1009"/>
    <cellStyle name="_사전원가심의1_01)평촌그라테아가실행내역(2003.02.10~)_견적내역서(park)_롯데명동점" xfId="1010"/>
    <cellStyle name="_사전원가심의1_01)평촌그라테아가실행내역(2003.02.10~)_견적내역서(park)_목동현대백화점" xfId="1011"/>
    <cellStyle name="_사전원가심의1_01)평촌그라테아가실행내역(2003.02.10~)_견적내역서(park)_세인견적철" xfId="1012"/>
    <cellStyle name="_사전원가심의1_01)평촌그라테아가실행내역(2003.02.10~)_견적내역서(안산테크노)" xfId="1013"/>
    <cellStyle name="_사전원가심의1_01)평촌그라테아가실행내역(2003.02.10~)_견적내역서(안산테크노)_겔러리아 견적서" xfId="1014"/>
    <cellStyle name="_사전원가심의1_01)평촌그라테아가실행내역(2003.02.10~)_견적내역서(안산테크노)_겔러리아 견적서_갤러리아타임월드 직원화장실" xfId="1015"/>
    <cellStyle name="_사전원가심의1_01)평촌그라테아가실행내역(2003.02.10~)_견적내역서(안산테크노)_겔러리아 견적서_한화천안점 정산내역서" xfId="1016"/>
    <cellStyle name="_사전원가심의1_01)평촌그라테아가실행내역(2003.02.10~)_견적내역서(안산테크노)_롯데명동점" xfId="1017"/>
    <cellStyle name="_사전원가심의1_01)평촌그라테아가실행내역(2003.02.10~)_견적내역서(안산테크노)_목동현대백화점" xfId="1018"/>
    <cellStyle name="_사전원가심의1_01)평촌그라테아가실행내역(2003.02.10~)_견적내역서(안산테크노)_세인견적철" xfId="1019"/>
    <cellStyle name="_사전원가심의1_01)평촌그라테아가실행내역(2003.02.10~)_견적내역서_겔러리아 견적서" xfId="1020"/>
    <cellStyle name="_사전원가심의1_01)평촌그라테아가실행내역(2003.02.10~)_견적내역서_겔러리아 견적서_갤러리아타임월드 직원화장실" xfId="1021"/>
    <cellStyle name="_사전원가심의1_01)평촌그라테아가실행내역(2003.02.10~)_견적내역서_겔러리아 견적서_한화천안점 정산내역서" xfId="1022"/>
    <cellStyle name="_사전원가심의1_01)평촌그라테아가실행내역(2003.02.10~)_견적내역서_롯데명동점" xfId="1023"/>
    <cellStyle name="_사전원가심의1_01)평촌그라테아가실행내역(2003.02.10~)_견적내역서_목동현대백화점" xfId="1024"/>
    <cellStyle name="_사전원가심의1_01)평촌그라테아가실행내역(2003.02.10~)_견적내역서_세인견적철" xfId="1025"/>
    <cellStyle name="_사전원가심의1_01)평촌그라테아가실행내역(2003.02.10~)_평촌그라테아신축공사(동양제출)" xfId="1026"/>
    <cellStyle name="_사전원가심의1_01)평촌그라테아가실행내역(2003.02.10~)_평촌그라테아신축공사(동양제출)_갤러리아타임월드 직원화장실" xfId="1027"/>
    <cellStyle name="_사전원가심의1_01)평촌그라테아가실행내역(2003.02.10~)_평촌그라테아신축공사(동양제출)_견적내역서" xfId="1028"/>
    <cellStyle name="_사전원가심의1_01)평촌그라테아가실행내역(2003.02.10~)_평촌그라테아신축공사(동양제출)_견적내역서(park)" xfId="1029"/>
    <cellStyle name="_사전원가심의1_01)평촌그라테아가실행내역(2003.02.10~)_평촌그라테아신축공사(동양제출)_견적내역서(park)_겔러리아 견적서" xfId="1030"/>
    <cellStyle name="_사전원가심의1_01)평촌그라테아가실행내역(2003.02.10~)_평촌그라테아신축공사(동양제출)_견적내역서(park)_겔러리아 견적서_갤러리아타임월드 직원화장실" xfId="1031"/>
    <cellStyle name="_사전원가심의1_01)평촌그라테아가실행내역(2003.02.10~)_평촌그라테아신축공사(동양제출)_견적내역서(park)_겔러리아 견적서_한화천안점 정산내역서" xfId="1032"/>
    <cellStyle name="_사전원가심의1_01)평촌그라테아가실행내역(2003.02.10~)_평촌그라테아신축공사(동양제출)_견적내역서(park)_롯데명동점" xfId="1033"/>
    <cellStyle name="_사전원가심의1_01)평촌그라테아가실행내역(2003.02.10~)_평촌그라테아신축공사(동양제출)_견적내역서(park)_목동현대백화점" xfId="1034"/>
    <cellStyle name="_사전원가심의1_01)평촌그라테아가실행내역(2003.02.10~)_평촌그라테아신축공사(동양제출)_견적내역서(park)_세인견적철" xfId="1035"/>
    <cellStyle name="_사전원가심의1_01)평촌그라테아가실행내역(2003.02.10~)_평촌그라테아신축공사(동양제출)_견적내역서(안산테크노)" xfId="1036"/>
    <cellStyle name="_사전원가심의1_01)평촌그라테아가실행내역(2003.02.10~)_평촌그라테아신축공사(동양제출)_견적내역서(안산테크노)_겔러리아 견적서" xfId="1037"/>
    <cellStyle name="_사전원가심의1_01)평촌그라테아가실행내역(2003.02.10~)_평촌그라테아신축공사(동양제출)_견적내역서(안산테크노)_겔러리아 견적서_갤러리아타임월드 직원화장실" xfId="1038"/>
    <cellStyle name="_사전원가심의1_01)평촌그라테아가실행내역(2003.02.10~)_평촌그라테아신축공사(동양제출)_견적내역서(안산테크노)_겔러리아 견적서_한화천안점 정산내역서" xfId="1039"/>
    <cellStyle name="_사전원가심의1_01)평촌그라테아가실행내역(2003.02.10~)_평촌그라테아신축공사(동양제출)_견적내역서(안산테크노)_롯데명동점" xfId="1040"/>
    <cellStyle name="_사전원가심의1_01)평촌그라테아가실행내역(2003.02.10~)_평촌그라테아신축공사(동양제출)_견적내역서(안산테크노)_목동현대백화점" xfId="1041"/>
    <cellStyle name="_사전원가심의1_01)평촌그라테아가실행내역(2003.02.10~)_평촌그라테아신축공사(동양제출)_견적내역서(안산테크노)_세인견적철" xfId="1042"/>
    <cellStyle name="_사전원가심의1_01)평촌그라테아가실행내역(2003.02.10~)_평촌그라테아신축공사(동양제출)_견적내역서_겔러리아 견적서" xfId="1043"/>
    <cellStyle name="_사전원가심의1_01)평촌그라테아가실행내역(2003.02.10~)_평촌그라테아신축공사(동양제출)_견적내역서_겔러리아 견적서_갤러리아타임월드 직원화장실" xfId="1044"/>
    <cellStyle name="_사전원가심의1_01)평촌그라테아가실행내역(2003.02.10~)_평촌그라테아신축공사(동양제출)_견적내역서_겔러리아 견적서_한화천안점 정산내역서" xfId="1045"/>
    <cellStyle name="_사전원가심의1_01)평촌그라테아가실행내역(2003.02.10~)_평촌그라테아신축공사(동양제출)_견적내역서_롯데명동점" xfId="1046"/>
    <cellStyle name="_사전원가심의1_01)평촌그라테아가실행내역(2003.02.10~)_평촌그라테아신축공사(동양제출)_견적내역서_목동현대백화점" xfId="1047"/>
    <cellStyle name="_사전원가심의1_01)평촌그라테아가실행내역(2003.02.10~)_평촌그라테아신축공사(동양제출)_견적내역서_세인견적철" xfId="1048"/>
    <cellStyle name="_사전원가심의1_01)평촌그라테아가실행내역(2003.02.10~)_평촌그라테아신축공사(동양제출)_피어리빌딩 소화공사" xfId="1049"/>
    <cellStyle name="_사전원가심의1_01)평촌그라테아가실행내역(2003.02.10~)_평촌그라테아신축공사(동양제출)_한화천안점 정산내역서" xfId="1050"/>
    <cellStyle name="_사전원가심의1_01)평촌그라테아가실행내역(2003.02.10~)_평촌그라테아신축공사최종(제출)" xfId="1051"/>
    <cellStyle name="_사전원가심의1_01)평촌그라테아가실행내역(2003.02.10~)_평촌그라테아신축공사최종(제출)_갤러리아타임월드 직원화장실" xfId="1052"/>
    <cellStyle name="_사전원가심의1_01)평촌그라테아가실행내역(2003.02.10~)_평촌그라테아신축공사최종(제출)_견적내역서" xfId="1053"/>
    <cellStyle name="_사전원가심의1_01)평촌그라테아가실행내역(2003.02.10~)_평촌그라테아신축공사최종(제출)_견적내역서(park)" xfId="1054"/>
    <cellStyle name="_사전원가심의1_01)평촌그라테아가실행내역(2003.02.10~)_평촌그라테아신축공사최종(제출)_견적내역서(park)_겔러리아 견적서" xfId="1055"/>
    <cellStyle name="_사전원가심의1_01)평촌그라테아가실행내역(2003.02.10~)_평촌그라테아신축공사최종(제출)_견적내역서(park)_겔러리아 견적서_갤러리아타임월드 직원화장실" xfId="1056"/>
    <cellStyle name="_사전원가심의1_01)평촌그라테아가실행내역(2003.02.10~)_평촌그라테아신축공사최종(제출)_견적내역서(park)_겔러리아 견적서_한화천안점 정산내역서" xfId="1057"/>
    <cellStyle name="_사전원가심의1_01)평촌그라테아가실행내역(2003.02.10~)_평촌그라테아신축공사최종(제출)_견적내역서(park)_롯데명동점" xfId="1058"/>
    <cellStyle name="_사전원가심의1_01)평촌그라테아가실행내역(2003.02.10~)_평촌그라테아신축공사최종(제출)_견적내역서(park)_목동현대백화점" xfId="1059"/>
    <cellStyle name="_사전원가심의1_01)평촌그라테아가실행내역(2003.02.10~)_평촌그라테아신축공사최종(제출)_견적내역서(park)_세인견적철" xfId="1060"/>
    <cellStyle name="_사전원가심의1_01)평촌그라테아가실행내역(2003.02.10~)_평촌그라테아신축공사최종(제출)_견적내역서(안산테크노)" xfId="1061"/>
    <cellStyle name="_사전원가심의1_01)평촌그라테아가실행내역(2003.02.10~)_평촌그라테아신축공사최종(제출)_견적내역서(안산테크노)_겔러리아 견적서" xfId="1062"/>
    <cellStyle name="_사전원가심의1_01)평촌그라테아가실행내역(2003.02.10~)_평촌그라테아신축공사최종(제출)_견적내역서(안산테크노)_겔러리아 견적서_갤러리아타임월드 직원화장실" xfId="1063"/>
    <cellStyle name="_사전원가심의1_01)평촌그라테아가실행내역(2003.02.10~)_평촌그라테아신축공사최종(제출)_견적내역서(안산테크노)_겔러리아 견적서_한화천안점 정산내역서" xfId="1064"/>
    <cellStyle name="_사전원가심의1_01)평촌그라테아가실행내역(2003.02.10~)_평촌그라테아신축공사최종(제출)_견적내역서(안산테크노)_롯데명동점" xfId="1065"/>
    <cellStyle name="_사전원가심의1_01)평촌그라테아가실행내역(2003.02.10~)_평촌그라테아신축공사최종(제출)_견적내역서(안산테크노)_목동현대백화점" xfId="1066"/>
    <cellStyle name="_사전원가심의1_01)평촌그라테아가실행내역(2003.02.10~)_평촌그라테아신축공사최종(제출)_견적내역서(안산테크노)_세인견적철" xfId="1067"/>
    <cellStyle name="_사전원가심의1_01)평촌그라테아가실행내역(2003.02.10~)_평촌그라테아신축공사최종(제출)_견적내역서_겔러리아 견적서" xfId="1068"/>
    <cellStyle name="_사전원가심의1_01)평촌그라테아가실행내역(2003.02.10~)_평촌그라테아신축공사최종(제출)_견적내역서_겔러리아 견적서_갤러리아타임월드 직원화장실" xfId="1069"/>
    <cellStyle name="_사전원가심의1_01)평촌그라테아가실행내역(2003.02.10~)_평촌그라테아신축공사최종(제출)_견적내역서_겔러리아 견적서_한화천안점 정산내역서" xfId="1070"/>
    <cellStyle name="_사전원가심의1_01)평촌그라테아가실행내역(2003.02.10~)_평촌그라테아신축공사최종(제출)_견적내역서_롯데명동점" xfId="1071"/>
    <cellStyle name="_사전원가심의1_01)평촌그라테아가실행내역(2003.02.10~)_평촌그라테아신축공사최종(제출)_견적내역서_목동현대백화점" xfId="1072"/>
    <cellStyle name="_사전원가심의1_01)평촌그라테아가실행내역(2003.02.10~)_평촌그라테아신축공사최종(제출)_견적내역서_세인견적철" xfId="1073"/>
    <cellStyle name="_사전원가심의1_01)평촌그라테아가실행내역(2003.02.10~)_평촌그라테아신축공사최종(제출)_피어리빌딩 소화공사" xfId="1074"/>
    <cellStyle name="_사전원가심의1_01)평촌그라테아가실행내역(2003.02.10~)_평촌그라테아신축공사최종(제출)_한화천안점 정산내역서" xfId="1075"/>
    <cellStyle name="_사전원가심의1_01)평촌그라테아가실행내역(2003.02.10~)_피어리빌딩 소화공사" xfId="1076"/>
    <cellStyle name="_사전원가심의1_01)평촌그라테아가실행내역(2003.02.10~)_한화천안점 정산내역서" xfId="1077"/>
    <cellStyle name="_사전원가심의1_02.논현동파라곤아파트신축공사(가실행)-인건비재정리" xfId="1078"/>
    <cellStyle name="_사전원가심의1_02.논현동파라곤아파트신축공사(가실행)-인건비재정리_01)평촌그라테아가실행내역(2003.02.10~)" xfId="1079"/>
    <cellStyle name="_사전원가심의1_02.논현동파라곤아파트신축공사(가실행)-인건비재정리_01)평촌그라테아가실행내역(2003.02.10~)_갤러리아타임월드 직원화장실" xfId="1080"/>
    <cellStyle name="_사전원가심의1_02.논현동파라곤아파트신축공사(가실행)-인건비재정리_01)평촌그라테아가실행내역(2003.02.10~)_견적내역서" xfId="1081"/>
    <cellStyle name="_사전원가심의1_02.논현동파라곤아파트신축공사(가실행)-인건비재정리_01)평촌그라테아가실행내역(2003.02.10~)_견적내역서(park)" xfId="1082"/>
    <cellStyle name="_사전원가심의1_02.논현동파라곤아파트신축공사(가실행)-인건비재정리_01)평촌그라테아가실행내역(2003.02.10~)_견적내역서(park)_겔러리아 견적서" xfId="1083"/>
    <cellStyle name="_사전원가심의1_02.논현동파라곤아파트신축공사(가실행)-인건비재정리_01)평촌그라테아가실행내역(2003.02.10~)_견적내역서(park)_겔러리아 견적서_갤러리아타임월드 직원화장실" xfId="1084"/>
    <cellStyle name="_사전원가심의1_02.논현동파라곤아파트신축공사(가실행)-인건비재정리_01)평촌그라테아가실행내역(2003.02.10~)_견적내역서(park)_겔러리아 견적서_한화천안점 정산내역서" xfId="1085"/>
    <cellStyle name="_사전원가심의1_02.논현동파라곤아파트신축공사(가실행)-인건비재정리_01)평촌그라테아가실행내역(2003.02.10~)_견적내역서(park)_롯데명동점" xfId="1086"/>
    <cellStyle name="_사전원가심의1_02.논현동파라곤아파트신축공사(가실행)-인건비재정리_01)평촌그라테아가실행내역(2003.02.10~)_견적내역서(park)_목동현대백화점" xfId="1087"/>
    <cellStyle name="_사전원가심의1_02.논현동파라곤아파트신축공사(가실행)-인건비재정리_01)평촌그라테아가실행내역(2003.02.10~)_견적내역서(park)_세인견적철" xfId="1088"/>
    <cellStyle name="_사전원가심의1_02.논현동파라곤아파트신축공사(가실행)-인건비재정리_01)평촌그라테아가실행내역(2003.02.10~)_견적내역서(안산테크노)" xfId="1089"/>
    <cellStyle name="_사전원가심의1_02.논현동파라곤아파트신축공사(가실행)-인건비재정리_01)평촌그라테아가실행내역(2003.02.10~)_견적내역서(안산테크노)_겔러리아 견적서" xfId="1090"/>
    <cellStyle name="_사전원가심의1_02.논현동파라곤아파트신축공사(가실행)-인건비재정리_01)평촌그라테아가실행내역(2003.02.10~)_견적내역서(안산테크노)_겔러리아 견적서_갤러리아타임월드 직원화장실" xfId="1091"/>
    <cellStyle name="_사전원가심의1_02.논현동파라곤아파트신축공사(가실행)-인건비재정리_01)평촌그라테아가실행내역(2003.02.10~)_견적내역서(안산테크노)_겔러리아 견적서_한화천안점 정산내역서" xfId="1092"/>
    <cellStyle name="_사전원가심의1_02.논현동파라곤아파트신축공사(가실행)-인건비재정리_01)평촌그라테아가실행내역(2003.02.10~)_견적내역서(안산테크노)_롯데명동점" xfId="1093"/>
    <cellStyle name="_사전원가심의1_02.논현동파라곤아파트신축공사(가실행)-인건비재정리_01)평촌그라테아가실행내역(2003.02.10~)_견적내역서(안산테크노)_목동현대백화점" xfId="1094"/>
    <cellStyle name="_사전원가심의1_02.논현동파라곤아파트신축공사(가실행)-인건비재정리_01)평촌그라테아가실행내역(2003.02.10~)_견적내역서(안산테크노)_세인견적철" xfId="1095"/>
    <cellStyle name="_사전원가심의1_02.논현동파라곤아파트신축공사(가실행)-인건비재정리_01)평촌그라테아가실행내역(2003.02.10~)_견적내역서_겔러리아 견적서" xfId="1096"/>
    <cellStyle name="_사전원가심의1_02.논현동파라곤아파트신축공사(가실행)-인건비재정리_01)평촌그라테아가실행내역(2003.02.10~)_견적내역서_겔러리아 견적서_갤러리아타임월드 직원화장실" xfId="1097"/>
    <cellStyle name="_사전원가심의1_02.논현동파라곤아파트신축공사(가실행)-인건비재정리_01)평촌그라테아가실행내역(2003.02.10~)_견적내역서_겔러리아 견적서_한화천안점 정산내역서" xfId="1098"/>
    <cellStyle name="_사전원가심의1_02.논현동파라곤아파트신축공사(가실행)-인건비재정리_01)평촌그라테아가실행내역(2003.02.10~)_견적내역서_롯데명동점" xfId="1099"/>
    <cellStyle name="_사전원가심의1_02.논현동파라곤아파트신축공사(가실행)-인건비재정리_01)평촌그라테아가실행내역(2003.02.10~)_견적내역서_목동현대백화점" xfId="1100"/>
    <cellStyle name="_사전원가심의1_02.논현동파라곤아파트신축공사(가실행)-인건비재정리_01)평촌그라테아가실행내역(2003.02.10~)_견적내역서_세인견적철" xfId="1101"/>
    <cellStyle name="_사전원가심의1_02.논현동파라곤아파트신축공사(가실행)-인건비재정리_01)평촌그라테아가실행내역(2003.02.10~)_평촌그라테아신축공사(동양제출)" xfId="1102"/>
    <cellStyle name="_사전원가심의1_02.논현동파라곤아파트신축공사(가실행)-인건비재정리_01)평촌그라테아가실행내역(2003.02.10~)_평촌그라테아신축공사(동양제출)_갤러리아타임월드 직원화장실" xfId="1103"/>
    <cellStyle name="_사전원가심의1_02.논현동파라곤아파트신축공사(가실행)-인건비재정리_01)평촌그라테아가실행내역(2003.02.10~)_평촌그라테아신축공사(동양제출)_견적내역서" xfId="1104"/>
    <cellStyle name="_사전원가심의1_02.논현동파라곤아파트신축공사(가실행)-인건비재정리_01)평촌그라테아가실행내역(2003.02.10~)_평촌그라테아신축공사(동양제출)_견적내역서(park)" xfId="1105"/>
    <cellStyle name="_사전원가심의1_02.논현동파라곤아파트신축공사(가실행)-인건비재정리_01)평촌그라테아가실행내역(2003.02.10~)_평촌그라테아신축공사(동양제출)_견적내역서(park)_겔러리아 견적서" xfId="1106"/>
    <cellStyle name="_사전원가심의1_02.논현동파라곤아파트신축공사(가실행)-인건비재정리_01)평촌그라테아가실행내역(2003.02.10~)_평촌그라테아신축공사(동양제출)_견적내역서(park)_겔러리아 견적서_갤러리아타임월드 직원화장실" xfId="1107"/>
    <cellStyle name="_사전원가심의1_02.논현동파라곤아파트신축공사(가실행)-인건비재정리_01)평촌그라테아가실행내역(2003.02.10~)_평촌그라테아신축공사(동양제출)_견적내역서(park)_겔러리아 견적서_한화천안점 정산내역서" xfId="1108"/>
    <cellStyle name="_사전원가심의1_02.논현동파라곤아파트신축공사(가실행)-인건비재정리_01)평촌그라테아가실행내역(2003.02.10~)_평촌그라테아신축공사(동양제출)_견적내역서(park)_롯데명동점" xfId="1109"/>
    <cellStyle name="_사전원가심의1_02.논현동파라곤아파트신축공사(가실행)-인건비재정리_01)평촌그라테아가실행내역(2003.02.10~)_평촌그라테아신축공사(동양제출)_견적내역서(park)_목동현대백화점" xfId="1110"/>
    <cellStyle name="_사전원가심의1_02.논현동파라곤아파트신축공사(가실행)-인건비재정리_01)평촌그라테아가실행내역(2003.02.10~)_평촌그라테아신축공사(동양제출)_견적내역서(park)_세인견적철" xfId="1111"/>
    <cellStyle name="_사전원가심의1_02.논현동파라곤아파트신축공사(가실행)-인건비재정리_01)평촌그라테아가실행내역(2003.02.10~)_평촌그라테아신축공사(동양제출)_견적내역서(안산테크노)" xfId="1112"/>
    <cellStyle name="_사전원가심의1_02.논현동파라곤아파트신축공사(가실행)-인건비재정리_01)평촌그라테아가실행내역(2003.02.10~)_평촌그라테아신축공사(동양제출)_견적내역서(안산테크노)_겔러리아 견적서" xfId="1113"/>
    <cellStyle name="_사전원가심의1_02.논현동파라곤아파트신축공사(가실행)-인건비재정리_01)평촌그라테아가실행내역(2003.02.10~)_평촌그라테아신축공사(동양제출)_견적내역서(안산테크노)_겔러리아 견적서_갤러리아타임월드 직원화장실" xfId="1114"/>
    <cellStyle name="_사전원가심의1_02.논현동파라곤아파트신축공사(가실행)-인건비재정리_01)평촌그라테아가실행내역(2003.02.10~)_평촌그라테아신축공사(동양제출)_견적내역서(안산테크노)_겔러리아 견적서_한화천안점 정산내역서" xfId="1115"/>
    <cellStyle name="_사전원가심의1_02.논현동파라곤아파트신축공사(가실행)-인건비재정리_01)평촌그라테아가실행내역(2003.02.10~)_평촌그라테아신축공사(동양제출)_견적내역서(안산테크노)_롯데명동점" xfId="1116"/>
    <cellStyle name="_사전원가심의1_02.논현동파라곤아파트신축공사(가실행)-인건비재정리_01)평촌그라테아가실행내역(2003.02.10~)_평촌그라테아신축공사(동양제출)_견적내역서(안산테크노)_목동현대백화점" xfId="1117"/>
    <cellStyle name="_사전원가심의1_02.논현동파라곤아파트신축공사(가실행)-인건비재정리_01)평촌그라테아가실행내역(2003.02.10~)_평촌그라테아신축공사(동양제출)_견적내역서(안산테크노)_세인견적철" xfId="1118"/>
    <cellStyle name="_사전원가심의1_02.논현동파라곤아파트신축공사(가실행)-인건비재정리_01)평촌그라테아가실행내역(2003.02.10~)_평촌그라테아신축공사(동양제출)_견적내역서_겔러리아 견적서" xfId="1119"/>
    <cellStyle name="_사전원가심의1_02.논현동파라곤아파트신축공사(가실행)-인건비재정리_01)평촌그라테아가실행내역(2003.02.10~)_평촌그라테아신축공사(동양제출)_견적내역서_겔러리아 견적서_갤러리아타임월드 직원화장실" xfId="1120"/>
    <cellStyle name="_사전원가심의1_02.논현동파라곤아파트신축공사(가실행)-인건비재정리_01)평촌그라테아가실행내역(2003.02.10~)_평촌그라테아신축공사(동양제출)_견적내역서_겔러리아 견적서_한화천안점 정산내역서" xfId="1121"/>
    <cellStyle name="_사전원가심의1_02.논현동파라곤아파트신축공사(가실행)-인건비재정리_01)평촌그라테아가실행내역(2003.02.10~)_평촌그라테아신축공사(동양제출)_견적내역서_롯데명동점" xfId="1122"/>
    <cellStyle name="_사전원가심의1_02.논현동파라곤아파트신축공사(가실행)-인건비재정리_01)평촌그라테아가실행내역(2003.02.10~)_평촌그라테아신축공사(동양제출)_견적내역서_목동현대백화점" xfId="1123"/>
    <cellStyle name="_사전원가심의1_02.논현동파라곤아파트신축공사(가실행)-인건비재정리_01)평촌그라테아가실행내역(2003.02.10~)_평촌그라테아신축공사(동양제출)_견적내역서_세인견적철" xfId="1124"/>
    <cellStyle name="_사전원가심의1_02.논현동파라곤아파트신축공사(가실행)-인건비재정리_01)평촌그라테아가실행내역(2003.02.10~)_평촌그라테아신축공사(동양제출)_피어리빌딩 소화공사" xfId="1125"/>
    <cellStyle name="_사전원가심의1_02.논현동파라곤아파트신축공사(가실행)-인건비재정리_01)평촌그라테아가실행내역(2003.02.10~)_평촌그라테아신축공사(동양제출)_한화천안점 정산내역서" xfId="1126"/>
    <cellStyle name="_사전원가심의1_02.논현동파라곤아파트신축공사(가실행)-인건비재정리_01)평촌그라테아가실행내역(2003.02.10~)_평촌그라테아신축공사최종(제출)" xfId="1127"/>
    <cellStyle name="_사전원가심의1_02.논현동파라곤아파트신축공사(가실행)-인건비재정리_01)평촌그라테아가실행내역(2003.02.10~)_평촌그라테아신축공사최종(제출)_갤러리아타임월드 직원화장실" xfId="1128"/>
    <cellStyle name="_사전원가심의1_02.논현동파라곤아파트신축공사(가실행)-인건비재정리_01)평촌그라테아가실행내역(2003.02.10~)_평촌그라테아신축공사최종(제출)_견적내역서" xfId="1129"/>
    <cellStyle name="_사전원가심의1_02.논현동파라곤아파트신축공사(가실행)-인건비재정리_01)평촌그라테아가실행내역(2003.02.10~)_평촌그라테아신축공사최종(제출)_견적내역서(park)" xfId="1130"/>
    <cellStyle name="_사전원가심의1_02.논현동파라곤아파트신축공사(가실행)-인건비재정리_01)평촌그라테아가실행내역(2003.02.10~)_평촌그라테아신축공사최종(제출)_견적내역서(park)_겔러리아 견적서" xfId="1131"/>
    <cellStyle name="_사전원가심의1_02.논현동파라곤아파트신축공사(가실행)-인건비재정리_01)평촌그라테아가실행내역(2003.02.10~)_평촌그라테아신축공사최종(제출)_견적내역서(park)_겔러리아 견적서_갤러리아타임월드 직원화장실" xfId="1132"/>
    <cellStyle name="_사전원가심의1_02.논현동파라곤아파트신축공사(가실행)-인건비재정리_01)평촌그라테아가실행내역(2003.02.10~)_평촌그라테아신축공사최종(제출)_견적내역서(park)_겔러리아 견적서_한화천안점 정산내역서" xfId="1133"/>
    <cellStyle name="_사전원가심의1_02.논현동파라곤아파트신축공사(가실행)-인건비재정리_01)평촌그라테아가실행내역(2003.02.10~)_평촌그라테아신축공사최종(제출)_견적내역서(park)_롯데명동점" xfId="1134"/>
    <cellStyle name="_사전원가심의1_02.논현동파라곤아파트신축공사(가실행)-인건비재정리_01)평촌그라테아가실행내역(2003.02.10~)_평촌그라테아신축공사최종(제출)_견적내역서(park)_목동현대백화점" xfId="1135"/>
    <cellStyle name="_사전원가심의1_02.논현동파라곤아파트신축공사(가실행)-인건비재정리_01)평촌그라테아가실행내역(2003.02.10~)_평촌그라테아신축공사최종(제출)_견적내역서(park)_세인견적철" xfId="1136"/>
    <cellStyle name="_사전원가심의1_02.논현동파라곤아파트신축공사(가실행)-인건비재정리_01)평촌그라테아가실행내역(2003.02.10~)_평촌그라테아신축공사최종(제출)_견적내역서(안산테크노)" xfId="1137"/>
    <cellStyle name="_사전원가심의1_02.논현동파라곤아파트신축공사(가실행)-인건비재정리_01)평촌그라테아가실행내역(2003.02.10~)_평촌그라테아신축공사최종(제출)_견적내역서(안산테크노)_겔러리아 견적서" xfId="1138"/>
    <cellStyle name="_사전원가심의1_02.논현동파라곤아파트신축공사(가실행)-인건비재정리_01)평촌그라테아가실행내역(2003.02.10~)_평촌그라테아신축공사최종(제출)_견적내역서(안산테크노)_겔러리아 견적서_갤러리아타임월드 직원화장실" xfId="1139"/>
    <cellStyle name="_사전원가심의1_02.논현동파라곤아파트신축공사(가실행)-인건비재정리_01)평촌그라테아가실행내역(2003.02.10~)_평촌그라테아신축공사최종(제출)_견적내역서(안산테크노)_겔러리아 견적서_한화천안점 정산내역서" xfId="1140"/>
    <cellStyle name="_사전원가심의1_02.논현동파라곤아파트신축공사(가실행)-인건비재정리_01)평촌그라테아가실행내역(2003.02.10~)_평촌그라테아신축공사최종(제출)_견적내역서(안산테크노)_롯데명동점" xfId="1141"/>
    <cellStyle name="_사전원가심의1_02.논현동파라곤아파트신축공사(가실행)-인건비재정리_01)평촌그라테아가실행내역(2003.02.10~)_평촌그라테아신축공사최종(제출)_견적내역서(안산테크노)_목동현대백화점" xfId="1142"/>
    <cellStyle name="_사전원가심의1_02.논현동파라곤아파트신축공사(가실행)-인건비재정리_01)평촌그라테아가실행내역(2003.02.10~)_평촌그라테아신축공사최종(제출)_견적내역서(안산테크노)_세인견적철" xfId="1143"/>
    <cellStyle name="_사전원가심의1_02.논현동파라곤아파트신축공사(가실행)-인건비재정리_01)평촌그라테아가실행내역(2003.02.10~)_평촌그라테아신축공사최종(제출)_견적내역서_겔러리아 견적서" xfId="1144"/>
    <cellStyle name="_사전원가심의1_02.논현동파라곤아파트신축공사(가실행)-인건비재정리_01)평촌그라테아가실행내역(2003.02.10~)_평촌그라테아신축공사최종(제출)_견적내역서_겔러리아 견적서_갤러리아타임월드 직원화장실" xfId="1145"/>
    <cellStyle name="_사전원가심의1_02.논현동파라곤아파트신축공사(가실행)-인건비재정리_01)평촌그라테아가실행내역(2003.02.10~)_평촌그라테아신축공사최종(제출)_견적내역서_겔러리아 견적서_한화천안점 정산내역서" xfId="1146"/>
    <cellStyle name="_사전원가심의1_02.논현동파라곤아파트신축공사(가실행)-인건비재정리_01)평촌그라테아가실행내역(2003.02.10~)_평촌그라테아신축공사최종(제출)_견적내역서_롯데명동점" xfId="1147"/>
    <cellStyle name="_사전원가심의1_02.논현동파라곤아파트신축공사(가실행)-인건비재정리_01)평촌그라테아가실행내역(2003.02.10~)_평촌그라테아신축공사최종(제출)_견적내역서_목동현대백화점" xfId="1148"/>
    <cellStyle name="_사전원가심의1_02.논현동파라곤아파트신축공사(가실행)-인건비재정리_01)평촌그라테아가실행내역(2003.02.10~)_평촌그라테아신축공사최종(제출)_견적내역서_세인견적철" xfId="1149"/>
    <cellStyle name="_사전원가심의1_02.논현동파라곤아파트신축공사(가실행)-인건비재정리_01)평촌그라테아가실행내역(2003.02.10~)_평촌그라테아신축공사최종(제출)_피어리빌딩 소화공사" xfId="1150"/>
    <cellStyle name="_사전원가심의1_02.논현동파라곤아파트신축공사(가실행)-인건비재정리_01)평촌그라테아가실행내역(2003.02.10~)_평촌그라테아신축공사최종(제출)_한화천안점 정산내역서" xfId="1151"/>
    <cellStyle name="_사전원가심의1_02.논현동파라곤아파트신축공사(가실행)-인건비재정리_01)평촌그라테아가실행내역(2003.02.10~)_피어리빌딩 소화공사" xfId="1152"/>
    <cellStyle name="_사전원가심의1_02.논현동파라곤아파트신축공사(가실행)-인건비재정리_01)평촌그라테아가실행내역(2003.02.10~)_한화천안점 정산내역서" xfId="1153"/>
    <cellStyle name="_사전원가심의1_02.논현동파라곤아파트신축공사(가실행)-인건비재정리_03.평촌그라테아(03.03.05)위생,소화공내역" xfId="1154"/>
    <cellStyle name="_사전원가심의1_02.논현동파라곤아파트신축공사(가실행)-인건비재정리_03.평촌그라테아(03.03.05)위생,소화공내역_갤러리아타임월드 직원화장실" xfId="1155"/>
    <cellStyle name="_사전원가심의1_02.논현동파라곤아파트신축공사(가실행)-인건비재정리_03.평촌그라테아(03.03.05)위생,소화공내역_견적내역서" xfId="1156"/>
    <cellStyle name="_사전원가심의1_02.논현동파라곤아파트신축공사(가실행)-인건비재정리_03.평촌그라테아(03.03.05)위생,소화공내역_견적내역서(park)" xfId="1157"/>
    <cellStyle name="_사전원가심의1_02.논현동파라곤아파트신축공사(가실행)-인건비재정리_03.평촌그라테아(03.03.05)위생,소화공내역_견적내역서(park)_겔러리아 견적서" xfId="1158"/>
    <cellStyle name="_사전원가심의1_02.논현동파라곤아파트신축공사(가실행)-인건비재정리_03.평촌그라테아(03.03.05)위생,소화공내역_견적내역서(park)_겔러리아 견적서_갤러리아타임월드 직원화장실" xfId="1159"/>
    <cellStyle name="_사전원가심의1_02.논현동파라곤아파트신축공사(가실행)-인건비재정리_03.평촌그라테아(03.03.05)위생,소화공내역_견적내역서(park)_겔러리아 견적서_한화천안점 정산내역서" xfId="1160"/>
    <cellStyle name="_사전원가심의1_02.논현동파라곤아파트신축공사(가실행)-인건비재정리_03.평촌그라테아(03.03.05)위생,소화공내역_견적내역서(park)_롯데명동점" xfId="1161"/>
    <cellStyle name="_사전원가심의1_02.논현동파라곤아파트신축공사(가실행)-인건비재정리_03.평촌그라테아(03.03.05)위생,소화공내역_견적내역서(park)_목동현대백화점" xfId="1162"/>
    <cellStyle name="_사전원가심의1_02.논현동파라곤아파트신축공사(가실행)-인건비재정리_03.평촌그라테아(03.03.05)위생,소화공내역_견적내역서(park)_세인견적철" xfId="1163"/>
    <cellStyle name="_사전원가심의1_02.논현동파라곤아파트신축공사(가실행)-인건비재정리_03.평촌그라테아(03.03.05)위생,소화공내역_견적내역서(안산테크노)" xfId="1164"/>
    <cellStyle name="_사전원가심의1_02.논현동파라곤아파트신축공사(가실행)-인건비재정리_03.평촌그라테아(03.03.05)위생,소화공내역_견적내역서(안산테크노)_겔러리아 견적서" xfId="1165"/>
    <cellStyle name="_사전원가심의1_02.논현동파라곤아파트신축공사(가실행)-인건비재정리_03.평촌그라테아(03.03.05)위생,소화공내역_견적내역서(안산테크노)_겔러리아 견적서_갤러리아타임월드 직원화장실" xfId="1166"/>
    <cellStyle name="_사전원가심의1_02.논현동파라곤아파트신축공사(가실행)-인건비재정리_03.평촌그라테아(03.03.05)위생,소화공내역_견적내역서(안산테크노)_겔러리아 견적서_한화천안점 정산내역서" xfId="1167"/>
    <cellStyle name="_사전원가심의1_02.논현동파라곤아파트신축공사(가실행)-인건비재정리_03.평촌그라테아(03.03.05)위생,소화공내역_견적내역서(안산테크노)_롯데명동점" xfId="1168"/>
    <cellStyle name="_사전원가심의1_02.논현동파라곤아파트신축공사(가실행)-인건비재정리_03.평촌그라테아(03.03.05)위생,소화공내역_견적내역서(안산테크노)_목동현대백화점" xfId="1169"/>
    <cellStyle name="_사전원가심의1_02.논현동파라곤아파트신축공사(가실행)-인건비재정리_03.평촌그라테아(03.03.05)위생,소화공내역_견적내역서(안산테크노)_세인견적철" xfId="1170"/>
    <cellStyle name="_사전원가심의1_02.논현동파라곤아파트신축공사(가실행)-인건비재정리_03.평촌그라테아(03.03.05)위생,소화공내역_견적내역서_겔러리아 견적서" xfId="1171"/>
    <cellStyle name="_사전원가심의1_02.논현동파라곤아파트신축공사(가실행)-인건비재정리_03.평촌그라테아(03.03.05)위생,소화공내역_견적내역서_겔러리아 견적서_갤러리아타임월드 직원화장실" xfId="1172"/>
    <cellStyle name="_사전원가심의1_02.논현동파라곤아파트신축공사(가실행)-인건비재정리_03.평촌그라테아(03.03.05)위생,소화공내역_견적내역서_겔러리아 견적서_한화천안점 정산내역서" xfId="1173"/>
    <cellStyle name="_사전원가심의1_02.논현동파라곤아파트신축공사(가실행)-인건비재정리_03.평촌그라테아(03.03.05)위생,소화공내역_견적내역서_롯데명동점" xfId="1174"/>
    <cellStyle name="_사전원가심의1_02.논현동파라곤아파트신축공사(가실행)-인건비재정리_03.평촌그라테아(03.03.05)위생,소화공내역_견적내역서_목동현대백화점" xfId="1175"/>
    <cellStyle name="_사전원가심의1_02.논현동파라곤아파트신축공사(가실행)-인건비재정리_03.평촌그라테아(03.03.05)위생,소화공내역_견적내역서_세인견적철" xfId="1176"/>
    <cellStyle name="_사전원가심의1_02.논현동파라곤아파트신축공사(가실행)-인건비재정리_03.평촌그라테아(03.03.05)위생,소화공내역_피어리빌딩 소화공사" xfId="1177"/>
    <cellStyle name="_사전원가심의1_02.논현동파라곤아파트신축공사(가실행)-인건비재정리_03.평촌그라테아(03.03.05)위생,소화공내역_한화천안점 정산내역서" xfId="1178"/>
    <cellStyle name="_사전원가심의1_02.논현동파라곤아파트신축공사(가실행)-인건비재정리_갤러리아타임월드 직원화장실" xfId="1179"/>
    <cellStyle name="_사전원가심의1_02.논현동파라곤아파트신축공사(가실행)-인건비재정리_견적내역서" xfId="1180"/>
    <cellStyle name="_사전원가심의1_02.논현동파라곤아파트신축공사(가실행)-인건비재정리_견적내역서(park)" xfId="1181"/>
    <cellStyle name="_사전원가심의1_02.논현동파라곤아파트신축공사(가실행)-인건비재정리_견적내역서(park)_겔러리아 견적서" xfId="1182"/>
    <cellStyle name="_사전원가심의1_02.논현동파라곤아파트신축공사(가실행)-인건비재정리_견적내역서(park)_겔러리아 견적서_갤러리아타임월드 직원화장실" xfId="1183"/>
    <cellStyle name="_사전원가심의1_02.논현동파라곤아파트신축공사(가실행)-인건비재정리_견적내역서(park)_겔러리아 견적서_한화천안점 정산내역서" xfId="1184"/>
    <cellStyle name="_사전원가심의1_02.논현동파라곤아파트신축공사(가실행)-인건비재정리_견적내역서(park)_롯데명동점" xfId="1185"/>
    <cellStyle name="_사전원가심의1_02.논현동파라곤아파트신축공사(가실행)-인건비재정리_견적내역서(park)_목동현대백화점" xfId="1186"/>
    <cellStyle name="_사전원가심의1_02.논현동파라곤아파트신축공사(가실행)-인건비재정리_견적내역서(park)_세인견적철" xfId="1187"/>
    <cellStyle name="_사전원가심의1_02.논현동파라곤아파트신축공사(가실행)-인건비재정리_견적내역서(안산테크노)" xfId="1188"/>
    <cellStyle name="_사전원가심의1_02.논현동파라곤아파트신축공사(가실행)-인건비재정리_견적내역서(안산테크노)_겔러리아 견적서" xfId="1189"/>
    <cellStyle name="_사전원가심의1_02.논현동파라곤아파트신축공사(가실행)-인건비재정리_견적내역서(안산테크노)_겔러리아 견적서_갤러리아타임월드 직원화장실" xfId="1190"/>
    <cellStyle name="_사전원가심의1_02.논현동파라곤아파트신축공사(가실행)-인건비재정리_견적내역서(안산테크노)_겔러리아 견적서_한화천안점 정산내역서" xfId="1191"/>
    <cellStyle name="_사전원가심의1_02.논현동파라곤아파트신축공사(가실행)-인건비재정리_견적내역서(안산테크노)_롯데명동점" xfId="1192"/>
    <cellStyle name="_사전원가심의1_02.논현동파라곤아파트신축공사(가실행)-인건비재정리_견적내역서(안산테크노)_목동현대백화점" xfId="1193"/>
    <cellStyle name="_사전원가심의1_02.논현동파라곤아파트신축공사(가실행)-인건비재정리_견적내역서(안산테크노)_세인견적철" xfId="1194"/>
    <cellStyle name="_사전원가심의1_02.논현동파라곤아파트신축공사(가실행)-인건비재정리_견적내역서_겔러리아 견적서" xfId="1195"/>
    <cellStyle name="_사전원가심의1_02.논현동파라곤아파트신축공사(가실행)-인건비재정리_견적내역서_겔러리아 견적서_갤러리아타임월드 직원화장실" xfId="1196"/>
    <cellStyle name="_사전원가심의1_02.논현동파라곤아파트신축공사(가실행)-인건비재정리_견적내역서_겔러리아 견적서_한화천안점 정산내역서" xfId="1197"/>
    <cellStyle name="_사전원가심의1_02.논현동파라곤아파트신축공사(가실행)-인건비재정리_견적내역서_롯데명동점" xfId="1198"/>
    <cellStyle name="_사전원가심의1_02.논현동파라곤아파트신축공사(가실행)-인건비재정리_견적내역서_목동현대백화점" xfId="1199"/>
    <cellStyle name="_사전원가심의1_02.논현동파라곤아파트신축공사(가실행)-인건비재정리_견적내역서_세인견적철" xfId="1200"/>
    <cellStyle name="_사전원가심의1_02.논현동파라곤아파트신축공사(가실행)-인건비재정리_평촌트레벨(0602)-위생,소화공내역" xfId="1201"/>
    <cellStyle name="_사전원가심의1_02.논현동파라곤아파트신축공사(가실행)-인건비재정리_평촌트레벨(0602)-위생,소화공내역_갤러리아타임월드 직원화장실" xfId="1202"/>
    <cellStyle name="_사전원가심의1_02.논현동파라곤아파트신축공사(가실행)-인건비재정리_평촌트레벨(0602)-위생,소화공내역_견적내역서" xfId="1203"/>
    <cellStyle name="_사전원가심의1_02.논현동파라곤아파트신축공사(가실행)-인건비재정리_평촌트레벨(0602)-위생,소화공내역_견적내역서(park)" xfId="1204"/>
    <cellStyle name="_사전원가심의1_02.논현동파라곤아파트신축공사(가실행)-인건비재정리_평촌트레벨(0602)-위생,소화공내역_견적내역서(park)_겔러리아 견적서" xfId="1205"/>
    <cellStyle name="_사전원가심의1_02.논현동파라곤아파트신축공사(가실행)-인건비재정리_평촌트레벨(0602)-위생,소화공내역_견적내역서(park)_겔러리아 견적서_갤러리아타임월드 직원화장실" xfId="1206"/>
    <cellStyle name="_사전원가심의1_02.논현동파라곤아파트신축공사(가실행)-인건비재정리_평촌트레벨(0602)-위생,소화공내역_견적내역서(park)_겔러리아 견적서_한화천안점 정산내역서" xfId="1207"/>
    <cellStyle name="_사전원가심의1_02.논현동파라곤아파트신축공사(가실행)-인건비재정리_평촌트레벨(0602)-위생,소화공내역_견적내역서(park)_롯데명동점" xfId="1208"/>
    <cellStyle name="_사전원가심의1_02.논현동파라곤아파트신축공사(가실행)-인건비재정리_평촌트레벨(0602)-위생,소화공내역_견적내역서(park)_목동현대백화점" xfId="1209"/>
    <cellStyle name="_사전원가심의1_02.논현동파라곤아파트신축공사(가실행)-인건비재정리_평촌트레벨(0602)-위생,소화공내역_견적내역서(park)_세인견적철" xfId="1210"/>
    <cellStyle name="_사전원가심의1_02.논현동파라곤아파트신축공사(가실행)-인건비재정리_평촌트레벨(0602)-위생,소화공내역_견적내역서(안산테크노)" xfId="1211"/>
    <cellStyle name="_사전원가심의1_02.논현동파라곤아파트신축공사(가실행)-인건비재정리_평촌트레벨(0602)-위생,소화공내역_견적내역서(안산테크노)_겔러리아 견적서" xfId="1212"/>
    <cellStyle name="_사전원가심의1_02.논현동파라곤아파트신축공사(가실행)-인건비재정리_평촌트레벨(0602)-위생,소화공내역_견적내역서(안산테크노)_겔러리아 견적서_갤러리아타임월드 직원화장실" xfId="1213"/>
    <cellStyle name="_사전원가심의1_02.논현동파라곤아파트신축공사(가실행)-인건비재정리_평촌트레벨(0602)-위생,소화공내역_견적내역서(안산테크노)_겔러리아 견적서_한화천안점 정산내역서" xfId="1214"/>
    <cellStyle name="_사전원가심의1_02.논현동파라곤아파트신축공사(가실행)-인건비재정리_평촌트레벨(0602)-위생,소화공내역_견적내역서(안산테크노)_롯데명동점" xfId="1215"/>
    <cellStyle name="_사전원가심의1_02.논현동파라곤아파트신축공사(가실행)-인건비재정리_평촌트레벨(0602)-위생,소화공내역_견적내역서(안산테크노)_목동현대백화점" xfId="1216"/>
    <cellStyle name="_사전원가심의1_02.논현동파라곤아파트신축공사(가실행)-인건비재정리_평촌트레벨(0602)-위생,소화공내역_견적내역서(안산테크노)_세인견적철" xfId="1217"/>
    <cellStyle name="_사전원가심의1_02.논현동파라곤아파트신축공사(가실행)-인건비재정리_평촌트레벨(0602)-위생,소화공내역_견적내역서_겔러리아 견적서" xfId="1218"/>
    <cellStyle name="_사전원가심의1_02.논현동파라곤아파트신축공사(가실행)-인건비재정리_평촌트레벨(0602)-위생,소화공내역_견적내역서_겔러리아 견적서_갤러리아타임월드 직원화장실" xfId="1219"/>
    <cellStyle name="_사전원가심의1_02.논현동파라곤아파트신축공사(가실행)-인건비재정리_평촌트레벨(0602)-위생,소화공내역_견적내역서_겔러리아 견적서_한화천안점 정산내역서" xfId="1220"/>
    <cellStyle name="_사전원가심의1_02.논현동파라곤아파트신축공사(가실행)-인건비재정리_평촌트레벨(0602)-위생,소화공내역_견적내역서_롯데명동점" xfId="1221"/>
    <cellStyle name="_사전원가심의1_02.논현동파라곤아파트신축공사(가실행)-인건비재정리_평촌트레벨(0602)-위생,소화공내역_견적내역서_목동현대백화점" xfId="1222"/>
    <cellStyle name="_사전원가심의1_02.논현동파라곤아파트신축공사(가실행)-인건비재정리_평촌트레벨(0602)-위생,소화공내역_견적내역서_세인견적철" xfId="1223"/>
    <cellStyle name="_사전원가심의1_02.논현동파라곤아파트신축공사(가실행)-인건비재정리_평촌트레벨(0602)-위생,소화공내역_피어리빌딩 소화공사" xfId="1224"/>
    <cellStyle name="_사전원가심의1_02.논현동파라곤아파트신축공사(가실행)-인건비재정리_평촌트레벨(0602)-위생,소화공내역_한화천안점 정산내역서" xfId="1225"/>
    <cellStyle name="_사전원가심의1_02.논현동파라곤아파트신축공사(가실행)-인건비재정리_피어리빌딩 소화공사" xfId="1226"/>
    <cellStyle name="_사전원가심의1_02.논현동파라곤아파트신축공사(가실행)-인건비재정리_한화천안점 정산내역서" xfId="1227"/>
    <cellStyle name="_사전원가심의1_02.논현동파라곤아파트신축공사(가실행)-인건비재정리_현장설명서-평촌트레벨" xfId="1228"/>
    <cellStyle name="_사전원가심의1_02.논현동파라곤아파트신축공사(가실행)-인건비재정리_현장설명서-평촌트레벨_갤러리아타임월드 직원화장실" xfId="1229"/>
    <cellStyle name="_사전원가심의1_02.논현동파라곤아파트신축공사(가실행)-인건비재정리_현장설명서-평촌트레벨_견적내역서" xfId="1230"/>
    <cellStyle name="_사전원가심의1_02.논현동파라곤아파트신축공사(가실행)-인건비재정리_현장설명서-평촌트레벨_견적내역서(park)" xfId="1231"/>
    <cellStyle name="_사전원가심의1_02.논현동파라곤아파트신축공사(가실행)-인건비재정리_현장설명서-평촌트레벨_견적내역서(park)_겔러리아 견적서" xfId="1232"/>
    <cellStyle name="_사전원가심의1_02.논현동파라곤아파트신축공사(가실행)-인건비재정리_현장설명서-평촌트레벨_견적내역서(park)_겔러리아 견적서_갤러리아타임월드 직원화장실" xfId="1233"/>
    <cellStyle name="_사전원가심의1_02.논현동파라곤아파트신축공사(가실행)-인건비재정리_현장설명서-평촌트레벨_견적내역서(park)_겔러리아 견적서_한화천안점 정산내역서" xfId="1234"/>
    <cellStyle name="_사전원가심의1_02.논현동파라곤아파트신축공사(가실행)-인건비재정리_현장설명서-평촌트레벨_견적내역서(park)_롯데명동점" xfId="1235"/>
    <cellStyle name="_사전원가심의1_02.논현동파라곤아파트신축공사(가실행)-인건비재정리_현장설명서-평촌트레벨_견적내역서(park)_목동현대백화점" xfId="1236"/>
    <cellStyle name="_사전원가심의1_02.논현동파라곤아파트신축공사(가실행)-인건비재정리_현장설명서-평촌트레벨_견적내역서(park)_세인견적철" xfId="1237"/>
    <cellStyle name="_사전원가심의1_02.논현동파라곤아파트신축공사(가실행)-인건비재정리_현장설명서-평촌트레벨_견적내역서(안산테크노)" xfId="1238"/>
    <cellStyle name="_사전원가심의1_02.논현동파라곤아파트신축공사(가실행)-인건비재정리_현장설명서-평촌트레벨_견적내역서(안산테크노)_겔러리아 견적서" xfId="1239"/>
    <cellStyle name="_사전원가심의1_02.논현동파라곤아파트신축공사(가실행)-인건비재정리_현장설명서-평촌트레벨_견적내역서(안산테크노)_겔러리아 견적서_갤러리아타임월드 직원화장실" xfId="1240"/>
    <cellStyle name="_사전원가심의1_02.논현동파라곤아파트신축공사(가실행)-인건비재정리_현장설명서-평촌트레벨_견적내역서(안산테크노)_겔러리아 견적서_한화천안점 정산내역서" xfId="1241"/>
    <cellStyle name="_사전원가심의1_02.논현동파라곤아파트신축공사(가실행)-인건비재정리_현장설명서-평촌트레벨_견적내역서(안산테크노)_롯데명동점" xfId="1242"/>
    <cellStyle name="_사전원가심의1_02.논현동파라곤아파트신축공사(가실행)-인건비재정리_현장설명서-평촌트레벨_견적내역서(안산테크노)_목동현대백화점" xfId="1243"/>
    <cellStyle name="_사전원가심의1_02.논현동파라곤아파트신축공사(가실행)-인건비재정리_현장설명서-평촌트레벨_견적내역서(안산테크노)_세인견적철" xfId="1244"/>
    <cellStyle name="_사전원가심의1_02.논현동파라곤아파트신축공사(가실행)-인건비재정리_현장설명서-평촌트레벨_견적내역서_겔러리아 견적서" xfId="1245"/>
    <cellStyle name="_사전원가심의1_02.논현동파라곤아파트신축공사(가실행)-인건비재정리_현장설명서-평촌트레벨_견적내역서_겔러리아 견적서_갤러리아타임월드 직원화장실" xfId="1246"/>
    <cellStyle name="_사전원가심의1_02.논현동파라곤아파트신축공사(가실행)-인건비재정리_현장설명서-평촌트레벨_견적내역서_겔러리아 견적서_한화천안점 정산내역서" xfId="1247"/>
    <cellStyle name="_사전원가심의1_02.논현동파라곤아파트신축공사(가실행)-인건비재정리_현장설명서-평촌트레벨_견적내역서_롯데명동점" xfId="1248"/>
    <cellStyle name="_사전원가심의1_02.논현동파라곤아파트신축공사(가실행)-인건비재정리_현장설명서-평촌트레벨_견적내역서_목동현대백화점" xfId="1249"/>
    <cellStyle name="_사전원가심의1_02.논현동파라곤아파트신축공사(가실행)-인건비재정리_현장설명서-평촌트레벨_견적내역서_세인견적철" xfId="1250"/>
    <cellStyle name="_사전원가심의1_02.논현동파라곤아파트신축공사(가실행)-인건비재정리_현장설명서-평촌트레벨_피어리빌딩 소화공사" xfId="1251"/>
    <cellStyle name="_사전원가심의1_02.논현동파라곤아파트신축공사(가실행)-인건비재정리_현장설명서-평촌트레벨_한화천안점 정산내역서" xfId="1252"/>
    <cellStyle name="_사전원가심의1_03.파크뷰도급실행내역 02.02.15" xfId="1253"/>
    <cellStyle name="_사전원가심의1_03.파크뷰도급실행내역 02.02.15_01)평촌그라테아가실행내역(2003.02.10~)" xfId="1254"/>
    <cellStyle name="_사전원가심의1_03.파크뷰도급실행내역 02.02.15_01)평촌그라테아가실행내역(2003.02.10~)_갤러리아타임월드 직원화장실" xfId="1255"/>
    <cellStyle name="_사전원가심의1_03.파크뷰도급실행내역 02.02.15_01)평촌그라테아가실행내역(2003.02.10~)_견적내역서" xfId="1256"/>
    <cellStyle name="_사전원가심의1_03.파크뷰도급실행내역 02.02.15_01)평촌그라테아가실행내역(2003.02.10~)_견적내역서(park)" xfId="1257"/>
    <cellStyle name="_사전원가심의1_03.파크뷰도급실행내역 02.02.15_01)평촌그라테아가실행내역(2003.02.10~)_견적내역서(park)_겔러리아 견적서" xfId="1258"/>
    <cellStyle name="_사전원가심의1_03.파크뷰도급실행내역 02.02.15_01)평촌그라테아가실행내역(2003.02.10~)_견적내역서(park)_겔러리아 견적서_갤러리아타임월드 직원화장실" xfId="1259"/>
    <cellStyle name="_사전원가심의1_03.파크뷰도급실행내역 02.02.15_01)평촌그라테아가실행내역(2003.02.10~)_견적내역서(park)_겔러리아 견적서_한화천안점 정산내역서" xfId="1260"/>
    <cellStyle name="_사전원가심의1_03.파크뷰도급실행내역 02.02.15_01)평촌그라테아가실행내역(2003.02.10~)_견적내역서(park)_롯데명동점" xfId="1261"/>
    <cellStyle name="_사전원가심의1_03.파크뷰도급실행내역 02.02.15_01)평촌그라테아가실행내역(2003.02.10~)_견적내역서(park)_목동현대백화점" xfId="1262"/>
    <cellStyle name="_사전원가심의1_03.파크뷰도급실행내역 02.02.15_01)평촌그라테아가실행내역(2003.02.10~)_견적내역서(park)_세인견적철" xfId="1263"/>
    <cellStyle name="_사전원가심의1_03.파크뷰도급실행내역 02.02.15_01)평촌그라테아가실행내역(2003.02.10~)_견적내역서(안산테크노)" xfId="1264"/>
    <cellStyle name="_사전원가심의1_03.파크뷰도급실행내역 02.02.15_01)평촌그라테아가실행내역(2003.02.10~)_견적내역서(안산테크노)_겔러리아 견적서" xfId="1265"/>
    <cellStyle name="_사전원가심의1_03.파크뷰도급실행내역 02.02.15_01)평촌그라테아가실행내역(2003.02.10~)_견적내역서(안산테크노)_겔러리아 견적서_갤러리아타임월드 직원화장실" xfId="1266"/>
    <cellStyle name="_사전원가심의1_03.파크뷰도급실행내역 02.02.15_01)평촌그라테아가실행내역(2003.02.10~)_견적내역서(안산테크노)_겔러리아 견적서_한화천안점 정산내역서" xfId="1267"/>
    <cellStyle name="_사전원가심의1_03.파크뷰도급실행내역 02.02.15_01)평촌그라테아가실행내역(2003.02.10~)_견적내역서(안산테크노)_롯데명동점" xfId="1268"/>
    <cellStyle name="_사전원가심의1_03.파크뷰도급실행내역 02.02.15_01)평촌그라테아가실행내역(2003.02.10~)_견적내역서(안산테크노)_목동현대백화점" xfId="1269"/>
    <cellStyle name="_사전원가심의1_03.파크뷰도급실행내역 02.02.15_01)평촌그라테아가실행내역(2003.02.10~)_견적내역서(안산테크노)_세인견적철" xfId="1270"/>
    <cellStyle name="_사전원가심의1_03.파크뷰도급실행내역 02.02.15_01)평촌그라테아가실행내역(2003.02.10~)_견적내역서_겔러리아 견적서" xfId="1271"/>
    <cellStyle name="_사전원가심의1_03.파크뷰도급실행내역 02.02.15_01)평촌그라테아가실행내역(2003.02.10~)_견적내역서_겔러리아 견적서_갤러리아타임월드 직원화장실" xfId="1272"/>
    <cellStyle name="_사전원가심의1_03.파크뷰도급실행내역 02.02.15_01)평촌그라테아가실행내역(2003.02.10~)_견적내역서_겔러리아 견적서_한화천안점 정산내역서" xfId="1273"/>
    <cellStyle name="_사전원가심의1_03.파크뷰도급실행내역 02.02.15_01)평촌그라테아가실행내역(2003.02.10~)_견적내역서_롯데명동점" xfId="1274"/>
    <cellStyle name="_사전원가심의1_03.파크뷰도급실행내역 02.02.15_01)평촌그라테아가실행내역(2003.02.10~)_견적내역서_목동현대백화점" xfId="1275"/>
    <cellStyle name="_사전원가심의1_03.파크뷰도급실행내역 02.02.15_01)평촌그라테아가실행내역(2003.02.10~)_견적내역서_세인견적철" xfId="1276"/>
    <cellStyle name="_사전원가심의1_03.파크뷰도급실행내역 02.02.15_01)평촌그라테아가실행내역(2003.02.10~)_평촌그라테아신축공사(동양제출)" xfId="1277"/>
    <cellStyle name="_사전원가심의1_03.파크뷰도급실행내역 02.02.15_01)평촌그라테아가실행내역(2003.02.10~)_평촌그라테아신축공사(동양제출)_갤러리아타임월드 직원화장실" xfId="1278"/>
    <cellStyle name="_사전원가심의1_03.파크뷰도급실행내역 02.02.15_01)평촌그라테아가실행내역(2003.02.10~)_평촌그라테아신축공사(동양제출)_견적내역서" xfId="1279"/>
    <cellStyle name="_사전원가심의1_03.파크뷰도급실행내역 02.02.15_01)평촌그라테아가실행내역(2003.02.10~)_평촌그라테아신축공사(동양제출)_견적내역서(park)" xfId="1280"/>
    <cellStyle name="_사전원가심의1_03.파크뷰도급실행내역 02.02.15_01)평촌그라테아가실행내역(2003.02.10~)_평촌그라테아신축공사(동양제출)_견적내역서(park)_겔러리아 견적서" xfId="1281"/>
    <cellStyle name="_사전원가심의1_03.파크뷰도급실행내역 02.02.15_01)평촌그라테아가실행내역(2003.02.10~)_평촌그라테아신축공사(동양제출)_견적내역서(park)_겔러리아 견적서_갤러리아타임월드 직원화장실" xfId="1282"/>
    <cellStyle name="_사전원가심의1_03.파크뷰도급실행내역 02.02.15_01)평촌그라테아가실행내역(2003.02.10~)_평촌그라테아신축공사(동양제출)_견적내역서(park)_겔러리아 견적서_한화천안점 정산내역서" xfId="1283"/>
    <cellStyle name="_사전원가심의1_03.파크뷰도급실행내역 02.02.15_01)평촌그라테아가실행내역(2003.02.10~)_평촌그라테아신축공사(동양제출)_견적내역서(park)_롯데명동점" xfId="1284"/>
    <cellStyle name="_사전원가심의1_03.파크뷰도급실행내역 02.02.15_01)평촌그라테아가실행내역(2003.02.10~)_평촌그라테아신축공사(동양제출)_견적내역서(park)_목동현대백화점" xfId="1285"/>
    <cellStyle name="_사전원가심의1_03.파크뷰도급실행내역 02.02.15_01)평촌그라테아가실행내역(2003.02.10~)_평촌그라테아신축공사(동양제출)_견적내역서(park)_세인견적철" xfId="1286"/>
    <cellStyle name="_사전원가심의1_03.파크뷰도급실행내역 02.02.15_01)평촌그라테아가실행내역(2003.02.10~)_평촌그라테아신축공사(동양제출)_견적내역서(안산테크노)" xfId="1287"/>
    <cellStyle name="_사전원가심의1_03.파크뷰도급실행내역 02.02.15_01)평촌그라테아가실행내역(2003.02.10~)_평촌그라테아신축공사(동양제출)_견적내역서(안산테크노)_겔러리아 견적서" xfId="1288"/>
    <cellStyle name="_사전원가심의1_03.파크뷰도급실행내역 02.02.15_01)평촌그라테아가실행내역(2003.02.10~)_평촌그라테아신축공사(동양제출)_견적내역서(안산테크노)_겔러리아 견적서_갤러리아타임월드 직원화장실" xfId="1289"/>
    <cellStyle name="_사전원가심의1_03.파크뷰도급실행내역 02.02.15_01)평촌그라테아가실행내역(2003.02.10~)_평촌그라테아신축공사(동양제출)_견적내역서(안산테크노)_겔러리아 견적서_한화천안점 정산내역서" xfId="1290"/>
    <cellStyle name="_사전원가심의1_03.파크뷰도급실행내역 02.02.15_01)평촌그라테아가실행내역(2003.02.10~)_평촌그라테아신축공사(동양제출)_견적내역서(안산테크노)_롯데명동점" xfId="1291"/>
    <cellStyle name="_사전원가심의1_03.파크뷰도급실행내역 02.02.15_01)평촌그라테아가실행내역(2003.02.10~)_평촌그라테아신축공사(동양제출)_견적내역서(안산테크노)_목동현대백화점" xfId="1292"/>
    <cellStyle name="_사전원가심의1_03.파크뷰도급실행내역 02.02.15_01)평촌그라테아가실행내역(2003.02.10~)_평촌그라테아신축공사(동양제출)_견적내역서(안산테크노)_세인견적철" xfId="1293"/>
    <cellStyle name="_사전원가심의1_03.파크뷰도급실행내역 02.02.15_01)평촌그라테아가실행내역(2003.02.10~)_평촌그라테아신축공사(동양제출)_견적내역서_겔러리아 견적서" xfId="1294"/>
    <cellStyle name="_사전원가심의1_03.파크뷰도급실행내역 02.02.15_01)평촌그라테아가실행내역(2003.02.10~)_평촌그라테아신축공사(동양제출)_견적내역서_겔러리아 견적서_갤러리아타임월드 직원화장실" xfId="1295"/>
    <cellStyle name="_사전원가심의1_03.파크뷰도급실행내역 02.02.15_01)평촌그라테아가실행내역(2003.02.10~)_평촌그라테아신축공사(동양제출)_견적내역서_겔러리아 견적서_한화천안점 정산내역서" xfId="1296"/>
    <cellStyle name="_사전원가심의1_03.파크뷰도급실행내역 02.02.15_01)평촌그라테아가실행내역(2003.02.10~)_평촌그라테아신축공사(동양제출)_견적내역서_롯데명동점" xfId="1297"/>
    <cellStyle name="_사전원가심의1_03.파크뷰도급실행내역 02.02.15_01)평촌그라테아가실행내역(2003.02.10~)_평촌그라테아신축공사(동양제출)_견적내역서_목동현대백화점" xfId="1298"/>
    <cellStyle name="_사전원가심의1_03.파크뷰도급실행내역 02.02.15_01)평촌그라테아가실행내역(2003.02.10~)_평촌그라테아신축공사(동양제출)_견적내역서_세인견적철" xfId="1299"/>
    <cellStyle name="_사전원가심의1_03.파크뷰도급실행내역 02.02.15_01)평촌그라테아가실행내역(2003.02.10~)_평촌그라테아신축공사(동양제출)_피어리빌딩 소화공사" xfId="1300"/>
    <cellStyle name="_사전원가심의1_03.파크뷰도급실행내역 02.02.15_01)평촌그라테아가실행내역(2003.02.10~)_평촌그라테아신축공사(동양제출)_한화천안점 정산내역서" xfId="1301"/>
    <cellStyle name="_사전원가심의1_03.파크뷰도급실행내역 02.02.15_01)평촌그라테아가실행내역(2003.02.10~)_평촌그라테아신축공사최종(제출)" xfId="1302"/>
    <cellStyle name="_사전원가심의1_03.파크뷰도급실행내역 02.02.15_01)평촌그라테아가실행내역(2003.02.10~)_평촌그라테아신축공사최종(제출)_갤러리아타임월드 직원화장실" xfId="1303"/>
    <cellStyle name="_사전원가심의1_03.파크뷰도급실행내역 02.02.15_01)평촌그라테아가실행내역(2003.02.10~)_평촌그라테아신축공사최종(제출)_견적내역서" xfId="1304"/>
    <cellStyle name="_사전원가심의1_03.파크뷰도급실행내역 02.02.15_01)평촌그라테아가실행내역(2003.02.10~)_평촌그라테아신축공사최종(제출)_견적내역서(park)" xfId="1305"/>
    <cellStyle name="_사전원가심의1_03.파크뷰도급실행내역 02.02.15_01)평촌그라테아가실행내역(2003.02.10~)_평촌그라테아신축공사최종(제출)_견적내역서(park)_겔러리아 견적서" xfId="1306"/>
    <cellStyle name="_사전원가심의1_03.파크뷰도급실행내역 02.02.15_01)평촌그라테아가실행내역(2003.02.10~)_평촌그라테아신축공사최종(제출)_견적내역서(park)_겔러리아 견적서_갤러리아타임월드 직원화장실" xfId="1307"/>
    <cellStyle name="_사전원가심의1_03.파크뷰도급실행내역 02.02.15_01)평촌그라테아가실행내역(2003.02.10~)_평촌그라테아신축공사최종(제출)_견적내역서(park)_겔러리아 견적서_한화천안점 정산내역서" xfId="1308"/>
    <cellStyle name="_사전원가심의1_03.파크뷰도급실행내역 02.02.15_01)평촌그라테아가실행내역(2003.02.10~)_평촌그라테아신축공사최종(제출)_견적내역서(park)_롯데명동점" xfId="1309"/>
    <cellStyle name="_사전원가심의1_03.파크뷰도급실행내역 02.02.15_01)평촌그라테아가실행내역(2003.02.10~)_평촌그라테아신축공사최종(제출)_견적내역서(park)_목동현대백화점" xfId="1310"/>
    <cellStyle name="_사전원가심의1_03.파크뷰도급실행내역 02.02.15_01)평촌그라테아가실행내역(2003.02.10~)_평촌그라테아신축공사최종(제출)_견적내역서(park)_세인견적철" xfId="1311"/>
    <cellStyle name="_사전원가심의1_03.파크뷰도급실행내역 02.02.15_01)평촌그라테아가실행내역(2003.02.10~)_평촌그라테아신축공사최종(제출)_견적내역서(안산테크노)" xfId="1312"/>
    <cellStyle name="_사전원가심의1_03.파크뷰도급실행내역 02.02.15_01)평촌그라테아가실행내역(2003.02.10~)_평촌그라테아신축공사최종(제출)_견적내역서(안산테크노)_겔러리아 견적서" xfId="1313"/>
    <cellStyle name="_사전원가심의1_03.파크뷰도급실행내역 02.02.15_01)평촌그라테아가실행내역(2003.02.10~)_평촌그라테아신축공사최종(제출)_견적내역서(안산테크노)_겔러리아 견적서_갤러리아타임월드 직원화장실" xfId="1314"/>
    <cellStyle name="_사전원가심의1_03.파크뷰도급실행내역 02.02.15_01)평촌그라테아가실행내역(2003.02.10~)_평촌그라테아신축공사최종(제출)_견적내역서(안산테크노)_겔러리아 견적서_한화천안점 정산내역서" xfId="1315"/>
    <cellStyle name="_사전원가심의1_03.파크뷰도급실행내역 02.02.15_01)평촌그라테아가실행내역(2003.02.10~)_평촌그라테아신축공사최종(제출)_견적내역서(안산테크노)_롯데명동점" xfId="1316"/>
    <cellStyle name="_사전원가심의1_03.파크뷰도급실행내역 02.02.15_01)평촌그라테아가실행내역(2003.02.10~)_평촌그라테아신축공사최종(제출)_견적내역서(안산테크노)_목동현대백화점" xfId="1317"/>
    <cellStyle name="_사전원가심의1_03.파크뷰도급실행내역 02.02.15_01)평촌그라테아가실행내역(2003.02.10~)_평촌그라테아신축공사최종(제출)_견적내역서(안산테크노)_세인견적철" xfId="1318"/>
    <cellStyle name="_사전원가심의1_03.파크뷰도급실행내역 02.02.15_01)평촌그라테아가실행내역(2003.02.10~)_평촌그라테아신축공사최종(제출)_견적내역서_겔러리아 견적서" xfId="1319"/>
    <cellStyle name="_사전원가심의1_03.파크뷰도급실행내역 02.02.15_01)평촌그라테아가실행내역(2003.02.10~)_평촌그라테아신축공사최종(제출)_견적내역서_겔러리아 견적서_갤러리아타임월드 직원화장실" xfId="1320"/>
    <cellStyle name="_사전원가심의1_03.파크뷰도급실행내역 02.02.15_01)평촌그라테아가실행내역(2003.02.10~)_평촌그라테아신축공사최종(제출)_견적내역서_겔러리아 견적서_한화천안점 정산내역서" xfId="1321"/>
    <cellStyle name="_사전원가심의1_03.파크뷰도급실행내역 02.02.15_01)평촌그라테아가실행내역(2003.02.10~)_평촌그라테아신축공사최종(제출)_견적내역서_롯데명동점" xfId="1322"/>
    <cellStyle name="_사전원가심의1_03.파크뷰도급실행내역 02.02.15_01)평촌그라테아가실행내역(2003.02.10~)_평촌그라테아신축공사최종(제출)_견적내역서_목동현대백화점" xfId="1323"/>
    <cellStyle name="_사전원가심의1_03.파크뷰도급실행내역 02.02.15_01)평촌그라테아가실행내역(2003.02.10~)_평촌그라테아신축공사최종(제출)_견적내역서_세인견적철" xfId="1324"/>
    <cellStyle name="_사전원가심의1_03.파크뷰도급실행내역 02.02.15_01)평촌그라테아가실행내역(2003.02.10~)_평촌그라테아신축공사최종(제출)_피어리빌딩 소화공사" xfId="1325"/>
    <cellStyle name="_사전원가심의1_03.파크뷰도급실행내역 02.02.15_01)평촌그라테아가실행내역(2003.02.10~)_평촌그라테아신축공사최종(제출)_한화천안점 정산내역서" xfId="1326"/>
    <cellStyle name="_사전원가심의1_03.파크뷰도급실행내역 02.02.15_01)평촌그라테아가실행내역(2003.02.10~)_피어리빌딩 소화공사" xfId="1327"/>
    <cellStyle name="_사전원가심의1_03.파크뷰도급실행내역 02.02.15_01)평촌그라테아가실행내역(2003.02.10~)_한화천안점 정산내역서" xfId="1328"/>
    <cellStyle name="_사전원가심의1_03.파크뷰도급실행내역 02.02.15_03.파크뷰도급실행내역 02.04.02" xfId="1329"/>
    <cellStyle name="_사전원가심의1_03.파크뷰도급실행내역 02.02.15_03.파크뷰도급실행내역 02.04.02_01)평촌그라테아가실행내역(2003.02.10~)" xfId="1330"/>
    <cellStyle name="_사전원가심의1_03.파크뷰도급실행내역 02.02.15_03.파크뷰도급실행내역 02.04.02_01)평촌그라테아가실행내역(2003.02.10~)_갤러리아타임월드 직원화장실" xfId="1331"/>
    <cellStyle name="_사전원가심의1_03.파크뷰도급실행내역 02.02.15_03.파크뷰도급실행내역 02.04.02_01)평촌그라테아가실행내역(2003.02.10~)_견적내역서" xfId="1332"/>
    <cellStyle name="_사전원가심의1_03.파크뷰도급실행내역 02.02.15_03.파크뷰도급실행내역 02.04.02_01)평촌그라테아가실행내역(2003.02.10~)_견적내역서(park)" xfId="1333"/>
    <cellStyle name="_사전원가심의1_03.파크뷰도급실행내역 02.02.15_03.파크뷰도급실행내역 02.04.02_01)평촌그라테아가실행내역(2003.02.10~)_견적내역서(park)_겔러리아 견적서" xfId="1334"/>
    <cellStyle name="_사전원가심의1_03.파크뷰도급실행내역 02.02.15_03.파크뷰도급실행내역 02.04.02_01)평촌그라테아가실행내역(2003.02.10~)_견적내역서(park)_겔러리아 견적서_갤러리아타임월드 직원화장실" xfId="1335"/>
    <cellStyle name="_사전원가심의1_03.파크뷰도급실행내역 02.02.15_03.파크뷰도급실행내역 02.04.02_01)평촌그라테아가실행내역(2003.02.10~)_견적내역서(park)_겔러리아 견적서_한화천안점 정산내역서" xfId="1336"/>
    <cellStyle name="_사전원가심의1_03.파크뷰도급실행내역 02.02.15_03.파크뷰도급실행내역 02.04.02_01)평촌그라테아가실행내역(2003.02.10~)_견적내역서(park)_롯데명동점" xfId="1337"/>
    <cellStyle name="_사전원가심의1_03.파크뷰도급실행내역 02.02.15_03.파크뷰도급실행내역 02.04.02_01)평촌그라테아가실행내역(2003.02.10~)_견적내역서(park)_목동현대백화점" xfId="1338"/>
    <cellStyle name="_사전원가심의1_03.파크뷰도급실행내역 02.02.15_03.파크뷰도급실행내역 02.04.02_01)평촌그라테아가실행내역(2003.02.10~)_견적내역서(park)_세인견적철" xfId="1339"/>
    <cellStyle name="_사전원가심의1_03.파크뷰도급실행내역 02.02.15_03.파크뷰도급실행내역 02.04.02_01)평촌그라테아가실행내역(2003.02.10~)_견적내역서(안산테크노)" xfId="1340"/>
    <cellStyle name="_사전원가심의1_03.파크뷰도급실행내역 02.02.15_03.파크뷰도급실행내역 02.04.02_01)평촌그라테아가실행내역(2003.02.10~)_견적내역서(안산테크노)_겔러리아 견적서" xfId="1341"/>
    <cellStyle name="_사전원가심의1_03.파크뷰도급실행내역 02.02.15_03.파크뷰도급실행내역 02.04.02_01)평촌그라테아가실행내역(2003.02.10~)_견적내역서(안산테크노)_겔러리아 견적서_갤러리아타임월드 직원화장실" xfId="1342"/>
    <cellStyle name="_사전원가심의1_03.파크뷰도급실행내역 02.02.15_03.파크뷰도급실행내역 02.04.02_01)평촌그라테아가실행내역(2003.02.10~)_견적내역서(안산테크노)_겔러리아 견적서_한화천안점 정산내역서" xfId="1343"/>
    <cellStyle name="_사전원가심의1_03.파크뷰도급실행내역 02.02.15_03.파크뷰도급실행내역 02.04.02_01)평촌그라테아가실행내역(2003.02.10~)_견적내역서(안산테크노)_롯데명동점" xfId="1344"/>
    <cellStyle name="_사전원가심의1_03.파크뷰도급실행내역 02.02.15_03.파크뷰도급실행내역 02.04.02_01)평촌그라테아가실행내역(2003.02.10~)_견적내역서(안산테크노)_목동현대백화점" xfId="1345"/>
    <cellStyle name="_사전원가심의1_03.파크뷰도급실행내역 02.02.15_03.파크뷰도급실행내역 02.04.02_01)평촌그라테아가실행내역(2003.02.10~)_견적내역서(안산테크노)_세인견적철" xfId="1346"/>
    <cellStyle name="_사전원가심의1_03.파크뷰도급실행내역 02.02.15_03.파크뷰도급실행내역 02.04.02_01)평촌그라테아가실행내역(2003.02.10~)_견적내역서_겔러리아 견적서" xfId="1347"/>
    <cellStyle name="_사전원가심의1_03.파크뷰도급실행내역 02.02.15_03.파크뷰도급실행내역 02.04.02_01)평촌그라테아가실행내역(2003.02.10~)_견적내역서_겔러리아 견적서_갤러리아타임월드 직원화장실" xfId="1348"/>
    <cellStyle name="_사전원가심의1_03.파크뷰도급실행내역 02.02.15_03.파크뷰도급실행내역 02.04.02_01)평촌그라테아가실행내역(2003.02.10~)_견적내역서_겔러리아 견적서_한화천안점 정산내역서" xfId="1349"/>
    <cellStyle name="_사전원가심의1_03.파크뷰도급실행내역 02.02.15_03.파크뷰도급실행내역 02.04.02_01)평촌그라테아가실행내역(2003.02.10~)_견적내역서_롯데명동점" xfId="1350"/>
    <cellStyle name="_사전원가심의1_03.파크뷰도급실행내역 02.02.15_03.파크뷰도급실행내역 02.04.02_01)평촌그라테아가실행내역(2003.02.10~)_견적내역서_목동현대백화점" xfId="1351"/>
    <cellStyle name="_사전원가심의1_03.파크뷰도급실행내역 02.02.15_03.파크뷰도급실행내역 02.04.02_01)평촌그라테아가실행내역(2003.02.10~)_견적내역서_세인견적철" xfId="1352"/>
    <cellStyle name="_사전원가심의1_03.파크뷰도급실행내역 02.02.15_03.파크뷰도급실행내역 02.04.02_01)평촌그라테아가실행내역(2003.02.10~)_평촌그라테아신축공사(동양제출)" xfId="1353"/>
    <cellStyle name="_사전원가심의1_03.파크뷰도급실행내역 02.02.15_03.파크뷰도급실행내역 02.04.02_01)평촌그라테아가실행내역(2003.02.10~)_평촌그라테아신축공사(동양제출)_갤러리아타임월드 직원화장실" xfId="1354"/>
    <cellStyle name="_사전원가심의1_03.파크뷰도급실행내역 02.02.15_03.파크뷰도급실행내역 02.04.02_01)평촌그라테아가실행내역(2003.02.10~)_평촌그라테아신축공사(동양제출)_견적내역서" xfId="1355"/>
    <cellStyle name="_사전원가심의1_03.파크뷰도급실행내역 02.02.15_03.파크뷰도급실행내역 02.04.02_01)평촌그라테아가실행내역(2003.02.10~)_평촌그라테아신축공사(동양제출)_견적내역서(park)" xfId="1356"/>
    <cellStyle name="_사전원가심의1_03.파크뷰도급실행내역 02.02.15_03.파크뷰도급실행내역 02.04.02_01)평촌그라테아가실행내역(2003.02.10~)_평촌그라테아신축공사(동양제출)_견적내역서(park)_겔러리아 견적서" xfId="1357"/>
    <cellStyle name="_사전원가심의1_03.파크뷰도급실행내역 02.02.15_03.파크뷰도급실행내역 02.04.02_01)평촌그라테아가실행내역(2003.02.10~)_평촌그라테아신축공사(동양제출)_견적내역서(park)_겔러리아 견적서_갤러리아타임월드 직원화장실" xfId="1358"/>
    <cellStyle name="_사전원가심의1_03.파크뷰도급실행내역 02.02.15_03.파크뷰도급실행내역 02.04.02_01)평촌그라테아가실행내역(2003.02.10~)_평촌그라테아신축공사(동양제출)_견적내역서(park)_겔러리아 견적서_한화천안점 정산내역서" xfId="1359"/>
    <cellStyle name="_사전원가심의1_03.파크뷰도급실행내역 02.02.15_03.파크뷰도급실행내역 02.04.02_01)평촌그라테아가실행내역(2003.02.10~)_평촌그라테아신축공사(동양제출)_견적내역서(park)_롯데명동점" xfId="1360"/>
    <cellStyle name="_사전원가심의1_03.파크뷰도급실행내역 02.02.15_03.파크뷰도급실행내역 02.04.02_01)평촌그라테아가실행내역(2003.02.10~)_평촌그라테아신축공사(동양제출)_견적내역서(park)_목동현대백화점" xfId="1361"/>
    <cellStyle name="_사전원가심의1_03.파크뷰도급실행내역 02.02.15_03.파크뷰도급실행내역 02.04.02_01)평촌그라테아가실행내역(2003.02.10~)_평촌그라테아신축공사(동양제출)_견적내역서(park)_세인견적철" xfId="1362"/>
    <cellStyle name="_사전원가심의1_03.파크뷰도급실행내역 02.02.15_03.파크뷰도급실행내역 02.04.02_01)평촌그라테아가실행내역(2003.02.10~)_평촌그라테아신축공사(동양제출)_견적내역서(안산테크노)" xfId="1363"/>
    <cellStyle name="_사전원가심의1_03.파크뷰도급실행내역 02.02.15_03.파크뷰도급실행내역 02.04.02_01)평촌그라테아가실행내역(2003.02.10~)_평촌그라테아신축공사(동양제출)_견적내역서(안산테크노)_겔러리아 견적서" xfId="1364"/>
    <cellStyle name="_사전원가심의1_03.파크뷰도급실행내역 02.02.15_03.파크뷰도급실행내역 02.04.02_01)평촌그라테아가실행내역(2003.02.10~)_평촌그라테아신축공사(동양제출)_견적내역서(안산테크노)_겔러리아 견적서_갤러리아타임월드 직원화장실" xfId="1365"/>
    <cellStyle name="_사전원가심의1_03.파크뷰도급실행내역 02.02.15_03.파크뷰도급실행내역 02.04.02_01)평촌그라테아가실행내역(2003.02.10~)_평촌그라테아신축공사(동양제출)_견적내역서(안산테크노)_겔러리아 견적서_한화천안점 정산내역서" xfId="1366"/>
    <cellStyle name="_사전원가심의1_03.파크뷰도급실행내역 02.02.15_03.파크뷰도급실행내역 02.04.02_01)평촌그라테아가실행내역(2003.02.10~)_평촌그라테아신축공사(동양제출)_견적내역서(안산테크노)_롯데명동점" xfId="1367"/>
    <cellStyle name="_사전원가심의1_03.파크뷰도급실행내역 02.02.15_03.파크뷰도급실행내역 02.04.02_01)평촌그라테아가실행내역(2003.02.10~)_평촌그라테아신축공사(동양제출)_견적내역서(안산테크노)_목동현대백화점" xfId="1368"/>
    <cellStyle name="_사전원가심의1_03.파크뷰도급실행내역 02.02.15_03.파크뷰도급실행내역 02.04.02_01)평촌그라테아가실행내역(2003.02.10~)_평촌그라테아신축공사(동양제출)_견적내역서(안산테크노)_세인견적철" xfId="1369"/>
    <cellStyle name="_사전원가심의1_03.파크뷰도급실행내역 02.02.15_03.파크뷰도급실행내역 02.04.02_01)평촌그라테아가실행내역(2003.02.10~)_평촌그라테아신축공사(동양제출)_견적내역서_겔러리아 견적서" xfId="1370"/>
    <cellStyle name="_사전원가심의1_03.파크뷰도급실행내역 02.02.15_03.파크뷰도급실행내역 02.04.02_01)평촌그라테아가실행내역(2003.02.10~)_평촌그라테아신축공사(동양제출)_견적내역서_겔러리아 견적서_갤러리아타임월드 직원화장실" xfId="1371"/>
    <cellStyle name="_사전원가심의1_03.파크뷰도급실행내역 02.02.15_03.파크뷰도급실행내역 02.04.02_01)평촌그라테아가실행내역(2003.02.10~)_평촌그라테아신축공사(동양제출)_견적내역서_겔러리아 견적서_한화천안점 정산내역서" xfId="1372"/>
    <cellStyle name="_사전원가심의1_03.파크뷰도급실행내역 02.02.15_03.파크뷰도급실행내역 02.04.02_01)평촌그라테아가실행내역(2003.02.10~)_평촌그라테아신축공사(동양제출)_견적내역서_롯데명동점" xfId="1373"/>
    <cellStyle name="_사전원가심의1_03.파크뷰도급실행내역 02.02.15_03.파크뷰도급실행내역 02.04.02_01)평촌그라테아가실행내역(2003.02.10~)_평촌그라테아신축공사(동양제출)_견적내역서_목동현대백화점" xfId="1374"/>
    <cellStyle name="_사전원가심의1_03.파크뷰도급실행내역 02.02.15_03.파크뷰도급실행내역 02.04.02_01)평촌그라테아가실행내역(2003.02.10~)_평촌그라테아신축공사(동양제출)_견적내역서_세인견적철" xfId="1375"/>
    <cellStyle name="_사전원가심의1_03.파크뷰도급실행내역 02.02.15_03.파크뷰도급실행내역 02.04.02_01)평촌그라테아가실행내역(2003.02.10~)_평촌그라테아신축공사(동양제출)_피어리빌딩 소화공사" xfId="1376"/>
    <cellStyle name="_사전원가심의1_03.파크뷰도급실행내역 02.02.15_03.파크뷰도급실행내역 02.04.02_01)평촌그라테아가실행내역(2003.02.10~)_평촌그라테아신축공사(동양제출)_한화천안점 정산내역서" xfId="1377"/>
    <cellStyle name="_사전원가심의1_03.파크뷰도급실행내역 02.02.15_03.파크뷰도급실행내역 02.04.02_01)평촌그라테아가실행내역(2003.02.10~)_평촌그라테아신축공사최종(제출)" xfId="1378"/>
    <cellStyle name="_사전원가심의1_03.파크뷰도급실행내역 02.02.15_03.파크뷰도급실행내역 02.04.02_01)평촌그라테아가실행내역(2003.02.10~)_평촌그라테아신축공사최종(제출)_갤러리아타임월드 직원화장실" xfId="1379"/>
    <cellStyle name="_사전원가심의1_03.파크뷰도급실행내역 02.02.15_03.파크뷰도급실행내역 02.04.02_01)평촌그라테아가실행내역(2003.02.10~)_평촌그라테아신축공사최종(제출)_견적내역서" xfId="1380"/>
    <cellStyle name="_사전원가심의1_03.파크뷰도급실행내역 02.02.15_03.파크뷰도급실행내역 02.04.02_01)평촌그라테아가실행내역(2003.02.10~)_평촌그라테아신축공사최종(제출)_견적내역서(park)" xfId="1381"/>
    <cellStyle name="_사전원가심의1_03.파크뷰도급실행내역 02.02.15_03.파크뷰도급실행내역 02.04.02_01)평촌그라테아가실행내역(2003.02.10~)_평촌그라테아신축공사최종(제출)_견적내역서(park)_겔러리아 견적서" xfId="1382"/>
    <cellStyle name="_사전원가심의1_03.파크뷰도급실행내역 02.02.15_03.파크뷰도급실행내역 02.04.02_01)평촌그라테아가실행내역(2003.02.10~)_평촌그라테아신축공사최종(제출)_견적내역서(park)_겔러리아 견적서_갤러리아타임월드 직원화장실" xfId="1383"/>
    <cellStyle name="_사전원가심의1_03.파크뷰도급실행내역 02.02.15_03.파크뷰도급실행내역 02.04.02_01)평촌그라테아가실행내역(2003.02.10~)_평촌그라테아신축공사최종(제출)_견적내역서(park)_겔러리아 견적서_한화천안점 정산내역서" xfId="1384"/>
    <cellStyle name="_사전원가심의1_03.파크뷰도급실행내역 02.02.15_03.파크뷰도급실행내역 02.04.02_01)평촌그라테아가실행내역(2003.02.10~)_평촌그라테아신축공사최종(제출)_견적내역서(park)_롯데명동점" xfId="1385"/>
    <cellStyle name="_사전원가심의1_03.파크뷰도급실행내역 02.02.15_03.파크뷰도급실행내역 02.04.02_01)평촌그라테아가실행내역(2003.02.10~)_평촌그라테아신축공사최종(제출)_견적내역서(park)_목동현대백화점" xfId="1386"/>
    <cellStyle name="_사전원가심의1_03.파크뷰도급실행내역 02.02.15_03.파크뷰도급실행내역 02.04.02_01)평촌그라테아가실행내역(2003.02.10~)_평촌그라테아신축공사최종(제출)_견적내역서(park)_세인견적철" xfId="1387"/>
    <cellStyle name="_사전원가심의1_03.파크뷰도급실행내역 02.02.15_03.파크뷰도급실행내역 02.04.02_01)평촌그라테아가실행내역(2003.02.10~)_평촌그라테아신축공사최종(제출)_견적내역서(안산테크노)" xfId="1388"/>
    <cellStyle name="_사전원가심의1_03.파크뷰도급실행내역 02.02.15_03.파크뷰도급실행내역 02.04.02_01)평촌그라테아가실행내역(2003.02.10~)_평촌그라테아신축공사최종(제출)_견적내역서(안산테크노)_겔러리아 견적서" xfId="1389"/>
    <cellStyle name="_사전원가심의1_03.파크뷰도급실행내역 02.02.15_03.파크뷰도급실행내역 02.04.02_01)평촌그라테아가실행내역(2003.02.10~)_평촌그라테아신축공사최종(제출)_견적내역서(안산테크노)_겔러리아 견적서_갤러리아타임월드 직원화장실" xfId="1390"/>
    <cellStyle name="_사전원가심의1_03.파크뷰도급실행내역 02.02.15_03.파크뷰도급실행내역 02.04.02_01)평촌그라테아가실행내역(2003.02.10~)_평촌그라테아신축공사최종(제출)_견적내역서(안산테크노)_겔러리아 견적서_한화천안점 정산내역서" xfId="1391"/>
    <cellStyle name="_사전원가심의1_03.파크뷰도급실행내역 02.02.15_03.파크뷰도급실행내역 02.04.02_01)평촌그라테아가실행내역(2003.02.10~)_평촌그라테아신축공사최종(제출)_견적내역서(안산테크노)_롯데명동점" xfId="1392"/>
    <cellStyle name="_사전원가심의1_03.파크뷰도급실행내역 02.02.15_03.파크뷰도급실행내역 02.04.02_01)평촌그라테아가실행내역(2003.02.10~)_평촌그라테아신축공사최종(제출)_견적내역서(안산테크노)_목동현대백화점" xfId="1393"/>
    <cellStyle name="_사전원가심의1_03.파크뷰도급실행내역 02.02.15_03.파크뷰도급실행내역 02.04.02_01)평촌그라테아가실행내역(2003.02.10~)_평촌그라테아신축공사최종(제출)_견적내역서(안산테크노)_세인견적철" xfId="1394"/>
    <cellStyle name="_사전원가심의1_03.파크뷰도급실행내역 02.02.15_03.파크뷰도급실행내역 02.04.02_01)평촌그라테아가실행내역(2003.02.10~)_평촌그라테아신축공사최종(제출)_견적내역서_겔러리아 견적서" xfId="1395"/>
    <cellStyle name="_사전원가심의1_03.파크뷰도급실행내역 02.02.15_03.파크뷰도급실행내역 02.04.02_01)평촌그라테아가실행내역(2003.02.10~)_평촌그라테아신축공사최종(제출)_견적내역서_겔러리아 견적서_갤러리아타임월드 직원화장실" xfId="1396"/>
    <cellStyle name="_사전원가심의1_03.파크뷰도급실행내역 02.02.15_03.파크뷰도급실행내역 02.04.02_01)평촌그라테아가실행내역(2003.02.10~)_평촌그라테아신축공사최종(제출)_견적내역서_겔러리아 견적서_한화천안점 정산내역서" xfId="1397"/>
    <cellStyle name="_사전원가심의1_03.파크뷰도급실행내역 02.02.15_03.파크뷰도급실행내역 02.04.02_01)평촌그라테아가실행내역(2003.02.10~)_평촌그라테아신축공사최종(제출)_견적내역서_롯데명동점" xfId="1398"/>
    <cellStyle name="_사전원가심의1_03.파크뷰도급실행내역 02.02.15_03.파크뷰도급실행내역 02.04.02_01)평촌그라테아가실행내역(2003.02.10~)_평촌그라테아신축공사최종(제출)_견적내역서_목동현대백화점" xfId="1399"/>
    <cellStyle name="_사전원가심의1_03.파크뷰도급실행내역 02.02.15_03.파크뷰도급실행내역 02.04.02_01)평촌그라테아가실행내역(2003.02.10~)_평촌그라테아신축공사최종(제출)_견적내역서_세인견적철" xfId="1400"/>
    <cellStyle name="_사전원가심의1_03.파크뷰도급실행내역 02.02.15_03.파크뷰도급실행내역 02.04.02_01)평촌그라테아가실행내역(2003.02.10~)_평촌그라테아신축공사최종(제출)_피어리빌딩 소화공사" xfId="1401"/>
    <cellStyle name="_사전원가심의1_03.파크뷰도급실행내역 02.02.15_03.파크뷰도급실행내역 02.04.02_01)평촌그라테아가실행내역(2003.02.10~)_평촌그라테아신축공사최종(제출)_한화천안점 정산내역서" xfId="1402"/>
    <cellStyle name="_사전원가심의1_03.파크뷰도급실행내역 02.02.15_03.파크뷰도급실행내역 02.04.02_01)평촌그라테아가실행내역(2003.02.10~)_피어리빌딩 소화공사" xfId="1403"/>
    <cellStyle name="_사전원가심의1_03.파크뷰도급실행내역 02.02.15_03.파크뷰도급실행내역 02.04.02_01)평촌그라테아가실행내역(2003.02.10~)_한화천안점 정산내역서" xfId="1404"/>
    <cellStyle name="_사전원가심의1_03.파크뷰도급실행내역 02.02.15_03.파크뷰도급실행내역 02.04.02_03.평촌그라테아(03.03.05)위생,소화공내역" xfId="1405"/>
    <cellStyle name="_사전원가심의1_03.파크뷰도급실행내역 02.02.15_03.파크뷰도급실행내역 02.04.02_03.평촌그라테아(03.03.05)위생,소화공내역_갤러리아타임월드 직원화장실" xfId="1406"/>
    <cellStyle name="_사전원가심의1_03.파크뷰도급실행내역 02.02.15_03.파크뷰도급실행내역 02.04.02_03.평촌그라테아(03.03.05)위생,소화공내역_견적내역서" xfId="1407"/>
    <cellStyle name="_사전원가심의1_03.파크뷰도급실행내역 02.02.15_03.파크뷰도급실행내역 02.04.02_03.평촌그라테아(03.03.05)위생,소화공내역_견적내역서(park)" xfId="1408"/>
    <cellStyle name="_사전원가심의1_03.파크뷰도급실행내역 02.02.15_03.파크뷰도급실행내역 02.04.02_03.평촌그라테아(03.03.05)위생,소화공내역_견적내역서(park)_겔러리아 견적서" xfId="1409"/>
    <cellStyle name="_사전원가심의1_03.파크뷰도급실행내역 02.02.15_03.파크뷰도급실행내역 02.04.02_03.평촌그라테아(03.03.05)위생,소화공내역_견적내역서(park)_겔러리아 견적서_갤러리아타임월드 직원화장실" xfId="1410"/>
    <cellStyle name="_사전원가심의1_03.파크뷰도급실행내역 02.02.15_03.파크뷰도급실행내역 02.04.02_03.평촌그라테아(03.03.05)위생,소화공내역_견적내역서(park)_겔러리아 견적서_한화천안점 정산내역서" xfId="1411"/>
    <cellStyle name="_사전원가심의1_03.파크뷰도급실행내역 02.02.15_03.파크뷰도급실행내역 02.04.02_03.평촌그라테아(03.03.05)위생,소화공내역_견적내역서(park)_롯데명동점" xfId="1412"/>
    <cellStyle name="_사전원가심의1_03.파크뷰도급실행내역 02.02.15_03.파크뷰도급실행내역 02.04.02_03.평촌그라테아(03.03.05)위생,소화공내역_견적내역서(park)_목동현대백화점" xfId="1413"/>
    <cellStyle name="_사전원가심의1_03.파크뷰도급실행내역 02.02.15_03.파크뷰도급실행내역 02.04.02_03.평촌그라테아(03.03.05)위생,소화공내역_견적내역서(park)_세인견적철" xfId="1414"/>
    <cellStyle name="_사전원가심의1_03.파크뷰도급실행내역 02.02.15_03.파크뷰도급실행내역 02.04.02_03.평촌그라테아(03.03.05)위생,소화공내역_견적내역서(안산테크노)" xfId="1415"/>
    <cellStyle name="_사전원가심의1_03.파크뷰도급실행내역 02.02.15_03.파크뷰도급실행내역 02.04.02_03.평촌그라테아(03.03.05)위생,소화공내역_견적내역서(안산테크노)_겔러리아 견적서" xfId="1416"/>
    <cellStyle name="_사전원가심의1_03.파크뷰도급실행내역 02.02.15_03.파크뷰도급실행내역 02.04.02_03.평촌그라테아(03.03.05)위생,소화공내역_견적내역서(안산테크노)_겔러리아 견적서_갤러리아타임월드 직원화장실" xfId="1417"/>
    <cellStyle name="_사전원가심의1_03.파크뷰도급실행내역 02.02.15_03.파크뷰도급실행내역 02.04.02_03.평촌그라테아(03.03.05)위생,소화공내역_견적내역서(안산테크노)_겔러리아 견적서_한화천안점 정산내역서" xfId="1418"/>
    <cellStyle name="_사전원가심의1_03.파크뷰도급실행내역 02.02.15_03.파크뷰도급실행내역 02.04.02_03.평촌그라테아(03.03.05)위생,소화공내역_견적내역서(안산테크노)_롯데명동점" xfId="1419"/>
    <cellStyle name="_사전원가심의1_03.파크뷰도급실행내역 02.02.15_03.파크뷰도급실행내역 02.04.02_03.평촌그라테아(03.03.05)위생,소화공내역_견적내역서(안산테크노)_목동현대백화점" xfId="1420"/>
    <cellStyle name="_사전원가심의1_03.파크뷰도급실행내역 02.02.15_03.파크뷰도급실행내역 02.04.02_03.평촌그라테아(03.03.05)위생,소화공내역_견적내역서(안산테크노)_세인견적철" xfId="1421"/>
    <cellStyle name="_사전원가심의1_03.파크뷰도급실행내역 02.02.15_03.파크뷰도급실행내역 02.04.02_03.평촌그라테아(03.03.05)위생,소화공내역_견적내역서_겔러리아 견적서" xfId="1422"/>
    <cellStyle name="_사전원가심의1_03.파크뷰도급실행내역 02.02.15_03.파크뷰도급실행내역 02.04.02_03.평촌그라테아(03.03.05)위생,소화공내역_견적내역서_겔러리아 견적서_갤러리아타임월드 직원화장실" xfId="1423"/>
    <cellStyle name="_사전원가심의1_03.파크뷰도급실행내역 02.02.15_03.파크뷰도급실행내역 02.04.02_03.평촌그라테아(03.03.05)위생,소화공내역_견적내역서_겔러리아 견적서_한화천안점 정산내역서" xfId="1424"/>
    <cellStyle name="_사전원가심의1_03.파크뷰도급실행내역 02.02.15_03.파크뷰도급실행내역 02.04.02_03.평촌그라테아(03.03.05)위생,소화공내역_견적내역서_롯데명동점" xfId="1425"/>
    <cellStyle name="_사전원가심의1_03.파크뷰도급실행내역 02.02.15_03.파크뷰도급실행내역 02.04.02_03.평촌그라테아(03.03.05)위생,소화공내역_견적내역서_목동현대백화점" xfId="1426"/>
    <cellStyle name="_사전원가심의1_03.파크뷰도급실행내역 02.02.15_03.파크뷰도급실행내역 02.04.02_03.평촌그라테아(03.03.05)위생,소화공내역_견적내역서_세인견적철" xfId="1427"/>
    <cellStyle name="_사전원가심의1_03.파크뷰도급실행내역 02.02.15_03.파크뷰도급실행내역 02.04.02_03.평촌그라테아(03.03.05)위생,소화공내역_피어리빌딩 소화공사" xfId="1428"/>
    <cellStyle name="_사전원가심의1_03.파크뷰도급실행내역 02.02.15_03.파크뷰도급실행내역 02.04.02_03.평촌그라테아(03.03.05)위생,소화공내역_한화천안점 정산내역서" xfId="1429"/>
    <cellStyle name="_사전원가심의1_03.파크뷰도급실행내역 02.02.15_03.파크뷰도급실행내역 02.04.02_갤러리아타임월드 직원화장실" xfId="1430"/>
    <cellStyle name="_사전원가심의1_03.파크뷰도급실행내역 02.02.15_03.파크뷰도급실행내역 02.04.02_견적내역서" xfId="1431"/>
    <cellStyle name="_사전원가심의1_03.파크뷰도급실행내역 02.02.15_03.파크뷰도급실행내역 02.04.02_견적내역서(park)" xfId="1432"/>
    <cellStyle name="_사전원가심의1_03.파크뷰도급실행내역 02.02.15_03.파크뷰도급실행내역 02.04.02_견적내역서(park)_겔러리아 견적서" xfId="1433"/>
    <cellStyle name="_사전원가심의1_03.파크뷰도급실행내역 02.02.15_03.파크뷰도급실행내역 02.04.02_견적내역서(park)_겔러리아 견적서_갤러리아타임월드 직원화장실" xfId="1434"/>
    <cellStyle name="_사전원가심의1_03.파크뷰도급실행내역 02.02.15_03.파크뷰도급실행내역 02.04.02_견적내역서(park)_겔러리아 견적서_한화천안점 정산내역서" xfId="1435"/>
    <cellStyle name="_사전원가심의1_03.파크뷰도급실행내역 02.02.15_03.파크뷰도급실행내역 02.04.02_견적내역서(park)_롯데명동점" xfId="1436"/>
    <cellStyle name="_사전원가심의1_03.파크뷰도급실행내역 02.02.15_03.파크뷰도급실행내역 02.04.02_견적내역서(park)_목동현대백화점" xfId="1437"/>
    <cellStyle name="_사전원가심의1_03.파크뷰도급실행내역 02.02.15_03.파크뷰도급실행내역 02.04.02_견적내역서(park)_세인견적철" xfId="1438"/>
    <cellStyle name="_사전원가심의1_03.파크뷰도급실행내역 02.02.15_03.파크뷰도급실행내역 02.04.02_견적내역서(안산테크노)" xfId="1439"/>
    <cellStyle name="_사전원가심의1_03.파크뷰도급실행내역 02.02.15_03.파크뷰도급실행내역 02.04.02_견적내역서(안산테크노)_겔러리아 견적서" xfId="1440"/>
    <cellStyle name="_사전원가심의1_03.파크뷰도급실행내역 02.02.15_03.파크뷰도급실행내역 02.04.02_견적내역서(안산테크노)_겔러리아 견적서_갤러리아타임월드 직원화장실" xfId="1441"/>
    <cellStyle name="_사전원가심의1_03.파크뷰도급실행내역 02.02.15_03.파크뷰도급실행내역 02.04.02_견적내역서(안산테크노)_겔러리아 견적서_한화천안점 정산내역서" xfId="1442"/>
    <cellStyle name="_사전원가심의1_03.파크뷰도급실행내역 02.02.15_03.파크뷰도급실행내역 02.04.02_견적내역서(안산테크노)_롯데명동점" xfId="1443"/>
    <cellStyle name="_사전원가심의1_03.파크뷰도급실행내역 02.02.15_03.파크뷰도급실행내역 02.04.02_견적내역서(안산테크노)_목동현대백화점" xfId="1444"/>
    <cellStyle name="_사전원가심의1_03.파크뷰도급실행내역 02.02.15_03.파크뷰도급실행내역 02.04.02_견적내역서(안산테크노)_세인견적철" xfId="1445"/>
    <cellStyle name="_사전원가심의1_03.파크뷰도급실행내역 02.02.15_03.파크뷰도급실행내역 02.04.02_견적내역서_겔러리아 견적서" xfId="1446"/>
    <cellStyle name="_사전원가심의1_03.파크뷰도급실행내역 02.02.15_03.파크뷰도급실행내역 02.04.02_견적내역서_겔러리아 견적서_갤러리아타임월드 직원화장실" xfId="1447"/>
    <cellStyle name="_사전원가심의1_03.파크뷰도급실행내역 02.02.15_03.파크뷰도급실행내역 02.04.02_견적내역서_겔러리아 견적서_한화천안점 정산내역서" xfId="1448"/>
    <cellStyle name="_사전원가심의1_03.파크뷰도급실행내역 02.02.15_03.파크뷰도급실행내역 02.04.02_견적내역서_롯데명동점" xfId="1449"/>
    <cellStyle name="_사전원가심의1_03.파크뷰도급실행내역 02.02.15_03.파크뷰도급실행내역 02.04.02_견적내역서_목동현대백화점" xfId="1450"/>
    <cellStyle name="_사전원가심의1_03.파크뷰도급실행내역 02.02.15_03.파크뷰도급실행내역 02.04.02_견적내역서_세인견적철" xfId="1451"/>
    <cellStyle name="_사전원가심의1_03.파크뷰도급실행내역 02.02.15_03.파크뷰도급실행내역 02.04.02_평촌트레벨(0602)-위생,소화공내역" xfId="1452"/>
    <cellStyle name="_사전원가심의1_03.파크뷰도급실행내역 02.02.15_03.파크뷰도급실행내역 02.04.02_평촌트레벨(0602)-위생,소화공내역_갤러리아타임월드 직원화장실" xfId="1453"/>
    <cellStyle name="_사전원가심의1_03.파크뷰도급실행내역 02.02.15_03.파크뷰도급실행내역 02.04.02_평촌트레벨(0602)-위생,소화공내역_견적내역서" xfId="1454"/>
    <cellStyle name="_사전원가심의1_03.파크뷰도급실행내역 02.02.15_03.파크뷰도급실행내역 02.04.02_평촌트레벨(0602)-위생,소화공내역_견적내역서(park)" xfId="1455"/>
    <cellStyle name="_사전원가심의1_03.파크뷰도급실행내역 02.02.15_03.파크뷰도급실행내역 02.04.02_평촌트레벨(0602)-위생,소화공내역_견적내역서(park)_겔러리아 견적서" xfId="1456"/>
    <cellStyle name="_사전원가심의1_03.파크뷰도급실행내역 02.02.15_03.파크뷰도급실행내역 02.04.02_평촌트레벨(0602)-위생,소화공내역_견적내역서(park)_겔러리아 견적서_갤러리아타임월드 직원화장실" xfId="1457"/>
    <cellStyle name="_사전원가심의1_03.파크뷰도급실행내역 02.02.15_03.파크뷰도급실행내역 02.04.02_평촌트레벨(0602)-위생,소화공내역_견적내역서(park)_겔러리아 견적서_한화천안점 정산내역서" xfId="1458"/>
    <cellStyle name="_사전원가심의1_03.파크뷰도급실행내역 02.02.15_03.파크뷰도급실행내역 02.04.02_평촌트레벨(0602)-위생,소화공내역_견적내역서(park)_롯데명동점" xfId="1459"/>
    <cellStyle name="_사전원가심의1_03.파크뷰도급실행내역 02.02.15_03.파크뷰도급실행내역 02.04.02_평촌트레벨(0602)-위생,소화공내역_견적내역서(park)_목동현대백화점" xfId="1460"/>
    <cellStyle name="_사전원가심의1_03.파크뷰도급실행내역 02.02.15_03.파크뷰도급실행내역 02.04.02_평촌트레벨(0602)-위생,소화공내역_견적내역서(park)_세인견적철" xfId="1461"/>
    <cellStyle name="_사전원가심의1_03.파크뷰도급실행내역 02.02.15_03.파크뷰도급실행내역 02.04.02_평촌트레벨(0602)-위생,소화공내역_견적내역서(안산테크노)" xfId="1462"/>
    <cellStyle name="_사전원가심의1_03.파크뷰도급실행내역 02.02.15_03.파크뷰도급실행내역 02.04.02_평촌트레벨(0602)-위생,소화공내역_견적내역서(안산테크노)_겔러리아 견적서" xfId="1463"/>
    <cellStyle name="_사전원가심의1_03.파크뷰도급실행내역 02.02.15_03.파크뷰도급실행내역 02.04.02_평촌트레벨(0602)-위생,소화공내역_견적내역서(안산테크노)_겔러리아 견적서_갤러리아타임월드 직원화장실" xfId="1464"/>
    <cellStyle name="_사전원가심의1_03.파크뷰도급실행내역 02.02.15_03.파크뷰도급실행내역 02.04.02_평촌트레벨(0602)-위생,소화공내역_견적내역서(안산테크노)_겔러리아 견적서_한화천안점 정산내역서" xfId="1465"/>
    <cellStyle name="_사전원가심의1_03.파크뷰도급실행내역 02.02.15_03.파크뷰도급실행내역 02.04.02_평촌트레벨(0602)-위생,소화공내역_견적내역서(안산테크노)_롯데명동점" xfId="1466"/>
    <cellStyle name="_사전원가심의1_03.파크뷰도급실행내역 02.02.15_03.파크뷰도급실행내역 02.04.02_평촌트레벨(0602)-위생,소화공내역_견적내역서(안산테크노)_목동현대백화점" xfId="1467"/>
    <cellStyle name="_사전원가심의1_03.파크뷰도급실행내역 02.02.15_03.파크뷰도급실행내역 02.04.02_평촌트레벨(0602)-위생,소화공내역_견적내역서(안산테크노)_세인견적철" xfId="1468"/>
    <cellStyle name="_사전원가심의1_03.파크뷰도급실행내역 02.02.15_03.파크뷰도급실행내역 02.04.02_평촌트레벨(0602)-위생,소화공내역_견적내역서_겔러리아 견적서" xfId="1469"/>
    <cellStyle name="_사전원가심의1_03.파크뷰도급실행내역 02.02.15_03.파크뷰도급실행내역 02.04.02_평촌트레벨(0602)-위생,소화공내역_견적내역서_겔러리아 견적서_갤러리아타임월드 직원화장실" xfId="1470"/>
    <cellStyle name="_사전원가심의1_03.파크뷰도급실행내역 02.02.15_03.파크뷰도급실행내역 02.04.02_평촌트레벨(0602)-위생,소화공내역_견적내역서_겔러리아 견적서_한화천안점 정산내역서" xfId="1471"/>
    <cellStyle name="_사전원가심의1_03.파크뷰도급실행내역 02.02.15_03.파크뷰도급실행내역 02.04.02_평촌트레벨(0602)-위생,소화공내역_견적내역서_롯데명동점" xfId="1472"/>
    <cellStyle name="_사전원가심의1_03.파크뷰도급실행내역 02.02.15_03.파크뷰도급실행내역 02.04.02_평촌트레벨(0602)-위생,소화공내역_견적내역서_목동현대백화점" xfId="1473"/>
    <cellStyle name="_사전원가심의1_03.파크뷰도급실행내역 02.02.15_03.파크뷰도급실행내역 02.04.02_평촌트레벨(0602)-위생,소화공내역_견적내역서_세인견적철" xfId="1474"/>
    <cellStyle name="_사전원가심의1_03.파크뷰도급실행내역 02.02.15_03.파크뷰도급실행내역 02.04.02_평촌트레벨(0602)-위생,소화공내역_피어리빌딩 소화공사" xfId="1475"/>
    <cellStyle name="_사전원가심의1_03.파크뷰도급실행내역 02.02.15_03.파크뷰도급실행내역 02.04.02_평촌트레벨(0602)-위생,소화공내역_한화천안점 정산내역서" xfId="1476"/>
    <cellStyle name="_사전원가심의1_03.파크뷰도급실행내역 02.02.15_03.파크뷰도급실행내역 02.04.02_피어리빌딩 소화공사" xfId="1477"/>
    <cellStyle name="_사전원가심의1_03.파크뷰도급실행내역 02.02.15_03.파크뷰도급실행내역 02.04.02_한화천안점 정산내역서" xfId="1478"/>
    <cellStyle name="_사전원가심의1_03.파크뷰도급실행내역 02.02.15_03.파크뷰도급실행내역 02.04.02_현장설명서-평촌트레벨" xfId="1479"/>
    <cellStyle name="_사전원가심의1_03.파크뷰도급실행내역 02.02.15_03.파크뷰도급실행내역 02.04.02_현장설명서-평촌트레벨_갤러리아타임월드 직원화장실" xfId="1480"/>
    <cellStyle name="_사전원가심의1_03.파크뷰도급실행내역 02.02.15_03.파크뷰도급실행내역 02.04.02_현장설명서-평촌트레벨_견적내역서" xfId="1481"/>
    <cellStyle name="_사전원가심의1_03.파크뷰도급실행내역 02.02.15_03.파크뷰도급실행내역 02.04.02_현장설명서-평촌트레벨_견적내역서(park)" xfId="1482"/>
    <cellStyle name="_사전원가심의1_03.파크뷰도급실행내역 02.02.15_03.파크뷰도급실행내역 02.04.02_현장설명서-평촌트레벨_견적내역서(park)_겔러리아 견적서" xfId="1483"/>
    <cellStyle name="_사전원가심의1_03.파크뷰도급실행내역 02.02.15_03.파크뷰도급실행내역 02.04.02_현장설명서-평촌트레벨_견적내역서(park)_겔러리아 견적서_갤러리아타임월드 직원화장실" xfId="1484"/>
    <cellStyle name="_사전원가심의1_03.파크뷰도급실행내역 02.02.15_03.파크뷰도급실행내역 02.04.02_현장설명서-평촌트레벨_견적내역서(park)_겔러리아 견적서_한화천안점 정산내역서" xfId="1485"/>
    <cellStyle name="_사전원가심의1_03.파크뷰도급실행내역 02.02.15_03.파크뷰도급실행내역 02.04.02_현장설명서-평촌트레벨_견적내역서(park)_롯데명동점" xfId="1486"/>
    <cellStyle name="_사전원가심의1_03.파크뷰도급실행내역 02.02.15_03.파크뷰도급실행내역 02.04.02_현장설명서-평촌트레벨_견적내역서(park)_목동현대백화점" xfId="1487"/>
    <cellStyle name="_사전원가심의1_03.파크뷰도급실행내역 02.02.15_03.파크뷰도급실행내역 02.04.02_현장설명서-평촌트레벨_견적내역서(park)_세인견적철" xfId="1488"/>
    <cellStyle name="_사전원가심의1_03.파크뷰도급실행내역 02.02.15_03.파크뷰도급실행내역 02.04.02_현장설명서-평촌트레벨_견적내역서(안산테크노)" xfId="1489"/>
    <cellStyle name="_사전원가심의1_03.파크뷰도급실행내역 02.02.15_03.파크뷰도급실행내역 02.04.02_현장설명서-평촌트레벨_견적내역서(안산테크노)_겔러리아 견적서" xfId="1490"/>
    <cellStyle name="_사전원가심의1_03.파크뷰도급실행내역 02.02.15_03.파크뷰도급실행내역 02.04.02_현장설명서-평촌트레벨_견적내역서(안산테크노)_겔러리아 견적서_갤러리아타임월드 직원화장실" xfId="1491"/>
    <cellStyle name="_사전원가심의1_03.파크뷰도급실행내역 02.02.15_03.파크뷰도급실행내역 02.04.02_현장설명서-평촌트레벨_견적내역서(안산테크노)_겔러리아 견적서_한화천안점 정산내역서" xfId="1492"/>
    <cellStyle name="_사전원가심의1_03.파크뷰도급실행내역 02.02.15_03.파크뷰도급실행내역 02.04.02_현장설명서-평촌트레벨_견적내역서(안산테크노)_롯데명동점" xfId="1493"/>
    <cellStyle name="_사전원가심의1_03.파크뷰도급실행내역 02.02.15_03.파크뷰도급실행내역 02.04.02_현장설명서-평촌트레벨_견적내역서(안산테크노)_목동현대백화점" xfId="1494"/>
    <cellStyle name="_사전원가심의1_03.파크뷰도급실행내역 02.02.15_03.파크뷰도급실행내역 02.04.02_현장설명서-평촌트레벨_견적내역서(안산테크노)_세인견적철" xfId="1495"/>
    <cellStyle name="_사전원가심의1_03.파크뷰도급실행내역 02.02.15_03.파크뷰도급실행내역 02.04.02_현장설명서-평촌트레벨_견적내역서_겔러리아 견적서" xfId="1496"/>
    <cellStyle name="_사전원가심의1_03.파크뷰도급실행내역 02.02.15_03.파크뷰도급실행내역 02.04.02_현장설명서-평촌트레벨_견적내역서_겔러리아 견적서_갤러리아타임월드 직원화장실" xfId="1497"/>
    <cellStyle name="_사전원가심의1_03.파크뷰도급실행내역 02.02.15_03.파크뷰도급실행내역 02.04.02_현장설명서-평촌트레벨_견적내역서_겔러리아 견적서_한화천안점 정산내역서" xfId="1498"/>
    <cellStyle name="_사전원가심의1_03.파크뷰도급실행내역 02.02.15_03.파크뷰도급실행내역 02.04.02_현장설명서-평촌트레벨_견적내역서_롯데명동점" xfId="1499"/>
    <cellStyle name="_사전원가심의1_03.파크뷰도급실행내역 02.02.15_03.파크뷰도급실행내역 02.04.02_현장설명서-평촌트레벨_견적내역서_목동현대백화점" xfId="1500"/>
    <cellStyle name="_사전원가심의1_03.파크뷰도급실행내역 02.02.15_03.파크뷰도급실행내역 02.04.02_현장설명서-평촌트레벨_견적내역서_세인견적철" xfId="1501"/>
    <cellStyle name="_사전원가심의1_03.파크뷰도급실행내역 02.02.15_03.파크뷰도급실행내역 02.04.02_현장설명서-평촌트레벨_피어리빌딩 소화공사" xfId="1502"/>
    <cellStyle name="_사전원가심의1_03.파크뷰도급실행내역 02.02.15_03.파크뷰도급실행내역 02.04.02_현장설명서-평촌트레벨_한화천안점 정산내역서" xfId="1503"/>
    <cellStyle name="_사전원가심의1_03.파크뷰도급실행내역 02.02.15_03.평촌그라테아(03.03.05)위생,소화공내역" xfId="1504"/>
    <cellStyle name="_사전원가심의1_03.파크뷰도급실행내역 02.02.15_03.평촌그라테아(03.03.05)위생,소화공내역_갤러리아타임월드 직원화장실" xfId="1505"/>
    <cellStyle name="_사전원가심의1_03.파크뷰도급실행내역 02.02.15_03.평촌그라테아(03.03.05)위생,소화공내역_견적내역서" xfId="1506"/>
    <cellStyle name="_사전원가심의1_03.파크뷰도급실행내역 02.02.15_03.평촌그라테아(03.03.05)위생,소화공내역_견적내역서(park)" xfId="1507"/>
    <cellStyle name="_사전원가심의1_03.파크뷰도급실행내역 02.02.15_03.평촌그라테아(03.03.05)위생,소화공내역_견적내역서(park)_겔러리아 견적서" xfId="1508"/>
    <cellStyle name="_사전원가심의1_03.파크뷰도급실행내역 02.02.15_03.평촌그라테아(03.03.05)위생,소화공내역_견적내역서(park)_겔러리아 견적서_갤러리아타임월드 직원화장실" xfId="1509"/>
    <cellStyle name="_사전원가심의1_03.파크뷰도급실행내역 02.02.15_03.평촌그라테아(03.03.05)위생,소화공내역_견적내역서(park)_겔러리아 견적서_한화천안점 정산내역서" xfId="1510"/>
    <cellStyle name="_사전원가심의1_03.파크뷰도급실행내역 02.02.15_03.평촌그라테아(03.03.05)위생,소화공내역_견적내역서(park)_롯데명동점" xfId="1511"/>
    <cellStyle name="_사전원가심의1_03.파크뷰도급실행내역 02.02.15_03.평촌그라테아(03.03.05)위생,소화공내역_견적내역서(park)_목동현대백화점" xfId="1512"/>
    <cellStyle name="_사전원가심의1_03.파크뷰도급실행내역 02.02.15_03.평촌그라테아(03.03.05)위생,소화공내역_견적내역서(park)_세인견적철" xfId="1513"/>
    <cellStyle name="_사전원가심의1_03.파크뷰도급실행내역 02.02.15_03.평촌그라테아(03.03.05)위생,소화공내역_견적내역서(안산테크노)" xfId="1514"/>
    <cellStyle name="_사전원가심의1_03.파크뷰도급실행내역 02.02.15_03.평촌그라테아(03.03.05)위생,소화공내역_견적내역서(안산테크노)_겔러리아 견적서" xfId="1515"/>
    <cellStyle name="_사전원가심의1_03.파크뷰도급실행내역 02.02.15_03.평촌그라테아(03.03.05)위생,소화공내역_견적내역서(안산테크노)_겔러리아 견적서_갤러리아타임월드 직원화장실" xfId="1516"/>
    <cellStyle name="_사전원가심의1_03.파크뷰도급실행내역 02.02.15_03.평촌그라테아(03.03.05)위생,소화공내역_견적내역서(안산테크노)_겔러리아 견적서_한화천안점 정산내역서" xfId="1517"/>
    <cellStyle name="_사전원가심의1_03.파크뷰도급실행내역 02.02.15_03.평촌그라테아(03.03.05)위생,소화공내역_견적내역서(안산테크노)_롯데명동점" xfId="1518"/>
    <cellStyle name="_사전원가심의1_03.파크뷰도급실행내역 02.02.15_03.평촌그라테아(03.03.05)위생,소화공내역_견적내역서(안산테크노)_목동현대백화점" xfId="1519"/>
    <cellStyle name="_사전원가심의1_03.파크뷰도급실행내역 02.02.15_03.평촌그라테아(03.03.05)위생,소화공내역_견적내역서(안산테크노)_세인견적철" xfId="1520"/>
    <cellStyle name="_사전원가심의1_03.파크뷰도급실행내역 02.02.15_03.평촌그라테아(03.03.05)위생,소화공내역_견적내역서_겔러리아 견적서" xfId="1521"/>
    <cellStyle name="_사전원가심의1_03.파크뷰도급실행내역 02.02.15_03.평촌그라테아(03.03.05)위생,소화공내역_견적내역서_겔러리아 견적서_갤러리아타임월드 직원화장실" xfId="1522"/>
    <cellStyle name="_사전원가심의1_03.파크뷰도급실행내역 02.02.15_03.평촌그라테아(03.03.05)위생,소화공내역_견적내역서_겔러리아 견적서_한화천안점 정산내역서" xfId="1523"/>
    <cellStyle name="_사전원가심의1_03.파크뷰도급실행내역 02.02.15_03.평촌그라테아(03.03.05)위생,소화공내역_견적내역서_롯데명동점" xfId="1524"/>
    <cellStyle name="_사전원가심의1_03.파크뷰도급실행내역 02.02.15_03.평촌그라테아(03.03.05)위생,소화공내역_견적내역서_목동현대백화점" xfId="1525"/>
    <cellStyle name="_사전원가심의1_03.파크뷰도급실행내역 02.02.15_03.평촌그라테아(03.03.05)위생,소화공내역_견적내역서_세인견적철" xfId="1526"/>
    <cellStyle name="_사전원가심의1_03.파크뷰도급실행내역 02.02.15_03.평촌그라테아(03.03.05)위생,소화공내역_피어리빌딩 소화공사" xfId="1527"/>
    <cellStyle name="_사전원가심의1_03.파크뷰도급실행내역 02.02.15_03.평촌그라테아(03.03.05)위생,소화공내역_한화천안점 정산내역서" xfId="1528"/>
    <cellStyle name="_사전원가심의1_03.파크뷰도급실행내역 02.02.15_갤러리아타임월드 직원화장실" xfId="1529"/>
    <cellStyle name="_사전원가심의1_03.파크뷰도급실행내역 02.02.15_견적내역서" xfId="1530"/>
    <cellStyle name="_사전원가심의1_03.파크뷰도급실행내역 02.02.15_견적내역서(park)" xfId="1531"/>
    <cellStyle name="_사전원가심의1_03.파크뷰도급실행내역 02.02.15_견적내역서(park)_겔러리아 견적서" xfId="1532"/>
    <cellStyle name="_사전원가심의1_03.파크뷰도급실행내역 02.02.15_견적내역서(park)_겔러리아 견적서_갤러리아타임월드 직원화장실" xfId="1533"/>
    <cellStyle name="_사전원가심의1_03.파크뷰도급실행내역 02.02.15_견적내역서(park)_겔러리아 견적서_한화천안점 정산내역서" xfId="1534"/>
    <cellStyle name="_사전원가심의1_03.파크뷰도급실행내역 02.02.15_견적내역서(park)_롯데명동점" xfId="1535"/>
    <cellStyle name="_사전원가심의1_03.파크뷰도급실행내역 02.02.15_견적내역서(park)_목동현대백화점" xfId="1536"/>
    <cellStyle name="_사전원가심의1_03.파크뷰도급실행내역 02.02.15_견적내역서(park)_세인견적철" xfId="1537"/>
    <cellStyle name="_사전원가심의1_03.파크뷰도급실행내역 02.02.15_견적내역서(안산테크노)" xfId="1538"/>
    <cellStyle name="_사전원가심의1_03.파크뷰도급실행내역 02.02.15_견적내역서(안산테크노)_겔러리아 견적서" xfId="1539"/>
    <cellStyle name="_사전원가심의1_03.파크뷰도급실행내역 02.02.15_견적내역서(안산테크노)_겔러리아 견적서_갤러리아타임월드 직원화장실" xfId="1540"/>
    <cellStyle name="_사전원가심의1_03.파크뷰도급실행내역 02.02.15_견적내역서(안산테크노)_겔러리아 견적서_한화천안점 정산내역서" xfId="1541"/>
    <cellStyle name="_사전원가심의1_03.파크뷰도급실행내역 02.02.15_견적내역서(안산테크노)_롯데명동점" xfId="1542"/>
    <cellStyle name="_사전원가심의1_03.파크뷰도급실행내역 02.02.15_견적내역서(안산테크노)_목동현대백화점" xfId="1543"/>
    <cellStyle name="_사전원가심의1_03.파크뷰도급실행내역 02.02.15_견적내역서(안산테크노)_세인견적철" xfId="1544"/>
    <cellStyle name="_사전원가심의1_03.파크뷰도급실행내역 02.02.15_견적내역서_겔러리아 견적서" xfId="1545"/>
    <cellStyle name="_사전원가심의1_03.파크뷰도급실행내역 02.02.15_견적내역서_겔러리아 견적서_갤러리아타임월드 직원화장실" xfId="1546"/>
    <cellStyle name="_사전원가심의1_03.파크뷰도급실행내역 02.02.15_견적내역서_겔러리아 견적서_한화천안점 정산내역서" xfId="1547"/>
    <cellStyle name="_사전원가심의1_03.파크뷰도급실행내역 02.02.15_견적내역서_롯데명동점" xfId="1548"/>
    <cellStyle name="_사전원가심의1_03.파크뷰도급실행내역 02.02.15_견적내역서_목동현대백화점" xfId="1549"/>
    <cellStyle name="_사전원가심의1_03.파크뷰도급실행내역 02.02.15_견적내역서_세인견적철" xfId="1550"/>
    <cellStyle name="_사전원가심의1_03.파크뷰도급실행내역 02.02.15_평촌트레벨(0602)-위생,소화공내역" xfId="1551"/>
    <cellStyle name="_사전원가심의1_03.파크뷰도급실행내역 02.02.15_평촌트레벨(0602)-위생,소화공내역_갤러리아타임월드 직원화장실" xfId="1552"/>
    <cellStyle name="_사전원가심의1_03.파크뷰도급실행내역 02.02.15_평촌트레벨(0602)-위생,소화공내역_견적내역서" xfId="1553"/>
    <cellStyle name="_사전원가심의1_03.파크뷰도급실행내역 02.02.15_평촌트레벨(0602)-위생,소화공내역_견적내역서(park)" xfId="1554"/>
    <cellStyle name="_사전원가심의1_03.파크뷰도급실행내역 02.02.15_평촌트레벨(0602)-위생,소화공내역_견적내역서(park)_겔러리아 견적서" xfId="1555"/>
    <cellStyle name="_사전원가심의1_03.파크뷰도급실행내역 02.02.15_평촌트레벨(0602)-위생,소화공내역_견적내역서(park)_겔러리아 견적서_갤러리아타임월드 직원화장실" xfId="1556"/>
    <cellStyle name="_사전원가심의1_03.파크뷰도급실행내역 02.02.15_평촌트레벨(0602)-위생,소화공내역_견적내역서(park)_겔러리아 견적서_한화천안점 정산내역서" xfId="1557"/>
    <cellStyle name="_사전원가심의1_03.파크뷰도급실행내역 02.02.15_평촌트레벨(0602)-위생,소화공내역_견적내역서(park)_롯데명동점" xfId="1558"/>
    <cellStyle name="_사전원가심의1_03.파크뷰도급실행내역 02.02.15_평촌트레벨(0602)-위생,소화공내역_견적내역서(park)_목동현대백화점" xfId="1559"/>
    <cellStyle name="_사전원가심의1_03.파크뷰도급실행내역 02.02.15_평촌트레벨(0602)-위생,소화공내역_견적내역서(park)_세인견적철" xfId="1560"/>
    <cellStyle name="_사전원가심의1_03.파크뷰도급실행내역 02.02.15_평촌트레벨(0602)-위생,소화공내역_견적내역서(안산테크노)" xfId="1561"/>
    <cellStyle name="_사전원가심의1_03.파크뷰도급실행내역 02.02.15_평촌트레벨(0602)-위생,소화공내역_견적내역서(안산테크노)_겔러리아 견적서" xfId="1562"/>
    <cellStyle name="_사전원가심의1_03.파크뷰도급실행내역 02.02.15_평촌트레벨(0602)-위생,소화공내역_견적내역서(안산테크노)_겔러리아 견적서_갤러리아타임월드 직원화장실" xfId="1563"/>
    <cellStyle name="_사전원가심의1_03.파크뷰도급실행내역 02.02.15_평촌트레벨(0602)-위생,소화공내역_견적내역서(안산테크노)_겔러리아 견적서_한화천안점 정산내역서" xfId="1564"/>
    <cellStyle name="_사전원가심의1_03.파크뷰도급실행내역 02.02.15_평촌트레벨(0602)-위생,소화공내역_견적내역서(안산테크노)_롯데명동점" xfId="1565"/>
    <cellStyle name="_사전원가심의1_03.파크뷰도급실행내역 02.02.15_평촌트레벨(0602)-위생,소화공내역_견적내역서(안산테크노)_목동현대백화점" xfId="1566"/>
    <cellStyle name="_사전원가심의1_03.파크뷰도급실행내역 02.02.15_평촌트레벨(0602)-위생,소화공내역_견적내역서(안산테크노)_세인견적철" xfId="1567"/>
    <cellStyle name="_사전원가심의1_03.파크뷰도급실행내역 02.02.15_평촌트레벨(0602)-위생,소화공내역_견적내역서_겔러리아 견적서" xfId="1568"/>
    <cellStyle name="_사전원가심의1_03.파크뷰도급실행내역 02.02.15_평촌트레벨(0602)-위생,소화공내역_견적내역서_겔러리아 견적서_갤러리아타임월드 직원화장실" xfId="1569"/>
    <cellStyle name="_사전원가심의1_03.파크뷰도급실행내역 02.02.15_평촌트레벨(0602)-위생,소화공내역_견적내역서_겔러리아 견적서_한화천안점 정산내역서" xfId="1570"/>
    <cellStyle name="_사전원가심의1_03.파크뷰도급실행내역 02.02.15_평촌트레벨(0602)-위생,소화공내역_견적내역서_롯데명동점" xfId="1571"/>
    <cellStyle name="_사전원가심의1_03.파크뷰도급실행내역 02.02.15_평촌트레벨(0602)-위생,소화공내역_견적내역서_목동현대백화점" xfId="1572"/>
    <cellStyle name="_사전원가심의1_03.파크뷰도급실행내역 02.02.15_평촌트레벨(0602)-위생,소화공내역_견적내역서_세인견적철" xfId="1573"/>
    <cellStyle name="_사전원가심의1_03.파크뷰도급실행내역 02.02.15_평촌트레벨(0602)-위생,소화공내역_피어리빌딩 소화공사" xfId="1574"/>
    <cellStyle name="_사전원가심의1_03.파크뷰도급실행내역 02.02.15_평촌트레벨(0602)-위생,소화공내역_한화천안점 정산내역서" xfId="1575"/>
    <cellStyle name="_사전원가심의1_03.파크뷰도급실행내역 02.02.15_피어리빌딩 소화공사" xfId="1576"/>
    <cellStyle name="_사전원가심의1_03.파크뷰도급실행내역 02.02.15_한화천안점 정산내역서" xfId="1577"/>
    <cellStyle name="_사전원가심의1_03.파크뷰도급실행내역 02.02.15_현장설명서-평촌트레벨" xfId="1578"/>
    <cellStyle name="_사전원가심의1_03.파크뷰도급실행내역 02.02.15_현장설명서-평촌트레벨_갤러리아타임월드 직원화장실" xfId="1579"/>
    <cellStyle name="_사전원가심의1_03.파크뷰도급실행내역 02.02.15_현장설명서-평촌트레벨_견적내역서" xfId="1580"/>
    <cellStyle name="_사전원가심의1_03.파크뷰도급실행내역 02.02.15_현장설명서-평촌트레벨_견적내역서(park)" xfId="1581"/>
    <cellStyle name="_사전원가심의1_03.파크뷰도급실행내역 02.02.15_현장설명서-평촌트레벨_견적내역서(park)_겔러리아 견적서" xfId="1582"/>
    <cellStyle name="_사전원가심의1_03.파크뷰도급실행내역 02.02.15_현장설명서-평촌트레벨_견적내역서(park)_겔러리아 견적서_갤러리아타임월드 직원화장실" xfId="1583"/>
    <cellStyle name="_사전원가심의1_03.파크뷰도급실행내역 02.02.15_현장설명서-평촌트레벨_견적내역서(park)_겔러리아 견적서_한화천안점 정산내역서" xfId="1584"/>
    <cellStyle name="_사전원가심의1_03.파크뷰도급실행내역 02.02.15_현장설명서-평촌트레벨_견적내역서(park)_롯데명동점" xfId="1585"/>
    <cellStyle name="_사전원가심의1_03.파크뷰도급실행내역 02.02.15_현장설명서-평촌트레벨_견적내역서(park)_목동현대백화점" xfId="1586"/>
    <cellStyle name="_사전원가심의1_03.파크뷰도급실행내역 02.02.15_현장설명서-평촌트레벨_견적내역서(park)_세인견적철" xfId="1587"/>
    <cellStyle name="_사전원가심의1_03.파크뷰도급실행내역 02.02.15_현장설명서-평촌트레벨_견적내역서(안산테크노)" xfId="1588"/>
    <cellStyle name="_사전원가심의1_03.파크뷰도급실행내역 02.02.15_현장설명서-평촌트레벨_견적내역서(안산테크노)_겔러리아 견적서" xfId="1589"/>
    <cellStyle name="_사전원가심의1_03.파크뷰도급실행내역 02.02.15_현장설명서-평촌트레벨_견적내역서(안산테크노)_겔러리아 견적서_갤러리아타임월드 직원화장실" xfId="1590"/>
    <cellStyle name="_사전원가심의1_03.파크뷰도급실행내역 02.02.15_현장설명서-평촌트레벨_견적내역서(안산테크노)_겔러리아 견적서_한화천안점 정산내역서" xfId="1591"/>
    <cellStyle name="_사전원가심의1_03.파크뷰도급실행내역 02.02.15_현장설명서-평촌트레벨_견적내역서(안산테크노)_롯데명동점" xfId="1592"/>
    <cellStyle name="_사전원가심의1_03.파크뷰도급실행내역 02.02.15_현장설명서-평촌트레벨_견적내역서(안산테크노)_목동현대백화점" xfId="1593"/>
    <cellStyle name="_사전원가심의1_03.파크뷰도급실행내역 02.02.15_현장설명서-평촌트레벨_견적내역서(안산테크노)_세인견적철" xfId="1594"/>
    <cellStyle name="_사전원가심의1_03.파크뷰도급실행내역 02.02.15_현장설명서-평촌트레벨_견적내역서_겔러리아 견적서" xfId="1595"/>
    <cellStyle name="_사전원가심의1_03.파크뷰도급실행내역 02.02.15_현장설명서-평촌트레벨_견적내역서_겔러리아 견적서_갤러리아타임월드 직원화장실" xfId="1596"/>
    <cellStyle name="_사전원가심의1_03.파크뷰도급실행내역 02.02.15_현장설명서-평촌트레벨_견적내역서_겔러리아 견적서_한화천안점 정산내역서" xfId="1597"/>
    <cellStyle name="_사전원가심의1_03.파크뷰도급실행내역 02.02.15_현장설명서-평촌트레벨_견적내역서_롯데명동점" xfId="1598"/>
    <cellStyle name="_사전원가심의1_03.파크뷰도급실행내역 02.02.15_현장설명서-평촌트레벨_견적내역서_목동현대백화점" xfId="1599"/>
    <cellStyle name="_사전원가심의1_03.파크뷰도급실행내역 02.02.15_현장설명서-평촌트레벨_견적내역서_세인견적철" xfId="1600"/>
    <cellStyle name="_사전원가심의1_03.파크뷰도급실행내역 02.02.15_현장설명서-평촌트레벨_피어리빌딩 소화공사" xfId="1601"/>
    <cellStyle name="_사전원가심의1_03.파크뷰도급실행내역 02.02.15_현장설명서-평촌트레벨_한화천안점 정산내역서" xfId="1602"/>
    <cellStyle name="_사전원가심의1_03.파크뷰도급실행내역 02.04.02" xfId="1603"/>
    <cellStyle name="_사전원가심의1_03.파크뷰도급실행내역 02.04.02_01)평촌그라테아가실행내역(2003.02.10~)" xfId="1604"/>
    <cellStyle name="_사전원가심의1_03.파크뷰도급실행내역 02.04.02_01)평촌그라테아가실행내역(2003.02.10~)_갤러리아타임월드 직원화장실" xfId="1605"/>
    <cellStyle name="_사전원가심의1_03.파크뷰도급실행내역 02.04.02_01)평촌그라테아가실행내역(2003.02.10~)_견적내역서" xfId="1606"/>
    <cellStyle name="_사전원가심의1_03.파크뷰도급실행내역 02.04.02_01)평촌그라테아가실행내역(2003.02.10~)_견적내역서(park)" xfId="1607"/>
    <cellStyle name="_사전원가심의1_03.파크뷰도급실행내역 02.04.02_01)평촌그라테아가실행내역(2003.02.10~)_견적내역서(park)_겔러리아 견적서" xfId="1608"/>
    <cellStyle name="_사전원가심의1_03.파크뷰도급실행내역 02.04.02_01)평촌그라테아가실행내역(2003.02.10~)_견적내역서(park)_겔러리아 견적서_갤러리아타임월드 직원화장실" xfId="1609"/>
    <cellStyle name="_사전원가심의1_03.파크뷰도급실행내역 02.04.02_01)평촌그라테아가실행내역(2003.02.10~)_견적내역서(park)_겔러리아 견적서_한화천안점 정산내역서" xfId="1610"/>
    <cellStyle name="_사전원가심의1_03.파크뷰도급실행내역 02.04.02_01)평촌그라테아가실행내역(2003.02.10~)_견적내역서(park)_롯데명동점" xfId="1611"/>
    <cellStyle name="_사전원가심의1_03.파크뷰도급실행내역 02.04.02_01)평촌그라테아가실행내역(2003.02.10~)_견적내역서(park)_목동현대백화점" xfId="1612"/>
    <cellStyle name="_사전원가심의1_03.파크뷰도급실행내역 02.04.02_01)평촌그라테아가실행내역(2003.02.10~)_견적내역서(park)_세인견적철" xfId="1613"/>
    <cellStyle name="_사전원가심의1_03.파크뷰도급실행내역 02.04.02_01)평촌그라테아가실행내역(2003.02.10~)_견적내역서(안산테크노)" xfId="1614"/>
    <cellStyle name="_사전원가심의1_03.파크뷰도급실행내역 02.04.02_01)평촌그라테아가실행내역(2003.02.10~)_견적내역서(안산테크노)_겔러리아 견적서" xfId="1615"/>
    <cellStyle name="_사전원가심의1_03.파크뷰도급실행내역 02.04.02_01)평촌그라테아가실행내역(2003.02.10~)_견적내역서(안산테크노)_겔러리아 견적서_갤러리아타임월드 직원화장실" xfId="1616"/>
    <cellStyle name="_사전원가심의1_03.파크뷰도급실행내역 02.04.02_01)평촌그라테아가실행내역(2003.02.10~)_견적내역서(안산테크노)_겔러리아 견적서_한화천안점 정산내역서" xfId="1617"/>
    <cellStyle name="_사전원가심의1_03.파크뷰도급실행내역 02.04.02_01)평촌그라테아가실행내역(2003.02.10~)_견적내역서(안산테크노)_롯데명동점" xfId="1618"/>
    <cellStyle name="_사전원가심의1_03.파크뷰도급실행내역 02.04.02_01)평촌그라테아가실행내역(2003.02.10~)_견적내역서(안산테크노)_목동현대백화점" xfId="1619"/>
    <cellStyle name="_사전원가심의1_03.파크뷰도급실행내역 02.04.02_01)평촌그라테아가실행내역(2003.02.10~)_견적내역서(안산테크노)_세인견적철" xfId="1620"/>
    <cellStyle name="_사전원가심의1_03.파크뷰도급실행내역 02.04.02_01)평촌그라테아가실행내역(2003.02.10~)_견적내역서_겔러리아 견적서" xfId="1621"/>
    <cellStyle name="_사전원가심의1_03.파크뷰도급실행내역 02.04.02_01)평촌그라테아가실행내역(2003.02.10~)_견적내역서_겔러리아 견적서_갤러리아타임월드 직원화장실" xfId="1622"/>
    <cellStyle name="_사전원가심의1_03.파크뷰도급실행내역 02.04.02_01)평촌그라테아가실행내역(2003.02.10~)_견적내역서_겔러리아 견적서_한화천안점 정산내역서" xfId="1623"/>
    <cellStyle name="_사전원가심의1_03.파크뷰도급실행내역 02.04.02_01)평촌그라테아가실행내역(2003.02.10~)_견적내역서_롯데명동점" xfId="1624"/>
    <cellStyle name="_사전원가심의1_03.파크뷰도급실행내역 02.04.02_01)평촌그라테아가실행내역(2003.02.10~)_견적내역서_목동현대백화점" xfId="1625"/>
    <cellStyle name="_사전원가심의1_03.파크뷰도급실행내역 02.04.02_01)평촌그라테아가실행내역(2003.02.10~)_견적내역서_세인견적철" xfId="1626"/>
    <cellStyle name="_사전원가심의1_03.파크뷰도급실행내역 02.04.02_01)평촌그라테아가실행내역(2003.02.10~)_평촌그라테아신축공사(동양제출)" xfId="1627"/>
    <cellStyle name="_사전원가심의1_03.파크뷰도급실행내역 02.04.02_01)평촌그라테아가실행내역(2003.02.10~)_평촌그라테아신축공사(동양제출)_갤러리아타임월드 직원화장실" xfId="1628"/>
    <cellStyle name="_사전원가심의1_03.파크뷰도급실행내역 02.04.02_01)평촌그라테아가실행내역(2003.02.10~)_평촌그라테아신축공사(동양제출)_견적내역서" xfId="1629"/>
    <cellStyle name="_사전원가심의1_03.파크뷰도급실행내역 02.04.02_01)평촌그라테아가실행내역(2003.02.10~)_평촌그라테아신축공사(동양제출)_견적내역서(park)" xfId="1630"/>
    <cellStyle name="_사전원가심의1_03.파크뷰도급실행내역 02.04.02_01)평촌그라테아가실행내역(2003.02.10~)_평촌그라테아신축공사(동양제출)_견적내역서(park)_겔러리아 견적서" xfId="1631"/>
    <cellStyle name="_사전원가심의1_03.파크뷰도급실행내역 02.04.02_01)평촌그라테아가실행내역(2003.02.10~)_평촌그라테아신축공사(동양제출)_견적내역서(park)_겔러리아 견적서_갤러리아타임월드 직원화장실" xfId="1632"/>
    <cellStyle name="_사전원가심의1_03.파크뷰도급실행내역 02.04.02_01)평촌그라테아가실행내역(2003.02.10~)_평촌그라테아신축공사(동양제출)_견적내역서(park)_겔러리아 견적서_한화천안점 정산내역서" xfId="1633"/>
    <cellStyle name="_사전원가심의1_03.파크뷰도급실행내역 02.04.02_01)평촌그라테아가실행내역(2003.02.10~)_평촌그라테아신축공사(동양제출)_견적내역서(park)_롯데명동점" xfId="1634"/>
    <cellStyle name="_사전원가심의1_03.파크뷰도급실행내역 02.04.02_01)평촌그라테아가실행내역(2003.02.10~)_평촌그라테아신축공사(동양제출)_견적내역서(park)_목동현대백화점" xfId="1635"/>
    <cellStyle name="_사전원가심의1_03.파크뷰도급실행내역 02.04.02_01)평촌그라테아가실행내역(2003.02.10~)_평촌그라테아신축공사(동양제출)_견적내역서(park)_세인견적철" xfId="1636"/>
    <cellStyle name="_사전원가심의1_03.파크뷰도급실행내역 02.04.02_01)평촌그라테아가실행내역(2003.02.10~)_평촌그라테아신축공사(동양제출)_견적내역서(안산테크노)" xfId="1637"/>
    <cellStyle name="_사전원가심의1_03.파크뷰도급실행내역 02.04.02_01)평촌그라테아가실행내역(2003.02.10~)_평촌그라테아신축공사(동양제출)_견적내역서(안산테크노)_겔러리아 견적서" xfId="1638"/>
    <cellStyle name="_사전원가심의1_03.파크뷰도급실행내역 02.04.02_01)평촌그라테아가실행내역(2003.02.10~)_평촌그라테아신축공사(동양제출)_견적내역서(안산테크노)_겔러리아 견적서_갤러리아타임월드 직원화장실" xfId="1639"/>
    <cellStyle name="_사전원가심의1_03.파크뷰도급실행내역 02.04.02_01)평촌그라테아가실행내역(2003.02.10~)_평촌그라테아신축공사(동양제출)_견적내역서(안산테크노)_겔러리아 견적서_한화천안점 정산내역서" xfId="1640"/>
    <cellStyle name="_사전원가심의1_03.파크뷰도급실행내역 02.04.02_01)평촌그라테아가실행내역(2003.02.10~)_평촌그라테아신축공사(동양제출)_견적내역서(안산테크노)_롯데명동점" xfId="1641"/>
    <cellStyle name="_사전원가심의1_03.파크뷰도급실행내역 02.04.02_01)평촌그라테아가실행내역(2003.02.10~)_평촌그라테아신축공사(동양제출)_견적내역서(안산테크노)_목동현대백화점" xfId="1642"/>
    <cellStyle name="_사전원가심의1_03.파크뷰도급실행내역 02.04.02_01)평촌그라테아가실행내역(2003.02.10~)_평촌그라테아신축공사(동양제출)_견적내역서(안산테크노)_세인견적철" xfId="1643"/>
    <cellStyle name="_사전원가심의1_03.파크뷰도급실행내역 02.04.02_01)평촌그라테아가실행내역(2003.02.10~)_평촌그라테아신축공사(동양제출)_견적내역서_겔러리아 견적서" xfId="1644"/>
    <cellStyle name="_사전원가심의1_03.파크뷰도급실행내역 02.04.02_01)평촌그라테아가실행내역(2003.02.10~)_평촌그라테아신축공사(동양제출)_견적내역서_겔러리아 견적서_갤러리아타임월드 직원화장실" xfId="1645"/>
    <cellStyle name="_사전원가심의1_03.파크뷰도급실행내역 02.04.02_01)평촌그라테아가실행내역(2003.02.10~)_평촌그라테아신축공사(동양제출)_견적내역서_겔러리아 견적서_한화천안점 정산내역서" xfId="1646"/>
    <cellStyle name="_사전원가심의1_03.파크뷰도급실행내역 02.04.02_01)평촌그라테아가실행내역(2003.02.10~)_평촌그라테아신축공사(동양제출)_견적내역서_롯데명동점" xfId="1647"/>
    <cellStyle name="_사전원가심의1_03.파크뷰도급실행내역 02.04.02_01)평촌그라테아가실행내역(2003.02.10~)_평촌그라테아신축공사(동양제출)_견적내역서_목동현대백화점" xfId="1648"/>
    <cellStyle name="_사전원가심의1_03.파크뷰도급실행내역 02.04.02_01)평촌그라테아가실행내역(2003.02.10~)_평촌그라테아신축공사(동양제출)_견적내역서_세인견적철" xfId="1649"/>
    <cellStyle name="_사전원가심의1_03.파크뷰도급실행내역 02.04.02_01)평촌그라테아가실행내역(2003.02.10~)_평촌그라테아신축공사(동양제출)_피어리빌딩 소화공사" xfId="1650"/>
    <cellStyle name="_사전원가심의1_03.파크뷰도급실행내역 02.04.02_01)평촌그라테아가실행내역(2003.02.10~)_평촌그라테아신축공사(동양제출)_한화천안점 정산내역서" xfId="1651"/>
    <cellStyle name="_사전원가심의1_03.파크뷰도급실행내역 02.04.02_01)평촌그라테아가실행내역(2003.02.10~)_평촌그라테아신축공사최종(제출)" xfId="1652"/>
    <cellStyle name="_사전원가심의1_03.파크뷰도급실행내역 02.04.02_01)평촌그라테아가실행내역(2003.02.10~)_평촌그라테아신축공사최종(제출)_갤러리아타임월드 직원화장실" xfId="1653"/>
    <cellStyle name="_사전원가심의1_03.파크뷰도급실행내역 02.04.02_01)평촌그라테아가실행내역(2003.02.10~)_평촌그라테아신축공사최종(제출)_견적내역서" xfId="1654"/>
    <cellStyle name="_사전원가심의1_03.파크뷰도급실행내역 02.04.02_01)평촌그라테아가실행내역(2003.02.10~)_평촌그라테아신축공사최종(제출)_견적내역서(park)" xfId="1655"/>
    <cellStyle name="_사전원가심의1_03.파크뷰도급실행내역 02.04.02_01)평촌그라테아가실행내역(2003.02.10~)_평촌그라테아신축공사최종(제출)_견적내역서(park)_겔러리아 견적서" xfId="1656"/>
    <cellStyle name="_사전원가심의1_03.파크뷰도급실행내역 02.04.02_01)평촌그라테아가실행내역(2003.02.10~)_평촌그라테아신축공사최종(제출)_견적내역서(park)_겔러리아 견적서_갤러리아타임월드 직원화장실" xfId="1657"/>
    <cellStyle name="_사전원가심의1_03.파크뷰도급실행내역 02.04.02_01)평촌그라테아가실행내역(2003.02.10~)_평촌그라테아신축공사최종(제출)_견적내역서(park)_겔러리아 견적서_한화천안점 정산내역서" xfId="1658"/>
    <cellStyle name="_사전원가심의1_03.파크뷰도급실행내역 02.04.02_01)평촌그라테아가실행내역(2003.02.10~)_평촌그라테아신축공사최종(제출)_견적내역서(park)_롯데명동점" xfId="1659"/>
    <cellStyle name="_사전원가심의1_03.파크뷰도급실행내역 02.04.02_01)평촌그라테아가실행내역(2003.02.10~)_평촌그라테아신축공사최종(제출)_견적내역서(park)_목동현대백화점" xfId="1660"/>
    <cellStyle name="_사전원가심의1_03.파크뷰도급실행내역 02.04.02_01)평촌그라테아가실행내역(2003.02.10~)_평촌그라테아신축공사최종(제출)_견적내역서(park)_세인견적철" xfId="1661"/>
    <cellStyle name="_사전원가심의1_03.파크뷰도급실행내역 02.04.02_01)평촌그라테아가실행내역(2003.02.10~)_평촌그라테아신축공사최종(제출)_견적내역서(안산테크노)" xfId="1662"/>
    <cellStyle name="_사전원가심의1_03.파크뷰도급실행내역 02.04.02_01)평촌그라테아가실행내역(2003.02.10~)_평촌그라테아신축공사최종(제출)_견적내역서(안산테크노)_겔러리아 견적서" xfId="1663"/>
    <cellStyle name="_사전원가심의1_03.파크뷰도급실행내역 02.04.02_01)평촌그라테아가실행내역(2003.02.10~)_평촌그라테아신축공사최종(제출)_견적내역서(안산테크노)_겔러리아 견적서_갤러리아타임월드 직원화장실" xfId="1664"/>
    <cellStyle name="_사전원가심의1_03.파크뷰도급실행내역 02.04.02_01)평촌그라테아가실행내역(2003.02.10~)_평촌그라테아신축공사최종(제출)_견적내역서(안산테크노)_겔러리아 견적서_한화천안점 정산내역서" xfId="1665"/>
    <cellStyle name="_사전원가심의1_03.파크뷰도급실행내역 02.04.02_01)평촌그라테아가실행내역(2003.02.10~)_평촌그라테아신축공사최종(제출)_견적내역서(안산테크노)_롯데명동점" xfId="1666"/>
    <cellStyle name="_사전원가심의1_03.파크뷰도급실행내역 02.04.02_01)평촌그라테아가실행내역(2003.02.10~)_평촌그라테아신축공사최종(제출)_견적내역서(안산테크노)_목동현대백화점" xfId="1667"/>
    <cellStyle name="_사전원가심의1_03.파크뷰도급실행내역 02.04.02_01)평촌그라테아가실행내역(2003.02.10~)_평촌그라테아신축공사최종(제출)_견적내역서(안산테크노)_세인견적철" xfId="1668"/>
    <cellStyle name="_사전원가심의1_03.파크뷰도급실행내역 02.04.02_01)평촌그라테아가실행내역(2003.02.10~)_평촌그라테아신축공사최종(제출)_견적내역서_겔러리아 견적서" xfId="1669"/>
    <cellStyle name="_사전원가심의1_03.파크뷰도급실행내역 02.04.02_01)평촌그라테아가실행내역(2003.02.10~)_평촌그라테아신축공사최종(제출)_견적내역서_겔러리아 견적서_갤러리아타임월드 직원화장실" xfId="1670"/>
    <cellStyle name="_사전원가심의1_03.파크뷰도급실행내역 02.04.02_01)평촌그라테아가실행내역(2003.02.10~)_평촌그라테아신축공사최종(제출)_견적내역서_겔러리아 견적서_한화천안점 정산내역서" xfId="1671"/>
    <cellStyle name="_사전원가심의1_03.파크뷰도급실행내역 02.04.02_01)평촌그라테아가실행내역(2003.02.10~)_평촌그라테아신축공사최종(제출)_견적내역서_롯데명동점" xfId="1672"/>
    <cellStyle name="_사전원가심의1_03.파크뷰도급실행내역 02.04.02_01)평촌그라테아가실행내역(2003.02.10~)_평촌그라테아신축공사최종(제출)_견적내역서_목동현대백화점" xfId="1673"/>
    <cellStyle name="_사전원가심의1_03.파크뷰도급실행내역 02.04.02_01)평촌그라테아가실행내역(2003.02.10~)_평촌그라테아신축공사최종(제출)_견적내역서_세인견적철" xfId="1674"/>
    <cellStyle name="_사전원가심의1_03.파크뷰도급실행내역 02.04.02_01)평촌그라테아가실행내역(2003.02.10~)_평촌그라테아신축공사최종(제출)_피어리빌딩 소화공사" xfId="1675"/>
    <cellStyle name="_사전원가심의1_03.파크뷰도급실행내역 02.04.02_01)평촌그라테아가실행내역(2003.02.10~)_평촌그라테아신축공사최종(제출)_한화천안점 정산내역서" xfId="1676"/>
    <cellStyle name="_사전원가심의1_03.파크뷰도급실행내역 02.04.02_01)평촌그라테아가실행내역(2003.02.10~)_피어리빌딩 소화공사" xfId="1677"/>
    <cellStyle name="_사전원가심의1_03.파크뷰도급실행내역 02.04.02_01)평촌그라테아가실행내역(2003.02.10~)_한화천안점 정산내역서" xfId="1678"/>
    <cellStyle name="_사전원가심의1_03.파크뷰도급실행내역 02.04.02_03.파크뷰도급실행내역 02.04.02" xfId="1679"/>
    <cellStyle name="_사전원가심의1_03.파크뷰도급실행내역 02.04.02_03.파크뷰도급실행내역 02.04.02_01)평촌그라테아가실행내역(2003.02.10~)" xfId="1680"/>
    <cellStyle name="_사전원가심의1_03.파크뷰도급실행내역 02.04.02_03.파크뷰도급실행내역 02.04.02_01)평촌그라테아가실행내역(2003.02.10~)_갤러리아타임월드 직원화장실" xfId="1681"/>
    <cellStyle name="_사전원가심의1_03.파크뷰도급실행내역 02.04.02_03.파크뷰도급실행내역 02.04.02_01)평촌그라테아가실행내역(2003.02.10~)_견적내역서" xfId="1682"/>
    <cellStyle name="_사전원가심의1_03.파크뷰도급실행내역 02.04.02_03.파크뷰도급실행내역 02.04.02_01)평촌그라테아가실행내역(2003.02.10~)_견적내역서(park)" xfId="1683"/>
    <cellStyle name="_사전원가심의1_03.파크뷰도급실행내역 02.04.02_03.파크뷰도급실행내역 02.04.02_01)평촌그라테아가실행내역(2003.02.10~)_견적내역서(park)_겔러리아 견적서" xfId="1684"/>
    <cellStyle name="_사전원가심의1_03.파크뷰도급실행내역 02.04.02_03.파크뷰도급실행내역 02.04.02_01)평촌그라테아가실행내역(2003.02.10~)_견적내역서(park)_겔러리아 견적서_갤러리아타임월드 직원화장실" xfId="1685"/>
    <cellStyle name="_사전원가심의1_03.파크뷰도급실행내역 02.04.02_03.파크뷰도급실행내역 02.04.02_01)평촌그라테아가실행내역(2003.02.10~)_견적내역서(park)_겔러리아 견적서_한화천안점 정산내역서" xfId="1686"/>
    <cellStyle name="_사전원가심의1_03.파크뷰도급실행내역 02.04.02_03.파크뷰도급실행내역 02.04.02_01)평촌그라테아가실행내역(2003.02.10~)_견적내역서(park)_롯데명동점" xfId="1687"/>
    <cellStyle name="_사전원가심의1_03.파크뷰도급실행내역 02.04.02_03.파크뷰도급실행내역 02.04.02_01)평촌그라테아가실행내역(2003.02.10~)_견적내역서(park)_목동현대백화점" xfId="1688"/>
    <cellStyle name="_사전원가심의1_03.파크뷰도급실행내역 02.04.02_03.파크뷰도급실행내역 02.04.02_01)평촌그라테아가실행내역(2003.02.10~)_견적내역서(park)_세인견적철" xfId="1689"/>
    <cellStyle name="_사전원가심의1_03.파크뷰도급실행내역 02.04.02_03.파크뷰도급실행내역 02.04.02_01)평촌그라테아가실행내역(2003.02.10~)_견적내역서(안산테크노)" xfId="1690"/>
    <cellStyle name="_사전원가심의1_03.파크뷰도급실행내역 02.04.02_03.파크뷰도급실행내역 02.04.02_01)평촌그라테아가실행내역(2003.02.10~)_견적내역서(안산테크노)_겔러리아 견적서" xfId="1691"/>
    <cellStyle name="_사전원가심의1_03.파크뷰도급실행내역 02.04.02_03.파크뷰도급실행내역 02.04.02_01)평촌그라테아가실행내역(2003.02.10~)_견적내역서(안산테크노)_겔러리아 견적서_갤러리아타임월드 직원화장실" xfId="1692"/>
    <cellStyle name="_사전원가심의1_03.파크뷰도급실행내역 02.04.02_03.파크뷰도급실행내역 02.04.02_01)평촌그라테아가실행내역(2003.02.10~)_견적내역서(안산테크노)_겔러리아 견적서_한화천안점 정산내역서" xfId="1693"/>
    <cellStyle name="_사전원가심의1_03.파크뷰도급실행내역 02.04.02_03.파크뷰도급실행내역 02.04.02_01)평촌그라테아가실행내역(2003.02.10~)_견적내역서(안산테크노)_롯데명동점" xfId="1694"/>
    <cellStyle name="_사전원가심의1_03.파크뷰도급실행내역 02.04.02_03.파크뷰도급실행내역 02.04.02_01)평촌그라테아가실행내역(2003.02.10~)_견적내역서(안산테크노)_목동현대백화점" xfId="1695"/>
    <cellStyle name="_사전원가심의1_03.파크뷰도급실행내역 02.04.02_03.파크뷰도급실행내역 02.04.02_01)평촌그라테아가실행내역(2003.02.10~)_견적내역서(안산테크노)_세인견적철" xfId="1696"/>
    <cellStyle name="_사전원가심의1_03.파크뷰도급실행내역 02.04.02_03.파크뷰도급실행내역 02.04.02_01)평촌그라테아가실행내역(2003.02.10~)_견적내역서_겔러리아 견적서" xfId="1697"/>
    <cellStyle name="_사전원가심의1_03.파크뷰도급실행내역 02.04.02_03.파크뷰도급실행내역 02.04.02_01)평촌그라테아가실행내역(2003.02.10~)_견적내역서_겔러리아 견적서_갤러리아타임월드 직원화장실" xfId="1698"/>
    <cellStyle name="_사전원가심의1_03.파크뷰도급실행내역 02.04.02_03.파크뷰도급실행내역 02.04.02_01)평촌그라테아가실행내역(2003.02.10~)_견적내역서_겔러리아 견적서_한화천안점 정산내역서" xfId="1699"/>
    <cellStyle name="_사전원가심의1_03.파크뷰도급실행내역 02.04.02_03.파크뷰도급실행내역 02.04.02_01)평촌그라테아가실행내역(2003.02.10~)_견적내역서_롯데명동점" xfId="1700"/>
    <cellStyle name="_사전원가심의1_03.파크뷰도급실행내역 02.04.02_03.파크뷰도급실행내역 02.04.02_01)평촌그라테아가실행내역(2003.02.10~)_견적내역서_목동현대백화점" xfId="1701"/>
    <cellStyle name="_사전원가심의1_03.파크뷰도급실행내역 02.04.02_03.파크뷰도급실행내역 02.04.02_01)평촌그라테아가실행내역(2003.02.10~)_견적내역서_세인견적철" xfId="1702"/>
    <cellStyle name="_사전원가심의1_03.파크뷰도급실행내역 02.04.02_03.파크뷰도급실행내역 02.04.02_01)평촌그라테아가실행내역(2003.02.10~)_평촌그라테아신축공사(동양제출)" xfId="1703"/>
    <cellStyle name="_사전원가심의1_03.파크뷰도급실행내역 02.04.02_03.파크뷰도급실행내역 02.04.02_01)평촌그라테아가실행내역(2003.02.10~)_평촌그라테아신축공사(동양제출)_갤러리아타임월드 직원화장실" xfId="1704"/>
    <cellStyle name="_사전원가심의1_03.파크뷰도급실행내역 02.04.02_03.파크뷰도급실행내역 02.04.02_01)평촌그라테아가실행내역(2003.02.10~)_평촌그라테아신축공사(동양제출)_견적내역서" xfId="1705"/>
    <cellStyle name="_사전원가심의1_03.파크뷰도급실행내역 02.04.02_03.파크뷰도급실행내역 02.04.02_01)평촌그라테아가실행내역(2003.02.10~)_평촌그라테아신축공사(동양제출)_견적내역서(park)" xfId="1706"/>
    <cellStyle name="_사전원가심의1_03.파크뷰도급실행내역 02.04.02_03.파크뷰도급실행내역 02.04.02_01)평촌그라테아가실행내역(2003.02.10~)_평촌그라테아신축공사(동양제출)_견적내역서(park)_겔러리아 견적서" xfId="1707"/>
    <cellStyle name="_사전원가심의1_03.파크뷰도급실행내역 02.04.02_03.파크뷰도급실행내역 02.04.02_01)평촌그라테아가실행내역(2003.02.10~)_평촌그라테아신축공사(동양제출)_견적내역서(park)_겔러리아 견적서_갤러리아타임월드 직원화장실" xfId="1708"/>
    <cellStyle name="_사전원가심의1_03.파크뷰도급실행내역 02.04.02_03.파크뷰도급실행내역 02.04.02_01)평촌그라테아가실행내역(2003.02.10~)_평촌그라테아신축공사(동양제출)_견적내역서(park)_겔러리아 견적서_한화천안점 정산내역서" xfId="1709"/>
    <cellStyle name="_사전원가심의1_03.파크뷰도급실행내역 02.04.02_03.파크뷰도급실행내역 02.04.02_01)평촌그라테아가실행내역(2003.02.10~)_평촌그라테아신축공사(동양제출)_견적내역서(park)_롯데명동점" xfId="1710"/>
    <cellStyle name="_사전원가심의1_03.파크뷰도급실행내역 02.04.02_03.파크뷰도급실행내역 02.04.02_01)평촌그라테아가실행내역(2003.02.10~)_평촌그라테아신축공사(동양제출)_견적내역서(park)_목동현대백화점" xfId="1711"/>
    <cellStyle name="_사전원가심의1_03.파크뷰도급실행내역 02.04.02_03.파크뷰도급실행내역 02.04.02_01)평촌그라테아가실행내역(2003.02.10~)_평촌그라테아신축공사(동양제출)_견적내역서(park)_세인견적철" xfId="1712"/>
    <cellStyle name="_사전원가심의1_03.파크뷰도급실행내역 02.04.02_03.파크뷰도급실행내역 02.04.02_01)평촌그라테아가실행내역(2003.02.10~)_평촌그라테아신축공사(동양제출)_견적내역서(안산테크노)" xfId="1713"/>
    <cellStyle name="_사전원가심의1_03.파크뷰도급실행내역 02.04.02_03.파크뷰도급실행내역 02.04.02_01)평촌그라테아가실행내역(2003.02.10~)_평촌그라테아신축공사(동양제출)_견적내역서(안산테크노)_겔러리아 견적서" xfId="1714"/>
    <cellStyle name="_사전원가심의1_03.파크뷰도급실행내역 02.04.02_03.파크뷰도급실행내역 02.04.02_01)평촌그라테아가실행내역(2003.02.10~)_평촌그라테아신축공사(동양제출)_견적내역서(안산테크노)_겔러리아 견적서_갤러리아타임월드 직원화장실" xfId="1715"/>
    <cellStyle name="_사전원가심의1_03.파크뷰도급실행내역 02.04.02_03.파크뷰도급실행내역 02.04.02_01)평촌그라테아가실행내역(2003.02.10~)_평촌그라테아신축공사(동양제출)_견적내역서(안산테크노)_겔러리아 견적서_한화천안점 정산내역서" xfId="1716"/>
    <cellStyle name="_사전원가심의1_03.파크뷰도급실행내역 02.04.02_03.파크뷰도급실행내역 02.04.02_01)평촌그라테아가실행내역(2003.02.10~)_평촌그라테아신축공사(동양제출)_견적내역서(안산테크노)_롯데명동점" xfId="1717"/>
    <cellStyle name="_사전원가심의1_03.파크뷰도급실행내역 02.04.02_03.파크뷰도급실행내역 02.04.02_01)평촌그라테아가실행내역(2003.02.10~)_평촌그라테아신축공사(동양제출)_견적내역서(안산테크노)_목동현대백화점" xfId="1718"/>
    <cellStyle name="_사전원가심의1_03.파크뷰도급실행내역 02.04.02_03.파크뷰도급실행내역 02.04.02_01)평촌그라테아가실행내역(2003.02.10~)_평촌그라테아신축공사(동양제출)_견적내역서(안산테크노)_세인견적철" xfId="1719"/>
    <cellStyle name="_사전원가심의1_03.파크뷰도급실행내역 02.04.02_03.파크뷰도급실행내역 02.04.02_01)평촌그라테아가실행내역(2003.02.10~)_평촌그라테아신축공사(동양제출)_견적내역서_겔러리아 견적서" xfId="1720"/>
    <cellStyle name="_사전원가심의1_03.파크뷰도급실행내역 02.04.02_03.파크뷰도급실행내역 02.04.02_01)평촌그라테아가실행내역(2003.02.10~)_평촌그라테아신축공사(동양제출)_견적내역서_겔러리아 견적서_갤러리아타임월드 직원화장실" xfId="1721"/>
    <cellStyle name="_사전원가심의1_03.파크뷰도급실행내역 02.04.02_03.파크뷰도급실행내역 02.04.02_01)평촌그라테아가실행내역(2003.02.10~)_평촌그라테아신축공사(동양제출)_견적내역서_겔러리아 견적서_한화천안점 정산내역서" xfId="1722"/>
    <cellStyle name="_사전원가심의1_03.파크뷰도급실행내역 02.04.02_03.파크뷰도급실행내역 02.04.02_01)평촌그라테아가실행내역(2003.02.10~)_평촌그라테아신축공사(동양제출)_견적내역서_롯데명동점" xfId="1723"/>
    <cellStyle name="_사전원가심의1_03.파크뷰도급실행내역 02.04.02_03.파크뷰도급실행내역 02.04.02_01)평촌그라테아가실행내역(2003.02.10~)_평촌그라테아신축공사(동양제출)_견적내역서_목동현대백화점" xfId="1724"/>
    <cellStyle name="_사전원가심의1_03.파크뷰도급실행내역 02.04.02_03.파크뷰도급실행내역 02.04.02_01)평촌그라테아가실행내역(2003.02.10~)_평촌그라테아신축공사(동양제출)_견적내역서_세인견적철" xfId="1725"/>
    <cellStyle name="_사전원가심의1_03.파크뷰도급실행내역 02.04.02_03.파크뷰도급실행내역 02.04.02_01)평촌그라테아가실행내역(2003.02.10~)_평촌그라테아신축공사(동양제출)_피어리빌딩 소화공사" xfId="1726"/>
    <cellStyle name="_사전원가심의1_03.파크뷰도급실행내역 02.04.02_03.파크뷰도급실행내역 02.04.02_01)평촌그라테아가실행내역(2003.02.10~)_평촌그라테아신축공사(동양제출)_한화천안점 정산내역서" xfId="1727"/>
    <cellStyle name="_사전원가심의1_03.파크뷰도급실행내역 02.04.02_03.파크뷰도급실행내역 02.04.02_01)평촌그라테아가실행내역(2003.02.10~)_평촌그라테아신축공사최종(제출)" xfId="1728"/>
    <cellStyle name="_사전원가심의1_03.파크뷰도급실행내역 02.04.02_03.파크뷰도급실행내역 02.04.02_01)평촌그라테아가실행내역(2003.02.10~)_평촌그라테아신축공사최종(제출)_갤러리아타임월드 직원화장실" xfId="1729"/>
    <cellStyle name="_사전원가심의1_03.파크뷰도급실행내역 02.04.02_03.파크뷰도급실행내역 02.04.02_01)평촌그라테아가실행내역(2003.02.10~)_평촌그라테아신축공사최종(제출)_견적내역서" xfId="1730"/>
    <cellStyle name="_사전원가심의1_03.파크뷰도급실행내역 02.04.02_03.파크뷰도급실행내역 02.04.02_01)평촌그라테아가실행내역(2003.02.10~)_평촌그라테아신축공사최종(제출)_견적내역서(park)" xfId="1731"/>
    <cellStyle name="_사전원가심의1_03.파크뷰도급실행내역 02.04.02_03.파크뷰도급실행내역 02.04.02_01)평촌그라테아가실행내역(2003.02.10~)_평촌그라테아신축공사최종(제출)_견적내역서(park)_겔러리아 견적서" xfId="1732"/>
    <cellStyle name="_사전원가심의1_03.파크뷰도급실행내역 02.04.02_03.파크뷰도급실행내역 02.04.02_01)평촌그라테아가실행내역(2003.02.10~)_평촌그라테아신축공사최종(제출)_견적내역서(park)_겔러리아 견적서_갤러리아타임월드 직원화장실" xfId="1733"/>
    <cellStyle name="_사전원가심의1_03.파크뷰도급실행내역 02.04.02_03.파크뷰도급실행내역 02.04.02_01)평촌그라테아가실행내역(2003.02.10~)_평촌그라테아신축공사최종(제출)_견적내역서(park)_겔러리아 견적서_한화천안점 정산내역서" xfId="1734"/>
    <cellStyle name="_사전원가심의1_03.파크뷰도급실행내역 02.04.02_03.파크뷰도급실행내역 02.04.02_01)평촌그라테아가실행내역(2003.02.10~)_평촌그라테아신축공사최종(제출)_견적내역서(park)_롯데명동점" xfId="1735"/>
    <cellStyle name="_사전원가심의1_03.파크뷰도급실행내역 02.04.02_03.파크뷰도급실행내역 02.04.02_01)평촌그라테아가실행내역(2003.02.10~)_평촌그라테아신축공사최종(제출)_견적내역서(park)_목동현대백화점" xfId="1736"/>
    <cellStyle name="_사전원가심의1_03.파크뷰도급실행내역 02.04.02_03.파크뷰도급실행내역 02.04.02_01)평촌그라테아가실행내역(2003.02.10~)_평촌그라테아신축공사최종(제출)_견적내역서(park)_세인견적철" xfId="1737"/>
    <cellStyle name="_사전원가심의1_03.파크뷰도급실행내역 02.04.02_03.파크뷰도급실행내역 02.04.02_01)평촌그라테아가실행내역(2003.02.10~)_평촌그라테아신축공사최종(제출)_견적내역서(안산테크노)" xfId="1738"/>
    <cellStyle name="_사전원가심의1_03.파크뷰도급실행내역 02.04.02_03.파크뷰도급실행내역 02.04.02_01)평촌그라테아가실행내역(2003.02.10~)_평촌그라테아신축공사최종(제출)_견적내역서(안산테크노)_겔러리아 견적서" xfId="1739"/>
    <cellStyle name="_사전원가심의1_03.파크뷰도급실행내역 02.04.02_03.파크뷰도급실행내역 02.04.02_01)평촌그라테아가실행내역(2003.02.10~)_평촌그라테아신축공사최종(제출)_견적내역서(안산테크노)_겔러리아 견적서_갤러리아타임월드 직원화장실" xfId="1740"/>
    <cellStyle name="_사전원가심의1_03.파크뷰도급실행내역 02.04.02_03.파크뷰도급실행내역 02.04.02_01)평촌그라테아가실행내역(2003.02.10~)_평촌그라테아신축공사최종(제출)_견적내역서(안산테크노)_겔러리아 견적서_한화천안점 정산내역서" xfId="1741"/>
    <cellStyle name="_사전원가심의1_03.파크뷰도급실행내역 02.04.02_03.파크뷰도급실행내역 02.04.02_01)평촌그라테아가실행내역(2003.02.10~)_평촌그라테아신축공사최종(제출)_견적내역서(안산테크노)_롯데명동점" xfId="1742"/>
    <cellStyle name="_사전원가심의1_03.파크뷰도급실행내역 02.04.02_03.파크뷰도급실행내역 02.04.02_01)평촌그라테아가실행내역(2003.02.10~)_평촌그라테아신축공사최종(제출)_견적내역서(안산테크노)_목동현대백화점" xfId="1743"/>
    <cellStyle name="_사전원가심의1_03.파크뷰도급실행내역 02.04.02_03.파크뷰도급실행내역 02.04.02_01)평촌그라테아가실행내역(2003.02.10~)_평촌그라테아신축공사최종(제출)_견적내역서(안산테크노)_세인견적철" xfId="1744"/>
    <cellStyle name="_사전원가심의1_03.파크뷰도급실행내역 02.04.02_03.파크뷰도급실행내역 02.04.02_01)평촌그라테아가실행내역(2003.02.10~)_평촌그라테아신축공사최종(제출)_견적내역서_겔러리아 견적서" xfId="1745"/>
    <cellStyle name="_사전원가심의1_03.파크뷰도급실행내역 02.04.02_03.파크뷰도급실행내역 02.04.02_01)평촌그라테아가실행내역(2003.02.10~)_평촌그라테아신축공사최종(제출)_견적내역서_겔러리아 견적서_갤러리아타임월드 직원화장실" xfId="1746"/>
    <cellStyle name="_사전원가심의1_03.파크뷰도급실행내역 02.04.02_03.파크뷰도급실행내역 02.04.02_01)평촌그라테아가실행내역(2003.02.10~)_평촌그라테아신축공사최종(제출)_견적내역서_겔러리아 견적서_한화천안점 정산내역서" xfId="1747"/>
    <cellStyle name="_사전원가심의1_03.파크뷰도급실행내역 02.04.02_03.파크뷰도급실행내역 02.04.02_01)평촌그라테아가실행내역(2003.02.10~)_평촌그라테아신축공사최종(제출)_견적내역서_롯데명동점" xfId="1748"/>
    <cellStyle name="_사전원가심의1_03.파크뷰도급실행내역 02.04.02_03.파크뷰도급실행내역 02.04.02_01)평촌그라테아가실행내역(2003.02.10~)_평촌그라테아신축공사최종(제출)_견적내역서_목동현대백화점" xfId="1749"/>
    <cellStyle name="_사전원가심의1_03.파크뷰도급실행내역 02.04.02_03.파크뷰도급실행내역 02.04.02_01)평촌그라테아가실행내역(2003.02.10~)_평촌그라테아신축공사최종(제출)_견적내역서_세인견적철" xfId="1750"/>
    <cellStyle name="_사전원가심의1_03.파크뷰도급실행내역 02.04.02_03.파크뷰도급실행내역 02.04.02_01)평촌그라테아가실행내역(2003.02.10~)_평촌그라테아신축공사최종(제출)_피어리빌딩 소화공사" xfId="1751"/>
    <cellStyle name="_사전원가심의1_03.파크뷰도급실행내역 02.04.02_03.파크뷰도급실행내역 02.04.02_01)평촌그라테아가실행내역(2003.02.10~)_평촌그라테아신축공사최종(제출)_한화천안점 정산내역서" xfId="1752"/>
    <cellStyle name="_사전원가심의1_03.파크뷰도급실행내역 02.04.02_03.파크뷰도급실행내역 02.04.02_01)평촌그라테아가실행내역(2003.02.10~)_피어리빌딩 소화공사" xfId="1753"/>
    <cellStyle name="_사전원가심의1_03.파크뷰도급실행내역 02.04.02_03.파크뷰도급실행내역 02.04.02_01)평촌그라테아가실행내역(2003.02.10~)_한화천안점 정산내역서" xfId="1754"/>
    <cellStyle name="_사전원가심의1_03.파크뷰도급실행내역 02.04.02_03.파크뷰도급실행내역 02.04.02_03.평촌그라테아(03.03.05)위생,소화공내역" xfId="1755"/>
    <cellStyle name="_사전원가심의1_03.파크뷰도급실행내역 02.04.02_03.파크뷰도급실행내역 02.04.02_03.평촌그라테아(03.03.05)위생,소화공내역_갤러리아타임월드 직원화장실" xfId="1756"/>
    <cellStyle name="_사전원가심의1_03.파크뷰도급실행내역 02.04.02_03.파크뷰도급실행내역 02.04.02_03.평촌그라테아(03.03.05)위생,소화공내역_견적내역서" xfId="1757"/>
    <cellStyle name="_사전원가심의1_03.파크뷰도급실행내역 02.04.02_03.파크뷰도급실행내역 02.04.02_03.평촌그라테아(03.03.05)위생,소화공내역_견적내역서(park)" xfId="1758"/>
    <cellStyle name="_사전원가심의1_03.파크뷰도급실행내역 02.04.02_03.파크뷰도급실행내역 02.04.02_03.평촌그라테아(03.03.05)위생,소화공내역_견적내역서(park)_겔러리아 견적서" xfId="1759"/>
    <cellStyle name="_사전원가심의1_03.파크뷰도급실행내역 02.04.02_03.파크뷰도급실행내역 02.04.02_03.평촌그라테아(03.03.05)위생,소화공내역_견적내역서(park)_겔러리아 견적서_갤러리아타임월드 직원화장실" xfId="1760"/>
    <cellStyle name="_사전원가심의1_03.파크뷰도급실행내역 02.04.02_03.파크뷰도급실행내역 02.04.02_03.평촌그라테아(03.03.05)위생,소화공내역_견적내역서(park)_겔러리아 견적서_한화천안점 정산내역서" xfId="1761"/>
    <cellStyle name="_사전원가심의1_03.파크뷰도급실행내역 02.04.02_03.파크뷰도급실행내역 02.04.02_03.평촌그라테아(03.03.05)위생,소화공내역_견적내역서(park)_롯데명동점" xfId="1762"/>
    <cellStyle name="_사전원가심의1_03.파크뷰도급실행내역 02.04.02_03.파크뷰도급실행내역 02.04.02_03.평촌그라테아(03.03.05)위생,소화공내역_견적내역서(park)_목동현대백화점" xfId="1763"/>
    <cellStyle name="_사전원가심의1_03.파크뷰도급실행내역 02.04.02_03.파크뷰도급실행내역 02.04.02_03.평촌그라테아(03.03.05)위생,소화공내역_견적내역서(park)_세인견적철" xfId="1764"/>
    <cellStyle name="_사전원가심의1_03.파크뷰도급실행내역 02.04.02_03.파크뷰도급실행내역 02.04.02_03.평촌그라테아(03.03.05)위생,소화공내역_견적내역서(안산테크노)" xfId="1765"/>
    <cellStyle name="_사전원가심의1_03.파크뷰도급실행내역 02.04.02_03.파크뷰도급실행내역 02.04.02_03.평촌그라테아(03.03.05)위생,소화공내역_견적내역서(안산테크노)_겔러리아 견적서" xfId="1766"/>
    <cellStyle name="_사전원가심의1_03.파크뷰도급실행내역 02.04.02_03.파크뷰도급실행내역 02.04.02_03.평촌그라테아(03.03.05)위생,소화공내역_견적내역서(안산테크노)_겔러리아 견적서_갤러리아타임월드 직원화장실" xfId="1767"/>
    <cellStyle name="_사전원가심의1_03.파크뷰도급실행내역 02.04.02_03.파크뷰도급실행내역 02.04.02_03.평촌그라테아(03.03.05)위생,소화공내역_견적내역서(안산테크노)_겔러리아 견적서_한화천안점 정산내역서" xfId="1768"/>
    <cellStyle name="_사전원가심의1_03.파크뷰도급실행내역 02.04.02_03.파크뷰도급실행내역 02.04.02_03.평촌그라테아(03.03.05)위생,소화공내역_견적내역서(안산테크노)_롯데명동점" xfId="1769"/>
    <cellStyle name="_사전원가심의1_03.파크뷰도급실행내역 02.04.02_03.파크뷰도급실행내역 02.04.02_03.평촌그라테아(03.03.05)위생,소화공내역_견적내역서(안산테크노)_목동현대백화점" xfId="1770"/>
    <cellStyle name="_사전원가심의1_03.파크뷰도급실행내역 02.04.02_03.파크뷰도급실행내역 02.04.02_03.평촌그라테아(03.03.05)위생,소화공내역_견적내역서(안산테크노)_세인견적철" xfId="1771"/>
    <cellStyle name="_사전원가심의1_03.파크뷰도급실행내역 02.04.02_03.파크뷰도급실행내역 02.04.02_03.평촌그라테아(03.03.05)위생,소화공내역_견적내역서_겔러리아 견적서" xfId="1772"/>
    <cellStyle name="_사전원가심의1_03.파크뷰도급실행내역 02.04.02_03.파크뷰도급실행내역 02.04.02_03.평촌그라테아(03.03.05)위생,소화공내역_견적내역서_겔러리아 견적서_갤러리아타임월드 직원화장실" xfId="1773"/>
    <cellStyle name="_사전원가심의1_03.파크뷰도급실행내역 02.04.02_03.파크뷰도급실행내역 02.04.02_03.평촌그라테아(03.03.05)위생,소화공내역_견적내역서_겔러리아 견적서_한화천안점 정산내역서" xfId="1774"/>
    <cellStyle name="_사전원가심의1_03.파크뷰도급실행내역 02.04.02_03.파크뷰도급실행내역 02.04.02_03.평촌그라테아(03.03.05)위생,소화공내역_견적내역서_롯데명동점" xfId="1775"/>
    <cellStyle name="_사전원가심의1_03.파크뷰도급실행내역 02.04.02_03.파크뷰도급실행내역 02.04.02_03.평촌그라테아(03.03.05)위생,소화공내역_견적내역서_목동현대백화점" xfId="1776"/>
    <cellStyle name="_사전원가심의1_03.파크뷰도급실행내역 02.04.02_03.파크뷰도급실행내역 02.04.02_03.평촌그라테아(03.03.05)위생,소화공내역_견적내역서_세인견적철" xfId="1777"/>
    <cellStyle name="_사전원가심의1_03.파크뷰도급실행내역 02.04.02_03.파크뷰도급실행내역 02.04.02_03.평촌그라테아(03.03.05)위생,소화공내역_피어리빌딩 소화공사" xfId="1778"/>
    <cellStyle name="_사전원가심의1_03.파크뷰도급실행내역 02.04.02_03.파크뷰도급실행내역 02.04.02_03.평촌그라테아(03.03.05)위생,소화공내역_한화천안점 정산내역서" xfId="1779"/>
    <cellStyle name="_사전원가심의1_03.파크뷰도급실행내역 02.04.02_03.파크뷰도급실행내역 02.04.02_갤러리아타임월드 직원화장실" xfId="1780"/>
    <cellStyle name="_사전원가심의1_03.파크뷰도급실행내역 02.04.02_03.파크뷰도급실행내역 02.04.02_견적내역서" xfId="1781"/>
    <cellStyle name="_사전원가심의1_03.파크뷰도급실행내역 02.04.02_03.파크뷰도급실행내역 02.04.02_견적내역서(park)" xfId="1782"/>
    <cellStyle name="_사전원가심의1_03.파크뷰도급실행내역 02.04.02_03.파크뷰도급실행내역 02.04.02_견적내역서(park)_겔러리아 견적서" xfId="1783"/>
    <cellStyle name="_사전원가심의1_03.파크뷰도급실행내역 02.04.02_03.파크뷰도급실행내역 02.04.02_견적내역서(park)_겔러리아 견적서_갤러리아타임월드 직원화장실" xfId="1784"/>
    <cellStyle name="_사전원가심의1_03.파크뷰도급실행내역 02.04.02_03.파크뷰도급실행내역 02.04.02_견적내역서(park)_겔러리아 견적서_한화천안점 정산내역서" xfId="1785"/>
    <cellStyle name="_사전원가심의1_03.파크뷰도급실행내역 02.04.02_03.파크뷰도급실행내역 02.04.02_견적내역서(park)_롯데명동점" xfId="1786"/>
    <cellStyle name="_사전원가심의1_03.파크뷰도급실행내역 02.04.02_03.파크뷰도급실행내역 02.04.02_견적내역서(park)_목동현대백화점" xfId="1787"/>
    <cellStyle name="_사전원가심의1_03.파크뷰도급실행내역 02.04.02_03.파크뷰도급실행내역 02.04.02_견적내역서(park)_세인견적철" xfId="1788"/>
    <cellStyle name="_사전원가심의1_03.파크뷰도급실행내역 02.04.02_03.파크뷰도급실행내역 02.04.02_견적내역서(안산테크노)" xfId="1789"/>
    <cellStyle name="_사전원가심의1_03.파크뷰도급실행내역 02.04.02_03.파크뷰도급실행내역 02.04.02_견적내역서(안산테크노)_겔러리아 견적서" xfId="1790"/>
    <cellStyle name="_사전원가심의1_03.파크뷰도급실행내역 02.04.02_03.파크뷰도급실행내역 02.04.02_견적내역서(안산테크노)_겔러리아 견적서_갤러리아타임월드 직원화장실" xfId="1791"/>
    <cellStyle name="_사전원가심의1_03.파크뷰도급실행내역 02.04.02_03.파크뷰도급실행내역 02.04.02_견적내역서(안산테크노)_겔러리아 견적서_한화천안점 정산내역서" xfId="1792"/>
    <cellStyle name="_사전원가심의1_03.파크뷰도급실행내역 02.04.02_03.파크뷰도급실행내역 02.04.02_견적내역서(안산테크노)_롯데명동점" xfId="1793"/>
    <cellStyle name="_사전원가심의1_03.파크뷰도급실행내역 02.04.02_03.파크뷰도급실행내역 02.04.02_견적내역서(안산테크노)_목동현대백화점" xfId="1794"/>
    <cellStyle name="_사전원가심의1_03.파크뷰도급실행내역 02.04.02_03.파크뷰도급실행내역 02.04.02_견적내역서(안산테크노)_세인견적철" xfId="1795"/>
    <cellStyle name="_사전원가심의1_03.파크뷰도급실행내역 02.04.02_03.파크뷰도급실행내역 02.04.02_견적내역서_겔러리아 견적서" xfId="1796"/>
    <cellStyle name="_사전원가심의1_03.파크뷰도급실행내역 02.04.02_03.파크뷰도급실행내역 02.04.02_견적내역서_겔러리아 견적서_갤러리아타임월드 직원화장실" xfId="1797"/>
    <cellStyle name="_사전원가심의1_03.파크뷰도급실행내역 02.04.02_03.파크뷰도급실행내역 02.04.02_견적내역서_겔러리아 견적서_한화천안점 정산내역서" xfId="1798"/>
    <cellStyle name="_사전원가심의1_03.파크뷰도급실행내역 02.04.02_03.파크뷰도급실행내역 02.04.02_견적내역서_롯데명동점" xfId="1799"/>
    <cellStyle name="_사전원가심의1_03.파크뷰도급실행내역 02.04.02_03.파크뷰도급실행내역 02.04.02_견적내역서_목동현대백화점" xfId="1800"/>
    <cellStyle name="_사전원가심의1_03.파크뷰도급실행내역 02.04.02_03.파크뷰도급실행내역 02.04.02_견적내역서_세인견적철" xfId="1801"/>
    <cellStyle name="_사전원가심의1_03.파크뷰도급실행내역 02.04.02_03.파크뷰도급실행내역 02.04.02_평촌트레벨(0602)-위생,소화공내역" xfId="1802"/>
    <cellStyle name="_사전원가심의1_03.파크뷰도급실행내역 02.04.02_03.파크뷰도급실행내역 02.04.02_평촌트레벨(0602)-위생,소화공내역_갤러리아타임월드 직원화장실" xfId="1803"/>
    <cellStyle name="_사전원가심의1_03.파크뷰도급실행내역 02.04.02_03.파크뷰도급실행내역 02.04.02_평촌트레벨(0602)-위생,소화공내역_견적내역서" xfId="1804"/>
    <cellStyle name="_사전원가심의1_03.파크뷰도급실행내역 02.04.02_03.파크뷰도급실행내역 02.04.02_평촌트레벨(0602)-위생,소화공내역_견적내역서(park)" xfId="1805"/>
    <cellStyle name="_사전원가심의1_03.파크뷰도급실행내역 02.04.02_03.파크뷰도급실행내역 02.04.02_평촌트레벨(0602)-위생,소화공내역_견적내역서(park)_겔러리아 견적서" xfId="1806"/>
    <cellStyle name="_사전원가심의1_03.파크뷰도급실행내역 02.04.02_03.파크뷰도급실행내역 02.04.02_평촌트레벨(0602)-위생,소화공내역_견적내역서(park)_겔러리아 견적서_갤러리아타임월드 직원화장실" xfId="1807"/>
    <cellStyle name="_사전원가심의1_03.파크뷰도급실행내역 02.04.02_03.파크뷰도급실행내역 02.04.02_평촌트레벨(0602)-위생,소화공내역_견적내역서(park)_겔러리아 견적서_한화천안점 정산내역서" xfId="1808"/>
    <cellStyle name="_사전원가심의1_03.파크뷰도급실행내역 02.04.02_03.파크뷰도급실행내역 02.04.02_평촌트레벨(0602)-위생,소화공내역_견적내역서(park)_롯데명동점" xfId="1809"/>
    <cellStyle name="_사전원가심의1_03.파크뷰도급실행내역 02.04.02_03.파크뷰도급실행내역 02.04.02_평촌트레벨(0602)-위생,소화공내역_견적내역서(park)_목동현대백화점" xfId="1810"/>
    <cellStyle name="_사전원가심의1_03.파크뷰도급실행내역 02.04.02_03.파크뷰도급실행내역 02.04.02_평촌트레벨(0602)-위생,소화공내역_견적내역서(park)_세인견적철" xfId="1811"/>
    <cellStyle name="_사전원가심의1_03.파크뷰도급실행내역 02.04.02_03.파크뷰도급실행내역 02.04.02_평촌트레벨(0602)-위생,소화공내역_견적내역서(안산테크노)" xfId="1812"/>
    <cellStyle name="_사전원가심의1_03.파크뷰도급실행내역 02.04.02_03.파크뷰도급실행내역 02.04.02_평촌트레벨(0602)-위생,소화공내역_견적내역서(안산테크노)_겔러리아 견적서" xfId="1813"/>
    <cellStyle name="_사전원가심의1_03.파크뷰도급실행내역 02.04.02_03.파크뷰도급실행내역 02.04.02_평촌트레벨(0602)-위생,소화공내역_견적내역서(안산테크노)_겔러리아 견적서_갤러리아타임월드 직원화장실" xfId="1814"/>
    <cellStyle name="_사전원가심의1_03.파크뷰도급실행내역 02.04.02_03.파크뷰도급실행내역 02.04.02_평촌트레벨(0602)-위생,소화공내역_견적내역서(안산테크노)_겔러리아 견적서_한화천안점 정산내역서" xfId="1815"/>
    <cellStyle name="_사전원가심의1_03.파크뷰도급실행내역 02.04.02_03.파크뷰도급실행내역 02.04.02_평촌트레벨(0602)-위생,소화공내역_견적내역서(안산테크노)_롯데명동점" xfId="1816"/>
    <cellStyle name="_사전원가심의1_03.파크뷰도급실행내역 02.04.02_03.파크뷰도급실행내역 02.04.02_평촌트레벨(0602)-위생,소화공내역_견적내역서(안산테크노)_목동현대백화점" xfId="1817"/>
    <cellStyle name="_사전원가심의1_03.파크뷰도급실행내역 02.04.02_03.파크뷰도급실행내역 02.04.02_평촌트레벨(0602)-위생,소화공내역_견적내역서(안산테크노)_세인견적철" xfId="1818"/>
    <cellStyle name="_사전원가심의1_03.파크뷰도급실행내역 02.04.02_03.파크뷰도급실행내역 02.04.02_평촌트레벨(0602)-위생,소화공내역_견적내역서_겔러리아 견적서" xfId="1819"/>
    <cellStyle name="_사전원가심의1_03.파크뷰도급실행내역 02.04.02_03.파크뷰도급실행내역 02.04.02_평촌트레벨(0602)-위생,소화공내역_견적내역서_겔러리아 견적서_갤러리아타임월드 직원화장실" xfId="1820"/>
    <cellStyle name="_사전원가심의1_03.파크뷰도급실행내역 02.04.02_03.파크뷰도급실행내역 02.04.02_평촌트레벨(0602)-위생,소화공내역_견적내역서_겔러리아 견적서_한화천안점 정산내역서" xfId="1821"/>
    <cellStyle name="_사전원가심의1_03.파크뷰도급실행내역 02.04.02_03.파크뷰도급실행내역 02.04.02_평촌트레벨(0602)-위생,소화공내역_견적내역서_롯데명동점" xfId="1822"/>
    <cellStyle name="_사전원가심의1_03.파크뷰도급실행내역 02.04.02_03.파크뷰도급실행내역 02.04.02_평촌트레벨(0602)-위생,소화공내역_견적내역서_목동현대백화점" xfId="1823"/>
    <cellStyle name="_사전원가심의1_03.파크뷰도급실행내역 02.04.02_03.파크뷰도급실행내역 02.04.02_평촌트레벨(0602)-위생,소화공내역_견적내역서_세인견적철" xfId="1824"/>
    <cellStyle name="_사전원가심의1_03.파크뷰도급실행내역 02.04.02_03.파크뷰도급실행내역 02.04.02_평촌트레벨(0602)-위생,소화공내역_피어리빌딩 소화공사" xfId="1825"/>
    <cellStyle name="_사전원가심의1_03.파크뷰도급실행내역 02.04.02_03.파크뷰도급실행내역 02.04.02_평촌트레벨(0602)-위생,소화공내역_한화천안점 정산내역서" xfId="1826"/>
    <cellStyle name="_사전원가심의1_03.파크뷰도급실행내역 02.04.02_03.파크뷰도급실행내역 02.04.02_피어리빌딩 소화공사" xfId="1827"/>
    <cellStyle name="_사전원가심의1_03.파크뷰도급실행내역 02.04.02_03.파크뷰도급실행내역 02.04.02_한화천안점 정산내역서" xfId="1828"/>
    <cellStyle name="_사전원가심의1_03.파크뷰도급실행내역 02.04.02_03.파크뷰도급실행내역 02.04.02_현장설명서-평촌트레벨" xfId="1829"/>
    <cellStyle name="_사전원가심의1_03.파크뷰도급실행내역 02.04.02_03.파크뷰도급실행내역 02.04.02_현장설명서-평촌트레벨_갤러리아타임월드 직원화장실" xfId="1830"/>
    <cellStyle name="_사전원가심의1_03.파크뷰도급실행내역 02.04.02_03.파크뷰도급실행내역 02.04.02_현장설명서-평촌트레벨_견적내역서" xfId="1831"/>
    <cellStyle name="_사전원가심의1_03.파크뷰도급실행내역 02.04.02_03.파크뷰도급실행내역 02.04.02_현장설명서-평촌트레벨_견적내역서(park)" xfId="1832"/>
    <cellStyle name="_사전원가심의1_03.파크뷰도급실행내역 02.04.02_03.파크뷰도급실행내역 02.04.02_현장설명서-평촌트레벨_견적내역서(park)_겔러리아 견적서" xfId="1833"/>
    <cellStyle name="_사전원가심의1_03.파크뷰도급실행내역 02.04.02_03.파크뷰도급실행내역 02.04.02_현장설명서-평촌트레벨_견적내역서(park)_겔러리아 견적서_갤러리아타임월드 직원화장실" xfId="1834"/>
    <cellStyle name="_사전원가심의1_03.파크뷰도급실행내역 02.04.02_03.파크뷰도급실행내역 02.04.02_현장설명서-평촌트레벨_견적내역서(park)_겔러리아 견적서_한화천안점 정산내역서" xfId="1835"/>
    <cellStyle name="_사전원가심의1_03.파크뷰도급실행내역 02.04.02_03.파크뷰도급실행내역 02.04.02_현장설명서-평촌트레벨_견적내역서(park)_롯데명동점" xfId="1836"/>
    <cellStyle name="_사전원가심의1_03.파크뷰도급실행내역 02.04.02_03.파크뷰도급실행내역 02.04.02_현장설명서-평촌트레벨_견적내역서(park)_목동현대백화점" xfId="1837"/>
    <cellStyle name="_사전원가심의1_03.파크뷰도급실행내역 02.04.02_03.파크뷰도급실행내역 02.04.02_현장설명서-평촌트레벨_견적내역서(park)_세인견적철" xfId="1838"/>
    <cellStyle name="_사전원가심의1_03.파크뷰도급실행내역 02.04.02_03.파크뷰도급실행내역 02.04.02_현장설명서-평촌트레벨_견적내역서(안산테크노)" xfId="1839"/>
    <cellStyle name="_사전원가심의1_03.파크뷰도급실행내역 02.04.02_03.파크뷰도급실행내역 02.04.02_현장설명서-평촌트레벨_견적내역서(안산테크노)_겔러리아 견적서" xfId="1840"/>
    <cellStyle name="_사전원가심의1_03.파크뷰도급실행내역 02.04.02_03.파크뷰도급실행내역 02.04.02_현장설명서-평촌트레벨_견적내역서(안산테크노)_겔러리아 견적서_갤러리아타임월드 직원화장실" xfId="1841"/>
    <cellStyle name="_사전원가심의1_03.파크뷰도급실행내역 02.04.02_03.파크뷰도급실행내역 02.04.02_현장설명서-평촌트레벨_견적내역서(안산테크노)_겔러리아 견적서_한화천안점 정산내역서" xfId="1842"/>
    <cellStyle name="_사전원가심의1_03.파크뷰도급실행내역 02.04.02_03.파크뷰도급실행내역 02.04.02_현장설명서-평촌트레벨_견적내역서(안산테크노)_롯데명동점" xfId="1843"/>
    <cellStyle name="_사전원가심의1_03.파크뷰도급실행내역 02.04.02_03.파크뷰도급실행내역 02.04.02_현장설명서-평촌트레벨_견적내역서(안산테크노)_목동현대백화점" xfId="1844"/>
    <cellStyle name="_사전원가심의1_03.파크뷰도급실행내역 02.04.02_03.파크뷰도급실행내역 02.04.02_현장설명서-평촌트레벨_견적내역서(안산테크노)_세인견적철" xfId="1845"/>
    <cellStyle name="_사전원가심의1_03.파크뷰도급실행내역 02.04.02_03.파크뷰도급실행내역 02.04.02_현장설명서-평촌트레벨_견적내역서_겔러리아 견적서" xfId="1846"/>
    <cellStyle name="_사전원가심의1_03.파크뷰도급실행내역 02.04.02_03.파크뷰도급실행내역 02.04.02_현장설명서-평촌트레벨_견적내역서_겔러리아 견적서_갤러리아타임월드 직원화장실" xfId="1847"/>
    <cellStyle name="_사전원가심의1_03.파크뷰도급실행내역 02.04.02_03.파크뷰도급실행내역 02.04.02_현장설명서-평촌트레벨_견적내역서_겔러리아 견적서_한화천안점 정산내역서" xfId="1848"/>
    <cellStyle name="_사전원가심의1_03.파크뷰도급실행내역 02.04.02_03.파크뷰도급실행내역 02.04.02_현장설명서-평촌트레벨_견적내역서_롯데명동점" xfId="1849"/>
    <cellStyle name="_사전원가심의1_03.파크뷰도급실행내역 02.04.02_03.파크뷰도급실행내역 02.04.02_현장설명서-평촌트레벨_견적내역서_목동현대백화점" xfId="1850"/>
    <cellStyle name="_사전원가심의1_03.파크뷰도급실행내역 02.04.02_03.파크뷰도급실행내역 02.04.02_현장설명서-평촌트레벨_견적내역서_세인견적철" xfId="1851"/>
    <cellStyle name="_사전원가심의1_03.파크뷰도급실행내역 02.04.02_03.파크뷰도급실행내역 02.04.02_현장설명서-평촌트레벨_피어리빌딩 소화공사" xfId="1852"/>
    <cellStyle name="_사전원가심의1_03.파크뷰도급실행내역 02.04.02_03.파크뷰도급실행내역 02.04.02_현장설명서-평촌트레벨_한화천안점 정산내역서" xfId="1853"/>
    <cellStyle name="_사전원가심의1_03.파크뷰도급실행내역 02.04.02_03.평촌그라테아(03.03.05)위생,소화공내역" xfId="1854"/>
    <cellStyle name="_사전원가심의1_03.파크뷰도급실행내역 02.04.02_03.평촌그라테아(03.03.05)위생,소화공내역_갤러리아타임월드 직원화장실" xfId="1855"/>
    <cellStyle name="_사전원가심의1_03.파크뷰도급실행내역 02.04.02_03.평촌그라테아(03.03.05)위생,소화공내역_견적내역서" xfId="1856"/>
    <cellStyle name="_사전원가심의1_03.파크뷰도급실행내역 02.04.02_03.평촌그라테아(03.03.05)위생,소화공내역_견적내역서(park)" xfId="1857"/>
    <cellStyle name="_사전원가심의1_03.파크뷰도급실행내역 02.04.02_03.평촌그라테아(03.03.05)위생,소화공내역_견적내역서(park)_겔러리아 견적서" xfId="1858"/>
    <cellStyle name="_사전원가심의1_03.파크뷰도급실행내역 02.04.02_03.평촌그라테아(03.03.05)위생,소화공내역_견적내역서(park)_겔러리아 견적서_갤러리아타임월드 직원화장실" xfId="1859"/>
    <cellStyle name="_사전원가심의1_03.파크뷰도급실행내역 02.04.02_03.평촌그라테아(03.03.05)위생,소화공내역_견적내역서(park)_겔러리아 견적서_한화천안점 정산내역서" xfId="1860"/>
    <cellStyle name="_사전원가심의1_03.파크뷰도급실행내역 02.04.02_03.평촌그라테아(03.03.05)위생,소화공내역_견적내역서(park)_롯데명동점" xfId="1861"/>
    <cellStyle name="_사전원가심의1_03.파크뷰도급실행내역 02.04.02_03.평촌그라테아(03.03.05)위생,소화공내역_견적내역서(park)_목동현대백화점" xfId="1862"/>
    <cellStyle name="_사전원가심의1_03.파크뷰도급실행내역 02.04.02_03.평촌그라테아(03.03.05)위생,소화공내역_견적내역서(park)_세인견적철" xfId="1863"/>
    <cellStyle name="_사전원가심의1_03.파크뷰도급실행내역 02.04.02_03.평촌그라테아(03.03.05)위생,소화공내역_견적내역서(안산테크노)" xfId="1864"/>
    <cellStyle name="_사전원가심의1_03.파크뷰도급실행내역 02.04.02_03.평촌그라테아(03.03.05)위생,소화공내역_견적내역서(안산테크노)_겔러리아 견적서" xfId="1865"/>
    <cellStyle name="_사전원가심의1_03.파크뷰도급실행내역 02.04.02_03.평촌그라테아(03.03.05)위생,소화공내역_견적내역서(안산테크노)_겔러리아 견적서_갤러리아타임월드 직원화장실" xfId="1866"/>
    <cellStyle name="_사전원가심의1_03.파크뷰도급실행내역 02.04.02_03.평촌그라테아(03.03.05)위생,소화공내역_견적내역서(안산테크노)_겔러리아 견적서_한화천안점 정산내역서" xfId="1867"/>
    <cellStyle name="_사전원가심의1_03.파크뷰도급실행내역 02.04.02_03.평촌그라테아(03.03.05)위생,소화공내역_견적내역서(안산테크노)_롯데명동점" xfId="1868"/>
    <cellStyle name="_사전원가심의1_03.파크뷰도급실행내역 02.04.02_03.평촌그라테아(03.03.05)위생,소화공내역_견적내역서(안산테크노)_목동현대백화점" xfId="1869"/>
    <cellStyle name="_사전원가심의1_03.파크뷰도급실행내역 02.04.02_03.평촌그라테아(03.03.05)위생,소화공내역_견적내역서(안산테크노)_세인견적철" xfId="1870"/>
    <cellStyle name="_사전원가심의1_03.파크뷰도급실행내역 02.04.02_03.평촌그라테아(03.03.05)위생,소화공내역_견적내역서_겔러리아 견적서" xfId="1871"/>
    <cellStyle name="_사전원가심의1_03.파크뷰도급실행내역 02.04.02_03.평촌그라테아(03.03.05)위생,소화공내역_견적내역서_겔러리아 견적서_갤러리아타임월드 직원화장실" xfId="1872"/>
    <cellStyle name="_사전원가심의1_03.파크뷰도급실행내역 02.04.02_03.평촌그라테아(03.03.05)위생,소화공내역_견적내역서_겔러리아 견적서_한화천안점 정산내역서" xfId="1873"/>
    <cellStyle name="_사전원가심의1_03.파크뷰도급실행내역 02.04.02_03.평촌그라테아(03.03.05)위생,소화공내역_견적내역서_롯데명동점" xfId="1874"/>
    <cellStyle name="_사전원가심의1_03.파크뷰도급실행내역 02.04.02_03.평촌그라테아(03.03.05)위생,소화공내역_견적내역서_목동현대백화점" xfId="1875"/>
    <cellStyle name="_사전원가심의1_03.파크뷰도급실행내역 02.04.02_03.평촌그라테아(03.03.05)위생,소화공내역_견적내역서_세인견적철" xfId="1876"/>
    <cellStyle name="_사전원가심의1_03.파크뷰도급실행내역 02.04.02_03.평촌그라테아(03.03.05)위생,소화공내역_피어리빌딩 소화공사" xfId="1877"/>
    <cellStyle name="_사전원가심의1_03.파크뷰도급실행내역 02.04.02_03.평촌그라테아(03.03.05)위생,소화공내역_한화천안점 정산내역서" xfId="1878"/>
    <cellStyle name="_사전원가심의1_03.파크뷰도급실행내역 02.04.02_갤러리아타임월드 직원화장실" xfId="1879"/>
    <cellStyle name="_사전원가심의1_03.파크뷰도급실행내역 02.04.02_견적내역서" xfId="1880"/>
    <cellStyle name="_사전원가심의1_03.파크뷰도급실행내역 02.04.02_견적내역서(park)" xfId="1881"/>
    <cellStyle name="_사전원가심의1_03.파크뷰도급실행내역 02.04.02_견적내역서(park)_겔러리아 견적서" xfId="1882"/>
    <cellStyle name="_사전원가심의1_03.파크뷰도급실행내역 02.04.02_견적내역서(park)_겔러리아 견적서_갤러리아타임월드 직원화장실" xfId="1883"/>
    <cellStyle name="_사전원가심의1_03.파크뷰도급실행내역 02.04.02_견적내역서(park)_겔러리아 견적서_한화천안점 정산내역서" xfId="1884"/>
    <cellStyle name="_사전원가심의1_03.파크뷰도급실행내역 02.04.02_견적내역서(park)_롯데명동점" xfId="1885"/>
    <cellStyle name="_사전원가심의1_03.파크뷰도급실행내역 02.04.02_견적내역서(park)_목동현대백화점" xfId="1886"/>
    <cellStyle name="_사전원가심의1_03.파크뷰도급실행내역 02.04.02_견적내역서(park)_세인견적철" xfId="1887"/>
    <cellStyle name="_사전원가심의1_03.파크뷰도급실행내역 02.04.02_견적내역서(안산테크노)" xfId="1888"/>
    <cellStyle name="_사전원가심의1_03.파크뷰도급실행내역 02.04.02_견적내역서(안산테크노)_겔러리아 견적서" xfId="1889"/>
    <cellStyle name="_사전원가심의1_03.파크뷰도급실행내역 02.04.02_견적내역서(안산테크노)_겔러리아 견적서_갤러리아타임월드 직원화장실" xfId="1890"/>
    <cellStyle name="_사전원가심의1_03.파크뷰도급실행내역 02.04.02_견적내역서(안산테크노)_겔러리아 견적서_한화천안점 정산내역서" xfId="1891"/>
    <cellStyle name="_사전원가심의1_03.파크뷰도급실행내역 02.04.02_견적내역서(안산테크노)_롯데명동점" xfId="1892"/>
    <cellStyle name="_사전원가심의1_03.파크뷰도급실행내역 02.04.02_견적내역서(안산테크노)_목동현대백화점" xfId="1893"/>
    <cellStyle name="_사전원가심의1_03.파크뷰도급실행내역 02.04.02_견적내역서(안산테크노)_세인견적철" xfId="1894"/>
    <cellStyle name="_사전원가심의1_03.파크뷰도급실행내역 02.04.02_견적내역서_겔러리아 견적서" xfId="1895"/>
    <cellStyle name="_사전원가심의1_03.파크뷰도급실행내역 02.04.02_견적내역서_겔러리아 견적서_갤러리아타임월드 직원화장실" xfId="1896"/>
    <cellStyle name="_사전원가심의1_03.파크뷰도급실행내역 02.04.02_견적내역서_겔러리아 견적서_한화천안점 정산내역서" xfId="1897"/>
    <cellStyle name="_사전원가심의1_03.파크뷰도급실행내역 02.04.02_견적내역서_롯데명동점" xfId="1898"/>
    <cellStyle name="_사전원가심의1_03.파크뷰도급실행내역 02.04.02_견적내역서_목동현대백화점" xfId="1899"/>
    <cellStyle name="_사전원가심의1_03.파크뷰도급실행내역 02.04.02_견적내역서_세인견적철" xfId="1900"/>
    <cellStyle name="_사전원가심의1_03.파크뷰도급실행내역 02.04.02_평촌트레벨(0602)-위생,소화공내역" xfId="1901"/>
    <cellStyle name="_사전원가심의1_03.파크뷰도급실행내역 02.04.02_평촌트레벨(0602)-위생,소화공내역_갤러리아타임월드 직원화장실" xfId="1902"/>
    <cellStyle name="_사전원가심의1_03.파크뷰도급실행내역 02.04.02_평촌트레벨(0602)-위생,소화공내역_견적내역서" xfId="1903"/>
    <cellStyle name="_사전원가심의1_03.파크뷰도급실행내역 02.04.02_평촌트레벨(0602)-위생,소화공내역_견적내역서(park)" xfId="1904"/>
    <cellStyle name="_사전원가심의1_03.파크뷰도급실행내역 02.04.02_평촌트레벨(0602)-위생,소화공내역_견적내역서(park)_겔러리아 견적서" xfId="1905"/>
    <cellStyle name="_사전원가심의1_03.파크뷰도급실행내역 02.04.02_평촌트레벨(0602)-위생,소화공내역_견적내역서(park)_겔러리아 견적서_갤러리아타임월드 직원화장실" xfId="1906"/>
    <cellStyle name="_사전원가심의1_03.파크뷰도급실행내역 02.04.02_평촌트레벨(0602)-위생,소화공내역_견적내역서(park)_겔러리아 견적서_한화천안점 정산내역서" xfId="1907"/>
    <cellStyle name="_사전원가심의1_03.파크뷰도급실행내역 02.04.02_평촌트레벨(0602)-위생,소화공내역_견적내역서(park)_롯데명동점" xfId="1908"/>
    <cellStyle name="_사전원가심의1_03.파크뷰도급실행내역 02.04.02_평촌트레벨(0602)-위생,소화공내역_견적내역서(park)_목동현대백화점" xfId="1909"/>
    <cellStyle name="_사전원가심의1_03.파크뷰도급실행내역 02.04.02_평촌트레벨(0602)-위생,소화공내역_견적내역서(park)_세인견적철" xfId="1910"/>
    <cellStyle name="_사전원가심의1_03.파크뷰도급실행내역 02.04.02_평촌트레벨(0602)-위생,소화공내역_견적내역서(안산테크노)" xfId="1911"/>
    <cellStyle name="_사전원가심의1_03.파크뷰도급실행내역 02.04.02_평촌트레벨(0602)-위생,소화공내역_견적내역서(안산테크노)_겔러리아 견적서" xfId="1912"/>
    <cellStyle name="_사전원가심의1_03.파크뷰도급실행내역 02.04.02_평촌트레벨(0602)-위생,소화공내역_견적내역서(안산테크노)_겔러리아 견적서_갤러리아타임월드 직원화장실" xfId="1913"/>
    <cellStyle name="_사전원가심의1_03.파크뷰도급실행내역 02.04.02_평촌트레벨(0602)-위생,소화공내역_견적내역서(안산테크노)_겔러리아 견적서_한화천안점 정산내역서" xfId="1914"/>
    <cellStyle name="_사전원가심의1_03.파크뷰도급실행내역 02.04.02_평촌트레벨(0602)-위생,소화공내역_견적내역서(안산테크노)_롯데명동점" xfId="1915"/>
    <cellStyle name="_사전원가심의1_03.파크뷰도급실행내역 02.04.02_평촌트레벨(0602)-위생,소화공내역_견적내역서(안산테크노)_목동현대백화점" xfId="1916"/>
    <cellStyle name="_사전원가심의1_03.파크뷰도급실행내역 02.04.02_평촌트레벨(0602)-위생,소화공내역_견적내역서(안산테크노)_세인견적철" xfId="1917"/>
    <cellStyle name="_사전원가심의1_03.파크뷰도급실행내역 02.04.02_평촌트레벨(0602)-위생,소화공내역_견적내역서_겔러리아 견적서" xfId="1918"/>
    <cellStyle name="_사전원가심의1_03.파크뷰도급실행내역 02.04.02_평촌트레벨(0602)-위생,소화공내역_견적내역서_겔러리아 견적서_갤러리아타임월드 직원화장실" xfId="1919"/>
    <cellStyle name="_사전원가심의1_03.파크뷰도급실행내역 02.04.02_평촌트레벨(0602)-위생,소화공내역_견적내역서_겔러리아 견적서_한화천안점 정산내역서" xfId="1920"/>
    <cellStyle name="_사전원가심의1_03.파크뷰도급실행내역 02.04.02_평촌트레벨(0602)-위생,소화공내역_견적내역서_롯데명동점" xfId="1921"/>
    <cellStyle name="_사전원가심의1_03.파크뷰도급실행내역 02.04.02_평촌트레벨(0602)-위생,소화공내역_견적내역서_목동현대백화점" xfId="1922"/>
    <cellStyle name="_사전원가심의1_03.파크뷰도급실행내역 02.04.02_평촌트레벨(0602)-위생,소화공내역_견적내역서_세인견적철" xfId="1923"/>
    <cellStyle name="_사전원가심의1_03.파크뷰도급실행내역 02.04.02_평촌트레벨(0602)-위생,소화공내역_피어리빌딩 소화공사" xfId="1924"/>
    <cellStyle name="_사전원가심의1_03.파크뷰도급실행내역 02.04.02_평촌트레벨(0602)-위생,소화공내역_한화천안점 정산내역서" xfId="1925"/>
    <cellStyle name="_사전원가심의1_03.파크뷰도급실행내역 02.04.02_피어리빌딩 소화공사" xfId="1926"/>
    <cellStyle name="_사전원가심의1_03.파크뷰도급실행내역 02.04.02_한화천안점 정산내역서" xfId="1927"/>
    <cellStyle name="_사전원가심의1_03.파크뷰도급실행내역 02.04.02_현장설명서-평촌트레벨" xfId="1928"/>
    <cellStyle name="_사전원가심의1_03.파크뷰도급실행내역 02.04.02_현장설명서-평촌트레벨_갤러리아타임월드 직원화장실" xfId="1929"/>
    <cellStyle name="_사전원가심의1_03.파크뷰도급실행내역 02.04.02_현장설명서-평촌트레벨_견적내역서" xfId="1930"/>
    <cellStyle name="_사전원가심의1_03.파크뷰도급실행내역 02.04.02_현장설명서-평촌트레벨_견적내역서(park)" xfId="1931"/>
    <cellStyle name="_사전원가심의1_03.파크뷰도급실행내역 02.04.02_현장설명서-평촌트레벨_견적내역서(park)_겔러리아 견적서" xfId="1932"/>
    <cellStyle name="_사전원가심의1_03.파크뷰도급실행내역 02.04.02_현장설명서-평촌트레벨_견적내역서(park)_겔러리아 견적서_갤러리아타임월드 직원화장실" xfId="1933"/>
    <cellStyle name="_사전원가심의1_03.파크뷰도급실행내역 02.04.02_현장설명서-평촌트레벨_견적내역서(park)_겔러리아 견적서_한화천안점 정산내역서" xfId="1934"/>
    <cellStyle name="_사전원가심의1_03.파크뷰도급실행내역 02.04.02_현장설명서-평촌트레벨_견적내역서(park)_롯데명동점" xfId="1935"/>
    <cellStyle name="_사전원가심의1_03.파크뷰도급실행내역 02.04.02_현장설명서-평촌트레벨_견적내역서(park)_목동현대백화점" xfId="1936"/>
    <cellStyle name="_사전원가심의1_03.파크뷰도급실행내역 02.04.02_현장설명서-평촌트레벨_견적내역서(park)_세인견적철" xfId="1937"/>
    <cellStyle name="_사전원가심의1_03.파크뷰도급실행내역 02.04.02_현장설명서-평촌트레벨_견적내역서(안산테크노)" xfId="1938"/>
    <cellStyle name="_사전원가심의1_03.파크뷰도급실행내역 02.04.02_현장설명서-평촌트레벨_견적내역서(안산테크노)_겔러리아 견적서" xfId="1939"/>
    <cellStyle name="_사전원가심의1_03.파크뷰도급실행내역 02.04.02_현장설명서-평촌트레벨_견적내역서(안산테크노)_겔러리아 견적서_갤러리아타임월드 직원화장실" xfId="1940"/>
    <cellStyle name="_사전원가심의1_03.파크뷰도급실행내역 02.04.02_현장설명서-평촌트레벨_견적내역서(안산테크노)_겔러리아 견적서_한화천안점 정산내역서" xfId="1941"/>
    <cellStyle name="_사전원가심의1_03.파크뷰도급실행내역 02.04.02_현장설명서-평촌트레벨_견적내역서(안산테크노)_롯데명동점" xfId="1942"/>
    <cellStyle name="_사전원가심의1_03.파크뷰도급실행내역 02.04.02_현장설명서-평촌트레벨_견적내역서(안산테크노)_목동현대백화점" xfId="1943"/>
    <cellStyle name="_사전원가심의1_03.파크뷰도급실행내역 02.04.02_현장설명서-평촌트레벨_견적내역서(안산테크노)_세인견적철" xfId="1944"/>
    <cellStyle name="_사전원가심의1_03.파크뷰도급실행내역 02.04.02_현장설명서-평촌트레벨_견적내역서_겔러리아 견적서" xfId="1945"/>
    <cellStyle name="_사전원가심의1_03.파크뷰도급실행내역 02.04.02_현장설명서-평촌트레벨_견적내역서_겔러리아 견적서_갤러리아타임월드 직원화장실" xfId="1946"/>
    <cellStyle name="_사전원가심의1_03.파크뷰도급실행내역 02.04.02_현장설명서-평촌트레벨_견적내역서_겔러리아 견적서_한화천안점 정산내역서" xfId="1947"/>
    <cellStyle name="_사전원가심의1_03.파크뷰도급실행내역 02.04.02_현장설명서-평촌트레벨_견적내역서_롯데명동점" xfId="1948"/>
    <cellStyle name="_사전원가심의1_03.파크뷰도급실행내역 02.04.02_현장설명서-평촌트레벨_견적내역서_목동현대백화점" xfId="1949"/>
    <cellStyle name="_사전원가심의1_03.파크뷰도급실행내역 02.04.02_현장설명서-평촌트레벨_견적내역서_세인견적철" xfId="1950"/>
    <cellStyle name="_사전원가심의1_03.파크뷰도급실행내역 02.04.02_현장설명서-평촌트레벨_피어리빌딩 소화공사" xfId="1951"/>
    <cellStyle name="_사전원가심의1_03.파크뷰도급실행내역 02.04.02_현장설명서-평촌트레벨_한화천안점 정산내역서" xfId="1952"/>
    <cellStyle name="_사전원가심의1_03.평촌그라테아(03.03.05)위생,소화공내역" xfId="1953"/>
    <cellStyle name="_사전원가심의1_03.평촌그라테아(03.03.05)위생,소화공내역_갤러리아타임월드 직원화장실" xfId="1954"/>
    <cellStyle name="_사전원가심의1_03.평촌그라테아(03.03.05)위생,소화공내역_견적내역서" xfId="1955"/>
    <cellStyle name="_사전원가심의1_03.평촌그라테아(03.03.05)위생,소화공내역_견적내역서(park)" xfId="1956"/>
    <cellStyle name="_사전원가심의1_03.평촌그라테아(03.03.05)위생,소화공내역_견적내역서(park)_겔러리아 견적서" xfId="1957"/>
    <cellStyle name="_사전원가심의1_03.평촌그라테아(03.03.05)위생,소화공내역_견적내역서(park)_겔러리아 견적서_갤러리아타임월드 직원화장실" xfId="1958"/>
    <cellStyle name="_사전원가심의1_03.평촌그라테아(03.03.05)위생,소화공내역_견적내역서(park)_겔러리아 견적서_한화천안점 정산내역서" xfId="1959"/>
    <cellStyle name="_사전원가심의1_03.평촌그라테아(03.03.05)위생,소화공내역_견적내역서(park)_롯데명동점" xfId="1960"/>
    <cellStyle name="_사전원가심의1_03.평촌그라테아(03.03.05)위생,소화공내역_견적내역서(park)_목동현대백화점" xfId="1961"/>
    <cellStyle name="_사전원가심의1_03.평촌그라테아(03.03.05)위생,소화공내역_견적내역서(park)_세인견적철" xfId="1962"/>
    <cellStyle name="_사전원가심의1_03.평촌그라테아(03.03.05)위생,소화공내역_견적내역서(안산테크노)" xfId="1963"/>
    <cellStyle name="_사전원가심의1_03.평촌그라테아(03.03.05)위생,소화공내역_견적내역서(안산테크노)_겔러리아 견적서" xfId="1964"/>
    <cellStyle name="_사전원가심의1_03.평촌그라테아(03.03.05)위생,소화공내역_견적내역서(안산테크노)_겔러리아 견적서_갤러리아타임월드 직원화장실" xfId="1965"/>
    <cellStyle name="_사전원가심의1_03.평촌그라테아(03.03.05)위생,소화공내역_견적내역서(안산테크노)_겔러리아 견적서_한화천안점 정산내역서" xfId="1966"/>
    <cellStyle name="_사전원가심의1_03.평촌그라테아(03.03.05)위생,소화공내역_견적내역서(안산테크노)_롯데명동점" xfId="1967"/>
    <cellStyle name="_사전원가심의1_03.평촌그라테아(03.03.05)위생,소화공내역_견적내역서(안산테크노)_목동현대백화점" xfId="1968"/>
    <cellStyle name="_사전원가심의1_03.평촌그라테아(03.03.05)위생,소화공내역_견적내역서(안산테크노)_세인견적철" xfId="1969"/>
    <cellStyle name="_사전원가심의1_03.평촌그라테아(03.03.05)위생,소화공내역_견적내역서_겔러리아 견적서" xfId="1970"/>
    <cellStyle name="_사전원가심의1_03.평촌그라테아(03.03.05)위생,소화공내역_견적내역서_겔러리아 견적서_갤러리아타임월드 직원화장실" xfId="1971"/>
    <cellStyle name="_사전원가심의1_03.평촌그라테아(03.03.05)위생,소화공내역_견적내역서_겔러리아 견적서_한화천안점 정산내역서" xfId="1972"/>
    <cellStyle name="_사전원가심의1_03.평촌그라테아(03.03.05)위생,소화공내역_견적내역서_롯데명동점" xfId="1973"/>
    <cellStyle name="_사전원가심의1_03.평촌그라테아(03.03.05)위생,소화공내역_견적내역서_목동현대백화점" xfId="1974"/>
    <cellStyle name="_사전원가심의1_03.평촌그라테아(03.03.05)위생,소화공내역_견적내역서_세인견적철" xfId="1975"/>
    <cellStyle name="_사전원가심의1_03.평촌그라테아(03.03.05)위생,소화공내역_피어리빌딩 소화공사" xfId="1976"/>
    <cellStyle name="_사전원가심의1_03.평촌그라테아(03.03.05)위생,소화공내역_한화천안점 정산내역서" xfId="1977"/>
    <cellStyle name="_사전원가심의1_06)미금실행도급내역서(2002.06.18.)-설비최종출력,결재용" xfId="1978"/>
    <cellStyle name="_사전원가심의1_06)미금실행도급내역서(2002.06.18.)-설비최종출력,결재용_갤러리아타임월드 직원화장실" xfId="1979"/>
    <cellStyle name="_사전원가심의1_06)미금실행도급내역서(2002.06.18.)-설비최종출력,결재용_견적내역서" xfId="1980"/>
    <cellStyle name="_사전원가심의1_06)미금실행도급내역서(2002.06.18.)-설비최종출력,결재용_견적내역서(park)" xfId="1981"/>
    <cellStyle name="_사전원가심의1_06)미금실행도급내역서(2002.06.18.)-설비최종출력,결재용_견적내역서(park)_겔러리아 견적서" xfId="1982"/>
    <cellStyle name="_사전원가심의1_06)미금실행도급내역서(2002.06.18.)-설비최종출력,결재용_견적내역서(park)_겔러리아 견적서_갤러리아타임월드 직원화장실" xfId="1983"/>
    <cellStyle name="_사전원가심의1_06)미금실행도급내역서(2002.06.18.)-설비최종출력,결재용_견적내역서(park)_겔러리아 견적서_한화천안점 정산내역서" xfId="1984"/>
    <cellStyle name="_사전원가심의1_06)미금실행도급내역서(2002.06.18.)-설비최종출력,결재용_견적내역서(park)_롯데명동점" xfId="1985"/>
    <cellStyle name="_사전원가심의1_06)미금실행도급내역서(2002.06.18.)-설비최종출력,결재용_견적내역서(park)_목동현대백화점" xfId="1986"/>
    <cellStyle name="_사전원가심의1_06)미금실행도급내역서(2002.06.18.)-설비최종출력,결재용_견적내역서(park)_세인견적철" xfId="1987"/>
    <cellStyle name="_사전원가심의1_06)미금실행도급내역서(2002.06.18.)-설비최종출력,결재용_견적내역서(안산테크노)" xfId="1988"/>
    <cellStyle name="_사전원가심의1_06)미금실행도급내역서(2002.06.18.)-설비최종출력,결재용_견적내역서(안산테크노)_겔러리아 견적서" xfId="1989"/>
    <cellStyle name="_사전원가심의1_06)미금실행도급내역서(2002.06.18.)-설비최종출력,결재용_견적내역서(안산테크노)_겔러리아 견적서_갤러리아타임월드 직원화장실" xfId="1990"/>
    <cellStyle name="_사전원가심의1_06)미금실행도급내역서(2002.06.18.)-설비최종출력,결재용_견적내역서(안산테크노)_겔러리아 견적서_한화천안점 정산내역서" xfId="1991"/>
    <cellStyle name="_사전원가심의1_06)미금실행도급내역서(2002.06.18.)-설비최종출력,결재용_견적내역서(안산테크노)_롯데명동점" xfId="1992"/>
    <cellStyle name="_사전원가심의1_06)미금실행도급내역서(2002.06.18.)-설비최종출력,결재용_견적내역서(안산테크노)_목동현대백화점" xfId="1993"/>
    <cellStyle name="_사전원가심의1_06)미금실행도급내역서(2002.06.18.)-설비최종출력,결재용_견적내역서(안산테크노)_세인견적철" xfId="1994"/>
    <cellStyle name="_사전원가심의1_06)미금실행도급내역서(2002.06.18.)-설비최종출력,결재용_견적내역서_겔러리아 견적서" xfId="1995"/>
    <cellStyle name="_사전원가심의1_06)미금실행도급내역서(2002.06.18.)-설비최종출력,결재용_견적내역서_겔러리아 견적서_갤러리아타임월드 직원화장실" xfId="1996"/>
    <cellStyle name="_사전원가심의1_06)미금실행도급내역서(2002.06.18.)-설비최종출력,결재용_견적내역서_겔러리아 견적서_한화천안점 정산내역서" xfId="1997"/>
    <cellStyle name="_사전원가심의1_06)미금실행도급내역서(2002.06.18.)-설비최종출력,결재용_견적내역서_롯데명동점" xfId="1998"/>
    <cellStyle name="_사전원가심의1_06)미금실행도급내역서(2002.06.18.)-설비최종출력,결재용_견적내역서_목동현대백화점" xfId="1999"/>
    <cellStyle name="_사전원가심의1_06)미금실행도급내역서(2002.06.18.)-설비최종출력,결재용_견적내역서_세인견적철" xfId="2000"/>
    <cellStyle name="_사전원가심의1_06)미금실행도급내역서(2002.06.18.)-설비최종출력,결재용_평촌그라테아신축공사(동양제출)" xfId="2001"/>
    <cellStyle name="_사전원가심의1_06)미금실행도급내역서(2002.06.18.)-설비최종출력,결재용_평촌그라테아신축공사(동양제출)_갤러리아타임월드 직원화장실" xfId="2002"/>
    <cellStyle name="_사전원가심의1_06)미금실행도급내역서(2002.06.18.)-설비최종출력,결재용_평촌그라테아신축공사(동양제출)_견적내역서" xfId="2003"/>
    <cellStyle name="_사전원가심의1_06)미금실행도급내역서(2002.06.18.)-설비최종출력,결재용_평촌그라테아신축공사(동양제출)_견적내역서(park)" xfId="2004"/>
    <cellStyle name="_사전원가심의1_06)미금실행도급내역서(2002.06.18.)-설비최종출력,결재용_평촌그라테아신축공사(동양제출)_견적내역서(park)_겔러리아 견적서" xfId="2005"/>
    <cellStyle name="_사전원가심의1_06)미금실행도급내역서(2002.06.18.)-설비최종출력,결재용_평촌그라테아신축공사(동양제출)_견적내역서(park)_겔러리아 견적서_갤러리아타임월드 직원화장실" xfId="2006"/>
    <cellStyle name="_사전원가심의1_06)미금실행도급내역서(2002.06.18.)-설비최종출력,결재용_평촌그라테아신축공사(동양제출)_견적내역서(park)_겔러리아 견적서_한화천안점 정산내역서" xfId="2007"/>
    <cellStyle name="_사전원가심의1_06)미금실행도급내역서(2002.06.18.)-설비최종출력,결재용_평촌그라테아신축공사(동양제출)_견적내역서(park)_롯데명동점" xfId="2008"/>
    <cellStyle name="_사전원가심의1_06)미금실행도급내역서(2002.06.18.)-설비최종출력,결재용_평촌그라테아신축공사(동양제출)_견적내역서(park)_목동현대백화점" xfId="2009"/>
    <cellStyle name="_사전원가심의1_06)미금실행도급내역서(2002.06.18.)-설비최종출력,결재용_평촌그라테아신축공사(동양제출)_견적내역서(park)_세인견적철" xfId="2010"/>
    <cellStyle name="_사전원가심의1_06)미금실행도급내역서(2002.06.18.)-설비최종출력,결재용_평촌그라테아신축공사(동양제출)_견적내역서(안산테크노)" xfId="2011"/>
    <cellStyle name="_사전원가심의1_06)미금실행도급내역서(2002.06.18.)-설비최종출력,결재용_평촌그라테아신축공사(동양제출)_견적내역서(안산테크노)_겔러리아 견적서" xfId="2012"/>
    <cellStyle name="_사전원가심의1_06)미금실행도급내역서(2002.06.18.)-설비최종출력,결재용_평촌그라테아신축공사(동양제출)_견적내역서(안산테크노)_겔러리아 견적서_갤러리아타임월드 직원화장실" xfId="2013"/>
    <cellStyle name="_사전원가심의1_06)미금실행도급내역서(2002.06.18.)-설비최종출력,결재용_평촌그라테아신축공사(동양제출)_견적내역서(안산테크노)_겔러리아 견적서_한화천안점 정산내역서" xfId="2014"/>
    <cellStyle name="_사전원가심의1_06)미금실행도급내역서(2002.06.18.)-설비최종출력,결재용_평촌그라테아신축공사(동양제출)_견적내역서(안산테크노)_롯데명동점" xfId="2015"/>
    <cellStyle name="_사전원가심의1_06)미금실행도급내역서(2002.06.18.)-설비최종출력,결재용_평촌그라테아신축공사(동양제출)_견적내역서(안산테크노)_목동현대백화점" xfId="2016"/>
    <cellStyle name="_사전원가심의1_06)미금실행도급내역서(2002.06.18.)-설비최종출력,결재용_평촌그라테아신축공사(동양제출)_견적내역서(안산테크노)_세인견적철" xfId="2017"/>
    <cellStyle name="_사전원가심의1_06)미금실행도급내역서(2002.06.18.)-설비최종출력,결재용_평촌그라테아신축공사(동양제출)_견적내역서_겔러리아 견적서" xfId="2018"/>
    <cellStyle name="_사전원가심의1_06)미금실행도급내역서(2002.06.18.)-설비최종출력,결재용_평촌그라테아신축공사(동양제출)_견적내역서_겔러리아 견적서_갤러리아타임월드 직원화장실" xfId="2019"/>
    <cellStyle name="_사전원가심의1_06)미금실행도급내역서(2002.06.18.)-설비최종출력,결재용_평촌그라테아신축공사(동양제출)_견적내역서_겔러리아 견적서_한화천안점 정산내역서" xfId="2020"/>
    <cellStyle name="_사전원가심의1_06)미금실행도급내역서(2002.06.18.)-설비최종출력,결재용_평촌그라테아신축공사(동양제출)_견적내역서_롯데명동점" xfId="2021"/>
    <cellStyle name="_사전원가심의1_06)미금실행도급내역서(2002.06.18.)-설비최종출력,결재용_평촌그라테아신축공사(동양제출)_견적내역서_목동현대백화점" xfId="2022"/>
    <cellStyle name="_사전원가심의1_06)미금실행도급내역서(2002.06.18.)-설비최종출력,결재용_평촌그라테아신축공사(동양제출)_견적내역서_세인견적철" xfId="2023"/>
    <cellStyle name="_사전원가심의1_06)미금실행도급내역서(2002.06.18.)-설비최종출력,결재용_평촌그라테아신축공사(동양제출)_피어리빌딩 소화공사" xfId="2024"/>
    <cellStyle name="_사전원가심의1_06)미금실행도급내역서(2002.06.18.)-설비최종출력,결재용_평촌그라테아신축공사(동양제출)_한화천안점 정산내역서" xfId="2025"/>
    <cellStyle name="_사전원가심의1_06)미금실행도급내역서(2002.06.18.)-설비최종출력,결재용_평촌그라테아신축공사최종(제출)" xfId="2026"/>
    <cellStyle name="_사전원가심의1_06)미금실행도급내역서(2002.06.18.)-설비최종출력,결재용_평촌그라테아신축공사최종(제출)_갤러리아타임월드 직원화장실" xfId="2027"/>
    <cellStyle name="_사전원가심의1_06)미금실행도급내역서(2002.06.18.)-설비최종출력,결재용_평촌그라테아신축공사최종(제출)_견적내역서" xfId="2028"/>
    <cellStyle name="_사전원가심의1_06)미금실행도급내역서(2002.06.18.)-설비최종출력,결재용_평촌그라테아신축공사최종(제출)_견적내역서(park)" xfId="2029"/>
    <cellStyle name="_사전원가심의1_06)미금실행도급내역서(2002.06.18.)-설비최종출력,결재용_평촌그라테아신축공사최종(제출)_견적내역서(park)_겔러리아 견적서" xfId="2030"/>
    <cellStyle name="_사전원가심의1_06)미금실행도급내역서(2002.06.18.)-설비최종출력,결재용_평촌그라테아신축공사최종(제출)_견적내역서(park)_겔러리아 견적서_갤러리아타임월드 직원화장실" xfId="2031"/>
    <cellStyle name="_사전원가심의1_06)미금실행도급내역서(2002.06.18.)-설비최종출력,결재용_평촌그라테아신축공사최종(제출)_견적내역서(park)_겔러리아 견적서_한화천안점 정산내역서" xfId="2032"/>
    <cellStyle name="_사전원가심의1_06)미금실행도급내역서(2002.06.18.)-설비최종출력,결재용_평촌그라테아신축공사최종(제출)_견적내역서(park)_롯데명동점" xfId="2033"/>
    <cellStyle name="_사전원가심의1_06)미금실행도급내역서(2002.06.18.)-설비최종출력,결재용_평촌그라테아신축공사최종(제출)_견적내역서(park)_목동현대백화점" xfId="2034"/>
    <cellStyle name="_사전원가심의1_06)미금실행도급내역서(2002.06.18.)-설비최종출력,결재용_평촌그라테아신축공사최종(제출)_견적내역서(park)_세인견적철" xfId="2035"/>
    <cellStyle name="_사전원가심의1_06)미금실행도급내역서(2002.06.18.)-설비최종출력,결재용_평촌그라테아신축공사최종(제출)_견적내역서(안산테크노)" xfId="2036"/>
    <cellStyle name="_사전원가심의1_06)미금실행도급내역서(2002.06.18.)-설비최종출력,결재용_평촌그라테아신축공사최종(제출)_견적내역서(안산테크노)_겔러리아 견적서" xfId="2037"/>
    <cellStyle name="_사전원가심의1_06)미금실행도급내역서(2002.06.18.)-설비최종출력,결재용_평촌그라테아신축공사최종(제출)_견적내역서(안산테크노)_겔러리아 견적서_갤러리아타임월드 직원화장실" xfId="2038"/>
    <cellStyle name="_사전원가심의1_06)미금실행도급내역서(2002.06.18.)-설비최종출력,결재용_평촌그라테아신축공사최종(제출)_견적내역서(안산테크노)_겔러리아 견적서_한화천안점 정산내역서" xfId="2039"/>
    <cellStyle name="_사전원가심의1_06)미금실행도급내역서(2002.06.18.)-설비최종출력,결재용_평촌그라테아신축공사최종(제출)_견적내역서(안산테크노)_롯데명동점" xfId="2040"/>
    <cellStyle name="_사전원가심의1_06)미금실행도급내역서(2002.06.18.)-설비최종출력,결재용_평촌그라테아신축공사최종(제출)_견적내역서(안산테크노)_목동현대백화점" xfId="2041"/>
    <cellStyle name="_사전원가심의1_06)미금실행도급내역서(2002.06.18.)-설비최종출력,결재용_평촌그라테아신축공사최종(제출)_견적내역서(안산테크노)_세인견적철" xfId="2042"/>
    <cellStyle name="_사전원가심의1_06)미금실행도급내역서(2002.06.18.)-설비최종출력,결재용_평촌그라테아신축공사최종(제출)_견적내역서_겔러리아 견적서" xfId="2043"/>
    <cellStyle name="_사전원가심의1_06)미금실행도급내역서(2002.06.18.)-설비최종출력,결재용_평촌그라테아신축공사최종(제출)_견적내역서_겔러리아 견적서_갤러리아타임월드 직원화장실" xfId="2044"/>
    <cellStyle name="_사전원가심의1_06)미금실행도급내역서(2002.06.18.)-설비최종출력,결재용_평촌그라테아신축공사최종(제출)_견적내역서_겔러리아 견적서_한화천안점 정산내역서" xfId="2045"/>
    <cellStyle name="_사전원가심의1_06)미금실행도급내역서(2002.06.18.)-설비최종출력,결재용_평촌그라테아신축공사최종(제출)_견적내역서_롯데명동점" xfId="2046"/>
    <cellStyle name="_사전원가심의1_06)미금실행도급내역서(2002.06.18.)-설비최종출력,결재용_평촌그라테아신축공사최종(제출)_견적내역서_목동현대백화점" xfId="2047"/>
    <cellStyle name="_사전원가심의1_06)미금실행도급내역서(2002.06.18.)-설비최종출력,결재용_평촌그라테아신축공사최종(제출)_견적내역서_세인견적철" xfId="2048"/>
    <cellStyle name="_사전원가심의1_06)미금실행도급내역서(2002.06.18.)-설비최종출력,결재용_평촌그라테아신축공사최종(제출)_피어리빌딩 소화공사" xfId="2049"/>
    <cellStyle name="_사전원가심의1_06)미금실행도급내역서(2002.06.18.)-설비최종출력,결재용_평촌그라테아신축공사최종(제출)_한화천안점 정산내역서" xfId="2050"/>
    <cellStyle name="_사전원가심의1_06)미금실행도급내역서(2002.06.18.)-설비최종출력,결재용_피어리빌딩 소화공사" xfId="2051"/>
    <cellStyle name="_사전원가심의1_06)미금실행도급내역서(2002.06.18.)-설비최종출력,결재용_한화천안점 정산내역서" xfId="2052"/>
    <cellStyle name="_사전원가심의1_11분당파크뷰(도급-실행-02.15)" xfId="2053"/>
    <cellStyle name="_사전원가심의1_11분당파크뷰(도급-실행-02.15)_01)평촌그라테아가실행내역(2003.02.10~)" xfId="2054"/>
    <cellStyle name="_사전원가심의1_11분당파크뷰(도급-실행-02.15)_01)평촌그라테아가실행내역(2003.02.10~)_갤러리아타임월드 직원화장실" xfId="2055"/>
    <cellStyle name="_사전원가심의1_11분당파크뷰(도급-실행-02.15)_01)평촌그라테아가실행내역(2003.02.10~)_견적내역서" xfId="2056"/>
    <cellStyle name="_사전원가심의1_11분당파크뷰(도급-실행-02.15)_01)평촌그라테아가실행내역(2003.02.10~)_견적내역서(park)" xfId="2057"/>
    <cellStyle name="_사전원가심의1_11분당파크뷰(도급-실행-02.15)_01)평촌그라테아가실행내역(2003.02.10~)_견적내역서(park)_겔러리아 견적서" xfId="2058"/>
    <cellStyle name="_사전원가심의1_11분당파크뷰(도급-실행-02.15)_01)평촌그라테아가실행내역(2003.02.10~)_견적내역서(park)_겔러리아 견적서_갤러리아타임월드 직원화장실" xfId="2059"/>
    <cellStyle name="_사전원가심의1_11분당파크뷰(도급-실행-02.15)_01)평촌그라테아가실행내역(2003.02.10~)_견적내역서(park)_겔러리아 견적서_한화천안점 정산내역서" xfId="2060"/>
    <cellStyle name="_사전원가심의1_11분당파크뷰(도급-실행-02.15)_01)평촌그라테아가실행내역(2003.02.10~)_견적내역서(park)_롯데명동점" xfId="2061"/>
    <cellStyle name="_사전원가심의1_11분당파크뷰(도급-실행-02.15)_01)평촌그라테아가실행내역(2003.02.10~)_견적내역서(park)_목동현대백화점" xfId="2062"/>
    <cellStyle name="_사전원가심의1_11분당파크뷰(도급-실행-02.15)_01)평촌그라테아가실행내역(2003.02.10~)_견적내역서(park)_세인견적철" xfId="2063"/>
    <cellStyle name="_사전원가심의1_11분당파크뷰(도급-실행-02.15)_01)평촌그라테아가실행내역(2003.02.10~)_견적내역서(안산테크노)" xfId="2064"/>
    <cellStyle name="_사전원가심의1_11분당파크뷰(도급-실행-02.15)_01)평촌그라테아가실행내역(2003.02.10~)_견적내역서(안산테크노)_겔러리아 견적서" xfId="2065"/>
    <cellStyle name="_사전원가심의1_11분당파크뷰(도급-실행-02.15)_01)평촌그라테아가실행내역(2003.02.10~)_견적내역서(안산테크노)_겔러리아 견적서_갤러리아타임월드 직원화장실" xfId="2066"/>
    <cellStyle name="_사전원가심의1_11분당파크뷰(도급-실행-02.15)_01)평촌그라테아가실행내역(2003.02.10~)_견적내역서(안산테크노)_겔러리아 견적서_한화천안점 정산내역서" xfId="2067"/>
    <cellStyle name="_사전원가심의1_11분당파크뷰(도급-실행-02.15)_01)평촌그라테아가실행내역(2003.02.10~)_견적내역서(안산테크노)_롯데명동점" xfId="2068"/>
    <cellStyle name="_사전원가심의1_11분당파크뷰(도급-실행-02.15)_01)평촌그라테아가실행내역(2003.02.10~)_견적내역서(안산테크노)_목동현대백화점" xfId="2069"/>
    <cellStyle name="_사전원가심의1_11분당파크뷰(도급-실행-02.15)_01)평촌그라테아가실행내역(2003.02.10~)_견적내역서(안산테크노)_세인견적철" xfId="2070"/>
    <cellStyle name="_사전원가심의1_11분당파크뷰(도급-실행-02.15)_01)평촌그라테아가실행내역(2003.02.10~)_견적내역서_겔러리아 견적서" xfId="2071"/>
    <cellStyle name="_사전원가심의1_11분당파크뷰(도급-실행-02.15)_01)평촌그라테아가실행내역(2003.02.10~)_견적내역서_겔러리아 견적서_갤러리아타임월드 직원화장실" xfId="2072"/>
    <cellStyle name="_사전원가심의1_11분당파크뷰(도급-실행-02.15)_01)평촌그라테아가실행내역(2003.02.10~)_견적내역서_겔러리아 견적서_한화천안점 정산내역서" xfId="2073"/>
    <cellStyle name="_사전원가심의1_11분당파크뷰(도급-실행-02.15)_01)평촌그라테아가실행내역(2003.02.10~)_견적내역서_롯데명동점" xfId="2074"/>
    <cellStyle name="_사전원가심의1_11분당파크뷰(도급-실행-02.15)_01)평촌그라테아가실행내역(2003.02.10~)_견적내역서_목동현대백화점" xfId="2075"/>
    <cellStyle name="_사전원가심의1_11분당파크뷰(도급-실행-02.15)_01)평촌그라테아가실행내역(2003.02.10~)_견적내역서_세인견적철" xfId="2076"/>
    <cellStyle name="_사전원가심의1_11분당파크뷰(도급-실행-02.15)_01)평촌그라테아가실행내역(2003.02.10~)_평촌그라테아신축공사(동양제출)" xfId="2077"/>
    <cellStyle name="_사전원가심의1_11분당파크뷰(도급-실행-02.15)_01)평촌그라테아가실행내역(2003.02.10~)_평촌그라테아신축공사(동양제출)_갤러리아타임월드 직원화장실" xfId="2078"/>
    <cellStyle name="_사전원가심의1_11분당파크뷰(도급-실행-02.15)_01)평촌그라테아가실행내역(2003.02.10~)_평촌그라테아신축공사(동양제출)_견적내역서" xfId="2079"/>
    <cellStyle name="_사전원가심의1_11분당파크뷰(도급-실행-02.15)_01)평촌그라테아가실행내역(2003.02.10~)_평촌그라테아신축공사(동양제출)_견적내역서(park)" xfId="2080"/>
    <cellStyle name="_사전원가심의1_11분당파크뷰(도급-실행-02.15)_01)평촌그라테아가실행내역(2003.02.10~)_평촌그라테아신축공사(동양제출)_견적내역서(park)_겔러리아 견적서" xfId="2081"/>
    <cellStyle name="_사전원가심의1_11분당파크뷰(도급-실행-02.15)_01)평촌그라테아가실행내역(2003.02.10~)_평촌그라테아신축공사(동양제출)_견적내역서(park)_겔러리아 견적서_갤러리아타임월드 직원화장실" xfId="2082"/>
    <cellStyle name="_사전원가심의1_11분당파크뷰(도급-실행-02.15)_01)평촌그라테아가실행내역(2003.02.10~)_평촌그라테아신축공사(동양제출)_견적내역서(park)_겔러리아 견적서_한화천안점 정산내역서" xfId="2083"/>
    <cellStyle name="_사전원가심의1_11분당파크뷰(도급-실행-02.15)_01)평촌그라테아가실행내역(2003.02.10~)_평촌그라테아신축공사(동양제출)_견적내역서(park)_롯데명동점" xfId="2084"/>
    <cellStyle name="_사전원가심의1_11분당파크뷰(도급-실행-02.15)_01)평촌그라테아가실행내역(2003.02.10~)_평촌그라테아신축공사(동양제출)_견적내역서(park)_목동현대백화점" xfId="2085"/>
    <cellStyle name="_사전원가심의1_11분당파크뷰(도급-실행-02.15)_01)평촌그라테아가실행내역(2003.02.10~)_평촌그라테아신축공사(동양제출)_견적내역서(park)_세인견적철" xfId="2086"/>
    <cellStyle name="_사전원가심의1_11분당파크뷰(도급-실행-02.15)_01)평촌그라테아가실행내역(2003.02.10~)_평촌그라테아신축공사(동양제출)_견적내역서(안산테크노)" xfId="2087"/>
    <cellStyle name="_사전원가심의1_11분당파크뷰(도급-실행-02.15)_01)평촌그라테아가실행내역(2003.02.10~)_평촌그라테아신축공사(동양제출)_견적내역서(안산테크노)_겔러리아 견적서" xfId="2088"/>
    <cellStyle name="_사전원가심의1_11분당파크뷰(도급-실행-02.15)_01)평촌그라테아가실행내역(2003.02.10~)_평촌그라테아신축공사(동양제출)_견적내역서(안산테크노)_겔러리아 견적서_갤러리아타임월드 직원화장실" xfId="2089"/>
    <cellStyle name="_사전원가심의1_11분당파크뷰(도급-실행-02.15)_01)평촌그라테아가실행내역(2003.02.10~)_평촌그라테아신축공사(동양제출)_견적내역서(안산테크노)_겔러리아 견적서_한화천안점 정산내역서" xfId="2090"/>
    <cellStyle name="_사전원가심의1_11분당파크뷰(도급-실행-02.15)_01)평촌그라테아가실행내역(2003.02.10~)_평촌그라테아신축공사(동양제출)_견적내역서(안산테크노)_롯데명동점" xfId="2091"/>
    <cellStyle name="_사전원가심의1_11분당파크뷰(도급-실행-02.15)_01)평촌그라테아가실행내역(2003.02.10~)_평촌그라테아신축공사(동양제출)_견적내역서(안산테크노)_목동현대백화점" xfId="2092"/>
    <cellStyle name="_사전원가심의1_11분당파크뷰(도급-실행-02.15)_01)평촌그라테아가실행내역(2003.02.10~)_평촌그라테아신축공사(동양제출)_견적내역서(안산테크노)_세인견적철" xfId="2093"/>
    <cellStyle name="_사전원가심의1_11분당파크뷰(도급-실행-02.15)_01)평촌그라테아가실행내역(2003.02.10~)_평촌그라테아신축공사(동양제출)_견적내역서_겔러리아 견적서" xfId="2094"/>
    <cellStyle name="_사전원가심의1_11분당파크뷰(도급-실행-02.15)_01)평촌그라테아가실행내역(2003.02.10~)_평촌그라테아신축공사(동양제출)_견적내역서_겔러리아 견적서_갤러리아타임월드 직원화장실" xfId="2095"/>
    <cellStyle name="_사전원가심의1_11분당파크뷰(도급-실행-02.15)_01)평촌그라테아가실행내역(2003.02.10~)_평촌그라테아신축공사(동양제출)_견적내역서_겔러리아 견적서_한화천안점 정산내역서" xfId="2096"/>
    <cellStyle name="_사전원가심의1_11분당파크뷰(도급-실행-02.15)_01)평촌그라테아가실행내역(2003.02.10~)_평촌그라테아신축공사(동양제출)_견적내역서_롯데명동점" xfId="2097"/>
    <cellStyle name="_사전원가심의1_11분당파크뷰(도급-실행-02.15)_01)평촌그라테아가실행내역(2003.02.10~)_평촌그라테아신축공사(동양제출)_견적내역서_목동현대백화점" xfId="2098"/>
    <cellStyle name="_사전원가심의1_11분당파크뷰(도급-실행-02.15)_01)평촌그라테아가실행내역(2003.02.10~)_평촌그라테아신축공사(동양제출)_견적내역서_세인견적철" xfId="2099"/>
    <cellStyle name="_사전원가심의1_11분당파크뷰(도급-실행-02.15)_01)평촌그라테아가실행내역(2003.02.10~)_평촌그라테아신축공사(동양제출)_피어리빌딩 소화공사" xfId="2100"/>
    <cellStyle name="_사전원가심의1_11분당파크뷰(도급-실행-02.15)_01)평촌그라테아가실행내역(2003.02.10~)_평촌그라테아신축공사(동양제출)_한화천안점 정산내역서" xfId="2101"/>
    <cellStyle name="_사전원가심의1_11분당파크뷰(도급-실행-02.15)_01)평촌그라테아가실행내역(2003.02.10~)_평촌그라테아신축공사최종(제출)" xfId="2102"/>
    <cellStyle name="_사전원가심의1_11분당파크뷰(도급-실행-02.15)_01)평촌그라테아가실행내역(2003.02.10~)_평촌그라테아신축공사최종(제출)_갤러리아타임월드 직원화장실" xfId="2103"/>
    <cellStyle name="_사전원가심의1_11분당파크뷰(도급-실행-02.15)_01)평촌그라테아가실행내역(2003.02.10~)_평촌그라테아신축공사최종(제출)_견적내역서" xfId="2104"/>
    <cellStyle name="_사전원가심의1_11분당파크뷰(도급-실행-02.15)_01)평촌그라테아가실행내역(2003.02.10~)_평촌그라테아신축공사최종(제출)_견적내역서(park)" xfId="2105"/>
    <cellStyle name="_사전원가심의1_11분당파크뷰(도급-실행-02.15)_01)평촌그라테아가실행내역(2003.02.10~)_평촌그라테아신축공사최종(제출)_견적내역서(park)_겔러리아 견적서" xfId="2106"/>
    <cellStyle name="_사전원가심의1_11분당파크뷰(도급-실행-02.15)_01)평촌그라테아가실행내역(2003.02.10~)_평촌그라테아신축공사최종(제출)_견적내역서(park)_겔러리아 견적서_갤러리아타임월드 직원화장실" xfId="2107"/>
    <cellStyle name="_사전원가심의1_11분당파크뷰(도급-실행-02.15)_01)평촌그라테아가실행내역(2003.02.10~)_평촌그라테아신축공사최종(제출)_견적내역서(park)_겔러리아 견적서_한화천안점 정산내역서" xfId="2108"/>
    <cellStyle name="_사전원가심의1_11분당파크뷰(도급-실행-02.15)_01)평촌그라테아가실행내역(2003.02.10~)_평촌그라테아신축공사최종(제출)_견적내역서(park)_롯데명동점" xfId="2109"/>
    <cellStyle name="_사전원가심의1_11분당파크뷰(도급-실행-02.15)_01)평촌그라테아가실행내역(2003.02.10~)_평촌그라테아신축공사최종(제출)_견적내역서(park)_목동현대백화점" xfId="2110"/>
    <cellStyle name="_사전원가심의1_11분당파크뷰(도급-실행-02.15)_01)평촌그라테아가실행내역(2003.02.10~)_평촌그라테아신축공사최종(제출)_견적내역서(park)_세인견적철" xfId="2111"/>
    <cellStyle name="_사전원가심의1_11분당파크뷰(도급-실행-02.15)_01)평촌그라테아가실행내역(2003.02.10~)_평촌그라테아신축공사최종(제출)_견적내역서(안산테크노)" xfId="2112"/>
    <cellStyle name="_사전원가심의1_11분당파크뷰(도급-실행-02.15)_01)평촌그라테아가실행내역(2003.02.10~)_평촌그라테아신축공사최종(제출)_견적내역서(안산테크노)_겔러리아 견적서" xfId="2113"/>
    <cellStyle name="_사전원가심의1_11분당파크뷰(도급-실행-02.15)_01)평촌그라테아가실행내역(2003.02.10~)_평촌그라테아신축공사최종(제출)_견적내역서(안산테크노)_겔러리아 견적서_갤러리아타임월드 직원화장실" xfId="2114"/>
    <cellStyle name="_사전원가심의1_11분당파크뷰(도급-실행-02.15)_01)평촌그라테아가실행내역(2003.02.10~)_평촌그라테아신축공사최종(제출)_견적내역서(안산테크노)_겔러리아 견적서_한화천안점 정산내역서" xfId="2115"/>
    <cellStyle name="_사전원가심의1_11분당파크뷰(도급-실행-02.15)_01)평촌그라테아가실행내역(2003.02.10~)_평촌그라테아신축공사최종(제출)_견적내역서(안산테크노)_롯데명동점" xfId="2116"/>
    <cellStyle name="_사전원가심의1_11분당파크뷰(도급-실행-02.15)_01)평촌그라테아가실행내역(2003.02.10~)_평촌그라테아신축공사최종(제출)_견적내역서(안산테크노)_목동현대백화점" xfId="2117"/>
    <cellStyle name="_사전원가심의1_11분당파크뷰(도급-실행-02.15)_01)평촌그라테아가실행내역(2003.02.10~)_평촌그라테아신축공사최종(제출)_견적내역서(안산테크노)_세인견적철" xfId="2118"/>
    <cellStyle name="_사전원가심의1_11분당파크뷰(도급-실행-02.15)_01)평촌그라테아가실행내역(2003.02.10~)_평촌그라테아신축공사최종(제출)_견적내역서_겔러리아 견적서" xfId="2119"/>
    <cellStyle name="_사전원가심의1_11분당파크뷰(도급-실행-02.15)_01)평촌그라테아가실행내역(2003.02.10~)_평촌그라테아신축공사최종(제출)_견적내역서_겔러리아 견적서_갤러리아타임월드 직원화장실" xfId="2120"/>
    <cellStyle name="_사전원가심의1_11분당파크뷰(도급-실행-02.15)_01)평촌그라테아가실행내역(2003.02.10~)_평촌그라테아신축공사최종(제출)_견적내역서_겔러리아 견적서_한화천안점 정산내역서" xfId="2121"/>
    <cellStyle name="_사전원가심의1_11분당파크뷰(도급-실행-02.15)_01)평촌그라테아가실행내역(2003.02.10~)_평촌그라테아신축공사최종(제출)_견적내역서_롯데명동점" xfId="2122"/>
    <cellStyle name="_사전원가심의1_11분당파크뷰(도급-실행-02.15)_01)평촌그라테아가실행내역(2003.02.10~)_평촌그라테아신축공사최종(제출)_견적내역서_목동현대백화점" xfId="2123"/>
    <cellStyle name="_사전원가심의1_11분당파크뷰(도급-실행-02.15)_01)평촌그라테아가실행내역(2003.02.10~)_평촌그라테아신축공사최종(제출)_견적내역서_세인견적철" xfId="2124"/>
    <cellStyle name="_사전원가심의1_11분당파크뷰(도급-실행-02.15)_01)평촌그라테아가실행내역(2003.02.10~)_평촌그라테아신축공사최종(제출)_피어리빌딩 소화공사" xfId="2125"/>
    <cellStyle name="_사전원가심의1_11분당파크뷰(도급-실행-02.15)_01)평촌그라테아가실행내역(2003.02.10~)_평촌그라테아신축공사최종(제출)_한화천안점 정산내역서" xfId="2126"/>
    <cellStyle name="_사전원가심의1_11분당파크뷰(도급-실행-02.15)_01)평촌그라테아가실행내역(2003.02.10~)_피어리빌딩 소화공사" xfId="2127"/>
    <cellStyle name="_사전원가심의1_11분당파크뷰(도급-실행-02.15)_01)평촌그라테아가실행내역(2003.02.10~)_한화천안점 정산내역서" xfId="2128"/>
    <cellStyle name="_사전원가심의1_11분당파크뷰(도급-실행-02.15)_03.파크뷰도급실행내역 02.04.02" xfId="2129"/>
    <cellStyle name="_사전원가심의1_11분당파크뷰(도급-실행-02.15)_03.파크뷰도급실행내역 02.04.02_01)평촌그라테아가실행내역(2003.02.10~)" xfId="2130"/>
    <cellStyle name="_사전원가심의1_11분당파크뷰(도급-실행-02.15)_03.파크뷰도급실행내역 02.04.02_01)평촌그라테아가실행내역(2003.02.10~)_갤러리아타임월드 직원화장실" xfId="2131"/>
    <cellStyle name="_사전원가심의1_11분당파크뷰(도급-실행-02.15)_03.파크뷰도급실행내역 02.04.02_01)평촌그라테아가실행내역(2003.02.10~)_견적내역서" xfId="2132"/>
    <cellStyle name="_사전원가심의1_11분당파크뷰(도급-실행-02.15)_03.파크뷰도급실행내역 02.04.02_01)평촌그라테아가실행내역(2003.02.10~)_견적내역서(park)" xfId="2133"/>
    <cellStyle name="_사전원가심의1_11분당파크뷰(도급-실행-02.15)_03.파크뷰도급실행내역 02.04.02_01)평촌그라테아가실행내역(2003.02.10~)_견적내역서(park)_겔러리아 견적서" xfId="2134"/>
    <cellStyle name="_사전원가심의1_11분당파크뷰(도급-실행-02.15)_03.파크뷰도급실행내역 02.04.02_01)평촌그라테아가실행내역(2003.02.10~)_견적내역서(park)_겔러리아 견적서_갤러리아타임월드 직원화장실" xfId="2135"/>
    <cellStyle name="_사전원가심의1_11분당파크뷰(도급-실행-02.15)_03.파크뷰도급실행내역 02.04.02_01)평촌그라테아가실행내역(2003.02.10~)_견적내역서(park)_겔러리아 견적서_한화천안점 정산내역서" xfId="2136"/>
    <cellStyle name="_사전원가심의1_11분당파크뷰(도급-실행-02.15)_03.파크뷰도급실행내역 02.04.02_01)평촌그라테아가실행내역(2003.02.10~)_견적내역서(park)_롯데명동점" xfId="2137"/>
    <cellStyle name="_사전원가심의1_11분당파크뷰(도급-실행-02.15)_03.파크뷰도급실행내역 02.04.02_01)평촌그라테아가실행내역(2003.02.10~)_견적내역서(park)_목동현대백화점" xfId="2138"/>
    <cellStyle name="_사전원가심의1_11분당파크뷰(도급-실행-02.15)_03.파크뷰도급실행내역 02.04.02_01)평촌그라테아가실행내역(2003.02.10~)_견적내역서(park)_세인견적철" xfId="2139"/>
    <cellStyle name="_사전원가심의1_11분당파크뷰(도급-실행-02.15)_03.파크뷰도급실행내역 02.04.02_01)평촌그라테아가실행내역(2003.02.10~)_견적내역서(안산테크노)" xfId="2140"/>
    <cellStyle name="_사전원가심의1_11분당파크뷰(도급-실행-02.15)_03.파크뷰도급실행내역 02.04.02_01)평촌그라테아가실행내역(2003.02.10~)_견적내역서(안산테크노)_겔러리아 견적서" xfId="2141"/>
    <cellStyle name="_사전원가심의1_11분당파크뷰(도급-실행-02.15)_03.파크뷰도급실행내역 02.04.02_01)평촌그라테아가실행내역(2003.02.10~)_견적내역서(안산테크노)_겔러리아 견적서_갤러리아타임월드 직원화장실" xfId="2142"/>
    <cellStyle name="_사전원가심의1_11분당파크뷰(도급-실행-02.15)_03.파크뷰도급실행내역 02.04.02_01)평촌그라테아가실행내역(2003.02.10~)_견적내역서(안산테크노)_겔러리아 견적서_한화천안점 정산내역서" xfId="2143"/>
    <cellStyle name="_사전원가심의1_11분당파크뷰(도급-실행-02.15)_03.파크뷰도급실행내역 02.04.02_01)평촌그라테아가실행내역(2003.02.10~)_견적내역서(안산테크노)_롯데명동점" xfId="2144"/>
    <cellStyle name="_사전원가심의1_11분당파크뷰(도급-실행-02.15)_03.파크뷰도급실행내역 02.04.02_01)평촌그라테아가실행내역(2003.02.10~)_견적내역서(안산테크노)_목동현대백화점" xfId="2145"/>
    <cellStyle name="_사전원가심의1_11분당파크뷰(도급-실행-02.15)_03.파크뷰도급실행내역 02.04.02_01)평촌그라테아가실행내역(2003.02.10~)_견적내역서(안산테크노)_세인견적철" xfId="2146"/>
    <cellStyle name="_사전원가심의1_11분당파크뷰(도급-실행-02.15)_03.파크뷰도급실행내역 02.04.02_01)평촌그라테아가실행내역(2003.02.10~)_견적내역서_겔러리아 견적서" xfId="2147"/>
    <cellStyle name="_사전원가심의1_11분당파크뷰(도급-실행-02.15)_03.파크뷰도급실행내역 02.04.02_01)평촌그라테아가실행내역(2003.02.10~)_견적내역서_겔러리아 견적서_갤러리아타임월드 직원화장실" xfId="2148"/>
    <cellStyle name="_사전원가심의1_11분당파크뷰(도급-실행-02.15)_03.파크뷰도급실행내역 02.04.02_01)평촌그라테아가실행내역(2003.02.10~)_견적내역서_겔러리아 견적서_한화천안점 정산내역서" xfId="2149"/>
    <cellStyle name="_사전원가심의1_11분당파크뷰(도급-실행-02.15)_03.파크뷰도급실행내역 02.04.02_01)평촌그라테아가실행내역(2003.02.10~)_견적내역서_롯데명동점" xfId="2150"/>
    <cellStyle name="_사전원가심의1_11분당파크뷰(도급-실행-02.15)_03.파크뷰도급실행내역 02.04.02_01)평촌그라테아가실행내역(2003.02.10~)_견적내역서_목동현대백화점" xfId="2151"/>
    <cellStyle name="_사전원가심의1_11분당파크뷰(도급-실행-02.15)_03.파크뷰도급실행내역 02.04.02_01)평촌그라테아가실행내역(2003.02.10~)_견적내역서_세인견적철" xfId="2152"/>
    <cellStyle name="_사전원가심의1_11분당파크뷰(도급-실행-02.15)_03.파크뷰도급실행내역 02.04.02_01)평촌그라테아가실행내역(2003.02.10~)_평촌그라테아신축공사(동양제출)" xfId="2153"/>
    <cellStyle name="_사전원가심의1_11분당파크뷰(도급-실행-02.15)_03.파크뷰도급실행내역 02.04.02_01)평촌그라테아가실행내역(2003.02.10~)_평촌그라테아신축공사(동양제출)_갤러리아타임월드 직원화장실" xfId="2154"/>
    <cellStyle name="_사전원가심의1_11분당파크뷰(도급-실행-02.15)_03.파크뷰도급실행내역 02.04.02_01)평촌그라테아가실행내역(2003.02.10~)_평촌그라테아신축공사(동양제출)_견적내역서" xfId="2155"/>
    <cellStyle name="_사전원가심의1_11분당파크뷰(도급-실행-02.15)_03.파크뷰도급실행내역 02.04.02_01)평촌그라테아가실행내역(2003.02.10~)_평촌그라테아신축공사(동양제출)_견적내역서(park)" xfId="2156"/>
    <cellStyle name="_사전원가심의1_11분당파크뷰(도급-실행-02.15)_03.파크뷰도급실행내역 02.04.02_01)평촌그라테아가실행내역(2003.02.10~)_평촌그라테아신축공사(동양제출)_견적내역서(park)_겔러리아 견적서" xfId="2157"/>
    <cellStyle name="_사전원가심의1_11분당파크뷰(도급-실행-02.15)_03.파크뷰도급실행내역 02.04.02_01)평촌그라테아가실행내역(2003.02.10~)_평촌그라테아신축공사(동양제출)_견적내역서(park)_겔러리아 견적서_갤러리아타임월드 직원화장실" xfId="2158"/>
    <cellStyle name="_사전원가심의1_11분당파크뷰(도급-실행-02.15)_03.파크뷰도급실행내역 02.04.02_01)평촌그라테아가실행내역(2003.02.10~)_평촌그라테아신축공사(동양제출)_견적내역서(park)_겔러리아 견적서_한화천안점 정산내역서" xfId="2159"/>
    <cellStyle name="_사전원가심의1_11분당파크뷰(도급-실행-02.15)_03.파크뷰도급실행내역 02.04.02_01)평촌그라테아가실행내역(2003.02.10~)_평촌그라테아신축공사(동양제출)_견적내역서(park)_롯데명동점" xfId="2160"/>
    <cellStyle name="_사전원가심의1_11분당파크뷰(도급-실행-02.15)_03.파크뷰도급실행내역 02.04.02_01)평촌그라테아가실행내역(2003.02.10~)_평촌그라테아신축공사(동양제출)_견적내역서(park)_목동현대백화점" xfId="2161"/>
    <cellStyle name="_사전원가심의1_11분당파크뷰(도급-실행-02.15)_03.파크뷰도급실행내역 02.04.02_01)평촌그라테아가실행내역(2003.02.10~)_평촌그라테아신축공사(동양제출)_견적내역서(park)_세인견적철" xfId="2162"/>
    <cellStyle name="_사전원가심의1_11분당파크뷰(도급-실행-02.15)_03.파크뷰도급실행내역 02.04.02_01)평촌그라테아가실행내역(2003.02.10~)_평촌그라테아신축공사(동양제출)_견적내역서(안산테크노)" xfId="2163"/>
    <cellStyle name="_사전원가심의1_11분당파크뷰(도급-실행-02.15)_03.파크뷰도급실행내역 02.04.02_01)평촌그라테아가실행내역(2003.02.10~)_평촌그라테아신축공사(동양제출)_견적내역서(안산테크노)_겔러리아 견적서" xfId="2164"/>
    <cellStyle name="_사전원가심의1_11분당파크뷰(도급-실행-02.15)_03.파크뷰도급실행내역 02.04.02_01)평촌그라테아가실행내역(2003.02.10~)_평촌그라테아신축공사(동양제출)_견적내역서(안산테크노)_겔러리아 견적서_갤러리아타임월드 직원화장실" xfId="2165"/>
    <cellStyle name="_사전원가심의1_11분당파크뷰(도급-실행-02.15)_03.파크뷰도급실행내역 02.04.02_01)평촌그라테아가실행내역(2003.02.10~)_평촌그라테아신축공사(동양제출)_견적내역서(안산테크노)_겔러리아 견적서_한화천안점 정산내역서" xfId="2166"/>
    <cellStyle name="_사전원가심의1_11분당파크뷰(도급-실행-02.15)_03.파크뷰도급실행내역 02.04.02_01)평촌그라테아가실행내역(2003.02.10~)_평촌그라테아신축공사(동양제출)_견적내역서(안산테크노)_롯데명동점" xfId="2167"/>
    <cellStyle name="_사전원가심의1_11분당파크뷰(도급-실행-02.15)_03.파크뷰도급실행내역 02.04.02_01)평촌그라테아가실행내역(2003.02.10~)_평촌그라테아신축공사(동양제출)_견적내역서(안산테크노)_목동현대백화점" xfId="2168"/>
    <cellStyle name="_사전원가심의1_11분당파크뷰(도급-실행-02.15)_03.파크뷰도급실행내역 02.04.02_01)평촌그라테아가실행내역(2003.02.10~)_평촌그라테아신축공사(동양제출)_견적내역서(안산테크노)_세인견적철" xfId="2169"/>
    <cellStyle name="_사전원가심의1_11분당파크뷰(도급-실행-02.15)_03.파크뷰도급실행내역 02.04.02_01)평촌그라테아가실행내역(2003.02.10~)_평촌그라테아신축공사(동양제출)_견적내역서_겔러리아 견적서" xfId="2170"/>
    <cellStyle name="_사전원가심의1_11분당파크뷰(도급-실행-02.15)_03.파크뷰도급실행내역 02.04.02_01)평촌그라테아가실행내역(2003.02.10~)_평촌그라테아신축공사(동양제출)_견적내역서_겔러리아 견적서_갤러리아타임월드 직원화장실" xfId="2171"/>
    <cellStyle name="_사전원가심의1_11분당파크뷰(도급-실행-02.15)_03.파크뷰도급실행내역 02.04.02_01)평촌그라테아가실행내역(2003.02.10~)_평촌그라테아신축공사(동양제출)_견적내역서_겔러리아 견적서_한화천안점 정산내역서" xfId="2172"/>
    <cellStyle name="_사전원가심의1_11분당파크뷰(도급-실행-02.15)_03.파크뷰도급실행내역 02.04.02_01)평촌그라테아가실행내역(2003.02.10~)_평촌그라테아신축공사(동양제출)_견적내역서_롯데명동점" xfId="2173"/>
    <cellStyle name="_사전원가심의1_11분당파크뷰(도급-실행-02.15)_03.파크뷰도급실행내역 02.04.02_01)평촌그라테아가실행내역(2003.02.10~)_평촌그라테아신축공사(동양제출)_견적내역서_목동현대백화점" xfId="2174"/>
    <cellStyle name="_사전원가심의1_11분당파크뷰(도급-실행-02.15)_03.파크뷰도급실행내역 02.04.02_01)평촌그라테아가실행내역(2003.02.10~)_평촌그라테아신축공사(동양제출)_견적내역서_세인견적철" xfId="2175"/>
    <cellStyle name="_사전원가심의1_11분당파크뷰(도급-실행-02.15)_03.파크뷰도급실행내역 02.04.02_01)평촌그라테아가실행내역(2003.02.10~)_평촌그라테아신축공사(동양제출)_피어리빌딩 소화공사" xfId="2176"/>
    <cellStyle name="_사전원가심의1_11분당파크뷰(도급-실행-02.15)_03.파크뷰도급실행내역 02.04.02_01)평촌그라테아가실행내역(2003.02.10~)_평촌그라테아신축공사(동양제출)_한화천안점 정산내역서" xfId="2177"/>
    <cellStyle name="_사전원가심의1_11분당파크뷰(도급-실행-02.15)_03.파크뷰도급실행내역 02.04.02_01)평촌그라테아가실행내역(2003.02.10~)_평촌그라테아신축공사최종(제출)" xfId="2178"/>
    <cellStyle name="_사전원가심의1_11분당파크뷰(도급-실행-02.15)_03.파크뷰도급실행내역 02.04.02_01)평촌그라테아가실행내역(2003.02.10~)_평촌그라테아신축공사최종(제출)_갤러리아타임월드 직원화장실" xfId="2179"/>
    <cellStyle name="_사전원가심의1_11분당파크뷰(도급-실행-02.15)_03.파크뷰도급실행내역 02.04.02_01)평촌그라테아가실행내역(2003.02.10~)_평촌그라테아신축공사최종(제출)_견적내역서" xfId="2180"/>
    <cellStyle name="_사전원가심의1_11분당파크뷰(도급-실행-02.15)_03.파크뷰도급실행내역 02.04.02_01)평촌그라테아가실행내역(2003.02.10~)_평촌그라테아신축공사최종(제출)_견적내역서(park)" xfId="2181"/>
    <cellStyle name="_사전원가심의1_11분당파크뷰(도급-실행-02.15)_03.파크뷰도급실행내역 02.04.02_01)평촌그라테아가실행내역(2003.02.10~)_평촌그라테아신축공사최종(제출)_견적내역서(park)_겔러리아 견적서" xfId="2182"/>
    <cellStyle name="_사전원가심의1_11분당파크뷰(도급-실행-02.15)_03.파크뷰도급실행내역 02.04.02_01)평촌그라테아가실행내역(2003.02.10~)_평촌그라테아신축공사최종(제출)_견적내역서(park)_겔러리아 견적서_갤러리아타임월드 직원화장실" xfId="2183"/>
    <cellStyle name="_사전원가심의1_11분당파크뷰(도급-실행-02.15)_03.파크뷰도급실행내역 02.04.02_01)평촌그라테아가실행내역(2003.02.10~)_평촌그라테아신축공사최종(제출)_견적내역서(park)_겔러리아 견적서_한화천안점 정산내역서" xfId="2184"/>
    <cellStyle name="_사전원가심의1_11분당파크뷰(도급-실행-02.15)_03.파크뷰도급실행내역 02.04.02_01)평촌그라테아가실행내역(2003.02.10~)_평촌그라테아신축공사최종(제출)_견적내역서(park)_롯데명동점" xfId="2185"/>
    <cellStyle name="_사전원가심의1_11분당파크뷰(도급-실행-02.15)_03.파크뷰도급실행내역 02.04.02_01)평촌그라테아가실행내역(2003.02.10~)_평촌그라테아신축공사최종(제출)_견적내역서(park)_목동현대백화점" xfId="2186"/>
    <cellStyle name="_사전원가심의1_11분당파크뷰(도급-실행-02.15)_03.파크뷰도급실행내역 02.04.02_01)평촌그라테아가실행내역(2003.02.10~)_평촌그라테아신축공사최종(제출)_견적내역서(park)_세인견적철" xfId="2187"/>
    <cellStyle name="_사전원가심의1_11분당파크뷰(도급-실행-02.15)_03.파크뷰도급실행내역 02.04.02_01)평촌그라테아가실행내역(2003.02.10~)_평촌그라테아신축공사최종(제출)_견적내역서(안산테크노)" xfId="2188"/>
    <cellStyle name="_사전원가심의1_11분당파크뷰(도급-실행-02.15)_03.파크뷰도급실행내역 02.04.02_01)평촌그라테아가실행내역(2003.02.10~)_평촌그라테아신축공사최종(제출)_견적내역서(안산테크노)_겔러리아 견적서" xfId="2189"/>
    <cellStyle name="_사전원가심의1_11분당파크뷰(도급-실행-02.15)_03.파크뷰도급실행내역 02.04.02_01)평촌그라테아가실행내역(2003.02.10~)_평촌그라테아신축공사최종(제출)_견적내역서(안산테크노)_겔러리아 견적서_갤러리아타임월드 직원화장실" xfId="2190"/>
    <cellStyle name="_사전원가심의1_11분당파크뷰(도급-실행-02.15)_03.파크뷰도급실행내역 02.04.02_01)평촌그라테아가실행내역(2003.02.10~)_평촌그라테아신축공사최종(제출)_견적내역서(안산테크노)_겔러리아 견적서_한화천안점 정산내역서" xfId="2191"/>
    <cellStyle name="_사전원가심의1_11분당파크뷰(도급-실행-02.15)_03.파크뷰도급실행내역 02.04.02_01)평촌그라테아가실행내역(2003.02.10~)_평촌그라테아신축공사최종(제출)_견적내역서(안산테크노)_롯데명동점" xfId="2192"/>
    <cellStyle name="_사전원가심의1_11분당파크뷰(도급-실행-02.15)_03.파크뷰도급실행내역 02.04.02_01)평촌그라테아가실행내역(2003.02.10~)_평촌그라테아신축공사최종(제출)_견적내역서(안산테크노)_목동현대백화점" xfId="2193"/>
    <cellStyle name="_사전원가심의1_11분당파크뷰(도급-실행-02.15)_03.파크뷰도급실행내역 02.04.02_01)평촌그라테아가실행내역(2003.02.10~)_평촌그라테아신축공사최종(제출)_견적내역서(안산테크노)_세인견적철" xfId="2194"/>
    <cellStyle name="_사전원가심의1_11분당파크뷰(도급-실행-02.15)_03.파크뷰도급실행내역 02.04.02_01)평촌그라테아가실행내역(2003.02.10~)_평촌그라테아신축공사최종(제출)_견적내역서_겔러리아 견적서" xfId="2195"/>
    <cellStyle name="_사전원가심의1_11분당파크뷰(도급-실행-02.15)_03.파크뷰도급실행내역 02.04.02_01)평촌그라테아가실행내역(2003.02.10~)_평촌그라테아신축공사최종(제출)_견적내역서_겔러리아 견적서_갤러리아타임월드 직원화장실" xfId="2196"/>
    <cellStyle name="_사전원가심의1_11분당파크뷰(도급-실행-02.15)_03.파크뷰도급실행내역 02.04.02_01)평촌그라테아가실행내역(2003.02.10~)_평촌그라테아신축공사최종(제출)_견적내역서_겔러리아 견적서_한화천안점 정산내역서" xfId="2197"/>
    <cellStyle name="_사전원가심의1_11분당파크뷰(도급-실행-02.15)_03.파크뷰도급실행내역 02.04.02_01)평촌그라테아가실행내역(2003.02.10~)_평촌그라테아신축공사최종(제출)_견적내역서_롯데명동점" xfId="2198"/>
    <cellStyle name="_사전원가심의1_11분당파크뷰(도급-실행-02.15)_03.파크뷰도급실행내역 02.04.02_01)평촌그라테아가실행내역(2003.02.10~)_평촌그라테아신축공사최종(제출)_견적내역서_목동현대백화점" xfId="2199"/>
    <cellStyle name="_사전원가심의1_11분당파크뷰(도급-실행-02.15)_03.파크뷰도급실행내역 02.04.02_01)평촌그라테아가실행내역(2003.02.10~)_평촌그라테아신축공사최종(제출)_견적내역서_세인견적철" xfId="2200"/>
    <cellStyle name="_사전원가심의1_11분당파크뷰(도급-실행-02.15)_03.파크뷰도급실행내역 02.04.02_01)평촌그라테아가실행내역(2003.02.10~)_평촌그라테아신축공사최종(제출)_피어리빌딩 소화공사" xfId="2201"/>
    <cellStyle name="_사전원가심의1_11분당파크뷰(도급-실행-02.15)_03.파크뷰도급실행내역 02.04.02_01)평촌그라테아가실행내역(2003.02.10~)_평촌그라테아신축공사최종(제출)_한화천안점 정산내역서" xfId="2202"/>
    <cellStyle name="_사전원가심의1_11분당파크뷰(도급-실행-02.15)_03.파크뷰도급실행내역 02.04.02_01)평촌그라테아가실행내역(2003.02.10~)_피어리빌딩 소화공사" xfId="2203"/>
    <cellStyle name="_사전원가심의1_11분당파크뷰(도급-실행-02.15)_03.파크뷰도급실행내역 02.04.02_01)평촌그라테아가실행내역(2003.02.10~)_한화천안점 정산내역서" xfId="2204"/>
    <cellStyle name="_사전원가심의1_11분당파크뷰(도급-실행-02.15)_03.파크뷰도급실행내역 02.04.02_03.평촌그라테아(03.03.05)위생,소화공내역" xfId="2205"/>
    <cellStyle name="_사전원가심의1_11분당파크뷰(도급-실행-02.15)_03.파크뷰도급실행내역 02.04.02_03.평촌그라테아(03.03.05)위생,소화공내역_갤러리아타임월드 직원화장실" xfId="2206"/>
    <cellStyle name="_사전원가심의1_11분당파크뷰(도급-실행-02.15)_03.파크뷰도급실행내역 02.04.02_03.평촌그라테아(03.03.05)위생,소화공내역_견적내역서" xfId="2207"/>
    <cellStyle name="_사전원가심의1_11분당파크뷰(도급-실행-02.15)_03.파크뷰도급실행내역 02.04.02_03.평촌그라테아(03.03.05)위생,소화공내역_견적내역서(park)" xfId="2208"/>
    <cellStyle name="_사전원가심의1_11분당파크뷰(도급-실행-02.15)_03.파크뷰도급실행내역 02.04.02_03.평촌그라테아(03.03.05)위생,소화공내역_견적내역서(park)_겔러리아 견적서" xfId="2209"/>
    <cellStyle name="_사전원가심의1_11분당파크뷰(도급-실행-02.15)_03.파크뷰도급실행내역 02.04.02_03.평촌그라테아(03.03.05)위생,소화공내역_견적내역서(park)_겔러리아 견적서_갤러리아타임월드 직원화장실" xfId="2210"/>
    <cellStyle name="_사전원가심의1_11분당파크뷰(도급-실행-02.15)_03.파크뷰도급실행내역 02.04.02_03.평촌그라테아(03.03.05)위생,소화공내역_견적내역서(park)_겔러리아 견적서_한화천안점 정산내역서" xfId="2211"/>
    <cellStyle name="_사전원가심의1_11분당파크뷰(도급-실행-02.15)_03.파크뷰도급실행내역 02.04.02_03.평촌그라테아(03.03.05)위생,소화공내역_견적내역서(park)_롯데명동점" xfId="2212"/>
    <cellStyle name="_사전원가심의1_11분당파크뷰(도급-실행-02.15)_03.파크뷰도급실행내역 02.04.02_03.평촌그라테아(03.03.05)위생,소화공내역_견적내역서(park)_목동현대백화점" xfId="2213"/>
    <cellStyle name="_사전원가심의1_11분당파크뷰(도급-실행-02.15)_03.파크뷰도급실행내역 02.04.02_03.평촌그라테아(03.03.05)위생,소화공내역_견적내역서(park)_세인견적철" xfId="2214"/>
    <cellStyle name="_사전원가심의1_11분당파크뷰(도급-실행-02.15)_03.파크뷰도급실행내역 02.04.02_03.평촌그라테아(03.03.05)위생,소화공내역_견적내역서(안산테크노)" xfId="2215"/>
    <cellStyle name="_사전원가심의1_11분당파크뷰(도급-실행-02.15)_03.파크뷰도급실행내역 02.04.02_03.평촌그라테아(03.03.05)위생,소화공내역_견적내역서(안산테크노)_겔러리아 견적서" xfId="2216"/>
    <cellStyle name="_사전원가심의1_11분당파크뷰(도급-실행-02.15)_03.파크뷰도급실행내역 02.04.02_03.평촌그라테아(03.03.05)위생,소화공내역_견적내역서(안산테크노)_겔러리아 견적서_갤러리아타임월드 직원화장실" xfId="2217"/>
    <cellStyle name="_사전원가심의1_11분당파크뷰(도급-실행-02.15)_03.파크뷰도급실행내역 02.04.02_03.평촌그라테아(03.03.05)위생,소화공내역_견적내역서(안산테크노)_겔러리아 견적서_한화천안점 정산내역서" xfId="2218"/>
    <cellStyle name="_사전원가심의1_11분당파크뷰(도급-실행-02.15)_03.파크뷰도급실행내역 02.04.02_03.평촌그라테아(03.03.05)위생,소화공내역_견적내역서(안산테크노)_롯데명동점" xfId="2219"/>
    <cellStyle name="_사전원가심의1_11분당파크뷰(도급-실행-02.15)_03.파크뷰도급실행내역 02.04.02_03.평촌그라테아(03.03.05)위생,소화공내역_견적내역서(안산테크노)_목동현대백화점" xfId="2220"/>
    <cellStyle name="_사전원가심의1_11분당파크뷰(도급-실행-02.15)_03.파크뷰도급실행내역 02.04.02_03.평촌그라테아(03.03.05)위생,소화공내역_견적내역서(안산테크노)_세인견적철" xfId="2221"/>
    <cellStyle name="_사전원가심의1_11분당파크뷰(도급-실행-02.15)_03.파크뷰도급실행내역 02.04.02_03.평촌그라테아(03.03.05)위생,소화공내역_견적내역서_겔러리아 견적서" xfId="2222"/>
    <cellStyle name="_사전원가심의1_11분당파크뷰(도급-실행-02.15)_03.파크뷰도급실행내역 02.04.02_03.평촌그라테아(03.03.05)위생,소화공내역_견적내역서_겔러리아 견적서_갤러리아타임월드 직원화장실" xfId="2223"/>
    <cellStyle name="_사전원가심의1_11분당파크뷰(도급-실행-02.15)_03.파크뷰도급실행내역 02.04.02_03.평촌그라테아(03.03.05)위생,소화공내역_견적내역서_겔러리아 견적서_한화천안점 정산내역서" xfId="2224"/>
    <cellStyle name="_사전원가심의1_11분당파크뷰(도급-실행-02.15)_03.파크뷰도급실행내역 02.04.02_03.평촌그라테아(03.03.05)위생,소화공내역_견적내역서_롯데명동점" xfId="2225"/>
    <cellStyle name="_사전원가심의1_11분당파크뷰(도급-실행-02.15)_03.파크뷰도급실행내역 02.04.02_03.평촌그라테아(03.03.05)위생,소화공내역_견적내역서_목동현대백화점" xfId="2226"/>
    <cellStyle name="_사전원가심의1_11분당파크뷰(도급-실행-02.15)_03.파크뷰도급실행내역 02.04.02_03.평촌그라테아(03.03.05)위생,소화공내역_견적내역서_세인견적철" xfId="2227"/>
    <cellStyle name="_사전원가심의1_11분당파크뷰(도급-실행-02.15)_03.파크뷰도급실행내역 02.04.02_03.평촌그라테아(03.03.05)위생,소화공내역_피어리빌딩 소화공사" xfId="2228"/>
    <cellStyle name="_사전원가심의1_11분당파크뷰(도급-실행-02.15)_03.파크뷰도급실행내역 02.04.02_03.평촌그라테아(03.03.05)위생,소화공내역_한화천안점 정산내역서" xfId="2229"/>
    <cellStyle name="_사전원가심의1_11분당파크뷰(도급-실행-02.15)_03.파크뷰도급실행내역 02.04.02_갤러리아타임월드 직원화장실" xfId="2230"/>
    <cellStyle name="_사전원가심의1_11분당파크뷰(도급-실행-02.15)_03.파크뷰도급실행내역 02.04.02_견적내역서" xfId="2231"/>
    <cellStyle name="_사전원가심의1_11분당파크뷰(도급-실행-02.15)_03.파크뷰도급실행내역 02.04.02_견적내역서(park)" xfId="2232"/>
    <cellStyle name="_사전원가심의1_11분당파크뷰(도급-실행-02.15)_03.파크뷰도급실행내역 02.04.02_견적내역서(park)_겔러리아 견적서" xfId="2233"/>
    <cellStyle name="_사전원가심의1_11분당파크뷰(도급-실행-02.15)_03.파크뷰도급실행내역 02.04.02_견적내역서(park)_겔러리아 견적서_갤러리아타임월드 직원화장실" xfId="2234"/>
    <cellStyle name="_사전원가심의1_11분당파크뷰(도급-실행-02.15)_03.파크뷰도급실행내역 02.04.02_견적내역서(park)_겔러리아 견적서_한화천안점 정산내역서" xfId="2235"/>
    <cellStyle name="_사전원가심의1_11분당파크뷰(도급-실행-02.15)_03.파크뷰도급실행내역 02.04.02_견적내역서(park)_롯데명동점" xfId="2236"/>
    <cellStyle name="_사전원가심의1_11분당파크뷰(도급-실행-02.15)_03.파크뷰도급실행내역 02.04.02_견적내역서(park)_목동현대백화점" xfId="2237"/>
    <cellStyle name="_사전원가심의1_11분당파크뷰(도급-실행-02.15)_03.파크뷰도급실행내역 02.04.02_견적내역서(park)_세인견적철" xfId="2238"/>
    <cellStyle name="_사전원가심의1_11분당파크뷰(도급-실행-02.15)_03.파크뷰도급실행내역 02.04.02_견적내역서(안산테크노)" xfId="2239"/>
    <cellStyle name="_사전원가심의1_11분당파크뷰(도급-실행-02.15)_03.파크뷰도급실행내역 02.04.02_견적내역서(안산테크노)_겔러리아 견적서" xfId="2240"/>
    <cellStyle name="_사전원가심의1_11분당파크뷰(도급-실행-02.15)_03.파크뷰도급실행내역 02.04.02_견적내역서(안산테크노)_겔러리아 견적서_갤러리아타임월드 직원화장실" xfId="2241"/>
    <cellStyle name="_사전원가심의1_11분당파크뷰(도급-실행-02.15)_03.파크뷰도급실행내역 02.04.02_견적내역서(안산테크노)_겔러리아 견적서_한화천안점 정산내역서" xfId="2242"/>
    <cellStyle name="_사전원가심의1_11분당파크뷰(도급-실행-02.15)_03.파크뷰도급실행내역 02.04.02_견적내역서(안산테크노)_롯데명동점" xfId="2243"/>
    <cellStyle name="_사전원가심의1_11분당파크뷰(도급-실행-02.15)_03.파크뷰도급실행내역 02.04.02_견적내역서(안산테크노)_목동현대백화점" xfId="2244"/>
    <cellStyle name="_사전원가심의1_11분당파크뷰(도급-실행-02.15)_03.파크뷰도급실행내역 02.04.02_견적내역서(안산테크노)_세인견적철" xfId="2245"/>
    <cellStyle name="_사전원가심의1_11분당파크뷰(도급-실행-02.15)_03.파크뷰도급실행내역 02.04.02_견적내역서_겔러리아 견적서" xfId="2246"/>
    <cellStyle name="_사전원가심의1_11분당파크뷰(도급-실행-02.15)_03.파크뷰도급실행내역 02.04.02_견적내역서_겔러리아 견적서_갤러리아타임월드 직원화장실" xfId="2247"/>
    <cellStyle name="_사전원가심의1_11분당파크뷰(도급-실행-02.15)_03.파크뷰도급실행내역 02.04.02_견적내역서_겔러리아 견적서_한화천안점 정산내역서" xfId="2248"/>
    <cellStyle name="_사전원가심의1_11분당파크뷰(도급-실행-02.15)_03.파크뷰도급실행내역 02.04.02_견적내역서_롯데명동점" xfId="2249"/>
    <cellStyle name="_사전원가심의1_11분당파크뷰(도급-실행-02.15)_03.파크뷰도급실행내역 02.04.02_견적내역서_목동현대백화점" xfId="2250"/>
    <cellStyle name="_사전원가심의1_11분당파크뷰(도급-실행-02.15)_03.파크뷰도급실행내역 02.04.02_견적내역서_세인견적철" xfId="2251"/>
    <cellStyle name="_사전원가심의1_11분당파크뷰(도급-실행-02.15)_03.파크뷰도급실행내역 02.04.02_평촌트레벨(0602)-위생,소화공내역" xfId="2252"/>
    <cellStyle name="_사전원가심의1_11분당파크뷰(도급-실행-02.15)_03.파크뷰도급실행내역 02.04.02_평촌트레벨(0602)-위생,소화공내역_갤러리아타임월드 직원화장실" xfId="2253"/>
    <cellStyle name="_사전원가심의1_11분당파크뷰(도급-실행-02.15)_03.파크뷰도급실행내역 02.04.02_평촌트레벨(0602)-위생,소화공내역_견적내역서" xfId="2254"/>
    <cellStyle name="_사전원가심의1_11분당파크뷰(도급-실행-02.15)_03.파크뷰도급실행내역 02.04.02_평촌트레벨(0602)-위생,소화공내역_견적내역서(park)" xfId="2255"/>
    <cellStyle name="_사전원가심의1_11분당파크뷰(도급-실행-02.15)_03.파크뷰도급실행내역 02.04.02_평촌트레벨(0602)-위생,소화공내역_견적내역서(park)_겔러리아 견적서" xfId="2256"/>
    <cellStyle name="_사전원가심의1_11분당파크뷰(도급-실행-02.15)_03.파크뷰도급실행내역 02.04.02_평촌트레벨(0602)-위생,소화공내역_견적내역서(park)_겔러리아 견적서_갤러리아타임월드 직원화장실" xfId="2257"/>
    <cellStyle name="_사전원가심의1_11분당파크뷰(도급-실행-02.15)_03.파크뷰도급실행내역 02.04.02_평촌트레벨(0602)-위생,소화공내역_견적내역서(park)_겔러리아 견적서_한화천안점 정산내역서" xfId="2258"/>
    <cellStyle name="_사전원가심의1_11분당파크뷰(도급-실행-02.15)_03.파크뷰도급실행내역 02.04.02_평촌트레벨(0602)-위생,소화공내역_견적내역서(park)_롯데명동점" xfId="2259"/>
    <cellStyle name="_사전원가심의1_11분당파크뷰(도급-실행-02.15)_03.파크뷰도급실행내역 02.04.02_평촌트레벨(0602)-위생,소화공내역_견적내역서(park)_목동현대백화점" xfId="2260"/>
    <cellStyle name="_사전원가심의1_11분당파크뷰(도급-실행-02.15)_03.파크뷰도급실행내역 02.04.02_평촌트레벨(0602)-위생,소화공내역_견적내역서(park)_세인견적철" xfId="2261"/>
    <cellStyle name="_사전원가심의1_11분당파크뷰(도급-실행-02.15)_03.파크뷰도급실행내역 02.04.02_평촌트레벨(0602)-위생,소화공내역_견적내역서(안산테크노)" xfId="2262"/>
    <cellStyle name="_사전원가심의1_11분당파크뷰(도급-실행-02.15)_03.파크뷰도급실행내역 02.04.02_평촌트레벨(0602)-위생,소화공내역_견적내역서(안산테크노)_겔러리아 견적서" xfId="2263"/>
    <cellStyle name="_사전원가심의1_11분당파크뷰(도급-실행-02.15)_03.파크뷰도급실행내역 02.04.02_평촌트레벨(0602)-위생,소화공내역_견적내역서(안산테크노)_겔러리아 견적서_갤러리아타임월드 직원화장실" xfId="2264"/>
    <cellStyle name="_사전원가심의1_11분당파크뷰(도급-실행-02.15)_03.파크뷰도급실행내역 02.04.02_평촌트레벨(0602)-위생,소화공내역_견적내역서(안산테크노)_겔러리아 견적서_한화천안점 정산내역서" xfId="2265"/>
    <cellStyle name="_사전원가심의1_11분당파크뷰(도급-실행-02.15)_03.파크뷰도급실행내역 02.04.02_평촌트레벨(0602)-위생,소화공내역_견적내역서(안산테크노)_롯데명동점" xfId="2266"/>
    <cellStyle name="_사전원가심의1_11분당파크뷰(도급-실행-02.15)_03.파크뷰도급실행내역 02.04.02_평촌트레벨(0602)-위생,소화공내역_견적내역서(안산테크노)_목동현대백화점" xfId="2267"/>
    <cellStyle name="_사전원가심의1_11분당파크뷰(도급-실행-02.15)_03.파크뷰도급실행내역 02.04.02_평촌트레벨(0602)-위생,소화공내역_견적내역서(안산테크노)_세인견적철" xfId="2268"/>
    <cellStyle name="_사전원가심의1_11분당파크뷰(도급-실행-02.15)_03.파크뷰도급실행내역 02.04.02_평촌트레벨(0602)-위생,소화공내역_견적내역서_겔러리아 견적서" xfId="2269"/>
    <cellStyle name="_사전원가심의1_11분당파크뷰(도급-실행-02.15)_03.파크뷰도급실행내역 02.04.02_평촌트레벨(0602)-위생,소화공내역_견적내역서_겔러리아 견적서_갤러리아타임월드 직원화장실" xfId="2270"/>
    <cellStyle name="_사전원가심의1_11분당파크뷰(도급-실행-02.15)_03.파크뷰도급실행내역 02.04.02_평촌트레벨(0602)-위생,소화공내역_견적내역서_겔러리아 견적서_한화천안점 정산내역서" xfId="2271"/>
    <cellStyle name="_사전원가심의1_11분당파크뷰(도급-실행-02.15)_03.파크뷰도급실행내역 02.04.02_평촌트레벨(0602)-위생,소화공내역_견적내역서_롯데명동점" xfId="2272"/>
    <cellStyle name="_사전원가심의1_11분당파크뷰(도급-실행-02.15)_03.파크뷰도급실행내역 02.04.02_평촌트레벨(0602)-위생,소화공내역_견적내역서_목동현대백화점" xfId="2273"/>
    <cellStyle name="_사전원가심의1_11분당파크뷰(도급-실행-02.15)_03.파크뷰도급실행내역 02.04.02_평촌트레벨(0602)-위생,소화공내역_견적내역서_세인견적철" xfId="2274"/>
    <cellStyle name="_사전원가심의1_11분당파크뷰(도급-실행-02.15)_03.파크뷰도급실행내역 02.04.02_평촌트레벨(0602)-위생,소화공내역_피어리빌딩 소화공사" xfId="2275"/>
    <cellStyle name="_사전원가심의1_11분당파크뷰(도급-실행-02.15)_03.파크뷰도급실행내역 02.04.02_평촌트레벨(0602)-위생,소화공내역_한화천안점 정산내역서" xfId="2276"/>
    <cellStyle name="_사전원가심의1_11분당파크뷰(도급-실행-02.15)_03.파크뷰도급실행내역 02.04.02_피어리빌딩 소화공사" xfId="2277"/>
    <cellStyle name="_사전원가심의1_11분당파크뷰(도급-실행-02.15)_03.파크뷰도급실행내역 02.04.02_한화천안점 정산내역서" xfId="2278"/>
    <cellStyle name="_사전원가심의1_11분당파크뷰(도급-실행-02.15)_03.파크뷰도급실행내역 02.04.02_현장설명서-평촌트레벨" xfId="2279"/>
    <cellStyle name="_사전원가심의1_11분당파크뷰(도급-실행-02.15)_03.파크뷰도급실행내역 02.04.02_현장설명서-평촌트레벨_갤러리아타임월드 직원화장실" xfId="2280"/>
    <cellStyle name="_사전원가심의1_11분당파크뷰(도급-실행-02.15)_03.파크뷰도급실행내역 02.04.02_현장설명서-평촌트레벨_견적내역서" xfId="2281"/>
    <cellStyle name="_사전원가심의1_11분당파크뷰(도급-실행-02.15)_03.파크뷰도급실행내역 02.04.02_현장설명서-평촌트레벨_견적내역서(park)" xfId="2282"/>
    <cellStyle name="_사전원가심의1_11분당파크뷰(도급-실행-02.15)_03.파크뷰도급실행내역 02.04.02_현장설명서-평촌트레벨_견적내역서(park)_겔러리아 견적서" xfId="2283"/>
    <cellStyle name="_사전원가심의1_11분당파크뷰(도급-실행-02.15)_03.파크뷰도급실행내역 02.04.02_현장설명서-평촌트레벨_견적내역서(park)_겔러리아 견적서_갤러리아타임월드 직원화장실" xfId="2284"/>
    <cellStyle name="_사전원가심의1_11분당파크뷰(도급-실행-02.15)_03.파크뷰도급실행내역 02.04.02_현장설명서-평촌트레벨_견적내역서(park)_겔러리아 견적서_한화천안점 정산내역서" xfId="2285"/>
    <cellStyle name="_사전원가심의1_11분당파크뷰(도급-실행-02.15)_03.파크뷰도급실행내역 02.04.02_현장설명서-평촌트레벨_견적내역서(park)_롯데명동점" xfId="2286"/>
    <cellStyle name="_사전원가심의1_11분당파크뷰(도급-실행-02.15)_03.파크뷰도급실행내역 02.04.02_현장설명서-평촌트레벨_견적내역서(park)_목동현대백화점" xfId="2287"/>
    <cellStyle name="_사전원가심의1_11분당파크뷰(도급-실행-02.15)_03.파크뷰도급실행내역 02.04.02_현장설명서-평촌트레벨_견적내역서(park)_세인견적철" xfId="2288"/>
    <cellStyle name="_사전원가심의1_11분당파크뷰(도급-실행-02.15)_03.파크뷰도급실행내역 02.04.02_현장설명서-평촌트레벨_견적내역서(안산테크노)" xfId="2289"/>
    <cellStyle name="_사전원가심의1_11분당파크뷰(도급-실행-02.15)_03.파크뷰도급실행내역 02.04.02_현장설명서-평촌트레벨_견적내역서(안산테크노)_겔러리아 견적서" xfId="2290"/>
    <cellStyle name="_사전원가심의1_11분당파크뷰(도급-실행-02.15)_03.파크뷰도급실행내역 02.04.02_현장설명서-평촌트레벨_견적내역서(안산테크노)_겔러리아 견적서_갤러리아타임월드 직원화장실" xfId="2291"/>
    <cellStyle name="_사전원가심의1_11분당파크뷰(도급-실행-02.15)_03.파크뷰도급실행내역 02.04.02_현장설명서-평촌트레벨_견적내역서(안산테크노)_겔러리아 견적서_한화천안점 정산내역서" xfId="2292"/>
    <cellStyle name="_사전원가심의1_11분당파크뷰(도급-실행-02.15)_03.파크뷰도급실행내역 02.04.02_현장설명서-평촌트레벨_견적내역서(안산테크노)_롯데명동점" xfId="2293"/>
    <cellStyle name="_사전원가심의1_11분당파크뷰(도급-실행-02.15)_03.파크뷰도급실행내역 02.04.02_현장설명서-평촌트레벨_견적내역서(안산테크노)_목동현대백화점" xfId="2294"/>
    <cellStyle name="_사전원가심의1_11분당파크뷰(도급-실행-02.15)_03.파크뷰도급실행내역 02.04.02_현장설명서-평촌트레벨_견적내역서(안산테크노)_세인견적철" xfId="2295"/>
    <cellStyle name="_사전원가심의1_11분당파크뷰(도급-실행-02.15)_03.파크뷰도급실행내역 02.04.02_현장설명서-평촌트레벨_견적내역서_겔러리아 견적서" xfId="2296"/>
    <cellStyle name="_사전원가심의1_11분당파크뷰(도급-실행-02.15)_03.파크뷰도급실행내역 02.04.02_현장설명서-평촌트레벨_견적내역서_겔러리아 견적서_갤러리아타임월드 직원화장실" xfId="2297"/>
    <cellStyle name="_사전원가심의1_11분당파크뷰(도급-실행-02.15)_03.파크뷰도급실행내역 02.04.02_현장설명서-평촌트레벨_견적내역서_겔러리아 견적서_한화천안점 정산내역서" xfId="2298"/>
    <cellStyle name="_사전원가심의1_11분당파크뷰(도급-실행-02.15)_03.파크뷰도급실행내역 02.04.02_현장설명서-평촌트레벨_견적내역서_롯데명동점" xfId="2299"/>
    <cellStyle name="_사전원가심의1_11분당파크뷰(도급-실행-02.15)_03.파크뷰도급실행내역 02.04.02_현장설명서-평촌트레벨_견적내역서_목동현대백화점" xfId="2300"/>
    <cellStyle name="_사전원가심의1_11분당파크뷰(도급-실행-02.15)_03.파크뷰도급실행내역 02.04.02_현장설명서-평촌트레벨_견적내역서_세인견적철" xfId="2301"/>
    <cellStyle name="_사전원가심의1_11분당파크뷰(도급-실행-02.15)_03.파크뷰도급실행내역 02.04.02_현장설명서-평촌트레벨_피어리빌딩 소화공사" xfId="2302"/>
    <cellStyle name="_사전원가심의1_11분당파크뷰(도급-실행-02.15)_03.파크뷰도급실행내역 02.04.02_현장설명서-평촌트레벨_한화천안점 정산내역서" xfId="2303"/>
    <cellStyle name="_사전원가심의1_11분당파크뷰(도급-실행-02.15)_03.평촌그라테아(03.03.05)위생,소화공내역" xfId="2304"/>
    <cellStyle name="_사전원가심의1_11분당파크뷰(도급-실행-02.15)_03.평촌그라테아(03.03.05)위생,소화공내역_갤러리아타임월드 직원화장실" xfId="2305"/>
    <cellStyle name="_사전원가심의1_11분당파크뷰(도급-실행-02.15)_03.평촌그라테아(03.03.05)위생,소화공내역_견적내역서" xfId="2306"/>
    <cellStyle name="_사전원가심의1_11분당파크뷰(도급-실행-02.15)_03.평촌그라테아(03.03.05)위생,소화공내역_견적내역서(park)" xfId="2307"/>
    <cellStyle name="_사전원가심의1_11분당파크뷰(도급-실행-02.15)_03.평촌그라테아(03.03.05)위생,소화공내역_견적내역서(park)_겔러리아 견적서" xfId="2308"/>
    <cellStyle name="_사전원가심의1_11분당파크뷰(도급-실행-02.15)_03.평촌그라테아(03.03.05)위생,소화공내역_견적내역서(park)_겔러리아 견적서_갤러리아타임월드 직원화장실" xfId="2309"/>
    <cellStyle name="_사전원가심의1_11분당파크뷰(도급-실행-02.15)_03.평촌그라테아(03.03.05)위생,소화공내역_견적내역서(park)_겔러리아 견적서_한화천안점 정산내역서" xfId="2310"/>
    <cellStyle name="_사전원가심의1_11분당파크뷰(도급-실행-02.15)_03.평촌그라테아(03.03.05)위생,소화공내역_견적내역서(park)_롯데명동점" xfId="2311"/>
    <cellStyle name="_사전원가심의1_11분당파크뷰(도급-실행-02.15)_03.평촌그라테아(03.03.05)위생,소화공내역_견적내역서(park)_목동현대백화점" xfId="2312"/>
    <cellStyle name="_사전원가심의1_11분당파크뷰(도급-실행-02.15)_03.평촌그라테아(03.03.05)위생,소화공내역_견적내역서(park)_세인견적철" xfId="2313"/>
    <cellStyle name="_사전원가심의1_11분당파크뷰(도급-실행-02.15)_03.평촌그라테아(03.03.05)위생,소화공내역_견적내역서(안산테크노)" xfId="2314"/>
    <cellStyle name="_사전원가심의1_11분당파크뷰(도급-실행-02.15)_03.평촌그라테아(03.03.05)위생,소화공내역_견적내역서(안산테크노)_겔러리아 견적서" xfId="2315"/>
    <cellStyle name="_사전원가심의1_11분당파크뷰(도급-실행-02.15)_03.평촌그라테아(03.03.05)위생,소화공내역_견적내역서(안산테크노)_겔러리아 견적서_갤러리아타임월드 직원화장실" xfId="2316"/>
    <cellStyle name="_사전원가심의1_11분당파크뷰(도급-실행-02.15)_03.평촌그라테아(03.03.05)위생,소화공내역_견적내역서(안산테크노)_겔러리아 견적서_한화천안점 정산내역서" xfId="2317"/>
    <cellStyle name="_사전원가심의1_11분당파크뷰(도급-실행-02.15)_03.평촌그라테아(03.03.05)위생,소화공내역_견적내역서(안산테크노)_롯데명동점" xfId="2318"/>
    <cellStyle name="_사전원가심의1_11분당파크뷰(도급-실행-02.15)_03.평촌그라테아(03.03.05)위생,소화공내역_견적내역서(안산테크노)_목동현대백화점" xfId="2319"/>
    <cellStyle name="_사전원가심의1_11분당파크뷰(도급-실행-02.15)_03.평촌그라테아(03.03.05)위생,소화공내역_견적내역서(안산테크노)_세인견적철" xfId="2320"/>
    <cellStyle name="_사전원가심의1_11분당파크뷰(도급-실행-02.15)_03.평촌그라테아(03.03.05)위생,소화공내역_견적내역서_겔러리아 견적서" xfId="2321"/>
    <cellStyle name="_사전원가심의1_11분당파크뷰(도급-실행-02.15)_03.평촌그라테아(03.03.05)위생,소화공내역_견적내역서_겔러리아 견적서_갤러리아타임월드 직원화장실" xfId="2322"/>
    <cellStyle name="_사전원가심의1_11분당파크뷰(도급-실행-02.15)_03.평촌그라테아(03.03.05)위생,소화공내역_견적내역서_겔러리아 견적서_한화천안점 정산내역서" xfId="2323"/>
    <cellStyle name="_사전원가심의1_11분당파크뷰(도급-실행-02.15)_03.평촌그라테아(03.03.05)위생,소화공내역_견적내역서_롯데명동점" xfId="2324"/>
    <cellStyle name="_사전원가심의1_11분당파크뷰(도급-실행-02.15)_03.평촌그라테아(03.03.05)위생,소화공내역_견적내역서_목동현대백화점" xfId="2325"/>
    <cellStyle name="_사전원가심의1_11분당파크뷰(도급-실행-02.15)_03.평촌그라테아(03.03.05)위생,소화공내역_견적내역서_세인견적철" xfId="2326"/>
    <cellStyle name="_사전원가심의1_11분당파크뷰(도급-실행-02.15)_03.평촌그라테아(03.03.05)위생,소화공내역_피어리빌딩 소화공사" xfId="2327"/>
    <cellStyle name="_사전원가심의1_11분당파크뷰(도급-실행-02.15)_03.평촌그라테아(03.03.05)위생,소화공내역_한화천안점 정산내역서" xfId="2328"/>
    <cellStyle name="_사전원가심의1_11분당파크뷰(도급-실행-02.15)_갤러리아타임월드 직원화장실" xfId="2329"/>
    <cellStyle name="_사전원가심의1_11분당파크뷰(도급-실행-02.15)_견적내역서" xfId="2330"/>
    <cellStyle name="_사전원가심의1_11분당파크뷰(도급-실행-02.15)_견적내역서(park)" xfId="2331"/>
    <cellStyle name="_사전원가심의1_11분당파크뷰(도급-실행-02.15)_견적내역서(park)_겔러리아 견적서" xfId="2332"/>
    <cellStyle name="_사전원가심의1_11분당파크뷰(도급-실행-02.15)_견적내역서(park)_겔러리아 견적서_갤러리아타임월드 직원화장실" xfId="2333"/>
    <cellStyle name="_사전원가심의1_11분당파크뷰(도급-실행-02.15)_견적내역서(park)_겔러리아 견적서_한화천안점 정산내역서" xfId="2334"/>
    <cellStyle name="_사전원가심의1_11분당파크뷰(도급-실행-02.15)_견적내역서(park)_롯데명동점" xfId="2335"/>
    <cellStyle name="_사전원가심의1_11분당파크뷰(도급-실행-02.15)_견적내역서(park)_목동현대백화점" xfId="2336"/>
    <cellStyle name="_사전원가심의1_11분당파크뷰(도급-실행-02.15)_견적내역서(park)_세인견적철" xfId="2337"/>
    <cellStyle name="_사전원가심의1_11분당파크뷰(도급-실행-02.15)_견적내역서(안산테크노)" xfId="2338"/>
    <cellStyle name="_사전원가심의1_11분당파크뷰(도급-실행-02.15)_견적내역서(안산테크노)_겔러리아 견적서" xfId="2339"/>
    <cellStyle name="_사전원가심의1_11분당파크뷰(도급-실행-02.15)_견적내역서(안산테크노)_겔러리아 견적서_갤러리아타임월드 직원화장실" xfId="2340"/>
    <cellStyle name="_사전원가심의1_11분당파크뷰(도급-실행-02.15)_견적내역서(안산테크노)_겔러리아 견적서_한화천안점 정산내역서" xfId="2341"/>
    <cellStyle name="_사전원가심의1_11분당파크뷰(도급-실행-02.15)_견적내역서(안산테크노)_롯데명동점" xfId="2342"/>
    <cellStyle name="_사전원가심의1_11분당파크뷰(도급-실행-02.15)_견적내역서(안산테크노)_목동현대백화점" xfId="2343"/>
    <cellStyle name="_사전원가심의1_11분당파크뷰(도급-실행-02.15)_견적내역서(안산테크노)_세인견적철" xfId="2344"/>
    <cellStyle name="_사전원가심의1_11분당파크뷰(도급-실행-02.15)_견적내역서_겔러리아 견적서" xfId="2345"/>
    <cellStyle name="_사전원가심의1_11분당파크뷰(도급-실행-02.15)_견적내역서_겔러리아 견적서_갤러리아타임월드 직원화장실" xfId="2346"/>
    <cellStyle name="_사전원가심의1_11분당파크뷰(도급-실행-02.15)_견적내역서_겔러리아 견적서_한화천안점 정산내역서" xfId="2347"/>
    <cellStyle name="_사전원가심의1_11분당파크뷰(도급-실행-02.15)_견적내역서_롯데명동점" xfId="2348"/>
    <cellStyle name="_사전원가심의1_11분당파크뷰(도급-실행-02.15)_견적내역서_목동현대백화점" xfId="2349"/>
    <cellStyle name="_사전원가심의1_11분당파크뷰(도급-실행-02.15)_견적내역서_세인견적철" xfId="2350"/>
    <cellStyle name="_사전원가심의1_11분당파크뷰(도급-실행-02.15)_평촌트레벨(0602)-위생,소화공내역" xfId="2351"/>
    <cellStyle name="_사전원가심의1_11분당파크뷰(도급-실행-02.15)_평촌트레벨(0602)-위생,소화공내역_갤러리아타임월드 직원화장실" xfId="2352"/>
    <cellStyle name="_사전원가심의1_11분당파크뷰(도급-실행-02.15)_평촌트레벨(0602)-위생,소화공내역_견적내역서" xfId="2353"/>
    <cellStyle name="_사전원가심의1_11분당파크뷰(도급-실행-02.15)_평촌트레벨(0602)-위생,소화공내역_견적내역서(park)" xfId="2354"/>
    <cellStyle name="_사전원가심의1_11분당파크뷰(도급-실행-02.15)_평촌트레벨(0602)-위생,소화공내역_견적내역서(park)_겔러리아 견적서" xfId="2355"/>
    <cellStyle name="_사전원가심의1_11분당파크뷰(도급-실행-02.15)_평촌트레벨(0602)-위생,소화공내역_견적내역서(park)_겔러리아 견적서_갤러리아타임월드 직원화장실" xfId="2356"/>
    <cellStyle name="_사전원가심의1_11분당파크뷰(도급-실행-02.15)_평촌트레벨(0602)-위생,소화공내역_견적내역서(park)_겔러리아 견적서_한화천안점 정산내역서" xfId="2357"/>
    <cellStyle name="_사전원가심의1_11분당파크뷰(도급-실행-02.15)_평촌트레벨(0602)-위생,소화공내역_견적내역서(park)_롯데명동점" xfId="2358"/>
    <cellStyle name="_사전원가심의1_11분당파크뷰(도급-실행-02.15)_평촌트레벨(0602)-위생,소화공내역_견적내역서(park)_목동현대백화점" xfId="2359"/>
    <cellStyle name="_사전원가심의1_11분당파크뷰(도급-실행-02.15)_평촌트레벨(0602)-위생,소화공내역_견적내역서(park)_세인견적철" xfId="2360"/>
    <cellStyle name="_사전원가심의1_11분당파크뷰(도급-실행-02.15)_평촌트레벨(0602)-위생,소화공내역_견적내역서(안산테크노)" xfId="2361"/>
    <cellStyle name="_사전원가심의1_11분당파크뷰(도급-실행-02.15)_평촌트레벨(0602)-위생,소화공내역_견적내역서(안산테크노)_겔러리아 견적서" xfId="2362"/>
    <cellStyle name="_사전원가심의1_11분당파크뷰(도급-실행-02.15)_평촌트레벨(0602)-위생,소화공내역_견적내역서(안산테크노)_겔러리아 견적서_갤러리아타임월드 직원화장실" xfId="2363"/>
    <cellStyle name="_사전원가심의1_11분당파크뷰(도급-실행-02.15)_평촌트레벨(0602)-위생,소화공내역_견적내역서(안산테크노)_겔러리아 견적서_한화천안점 정산내역서" xfId="2364"/>
    <cellStyle name="_사전원가심의1_11분당파크뷰(도급-실행-02.15)_평촌트레벨(0602)-위생,소화공내역_견적내역서(안산테크노)_롯데명동점" xfId="2365"/>
    <cellStyle name="_사전원가심의1_11분당파크뷰(도급-실행-02.15)_평촌트레벨(0602)-위생,소화공내역_견적내역서(안산테크노)_목동현대백화점" xfId="2366"/>
    <cellStyle name="_사전원가심의1_11분당파크뷰(도급-실행-02.15)_평촌트레벨(0602)-위생,소화공내역_견적내역서(안산테크노)_세인견적철" xfId="2367"/>
    <cellStyle name="_사전원가심의1_11분당파크뷰(도급-실행-02.15)_평촌트레벨(0602)-위생,소화공내역_견적내역서_겔러리아 견적서" xfId="2368"/>
    <cellStyle name="_사전원가심의1_11분당파크뷰(도급-실행-02.15)_평촌트레벨(0602)-위생,소화공내역_견적내역서_겔러리아 견적서_갤러리아타임월드 직원화장실" xfId="2369"/>
    <cellStyle name="_사전원가심의1_11분당파크뷰(도급-실행-02.15)_평촌트레벨(0602)-위생,소화공내역_견적내역서_겔러리아 견적서_한화천안점 정산내역서" xfId="2370"/>
    <cellStyle name="_사전원가심의1_11분당파크뷰(도급-실행-02.15)_평촌트레벨(0602)-위생,소화공내역_견적내역서_롯데명동점" xfId="2371"/>
    <cellStyle name="_사전원가심의1_11분당파크뷰(도급-실행-02.15)_평촌트레벨(0602)-위생,소화공내역_견적내역서_목동현대백화점" xfId="2372"/>
    <cellStyle name="_사전원가심의1_11분당파크뷰(도급-실행-02.15)_평촌트레벨(0602)-위생,소화공내역_견적내역서_세인견적철" xfId="2373"/>
    <cellStyle name="_사전원가심의1_11분당파크뷰(도급-실행-02.15)_평촌트레벨(0602)-위생,소화공내역_피어리빌딩 소화공사" xfId="2374"/>
    <cellStyle name="_사전원가심의1_11분당파크뷰(도급-실행-02.15)_평촌트레벨(0602)-위생,소화공내역_한화천안점 정산내역서" xfId="2375"/>
    <cellStyle name="_사전원가심의1_11분당파크뷰(도급-실행-02.15)_피어리빌딩 소화공사" xfId="2376"/>
    <cellStyle name="_사전원가심의1_11분당파크뷰(도급-실행-02.15)_한화천안점 정산내역서" xfId="2377"/>
    <cellStyle name="_사전원가심의1_11분당파크뷰(도급-실행-02.15)_현장설명서-평촌트레벨" xfId="2378"/>
    <cellStyle name="_사전원가심의1_11분당파크뷰(도급-실행-02.15)_현장설명서-평촌트레벨_갤러리아타임월드 직원화장실" xfId="2379"/>
    <cellStyle name="_사전원가심의1_11분당파크뷰(도급-실행-02.15)_현장설명서-평촌트레벨_견적내역서" xfId="2380"/>
    <cellStyle name="_사전원가심의1_11분당파크뷰(도급-실행-02.15)_현장설명서-평촌트레벨_견적내역서(park)" xfId="2381"/>
    <cellStyle name="_사전원가심의1_11분당파크뷰(도급-실행-02.15)_현장설명서-평촌트레벨_견적내역서(park)_겔러리아 견적서" xfId="2382"/>
    <cellStyle name="_사전원가심의1_11분당파크뷰(도급-실행-02.15)_현장설명서-평촌트레벨_견적내역서(park)_겔러리아 견적서_갤러리아타임월드 직원화장실" xfId="2383"/>
    <cellStyle name="_사전원가심의1_11분당파크뷰(도급-실행-02.15)_현장설명서-평촌트레벨_견적내역서(park)_겔러리아 견적서_한화천안점 정산내역서" xfId="2384"/>
    <cellStyle name="_사전원가심의1_11분당파크뷰(도급-실행-02.15)_현장설명서-평촌트레벨_견적내역서(park)_롯데명동점" xfId="2385"/>
    <cellStyle name="_사전원가심의1_11분당파크뷰(도급-실행-02.15)_현장설명서-평촌트레벨_견적내역서(park)_목동현대백화점" xfId="2386"/>
    <cellStyle name="_사전원가심의1_11분당파크뷰(도급-실행-02.15)_현장설명서-평촌트레벨_견적내역서(park)_세인견적철" xfId="2387"/>
    <cellStyle name="_사전원가심의1_11분당파크뷰(도급-실행-02.15)_현장설명서-평촌트레벨_견적내역서(안산테크노)" xfId="2388"/>
    <cellStyle name="_사전원가심의1_11분당파크뷰(도급-실행-02.15)_현장설명서-평촌트레벨_견적내역서(안산테크노)_겔러리아 견적서" xfId="2389"/>
    <cellStyle name="_사전원가심의1_11분당파크뷰(도급-실행-02.15)_현장설명서-평촌트레벨_견적내역서(안산테크노)_겔러리아 견적서_갤러리아타임월드 직원화장실" xfId="2390"/>
    <cellStyle name="_사전원가심의1_11분당파크뷰(도급-실행-02.15)_현장설명서-평촌트레벨_견적내역서(안산테크노)_겔러리아 견적서_한화천안점 정산내역서" xfId="2391"/>
    <cellStyle name="_사전원가심의1_11분당파크뷰(도급-실행-02.15)_현장설명서-평촌트레벨_견적내역서(안산테크노)_롯데명동점" xfId="2392"/>
    <cellStyle name="_사전원가심의1_11분당파크뷰(도급-실행-02.15)_현장설명서-평촌트레벨_견적내역서(안산테크노)_목동현대백화점" xfId="2393"/>
    <cellStyle name="_사전원가심의1_11분당파크뷰(도급-실행-02.15)_현장설명서-평촌트레벨_견적내역서(안산테크노)_세인견적철" xfId="2394"/>
    <cellStyle name="_사전원가심의1_11분당파크뷰(도급-실행-02.15)_현장설명서-평촌트레벨_견적내역서_겔러리아 견적서" xfId="2395"/>
    <cellStyle name="_사전원가심의1_11분당파크뷰(도급-실행-02.15)_현장설명서-평촌트레벨_견적내역서_겔러리아 견적서_갤러리아타임월드 직원화장실" xfId="2396"/>
    <cellStyle name="_사전원가심의1_11분당파크뷰(도급-실행-02.15)_현장설명서-평촌트레벨_견적내역서_겔러리아 견적서_한화천안점 정산내역서" xfId="2397"/>
    <cellStyle name="_사전원가심의1_11분당파크뷰(도급-실행-02.15)_현장설명서-평촌트레벨_견적내역서_롯데명동점" xfId="2398"/>
    <cellStyle name="_사전원가심의1_11분당파크뷰(도급-실행-02.15)_현장설명서-평촌트레벨_견적내역서_목동현대백화점" xfId="2399"/>
    <cellStyle name="_사전원가심의1_11분당파크뷰(도급-실행-02.15)_현장설명서-평촌트레벨_견적내역서_세인견적철" xfId="2400"/>
    <cellStyle name="_사전원가심의1_11분당파크뷰(도급-실행-02.15)_현장설명서-평촌트레벨_피어리빌딩 소화공사" xfId="2401"/>
    <cellStyle name="_사전원가심의1_11분당파크뷰(도급-실행-02.15)_현장설명서-평촌트레벨_한화천안점 정산내역서" xfId="2402"/>
    <cellStyle name="_사전원가심의1_갤러리아타임월드 직원화장실" xfId="2403"/>
    <cellStyle name="_사전원가심의1_견적내역서" xfId="2404"/>
    <cellStyle name="_사전원가심의1_견적내역서(park)" xfId="2405"/>
    <cellStyle name="_사전원가심의1_견적내역서(park)_겔러리아 견적서" xfId="2406"/>
    <cellStyle name="_사전원가심의1_견적내역서(park)_겔러리아 견적서_갤러리아타임월드 직원화장실" xfId="2407"/>
    <cellStyle name="_사전원가심의1_견적내역서(park)_겔러리아 견적서_한화천안점 정산내역서" xfId="2408"/>
    <cellStyle name="_사전원가심의1_견적내역서(park)_롯데명동점" xfId="2409"/>
    <cellStyle name="_사전원가심의1_견적내역서(park)_목동현대백화점" xfId="2410"/>
    <cellStyle name="_사전원가심의1_견적내역서(park)_세인견적철" xfId="2411"/>
    <cellStyle name="_사전원가심의1_견적내역서(안산테크노)" xfId="2412"/>
    <cellStyle name="_사전원가심의1_견적내역서(안산테크노)_겔러리아 견적서" xfId="2413"/>
    <cellStyle name="_사전원가심의1_견적내역서(안산테크노)_겔러리아 견적서_갤러리아타임월드 직원화장실" xfId="2414"/>
    <cellStyle name="_사전원가심의1_견적내역서(안산테크노)_겔러리아 견적서_한화천안점 정산내역서" xfId="2415"/>
    <cellStyle name="_사전원가심의1_견적내역서(안산테크노)_롯데명동점" xfId="2416"/>
    <cellStyle name="_사전원가심의1_견적내역서(안산테크노)_목동현대백화점" xfId="2417"/>
    <cellStyle name="_사전원가심의1_견적내역서(안산테크노)_세인견적철" xfId="2418"/>
    <cellStyle name="_사전원가심의1_견적내역서_겔러리아 견적서" xfId="2419"/>
    <cellStyle name="_사전원가심의1_견적내역서_겔러리아 견적서_갤러리아타임월드 직원화장실" xfId="2420"/>
    <cellStyle name="_사전원가심의1_견적내역서_겔러리아 견적서_한화천안점 정산내역서" xfId="2421"/>
    <cellStyle name="_사전원가심의1_견적내역서_롯데명동점" xfId="2422"/>
    <cellStyle name="_사전원가심의1_견적내역서_목동현대백화점" xfId="2423"/>
    <cellStyle name="_사전원가심의1_견적내역서_세인견적철" xfId="2424"/>
    <cellStyle name="_사전원가심의1_도급,실행(02.2.16)" xfId="2425"/>
    <cellStyle name="_사전원가심의1_도급,실행(02.2.16)_01)평촌그라테아가실행내역(2003.02.10~)" xfId="2426"/>
    <cellStyle name="_사전원가심의1_도급,실행(02.2.16)_01)평촌그라테아가실행내역(2003.02.10~)_갤러리아타임월드 직원화장실" xfId="2427"/>
    <cellStyle name="_사전원가심의1_도급,실행(02.2.16)_01)평촌그라테아가실행내역(2003.02.10~)_견적내역서" xfId="2428"/>
    <cellStyle name="_사전원가심의1_도급,실행(02.2.16)_01)평촌그라테아가실행내역(2003.02.10~)_견적내역서(park)" xfId="2429"/>
    <cellStyle name="_사전원가심의1_도급,실행(02.2.16)_01)평촌그라테아가실행내역(2003.02.10~)_견적내역서(park)_겔러리아 견적서" xfId="2430"/>
    <cellStyle name="_사전원가심의1_도급,실행(02.2.16)_01)평촌그라테아가실행내역(2003.02.10~)_견적내역서(park)_겔러리아 견적서_갤러리아타임월드 직원화장실" xfId="2431"/>
    <cellStyle name="_사전원가심의1_도급,실행(02.2.16)_01)평촌그라테아가실행내역(2003.02.10~)_견적내역서(park)_겔러리아 견적서_한화천안점 정산내역서" xfId="2432"/>
    <cellStyle name="_사전원가심의1_도급,실행(02.2.16)_01)평촌그라테아가실행내역(2003.02.10~)_견적내역서(park)_롯데명동점" xfId="2433"/>
    <cellStyle name="_사전원가심의1_도급,실행(02.2.16)_01)평촌그라테아가실행내역(2003.02.10~)_견적내역서(park)_목동현대백화점" xfId="2434"/>
    <cellStyle name="_사전원가심의1_도급,실행(02.2.16)_01)평촌그라테아가실행내역(2003.02.10~)_견적내역서(park)_세인견적철" xfId="2435"/>
    <cellStyle name="_사전원가심의1_도급,실행(02.2.16)_01)평촌그라테아가실행내역(2003.02.10~)_견적내역서(안산테크노)" xfId="2436"/>
    <cellStyle name="_사전원가심의1_도급,실행(02.2.16)_01)평촌그라테아가실행내역(2003.02.10~)_견적내역서(안산테크노)_겔러리아 견적서" xfId="2437"/>
    <cellStyle name="_사전원가심의1_도급,실행(02.2.16)_01)평촌그라테아가실행내역(2003.02.10~)_견적내역서(안산테크노)_겔러리아 견적서_갤러리아타임월드 직원화장실" xfId="2438"/>
    <cellStyle name="_사전원가심의1_도급,실행(02.2.16)_01)평촌그라테아가실행내역(2003.02.10~)_견적내역서(안산테크노)_겔러리아 견적서_한화천안점 정산내역서" xfId="2439"/>
    <cellStyle name="_사전원가심의1_도급,실행(02.2.16)_01)평촌그라테아가실행내역(2003.02.10~)_견적내역서(안산테크노)_롯데명동점" xfId="2440"/>
    <cellStyle name="_사전원가심의1_도급,실행(02.2.16)_01)평촌그라테아가실행내역(2003.02.10~)_견적내역서(안산테크노)_목동현대백화점" xfId="2441"/>
    <cellStyle name="_사전원가심의1_도급,실행(02.2.16)_01)평촌그라테아가실행내역(2003.02.10~)_견적내역서(안산테크노)_세인견적철" xfId="2442"/>
    <cellStyle name="_사전원가심의1_도급,실행(02.2.16)_01)평촌그라테아가실행내역(2003.02.10~)_견적내역서_겔러리아 견적서" xfId="2443"/>
    <cellStyle name="_사전원가심의1_도급,실행(02.2.16)_01)평촌그라테아가실행내역(2003.02.10~)_견적내역서_겔러리아 견적서_갤러리아타임월드 직원화장실" xfId="2444"/>
    <cellStyle name="_사전원가심의1_도급,실행(02.2.16)_01)평촌그라테아가실행내역(2003.02.10~)_견적내역서_겔러리아 견적서_한화천안점 정산내역서" xfId="2445"/>
    <cellStyle name="_사전원가심의1_도급,실행(02.2.16)_01)평촌그라테아가실행내역(2003.02.10~)_견적내역서_롯데명동점" xfId="2446"/>
    <cellStyle name="_사전원가심의1_도급,실행(02.2.16)_01)평촌그라테아가실행내역(2003.02.10~)_견적내역서_목동현대백화점" xfId="2447"/>
    <cellStyle name="_사전원가심의1_도급,실행(02.2.16)_01)평촌그라테아가실행내역(2003.02.10~)_견적내역서_세인견적철" xfId="2448"/>
    <cellStyle name="_사전원가심의1_도급,실행(02.2.16)_01)평촌그라테아가실행내역(2003.02.10~)_평촌그라테아신축공사(동양제출)" xfId="2449"/>
    <cellStyle name="_사전원가심의1_도급,실행(02.2.16)_01)평촌그라테아가실행내역(2003.02.10~)_평촌그라테아신축공사(동양제출)_갤러리아타임월드 직원화장실" xfId="2450"/>
    <cellStyle name="_사전원가심의1_도급,실행(02.2.16)_01)평촌그라테아가실행내역(2003.02.10~)_평촌그라테아신축공사(동양제출)_견적내역서" xfId="2451"/>
    <cellStyle name="_사전원가심의1_도급,실행(02.2.16)_01)평촌그라테아가실행내역(2003.02.10~)_평촌그라테아신축공사(동양제출)_견적내역서(park)" xfId="2452"/>
    <cellStyle name="_사전원가심의1_도급,실행(02.2.16)_01)평촌그라테아가실행내역(2003.02.10~)_평촌그라테아신축공사(동양제출)_견적내역서(park)_겔러리아 견적서" xfId="2453"/>
    <cellStyle name="_사전원가심의1_도급,실행(02.2.16)_01)평촌그라테아가실행내역(2003.02.10~)_평촌그라테아신축공사(동양제출)_견적내역서(park)_겔러리아 견적서_갤러리아타임월드 직원화장실" xfId="2454"/>
    <cellStyle name="_사전원가심의1_도급,실행(02.2.16)_01)평촌그라테아가실행내역(2003.02.10~)_평촌그라테아신축공사(동양제출)_견적내역서(park)_겔러리아 견적서_한화천안점 정산내역서" xfId="2455"/>
    <cellStyle name="_사전원가심의1_도급,실행(02.2.16)_01)평촌그라테아가실행내역(2003.02.10~)_평촌그라테아신축공사(동양제출)_견적내역서(park)_롯데명동점" xfId="2456"/>
    <cellStyle name="_사전원가심의1_도급,실행(02.2.16)_01)평촌그라테아가실행내역(2003.02.10~)_평촌그라테아신축공사(동양제출)_견적내역서(park)_목동현대백화점" xfId="2457"/>
    <cellStyle name="_사전원가심의1_도급,실행(02.2.16)_01)평촌그라테아가실행내역(2003.02.10~)_평촌그라테아신축공사(동양제출)_견적내역서(park)_세인견적철" xfId="2458"/>
    <cellStyle name="_사전원가심의1_도급,실행(02.2.16)_01)평촌그라테아가실행내역(2003.02.10~)_평촌그라테아신축공사(동양제출)_견적내역서(안산테크노)" xfId="2459"/>
    <cellStyle name="_사전원가심의1_도급,실행(02.2.16)_01)평촌그라테아가실행내역(2003.02.10~)_평촌그라테아신축공사(동양제출)_견적내역서(안산테크노)_겔러리아 견적서" xfId="2460"/>
    <cellStyle name="_사전원가심의1_도급,실행(02.2.16)_01)평촌그라테아가실행내역(2003.02.10~)_평촌그라테아신축공사(동양제출)_견적내역서(안산테크노)_겔러리아 견적서_갤러리아타임월드 직원화장실" xfId="2461"/>
    <cellStyle name="_사전원가심의1_도급,실행(02.2.16)_01)평촌그라테아가실행내역(2003.02.10~)_평촌그라테아신축공사(동양제출)_견적내역서(안산테크노)_겔러리아 견적서_한화천안점 정산내역서" xfId="2462"/>
    <cellStyle name="_사전원가심의1_도급,실행(02.2.16)_01)평촌그라테아가실행내역(2003.02.10~)_평촌그라테아신축공사(동양제출)_견적내역서(안산테크노)_롯데명동점" xfId="2463"/>
    <cellStyle name="_사전원가심의1_도급,실행(02.2.16)_01)평촌그라테아가실행내역(2003.02.10~)_평촌그라테아신축공사(동양제출)_견적내역서(안산테크노)_목동현대백화점" xfId="2464"/>
    <cellStyle name="_사전원가심의1_도급,실행(02.2.16)_01)평촌그라테아가실행내역(2003.02.10~)_평촌그라테아신축공사(동양제출)_견적내역서(안산테크노)_세인견적철" xfId="2465"/>
    <cellStyle name="_사전원가심의1_도급,실행(02.2.16)_01)평촌그라테아가실행내역(2003.02.10~)_평촌그라테아신축공사(동양제출)_견적내역서_겔러리아 견적서" xfId="2466"/>
    <cellStyle name="_사전원가심의1_도급,실행(02.2.16)_01)평촌그라테아가실행내역(2003.02.10~)_평촌그라테아신축공사(동양제출)_견적내역서_겔러리아 견적서_갤러리아타임월드 직원화장실" xfId="2467"/>
    <cellStyle name="_사전원가심의1_도급,실행(02.2.16)_01)평촌그라테아가실행내역(2003.02.10~)_평촌그라테아신축공사(동양제출)_견적내역서_겔러리아 견적서_한화천안점 정산내역서" xfId="2468"/>
    <cellStyle name="_사전원가심의1_도급,실행(02.2.16)_01)평촌그라테아가실행내역(2003.02.10~)_평촌그라테아신축공사(동양제출)_견적내역서_롯데명동점" xfId="2469"/>
    <cellStyle name="_사전원가심의1_도급,실행(02.2.16)_01)평촌그라테아가실행내역(2003.02.10~)_평촌그라테아신축공사(동양제출)_견적내역서_목동현대백화점" xfId="2470"/>
    <cellStyle name="_사전원가심의1_도급,실행(02.2.16)_01)평촌그라테아가실행내역(2003.02.10~)_평촌그라테아신축공사(동양제출)_견적내역서_세인견적철" xfId="2471"/>
    <cellStyle name="_사전원가심의1_도급,실행(02.2.16)_01)평촌그라테아가실행내역(2003.02.10~)_평촌그라테아신축공사(동양제출)_피어리빌딩 소화공사" xfId="2472"/>
    <cellStyle name="_사전원가심의1_도급,실행(02.2.16)_01)평촌그라테아가실행내역(2003.02.10~)_평촌그라테아신축공사(동양제출)_한화천안점 정산내역서" xfId="2473"/>
    <cellStyle name="_사전원가심의1_도급,실행(02.2.16)_01)평촌그라테아가실행내역(2003.02.10~)_평촌그라테아신축공사최종(제출)" xfId="2474"/>
    <cellStyle name="_사전원가심의1_도급,실행(02.2.16)_01)평촌그라테아가실행내역(2003.02.10~)_평촌그라테아신축공사최종(제출)_갤러리아타임월드 직원화장실" xfId="2475"/>
    <cellStyle name="_사전원가심의1_도급,실행(02.2.16)_01)평촌그라테아가실행내역(2003.02.10~)_평촌그라테아신축공사최종(제출)_견적내역서" xfId="2476"/>
    <cellStyle name="_사전원가심의1_도급,실행(02.2.16)_01)평촌그라테아가실행내역(2003.02.10~)_평촌그라테아신축공사최종(제출)_견적내역서(park)" xfId="2477"/>
    <cellStyle name="_사전원가심의1_도급,실행(02.2.16)_01)평촌그라테아가실행내역(2003.02.10~)_평촌그라테아신축공사최종(제출)_견적내역서(park)_겔러리아 견적서" xfId="2478"/>
    <cellStyle name="_사전원가심의1_도급,실행(02.2.16)_01)평촌그라테아가실행내역(2003.02.10~)_평촌그라테아신축공사최종(제출)_견적내역서(park)_겔러리아 견적서_갤러리아타임월드 직원화장실" xfId="2479"/>
    <cellStyle name="_사전원가심의1_도급,실행(02.2.16)_01)평촌그라테아가실행내역(2003.02.10~)_평촌그라테아신축공사최종(제출)_견적내역서(park)_겔러리아 견적서_한화천안점 정산내역서" xfId="2480"/>
    <cellStyle name="_사전원가심의1_도급,실행(02.2.16)_01)평촌그라테아가실행내역(2003.02.10~)_평촌그라테아신축공사최종(제출)_견적내역서(park)_롯데명동점" xfId="2481"/>
    <cellStyle name="_사전원가심의1_도급,실행(02.2.16)_01)평촌그라테아가실행내역(2003.02.10~)_평촌그라테아신축공사최종(제출)_견적내역서(park)_목동현대백화점" xfId="2482"/>
    <cellStyle name="_사전원가심의1_도급,실행(02.2.16)_01)평촌그라테아가실행내역(2003.02.10~)_평촌그라테아신축공사최종(제출)_견적내역서(park)_세인견적철" xfId="2483"/>
    <cellStyle name="_사전원가심의1_도급,실행(02.2.16)_01)평촌그라테아가실행내역(2003.02.10~)_평촌그라테아신축공사최종(제출)_견적내역서(안산테크노)" xfId="2484"/>
    <cellStyle name="_사전원가심의1_도급,실행(02.2.16)_01)평촌그라테아가실행내역(2003.02.10~)_평촌그라테아신축공사최종(제출)_견적내역서(안산테크노)_겔러리아 견적서" xfId="2485"/>
    <cellStyle name="_사전원가심의1_도급,실행(02.2.16)_01)평촌그라테아가실행내역(2003.02.10~)_평촌그라테아신축공사최종(제출)_견적내역서(안산테크노)_겔러리아 견적서_갤러리아타임월드 직원화장실" xfId="2486"/>
    <cellStyle name="_사전원가심의1_도급,실행(02.2.16)_01)평촌그라테아가실행내역(2003.02.10~)_평촌그라테아신축공사최종(제출)_견적내역서(안산테크노)_겔러리아 견적서_한화천안점 정산내역서" xfId="2487"/>
    <cellStyle name="_사전원가심의1_도급,실행(02.2.16)_01)평촌그라테아가실행내역(2003.02.10~)_평촌그라테아신축공사최종(제출)_견적내역서(안산테크노)_롯데명동점" xfId="2488"/>
    <cellStyle name="_사전원가심의1_도급,실행(02.2.16)_01)평촌그라테아가실행내역(2003.02.10~)_평촌그라테아신축공사최종(제출)_견적내역서(안산테크노)_목동현대백화점" xfId="2489"/>
    <cellStyle name="_사전원가심의1_도급,실행(02.2.16)_01)평촌그라테아가실행내역(2003.02.10~)_평촌그라테아신축공사최종(제출)_견적내역서(안산테크노)_세인견적철" xfId="2490"/>
    <cellStyle name="_사전원가심의1_도급,실행(02.2.16)_01)평촌그라테아가실행내역(2003.02.10~)_평촌그라테아신축공사최종(제출)_견적내역서_겔러리아 견적서" xfId="2491"/>
    <cellStyle name="_사전원가심의1_도급,실행(02.2.16)_01)평촌그라테아가실행내역(2003.02.10~)_평촌그라테아신축공사최종(제출)_견적내역서_겔러리아 견적서_갤러리아타임월드 직원화장실" xfId="2492"/>
    <cellStyle name="_사전원가심의1_도급,실행(02.2.16)_01)평촌그라테아가실행내역(2003.02.10~)_평촌그라테아신축공사최종(제출)_견적내역서_겔러리아 견적서_한화천안점 정산내역서" xfId="2493"/>
    <cellStyle name="_사전원가심의1_도급,실행(02.2.16)_01)평촌그라테아가실행내역(2003.02.10~)_평촌그라테아신축공사최종(제출)_견적내역서_롯데명동점" xfId="2494"/>
    <cellStyle name="_사전원가심의1_도급,실행(02.2.16)_01)평촌그라테아가실행내역(2003.02.10~)_평촌그라테아신축공사최종(제출)_견적내역서_목동현대백화점" xfId="2495"/>
    <cellStyle name="_사전원가심의1_도급,실행(02.2.16)_01)평촌그라테아가실행내역(2003.02.10~)_평촌그라테아신축공사최종(제출)_견적내역서_세인견적철" xfId="2496"/>
    <cellStyle name="_사전원가심의1_도급,실행(02.2.16)_01)평촌그라테아가실행내역(2003.02.10~)_평촌그라테아신축공사최종(제출)_피어리빌딩 소화공사" xfId="2497"/>
    <cellStyle name="_사전원가심의1_도급,실행(02.2.16)_01)평촌그라테아가실행내역(2003.02.10~)_평촌그라테아신축공사최종(제출)_한화천안점 정산내역서" xfId="2498"/>
    <cellStyle name="_사전원가심의1_도급,실행(02.2.16)_01)평촌그라테아가실행내역(2003.02.10~)_피어리빌딩 소화공사" xfId="2499"/>
    <cellStyle name="_사전원가심의1_도급,실행(02.2.16)_01)평촌그라테아가실행내역(2003.02.10~)_한화천안점 정산내역서" xfId="2500"/>
    <cellStyle name="_사전원가심의1_도급,실행(02.2.16)_03.평촌그라테아(03.03.05)위생,소화공내역" xfId="2501"/>
    <cellStyle name="_사전원가심의1_도급,실행(02.2.16)_03.평촌그라테아(03.03.05)위생,소화공내역_갤러리아타임월드 직원화장실" xfId="2502"/>
    <cellStyle name="_사전원가심의1_도급,실행(02.2.16)_03.평촌그라테아(03.03.05)위생,소화공내역_견적내역서" xfId="2503"/>
    <cellStyle name="_사전원가심의1_도급,실행(02.2.16)_03.평촌그라테아(03.03.05)위생,소화공내역_견적내역서(park)" xfId="2504"/>
    <cellStyle name="_사전원가심의1_도급,실행(02.2.16)_03.평촌그라테아(03.03.05)위생,소화공내역_견적내역서(park)_겔러리아 견적서" xfId="2505"/>
    <cellStyle name="_사전원가심의1_도급,실행(02.2.16)_03.평촌그라테아(03.03.05)위생,소화공내역_견적내역서(park)_겔러리아 견적서_갤러리아타임월드 직원화장실" xfId="2506"/>
    <cellStyle name="_사전원가심의1_도급,실행(02.2.16)_03.평촌그라테아(03.03.05)위생,소화공내역_견적내역서(park)_겔러리아 견적서_한화천안점 정산내역서" xfId="2507"/>
    <cellStyle name="_사전원가심의1_도급,실행(02.2.16)_03.평촌그라테아(03.03.05)위생,소화공내역_견적내역서(park)_롯데명동점" xfId="2508"/>
    <cellStyle name="_사전원가심의1_도급,실행(02.2.16)_03.평촌그라테아(03.03.05)위생,소화공내역_견적내역서(park)_목동현대백화점" xfId="2509"/>
    <cellStyle name="_사전원가심의1_도급,실행(02.2.16)_03.평촌그라테아(03.03.05)위생,소화공내역_견적내역서(park)_세인견적철" xfId="2510"/>
    <cellStyle name="_사전원가심의1_도급,실행(02.2.16)_03.평촌그라테아(03.03.05)위생,소화공내역_견적내역서(안산테크노)" xfId="2511"/>
    <cellStyle name="_사전원가심의1_도급,실행(02.2.16)_03.평촌그라테아(03.03.05)위생,소화공내역_견적내역서(안산테크노)_겔러리아 견적서" xfId="2512"/>
    <cellStyle name="_사전원가심의1_도급,실행(02.2.16)_03.평촌그라테아(03.03.05)위생,소화공내역_견적내역서(안산테크노)_겔러리아 견적서_갤러리아타임월드 직원화장실" xfId="2513"/>
    <cellStyle name="_사전원가심의1_도급,실행(02.2.16)_03.평촌그라테아(03.03.05)위생,소화공내역_견적내역서(안산테크노)_겔러리아 견적서_한화천안점 정산내역서" xfId="2514"/>
    <cellStyle name="_사전원가심의1_도급,실행(02.2.16)_03.평촌그라테아(03.03.05)위생,소화공내역_견적내역서(안산테크노)_롯데명동점" xfId="2515"/>
    <cellStyle name="_사전원가심의1_도급,실행(02.2.16)_03.평촌그라테아(03.03.05)위생,소화공내역_견적내역서(안산테크노)_목동현대백화점" xfId="2516"/>
    <cellStyle name="_사전원가심의1_도급,실행(02.2.16)_03.평촌그라테아(03.03.05)위생,소화공내역_견적내역서(안산테크노)_세인견적철" xfId="2517"/>
    <cellStyle name="_사전원가심의1_도급,실행(02.2.16)_03.평촌그라테아(03.03.05)위생,소화공내역_견적내역서_겔러리아 견적서" xfId="2518"/>
    <cellStyle name="_사전원가심의1_도급,실행(02.2.16)_03.평촌그라테아(03.03.05)위생,소화공내역_견적내역서_겔러리아 견적서_갤러리아타임월드 직원화장실" xfId="2519"/>
    <cellStyle name="_사전원가심의1_도급,실행(02.2.16)_03.평촌그라테아(03.03.05)위생,소화공내역_견적내역서_겔러리아 견적서_한화천안점 정산내역서" xfId="2520"/>
    <cellStyle name="_사전원가심의1_도급,실행(02.2.16)_03.평촌그라테아(03.03.05)위생,소화공내역_견적내역서_롯데명동점" xfId="2521"/>
    <cellStyle name="_사전원가심의1_도급,실행(02.2.16)_03.평촌그라테아(03.03.05)위생,소화공내역_견적내역서_목동현대백화점" xfId="2522"/>
    <cellStyle name="_사전원가심의1_도급,실행(02.2.16)_03.평촌그라테아(03.03.05)위생,소화공내역_견적내역서_세인견적철" xfId="2523"/>
    <cellStyle name="_사전원가심의1_도급,실행(02.2.16)_03.평촌그라테아(03.03.05)위생,소화공내역_피어리빌딩 소화공사" xfId="2524"/>
    <cellStyle name="_사전원가심의1_도급,실행(02.2.16)_03.평촌그라테아(03.03.05)위생,소화공내역_한화천안점 정산내역서" xfId="2525"/>
    <cellStyle name="_사전원가심의1_도급,실행(02.2.16)_갤러리아타임월드 직원화장실" xfId="2526"/>
    <cellStyle name="_사전원가심의1_도급,실행(02.2.16)_견적내역서" xfId="2527"/>
    <cellStyle name="_사전원가심의1_도급,실행(02.2.16)_견적내역서(park)" xfId="2528"/>
    <cellStyle name="_사전원가심의1_도급,실행(02.2.16)_견적내역서(park)_겔러리아 견적서" xfId="2529"/>
    <cellStyle name="_사전원가심의1_도급,실행(02.2.16)_견적내역서(park)_겔러리아 견적서_갤러리아타임월드 직원화장실" xfId="2530"/>
    <cellStyle name="_사전원가심의1_도급,실행(02.2.16)_견적내역서(park)_겔러리아 견적서_한화천안점 정산내역서" xfId="2531"/>
    <cellStyle name="_사전원가심의1_도급,실행(02.2.16)_견적내역서(park)_롯데명동점" xfId="2532"/>
    <cellStyle name="_사전원가심의1_도급,실행(02.2.16)_견적내역서(park)_목동현대백화점" xfId="2533"/>
    <cellStyle name="_사전원가심의1_도급,실행(02.2.16)_견적내역서(park)_세인견적철" xfId="2534"/>
    <cellStyle name="_사전원가심의1_도급,실행(02.2.16)_견적내역서(안산테크노)" xfId="2535"/>
    <cellStyle name="_사전원가심의1_도급,실행(02.2.16)_견적내역서(안산테크노)_겔러리아 견적서" xfId="2536"/>
    <cellStyle name="_사전원가심의1_도급,실행(02.2.16)_견적내역서(안산테크노)_겔러리아 견적서_갤러리아타임월드 직원화장실" xfId="2537"/>
    <cellStyle name="_사전원가심의1_도급,실행(02.2.16)_견적내역서(안산테크노)_겔러리아 견적서_한화천안점 정산내역서" xfId="2538"/>
    <cellStyle name="_사전원가심의1_도급,실행(02.2.16)_견적내역서(안산테크노)_롯데명동점" xfId="2539"/>
    <cellStyle name="_사전원가심의1_도급,실행(02.2.16)_견적내역서(안산테크노)_목동현대백화점" xfId="2540"/>
    <cellStyle name="_사전원가심의1_도급,실행(02.2.16)_견적내역서(안산테크노)_세인견적철" xfId="2541"/>
    <cellStyle name="_사전원가심의1_도급,실행(02.2.16)_견적내역서_겔러리아 견적서" xfId="2542"/>
    <cellStyle name="_사전원가심의1_도급,실행(02.2.16)_견적내역서_겔러리아 견적서_갤러리아타임월드 직원화장실" xfId="2543"/>
    <cellStyle name="_사전원가심의1_도급,실행(02.2.16)_견적내역서_겔러리아 견적서_한화천안점 정산내역서" xfId="2544"/>
    <cellStyle name="_사전원가심의1_도급,실행(02.2.16)_견적내역서_롯데명동점" xfId="2545"/>
    <cellStyle name="_사전원가심의1_도급,실행(02.2.16)_견적내역서_목동현대백화점" xfId="2546"/>
    <cellStyle name="_사전원가심의1_도급,실행(02.2.16)_견적내역서_세인견적철" xfId="2547"/>
    <cellStyle name="_사전원가심의1_도급,실행(02.2.16)_평촌트레벨(0602)-위생,소화공내역" xfId="2548"/>
    <cellStyle name="_사전원가심의1_도급,실행(02.2.16)_평촌트레벨(0602)-위생,소화공내역_갤러리아타임월드 직원화장실" xfId="2549"/>
    <cellStyle name="_사전원가심의1_도급,실행(02.2.16)_평촌트레벨(0602)-위생,소화공내역_견적내역서" xfId="2550"/>
    <cellStyle name="_사전원가심의1_도급,실행(02.2.16)_평촌트레벨(0602)-위생,소화공내역_견적내역서(park)" xfId="2551"/>
    <cellStyle name="_사전원가심의1_도급,실행(02.2.16)_평촌트레벨(0602)-위생,소화공내역_견적내역서(park)_겔러리아 견적서" xfId="2552"/>
    <cellStyle name="_사전원가심의1_도급,실행(02.2.16)_평촌트레벨(0602)-위생,소화공내역_견적내역서(park)_겔러리아 견적서_갤러리아타임월드 직원화장실" xfId="2553"/>
    <cellStyle name="_사전원가심의1_도급,실행(02.2.16)_평촌트레벨(0602)-위생,소화공내역_견적내역서(park)_겔러리아 견적서_한화천안점 정산내역서" xfId="2554"/>
    <cellStyle name="_사전원가심의1_도급,실행(02.2.16)_평촌트레벨(0602)-위생,소화공내역_견적내역서(park)_롯데명동점" xfId="2555"/>
    <cellStyle name="_사전원가심의1_도급,실행(02.2.16)_평촌트레벨(0602)-위생,소화공내역_견적내역서(park)_목동현대백화점" xfId="2556"/>
    <cellStyle name="_사전원가심의1_도급,실행(02.2.16)_평촌트레벨(0602)-위생,소화공내역_견적내역서(park)_세인견적철" xfId="2557"/>
    <cellStyle name="_사전원가심의1_도급,실행(02.2.16)_평촌트레벨(0602)-위생,소화공내역_견적내역서(안산테크노)" xfId="2558"/>
    <cellStyle name="_사전원가심의1_도급,실행(02.2.16)_평촌트레벨(0602)-위생,소화공내역_견적내역서(안산테크노)_겔러리아 견적서" xfId="2559"/>
    <cellStyle name="_사전원가심의1_도급,실행(02.2.16)_평촌트레벨(0602)-위생,소화공내역_견적내역서(안산테크노)_겔러리아 견적서_갤러리아타임월드 직원화장실" xfId="2560"/>
    <cellStyle name="_사전원가심의1_도급,실행(02.2.16)_평촌트레벨(0602)-위생,소화공내역_견적내역서(안산테크노)_겔러리아 견적서_한화천안점 정산내역서" xfId="2561"/>
    <cellStyle name="_사전원가심의1_도급,실행(02.2.16)_평촌트레벨(0602)-위생,소화공내역_견적내역서(안산테크노)_롯데명동점" xfId="2562"/>
    <cellStyle name="_사전원가심의1_도급,실행(02.2.16)_평촌트레벨(0602)-위생,소화공내역_견적내역서(안산테크노)_목동현대백화점" xfId="2563"/>
    <cellStyle name="_사전원가심의1_도급,실행(02.2.16)_평촌트레벨(0602)-위생,소화공내역_견적내역서(안산테크노)_세인견적철" xfId="2564"/>
    <cellStyle name="_사전원가심의1_도급,실행(02.2.16)_평촌트레벨(0602)-위생,소화공내역_견적내역서_겔러리아 견적서" xfId="2565"/>
    <cellStyle name="_사전원가심의1_도급,실행(02.2.16)_평촌트레벨(0602)-위생,소화공내역_견적내역서_겔러리아 견적서_갤러리아타임월드 직원화장실" xfId="2566"/>
    <cellStyle name="_사전원가심의1_도급,실행(02.2.16)_평촌트레벨(0602)-위생,소화공내역_견적내역서_겔러리아 견적서_한화천안점 정산내역서" xfId="2567"/>
    <cellStyle name="_사전원가심의1_도급,실행(02.2.16)_평촌트레벨(0602)-위생,소화공내역_견적내역서_롯데명동점" xfId="2568"/>
    <cellStyle name="_사전원가심의1_도급,실행(02.2.16)_평촌트레벨(0602)-위생,소화공내역_견적내역서_목동현대백화점" xfId="2569"/>
    <cellStyle name="_사전원가심의1_도급,실행(02.2.16)_평촌트레벨(0602)-위생,소화공내역_견적내역서_세인견적철" xfId="2570"/>
    <cellStyle name="_사전원가심의1_도급,실행(02.2.16)_평촌트레벨(0602)-위생,소화공내역_피어리빌딩 소화공사" xfId="2571"/>
    <cellStyle name="_사전원가심의1_도급,실행(02.2.16)_평촌트레벨(0602)-위생,소화공내역_한화천안점 정산내역서" xfId="2572"/>
    <cellStyle name="_사전원가심의1_도급,실행(02.2.16)_피어리빌딩 소화공사" xfId="2573"/>
    <cellStyle name="_사전원가심의1_도급,실행(02.2.16)_한화천안점 정산내역서" xfId="2574"/>
    <cellStyle name="_사전원가심의1_도급,실행(02.2.16)_현장설명서-평촌트레벨" xfId="2575"/>
    <cellStyle name="_사전원가심의1_도급,실행(02.2.16)_현장설명서-평촌트레벨_갤러리아타임월드 직원화장실" xfId="2576"/>
    <cellStyle name="_사전원가심의1_도급,실행(02.2.16)_현장설명서-평촌트레벨_견적내역서" xfId="2577"/>
    <cellStyle name="_사전원가심의1_도급,실행(02.2.16)_현장설명서-평촌트레벨_견적내역서(park)" xfId="2578"/>
    <cellStyle name="_사전원가심의1_도급,실행(02.2.16)_현장설명서-평촌트레벨_견적내역서(park)_겔러리아 견적서" xfId="2579"/>
    <cellStyle name="_사전원가심의1_도급,실행(02.2.16)_현장설명서-평촌트레벨_견적내역서(park)_겔러리아 견적서_갤러리아타임월드 직원화장실" xfId="2580"/>
    <cellStyle name="_사전원가심의1_도급,실행(02.2.16)_현장설명서-평촌트레벨_견적내역서(park)_겔러리아 견적서_한화천안점 정산내역서" xfId="2581"/>
    <cellStyle name="_사전원가심의1_도급,실행(02.2.16)_현장설명서-평촌트레벨_견적내역서(park)_롯데명동점" xfId="2582"/>
    <cellStyle name="_사전원가심의1_도급,실행(02.2.16)_현장설명서-평촌트레벨_견적내역서(park)_목동현대백화점" xfId="2583"/>
    <cellStyle name="_사전원가심의1_도급,실행(02.2.16)_현장설명서-평촌트레벨_견적내역서(park)_세인견적철" xfId="2584"/>
    <cellStyle name="_사전원가심의1_도급,실행(02.2.16)_현장설명서-평촌트레벨_견적내역서(안산테크노)" xfId="2585"/>
    <cellStyle name="_사전원가심의1_도급,실행(02.2.16)_현장설명서-평촌트레벨_견적내역서(안산테크노)_겔러리아 견적서" xfId="2586"/>
    <cellStyle name="_사전원가심의1_도급,실행(02.2.16)_현장설명서-평촌트레벨_견적내역서(안산테크노)_겔러리아 견적서_갤러리아타임월드 직원화장실" xfId="2587"/>
    <cellStyle name="_사전원가심의1_도급,실행(02.2.16)_현장설명서-평촌트레벨_견적내역서(안산테크노)_겔러리아 견적서_한화천안점 정산내역서" xfId="2588"/>
    <cellStyle name="_사전원가심의1_도급,실행(02.2.16)_현장설명서-평촌트레벨_견적내역서(안산테크노)_롯데명동점" xfId="2589"/>
    <cellStyle name="_사전원가심의1_도급,실행(02.2.16)_현장설명서-평촌트레벨_견적내역서(안산테크노)_목동현대백화점" xfId="2590"/>
    <cellStyle name="_사전원가심의1_도급,실행(02.2.16)_현장설명서-평촌트레벨_견적내역서(안산테크노)_세인견적철" xfId="2591"/>
    <cellStyle name="_사전원가심의1_도급,실행(02.2.16)_현장설명서-평촌트레벨_견적내역서_겔러리아 견적서" xfId="2592"/>
    <cellStyle name="_사전원가심의1_도급,실행(02.2.16)_현장설명서-평촌트레벨_견적내역서_겔러리아 견적서_갤러리아타임월드 직원화장실" xfId="2593"/>
    <cellStyle name="_사전원가심의1_도급,실행(02.2.16)_현장설명서-평촌트레벨_견적내역서_겔러리아 견적서_한화천안점 정산내역서" xfId="2594"/>
    <cellStyle name="_사전원가심의1_도급,실행(02.2.16)_현장설명서-평촌트레벨_견적내역서_롯데명동점" xfId="2595"/>
    <cellStyle name="_사전원가심의1_도급,실행(02.2.16)_현장설명서-평촌트레벨_견적내역서_목동현대백화점" xfId="2596"/>
    <cellStyle name="_사전원가심의1_도급,실행(02.2.16)_현장설명서-평촌트레벨_견적내역서_세인견적철" xfId="2597"/>
    <cellStyle name="_사전원가심의1_도급,실행(02.2.16)_현장설명서-평촌트레벨_피어리빌딩 소화공사" xfId="2598"/>
    <cellStyle name="_사전원가심의1_도급,실행(02.2.16)_현장설명서-평촌트레벨_한화천안점 정산내역서" xfId="2599"/>
    <cellStyle name="_사전원가심의1_분당파크뷰(도급-실행-02.16)" xfId="2600"/>
    <cellStyle name="_사전원가심의1_분당파크뷰(도급-실행-02.16)_01)평촌그라테아가실행내역(2003.02.10~)" xfId="2601"/>
    <cellStyle name="_사전원가심의1_분당파크뷰(도급-실행-02.16)_01)평촌그라테아가실행내역(2003.02.10~)_갤러리아타임월드 직원화장실" xfId="2602"/>
    <cellStyle name="_사전원가심의1_분당파크뷰(도급-실행-02.16)_01)평촌그라테아가실행내역(2003.02.10~)_견적내역서" xfId="2603"/>
    <cellStyle name="_사전원가심의1_분당파크뷰(도급-실행-02.16)_01)평촌그라테아가실행내역(2003.02.10~)_견적내역서(park)" xfId="2604"/>
    <cellStyle name="_사전원가심의1_분당파크뷰(도급-실행-02.16)_01)평촌그라테아가실행내역(2003.02.10~)_견적내역서(park)_겔러리아 견적서" xfId="2605"/>
    <cellStyle name="_사전원가심의1_분당파크뷰(도급-실행-02.16)_01)평촌그라테아가실행내역(2003.02.10~)_견적내역서(park)_겔러리아 견적서_갤러리아타임월드 직원화장실" xfId="2606"/>
    <cellStyle name="_사전원가심의1_분당파크뷰(도급-실행-02.16)_01)평촌그라테아가실행내역(2003.02.10~)_견적내역서(park)_겔러리아 견적서_한화천안점 정산내역서" xfId="2607"/>
    <cellStyle name="_사전원가심의1_분당파크뷰(도급-실행-02.16)_01)평촌그라테아가실행내역(2003.02.10~)_견적내역서(park)_롯데명동점" xfId="2608"/>
    <cellStyle name="_사전원가심의1_분당파크뷰(도급-실행-02.16)_01)평촌그라테아가실행내역(2003.02.10~)_견적내역서(park)_목동현대백화점" xfId="2609"/>
    <cellStyle name="_사전원가심의1_분당파크뷰(도급-실행-02.16)_01)평촌그라테아가실행내역(2003.02.10~)_견적내역서(park)_세인견적철" xfId="2610"/>
    <cellStyle name="_사전원가심의1_분당파크뷰(도급-실행-02.16)_01)평촌그라테아가실행내역(2003.02.10~)_견적내역서(안산테크노)" xfId="2611"/>
    <cellStyle name="_사전원가심의1_분당파크뷰(도급-실행-02.16)_01)평촌그라테아가실행내역(2003.02.10~)_견적내역서(안산테크노)_겔러리아 견적서" xfId="2612"/>
    <cellStyle name="_사전원가심의1_분당파크뷰(도급-실행-02.16)_01)평촌그라테아가실행내역(2003.02.10~)_견적내역서(안산테크노)_겔러리아 견적서_갤러리아타임월드 직원화장실" xfId="2613"/>
    <cellStyle name="_사전원가심의1_분당파크뷰(도급-실행-02.16)_01)평촌그라테아가실행내역(2003.02.10~)_견적내역서(안산테크노)_겔러리아 견적서_한화천안점 정산내역서" xfId="2614"/>
    <cellStyle name="_사전원가심의1_분당파크뷰(도급-실행-02.16)_01)평촌그라테아가실행내역(2003.02.10~)_견적내역서(안산테크노)_롯데명동점" xfId="2615"/>
    <cellStyle name="_사전원가심의1_분당파크뷰(도급-실행-02.16)_01)평촌그라테아가실행내역(2003.02.10~)_견적내역서(안산테크노)_목동현대백화점" xfId="2616"/>
    <cellStyle name="_사전원가심의1_분당파크뷰(도급-실행-02.16)_01)평촌그라테아가실행내역(2003.02.10~)_견적내역서(안산테크노)_세인견적철" xfId="2617"/>
    <cellStyle name="_사전원가심의1_분당파크뷰(도급-실행-02.16)_01)평촌그라테아가실행내역(2003.02.10~)_견적내역서_겔러리아 견적서" xfId="2618"/>
    <cellStyle name="_사전원가심의1_분당파크뷰(도급-실행-02.16)_01)평촌그라테아가실행내역(2003.02.10~)_견적내역서_겔러리아 견적서_갤러리아타임월드 직원화장실" xfId="2619"/>
    <cellStyle name="_사전원가심의1_분당파크뷰(도급-실행-02.16)_01)평촌그라테아가실행내역(2003.02.10~)_견적내역서_겔러리아 견적서_한화천안점 정산내역서" xfId="2620"/>
    <cellStyle name="_사전원가심의1_분당파크뷰(도급-실행-02.16)_01)평촌그라테아가실행내역(2003.02.10~)_견적내역서_롯데명동점" xfId="2621"/>
    <cellStyle name="_사전원가심의1_분당파크뷰(도급-실행-02.16)_01)평촌그라테아가실행내역(2003.02.10~)_견적내역서_목동현대백화점" xfId="2622"/>
    <cellStyle name="_사전원가심의1_분당파크뷰(도급-실행-02.16)_01)평촌그라테아가실행내역(2003.02.10~)_견적내역서_세인견적철" xfId="2623"/>
    <cellStyle name="_사전원가심의1_분당파크뷰(도급-실행-02.16)_01)평촌그라테아가실행내역(2003.02.10~)_평촌그라테아신축공사(동양제출)" xfId="2624"/>
    <cellStyle name="_사전원가심의1_분당파크뷰(도급-실행-02.16)_01)평촌그라테아가실행내역(2003.02.10~)_평촌그라테아신축공사(동양제출)_갤러리아타임월드 직원화장실" xfId="2625"/>
    <cellStyle name="_사전원가심의1_분당파크뷰(도급-실행-02.16)_01)평촌그라테아가실행내역(2003.02.10~)_평촌그라테아신축공사(동양제출)_견적내역서" xfId="2626"/>
    <cellStyle name="_사전원가심의1_분당파크뷰(도급-실행-02.16)_01)평촌그라테아가실행내역(2003.02.10~)_평촌그라테아신축공사(동양제출)_견적내역서(park)" xfId="2627"/>
    <cellStyle name="_사전원가심의1_분당파크뷰(도급-실행-02.16)_01)평촌그라테아가실행내역(2003.02.10~)_평촌그라테아신축공사(동양제출)_견적내역서(park)_겔러리아 견적서" xfId="2628"/>
    <cellStyle name="_사전원가심의1_분당파크뷰(도급-실행-02.16)_01)평촌그라테아가실행내역(2003.02.10~)_평촌그라테아신축공사(동양제출)_견적내역서(park)_겔러리아 견적서_갤러리아타임월드 직원화장실" xfId="2629"/>
    <cellStyle name="_사전원가심의1_분당파크뷰(도급-실행-02.16)_01)평촌그라테아가실행내역(2003.02.10~)_평촌그라테아신축공사(동양제출)_견적내역서(park)_겔러리아 견적서_한화천안점 정산내역서" xfId="2630"/>
    <cellStyle name="_사전원가심의1_분당파크뷰(도급-실행-02.16)_01)평촌그라테아가실행내역(2003.02.10~)_평촌그라테아신축공사(동양제출)_견적내역서(park)_롯데명동점" xfId="2631"/>
    <cellStyle name="_사전원가심의1_분당파크뷰(도급-실행-02.16)_01)평촌그라테아가실행내역(2003.02.10~)_평촌그라테아신축공사(동양제출)_견적내역서(park)_목동현대백화점" xfId="2632"/>
    <cellStyle name="_사전원가심의1_분당파크뷰(도급-실행-02.16)_01)평촌그라테아가실행내역(2003.02.10~)_평촌그라테아신축공사(동양제출)_견적내역서(park)_세인견적철" xfId="2633"/>
    <cellStyle name="_사전원가심의1_분당파크뷰(도급-실행-02.16)_01)평촌그라테아가실행내역(2003.02.10~)_평촌그라테아신축공사(동양제출)_견적내역서(안산테크노)" xfId="2634"/>
    <cellStyle name="_사전원가심의1_분당파크뷰(도급-실행-02.16)_01)평촌그라테아가실행내역(2003.02.10~)_평촌그라테아신축공사(동양제출)_견적내역서(안산테크노)_겔러리아 견적서" xfId="2635"/>
    <cellStyle name="_사전원가심의1_분당파크뷰(도급-실행-02.16)_01)평촌그라테아가실행내역(2003.02.10~)_평촌그라테아신축공사(동양제출)_견적내역서(안산테크노)_겔러리아 견적서_갤러리아타임월드 직원화장실" xfId="2636"/>
    <cellStyle name="_사전원가심의1_분당파크뷰(도급-실행-02.16)_01)평촌그라테아가실행내역(2003.02.10~)_평촌그라테아신축공사(동양제출)_견적내역서(안산테크노)_겔러리아 견적서_한화천안점 정산내역서" xfId="2637"/>
    <cellStyle name="_사전원가심의1_분당파크뷰(도급-실행-02.16)_01)평촌그라테아가실행내역(2003.02.10~)_평촌그라테아신축공사(동양제출)_견적내역서(안산테크노)_롯데명동점" xfId="2638"/>
    <cellStyle name="_사전원가심의1_분당파크뷰(도급-실행-02.16)_01)평촌그라테아가실행내역(2003.02.10~)_평촌그라테아신축공사(동양제출)_견적내역서(안산테크노)_목동현대백화점" xfId="2639"/>
    <cellStyle name="_사전원가심의1_분당파크뷰(도급-실행-02.16)_01)평촌그라테아가실행내역(2003.02.10~)_평촌그라테아신축공사(동양제출)_견적내역서(안산테크노)_세인견적철" xfId="2640"/>
    <cellStyle name="_사전원가심의1_분당파크뷰(도급-실행-02.16)_01)평촌그라테아가실행내역(2003.02.10~)_평촌그라테아신축공사(동양제출)_견적내역서_겔러리아 견적서" xfId="2641"/>
    <cellStyle name="_사전원가심의1_분당파크뷰(도급-실행-02.16)_01)평촌그라테아가실행내역(2003.02.10~)_평촌그라테아신축공사(동양제출)_견적내역서_겔러리아 견적서_갤러리아타임월드 직원화장실" xfId="2642"/>
    <cellStyle name="_사전원가심의1_분당파크뷰(도급-실행-02.16)_01)평촌그라테아가실행내역(2003.02.10~)_평촌그라테아신축공사(동양제출)_견적내역서_겔러리아 견적서_한화천안점 정산내역서" xfId="2643"/>
    <cellStyle name="_사전원가심의1_분당파크뷰(도급-실행-02.16)_01)평촌그라테아가실행내역(2003.02.10~)_평촌그라테아신축공사(동양제출)_견적내역서_롯데명동점" xfId="2644"/>
    <cellStyle name="_사전원가심의1_분당파크뷰(도급-실행-02.16)_01)평촌그라테아가실행내역(2003.02.10~)_평촌그라테아신축공사(동양제출)_견적내역서_목동현대백화점" xfId="2645"/>
    <cellStyle name="_사전원가심의1_분당파크뷰(도급-실행-02.16)_01)평촌그라테아가실행내역(2003.02.10~)_평촌그라테아신축공사(동양제출)_견적내역서_세인견적철" xfId="2646"/>
    <cellStyle name="_사전원가심의1_분당파크뷰(도급-실행-02.16)_01)평촌그라테아가실행내역(2003.02.10~)_평촌그라테아신축공사(동양제출)_피어리빌딩 소화공사" xfId="2647"/>
    <cellStyle name="_사전원가심의1_분당파크뷰(도급-실행-02.16)_01)평촌그라테아가실행내역(2003.02.10~)_평촌그라테아신축공사(동양제출)_한화천안점 정산내역서" xfId="2648"/>
    <cellStyle name="_사전원가심의1_분당파크뷰(도급-실행-02.16)_01)평촌그라테아가실행내역(2003.02.10~)_평촌그라테아신축공사최종(제출)" xfId="2649"/>
    <cellStyle name="_사전원가심의1_분당파크뷰(도급-실행-02.16)_01)평촌그라테아가실행내역(2003.02.10~)_평촌그라테아신축공사최종(제출)_갤러리아타임월드 직원화장실" xfId="2650"/>
    <cellStyle name="_사전원가심의1_분당파크뷰(도급-실행-02.16)_01)평촌그라테아가실행내역(2003.02.10~)_평촌그라테아신축공사최종(제출)_견적내역서" xfId="2651"/>
    <cellStyle name="_사전원가심의1_분당파크뷰(도급-실행-02.16)_01)평촌그라테아가실행내역(2003.02.10~)_평촌그라테아신축공사최종(제출)_견적내역서(park)" xfId="2652"/>
    <cellStyle name="_사전원가심의1_분당파크뷰(도급-실행-02.16)_01)평촌그라테아가실행내역(2003.02.10~)_평촌그라테아신축공사최종(제출)_견적내역서(park)_겔러리아 견적서" xfId="2653"/>
    <cellStyle name="_사전원가심의1_분당파크뷰(도급-실행-02.16)_01)평촌그라테아가실행내역(2003.02.10~)_평촌그라테아신축공사최종(제출)_견적내역서(park)_겔러리아 견적서_갤러리아타임월드 직원화장실" xfId="2654"/>
    <cellStyle name="_사전원가심의1_분당파크뷰(도급-실행-02.16)_01)평촌그라테아가실행내역(2003.02.10~)_평촌그라테아신축공사최종(제출)_견적내역서(park)_겔러리아 견적서_한화천안점 정산내역서" xfId="2655"/>
    <cellStyle name="_사전원가심의1_분당파크뷰(도급-실행-02.16)_01)평촌그라테아가실행내역(2003.02.10~)_평촌그라테아신축공사최종(제출)_견적내역서(park)_롯데명동점" xfId="2656"/>
    <cellStyle name="_사전원가심의1_분당파크뷰(도급-실행-02.16)_01)평촌그라테아가실행내역(2003.02.10~)_평촌그라테아신축공사최종(제출)_견적내역서(park)_목동현대백화점" xfId="2657"/>
    <cellStyle name="_사전원가심의1_분당파크뷰(도급-실행-02.16)_01)평촌그라테아가실행내역(2003.02.10~)_평촌그라테아신축공사최종(제출)_견적내역서(park)_세인견적철" xfId="2658"/>
    <cellStyle name="_사전원가심의1_분당파크뷰(도급-실행-02.16)_01)평촌그라테아가실행내역(2003.02.10~)_평촌그라테아신축공사최종(제출)_견적내역서(안산테크노)" xfId="2659"/>
    <cellStyle name="_사전원가심의1_분당파크뷰(도급-실행-02.16)_01)평촌그라테아가실행내역(2003.02.10~)_평촌그라테아신축공사최종(제출)_견적내역서(안산테크노)_겔러리아 견적서" xfId="2660"/>
    <cellStyle name="_사전원가심의1_분당파크뷰(도급-실행-02.16)_01)평촌그라테아가실행내역(2003.02.10~)_평촌그라테아신축공사최종(제출)_견적내역서(안산테크노)_겔러리아 견적서_갤러리아타임월드 직원화장실" xfId="2661"/>
    <cellStyle name="_사전원가심의1_분당파크뷰(도급-실행-02.16)_01)평촌그라테아가실행내역(2003.02.10~)_평촌그라테아신축공사최종(제출)_견적내역서(안산테크노)_겔러리아 견적서_한화천안점 정산내역서" xfId="2662"/>
    <cellStyle name="_사전원가심의1_분당파크뷰(도급-실행-02.16)_01)평촌그라테아가실행내역(2003.02.10~)_평촌그라테아신축공사최종(제출)_견적내역서(안산테크노)_롯데명동점" xfId="2663"/>
    <cellStyle name="_사전원가심의1_분당파크뷰(도급-실행-02.16)_01)평촌그라테아가실행내역(2003.02.10~)_평촌그라테아신축공사최종(제출)_견적내역서(안산테크노)_목동현대백화점" xfId="2664"/>
    <cellStyle name="_사전원가심의1_분당파크뷰(도급-실행-02.16)_01)평촌그라테아가실행내역(2003.02.10~)_평촌그라테아신축공사최종(제출)_견적내역서(안산테크노)_세인견적철" xfId="2665"/>
    <cellStyle name="_사전원가심의1_분당파크뷰(도급-실행-02.16)_01)평촌그라테아가실행내역(2003.02.10~)_평촌그라테아신축공사최종(제출)_견적내역서_겔러리아 견적서" xfId="2666"/>
    <cellStyle name="_사전원가심의1_분당파크뷰(도급-실행-02.16)_01)평촌그라테아가실행내역(2003.02.10~)_평촌그라테아신축공사최종(제출)_견적내역서_겔러리아 견적서_갤러리아타임월드 직원화장실" xfId="2667"/>
    <cellStyle name="_사전원가심의1_분당파크뷰(도급-실행-02.16)_01)평촌그라테아가실행내역(2003.02.10~)_평촌그라테아신축공사최종(제출)_견적내역서_겔러리아 견적서_한화천안점 정산내역서" xfId="2668"/>
    <cellStyle name="_사전원가심의1_분당파크뷰(도급-실행-02.16)_01)평촌그라테아가실행내역(2003.02.10~)_평촌그라테아신축공사최종(제출)_견적내역서_롯데명동점" xfId="2669"/>
    <cellStyle name="_사전원가심의1_분당파크뷰(도급-실행-02.16)_01)평촌그라테아가실행내역(2003.02.10~)_평촌그라테아신축공사최종(제출)_견적내역서_목동현대백화점" xfId="2670"/>
    <cellStyle name="_사전원가심의1_분당파크뷰(도급-실행-02.16)_01)평촌그라테아가실행내역(2003.02.10~)_평촌그라테아신축공사최종(제출)_견적내역서_세인견적철" xfId="2671"/>
    <cellStyle name="_사전원가심의1_분당파크뷰(도급-실행-02.16)_01)평촌그라테아가실행내역(2003.02.10~)_평촌그라테아신축공사최종(제출)_피어리빌딩 소화공사" xfId="2672"/>
    <cellStyle name="_사전원가심의1_분당파크뷰(도급-실행-02.16)_01)평촌그라테아가실행내역(2003.02.10~)_평촌그라테아신축공사최종(제출)_한화천안점 정산내역서" xfId="2673"/>
    <cellStyle name="_사전원가심의1_분당파크뷰(도급-실행-02.16)_01)평촌그라테아가실행내역(2003.02.10~)_피어리빌딩 소화공사" xfId="2674"/>
    <cellStyle name="_사전원가심의1_분당파크뷰(도급-실행-02.16)_01)평촌그라테아가실행내역(2003.02.10~)_한화천안점 정산내역서" xfId="2675"/>
    <cellStyle name="_사전원가심의1_분당파크뷰(도급-실행-02.16)_03.평촌그라테아(03.03.05)위생,소화공내역" xfId="2676"/>
    <cellStyle name="_사전원가심의1_분당파크뷰(도급-실행-02.16)_03.평촌그라테아(03.03.05)위생,소화공내역_갤러리아타임월드 직원화장실" xfId="2677"/>
    <cellStyle name="_사전원가심의1_분당파크뷰(도급-실행-02.16)_03.평촌그라테아(03.03.05)위생,소화공내역_견적내역서" xfId="2678"/>
    <cellStyle name="_사전원가심의1_분당파크뷰(도급-실행-02.16)_03.평촌그라테아(03.03.05)위생,소화공내역_견적내역서(park)" xfId="2679"/>
    <cellStyle name="_사전원가심의1_분당파크뷰(도급-실행-02.16)_03.평촌그라테아(03.03.05)위생,소화공내역_견적내역서(park)_겔러리아 견적서" xfId="2680"/>
    <cellStyle name="_사전원가심의1_분당파크뷰(도급-실행-02.16)_03.평촌그라테아(03.03.05)위생,소화공내역_견적내역서(park)_겔러리아 견적서_갤러리아타임월드 직원화장실" xfId="2681"/>
    <cellStyle name="_사전원가심의1_분당파크뷰(도급-실행-02.16)_03.평촌그라테아(03.03.05)위생,소화공내역_견적내역서(park)_겔러리아 견적서_한화천안점 정산내역서" xfId="2682"/>
    <cellStyle name="_사전원가심의1_분당파크뷰(도급-실행-02.16)_03.평촌그라테아(03.03.05)위생,소화공내역_견적내역서(park)_롯데명동점" xfId="2683"/>
    <cellStyle name="_사전원가심의1_분당파크뷰(도급-실행-02.16)_03.평촌그라테아(03.03.05)위생,소화공내역_견적내역서(park)_목동현대백화점" xfId="2684"/>
    <cellStyle name="_사전원가심의1_분당파크뷰(도급-실행-02.16)_03.평촌그라테아(03.03.05)위생,소화공내역_견적내역서(park)_세인견적철" xfId="2685"/>
    <cellStyle name="_사전원가심의1_분당파크뷰(도급-실행-02.16)_03.평촌그라테아(03.03.05)위생,소화공내역_견적내역서(안산테크노)" xfId="2686"/>
    <cellStyle name="_사전원가심의1_분당파크뷰(도급-실행-02.16)_03.평촌그라테아(03.03.05)위생,소화공내역_견적내역서(안산테크노)_겔러리아 견적서" xfId="2687"/>
    <cellStyle name="_사전원가심의1_분당파크뷰(도급-실행-02.16)_03.평촌그라테아(03.03.05)위생,소화공내역_견적내역서(안산테크노)_겔러리아 견적서_갤러리아타임월드 직원화장실" xfId="2688"/>
    <cellStyle name="_사전원가심의1_분당파크뷰(도급-실행-02.16)_03.평촌그라테아(03.03.05)위생,소화공내역_견적내역서(안산테크노)_겔러리아 견적서_한화천안점 정산내역서" xfId="2689"/>
    <cellStyle name="_사전원가심의1_분당파크뷰(도급-실행-02.16)_03.평촌그라테아(03.03.05)위생,소화공내역_견적내역서(안산테크노)_롯데명동점" xfId="2690"/>
    <cellStyle name="_사전원가심의1_분당파크뷰(도급-실행-02.16)_03.평촌그라테아(03.03.05)위생,소화공내역_견적내역서(안산테크노)_목동현대백화점" xfId="2691"/>
    <cellStyle name="_사전원가심의1_분당파크뷰(도급-실행-02.16)_03.평촌그라테아(03.03.05)위생,소화공내역_견적내역서(안산테크노)_세인견적철" xfId="2692"/>
    <cellStyle name="_사전원가심의1_분당파크뷰(도급-실행-02.16)_03.평촌그라테아(03.03.05)위생,소화공내역_견적내역서_겔러리아 견적서" xfId="2693"/>
    <cellStyle name="_사전원가심의1_분당파크뷰(도급-실행-02.16)_03.평촌그라테아(03.03.05)위생,소화공내역_견적내역서_겔러리아 견적서_갤러리아타임월드 직원화장실" xfId="2694"/>
    <cellStyle name="_사전원가심의1_분당파크뷰(도급-실행-02.16)_03.평촌그라테아(03.03.05)위생,소화공내역_견적내역서_겔러리아 견적서_한화천안점 정산내역서" xfId="2695"/>
    <cellStyle name="_사전원가심의1_분당파크뷰(도급-실행-02.16)_03.평촌그라테아(03.03.05)위생,소화공내역_견적내역서_롯데명동점" xfId="2696"/>
    <cellStyle name="_사전원가심의1_분당파크뷰(도급-실행-02.16)_03.평촌그라테아(03.03.05)위생,소화공내역_견적내역서_목동현대백화점" xfId="2697"/>
    <cellStyle name="_사전원가심의1_분당파크뷰(도급-실행-02.16)_03.평촌그라테아(03.03.05)위생,소화공내역_견적내역서_세인견적철" xfId="2698"/>
    <cellStyle name="_사전원가심의1_분당파크뷰(도급-실행-02.16)_03.평촌그라테아(03.03.05)위생,소화공내역_피어리빌딩 소화공사" xfId="2699"/>
    <cellStyle name="_사전원가심의1_분당파크뷰(도급-실행-02.16)_03.평촌그라테아(03.03.05)위생,소화공내역_한화천안점 정산내역서" xfId="2700"/>
    <cellStyle name="_사전원가심의1_분당파크뷰(도급-실행-02.16)_갤러리아타임월드 직원화장실" xfId="2701"/>
    <cellStyle name="_사전원가심의1_분당파크뷰(도급-실행-02.16)_견적내역서" xfId="2702"/>
    <cellStyle name="_사전원가심의1_분당파크뷰(도급-실행-02.16)_견적내역서(park)" xfId="2703"/>
    <cellStyle name="_사전원가심의1_분당파크뷰(도급-실행-02.16)_견적내역서(park)_겔러리아 견적서" xfId="2704"/>
    <cellStyle name="_사전원가심의1_분당파크뷰(도급-실행-02.16)_견적내역서(park)_겔러리아 견적서_갤러리아타임월드 직원화장실" xfId="2705"/>
    <cellStyle name="_사전원가심의1_분당파크뷰(도급-실행-02.16)_견적내역서(park)_겔러리아 견적서_한화천안점 정산내역서" xfId="2706"/>
    <cellStyle name="_사전원가심의1_분당파크뷰(도급-실행-02.16)_견적내역서(park)_롯데명동점" xfId="2707"/>
    <cellStyle name="_사전원가심의1_분당파크뷰(도급-실행-02.16)_견적내역서(park)_목동현대백화점" xfId="2708"/>
    <cellStyle name="_사전원가심의1_분당파크뷰(도급-실행-02.16)_견적내역서(park)_세인견적철" xfId="2709"/>
    <cellStyle name="_사전원가심의1_분당파크뷰(도급-실행-02.16)_견적내역서(안산테크노)" xfId="2710"/>
    <cellStyle name="_사전원가심의1_분당파크뷰(도급-실행-02.16)_견적내역서(안산테크노)_겔러리아 견적서" xfId="2711"/>
    <cellStyle name="_사전원가심의1_분당파크뷰(도급-실행-02.16)_견적내역서(안산테크노)_겔러리아 견적서_갤러리아타임월드 직원화장실" xfId="2712"/>
    <cellStyle name="_사전원가심의1_분당파크뷰(도급-실행-02.16)_견적내역서(안산테크노)_겔러리아 견적서_한화천안점 정산내역서" xfId="2713"/>
    <cellStyle name="_사전원가심의1_분당파크뷰(도급-실행-02.16)_견적내역서(안산테크노)_롯데명동점" xfId="2714"/>
    <cellStyle name="_사전원가심의1_분당파크뷰(도급-실행-02.16)_견적내역서(안산테크노)_목동현대백화점" xfId="2715"/>
    <cellStyle name="_사전원가심의1_분당파크뷰(도급-실행-02.16)_견적내역서(안산테크노)_세인견적철" xfId="2716"/>
    <cellStyle name="_사전원가심의1_분당파크뷰(도급-실행-02.16)_견적내역서_겔러리아 견적서" xfId="2717"/>
    <cellStyle name="_사전원가심의1_분당파크뷰(도급-실행-02.16)_견적내역서_겔러리아 견적서_갤러리아타임월드 직원화장실" xfId="2718"/>
    <cellStyle name="_사전원가심의1_분당파크뷰(도급-실행-02.16)_견적내역서_겔러리아 견적서_한화천안점 정산내역서" xfId="2719"/>
    <cellStyle name="_사전원가심의1_분당파크뷰(도급-실행-02.16)_견적내역서_롯데명동점" xfId="2720"/>
    <cellStyle name="_사전원가심의1_분당파크뷰(도급-실행-02.16)_견적내역서_목동현대백화점" xfId="2721"/>
    <cellStyle name="_사전원가심의1_분당파크뷰(도급-실행-02.16)_견적내역서_세인견적철" xfId="2722"/>
    <cellStyle name="_사전원가심의1_분당파크뷰(도급-실행-02.16)_평촌트레벨(0602)-위생,소화공내역" xfId="2723"/>
    <cellStyle name="_사전원가심의1_분당파크뷰(도급-실행-02.16)_평촌트레벨(0602)-위생,소화공내역_갤러리아타임월드 직원화장실" xfId="2724"/>
    <cellStyle name="_사전원가심의1_분당파크뷰(도급-실행-02.16)_평촌트레벨(0602)-위생,소화공내역_견적내역서" xfId="2725"/>
    <cellStyle name="_사전원가심의1_분당파크뷰(도급-실행-02.16)_평촌트레벨(0602)-위생,소화공내역_견적내역서(park)" xfId="2726"/>
    <cellStyle name="_사전원가심의1_분당파크뷰(도급-실행-02.16)_평촌트레벨(0602)-위생,소화공내역_견적내역서(park)_겔러리아 견적서" xfId="2727"/>
    <cellStyle name="_사전원가심의1_분당파크뷰(도급-실행-02.16)_평촌트레벨(0602)-위생,소화공내역_견적내역서(park)_겔러리아 견적서_갤러리아타임월드 직원화장실" xfId="2728"/>
    <cellStyle name="_사전원가심의1_분당파크뷰(도급-실행-02.16)_평촌트레벨(0602)-위생,소화공내역_견적내역서(park)_겔러리아 견적서_한화천안점 정산내역서" xfId="2729"/>
    <cellStyle name="_사전원가심의1_분당파크뷰(도급-실행-02.16)_평촌트레벨(0602)-위생,소화공내역_견적내역서(park)_롯데명동점" xfId="2730"/>
    <cellStyle name="_사전원가심의1_분당파크뷰(도급-실행-02.16)_평촌트레벨(0602)-위생,소화공내역_견적내역서(park)_목동현대백화점" xfId="2731"/>
    <cellStyle name="_사전원가심의1_분당파크뷰(도급-실행-02.16)_평촌트레벨(0602)-위생,소화공내역_견적내역서(park)_세인견적철" xfId="2732"/>
    <cellStyle name="_사전원가심의1_분당파크뷰(도급-실행-02.16)_평촌트레벨(0602)-위생,소화공내역_견적내역서(안산테크노)" xfId="2733"/>
    <cellStyle name="_사전원가심의1_분당파크뷰(도급-실행-02.16)_평촌트레벨(0602)-위생,소화공내역_견적내역서(안산테크노)_겔러리아 견적서" xfId="2734"/>
    <cellStyle name="_사전원가심의1_분당파크뷰(도급-실행-02.16)_평촌트레벨(0602)-위생,소화공내역_견적내역서(안산테크노)_겔러리아 견적서_갤러리아타임월드 직원화장실" xfId="2735"/>
    <cellStyle name="_사전원가심의1_분당파크뷰(도급-실행-02.16)_평촌트레벨(0602)-위생,소화공내역_견적내역서(안산테크노)_겔러리아 견적서_한화천안점 정산내역서" xfId="2736"/>
    <cellStyle name="_사전원가심의1_분당파크뷰(도급-실행-02.16)_평촌트레벨(0602)-위생,소화공내역_견적내역서(안산테크노)_롯데명동점" xfId="2737"/>
    <cellStyle name="_사전원가심의1_분당파크뷰(도급-실행-02.16)_평촌트레벨(0602)-위생,소화공내역_견적내역서(안산테크노)_목동현대백화점" xfId="2738"/>
    <cellStyle name="_사전원가심의1_분당파크뷰(도급-실행-02.16)_평촌트레벨(0602)-위생,소화공내역_견적내역서(안산테크노)_세인견적철" xfId="2739"/>
    <cellStyle name="_사전원가심의1_분당파크뷰(도급-실행-02.16)_평촌트레벨(0602)-위생,소화공내역_견적내역서_겔러리아 견적서" xfId="2740"/>
    <cellStyle name="_사전원가심의1_분당파크뷰(도급-실행-02.16)_평촌트레벨(0602)-위생,소화공내역_견적내역서_겔러리아 견적서_갤러리아타임월드 직원화장실" xfId="2741"/>
    <cellStyle name="_사전원가심의1_분당파크뷰(도급-실행-02.16)_평촌트레벨(0602)-위생,소화공내역_견적내역서_겔러리아 견적서_한화천안점 정산내역서" xfId="2742"/>
    <cellStyle name="_사전원가심의1_분당파크뷰(도급-실행-02.16)_평촌트레벨(0602)-위생,소화공내역_견적내역서_롯데명동점" xfId="2743"/>
    <cellStyle name="_사전원가심의1_분당파크뷰(도급-실행-02.16)_평촌트레벨(0602)-위생,소화공내역_견적내역서_목동현대백화점" xfId="2744"/>
    <cellStyle name="_사전원가심의1_분당파크뷰(도급-실행-02.16)_평촌트레벨(0602)-위생,소화공내역_견적내역서_세인견적철" xfId="2745"/>
    <cellStyle name="_사전원가심의1_분당파크뷰(도급-실행-02.16)_평촌트레벨(0602)-위생,소화공내역_피어리빌딩 소화공사" xfId="2746"/>
    <cellStyle name="_사전원가심의1_분당파크뷰(도급-실행-02.16)_평촌트레벨(0602)-위생,소화공내역_한화천안점 정산내역서" xfId="2747"/>
    <cellStyle name="_사전원가심의1_분당파크뷰(도급-실행-02.16)_피어리빌딩 소화공사" xfId="2748"/>
    <cellStyle name="_사전원가심의1_분당파크뷰(도급-실행-02.16)_한화천안점 정산내역서" xfId="2749"/>
    <cellStyle name="_사전원가심의1_분당파크뷰(도급-실행-02.16)_현장설명서-평촌트레벨" xfId="2750"/>
    <cellStyle name="_사전원가심의1_분당파크뷰(도급-실행-02.16)_현장설명서-평촌트레벨_갤러리아타임월드 직원화장실" xfId="2751"/>
    <cellStyle name="_사전원가심의1_분당파크뷰(도급-실행-02.16)_현장설명서-평촌트레벨_견적내역서" xfId="2752"/>
    <cellStyle name="_사전원가심의1_분당파크뷰(도급-실행-02.16)_현장설명서-평촌트레벨_견적내역서(park)" xfId="2753"/>
    <cellStyle name="_사전원가심의1_분당파크뷰(도급-실행-02.16)_현장설명서-평촌트레벨_견적내역서(park)_겔러리아 견적서" xfId="2754"/>
    <cellStyle name="_사전원가심의1_분당파크뷰(도급-실행-02.16)_현장설명서-평촌트레벨_견적내역서(park)_겔러리아 견적서_갤러리아타임월드 직원화장실" xfId="2755"/>
    <cellStyle name="_사전원가심의1_분당파크뷰(도급-실행-02.16)_현장설명서-평촌트레벨_견적내역서(park)_겔러리아 견적서_한화천안점 정산내역서" xfId="2756"/>
    <cellStyle name="_사전원가심의1_분당파크뷰(도급-실행-02.16)_현장설명서-평촌트레벨_견적내역서(park)_롯데명동점" xfId="2757"/>
    <cellStyle name="_사전원가심의1_분당파크뷰(도급-실행-02.16)_현장설명서-평촌트레벨_견적내역서(park)_목동현대백화점" xfId="2758"/>
    <cellStyle name="_사전원가심의1_분당파크뷰(도급-실행-02.16)_현장설명서-평촌트레벨_견적내역서(park)_세인견적철" xfId="2759"/>
    <cellStyle name="_사전원가심의1_분당파크뷰(도급-실행-02.16)_현장설명서-평촌트레벨_견적내역서(안산테크노)" xfId="2760"/>
    <cellStyle name="_사전원가심의1_분당파크뷰(도급-실행-02.16)_현장설명서-평촌트레벨_견적내역서(안산테크노)_겔러리아 견적서" xfId="2761"/>
    <cellStyle name="_사전원가심의1_분당파크뷰(도급-실행-02.16)_현장설명서-평촌트레벨_견적내역서(안산테크노)_겔러리아 견적서_갤러리아타임월드 직원화장실" xfId="2762"/>
    <cellStyle name="_사전원가심의1_분당파크뷰(도급-실행-02.16)_현장설명서-평촌트레벨_견적내역서(안산테크노)_겔러리아 견적서_한화천안점 정산내역서" xfId="2763"/>
    <cellStyle name="_사전원가심의1_분당파크뷰(도급-실행-02.16)_현장설명서-평촌트레벨_견적내역서(안산테크노)_롯데명동점" xfId="2764"/>
    <cellStyle name="_사전원가심의1_분당파크뷰(도급-실행-02.16)_현장설명서-평촌트레벨_견적내역서(안산테크노)_목동현대백화점" xfId="2765"/>
    <cellStyle name="_사전원가심의1_분당파크뷰(도급-실행-02.16)_현장설명서-평촌트레벨_견적내역서(안산테크노)_세인견적철" xfId="2766"/>
    <cellStyle name="_사전원가심의1_분당파크뷰(도급-실행-02.16)_현장설명서-평촌트레벨_견적내역서_겔러리아 견적서" xfId="2767"/>
    <cellStyle name="_사전원가심의1_분당파크뷰(도급-실행-02.16)_현장설명서-평촌트레벨_견적내역서_겔러리아 견적서_갤러리아타임월드 직원화장실" xfId="2768"/>
    <cellStyle name="_사전원가심의1_분당파크뷰(도급-실행-02.16)_현장설명서-평촌트레벨_견적내역서_겔러리아 견적서_한화천안점 정산내역서" xfId="2769"/>
    <cellStyle name="_사전원가심의1_분당파크뷰(도급-실행-02.16)_현장설명서-평촌트레벨_견적내역서_롯데명동점" xfId="2770"/>
    <cellStyle name="_사전원가심의1_분당파크뷰(도급-실행-02.16)_현장설명서-평촌트레벨_견적내역서_목동현대백화점" xfId="2771"/>
    <cellStyle name="_사전원가심의1_분당파크뷰(도급-실행-02.16)_현장설명서-평촌트레벨_견적내역서_세인견적철" xfId="2772"/>
    <cellStyle name="_사전원가심의1_분당파크뷰(도급-실행-02.16)_현장설명서-평촌트레벨_피어리빌딩 소화공사" xfId="2773"/>
    <cellStyle name="_사전원가심의1_분당파크뷰(도급-실행-02.16)_현장설명서-평촌트레벨_한화천안점 정산내역서" xfId="2774"/>
    <cellStyle name="_사전원가심의1_파크뷰위생" xfId="2775"/>
    <cellStyle name="_사전원가심의1_파크뷰위생_01)평촌그라테아가실행내역(2003.02.10~)" xfId="2776"/>
    <cellStyle name="_사전원가심의1_파크뷰위생_01)평촌그라테아가실행내역(2003.02.10~)_갤러리아타임월드 직원화장실" xfId="2777"/>
    <cellStyle name="_사전원가심의1_파크뷰위생_01)평촌그라테아가실행내역(2003.02.10~)_견적내역서" xfId="2778"/>
    <cellStyle name="_사전원가심의1_파크뷰위생_01)평촌그라테아가실행내역(2003.02.10~)_견적내역서(park)" xfId="2779"/>
    <cellStyle name="_사전원가심의1_파크뷰위생_01)평촌그라테아가실행내역(2003.02.10~)_견적내역서(park)_겔러리아 견적서" xfId="2780"/>
    <cellStyle name="_사전원가심의1_파크뷰위생_01)평촌그라테아가실행내역(2003.02.10~)_견적내역서(park)_겔러리아 견적서_갤러리아타임월드 직원화장실" xfId="2781"/>
    <cellStyle name="_사전원가심의1_파크뷰위생_01)평촌그라테아가실행내역(2003.02.10~)_견적내역서(park)_겔러리아 견적서_한화천안점 정산내역서" xfId="2782"/>
    <cellStyle name="_사전원가심의1_파크뷰위생_01)평촌그라테아가실행내역(2003.02.10~)_견적내역서(park)_롯데명동점" xfId="2783"/>
    <cellStyle name="_사전원가심의1_파크뷰위생_01)평촌그라테아가실행내역(2003.02.10~)_견적내역서(park)_목동현대백화점" xfId="2784"/>
    <cellStyle name="_사전원가심의1_파크뷰위생_01)평촌그라테아가실행내역(2003.02.10~)_견적내역서(park)_세인견적철" xfId="2785"/>
    <cellStyle name="_사전원가심의1_파크뷰위생_01)평촌그라테아가실행내역(2003.02.10~)_견적내역서(안산테크노)" xfId="2786"/>
    <cellStyle name="_사전원가심의1_파크뷰위생_01)평촌그라테아가실행내역(2003.02.10~)_견적내역서(안산테크노)_겔러리아 견적서" xfId="2787"/>
    <cellStyle name="_사전원가심의1_파크뷰위생_01)평촌그라테아가실행내역(2003.02.10~)_견적내역서(안산테크노)_겔러리아 견적서_갤러리아타임월드 직원화장실" xfId="2788"/>
    <cellStyle name="_사전원가심의1_파크뷰위생_01)평촌그라테아가실행내역(2003.02.10~)_견적내역서(안산테크노)_겔러리아 견적서_한화천안점 정산내역서" xfId="2789"/>
    <cellStyle name="_사전원가심의1_파크뷰위생_01)평촌그라테아가실행내역(2003.02.10~)_견적내역서(안산테크노)_롯데명동점" xfId="2790"/>
    <cellStyle name="_사전원가심의1_파크뷰위생_01)평촌그라테아가실행내역(2003.02.10~)_견적내역서(안산테크노)_목동현대백화점" xfId="2791"/>
    <cellStyle name="_사전원가심의1_파크뷰위생_01)평촌그라테아가실행내역(2003.02.10~)_견적내역서(안산테크노)_세인견적철" xfId="2792"/>
    <cellStyle name="_사전원가심의1_파크뷰위생_01)평촌그라테아가실행내역(2003.02.10~)_견적내역서_겔러리아 견적서" xfId="2793"/>
    <cellStyle name="_사전원가심의1_파크뷰위생_01)평촌그라테아가실행내역(2003.02.10~)_견적내역서_겔러리아 견적서_갤러리아타임월드 직원화장실" xfId="2794"/>
    <cellStyle name="_사전원가심의1_파크뷰위생_01)평촌그라테아가실행내역(2003.02.10~)_견적내역서_겔러리아 견적서_한화천안점 정산내역서" xfId="2795"/>
    <cellStyle name="_사전원가심의1_파크뷰위생_01)평촌그라테아가실행내역(2003.02.10~)_견적내역서_롯데명동점" xfId="2796"/>
    <cellStyle name="_사전원가심의1_파크뷰위생_01)평촌그라테아가실행내역(2003.02.10~)_견적내역서_목동현대백화점" xfId="2797"/>
    <cellStyle name="_사전원가심의1_파크뷰위생_01)평촌그라테아가실행내역(2003.02.10~)_견적내역서_세인견적철" xfId="2798"/>
    <cellStyle name="_사전원가심의1_파크뷰위생_01)평촌그라테아가실행내역(2003.02.10~)_평촌그라테아신축공사(동양제출)" xfId="2799"/>
    <cellStyle name="_사전원가심의1_파크뷰위생_01)평촌그라테아가실행내역(2003.02.10~)_평촌그라테아신축공사(동양제출)_갤러리아타임월드 직원화장실" xfId="2800"/>
    <cellStyle name="_사전원가심의1_파크뷰위생_01)평촌그라테아가실행내역(2003.02.10~)_평촌그라테아신축공사(동양제출)_견적내역서" xfId="2801"/>
    <cellStyle name="_사전원가심의1_파크뷰위생_01)평촌그라테아가실행내역(2003.02.10~)_평촌그라테아신축공사(동양제출)_견적내역서(park)" xfId="2802"/>
    <cellStyle name="_사전원가심의1_파크뷰위생_01)평촌그라테아가실행내역(2003.02.10~)_평촌그라테아신축공사(동양제출)_견적내역서(park)_겔러리아 견적서" xfId="2803"/>
    <cellStyle name="_사전원가심의1_파크뷰위생_01)평촌그라테아가실행내역(2003.02.10~)_평촌그라테아신축공사(동양제출)_견적내역서(park)_겔러리아 견적서_갤러리아타임월드 직원화장실" xfId="2804"/>
    <cellStyle name="_사전원가심의1_파크뷰위생_01)평촌그라테아가실행내역(2003.02.10~)_평촌그라테아신축공사(동양제출)_견적내역서(park)_겔러리아 견적서_한화천안점 정산내역서" xfId="2805"/>
    <cellStyle name="_사전원가심의1_파크뷰위생_01)평촌그라테아가실행내역(2003.02.10~)_평촌그라테아신축공사(동양제출)_견적내역서(park)_롯데명동점" xfId="2806"/>
    <cellStyle name="_사전원가심의1_파크뷰위생_01)평촌그라테아가실행내역(2003.02.10~)_평촌그라테아신축공사(동양제출)_견적내역서(park)_목동현대백화점" xfId="2807"/>
    <cellStyle name="_사전원가심의1_파크뷰위생_01)평촌그라테아가실행내역(2003.02.10~)_평촌그라테아신축공사(동양제출)_견적내역서(park)_세인견적철" xfId="2808"/>
    <cellStyle name="_사전원가심의1_파크뷰위생_01)평촌그라테아가실행내역(2003.02.10~)_평촌그라테아신축공사(동양제출)_견적내역서(안산테크노)" xfId="2809"/>
    <cellStyle name="_사전원가심의1_파크뷰위생_01)평촌그라테아가실행내역(2003.02.10~)_평촌그라테아신축공사(동양제출)_견적내역서(안산테크노)_겔러리아 견적서" xfId="2810"/>
    <cellStyle name="_사전원가심의1_파크뷰위생_01)평촌그라테아가실행내역(2003.02.10~)_평촌그라테아신축공사(동양제출)_견적내역서(안산테크노)_겔러리아 견적서_갤러리아타임월드 직원화장실" xfId="2811"/>
    <cellStyle name="_사전원가심의1_파크뷰위생_01)평촌그라테아가실행내역(2003.02.10~)_평촌그라테아신축공사(동양제출)_견적내역서(안산테크노)_겔러리아 견적서_한화천안점 정산내역서" xfId="2812"/>
    <cellStyle name="_사전원가심의1_파크뷰위생_01)평촌그라테아가실행내역(2003.02.10~)_평촌그라테아신축공사(동양제출)_견적내역서(안산테크노)_롯데명동점" xfId="2813"/>
    <cellStyle name="_사전원가심의1_파크뷰위생_01)평촌그라테아가실행내역(2003.02.10~)_평촌그라테아신축공사(동양제출)_견적내역서(안산테크노)_목동현대백화점" xfId="2814"/>
    <cellStyle name="_사전원가심의1_파크뷰위생_01)평촌그라테아가실행내역(2003.02.10~)_평촌그라테아신축공사(동양제출)_견적내역서(안산테크노)_세인견적철" xfId="2815"/>
    <cellStyle name="_사전원가심의1_파크뷰위생_01)평촌그라테아가실행내역(2003.02.10~)_평촌그라테아신축공사(동양제출)_견적내역서_겔러리아 견적서" xfId="2816"/>
    <cellStyle name="_사전원가심의1_파크뷰위생_01)평촌그라테아가실행내역(2003.02.10~)_평촌그라테아신축공사(동양제출)_견적내역서_겔러리아 견적서_갤러리아타임월드 직원화장실" xfId="2817"/>
    <cellStyle name="_사전원가심의1_파크뷰위생_01)평촌그라테아가실행내역(2003.02.10~)_평촌그라테아신축공사(동양제출)_견적내역서_겔러리아 견적서_한화천안점 정산내역서" xfId="2818"/>
    <cellStyle name="_사전원가심의1_파크뷰위생_01)평촌그라테아가실행내역(2003.02.10~)_평촌그라테아신축공사(동양제출)_견적내역서_롯데명동점" xfId="2819"/>
    <cellStyle name="_사전원가심의1_파크뷰위생_01)평촌그라테아가실행내역(2003.02.10~)_평촌그라테아신축공사(동양제출)_견적내역서_목동현대백화점" xfId="2820"/>
    <cellStyle name="_사전원가심의1_파크뷰위생_01)평촌그라테아가실행내역(2003.02.10~)_평촌그라테아신축공사(동양제출)_견적내역서_세인견적철" xfId="2821"/>
    <cellStyle name="_사전원가심의1_파크뷰위생_01)평촌그라테아가실행내역(2003.02.10~)_평촌그라테아신축공사(동양제출)_피어리빌딩 소화공사" xfId="2822"/>
    <cellStyle name="_사전원가심의1_파크뷰위생_01)평촌그라테아가실행내역(2003.02.10~)_평촌그라테아신축공사(동양제출)_한화천안점 정산내역서" xfId="2823"/>
    <cellStyle name="_사전원가심의1_파크뷰위생_01)평촌그라테아가실행내역(2003.02.10~)_평촌그라테아신축공사최종(제출)" xfId="2824"/>
    <cellStyle name="_사전원가심의1_파크뷰위생_01)평촌그라테아가실행내역(2003.02.10~)_평촌그라테아신축공사최종(제출)_갤러리아타임월드 직원화장실" xfId="2825"/>
    <cellStyle name="_사전원가심의1_파크뷰위생_01)평촌그라테아가실행내역(2003.02.10~)_평촌그라테아신축공사최종(제출)_견적내역서" xfId="2826"/>
    <cellStyle name="_사전원가심의1_파크뷰위생_01)평촌그라테아가실행내역(2003.02.10~)_평촌그라테아신축공사최종(제출)_견적내역서(park)" xfId="2827"/>
    <cellStyle name="_사전원가심의1_파크뷰위생_01)평촌그라테아가실행내역(2003.02.10~)_평촌그라테아신축공사최종(제출)_견적내역서(park)_겔러리아 견적서" xfId="2828"/>
    <cellStyle name="_사전원가심의1_파크뷰위생_01)평촌그라테아가실행내역(2003.02.10~)_평촌그라테아신축공사최종(제출)_견적내역서(park)_겔러리아 견적서_갤러리아타임월드 직원화장실" xfId="2829"/>
    <cellStyle name="_사전원가심의1_파크뷰위생_01)평촌그라테아가실행내역(2003.02.10~)_평촌그라테아신축공사최종(제출)_견적내역서(park)_겔러리아 견적서_한화천안점 정산내역서" xfId="2830"/>
    <cellStyle name="_사전원가심의1_파크뷰위생_01)평촌그라테아가실행내역(2003.02.10~)_평촌그라테아신축공사최종(제출)_견적내역서(park)_롯데명동점" xfId="2831"/>
    <cellStyle name="_사전원가심의1_파크뷰위생_01)평촌그라테아가실행내역(2003.02.10~)_평촌그라테아신축공사최종(제출)_견적내역서(park)_목동현대백화점" xfId="2832"/>
    <cellStyle name="_사전원가심의1_파크뷰위생_01)평촌그라테아가실행내역(2003.02.10~)_평촌그라테아신축공사최종(제출)_견적내역서(park)_세인견적철" xfId="2833"/>
    <cellStyle name="_사전원가심의1_파크뷰위생_01)평촌그라테아가실행내역(2003.02.10~)_평촌그라테아신축공사최종(제출)_견적내역서(안산테크노)" xfId="2834"/>
    <cellStyle name="_사전원가심의1_파크뷰위생_01)평촌그라테아가실행내역(2003.02.10~)_평촌그라테아신축공사최종(제출)_견적내역서(안산테크노)_겔러리아 견적서" xfId="2835"/>
    <cellStyle name="_사전원가심의1_파크뷰위생_01)평촌그라테아가실행내역(2003.02.10~)_평촌그라테아신축공사최종(제출)_견적내역서(안산테크노)_겔러리아 견적서_갤러리아타임월드 직원화장실" xfId="2836"/>
    <cellStyle name="_사전원가심의1_파크뷰위생_01)평촌그라테아가실행내역(2003.02.10~)_평촌그라테아신축공사최종(제출)_견적내역서(안산테크노)_겔러리아 견적서_한화천안점 정산내역서" xfId="2837"/>
    <cellStyle name="_사전원가심의1_파크뷰위생_01)평촌그라테아가실행내역(2003.02.10~)_평촌그라테아신축공사최종(제출)_견적내역서(안산테크노)_롯데명동점" xfId="2838"/>
    <cellStyle name="_사전원가심의1_파크뷰위생_01)평촌그라테아가실행내역(2003.02.10~)_평촌그라테아신축공사최종(제출)_견적내역서(안산테크노)_목동현대백화점" xfId="2839"/>
    <cellStyle name="_사전원가심의1_파크뷰위생_01)평촌그라테아가실행내역(2003.02.10~)_평촌그라테아신축공사최종(제출)_견적내역서(안산테크노)_세인견적철" xfId="2840"/>
    <cellStyle name="_사전원가심의1_파크뷰위생_01)평촌그라테아가실행내역(2003.02.10~)_평촌그라테아신축공사최종(제출)_견적내역서_겔러리아 견적서" xfId="2841"/>
    <cellStyle name="_사전원가심의1_파크뷰위생_01)평촌그라테아가실행내역(2003.02.10~)_평촌그라테아신축공사최종(제출)_견적내역서_겔러리아 견적서_갤러리아타임월드 직원화장실" xfId="2842"/>
    <cellStyle name="_사전원가심의1_파크뷰위생_01)평촌그라테아가실행내역(2003.02.10~)_평촌그라테아신축공사최종(제출)_견적내역서_겔러리아 견적서_한화천안점 정산내역서" xfId="2843"/>
    <cellStyle name="_사전원가심의1_파크뷰위생_01)평촌그라테아가실행내역(2003.02.10~)_평촌그라테아신축공사최종(제출)_견적내역서_롯데명동점" xfId="2844"/>
    <cellStyle name="_사전원가심의1_파크뷰위생_01)평촌그라테아가실행내역(2003.02.10~)_평촌그라테아신축공사최종(제출)_견적내역서_목동현대백화점" xfId="2845"/>
    <cellStyle name="_사전원가심의1_파크뷰위생_01)평촌그라테아가실행내역(2003.02.10~)_평촌그라테아신축공사최종(제출)_견적내역서_세인견적철" xfId="2846"/>
    <cellStyle name="_사전원가심의1_파크뷰위생_01)평촌그라테아가실행내역(2003.02.10~)_평촌그라테아신축공사최종(제출)_피어리빌딩 소화공사" xfId="2847"/>
    <cellStyle name="_사전원가심의1_파크뷰위생_01)평촌그라테아가실행내역(2003.02.10~)_평촌그라테아신축공사최종(제출)_한화천안점 정산내역서" xfId="2848"/>
    <cellStyle name="_사전원가심의1_파크뷰위생_01)평촌그라테아가실행내역(2003.02.10~)_피어리빌딩 소화공사" xfId="2849"/>
    <cellStyle name="_사전원가심의1_파크뷰위생_01)평촌그라테아가실행내역(2003.02.10~)_한화천안점 정산내역서" xfId="2850"/>
    <cellStyle name="_사전원가심의1_파크뷰위생_03.파크뷰도급실행내역 02.04.02" xfId="2851"/>
    <cellStyle name="_사전원가심의1_파크뷰위생_03.파크뷰도급실행내역 02.04.02_01)평촌그라테아가실행내역(2003.02.10~)" xfId="2852"/>
    <cellStyle name="_사전원가심의1_파크뷰위생_03.파크뷰도급실행내역 02.04.02_01)평촌그라테아가실행내역(2003.02.10~)_갤러리아타임월드 직원화장실" xfId="2853"/>
    <cellStyle name="_사전원가심의1_파크뷰위생_03.파크뷰도급실행내역 02.04.02_01)평촌그라테아가실행내역(2003.02.10~)_견적내역서" xfId="2854"/>
    <cellStyle name="_사전원가심의1_파크뷰위생_03.파크뷰도급실행내역 02.04.02_01)평촌그라테아가실행내역(2003.02.10~)_견적내역서(park)" xfId="2855"/>
    <cellStyle name="_사전원가심의1_파크뷰위생_03.파크뷰도급실행내역 02.04.02_01)평촌그라테아가실행내역(2003.02.10~)_견적내역서(park)_겔러리아 견적서" xfId="2856"/>
    <cellStyle name="_사전원가심의1_파크뷰위생_03.파크뷰도급실행내역 02.04.02_01)평촌그라테아가실행내역(2003.02.10~)_견적내역서(park)_겔러리아 견적서_갤러리아타임월드 직원화장실" xfId="2857"/>
    <cellStyle name="_사전원가심의1_파크뷰위생_03.파크뷰도급실행내역 02.04.02_01)평촌그라테아가실행내역(2003.02.10~)_견적내역서(park)_겔러리아 견적서_한화천안점 정산내역서" xfId="2858"/>
    <cellStyle name="_사전원가심의1_파크뷰위생_03.파크뷰도급실행내역 02.04.02_01)평촌그라테아가실행내역(2003.02.10~)_견적내역서(park)_롯데명동점" xfId="2859"/>
    <cellStyle name="_사전원가심의1_파크뷰위생_03.파크뷰도급실행내역 02.04.02_01)평촌그라테아가실행내역(2003.02.10~)_견적내역서(park)_목동현대백화점" xfId="2860"/>
    <cellStyle name="_사전원가심의1_파크뷰위생_03.파크뷰도급실행내역 02.04.02_01)평촌그라테아가실행내역(2003.02.10~)_견적내역서(park)_세인견적철" xfId="2861"/>
    <cellStyle name="_사전원가심의1_파크뷰위생_03.파크뷰도급실행내역 02.04.02_01)평촌그라테아가실행내역(2003.02.10~)_견적내역서(안산테크노)" xfId="2862"/>
    <cellStyle name="_사전원가심의1_파크뷰위생_03.파크뷰도급실행내역 02.04.02_01)평촌그라테아가실행내역(2003.02.10~)_견적내역서(안산테크노)_겔러리아 견적서" xfId="2863"/>
    <cellStyle name="_사전원가심의1_파크뷰위생_03.파크뷰도급실행내역 02.04.02_01)평촌그라테아가실행내역(2003.02.10~)_견적내역서(안산테크노)_겔러리아 견적서_갤러리아타임월드 직원화장실" xfId="2864"/>
    <cellStyle name="_사전원가심의1_파크뷰위생_03.파크뷰도급실행내역 02.04.02_01)평촌그라테아가실행내역(2003.02.10~)_견적내역서(안산테크노)_겔러리아 견적서_한화천안점 정산내역서" xfId="2865"/>
    <cellStyle name="_사전원가심의1_파크뷰위생_03.파크뷰도급실행내역 02.04.02_01)평촌그라테아가실행내역(2003.02.10~)_견적내역서(안산테크노)_롯데명동점" xfId="2866"/>
    <cellStyle name="_사전원가심의1_파크뷰위생_03.파크뷰도급실행내역 02.04.02_01)평촌그라테아가실행내역(2003.02.10~)_견적내역서(안산테크노)_목동현대백화점" xfId="2867"/>
    <cellStyle name="_사전원가심의1_파크뷰위생_03.파크뷰도급실행내역 02.04.02_01)평촌그라테아가실행내역(2003.02.10~)_견적내역서(안산테크노)_세인견적철" xfId="2868"/>
    <cellStyle name="_사전원가심의1_파크뷰위생_03.파크뷰도급실행내역 02.04.02_01)평촌그라테아가실행내역(2003.02.10~)_견적내역서_겔러리아 견적서" xfId="2869"/>
    <cellStyle name="_사전원가심의1_파크뷰위생_03.파크뷰도급실행내역 02.04.02_01)평촌그라테아가실행내역(2003.02.10~)_견적내역서_겔러리아 견적서_갤러리아타임월드 직원화장실" xfId="2870"/>
    <cellStyle name="_사전원가심의1_파크뷰위생_03.파크뷰도급실행내역 02.04.02_01)평촌그라테아가실행내역(2003.02.10~)_견적내역서_겔러리아 견적서_한화천안점 정산내역서" xfId="2871"/>
    <cellStyle name="_사전원가심의1_파크뷰위생_03.파크뷰도급실행내역 02.04.02_01)평촌그라테아가실행내역(2003.02.10~)_견적내역서_롯데명동점" xfId="2872"/>
    <cellStyle name="_사전원가심의1_파크뷰위생_03.파크뷰도급실행내역 02.04.02_01)평촌그라테아가실행내역(2003.02.10~)_견적내역서_목동현대백화점" xfId="2873"/>
    <cellStyle name="_사전원가심의1_파크뷰위생_03.파크뷰도급실행내역 02.04.02_01)평촌그라테아가실행내역(2003.02.10~)_견적내역서_세인견적철" xfId="2874"/>
    <cellStyle name="_사전원가심의1_파크뷰위생_03.파크뷰도급실행내역 02.04.02_01)평촌그라테아가실행내역(2003.02.10~)_평촌그라테아신축공사(동양제출)" xfId="2875"/>
    <cellStyle name="_사전원가심의1_파크뷰위생_03.파크뷰도급실행내역 02.04.02_01)평촌그라테아가실행내역(2003.02.10~)_평촌그라테아신축공사(동양제출)_갤러리아타임월드 직원화장실" xfId="2876"/>
    <cellStyle name="_사전원가심의1_파크뷰위생_03.파크뷰도급실행내역 02.04.02_01)평촌그라테아가실행내역(2003.02.10~)_평촌그라테아신축공사(동양제출)_견적내역서" xfId="2877"/>
    <cellStyle name="_사전원가심의1_파크뷰위생_03.파크뷰도급실행내역 02.04.02_01)평촌그라테아가실행내역(2003.02.10~)_평촌그라테아신축공사(동양제출)_견적내역서(park)" xfId="2878"/>
    <cellStyle name="_사전원가심의1_파크뷰위생_03.파크뷰도급실행내역 02.04.02_01)평촌그라테아가실행내역(2003.02.10~)_평촌그라테아신축공사(동양제출)_견적내역서(park)_겔러리아 견적서" xfId="2879"/>
    <cellStyle name="_사전원가심의1_파크뷰위생_03.파크뷰도급실행내역 02.04.02_01)평촌그라테아가실행내역(2003.02.10~)_평촌그라테아신축공사(동양제출)_견적내역서(park)_겔러리아 견적서_갤러리아타임월드 직원화장실" xfId="2880"/>
    <cellStyle name="_사전원가심의1_파크뷰위생_03.파크뷰도급실행내역 02.04.02_01)평촌그라테아가실행내역(2003.02.10~)_평촌그라테아신축공사(동양제출)_견적내역서(park)_겔러리아 견적서_한화천안점 정산내역서" xfId="2881"/>
    <cellStyle name="_사전원가심의1_파크뷰위생_03.파크뷰도급실행내역 02.04.02_01)평촌그라테아가실행내역(2003.02.10~)_평촌그라테아신축공사(동양제출)_견적내역서(park)_롯데명동점" xfId="2882"/>
    <cellStyle name="_사전원가심의1_파크뷰위생_03.파크뷰도급실행내역 02.04.02_01)평촌그라테아가실행내역(2003.02.10~)_평촌그라테아신축공사(동양제출)_견적내역서(park)_목동현대백화점" xfId="2883"/>
    <cellStyle name="_사전원가심의1_파크뷰위생_03.파크뷰도급실행내역 02.04.02_01)평촌그라테아가실행내역(2003.02.10~)_평촌그라테아신축공사(동양제출)_견적내역서(park)_세인견적철" xfId="2884"/>
    <cellStyle name="_사전원가심의1_파크뷰위생_03.파크뷰도급실행내역 02.04.02_01)평촌그라테아가실행내역(2003.02.10~)_평촌그라테아신축공사(동양제출)_견적내역서(안산테크노)" xfId="2885"/>
    <cellStyle name="_사전원가심의1_파크뷰위생_03.파크뷰도급실행내역 02.04.02_01)평촌그라테아가실행내역(2003.02.10~)_평촌그라테아신축공사(동양제출)_견적내역서(안산테크노)_겔러리아 견적서" xfId="2886"/>
    <cellStyle name="_사전원가심의1_파크뷰위생_03.파크뷰도급실행내역 02.04.02_01)평촌그라테아가실행내역(2003.02.10~)_평촌그라테아신축공사(동양제출)_견적내역서(안산테크노)_겔러리아 견적서_갤러리아타임월드 직원화장실" xfId="2887"/>
    <cellStyle name="_사전원가심의1_파크뷰위생_03.파크뷰도급실행내역 02.04.02_01)평촌그라테아가실행내역(2003.02.10~)_평촌그라테아신축공사(동양제출)_견적내역서(안산테크노)_겔러리아 견적서_한화천안점 정산내역서" xfId="2888"/>
    <cellStyle name="_사전원가심의1_파크뷰위생_03.파크뷰도급실행내역 02.04.02_01)평촌그라테아가실행내역(2003.02.10~)_평촌그라테아신축공사(동양제출)_견적내역서(안산테크노)_롯데명동점" xfId="2889"/>
    <cellStyle name="_사전원가심의1_파크뷰위생_03.파크뷰도급실행내역 02.04.02_01)평촌그라테아가실행내역(2003.02.10~)_평촌그라테아신축공사(동양제출)_견적내역서(안산테크노)_목동현대백화점" xfId="2890"/>
    <cellStyle name="_사전원가심의1_파크뷰위생_03.파크뷰도급실행내역 02.04.02_01)평촌그라테아가실행내역(2003.02.10~)_평촌그라테아신축공사(동양제출)_견적내역서(안산테크노)_세인견적철" xfId="2891"/>
    <cellStyle name="_사전원가심의1_파크뷰위생_03.파크뷰도급실행내역 02.04.02_01)평촌그라테아가실행내역(2003.02.10~)_평촌그라테아신축공사(동양제출)_견적내역서_겔러리아 견적서" xfId="2892"/>
    <cellStyle name="_사전원가심의1_파크뷰위생_03.파크뷰도급실행내역 02.04.02_01)평촌그라테아가실행내역(2003.02.10~)_평촌그라테아신축공사(동양제출)_견적내역서_겔러리아 견적서_갤러리아타임월드 직원화장실" xfId="2893"/>
    <cellStyle name="_사전원가심의1_파크뷰위생_03.파크뷰도급실행내역 02.04.02_01)평촌그라테아가실행내역(2003.02.10~)_평촌그라테아신축공사(동양제출)_견적내역서_겔러리아 견적서_한화천안점 정산내역서" xfId="2894"/>
    <cellStyle name="_사전원가심의1_파크뷰위생_03.파크뷰도급실행내역 02.04.02_01)평촌그라테아가실행내역(2003.02.10~)_평촌그라테아신축공사(동양제출)_견적내역서_롯데명동점" xfId="2895"/>
    <cellStyle name="_사전원가심의1_파크뷰위생_03.파크뷰도급실행내역 02.04.02_01)평촌그라테아가실행내역(2003.02.10~)_평촌그라테아신축공사(동양제출)_견적내역서_목동현대백화점" xfId="2896"/>
    <cellStyle name="_사전원가심의1_파크뷰위생_03.파크뷰도급실행내역 02.04.02_01)평촌그라테아가실행내역(2003.02.10~)_평촌그라테아신축공사(동양제출)_견적내역서_세인견적철" xfId="2897"/>
    <cellStyle name="_사전원가심의1_파크뷰위생_03.파크뷰도급실행내역 02.04.02_01)평촌그라테아가실행내역(2003.02.10~)_평촌그라테아신축공사(동양제출)_피어리빌딩 소화공사" xfId="2898"/>
    <cellStyle name="_사전원가심의1_파크뷰위생_03.파크뷰도급실행내역 02.04.02_01)평촌그라테아가실행내역(2003.02.10~)_평촌그라테아신축공사(동양제출)_한화천안점 정산내역서" xfId="2899"/>
    <cellStyle name="_사전원가심의1_파크뷰위생_03.파크뷰도급실행내역 02.04.02_01)평촌그라테아가실행내역(2003.02.10~)_평촌그라테아신축공사최종(제출)" xfId="2900"/>
    <cellStyle name="_사전원가심의1_파크뷰위생_03.파크뷰도급실행내역 02.04.02_01)평촌그라테아가실행내역(2003.02.10~)_평촌그라테아신축공사최종(제출)_갤러리아타임월드 직원화장실" xfId="2901"/>
    <cellStyle name="_사전원가심의1_파크뷰위생_03.파크뷰도급실행내역 02.04.02_01)평촌그라테아가실행내역(2003.02.10~)_평촌그라테아신축공사최종(제출)_견적내역서" xfId="2902"/>
    <cellStyle name="_사전원가심의1_파크뷰위생_03.파크뷰도급실행내역 02.04.02_01)평촌그라테아가실행내역(2003.02.10~)_평촌그라테아신축공사최종(제출)_견적내역서(park)" xfId="2903"/>
    <cellStyle name="_사전원가심의1_파크뷰위생_03.파크뷰도급실행내역 02.04.02_01)평촌그라테아가실행내역(2003.02.10~)_평촌그라테아신축공사최종(제출)_견적내역서(park)_겔러리아 견적서" xfId="2904"/>
    <cellStyle name="_사전원가심의1_파크뷰위생_03.파크뷰도급실행내역 02.04.02_01)평촌그라테아가실행내역(2003.02.10~)_평촌그라테아신축공사최종(제출)_견적내역서(park)_겔러리아 견적서_갤러리아타임월드 직원화장실" xfId="2905"/>
    <cellStyle name="_사전원가심의1_파크뷰위생_03.파크뷰도급실행내역 02.04.02_01)평촌그라테아가실행내역(2003.02.10~)_평촌그라테아신축공사최종(제출)_견적내역서(park)_겔러리아 견적서_한화천안점 정산내역서" xfId="2906"/>
    <cellStyle name="_사전원가심의1_파크뷰위생_03.파크뷰도급실행내역 02.04.02_01)평촌그라테아가실행내역(2003.02.10~)_평촌그라테아신축공사최종(제출)_견적내역서(park)_롯데명동점" xfId="2907"/>
    <cellStyle name="_사전원가심의1_파크뷰위생_03.파크뷰도급실행내역 02.04.02_01)평촌그라테아가실행내역(2003.02.10~)_평촌그라테아신축공사최종(제출)_견적내역서(park)_목동현대백화점" xfId="2908"/>
    <cellStyle name="_사전원가심의1_파크뷰위생_03.파크뷰도급실행내역 02.04.02_01)평촌그라테아가실행내역(2003.02.10~)_평촌그라테아신축공사최종(제출)_견적내역서(park)_세인견적철" xfId="2909"/>
    <cellStyle name="_사전원가심의1_파크뷰위생_03.파크뷰도급실행내역 02.04.02_01)평촌그라테아가실행내역(2003.02.10~)_평촌그라테아신축공사최종(제출)_견적내역서(안산테크노)" xfId="2910"/>
    <cellStyle name="_사전원가심의1_파크뷰위생_03.파크뷰도급실행내역 02.04.02_01)평촌그라테아가실행내역(2003.02.10~)_평촌그라테아신축공사최종(제출)_견적내역서(안산테크노)_겔러리아 견적서" xfId="2911"/>
    <cellStyle name="_사전원가심의1_파크뷰위생_03.파크뷰도급실행내역 02.04.02_01)평촌그라테아가실행내역(2003.02.10~)_평촌그라테아신축공사최종(제출)_견적내역서(안산테크노)_겔러리아 견적서_갤러리아타임월드 직원화장실" xfId="2912"/>
    <cellStyle name="_사전원가심의1_파크뷰위생_03.파크뷰도급실행내역 02.04.02_01)평촌그라테아가실행내역(2003.02.10~)_평촌그라테아신축공사최종(제출)_견적내역서(안산테크노)_겔러리아 견적서_한화천안점 정산내역서" xfId="2913"/>
    <cellStyle name="_사전원가심의1_파크뷰위생_03.파크뷰도급실행내역 02.04.02_01)평촌그라테아가실행내역(2003.02.10~)_평촌그라테아신축공사최종(제출)_견적내역서(안산테크노)_롯데명동점" xfId="2914"/>
    <cellStyle name="_사전원가심의1_파크뷰위생_03.파크뷰도급실행내역 02.04.02_01)평촌그라테아가실행내역(2003.02.10~)_평촌그라테아신축공사최종(제출)_견적내역서(안산테크노)_목동현대백화점" xfId="2915"/>
    <cellStyle name="_사전원가심의1_파크뷰위생_03.파크뷰도급실행내역 02.04.02_01)평촌그라테아가실행내역(2003.02.10~)_평촌그라테아신축공사최종(제출)_견적내역서(안산테크노)_세인견적철" xfId="2916"/>
    <cellStyle name="_사전원가심의1_파크뷰위생_03.파크뷰도급실행내역 02.04.02_01)평촌그라테아가실행내역(2003.02.10~)_평촌그라테아신축공사최종(제출)_견적내역서_겔러리아 견적서" xfId="2917"/>
    <cellStyle name="_사전원가심의1_파크뷰위생_03.파크뷰도급실행내역 02.04.02_01)평촌그라테아가실행내역(2003.02.10~)_평촌그라테아신축공사최종(제출)_견적내역서_겔러리아 견적서_갤러리아타임월드 직원화장실" xfId="2918"/>
    <cellStyle name="_사전원가심의1_파크뷰위생_03.파크뷰도급실행내역 02.04.02_01)평촌그라테아가실행내역(2003.02.10~)_평촌그라테아신축공사최종(제출)_견적내역서_겔러리아 견적서_한화천안점 정산내역서" xfId="2919"/>
    <cellStyle name="_사전원가심의1_파크뷰위생_03.파크뷰도급실행내역 02.04.02_01)평촌그라테아가실행내역(2003.02.10~)_평촌그라테아신축공사최종(제출)_견적내역서_롯데명동점" xfId="2920"/>
    <cellStyle name="_사전원가심의1_파크뷰위생_03.파크뷰도급실행내역 02.04.02_01)평촌그라테아가실행내역(2003.02.10~)_평촌그라테아신축공사최종(제출)_견적내역서_목동현대백화점" xfId="2921"/>
    <cellStyle name="_사전원가심의1_파크뷰위생_03.파크뷰도급실행내역 02.04.02_01)평촌그라테아가실행내역(2003.02.10~)_평촌그라테아신축공사최종(제출)_견적내역서_세인견적철" xfId="2922"/>
    <cellStyle name="_사전원가심의1_파크뷰위생_03.파크뷰도급실행내역 02.04.02_01)평촌그라테아가실행내역(2003.02.10~)_평촌그라테아신축공사최종(제출)_피어리빌딩 소화공사" xfId="2923"/>
    <cellStyle name="_사전원가심의1_파크뷰위생_03.파크뷰도급실행내역 02.04.02_01)평촌그라테아가실행내역(2003.02.10~)_평촌그라테아신축공사최종(제출)_한화천안점 정산내역서" xfId="2924"/>
    <cellStyle name="_사전원가심의1_파크뷰위생_03.파크뷰도급실행내역 02.04.02_01)평촌그라테아가실행내역(2003.02.10~)_피어리빌딩 소화공사" xfId="2925"/>
    <cellStyle name="_사전원가심의1_파크뷰위생_03.파크뷰도급실행내역 02.04.02_01)평촌그라테아가실행내역(2003.02.10~)_한화천안점 정산내역서" xfId="2926"/>
    <cellStyle name="_사전원가심의1_파크뷰위생_03.파크뷰도급실행내역 02.04.02_03.평촌그라테아(03.03.05)위생,소화공내역" xfId="2927"/>
    <cellStyle name="_사전원가심의1_파크뷰위생_03.파크뷰도급실행내역 02.04.02_03.평촌그라테아(03.03.05)위생,소화공내역_갤러리아타임월드 직원화장실" xfId="2928"/>
    <cellStyle name="_사전원가심의1_파크뷰위생_03.파크뷰도급실행내역 02.04.02_03.평촌그라테아(03.03.05)위생,소화공내역_견적내역서" xfId="2929"/>
    <cellStyle name="_사전원가심의1_파크뷰위생_03.파크뷰도급실행내역 02.04.02_03.평촌그라테아(03.03.05)위생,소화공내역_견적내역서(park)" xfId="2930"/>
    <cellStyle name="_사전원가심의1_파크뷰위생_03.파크뷰도급실행내역 02.04.02_03.평촌그라테아(03.03.05)위생,소화공내역_견적내역서(park)_겔러리아 견적서" xfId="2931"/>
    <cellStyle name="_사전원가심의1_파크뷰위생_03.파크뷰도급실행내역 02.04.02_03.평촌그라테아(03.03.05)위생,소화공내역_견적내역서(park)_겔러리아 견적서_갤러리아타임월드 직원화장실" xfId="2932"/>
    <cellStyle name="_사전원가심의1_파크뷰위생_03.파크뷰도급실행내역 02.04.02_03.평촌그라테아(03.03.05)위생,소화공내역_견적내역서(park)_겔러리아 견적서_한화천안점 정산내역서" xfId="2933"/>
    <cellStyle name="_사전원가심의1_파크뷰위생_03.파크뷰도급실행내역 02.04.02_03.평촌그라테아(03.03.05)위생,소화공내역_견적내역서(park)_롯데명동점" xfId="2934"/>
    <cellStyle name="_사전원가심의1_파크뷰위생_03.파크뷰도급실행내역 02.04.02_03.평촌그라테아(03.03.05)위생,소화공내역_견적내역서(park)_목동현대백화점" xfId="2935"/>
    <cellStyle name="_사전원가심의1_파크뷰위생_03.파크뷰도급실행내역 02.04.02_03.평촌그라테아(03.03.05)위생,소화공내역_견적내역서(park)_세인견적철" xfId="2936"/>
    <cellStyle name="_사전원가심의1_파크뷰위생_03.파크뷰도급실행내역 02.04.02_03.평촌그라테아(03.03.05)위생,소화공내역_견적내역서(안산테크노)" xfId="2937"/>
    <cellStyle name="_사전원가심의1_파크뷰위생_03.파크뷰도급실행내역 02.04.02_03.평촌그라테아(03.03.05)위생,소화공내역_견적내역서(안산테크노)_겔러리아 견적서" xfId="2938"/>
    <cellStyle name="_사전원가심의1_파크뷰위생_03.파크뷰도급실행내역 02.04.02_03.평촌그라테아(03.03.05)위생,소화공내역_견적내역서(안산테크노)_겔러리아 견적서_갤러리아타임월드 직원화장실" xfId="2939"/>
    <cellStyle name="_사전원가심의1_파크뷰위생_03.파크뷰도급실행내역 02.04.02_03.평촌그라테아(03.03.05)위생,소화공내역_견적내역서(안산테크노)_겔러리아 견적서_한화천안점 정산내역서" xfId="2940"/>
    <cellStyle name="_사전원가심의1_파크뷰위생_03.파크뷰도급실행내역 02.04.02_03.평촌그라테아(03.03.05)위생,소화공내역_견적내역서(안산테크노)_롯데명동점" xfId="2941"/>
    <cellStyle name="_사전원가심의1_파크뷰위생_03.파크뷰도급실행내역 02.04.02_03.평촌그라테아(03.03.05)위생,소화공내역_견적내역서(안산테크노)_목동현대백화점" xfId="2942"/>
    <cellStyle name="_사전원가심의1_파크뷰위생_03.파크뷰도급실행내역 02.04.02_03.평촌그라테아(03.03.05)위생,소화공내역_견적내역서(안산테크노)_세인견적철" xfId="2943"/>
    <cellStyle name="_사전원가심의1_파크뷰위생_03.파크뷰도급실행내역 02.04.02_03.평촌그라테아(03.03.05)위생,소화공내역_견적내역서_겔러리아 견적서" xfId="2944"/>
    <cellStyle name="_사전원가심의1_파크뷰위생_03.파크뷰도급실행내역 02.04.02_03.평촌그라테아(03.03.05)위생,소화공내역_견적내역서_겔러리아 견적서_갤러리아타임월드 직원화장실" xfId="2945"/>
    <cellStyle name="_사전원가심의1_파크뷰위생_03.파크뷰도급실행내역 02.04.02_03.평촌그라테아(03.03.05)위생,소화공내역_견적내역서_겔러리아 견적서_한화천안점 정산내역서" xfId="2946"/>
    <cellStyle name="_사전원가심의1_파크뷰위생_03.파크뷰도급실행내역 02.04.02_03.평촌그라테아(03.03.05)위생,소화공내역_견적내역서_롯데명동점" xfId="2947"/>
    <cellStyle name="_사전원가심의1_파크뷰위생_03.파크뷰도급실행내역 02.04.02_03.평촌그라테아(03.03.05)위생,소화공내역_견적내역서_목동현대백화점" xfId="2948"/>
    <cellStyle name="_사전원가심의1_파크뷰위생_03.파크뷰도급실행내역 02.04.02_03.평촌그라테아(03.03.05)위생,소화공내역_견적내역서_세인견적철" xfId="2949"/>
    <cellStyle name="_사전원가심의1_파크뷰위생_03.파크뷰도급실행내역 02.04.02_03.평촌그라테아(03.03.05)위생,소화공내역_피어리빌딩 소화공사" xfId="2950"/>
    <cellStyle name="_사전원가심의1_파크뷰위생_03.파크뷰도급실행내역 02.04.02_03.평촌그라테아(03.03.05)위생,소화공내역_한화천안점 정산내역서" xfId="2951"/>
    <cellStyle name="_사전원가심의1_파크뷰위생_03.파크뷰도급실행내역 02.04.02_갤러리아타임월드 직원화장실" xfId="2952"/>
    <cellStyle name="_사전원가심의1_파크뷰위생_03.파크뷰도급실행내역 02.04.02_견적내역서" xfId="2953"/>
    <cellStyle name="_사전원가심의1_파크뷰위생_03.파크뷰도급실행내역 02.04.02_견적내역서(park)" xfId="2954"/>
    <cellStyle name="_사전원가심의1_파크뷰위생_03.파크뷰도급실행내역 02.04.02_견적내역서(park)_겔러리아 견적서" xfId="2955"/>
    <cellStyle name="_사전원가심의1_파크뷰위생_03.파크뷰도급실행내역 02.04.02_견적내역서(park)_겔러리아 견적서_갤러리아타임월드 직원화장실" xfId="2956"/>
    <cellStyle name="_사전원가심의1_파크뷰위생_03.파크뷰도급실행내역 02.04.02_견적내역서(park)_겔러리아 견적서_한화천안점 정산내역서" xfId="2957"/>
    <cellStyle name="_사전원가심의1_파크뷰위생_03.파크뷰도급실행내역 02.04.02_견적내역서(park)_롯데명동점" xfId="2958"/>
    <cellStyle name="_사전원가심의1_파크뷰위생_03.파크뷰도급실행내역 02.04.02_견적내역서(park)_목동현대백화점" xfId="2959"/>
    <cellStyle name="_사전원가심의1_파크뷰위생_03.파크뷰도급실행내역 02.04.02_견적내역서(park)_세인견적철" xfId="2960"/>
    <cellStyle name="_사전원가심의1_파크뷰위생_03.파크뷰도급실행내역 02.04.02_견적내역서(안산테크노)" xfId="2961"/>
    <cellStyle name="_사전원가심의1_파크뷰위생_03.파크뷰도급실행내역 02.04.02_견적내역서(안산테크노)_겔러리아 견적서" xfId="2962"/>
    <cellStyle name="_사전원가심의1_파크뷰위생_03.파크뷰도급실행내역 02.04.02_견적내역서(안산테크노)_겔러리아 견적서_갤러리아타임월드 직원화장실" xfId="2963"/>
    <cellStyle name="_사전원가심의1_파크뷰위생_03.파크뷰도급실행내역 02.04.02_견적내역서(안산테크노)_겔러리아 견적서_한화천안점 정산내역서" xfId="2964"/>
    <cellStyle name="_사전원가심의1_파크뷰위생_03.파크뷰도급실행내역 02.04.02_견적내역서(안산테크노)_롯데명동점" xfId="2965"/>
    <cellStyle name="_사전원가심의1_파크뷰위생_03.파크뷰도급실행내역 02.04.02_견적내역서(안산테크노)_목동현대백화점" xfId="2966"/>
    <cellStyle name="_사전원가심의1_파크뷰위생_03.파크뷰도급실행내역 02.04.02_견적내역서(안산테크노)_세인견적철" xfId="2967"/>
    <cellStyle name="_사전원가심의1_파크뷰위생_03.파크뷰도급실행내역 02.04.02_견적내역서_겔러리아 견적서" xfId="2968"/>
    <cellStyle name="_사전원가심의1_파크뷰위생_03.파크뷰도급실행내역 02.04.02_견적내역서_겔러리아 견적서_갤러리아타임월드 직원화장실" xfId="2969"/>
    <cellStyle name="_사전원가심의1_파크뷰위생_03.파크뷰도급실행내역 02.04.02_견적내역서_겔러리아 견적서_한화천안점 정산내역서" xfId="2970"/>
    <cellStyle name="_사전원가심의1_파크뷰위생_03.파크뷰도급실행내역 02.04.02_견적내역서_롯데명동점" xfId="2971"/>
    <cellStyle name="_사전원가심의1_파크뷰위생_03.파크뷰도급실행내역 02.04.02_견적내역서_목동현대백화점" xfId="2972"/>
    <cellStyle name="_사전원가심의1_파크뷰위생_03.파크뷰도급실행내역 02.04.02_견적내역서_세인견적철" xfId="2973"/>
    <cellStyle name="_사전원가심의1_파크뷰위생_03.파크뷰도급실행내역 02.04.02_평촌트레벨(0602)-위생,소화공내역" xfId="2974"/>
    <cellStyle name="_사전원가심의1_파크뷰위생_03.파크뷰도급실행내역 02.04.02_평촌트레벨(0602)-위생,소화공내역_갤러리아타임월드 직원화장실" xfId="2975"/>
    <cellStyle name="_사전원가심의1_파크뷰위생_03.파크뷰도급실행내역 02.04.02_평촌트레벨(0602)-위생,소화공내역_견적내역서" xfId="2976"/>
    <cellStyle name="_사전원가심의1_파크뷰위생_03.파크뷰도급실행내역 02.04.02_평촌트레벨(0602)-위생,소화공내역_견적내역서(park)" xfId="2977"/>
    <cellStyle name="_사전원가심의1_파크뷰위생_03.파크뷰도급실행내역 02.04.02_평촌트레벨(0602)-위생,소화공내역_견적내역서(park)_겔러리아 견적서" xfId="2978"/>
    <cellStyle name="_사전원가심의1_파크뷰위생_03.파크뷰도급실행내역 02.04.02_평촌트레벨(0602)-위생,소화공내역_견적내역서(park)_겔러리아 견적서_갤러리아타임월드 직원화장실" xfId="2979"/>
    <cellStyle name="_사전원가심의1_파크뷰위생_03.파크뷰도급실행내역 02.04.02_평촌트레벨(0602)-위생,소화공내역_견적내역서(park)_겔러리아 견적서_한화천안점 정산내역서" xfId="2980"/>
    <cellStyle name="_사전원가심의1_파크뷰위생_03.파크뷰도급실행내역 02.04.02_평촌트레벨(0602)-위생,소화공내역_견적내역서(park)_롯데명동점" xfId="2981"/>
    <cellStyle name="_사전원가심의1_파크뷰위생_03.파크뷰도급실행내역 02.04.02_평촌트레벨(0602)-위생,소화공내역_견적내역서(park)_목동현대백화점" xfId="2982"/>
    <cellStyle name="_사전원가심의1_파크뷰위생_03.파크뷰도급실행내역 02.04.02_평촌트레벨(0602)-위생,소화공내역_견적내역서(park)_세인견적철" xfId="2983"/>
    <cellStyle name="_사전원가심의1_파크뷰위생_03.파크뷰도급실행내역 02.04.02_평촌트레벨(0602)-위생,소화공내역_견적내역서(안산테크노)" xfId="2984"/>
    <cellStyle name="_사전원가심의1_파크뷰위생_03.파크뷰도급실행내역 02.04.02_평촌트레벨(0602)-위생,소화공내역_견적내역서(안산테크노)_겔러리아 견적서" xfId="2985"/>
    <cellStyle name="_사전원가심의1_파크뷰위생_03.파크뷰도급실행내역 02.04.02_평촌트레벨(0602)-위생,소화공내역_견적내역서(안산테크노)_겔러리아 견적서_갤러리아타임월드 직원화장실" xfId="2986"/>
    <cellStyle name="_사전원가심의1_파크뷰위생_03.파크뷰도급실행내역 02.04.02_평촌트레벨(0602)-위생,소화공내역_견적내역서(안산테크노)_겔러리아 견적서_한화천안점 정산내역서" xfId="2987"/>
    <cellStyle name="_사전원가심의1_파크뷰위생_03.파크뷰도급실행내역 02.04.02_평촌트레벨(0602)-위생,소화공내역_견적내역서(안산테크노)_롯데명동점" xfId="2988"/>
    <cellStyle name="_사전원가심의1_파크뷰위생_03.파크뷰도급실행내역 02.04.02_평촌트레벨(0602)-위생,소화공내역_견적내역서(안산테크노)_목동현대백화점" xfId="2989"/>
    <cellStyle name="_사전원가심의1_파크뷰위생_03.파크뷰도급실행내역 02.04.02_평촌트레벨(0602)-위생,소화공내역_견적내역서(안산테크노)_세인견적철" xfId="2990"/>
    <cellStyle name="_사전원가심의1_파크뷰위생_03.파크뷰도급실행내역 02.04.02_평촌트레벨(0602)-위생,소화공내역_견적내역서_겔러리아 견적서" xfId="2991"/>
    <cellStyle name="_사전원가심의1_파크뷰위생_03.파크뷰도급실행내역 02.04.02_평촌트레벨(0602)-위생,소화공내역_견적내역서_겔러리아 견적서_갤러리아타임월드 직원화장실" xfId="2992"/>
    <cellStyle name="_사전원가심의1_파크뷰위생_03.파크뷰도급실행내역 02.04.02_평촌트레벨(0602)-위생,소화공내역_견적내역서_겔러리아 견적서_한화천안점 정산내역서" xfId="2993"/>
    <cellStyle name="_사전원가심의1_파크뷰위생_03.파크뷰도급실행내역 02.04.02_평촌트레벨(0602)-위생,소화공내역_견적내역서_롯데명동점" xfId="2994"/>
    <cellStyle name="_사전원가심의1_파크뷰위생_03.파크뷰도급실행내역 02.04.02_평촌트레벨(0602)-위생,소화공내역_견적내역서_목동현대백화점" xfId="2995"/>
    <cellStyle name="_사전원가심의1_파크뷰위생_03.파크뷰도급실행내역 02.04.02_평촌트레벨(0602)-위생,소화공내역_견적내역서_세인견적철" xfId="2996"/>
    <cellStyle name="_사전원가심의1_파크뷰위생_03.파크뷰도급실행내역 02.04.02_평촌트레벨(0602)-위생,소화공내역_피어리빌딩 소화공사" xfId="2997"/>
    <cellStyle name="_사전원가심의1_파크뷰위생_03.파크뷰도급실행내역 02.04.02_평촌트레벨(0602)-위생,소화공내역_한화천안점 정산내역서" xfId="2998"/>
    <cellStyle name="_사전원가심의1_파크뷰위생_03.파크뷰도급실행내역 02.04.02_피어리빌딩 소화공사" xfId="2999"/>
    <cellStyle name="_사전원가심의1_파크뷰위생_03.파크뷰도급실행내역 02.04.02_한화천안점 정산내역서" xfId="3000"/>
    <cellStyle name="_사전원가심의1_파크뷰위생_03.파크뷰도급실행내역 02.04.02_현장설명서-평촌트레벨" xfId="3001"/>
    <cellStyle name="_사전원가심의1_파크뷰위생_03.파크뷰도급실행내역 02.04.02_현장설명서-평촌트레벨_갤러리아타임월드 직원화장실" xfId="3002"/>
    <cellStyle name="_사전원가심의1_파크뷰위생_03.파크뷰도급실행내역 02.04.02_현장설명서-평촌트레벨_견적내역서" xfId="3003"/>
    <cellStyle name="_사전원가심의1_파크뷰위생_03.파크뷰도급실행내역 02.04.02_현장설명서-평촌트레벨_견적내역서(park)" xfId="3004"/>
    <cellStyle name="_사전원가심의1_파크뷰위생_03.파크뷰도급실행내역 02.04.02_현장설명서-평촌트레벨_견적내역서(park)_겔러리아 견적서" xfId="3005"/>
    <cellStyle name="_사전원가심의1_파크뷰위생_03.파크뷰도급실행내역 02.04.02_현장설명서-평촌트레벨_견적내역서(park)_겔러리아 견적서_갤러리아타임월드 직원화장실" xfId="3006"/>
    <cellStyle name="_사전원가심의1_파크뷰위생_03.파크뷰도급실행내역 02.04.02_현장설명서-평촌트레벨_견적내역서(park)_겔러리아 견적서_한화천안점 정산내역서" xfId="3007"/>
    <cellStyle name="_사전원가심의1_파크뷰위생_03.파크뷰도급실행내역 02.04.02_현장설명서-평촌트레벨_견적내역서(park)_롯데명동점" xfId="3008"/>
    <cellStyle name="_사전원가심의1_파크뷰위생_03.파크뷰도급실행내역 02.04.02_현장설명서-평촌트레벨_견적내역서(park)_목동현대백화점" xfId="3009"/>
    <cellStyle name="_사전원가심의1_파크뷰위생_03.파크뷰도급실행내역 02.04.02_현장설명서-평촌트레벨_견적내역서(park)_세인견적철" xfId="3010"/>
    <cellStyle name="_사전원가심의1_파크뷰위생_03.파크뷰도급실행내역 02.04.02_현장설명서-평촌트레벨_견적내역서(안산테크노)" xfId="3011"/>
    <cellStyle name="_사전원가심의1_파크뷰위생_03.파크뷰도급실행내역 02.04.02_현장설명서-평촌트레벨_견적내역서(안산테크노)_겔러리아 견적서" xfId="3012"/>
    <cellStyle name="_사전원가심의1_파크뷰위생_03.파크뷰도급실행내역 02.04.02_현장설명서-평촌트레벨_견적내역서(안산테크노)_겔러리아 견적서_갤러리아타임월드 직원화장실" xfId="3013"/>
    <cellStyle name="_사전원가심의1_파크뷰위생_03.파크뷰도급실행내역 02.04.02_현장설명서-평촌트레벨_견적내역서(안산테크노)_겔러리아 견적서_한화천안점 정산내역서" xfId="3014"/>
    <cellStyle name="_사전원가심의1_파크뷰위생_03.파크뷰도급실행내역 02.04.02_현장설명서-평촌트레벨_견적내역서(안산테크노)_롯데명동점" xfId="3015"/>
    <cellStyle name="_사전원가심의1_파크뷰위생_03.파크뷰도급실행내역 02.04.02_현장설명서-평촌트레벨_견적내역서(안산테크노)_목동현대백화점" xfId="3016"/>
    <cellStyle name="_사전원가심의1_파크뷰위생_03.파크뷰도급실행내역 02.04.02_현장설명서-평촌트레벨_견적내역서(안산테크노)_세인견적철" xfId="3017"/>
    <cellStyle name="_사전원가심의1_파크뷰위생_03.파크뷰도급실행내역 02.04.02_현장설명서-평촌트레벨_견적내역서_겔러리아 견적서" xfId="3018"/>
    <cellStyle name="_사전원가심의1_파크뷰위생_03.파크뷰도급실행내역 02.04.02_현장설명서-평촌트레벨_견적내역서_겔러리아 견적서_갤러리아타임월드 직원화장실" xfId="3019"/>
    <cellStyle name="_사전원가심의1_파크뷰위생_03.파크뷰도급실행내역 02.04.02_현장설명서-평촌트레벨_견적내역서_겔러리아 견적서_한화천안점 정산내역서" xfId="3020"/>
    <cellStyle name="_사전원가심의1_파크뷰위생_03.파크뷰도급실행내역 02.04.02_현장설명서-평촌트레벨_견적내역서_롯데명동점" xfId="3021"/>
    <cellStyle name="_사전원가심의1_파크뷰위생_03.파크뷰도급실행내역 02.04.02_현장설명서-평촌트레벨_견적내역서_목동현대백화점" xfId="3022"/>
    <cellStyle name="_사전원가심의1_파크뷰위생_03.파크뷰도급실행내역 02.04.02_현장설명서-평촌트레벨_견적내역서_세인견적철" xfId="3023"/>
    <cellStyle name="_사전원가심의1_파크뷰위생_03.파크뷰도급실행내역 02.04.02_현장설명서-평촌트레벨_피어리빌딩 소화공사" xfId="3024"/>
    <cellStyle name="_사전원가심의1_파크뷰위생_03.파크뷰도급실행내역 02.04.02_현장설명서-평촌트레벨_한화천안점 정산내역서" xfId="3025"/>
    <cellStyle name="_사전원가심의1_파크뷰위생_03.평촌그라테아(03.03.05)위생,소화공내역" xfId="3026"/>
    <cellStyle name="_사전원가심의1_파크뷰위생_03.평촌그라테아(03.03.05)위생,소화공내역_갤러리아타임월드 직원화장실" xfId="3027"/>
    <cellStyle name="_사전원가심의1_파크뷰위생_03.평촌그라테아(03.03.05)위생,소화공내역_견적내역서" xfId="3028"/>
    <cellStyle name="_사전원가심의1_파크뷰위생_03.평촌그라테아(03.03.05)위생,소화공내역_견적내역서(park)" xfId="3029"/>
    <cellStyle name="_사전원가심의1_파크뷰위생_03.평촌그라테아(03.03.05)위생,소화공내역_견적내역서(park)_겔러리아 견적서" xfId="3030"/>
    <cellStyle name="_사전원가심의1_파크뷰위생_03.평촌그라테아(03.03.05)위생,소화공내역_견적내역서(park)_겔러리아 견적서_갤러리아타임월드 직원화장실" xfId="3031"/>
    <cellStyle name="_사전원가심의1_파크뷰위생_03.평촌그라테아(03.03.05)위생,소화공내역_견적내역서(park)_겔러리아 견적서_한화천안점 정산내역서" xfId="3032"/>
    <cellStyle name="_사전원가심의1_파크뷰위생_03.평촌그라테아(03.03.05)위생,소화공내역_견적내역서(park)_롯데명동점" xfId="3033"/>
    <cellStyle name="_사전원가심의1_파크뷰위생_03.평촌그라테아(03.03.05)위생,소화공내역_견적내역서(park)_목동현대백화점" xfId="3034"/>
    <cellStyle name="_사전원가심의1_파크뷰위생_03.평촌그라테아(03.03.05)위생,소화공내역_견적내역서(park)_세인견적철" xfId="3035"/>
    <cellStyle name="_사전원가심의1_파크뷰위생_03.평촌그라테아(03.03.05)위생,소화공내역_견적내역서(안산테크노)" xfId="3036"/>
    <cellStyle name="_사전원가심의1_파크뷰위생_03.평촌그라테아(03.03.05)위생,소화공내역_견적내역서(안산테크노)_겔러리아 견적서" xfId="3037"/>
    <cellStyle name="_사전원가심의1_파크뷰위생_03.평촌그라테아(03.03.05)위생,소화공내역_견적내역서(안산테크노)_겔러리아 견적서_갤러리아타임월드 직원화장실" xfId="3038"/>
    <cellStyle name="_사전원가심의1_파크뷰위생_03.평촌그라테아(03.03.05)위생,소화공내역_견적내역서(안산테크노)_겔러리아 견적서_한화천안점 정산내역서" xfId="3039"/>
    <cellStyle name="_사전원가심의1_파크뷰위생_03.평촌그라테아(03.03.05)위생,소화공내역_견적내역서(안산테크노)_롯데명동점" xfId="3040"/>
    <cellStyle name="_사전원가심의1_파크뷰위생_03.평촌그라테아(03.03.05)위생,소화공내역_견적내역서(안산테크노)_목동현대백화점" xfId="3041"/>
    <cellStyle name="_사전원가심의1_파크뷰위생_03.평촌그라테아(03.03.05)위생,소화공내역_견적내역서(안산테크노)_세인견적철" xfId="3042"/>
    <cellStyle name="_사전원가심의1_파크뷰위생_03.평촌그라테아(03.03.05)위생,소화공내역_견적내역서_겔러리아 견적서" xfId="3043"/>
    <cellStyle name="_사전원가심의1_파크뷰위생_03.평촌그라테아(03.03.05)위생,소화공내역_견적내역서_겔러리아 견적서_갤러리아타임월드 직원화장실" xfId="3044"/>
    <cellStyle name="_사전원가심의1_파크뷰위생_03.평촌그라테아(03.03.05)위생,소화공내역_견적내역서_겔러리아 견적서_한화천안점 정산내역서" xfId="3045"/>
    <cellStyle name="_사전원가심의1_파크뷰위생_03.평촌그라테아(03.03.05)위생,소화공내역_견적내역서_롯데명동점" xfId="3046"/>
    <cellStyle name="_사전원가심의1_파크뷰위생_03.평촌그라테아(03.03.05)위생,소화공내역_견적내역서_목동현대백화점" xfId="3047"/>
    <cellStyle name="_사전원가심의1_파크뷰위생_03.평촌그라테아(03.03.05)위생,소화공내역_견적내역서_세인견적철" xfId="3048"/>
    <cellStyle name="_사전원가심의1_파크뷰위생_03.평촌그라테아(03.03.05)위생,소화공내역_피어리빌딩 소화공사" xfId="3049"/>
    <cellStyle name="_사전원가심의1_파크뷰위생_03.평촌그라테아(03.03.05)위생,소화공내역_한화천안점 정산내역서" xfId="3050"/>
    <cellStyle name="_사전원가심의1_파크뷰위생_갤러리아타임월드 직원화장실" xfId="3051"/>
    <cellStyle name="_사전원가심의1_파크뷰위생_견적내역서" xfId="3052"/>
    <cellStyle name="_사전원가심의1_파크뷰위생_견적내역서(park)" xfId="3053"/>
    <cellStyle name="_사전원가심의1_파크뷰위생_견적내역서(park)_겔러리아 견적서" xfId="3054"/>
    <cellStyle name="_사전원가심의1_파크뷰위생_견적내역서(park)_겔러리아 견적서_갤러리아타임월드 직원화장실" xfId="3055"/>
    <cellStyle name="_사전원가심의1_파크뷰위생_견적내역서(park)_겔러리아 견적서_한화천안점 정산내역서" xfId="3056"/>
    <cellStyle name="_사전원가심의1_파크뷰위생_견적내역서(park)_롯데명동점" xfId="3057"/>
    <cellStyle name="_사전원가심의1_파크뷰위생_견적내역서(park)_목동현대백화점" xfId="3058"/>
    <cellStyle name="_사전원가심의1_파크뷰위생_견적내역서(park)_세인견적철" xfId="3059"/>
    <cellStyle name="_사전원가심의1_파크뷰위생_견적내역서(안산테크노)" xfId="3060"/>
    <cellStyle name="_사전원가심의1_파크뷰위생_견적내역서(안산테크노)_겔러리아 견적서" xfId="3061"/>
    <cellStyle name="_사전원가심의1_파크뷰위생_견적내역서(안산테크노)_겔러리아 견적서_갤러리아타임월드 직원화장실" xfId="3062"/>
    <cellStyle name="_사전원가심의1_파크뷰위생_견적내역서(안산테크노)_겔러리아 견적서_한화천안점 정산내역서" xfId="3063"/>
    <cellStyle name="_사전원가심의1_파크뷰위생_견적내역서(안산테크노)_롯데명동점" xfId="3064"/>
    <cellStyle name="_사전원가심의1_파크뷰위생_견적내역서(안산테크노)_목동현대백화점" xfId="3065"/>
    <cellStyle name="_사전원가심의1_파크뷰위생_견적내역서(안산테크노)_세인견적철" xfId="3066"/>
    <cellStyle name="_사전원가심의1_파크뷰위생_견적내역서_겔러리아 견적서" xfId="3067"/>
    <cellStyle name="_사전원가심의1_파크뷰위생_견적내역서_겔러리아 견적서_갤러리아타임월드 직원화장실" xfId="3068"/>
    <cellStyle name="_사전원가심의1_파크뷰위생_견적내역서_겔러리아 견적서_한화천안점 정산내역서" xfId="3069"/>
    <cellStyle name="_사전원가심의1_파크뷰위생_견적내역서_롯데명동점" xfId="3070"/>
    <cellStyle name="_사전원가심의1_파크뷰위생_견적내역서_목동현대백화점" xfId="3071"/>
    <cellStyle name="_사전원가심의1_파크뷰위생_견적내역서_세인견적철" xfId="3072"/>
    <cellStyle name="_사전원가심의1_파크뷰위생_평촌트레벨(0602)-위생,소화공내역" xfId="3073"/>
    <cellStyle name="_사전원가심의1_파크뷰위생_평촌트레벨(0602)-위생,소화공내역_갤러리아타임월드 직원화장실" xfId="3074"/>
    <cellStyle name="_사전원가심의1_파크뷰위생_평촌트레벨(0602)-위생,소화공내역_견적내역서" xfId="3075"/>
    <cellStyle name="_사전원가심의1_파크뷰위생_평촌트레벨(0602)-위생,소화공내역_견적내역서(park)" xfId="3076"/>
    <cellStyle name="_사전원가심의1_파크뷰위생_평촌트레벨(0602)-위생,소화공내역_견적내역서(park)_겔러리아 견적서" xfId="3077"/>
    <cellStyle name="_사전원가심의1_파크뷰위생_평촌트레벨(0602)-위생,소화공내역_견적내역서(park)_겔러리아 견적서_갤러리아타임월드 직원화장실" xfId="3078"/>
    <cellStyle name="_사전원가심의1_파크뷰위생_평촌트레벨(0602)-위생,소화공내역_견적내역서(park)_겔러리아 견적서_한화천안점 정산내역서" xfId="3079"/>
    <cellStyle name="_사전원가심의1_파크뷰위생_평촌트레벨(0602)-위생,소화공내역_견적내역서(park)_롯데명동점" xfId="3080"/>
    <cellStyle name="_사전원가심의1_파크뷰위생_평촌트레벨(0602)-위생,소화공내역_견적내역서(park)_목동현대백화점" xfId="3081"/>
    <cellStyle name="_사전원가심의1_파크뷰위생_평촌트레벨(0602)-위생,소화공내역_견적내역서(park)_세인견적철" xfId="3082"/>
    <cellStyle name="_사전원가심의1_파크뷰위생_평촌트레벨(0602)-위생,소화공내역_견적내역서(안산테크노)" xfId="3083"/>
    <cellStyle name="_사전원가심의1_파크뷰위생_평촌트레벨(0602)-위생,소화공내역_견적내역서(안산테크노)_겔러리아 견적서" xfId="3084"/>
    <cellStyle name="_사전원가심의1_파크뷰위생_평촌트레벨(0602)-위생,소화공내역_견적내역서(안산테크노)_겔러리아 견적서_갤러리아타임월드 직원화장실" xfId="3085"/>
    <cellStyle name="_사전원가심의1_파크뷰위생_평촌트레벨(0602)-위생,소화공내역_견적내역서(안산테크노)_겔러리아 견적서_한화천안점 정산내역서" xfId="3086"/>
    <cellStyle name="_사전원가심의1_파크뷰위생_평촌트레벨(0602)-위생,소화공내역_견적내역서(안산테크노)_롯데명동점" xfId="3087"/>
    <cellStyle name="_사전원가심의1_파크뷰위생_평촌트레벨(0602)-위생,소화공내역_견적내역서(안산테크노)_목동현대백화점" xfId="3088"/>
    <cellStyle name="_사전원가심의1_파크뷰위생_평촌트레벨(0602)-위생,소화공내역_견적내역서(안산테크노)_세인견적철" xfId="3089"/>
    <cellStyle name="_사전원가심의1_파크뷰위생_평촌트레벨(0602)-위생,소화공내역_견적내역서_겔러리아 견적서" xfId="3090"/>
    <cellStyle name="_사전원가심의1_파크뷰위생_평촌트레벨(0602)-위생,소화공내역_견적내역서_겔러리아 견적서_갤러리아타임월드 직원화장실" xfId="3091"/>
    <cellStyle name="_사전원가심의1_파크뷰위생_평촌트레벨(0602)-위생,소화공내역_견적내역서_겔러리아 견적서_한화천안점 정산내역서" xfId="3092"/>
    <cellStyle name="_사전원가심의1_파크뷰위생_평촌트레벨(0602)-위생,소화공내역_견적내역서_롯데명동점" xfId="3093"/>
    <cellStyle name="_사전원가심의1_파크뷰위생_평촌트레벨(0602)-위생,소화공내역_견적내역서_목동현대백화점" xfId="3094"/>
    <cellStyle name="_사전원가심의1_파크뷰위생_평촌트레벨(0602)-위생,소화공내역_견적내역서_세인견적철" xfId="3095"/>
    <cellStyle name="_사전원가심의1_파크뷰위생_평촌트레벨(0602)-위생,소화공내역_피어리빌딩 소화공사" xfId="3096"/>
    <cellStyle name="_사전원가심의1_파크뷰위생_평촌트레벨(0602)-위생,소화공내역_한화천안점 정산내역서" xfId="3097"/>
    <cellStyle name="_사전원가심의1_파크뷰위생_피어리빌딩 소화공사" xfId="3098"/>
    <cellStyle name="_사전원가심의1_파크뷰위생_한화천안점 정산내역서" xfId="3099"/>
    <cellStyle name="_사전원가심의1_파크뷰위생_현장설명서-평촌트레벨" xfId="3100"/>
    <cellStyle name="_사전원가심의1_파크뷰위생_현장설명서-평촌트레벨_갤러리아타임월드 직원화장실" xfId="3101"/>
    <cellStyle name="_사전원가심의1_파크뷰위생_현장설명서-평촌트레벨_견적내역서" xfId="3102"/>
    <cellStyle name="_사전원가심의1_파크뷰위생_현장설명서-평촌트레벨_견적내역서(park)" xfId="3103"/>
    <cellStyle name="_사전원가심의1_파크뷰위생_현장설명서-평촌트레벨_견적내역서(park)_겔러리아 견적서" xfId="3104"/>
    <cellStyle name="_사전원가심의1_파크뷰위생_현장설명서-평촌트레벨_견적내역서(park)_겔러리아 견적서_갤러리아타임월드 직원화장실" xfId="3105"/>
    <cellStyle name="_사전원가심의1_파크뷰위생_현장설명서-평촌트레벨_견적내역서(park)_겔러리아 견적서_한화천안점 정산내역서" xfId="3106"/>
    <cellStyle name="_사전원가심의1_파크뷰위생_현장설명서-평촌트레벨_견적내역서(park)_롯데명동점" xfId="3107"/>
    <cellStyle name="_사전원가심의1_파크뷰위생_현장설명서-평촌트레벨_견적내역서(park)_목동현대백화점" xfId="3108"/>
    <cellStyle name="_사전원가심의1_파크뷰위생_현장설명서-평촌트레벨_견적내역서(park)_세인견적철" xfId="3109"/>
    <cellStyle name="_사전원가심의1_파크뷰위생_현장설명서-평촌트레벨_견적내역서(안산테크노)" xfId="3110"/>
    <cellStyle name="_사전원가심의1_파크뷰위생_현장설명서-평촌트레벨_견적내역서(안산테크노)_겔러리아 견적서" xfId="3111"/>
    <cellStyle name="_사전원가심의1_파크뷰위생_현장설명서-평촌트레벨_견적내역서(안산테크노)_겔러리아 견적서_갤러리아타임월드 직원화장실" xfId="3112"/>
    <cellStyle name="_사전원가심의1_파크뷰위생_현장설명서-평촌트레벨_견적내역서(안산테크노)_겔러리아 견적서_한화천안점 정산내역서" xfId="3113"/>
    <cellStyle name="_사전원가심의1_파크뷰위생_현장설명서-평촌트레벨_견적내역서(안산테크노)_롯데명동점" xfId="3114"/>
    <cellStyle name="_사전원가심의1_파크뷰위생_현장설명서-평촌트레벨_견적내역서(안산테크노)_목동현대백화점" xfId="3115"/>
    <cellStyle name="_사전원가심의1_파크뷰위생_현장설명서-평촌트레벨_견적내역서(안산테크노)_세인견적철" xfId="3116"/>
    <cellStyle name="_사전원가심의1_파크뷰위생_현장설명서-평촌트레벨_견적내역서_겔러리아 견적서" xfId="3117"/>
    <cellStyle name="_사전원가심의1_파크뷰위생_현장설명서-평촌트레벨_견적내역서_겔러리아 견적서_갤러리아타임월드 직원화장실" xfId="3118"/>
    <cellStyle name="_사전원가심의1_파크뷰위생_현장설명서-평촌트레벨_견적내역서_겔러리아 견적서_한화천안점 정산내역서" xfId="3119"/>
    <cellStyle name="_사전원가심의1_파크뷰위생_현장설명서-평촌트레벨_견적내역서_롯데명동점" xfId="3120"/>
    <cellStyle name="_사전원가심의1_파크뷰위생_현장설명서-평촌트레벨_견적내역서_목동현대백화점" xfId="3121"/>
    <cellStyle name="_사전원가심의1_파크뷰위생_현장설명서-평촌트레벨_견적내역서_세인견적철" xfId="3122"/>
    <cellStyle name="_사전원가심의1_파크뷰위생_현장설명서-평촌트레벨_피어리빌딩 소화공사" xfId="3123"/>
    <cellStyle name="_사전원가심의1_파크뷰위생_현장설명서-평촌트레벨_한화천안점 정산내역서" xfId="3124"/>
    <cellStyle name="_사전원가심의1_평촌트레벨(0602)-위생,소화공내역" xfId="3125"/>
    <cellStyle name="_사전원가심의1_평촌트레벨(0602)-위생,소화공내역_갤러리아타임월드 직원화장실" xfId="3126"/>
    <cellStyle name="_사전원가심의1_평촌트레벨(0602)-위생,소화공내역_견적내역서" xfId="3127"/>
    <cellStyle name="_사전원가심의1_평촌트레벨(0602)-위생,소화공내역_견적내역서(park)" xfId="3128"/>
    <cellStyle name="_사전원가심의1_평촌트레벨(0602)-위생,소화공내역_견적내역서(park)_겔러리아 견적서" xfId="3129"/>
    <cellStyle name="_사전원가심의1_평촌트레벨(0602)-위생,소화공내역_견적내역서(park)_겔러리아 견적서_갤러리아타임월드 직원화장실" xfId="3130"/>
    <cellStyle name="_사전원가심의1_평촌트레벨(0602)-위생,소화공내역_견적내역서(park)_겔러리아 견적서_한화천안점 정산내역서" xfId="3131"/>
    <cellStyle name="_사전원가심의1_평촌트레벨(0602)-위생,소화공내역_견적내역서(park)_롯데명동점" xfId="3132"/>
    <cellStyle name="_사전원가심의1_평촌트레벨(0602)-위생,소화공내역_견적내역서(park)_목동현대백화점" xfId="3133"/>
    <cellStyle name="_사전원가심의1_평촌트레벨(0602)-위생,소화공내역_견적내역서(park)_세인견적철" xfId="3134"/>
    <cellStyle name="_사전원가심의1_평촌트레벨(0602)-위생,소화공내역_견적내역서(안산테크노)" xfId="3135"/>
    <cellStyle name="_사전원가심의1_평촌트레벨(0602)-위생,소화공내역_견적내역서(안산테크노)_겔러리아 견적서" xfId="3136"/>
    <cellStyle name="_사전원가심의1_평촌트레벨(0602)-위생,소화공내역_견적내역서(안산테크노)_겔러리아 견적서_갤러리아타임월드 직원화장실" xfId="3137"/>
    <cellStyle name="_사전원가심의1_평촌트레벨(0602)-위생,소화공내역_견적내역서(안산테크노)_겔러리아 견적서_한화천안점 정산내역서" xfId="3138"/>
    <cellStyle name="_사전원가심의1_평촌트레벨(0602)-위생,소화공내역_견적내역서(안산테크노)_롯데명동점" xfId="3139"/>
    <cellStyle name="_사전원가심의1_평촌트레벨(0602)-위생,소화공내역_견적내역서(안산테크노)_목동현대백화점" xfId="3140"/>
    <cellStyle name="_사전원가심의1_평촌트레벨(0602)-위생,소화공내역_견적내역서(안산테크노)_세인견적철" xfId="3141"/>
    <cellStyle name="_사전원가심의1_평촌트레벨(0602)-위생,소화공내역_견적내역서_겔러리아 견적서" xfId="3142"/>
    <cellStyle name="_사전원가심의1_평촌트레벨(0602)-위생,소화공내역_견적내역서_겔러리아 견적서_갤러리아타임월드 직원화장실" xfId="3143"/>
    <cellStyle name="_사전원가심의1_평촌트레벨(0602)-위생,소화공내역_견적내역서_겔러리아 견적서_한화천안점 정산내역서" xfId="3144"/>
    <cellStyle name="_사전원가심의1_평촌트레벨(0602)-위생,소화공내역_견적내역서_롯데명동점" xfId="3145"/>
    <cellStyle name="_사전원가심의1_평촌트레벨(0602)-위생,소화공내역_견적내역서_목동현대백화점" xfId="3146"/>
    <cellStyle name="_사전원가심의1_평촌트레벨(0602)-위생,소화공내역_견적내역서_세인견적철" xfId="3147"/>
    <cellStyle name="_사전원가심의1_평촌트레벨(0602)-위생,소화공내역_피어리빌딩 소화공사" xfId="3148"/>
    <cellStyle name="_사전원가심의1_평촌트레벨(0602)-위생,소화공내역_한화천안점 정산내역서" xfId="3149"/>
    <cellStyle name="_사전원가심의1_피어리빌딩 소화공사" xfId="3150"/>
    <cellStyle name="_사전원가심의1_한화천안점 정산내역서" xfId="3151"/>
    <cellStyle name="_사전원가심의1_현장설명서-평촌트레벨" xfId="3152"/>
    <cellStyle name="_사전원가심의1_현장설명서-평촌트레벨_갤러리아타임월드 직원화장실" xfId="3153"/>
    <cellStyle name="_사전원가심의1_현장설명서-평촌트레벨_견적내역서" xfId="3154"/>
    <cellStyle name="_사전원가심의1_현장설명서-평촌트레벨_견적내역서(park)" xfId="3155"/>
    <cellStyle name="_사전원가심의1_현장설명서-평촌트레벨_견적내역서(park)_겔러리아 견적서" xfId="3156"/>
    <cellStyle name="_사전원가심의1_현장설명서-평촌트레벨_견적내역서(park)_겔러리아 견적서_갤러리아타임월드 직원화장실" xfId="3157"/>
    <cellStyle name="_사전원가심의1_현장설명서-평촌트레벨_견적내역서(park)_겔러리아 견적서_한화천안점 정산내역서" xfId="3158"/>
    <cellStyle name="_사전원가심의1_현장설명서-평촌트레벨_견적내역서(park)_롯데명동점" xfId="3159"/>
    <cellStyle name="_사전원가심의1_현장설명서-평촌트레벨_견적내역서(park)_목동현대백화점" xfId="3160"/>
    <cellStyle name="_사전원가심의1_현장설명서-평촌트레벨_견적내역서(park)_세인견적철" xfId="3161"/>
    <cellStyle name="_사전원가심의1_현장설명서-평촌트레벨_견적내역서(안산테크노)" xfId="3162"/>
    <cellStyle name="_사전원가심의1_현장설명서-평촌트레벨_견적내역서(안산테크노)_겔러리아 견적서" xfId="3163"/>
    <cellStyle name="_사전원가심의1_현장설명서-평촌트레벨_견적내역서(안산테크노)_겔러리아 견적서_갤러리아타임월드 직원화장실" xfId="3164"/>
    <cellStyle name="_사전원가심의1_현장설명서-평촌트레벨_견적내역서(안산테크노)_겔러리아 견적서_한화천안점 정산내역서" xfId="3165"/>
    <cellStyle name="_사전원가심의1_현장설명서-평촌트레벨_견적내역서(안산테크노)_롯데명동점" xfId="3166"/>
    <cellStyle name="_사전원가심의1_현장설명서-평촌트레벨_견적내역서(안산테크노)_목동현대백화점" xfId="3167"/>
    <cellStyle name="_사전원가심의1_현장설명서-평촌트레벨_견적내역서(안산테크노)_세인견적철" xfId="3168"/>
    <cellStyle name="_사전원가심의1_현장설명서-평촌트레벨_견적내역서_겔러리아 견적서" xfId="3169"/>
    <cellStyle name="_사전원가심의1_현장설명서-평촌트레벨_견적내역서_겔러리아 견적서_갤러리아타임월드 직원화장실" xfId="3170"/>
    <cellStyle name="_사전원가심의1_현장설명서-평촌트레벨_견적내역서_겔러리아 견적서_한화천안점 정산내역서" xfId="3171"/>
    <cellStyle name="_사전원가심의1_현장설명서-평촌트레벨_견적내역서_롯데명동점" xfId="3172"/>
    <cellStyle name="_사전원가심의1_현장설명서-평촌트레벨_견적내역서_목동현대백화점" xfId="3173"/>
    <cellStyle name="_사전원가심의1_현장설명서-평촌트레벨_견적내역서_세인견적철" xfId="3174"/>
    <cellStyle name="_사전원가심의1_현장설명서-평촌트레벨_피어리빌딩 소화공사" xfId="3175"/>
    <cellStyle name="_사전원가심의1_현장설명서-평촌트레벨_한화천안점 정산내역서" xfId="3176"/>
    <cellStyle name="_삼능건설 부천중동(실행)2" xfId="3177"/>
    <cellStyle name="_삼능건설 일반,주방기기 견적" xfId="3178"/>
    <cellStyle name="_삼한-점토블럭(2005.7)" xfId="3179"/>
    <cellStyle name="_상가계산서(1블럭-1)" xfId="3180"/>
    <cellStyle name="_서비스플랫폼_원가산출내역서_20050617_DRM추가(1)" xfId="3181"/>
    <cellStyle name="_서비스플랫폼원가산출내역서_20050617(1)" xfId="3182"/>
    <cellStyle name="_설계_재활용 선별장 (일상감사후071102)" xfId="3183"/>
    <cellStyle name="_설계변경조서(ESC)" xfId="3184"/>
    <cellStyle name="_설계변경조서(ESC)_071030-조경공사" xfId="3185"/>
    <cellStyle name="_설계변경조서(ESC)_원가계산서" xfId="3186"/>
    <cellStyle name="_설계서" xfId="3187"/>
    <cellStyle name="_설계서-신정공원" xfId="3188"/>
    <cellStyle name="_설비" xfId="3189"/>
    <cellStyle name="_설비_실행갑지" xfId="3190"/>
    <cellStyle name="_성남보행자도로 설계서" xfId="3191"/>
    <cellStyle name="_성남판교A25-1BL에너지절약계획서" xfId="3192"/>
    <cellStyle name="_성원건설 공세리" xfId="3193"/>
    <cellStyle name="_성원건설 공세리_2007현황보고양식" xfId="3194"/>
    <cellStyle name="_소장배치현황" xfId="3195"/>
    <cellStyle name="_소장배치현황_071030-조경공사" xfId="3196"/>
    <cellStyle name="_소장배치현황_원가계산서" xfId="3197"/>
    <cellStyle name="_소화계산서(공릉동)" xfId="3198"/>
    <cellStyle name="_소화수(REV.1)" xfId="3199"/>
    <cellStyle name="_소화수(REV.1)_071030-조경공사" xfId="3200"/>
    <cellStyle name="_소화수(REV.1)_원가계산서" xfId="3201"/>
    <cellStyle name="_송도4공구공동주택1" xfId="3202"/>
    <cellStyle name="_송도4공구공동주택계산서" xfId="3203"/>
    <cellStyle name="_수량제목" xfId="3204"/>
    <cellStyle name="_수량제목_내역서" xfId="3205"/>
    <cellStyle name="_수원광교" xfId="3206"/>
    <cellStyle name="_수원시 장애인 복지관 신축공사(03.11)" xfId="3207"/>
    <cellStyle name="_수원영통관리비실행" xfId="3208"/>
    <cellStyle name="_시운전원가계산" xfId="3209"/>
    <cellStyle name="_시운전원가계산_08신발장_설계가(LPM,포름)_2구손잡이_원본tool_최종_지급자재_작성용" xfId="3210"/>
    <cellStyle name="_신우콘크리트(2004.8)- 투입비기준" xfId="3211"/>
    <cellStyle name="_신우콘크리트(2004.8)-생산일보기준" xfId="3212"/>
    <cellStyle name="_신정고등학교(삼능)~투찰" xfId="3213"/>
    <cellStyle name="_신정고등학교(송촌)~투찰" xfId="3214"/>
    <cellStyle name="_신중점현장20020810굴포천" xfId="3215"/>
    <cellStyle name="_신탄진선(태림)" xfId="3216"/>
    <cellStyle name="_신태백(가실행)" xfId="3217"/>
    <cellStyle name="_신태백(가실행)_1" xfId="3218"/>
    <cellStyle name="_신태백(가실행)_1_경찰서-터미널간도로(투찰)②" xfId="3219"/>
    <cellStyle name="_신태백(가실행)_1_경찰서-터미널간도로(투찰)②_마현생창(동양고속)" xfId="3220"/>
    <cellStyle name="_신태백(가실행)_1_경찰서-터미널간도로(투찰)②_마현생창(동양고속)_왜관-태평건설" xfId="3221"/>
    <cellStyle name="_신태백(가실행)_1_경찰서-터미널간도로(투찰)②_왜관-태평건설" xfId="3222"/>
    <cellStyle name="_신태백(가실행)_1_마현생창(동양고속)" xfId="3223"/>
    <cellStyle name="_신태백(가실행)_1_마현생창(동양고속)_왜관-태평건설" xfId="3224"/>
    <cellStyle name="_신태백(가실행)_1_봉무지방산업단지도로(투찰)②" xfId="3225"/>
    <cellStyle name="_신태백(가실행)_1_봉무지방산업단지도로(투찰)②_마현생창(동양고속)" xfId="3226"/>
    <cellStyle name="_신태백(가실행)_1_봉무지방산업단지도로(투찰)②_마현생창(동양고속)_왜관-태평건설" xfId="3227"/>
    <cellStyle name="_신태백(가실행)_1_봉무지방산업단지도로(투찰)②_왜관-태평건설" xfId="3228"/>
    <cellStyle name="_신태백(가실행)_1_봉무지방산업단지도로(투찰)②+0.250%" xfId="3229"/>
    <cellStyle name="_신태백(가실행)_1_봉무지방산업단지도로(투찰)②+0.250%_마현생창(동양고속)" xfId="3230"/>
    <cellStyle name="_신태백(가실행)_1_봉무지방산업단지도로(투찰)②+0.250%_마현생창(동양고속)_왜관-태평건설" xfId="3231"/>
    <cellStyle name="_신태백(가실행)_1_봉무지방산업단지도로(투찰)②+0.250%_왜관-태평건설" xfId="3232"/>
    <cellStyle name="_신태백(가실행)_1_왜관-태평건설" xfId="3233"/>
    <cellStyle name="_신태백(가실행)_1_합덕-신례원(2공구)투찰" xfId="3234"/>
    <cellStyle name="_신태백(가실행)_1_합덕-신례원(2공구)투찰_경찰서-터미널간도로(투찰)②" xfId="3235"/>
    <cellStyle name="_신태백(가실행)_1_합덕-신례원(2공구)투찰_경찰서-터미널간도로(투찰)②_마현생창(동양고속)" xfId="3236"/>
    <cellStyle name="_신태백(가실행)_1_합덕-신례원(2공구)투찰_경찰서-터미널간도로(투찰)②_마현생창(동양고속)_왜관-태평건설" xfId="3237"/>
    <cellStyle name="_신태백(가실행)_1_합덕-신례원(2공구)투찰_경찰서-터미널간도로(투찰)②_왜관-태평건설" xfId="3238"/>
    <cellStyle name="_신태백(가실행)_1_합덕-신례원(2공구)투찰_마현생창(동양고속)" xfId="3239"/>
    <cellStyle name="_신태백(가실행)_1_합덕-신례원(2공구)투찰_마현생창(동양고속)_왜관-태평건설" xfId="3240"/>
    <cellStyle name="_신태백(가실행)_1_합덕-신례원(2공구)투찰_봉무지방산업단지도로(투찰)②" xfId="3241"/>
    <cellStyle name="_신태백(가실행)_1_합덕-신례원(2공구)투찰_봉무지방산업단지도로(투찰)②_마현생창(동양고속)" xfId="3242"/>
    <cellStyle name="_신태백(가실행)_1_합덕-신례원(2공구)투찰_봉무지방산업단지도로(투찰)②_마현생창(동양고속)_왜관-태평건설" xfId="3243"/>
    <cellStyle name="_신태백(가실행)_1_합덕-신례원(2공구)투찰_봉무지방산업단지도로(투찰)②_왜관-태평건설" xfId="3244"/>
    <cellStyle name="_신태백(가실행)_1_합덕-신례원(2공구)투찰_봉무지방산업단지도로(투찰)②+0.250%" xfId="3245"/>
    <cellStyle name="_신태백(가실행)_1_합덕-신례원(2공구)투찰_봉무지방산업단지도로(투찰)②+0.250%_마현생창(동양고속)" xfId="3246"/>
    <cellStyle name="_신태백(가실행)_1_합덕-신례원(2공구)투찰_봉무지방산업단지도로(투찰)②+0.250%_마현생창(동양고속)_왜관-태평건설" xfId="3247"/>
    <cellStyle name="_신태백(가실행)_1_합덕-신례원(2공구)투찰_봉무지방산업단지도로(투찰)②+0.250%_왜관-태평건설" xfId="3248"/>
    <cellStyle name="_신태백(가실행)_1_합덕-신례원(2공구)투찰_왜관-태평건설" xfId="3249"/>
    <cellStyle name="_신태백(가실행)_1_합덕-신례원(2공구)투찰_합덕-신례원(2공구)투찰" xfId="3250"/>
    <cellStyle name="_신태백(가실행)_1_합덕-신례원(2공구)투찰_합덕-신례원(2공구)투찰_경찰서-터미널간도로(투찰)②" xfId="3251"/>
    <cellStyle name="_신태백(가실행)_1_합덕-신례원(2공구)투찰_합덕-신례원(2공구)투찰_경찰서-터미널간도로(투찰)②_마현생창(동양고속)" xfId="3252"/>
    <cellStyle name="_신태백(가실행)_1_합덕-신례원(2공구)투찰_합덕-신례원(2공구)투찰_경찰서-터미널간도로(투찰)②_마현생창(동양고속)_왜관-태평건설" xfId="3253"/>
    <cellStyle name="_신태백(가실행)_1_합덕-신례원(2공구)투찰_합덕-신례원(2공구)투찰_경찰서-터미널간도로(투찰)②_왜관-태평건설" xfId="3254"/>
    <cellStyle name="_신태백(가실행)_1_합덕-신례원(2공구)투찰_합덕-신례원(2공구)투찰_마현생창(동양고속)" xfId="3255"/>
    <cellStyle name="_신태백(가실행)_1_합덕-신례원(2공구)투찰_합덕-신례원(2공구)투찰_마현생창(동양고속)_왜관-태평건설" xfId="3256"/>
    <cellStyle name="_신태백(가실행)_1_합덕-신례원(2공구)투찰_합덕-신례원(2공구)투찰_봉무지방산업단지도로(투찰)②" xfId="3257"/>
    <cellStyle name="_신태백(가실행)_1_합덕-신례원(2공구)투찰_합덕-신례원(2공구)투찰_봉무지방산업단지도로(투찰)②_마현생창(동양고속)" xfId="3258"/>
    <cellStyle name="_신태백(가실행)_1_합덕-신례원(2공구)투찰_합덕-신례원(2공구)투찰_봉무지방산업단지도로(투찰)②_마현생창(동양고속)_왜관-태평건설" xfId="3259"/>
    <cellStyle name="_신태백(가실행)_1_합덕-신례원(2공구)투찰_합덕-신례원(2공구)투찰_봉무지방산업단지도로(투찰)②_왜관-태평건설" xfId="3260"/>
    <cellStyle name="_신태백(가실행)_1_합덕-신례원(2공구)투찰_합덕-신례원(2공구)투찰_봉무지방산업단지도로(투찰)②+0.250%" xfId="3261"/>
    <cellStyle name="_신태백(가실행)_1_합덕-신례원(2공구)투찰_합덕-신례원(2공구)투찰_봉무지방산업단지도로(투찰)②+0.250%_마현생창(동양고속)" xfId="3262"/>
    <cellStyle name="_신태백(가실행)_1_합덕-신례원(2공구)투찰_합덕-신례원(2공구)투찰_봉무지방산업단지도로(투찰)②+0.250%_마현생창(동양고속)_왜관-태평건설" xfId="3263"/>
    <cellStyle name="_신태백(가실행)_1_합덕-신례원(2공구)투찰_합덕-신례원(2공구)투찰_봉무지방산업단지도로(투찰)②+0.250%_왜관-태평건설" xfId="3264"/>
    <cellStyle name="_신태백(가실행)_1_합덕-신례원(2공구)투찰_합덕-신례원(2공구)투찰_왜관-태평건설" xfId="3265"/>
    <cellStyle name="_신태백(가실행)_경찰서-터미널간도로(투찰)②" xfId="3266"/>
    <cellStyle name="_신태백(가실행)_경찰서-터미널간도로(투찰)②_마현생창(동양고속)" xfId="3267"/>
    <cellStyle name="_신태백(가실행)_경찰서-터미널간도로(투찰)②_마현생창(동양고속)_왜관-태평건설" xfId="3268"/>
    <cellStyle name="_신태백(가실행)_경찰서-터미널간도로(투찰)②_왜관-태평건설" xfId="3269"/>
    <cellStyle name="_신태백(가실행)_도덕-고흥도로(투찰)" xfId="3270"/>
    <cellStyle name="_신태백(가실행)_도덕-고흥도로(투찰)_경찰서-터미널간도로(투찰)②" xfId="3271"/>
    <cellStyle name="_신태백(가실행)_도덕-고흥도로(투찰)_경찰서-터미널간도로(투찰)②_마현생창(동양고속)" xfId="3272"/>
    <cellStyle name="_신태백(가실행)_도덕-고흥도로(투찰)_경찰서-터미널간도로(투찰)②_마현생창(동양고속)_왜관-태평건설" xfId="3273"/>
    <cellStyle name="_신태백(가실행)_도덕-고흥도로(투찰)_경찰서-터미널간도로(투찰)②_왜관-태평건설" xfId="3274"/>
    <cellStyle name="_신태백(가실행)_도덕-고흥도로(투찰)_마현생창(동양고속)" xfId="3275"/>
    <cellStyle name="_신태백(가실행)_도덕-고흥도로(투찰)_마현생창(동양고속)_왜관-태평건설" xfId="3276"/>
    <cellStyle name="_신태백(가실행)_도덕-고흥도로(투찰)_봉무지방산업단지도로(투찰)②" xfId="3277"/>
    <cellStyle name="_신태백(가실행)_도덕-고흥도로(투찰)_봉무지방산업단지도로(투찰)②_마현생창(동양고속)" xfId="3278"/>
    <cellStyle name="_신태백(가실행)_도덕-고흥도로(투찰)_봉무지방산업단지도로(투찰)②_마현생창(동양고속)_왜관-태평건설" xfId="3279"/>
    <cellStyle name="_신태백(가실행)_도덕-고흥도로(투찰)_봉무지방산업단지도로(투찰)②_왜관-태평건설" xfId="3280"/>
    <cellStyle name="_신태백(가실행)_도덕-고흥도로(투찰)_봉무지방산업단지도로(투찰)②+0.250%" xfId="3281"/>
    <cellStyle name="_신태백(가실행)_도덕-고흥도로(투찰)_봉무지방산업단지도로(투찰)②+0.250%_마현생창(동양고속)" xfId="3282"/>
    <cellStyle name="_신태백(가실행)_도덕-고흥도로(투찰)_봉무지방산업단지도로(투찰)②+0.250%_마현생창(동양고속)_왜관-태평건설" xfId="3283"/>
    <cellStyle name="_신태백(가실행)_도덕-고흥도로(투찰)_봉무지방산업단지도로(투찰)②+0.250%_왜관-태평건설" xfId="3284"/>
    <cellStyle name="_신태백(가실행)_도덕-고흥도로(투찰)_왜관-태평건설" xfId="3285"/>
    <cellStyle name="_신태백(가실행)_도덕-고흥도로(투찰)_합덕-신례원(2공구)투찰" xfId="3286"/>
    <cellStyle name="_신태백(가실행)_도덕-고흥도로(투찰)_합덕-신례원(2공구)투찰_경찰서-터미널간도로(투찰)②" xfId="3287"/>
    <cellStyle name="_신태백(가실행)_도덕-고흥도로(투찰)_합덕-신례원(2공구)투찰_경찰서-터미널간도로(투찰)②_마현생창(동양고속)" xfId="3288"/>
    <cellStyle name="_신태백(가실행)_도덕-고흥도로(투찰)_합덕-신례원(2공구)투찰_경찰서-터미널간도로(투찰)②_마현생창(동양고속)_왜관-태평건설" xfId="3289"/>
    <cellStyle name="_신태백(가실행)_도덕-고흥도로(투찰)_합덕-신례원(2공구)투찰_경찰서-터미널간도로(투찰)②_왜관-태평건설" xfId="3290"/>
    <cellStyle name="_신태백(가실행)_도덕-고흥도로(투찰)_합덕-신례원(2공구)투찰_마현생창(동양고속)" xfId="3291"/>
    <cellStyle name="_신태백(가실행)_도덕-고흥도로(투찰)_합덕-신례원(2공구)투찰_마현생창(동양고속)_왜관-태평건설" xfId="3292"/>
    <cellStyle name="_신태백(가실행)_도덕-고흥도로(투찰)_합덕-신례원(2공구)투찰_봉무지방산업단지도로(투찰)②" xfId="3293"/>
    <cellStyle name="_신태백(가실행)_도덕-고흥도로(투찰)_합덕-신례원(2공구)투찰_봉무지방산업단지도로(투찰)②_마현생창(동양고속)" xfId="3294"/>
    <cellStyle name="_신태백(가실행)_도덕-고흥도로(투찰)_합덕-신례원(2공구)투찰_봉무지방산업단지도로(투찰)②_마현생창(동양고속)_왜관-태평건설" xfId="3295"/>
    <cellStyle name="_신태백(가실행)_도덕-고흥도로(투찰)_합덕-신례원(2공구)투찰_봉무지방산업단지도로(투찰)②_왜관-태평건설" xfId="3296"/>
    <cellStyle name="_신태백(가실행)_도덕-고흥도로(투찰)_합덕-신례원(2공구)투찰_봉무지방산업단지도로(투찰)②+0.250%" xfId="3297"/>
    <cellStyle name="_신태백(가실행)_도덕-고흥도로(투찰)_합덕-신례원(2공구)투찰_봉무지방산업단지도로(투찰)②+0.250%_마현생창(동양고속)" xfId="3298"/>
    <cellStyle name="_신태백(가실행)_도덕-고흥도로(투찰)_합덕-신례원(2공구)투찰_봉무지방산업단지도로(투찰)②+0.250%_마현생창(동양고속)_왜관-태평건설" xfId="3299"/>
    <cellStyle name="_신태백(가실행)_도덕-고흥도로(투찰)_합덕-신례원(2공구)투찰_봉무지방산업단지도로(투찰)②+0.250%_왜관-태평건설" xfId="3300"/>
    <cellStyle name="_신태백(가실행)_도덕-고흥도로(투찰)_합덕-신례원(2공구)투찰_왜관-태평건설" xfId="3301"/>
    <cellStyle name="_신태백(가실행)_도덕-고흥도로(투찰)_합덕-신례원(2공구)투찰_합덕-신례원(2공구)투찰" xfId="3302"/>
    <cellStyle name="_신태백(가실행)_도덕-고흥도로(투찰)_합덕-신례원(2공구)투찰_합덕-신례원(2공구)투찰_경찰서-터미널간도로(투찰)②" xfId="3303"/>
    <cellStyle name="_신태백(가실행)_도덕-고흥도로(투찰)_합덕-신례원(2공구)투찰_합덕-신례원(2공구)투찰_경찰서-터미널간도로(투찰)②_마현생창(동양고속)" xfId="3304"/>
    <cellStyle name="_신태백(가실행)_도덕-고흥도로(투찰)_합덕-신례원(2공구)투찰_합덕-신례원(2공구)투찰_경찰서-터미널간도로(투찰)②_마현생창(동양고속)_왜관-태평건설" xfId="3305"/>
    <cellStyle name="_신태백(가실행)_도덕-고흥도로(투찰)_합덕-신례원(2공구)투찰_합덕-신례원(2공구)투찰_경찰서-터미널간도로(투찰)②_왜관-태평건설" xfId="3306"/>
    <cellStyle name="_신태백(가실행)_도덕-고흥도로(투찰)_합덕-신례원(2공구)투찰_합덕-신례원(2공구)투찰_마현생창(동양고속)" xfId="3307"/>
    <cellStyle name="_신태백(가실행)_도덕-고흥도로(투찰)_합덕-신례원(2공구)투찰_합덕-신례원(2공구)투찰_마현생창(동양고속)_왜관-태평건설" xfId="3308"/>
    <cellStyle name="_신태백(가실행)_도덕-고흥도로(투찰)_합덕-신례원(2공구)투찰_합덕-신례원(2공구)투찰_봉무지방산업단지도로(투찰)②" xfId="3309"/>
    <cellStyle name="_신태백(가실행)_도덕-고흥도로(투찰)_합덕-신례원(2공구)투찰_합덕-신례원(2공구)투찰_봉무지방산업단지도로(투찰)②_마현생창(동양고속)" xfId="3310"/>
    <cellStyle name="_신태백(가실행)_도덕-고흥도로(투찰)_합덕-신례원(2공구)투찰_합덕-신례원(2공구)투찰_봉무지방산업단지도로(투찰)②_마현생창(동양고속)_왜관-태평건설" xfId="3311"/>
    <cellStyle name="_신태백(가실행)_도덕-고흥도로(투찰)_합덕-신례원(2공구)투찰_합덕-신례원(2공구)투찰_봉무지방산업단지도로(투찰)②_왜관-태평건설" xfId="3312"/>
    <cellStyle name="_신태백(가실행)_도덕-고흥도로(투찰)_합덕-신례원(2공구)투찰_합덕-신례원(2공구)투찰_봉무지방산업단지도로(투찰)②+0.250%" xfId="3313"/>
    <cellStyle name="_신태백(가실행)_도덕-고흥도로(투찰)_합덕-신례원(2공구)투찰_합덕-신례원(2공구)투찰_봉무지방산업단지도로(투찰)②+0.250%_마현생창(동양고속)" xfId="3314"/>
    <cellStyle name="_신태백(가실행)_도덕-고흥도로(투찰)_합덕-신례원(2공구)투찰_합덕-신례원(2공구)투찰_봉무지방산업단지도로(투찰)②+0.250%_마현생창(동양고속)_왜관-태평건설" xfId="3315"/>
    <cellStyle name="_신태백(가실행)_도덕-고흥도로(투찰)_합덕-신례원(2공구)투찰_합덕-신례원(2공구)투찰_봉무지방산업단지도로(투찰)②+0.250%_왜관-태평건설" xfId="3316"/>
    <cellStyle name="_신태백(가실행)_도덕-고흥도로(투찰)_합덕-신례원(2공구)투찰_합덕-신례원(2공구)투찰_왜관-태평건설" xfId="3317"/>
    <cellStyle name="_신태백(가실행)_마현생창(동양고속)" xfId="3318"/>
    <cellStyle name="_신태백(가실행)_마현생창(동양고속)_왜관-태평건설" xfId="3319"/>
    <cellStyle name="_신태백(가실행)_봉무지방산업단지도로(투찰)②" xfId="3320"/>
    <cellStyle name="_신태백(가실행)_봉무지방산업단지도로(투찰)②_마현생창(동양고속)" xfId="3321"/>
    <cellStyle name="_신태백(가실행)_봉무지방산업단지도로(투찰)②_마현생창(동양고속)_왜관-태평건설" xfId="3322"/>
    <cellStyle name="_신태백(가실행)_봉무지방산업단지도로(투찰)②_왜관-태평건설" xfId="3323"/>
    <cellStyle name="_신태백(가실행)_봉무지방산업단지도로(투찰)②+0.250%" xfId="3324"/>
    <cellStyle name="_신태백(가실행)_봉무지방산업단지도로(투찰)②+0.250%_마현생창(동양고속)" xfId="3325"/>
    <cellStyle name="_신태백(가실행)_봉무지방산업단지도로(투찰)②+0.250%_마현생창(동양고속)_왜관-태평건설" xfId="3326"/>
    <cellStyle name="_신태백(가실행)_봉무지방산업단지도로(투찰)②+0.250%_왜관-태평건설" xfId="3327"/>
    <cellStyle name="_신태백(가실행)_안산부대(투찰)⑤" xfId="3328"/>
    <cellStyle name="_신태백(가실행)_안산부대(투찰)⑤_경찰서-터미널간도로(투찰)②" xfId="3329"/>
    <cellStyle name="_신태백(가실행)_안산부대(투찰)⑤_경찰서-터미널간도로(투찰)②_마현생창(동양고속)" xfId="3330"/>
    <cellStyle name="_신태백(가실행)_안산부대(투찰)⑤_경찰서-터미널간도로(투찰)②_마현생창(동양고속)_왜관-태평건설" xfId="3331"/>
    <cellStyle name="_신태백(가실행)_안산부대(투찰)⑤_경찰서-터미널간도로(투찰)②_왜관-태평건설" xfId="3332"/>
    <cellStyle name="_신태백(가실행)_안산부대(투찰)⑤_마현생창(동양고속)" xfId="3333"/>
    <cellStyle name="_신태백(가실행)_안산부대(투찰)⑤_마현생창(동양고속)_왜관-태평건설" xfId="3334"/>
    <cellStyle name="_신태백(가실행)_안산부대(투찰)⑤_봉무지방산업단지도로(투찰)②" xfId="3335"/>
    <cellStyle name="_신태백(가실행)_안산부대(투찰)⑤_봉무지방산업단지도로(투찰)②_마현생창(동양고속)" xfId="3336"/>
    <cellStyle name="_신태백(가실행)_안산부대(투찰)⑤_봉무지방산업단지도로(투찰)②_마현생창(동양고속)_왜관-태평건설" xfId="3337"/>
    <cellStyle name="_신태백(가실행)_안산부대(투찰)⑤_봉무지방산업단지도로(투찰)②_왜관-태평건설" xfId="3338"/>
    <cellStyle name="_신태백(가실행)_안산부대(투찰)⑤_봉무지방산업단지도로(투찰)②+0.250%" xfId="3339"/>
    <cellStyle name="_신태백(가실행)_안산부대(투찰)⑤_봉무지방산업단지도로(투찰)②+0.250%_마현생창(동양고속)" xfId="3340"/>
    <cellStyle name="_신태백(가실행)_안산부대(투찰)⑤_봉무지방산업단지도로(투찰)②+0.250%_마현생창(동양고속)_왜관-태평건설" xfId="3341"/>
    <cellStyle name="_신태백(가실행)_안산부대(투찰)⑤_봉무지방산업단지도로(투찰)②+0.250%_왜관-태평건설" xfId="3342"/>
    <cellStyle name="_신태백(가실행)_안산부대(투찰)⑤_왜관-태평건설" xfId="3343"/>
    <cellStyle name="_신태백(가실행)_안산부대(투찰)⑤_합덕-신례원(2공구)투찰" xfId="3344"/>
    <cellStyle name="_신태백(가실행)_안산부대(투찰)⑤_합덕-신례원(2공구)투찰_경찰서-터미널간도로(투찰)②" xfId="3345"/>
    <cellStyle name="_신태백(가실행)_안산부대(투찰)⑤_합덕-신례원(2공구)투찰_경찰서-터미널간도로(투찰)②_마현생창(동양고속)" xfId="3346"/>
    <cellStyle name="_신태백(가실행)_안산부대(투찰)⑤_합덕-신례원(2공구)투찰_경찰서-터미널간도로(투찰)②_마현생창(동양고속)_왜관-태평건설" xfId="3347"/>
    <cellStyle name="_신태백(가실행)_안산부대(투찰)⑤_합덕-신례원(2공구)투찰_경찰서-터미널간도로(투찰)②_왜관-태평건설" xfId="3348"/>
    <cellStyle name="_신태백(가실행)_안산부대(투찰)⑤_합덕-신례원(2공구)투찰_마현생창(동양고속)" xfId="3349"/>
    <cellStyle name="_신태백(가실행)_안산부대(투찰)⑤_합덕-신례원(2공구)투찰_마현생창(동양고속)_왜관-태평건설" xfId="3350"/>
    <cellStyle name="_신태백(가실행)_안산부대(투찰)⑤_합덕-신례원(2공구)투찰_봉무지방산업단지도로(투찰)②" xfId="3351"/>
    <cellStyle name="_신태백(가실행)_안산부대(투찰)⑤_합덕-신례원(2공구)투찰_봉무지방산업단지도로(투찰)②_마현생창(동양고속)" xfId="3352"/>
    <cellStyle name="_신태백(가실행)_안산부대(투찰)⑤_합덕-신례원(2공구)투찰_봉무지방산업단지도로(투찰)②_마현생창(동양고속)_왜관-태평건설" xfId="3353"/>
    <cellStyle name="_신태백(가실행)_안산부대(투찰)⑤_합덕-신례원(2공구)투찰_봉무지방산업단지도로(투찰)②_왜관-태평건설" xfId="3354"/>
    <cellStyle name="_신태백(가실행)_안산부대(투찰)⑤_합덕-신례원(2공구)투찰_봉무지방산업단지도로(투찰)②+0.250%" xfId="3355"/>
    <cellStyle name="_신태백(가실행)_안산부대(투찰)⑤_합덕-신례원(2공구)투찰_봉무지방산업단지도로(투찰)②+0.250%_마현생창(동양고속)" xfId="3356"/>
    <cellStyle name="_신태백(가실행)_안산부대(투찰)⑤_합덕-신례원(2공구)투찰_봉무지방산업단지도로(투찰)②+0.250%_마현생창(동양고속)_왜관-태평건설" xfId="3357"/>
    <cellStyle name="_신태백(가실행)_안산부대(투찰)⑤_합덕-신례원(2공구)투찰_봉무지방산업단지도로(투찰)②+0.250%_왜관-태평건설" xfId="3358"/>
    <cellStyle name="_신태백(가실행)_안산부대(투찰)⑤_합덕-신례원(2공구)투찰_왜관-태평건설" xfId="3359"/>
    <cellStyle name="_신태백(가실행)_안산부대(투찰)⑤_합덕-신례원(2공구)투찰_합덕-신례원(2공구)투찰" xfId="3360"/>
    <cellStyle name="_신태백(가실행)_안산부대(투찰)⑤_합덕-신례원(2공구)투찰_합덕-신례원(2공구)투찰_경찰서-터미널간도로(투찰)②" xfId="3361"/>
    <cellStyle name="_신태백(가실행)_안산부대(투찰)⑤_합덕-신례원(2공구)투찰_합덕-신례원(2공구)투찰_경찰서-터미널간도로(투찰)②_마현생창(동양고속)" xfId="3362"/>
    <cellStyle name="_신태백(가실행)_안산부대(투찰)⑤_합덕-신례원(2공구)투찰_합덕-신례원(2공구)투찰_경찰서-터미널간도로(투찰)②_마현생창(동양고속)_왜관-태평건설" xfId="3363"/>
    <cellStyle name="_신태백(가실행)_안산부대(투찰)⑤_합덕-신례원(2공구)투찰_합덕-신례원(2공구)투찰_경찰서-터미널간도로(투찰)②_왜관-태평건설" xfId="3364"/>
    <cellStyle name="_신태백(가실행)_안산부대(투찰)⑤_합덕-신례원(2공구)투찰_합덕-신례원(2공구)투찰_마현생창(동양고속)" xfId="3365"/>
    <cellStyle name="_신태백(가실행)_안산부대(투찰)⑤_합덕-신례원(2공구)투찰_합덕-신례원(2공구)투찰_마현생창(동양고속)_왜관-태평건설" xfId="3366"/>
    <cellStyle name="_신태백(가실행)_안산부대(투찰)⑤_합덕-신례원(2공구)투찰_합덕-신례원(2공구)투찰_봉무지방산업단지도로(투찰)②" xfId="3367"/>
    <cellStyle name="_신태백(가실행)_안산부대(투찰)⑤_합덕-신례원(2공구)투찰_합덕-신례원(2공구)투찰_봉무지방산업단지도로(투찰)②_마현생창(동양고속)" xfId="3368"/>
    <cellStyle name="_신태백(가실행)_안산부대(투찰)⑤_합덕-신례원(2공구)투찰_합덕-신례원(2공구)투찰_봉무지방산업단지도로(투찰)②_마현생창(동양고속)_왜관-태평건설" xfId="3369"/>
    <cellStyle name="_신태백(가실행)_안산부대(투찰)⑤_합덕-신례원(2공구)투찰_합덕-신례원(2공구)투찰_봉무지방산업단지도로(투찰)②_왜관-태평건설" xfId="3370"/>
    <cellStyle name="_신태백(가실행)_안산부대(투찰)⑤_합덕-신례원(2공구)투찰_합덕-신례원(2공구)투찰_봉무지방산업단지도로(투찰)②+0.250%" xfId="3371"/>
    <cellStyle name="_신태백(가실행)_안산부대(투찰)⑤_합덕-신례원(2공구)투찰_합덕-신례원(2공구)투찰_봉무지방산업단지도로(투찰)②+0.250%_마현생창(동양고속)" xfId="3372"/>
    <cellStyle name="_신태백(가실행)_안산부대(투찰)⑤_합덕-신례원(2공구)투찰_합덕-신례원(2공구)투찰_봉무지방산업단지도로(투찰)②+0.250%_마현생창(동양고속)_왜관-태평건설" xfId="3373"/>
    <cellStyle name="_신태백(가실행)_안산부대(투찰)⑤_합덕-신례원(2공구)투찰_합덕-신례원(2공구)투찰_봉무지방산업단지도로(투찰)②+0.250%_왜관-태평건설" xfId="3374"/>
    <cellStyle name="_신태백(가실행)_안산부대(투찰)⑤_합덕-신례원(2공구)투찰_합덕-신례원(2공구)투찰_왜관-태평건설" xfId="3375"/>
    <cellStyle name="_신태백(가실행)_양곡부두(투찰)-0.31%" xfId="3376"/>
    <cellStyle name="_신태백(가실행)_양곡부두(투찰)-0.31%_경찰서-터미널간도로(투찰)②" xfId="3377"/>
    <cellStyle name="_신태백(가실행)_양곡부두(투찰)-0.31%_경찰서-터미널간도로(투찰)②_마현생창(동양고속)" xfId="3378"/>
    <cellStyle name="_신태백(가실행)_양곡부두(투찰)-0.31%_경찰서-터미널간도로(투찰)②_마현생창(동양고속)_왜관-태평건설" xfId="3379"/>
    <cellStyle name="_신태백(가실행)_양곡부두(투찰)-0.31%_경찰서-터미널간도로(투찰)②_왜관-태평건설" xfId="3380"/>
    <cellStyle name="_신태백(가실행)_양곡부두(투찰)-0.31%_마현생창(동양고속)" xfId="3381"/>
    <cellStyle name="_신태백(가실행)_양곡부두(투찰)-0.31%_마현생창(동양고속)_왜관-태평건설" xfId="3382"/>
    <cellStyle name="_신태백(가실행)_양곡부두(투찰)-0.31%_봉무지방산업단지도로(투찰)②" xfId="3383"/>
    <cellStyle name="_신태백(가실행)_양곡부두(투찰)-0.31%_봉무지방산업단지도로(투찰)②_마현생창(동양고속)" xfId="3384"/>
    <cellStyle name="_신태백(가실행)_양곡부두(투찰)-0.31%_봉무지방산업단지도로(투찰)②_마현생창(동양고속)_왜관-태평건설" xfId="3385"/>
    <cellStyle name="_신태백(가실행)_양곡부두(투찰)-0.31%_봉무지방산업단지도로(투찰)②_왜관-태평건설" xfId="3386"/>
    <cellStyle name="_신태백(가실행)_양곡부두(투찰)-0.31%_봉무지방산업단지도로(투찰)②+0.250%" xfId="3387"/>
    <cellStyle name="_신태백(가실행)_양곡부두(투찰)-0.31%_봉무지방산업단지도로(투찰)②+0.250%_마현생창(동양고속)" xfId="3388"/>
    <cellStyle name="_신태백(가실행)_양곡부두(투찰)-0.31%_봉무지방산업단지도로(투찰)②+0.250%_마현생창(동양고속)_왜관-태평건설" xfId="3389"/>
    <cellStyle name="_신태백(가실행)_양곡부두(투찰)-0.31%_봉무지방산업단지도로(투찰)②+0.250%_왜관-태평건설" xfId="3390"/>
    <cellStyle name="_신태백(가실행)_양곡부두(투찰)-0.31%_왜관-태평건설" xfId="3391"/>
    <cellStyle name="_신태백(가실행)_양곡부두(투찰)-0.31%_합덕-신례원(2공구)투찰" xfId="3392"/>
    <cellStyle name="_신태백(가실행)_양곡부두(투찰)-0.31%_합덕-신례원(2공구)투찰_경찰서-터미널간도로(투찰)②" xfId="3393"/>
    <cellStyle name="_신태백(가실행)_양곡부두(투찰)-0.31%_합덕-신례원(2공구)투찰_경찰서-터미널간도로(투찰)②_마현생창(동양고속)" xfId="3394"/>
    <cellStyle name="_신태백(가실행)_양곡부두(투찰)-0.31%_합덕-신례원(2공구)투찰_경찰서-터미널간도로(투찰)②_마현생창(동양고속)_왜관-태평건설" xfId="3395"/>
    <cellStyle name="_신태백(가실행)_양곡부두(투찰)-0.31%_합덕-신례원(2공구)투찰_경찰서-터미널간도로(투찰)②_왜관-태평건설" xfId="3396"/>
    <cellStyle name="_신태백(가실행)_양곡부두(투찰)-0.31%_합덕-신례원(2공구)투찰_마현생창(동양고속)" xfId="3397"/>
    <cellStyle name="_신태백(가실행)_양곡부두(투찰)-0.31%_합덕-신례원(2공구)투찰_마현생창(동양고속)_왜관-태평건설" xfId="3398"/>
    <cellStyle name="_신태백(가실행)_양곡부두(투찰)-0.31%_합덕-신례원(2공구)투찰_봉무지방산업단지도로(투찰)②" xfId="3399"/>
    <cellStyle name="_신태백(가실행)_양곡부두(투찰)-0.31%_합덕-신례원(2공구)투찰_봉무지방산업단지도로(투찰)②_마현생창(동양고속)" xfId="3400"/>
    <cellStyle name="_신태백(가실행)_양곡부두(투찰)-0.31%_합덕-신례원(2공구)투찰_봉무지방산업단지도로(투찰)②_마현생창(동양고속)_왜관-태평건설" xfId="3401"/>
    <cellStyle name="_신태백(가실행)_양곡부두(투찰)-0.31%_합덕-신례원(2공구)투찰_봉무지방산업단지도로(투찰)②_왜관-태평건설" xfId="3402"/>
    <cellStyle name="_신태백(가실행)_양곡부두(투찰)-0.31%_합덕-신례원(2공구)투찰_봉무지방산업단지도로(투찰)②+0.250%" xfId="3403"/>
    <cellStyle name="_신태백(가실행)_양곡부두(투찰)-0.31%_합덕-신례원(2공구)투찰_봉무지방산업단지도로(투찰)②+0.250%_마현생창(동양고속)" xfId="3404"/>
    <cellStyle name="_신태백(가실행)_양곡부두(투찰)-0.31%_합덕-신례원(2공구)투찰_봉무지방산업단지도로(투찰)②+0.250%_마현생창(동양고속)_왜관-태평건설" xfId="3405"/>
    <cellStyle name="_신태백(가실행)_양곡부두(투찰)-0.31%_합덕-신례원(2공구)투찰_봉무지방산업단지도로(투찰)②+0.250%_왜관-태평건설" xfId="3406"/>
    <cellStyle name="_신태백(가실행)_양곡부두(투찰)-0.31%_합덕-신례원(2공구)투찰_왜관-태평건설" xfId="3407"/>
    <cellStyle name="_신태백(가실행)_양곡부두(투찰)-0.31%_합덕-신례원(2공구)투찰_합덕-신례원(2공구)투찰" xfId="3408"/>
    <cellStyle name="_신태백(가실행)_양곡부두(투찰)-0.31%_합덕-신례원(2공구)투찰_합덕-신례원(2공구)투찰_경찰서-터미널간도로(투찰)②" xfId="3409"/>
    <cellStyle name="_신태백(가실행)_양곡부두(투찰)-0.31%_합덕-신례원(2공구)투찰_합덕-신례원(2공구)투찰_경찰서-터미널간도로(투찰)②_마현생창(동양고속)" xfId="3410"/>
    <cellStyle name="_신태백(가실행)_양곡부두(투찰)-0.31%_합덕-신례원(2공구)투찰_합덕-신례원(2공구)투찰_경찰서-터미널간도로(투찰)②_마현생창(동양고속)_왜관-태평건설" xfId="3411"/>
    <cellStyle name="_신태백(가실행)_양곡부두(투찰)-0.31%_합덕-신례원(2공구)투찰_합덕-신례원(2공구)투찰_경찰서-터미널간도로(투찰)②_왜관-태평건설" xfId="3412"/>
    <cellStyle name="_신태백(가실행)_양곡부두(투찰)-0.31%_합덕-신례원(2공구)투찰_합덕-신례원(2공구)투찰_마현생창(동양고속)" xfId="3413"/>
    <cellStyle name="_신태백(가실행)_양곡부두(투찰)-0.31%_합덕-신례원(2공구)투찰_합덕-신례원(2공구)투찰_마현생창(동양고속)_왜관-태평건설" xfId="3414"/>
    <cellStyle name="_신태백(가실행)_양곡부두(투찰)-0.31%_합덕-신례원(2공구)투찰_합덕-신례원(2공구)투찰_봉무지방산업단지도로(투찰)②" xfId="3415"/>
    <cellStyle name="_신태백(가실행)_양곡부두(투찰)-0.31%_합덕-신례원(2공구)투찰_합덕-신례원(2공구)투찰_봉무지방산업단지도로(투찰)②_마현생창(동양고속)" xfId="3416"/>
    <cellStyle name="_신태백(가실행)_양곡부두(투찰)-0.31%_합덕-신례원(2공구)투찰_합덕-신례원(2공구)투찰_봉무지방산업단지도로(투찰)②_마현생창(동양고속)_왜관-태평건설" xfId="3417"/>
    <cellStyle name="_신태백(가실행)_양곡부두(투찰)-0.31%_합덕-신례원(2공구)투찰_합덕-신례원(2공구)투찰_봉무지방산업단지도로(투찰)②_왜관-태평건설" xfId="3418"/>
    <cellStyle name="_신태백(가실행)_양곡부두(투찰)-0.31%_합덕-신례원(2공구)투찰_합덕-신례원(2공구)투찰_봉무지방산업단지도로(투찰)②+0.250%" xfId="3419"/>
    <cellStyle name="_신태백(가실행)_양곡부두(투찰)-0.31%_합덕-신례원(2공구)투찰_합덕-신례원(2공구)투찰_봉무지방산업단지도로(투찰)②+0.250%_마현생창(동양고속)" xfId="3420"/>
    <cellStyle name="_신태백(가실행)_양곡부두(투찰)-0.31%_합덕-신례원(2공구)투찰_합덕-신례원(2공구)투찰_봉무지방산업단지도로(투찰)②+0.250%_마현생창(동양고속)_왜관-태평건설" xfId="3421"/>
    <cellStyle name="_신태백(가실행)_양곡부두(투찰)-0.31%_합덕-신례원(2공구)투찰_합덕-신례원(2공구)투찰_봉무지방산업단지도로(투찰)②+0.250%_왜관-태평건설" xfId="3422"/>
    <cellStyle name="_신태백(가실행)_양곡부두(투찰)-0.31%_합덕-신례원(2공구)투찰_합덕-신례원(2공구)투찰_왜관-태평건설" xfId="3423"/>
    <cellStyle name="_신태백(가실행)_왜관-태평건설" xfId="3424"/>
    <cellStyle name="_신태백(가실행)_창원상수도(토목)투찰" xfId="3425"/>
    <cellStyle name="_신태백(가실행)_창원상수도(토목)투찰_경찰서-터미널간도로(투찰)②" xfId="3426"/>
    <cellStyle name="_신태백(가실행)_창원상수도(토목)투찰_경찰서-터미널간도로(투찰)②_마현생창(동양고속)" xfId="3427"/>
    <cellStyle name="_신태백(가실행)_창원상수도(토목)투찰_경찰서-터미널간도로(투찰)②_마현생창(동양고속)_왜관-태평건설" xfId="3428"/>
    <cellStyle name="_신태백(가실행)_창원상수도(토목)투찰_경찰서-터미널간도로(투찰)②_왜관-태평건설" xfId="3429"/>
    <cellStyle name="_신태백(가실행)_창원상수도(토목)투찰_마현생창(동양고속)" xfId="3430"/>
    <cellStyle name="_신태백(가실행)_창원상수도(토목)투찰_마현생창(동양고속)_왜관-태평건설" xfId="3431"/>
    <cellStyle name="_신태백(가실행)_창원상수도(토목)투찰_봉무지방산업단지도로(투찰)②" xfId="3432"/>
    <cellStyle name="_신태백(가실행)_창원상수도(토목)투찰_봉무지방산업단지도로(투찰)②_마현생창(동양고속)" xfId="3433"/>
    <cellStyle name="_신태백(가실행)_창원상수도(토목)투찰_봉무지방산업단지도로(투찰)②_마현생창(동양고속)_왜관-태평건설" xfId="3434"/>
    <cellStyle name="_신태백(가실행)_창원상수도(토목)투찰_봉무지방산업단지도로(투찰)②_왜관-태평건설" xfId="3435"/>
    <cellStyle name="_신태백(가실행)_창원상수도(토목)투찰_봉무지방산업단지도로(투찰)②+0.250%" xfId="3436"/>
    <cellStyle name="_신태백(가실행)_창원상수도(토목)투찰_봉무지방산업단지도로(투찰)②+0.250%_마현생창(동양고속)" xfId="3437"/>
    <cellStyle name="_신태백(가실행)_창원상수도(토목)투찰_봉무지방산업단지도로(투찰)②+0.250%_마현생창(동양고속)_왜관-태평건설" xfId="3438"/>
    <cellStyle name="_신태백(가실행)_창원상수도(토목)투찰_봉무지방산업단지도로(투찰)②+0.250%_왜관-태평건설" xfId="3439"/>
    <cellStyle name="_신태백(가실행)_창원상수도(토목)투찰_왜관-태평건설" xfId="3440"/>
    <cellStyle name="_신태백(가실행)_창원상수도(토목)투찰_합덕-신례원(2공구)투찰" xfId="3441"/>
    <cellStyle name="_신태백(가실행)_창원상수도(토목)투찰_합덕-신례원(2공구)투찰_경찰서-터미널간도로(투찰)②" xfId="3442"/>
    <cellStyle name="_신태백(가실행)_창원상수도(토목)투찰_합덕-신례원(2공구)투찰_경찰서-터미널간도로(투찰)②_마현생창(동양고속)" xfId="3443"/>
    <cellStyle name="_신태백(가실행)_창원상수도(토목)투찰_합덕-신례원(2공구)투찰_경찰서-터미널간도로(투찰)②_마현생창(동양고속)_왜관-태평건설" xfId="3444"/>
    <cellStyle name="_신태백(가실행)_창원상수도(토목)투찰_합덕-신례원(2공구)투찰_경찰서-터미널간도로(투찰)②_왜관-태평건설" xfId="3445"/>
    <cellStyle name="_신태백(가실행)_창원상수도(토목)투찰_합덕-신례원(2공구)투찰_마현생창(동양고속)" xfId="3446"/>
    <cellStyle name="_신태백(가실행)_창원상수도(토목)투찰_합덕-신례원(2공구)투찰_마현생창(동양고속)_왜관-태평건설" xfId="3447"/>
    <cellStyle name="_신태백(가실행)_창원상수도(토목)투찰_합덕-신례원(2공구)투찰_봉무지방산업단지도로(투찰)②" xfId="3448"/>
    <cellStyle name="_신태백(가실행)_창원상수도(토목)투찰_합덕-신례원(2공구)투찰_봉무지방산업단지도로(투찰)②_마현생창(동양고속)" xfId="3449"/>
    <cellStyle name="_신태백(가실행)_창원상수도(토목)투찰_합덕-신례원(2공구)투찰_봉무지방산업단지도로(투찰)②_마현생창(동양고속)_왜관-태평건설" xfId="3450"/>
    <cellStyle name="_신태백(가실행)_창원상수도(토목)투찰_합덕-신례원(2공구)투찰_봉무지방산업단지도로(투찰)②_왜관-태평건설" xfId="3451"/>
    <cellStyle name="_신태백(가실행)_창원상수도(토목)투찰_합덕-신례원(2공구)투찰_봉무지방산업단지도로(투찰)②+0.250%" xfId="3452"/>
    <cellStyle name="_신태백(가실행)_창원상수도(토목)투찰_합덕-신례원(2공구)투찰_봉무지방산업단지도로(투찰)②+0.250%_마현생창(동양고속)" xfId="3453"/>
    <cellStyle name="_신태백(가실행)_창원상수도(토목)투찰_합덕-신례원(2공구)투찰_봉무지방산업단지도로(투찰)②+0.250%_마현생창(동양고속)_왜관-태평건설" xfId="3454"/>
    <cellStyle name="_신태백(가실행)_창원상수도(토목)투찰_합덕-신례원(2공구)투찰_봉무지방산업단지도로(투찰)②+0.250%_왜관-태평건설" xfId="3455"/>
    <cellStyle name="_신태백(가실행)_창원상수도(토목)투찰_합덕-신례원(2공구)투찰_왜관-태평건설" xfId="3456"/>
    <cellStyle name="_신태백(가실행)_창원상수도(토목)투찰_합덕-신례원(2공구)투찰_합덕-신례원(2공구)투찰" xfId="3457"/>
    <cellStyle name="_신태백(가실행)_창원상수도(토목)투찰_합덕-신례원(2공구)투찰_합덕-신례원(2공구)투찰_경찰서-터미널간도로(투찰)②" xfId="3458"/>
    <cellStyle name="_신태백(가실행)_창원상수도(토목)투찰_합덕-신례원(2공구)투찰_합덕-신례원(2공구)투찰_경찰서-터미널간도로(투찰)②_마현생창(동양고속)" xfId="3459"/>
    <cellStyle name="_신태백(가실행)_창원상수도(토목)투찰_합덕-신례원(2공구)투찰_합덕-신례원(2공구)투찰_경찰서-터미널간도로(투찰)②_마현생창(동양고속)_왜관-태평건설" xfId="3460"/>
    <cellStyle name="_신태백(가실행)_창원상수도(토목)투찰_합덕-신례원(2공구)투찰_합덕-신례원(2공구)투찰_경찰서-터미널간도로(투찰)②_왜관-태평건설" xfId="3461"/>
    <cellStyle name="_신태백(가실행)_창원상수도(토목)투찰_합덕-신례원(2공구)투찰_합덕-신례원(2공구)투찰_마현생창(동양고속)" xfId="3462"/>
    <cellStyle name="_신태백(가실행)_창원상수도(토목)투찰_합덕-신례원(2공구)투찰_합덕-신례원(2공구)투찰_마현생창(동양고속)_왜관-태평건설" xfId="3463"/>
    <cellStyle name="_신태백(가실행)_창원상수도(토목)투찰_합덕-신례원(2공구)투찰_합덕-신례원(2공구)투찰_봉무지방산업단지도로(투찰)②" xfId="3464"/>
    <cellStyle name="_신태백(가실행)_창원상수도(토목)투찰_합덕-신례원(2공구)투찰_합덕-신례원(2공구)투찰_봉무지방산업단지도로(투찰)②_마현생창(동양고속)" xfId="3465"/>
    <cellStyle name="_신태백(가실행)_창원상수도(토목)투찰_합덕-신례원(2공구)투찰_합덕-신례원(2공구)투찰_봉무지방산업단지도로(투찰)②_마현생창(동양고속)_왜관-태평건설" xfId="3466"/>
    <cellStyle name="_신태백(가실행)_창원상수도(토목)투찰_합덕-신례원(2공구)투찰_합덕-신례원(2공구)투찰_봉무지방산업단지도로(투찰)②_왜관-태평건설" xfId="3467"/>
    <cellStyle name="_신태백(가실행)_창원상수도(토목)투찰_합덕-신례원(2공구)투찰_합덕-신례원(2공구)투찰_봉무지방산업단지도로(투찰)②+0.250%" xfId="3468"/>
    <cellStyle name="_신태백(가실행)_창원상수도(토목)투찰_합덕-신례원(2공구)투찰_합덕-신례원(2공구)투찰_봉무지방산업단지도로(투찰)②+0.250%_마현생창(동양고속)" xfId="3469"/>
    <cellStyle name="_신태백(가실행)_창원상수도(토목)투찰_합덕-신례원(2공구)투찰_합덕-신례원(2공구)투찰_봉무지방산업단지도로(투찰)②+0.250%_마현생창(동양고속)_왜관-태평건설" xfId="3470"/>
    <cellStyle name="_신태백(가실행)_창원상수도(토목)투찰_합덕-신례원(2공구)투찰_합덕-신례원(2공구)투찰_봉무지방산업단지도로(투찰)②+0.250%_왜관-태평건설" xfId="3471"/>
    <cellStyle name="_신태백(가실행)_창원상수도(토목)투찰_합덕-신례원(2공구)투찰_합덕-신례원(2공구)투찰_왜관-태평건설" xfId="3472"/>
    <cellStyle name="_신태백(가실행)_합덕-신례원(2공구)투찰" xfId="3473"/>
    <cellStyle name="_신태백(가실행)_합덕-신례원(2공구)투찰_경찰서-터미널간도로(투찰)②" xfId="3474"/>
    <cellStyle name="_신태백(가실행)_합덕-신례원(2공구)투찰_경찰서-터미널간도로(투찰)②_마현생창(동양고속)" xfId="3475"/>
    <cellStyle name="_신태백(가실행)_합덕-신례원(2공구)투찰_경찰서-터미널간도로(투찰)②_마현생창(동양고속)_왜관-태평건설" xfId="3476"/>
    <cellStyle name="_신태백(가실행)_합덕-신례원(2공구)투찰_경찰서-터미널간도로(투찰)②_왜관-태평건설" xfId="3477"/>
    <cellStyle name="_신태백(가실행)_합덕-신례원(2공구)투찰_마현생창(동양고속)" xfId="3478"/>
    <cellStyle name="_신태백(가실행)_합덕-신례원(2공구)투찰_마현생창(동양고속)_왜관-태평건설" xfId="3479"/>
    <cellStyle name="_신태백(가실행)_합덕-신례원(2공구)투찰_봉무지방산업단지도로(투찰)②" xfId="3480"/>
    <cellStyle name="_신태백(가실행)_합덕-신례원(2공구)투찰_봉무지방산업단지도로(투찰)②_마현생창(동양고속)" xfId="3481"/>
    <cellStyle name="_신태백(가실행)_합덕-신례원(2공구)투찰_봉무지방산업단지도로(투찰)②_마현생창(동양고속)_왜관-태평건설" xfId="3482"/>
    <cellStyle name="_신태백(가실행)_합덕-신례원(2공구)투찰_봉무지방산업단지도로(투찰)②_왜관-태평건설" xfId="3483"/>
    <cellStyle name="_신태백(가실행)_합덕-신례원(2공구)투찰_봉무지방산업단지도로(투찰)②+0.250%" xfId="3484"/>
    <cellStyle name="_신태백(가실행)_합덕-신례원(2공구)투찰_봉무지방산업단지도로(투찰)②+0.250%_마현생창(동양고속)" xfId="3485"/>
    <cellStyle name="_신태백(가실행)_합덕-신례원(2공구)투찰_봉무지방산업단지도로(투찰)②+0.250%_마현생창(동양고속)_왜관-태평건설" xfId="3486"/>
    <cellStyle name="_신태백(가실행)_합덕-신례원(2공구)투찰_봉무지방산업단지도로(투찰)②+0.250%_왜관-태평건설" xfId="3487"/>
    <cellStyle name="_신태백(가실행)_합덕-신례원(2공구)투찰_왜관-태평건설" xfId="3488"/>
    <cellStyle name="_신태백(가실행)_합덕-신례원(2공구)투찰_합덕-신례원(2공구)투찰" xfId="3489"/>
    <cellStyle name="_신태백(가실행)_합덕-신례원(2공구)투찰_합덕-신례원(2공구)투찰_경찰서-터미널간도로(투찰)②" xfId="3490"/>
    <cellStyle name="_신태백(가실행)_합덕-신례원(2공구)투찰_합덕-신례원(2공구)투찰_경찰서-터미널간도로(투찰)②_마현생창(동양고속)" xfId="3491"/>
    <cellStyle name="_신태백(가실행)_합덕-신례원(2공구)투찰_합덕-신례원(2공구)투찰_경찰서-터미널간도로(투찰)②_마현생창(동양고속)_왜관-태평건설" xfId="3492"/>
    <cellStyle name="_신태백(가실행)_합덕-신례원(2공구)투찰_합덕-신례원(2공구)투찰_경찰서-터미널간도로(투찰)②_왜관-태평건설" xfId="3493"/>
    <cellStyle name="_신태백(가실행)_합덕-신례원(2공구)투찰_합덕-신례원(2공구)투찰_마현생창(동양고속)" xfId="3494"/>
    <cellStyle name="_신태백(가실행)_합덕-신례원(2공구)투찰_합덕-신례원(2공구)투찰_마현생창(동양고속)_왜관-태평건설" xfId="3495"/>
    <cellStyle name="_신태백(가실행)_합덕-신례원(2공구)투찰_합덕-신례원(2공구)투찰_봉무지방산업단지도로(투찰)②" xfId="3496"/>
    <cellStyle name="_신태백(가실행)_합덕-신례원(2공구)투찰_합덕-신례원(2공구)투찰_봉무지방산업단지도로(투찰)②_마현생창(동양고속)" xfId="3497"/>
    <cellStyle name="_신태백(가실행)_합덕-신례원(2공구)투찰_합덕-신례원(2공구)투찰_봉무지방산업단지도로(투찰)②_마현생창(동양고속)_왜관-태평건설" xfId="3498"/>
    <cellStyle name="_신태백(가실행)_합덕-신례원(2공구)투찰_합덕-신례원(2공구)투찰_봉무지방산업단지도로(투찰)②_왜관-태평건설" xfId="3499"/>
    <cellStyle name="_신태백(가실행)_합덕-신례원(2공구)투찰_합덕-신례원(2공구)투찰_봉무지방산업단지도로(투찰)②+0.250%" xfId="3500"/>
    <cellStyle name="_신태백(가실행)_합덕-신례원(2공구)투찰_합덕-신례원(2공구)투찰_봉무지방산업단지도로(투찰)②+0.250%_마현생창(동양고속)" xfId="3501"/>
    <cellStyle name="_신태백(가실행)_합덕-신례원(2공구)투찰_합덕-신례원(2공구)투찰_봉무지방산업단지도로(투찰)②+0.250%_마현생창(동양고속)_왜관-태평건설" xfId="3502"/>
    <cellStyle name="_신태백(가실행)_합덕-신례원(2공구)투찰_합덕-신례원(2공구)투찰_봉무지방산업단지도로(투찰)②+0.250%_왜관-태평건설" xfId="3503"/>
    <cellStyle name="_신태백(가실행)_합덕-신례원(2공구)투찰_합덕-신례원(2공구)투찰_왜관-태평건설" xfId="3504"/>
    <cellStyle name="_신태백(투찰내역)2" xfId="3505"/>
    <cellStyle name="_실행(안)" xfId="3506"/>
    <cellStyle name="_실행보고(관리비)" xfId="3507"/>
    <cellStyle name="_실행보고(교통안전)" xfId="3508"/>
    <cellStyle name="_실행보고(기준)" xfId="3509"/>
    <cellStyle name="_실행보고_수영장" xfId="3510"/>
    <cellStyle name="_실행보고_수영장_02 실행보고_대전인동1공구(29410)" xfId="3511"/>
    <cellStyle name="_실행보고_수영장_2003년 경상비&amp;공통가설" xfId="3512"/>
    <cellStyle name="_실행보고_수영장_2004년 급여실행" xfId="3513"/>
    <cellStyle name="_실행보고_수영장_박용인동백상록 실행보고" xfId="3514"/>
    <cellStyle name="_실행보고_수영장_사본 - 02_2003년실행보고양식" xfId="3515"/>
    <cellStyle name="_실행보고_수영장_실행보고(경주세계문화엑스포)" xfId="3516"/>
    <cellStyle name="_실행보고_수영장_용인동백상록 실행보고" xfId="3517"/>
    <cellStyle name="_실행예산(관리비)" xfId="3518"/>
    <cellStyle name="_아미고터워 리모델링공사(계약,실행내역)9월.3일 " xfId="3519"/>
    <cellStyle name="_아미고터워 리모델링공사(계약,실행내역)9월.3일 _071030-조경공사" xfId="3520"/>
    <cellStyle name="_아미고터워 리모델링공사(계약,실행내역)9월.3일 _원가계산서" xfId="3521"/>
    <cellStyle name="_아파트" xfId="3522"/>
    <cellStyle name="_아파트(송림)" xfId="3523"/>
    <cellStyle name="_아파트(일위대가)" xfId="3524"/>
    <cellStyle name="_아파트장비계산서(1블럭)" xfId="3525"/>
    <cellStyle name="_아파트장비계산서(1블럭)_제연계산서4BL" xfId="3526"/>
    <cellStyle name="_안동최종정산" xfId="3527"/>
    <cellStyle name="_안동최종정산_071030-조경공사" xfId="3528"/>
    <cellStyle name="_안동최종정산_원가계산서" xfId="3529"/>
    <cellStyle name="_안산부대(투찰)⑤" xfId="3530"/>
    <cellStyle name="_안산부대(투찰)⑤_경찰서-터미널간도로(투찰)②" xfId="3531"/>
    <cellStyle name="_안산부대(투찰)⑤_경찰서-터미널간도로(투찰)②_마현생창(동양고속)" xfId="3532"/>
    <cellStyle name="_안산부대(투찰)⑤_경찰서-터미널간도로(투찰)②_마현생창(동양고속)_왜관-태평건설" xfId="3533"/>
    <cellStyle name="_안산부대(투찰)⑤_경찰서-터미널간도로(투찰)②_왜관-태평건설" xfId="3534"/>
    <cellStyle name="_안산부대(투찰)⑤_마현생창(동양고속)" xfId="3535"/>
    <cellStyle name="_안산부대(투찰)⑤_마현생창(동양고속)_왜관-태평건설" xfId="3536"/>
    <cellStyle name="_안산부대(투찰)⑤_봉무지방산업단지도로(투찰)②" xfId="3537"/>
    <cellStyle name="_안산부대(투찰)⑤_봉무지방산업단지도로(투찰)②_마현생창(동양고속)" xfId="3538"/>
    <cellStyle name="_안산부대(투찰)⑤_봉무지방산업단지도로(투찰)②_마현생창(동양고속)_왜관-태평건설" xfId="3539"/>
    <cellStyle name="_안산부대(투찰)⑤_봉무지방산업단지도로(투찰)②_왜관-태평건설" xfId="3540"/>
    <cellStyle name="_안산부대(투찰)⑤_봉무지방산업단지도로(투찰)②+0.250%" xfId="3541"/>
    <cellStyle name="_안산부대(투찰)⑤_봉무지방산업단지도로(투찰)②+0.250%_마현생창(동양고속)" xfId="3542"/>
    <cellStyle name="_안산부대(투찰)⑤_봉무지방산업단지도로(투찰)②+0.250%_마현생창(동양고속)_왜관-태평건설" xfId="3543"/>
    <cellStyle name="_안산부대(투찰)⑤_봉무지방산업단지도로(투찰)②+0.250%_왜관-태평건설" xfId="3544"/>
    <cellStyle name="_안산부대(투찰)⑤_왜관-태평건설" xfId="3545"/>
    <cellStyle name="_안산부대(투찰)⑤_합덕-신례원(2공구)투찰" xfId="3546"/>
    <cellStyle name="_안산부대(투찰)⑤_합덕-신례원(2공구)투찰_경찰서-터미널간도로(투찰)②" xfId="3547"/>
    <cellStyle name="_안산부대(투찰)⑤_합덕-신례원(2공구)투찰_경찰서-터미널간도로(투찰)②_마현생창(동양고속)" xfId="3548"/>
    <cellStyle name="_안산부대(투찰)⑤_합덕-신례원(2공구)투찰_경찰서-터미널간도로(투찰)②_마현생창(동양고속)_왜관-태평건설" xfId="3549"/>
    <cellStyle name="_안산부대(투찰)⑤_합덕-신례원(2공구)투찰_경찰서-터미널간도로(투찰)②_왜관-태평건설" xfId="3550"/>
    <cellStyle name="_안산부대(투찰)⑤_합덕-신례원(2공구)투찰_마현생창(동양고속)" xfId="3551"/>
    <cellStyle name="_안산부대(투찰)⑤_합덕-신례원(2공구)투찰_마현생창(동양고속)_왜관-태평건설" xfId="3552"/>
    <cellStyle name="_안산부대(투찰)⑤_합덕-신례원(2공구)투찰_봉무지방산업단지도로(투찰)②" xfId="3553"/>
    <cellStyle name="_안산부대(투찰)⑤_합덕-신례원(2공구)투찰_봉무지방산업단지도로(투찰)②_마현생창(동양고속)" xfId="3554"/>
    <cellStyle name="_안산부대(투찰)⑤_합덕-신례원(2공구)투찰_봉무지방산업단지도로(투찰)②_마현생창(동양고속)_왜관-태평건설" xfId="3555"/>
    <cellStyle name="_안산부대(투찰)⑤_합덕-신례원(2공구)투찰_봉무지방산업단지도로(투찰)②_왜관-태평건설" xfId="3556"/>
    <cellStyle name="_안산부대(투찰)⑤_합덕-신례원(2공구)투찰_봉무지방산업단지도로(투찰)②+0.250%" xfId="3557"/>
    <cellStyle name="_안산부대(투찰)⑤_합덕-신례원(2공구)투찰_봉무지방산업단지도로(투찰)②+0.250%_마현생창(동양고속)" xfId="3558"/>
    <cellStyle name="_안산부대(투찰)⑤_합덕-신례원(2공구)투찰_봉무지방산업단지도로(투찰)②+0.250%_마현생창(동양고속)_왜관-태평건설" xfId="3559"/>
    <cellStyle name="_안산부대(투찰)⑤_합덕-신례원(2공구)투찰_봉무지방산업단지도로(투찰)②+0.250%_왜관-태평건설" xfId="3560"/>
    <cellStyle name="_안산부대(투찰)⑤_합덕-신례원(2공구)투찰_왜관-태평건설" xfId="3561"/>
    <cellStyle name="_안산부대(투찰)⑤_합덕-신례원(2공구)투찰_합덕-신례원(2공구)투찰" xfId="3562"/>
    <cellStyle name="_안산부대(투찰)⑤_합덕-신례원(2공구)투찰_합덕-신례원(2공구)투찰_경찰서-터미널간도로(투찰)②" xfId="3563"/>
    <cellStyle name="_안산부대(투찰)⑤_합덕-신례원(2공구)투찰_합덕-신례원(2공구)투찰_경찰서-터미널간도로(투찰)②_마현생창(동양고속)" xfId="3564"/>
    <cellStyle name="_안산부대(투찰)⑤_합덕-신례원(2공구)투찰_합덕-신례원(2공구)투찰_경찰서-터미널간도로(투찰)②_마현생창(동양고속)_왜관-태평건설" xfId="3565"/>
    <cellStyle name="_안산부대(투찰)⑤_합덕-신례원(2공구)투찰_합덕-신례원(2공구)투찰_경찰서-터미널간도로(투찰)②_왜관-태평건설" xfId="3566"/>
    <cellStyle name="_안산부대(투찰)⑤_합덕-신례원(2공구)투찰_합덕-신례원(2공구)투찰_마현생창(동양고속)" xfId="3567"/>
    <cellStyle name="_안산부대(투찰)⑤_합덕-신례원(2공구)투찰_합덕-신례원(2공구)투찰_마현생창(동양고속)_왜관-태평건설" xfId="3568"/>
    <cellStyle name="_안산부대(투찰)⑤_합덕-신례원(2공구)투찰_합덕-신례원(2공구)투찰_봉무지방산업단지도로(투찰)②" xfId="3569"/>
    <cellStyle name="_안산부대(투찰)⑤_합덕-신례원(2공구)투찰_합덕-신례원(2공구)투찰_봉무지방산업단지도로(투찰)②_마현생창(동양고속)" xfId="3570"/>
    <cellStyle name="_안산부대(투찰)⑤_합덕-신례원(2공구)투찰_합덕-신례원(2공구)투찰_봉무지방산업단지도로(투찰)②_마현생창(동양고속)_왜관-태평건설" xfId="3571"/>
    <cellStyle name="_안산부대(투찰)⑤_합덕-신례원(2공구)투찰_합덕-신례원(2공구)투찰_봉무지방산업단지도로(투찰)②_왜관-태평건설" xfId="3572"/>
    <cellStyle name="_안산부대(투찰)⑤_합덕-신례원(2공구)투찰_합덕-신례원(2공구)투찰_봉무지방산업단지도로(투찰)②+0.250%" xfId="3573"/>
    <cellStyle name="_안산부대(투찰)⑤_합덕-신례원(2공구)투찰_합덕-신례원(2공구)투찰_봉무지방산업단지도로(투찰)②+0.250%_마현생창(동양고속)" xfId="3574"/>
    <cellStyle name="_안산부대(투찰)⑤_합덕-신례원(2공구)투찰_합덕-신례원(2공구)투찰_봉무지방산업단지도로(투찰)②+0.250%_마현생창(동양고속)_왜관-태평건설" xfId="3575"/>
    <cellStyle name="_안산부대(투찰)⑤_합덕-신례원(2공구)투찰_합덕-신례원(2공구)투찰_봉무지방산업단지도로(투찰)②+0.250%_왜관-태평건설" xfId="3576"/>
    <cellStyle name="_안산부대(투찰)⑤_합덕-신례원(2공구)투찰_합덕-신례원(2공구)투찰_왜관-태평건설" xfId="3577"/>
    <cellStyle name="_안전관리비" xfId="3578"/>
    <cellStyle name="_안전관리비_00.실행예산(결재)" xfId="3579"/>
    <cellStyle name="_안전보건11대 기본수칙" xfId="3580"/>
    <cellStyle name="_알루미늄중량(삼정)1" xfId="3581"/>
    <cellStyle name="_암거공" xfId="3582"/>
    <cellStyle name="_양곡부두(투찰)+0.30%" xfId="3583"/>
    <cellStyle name="_양묘장설계서" xfId="3584"/>
    <cellStyle name="_양묘장수량산출서" xfId="3585"/>
    <cellStyle name="_양방향점멸기견적서1,2" xfId="3586"/>
    <cellStyle name="_양식" xfId="3587"/>
    <cellStyle name="_양식_1" xfId="3588"/>
    <cellStyle name="_양식_2" xfId="3589"/>
    <cellStyle name="_업무연락" xfId="3590"/>
    <cellStyle name="_업무연락_071030-조경공사" xfId="3591"/>
    <cellStyle name="_업무연락_원가계산서" xfId="3592"/>
    <cellStyle name="_에너지근거자료(GS)" xfId="3593"/>
    <cellStyle name="_에너지근거자료(신봉)" xfId="3594"/>
    <cellStyle name="_에너지운영원가-시설관리" xfId="3595"/>
    <cellStyle name="_에너지운영원가-시설관리_08신발장_설계가(LPM,포름)_2구손잡이_원본tool_최종_지급자재_작성용" xfId="3596"/>
    <cellStyle name="_에너지절약계획서" xfId="3597"/>
    <cellStyle name="_에너지절약계획서(파주운정A14BL)" xfId="3598"/>
    <cellStyle name="_에너지절약계획서_제연계산서4BL" xfId="3599"/>
    <cellStyle name="_에너지절약계획서내 장비선정" xfId="3600"/>
    <cellStyle name="_여수죽림 아파트-일위대가(공용)" xfId="3601"/>
    <cellStyle name="_연결관" xfId="3602"/>
    <cellStyle name="_연돌#1,2 변경요청(4차-1)" xfId="3603"/>
    <cellStyle name="_연돌6월" xfId="3604"/>
    <cellStyle name="_연돌6월_071030-조경공사" xfId="3605"/>
    <cellStyle name="_연돌6월_원가계산서" xfId="3606"/>
    <cellStyle name="_연돌기성자료(C-276)" xfId="3607"/>
    <cellStyle name="_영조 부산 일반가구 보고" xfId="3608"/>
    <cellStyle name="_영통리슈빌작업내역(최종)" xfId="3609"/>
    <cellStyle name="_옥내기기ESC" xfId="3610"/>
    <cellStyle name="_옥내기성(2안)" xfId="3611"/>
    <cellStyle name="_옥내기성(2안)_071030-조경공사" xfId="3612"/>
    <cellStyle name="_옥내기성(2안)_원가계산서" xfId="3613"/>
    <cellStyle name="_옥포제(부대)-유창종합(1)" xfId="3614"/>
    <cellStyle name="_왕가봉정비공사" xfId="3615"/>
    <cellStyle name="_용두상오안" xfId="3616"/>
    <cellStyle name="_용두상오안_실행갑지" xfId="3617"/>
    <cellStyle name="_용비기성(12月)" xfId="3618"/>
    <cellStyle name="_용수 및 환경관련건물 도급내역서" xfId="3619"/>
    <cellStyle name="_용수(3월 기성)" xfId="3620"/>
    <cellStyle name="_용수(3월 기성)_071030-조경공사" xfId="3621"/>
    <cellStyle name="_용수(3월 기성)_원가계산서" xfId="3622"/>
    <cellStyle name="_용수(3월 실적기성)" xfId="3623"/>
    <cellStyle name="_용수(3월 실적기성)_071030-조경공사" xfId="3624"/>
    <cellStyle name="_용수(3월 실적기성)_원가계산서" xfId="3625"/>
    <cellStyle name="_용인IC 내역서(결재0413)" xfId="3626"/>
    <cellStyle name="_우수관공" xfId="3627"/>
    <cellStyle name="_우수관공_1" xfId="3628"/>
    <cellStyle name="_우수관공_우수관공" xfId="3629"/>
    <cellStyle name="_우수관공_우수관공1" xfId="3630"/>
    <cellStyle name="_우수관공1" xfId="3631"/>
    <cellStyle name="_우수받이" xfId="3632"/>
    <cellStyle name="_우수받이_우수관공" xfId="3633"/>
    <cellStyle name="_우수받이_우수관공1" xfId="3634"/>
    <cellStyle name="_우신건설 해운대주상복합2" xfId="3635"/>
    <cellStyle name="_우신건설 해운대주상복합2_2007현황보고양식" xfId="3636"/>
    <cellStyle name="_원미고등학교2007.2.15" xfId="3637"/>
    <cellStyle name="_유첨3(서식)" xfId="3638"/>
    <cellStyle name="_유첨3(서식)_1" xfId="3639"/>
    <cellStyle name="_유치투찰" xfId="3640"/>
    <cellStyle name="_유치투찰_왜관-태평건설" xfId="3641"/>
    <cellStyle name="_육본냉방계산서 기본폼" xfId="3642"/>
    <cellStyle name="_은평공원테니스장정비공사" xfId="3643"/>
    <cellStyle name="_음식물수거차(1)-한국경제조사연구원" xfId="3644"/>
    <cellStyle name="_인수인계" xfId="3645"/>
    <cellStyle name="_인수인계_2007현황보고양식" xfId="3646"/>
    <cellStyle name="_인원계획표 " xfId="3647"/>
    <cellStyle name="_인원계획표 _00.실행예산(결재)" xfId="3648"/>
    <cellStyle name="_인원계획표 _07.복수리슈빌 미장" xfId="3649"/>
    <cellStyle name="_인원계획표 _1.방수공사" xfId="3650"/>
    <cellStyle name="_인원계획표 _1.방수공사_1.흙막이공사 - 견적대비조서(입찰)" xfId="3651"/>
    <cellStyle name="_인원계획표 _1.흙막이공사 - 견적대비조서(입찰)" xfId="3652"/>
    <cellStyle name="_인원계획표 _2007현황보고양식" xfId="3653"/>
    <cellStyle name="_인원계획표 _B-2-b(1).부대입찰 공내역" xfId="3654"/>
    <cellStyle name="_인원계획표 _Book1" xfId="3655"/>
    <cellStyle name="_인원계획표 _Book1_00.실행예산(결재)" xfId="3656"/>
    <cellStyle name="_인원계획표 _Book1_07.복수리슈빌 미장" xfId="3657"/>
    <cellStyle name="_인원계획표 _Book1_견적용내역" xfId="3658"/>
    <cellStyle name="_인원계획표 _Book1_견적용내역(도급비교)" xfId="3659"/>
    <cellStyle name="_인원계획표 _Book1_견적용내역(도급비교)_관저리슈빌최종실행1" xfId="3660"/>
    <cellStyle name="_인원계획표 _Book1_견적용내역(도급비교)_관저리슈빌최종실행1_관저리슈빌최종실행1" xfId="3661"/>
    <cellStyle name="_인원계획표 _Book1_견적용내역_관저리슈빌최종실행1" xfId="3662"/>
    <cellStyle name="_인원계획표 _Book1_견적용내역_관저리슈빌최종실행1_관저리슈빌최종실행1" xfId="3663"/>
    <cellStyle name="_인원계획표 _Book1_관저리슈빌최종실행(1224)" xfId="3664"/>
    <cellStyle name="_인원계획표 _Book1_관저리슈빌최종실행(1224)_관저리슈빌최종실행1" xfId="3665"/>
    <cellStyle name="_인원계획표 _Book1_관저리슈빌최종실행(1224)_관저리슈빌최종실행1_관저리슈빌최종실행1" xfId="3666"/>
    <cellStyle name="_인원계획표 _Book1_관저리슈빌최종실행1" xfId="3667"/>
    <cellStyle name="_인원계획표 _Book1_노은14BL 최종내역서(04.10.05)" xfId="3668"/>
    <cellStyle name="_인원계획표 _Book1_노은14BL 최종내역서(04.10.05)_복사본 13블럭내역(최종04.10.05)" xfId="3669"/>
    <cellStyle name="_인원계획표 _Book1_노은14BL 최종내역서(04.6.18)" xfId="3670"/>
    <cellStyle name="_인원계획표 _Book1_노은14BL 최종내역서(04.6.18)_노은14BL 최종내역서(04.10.05)" xfId="3671"/>
    <cellStyle name="_인원계획표 _Book1_노은14BL 최종내역서(04.6.18)_노은14BL 최종내역서(04.10.05)_복사본 13블럭내역(최종04.10.05)" xfId="3672"/>
    <cellStyle name="_인원계획표 _Book1_노은14BL 최종내역서(04.6.18)_노은2지구 13블럭내역(최종04.10.05)" xfId="3673"/>
    <cellStyle name="_인원계획표 _Book1_노은14BL 최종내역서(04.6.18)_청주비하내역(04.09.16)" xfId="3674"/>
    <cellStyle name="_인원계획표 _Book1_노은14BL 최종내역서(04.6.24)" xfId="3675"/>
    <cellStyle name="_인원계획표 _Book1_노은14BL 최종내역서(04.6.24)_검토" xfId="3676"/>
    <cellStyle name="_인원계획표 _Book1_노은14BL 최종내역서(04.6.24)_검토_복사본 13블럭내역(최종04.10.05)" xfId="3677"/>
    <cellStyle name="_인원계획표 _Book1_노은14BL 최종내역서(04.6.24)_검토1" xfId="3678"/>
    <cellStyle name="_인원계획표 _Book1_노은14BL 최종내역서(04.6.24)_검토1_복사본 13블럭내역(최종04.10.05)" xfId="3679"/>
    <cellStyle name="_인원계획표 _Book1_노은14BL 최종내역서(04.6.24)_검토2" xfId="3680"/>
    <cellStyle name="_인원계획표 _Book1_노은14BL 최종내역서(04.6.24)_검토2_복사본 13블럭내역(최종04.10.05)" xfId="3681"/>
    <cellStyle name="_인원계획표 _Book1_노은14BL 최종내역서(04.6.24)_복사본 13블럭내역(최종04.10.05)" xfId="3682"/>
    <cellStyle name="_인원계획표 _Book1_노은2지구 13블럭내역(최종04.10.05)" xfId="3683"/>
    <cellStyle name="_인원계획표 _Book1_동백리슈빌 최종내역서(단가참고)" xfId="3684"/>
    <cellStyle name="_인원계획표 _Book1_동백리슈빌 최종내역서(단가참고)_복사본 13블럭내역(최종04.10.05)" xfId="3685"/>
    <cellStyle name="_인원계획표 _Book1_동백리슈빌 확정내역서(2004.02.10)" xfId="3686"/>
    <cellStyle name="_인원계획표 _Book1_리슈빌 공사별 비교(전체현장)" xfId="3687"/>
    <cellStyle name="_인원계획표 _Book1_리슈빌 공사별 비교(전체현장)_복사본 13블럭내역(최종04.10.05)" xfId="3688"/>
    <cellStyle name="_인원계획표 _Book1_삼익비교실행" xfId="3689"/>
    <cellStyle name="_인원계획표 _Book1_삼익비교실행_00.실행예산(결재)" xfId="3690"/>
    <cellStyle name="_인원계획표 _Book1_삼익비교실행_07.복수리슈빌 미장" xfId="3691"/>
    <cellStyle name="_인원계획표 _Book1_삼익비교실행_견적용내역" xfId="3692"/>
    <cellStyle name="_인원계획표 _Book1_삼익비교실행_견적용내역(도급비교)" xfId="3693"/>
    <cellStyle name="_인원계획표 _Book1_삼익비교실행_견적용내역(도급비교)_관저리슈빌최종실행1" xfId="3694"/>
    <cellStyle name="_인원계획표 _Book1_삼익비교실행_견적용내역(도급비교)_관저리슈빌최종실행1_관저리슈빌최종실행1" xfId="3695"/>
    <cellStyle name="_인원계획표 _Book1_삼익비교실행_견적용내역_관저리슈빌최종실행1" xfId="3696"/>
    <cellStyle name="_인원계획표 _Book1_삼익비교실행_견적용내역_관저리슈빌최종실행1_관저리슈빌최종실행1" xfId="3697"/>
    <cellStyle name="_인원계획표 _Book1_삼익비교실행_관저리슈빌최종실행(1224)" xfId="3698"/>
    <cellStyle name="_인원계획표 _Book1_삼익비교실행_관저리슈빌최종실행(1224)_관저리슈빌최종실행1" xfId="3699"/>
    <cellStyle name="_인원계획표 _Book1_삼익비교실행_관저리슈빌최종실행(1224)_관저리슈빌최종실행1_관저리슈빌최종실행1" xfId="3700"/>
    <cellStyle name="_인원계획표 _Book1_삼익비교실행_관저리슈빌최종실행1" xfId="3701"/>
    <cellStyle name="_인원계획표 _Book1_삼익비교실행_노은14BL 최종내역서(04.10.05)" xfId="3702"/>
    <cellStyle name="_인원계획표 _Book1_삼익비교실행_노은14BL 최종내역서(04.10.05)_복사본 13블럭내역(최종04.10.05)" xfId="3703"/>
    <cellStyle name="_인원계획표 _Book1_삼익비교실행_노은14BL 최종내역서(04.6.18)" xfId="3704"/>
    <cellStyle name="_인원계획표 _Book1_삼익비교실행_노은14BL 최종내역서(04.6.18)_노은14BL 최종내역서(04.10.05)" xfId="3705"/>
    <cellStyle name="_인원계획표 _Book1_삼익비교실행_노은14BL 최종내역서(04.6.18)_노은14BL 최종내역서(04.10.05)_복사본 13블럭내역(최종04.10.05)" xfId="3706"/>
    <cellStyle name="_인원계획표 _Book1_삼익비교실행_노은14BL 최종내역서(04.6.18)_노은2지구 13블럭내역(최종04.10.05)" xfId="3707"/>
    <cellStyle name="_인원계획표 _Book1_삼익비교실행_노은14BL 최종내역서(04.6.18)_청주비하내역(04.09.16)" xfId="3708"/>
    <cellStyle name="_인원계획표 _Book1_삼익비교실행_노은14BL 최종내역서(04.6.24)" xfId="3709"/>
    <cellStyle name="_인원계획표 _Book1_삼익비교실행_노은14BL 최종내역서(04.6.24)_검토" xfId="3710"/>
    <cellStyle name="_인원계획표 _Book1_삼익비교실행_노은14BL 최종내역서(04.6.24)_검토_복사본 13블럭내역(최종04.10.05)" xfId="3711"/>
    <cellStyle name="_인원계획표 _Book1_삼익비교실행_노은14BL 최종내역서(04.6.24)_검토1" xfId="3712"/>
    <cellStyle name="_인원계획표 _Book1_삼익비교실행_노은14BL 최종내역서(04.6.24)_검토1_복사본 13블럭내역(최종04.10.05)" xfId="3713"/>
    <cellStyle name="_인원계획표 _Book1_삼익비교실행_노은14BL 최종내역서(04.6.24)_검토2" xfId="3714"/>
    <cellStyle name="_인원계획표 _Book1_삼익비교실행_노은14BL 최종내역서(04.6.24)_검토2_복사본 13블럭내역(최종04.10.05)" xfId="3715"/>
    <cellStyle name="_인원계획표 _Book1_삼익비교실행_노은14BL 최종내역서(04.6.24)_복사본 13블럭내역(최종04.10.05)" xfId="3716"/>
    <cellStyle name="_인원계획표 _Book1_삼익비교실행_노은2지구 13블럭내역(최종04.10.05)" xfId="3717"/>
    <cellStyle name="_인원계획표 _Book1_삼익비교실행_동백리슈빌 최종내역서(단가참고)" xfId="3718"/>
    <cellStyle name="_인원계획표 _Book1_삼익비교실행_동백리슈빌 최종내역서(단가참고)_복사본 13블럭내역(최종04.10.05)" xfId="3719"/>
    <cellStyle name="_인원계획표 _Book1_삼익비교실행_동백리슈빌 확정내역서(2004.02.10)" xfId="3720"/>
    <cellStyle name="_인원계획표 _Book1_삼익비교실행_리슈빌 공사별 비교(전체현장)" xfId="3721"/>
    <cellStyle name="_인원계획표 _Book1_삼익비교실행_리슈빌 공사별 비교(전체현장)_복사본 13블럭내역(최종04.10.05)" xfId="3722"/>
    <cellStyle name="_인원계획표 _Book1_삼익비교실행_실행(노은리슈빌)" xfId="3723"/>
    <cellStyle name="_인원계획표 _Book1_삼익비교실행_실행(노은리슈빌)_관저리슈빌최종실행1" xfId="3724"/>
    <cellStyle name="_인원계획표 _Book1_삼익비교실행_실행(노은리슈빌)_관저리슈빌최종실행1_관저리슈빌최종실행1" xfId="3725"/>
    <cellStyle name="_인원계획표 _Book1_삼익비교실행_실행예산 (2004.03.29)" xfId="3726"/>
    <cellStyle name="_인원계획표 _Book1_삼익비교실행_용인IC 내역서(결재0413)" xfId="3727"/>
    <cellStyle name="_인원계획표 _Book1_삼익비교실행_청주비하내역(04.09.16)" xfId="3728"/>
    <cellStyle name="_인원계획표 _Book1_삼익협의실행" xfId="3729"/>
    <cellStyle name="_인원계획표 _Book1_삼익협의실행_00.실행예산(결재)" xfId="3730"/>
    <cellStyle name="_인원계획표 _Book1_삼익협의실행_07.복수리슈빌 미장" xfId="3731"/>
    <cellStyle name="_인원계획표 _Book1_삼익협의실행_견적용내역" xfId="3732"/>
    <cellStyle name="_인원계획표 _Book1_삼익협의실행_견적용내역(도급비교)" xfId="3733"/>
    <cellStyle name="_인원계획표 _Book1_삼익협의실행_견적용내역(도급비교)_관저리슈빌최종실행1" xfId="3734"/>
    <cellStyle name="_인원계획표 _Book1_삼익협의실행_견적용내역(도급비교)_관저리슈빌최종실행1_관저리슈빌최종실행1" xfId="3735"/>
    <cellStyle name="_인원계획표 _Book1_삼익협의실행_견적용내역_관저리슈빌최종실행1" xfId="3736"/>
    <cellStyle name="_인원계획표 _Book1_삼익협의실행_견적용내역_관저리슈빌최종실행1_관저리슈빌최종실행1" xfId="3737"/>
    <cellStyle name="_인원계획표 _Book1_삼익협의실행_관저리슈빌최종실행(1224)" xfId="3738"/>
    <cellStyle name="_인원계획표 _Book1_삼익협의실행_관저리슈빌최종실행(1224)_관저리슈빌최종실행1" xfId="3739"/>
    <cellStyle name="_인원계획표 _Book1_삼익협의실행_관저리슈빌최종실행(1224)_관저리슈빌최종실행1_관저리슈빌최종실행1" xfId="3740"/>
    <cellStyle name="_인원계획표 _Book1_삼익협의실행_관저리슈빌최종실행1" xfId="3741"/>
    <cellStyle name="_인원계획표 _Book1_삼익협의실행_노은14BL 최종내역서(04.10.05)" xfId="3742"/>
    <cellStyle name="_인원계획표 _Book1_삼익협의실행_노은14BL 최종내역서(04.10.05)_복사본 13블럭내역(최종04.10.05)" xfId="3743"/>
    <cellStyle name="_인원계획표 _Book1_삼익협의실행_노은14BL 최종내역서(04.6.18)" xfId="3744"/>
    <cellStyle name="_인원계획표 _Book1_삼익협의실행_노은14BL 최종내역서(04.6.18)_노은14BL 최종내역서(04.10.05)" xfId="3745"/>
    <cellStyle name="_인원계획표 _Book1_삼익협의실행_노은14BL 최종내역서(04.6.18)_노은14BL 최종내역서(04.10.05)_복사본 13블럭내역(최종04.10.05)" xfId="3746"/>
    <cellStyle name="_인원계획표 _Book1_삼익협의실행_노은14BL 최종내역서(04.6.18)_노은2지구 13블럭내역(최종04.10.05)" xfId="3747"/>
    <cellStyle name="_인원계획표 _Book1_삼익협의실행_노은14BL 최종내역서(04.6.18)_청주비하내역(04.09.16)" xfId="3748"/>
    <cellStyle name="_인원계획표 _Book1_삼익협의실행_노은14BL 최종내역서(04.6.24)" xfId="3749"/>
    <cellStyle name="_인원계획표 _Book1_삼익협의실행_노은14BL 최종내역서(04.6.24)_검토" xfId="3750"/>
    <cellStyle name="_인원계획표 _Book1_삼익협의실행_노은14BL 최종내역서(04.6.24)_검토_복사본 13블럭내역(최종04.10.05)" xfId="3751"/>
    <cellStyle name="_인원계획표 _Book1_삼익협의실행_노은14BL 최종내역서(04.6.24)_검토1" xfId="3752"/>
    <cellStyle name="_인원계획표 _Book1_삼익협의실행_노은14BL 최종내역서(04.6.24)_검토1_복사본 13블럭내역(최종04.10.05)" xfId="3753"/>
    <cellStyle name="_인원계획표 _Book1_삼익협의실행_노은14BL 최종내역서(04.6.24)_검토2" xfId="3754"/>
    <cellStyle name="_인원계획표 _Book1_삼익협의실행_노은14BL 최종내역서(04.6.24)_검토2_복사본 13블럭내역(최종04.10.05)" xfId="3755"/>
    <cellStyle name="_인원계획표 _Book1_삼익협의실행_노은14BL 최종내역서(04.6.24)_복사본 13블럭내역(최종04.10.05)" xfId="3756"/>
    <cellStyle name="_인원계획표 _Book1_삼익협의실행_노은2지구 13블럭내역(최종04.10.05)" xfId="3757"/>
    <cellStyle name="_인원계획표 _Book1_삼익협의실행_동백리슈빌 최종내역서(단가참고)" xfId="3758"/>
    <cellStyle name="_인원계획표 _Book1_삼익협의실행_동백리슈빌 최종내역서(단가참고)_복사본 13블럭내역(최종04.10.05)" xfId="3759"/>
    <cellStyle name="_인원계획표 _Book1_삼익협의실행_동백리슈빌 확정내역서(2004.02.10)" xfId="3760"/>
    <cellStyle name="_인원계획표 _Book1_삼익협의실행_리슈빌 공사별 비교(전체현장)" xfId="3761"/>
    <cellStyle name="_인원계획표 _Book1_삼익협의실행_리슈빌 공사별 비교(전체현장)_복사본 13블럭내역(최종04.10.05)" xfId="3762"/>
    <cellStyle name="_인원계획표 _Book1_삼익협의실행_실행(노은리슈빌)" xfId="3763"/>
    <cellStyle name="_인원계획표 _Book1_삼익협의실행_실행(노은리슈빌)_관저리슈빌최종실행1" xfId="3764"/>
    <cellStyle name="_인원계획표 _Book1_삼익협의실행_실행(노은리슈빌)_관저리슈빌최종실행1_관저리슈빌최종실행1" xfId="3765"/>
    <cellStyle name="_인원계획표 _Book1_삼익협의실행_실행예산 (2004.03.29)" xfId="3766"/>
    <cellStyle name="_인원계획표 _Book1_삼익협의실행_용인IC 내역서(결재0413)" xfId="3767"/>
    <cellStyle name="_인원계획표 _Book1_삼익협의실행_청주비하내역(04.09.16)" xfId="3768"/>
    <cellStyle name="_인원계획표 _Book1_실행(노은리슈빌)" xfId="3769"/>
    <cellStyle name="_인원계획표 _Book1_실행(노은리슈빌)_관저리슈빌최종실행1" xfId="3770"/>
    <cellStyle name="_인원계획표 _Book1_실행(노은리슈빌)_관저리슈빌최종실행1_관저리슈빌최종실행1" xfId="3771"/>
    <cellStyle name="_인원계획표 _Book1_실행검토228" xfId="3772"/>
    <cellStyle name="_인원계획표 _Book1_실행검토228_00.실행예산(결재)" xfId="3773"/>
    <cellStyle name="_인원계획표 _Book1_실행검토228_07.복수리슈빌 미장" xfId="3774"/>
    <cellStyle name="_인원계획표 _Book1_실행검토228_견적용내역" xfId="3775"/>
    <cellStyle name="_인원계획표 _Book1_실행검토228_견적용내역(도급비교)" xfId="3776"/>
    <cellStyle name="_인원계획표 _Book1_실행검토228_견적용내역(도급비교)_관저리슈빌최종실행1" xfId="3777"/>
    <cellStyle name="_인원계획표 _Book1_실행검토228_견적용내역(도급비교)_관저리슈빌최종실행1_관저리슈빌최종실행1" xfId="3778"/>
    <cellStyle name="_인원계획표 _Book1_실행검토228_견적용내역_관저리슈빌최종실행1" xfId="3779"/>
    <cellStyle name="_인원계획표 _Book1_실행검토228_견적용내역_관저리슈빌최종실행1_관저리슈빌최종실행1" xfId="3780"/>
    <cellStyle name="_인원계획표 _Book1_실행검토228_관저리슈빌최종실행(1224)" xfId="3781"/>
    <cellStyle name="_인원계획표 _Book1_실행검토228_관저리슈빌최종실행(1224)_관저리슈빌최종실행1" xfId="3782"/>
    <cellStyle name="_인원계획표 _Book1_실행검토228_관저리슈빌최종실행(1224)_관저리슈빌최종실행1_관저리슈빌최종실행1" xfId="3783"/>
    <cellStyle name="_인원계획표 _Book1_실행검토228_관저리슈빌최종실행1" xfId="3784"/>
    <cellStyle name="_인원계획표 _Book1_실행검토228_노은14BL 최종내역서(04.10.05)" xfId="3785"/>
    <cellStyle name="_인원계획표 _Book1_실행검토228_노은14BL 최종내역서(04.10.05)_복사본 13블럭내역(최종04.10.05)" xfId="3786"/>
    <cellStyle name="_인원계획표 _Book1_실행검토228_노은14BL 최종내역서(04.6.18)" xfId="3787"/>
    <cellStyle name="_인원계획표 _Book1_실행검토228_노은14BL 최종내역서(04.6.18)_노은14BL 최종내역서(04.10.05)" xfId="3788"/>
    <cellStyle name="_인원계획표 _Book1_실행검토228_노은14BL 최종내역서(04.6.18)_노은14BL 최종내역서(04.10.05)_복사본 13블럭내역(최종04.10.05)" xfId="3789"/>
    <cellStyle name="_인원계획표 _Book1_실행검토228_노은14BL 최종내역서(04.6.18)_노은2지구 13블럭내역(최종04.10.05)" xfId="3790"/>
    <cellStyle name="_인원계획표 _Book1_실행검토228_노은14BL 최종내역서(04.6.18)_청주비하내역(04.09.16)" xfId="3791"/>
    <cellStyle name="_인원계획표 _Book1_실행검토228_노은14BL 최종내역서(04.6.24)" xfId="3792"/>
    <cellStyle name="_인원계획표 _Book1_실행검토228_노은14BL 최종내역서(04.6.24)_검토" xfId="3793"/>
    <cellStyle name="_인원계획표 _Book1_실행검토228_노은14BL 최종내역서(04.6.24)_검토_복사본 13블럭내역(최종04.10.05)" xfId="3794"/>
    <cellStyle name="_인원계획표 _Book1_실행검토228_노은14BL 최종내역서(04.6.24)_검토1" xfId="3795"/>
    <cellStyle name="_인원계획표 _Book1_실행검토228_노은14BL 최종내역서(04.6.24)_검토1_복사본 13블럭내역(최종04.10.05)" xfId="3796"/>
    <cellStyle name="_인원계획표 _Book1_실행검토228_노은14BL 최종내역서(04.6.24)_검토2" xfId="3797"/>
    <cellStyle name="_인원계획표 _Book1_실행검토228_노은14BL 최종내역서(04.6.24)_검토2_복사본 13블럭내역(최종04.10.05)" xfId="3798"/>
    <cellStyle name="_인원계획표 _Book1_실행검토228_노은14BL 최종내역서(04.6.24)_복사본 13블럭내역(최종04.10.05)" xfId="3799"/>
    <cellStyle name="_인원계획표 _Book1_실행검토228_노은2지구 13블럭내역(최종04.10.05)" xfId="3800"/>
    <cellStyle name="_인원계획표 _Book1_실행검토228_동백리슈빌 최종내역서(단가참고)" xfId="3801"/>
    <cellStyle name="_인원계획표 _Book1_실행검토228_동백리슈빌 최종내역서(단가참고)_복사본 13블럭내역(최종04.10.05)" xfId="3802"/>
    <cellStyle name="_인원계획표 _Book1_실행검토228_동백리슈빌 확정내역서(2004.02.10)" xfId="3803"/>
    <cellStyle name="_인원계획표 _Book1_실행검토228_리슈빌 공사별 비교(전체현장)" xfId="3804"/>
    <cellStyle name="_인원계획표 _Book1_실행검토228_리슈빌 공사별 비교(전체현장)_복사본 13블럭내역(최종04.10.05)" xfId="3805"/>
    <cellStyle name="_인원계획표 _Book1_실행검토228_실행(노은리슈빌)" xfId="3806"/>
    <cellStyle name="_인원계획표 _Book1_실행검토228_실행(노은리슈빌)_관저리슈빌최종실행1" xfId="3807"/>
    <cellStyle name="_인원계획표 _Book1_실행검토228_실행(노은리슈빌)_관저리슈빌최종실행1_관저리슈빌최종실행1" xfId="3808"/>
    <cellStyle name="_인원계획표 _Book1_실행검토228_실행예산 (2004.03.29)" xfId="3809"/>
    <cellStyle name="_인원계획표 _Book1_실행검토228_용인IC 내역서(결재0413)" xfId="3810"/>
    <cellStyle name="_인원계획표 _Book1_실행검토228_청주비하내역(04.09.16)" xfId="3811"/>
    <cellStyle name="_인원계획표 _Book1_실행예산 (2004.03.29)" xfId="3812"/>
    <cellStyle name="_인원계획표 _Book1_용인IC 내역서(결재0413)" xfId="3813"/>
    <cellStyle name="_인원계획표 _Book1_청주비하내역(04.09.16)" xfId="3814"/>
    <cellStyle name="_인원계획표 _가구공사" xfId="3815"/>
    <cellStyle name="_인원계획표 _가구공사_2007현황보고양식" xfId="3816"/>
    <cellStyle name="_인원계획표 _가구공사_두산산업개발 입찰견적" xfId="3817"/>
    <cellStyle name="_인원계획표 _가구공사_두산중공업 입찰견적" xfId="3818"/>
    <cellStyle name="_인원계획표 _가구공사_추가일위대가표 총괄" xfId="3819"/>
    <cellStyle name="_인원계획표 _가구공사_현대건설 대구대천" xfId="3820"/>
    <cellStyle name="_인원계획표 _견적실행비교" xfId="3821"/>
    <cellStyle name="_인원계획표 _견적실행비교_00.실행예산(결재)" xfId="3822"/>
    <cellStyle name="_인원계획표 _견적실행비교_07.복수리슈빌 미장" xfId="3823"/>
    <cellStyle name="_인원계획표 _견적실행비교_견적용내역" xfId="3824"/>
    <cellStyle name="_인원계획표 _견적실행비교_견적용내역(도급비교)" xfId="3825"/>
    <cellStyle name="_인원계획표 _견적실행비교_견적용내역(도급비교)_관저리슈빌최종실행1" xfId="3826"/>
    <cellStyle name="_인원계획표 _견적실행비교_견적용내역(도급비교)_관저리슈빌최종실행1_관저리슈빌최종실행1" xfId="3827"/>
    <cellStyle name="_인원계획표 _견적실행비교_견적용내역_관저리슈빌최종실행1" xfId="3828"/>
    <cellStyle name="_인원계획표 _견적실행비교_견적용내역_관저리슈빌최종실행1_관저리슈빌최종실행1" xfId="3829"/>
    <cellStyle name="_인원계획표 _견적실행비교_관저리슈빌최종실행(1224)" xfId="3830"/>
    <cellStyle name="_인원계획표 _견적실행비교_관저리슈빌최종실행(1224)_관저리슈빌최종실행1" xfId="3831"/>
    <cellStyle name="_인원계획표 _견적실행비교_관저리슈빌최종실행(1224)_관저리슈빌최종실행1_관저리슈빌최종실행1" xfId="3832"/>
    <cellStyle name="_인원계획표 _견적실행비교_관저리슈빌최종실행1" xfId="3833"/>
    <cellStyle name="_인원계획표 _견적실행비교_노은14BL 최종내역서(04.10.05)" xfId="3834"/>
    <cellStyle name="_인원계획표 _견적실행비교_노은14BL 최종내역서(04.10.05)_복사본 13블럭내역(최종04.10.05)" xfId="3835"/>
    <cellStyle name="_인원계획표 _견적실행비교_노은14BL 최종내역서(04.6.18)" xfId="3836"/>
    <cellStyle name="_인원계획표 _견적실행비교_노은14BL 최종내역서(04.6.18)_노은14BL 최종내역서(04.10.05)" xfId="3837"/>
    <cellStyle name="_인원계획표 _견적실행비교_노은14BL 최종내역서(04.6.18)_노은14BL 최종내역서(04.10.05)_복사본 13블럭내역(최종04.10.05)" xfId="3838"/>
    <cellStyle name="_인원계획표 _견적실행비교_노은14BL 최종내역서(04.6.18)_노은2지구 13블럭내역(최종04.10.05)" xfId="3839"/>
    <cellStyle name="_인원계획표 _견적실행비교_노은14BL 최종내역서(04.6.18)_청주비하내역(04.09.16)" xfId="3840"/>
    <cellStyle name="_인원계획표 _견적실행비교_노은14BL 최종내역서(04.6.24)" xfId="3841"/>
    <cellStyle name="_인원계획표 _견적실행비교_노은14BL 최종내역서(04.6.24)_검토" xfId="3842"/>
    <cellStyle name="_인원계획표 _견적실행비교_노은14BL 최종내역서(04.6.24)_검토_복사본 13블럭내역(최종04.10.05)" xfId="3843"/>
    <cellStyle name="_인원계획표 _견적실행비교_노은14BL 최종내역서(04.6.24)_검토1" xfId="3844"/>
    <cellStyle name="_인원계획표 _견적실행비교_노은14BL 최종내역서(04.6.24)_검토1_복사본 13블럭내역(최종04.10.05)" xfId="3845"/>
    <cellStyle name="_인원계획표 _견적실행비교_노은14BL 최종내역서(04.6.24)_검토2" xfId="3846"/>
    <cellStyle name="_인원계획표 _견적실행비교_노은14BL 최종내역서(04.6.24)_검토2_복사본 13블럭내역(최종04.10.05)" xfId="3847"/>
    <cellStyle name="_인원계획표 _견적실행비교_노은14BL 최종내역서(04.6.24)_복사본 13블럭내역(최종04.10.05)" xfId="3848"/>
    <cellStyle name="_인원계획표 _견적실행비교_노은2지구 13블럭내역(최종04.10.05)" xfId="3849"/>
    <cellStyle name="_인원계획표 _견적실행비교_동백리슈빌 최종내역서(단가참고)" xfId="3850"/>
    <cellStyle name="_인원계획표 _견적실행비교_동백리슈빌 최종내역서(단가참고)_복사본 13블럭내역(최종04.10.05)" xfId="3851"/>
    <cellStyle name="_인원계획표 _견적실행비교_동백리슈빌 확정내역서(2004.02.10)" xfId="3852"/>
    <cellStyle name="_인원계획표 _견적실행비교_리슈빌 공사별 비교(전체현장)" xfId="3853"/>
    <cellStyle name="_인원계획표 _견적실행비교_리슈빌 공사별 비교(전체현장)_복사본 13블럭내역(최종04.10.05)" xfId="3854"/>
    <cellStyle name="_인원계획표 _견적실행비교_실행(노은리슈빌)" xfId="3855"/>
    <cellStyle name="_인원계획표 _견적실행비교_실행(노은리슈빌)_관저리슈빌최종실행1" xfId="3856"/>
    <cellStyle name="_인원계획표 _견적실행비교_실행(노은리슈빌)_관저리슈빌최종실행1_관저리슈빌최종실행1" xfId="3857"/>
    <cellStyle name="_인원계획표 _견적실행비교_실행예산 (2004.03.29)" xfId="3858"/>
    <cellStyle name="_인원계획표 _견적실행비교_용인IC 내역서(결재0413)" xfId="3859"/>
    <cellStyle name="_인원계획표 _견적실행비교_청주비하내역(04.09.16)" xfId="3860"/>
    <cellStyle name="_인원계획표 _견적용내역" xfId="3861"/>
    <cellStyle name="_인원계획표 _견적용내역(도급비교)" xfId="3862"/>
    <cellStyle name="_인원계획표 _견적용내역(도급비교)_관저리슈빌최종실행1" xfId="3863"/>
    <cellStyle name="_인원계획표 _견적용내역(도급비교)_관저리슈빌최종실행1_관저리슈빌최종실행1" xfId="3864"/>
    <cellStyle name="_인원계획표 _견적용내역_관저리슈빌최종실행1" xfId="3865"/>
    <cellStyle name="_인원계획표 _견적용내역_관저리슈빌최종실행1_관저리슈빌최종실행1" xfId="3866"/>
    <cellStyle name="_인원계획표 _공내역서" xfId="3867"/>
    <cellStyle name="_인원계획표 _공내역서_사본 - ☆태평동  도급내역" xfId="3868"/>
    <cellStyle name="_인원계획표 _공내역서_성남태평동설비공사" xfId="3869"/>
    <cellStyle name="_인원계획표 _공내역서_수원율전 실행내역" xfId="3870"/>
    <cellStyle name="_인원계획표 _공내역서_수원율전 실행내역 검토안" xfId="3871"/>
    <cellStyle name="_인원계획표 _공내역서_수원율전 실행내역 검토안_사본 - ☆태평동  도급내역" xfId="3872"/>
    <cellStyle name="_인원계획표 _공내역서_수원율전 실행내역 검토안_성남태평동설비공사" xfId="3873"/>
    <cellStyle name="_인원계획표 _공내역서_수원율전 실행내역 검토안_수원율전 실행내역" xfId="3874"/>
    <cellStyle name="_인원계획표 _공내역서_수원율전 실행내역 검토안_수원율전 실행내역 검토안" xfId="3875"/>
    <cellStyle name="_인원계획표 _공내역서_수원율전 실행내역 검토안_수원율전 실행내역 검토안_사본 - ☆태평동  도급내역" xfId="3876"/>
    <cellStyle name="_인원계획표 _공내역서_수원율전 실행내역 검토안_수원율전 실행내역 검토안_성남태평동설비공사" xfId="3877"/>
    <cellStyle name="_인원계획표 _공내역서_수원율전 실행내역 검토안_수원율전 실행내역 검토안_수정구 태평동 주상복합 실행내역 검토안" xfId="3878"/>
    <cellStyle name="_인원계획표 _공내역서_수원율전 실행내역 검토안_수원율전 실행내역 검토안_태평동 실행내역서" xfId="3879"/>
    <cellStyle name="_인원계획표 _공내역서_수원율전 실행내역 검토안_수원율전 실행내역 검토안_태평동도급내역(Rev.2)-12.26" xfId="3880"/>
    <cellStyle name="_인원계획표 _공내역서_수원율전 실행내역 검토안_수정구 태평동 주상복합 실행내역 검토안" xfId="3881"/>
    <cellStyle name="_인원계획표 _공내역서_수원율전 실행내역 검토안_태평동 실행내역서" xfId="3882"/>
    <cellStyle name="_인원계획표 _공내역서_수원율전 실행내역 검토안_태평동도급내역(Rev.2)-12.26" xfId="3883"/>
    <cellStyle name="_인원계획표 _공내역서_수원율전조합" xfId="3884"/>
    <cellStyle name="_인원계획표 _공내역서_수원율전조합_사본 - ☆태평동  도급내역" xfId="3885"/>
    <cellStyle name="_인원계획표 _공내역서_수원율전조합_성남태평동설비공사" xfId="3886"/>
    <cellStyle name="_인원계획표 _공내역서_수원율전조합_수원율전 실행내역" xfId="3887"/>
    <cellStyle name="_인원계획표 _공내역서_수원율전조합_수원율전 실행내역 검토안" xfId="3888"/>
    <cellStyle name="_인원계획표 _공내역서_수원율전조합_수원율전 실행내역 검토안_사본 - ☆태평동  도급내역" xfId="3889"/>
    <cellStyle name="_인원계획표 _공내역서_수원율전조합_수원율전 실행내역 검토안_성남태평동설비공사" xfId="3890"/>
    <cellStyle name="_인원계획표 _공내역서_수원율전조합_수원율전 실행내역 검토안_수정구 태평동 주상복합 실행내역 검토안" xfId="3891"/>
    <cellStyle name="_인원계획표 _공내역서_수원율전조합_수원율전 실행내역 검토안_태평동 실행내역서" xfId="3892"/>
    <cellStyle name="_인원계획표 _공내역서_수원율전조합_수원율전 실행내역 검토안_태평동도급내역(Rev.2)-12.26" xfId="3893"/>
    <cellStyle name="_인원계획표 _공내역서_수원율전조합_수정구 태평동 주상복합 실행내역 검토안" xfId="3894"/>
    <cellStyle name="_인원계획표 _공내역서_수원율전조합_태평동 실행내역서" xfId="3895"/>
    <cellStyle name="_인원계획표 _공내역서_수원율전조합_태평동도급내역(Rev.2)-12.26" xfId="3896"/>
    <cellStyle name="_인원계획표 _공내역서_수정구 태평동 주상복합 실행내역 검토안" xfId="3897"/>
    <cellStyle name="_인원계획표 _공내역서_태평동 실행내역서" xfId="3898"/>
    <cellStyle name="_인원계획표 _공내역서_태평동도급내역(Rev.2)-12.26" xfId="3899"/>
    <cellStyle name="_인원계획표 _공내역서-창호" xfId="3900"/>
    <cellStyle name="_인원계획표 _공내역서-창호_사본 - ☆태평동  도급내역" xfId="3901"/>
    <cellStyle name="_인원계획표 _공내역서-창호_성남태평동설비공사" xfId="3902"/>
    <cellStyle name="_인원계획표 _공내역서-창호_수원율전 실행내역" xfId="3903"/>
    <cellStyle name="_인원계획표 _공내역서-창호_수원율전 실행내역 검토안" xfId="3904"/>
    <cellStyle name="_인원계획표 _공내역서-창호_수원율전 실행내역 검토안_사본 - ☆태평동  도급내역" xfId="3905"/>
    <cellStyle name="_인원계획표 _공내역서-창호_수원율전 실행내역 검토안_성남태평동설비공사" xfId="3906"/>
    <cellStyle name="_인원계획표 _공내역서-창호_수원율전 실행내역 검토안_수원율전 실행내역" xfId="3907"/>
    <cellStyle name="_인원계획표 _공내역서-창호_수원율전 실행내역 검토안_수원율전 실행내역 검토안" xfId="3908"/>
    <cellStyle name="_인원계획표 _공내역서-창호_수원율전 실행내역 검토안_수원율전 실행내역 검토안_사본 - ☆태평동  도급내역" xfId="3909"/>
    <cellStyle name="_인원계획표 _공내역서-창호_수원율전 실행내역 검토안_수원율전 실행내역 검토안_성남태평동설비공사" xfId="3910"/>
    <cellStyle name="_인원계획표 _공내역서-창호_수원율전 실행내역 검토안_수원율전 실행내역 검토안_수정구 태평동 주상복합 실행내역 검토안" xfId="3911"/>
    <cellStyle name="_인원계획표 _공내역서-창호_수원율전 실행내역 검토안_수원율전 실행내역 검토안_태평동 실행내역서" xfId="3912"/>
    <cellStyle name="_인원계획표 _공내역서-창호_수원율전 실행내역 검토안_수원율전 실행내역 검토안_태평동도급내역(Rev.2)-12.26" xfId="3913"/>
    <cellStyle name="_인원계획표 _공내역서-창호_수원율전 실행내역 검토안_수정구 태평동 주상복합 실행내역 검토안" xfId="3914"/>
    <cellStyle name="_인원계획표 _공내역서-창호_수원율전 실행내역 검토안_태평동 실행내역서" xfId="3915"/>
    <cellStyle name="_인원계획표 _공내역서-창호_수원율전 실행내역 검토안_태평동도급내역(Rev.2)-12.26" xfId="3916"/>
    <cellStyle name="_인원계획표 _공내역서-창호_수원율전조합" xfId="3917"/>
    <cellStyle name="_인원계획표 _공내역서-창호_수원율전조합_사본 - ☆태평동  도급내역" xfId="3918"/>
    <cellStyle name="_인원계획표 _공내역서-창호_수원율전조합_성남태평동설비공사" xfId="3919"/>
    <cellStyle name="_인원계획표 _공내역서-창호_수원율전조합_수원율전 실행내역" xfId="3920"/>
    <cellStyle name="_인원계획표 _공내역서-창호_수원율전조합_수원율전 실행내역 검토안" xfId="3921"/>
    <cellStyle name="_인원계획표 _공내역서-창호_수원율전조합_수원율전 실행내역 검토안_사본 - ☆태평동  도급내역" xfId="3922"/>
    <cellStyle name="_인원계획표 _공내역서-창호_수원율전조합_수원율전 실행내역 검토안_성남태평동설비공사" xfId="3923"/>
    <cellStyle name="_인원계획표 _공내역서-창호_수원율전조합_수원율전 실행내역 검토안_수정구 태평동 주상복합 실행내역 검토안" xfId="3924"/>
    <cellStyle name="_인원계획표 _공내역서-창호_수원율전조합_수원율전 실행내역 검토안_태평동 실행내역서" xfId="3925"/>
    <cellStyle name="_인원계획표 _공내역서-창호_수원율전조합_수원율전 실행내역 검토안_태평동도급내역(Rev.2)-12.26" xfId="3926"/>
    <cellStyle name="_인원계획표 _공내역서-창호_수원율전조합_수정구 태평동 주상복합 실행내역 검토안" xfId="3927"/>
    <cellStyle name="_인원계획표 _공내역서-창호_수원율전조합_태평동 실행내역서" xfId="3928"/>
    <cellStyle name="_인원계획표 _공내역서-창호_수원율전조합_태평동도급내역(Rev.2)-12.26" xfId="3929"/>
    <cellStyle name="_인원계획표 _공내역서-창호_수정구 태평동 주상복합 실행내역 검토안" xfId="3930"/>
    <cellStyle name="_인원계획표 _공내역서-창호_태평동 실행내역서" xfId="3931"/>
    <cellStyle name="_인원계획표 _공내역서-창호_태평동도급내역(Rev.2)-12.26" xfId="3932"/>
    <cellStyle name="_인원계획표 _공내역서-창호분개" xfId="3933"/>
    <cellStyle name="_인원계획표 _공내역서-창호분개_사본 - ☆태평동  도급내역" xfId="3934"/>
    <cellStyle name="_인원계획표 _공내역서-창호분개_성남태평동설비공사" xfId="3935"/>
    <cellStyle name="_인원계획표 _공내역서-창호분개_수원율전 실행내역" xfId="3936"/>
    <cellStyle name="_인원계획표 _공내역서-창호분개_수원율전 실행내역 검토안" xfId="3937"/>
    <cellStyle name="_인원계획표 _공내역서-창호분개_수원율전 실행내역 검토안_사본 - ☆태평동  도급내역" xfId="3938"/>
    <cellStyle name="_인원계획표 _공내역서-창호분개_수원율전 실행내역 검토안_성남태평동설비공사" xfId="3939"/>
    <cellStyle name="_인원계획표 _공내역서-창호분개_수원율전 실행내역 검토안_수원율전 실행내역" xfId="3940"/>
    <cellStyle name="_인원계획표 _공내역서-창호분개_수원율전 실행내역 검토안_수원율전 실행내역 검토안" xfId="3941"/>
    <cellStyle name="_인원계획표 _공내역서-창호분개_수원율전 실행내역 검토안_수원율전 실행내역 검토안_사본 - ☆태평동  도급내역" xfId="3942"/>
    <cellStyle name="_인원계획표 _공내역서-창호분개_수원율전 실행내역 검토안_수원율전 실행내역 검토안_성남태평동설비공사" xfId="3943"/>
    <cellStyle name="_인원계획표 _공내역서-창호분개_수원율전 실행내역 검토안_수원율전 실행내역 검토안_수정구 태평동 주상복합 실행내역 검토안" xfId="3944"/>
    <cellStyle name="_인원계획표 _공내역서-창호분개_수원율전 실행내역 검토안_수원율전 실행내역 검토안_태평동 실행내역서" xfId="3945"/>
    <cellStyle name="_인원계획표 _공내역서-창호분개_수원율전 실행내역 검토안_수원율전 실행내역 검토안_태평동도급내역(Rev.2)-12.26" xfId="3946"/>
    <cellStyle name="_인원계획표 _공내역서-창호분개_수원율전 실행내역 검토안_수정구 태평동 주상복합 실행내역 검토안" xfId="3947"/>
    <cellStyle name="_인원계획표 _공내역서-창호분개_수원율전 실행내역 검토안_태평동 실행내역서" xfId="3948"/>
    <cellStyle name="_인원계획표 _공내역서-창호분개_수원율전 실행내역 검토안_태평동도급내역(Rev.2)-12.26" xfId="3949"/>
    <cellStyle name="_인원계획표 _공내역서-창호분개_수원율전조합" xfId="3950"/>
    <cellStyle name="_인원계획표 _공내역서-창호분개_수원율전조합_사본 - ☆태평동  도급내역" xfId="3951"/>
    <cellStyle name="_인원계획표 _공내역서-창호분개_수원율전조합_성남태평동설비공사" xfId="3952"/>
    <cellStyle name="_인원계획표 _공내역서-창호분개_수원율전조합_수원율전 실행내역" xfId="3953"/>
    <cellStyle name="_인원계획표 _공내역서-창호분개_수원율전조합_수원율전 실행내역 검토안" xfId="3954"/>
    <cellStyle name="_인원계획표 _공내역서-창호분개_수원율전조합_수원율전 실행내역 검토안_사본 - ☆태평동  도급내역" xfId="3955"/>
    <cellStyle name="_인원계획표 _공내역서-창호분개_수원율전조합_수원율전 실행내역 검토안_성남태평동설비공사" xfId="3956"/>
    <cellStyle name="_인원계획표 _공내역서-창호분개_수원율전조합_수원율전 실행내역 검토안_수정구 태평동 주상복합 실행내역 검토안" xfId="3957"/>
    <cellStyle name="_인원계획표 _공내역서-창호분개_수원율전조합_수원율전 실행내역 검토안_태평동 실행내역서" xfId="3958"/>
    <cellStyle name="_인원계획표 _공내역서-창호분개_수원율전조합_수원율전 실행내역 검토안_태평동도급내역(Rev.2)-12.26" xfId="3959"/>
    <cellStyle name="_인원계획표 _공내역서-창호분개_수원율전조합_수정구 태평동 주상복합 실행내역 검토안" xfId="3960"/>
    <cellStyle name="_인원계획표 _공내역서-창호분개_수원율전조합_태평동 실행내역서" xfId="3961"/>
    <cellStyle name="_인원계획표 _공내역서-창호분개_수원율전조합_태평동도급내역(Rev.2)-12.26" xfId="3962"/>
    <cellStyle name="_인원계획표 _공내역서-창호분개_수정구 태평동 주상복합 실행내역 검토안" xfId="3963"/>
    <cellStyle name="_인원계획표 _공내역서-창호분개_태평동 실행내역서" xfId="3964"/>
    <cellStyle name="_인원계획표 _공내역서-창호분개_태평동도급내역(Rev.2)-12.26" xfId="3965"/>
    <cellStyle name="_인원계획표 _관저리슈빌최종실행(1224)" xfId="3966"/>
    <cellStyle name="_인원계획표 _관저리슈빌최종실행(1224)_관저리슈빌최종실행1" xfId="3967"/>
    <cellStyle name="_인원계획표 _관저리슈빌최종실행(1224)_관저리슈빌최종실행1_관저리슈빌최종실행1" xfId="3968"/>
    <cellStyle name="_인원계획표 _관저리슈빌최종실행1" xfId="3969"/>
    <cellStyle name="_인원계획표 _노은14BL 최종내역서(04.10.05)" xfId="3970"/>
    <cellStyle name="_인원계획표 _노은14BL 최종내역서(04.10.05)_복사본 13블럭내역(최종04.10.05)" xfId="3971"/>
    <cellStyle name="_인원계획표 _노은14BL 최종내역서(04.6.18)" xfId="3972"/>
    <cellStyle name="_인원계획표 _노은14BL 최종내역서(04.6.18)_노은14BL 최종내역서(04.10.05)" xfId="3973"/>
    <cellStyle name="_인원계획표 _노은14BL 최종내역서(04.6.18)_노은14BL 최종내역서(04.10.05)_복사본 13블럭내역(최종04.10.05)" xfId="3974"/>
    <cellStyle name="_인원계획표 _노은14BL 최종내역서(04.6.18)_노은2지구 13블럭내역(최종04.10.05)" xfId="3975"/>
    <cellStyle name="_인원계획표 _노은14BL 최종내역서(04.6.18)_청주비하내역(04.09.16)" xfId="3976"/>
    <cellStyle name="_인원계획표 _노은14BL 최종내역서(04.6.24)" xfId="3977"/>
    <cellStyle name="_인원계획표 _노은14BL 최종내역서(04.6.24)_검토" xfId="3978"/>
    <cellStyle name="_인원계획표 _노은14BL 최종내역서(04.6.24)_검토_복사본 13블럭내역(최종04.10.05)" xfId="3979"/>
    <cellStyle name="_인원계획표 _노은14BL 최종내역서(04.6.24)_검토1" xfId="3980"/>
    <cellStyle name="_인원계획표 _노은14BL 최종내역서(04.6.24)_검토1_복사본 13블럭내역(최종04.10.05)" xfId="3981"/>
    <cellStyle name="_인원계획표 _노은14BL 최종내역서(04.6.24)_검토2" xfId="3982"/>
    <cellStyle name="_인원계획표 _노은14BL 최종내역서(04.6.24)_검토2_복사본 13블럭내역(최종04.10.05)" xfId="3983"/>
    <cellStyle name="_인원계획표 _노은14BL 최종내역서(04.6.24)_복사본 13블럭내역(최종04.10.05)" xfId="3984"/>
    <cellStyle name="_인원계획표 _노은2지구 13블럭내역(최종04.10.05)" xfId="3985"/>
    <cellStyle name="_인원계획표 _당진실행검토" xfId="3986"/>
    <cellStyle name="_인원계획표 _당진실행검토_00.실행예산(결재)" xfId="3987"/>
    <cellStyle name="_인원계획표 _당진실행검토_07.복수리슈빌 미장" xfId="3988"/>
    <cellStyle name="_인원계획표 _당진실행검토_견적용내역" xfId="3989"/>
    <cellStyle name="_인원계획표 _당진실행검토_견적용내역(도급비교)" xfId="3990"/>
    <cellStyle name="_인원계획표 _당진실행검토_견적용내역(도급비교)_관저리슈빌최종실행1" xfId="3991"/>
    <cellStyle name="_인원계획표 _당진실행검토_견적용내역(도급비교)_관저리슈빌최종실행1_관저리슈빌최종실행1" xfId="3992"/>
    <cellStyle name="_인원계획표 _당진실행검토_견적용내역_관저리슈빌최종실행1" xfId="3993"/>
    <cellStyle name="_인원계획표 _당진실행검토_견적용내역_관저리슈빌최종실행1_관저리슈빌최종실행1" xfId="3994"/>
    <cellStyle name="_인원계획표 _당진실행검토_관저리슈빌최종실행(1224)" xfId="3995"/>
    <cellStyle name="_인원계획표 _당진실행검토_관저리슈빌최종실행(1224)_관저리슈빌최종실행1" xfId="3996"/>
    <cellStyle name="_인원계획표 _당진실행검토_관저리슈빌최종실행(1224)_관저리슈빌최종실행1_관저리슈빌최종실행1" xfId="3997"/>
    <cellStyle name="_인원계획표 _당진실행검토_관저리슈빌최종실행1" xfId="3998"/>
    <cellStyle name="_인원계획표 _당진실행검토_노은14BL 최종내역서(04.10.05)" xfId="3999"/>
    <cellStyle name="_인원계획표 _당진실행검토_노은14BL 최종내역서(04.10.05)_복사본 13블럭내역(최종04.10.05)" xfId="4000"/>
    <cellStyle name="_인원계획표 _당진실행검토_노은14BL 최종내역서(04.6.18)" xfId="4001"/>
    <cellStyle name="_인원계획표 _당진실행검토_노은14BL 최종내역서(04.6.18)_노은14BL 최종내역서(04.10.05)" xfId="4002"/>
    <cellStyle name="_인원계획표 _당진실행검토_노은14BL 최종내역서(04.6.18)_노은14BL 최종내역서(04.10.05)_복사본 13블럭내역(최종04.10.05)" xfId="4003"/>
    <cellStyle name="_인원계획표 _당진실행검토_노은14BL 최종내역서(04.6.18)_노은2지구 13블럭내역(최종04.10.05)" xfId="4004"/>
    <cellStyle name="_인원계획표 _당진실행검토_노은14BL 최종내역서(04.6.18)_청주비하내역(04.09.16)" xfId="4005"/>
    <cellStyle name="_인원계획표 _당진실행검토_노은14BL 최종내역서(04.6.24)" xfId="4006"/>
    <cellStyle name="_인원계획표 _당진실행검토_노은14BL 최종내역서(04.6.24)_검토" xfId="4007"/>
    <cellStyle name="_인원계획표 _당진실행검토_노은14BL 최종내역서(04.6.24)_검토_복사본 13블럭내역(최종04.10.05)" xfId="4008"/>
    <cellStyle name="_인원계획표 _당진실행검토_노은14BL 최종내역서(04.6.24)_검토1" xfId="4009"/>
    <cellStyle name="_인원계획표 _당진실행검토_노은14BL 최종내역서(04.6.24)_검토1_복사본 13블럭내역(최종04.10.05)" xfId="4010"/>
    <cellStyle name="_인원계획표 _당진실행검토_노은14BL 최종내역서(04.6.24)_검토2" xfId="4011"/>
    <cellStyle name="_인원계획표 _당진실행검토_노은14BL 최종내역서(04.6.24)_검토2_복사본 13블럭내역(최종04.10.05)" xfId="4012"/>
    <cellStyle name="_인원계획표 _당진실행검토_노은14BL 최종내역서(04.6.24)_복사본 13블럭내역(최종04.10.05)" xfId="4013"/>
    <cellStyle name="_인원계획표 _당진실행검토_노은2지구 13블럭내역(최종04.10.05)" xfId="4014"/>
    <cellStyle name="_인원계획표 _당진실행검토_동백리슈빌 최종내역서(단가참고)" xfId="4015"/>
    <cellStyle name="_인원계획표 _당진실행검토_동백리슈빌 최종내역서(단가참고)_복사본 13블럭내역(최종04.10.05)" xfId="4016"/>
    <cellStyle name="_인원계획표 _당진실행검토_동백리슈빌 확정내역서(2004.02.10)" xfId="4017"/>
    <cellStyle name="_인원계획표 _당진실행검토_리슈빌 공사별 비교(전체현장)" xfId="4018"/>
    <cellStyle name="_인원계획표 _당진실행검토_리슈빌 공사별 비교(전체현장)_복사본 13블럭내역(최종04.10.05)" xfId="4019"/>
    <cellStyle name="_인원계획표 _당진실행검토_삼익비교실행" xfId="4020"/>
    <cellStyle name="_인원계획표 _당진실행검토_삼익비교실행_00.실행예산(결재)" xfId="4021"/>
    <cellStyle name="_인원계획표 _당진실행검토_삼익비교실행_07.복수리슈빌 미장" xfId="4022"/>
    <cellStyle name="_인원계획표 _당진실행검토_삼익비교실행_견적용내역" xfId="4023"/>
    <cellStyle name="_인원계획표 _당진실행검토_삼익비교실행_견적용내역(도급비교)" xfId="4024"/>
    <cellStyle name="_인원계획표 _당진실행검토_삼익비교실행_견적용내역(도급비교)_관저리슈빌최종실행1" xfId="4025"/>
    <cellStyle name="_인원계획표 _당진실행검토_삼익비교실행_견적용내역(도급비교)_관저리슈빌최종실행1_관저리슈빌최종실행1" xfId="4026"/>
    <cellStyle name="_인원계획표 _당진실행검토_삼익비교실행_견적용내역_관저리슈빌최종실행1" xfId="4027"/>
    <cellStyle name="_인원계획표 _당진실행검토_삼익비교실행_견적용내역_관저리슈빌최종실행1_관저리슈빌최종실행1" xfId="4028"/>
    <cellStyle name="_인원계획표 _당진실행검토_삼익비교실행_관저리슈빌최종실행(1224)" xfId="4029"/>
    <cellStyle name="_인원계획표 _당진실행검토_삼익비교실행_관저리슈빌최종실행(1224)_관저리슈빌최종실행1" xfId="4030"/>
    <cellStyle name="_인원계획표 _당진실행검토_삼익비교실행_관저리슈빌최종실행(1224)_관저리슈빌최종실행1_관저리슈빌최종실행1" xfId="4031"/>
    <cellStyle name="_인원계획표 _당진실행검토_삼익비교실행_관저리슈빌최종실행1" xfId="4032"/>
    <cellStyle name="_인원계획표 _당진실행검토_삼익비교실행_노은14BL 최종내역서(04.10.05)" xfId="4033"/>
    <cellStyle name="_인원계획표 _당진실행검토_삼익비교실행_노은14BL 최종내역서(04.10.05)_복사본 13블럭내역(최종04.10.05)" xfId="4034"/>
    <cellStyle name="_인원계획표 _당진실행검토_삼익비교실행_노은14BL 최종내역서(04.6.18)" xfId="4035"/>
    <cellStyle name="_인원계획표 _당진실행검토_삼익비교실행_노은14BL 최종내역서(04.6.18)_노은14BL 최종내역서(04.10.05)" xfId="4036"/>
    <cellStyle name="_인원계획표 _당진실행검토_삼익비교실행_노은14BL 최종내역서(04.6.18)_노은14BL 최종내역서(04.10.05)_복사본 13블럭내역(최종04.10.05)" xfId="4037"/>
    <cellStyle name="_인원계획표 _당진실행검토_삼익비교실행_노은14BL 최종내역서(04.6.18)_노은2지구 13블럭내역(최종04.10.05)" xfId="4038"/>
    <cellStyle name="_인원계획표 _당진실행검토_삼익비교실행_노은14BL 최종내역서(04.6.18)_청주비하내역(04.09.16)" xfId="4039"/>
    <cellStyle name="_인원계획표 _당진실행검토_삼익비교실행_노은14BL 최종내역서(04.6.24)" xfId="4040"/>
    <cellStyle name="_인원계획표 _당진실행검토_삼익비교실행_노은14BL 최종내역서(04.6.24)_검토" xfId="4041"/>
    <cellStyle name="_인원계획표 _당진실행검토_삼익비교실행_노은14BL 최종내역서(04.6.24)_검토_복사본 13블럭내역(최종04.10.05)" xfId="4042"/>
    <cellStyle name="_인원계획표 _당진실행검토_삼익비교실행_노은14BL 최종내역서(04.6.24)_검토1" xfId="4043"/>
    <cellStyle name="_인원계획표 _당진실행검토_삼익비교실행_노은14BL 최종내역서(04.6.24)_검토1_복사본 13블럭내역(최종04.10.05)" xfId="4044"/>
    <cellStyle name="_인원계획표 _당진실행검토_삼익비교실행_노은14BL 최종내역서(04.6.24)_검토2" xfId="4045"/>
    <cellStyle name="_인원계획표 _당진실행검토_삼익비교실행_노은14BL 최종내역서(04.6.24)_검토2_복사본 13블럭내역(최종04.10.05)" xfId="4046"/>
    <cellStyle name="_인원계획표 _당진실행검토_삼익비교실행_노은14BL 최종내역서(04.6.24)_복사본 13블럭내역(최종04.10.05)" xfId="4047"/>
    <cellStyle name="_인원계획표 _당진실행검토_삼익비교실행_노은2지구 13블럭내역(최종04.10.05)" xfId="4048"/>
    <cellStyle name="_인원계획표 _당진실행검토_삼익비교실행_동백리슈빌 최종내역서(단가참고)" xfId="4049"/>
    <cellStyle name="_인원계획표 _당진실행검토_삼익비교실행_동백리슈빌 최종내역서(단가참고)_복사본 13블럭내역(최종04.10.05)" xfId="4050"/>
    <cellStyle name="_인원계획표 _당진실행검토_삼익비교실행_동백리슈빌 확정내역서(2004.02.10)" xfId="4051"/>
    <cellStyle name="_인원계획표 _당진실행검토_삼익비교실행_리슈빌 공사별 비교(전체현장)" xfId="4052"/>
    <cellStyle name="_인원계획표 _당진실행검토_삼익비교실행_리슈빌 공사별 비교(전체현장)_복사본 13블럭내역(최종04.10.05)" xfId="4053"/>
    <cellStyle name="_인원계획표 _당진실행검토_삼익비교실행_실행(노은리슈빌)" xfId="4054"/>
    <cellStyle name="_인원계획표 _당진실행검토_삼익비교실행_실행(노은리슈빌)_관저리슈빌최종실행1" xfId="4055"/>
    <cellStyle name="_인원계획표 _당진실행검토_삼익비교실행_실행(노은리슈빌)_관저리슈빌최종실행1_관저리슈빌최종실행1" xfId="4056"/>
    <cellStyle name="_인원계획표 _당진실행검토_삼익비교실행_실행예산 (2004.03.29)" xfId="4057"/>
    <cellStyle name="_인원계획표 _당진실행검토_삼익비교실행_용인IC 내역서(결재0413)" xfId="4058"/>
    <cellStyle name="_인원계획표 _당진실행검토_삼익비교실행_청주비하내역(04.09.16)" xfId="4059"/>
    <cellStyle name="_인원계획표 _당진실행검토_삼익협의실행" xfId="4060"/>
    <cellStyle name="_인원계획표 _당진실행검토_삼익협의실행_00.실행예산(결재)" xfId="4061"/>
    <cellStyle name="_인원계획표 _당진실행검토_삼익협의실행_07.복수리슈빌 미장" xfId="4062"/>
    <cellStyle name="_인원계획표 _당진실행검토_삼익협의실행_견적용내역" xfId="4063"/>
    <cellStyle name="_인원계획표 _당진실행검토_삼익협의실행_견적용내역(도급비교)" xfId="4064"/>
    <cellStyle name="_인원계획표 _당진실행검토_삼익협의실행_견적용내역(도급비교)_관저리슈빌최종실행1" xfId="4065"/>
    <cellStyle name="_인원계획표 _당진실행검토_삼익협의실행_견적용내역(도급비교)_관저리슈빌최종실행1_관저리슈빌최종실행1" xfId="4066"/>
    <cellStyle name="_인원계획표 _당진실행검토_삼익협의실행_견적용내역_관저리슈빌최종실행1" xfId="4067"/>
    <cellStyle name="_인원계획표 _당진실행검토_삼익협의실행_견적용내역_관저리슈빌최종실행1_관저리슈빌최종실행1" xfId="4068"/>
    <cellStyle name="_인원계획표 _당진실행검토_삼익협의실행_관저리슈빌최종실행(1224)" xfId="4069"/>
    <cellStyle name="_인원계획표 _당진실행검토_삼익협의실행_관저리슈빌최종실행(1224)_관저리슈빌최종실행1" xfId="4070"/>
    <cellStyle name="_인원계획표 _당진실행검토_삼익협의실행_관저리슈빌최종실행(1224)_관저리슈빌최종실행1_관저리슈빌최종실행1" xfId="4071"/>
    <cellStyle name="_인원계획표 _당진실행검토_삼익협의실행_관저리슈빌최종실행1" xfId="4072"/>
    <cellStyle name="_인원계획표 _당진실행검토_삼익협의실행_노은14BL 최종내역서(04.10.05)" xfId="4073"/>
    <cellStyle name="_인원계획표 _당진실행검토_삼익협의실행_노은14BL 최종내역서(04.10.05)_복사본 13블럭내역(최종04.10.05)" xfId="4074"/>
    <cellStyle name="_인원계획표 _당진실행검토_삼익협의실행_노은14BL 최종내역서(04.6.18)" xfId="4075"/>
    <cellStyle name="_인원계획표 _당진실행검토_삼익협의실행_노은14BL 최종내역서(04.6.18)_노은14BL 최종내역서(04.10.05)" xfId="4076"/>
    <cellStyle name="_인원계획표 _당진실행검토_삼익협의실행_노은14BL 최종내역서(04.6.18)_노은14BL 최종내역서(04.10.05)_복사본 13블럭내역(최종04.10.05)" xfId="4077"/>
    <cellStyle name="_인원계획표 _당진실행검토_삼익협의실행_노은14BL 최종내역서(04.6.18)_노은2지구 13블럭내역(최종04.10.05)" xfId="4078"/>
    <cellStyle name="_인원계획표 _당진실행검토_삼익협의실행_노은14BL 최종내역서(04.6.18)_청주비하내역(04.09.16)" xfId="4079"/>
    <cellStyle name="_인원계획표 _당진실행검토_삼익협의실행_노은14BL 최종내역서(04.6.24)" xfId="4080"/>
    <cellStyle name="_인원계획표 _당진실행검토_삼익협의실행_노은14BL 최종내역서(04.6.24)_검토" xfId="4081"/>
    <cellStyle name="_인원계획표 _당진실행검토_삼익협의실행_노은14BL 최종내역서(04.6.24)_검토_복사본 13블럭내역(최종04.10.05)" xfId="4082"/>
    <cellStyle name="_인원계획표 _당진실행검토_삼익협의실행_노은14BL 최종내역서(04.6.24)_검토1" xfId="4083"/>
    <cellStyle name="_인원계획표 _당진실행검토_삼익협의실행_노은14BL 최종내역서(04.6.24)_검토1_복사본 13블럭내역(최종04.10.05)" xfId="4084"/>
    <cellStyle name="_인원계획표 _당진실행검토_삼익협의실행_노은14BL 최종내역서(04.6.24)_검토2" xfId="4085"/>
    <cellStyle name="_인원계획표 _당진실행검토_삼익협의실행_노은14BL 최종내역서(04.6.24)_검토2_복사본 13블럭내역(최종04.10.05)" xfId="4086"/>
    <cellStyle name="_인원계획표 _당진실행검토_삼익협의실행_노은14BL 최종내역서(04.6.24)_복사본 13블럭내역(최종04.10.05)" xfId="4087"/>
    <cellStyle name="_인원계획표 _당진실행검토_삼익협의실행_노은2지구 13블럭내역(최종04.10.05)" xfId="4088"/>
    <cellStyle name="_인원계획표 _당진실행검토_삼익협의실행_동백리슈빌 최종내역서(단가참고)" xfId="4089"/>
    <cellStyle name="_인원계획표 _당진실행검토_삼익협의실행_동백리슈빌 최종내역서(단가참고)_복사본 13블럭내역(최종04.10.05)" xfId="4090"/>
    <cellStyle name="_인원계획표 _당진실행검토_삼익협의실행_동백리슈빌 확정내역서(2004.02.10)" xfId="4091"/>
    <cellStyle name="_인원계획표 _당진실행검토_삼익협의실행_리슈빌 공사별 비교(전체현장)" xfId="4092"/>
    <cellStyle name="_인원계획표 _당진실행검토_삼익협의실행_리슈빌 공사별 비교(전체현장)_복사본 13블럭내역(최종04.10.05)" xfId="4093"/>
    <cellStyle name="_인원계획표 _당진실행검토_삼익협의실행_실행(노은리슈빌)" xfId="4094"/>
    <cellStyle name="_인원계획표 _당진실행검토_삼익협의실행_실행(노은리슈빌)_관저리슈빌최종실행1" xfId="4095"/>
    <cellStyle name="_인원계획표 _당진실행검토_삼익협의실행_실행(노은리슈빌)_관저리슈빌최종실행1_관저리슈빌최종실행1" xfId="4096"/>
    <cellStyle name="_인원계획표 _당진실행검토_삼익협의실행_실행예산 (2004.03.29)" xfId="4097"/>
    <cellStyle name="_인원계획표 _당진실행검토_삼익협의실행_용인IC 내역서(결재0413)" xfId="4098"/>
    <cellStyle name="_인원계획표 _당진실행검토_삼익협의실행_청주비하내역(04.09.16)" xfId="4099"/>
    <cellStyle name="_인원계획표 _당진실행검토_실행(노은리슈빌)" xfId="4100"/>
    <cellStyle name="_인원계획표 _당진실행검토_실행(노은리슈빌)_관저리슈빌최종실행1" xfId="4101"/>
    <cellStyle name="_인원계획표 _당진실행검토_실행(노은리슈빌)_관저리슈빌최종실행1_관저리슈빌최종실행1" xfId="4102"/>
    <cellStyle name="_인원계획표 _당진실행검토_실행검토228" xfId="4103"/>
    <cellStyle name="_인원계획표 _당진실행검토_실행검토228_00.실행예산(결재)" xfId="4104"/>
    <cellStyle name="_인원계획표 _당진실행검토_실행검토228_07.복수리슈빌 미장" xfId="4105"/>
    <cellStyle name="_인원계획표 _당진실행검토_실행검토228_견적용내역" xfId="4106"/>
    <cellStyle name="_인원계획표 _당진실행검토_실행검토228_견적용내역(도급비교)" xfId="4107"/>
    <cellStyle name="_인원계획표 _당진실행검토_실행검토228_견적용내역(도급비교)_관저리슈빌최종실행1" xfId="4108"/>
    <cellStyle name="_인원계획표 _당진실행검토_실행검토228_견적용내역(도급비교)_관저리슈빌최종실행1_관저리슈빌최종실행1" xfId="4109"/>
    <cellStyle name="_인원계획표 _당진실행검토_실행검토228_견적용내역_관저리슈빌최종실행1" xfId="4110"/>
    <cellStyle name="_인원계획표 _당진실행검토_실행검토228_견적용내역_관저리슈빌최종실행1_관저리슈빌최종실행1" xfId="4111"/>
    <cellStyle name="_인원계획표 _당진실행검토_실행검토228_관저리슈빌최종실행(1224)" xfId="4112"/>
    <cellStyle name="_인원계획표 _당진실행검토_실행검토228_관저리슈빌최종실행(1224)_관저리슈빌최종실행1" xfId="4113"/>
    <cellStyle name="_인원계획표 _당진실행검토_실행검토228_관저리슈빌최종실행(1224)_관저리슈빌최종실행1_관저리슈빌최종실행1" xfId="4114"/>
    <cellStyle name="_인원계획표 _당진실행검토_실행검토228_관저리슈빌최종실행1" xfId="4115"/>
    <cellStyle name="_인원계획표 _당진실행검토_실행검토228_노은14BL 최종내역서(04.10.05)" xfId="4116"/>
    <cellStyle name="_인원계획표 _당진실행검토_실행검토228_노은14BL 최종내역서(04.10.05)_복사본 13블럭내역(최종04.10.05)" xfId="4117"/>
    <cellStyle name="_인원계획표 _당진실행검토_실행검토228_노은14BL 최종내역서(04.6.18)" xfId="4118"/>
    <cellStyle name="_인원계획표 _당진실행검토_실행검토228_노은14BL 최종내역서(04.6.18)_노은14BL 최종내역서(04.10.05)" xfId="4119"/>
    <cellStyle name="_인원계획표 _당진실행검토_실행검토228_노은14BL 최종내역서(04.6.18)_노은14BL 최종내역서(04.10.05)_복사본 13블럭내역(최종04.10.05)" xfId="4120"/>
    <cellStyle name="_인원계획표 _당진실행검토_실행검토228_노은14BL 최종내역서(04.6.18)_노은2지구 13블럭내역(최종04.10.05)" xfId="4121"/>
    <cellStyle name="_인원계획표 _당진실행검토_실행검토228_노은14BL 최종내역서(04.6.18)_청주비하내역(04.09.16)" xfId="4122"/>
    <cellStyle name="_인원계획표 _당진실행검토_실행검토228_노은14BL 최종내역서(04.6.24)" xfId="4123"/>
    <cellStyle name="_인원계획표 _당진실행검토_실행검토228_노은14BL 최종내역서(04.6.24)_검토" xfId="4124"/>
    <cellStyle name="_인원계획표 _당진실행검토_실행검토228_노은14BL 최종내역서(04.6.24)_검토_복사본 13블럭내역(최종04.10.05)" xfId="4125"/>
    <cellStyle name="_인원계획표 _당진실행검토_실행검토228_노은14BL 최종내역서(04.6.24)_검토1" xfId="4126"/>
    <cellStyle name="_인원계획표 _당진실행검토_실행검토228_노은14BL 최종내역서(04.6.24)_검토1_복사본 13블럭내역(최종04.10.05)" xfId="4127"/>
    <cellStyle name="_인원계획표 _당진실행검토_실행검토228_노은14BL 최종내역서(04.6.24)_검토2" xfId="4128"/>
    <cellStyle name="_인원계획표 _당진실행검토_실행검토228_노은14BL 최종내역서(04.6.24)_검토2_복사본 13블럭내역(최종04.10.05)" xfId="4129"/>
    <cellStyle name="_인원계획표 _당진실행검토_실행검토228_노은14BL 최종내역서(04.6.24)_복사본 13블럭내역(최종04.10.05)" xfId="4130"/>
    <cellStyle name="_인원계획표 _당진실행검토_실행검토228_노은2지구 13블럭내역(최종04.10.05)" xfId="4131"/>
    <cellStyle name="_인원계획표 _당진실행검토_실행검토228_동백리슈빌 최종내역서(단가참고)" xfId="4132"/>
    <cellStyle name="_인원계획표 _당진실행검토_실행검토228_동백리슈빌 최종내역서(단가참고)_복사본 13블럭내역(최종04.10.05)" xfId="4133"/>
    <cellStyle name="_인원계획표 _당진실행검토_실행검토228_동백리슈빌 확정내역서(2004.02.10)" xfId="4134"/>
    <cellStyle name="_인원계획표 _당진실행검토_실행검토228_리슈빌 공사별 비교(전체현장)" xfId="4135"/>
    <cellStyle name="_인원계획표 _당진실행검토_실행검토228_리슈빌 공사별 비교(전체현장)_복사본 13블럭내역(최종04.10.05)" xfId="4136"/>
    <cellStyle name="_인원계획표 _당진실행검토_실행검토228_실행(노은리슈빌)" xfId="4137"/>
    <cellStyle name="_인원계획표 _당진실행검토_실행검토228_실행(노은리슈빌)_관저리슈빌최종실행1" xfId="4138"/>
    <cellStyle name="_인원계획표 _당진실행검토_실행검토228_실행(노은리슈빌)_관저리슈빌최종실행1_관저리슈빌최종실행1" xfId="4139"/>
    <cellStyle name="_인원계획표 _당진실행검토_실행검토228_실행예산 (2004.03.29)" xfId="4140"/>
    <cellStyle name="_인원계획표 _당진실행검토_실행검토228_용인IC 내역서(결재0413)" xfId="4141"/>
    <cellStyle name="_인원계획표 _당진실행검토_실행검토228_청주비하내역(04.09.16)" xfId="4142"/>
    <cellStyle name="_인원계획표 _당진실행검토_실행예산 (2004.03.29)" xfId="4143"/>
    <cellStyle name="_인원계획표 _당진실행검토_용인IC 내역서(결재0413)" xfId="4144"/>
    <cellStyle name="_인원계획표 _당진실행검토_청주비하내역(04.09.16)" xfId="4145"/>
    <cellStyle name="_인원계획표 _동백리슈빌 최종내역서(단가참고)" xfId="4146"/>
    <cellStyle name="_인원계획표 _동백리슈빌 최종내역서(단가참고)_복사본 13블럭내역(최종04.10.05)" xfId="4147"/>
    <cellStyle name="_인원계획표 _동백리슈빌 확정내역서(2004.02.10)" xfId="4148"/>
    <cellStyle name="_인원계획표 _두산산업개발 입찰견적" xfId="4149"/>
    <cellStyle name="_인원계획표 _두산중공업 입찰견적" xfId="4150"/>
    <cellStyle name="_인원계획표 _리슈빌 공사별 비교(전체현장)" xfId="4151"/>
    <cellStyle name="_인원계획표 _리슈빌 공사별 비교(전체현장)_복사본 13블럭내역(최종04.10.05)" xfId="4152"/>
    <cellStyle name="_인원계획표 _사본 - ☆태평동  도급내역" xfId="4153"/>
    <cellStyle name="_인원계획표 _사전공사(토목본사검토) " xfId="4154"/>
    <cellStyle name="_인원계획표 _사전공사(토목본사검토) _2007현황보고양식" xfId="4155"/>
    <cellStyle name="_인원계획표 _사전공사(토목본사검토) _가구공사" xfId="4156"/>
    <cellStyle name="_인원계획표 _사전공사(토목본사검토) _가구공사_2007현황보고양식" xfId="4157"/>
    <cellStyle name="_인원계획표 _사전공사(토목본사검토) _가구공사_두산산업개발 입찰견적" xfId="4158"/>
    <cellStyle name="_인원계획표 _사전공사(토목본사검토) _가구공사_두산중공업 입찰견적" xfId="4159"/>
    <cellStyle name="_인원계획표 _사전공사(토목본사검토) _가구공사_추가일위대가표 총괄" xfId="4160"/>
    <cellStyle name="_인원계획표 _사전공사(토목본사검토) _가구공사_현대건설 대구대천" xfId="4161"/>
    <cellStyle name="_인원계획표 _사전공사(토목본사검토) _두산산업개발 입찰견적" xfId="4162"/>
    <cellStyle name="_인원계획표 _사전공사(토목본사검토) _두산중공업 입찰견적" xfId="4163"/>
    <cellStyle name="_인원계획표 _사전공사(토목본사검토) _추가일위대가표 총괄" xfId="4164"/>
    <cellStyle name="_인원계획표 _사전공사(토목본사검토) _현대건설 대구대천" xfId="4165"/>
    <cellStyle name="_인원계획표 _성남태평동설비공사" xfId="4166"/>
    <cellStyle name="_인원계획표 _수원율전 실행내역" xfId="4167"/>
    <cellStyle name="_인원계획표 _수원율전 실행내역 검토안" xfId="4168"/>
    <cellStyle name="_인원계획표 _수원율전 실행내역 검토안_사본 - ☆태평동  도급내역" xfId="4169"/>
    <cellStyle name="_인원계획표 _수원율전 실행내역 검토안_성남태평동설비공사" xfId="4170"/>
    <cellStyle name="_인원계획표 _수원율전 실행내역 검토안_수원율전 실행내역" xfId="4171"/>
    <cellStyle name="_인원계획표 _수원율전 실행내역 검토안_수원율전 실행내역 검토안" xfId="4172"/>
    <cellStyle name="_인원계획표 _수원율전 실행내역 검토안_수원율전 실행내역 검토안_사본 - ☆태평동  도급내역" xfId="4173"/>
    <cellStyle name="_인원계획표 _수원율전 실행내역 검토안_수원율전 실행내역 검토안_성남태평동설비공사" xfId="4174"/>
    <cellStyle name="_인원계획표 _수원율전 실행내역 검토안_수원율전 실행내역 검토안_수정구 태평동 주상복합 실행내역 검토안" xfId="4175"/>
    <cellStyle name="_인원계획표 _수원율전 실행내역 검토안_수원율전 실행내역 검토안_태평동 실행내역서" xfId="4176"/>
    <cellStyle name="_인원계획표 _수원율전 실행내역 검토안_수원율전 실행내역 검토안_태평동도급내역(Rev.2)-12.26" xfId="4177"/>
    <cellStyle name="_인원계획표 _수원율전 실행내역 검토안_수정구 태평동 주상복합 실행내역 검토안" xfId="4178"/>
    <cellStyle name="_인원계획표 _수원율전 실행내역 검토안_태평동 실행내역서" xfId="4179"/>
    <cellStyle name="_인원계획표 _수원율전 실행내역 검토안_태평동도급내역(Rev.2)-12.26" xfId="4180"/>
    <cellStyle name="_인원계획표 _수원율전조합" xfId="4181"/>
    <cellStyle name="_인원계획표 _수원율전조합_사본 - ☆태평동  도급내역" xfId="4182"/>
    <cellStyle name="_인원계획표 _수원율전조합_성남태평동설비공사" xfId="4183"/>
    <cellStyle name="_인원계획표 _수원율전조합_수원율전 실행내역" xfId="4184"/>
    <cellStyle name="_인원계획표 _수원율전조합_수원율전 실행내역 검토안" xfId="4185"/>
    <cellStyle name="_인원계획표 _수원율전조합_수원율전 실행내역 검토안_사본 - ☆태평동  도급내역" xfId="4186"/>
    <cellStyle name="_인원계획표 _수원율전조합_수원율전 실행내역 검토안_성남태평동설비공사" xfId="4187"/>
    <cellStyle name="_인원계획표 _수원율전조합_수원율전 실행내역 검토안_수정구 태평동 주상복합 실행내역 검토안" xfId="4188"/>
    <cellStyle name="_인원계획표 _수원율전조합_수원율전 실행내역 검토안_태평동 실행내역서" xfId="4189"/>
    <cellStyle name="_인원계획표 _수원율전조합_수원율전 실행내역 검토안_태평동도급내역(Rev.2)-12.26" xfId="4190"/>
    <cellStyle name="_인원계획표 _수원율전조합_수정구 태평동 주상복합 실행내역 검토안" xfId="4191"/>
    <cellStyle name="_인원계획표 _수원율전조합_태평동 실행내역서" xfId="4192"/>
    <cellStyle name="_인원계획표 _수원율전조합_태평동도급내역(Rev.2)-12.26" xfId="4193"/>
    <cellStyle name="_인원계획표 _수정구 태평동 주상복합 실행내역 검토안" xfId="4194"/>
    <cellStyle name="_인원계획표 _실행(노은리슈빌)" xfId="4195"/>
    <cellStyle name="_인원계획표 _실행(노은리슈빌)_관저리슈빌최종실행1" xfId="4196"/>
    <cellStyle name="_인원계획표 _실행(노은리슈빌)_관저리슈빌최종실행1_관저리슈빌최종실행1" xfId="4197"/>
    <cellStyle name="_인원계획표 _실행검토228" xfId="4198"/>
    <cellStyle name="_인원계획표 _실행검토228_00.실행예산(결재)" xfId="4199"/>
    <cellStyle name="_인원계획표 _실행검토228_07.복수리슈빌 미장" xfId="4200"/>
    <cellStyle name="_인원계획표 _실행검토228_견적용내역" xfId="4201"/>
    <cellStyle name="_인원계획표 _실행검토228_견적용내역(도급비교)" xfId="4202"/>
    <cellStyle name="_인원계획표 _실행검토228_견적용내역(도급비교)_관저리슈빌최종실행1" xfId="4203"/>
    <cellStyle name="_인원계획표 _실행검토228_견적용내역(도급비교)_관저리슈빌최종실행1_관저리슈빌최종실행1" xfId="4204"/>
    <cellStyle name="_인원계획표 _실행검토228_견적용내역_관저리슈빌최종실행1" xfId="4205"/>
    <cellStyle name="_인원계획표 _실행검토228_견적용내역_관저리슈빌최종실행1_관저리슈빌최종실행1" xfId="4206"/>
    <cellStyle name="_인원계획표 _실행검토228_관저리슈빌최종실행(1224)" xfId="4207"/>
    <cellStyle name="_인원계획표 _실행검토228_관저리슈빌최종실행(1224)_관저리슈빌최종실행1" xfId="4208"/>
    <cellStyle name="_인원계획표 _실행검토228_관저리슈빌최종실행(1224)_관저리슈빌최종실행1_관저리슈빌최종실행1" xfId="4209"/>
    <cellStyle name="_인원계획표 _실행검토228_관저리슈빌최종실행1" xfId="4210"/>
    <cellStyle name="_인원계획표 _실행검토228_노은14BL 최종내역서(04.10.05)" xfId="4211"/>
    <cellStyle name="_인원계획표 _실행검토228_노은14BL 최종내역서(04.10.05)_복사본 13블럭내역(최종04.10.05)" xfId="4212"/>
    <cellStyle name="_인원계획표 _실행검토228_노은14BL 최종내역서(04.6.18)" xfId="4213"/>
    <cellStyle name="_인원계획표 _실행검토228_노은14BL 최종내역서(04.6.18)_노은14BL 최종내역서(04.10.05)" xfId="4214"/>
    <cellStyle name="_인원계획표 _실행검토228_노은14BL 최종내역서(04.6.18)_노은14BL 최종내역서(04.10.05)_복사본 13블럭내역(최종04.10.05)" xfId="4215"/>
    <cellStyle name="_인원계획표 _실행검토228_노은14BL 최종내역서(04.6.18)_노은2지구 13블럭내역(최종04.10.05)" xfId="4216"/>
    <cellStyle name="_인원계획표 _실행검토228_노은14BL 최종내역서(04.6.18)_청주비하내역(04.09.16)" xfId="4217"/>
    <cellStyle name="_인원계획표 _실행검토228_노은14BL 최종내역서(04.6.24)" xfId="4218"/>
    <cellStyle name="_인원계획표 _실행검토228_노은14BL 최종내역서(04.6.24)_검토" xfId="4219"/>
    <cellStyle name="_인원계획표 _실행검토228_노은14BL 최종내역서(04.6.24)_검토_복사본 13블럭내역(최종04.10.05)" xfId="4220"/>
    <cellStyle name="_인원계획표 _실행검토228_노은14BL 최종내역서(04.6.24)_검토1" xfId="4221"/>
    <cellStyle name="_인원계획표 _실행검토228_노은14BL 최종내역서(04.6.24)_검토1_복사본 13블럭내역(최종04.10.05)" xfId="4222"/>
    <cellStyle name="_인원계획표 _실행검토228_노은14BL 최종내역서(04.6.24)_검토2" xfId="4223"/>
    <cellStyle name="_인원계획표 _실행검토228_노은14BL 최종내역서(04.6.24)_검토2_복사본 13블럭내역(최종04.10.05)" xfId="4224"/>
    <cellStyle name="_인원계획표 _실행검토228_노은14BL 최종내역서(04.6.24)_복사본 13블럭내역(최종04.10.05)" xfId="4225"/>
    <cellStyle name="_인원계획표 _실행검토228_노은2지구 13블럭내역(최종04.10.05)" xfId="4226"/>
    <cellStyle name="_인원계획표 _실행검토228_동백리슈빌 최종내역서(단가참고)" xfId="4227"/>
    <cellStyle name="_인원계획표 _실행검토228_동백리슈빌 최종내역서(단가참고)_복사본 13블럭내역(최종04.10.05)" xfId="4228"/>
    <cellStyle name="_인원계획표 _실행검토228_동백리슈빌 확정내역서(2004.02.10)" xfId="4229"/>
    <cellStyle name="_인원계획표 _실행검토228_리슈빌 공사별 비교(전체현장)" xfId="4230"/>
    <cellStyle name="_인원계획표 _실행검토228_리슈빌 공사별 비교(전체현장)_복사본 13블럭내역(최종04.10.05)" xfId="4231"/>
    <cellStyle name="_인원계획표 _실행검토228_삼익비교실행" xfId="4232"/>
    <cellStyle name="_인원계획표 _실행검토228_삼익비교실행_00.실행예산(결재)" xfId="4233"/>
    <cellStyle name="_인원계획표 _실행검토228_삼익비교실행_07.복수리슈빌 미장" xfId="4234"/>
    <cellStyle name="_인원계획표 _실행검토228_삼익비교실행_견적용내역" xfId="4235"/>
    <cellStyle name="_인원계획표 _실행검토228_삼익비교실행_견적용내역(도급비교)" xfId="4236"/>
    <cellStyle name="_인원계획표 _실행검토228_삼익비교실행_견적용내역(도급비교)_관저리슈빌최종실행1" xfId="4237"/>
    <cellStyle name="_인원계획표 _실행검토228_삼익비교실행_견적용내역(도급비교)_관저리슈빌최종실행1_관저리슈빌최종실행1" xfId="4238"/>
    <cellStyle name="_인원계획표 _실행검토228_삼익비교실행_견적용내역_관저리슈빌최종실행1" xfId="4239"/>
    <cellStyle name="_인원계획표 _실행검토228_삼익비교실행_견적용내역_관저리슈빌최종실행1_관저리슈빌최종실행1" xfId="4240"/>
    <cellStyle name="_인원계획표 _실행검토228_삼익비교실행_관저리슈빌최종실행(1224)" xfId="4241"/>
    <cellStyle name="_인원계획표 _실행검토228_삼익비교실행_관저리슈빌최종실행(1224)_관저리슈빌최종실행1" xfId="4242"/>
    <cellStyle name="_인원계획표 _실행검토228_삼익비교실행_관저리슈빌최종실행(1224)_관저리슈빌최종실행1_관저리슈빌최종실행1" xfId="4243"/>
    <cellStyle name="_인원계획표 _실행검토228_삼익비교실행_관저리슈빌최종실행1" xfId="4244"/>
    <cellStyle name="_인원계획표 _실행검토228_삼익비교실행_노은14BL 최종내역서(04.10.05)" xfId="4245"/>
    <cellStyle name="_인원계획표 _실행검토228_삼익비교실행_노은14BL 최종내역서(04.10.05)_복사본 13블럭내역(최종04.10.05)" xfId="4246"/>
    <cellStyle name="_인원계획표 _실행검토228_삼익비교실행_노은14BL 최종내역서(04.6.18)" xfId="4247"/>
    <cellStyle name="_인원계획표 _실행검토228_삼익비교실행_노은14BL 최종내역서(04.6.18)_노은14BL 최종내역서(04.10.05)" xfId="4248"/>
    <cellStyle name="_인원계획표 _실행검토228_삼익비교실행_노은14BL 최종내역서(04.6.18)_노은14BL 최종내역서(04.10.05)_복사본 13블럭내역(최종04.10.05)" xfId="4249"/>
    <cellStyle name="_인원계획표 _실행검토228_삼익비교실행_노은14BL 최종내역서(04.6.18)_노은2지구 13블럭내역(최종04.10.05)" xfId="4250"/>
    <cellStyle name="_인원계획표 _실행검토228_삼익비교실행_노은14BL 최종내역서(04.6.18)_청주비하내역(04.09.16)" xfId="4251"/>
    <cellStyle name="_인원계획표 _실행검토228_삼익비교실행_노은14BL 최종내역서(04.6.24)" xfId="4252"/>
    <cellStyle name="_인원계획표 _실행검토228_삼익비교실행_노은14BL 최종내역서(04.6.24)_검토" xfId="4253"/>
    <cellStyle name="_인원계획표 _실행검토228_삼익비교실행_노은14BL 최종내역서(04.6.24)_검토_복사본 13블럭내역(최종04.10.05)" xfId="4254"/>
    <cellStyle name="_인원계획표 _실행검토228_삼익비교실행_노은14BL 최종내역서(04.6.24)_검토1" xfId="4255"/>
    <cellStyle name="_인원계획표 _실행검토228_삼익비교실행_노은14BL 최종내역서(04.6.24)_검토1_복사본 13블럭내역(최종04.10.05)" xfId="4256"/>
    <cellStyle name="_인원계획표 _실행검토228_삼익비교실행_노은14BL 최종내역서(04.6.24)_검토2" xfId="4257"/>
    <cellStyle name="_인원계획표 _실행검토228_삼익비교실행_노은14BL 최종내역서(04.6.24)_검토2_복사본 13블럭내역(최종04.10.05)" xfId="4258"/>
    <cellStyle name="_인원계획표 _실행검토228_삼익비교실행_노은14BL 최종내역서(04.6.24)_복사본 13블럭내역(최종04.10.05)" xfId="4259"/>
    <cellStyle name="_인원계획표 _실행검토228_삼익비교실행_노은2지구 13블럭내역(최종04.10.05)" xfId="4260"/>
    <cellStyle name="_인원계획표 _실행검토228_삼익비교실행_동백리슈빌 최종내역서(단가참고)" xfId="4261"/>
    <cellStyle name="_인원계획표 _실행검토228_삼익비교실행_동백리슈빌 최종내역서(단가참고)_복사본 13블럭내역(최종04.10.05)" xfId="4262"/>
    <cellStyle name="_인원계획표 _실행검토228_삼익비교실행_동백리슈빌 확정내역서(2004.02.10)" xfId="4263"/>
    <cellStyle name="_인원계획표 _실행검토228_삼익비교실행_리슈빌 공사별 비교(전체현장)" xfId="4264"/>
    <cellStyle name="_인원계획표 _실행검토228_삼익비교실행_리슈빌 공사별 비교(전체현장)_복사본 13블럭내역(최종04.10.05)" xfId="4265"/>
    <cellStyle name="_인원계획표 _실행검토228_삼익비교실행_실행(노은리슈빌)" xfId="4266"/>
    <cellStyle name="_인원계획표 _실행검토228_삼익비교실행_실행(노은리슈빌)_관저리슈빌최종실행1" xfId="4267"/>
    <cellStyle name="_인원계획표 _실행검토228_삼익비교실행_실행(노은리슈빌)_관저리슈빌최종실행1_관저리슈빌최종실행1" xfId="4268"/>
    <cellStyle name="_인원계획표 _실행검토228_삼익비교실행_실행예산 (2004.03.29)" xfId="4269"/>
    <cellStyle name="_인원계획표 _실행검토228_삼익비교실행_용인IC 내역서(결재0413)" xfId="4270"/>
    <cellStyle name="_인원계획표 _실행검토228_삼익비교실행_청주비하내역(04.09.16)" xfId="4271"/>
    <cellStyle name="_인원계획표 _실행검토228_삼익협의실행" xfId="4272"/>
    <cellStyle name="_인원계획표 _실행검토228_삼익협의실행_00.실행예산(결재)" xfId="4273"/>
    <cellStyle name="_인원계획표 _실행검토228_삼익협의실행_07.복수리슈빌 미장" xfId="4274"/>
    <cellStyle name="_인원계획표 _실행검토228_삼익협의실행_견적용내역" xfId="4275"/>
    <cellStyle name="_인원계획표 _실행검토228_삼익협의실행_견적용내역(도급비교)" xfId="4276"/>
    <cellStyle name="_인원계획표 _실행검토228_삼익협의실행_견적용내역(도급비교)_관저리슈빌최종실행1" xfId="4277"/>
    <cellStyle name="_인원계획표 _실행검토228_삼익협의실행_견적용내역(도급비교)_관저리슈빌최종실행1_관저리슈빌최종실행1" xfId="4278"/>
    <cellStyle name="_인원계획표 _실행검토228_삼익협의실행_견적용내역_관저리슈빌최종실행1" xfId="4279"/>
    <cellStyle name="_인원계획표 _실행검토228_삼익협의실행_견적용내역_관저리슈빌최종실행1_관저리슈빌최종실행1" xfId="4280"/>
    <cellStyle name="_인원계획표 _실행검토228_삼익협의실행_관저리슈빌최종실행(1224)" xfId="4281"/>
    <cellStyle name="_인원계획표 _실행검토228_삼익협의실행_관저리슈빌최종실행(1224)_관저리슈빌최종실행1" xfId="4282"/>
    <cellStyle name="_인원계획표 _실행검토228_삼익협의실행_관저리슈빌최종실행(1224)_관저리슈빌최종실행1_관저리슈빌최종실행1" xfId="4283"/>
    <cellStyle name="_인원계획표 _실행검토228_삼익협의실행_관저리슈빌최종실행1" xfId="4284"/>
    <cellStyle name="_인원계획표 _실행검토228_삼익협의실행_노은14BL 최종내역서(04.10.05)" xfId="4285"/>
    <cellStyle name="_인원계획표 _실행검토228_삼익협의실행_노은14BL 최종내역서(04.10.05)_복사본 13블럭내역(최종04.10.05)" xfId="4286"/>
    <cellStyle name="_인원계획표 _실행검토228_삼익협의실행_노은14BL 최종내역서(04.6.18)" xfId="4287"/>
    <cellStyle name="_인원계획표 _실행검토228_삼익협의실행_노은14BL 최종내역서(04.6.18)_노은14BL 최종내역서(04.10.05)" xfId="4288"/>
    <cellStyle name="_인원계획표 _실행검토228_삼익협의실행_노은14BL 최종내역서(04.6.18)_노은14BL 최종내역서(04.10.05)_복사본 13블럭내역(최종04.10.05)" xfId="4289"/>
    <cellStyle name="_인원계획표 _실행검토228_삼익협의실행_노은14BL 최종내역서(04.6.18)_노은2지구 13블럭내역(최종04.10.05)" xfId="4290"/>
    <cellStyle name="_인원계획표 _실행검토228_삼익협의실행_노은14BL 최종내역서(04.6.18)_청주비하내역(04.09.16)" xfId="4291"/>
    <cellStyle name="_인원계획표 _실행검토228_삼익협의실행_노은14BL 최종내역서(04.6.24)" xfId="4292"/>
    <cellStyle name="_인원계획표 _실행검토228_삼익협의실행_노은14BL 최종내역서(04.6.24)_검토" xfId="4293"/>
    <cellStyle name="_인원계획표 _실행검토228_삼익협의실행_노은14BL 최종내역서(04.6.24)_검토_복사본 13블럭내역(최종04.10.05)" xfId="4294"/>
    <cellStyle name="_인원계획표 _실행검토228_삼익협의실행_노은14BL 최종내역서(04.6.24)_검토1" xfId="4295"/>
    <cellStyle name="_인원계획표 _실행검토228_삼익협의실행_노은14BL 최종내역서(04.6.24)_검토1_복사본 13블럭내역(최종04.10.05)" xfId="4296"/>
    <cellStyle name="_인원계획표 _실행검토228_삼익협의실행_노은14BL 최종내역서(04.6.24)_검토2" xfId="4297"/>
    <cellStyle name="_인원계획표 _실행검토228_삼익협의실행_노은14BL 최종내역서(04.6.24)_검토2_복사본 13블럭내역(최종04.10.05)" xfId="4298"/>
    <cellStyle name="_인원계획표 _실행검토228_삼익협의실행_노은14BL 최종내역서(04.6.24)_복사본 13블럭내역(최종04.10.05)" xfId="4299"/>
    <cellStyle name="_인원계획표 _실행검토228_삼익협의실행_노은2지구 13블럭내역(최종04.10.05)" xfId="4300"/>
    <cellStyle name="_인원계획표 _실행검토228_삼익협의실행_동백리슈빌 최종내역서(단가참고)" xfId="4301"/>
    <cellStyle name="_인원계획표 _실행검토228_삼익협의실행_동백리슈빌 최종내역서(단가참고)_복사본 13블럭내역(최종04.10.05)" xfId="4302"/>
    <cellStyle name="_인원계획표 _실행검토228_삼익협의실행_동백리슈빌 확정내역서(2004.02.10)" xfId="4303"/>
    <cellStyle name="_인원계획표 _실행검토228_삼익협의실행_리슈빌 공사별 비교(전체현장)" xfId="4304"/>
    <cellStyle name="_인원계획표 _실행검토228_삼익협의실행_리슈빌 공사별 비교(전체현장)_복사본 13블럭내역(최종04.10.05)" xfId="4305"/>
    <cellStyle name="_인원계획표 _실행검토228_삼익협의실행_실행(노은리슈빌)" xfId="4306"/>
    <cellStyle name="_인원계획표 _실행검토228_삼익협의실행_실행(노은리슈빌)_관저리슈빌최종실행1" xfId="4307"/>
    <cellStyle name="_인원계획표 _실행검토228_삼익협의실행_실행(노은리슈빌)_관저리슈빌최종실행1_관저리슈빌최종실행1" xfId="4308"/>
    <cellStyle name="_인원계획표 _실행검토228_삼익협의실행_실행예산 (2004.03.29)" xfId="4309"/>
    <cellStyle name="_인원계획표 _실행검토228_삼익협의실행_용인IC 내역서(결재0413)" xfId="4310"/>
    <cellStyle name="_인원계획표 _실행검토228_삼익협의실행_청주비하내역(04.09.16)" xfId="4311"/>
    <cellStyle name="_인원계획표 _실행검토228_실행(노은리슈빌)" xfId="4312"/>
    <cellStyle name="_인원계획표 _실행검토228_실행(노은리슈빌)_관저리슈빌최종실행1" xfId="4313"/>
    <cellStyle name="_인원계획표 _실행검토228_실행(노은리슈빌)_관저리슈빌최종실행1_관저리슈빌최종실행1" xfId="4314"/>
    <cellStyle name="_인원계획표 _실행검토228_실행검토228" xfId="4315"/>
    <cellStyle name="_인원계획표 _실행검토228_실행검토228_00.실행예산(결재)" xfId="4316"/>
    <cellStyle name="_인원계획표 _실행검토228_실행검토228_07.복수리슈빌 미장" xfId="4317"/>
    <cellStyle name="_인원계획표 _실행검토228_실행검토228_견적용내역" xfId="4318"/>
    <cellStyle name="_인원계획표 _실행검토228_실행검토228_견적용내역(도급비교)" xfId="4319"/>
    <cellStyle name="_인원계획표 _실행검토228_실행검토228_견적용내역(도급비교)_관저리슈빌최종실행1" xfId="4320"/>
    <cellStyle name="_인원계획표 _실행검토228_실행검토228_견적용내역(도급비교)_관저리슈빌최종실행1_관저리슈빌최종실행1" xfId="4321"/>
    <cellStyle name="_인원계획표 _실행검토228_실행검토228_견적용내역_관저리슈빌최종실행1" xfId="4322"/>
    <cellStyle name="_인원계획표 _실행검토228_실행검토228_견적용내역_관저리슈빌최종실행1_관저리슈빌최종실행1" xfId="4323"/>
    <cellStyle name="_인원계획표 _실행검토228_실행검토228_관저리슈빌최종실행(1224)" xfId="4324"/>
    <cellStyle name="_인원계획표 _실행검토228_실행검토228_관저리슈빌최종실행(1224)_관저리슈빌최종실행1" xfId="4325"/>
    <cellStyle name="_인원계획표 _실행검토228_실행검토228_관저리슈빌최종실행(1224)_관저리슈빌최종실행1_관저리슈빌최종실행1" xfId="4326"/>
    <cellStyle name="_인원계획표 _실행검토228_실행검토228_관저리슈빌최종실행1" xfId="4327"/>
    <cellStyle name="_인원계획표 _실행검토228_실행검토228_노은14BL 최종내역서(04.10.05)" xfId="4328"/>
    <cellStyle name="_인원계획표 _실행검토228_실행검토228_노은14BL 최종내역서(04.10.05)_복사본 13블럭내역(최종04.10.05)" xfId="4329"/>
    <cellStyle name="_인원계획표 _실행검토228_실행검토228_노은14BL 최종내역서(04.6.18)" xfId="4330"/>
    <cellStyle name="_인원계획표 _실행검토228_실행검토228_노은14BL 최종내역서(04.6.18)_노은14BL 최종내역서(04.10.05)" xfId="4331"/>
    <cellStyle name="_인원계획표 _실행검토228_실행검토228_노은14BL 최종내역서(04.6.18)_노은14BL 최종내역서(04.10.05)_복사본 13블럭내역(최종04.10.05)" xfId="4332"/>
    <cellStyle name="_인원계획표 _실행검토228_실행검토228_노은14BL 최종내역서(04.6.18)_노은2지구 13블럭내역(최종04.10.05)" xfId="4333"/>
    <cellStyle name="_인원계획표 _실행검토228_실행검토228_노은14BL 최종내역서(04.6.18)_청주비하내역(04.09.16)" xfId="4334"/>
    <cellStyle name="_인원계획표 _실행검토228_실행검토228_노은14BL 최종내역서(04.6.24)" xfId="4335"/>
    <cellStyle name="_인원계획표 _실행검토228_실행검토228_노은14BL 최종내역서(04.6.24)_검토" xfId="4336"/>
    <cellStyle name="_인원계획표 _실행검토228_실행검토228_노은14BL 최종내역서(04.6.24)_검토_복사본 13블럭내역(최종04.10.05)" xfId="4337"/>
    <cellStyle name="_인원계획표 _실행검토228_실행검토228_노은14BL 최종내역서(04.6.24)_검토1" xfId="4338"/>
    <cellStyle name="_인원계획표 _실행검토228_실행검토228_노은14BL 최종내역서(04.6.24)_검토1_복사본 13블럭내역(최종04.10.05)" xfId="4339"/>
    <cellStyle name="_인원계획표 _실행검토228_실행검토228_노은14BL 최종내역서(04.6.24)_검토2" xfId="4340"/>
    <cellStyle name="_인원계획표 _실행검토228_실행검토228_노은14BL 최종내역서(04.6.24)_검토2_복사본 13블럭내역(최종04.10.05)" xfId="4341"/>
    <cellStyle name="_인원계획표 _실행검토228_실행검토228_노은14BL 최종내역서(04.6.24)_복사본 13블럭내역(최종04.10.05)" xfId="4342"/>
    <cellStyle name="_인원계획표 _실행검토228_실행검토228_노은2지구 13블럭내역(최종04.10.05)" xfId="4343"/>
    <cellStyle name="_인원계획표 _실행검토228_실행검토228_동백리슈빌 최종내역서(단가참고)" xfId="4344"/>
    <cellStyle name="_인원계획표 _실행검토228_실행검토228_동백리슈빌 최종내역서(단가참고)_복사본 13블럭내역(최종04.10.05)" xfId="4345"/>
    <cellStyle name="_인원계획표 _실행검토228_실행검토228_동백리슈빌 확정내역서(2004.02.10)" xfId="4346"/>
    <cellStyle name="_인원계획표 _실행검토228_실행검토228_리슈빌 공사별 비교(전체현장)" xfId="4347"/>
    <cellStyle name="_인원계획표 _실행검토228_실행검토228_리슈빌 공사별 비교(전체현장)_복사본 13블럭내역(최종04.10.05)" xfId="4348"/>
    <cellStyle name="_인원계획표 _실행검토228_실행검토228_실행(노은리슈빌)" xfId="4349"/>
    <cellStyle name="_인원계획표 _실행검토228_실행검토228_실행(노은리슈빌)_관저리슈빌최종실행1" xfId="4350"/>
    <cellStyle name="_인원계획표 _실행검토228_실행검토228_실행(노은리슈빌)_관저리슈빌최종실행1_관저리슈빌최종실행1" xfId="4351"/>
    <cellStyle name="_인원계획표 _실행검토228_실행검토228_실행예산 (2004.03.29)" xfId="4352"/>
    <cellStyle name="_인원계획표 _실행검토228_실행검토228_용인IC 내역서(결재0413)" xfId="4353"/>
    <cellStyle name="_인원계획표 _실행검토228_실행검토228_청주비하내역(04.09.16)" xfId="4354"/>
    <cellStyle name="_인원계획표 _실행검토228_실행예산 (2004.03.29)" xfId="4355"/>
    <cellStyle name="_인원계획표 _실행검토228_용인IC 내역서(결재0413)" xfId="4356"/>
    <cellStyle name="_인원계획표 _실행검토228_청주비하내역(04.09.16)" xfId="4357"/>
    <cellStyle name="_인원계획표 _실행보고(기준)" xfId="4358"/>
    <cellStyle name="_인원계획표 _실행보고_수영장" xfId="4359"/>
    <cellStyle name="_인원계획표 _실행보고_수영장_02 실행보고_대전인동1공구(29410)" xfId="4360"/>
    <cellStyle name="_인원계획표 _실행보고_수영장_2003년 경상비&amp;공통가설" xfId="4361"/>
    <cellStyle name="_인원계획표 _실행보고_수영장_2004년 급여실행" xfId="4362"/>
    <cellStyle name="_인원계획표 _실행보고_수영장_박용인동백상록 실행보고" xfId="4363"/>
    <cellStyle name="_인원계획표 _실행보고_수영장_사본 - 02_2003년실행보고양식" xfId="4364"/>
    <cellStyle name="_인원계획표 _실행보고_수영장_실행보고(경주세계문화엑스포)" xfId="4365"/>
    <cellStyle name="_인원계획표 _실행보고_수영장_용인동백상록 실행보고" xfId="4366"/>
    <cellStyle name="_인원계획표 _실행예산 (2004.03.29)" xfId="4367"/>
    <cellStyle name="_인원계획표 _실행예산(관리비)" xfId="4368"/>
    <cellStyle name="_인원계획표 _용인IC 내역서(결재0413)" xfId="4369"/>
    <cellStyle name="_인원계획표 _적격 " xfId="4370"/>
    <cellStyle name="_인원계획표 _적격 _1.방수공사" xfId="4371"/>
    <cellStyle name="_인원계획표 _적격 _1.방수공사_1.흙막이공사 - 견적대비조서(입찰)" xfId="4372"/>
    <cellStyle name="_인원계획표 _적격 _1.흙막이공사 - 견적대비조서(입찰)" xfId="4373"/>
    <cellStyle name="_인원계획표 _적격 _B-2-b(1).부대입찰 공내역" xfId="4374"/>
    <cellStyle name="_인원계획표 _적격 _공내역서" xfId="4375"/>
    <cellStyle name="_인원계획표 _적격 _공내역서_사본 - ☆태평동  도급내역" xfId="4376"/>
    <cellStyle name="_인원계획표 _적격 _공내역서_성남태평동설비공사" xfId="4377"/>
    <cellStyle name="_인원계획표 _적격 _공내역서_수원율전 실행내역" xfId="4378"/>
    <cellStyle name="_인원계획표 _적격 _공내역서_수원율전 실행내역 검토안" xfId="4379"/>
    <cellStyle name="_인원계획표 _적격 _공내역서_수원율전 실행내역 검토안_사본 - ☆태평동  도급내역" xfId="4380"/>
    <cellStyle name="_인원계획표 _적격 _공내역서_수원율전 실행내역 검토안_성남태평동설비공사" xfId="4381"/>
    <cellStyle name="_인원계획표 _적격 _공내역서_수원율전 실행내역 검토안_수원율전 실행내역" xfId="4382"/>
    <cellStyle name="_인원계획표 _적격 _공내역서_수원율전 실행내역 검토안_수원율전 실행내역 검토안" xfId="4383"/>
    <cellStyle name="_인원계획표 _적격 _공내역서_수원율전 실행내역 검토안_수원율전 실행내역 검토안_사본 - ☆태평동  도급내역" xfId="4384"/>
    <cellStyle name="_인원계획표 _적격 _공내역서_수원율전 실행내역 검토안_수원율전 실행내역 검토안_성남태평동설비공사" xfId="4385"/>
    <cellStyle name="_인원계획표 _적격 _공내역서_수원율전 실행내역 검토안_수원율전 실행내역 검토안_수정구 태평동 주상복합 실행내역 검토안" xfId="4386"/>
    <cellStyle name="_인원계획표 _적격 _공내역서_수원율전 실행내역 검토안_수원율전 실행내역 검토안_태평동 실행내역서" xfId="4387"/>
    <cellStyle name="_인원계획표 _적격 _공내역서_수원율전 실행내역 검토안_수원율전 실행내역 검토안_태평동도급내역(Rev.2)-12.26" xfId="4388"/>
    <cellStyle name="_인원계획표 _적격 _공내역서_수원율전 실행내역 검토안_수정구 태평동 주상복합 실행내역 검토안" xfId="4389"/>
    <cellStyle name="_인원계획표 _적격 _공내역서_수원율전 실행내역 검토안_태평동 실행내역서" xfId="4390"/>
    <cellStyle name="_인원계획표 _적격 _공내역서_수원율전 실행내역 검토안_태평동도급내역(Rev.2)-12.26" xfId="4391"/>
    <cellStyle name="_인원계획표 _적격 _공내역서_수원율전조합" xfId="4392"/>
    <cellStyle name="_인원계획표 _적격 _공내역서_수원율전조합_사본 - ☆태평동  도급내역" xfId="4393"/>
    <cellStyle name="_인원계획표 _적격 _공내역서_수원율전조합_성남태평동설비공사" xfId="4394"/>
    <cellStyle name="_인원계획표 _적격 _공내역서_수원율전조합_수원율전 실행내역" xfId="4395"/>
    <cellStyle name="_인원계획표 _적격 _공내역서_수원율전조합_수원율전 실행내역 검토안" xfId="4396"/>
    <cellStyle name="_인원계획표 _적격 _공내역서_수원율전조합_수원율전 실행내역 검토안_사본 - ☆태평동  도급내역" xfId="4397"/>
    <cellStyle name="_인원계획표 _적격 _공내역서_수원율전조합_수원율전 실행내역 검토안_성남태평동설비공사" xfId="4398"/>
    <cellStyle name="_인원계획표 _적격 _공내역서_수원율전조합_수원율전 실행내역 검토안_수정구 태평동 주상복합 실행내역 검토안" xfId="4399"/>
    <cellStyle name="_인원계획표 _적격 _공내역서_수원율전조합_수원율전 실행내역 검토안_태평동 실행내역서" xfId="4400"/>
    <cellStyle name="_인원계획표 _적격 _공내역서_수원율전조합_수원율전 실행내역 검토안_태평동도급내역(Rev.2)-12.26" xfId="4401"/>
    <cellStyle name="_인원계획표 _적격 _공내역서_수원율전조합_수정구 태평동 주상복합 실행내역 검토안" xfId="4402"/>
    <cellStyle name="_인원계획표 _적격 _공내역서_수원율전조합_태평동 실행내역서" xfId="4403"/>
    <cellStyle name="_인원계획표 _적격 _공내역서_수원율전조합_태평동도급내역(Rev.2)-12.26" xfId="4404"/>
    <cellStyle name="_인원계획표 _적격 _공내역서_수정구 태평동 주상복합 실행내역 검토안" xfId="4405"/>
    <cellStyle name="_인원계획표 _적격 _공내역서_태평동 실행내역서" xfId="4406"/>
    <cellStyle name="_인원계획표 _적격 _공내역서_태평동도급내역(Rev.2)-12.26" xfId="4407"/>
    <cellStyle name="_인원계획표 _적격 _공내역서-창호" xfId="4408"/>
    <cellStyle name="_인원계획표 _적격 _공내역서-창호_사본 - ☆태평동  도급내역" xfId="4409"/>
    <cellStyle name="_인원계획표 _적격 _공내역서-창호_성남태평동설비공사" xfId="4410"/>
    <cellStyle name="_인원계획표 _적격 _공내역서-창호_수원율전 실행내역" xfId="4411"/>
    <cellStyle name="_인원계획표 _적격 _공내역서-창호_수원율전 실행내역 검토안" xfId="4412"/>
    <cellStyle name="_인원계획표 _적격 _공내역서-창호_수원율전 실행내역 검토안_사본 - ☆태평동  도급내역" xfId="4413"/>
    <cellStyle name="_인원계획표 _적격 _공내역서-창호_수원율전 실행내역 검토안_성남태평동설비공사" xfId="4414"/>
    <cellStyle name="_인원계획표 _적격 _공내역서-창호_수원율전 실행내역 검토안_수원율전 실행내역" xfId="4415"/>
    <cellStyle name="_인원계획표 _적격 _공내역서-창호_수원율전 실행내역 검토안_수원율전 실행내역 검토안" xfId="4416"/>
    <cellStyle name="_인원계획표 _적격 _공내역서-창호_수원율전 실행내역 검토안_수원율전 실행내역 검토안_사본 - ☆태평동  도급내역" xfId="4417"/>
    <cellStyle name="_인원계획표 _적격 _공내역서-창호_수원율전 실행내역 검토안_수원율전 실행내역 검토안_성남태평동설비공사" xfId="4418"/>
    <cellStyle name="_인원계획표 _적격 _공내역서-창호_수원율전 실행내역 검토안_수원율전 실행내역 검토안_수정구 태평동 주상복합 실행내역 검토안" xfId="4419"/>
    <cellStyle name="_인원계획표 _적격 _공내역서-창호_수원율전 실행내역 검토안_수원율전 실행내역 검토안_태평동 실행내역서" xfId="4420"/>
    <cellStyle name="_인원계획표 _적격 _공내역서-창호_수원율전 실행내역 검토안_수원율전 실행내역 검토안_태평동도급내역(Rev.2)-12.26" xfId="4421"/>
    <cellStyle name="_인원계획표 _적격 _공내역서-창호_수원율전 실행내역 검토안_수정구 태평동 주상복합 실행내역 검토안" xfId="4422"/>
    <cellStyle name="_인원계획표 _적격 _공내역서-창호_수원율전 실행내역 검토안_태평동 실행내역서" xfId="4423"/>
    <cellStyle name="_인원계획표 _적격 _공내역서-창호_수원율전 실행내역 검토안_태평동도급내역(Rev.2)-12.26" xfId="4424"/>
    <cellStyle name="_인원계획표 _적격 _공내역서-창호_수원율전조합" xfId="4425"/>
    <cellStyle name="_인원계획표 _적격 _공내역서-창호_수원율전조합_사본 - ☆태평동  도급내역" xfId="4426"/>
    <cellStyle name="_인원계획표 _적격 _공내역서-창호_수원율전조합_성남태평동설비공사" xfId="4427"/>
    <cellStyle name="_인원계획표 _적격 _공내역서-창호_수원율전조합_수원율전 실행내역" xfId="4428"/>
    <cellStyle name="_인원계획표 _적격 _공내역서-창호_수원율전조합_수원율전 실행내역 검토안" xfId="4429"/>
    <cellStyle name="_인원계획표 _적격 _공내역서-창호_수원율전조합_수원율전 실행내역 검토안_사본 - ☆태평동  도급내역" xfId="4430"/>
    <cellStyle name="_인원계획표 _적격 _공내역서-창호_수원율전조합_수원율전 실행내역 검토안_성남태평동설비공사" xfId="4431"/>
    <cellStyle name="_인원계획표 _적격 _공내역서-창호_수원율전조합_수원율전 실행내역 검토안_수정구 태평동 주상복합 실행내역 검토안" xfId="4432"/>
    <cellStyle name="_인원계획표 _적격 _공내역서-창호_수원율전조합_수원율전 실행내역 검토안_태평동 실행내역서" xfId="4433"/>
    <cellStyle name="_인원계획표 _적격 _공내역서-창호_수원율전조합_수원율전 실행내역 검토안_태평동도급내역(Rev.2)-12.26" xfId="4434"/>
    <cellStyle name="_인원계획표 _적격 _공내역서-창호_수원율전조합_수정구 태평동 주상복합 실행내역 검토안" xfId="4435"/>
    <cellStyle name="_인원계획표 _적격 _공내역서-창호_수원율전조합_태평동 실행내역서" xfId="4436"/>
    <cellStyle name="_인원계획표 _적격 _공내역서-창호_수원율전조합_태평동도급내역(Rev.2)-12.26" xfId="4437"/>
    <cellStyle name="_인원계획표 _적격 _공내역서-창호_수정구 태평동 주상복합 실행내역 검토안" xfId="4438"/>
    <cellStyle name="_인원계획표 _적격 _공내역서-창호_태평동 실행내역서" xfId="4439"/>
    <cellStyle name="_인원계획표 _적격 _공내역서-창호_태평동도급내역(Rev.2)-12.26" xfId="4440"/>
    <cellStyle name="_인원계획표 _적격 _공내역서-창호분개" xfId="4441"/>
    <cellStyle name="_인원계획표 _적격 _공내역서-창호분개_사본 - ☆태평동  도급내역" xfId="4442"/>
    <cellStyle name="_인원계획표 _적격 _공내역서-창호분개_성남태평동설비공사" xfId="4443"/>
    <cellStyle name="_인원계획표 _적격 _공내역서-창호분개_수원율전 실행내역" xfId="4444"/>
    <cellStyle name="_인원계획표 _적격 _공내역서-창호분개_수원율전 실행내역 검토안" xfId="4445"/>
    <cellStyle name="_인원계획표 _적격 _공내역서-창호분개_수원율전 실행내역 검토안_사본 - ☆태평동  도급내역" xfId="4446"/>
    <cellStyle name="_인원계획표 _적격 _공내역서-창호분개_수원율전 실행내역 검토안_성남태평동설비공사" xfId="4447"/>
    <cellStyle name="_인원계획표 _적격 _공내역서-창호분개_수원율전 실행내역 검토안_수원율전 실행내역" xfId="4448"/>
    <cellStyle name="_인원계획표 _적격 _공내역서-창호분개_수원율전 실행내역 검토안_수원율전 실행내역 검토안" xfId="4449"/>
    <cellStyle name="_인원계획표 _적격 _공내역서-창호분개_수원율전 실행내역 검토안_수원율전 실행내역 검토안_사본 - ☆태평동  도급내역" xfId="4450"/>
    <cellStyle name="_인원계획표 _적격 _공내역서-창호분개_수원율전 실행내역 검토안_수원율전 실행내역 검토안_성남태평동설비공사" xfId="4451"/>
    <cellStyle name="_인원계획표 _적격 _공내역서-창호분개_수원율전 실행내역 검토안_수원율전 실행내역 검토안_수정구 태평동 주상복합 실행내역 검토안" xfId="4452"/>
    <cellStyle name="_인원계획표 _적격 _공내역서-창호분개_수원율전 실행내역 검토안_수원율전 실행내역 검토안_태평동 실행내역서" xfId="4453"/>
    <cellStyle name="_인원계획표 _적격 _공내역서-창호분개_수원율전 실행내역 검토안_수원율전 실행내역 검토안_태평동도급내역(Rev.2)-12.26" xfId="4454"/>
    <cellStyle name="_인원계획표 _적격 _공내역서-창호분개_수원율전 실행내역 검토안_수정구 태평동 주상복합 실행내역 검토안" xfId="4455"/>
    <cellStyle name="_인원계획표 _적격 _공내역서-창호분개_수원율전 실행내역 검토안_태평동 실행내역서" xfId="4456"/>
    <cellStyle name="_인원계획표 _적격 _공내역서-창호분개_수원율전 실행내역 검토안_태평동도급내역(Rev.2)-12.26" xfId="4457"/>
    <cellStyle name="_인원계획표 _적격 _공내역서-창호분개_수원율전조합" xfId="4458"/>
    <cellStyle name="_인원계획표 _적격 _공내역서-창호분개_수원율전조합_사본 - ☆태평동  도급내역" xfId="4459"/>
    <cellStyle name="_인원계획표 _적격 _공내역서-창호분개_수원율전조합_성남태평동설비공사" xfId="4460"/>
    <cellStyle name="_인원계획표 _적격 _공내역서-창호분개_수원율전조합_수원율전 실행내역" xfId="4461"/>
    <cellStyle name="_인원계획표 _적격 _공내역서-창호분개_수원율전조합_수원율전 실행내역 검토안" xfId="4462"/>
    <cellStyle name="_인원계획표 _적격 _공내역서-창호분개_수원율전조합_수원율전 실행내역 검토안_사본 - ☆태평동  도급내역" xfId="4463"/>
    <cellStyle name="_인원계획표 _적격 _공내역서-창호분개_수원율전조합_수원율전 실행내역 검토안_성남태평동설비공사" xfId="4464"/>
    <cellStyle name="_인원계획표 _적격 _공내역서-창호분개_수원율전조합_수원율전 실행내역 검토안_수정구 태평동 주상복합 실행내역 검토안" xfId="4465"/>
    <cellStyle name="_인원계획표 _적격 _공내역서-창호분개_수원율전조합_수원율전 실행내역 검토안_태평동 실행내역서" xfId="4466"/>
    <cellStyle name="_인원계획표 _적격 _공내역서-창호분개_수원율전조합_수원율전 실행내역 검토안_태평동도급내역(Rev.2)-12.26" xfId="4467"/>
    <cellStyle name="_인원계획표 _적격 _공내역서-창호분개_수원율전조합_수정구 태평동 주상복합 실행내역 검토안" xfId="4468"/>
    <cellStyle name="_인원계획표 _적격 _공내역서-창호분개_수원율전조합_태평동 실행내역서" xfId="4469"/>
    <cellStyle name="_인원계획표 _적격 _공내역서-창호분개_수원율전조합_태평동도급내역(Rev.2)-12.26" xfId="4470"/>
    <cellStyle name="_인원계획표 _적격 _공내역서-창호분개_수정구 태평동 주상복합 실행내역 검토안" xfId="4471"/>
    <cellStyle name="_인원계획표 _적격 _공내역서-창호분개_태평동 실행내역서" xfId="4472"/>
    <cellStyle name="_인원계획표 _적격 _공내역서-창호분개_태평동도급내역(Rev.2)-12.26" xfId="4473"/>
    <cellStyle name="_인원계획표 _적격 _사본 - ☆태평동  도급내역" xfId="4474"/>
    <cellStyle name="_인원계획표 _적격 _성남태평동설비공사" xfId="4475"/>
    <cellStyle name="_인원계획표 _적격 _수원율전 실행내역" xfId="4476"/>
    <cellStyle name="_인원계획표 _적격 _수원율전 실행내역 검토안" xfId="4477"/>
    <cellStyle name="_인원계획표 _적격 _수원율전 실행내역 검토안_사본 - ☆태평동  도급내역" xfId="4478"/>
    <cellStyle name="_인원계획표 _적격 _수원율전 실행내역 검토안_성남태평동설비공사" xfId="4479"/>
    <cellStyle name="_인원계획표 _적격 _수원율전 실행내역 검토안_수원율전 실행내역" xfId="4480"/>
    <cellStyle name="_인원계획표 _적격 _수원율전 실행내역 검토안_수원율전 실행내역 검토안" xfId="4481"/>
    <cellStyle name="_인원계획표 _적격 _수원율전 실행내역 검토안_수원율전 실행내역 검토안_사본 - ☆태평동  도급내역" xfId="4482"/>
    <cellStyle name="_인원계획표 _적격 _수원율전 실행내역 검토안_수원율전 실행내역 검토안_성남태평동설비공사" xfId="4483"/>
    <cellStyle name="_인원계획표 _적격 _수원율전 실행내역 검토안_수원율전 실행내역 검토안_수정구 태평동 주상복합 실행내역 검토안" xfId="4484"/>
    <cellStyle name="_인원계획표 _적격 _수원율전 실행내역 검토안_수원율전 실행내역 검토안_태평동 실행내역서" xfId="4485"/>
    <cellStyle name="_인원계획표 _적격 _수원율전 실행내역 검토안_수원율전 실행내역 검토안_태평동도급내역(Rev.2)-12.26" xfId="4486"/>
    <cellStyle name="_인원계획표 _적격 _수원율전 실행내역 검토안_수정구 태평동 주상복합 실행내역 검토안" xfId="4487"/>
    <cellStyle name="_인원계획표 _적격 _수원율전 실행내역 검토안_태평동 실행내역서" xfId="4488"/>
    <cellStyle name="_인원계획표 _적격 _수원율전 실행내역 검토안_태평동도급내역(Rev.2)-12.26" xfId="4489"/>
    <cellStyle name="_인원계획표 _적격 _수원율전조합" xfId="4490"/>
    <cellStyle name="_인원계획표 _적격 _수원율전조합_사본 - ☆태평동  도급내역" xfId="4491"/>
    <cellStyle name="_인원계획표 _적격 _수원율전조합_성남태평동설비공사" xfId="4492"/>
    <cellStyle name="_인원계획표 _적격 _수원율전조합_수원율전 실행내역" xfId="4493"/>
    <cellStyle name="_인원계획표 _적격 _수원율전조합_수원율전 실행내역 검토안" xfId="4494"/>
    <cellStyle name="_인원계획표 _적격 _수원율전조합_수원율전 실행내역 검토안_사본 - ☆태평동  도급내역" xfId="4495"/>
    <cellStyle name="_인원계획표 _적격 _수원율전조합_수원율전 실행내역 검토안_성남태평동설비공사" xfId="4496"/>
    <cellStyle name="_인원계획표 _적격 _수원율전조합_수원율전 실행내역 검토안_수정구 태평동 주상복합 실행내역 검토안" xfId="4497"/>
    <cellStyle name="_인원계획표 _적격 _수원율전조합_수원율전 실행내역 검토안_태평동 실행내역서" xfId="4498"/>
    <cellStyle name="_인원계획표 _적격 _수원율전조합_수원율전 실행내역 검토안_태평동도급내역(Rev.2)-12.26" xfId="4499"/>
    <cellStyle name="_인원계획표 _적격 _수원율전조합_수정구 태평동 주상복합 실행내역 검토안" xfId="4500"/>
    <cellStyle name="_인원계획표 _적격 _수원율전조합_태평동 실행내역서" xfId="4501"/>
    <cellStyle name="_인원계획표 _적격 _수원율전조합_태평동도급내역(Rev.2)-12.26" xfId="4502"/>
    <cellStyle name="_인원계획표 _적격 _수정구 태평동 주상복합 실행내역 검토안" xfId="4503"/>
    <cellStyle name="_인원계획표 _적격 _지붕공사" xfId="4504"/>
    <cellStyle name="_인원계획표 _적격 _지붕공사_1.흙막이공사 - 견적대비조서(입찰)" xfId="4505"/>
    <cellStyle name="_인원계획표 _적격 _지붕공사_사본 - ☆태평동  도급내역" xfId="4506"/>
    <cellStyle name="_인원계획표 _적격 _지붕공사_성남태평동설비공사" xfId="4507"/>
    <cellStyle name="_인원계획표 _적격 _지붕공사_수원율전 실행내역" xfId="4508"/>
    <cellStyle name="_인원계획표 _적격 _지붕공사_수원율전 실행내역 검토안" xfId="4509"/>
    <cellStyle name="_인원계획표 _적격 _지붕공사_수원율전 실행내역 검토안_사본 - ☆태평동  도급내역" xfId="4510"/>
    <cellStyle name="_인원계획표 _적격 _지붕공사_수원율전 실행내역 검토안_성남태평동설비공사" xfId="4511"/>
    <cellStyle name="_인원계획표 _적격 _지붕공사_수원율전 실행내역 검토안_수원율전 실행내역" xfId="4512"/>
    <cellStyle name="_인원계획표 _적격 _지붕공사_수원율전 실행내역 검토안_수원율전 실행내역 검토안" xfId="4513"/>
    <cellStyle name="_인원계획표 _적격 _지붕공사_수원율전 실행내역 검토안_수원율전 실행내역 검토안_사본 - ☆태평동  도급내역" xfId="4514"/>
    <cellStyle name="_인원계획표 _적격 _지붕공사_수원율전 실행내역 검토안_수원율전 실행내역 검토안_성남태평동설비공사" xfId="4515"/>
    <cellStyle name="_인원계획표 _적격 _지붕공사_수원율전 실행내역 검토안_수원율전 실행내역 검토안_수정구 태평동 주상복합 실행내역 검토안" xfId="4516"/>
    <cellStyle name="_인원계획표 _적격 _지붕공사_수원율전 실행내역 검토안_수원율전 실행내역 검토안_태평동 실행내역서" xfId="4517"/>
    <cellStyle name="_인원계획표 _적격 _지붕공사_수원율전 실행내역 검토안_수원율전 실행내역 검토안_태평동도급내역(Rev.2)-12.26" xfId="4518"/>
    <cellStyle name="_인원계획표 _적격 _지붕공사_수원율전 실행내역 검토안_수정구 태평동 주상복합 실행내역 검토안" xfId="4519"/>
    <cellStyle name="_인원계획표 _적격 _지붕공사_수원율전 실행내역 검토안_태평동 실행내역서" xfId="4520"/>
    <cellStyle name="_인원계획표 _적격 _지붕공사_수원율전 실행내역 검토안_태평동도급내역(Rev.2)-12.26" xfId="4521"/>
    <cellStyle name="_인원계획표 _적격 _지붕공사_수원율전조합" xfId="4522"/>
    <cellStyle name="_인원계획표 _적격 _지붕공사_수원율전조합_사본 - ☆태평동  도급내역" xfId="4523"/>
    <cellStyle name="_인원계획표 _적격 _지붕공사_수원율전조합_성남태평동설비공사" xfId="4524"/>
    <cellStyle name="_인원계획표 _적격 _지붕공사_수원율전조합_수원율전 실행내역" xfId="4525"/>
    <cellStyle name="_인원계획표 _적격 _지붕공사_수원율전조합_수원율전 실행내역 검토안" xfId="4526"/>
    <cellStyle name="_인원계획표 _적격 _지붕공사_수원율전조합_수원율전 실행내역 검토안_사본 - ☆태평동  도급내역" xfId="4527"/>
    <cellStyle name="_인원계획표 _적격 _지붕공사_수원율전조합_수원율전 실행내역 검토안_성남태평동설비공사" xfId="4528"/>
    <cellStyle name="_인원계획표 _적격 _지붕공사_수원율전조합_수원율전 실행내역 검토안_수정구 태평동 주상복합 실행내역 검토안" xfId="4529"/>
    <cellStyle name="_인원계획표 _적격 _지붕공사_수원율전조합_수원율전 실행내역 검토안_태평동 실행내역서" xfId="4530"/>
    <cellStyle name="_인원계획표 _적격 _지붕공사_수원율전조합_수원율전 실행내역 검토안_태평동도급내역(Rev.2)-12.26" xfId="4531"/>
    <cellStyle name="_인원계획표 _적격 _지붕공사_수원율전조합_수정구 태평동 주상복합 실행내역 검토안" xfId="4532"/>
    <cellStyle name="_인원계획표 _적격 _지붕공사_수원율전조합_태평동 실행내역서" xfId="4533"/>
    <cellStyle name="_인원계획표 _적격 _지붕공사_수원율전조합_태평동도급내역(Rev.2)-12.26" xfId="4534"/>
    <cellStyle name="_인원계획표 _적격 _지붕공사_수정구 태평동 주상복합 실행내역 검토안" xfId="4535"/>
    <cellStyle name="_인원계획표 _적격 _지붕공사_태평동 실행내역서" xfId="4536"/>
    <cellStyle name="_인원계획표 _적격 _지붕공사_태평동도급내역(Rev.2)-12.26" xfId="4537"/>
    <cellStyle name="_인원계획표 _적격 _태평동 실행내역서" xfId="4538"/>
    <cellStyle name="_인원계획표 _적격 _태평동도급내역(Rev.2)-12.26" xfId="4539"/>
    <cellStyle name="_인원계획표 _적격 _현장간접비(현장기준안)-60개월)" xfId="4540"/>
    <cellStyle name="_인원계획표 _지붕공사" xfId="4541"/>
    <cellStyle name="_인원계획표 _지붕공사_1.흙막이공사 - 견적대비조서(입찰)" xfId="4542"/>
    <cellStyle name="_인원계획표 _지붕공사_사본 - ☆태평동  도급내역" xfId="4543"/>
    <cellStyle name="_인원계획표 _지붕공사_성남태평동설비공사" xfId="4544"/>
    <cellStyle name="_인원계획표 _지붕공사_수원율전 실행내역" xfId="4545"/>
    <cellStyle name="_인원계획표 _지붕공사_수원율전 실행내역 검토안" xfId="4546"/>
    <cellStyle name="_인원계획표 _지붕공사_수원율전 실행내역 검토안_사본 - ☆태평동  도급내역" xfId="4547"/>
    <cellStyle name="_인원계획표 _지붕공사_수원율전 실행내역 검토안_성남태평동설비공사" xfId="4548"/>
    <cellStyle name="_인원계획표 _지붕공사_수원율전 실행내역 검토안_수원율전 실행내역" xfId="4549"/>
    <cellStyle name="_인원계획표 _지붕공사_수원율전 실행내역 검토안_수원율전 실행내역 검토안" xfId="4550"/>
    <cellStyle name="_인원계획표 _지붕공사_수원율전 실행내역 검토안_수원율전 실행내역 검토안_사본 - ☆태평동  도급내역" xfId="4551"/>
    <cellStyle name="_인원계획표 _지붕공사_수원율전 실행내역 검토안_수원율전 실행내역 검토안_성남태평동설비공사" xfId="4552"/>
    <cellStyle name="_인원계획표 _지붕공사_수원율전 실행내역 검토안_수원율전 실행내역 검토안_수정구 태평동 주상복합 실행내역 검토안" xfId="4553"/>
    <cellStyle name="_인원계획표 _지붕공사_수원율전 실행내역 검토안_수원율전 실행내역 검토안_태평동 실행내역서" xfId="4554"/>
    <cellStyle name="_인원계획표 _지붕공사_수원율전 실행내역 검토안_수원율전 실행내역 검토안_태평동도급내역(Rev.2)-12.26" xfId="4555"/>
    <cellStyle name="_인원계획표 _지붕공사_수원율전 실행내역 검토안_수정구 태평동 주상복합 실행내역 검토안" xfId="4556"/>
    <cellStyle name="_인원계획표 _지붕공사_수원율전 실행내역 검토안_태평동 실행내역서" xfId="4557"/>
    <cellStyle name="_인원계획표 _지붕공사_수원율전 실행내역 검토안_태평동도급내역(Rev.2)-12.26" xfId="4558"/>
    <cellStyle name="_인원계획표 _지붕공사_수원율전조합" xfId="4559"/>
    <cellStyle name="_인원계획표 _지붕공사_수원율전조합_사본 - ☆태평동  도급내역" xfId="4560"/>
    <cellStyle name="_인원계획표 _지붕공사_수원율전조합_성남태평동설비공사" xfId="4561"/>
    <cellStyle name="_인원계획표 _지붕공사_수원율전조합_수원율전 실행내역" xfId="4562"/>
    <cellStyle name="_인원계획표 _지붕공사_수원율전조합_수원율전 실행내역 검토안" xfId="4563"/>
    <cellStyle name="_인원계획표 _지붕공사_수원율전조합_수원율전 실행내역 검토안_사본 - ☆태평동  도급내역" xfId="4564"/>
    <cellStyle name="_인원계획표 _지붕공사_수원율전조합_수원율전 실행내역 검토안_성남태평동설비공사" xfId="4565"/>
    <cellStyle name="_인원계획표 _지붕공사_수원율전조합_수원율전 실행내역 검토안_수정구 태평동 주상복합 실행내역 검토안" xfId="4566"/>
    <cellStyle name="_인원계획표 _지붕공사_수원율전조합_수원율전 실행내역 검토안_태평동 실행내역서" xfId="4567"/>
    <cellStyle name="_인원계획표 _지붕공사_수원율전조합_수원율전 실행내역 검토안_태평동도급내역(Rev.2)-12.26" xfId="4568"/>
    <cellStyle name="_인원계획표 _지붕공사_수원율전조합_수정구 태평동 주상복합 실행내역 검토안" xfId="4569"/>
    <cellStyle name="_인원계획표 _지붕공사_수원율전조합_태평동 실행내역서" xfId="4570"/>
    <cellStyle name="_인원계획표 _지붕공사_수원율전조합_태평동도급내역(Rev.2)-12.26" xfId="4571"/>
    <cellStyle name="_인원계획표 _지붕공사_수정구 태평동 주상복합 실행내역 검토안" xfId="4572"/>
    <cellStyle name="_인원계획표 _지붕공사_태평동 실행내역서" xfId="4573"/>
    <cellStyle name="_인원계획표 _지붕공사_태평동도급내역(Rev.2)-12.26" xfId="4574"/>
    <cellStyle name="_인원계획표 _청주비하내역(04.09.16)" xfId="4575"/>
    <cellStyle name="_인원계획표 _추가일위대가표 총괄" xfId="4576"/>
    <cellStyle name="_인원계획표 _태평동 실행내역서" xfId="4577"/>
    <cellStyle name="_인원계획표 _태평동도급내역(Rev.2)-12.26" xfId="4578"/>
    <cellStyle name="_인원계획표 _현대건설 대구대천" xfId="4579"/>
    <cellStyle name="_인원계획표 _현장간접비(현장기준안)-60개월)" xfId="4580"/>
    <cellStyle name="_일위대가" xfId="4581"/>
    <cellStyle name="_임금(진흥콘크리트)" xfId="4582"/>
    <cellStyle name="_입찰표지 " xfId="4583"/>
    <cellStyle name="_입찰표지 _00.실행예산(결재)" xfId="4584"/>
    <cellStyle name="_입찰표지 _07.복수리슈빌 미장" xfId="4585"/>
    <cellStyle name="_입찰표지 _1.방수공사" xfId="4586"/>
    <cellStyle name="_입찰표지 _1.방수공사_1.흙막이공사 - 견적대비조서(입찰)" xfId="4587"/>
    <cellStyle name="_입찰표지 _1.흙막이공사 - 견적대비조서(입찰)" xfId="4588"/>
    <cellStyle name="_입찰표지 _2007현황보고양식" xfId="4589"/>
    <cellStyle name="_입찰표지 _B-2-b(1).부대입찰 공내역" xfId="4590"/>
    <cellStyle name="_입찰표지 _Book1" xfId="4591"/>
    <cellStyle name="_입찰표지 _Book1_00.실행예산(결재)" xfId="4592"/>
    <cellStyle name="_입찰표지 _Book1_07.복수리슈빌 미장" xfId="4593"/>
    <cellStyle name="_입찰표지 _Book1_견적용내역" xfId="4594"/>
    <cellStyle name="_입찰표지 _Book1_견적용내역(도급비교)" xfId="4595"/>
    <cellStyle name="_입찰표지 _Book1_견적용내역(도급비교)_관저리슈빌최종실행1" xfId="4596"/>
    <cellStyle name="_입찰표지 _Book1_견적용내역(도급비교)_관저리슈빌최종실행1_관저리슈빌최종실행1" xfId="4597"/>
    <cellStyle name="_입찰표지 _Book1_견적용내역_관저리슈빌최종실행1" xfId="4598"/>
    <cellStyle name="_입찰표지 _Book1_견적용내역_관저리슈빌최종실행1_관저리슈빌최종실행1" xfId="4599"/>
    <cellStyle name="_입찰표지 _Book1_관저리슈빌최종실행(1224)" xfId="4600"/>
    <cellStyle name="_입찰표지 _Book1_관저리슈빌최종실행(1224)_관저리슈빌최종실행1" xfId="4601"/>
    <cellStyle name="_입찰표지 _Book1_관저리슈빌최종실행(1224)_관저리슈빌최종실행1_관저리슈빌최종실행1" xfId="4602"/>
    <cellStyle name="_입찰표지 _Book1_관저리슈빌최종실행1" xfId="4603"/>
    <cellStyle name="_입찰표지 _Book1_노은14BL 최종내역서(04.10.05)" xfId="4604"/>
    <cellStyle name="_입찰표지 _Book1_노은14BL 최종내역서(04.10.05)_복사본 13블럭내역(최종04.10.05)" xfId="4605"/>
    <cellStyle name="_입찰표지 _Book1_노은14BL 최종내역서(04.6.18)" xfId="4606"/>
    <cellStyle name="_입찰표지 _Book1_노은14BL 최종내역서(04.6.18)_노은14BL 최종내역서(04.10.05)" xfId="4607"/>
    <cellStyle name="_입찰표지 _Book1_노은14BL 최종내역서(04.6.18)_노은14BL 최종내역서(04.10.05)_복사본 13블럭내역(최종04.10.05)" xfId="4608"/>
    <cellStyle name="_입찰표지 _Book1_노은14BL 최종내역서(04.6.18)_노은2지구 13블럭내역(최종04.10.05)" xfId="4609"/>
    <cellStyle name="_입찰표지 _Book1_노은14BL 최종내역서(04.6.18)_청주비하내역(04.09.16)" xfId="4610"/>
    <cellStyle name="_입찰표지 _Book1_노은14BL 최종내역서(04.6.24)" xfId="4611"/>
    <cellStyle name="_입찰표지 _Book1_노은14BL 최종내역서(04.6.24)_검토" xfId="4612"/>
    <cellStyle name="_입찰표지 _Book1_노은14BL 최종내역서(04.6.24)_검토_복사본 13블럭내역(최종04.10.05)" xfId="4613"/>
    <cellStyle name="_입찰표지 _Book1_노은14BL 최종내역서(04.6.24)_검토1" xfId="4614"/>
    <cellStyle name="_입찰표지 _Book1_노은14BL 최종내역서(04.6.24)_검토1_복사본 13블럭내역(최종04.10.05)" xfId="4615"/>
    <cellStyle name="_입찰표지 _Book1_노은14BL 최종내역서(04.6.24)_검토2" xfId="4616"/>
    <cellStyle name="_입찰표지 _Book1_노은14BL 최종내역서(04.6.24)_검토2_복사본 13블럭내역(최종04.10.05)" xfId="4617"/>
    <cellStyle name="_입찰표지 _Book1_노은14BL 최종내역서(04.6.24)_복사본 13블럭내역(최종04.10.05)" xfId="4618"/>
    <cellStyle name="_입찰표지 _Book1_노은2지구 13블럭내역(최종04.10.05)" xfId="4619"/>
    <cellStyle name="_입찰표지 _Book1_동백리슈빌 최종내역서(단가참고)" xfId="4620"/>
    <cellStyle name="_입찰표지 _Book1_동백리슈빌 최종내역서(단가참고)_복사본 13블럭내역(최종04.10.05)" xfId="4621"/>
    <cellStyle name="_입찰표지 _Book1_동백리슈빌 확정내역서(2004.02.10)" xfId="4622"/>
    <cellStyle name="_입찰표지 _Book1_리슈빌 공사별 비교(전체현장)" xfId="4623"/>
    <cellStyle name="_입찰표지 _Book1_리슈빌 공사별 비교(전체현장)_복사본 13블럭내역(최종04.10.05)" xfId="4624"/>
    <cellStyle name="_입찰표지 _Book1_삼익비교실행" xfId="4625"/>
    <cellStyle name="_입찰표지 _Book1_삼익비교실행_00.실행예산(결재)" xfId="4626"/>
    <cellStyle name="_입찰표지 _Book1_삼익비교실행_07.복수리슈빌 미장" xfId="4627"/>
    <cellStyle name="_입찰표지 _Book1_삼익비교실행_견적용내역" xfId="4628"/>
    <cellStyle name="_입찰표지 _Book1_삼익비교실행_견적용내역(도급비교)" xfId="4629"/>
    <cellStyle name="_입찰표지 _Book1_삼익비교실행_견적용내역(도급비교)_관저리슈빌최종실행1" xfId="4630"/>
    <cellStyle name="_입찰표지 _Book1_삼익비교실행_견적용내역(도급비교)_관저리슈빌최종실행1_관저리슈빌최종실행1" xfId="4631"/>
    <cellStyle name="_입찰표지 _Book1_삼익비교실행_견적용내역_관저리슈빌최종실행1" xfId="4632"/>
    <cellStyle name="_입찰표지 _Book1_삼익비교실행_견적용내역_관저리슈빌최종실행1_관저리슈빌최종실행1" xfId="4633"/>
    <cellStyle name="_입찰표지 _Book1_삼익비교실행_관저리슈빌최종실행(1224)" xfId="4634"/>
    <cellStyle name="_입찰표지 _Book1_삼익비교실행_관저리슈빌최종실행(1224)_관저리슈빌최종실행1" xfId="4635"/>
    <cellStyle name="_입찰표지 _Book1_삼익비교실행_관저리슈빌최종실행(1224)_관저리슈빌최종실행1_관저리슈빌최종실행1" xfId="4636"/>
    <cellStyle name="_입찰표지 _Book1_삼익비교실행_관저리슈빌최종실행1" xfId="4637"/>
    <cellStyle name="_입찰표지 _Book1_삼익비교실행_노은14BL 최종내역서(04.10.05)" xfId="4638"/>
    <cellStyle name="_입찰표지 _Book1_삼익비교실행_노은14BL 최종내역서(04.10.05)_복사본 13블럭내역(최종04.10.05)" xfId="4639"/>
    <cellStyle name="_입찰표지 _Book1_삼익비교실행_노은14BL 최종내역서(04.6.18)" xfId="4640"/>
    <cellStyle name="_입찰표지 _Book1_삼익비교실행_노은14BL 최종내역서(04.6.18)_노은14BL 최종내역서(04.10.05)" xfId="4641"/>
    <cellStyle name="_입찰표지 _Book1_삼익비교실행_노은14BL 최종내역서(04.6.18)_노은14BL 최종내역서(04.10.05)_복사본 13블럭내역(최종04.10.05)" xfId="4642"/>
    <cellStyle name="_입찰표지 _Book1_삼익비교실행_노은14BL 최종내역서(04.6.18)_노은2지구 13블럭내역(최종04.10.05)" xfId="4643"/>
    <cellStyle name="_입찰표지 _Book1_삼익비교실행_노은14BL 최종내역서(04.6.18)_청주비하내역(04.09.16)" xfId="4644"/>
    <cellStyle name="_입찰표지 _Book1_삼익비교실행_노은14BL 최종내역서(04.6.24)" xfId="4645"/>
    <cellStyle name="_입찰표지 _Book1_삼익비교실행_노은14BL 최종내역서(04.6.24)_검토" xfId="4646"/>
    <cellStyle name="_입찰표지 _Book1_삼익비교실행_노은14BL 최종내역서(04.6.24)_검토_복사본 13블럭내역(최종04.10.05)" xfId="4647"/>
    <cellStyle name="_입찰표지 _Book1_삼익비교실행_노은14BL 최종내역서(04.6.24)_검토1" xfId="4648"/>
    <cellStyle name="_입찰표지 _Book1_삼익비교실행_노은14BL 최종내역서(04.6.24)_검토1_복사본 13블럭내역(최종04.10.05)" xfId="4649"/>
    <cellStyle name="_입찰표지 _Book1_삼익비교실행_노은14BL 최종내역서(04.6.24)_검토2" xfId="4650"/>
    <cellStyle name="_입찰표지 _Book1_삼익비교실행_노은14BL 최종내역서(04.6.24)_검토2_복사본 13블럭내역(최종04.10.05)" xfId="4651"/>
    <cellStyle name="_입찰표지 _Book1_삼익비교실행_노은14BL 최종내역서(04.6.24)_복사본 13블럭내역(최종04.10.05)" xfId="4652"/>
    <cellStyle name="_입찰표지 _Book1_삼익비교실행_노은2지구 13블럭내역(최종04.10.05)" xfId="4653"/>
    <cellStyle name="_입찰표지 _Book1_삼익비교실행_동백리슈빌 최종내역서(단가참고)" xfId="4654"/>
    <cellStyle name="_입찰표지 _Book1_삼익비교실행_동백리슈빌 최종내역서(단가참고)_복사본 13블럭내역(최종04.10.05)" xfId="4655"/>
    <cellStyle name="_입찰표지 _Book1_삼익비교실행_동백리슈빌 확정내역서(2004.02.10)" xfId="4656"/>
    <cellStyle name="_입찰표지 _Book1_삼익비교실행_리슈빌 공사별 비교(전체현장)" xfId="4657"/>
    <cellStyle name="_입찰표지 _Book1_삼익비교실행_리슈빌 공사별 비교(전체현장)_복사본 13블럭내역(최종04.10.05)" xfId="4658"/>
    <cellStyle name="_입찰표지 _Book1_삼익비교실행_실행(노은리슈빌)" xfId="4659"/>
    <cellStyle name="_입찰표지 _Book1_삼익비교실행_실행(노은리슈빌)_관저리슈빌최종실행1" xfId="4660"/>
    <cellStyle name="_입찰표지 _Book1_삼익비교실행_실행(노은리슈빌)_관저리슈빌최종실행1_관저리슈빌최종실행1" xfId="4661"/>
    <cellStyle name="_입찰표지 _Book1_삼익비교실행_실행예산 (2004.03.29)" xfId="4662"/>
    <cellStyle name="_입찰표지 _Book1_삼익비교실행_용인IC 내역서(결재0413)" xfId="4663"/>
    <cellStyle name="_입찰표지 _Book1_삼익비교실행_청주비하내역(04.09.16)" xfId="4664"/>
    <cellStyle name="_입찰표지 _Book1_삼익협의실행" xfId="4665"/>
    <cellStyle name="_입찰표지 _Book1_삼익협의실행_00.실행예산(결재)" xfId="4666"/>
    <cellStyle name="_입찰표지 _Book1_삼익협의실행_07.복수리슈빌 미장" xfId="4667"/>
    <cellStyle name="_입찰표지 _Book1_삼익협의실행_견적용내역" xfId="4668"/>
    <cellStyle name="_입찰표지 _Book1_삼익협의실행_견적용내역(도급비교)" xfId="4669"/>
    <cellStyle name="_입찰표지 _Book1_삼익협의실행_견적용내역(도급비교)_관저리슈빌최종실행1" xfId="4670"/>
    <cellStyle name="_입찰표지 _Book1_삼익협의실행_견적용내역(도급비교)_관저리슈빌최종실행1_관저리슈빌최종실행1" xfId="4671"/>
    <cellStyle name="_입찰표지 _Book1_삼익협의실행_견적용내역_관저리슈빌최종실행1" xfId="4672"/>
    <cellStyle name="_입찰표지 _Book1_삼익협의실행_견적용내역_관저리슈빌최종실행1_관저리슈빌최종실행1" xfId="4673"/>
    <cellStyle name="_입찰표지 _Book1_삼익협의실행_관저리슈빌최종실행(1224)" xfId="4674"/>
    <cellStyle name="_입찰표지 _Book1_삼익협의실행_관저리슈빌최종실행(1224)_관저리슈빌최종실행1" xfId="4675"/>
    <cellStyle name="_입찰표지 _Book1_삼익협의실행_관저리슈빌최종실행(1224)_관저리슈빌최종실행1_관저리슈빌최종실행1" xfId="4676"/>
    <cellStyle name="_입찰표지 _Book1_삼익협의실행_관저리슈빌최종실행1" xfId="4677"/>
    <cellStyle name="_입찰표지 _Book1_삼익협의실행_노은14BL 최종내역서(04.10.05)" xfId="4678"/>
    <cellStyle name="_입찰표지 _Book1_삼익협의실행_노은14BL 최종내역서(04.10.05)_복사본 13블럭내역(최종04.10.05)" xfId="4679"/>
    <cellStyle name="_입찰표지 _Book1_삼익협의실행_노은14BL 최종내역서(04.6.18)" xfId="4680"/>
    <cellStyle name="_입찰표지 _Book1_삼익협의실행_노은14BL 최종내역서(04.6.18)_노은14BL 최종내역서(04.10.05)" xfId="4681"/>
    <cellStyle name="_입찰표지 _Book1_삼익협의실행_노은14BL 최종내역서(04.6.18)_노은14BL 최종내역서(04.10.05)_복사본 13블럭내역(최종04.10.05)" xfId="4682"/>
    <cellStyle name="_입찰표지 _Book1_삼익협의실행_노은14BL 최종내역서(04.6.18)_노은2지구 13블럭내역(최종04.10.05)" xfId="4683"/>
    <cellStyle name="_입찰표지 _Book1_삼익협의실행_노은14BL 최종내역서(04.6.18)_청주비하내역(04.09.16)" xfId="4684"/>
    <cellStyle name="_입찰표지 _Book1_삼익협의실행_노은14BL 최종내역서(04.6.24)" xfId="4685"/>
    <cellStyle name="_입찰표지 _Book1_삼익협의실행_노은14BL 최종내역서(04.6.24)_검토" xfId="4686"/>
    <cellStyle name="_입찰표지 _Book1_삼익협의실행_노은14BL 최종내역서(04.6.24)_검토_복사본 13블럭내역(최종04.10.05)" xfId="4687"/>
    <cellStyle name="_입찰표지 _Book1_삼익협의실행_노은14BL 최종내역서(04.6.24)_검토1" xfId="4688"/>
    <cellStyle name="_입찰표지 _Book1_삼익협의실행_노은14BL 최종내역서(04.6.24)_검토1_복사본 13블럭내역(최종04.10.05)" xfId="4689"/>
    <cellStyle name="_입찰표지 _Book1_삼익협의실행_노은14BL 최종내역서(04.6.24)_검토2" xfId="4690"/>
    <cellStyle name="_입찰표지 _Book1_삼익협의실행_노은14BL 최종내역서(04.6.24)_검토2_복사본 13블럭내역(최종04.10.05)" xfId="4691"/>
    <cellStyle name="_입찰표지 _Book1_삼익협의실행_노은14BL 최종내역서(04.6.24)_복사본 13블럭내역(최종04.10.05)" xfId="4692"/>
    <cellStyle name="_입찰표지 _Book1_삼익협의실행_노은2지구 13블럭내역(최종04.10.05)" xfId="4693"/>
    <cellStyle name="_입찰표지 _Book1_삼익협의실행_동백리슈빌 최종내역서(단가참고)" xfId="4694"/>
    <cellStyle name="_입찰표지 _Book1_삼익협의실행_동백리슈빌 최종내역서(단가참고)_복사본 13블럭내역(최종04.10.05)" xfId="4695"/>
    <cellStyle name="_입찰표지 _Book1_삼익협의실행_동백리슈빌 확정내역서(2004.02.10)" xfId="4696"/>
    <cellStyle name="_입찰표지 _Book1_삼익협의실행_리슈빌 공사별 비교(전체현장)" xfId="4697"/>
    <cellStyle name="_입찰표지 _Book1_삼익협의실행_리슈빌 공사별 비교(전체현장)_복사본 13블럭내역(최종04.10.05)" xfId="4698"/>
    <cellStyle name="_입찰표지 _Book1_삼익협의실행_실행(노은리슈빌)" xfId="4699"/>
    <cellStyle name="_입찰표지 _Book1_삼익협의실행_실행(노은리슈빌)_관저리슈빌최종실행1" xfId="4700"/>
    <cellStyle name="_입찰표지 _Book1_삼익협의실행_실행(노은리슈빌)_관저리슈빌최종실행1_관저리슈빌최종실행1" xfId="4701"/>
    <cellStyle name="_입찰표지 _Book1_삼익협의실행_실행예산 (2004.03.29)" xfId="4702"/>
    <cellStyle name="_입찰표지 _Book1_삼익협의실행_용인IC 내역서(결재0413)" xfId="4703"/>
    <cellStyle name="_입찰표지 _Book1_삼익협의실행_청주비하내역(04.09.16)" xfId="4704"/>
    <cellStyle name="_입찰표지 _Book1_실행(노은리슈빌)" xfId="4705"/>
    <cellStyle name="_입찰표지 _Book1_실행(노은리슈빌)_관저리슈빌최종실행1" xfId="4706"/>
    <cellStyle name="_입찰표지 _Book1_실행(노은리슈빌)_관저리슈빌최종실행1_관저리슈빌최종실행1" xfId="4707"/>
    <cellStyle name="_입찰표지 _Book1_실행검토228" xfId="4708"/>
    <cellStyle name="_입찰표지 _Book1_실행검토228_00.실행예산(결재)" xfId="4709"/>
    <cellStyle name="_입찰표지 _Book1_실행검토228_07.복수리슈빌 미장" xfId="4710"/>
    <cellStyle name="_입찰표지 _Book1_실행검토228_견적용내역" xfId="4711"/>
    <cellStyle name="_입찰표지 _Book1_실행검토228_견적용내역(도급비교)" xfId="4712"/>
    <cellStyle name="_입찰표지 _Book1_실행검토228_견적용내역(도급비교)_관저리슈빌최종실행1" xfId="4713"/>
    <cellStyle name="_입찰표지 _Book1_실행검토228_견적용내역(도급비교)_관저리슈빌최종실행1_관저리슈빌최종실행1" xfId="4714"/>
    <cellStyle name="_입찰표지 _Book1_실행검토228_견적용내역_관저리슈빌최종실행1" xfId="4715"/>
    <cellStyle name="_입찰표지 _Book1_실행검토228_견적용내역_관저리슈빌최종실행1_관저리슈빌최종실행1" xfId="4716"/>
    <cellStyle name="_입찰표지 _Book1_실행검토228_관저리슈빌최종실행(1224)" xfId="4717"/>
    <cellStyle name="_입찰표지 _Book1_실행검토228_관저리슈빌최종실행(1224)_관저리슈빌최종실행1" xfId="4718"/>
    <cellStyle name="_입찰표지 _Book1_실행검토228_관저리슈빌최종실행(1224)_관저리슈빌최종실행1_관저리슈빌최종실행1" xfId="4719"/>
    <cellStyle name="_입찰표지 _Book1_실행검토228_관저리슈빌최종실행1" xfId="4720"/>
    <cellStyle name="_입찰표지 _Book1_실행검토228_노은14BL 최종내역서(04.10.05)" xfId="4721"/>
    <cellStyle name="_입찰표지 _Book1_실행검토228_노은14BL 최종내역서(04.10.05)_복사본 13블럭내역(최종04.10.05)" xfId="4722"/>
    <cellStyle name="_입찰표지 _Book1_실행검토228_노은14BL 최종내역서(04.6.18)" xfId="4723"/>
    <cellStyle name="_입찰표지 _Book1_실행검토228_노은14BL 최종내역서(04.6.18)_노은14BL 최종내역서(04.10.05)" xfId="4724"/>
    <cellStyle name="_입찰표지 _Book1_실행검토228_노은14BL 최종내역서(04.6.18)_노은14BL 최종내역서(04.10.05)_복사본 13블럭내역(최종04.10.05)" xfId="4725"/>
    <cellStyle name="_입찰표지 _Book1_실행검토228_노은14BL 최종내역서(04.6.18)_노은2지구 13블럭내역(최종04.10.05)" xfId="4726"/>
    <cellStyle name="_입찰표지 _Book1_실행검토228_노은14BL 최종내역서(04.6.18)_청주비하내역(04.09.16)" xfId="4727"/>
    <cellStyle name="_입찰표지 _Book1_실행검토228_노은14BL 최종내역서(04.6.24)" xfId="4728"/>
    <cellStyle name="_입찰표지 _Book1_실행검토228_노은14BL 최종내역서(04.6.24)_검토" xfId="4729"/>
    <cellStyle name="_입찰표지 _Book1_실행검토228_노은14BL 최종내역서(04.6.24)_검토_복사본 13블럭내역(최종04.10.05)" xfId="4730"/>
    <cellStyle name="_입찰표지 _Book1_실행검토228_노은14BL 최종내역서(04.6.24)_검토1" xfId="4731"/>
    <cellStyle name="_입찰표지 _Book1_실행검토228_노은14BL 최종내역서(04.6.24)_검토1_복사본 13블럭내역(최종04.10.05)" xfId="4732"/>
    <cellStyle name="_입찰표지 _Book1_실행검토228_노은14BL 최종내역서(04.6.24)_검토2" xfId="4733"/>
    <cellStyle name="_입찰표지 _Book1_실행검토228_노은14BL 최종내역서(04.6.24)_검토2_복사본 13블럭내역(최종04.10.05)" xfId="4734"/>
    <cellStyle name="_입찰표지 _Book1_실행검토228_노은14BL 최종내역서(04.6.24)_복사본 13블럭내역(최종04.10.05)" xfId="4735"/>
    <cellStyle name="_입찰표지 _Book1_실행검토228_노은2지구 13블럭내역(최종04.10.05)" xfId="4736"/>
    <cellStyle name="_입찰표지 _Book1_실행검토228_동백리슈빌 최종내역서(단가참고)" xfId="4737"/>
    <cellStyle name="_입찰표지 _Book1_실행검토228_동백리슈빌 최종내역서(단가참고)_복사본 13블럭내역(최종04.10.05)" xfId="4738"/>
    <cellStyle name="_입찰표지 _Book1_실행검토228_동백리슈빌 확정내역서(2004.02.10)" xfId="4739"/>
    <cellStyle name="_입찰표지 _Book1_실행검토228_리슈빌 공사별 비교(전체현장)" xfId="4740"/>
    <cellStyle name="_입찰표지 _Book1_실행검토228_리슈빌 공사별 비교(전체현장)_복사본 13블럭내역(최종04.10.05)" xfId="4741"/>
    <cellStyle name="_입찰표지 _Book1_실행검토228_실행(노은리슈빌)" xfId="4742"/>
    <cellStyle name="_입찰표지 _Book1_실행검토228_실행(노은리슈빌)_관저리슈빌최종실행1" xfId="4743"/>
    <cellStyle name="_입찰표지 _Book1_실행검토228_실행(노은리슈빌)_관저리슈빌최종실행1_관저리슈빌최종실행1" xfId="4744"/>
    <cellStyle name="_입찰표지 _Book1_실행검토228_실행예산 (2004.03.29)" xfId="4745"/>
    <cellStyle name="_입찰표지 _Book1_실행검토228_용인IC 내역서(결재0413)" xfId="4746"/>
    <cellStyle name="_입찰표지 _Book1_실행검토228_청주비하내역(04.09.16)" xfId="4747"/>
    <cellStyle name="_입찰표지 _Book1_실행예산 (2004.03.29)" xfId="4748"/>
    <cellStyle name="_입찰표지 _Book1_용인IC 내역서(결재0413)" xfId="4749"/>
    <cellStyle name="_입찰표지 _Book1_청주비하내역(04.09.16)" xfId="4750"/>
    <cellStyle name="_입찰표지 _가구공사" xfId="4751"/>
    <cellStyle name="_입찰표지 _가구공사_2007현황보고양식" xfId="4752"/>
    <cellStyle name="_입찰표지 _가구공사_두산산업개발 입찰견적" xfId="4753"/>
    <cellStyle name="_입찰표지 _가구공사_두산중공업 입찰견적" xfId="4754"/>
    <cellStyle name="_입찰표지 _가구공사_추가일위대가표 총괄" xfId="4755"/>
    <cellStyle name="_입찰표지 _가구공사_현대건설 대구대천" xfId="4756"/>
    <cellStyle name="_입찰표지 _견적실행비교" xfId="4757"/>
    <cellStyle name="_입찰표지 _견적실행비교_00.실행예산(결재)" xfId="4758"/>
    <cellStyle name="_입찰표지 _견적실행비교_07.복수리슈빌 미장" xfId="4759"/>
    <cellStyle name="_입찰표지 _견적실행비교_견적용내역" xfId="4760"/>
    <cellStyle name="_입찰표지 _견적실행비교_견적용내역(도급비교)" xfId="4761"/>
    <cellStyle name="_입찰표지 _견적실행비교_견적용내역(도급비교)_관저리슈빌최종실행1" xfId="4762"/>
    <cellStyle name="_입찰표지 _견적실행비교_견적용내역(도급비교)_관저리슈빌최종실행1_관저리슈빌최종실행1" xfId="4763"/>
    <cellStyle name="_입찰표지 _견적실행비교_견적용내역_관저리슈빌최종실행1" xfId="4764"/>
    <cellStyle name="_입찰표지 _견적실행비교_견적용내역_관저리슈빌최종실행1_관저리슈빌최종실행1" xfId="4765"/>
    <cellStyle name="_입찰표지 _견적실행비교_관저리슈빌최종실행(1224)" xfId="4766"/>
    <cellStyle name="_입찰표지 _견적실행비교_관저리슈빌최종실행(1224)_관저리슈빌최종실행1" xfId="4767"/>
    <cellStyle name="_입찰표지 _견적실행비교_관저리슈빌최종실행(1224)_관저리슈빌최종실행1_관저리슈빌최종실행1" xfId="4768"/>
    <cellStyle name="_입찰표지 _견적실행비교_관저리슈빌최종실행1" xfId="4769"/>
    <cellStyle name="_입찰표지 _견적실행비교_노은14BL 최종내역서(04.10.05)" xfId="4770"/>
    <cellStyle name="_입찰표지 _견적실행비교_노은14BL 최종내역서(04.10.05)_복사본 13블럭내역(최종04.10.05)" xfId="4771"/>
    <cellStyle name="_입찰표지 _견적실행비교_노은14BL 최종내역서(04.6.18)" xfId="4772"/>
    <cellStyle name="_입찰표지 _견적실행비교_노은14BL 최종내역서(04.6.18)_노은14BL 최종내역서(04.10.05)" xfId="4773"/>
    <cellStyle name="_입찰표지 _견적실행비교_노은14BL 최종내역서(04.6.18)_노은14BL 최종내역서(04.10.05)_복사본 13블럭내역(최종04.10.05)" xfId="4774"/>
    <cellStyle name="_입찰표지 _견적실행비교_노은14BL 최종내역서(04.6.18)_노은2지구 13블럭내역(최종04.10.05)" xfId="4775"/>
    <cellStyle name="_입찰표지 _견적실행비교_노은14BL 최종내역서(04.6.18)_청주비하내역(04.09.16)" xfId="4776"/>
    <cellStyle name="_입찰표지 _견적실행비교_노은14BL 최종내역서(04.6.24)" xfId="4777"/>
    <cellStyle name="_입찰표지 _견적실행비교_노은14BL 최종내역서(04.6.24)_검토" xfId="4778"/>
    <cellStyle name="_입찰표지 _견적실행비교_노은14BL 최종내역서(04.6.24)_검토_복사본 13블럭내역(최종04.10.05)" xfId="4779"/>
    <cellStyle name="_입찰표지 _견적실행비교_노은14BL 최종내역서(04.6.24)_검토1" xfId="4780"/>
    <cellStyle name="_입찰표지 _견적실행비교_노은14BL 최종내역서(04.6.24)_검토1_복사본 13블럭내역(최종04.10.05)" xfId="4781"/>
    <cellStyle name="_입찰표지 _견적실행비교_노은14BL 최종내역서(04.6.24)_검토2" xfId="4782"/>
    <cellStyle name="_입찰표지 _견적실행비교_노은14BL 최종내역서(04.6.24)_검토2_복사본 13블럭내역(최종04.10.05)" xfId="4783"/>
    <cellStyle name="_입찰표지 _견적실행비교_노은14BL 최종내역서(04.6.24)_복사본 13블럭내역(최종04.10.05)" xfId="4784"/>
    <cellStyle name="_입찰표지 _견적실행비교_노은2지구 13블럭내역(최종04.10.05)" xfId="4785"/>
    <cellStyle name="_입찰표지 _견적실행비교_동백리슈빌 최종내역서(단가참고)" xfId="4786"/>
    <cellStyle name="_입찰표지 _견적실행비교_동백리슈빌 최종내역서(단가참고)_복사본 13블럭내역(최종04.10.05)" xfId="4787"/>
    <cellStyle name="_입찰표지 _견적실행비교_동백리슈빌 확정내역서(2004.02.10)" xfId="4788"/>
    <cellStyle name="_입찰표지 _견적실행비교_리슈빌 공사별 비교(전체현장)" xfId="4789"/>
    <cellStyle name="_입찰표지 _견적실행비교_리슈빌 공사별 비교(전체현장)_복사본 13블럭내역(최종04.10.05)" xfId="4790"/>
    <cellStyle name="_입찰표지 _견적실행비교_실행(노은리슈빌)" xfId="4791"/>
    <cellStyle name="_입찰표지 _견적실행비교_실행(노은리슈빌)_관저리슈빌최종실행1" xfId="4792"/>
    <cellStyle name="_입찰표지 _견적실행비교_실행(노은리슈빌)_관저리슈빌최종실행1_관저리슈빌최종실행1" xfId="4793"/>
    <cellStyle name="_입찰표지 _견적실행비교_실행예산 (2004.03.29)" xfId="4794"/>
    <cellStyle name="_입찰표지 _견적실행비교_용인IC 내역서(결재0413)" xfId="4795"/>
    <cellStyle name="_입찰표지 _견적실행비교_청주비하내역(04.09.16)" xfId="4796"/>
    <cellStyle name="_입찰표지 _견적용내역" xfId="4797"/>
    <cellStyle name="_입찰표지 _견적용내역(도급비교)" xfId="4798"/>
    <cellStyle name="_입찰표지 _견적용내역(도급비교)_관저리슈빌최종실행1" xfId="4799"/>
    <cellStyle name="_입찰표지 _견적용내역(도급비교)_관저리슈빌최종실행1_관저리슈빌최종실행1" xfId="4800"/>
    <cellStyle name="_입찰표지 _견적용내역_관저리슈빌최종실행1" xfId="4801"/>
    <cellStyle name="_입찰표지 _견적용내역_관저리슈빌최종실행1_관저리슈빌최종실행1" xfId="4802"/>
    <cellStyle name="_입찰표지 _공내역서" xfId="4803"/>
    <cellStyle name="_입찰표지 _공내역서_사본 - ☆태평동  도급내역" xfId="4804"/>
    <cellStyle name="_입찰표지 _공내역서_성남태평동설비공사" xfId="4805"/>
    <cellStyle name="_입찰표지 _공내역서_수원율전 실행내역" xfId="4806"/>
    <cellStyle name="_입찰표지 _공내역서_수원율전 실행내역 검토안" xfId="4807"/>
    <cellStyle name="_입찰표지 _공내역서_수원율전 실행내역 검토안_사본 - ☆태평동  도급내역" xfId="4808"/>
    <cellStyle name="_입찰표지 _공내역서_수원율전 실행내역 검토안_성남태평동설비공사" xfId="4809"/>
    <cellStyle name="_입찰표지 _공내역서_수원율전 실행내역 검토안_수원율전 실행내역" xfId="4810"/>
    <cellStyle name="_입찰표지 _공내역서_수원율전 실행내역 검토안_수원율전 실행내역 검토안" xfId="4811"/>
    <cellStyle name="_입찰표지 _공내역서_수원율전 실행내역 검토안_수원율전 실행내역 검토안_사본 - ☆태평동  도급내역" xfId="4812"/>
    <cellStyle name="_입찰표지 _공내역서_수원율전 실행내역 검토안_수원율전 실행내역 검토안_성남태평동설비공사" xfId="4813"/>
    <cellStyle name="_입찰표지 _공내역서_수원율전 실행내역 검토안_수원율전 실행내역 검토안_수정구 태평동 주상복합 실행내역 검토안" xfId="4814"/>
    <cellStyle name="_입찰표지 _공내역서_수원율전 실행내역 검토안_수원율전 실행내역 검토안_태평동 실행내역서" xfId="4815"/>
    <cellStyle name="_입찰표지 _공내역서_수원율전 실행내역 검토안_수원율전 실행내역 검토안_태평동도급내역(Rev.2)-12.26" xfId="4816"/>
    <cellStyle name="_입찰표지 _공내역서_수원율전 실행내역 검토안_수정구 태평동 주상복합 실행내역 검토안" xfId="4817"/>
    <cellStyle name="_입찰표지 _공내역서_수원율전 실행내역 검토안_태평동 실행내역서" xfId="4818"/>
    <cellStyle name="_입찰표지 _공내역서_수원율전 실행내역 검토안_태평동도급내역(Rev.2)-12.26" xfId="4819"/>
    <cellStyle name="_입찰표지 _공내역서_수원율전조합" xfId="4820"/>
    <cellStyle name="_입찰표지 _공내역서_수원율전조합_사본 - ☆태평동  도급내역" xfId="4821"/>
    <cellStyle name="_입찰표지 _공내역서_수원율전조합_성남태평동설비공사" xfId="4822"/>
    <cellStyle name="_입찰표지 _공내역서_수원율전조합_수원율전 실행내역" xfId="4823"/>
    <cellStyle name="_입찰표지 _공내역서_수원율전조합_수원율전 실행내역 검토안" xfId="4824"/>
    <cellStyle name="_입찰표지 _공내역서_수원율전조합_수원율전 실행내역 검토안_사본 - ☆태평동  도급내역" xfId="4825"/>
    <cellStyle name="_입찰표지 _공내역서_수원율전조합_수원율전 실행내역 검토안_성남태평동설비공사" xfId="4826"/>
    <cellStyle name="_입찰표지 _공내역서_수원율전조합_수원율전 실행내역 검토안_수정구 태평동 주상복합 실행내역 검토안" xfId="4827"/>
    <cellStyle name="_입찰표지 _공내역서_수원율전조합_수원율전 실행내역 검토안_태평동 실행내역서" xfId="4828"/>
    <cellStyle name="_입찰표지 _공내역서_수원율전조합_수원율전 실행내역 검토안_태평동도급내역(Rev.2)-12.26" xfId="4829"/>
    <cellStyle name="_입찰표지 _공내역서_수원율전조합_수정구 태평동 주상복합 실행내역 검토안" xfId="4830"/>
    <cellStyle name="_입찰표지 _공내역서_수원율전조합_태평동 실행내역서" xfId="4831"/>
    <cellStyle name="_입찰표지 _공내역서_수원율전조합_태평동도급내역(Rev.2)-12.26" xfId="4832"/>
    <cellStyle name="_입찰표지 _공내역서_수정구 태평동 주상복합 실행내역 검토안" xfId="4833"/>
    <cellStyle name="_입찰표지 _공내역서_태평동 실행내역서" xfId="4834"/>
    <cellStyle name="_입찰표지 _공내역서_태평동도급내역(Rev.2)-12.26" xfId="4835"/>
    <cellStyle name="_입찰표지 _공내역서-창호" xfId="4836"/>
    <cellStyle name="_입찰표지 _공내역서-창호_사본 - ☆태평동  도급내역" xfId="4837"/>
    <cellStyle name="_입찰표지 _공내역서-창호_성남태평동설비공사" xfId="4838"/>
    <cellStyle name="_입찰표지 _공내역서-창호_수원율전 실행내역" xfId="4839"/>
    <cellStyle name="_입찰표지 _공내역서-창호_수원율전 실행내역 검토안" xfId="4840"/>
    <cellStyle name="_입찰표지 _공내역서-창호_수원율전 실행내역 검토안_사본 - ☆태평동  도급내역" xfId="4841"/>
    <cellStyle name="_입찰표지 _공내역서-창호_수원율전 실행내역 검토안_성남태평동설비공사" xfId="4842"/>
    <cellStyle name="_입찰표지 _공내역서-창호_수원율전 실행내역 검토안_수원율전 실행내역" xfId="4843"/>
    <cellStyle name="_입찰표지 _공내역서-창호_수원율전 실행내역 검토안_수원율전 실행내역 검토안" xfId="4844"/>
    <cellStyle name="_입찰표지 _공내역서-창호_수원율전 실행내역 검토안_수원율전 실행내역 검토안_사본 - ☆태평동  도급내역" xfId="4845"/>
    <cellStyle name="_입찰표지 _공내역서-창호_수원율전 실행내역 검토안_수원율전 실행내역 검토안_성남태평동설비공사" xfId="4846"/>
    <cellStyle name="_입찰표지 _공내역서-창호_수원율전 실행내역 검토안_수원율전 실행내역 검토안_수정구 태평동 주상복합 실행내역 검토안" xfId="4847"/>
    <cellStyle name="_입찰표지 _공내역서-창호_수원율전 실행내역 검토안_수원율전 실행내역 검토안_태평동 실행내역서" xfId="4848"/>
    <cellStyle name="_입찰표지 _공내역서-창호_수원율전 실행내역 검토안_수원율전 실행내역 검토안_태평동도급내역(Rev.2)-12.26" xfId="4849"/>
    <cellStyle name="_입찰표지 _공내역서-창호_수원율전 실행내역 검토안_수정구 태평동 주상복합 실행내역 검토안" xfId="4850"/>
    <cellStyle name="_입찰표지 _공내역서-창호_수원율전 실행내역 검토안_태평동 실행내역서" xfId="4851"/>
    <cellStyle name="_입찰표지 _공내역서-창호_수원율전 실행내역 검토안_태평동도급내역(Rev.2)-12.26" xfId="4852"/>
    <cellStyle name="_입찰표지 _공내역서-창호_수원율전조합" xfId="4853"/>
    <cellStyle name="_입찰표지 _공내역서-창호_수원율전조합_사본 - ☆태평동  도급내역" xfId="4854"/>
    <cellStyle name="_입찰표지 _공내역서-창호_수원율전조합_성남태평동설비공사" xfId="4855"/>
    <cellStyle name="_입찰표지 _공내역서-창호_수원율전조합_수원율전 실행내역" xfId="4856"/>
    <cellStyle name="_입찰표지 _공내역서-창호_수원율전조합_수원율전 실행내역 검토안" xfId="4857"/>
    <cellStyle name="_입찰표지 _공내역서-창호_수원율전조합_수원율전 실행내역 검토안_사본 - ☆태평동  도급내역" xfId="4858"/>
    <cellStyle name="_입찰표지 _공내역서-창호_수원율전조합_수원율전 실행내역 검토안_성남태평동설비공사" xfId="4859"/>
    <cellStyle name="_입찰표지 _공내역서-창호_수원율전조합_수원율전 실행내역 검토안_수정구 태평동 주상복합 실행내역 검토안" xfId="4860"/>
    <cellStyle name="_입찰표지 _공내역서-창호_수원율전조합_수원율전 실행내역 검토안_태평동 실행내역서" xfId="4861"/>
    <cellStyle name="_입찰표지 _공내역서-창호_수원율전조합_수원율전 실행내역 검토안_태평동도급내역(Rev.2)-12.26" xfId="4862"/>
    <cellStyle name="_입찰표지 _공내역서-창호_수원율전조합_수정구 태평동 주상복합 실행내역 검토안" xfId="4863"/>
    <cellStyle name="_입찰표지 _공내역서-창호_수원율전조합_태평동 실행내역서" xfId="4864"/>
    <cellStyle name="_입찰표지 _공내역서-창호_수원율전조합_태평동도급내역(Rev.2)-12.26" xfId="4865"/>
    <cellStyle name="_입찰표지 _공내역서-창호_수정구 태평동 주상복합 실행내역 검토안" xfId="4866"/>
    <cellStyle name="_입찰표지 _공내역서-창호_태평동 실행내역서" xfId="4867"/>
    <cellStyle name="_입찰표지 _공내역서-창호_태평동도급내역(Rev.2)-12.26" xfId="4868"/>
    <cellStyle name="_입찰표지 _공내역서-창호분개" xfId="4869"/>
    <cellStyle name="_입찰표지 _공내역서-창호분개_사본 - ☆태평동  도급내역" xfId="4870"/>
    <cellStyle name="_입찰표지 _공내역서-창호분개_성남태평동설비공사" xfId="4871"/>
    <cellStyle name="_입찰표지 _공내역서-창호분개_수원율전 실행내역" xfId="4872"/>
    <cellStyle name="_입찰표지 _공내역서-창호분개_수원율전 실행내역 검토안" xfId="4873"/>
    <cellStyle name="_입찰표지 _공내역서-창호분개_수원율전 실행내역 검토안_사본 - ☆태평동  도급내역" xfId="4874"/>
    <cellStyle name="_입찰표지 _공내역서-창호분개_수원율전 실행내역 검토안_성남태평동설비공사" xfId="4875"/>
    <cellStyle name="_입찰표지 _공내역서-창호분개_수원율전 실행내역 검토안_수원율전 실행내역" xfId="4876"/>
    <cellStyle name="_입찰표지 _공내역서-창호분개_수원율전 실행내역 검토안_수원율전 실행내역 검토안" xfId="4877"/>
    <cellStyle name="_입찰표지 _공내역서-창호분개_수원율전 실행내역 검토안_수원율전 실행내역 검토안_사본 - ☆태평동  도급내역" xfId="4878"/>
    <cellStyle name="_입찰표지 _공내역서-창호분개_수원율전 실행내역 검토안_수원율전 실행내역 검토안_성남태평동설비공사" xfId="4879"/>
    <cellStyle name="_입찰표지 _공내역서-창호분개_수원율전 실행내역 검토안_수원율전 실행내역 검토안_수정구 태평동 주상복합 실행내역 검토안" xfId="4880"/>
    <cellStyle name="_입찰표지 _공내역서-창호분개_수원율전 실행내역 검토안_수원율전 실행내역 검토안_태평동 실행내역서" xfId="4881"/>
    <cellStyle name="_입찰표지 _공내역서-창호분개_수원율전 실행내역 검토안_수원율전 실행내역 검토안_태평동도급내역(Rev.2)-12.26" xfId="4882"/>
    <cellStyle name="_입찰표지 _공내역서-창호분개_수원율전 실행내역 검토안_수정구 태평동 주상복합 실행내역 검토안" xfId="4883"/>
    <cellStyle name="_입찰표지 _공내역서-창호분개_수원율전 실행내역 검토안_태평동 실행내역서" xfId="4884"/>
    <cellStyle name="_입찰표지 _공내역서-창호분개_수원율전 실행내역 검토안_태평동도급내역(Rev.2)-12.26" xfId="4885"/>
    <cellStyle name="_입찰표지 _공내역서-창호분개_수원율전조합" xfId="4886"/>
    <cellStyle name="_입찰표지 _공내역서-창호분개_수원율전조합_사본 - ☆태평동  도급내역" xfId="4887"/>
    <cellStyle name="_입찰표지 _공내역서-창호분개_수원율전조합_성남태평동설비공사" xfId="4888"/>
    <cellStyle name="_입찰표지 _공내역서-창호분개_수원율전조합_수원율전 실행내역" xfId="4889"/>
    <cellStyle name="_입찰표지 _공내역서-창호분개_수원율전조합_수원율전 실행내역 검토안" xfId="4890"/>
    <cellStyle name="_입찰표지 _공내역서-창호분개_수원율전조합_수원율전 실행내역 검토안_사본 - ☆태평동  도급내역" xfId="4891"/>
    <cellStyle name="_입찰표지 _공내역서-창호분개_수원율전조합_수원율전 실행내역 검토안_성남태평동설비공사" xfId="4892"/>
    <cellStyle name="_입찰표지 _공내역서-창호분개_수원율전조합_수원율전 실행내역 검토안_수정구 태평동 주상복합 실행내역 검토안" xfId="4893"/>
    <cellStyle name="_입찰표지 _공내역서-창호분개_수원율전조합_수원율전 실행내역 검토안_태평동 실행내역서" xfId="4894"/>
    <cellStyle name="_입찰표지 _공내역서-창호분개_수원율전조합_수원율전 실행내역 검토안_태평동도급내역(Rev.2)-12.26" xfId="4895"/>
    <cellStyle name="_입찰표지 _공내역서-창호분개_수원율전조합_수정구 태평동 주상복합 실행내역 검토안" xfId="4896"/>
    <cellStyle name="_입찰표지 _공내역서-창호분개_수원율전조합_태평동 실행내역서" xfId="4897"/>
    <cellStyle name="_입찰표지 _공내역서-창호분개_수원율전조합_태평동도급내역(Rev.2)-12.26" xfId="4898"/>
    <cellStyle name="_입찰표지 _공내역서-창호분개_수정구 태평동 주상복합 실행내역 검토안" xfId="4899"/>
    <cellStyle name="_입찰표지 _공내역서-창호분개_태평동 실행내역서" xfId="4900"/>
    <cellStyle name="_입찰표지 _공내역서-창호분개_태평동도급내역(Rev.2)-12.26" xfId="4901"/>
    <cellStyle name="_입찰표지 _관저리슈빌최종실행(1224)" xfId="4902"/>
    <cellStyle name="_입찰표지 _관저리슈빌최종실행(1224)_관저리슈빌최종실행1" xfId="4903"/>
    <cellStyle name="_입찰표지 _관저리슈빌최종실행(1224)_관저리슈빌최종실행1_관저리슈빌최종실행1" xfId="4904"/>
    <cellStyle name="_입찰표지 _관저리슈빌최종실행1" xfId="4905"/>
    <cellStyle name="_입찰표지 _노은14BL 최종내역서(04.10.05)" xfId="4906"/>
    <cellStyle name="_입찰표지 _노은14BL 최종내역서(04.10.05)_복사본 13블럭내역(최종04.10.05)" xfId="4907"/>
    <cellStyle name="_입찰표지 _노은14BL 최종내역서(04.6.18)" xfId="4908"/>
    <cellStyle name="_입찰표지 _노은14BL 최종내역서(04.6.18)_노은14BL 최종내역서(04.10.05)" xfId="4909"/>
    <cellStyle name="_입찰표지 _노은14BL 최종내역서(04.6.18)_노은14BL 최종내역서(04.10.05)_복사본 13블럭내역(최종04.10.05)" xfId="4910"/>
    <cellStyle name="_입찰표지 _노은14BL 최종내역서(04.6.18)_노은2지구 13블럭내역(최종04.10.05)" xfId="4911"/>
    <cellStyle name="_입찰표지 _노은14BL 최종내역서(04.6.18)_청주비하내역(04.09.16)" xfId="4912"/>
    <cellStyle name="_입찰표지 _노은14BL 최종내역서(04.6.24)" xfId="4913"/>
    <cellStyle name="_입찰표지 _노은14BL 최종내역서(04.6.24)_검토" xfId="4914"/>
    <cellStyle name="_입찰표지 _노은14BL 최종내역서(04.6.24)_검토_복사본 13블럭내역(최종04.10.05)" xfId="4915"/>
    <cellStyle name="_입찰표지 _노은14BL 최종내역서(04.6.24)_검토1" xfId="4916"/>
    <cellStyle name="_입찰표지 _노은14BL 최종내역서(04.6.24)_검토1_복사본 13블럭내역(최종04.10.05)" xfId="4917"/>
    <cellStyle name="_입찰표지 _노은14BL 최종내역서(04.6.24)_검토2" xfId="4918"/>
    <cellStyle name="_입찰표지 _노은14BL 최종내역서(04.6.24)_검토2_복사본 13블럭내역(최종04.10.05)" xfId="4919"/>
    <cellStyle name="_입찰표지 _노은14BL 최종내역서(04.6.24)_복사본 13블럭내역(최종04.10.05)" xfId="4920"/>
    <cellStyle name="_입찰표지 _노은2지구 13블럭내역(최종04.10.05)" xfId="4921"/>
    <cellStyle name="_입찰표지 _당진실행검토" xfId="4922"/>
    <cellStyle name="_입찰표지 _당진실행검토_00.실행예산(결재)" xfId="4923"/>
    <cellStyle name="_입찰표지 _당진실행검토_07.복수리슈빌 미장" xfId="4924"/>
    <cellStyle name="_입찰표지 _당진실행검토_견적용내역" xfId="4925"/>
    <cellStyle name="_입찰표지 _당진실행검토_견적용내역(도급비교)" xfId="4926"/>
    <cellStyle name="_입찰표지 _당진실행검토_견적용내역(도급비교)_관저리슈빌최종실행1" xfId="4927"/>
    <cellStyle name="_입찰표지 _당진실행검토_견적용내역(도급비교)_관저리슈빌최종실행1_관저리슈빌최종실행1" xfId="4928"/>
    <cellStyle name="_입찰표지 _당진실행검토_견적용내역_관저리슈빌최종실행1" xfId="4929"/>
    <cellStyle name="_입찰표지 _당진실행검토_견적용내역_관저리슈빌최종실행1_관저리슈빌최종실행1" xfId="4930"/>
    <cellStyle name="_입찰표지 _당진실행검토_관저리슈빌최종실행(1224)" xfId="4931"/>
    <cellStyle name="_입찰표지 _당진실행검토_관저리슈빌최종실행(1224)_관저리슈빌최종실행1" xfId="4932"/>
    <cellStyle name="_입찰표지 _당진실행검토_관저리슈빌최종실행(1224)_관저리슈빌최종실행1_관저리슈빌최종실행1" xfId="4933"/>
    <cellStyle name="_입찰표지 _당진실행검토_관저리슈빌최종실행1" xfId="4934"/>
    <cellStyle name="_입찰표지 _당진실행검토_노은14BL 최종내역서(04.10.05)" xfId="4935"/>
    <cellStyle name="_입찰표지 _당진실행검토_노은14BL 최종내역서(04.10.05)_복사본 13블럭내역(최종04.10.05)" xfId="4936"/>
    <cellStyle name="_입찰표지 _당진실행검토_노은14BL 최종내역서(04.6.18)" xfId="4937"/>
    <cellStyle name="_입찰표지 _당진실행검토_노은14BL 최종내역서(04.6.18)_노은14BL 최종내역서(04.10.05)" xfId="4938"/>
    <cellStyle name="_입찰표지 _당진실행검토_노은14BL 최종내역서(04.6.18)_노은14BL 최종내역서(04.10.05)_복사본 13블럭내역(최종04.10.05)" xfId="4939"/>
    <cellStyle name="_입찰표지 _당진실행검토_노은14BL 최종내역서(04.6.18)_노은2지구 13블럭내역(최종04.10.05)" xfId="4940"/>
    <cellStyle name="_입찰표지 _당진실행검토_노은14BL 최종내역서(04.6.18)_청주비하내역(04.09.16)" xfId="4941"/>
    <cellStyle name="_입찰표지 _당진실행검토_노은14BL 최종내역서(04.6.24)" xfId="4942"/>
    <cellStyle name="_입찰표지 _당진실행검토_노은14BL 최종내역서(04.6.24)_검토" xfId="4943"/>
    <cellStyle name="_입찰표지 _당진실행검토_노은14BL 최종내역서(04.6.24)_검토_복사본 13블럭내역(최종04.10.05)" xfId="4944"/>
    <cellStyle name="_입찰표지 _당진실행검토_노은14BL 최종내역서(04.6.24)_검토1" xfId="4945"/>
    <cellStyle name="_입찰표지 _당진실행검토_노은14BL 최종내역서(04.6.24)_검토1_복사본 13블럭내역(최종04.10.05)" xfId="4946"/>
    <cellStyle name="_입찰표지 _당진실행검토_노은14BL 최종내역서(04.6.24)_검토2" xfId="4947"/>
    <cellStyle name="_입찰표지 _당진실행검토_노은14BL 최종내역서(04.6.24)_검토2_복사본 13블럭내역(최종04.10.05)" xfId="4948"/>
    <cellStyle name="_입찰표지 _당진실행검토_노은14BL 최종내역서(04.6.24)_복사본 13블럭내역(최종04.10.05)" xfId="4949"/>
    <cellStyle name="_입찰표지 _당진실행검토_노은2지구 13블럭내역(최종04.10.05)" xfId="4950"/>
    <cellStyle name="_입찰표지 _당진실행검토_동백리슈빌 최종내역서(단가참고)" xfId="4951"/>
    <cellStyle name="_입찰표지 _당진실행검토_동백리슈빌 최종내역서(단가참고)_복사본 13블럭내역(최종04.10.05)" xfId="4952"/>
    <cellStyle name="_입찰표지 _당진실행검토_동백리슈빌 확정내역서(2004.02.10)" xfId="4953"/>
    <cellStyle name="_입찰표지 _당진실행검토_리슈빌 공사별 비교(전체현장)" xfId="4954"/>
    <cellStyle name="_입찰표지 _당진실행검토_리슈빌 공사별 비교(전체현장)_복사본 13블럭내역(최종04.10.05)" xfId="4955"/>
    <cellStyle name="_입찰표지 _당진실행검토_삼익비교실행" xfId="4956"/>
    <cellStyle name="_입찰표지 _당진실행검토_삼익비교실행_00.실행예산(결재)" xfId="4957"/>
    <cellStyle name="_입찰표지 _당진실행검토_삼익비교실행_07.복수리슈빌 미장" xfId="4958"/>
    <cellStyle name="_입찰표지 _당진실행검토_삼익비교실행_견적용내역" xfId="4959"/>
    <cellStyle name="_입찰표지 _당진실행검토_삼익비교실행_견적용내역(도급비교)" xfId="4960"/>
    <cellStyle name="_입찰표지 _당진실행검토_삼익비교실행_견적용내역(도급비교)_관저리슈빌최종실행1" xfId="4961"/>
    <cellStyle name="_입찰표지 _당진실행검토_삼익비교실행_견적용내역(도급비교)_관저리슈빌최종실행1_관저리슈빌최종실행1" xfId="4962"/>
    <cellStyle name="_입찰표지 _당진실행검토_삼익비교실행_견적용내역_관저리슈빌최종실행1" xfId="4963"/>
    <cellStyle name="_입찰표지 _당진실행검토_삼익비교실행_견적용내역_관저리슈빌최종실행1_관저리슈빌최종실행1" xfId="4964"/>
    <cellStyle name="_입찰표지 _당진실행검토_삼익비교실행_관저리슈빌최종실행(1224)" xfId="4965"/>
    <cellStyle name="_입찰표지 _당진실행검토_삼익비교실행_관저리슈빌최종실행(1224)_관저리슈빌최종실행1" xfId="4966"/>
    <cellStyle name="_입찰표지 _당진실행검토_삼익비교실행_관저리슈빌최종실행(1224)_관저리슈빌최종실행1_관저리슈빌최종실행1" xfId="4967"/>
    <cellStyle name="_입찰표지 _당진실행검토_삼익비교실행_관저리슈빌최종실행1" xfId="4968"/>
    <cellStyle name="_입찰표지 _당진실행검토_삼익비교실행_노은14BL 최종내역서(04.10.05)" xfId="4969"/>
    <cellStyle name="_입찰표지 _당진실행검토_삼익비교실행_노은14BL 최종내역서(04.10.05)_복사본 13블럭내역(최종04.10.05)" xfId="4970"/>
    <cellStyle name="_입찰표지 _당진실행검토_삼익비교실행_노은14BL 최종내역서(04.6.18)" xfId="4971"/>
    <cellStyle name="_입찰표지 _당진실행검토_삼익비교실행_노은14BL 최종내역서(04.6.18)_노은14BL 최종내역서(04.10.05)" xfId="4972"/>
    <cellStyle name="_입찰표지 _당진실행검토_삼익비교실행_노은14BL 최종내역서(04.6.18)_노은14BL 최종내역서(04.10.05)_복사본 13블럭내역(최종04.10.05)" xfId="4973"/>
    <cellStyle name="_입찰표지 _당진실행검토_삼익비교실행_노은14BL 최종내역서(04.6.18)_노은2지구 13블럭내역(최종04.10.05)" xfId="4974"/>
    <cellStyle name="_입찰표지 _당진실행검토_삼익비교실행_노은14BL 최종내역서(04.6.18)_청주비하내역(04.09.16)" xfId="4975"/>
    <cellStyle name="_입찰표지 _당진실행검토_삼익비교실행_노은14BL 최종내역서(04.6.24)" xfId="4976"/>
    <cellStyle name="_입찰표지 _당진실행검토_삼익비교실행_노은14BL 최종내역서(04.6.24)_검토" xfId="4977"/>
    <cellStyle name="_입찰표지 _당진실행검토_삼익비교실행_노은14BL 최종내역서(04.6.24)_검토_복사본 13블럭내역(최종04.10.05)" xfId="4978"/>
    <cellStyle name="_입찰표지 _당진실행검토_삼익비교실행_노은14BL 최종내역서(04.6.24)_검토1" xfId="4979"/>
    <cellStyle name="_입찰표지 _당진실행검토_삼익비교실행_노은14BL 최종내역서(04.6.24)_검토1_복사본 13블럭내역(최종04.10.05)" xfId="4980"/>
    <cellStyle name="_입찰표지 _당진실행검토_삼익비교실행_노은14BL 최종내역서(04.6.24)_검토2" xfId="4981"/>
    <cellStyle name="_입찰표지 _당진실행검토_삼익비교실행_노은14BL 최종내역서(04.6.24)_검토2_복사본 13블럭내역(최종04.10.05)" xfId="4982"/>
    <cellStyle name="_입찰표지 _당진실행검토_삼익비교실행_노은14BL 최종내역서(04.6.24)_복사본 13블럭내역(최종04.10.05)" xfId="4983"/>
    <cellStyle name="_입찰표지 _당진실행검토_삼익비교실행_노은2지구 13블럭내역(최종04.10.05)" xfId="4984"/>
    <cellStyle name="_입찰표지 _당진실행검토_삼익비교실행_동백리슈빌 최종내역서(단가참고)" xfId="4985"/>
    <cellStyle name="_입찰표지 _당진실행검토_삼익비교실행_동백리슈빌 최종내역서(단가참고)_복사본 13블럭내역(최종04.10.05)" xfId="4986"/>
    <cellStyle name="_입찰표지 _당진실행검토_삼익비교실행_동백리슈빌 확정내역서(2004.02.10)" xfId="4987"/>
    <cellStyle name="_입찰표지 _당진실행검토_삼익비교실행_리슈빌 공사별 비교(전체현장)" xfId="4988"/>
    <cellStyle name="_입찰표지 _당진실행검토_삼익비교실행_리슈빌 공사별 비교(전체현장)_복사본 13블럭내역(최종04.10.05)" xfId="4989"/>
    <cellStyle name="_입찰표지 _당진실행검토_삼익비교실행_실행(노은리슈빌)" xfId="4990"/>
    <cellStyle name="_입찰표지 _당진실행검토_삼익비교실행_실행(노은리슈빌)_관저리슈빌최종실행1" xfId="4991"/>
    <cellStyle name="_입찰표지 _당진실행검토_삼익비교실행_실행(노은리슈빌)_관저리슈빌최종실행1_관저리슈빌최종실행1" xfId="4992"/>
    <cellStyle name="_입찰표지 _당진실행검토_삼익비교실행_실행예산 (2004.03.29)" xfId="4993"/>
    <cellStyle name="_입찰표지 _당진실행검토_삼익비교실행_용인IC 내역서(결재0413)" xfId="4994"/>
    <cellStyle name="_입찰표지 _당진실행검토_삼익비교실행_청주비하내역(04.09.16)" xfId="4995"/>
    <cellStyle name="_입찰표지 _당진실행검토_삼익협의실행" xfId="4996"/>
    <cellStyle name="_입찰표지 _당진실행검토_삼익협의실행_00.실행예산(결재)" xfId="4997"/>
    <cellStyle name="_입찰표지 _당진실행검토_삼익협의실행_07.복수리슈빌 미장" xfId="4998"/>
    <cellStyle name="_입찰표지 _당진실행검토_삼익협의실행_견적용내역" xfId="4999"/>
    <cellStyle name="_입찰표지 _당진실행검토_삼익협의실행_견적용내역(도급비교)" xfId="5000"/>
    <cellStyle name="_입찰표지 _당진실행검토_삼익협의실행_견적용내역(도급비교)_관저리슈빌최종실행1" xfId="5001"/>
    <cellStyle name="_입찰표지 _당진실행검토_삼익협의실행_견적용내역(도급비교)_관저리슈빌최종실행1_관저리슈빌최종실행1" xfId="5002"/>
    <cellStyle name="_입찰표지 _당진실행검토_삼익협의실행_견적용내역_관저리슈빌최종실행1" xfId="5003"/>
    <cellStyle name="_입찰표지 _당진실행검토_삼익협의실행_견적용내역_관저리슈빌최종실행1_관저리슈빌최종실행1" xfId="5004"/>
    <cellStyle name="_입찰표지 _당진실행검토_삼익협의실행_관저리슈빌최종실행(1224)" xfId="5005"/>
    <cellStyle name="_입찰표지 _당진실행검토_삼익협의실행_관저리슈빌최종실행(1224)_관저리슈빌최종실행1" xfId="5006"/>
    <cellStyle name="_입찰표지 _당진실행검토_삼익협의실행_관저리슈빌최종실행(1224)_관저리슈빌최종실행1_관저리슈빌최종실행1" xfId="5007"/>
    <cellStyle name="_입찰표지 _당진실행검토_삼익협의실행_관저리슈빌최종실행1" xfId="5008"/>
    <cellStyle name="_입찰표지 _당진실행검토_삼익협의실행_노은14BL 최종내역서(04.10.05)" xfId="5009"/>
    <cellStyle name="_입찰표지 _당진실행검토_삼익협의실행_노은14BL 최종내역서(04.10.05)_복사본 13블럭내역(최종04.10.05)" xfId="5010"/>
    <cellStyle name="_입찰표지 _당진실행검토_삼익협의실행_노은14BL 최종내역서(04.6.18)" xfId="5011"/>
    <cellStyle name="_입찰표지 _당진실행검토_삼익협의실행_노은14BL 최종내역서(04.6.18)_노은14BL 최종내역서(04.10.05)" xfId="5012"/>
    <cellStyle name="_입찰표지 _당진실행검토_삼익협의실행_노은14BL 최종내역서(04.6.18)_노은14BL 최종내역서(04.10.05)_복사본 13블럭내역(최종04.10.05)" xfId="5013"/>
    <cellStyle name="_입찰표지 _당진실행검토_삼익협의실행_노은14BL 최종내역서(04.6.18)_노은2지구 13블럭내역(최종04.10.05)" xfId="5014"/>
    <cellStyle name="_입찰표지 _당진실행검토_삼익협의실행_노은14BL 최종내역서(04.6.18)_청주비하내역(04.09.16)" xfId="5015"/>
    <cellStyle name="_입찰표지 _당진실행검토_삼익협의실행_노은14BL 최종내역서(04.6.24)" xfId="5016"/>
    <cellStyle name="_입찰표지 _당진실행검토_삼익협의실행_노은14BL 최종내역서(04.6.24)_검토" xfId="5017"/>
    <cellStyle name="_입찰표지 _당진실행검토_삼익협의실행_노은14BL 최종내역서(04.6.24)_검토_복사본 13블럭내역(최종04.10.05)" xfId="5018"/>
    <cellStyle name="_입찰표지 _당진실행검토_삼익협의실행_노은14BL 최종내역서(04.6.24)_검토1" xfId="5019"/>
    <cellStyle name="_입찰표지 _당진실행검토_삼익협의실행_노은14BL 최종내역서(04.6.24)_검토1_복사본 13블럭내역(최종04.10.05)" xfId="5020"/>
    <cellStyle name="_입찰표지 _당진실행검토_삼익협의실행_노은14BL 최종내역서(04.6.24)_검토2" xfId="5021"/>
    <cellStyle name="_입찰표지 _당진실행검토_삼익협의실행_노은14BL 최종내역서(04.6.24)_검토2_복사본 13블럭내역(최종04.10.05)" xfId="5022"/>
    <cellStyle name="_입찰표지 _당진실행검토_삼익협의실행_노은14BL 최종내역서(04.6.24)_복사본 13블럭내역(최종04.10.05)" xfId="5023"/>
    <cellStyle name="_입찰표지 _당진실행검토_삼익협의실행_노은2지구 13블럭내역(최종04.10.05)" xfId="5024"/>
    <cellStyle name="_입찰표지 _당진실행검토_삼익협의실행_동백리슈빌 최종내역서(단가참고)" xfId="5025"/>
    <cellStyle name="_입찰표지 _당진실행검토_삼익협의실행_동백리슈빌 최종내역서(단가참고)_복사본 13블럭내역(최종04.10.05)" xfId="5026"/>
    <cellStyle name="_입찰표지 _당진실행검토_삼익협의실행_동백리슈빌 확정내역서(2004.02.10)" xfId="5027"/>
    <cellStyle name="_입찰표지 _당진실행검토_삼익협의실행_리슈빌 공사별 비교(전체현장)" xfId="5028"/>
    <cellStyle name="_입찰표지 _당진실행검토_삼익협의실행_리슈빌 공사별 비교(전체현장)_복사본 13블럭내역(최종04.10.05)" xfId="5029"/>
    <cellStyle name="_입찰표지 _당진실행검토_삼익협의실행_실행(노은리슈빌)" xfId="5030"/>
    <cellStyle name="_입찰표지 _당진실행검토_삼익협의실행_실행(노은리슈빌)_관저리슈빌최종실행1" xfId="5031"/>
    <cellStyle name="_입찰표지 _당진실행검토_삼익협의실행_실행(노은리슈빌)_관저리슈빌최종실행1_관저리슈빌최종실행1" xfId="5032"/>
    <cellStyle name="_입찰표지 _당진실행검토_삼익협의실행_실행예산 (2004.03.29)" xfId="5033"/>
    <cellStyle name="_입찰표지 _당진실행검토_삼익협의실행_용인IC 내역서(결재0413)" xfId="5034"/>
    <cellStyle name="_입찰표지 _당진실행검토_삼익협의실행_청주비하내역(04.09.16)" xfId="5035"/>
    <cellStyle name="_입찰표지 _당진실행검토_실행(노은리슈빌)" xfId="5036"/>
    <cellStyle name="_입찰표지 _당진실행검토_실행(노은리슈빌)_관저리슈빌최종실행1" xfId="5037"/>
    <cellStyle name="_입찰표지 _당진실행검토_실행(노은리슈빌)_관저리슈빌최종실행1_관저리슈빌최종실행1" xfId="5038"/>
    <cellStyle name="_입찰표지 _당진실행검토_실행검토228" xfId="5039"/>
    <cellStyle name="_입찰표지 _당진실행검토_실행검토228_00.실행예산(결재)" xfId="5040"/>
    <cellStyle name="_입찰표지 _당진실행검토_실행검토228_07.복수리슈빌 미장" xfId="5041"/>
    <cellStyle name="_입찰표지 _당진실행검토_실행검토228_견적용내역" xfId="5042"/>
    <cellStyle name="_입찰표지 _당진실행검토_실행검토228_견적용내역(도급비교)" xfId="5043"/>
    <cellStyle name="_입찰표지 _당진실행검토_실행검토228_견적용내역(도급비교)_관저리슈빌최종실행1" xfId="5044"/>
    <cellStyle name="_입찰표지 _당진실행검토_실행검토228_견적용내역(도급비교)_관저리슈빌최종실행1_관저리슈빌최종실행1" xfId="5045"/>
    <cellStyle name="_입찰표지 _당진실행검토_실행검토228_견적용내역_관저리슈빌최종실행1" xfId="5046"/>
    <cellStyle name="_입찰표지 _당진실행검토_실행검토228_견적용내역_관저리슈빌최종실행1_관저리슈빌최종실행1" xfId="5047"/>
    <cellStyle name="_입찰표지 _당진실행검토_실행검토228_관저리슈빌최종실행(1224)" xfId="5048"/>
    <cellStyle name="_입찰표지 _당진실행검토_실행검토228_관저리슈빌최종실행(1224)_관저리슈빌최종실행1" xfId="5049"/>
    <cellStyle name="_입찰표지 _당진실행검토_실행검토228_관저리슈빌최종실행(1224)_관저리슈빌최종실행1_관저리슈빌최종실행1" xfId="5050"/>
    <cellStyle name="_입찰표지 _당진실행검토_실행검토228_관저리슈빌최종실행1" xfId="5051"/>
    <cellStyle name="_입찰표지 _당진실행검토_실행검토228_노은14BL 최종내역서(04.10.05)" xfId="5052"/>
    <cellStyle name="_입찰표지 _당진실행검토_실행검토228_노은14BL 최종내역서(04.10.05)_복사본 13블럭내역(최종04.10.05)" xfId="5053"/>
    <cellStyle name="_입찰표지 _당진실행검토_실행검토228_노은14BL 최종내역서(04.6.18)" xfId="5054"/>
    <cellStyle name="_입찰표지 _당진실행검토_실행검토228_노은14BL 최종내역서(04.6.18)_노은14BL 최종내역서(04.10.05)" xfId="5055"/>
    <cellStyle name="_입찰표지 _당진실행검토_실행검토228_노은14BL 최종내역서(04.6.18)_노은14BL 최종내역서(04.10.05)_복사본 13블럭내역(최종04.10.05)" xfId="5056"/>
    <cellStyle name="_입찰표지 _당진실행검토_실행검토228_노은14BL 최종내역서(04.6.18)_노은2지구 13블럭내역(최종04.10.05)" xfId="5057"/>
    <cellStyle name="_입찰표지 _당진실행검토_실행검토228_노은14BL 최종내역서(04.6.18)_청주비하내역(04.09.16)" xfId="5058"/>
    <cellStyle name="_입찰표지 _당진실행검토_실행검토228_노은14BL 최종내역서(04.6.24)" xfId="5059"/>
    <cellStyle name="_입찰표지 _당진실행검토_실행검토228_노은14BL 최종내역서(04.6.24)_검토" xfId="5060"/>
    <cellStyle name="_입찰표지 _당진실행검토_실행검토228_노은14BL 최종내역서(04.6.24)_검토_복사본 13블럭내역(최종04.10.05)" xfId="5061"/>
    <cellStyle name="_입찰표지 _당진실행검토_실행검토228_노은14BL 최종내역서(04.6.24)_검토1" xfId="5062"/>
    <cellStyle name="_입찰표지 _당진실행검토_실행검토228_노은14BL 최종내역서(04.6.24)_검토1_복사본 13블럭내역(최종04.10.05)" xfId="5063"/>
    <cellStyle name="_입찰표지 _당진실행검토_실행검토228_노은14BL 최종내역서(04.6.24)_검토2" xfId="5064"/>
    <cellStyle name="_입찰표지 _당진실행검토_실행검토228_노은14BL 최종내역서(04.6.24)_검토2_복사본 13블럭내역(최종04.10.05)" xfId="5065"/>
    <cellStyle name="_입찰표지 _당진실행검토_실행검토228_노은14BL 최종내역서(04.6.24)_복사본 13블럭내역(최종04.10.05)" xfId="5066"/>
    <cellStyle name="_입찰표지 _당진실행검토_실행검토228_노은2지구 13블럭내역(최종04.10.05)" xfId="5067"/>
    <cellStyle name="_입찰표지 _당진실행검토_실행검토228_동백리슈빌 최종내역서(단가참고)" xfId="5068"/>
    <cellStyle name="_입찰표지 _당진실행검토_실행검토228_동백리슈빌 최종내역서(단가참고)_복사본 13블럭내역(최종04.10.05)" xfId="5069"/>
    <cellStyle name="_입찰표지 _당진실행검토_실행검토228_동백리슈빌 확정내역서(2004.02.10)" xfId="5070"/>
    <cellStyle name="_입찰표지 _당진실행검토_실행검토228_리슈빌 공사별 비교(전체현장)" xfId="5071"/>
    <cellStyle name="_입찰표지 _당진실행검토_실행검토228_리슈빌 공사별 비교(전체현장)_복사본 13블럭내역(최종04.10.05)" xfId="5072"/>
    <cellStyle name="_입찰표지 _당진실행검토_실행검토228_실행(노은리슈빌)" xfId="5073"/>
    <cellStyle name="_입찰표지 _당진실행검토_실행검토228_실행(노은리슈빌)_관저리슈빌최종실행1" xfId="5074"/>
    <cellStyle name="_입찰표지 _당진실행검토_실행검토228_실행(노은리슈빌)_관저리슈빌최종실행1_관저리슈빌최종실행1" xfId="5075"/>
    <cellStyle name="_입찰표지 _당진실행검토_실행검토228_실행예산 (2004.03.29)" xfId="5076"/>
    <cellStyle name="_입찰표지 _당진실행검토_실행검토228_용인IC 내역서(결재0413)" xfId="5077"/>
    <cellStyle name="_입찰표지 _당진실행검토_실행검토228_청주비하내역(04.09.16)" xfId="5078"/>
    <cellStyle name="_입찰표지 _당진실행검토_실행예산 (2004.03.29)" xfId="5079"/>
    <cellStyle name="_입찰표지 _당진실행검토_용인IC 내역서(결재0413)" xfId="5080"/>
    <cellStyle name="_입찰표지 _당진실행검토_청주비하내역(04.09.16)" xfId="5081"/>
    <cellStyle name="_입찰표지 _동백리슈빌 최종내역서(단가참고)" xfId="5082"/>
    <cellStyle name="_입찰표지 _동백리슈빌 최종내역서(단가참고)_복사본 13블럭내역(최종04.10.05)" xfId="5083"/>
    <cellStyle name="_입찰표지 _동백리슈빌 확정내역서(2004.02.10)" xfId="5084"/>
    <cellStyle name="_입찰표지 _두산산업개발 입찰견적" xfId="5085"/>
    <cellStyle name="_입찰표지 _두산중공업 입찰견적" xfId="5086"/>
    <cellStyle name="_입찰표지 _리슈빌 공사별 비교(전체현장)" xfId="5087"/>
    <cellStyle name="_입찰표지 _리슈빌 공사별 비교(전체현장)_복사본 13블럭내역(최종04.10.05)" xfId="5088"/>
    <cellStyle name="_입찰표지 _사본 - ☆태평동  도급내역" xfId="5089"/>
    <cellStyle name="_입찰표지 _사전공사(토목본사검토) " xfId="5090"/>
    <cellStyle name="_입찰표지 _사전공사(토목본사검토) _2007현황보고양식" xfId="5091"/>
    <cellStyle name="_입찰표지 _사전공사(토목본사검토) _가구공사" xfId="5092"/>
    <cellStyle name="_입찰표지 _사전공사(토목본사검토) _가구공사_2007현황보고양식" xfId="5093"/>
    <cellStyle name="_입찰표지 _사전공사(토목본사검토) _가구공사_두산산업개발 입찰견적" xfId="5094"/>
    <cellStyle name="_입찰표지 _사전공사(토목본사검토) _가구공사_두산중공업 입찰견적" xfId="5095"/>
    <cellStyle name="_입찰표지 _사전공사(토목본사검토) _가구공사_추가일위대가표 총괄" xfId="5096"/>
    <cellStyle name="_입찰표지 _사전공사(토목본사검토) _가구공사_현대건설 대구대천" xfId="5097"/>
    <cellStyle name="_입찰표지 _사전공사(토목본사검토) _두산산업개발 입찰견적" xfId="5098"/>
    <cellStyle name="_입찰표지 _사전공사(토목본사검토) _두산중공업 입찰견적" xfId="5099"/>
    <cellStyle name="_입찰표지 _사전공사(토목본사검토) _추가일위대가표 총괄" xfId="5100"/>
    <cellStyle name="_입찰표지 _사전공사(토목본사검토) _현대건설 대구대천" xfId="5101"/>
    <cellStyle name="_입찰표지 _성남태평동설비공사" xfId="5102"/>
    <cellStyle name="_입찰표지 _수원율전 실행내역" xfId="5103"/>
    <cellStyle name="_입찰표지 _수원율전 실행내역 검토안" xfId="5104"/>
    <cellStyle name="_입찰표지 _수원율전 실행내역 검토안_사본 - ☆태평동  도급내역" xfId="5105"/>
    <cellStyle name="_입찰표지 _수원율전 실행내역 검토안_성남태평동설비공사" xfId="5106"/>
    <cellStyle name="_입찰표지 _수원율전 실행내역 검토안_수원율전 실행내역" xfId="5107"/>
    <cellStyle name="_입찰표지 _수원율전 실행내역 검토안_수원율전 실행내역 검토안" xfId="5108"/>
    <cellStyle name="_입찰표지 _수원율전 실행내역 검토안_수원율전 실행내역 검토안_사본 - ☆태평동  도급내역" xfId="5109"/>
    <cellStyle name="_입찰표지 _수원율전 실행내역 검토안_수원율전 실행내역 검토안_성남태평동설비공사" xfId="5110"/>
    <cellStyle name="_입찰표지 _수원율전 실행내역 검토안_수원율전 실행내역 검토안_수정구 태평동 주상복합 실행내역 검토안" xfId="5111"/>
    <cellStyle name="_입찰표지 _수원율전 실행내역 검토안_수원율전 실행내역 검토안_태평동 실행내역서" xfId="5112"/>
    <cellStyle name="_입찰표지 _수원율전 실행내역 검토안_수원율전 실행내역 검토안_태평동도급내역(Rev.2)-12.26" xfId="5113"/>
    <cellStyle name="_입찰표지 _수원율전 실행내역 검토안_수정구 태평동 주상복합 실행내역 검토안" xfId="5114"/>
    <cellStyle name="_입찰표지 _수원율전 실행내역 검토안_태평동 실행내역서" xfId="5115"/>
    <cellStyle name="_입찰표지 _수원율전 실행내역 검토안_태평동도급내역(Rev.2)-12.26" xfId="5116"/>
    <cellStyle name="_입찰표지 _수원율전조합" xfId="5117"/>
    <cellStyle name="_입찰표지 _수원율전조합_사본 - ☆태평동  도급내역" xfId="5118"/>
    <cellStyle name="_입찰표지 _수원율전조합_성남태평동설비공사" xfId="5119"/>
    <cellStyle name="_입찰표지 _수원율전조합_수원율전 실행내역" xfId="5120"/>
    <cellStyle name="_입찰표지 _수원율전조합_수원율전 실행내역 검토안" xfId="5121"/>
    <cellStyle name="_입찰표지 _수원율전조합_수원율전 실행내역 검토안_사본 - ☆태평동  도급내역" xfId="5122"/>
    <cellStyle name="_입찰표지 _수원율전조합_수원율전 실행내역 검토안_성남태평동설비공사" xfId="5123"/>
    <cellStyle name="_입찰표지 _수원율전조합_수원율전 실행내역 검토안_수정구 태평동 주상복합 실행내역 검토안" xfId="5124"/>
    <cellStyle name="_입찰표지 _수원율전조합_수원율전 실행내역 검토안_태평동 실행내역서" xfId="5125"/>
    <cellStyle name="_입찰표지 _수원율전조합_수원율전 실행내역 검토안_태평동도급내역(Rev.2)-12.26" xfId="5126"/>
    <cellStyle name="_입찰표지 _수원율전조합_수정구 태평동 주상복합 실행내역 검토안" xfId="5127"/>
    <cellStyle name="_입찰표지 _수원율전조합_태평동 실행내역서" xfId="5128"/>
    <cellStyle name="_입찰표지 _수원율전조합_태평동도급내역(Rev.2)-12.26" xfId="5129"/>
    <cellStyle name="_입찰표지 _수정구 태평동 주상복합 실행내역 검토안" xfId="5130"/>
    <cellStyle name="_입찰표지 _실행(노은리슈빌)" xfId="5131"/>
    <cellStyle name="_입찰표지 _실행(노은리슈빌)_관저리슈빌최종실행1" xfId="5132"/>
    <cellStyle name="_입찰표지 _실행(노은리슈빌)_관저리슈빌최종실행1_관저리슈빌최종실행1" xfId="5133"/>
    <cellStyle name="_입찰표지 _실행검토228" xfId="5134"/>
    <cellStyle name="_입찰표지 _실행검토228_00.실행예산(결재)" xfId="5135"/>
    <cellStyle name="_입찰표지 _실행검토228_07.복수리슈빌 미장" xfId="5136"/>
    <cellStyle name="_입찰표지 _실행검토228_견적용내역" xfId="5137"/>
    <cellStyle name="_입찰표지 _실행검토228_견적용내역(도급비교)" xfId="5138"/>
    <cellStyle name="_입찰표지 _실행검토228_견적용내역(도급비교)_관저리슈빌최종실행1" xfId="5139"/>
    <cellStyle name="_입찰표지 _실행검토228_견적용내역(도급비교)_관저리슈빌최종실행1_관저리슈빌최종실행1" xfId="5140"/>
    <cellStyle name="_입찰표지 _실행검토228_견적용내역_관저리슈빌최종실행1" xfId="5141"/>
    <cellStyle name="_입찰표지 _실행검토228_견적용내역_관저리슈빌최종실행1_관저리슈빌최종실행1" xfId="5142"/>
    <cellStyle name="_입찰표지 _실행검토228_관저리슈빌최종실행(1224)" xfId="5143"/>
    <cellStyle name="_입찰표지 _실행검토228_관저리슈빌최종실행(1224)_관저리슈빌최종실행1" xfId="5144"/>
    <cellStyle name="_입찰표지 _실행검토228_관저리슈빌최종실행(1224)_관저리슈빌최종실행1_관저리슈빌최종실행1" xfId="5145"/>
    <cellStyle name="_입찰표지 _실행검토228_관저리슈빌최종실행1" xfId="5146"/>
    <cellStyle name="_입찰표지 _실행검토228_노은14BL 최종내역서(04.10.05)" xfId="5147"/>
    <cellStyle name="_입찰표지 _실행검토228_노은14BL 최종내역서(04.10.05)_복사본 13블럭내역(최종04.10.05)" xfId="5148"/>
    <cellStyle name="_입찰표지 _실행검토228_노은14BL 최종내역서(04.6.18)" xfId="5149"/>
    <cellStyle name="_입찰표지 _실행검토228_노은14BL 최종내역서(04.6.18)_노은14BL 최종내역서(04.10.05)" xfId="5150"/>
    <cellStyle name="_입찰표지 _실행검토228_노은14BL 최종내역서(04.6.18)_노은14BL 최종내역서(04.10.05)_복사본 13블럭내역(최종04.10.05)" xfId="5151"/>
    <cellStyle name="_입찰표지 _실행검토228_노은14BL 최종내역서(04.6.18)_노은2지구 13블럭내역(최종04.10.05)" xfId="5152"/>
    <cellStyle name="_입찰표지 _실행검토228_노은14BL 최종내역서(04.6.18)_청주비하내역(04.09.16)" xfId="5153"/>
    <cellStyle name="_입찰표지 _실행검토228_노은14BL 최종내역서(04.6.24)" xfId="5154"/>
    <cellStyle name="_입찰표지 _실행검토228_노은14BL 최종내역서(04.6.24)_검토" xfId="5155"/>
    <cellStyle name="_입찰표지 _실행검토228_노은14BL 최종내역서(04.6.24)_검토_복사본 13블럭내역(최종04.10.05)" xfId="5156"/>
    <cellStyle name="_입찰표지 _실행검토228_노은14BL 최종내역서(04.6.24)_검토1" xfId="5157"/>
    <cellStyle name="_입찰표지 _실행검토228_노은14BL 최종내역서(04.6.24)_검토1_복사본 13블럭내역(최종04.10.05)" xfId="5158"/>
    <cellStyle name="_입찰표지 _실행검토228_노은14BL 최종내역서(04.6.24)_검토2" xfId="5159"/>
    <cellStyle name="_입찰표지 _실행검토228_노은14BL 최종내역서(04.6.24)_검토2_복사본 13블럭내역(최종04.10.05)" xfId="5160"/>
    <cellStyle name="_입찰표지 _실행검토228_노은14BL 최종내역서(04.6.24)_복사본 13블럭내역(최종04.10.05)" xfId="5161"/>
    <cellStyle name="_입찰표지 _실행검토228_노은2지구 13블럭내역(최종04.10.05)" xfId="5162"/>
    <cellStyle name="_입찰표지 _실행검토228_동백리슈빌 최종내역서(단가참고)" xfId="5163"/>
    <cellStyle name="_입찰표지 _실행검토228_동백리슈빌 최종내역서(단가참고)_복사본 13블럭내역(최종04.10.05)" xfId="5164"/>
    <cellStyle name="_입찰표지 _실행검토228_동백리슈빌 확정내역서(2004.02.10)" xfId="5165"/>
    <cellStyle name="_입찰표지 _실행검토228_리슈빌 공사별 비교(전체현장)" xfId="5166"/>
    <cellStyle name="_입찰표지 _실행검토228_리슈빌 공사별 비교(전체현장)_복사본 13블럭내역(최종04.10.05)" xfId="5167"/>
    <cellStyle name="_입찰표지 _실행검토228_삼익비교실행" xfId="5168"/>
    <cellStyle name="_입찰표지 _실행검토228_삼익비교실행_00.실행예산(결재)" xfId="5169"/>
    <cellStyle name="_입찰표지 _실행검토228_삼익비교실행_07.복수리슈빌 미장" xfId="5170"/>
    <cellStyle name="_입찰표지 _실행검토228_삼익비교실행_견적용내역" xfId="5171"/>
    <cellStyle name="_입찰표지 _실행검토228_삼익비교실행_견적용내역(도급비교)" xfId="5172"/>
    <cellStyle name="_입찰표지 _실행검토228_삼익비교실행_견적용내역(도급비교)_관저리슈빌최종실행1" xfId="5173"/>
    <cellStyle name="_입찰표지 _실행검토228_삼익비교실행_견적용내역(도급비교)_관저리슈빌최종실행1_관저리슈빌최종실행1" xfId="5174"/>
    <cellStyle name="_입찰표지 _실행검토228_삼익비교실행_견적용내역_관저리슈빌최종실행1" xfId="5175"/>
    <cellStyle name="_입찰표지 _실행검토228_삼익비교실행_견적용내역_관저리슈빌최종실행1_관저리슈빌최종실행1" xfId="5176"/>
    <cellStyle name="_입찰표지 _실행검토228_삼익비교실행_관저리슈빌최종실행(1224)" xfId="5177"/>
    <cellStyle name="_입찰표지 _실행검토228_삼익비교실행_관저리슈빌최종실행(1224)_관저리슈빌최종실행1" xfId="5178"/>
    <cellStyle name="_입찰표지 _실행검토228_삼익비교실행_관저리슈빌최종실행(1224)_관저리슈빌최종실행1_관저리슈빌최종실행1" xfId="5179"/>
    <cellStyle name="_입찰표지 _실행검토228_삼익비교실행_관저리슈빌최종실행1" xfId="5180"/>
    <cellStyle name="_입찰표지 _실행검토228_삼익비교실행_노은14BL 최종내역서(04.10.05)" xfId="5181"/>
    <cellStyle name="_입찰표지 _실행검토228_삼익비교실행_노은14BL 최종내역서(04.10.05)_복사본 13블럭내역(최종04.10.05)" xfId="5182"/>
    <cellStyle name="_입찰표지 _실행검토228_삼익비교실행_노은14BL 최종내역서(04.6.18)" xfId="5183"/>
    <cellStyle name="_입찰표지 _실행검토228_삼익비교실행_노은14BL 최종내역서(04.6.18)_노은14BL 최종내역서(04.10.05)" xfId="5184"/>
    <cellStyle name="_입찰표지 _실행검토228_삼익비교실행_노은14BL 최종내역서(04.6.18)_노은14BL 최종내역서(04.10.05)_복사본 13블럭내역(최종04.10.05)" xfId="5185"/>
    <cellStyle name="_입찰표지 _실행검토228_삼익비교실행_노은14BL 최종내역서(04.6.18)_노은2지구 13블럭내역(최종04.10.05)" xfId="5186"/>
    <cellStyle name="_입찰표지 _실행검토228_삼익비교실행_노은14BL 최종내역서(04.6.18)_청주비하내역(04.09.16)" xfId="5187"/>
    <cellStyle name="_입찰표지 _실행검토228_삼익비교실행_노은14BL 최종내역서(04.6.24)" xfId="5188"/>
    <cellStyle name="_입찰표지 _실행검토228_삼익비교실행_노은14BL 최종내역서(04.6.24)_검토" xfId="5189"/>
    <cellStyle name="_입찰표지 _실행검토228_삼익비교실행_노은14BL 최종내역서(04.6.24)_검토_복사본 13블럭내역(최종04.10.05)" xfId="5190"/>
    <cellStyle name="_입찰표지 _실행검토228_삼익비교실행_노은14BL 최종내역서(04.6.24)_검토1" xfId="5191"/>
    <cellStyle name="_입찰표지 _실행검토228_삼익비교실행_노은14BL 최종내역서(04.6.24)_검토1_복사본 13블럭내역(최종04.10.05)" xfId="5192"/>
    <cellStyle name="_입찰표지 _실행검토228_삼익비교실행_노은14BL 최종내역서(04.6.24)_검토2" xfId="5193"/>
    <cellStyle name="_입찰표지 _실행검토228_삼익비교실행_노은14BL 최종내역서(04.6.24)_검토2_복사본 13블럭내역(최종04.10.05)" xfId="5194"/>
    <cellStyle name="_입찰표지 _실행검토228_삼익비교실행_노은14BL 최종내역서(04.6.24)_복사본 13블럭내역(최종04.10.05)" xfId="5195"/>
    <cellStyle name="_입찰표지 _실행검토228_삼익비교실행_노은2지구 13블럭내역(최종04.10.05)" xfId="5196"/>
    <cellStyle name="_입찰표지 _실행검토228_삼익비교실행_동백리슈빌 최종내역서(단가참고)" xfId="5197"/>
    <cellStyle name="_입찰표지 _실행검토228_삼익비교실행_동백리슈빌 최종내역서(단가참고)_복사본 13블럭내역(최종04.10.05)" xfId="5198"/>
    <cellStyle name="_입찰표지 _실행검토228_삼익비교실행_동백리슈빌 확정내역서(2004.02.10)" xfId="5199"/>
    <cellStyle name="_입찰표지 _실행검토228_삼익비교실행_리슈빌 공사별 비교(전체현장)" xfId="5200"/>
    <cellStyle name="_입찰표지 _실행검토228_삼익비교실행_리슈빌 공사별 비교(전체현장)_복사본 13블럭내역(최종04.10.05)" xfId="5201"/>
    <cellStyle name="_입찰표지 _실행검토228_삼익비교실행_실행(노은리슈빌)" xfId="5202"/>
    <cellStyle name="_입찰표지 _실행검토228_삼익비교실행_실행(노은리슈빌)_관저리슈빌최종실행1" xfId="5203"/>
    <cellStyle name="_입찰표지 _실행검토228_삼익비교실행_실행(노은리슈빌)_관저리슈빌최종실행1_관저리슈빌최종실행1" xfId="5204"/>
    <cellStyle name="_입찰표지 _실행검토228_삼익비교실행_실행예산 (2004.03.29)" xfId="5205"/>
    <cellStyle name="_입찰표지 _실행검토228_삼익비교실행_용인IC 내역서(결재0413)" xfId="5206"/>
    <cellStyle name="_입찰표지 _실행검토228_삼익비교실행_청주비하내역(04.09.16)" xfId="5207"/>
    <cellStyle name="_입찰표지 _실행검토228_삼익협의실행" xfId="5208"/>
    <cellStyle name="_입찰표지 _실행검토228_삼익협의실행_00.실행예산(결재)" xfId="5209"/>
    <cellStyle name="_입찰표지 _실행검토228_삼익협의실행_07.복수리슈빌 미장" xfId="5210"/>
    <cellStyle name="_입찰표지 _실행검토228_삼익협의실행_견적용내역" xfId="5211"/>
    <cellStyle name="_입찰표지 _실행검토228_삼익협의실행_견적용내역(도급비교)" xfId="5212"/>
    <cellStyle name="_입찰표지 _실행검토228_삼익협의실행_견적용내역(도급비교)_관저리슈빌최종실행1" xfId="5213"/>
    <cellStyle name="_입찰표지 _실행검토228_삼익협의실행_견적용내역(도급비교)_관저리슈빌최종실행1_관저리슈빌최종실행1" xfId="5214"/>
    <cellStyle name="_입찰표지 _실행검토228_삼익협의실행_견적용내역_관저리슈빌최종실행1" xfId="5215"/>
    <cellStyle name="_입찰표지 _실행검토228_삼익협의실행_견적용내역_관저리슈빌최종실행1_관저리슈빌최종실행1" xfId="5216"/>
    <cellStyle name="_입찰표지 _실행검토228_삼익협의실행_관저리슈빌최종실행(1224)" xfId="5217"/>
    <cellStyle name="_입찰표지 _실행검토228_삼익협의실행_관저리슈빌최종실행(1224)_관저리슈빌최종실행1" xfId="5218"/>
    <cellStyle name="_입찰표지 _실행검토228_삼익협의실행_관저리슈빌최종실행(1224)_관저리슈빌최종실행1_관저리슈빌최종실행1" xfId="5219"/>
    <cellStyle name="_입찰표지 _실행검토228_삼익협의실행_관저리슈빌최종실행1" xfId="5220"/>
    <cellStyle name="_입찰표지 _실행검토228_삼익협의실행_노은14BL 최종내역서(04.10.05)" xfId="5221"/>
    <cellStyle name="_입찰표지 _실행검토228_삼익협의실행_노은14BL 최종내역서(04.10.05)_복사본 13블럭내역(최종04.10.05)" xfId="5222"/>
    <cellStyle name="_입찰표지 _실행검토228_삼익협의실행_노은14BL 최종내역서(04.6.18)" xfId="5223"/>
    <cellStyle name="_입찰표지 _실행검토228_삼익협의실행_노은14BL 최종내역서(04.6.18)_노은14BL 최종내역서(04.10.05)" xfId="5224"/>
    <cellStyle name="_입찰표지 _실행검토228_삼익협의실행_노은14BL 최종내역서(04.6.18)_노은14BL 최종내역서(04.10.05)_복사본 13블럭내역(최종04.10.05)" xfId="5225"/>
    <cellStyle name="_입찰표지 _실행검토228_삼익협의실행_노은14BL 최종내역서(04.6.18)_노은2지구 13블럭내역(최종04.10.05)" xfId="5226"/>
    <cellStyle name="_입찰표지 _실행검토228_삼익협의실행_노은14BL 최종내역서(04.6.18)_청주비하내역(04.09.16)" xfId="5227"/>
    <cellStyle name="_입찰표지 _실행검토228_삼익협의실행_노은14BL 최종내역서(04.6.24)" xfId="5228"/>
    <cellStyle name="_입찰표지 _실행검토228_삼익협의실행_노은14BL 최종내역서(04.6.24)_검토" xfId="5229"/>
    <cellStyle name="_입찰표지 _실행검토228_삼익협의실행_노은14BL 최종내역서(04.6.24)_검토_복사본 13블럭내역(최종04.10.05)" xfId="5230"/>
    <cellStyle name="_입찰표지 _실행검토228_삼익협의실행_노은14BL 최종내역서(04.6.24)_검토1" xfId="5231"/>
    <cellStyle name="_입찰표지 _실행검토228_삼익협의실행_노은14BL 최종내역서(04.6.24)_검토1_복사본 13블럭내역(최종04.10.05)" xfId="5232"/>
    <cellStyle name="_입찰표지 _실행검토228_삼익협의실행_노은14BL 최종내역서(04.6.24)_검토2" xfId="5233"/>
    <cellStyle name="_입찰표지 _실행검토228_삼익협의실행_노은14BL 최종내역서(04.6.24)_검토2_복사본 13블럭내역(최종04.10.05)" xfId="5234"/>
    <cellStyle name="_입찰표지 _실행검토228_삼익협의실행_노은14BL 최종내역서(04.6.24)_복사본 13블럭내역(최종04.10.05)" xfId="5235"/>
    <cellStyle name="_입찰표지 _실행검토228_삼익협의실행_노은2지구 13블럭내역(최종04.10.05)" xfId="5236"/>
    <cellStyle name="_입찰표지 _실행검토228_삼익협의실행_동백리슈빌 최종내역서(단가참고)" xfId="5237"/>
    <cellStyle name="_입찰표지 _실행검토228_삼익협의실행_동백리슈빌 최종내역서(단가참고)_복사본 13블럭내역(최종04.10.05)" xfId="5238"/>
    <cellStyle name="_입찰표지 _실행검토228_삼익협의실행_동백리슈빌 확정내역서(2004.02.10)" xfId="5239"/>
    <cellStyle name="_입찰표지 _실행검토228_삼익협의실행_리슈빌 공사별 비교(전체현장)" xfId="5240"/>
    <cellStyle name="_입찰표지 _실행검토228_삼익협의실행_리슈빌 공사별 비교(전체현장)_복사본 13블럭내역(최종04.10.05)" xfId="5241"/>
    <cellStyle name="_입찰표지 _실행검토228_삼익협의실행_실행(노은리슈빌)" xfId="5242"/>
    <cellStyle name="_입찰표지 _실행검토228_삼익협의실행_실행(노은리슈빌)_관저리슈빌최종실행1" xfId="5243"/>
    <cellStyle name="_입찰표지 _실행검토228_삼익협의실행_실행(노은리슈빌)_관저리슈빌최종실행1_관저리슈빌최종실행1" xfId="5244"/>
    <cellStyle name="_입찰표지 _실행검토228_삼익협의실행_실행예산 (2004.03.29)" xfId="5245"/>
    <cellStyle name="_입찰표지 _실행검토228_삼익협의실행_용인IC 내역서(결재0413)" xfId="5246"/>
    <cellStyle name="_입찰표지 _실행검토228_삼익협의실행_청주비하내역(04.09.16)" xfId="5247"/>
    <cellStyle name="_입찰표지 _실행검토228_실행(노은리슈빌)" xfId="5248"/>
    <cellStyle name="_입찰표지 _실행검토228_실행(노은리슈빌)_관저리슈빌최종실행1" xfId="5249"/>
    <cellStyle name="_입찰표지 _실행검토228_실행(노은리슈빌)_관저리슈빌최종실행1_관저리슈빌최종실행1" xfId="5250"/>
    <cellStyle name="_입찰표지 _실행검토228_실행검토228" xfId="5251"/>
    <cellStyle name="_입찰표지 _실행검토228_실행검토228_00.실행예산(결재)" xfId="5252"/>
    <cellStyle name="_입찰표지 _실행검토228_실행검토228_07.복수리슈빌 미장" xfId="5253"/>
    <cellStyle name="_입찰표지 _실행검토228_실행검토228_견적용내역" xfId="5254"/>
    <cellStyle name="_입찰표지 _실행검토228_실행검토228_견적용내역(도급비교)" xfId="5255"/>
    <cellStyle name="_입찰표지 _실행검토228_실행검토228_견적용내역(도급비교)_관저리슈빌최종실행1" xfId="5256"/>
    <cellStyle name="_입찰표지 _실행검토228_실행검토228_견적용내역(도급비교)_관저리슈빌최종실행1_관저리슈빌최종실행1" xfId="5257"/>
    <cellStyle name="_입찰표지 _실행검토228_실행검토228_견적용내역_관저리슈빌최종실행1" xfId="5258"/>
    <cellStyle name="_입찰표지 _실행검토228_실행검토228_견적용내역_관저리슈빌최종실행1_관저리슈빌최종실행1" xfId="5259"/>
    <cellStyle name="_입찰표지 _실행검토228_실행검토228_관저리슈빌최종실행(1224)" xfId="5260"/>
    <cellStyle name="_입찰표지 _실행검토228_실행검토228_관저리슈빌최종실행(1224)_관저리슈빌최종실행1" xfId="5261"/>
    <cellStyle name="_입찰표지 _실행검토228_실행검토228_관저리슈빌최종실행(1224)_관저리슈빌최종실행1_관저리슈빌최종실행1" xfId="5262"/>
    <cellStyle name="_입찰표지 _실행검토228_실행검토228_관저리슈빌최종실행1" xfId="5263"/>
    <cellStyle name="_입찰표지 _실행검토228_실행검토228_노은14BL 최종내역서(04.10.05)" xfId="5264"/>
    <cellStyle name="_입찰표지 _실행검토228_실행검토228_노은14BL 최종내역서(04.10.05)_복사본 13블럭내역(최종04.10.05)" xfId="5265"/>
    <cellStyle name="_입찰표지 _실행검토228_실행검토228_노은14BL 최종내역서(04.6.18)" xfId="5266"/>
    <cellStyle name="_입찰표지 _실행검토228_실행검토228_노은14BL 최종내역서(04.6.18)_노은14BL 최종내역서(04.10.05)" xfId="5267"/>
    <cellStyle name="_입찰표지 _실행검토228_실행검토228_노은14BL 최종내역서(04.6.18)_노은14BL 최종내역서(04.10.05)_복사본 13블럭내역(최종04.10.05)" xfId="5268"/>
    <cellStyle name="_입찰표지 _실행검토228_실행검토228_노은14BL 최종내역서(04.6.18)_노은2지구 13블럭내역(최종04.10.05)" xfId="5269"/>
    <cellStyle name="_입찰표지 _실행검토228_실행검토228_노은14BL 최종내역서(04.6.18)_청주비하내역(04.09.16)" xfId="5270"/>
    <cellStyle name="_입찰표지 _실행검토228_실행검토228_노은14BL 최종내역서(04.6.24)" xfId="5271"/>
    <cellStyle name="_입찰표지 _실행검토228_실행검토228_노은14BL 최종내역서(04.6.24)_검토" xfId="5272"/>
    <cellStyle name="_입찰표지 _실행검토228_실행검토228_노은14BL 최종내역서(04.6.24)_검토_복사본 13블럭내역(최종04.10.05)" xfId="5273"/>
    <cellStyle name="_입찰표지 _실행검토228_실행검토228_노은14BL 최종내역서(04.6.24)_검토1" xfId="5274"/>
    <cellStyle name="_입찰표지 _실행검토228_실행검토228_노은14BL 최종내역서(04.6.24)_검토1_복사본 13블럭내역(최종04.10.05)" xfId="5275"/>
    <cellStyle name="_입찰표지 _실행검토228_실행검토228_노은14BL 최종내역서(04.6.24)_검토2" xfId="5276"/>
    <cellStyle name="_입찰표지 _실행검토228_실행검토228_노은14BL 최종내역서(04.6.24)_검토2_복사본 13블럭내역(최종04.10.05)" xfId="5277"/>
    <cellStyle name="_입찰표지 _실행검토228_실행검토228_노은14BL 최종내역서(04.6.24)_복사본 13블럭내역(최종04.10.05)" xfId="5278"/>
    <cellStyle name="_입찰표지 _실행검토228_실행검토228_노은2지구 13블럭내역(최종04.10.05)" xfId="5279"/>
    <cellStyle name="_입찰표지 _실행검토228_실행검토228_동백리슈빌 최종내역서(단가참고)" xfId="5280"/>
    <cellStyle name="_입찰표지 _실행검토228_실행검토228_동백리슈빌 최종내역서(단가참고)_복사본 13블럭내역(최종04.10.05)" xfId="5281"/>
    <cellStyle name="_입찰표지 _실행검토228_실행검토228_동백리슈빌 확정내역서(2004.02.10)" xfId="5282"/>
    <cellStyle name="_입찰표지 _실행검토228_실행검토228_리슈빌 공사별 비교(전체현장)" xfId="5283"/>
    <cellStyle name="_입찰표지 _실행검토228_실행검토228_리슈빌 공사별 비교(전체현장)_복사본 13블럭내역(최종04.10.05)" xfId="5284"/>
    <cellStyle name="_입찰표지 _실행검토228_실행검토228_실행(노은리슈빌)" xfId="5285"/>
    <cellStyle name="_입찰표지 _실행검토228_실행검토228_실행(노은리슈빌)_관저리슈빌최종실행1" xfId="5286"/>
    <cellStyle name="_입찰표지 _실행검토228_실행검토228_실행(노은리슈빌)_관저리슈빌최종실행1_관저리슈빌최종실행1" xfId="5287"/>
    <cellStyle name="_입찰표지 _실행검토228_실행검토228_실행예산 (2004.03.29)" xfId="5288"/>
    <cellStyle name="_입찰표지 _실행검토228_실행검토228_용인IC 내역서(결재0413)" xfId="5289"/>
    <cellStyle name="_입찰표지 _실행검토228_실행검토228_청주비하내역(04.09.16)" xfId="5290"/>
    <cellStyle name="_입찰표지 _실행검토228_실행예산 (2004.03.29)" xfId="5291"/>
    <cellStyle name="_입찰표지 _실행검토228_용인IC 내역서(결재0413)" xfId="5292"/>
    <cellStyle name="_입찰표지 _실행검토228_청주비하내역(04.09.16)" xfId="5293"/>
    <cellStyle name="_입찰표지 _실행보고(기준)" xfId="5294"/>
    <cellStyle name="_입찰표지 _실행보고_수영장" xfId="5295"/>
    <cellStyle name="_입찰표지 _실행보고_수영장_02 실행보고_대전인동1공구(29410)" xfId="5296"/>
    <cellStyle name="_입찰표지 _실행보고_수영장_2003년 경상비&amp;공통가설" xfId="5297"/>
    <cellStyle name="_입찰표지 _실행보고_수영장_2004년 급여실행" xfId="5298"/>
    <cellStyle name="_입찰표지 _실행보고_수영장_박용인동백상록 실행보고" xfId="5299"/>
    <cellStyle name="_입찰표지 _실행보고_수영장_사본 - 02_2003년실행보고양식" xfId="5300"/>
    <cellStyle name="_입찰표지 _실행보고_수영장_실행보고(경주세계문화엑스포)" xfId="5301"/>
    <cellStyle name="_입찰표지 _실행보고_수영장_용인동백상록 실행보고" xfId="5302"/>
    <cellStyle name="_입찰표지 _실행예산 (2004.03.29)" xfId="5303"/>
    <cellStyle name="_입찰표지 _실행예산(관리비)" xfId="5304"/>
    <cellStyle name="_입찰표지 _용인IC 내역서(결재0413)" xfId="5305"/>
    <cellStyle name="_입찰표지 _지붕공사" xfId="5306"/>
    <cellStyle name="_입찰표지 _지붕공사_1.흙막이공사 - 견적대비조서(입찰)" xfId="5307"/>
    <cellStyle name="_입찰표지 _지붕공사_사본 - ☆태평동  도급내역" xfId="5308"/>
    <cellStyle name="_입찰표지 _지붕공사_성남태평동설비공사" xfId="5309"/>
    <cellStyle name="_입찰표지 _지붕공사_수원율전 실행내역" xfId="5310"/>
    <cellStyle name="_입찰표지 _지붕공사_수원율전 실행내역 검토안" xfId="5311"/>
    <cellStyle name="_입찰표지 _지붕공사_수원율전 실행내역 검토안_사본 - ☆태평동  도급내역" xfId="5312"/>
    <cellStyle name="_입찰표지 _지붕공사_수원율전 실행내역 검토안_성남태평동설비공사" xfId="5313"/>
    <cellStyle name="_입찰표지 _지붕공사_수원율전 실행내역 검토안_수원율전 실행내역" xfId="5314"/>
    <cellStyle name="_입찰표지 _지붕공사_수원율전 실행내역 검토안_수원율전 실행내역 검토안" xfId="5315"/>
    <cellStyle name="_입찰표지 _지붕공사_수원율전 실행내역 검토안_수원율전 실행내역 검토안_사본 - ☆태평동  도급내역" xfId="5316"/>
    <cellStyle name="_입찰표지 _지붕공사_수원율전 실행내역 검토안_수원율전 실행내역 검토안_성남태평동설비공사" xfId="5317"/>
    <cellStyle name="_입찰표지 _지붕공사_수원율전 실행내역 검토안_수원율전 실행내역 검토안_수정구 태평동 주상복합 실행내역 검토안" xfId="5318"/>
    <cellStyle name="_입찰표지 _지붕공사_수원율전 실행내역 검토안_수원율전 실행내역 검토안_태평동 실행내역서" xfId="5319"/>
    <cellStyle name="_입찰표지 _지붕공사_수원율전 실행내역 검토안_수원율전 실행내역 검토안_태평동도급내역(Rev.2)-12.26" xfId="5320"/>
    <cellStyle name="_입찰표지 _지붕공사_수원율전 실행내역 검토안_수정구 태평동 주상복합 실행내역 검토안" xfId="5321"/>
    <cellStyle name="_입찰표지 _지붕공사_수원율전 실행내역 검토안_태평동 실행내역서" xfId="5322"/>
    <cellStyle name="_입찰표지 _지붕공사_수원율전 실행내역 검토안_태평동도급내역(Rev.2)-12.26" xfId="5323"/>
    <cellStyle name="_입찰표지 _지붕공사_수원율전조합" xfId="5324"/>
    <cellStyle name="_입찰표지 _지붕공사_수원율전조합_사본 - ☆태평동  도급내역" xfId="5325"/>
    <cellStyle name="_입찰표지 _지붕공사_수원율전조합_성남태평동설비공사" xfId="5326"/>
    <cellStyle name="_입찰표지 _지붕공사_수원율전조합_수원율전 실행내역" xfId="5327"/>
    <cellStyle name="_입찰표지 _지붕공사_수원율전조합_수원율전 실행내역 검토안" xfId="5328"/>
    <cellStyle name="_입찰표지 _지붕공사_수원율전조합_수원율전 실행내역 검토안_사본 - ☆태평동  도급내역" xfId="5329"/>
    <cellStyle name="_입찰표지 _지붕공사_수원율전조합_수원율전 실행내역 검토안_성남태평동설비공사" xfId="5330"/>
    <cellStyle name="_입찰표지 _지붕공사_수원율전조합_수원율전 실행내역 검토안_수정구 태평동 주상복합 실행내역 검토안" xfId="5331"/>
    <cellStyle name="_입찰표지 _지붕공사_수원율전조합_수원율전 실행내역 검토안_태평동 실행내역서" xfId="5332"/>
    <cellStyle name="_입찰표지 _지붕공사_수원율전조합_수원율전 실행내역 검토안_태평동도급내역(Rev.2)-12.26" xfId="5333"/>
    <cellStyle name="_입찰표지 _지붕공사_수원율전조합_수정구 태평동 주상복합 실행내역 검토안" xfId="5334"/>
    <cellStyle name="_입찰표지 _지붕공사_수원율전조합_태평동 실행내역서" xfId="5335"/>
    <cellStyle name="_입찰표지 _지붕공사_수원율전조합_태평동도급내역(Rev.2)-12.26" xfId="5336"/>
    <cellStyle name="_입찰표지 _지붕공사_수정구 태평동 주상복합 실행내역 검토안" xfId="5337"/>
    <cellStyle name="_입찰표지 _지붕공사_태평동 실행내역서" xfId="5338"/>
    <cellStyle name="_입찰표지 _지붕공사_태평동도급내역(Rev.2)-12.26" xfId="5339"/>
    <cellStyle name="_입찰표지 _청주비하내역(04.09.16)" xfId="5340"/>
    <cellStyle name="_입찰표지 _추가일위대가표 총괄" xfId="5341"/>
    <cellStyle name="_입찰표지 _태평동 실행내역서" xfId="5342"/>
    <cellStyle name="_입찰표지 _태평동도급내역(Rev.2)-12.26" xfId="5343"/>
    <cellStyle name="_입찰표지 _현대건설 대구대천" xfId="5344"/>
    <cellStyle name="_입찰표지 _현장간접비(현장기준안)-60개월)" xfId="5345"/>
    <cellStyle name="_자금수지(9월) " xfId="5346"/>
    <cellStyle name="_자동산출-합성수지창호산출(070901)" xfId="5347"/>
    <cellStyle name="_자재비교표" xfId="5348"/>
    <cellStyle name="_잡비산출근거" xfId="5349"/>
    <cellStyle name="_잡비산출근거_BOOK5" xfId="5350"/>
    <cellStyle name="_잡비산출근거_갑" xfId="5351"/>
    <cellStyle name="_잡비산출근거_갑 (2)" xfId="5352"/>
    <cellStyle name="_잡비산출근거_금곡분" xfId="5353"/>
    <cellStyle name="_잡비산출근거_내역확정" xfId="5354"/>
    <cellStyle name="_잡비산출근거_대정진분" xfId="5355"/>
    <cellStyle name="_잡비산출근거_동원-철콘 (2)" xfId="5356"/>
    <cellStyle name="_잡비산출근거_동원-철콘 (3)" xfId="5357"/>
    <cellStyle name="_잡비산출근거_동원-토공 (2)" xfId="5358"/>
    <cellStyle name="_잡비산출근거_정산확정" xfId="5359"/>
    <cellStyle name="_잡비산출근거_한광 (2)" xfId="5360"/>
    <cellStyle name="_장성IC투찰" xfId="5361"/>
    <cellStyle name="_장성IC투찰_경찰서-터미널간도로(투찰)②" xfId="5362"/>
    <cellStyle name="_장성IC투찰_경찰서-터미널간도로(투찰)②_마현생창(동양고속)" xfId="5363"/>
    <cellStyle name="_장성IC투찰_경찰서-터미널간도로(투찰)②_마현생창(동양고속)_왜관-태평건설" xfId="5364"/>
    <cellStyle name="_장성IC투찰_경찰서-터미널간도로(투찰)②_왜관-태평건설" xfId="5365"/>
    <cellStyle name="_장성IC투찰_마현생창(동양고속)" xfId="5366"/>
    <cellStyle name="_장성IC투찰_마현생창(동양고속)_왜관-태평건설" xfId="5367"/>
    <cellStyle name="_장성IC투찰_봉무지방산업단지도로(투찰)②" xfId="5368"/>
    <cellStyle name="_장성IC투찰_봉무지방산업단지도로(투찰)②_마현생창(동양고속)" xfId="5369"/>
    <cellStyle name="_장성IC투찰_봉무지방산업단지도로(투찰)②_마현생창(동양고속)_왜관-태평건설" xfId="5370"/>
    <cellStyle name="_장성IC투찰_봉무지방산업단지도로(투찰)②_왜관-태평건설" xfId="5371"/>
    <cellStyle name="_장성IC투찰_봉무지방산업단지도로(투찰)②+0.250%" xfId="5372"/>
    <cellStyle name="_장성IC투찰_봉무지방산업단지도로(투찰)②+0.250%_마현생창(동양고속)" xfId="5373"/>
    <cellStyle name="_장성IC투찰_봉무지방산업단지도로(투찰)②+0.250%_마현생창(동양고속)_왜관-태평건설" xfId="5374"/>
    <cellStyle name="_장성IC투찰_봉무지방산업단지도로(투찰)②+0.250%_왜관-태평건설" xfId="5375"/>
    <cellStyle name="_장성IC투찰_왜관-태평건설" xfId="5376"/>
    <cellStyle name="_장성IC투찰_합덕-신례원(2공구)투찰" xfId="5377"/>
    <cellStyle name="_장성IC투찰_합덕-신례원(2공구)투찰_경찰서-터미널간도로(투찰)②" xfId="5378"/>
    <cellStyle name="_장성IC투찰_합덕-신례원(2공구)투찰_경찰서-터미널간도로(투찰)②_마현생창(동양고속)" xfId="5379"/>
    <cellStyle name="_장성IC투찰_합덕-신례원(2공구)투찰_경찰서-터미널간도로(투찰)②_마현생창(동양고속)_왜관-태평건설" xfId="5380"/>
    <cellStyle name="_장성IC투찰_합덕-신례원(2공구)투찰_경찰서-터미널간도로(투찰)②_왜관-태평건설" xfId="5381"/>
    <cellStyle name="_장성IC투찰_합덕-신례원(2공구)투찰_마현생창(동양고속)" xfId="5382"/>
    <cellStyle name="_장성IC투찰_합덕-신례원(2공구)투찰_마현생창(동양고속)_왜관-태평건설" xfId="5383"/>
    <cellStyle name="_장성IC투찰_합덕-신례원(2공구)투찰_봉무지방산업단지도로(투찰)②" xfId="5384"/>
    <cellStyle name="_장성IC투찰_합덕-신례원(2공구)투찰_봉무지방산업단지도로(투찰)②_마현생창(동양고속)" xfId="5385"/>
    <cellStyle name="_장성IC투찰_합덕-신례원(2공구)투찰_봉무지방산업단지도로(투찰)②_마현생창(동양고속)_왜관-태평건설" xfId="5386"/>
    <cellStyle name="_장성IC투찰_합덕-신례원(2공구)투찰_봉무지방산업단지도로(투찰)②_왜관-태평건설" xfId="5387"/>
    <cellStyle name="_장성IC투찰_합덕-신례원(2공구)투찰_봉무지방산업단지도로(투찰)②+0.250%" xfId="5388"/>
    <cellStyle name="_장성IC투찰_합덕-신례원(2공구)투찰_봉무지방산업단지도로(투찰)②+0.250%_마현생창(동양고속)" xfId="5389"/>
    <cellStyle name="_장성IC투찰_합덕-신례원(2공구)투찰_봉무지방산업단지도로(투찰)②+0.250%_마현생창(동양고속)_왜관-태평건설" xfId="5390"/>
    <cellStyle name="_장성IC투찰_합덕-신례원(2공구)투찰_봉무지방산업단지도로(투찰)②+0.250%_왜관-태평건설" xfId="5391"/>
    <cellStyle name="_장성IC투찰_합덕-신례원(2공구)투찰_왜관-태평건설" xfId="5392"/>
    <cellStyle name="_장성IC투찰_합덕-신례원(2공구)투찰_합덕-신례원(2공구)투찰" xfId="5393"/>
    <cellStyle name="_장성IC투찰_합덕-신례원(2공구)투찰_합덕-신례원(2공구)투찰_경찰서-터미널간도로(투찰)②" xfId="5394"/>
    <cellStyle name="_장성IC투찰_합덕-신례원(2공구)투찰_합덕-신례원(2공구)투찰_경찰서-터미널간도로(투찰)②_마현생창(동양고속)" xfId="5395"/>
    <cellStyle name="_장성IC투찰_합덕-신례원(2공구)투찰_합덕-신례원(2공구)투찰_경찰서-터미널간도로(투찰)②_마현생창(동양고속)_왜관-태평건설" xfId="5396"/>
    <cellStyle name="_장성IC투찰_합덕-신례원(2공구)투찰_합덕-신례원(2공구)투찰_경찰서-터미널간도로(투찰)②_왜관-태평건설" xfId="5397"/>
    <cellStyle name="_장성IC투찰_합덕-신례원(2공구)투찰_합덕-신례원(2공구)투찰_마현생창(동양고속)" xfId="5398"/>
    <cellStyle name="_장성IC투찰_합덕-신례원(2공구)투찰_합덕-신례원(2공구)투찰_마현생창(동양고속)_왜관-태평건설" xfId="5399"/>
    <cellStyle name="_장성IC투찰_합덕-신례원(2공구)투찰_합덕-신례원(2공구)투찰_봉무지방산업단지도로(투찰)②" xfId="5400"/>
    <cellStyle name="_장성IC투찰_합덕-신례원(2공구)투찰_합덕-신례원(2공구)투찰_봉무지방산업단지도로(투찰)②_마현생창(동양고속)" xfId="5401"/>
    <cellStyle name="_장성IC투찰_합덕-신례원(2공구)투찰_합덕-신례원(2공구)투찰_봉무지방산업단지도로(투찰)②_마현생창(동양고속)_왜관-태평건설" xfId="5402"/>
    <cellStyle name="_장성IC투찰_합덕-신례원(2공구)투찰_합덕-신례원(2공구)투찰_봉무지방산업단지도로(투찰)②_왜관-태평건설" xfId="5403"/>
    <cellStyle name="_장성IC투찰_합덕-신례원(2공구)투찰_합덕-신례원(2공구)투찰_봉무지방산업단지도로(투찰)②+0.250%" xfId="5404"/>
    <cellStyle name="_장성IC투찰_합덕-신례원(2공구)투찰_합덕-신례원(2공구)투찰_봉무지방산업단지도로(투찰)②+0.250%_마현생창(동양고속)" xfId="5405"/>
    <cellStyle name="_장성IC투찰_합덕-신례원(2공구)투찰_합덕-신례원(2공구)투찰_봉무지방산업단지도로(투찰)②+0.250%_마현생창(동양고속)_왜관-태평건설" xfId="5406"/>
    <cellStyle name="_장성IC투찰_합덕-신례원(2공구)투찰_합덕-신례원(2공구)투찰_봉무지방산업단지도로(투찰)②+0.250%_왜관-태평건설" xfId="5407"/>
    <cellStyle name="_장성IC투찰_합덕-신례원(2공구)투찰_합덕-신례원(2공구)투찰_왜관-태평건설" xfId="5408"/>
    <cellStyle name="_장현중(내역서+개요)" xfId="5409"/>
    <cellStyle name="_적격 " xfId="5410"/>
    <cellStyle name="_적격 _1.방수공사" xfId="5411"/>
    <cellStyle name="_적격 _1.방수공사_1.흙막이공사 - 견적대비조서(입찰)" xfId="5412"/>
    <cellStyle name="_적격 _1.흙막이공사 - 견적대비조서(입찰)" xfId="5413"/>
    <cellStyle name="_적격 _B-2-b(1).부대입찰 공내역" xfId="5414"/>
    <cellStyle name="_적격 _공내역서" xfId="5415"/>
    <cellStyle name="_적격 _공내역서_사본 - ☆태평동  도급내역" xfId="5416"/>
    <cellStyle name="_적격 _공내역서_성남태평동설비공사" xfId="5417"/>
    <cellStyle name="_적격 _공내역서_수원율전 실행내역" xfId="5418"/>
    <cellStyle name="_적격 _공내역서_수원율전 실행내역 검토안" xfId="5419"/>
    <cellStyle name="_적격 _공내역서_수원율전 실행내역 검토안_사본 - ☆태평동  도급내역" xfId="5420"/>
    <cellStyle name="_적격 _공내역서_수원율전 실행내역 검토안_성남태평동설비공사" xfId="5421"/>
    <cellStyle name="_적격 _공내역서_수원율전 실행내역 검토안_수원율전 실행내역" xfId="5422"/>
    <cellStyle name="_적격 _공내역서_수원율전 실행내역 검토안_수원율전 실행내역 검토안" xfId="5423"/>
    <cellStyle name="_적격 _공내역서_수원율전 실행내역 검토안_수원율전 실행내역 검토안_사본 - ☆태평동  도급내역" xfId="5424"/>
    <cellStyle name="_적격 _공내역서_수원율전 실행내역 검토안_수원율전 실행내역 검토안_성남태평동설비공사" xfId="5425"/>
    <cellStyle name="_적격 _공내역서_수원율전 실행내역 검토안_수원율전 실행내역 검토안_수정구 태평동 주상복합 실행내역 검토안" xfId="5426"/>
    <cellStyle name="_적격 _공내역서_수원율전 실행내역 검토안_수원율전 실행내역 검토안_태평동 실행내역서" xfId="5427"/>
    <cellStyle name="_적격 _공내역서_수원율전 실행내역 검토안_수원율전 실행내역 검토안_태평동도급내역(Rev.2)-12.26" xfId="5428"/>
    <cellStyle name="_적격 _공내역서_수원율전 실행내역 검토안_수정구 태평동 주상복합 실행내역 검토안" xfId="5429"/>
    <cellStyle name="_적격 _공내역서_수원율전 실행내역 검토안_태평동 실행내역서" xfId="5430"/>
    <cellStyle name="_적격 _공내역서_수원율전 실행내역 검토안_태평동도급내역(Rev.2)-12.26" xfId="5431"/>
    <cellStyle name="_적격 _공내역서_수원율전조합" xfId="5432"/>
    <cellStyle name="_적격 _공내역서_수원율전조합_사본 - ☆태평동  도급내역" xfId="5433"/>
    <cellStyle name="_적격 _공내역서_수원율전조합_성남태평동설비공사" xfId="5434"/>
    <cellStyle name="_적격 _공내역서_수원율전조합_수원율전 실행내역" xfId="5435"/>
    <cellStyle name="_적격 _공내역서_수원율전조합_수원율전 실행내역 검토안" xfId="5436"/>
    <cellStyle name="_적격 _공내역서_수원율전조합_수원율전 실행내역 검토안_사본 - ☆태평동  도급내역" xfId="5437"/>
    <cellStyle name="_적격 _공내역서_수원율전조합_수원율전 실행내역 검토안_성남태평동설비공사" xfId="5438"/>
    <cellStyle name="_적격 _공내역서_수원율전조합_수원율전 실행내역 검토안_수정구 태평동 주상복합 실행내역 검토안" xfId="5439"/>
    <cellStyle name="_적격 _공내역서_수원율전조합_수원율전 실행내역 검토안_태평동 실행내역서" xfId="5440"/>
    <cellStyle name="_적격 _공내역서_수원율전조합_수원율전 실행내역 검토안_태평동도급내역(Rev.2)-12.26" xfId="5441"/>
    <cellStyle name="_적격 _공내역서_수원율전조합_수정구 태평동 주상복합 실행내역 검토안" xfId="5442"/>
    <cellStyle name="_적격 _공내역서_수원율전조합_태평동 실행내역서" xfId="5443"/>
    <cellStyle name="_적격 _공내역서_수원율전조합_태평동도급내역(Rev.2)-12.26" xfId="5444"/>
    <cellStyle name="_적격 _공내역서_수정구 태평동 주상복합 실행내역 검토안" xfId="5445"/>
    <cellStyle name="_적격 _공내역서_태평동 실행내역서" xfId="5446"/>
    <cellStyle name="_적격 _공내역서_태평동도급내역(Rev.2)-12.26" xfId="5447"/>
    <cellStyle name="_적격 _공내역서-창호" xfId="5448"/>
    <cellStyle name="_적격 _공내역서-창호_사본 - ☆태평동  도급내역" xfId="5449"/>
    <cellStyle name="_적격 _공내역서-창호_성남태평동설비공사" xfId="5450"/>
    <cellStyle name="_적격 _공내역서-창호_수원율전 실행내역" xfId="5451"/>
    <cellStyle name="_적격 _공내역서-창호_수원율전 실행내역 검토안" xfId="5452"/>
    <cellStyle name="_적격 _공내역서-창호_수원율전 실행내역 검토안_사본 - ☆태평동  도급내역" xfId="5453"/>
    <cellStyle name="_적격 _공내역서-창호_수원율전 실행내역 검토안_성남태평동설비공사" xfId="5454"/>
    <cellStyle name="_적격 _공내역서-창호_수원율전 실행내역 검토안_수원율전 실행내역" xfId="5455"/>
    <cellStyle name="_적격 _공내역서-창호_수원율전 실행내역 검토안_수원율전 실행내역 검토안" xfId="5456"/>
    <cellStyle name="_적격 _공내역서-창호_수원율전 실행내역 검토안_수원율전 실행내역 검토안_사본 - ☆태평동  도급내역" xfId="5457"/>
    <cellStyle name="_적격 _공내역서-창호_수원율전 실행내역 검토안_수원율전 실행내역 검토안_성남태평동설비공사" xfId="5458"/>
    <cellStyle name="_적격 _공내역서-창호_수원율전 실행내역 검토안_수원율전 실행내역 검토안_수정구 태평동 주상복합 실행내역 검토안" xfId="5459"/>
    <cellStyle name="_적격 _공내역서-창호_수원율전 실행내역 검토안_수원율전 실행내역 검토안_태평동 실행내역서" xfId="5460"/>
    <cellStyle name="_적격 _공내역서-창호_수원율전 실행내역 검토안_수원율전 실행내역 검토안_태평동도급내역(Rev.2)-12.26" xfId="5461"/>
    <cellStyle name="_적격 _공내역서-창호_수원율전 실행내역 검토안_수정구 태평동 주상복합 실행내역 검토안" xfId="5462"/>
    <cellStyle name="_적격 _공내역서-창호_수원율전 실행내역 검토안_태평동 실행내역서" xfId="5463"/>
    <cellStyle name="_적격 _공내역서-창호_수원율전 실행내역 검토안_태평동도급내역(Rev.2)-12.26" xfId="5464"/>
    <cellStyle name="_적격 _공내역서-창호_수원율전조합" xfId="5465"/>
    <cellStyle name="_적격 _공내역서-창호_수원율전조합_사본 - ☆태평동  도급내역" xfId="5466"/>
    <cellStyle name="_적격 _공내역서-창호_수원율전조합_성남태평동설비공사" xfId="5467"/>
    <cellStyle name="_적격 _공내역서-창호_수원율전조합_수원율전 실행내역" xfId="5468"/>
    <cellStyle name="_적격 _공내역서-창호_수원율전조합_수원율전 실행내역 검토안" xfId="5469"/>
    <cellStyle name="_적격 _공내역서-창호_수원율전조합_수원율전 실행내역 검토안_사본 - ☆태평동  도급내역" xfId="5470"/>
    <cellStyle name="_적격 _공내역서-창호_수원율전조합_수원율전 실행내역 검토안_성남태평동설비공사" xfId="5471"/>
    <cellStyle name="_적격 _공내역서-창호_수원율전조합_수원율전 실행내역 검토안_수정구 태평동 주상복합 실행내역 검토안" xfId="5472"/>
    <cellStyle name="_적격 _공내역서-창호_수원율전조합_수원율전 실행내역 검토안_태평동 실행내역서" xfId="5473"/>
    <cellStyle name="_적격 _공내역서-창호_수원율전조합_수원율전 실행내역 검토안_태평동도급내역(Rev.2)-12.26" xfId="5474"/>
    <cellStyle name="_적격 _공내역서-창호_수원율전조합_수정구 태평동 주상복합 실행내역 검토안" xfId="5475"/>
    <cellStyle name="_적격 _공내역서-창호_수원율전조합_태평동 실행내역서" xfId="5476"/>
    <cellStyle name="_적격 _공내역서-창호_수원율전조합_태평동도급내역(Rev.2)-12.26" xfId="5477"/>
    <cellStyle name="_적격 _공내역서-창호_수정구 태평동 주상복합 실행내역 검토안" xfId="5478"/>
    <cellStyle name="_적격 _공내역서-창호_태평동 실행내역서" xfId="5479"/>
    <cellStyle name="_적격 _공내역서-창호_태평동도급내역(Rev.2)-12.26" xfId="5480"/>
    <cellStyle name="_적격 _공내역서-창호분개" xfId="5481"/>
    <cellStyle name="_적격 _공내역서-창호분개_사본 - ☆태평동  도급내역" xfId="5482"/>
    <cellStyle name="_적격 _공내역서-창호분개_성남태평동설비공사" xfId="5483"/>
    <cellStyle name="_적격 _공내역서-창호분개_수원율전 실행내역" xfId="5484"/>
    <cellStyle name="_적격 _공내역서-창호분개_수원율전 실행내역 검토안" xfId="5485"/>
    <cellStyle name="_적격 _공내역서-창호분개_수원율전 실행내역 검토안_사본 - ☆태평동  도급내역" xfId="5486"/>
    <cellStyle name="_적격 _공내역서-창호분개_수원율전 실행내역 검토안_성남태평동설비공사" xfId="5487"/>
    <cellStyle name="_적격 _공내역서-창호분개_수원율전 실행내역 검토안_수원율전 실행내역" xfId="5488"/>
    <cellStyle name="_적격 _공내역서-창호분개_수원율전 실행내역 검토안_수원율전 실행내역 검토안" xfId="5489"/>
    <cellStyle name="_적격 _공내역서-창호분개_수원율전 실행내역 검토안_수원율전 실행내역 검토안_사본 - ☆태평동  도급내역" xfId="5490"/>
    <cellStyle name="_적격 _공내역서-창호분개_수원율전 실행내역 검토안_수원율전 실행내역 검토안_성남태평동설비공사" xfId="5491"/>
    <cellStyle name="_적격 _공내역서-창호분개_수원율전 실행내역 검토안_수원율전 실행내역 검토안_수정구 태평동 주상복합 실행내역 검토안" xfId="5492"/>
    <cellStyle name="_적격 _공내역서-창호분개_수원율전 실행내역 검토안_수원율전 실행내역 검토안_태평동 실행내역서" xfId="5493"/>
    <cellStyle name="_적격 _공내역서-창호분개_수원율전 실행내역 검토안_수원율전 실행내역 검토안_태평동도급내역(Rev.2)-12.26" xfId="5494"/>
    <cellStyle name="_적격 _공내역서-창호분개_수원율전 실행내역 검토안_수정구 태평동 주상복합 실행내역 검토안" xfId="5495"/>
    <cellStyle name="_적격 _공내역서-창호분개_수원율전 실행내역 검토안_태평동 실행내역서" xfId="5496"/>
    <cellStyle name="_적격 _공내역서-창호분개_수원율전 실행내역 검토안_태평동도급내역(Rev.2)-12.26" xfId="5497"/>
    <cellStyle name="_적격 _공내역서-창호분개_수원율전조합" xfId="5498"/>
    <cellStyle name="_적격 _공내역서-창호분개_수원율전조합_사본 - ☆태평동  도급내역" xfId="5499"/>
    <cellStyle name="_적격 _공내역서-창호분개_수원율전조합_성남태평동설비공사" xfId="5500"/>
    <cellStyle name="_적격 _공내역서-창호분개_수원율전조합_수원율전 실행내역" xfId="5501"/>
    <cellStyle name="_적격 _공내역서-창호분개_수원율전조합_수원율전 실행내역 검토안" xfId="5502"/>
    <cellStyle name="_적격 _공내역서-창호분개_수원율전조합_수원율전 실행내역 검토안_사본 - ☆태평동  도급내역" xfId="5503"/>
    <cellStyle name="_적격 _공내역서-창호분개_수원율전조합_수원율전 실행내역 검토안_성남태평동설비공사" xfId="5504"/>
    <cellStyle name="_적격 _공내역서-창호분개_수원율전조합_수원율전 실행내역 검토안_수정구 태평동 주상복합 실행내역 검토안" xfId="5505"/>
    <cellStyle name="_적격 _공내역서-창호분개_수원율전조합_수원율전 실행내역 검토안_태평동 실행내역서" xfId="5506"/>
    <cellStyle name="_적격 _공내역서-창호분개_수원율전조합_수원율전 실행내역 검토안_태평동도급내역(Rev.2)-12.26" xfId="5507"/>
    <cellStyle name="_적격 _공내역서-창호분개_수원율전조합_수정구 태평동 주상복합 실행내역 검토안" xfId="5508"/>
    <cellStyle name="_적격 _공내역서-창호분개_수원율전조합_태평동 실행내역서" xfId="5509"/>
    <cellStyle name="_적격 _공내역서-창호분개_수원율전조합_태평동도급내역(Rev.2)-12.26" xfId="5510"/>
    <cellStyle name="_적격 _공내역서-창호분개_수정구 태평동 주상복합 실행내역 검토안" xfId="5511"/>
    <cellStyle name="_적격 _공내역서-창호분개_태평동 실행내역서" xfId="5512"/>
    <cellStyle name="_적격 _공내역서-창호분개_태평동도급내역(Rev.2)-12.26" xfId="5513"/>
    <cellStyle name="_적격 _사본 - ☆태평동  도급내역" xfId="5514"/>
    <cellStyle name="_적격 _성남태평동설비공사" xfId="5515"/>
    <cellStyle name="_적격 _수원율전 실행내역" xfId="5516"/>
    <cellStyle name="_적격 _수원율전 실행내역 검토안" xfId="5517"/>
    <cellStyle name="_적격 _수원율전 실행내역 검토안_사본 - ☆태평동  도급내역" xfId="5518"/>
    <cellStyle name="_적격 _수원율전 실행내역 검토안_성남태평동설비공사" xfId="5519"/>
    <cellStyle name="_적격 _수원율전 실행내역 검토안_수원율전 실행내역" xfId="5520"/>
    <cellStyle name="_적격 _수원율전 실행내역 검토안_수원율전 실행내역 검토안" xfId="5521"/>
    <cellStyle name="_적격 _수원율전 실행내역 검토안_수원율전 실행내역 검토안_사본 - ☆태평동  도급내역" xfId="5522"/>
    <cellStyle name="_적격 _수원율전 실행내역 검토안_수원율전 실행내역 검토안_성남태평동설비공사" xfId="5523"/>
    <cellStyle name="_적격 _수원율전 실행내역 검토안_수원율전 실행내역 검토안_수정구 태평동 주상복합 실행내역 검토안" xfId="5524"/>
    <cellStyle name="_적격 _수원율전 실행내역 검토안_수원율전 실행내역 검토안_태평동 실행내역서" xfId="5525"/>
    <cellStyle name="_적격 _수원율전 실행내역 검토안_수원율전 실행내역 검토안_태평동도급내역(Rev.2)-12.26" xfId="5526"/>
    <cellStyle name="_적격 _수원율전 실행내역 검토안_수정구 태평동 주상복합 실행내역 검토안" xfId="5527"/>
    <cellStyle name="_적격 _수원율전 실행내역 검토안_태평동 실행내역서" xfId="5528"/>
    <cellStyle name="_적격 _수원율전 실행내역 검토안_태평동도급내역(Rev.2)-12.26" xfId="5529"/>
    <cellStyle name="_적격 _수원율전조합" xfId="5530"/>
    <cellStyle name="_적격 _수원율전조합_사본 - ☆태평동  도급내역" xfId="5531"/>
    <cellStyle name="_적격 _수원율전조합_성남태평동설비공사" xfId="5532"/>
    <cellStyle name="_적격 _수원율전조합_수원율전 실행내역" xfId="5533"/>
    <cellStyle name="_적격 _수원율전조합_수원율전 실행내역 검토안" xfId="5534"/>
    <cellStyle name="_적격 _수원율전조합_수원율전 실행내역 검토안_사본 - ☆태평동  도급내역" xfId="5535"/>
    <cellStyle name="_적격 _수원율전조합_수원율전 실행내역 검토안_성남태평동설비공사" xfId="5536"/>
    <cellStyle name="_적격 _수원율전조합_수원율전 실행내역 검토안_수정구 태평동 주상복합 실행내역 검토안" xfId="5537"/>
    <cellStyle name="_적격 _수원율전조합_수원율전 실행내역 검토안_태평동 실행내역서" xfId="5538"/>
    <cellStyle name="_적격 _수원율전조합_수원율전 실행내역 검토안_태평동도급내역(Rev.2)-12.26" xfId="5539"/>
    <cellStyle name="_적격 _수원율전조합_수정구 태평동 주상복합 실행내역 검토안" xfId="5540"/>
    <cellStyle name="_적격 _수원율전조합_태평동 실행내역서" xfId="5541"/>
    <cellStyle name="_적격 _수원율전조합_태평동도급내역(Rev.2)-12.26" xfId="5542"/>
    <cellStyle name="_적격 _수정구 태평동 주상복합 실행내역 검토안" xfId="5543"/>
    <cellStyle name="_적격 _지붕공사" xfId="5544"/>
    <cellStyle name="_적격 _지붕공사_1.흙막이공사 - 견적대비조서(입찰)" xfId="5545"/>
    <cellStyle name="_적격 _지붕공사_사본 - ☆태평동  도급내역" xfId="5546"/>
    <cellStyle name="_적격 _지붕공사_성남태평동설비공사" xfId="5547"/>
    <cellStyle name="_적격 _지붕공사_수원율전 실행내역" xfId="5548"/>
    <cellStyle name="_적격 _지붕공사_수원율전 실행내역 검토안" xfId="5549"/>
    <cellStyle name="_적격 _지붕공사_수원율전 실행내역 검토안_사본 - ☆태평동  도급내역" xfId="5550"/>
    <cellStyle name="_적격 _지붕공사_수원율전 실행내역 검토안_성남태평동설비공사" xfId="5551"/>
    <cellStyle name="_적격 _지붕공사_수원율전 실행내역 검토안_수원율전 실행내역" xfId="5552"/>
    <cellStyle name="_적격 _지붕공사_수원율전 실행내역 검토안_수원율전 실행내역 검토안" xfId="5553"/>
    <cellStyle name="_적격 _지붕공사_수원율전 실행내역 검토안_수원율전 실행내역 검토안_사본 - ☆태평동  도급내역" xfId="5554"/>
    <cellStyle name="_적격 _지붕공사_수원율전 실행내역 검토안_수원율전 실행내역 검토안_성남태평동설비공사" xfId="5555"/>
    <cellStyle name="_적격 _지붕공사_수원율전 실행내역 검토안_수원율전 실행내역 검토안_수정구 태평동 주상복합 실행내역 검토안" xfId="5556"/>
    <cellStyle name="_적격 _지붕공사_수원율전 실행내역 검토안_수원율전 실행내역 검토안_태평동 실행내역서" xfId="5557"/>
    <cellStyle name="_적격 _지붕공사_수원율전 실행내역 검토안_수원율전 실행내역 검토안_태평동도급내역(Rev.2)-12.26" xfId="5558"/>
    <cellStyle name="_적격 _지붕공사_수원율전 실행내역 검토안_수정구 태평동 주상복합 실행내역 검토안" xfId="5559"/>
    <cellStyle name="_적격 _지붕공사_수원율전 실행내역 검토안_태평동 실행내역서" xfId="5560"/>
    <cellStyle name="_적격 _지붕공사_수원율전 실행내역 검토안_태평동도급내역(Rev.2)-12.26" xfId="5561"/>
    <cellStyle name="_적격 _지붕공사_수원율전조합" xfId="5562"/>
    <cellStyle name="_적격 _지붕공사_수원율전조합_사본 - ☆태평동  도급내역" xfId="5563"/>
    <cellStyle name="_적격 _지붕공사_수원율전조합_성남태평동설비공사" xfId="5564"/>
    <cellStyle name="_적격 _지붕공사_수원율전조합_수원율전 실행내역" xfId="5565"/>
    <cellStyle name="_적격 _지붕공사_수원율전조합_수원율전 실행내역 검토안" xfId="5566"/>
    <cellStyle name="_적격 _지붕공사_수원율전조합_수원율전 실행내역 검토안_사본 - ☆태평동  도급내역" xfId="5567"/>
    <cellStyle name="_적격 _지붕공사_수원율전조합_수원율전 실행내역 검토안_성남태평동설비공사" xfId="5568"/>
    <cellStyle name="_적격 _지붕공사_수원율전조합_수원율전 실행내역 검토안_수정구 태평동 주상복합 실행내역 검토안" xfId="5569"/>
    <cellStyle name="_적격 _지붕공사_수원율전조합_수원율전 실행내역 검토안_태평동 실행내역서" xfId="5570"/>
    <cellStyle name="_적격 _지붕공사_수원율전조합_수원율전 실행내역 검토안_태평동도급내역(Rev.2)-12.26" xfId="5571"/>
    <cellStyle name="_적격 _지붕공사_수원율전조합_수정구 태평동 주상복합 실행내역 검토안" xfId="5572"/>
    <cellStyle name="_적격 _지붕공사_수원율전조합_태평동 실행내역서" xfId="5573"/>
    <cellStyle name="_적격 _지붕공사_수원율전조합_태평동도급내역(Rev.2)-12.26" xfId="5574"/>
    <cellStyle name="_적격 _지붕공사_수정구 태평동 주상복합 실행내역 검토안" xfId="5575"/>
    <cellStyle name="_적격 _지붕공사_태평동 실행내역서" xfId="5576"/>
    <cellStyle name="_적격 _지붕공사_태평동도급내역(Rev.2)-12.26" xfId="5577"/>
    <cellStyle name="_적격 _집행갑지 " xfId="5578"/>
    <cellStyle name="_적격 _집행갑지 _1.방수공사" xfId="5579"/>
    <cellStyle name="_적격 _집행갑지 _1.방수공사_1.흙막이공사 - 견적대비조서(입찰)" xfId="5580"/>
    <cellStyle name="_적격 _집행갑지 _1.흙막이공사 - 견적대비조서(입찰)" xfId="5581"/>
    <cellStyle name="_적격 _집행갑지 _B-2-b(1).부대입찰 공내역" xfId="5582"/>
    <cellStyle name="_적격 _집행갑지 _공내역서" xfId="5583"/>
    <cellStyle name="_적격 _집행갑지 _공내역서_사본 - ☆태평동  도급내역" xfId="5584"/>
    <cellStyle name="_적격 _집행갑지 _공내역서_성남태평동설비공사" xfId="5585"/>
    <cellStyle name="_적격 _집행갑지 _공내역서_수원율전 실행내역" xfId="5586"/>
    <cellStyle name="_적격 _집행갑지 _공내역서_수원율전 실행내역 검토안" xfId="5587"/>
    <cellStyle name="_적격 _집행갑지 _공내역서_수원율전 실행내역 검토안_사본 - ☆태평동  도급내역" xfId="5588"/>
    <cellStyle name="_적격 _집행갑지 _공내역서_수원율전 실행내역 검토안_성남태평동설비공사" xfId="5589"/>
    <cellStyle name="_적격 _집행갑지 _공내역서_수원율전 실행내역 검토안_수원율전 실행내역" xfId="5590"/>
    <cellStyle name="_적격 _집행갑지 _공내역서_수원율전 실행내역 검토안_수원율전 실행내역 검토안" xfId="5591"/>
    <cellStyle name="_적격 _집행갑지 _공내역서_수원율전 실행내역 검토안_수원율전 실행내역 검토안_사본 - ☆태평동  도급내역" xfId="5592"/>
    <cellStyle name="_적격 _집행갑지 _공내역서_수원율전 실행내역 검토안_수원율전 실행내역 검토안_성남태평동설비공사" xfId="5593"/>
    <cellStyle name="_적격 _집행갑지 _공내역서_수원율전 실행내역 검토안_수원율전 실행내역 검토안_수정구 태평동 주상복합 실행내역 검토안" xfId="5594"/>
    <cellStyle name="_적격 _집행갑지 _공내역서_수원율전 실행내역 검토안_수원율전 실행내역 검토안_태평동 실행내역서" xfId="5595"/>
    <cellStyle name="_적격 _집행갑지 _공내역서_수원율전 실행내역 검토안_수원율전 실행내역 검토안_태평동도급내역(Rev.2)-12.26" xfId="5596"/>
    <cellStyle name="_적격 _집행갑지 _공내역서_수원율전 실행내역 검토안_수정구 태평동 주상복합 실행내역 검토안" xfId="5597"/>
    <cellStyle name="_적격 _집행갑지 _공내역서_수원율전 실행내역 검토안_태평동 실행내역서" xfId="5598"/>
    <cellStyle name="_적격 _집행갑지 _공내역서_수원율전 실행내역 검토안_태평동도급내역(Rev.2)-12.26" xfId="5599"/>
    <cellStyle name="_적격 _집행갑지 _공내역서_수원율전조합" xfId="5600"/>
    <cellStyle name="_적격 _집행갑지 _공내역서_수원율전조합_사본 - ☆태평동  도급내역" xfId="5601"/>
    <cellStyle name="_적격 _집행갑지 _공내역서_수원율전조합_성남태평동설비공사" xfId="5602"/>
    <cellStyle name="_적격 _집행갑지 _공내역서_수원율전조합_수원율전 실행내역" xfId="5603"/>
    <cellStyle name="_적격 _집행갑지 _공내역서_수원율전조합_수원율전 실행내역 검토안" xfId="5604"/>
    <cellStyle name="_적격 _집행갑지 _공내역서_수원율전조합_수원율전 실행내역 검토안_사본 - ☆태평동  도급내역" xfId="5605"/>
    <cellStyle name="_적격 _집행갑지 _공내역서_수원율전조합_수원율전 실행내역 검토안_성남태평동설비공사" xfId="5606"/>
    <cellStyle name="_적격 _집행갑지 _공내역서_수원율전조합_수원율전 실행내역 검토안_수정구 태평동 주상복합 실행내역 검토안" xfId="5607"/>
    <cellStyle name="_적격 _집행갑지 _공내역서_수원율전조합_수원율전 실행내역 검토안_태평동 실행내역서" xfId="5608"/>
    <cellStyle name="_적격 _집행갑지 _공내역서_수원율전조합_수원율전 실행내역 검토안_태평동도급내역(Rev.2)-12.26" xfId="5609"/>
    <cellStyle name="_적격 _집행갑지 _공내역서_수원율전조합_수정구 태평동 주상복합 실행내역 검토안" xfId="5610"/>
    <cellStyle name="_적격 _집행갑지 _공내역서_수원율전조합_태평동 실행내역서" xfId="5611"/>
    <cellStyle name="_적격 _집행갑지 _공내역서_수원율전조합_태평동도급내역(Rev.2)-12.26" xfId="5612"/>
    <cellStyle name="_적격 _집행갑지 _공내역서_수정구 태평동 주상복합 실행내역 검토안" xfId="5613"/>
    <cellStyle name="_적격 _집행갑지 _공내역서_태평동 실행내역서" xfId="5614"/>
    <cellStyle name="_적격 _집행갑지 _공내역서_태평동도급내역(Rev.2)-12.26" xfId="5615"/>
    <cellStyle name="_적격 _집행갑지 _공내역서-창호" xfId="5616"/>
    <cellStyle name="_적격 _집행갑지 _공내역서-창호_사본 - ☆태평동  도급내역" xfId="5617"/>
    <cellStyle name="_적격 _집행갑지 _공내역서-창호_성남태평동설비공사" xfId="5618"/>
    <cellStyle name="_적격 _집행갑지 _공내역서-창호_수원율전 실행내역" xfId="5619"/>
    <cellStyle name="_적격 _집행갑지 _공내역서-창호_수원율전 실행내역 검토안" xfId="5620"/>
    <cellStyle name="_적격 _집행갑지 _공내역서-창호_수원율전 실행내역 검토안_사본 - ☆태평동  도급내역" xfId="5621"/>
    <cellStyle name="_적격 _집행갑지 _공내역서-창호_수원율전 실행내역 검토안_성남태평동설비공사" xfId="5622"/>
    <cellStyle name="_적격 _집행갑지 _공내역서-창호_수원율전 실행내역 검토안_수원율전 실행내역" xfId="5623"/>
    <cellStyle name="_적격 _집행갑지 _공내역서-창호_수원율전 실행내역 검토안_수원율전 실행내역 검토안" xfId="5624"/>
    <cellStyle name="_적격 _집행갑지 _공내역서-창호_수원율전 실행내역 검토안_수원율전 실행내역 검토안_사본 - ☆태평동  도급내역" xfId="5625"/>
    <cellStyle name="_적격 _집행갑지 _공내역서-창호_수원율전 실행내역 검토안_수원율전 실행내역 검토안_성남태평동설비공사" xfId="5626"/>
    <cellStyle name="_적격 _집행갑지 _공내역서-창호_수원율전 실행내역 검토안_수원율전 실행내역 검토안_수정구 태평동 주상복합 실행내역 검토안" xfId="5627"/>
    <cellStyle name="_적격 _집행갑지 _공내역서-창호_수원율전 실행내역 검토안_수원율전 실행내역 검토안_태평동 실행내역서" xfId="5628"/>
    <cellStyle name="_적격 _집행갑지 _공내역서-창호_수원율전 실행내역 검토안_수원율전 실행내역 검토안_태평동도급내역(Rev.2)-12.26" xfId="5629"/>
    <cellStyle name="_적격 _집행갑지 _공내역서-창호_수원율전 실행내역 검토안_수정구 태평동 주상복합 실행내역 검토안" xfId="5630"/>
    <cellStyle name="_적격 _집행갑지 _공내역서-창호_수원율전 실행내역 검토안_태평동 실행내역서" xfId="5631"/>
    <cellStyle name="_적격 _집행갑지 _공내역서-창호_수원율전 실행내역 검토안_태평동도급내역(Rev.2)-12.26" xfId="5632"/>
    <cellStyle name="_적격 _집행갑지 _공내역서-창호_수원율전조합" xfId="5633"/>
    <cellStyle name="_적격 _집행갑지 _공내역서-창호_수원율전조합_사본 - ☆태평동  도급내역" xfId="5634"/>
    <cellStyle name="_적격 _집행갑지 _공내역서-창호_수원율전조합_성남태평동설비공사" xfId="5635"/>
    <cellStyle name="_적격 _집행갑지 _공내역서-창호_수원율전조합_수원율전 실행내역" xfId="5636"/>
    <cellStyle name="_적격 _집행갑지 _공내역서-창호_수원율전조합_수원율전 실행내역 검토안" xfId="5637"/>
    <cellStyle name="_적격 _집행갑지 _공내역서-창호_수원율전조합_수원율전 실행내역 검토안_사본 - ☆태평동  도급내역" xfId="5638"/>
    <cellStyle name="_적격 _집행갑지 _공내역서-창호_수원율전조합_수원율전 실행내역 검토안_성남태평동설비공사" xfId="5639"/>
    <cellStyle name="_적격 _집행갑지 _공내역서-창호_수원율전조합_수원율전 실행내역 검토안_수정구 태평동 주상복합 실행내역 검토안" xfId="5640"/>
    <cellStyle name="_적격 _집행갑지 _공내역서-창호_수원율전조합_수원율전 실행내역 검토안_태평동 실행내역서" xfId="5641"/>
    <cellStyle name="_적격 _집행갑지 _공내역서-창호_수원율전조합_수원율전 실행내역 검토안_태평동도급내역(Rev.2)-12.26" xfId="5642"/>
    <cellStyle name="_적격 _집행갑지 _공내역서-창호_수원율전조합_수정구 태평동 주상복합 실행내역 검토안" xfId="5643"/>
    <cellStyle name="_적격 _집행갑지 _공내역서-창호_수원율전조합_태평동 실행내역서" xfId="5644"/>
    <cellStyle name="_적격 _집행갑지 _공내역서-창호_수원율전조합_태평동도급내역(Rev.2)-12.26" xfId="5645"/>
    <cellStyle name="_적격 _집행갑지 _공내역서-창호_수정구 태평동 주상복합 실행내역 검토안" xfId="5646"/>
    <cellStyle name="_적격 _집행갑지 _공내역서-창호_태평동 실행내역서" xfId="5647"/>
    <cellStyle name="_적격 _집행갑지 _공내역서-창호_태평동도급내역(Rev.2)-12.26" xfId="5648"/>
    <cellStyle name="_적격 _집행갑지 _공내역서-창호분개" xfId="5649"/>
    <cellStyle name="_적격 _집행갑지 _공내역서-창호분개_사본 - ☆태평동  도급내역" xfId="5650"/>
    <cellStyle name="_적격 _집행갑지 _공내역서-창호분개_성남태평동설비공사" xfId="5651"/>
    <cellStyle name="_적격 _집행갑지 _공내역서-창호분개_수원율전 실행내역" xfId="5652"/>
    <cellStyle name="_적격 _집행갑지 _공내역서-창호분개_수원율전 실행내역 검토안" xfId="5653"/>
    <cellStyle name="_적격 _집행갑지 _공내역서-창호분개_수원율전 실행내역 검토안_사본 - ☆태평동  도급내역" xfId="5654"/>
    <cellStyle name="_적격 _집행갑지 _공내역서-창호분개_수원율전 실행내역 검토안_성남태평동설비공사" xfId="5655"/>
    <cellStyle name="_적격 _집행갑지 _공내역서-창호분개_수원율전 실행내역 검토안_수원율전 실행내역" xfId="5656"/>
    <cellStyle name="_적격 _집행갑지 _공내역서-창호분개_수원율전 실행내역 검토안_수원율전 실행내역 검토안" xfId="5657"/>
    <cellStyle name="_적격 _집행갑지 _공내역서-창호분개_수원율전 실행내역 검토안_수원율전 실행내역 검토안_사본 - ☆태평동  도급내역" xfId="5658"/>
    <cellStyle name="_적격 _집행갑지 _공내역서-창호분개_수원율전 실행내역 검토안_수원율전 실행내역 검토안_성남태평동설비공사" xfId="5659"/>
    <cellStyle name="_적격 _집행갑지 _공내역서-창호분개_수원율전 실행내역 검토안_수원율전 실행내역 검토안_수정구 태평동 주상복합 실행내역 검토안" xfId="5660"/>
    <cellStyle name="_적격 _집행갑지 _공내역서-창호분개_수원율전 실행내역 검토안_수원율전 실행내역 검토안_태평동 실행내역서" xfId="5661"/>
    <cellStyle name="_적격 _집행갑지 _공내역서-창호분개_수원율전 실행내역 검토안_수원율전 실행내역 검토안_태평동도급내역(Rev.2)-12.26" xfId="5662"/>
    <cellStyle name="_적격 _집행갑지 _공내역서-창호분개_수원율전 실행내역 검토안_수정구 태평동 주상복합 실행내역 검토안" xfId="5663"/>
    <cellStyle name="_적격 _집행갑지 _공내역서-창호분개_수원율전 실행내역 검토안_태평동 실행내역서" xfId="5664"/>
    <cellStyle name="_적격 _집행갑지 _공내역서-창호분개_수원율전 실행내역 검토안_태평동도급내역(Rev.2)-12.26" xfId="5665"/>
    <cellStyle name="_적격 _집행갑지 _공내역서-창호분개_수원율전조합" xfId="5666"/>
    <cellStyle name="_적격 _집행갑지 _공내역서-창호분개_수원율전조합_사본 - ☆태평동  도급내역" xfId="5667"/>
    <cellStyle name="_적격 _집행갑지 _공내역서-창호분개_수원율전조합_성남태평동설비공사" xfId="5668"/>
    <cellStyle name="_적격 _집행갑지 _공내역서-창호분개_수원율전조합_수원율전 실행내역" xfId="5669"/>
    <cellStyle name="_적격 _집행갑지 _공내역서-창호분개_수원율전조합_수원율전 실행내역 검토안" xfId="5670"/>
    <cellStyle name="_적격 _집행갑지 _공내역서-창호분개_수원율전조합_수원율전 실행내역 검토안_사본 - ☆태평동  도급내역" xfId="5671"/>
    <cellStyle name="_적격 _집행갑지 _공내역서-창호분개_수원율전조합_수원율전 실행내역 검토안_성남태평동설비공사" xfId="5672"/>
    <cellStyle name="_적격 _집행갑지 _공내역서-창호분개_수원율전조합_수원율전 실행내역 검토안_수정구 태평동 주상복합 실행내역 검토안" xfId="5673"/>
    <cellStyle name="_적격 _집행갑지 _공내역서-창호분개_수원율전조합_수원율전 실행내역 검토안_태평동 실행내역서" xfId="5674"/>
    <cellStyle name="_적격 _집행갑지 _공내역서-창호분개_수원율전조합_수원율전 실행내역 검토안_태평동도급내역(Rev.2)-12.26" xfId="5675"/>
    <cellStyle name="_적격 _집행갑지 _공내역서-창호분개_수원율전조합_수정구 태평동 주상복합 실행내역 검토안" xfId="5676"/>
    <cellStyle name="_적격 _집행갑지 _공내역서-창호분개_수원율전조합_태평동 실행내역서" xfId="5677"/>
    <cellStyle name="_적격 _집행갑지 _공내역서-창호분개_수원율전조합_태평동도급내역(Rev.2)-12.26" xfId="5678"/>
    <cellStyle name="_적격 _집행갑지 _공내역서-창호분개_수정구 태평동 주상복합 실행내역 검토안" xfId="5679"/>
    <cellStyle name="_적격 _집행갑지 _공내역서-창호분개_태평동 실행내역서" xfId="5680"/>
    <cellStyle name="_적격 _집행갑지 _공내역서-창호분개_태평동도급내역(Rev.2)-12.26" xfId="5681"/>
    <cellStyle name="_적격 _집행갑지 _사본 - ☆태평동  도급내역" xfId="5682"/>
    <cellStyle name="_적격 _집행갑지 _성남태평동설비공사" xfId="5683"/>
    <cellStyle name="_적격 _집행갑지 _수원율전 실행내역" xfId="5684"/>
    <cellStyle name="_적격 _집행갑지 _수원율전 실행내역 검토안" xfId="5685"/>
    <cellStyle name="_적격 _집행갑지 _수원율전 실행내역 검토안_사본 - ☆태평동  도급내역" xfId="5686"/>
    <cellStyle name="_적격 _집행갑지 _수원율전 실행내역 검토안_성남태평동설비공사" xfId="5687"/>
    <cellStyle name="_적격 _집행갑지 _수원율전 실행내역 검토안_수원율전 실행내역" xfId="5688"/>
    <cellStyle name="_적격 _집행갑지 _수원율전 실행내역 검토안_수원율전 실행내역 검토안" xfId="5689"/>
    <cellStyle name="_적격 _집행갑지 _수원율전 실행내역 검토안_수원율전 실행내역 검토안_사본 - ☆태평동  도급내역" xfId="5690"/>
    <cellStyle name="_적격 _집행갑지 _수원율전 실행내역 검토안_수원율전 실행내역 검토안_성남태평동설비공사" xfId="5691"/>
    <cellStyle name="_적격 _집행갑지 _수원율전 실행내역 검토안_수원율전 실행내역 검토안_수정구 태평동 주상복합 실행내역 검토안" xfId="5692"/>
    <cellStyle name="_적격 _집행갑지 _수원율전 실행내역 검토안_수원율전 실행내역 검토안_태평동 실행내역서" xfId="5693"/>
    <cellStyle name="_적격 _집행갑지 _수원율전 실행내역 검토안_수원율전 실행내역 검토안_태평동도급내역(Rev.2)-12.26" xfId="5694"/>
    <cellStyle name="_적격 _집행갑지 _수원율전 실행내역 검토안_수정구 태평동 주상복합 실행내역 검토안" xfId="5695"/>
    <cellStyle name="_적격 _집행갑지 _수원율전 실행내역 검토안_태평동 실행내역서" xfId="5696"/>
    <cellStyle name="_적격 _집행갑지 _수원율전 실행내역 검토안_태평동도급내역(Rev.2)-12.26" xfId="5697"/>
    <cellStyle name="_적격 _집행갑지 _수원율전조합" xfId="5698"/>
    <cellStyle name="_적격 _집행갑지 _수원율전조합_사본 - ☆태평동  도급내역" xfId="5699"/>
    <cellStyle name="_적격 _집행갑지 _수원율전조합_성남태평동설비공사" xfId="5700"/>
    <cellStyle name="_적격 _집행갑지 _수원율전조합_수원율전 실행내역" xfId="5701"/>
    <cellStyle name="_적격 _집행갑지 _수원율전조합_수원율전 실행내역 검토안" xfId="5702"/>
    <cellStyle name="_적격 _집행갑지 _수원율전조합_수원율전 실행내역 검토안_사본 - ☆태평동  도급내역" xfId="5703"/>
    <cellStyle name="_적격 _집행갑지 _수원율전조합_수원율전 실행내역 검토안_성남태평동설비공사" xfId="5704"/>
    <cellStyle name="_적격 _집행갑지 _수원율전조합_수원율전 실행내역 검토안_수정구 태평동 주상복합 실행내역 검토안" xfId="5705"/>
    <cellStyle name="_적격 _집행갑지 _수원율전조합_수원율전 실행내역 검토안_태평동 실행내역서" xfId="5706"/>
    <cellStyle name="_적격 _집행갑지 _수원율전조합_수원율전 실행내역 검토안_태평동도급내역(Rev.2)-12.26" xfId="5707"/>
    <cellStyle name="_적격 _집행갑지 _수원율전조합_수정구 태평동 주상복합 실행내역 검토안" xfId="5708"/>
    <cellStyle name="_적격 _집행갑지 _수원율전조합_태평동 실행내역서" xfId="5709"/>
    <cellStyle name="_적격 _집행갑지 _수원율전조합_태평동도급내역(Rev.2)-12.26" xfId="5710"/>
    <cellStyle name="_적격 _집행갑지 _수정구 태평동 주상복합 실행내역 검토안" xfId="5711"/>
    <cellStyle name="_적격 _집행갑지 _지붕공사" xfId="5712"/>
    <cellStyle name="_적격 _집행갑지 _지붕공사_1.흙막이공사 - 견적대비조서(입찰)" xfId="5713"/>
    <cellStyle name="_적격 _집행갑지 _지붕공사_사본 - ☆태평동  도급내역" xfId="5714"/>
    <cellStyle name="_적격 _집행갑지 _지붕공사_성남태평동설비공사" xfId="5715"/>
    <cellStyle name="_적격 _집행갑지 _지붕공사_수원율전 실행내역" xfId="5716"/>
    <cellStyle name="_적격 _집행갑지 _지붕공사_수원율전 실행내역 검토안" xfId="5717"/>
    <cellStyle name="_적격 _집행갑지 _지붕공사_수원율전 실행내역 검토안_사본 - ☆태평동  도급내역" xfId="5718"/>
    <cellStyle name="_적격 _집행갑지 _지붕공사_수원율전 실행내역 검토안_성남태평동설비공사" xfId="5719"/>
    <cellStyle name="_적격 _집행갑지 _지붕공사_수원율전 실행내역 검토안_수원율전 실행내역" xfId="5720"/>
    <cellStyle name="_적격 _집행갑지 _지붕공사_수원율전 실행내역 검토안_수원율전 실행내역 검토안" xfId="5721"/>
    <cellStyle name="_적격 _집행갑지 _지붕공사_수원율전 실행내역 검토안_수원율전 실행내역 검토안_사본 - ☆태평동  도급내역" xfId="5722"/>
    <cellStyle name="_적격 _집행갑지 _지붕공사_수원율전 실행내역 검토안_수원율전 실행내역 검토안_성남태평동설비공사" xfId="5723"/>
    <cellStyle name="_적격 _집행갑지 _지붕공사_수원율전 실행내역 검토안_수원율전 실행내역 검토안_수정구 태평동 주상복합 실행내역 검토안" xfId="5724"/>
    <cellStyle name="_적격 _집행갑지 _지붕공사_수원율전 실행내역 검토안_수원율전 실행내역 검토안_태평동 실행내역서" xfId="5725"/>
    <cellStyle name="_적격 _집행갑지 _지붕공사_수원율전 실행내역 검토안_수원율전 실행내역 검토안_태평동도급내역(Rev.2)-12.26" xfId="5726"/>
    <cellStyle name="_적격 _집행갑지 _지붕공사_수원율전 실행내역 검토안_수정구 태평동 주상복합 실행내역 검토안" xfId="5727"/>
    <cellStyle name="_적격 _집행갑지 _지붕공사_수원율전 실행내역 검토안_태평동 실행내역서" xfId="5728"/>
    <cellStyle name="_적격 _집행갑지 _지붕공사_수원율전 실행내역 검토안_태평동도급내역(Rev.2)-12.26" xfId="5729"/>
    <cellStyle name="_적격 _집행갑지 _지붕공사_수원율전조합" xfId="5730"/>
    <cellStyle name="_적격 _집행갑지 _지붕공사_수원율전조합_사본 - ☆태평동  도급내역" xfId="5731"/>
    <cellStyle name="_적격 _집행갑지 _지붕공사_수원율전조합_성남태평동설비공사" xfId="5732"/>
    <cellStyle name="_적격 _집행갑지 _지붕공사_수원율전조합_수원율전 실행내역" xfId="5733"/>
    <cellStyle name="_적격 _집행갑지 _지붕공사_수원율전조합_수원율전 실행내역 검토안" xfId="5734"/>
    <cellStyle name="_적격 _집행갑지 _지붕공사_수원율전조합_수원율전 실행내역 검토안_사본 - ☆태평동  도급내역" xfId="5735"/>
    <cellStyle name="_적격 _집행갑지 _지붕공사_수원율전조합_수원율전 실행내역 검토안_성남태평동설비공사" xfId="5736"/>
    <cellStyle name="_적격 _집행갑지 _지붕공사_수원율전조합_수원율전 실행내역 검토안_수정구 태평동 주상복합 실행내역 검토안" xfId="5737"/>
    <cellStyle name="_적격 _집행갑지 _지붕공사_수원율전조합_수원율전 실행내역 검토안_태평동 실행내역서" xfId="5738"/>
    <cellStyle name="_적격 _집행갑지 _지붕공사_수원율전조합_수원율전 실행내역 검토안_태평동도급내역(Rev.2)-12.26" xfId="5739"/>
    <cellStyle name="_적격 _집행갑지 _지붕공사_수원율전조합_수정구 태평동 주상복합 실행내역 검토안" xfId="5740"/>
    <cellStyle name="_적격 _집행갑지 _지붕공사_수원율전조합_태평동 실행내역서" xfId="5741"/>
    <cellStyle name="_적격 _집행갑지 _지붕공사_수원율전조합_태평동도급내역(Rev.2)-12.26" xfId="5742"/>
    <cellStyle name="_적격 _집행갑지 _지붕공사_수정구 태평동 주상복합 실행내역 검토안" xfId="5743"/>
    <cellStyle name="_적격 _집행갑지 _지붕공사_태평동 실행내역서" xfId="5744"/>
    <cellStyle name="_적격 _집행갑지 _지붕공사_태평동도급내역(Rev.2)-12.26" xfId="5745"/>
    <cellStyle name="_적격 _집행갑지 _태평동 실행내역서" xfId="5746"/>
    <cellStyle name="_적격 _집행갑지 _태평동도급내역(Rev.2)-12.26" xfId="5747"/>
    <cellStyle name="_적격 _집행갑지 _현장간접비(현장기준안)-60개월)" xfId="5748"/>
    <cellStyle name="_적격 _태평동 실행내역서" xfId="5749"/>
    <cellStyle name="_적격 _태평동도급내역(Rev.2)-12.26" xfId="5750"/>
    <cellStyle name="_적격 _현장간접비(현장기준안)-60개월)" xfId="5751"/>
    <cellStyle name="_적격(화산) " xfId="5752"/>
    <cellStyle name="_적격(화산) _00.실행예산(결재)" xfId="5753"/>
    <cellStyle name="_적격(화산) _07.복수리슈빌 미장" xfId="5754"/>
    <cellStyle name="_적격(화산) _1.방수공사" xfId="5755"/>
    <cellStyle name="_적격(화산) _1.방수공사_1.흙막이공사 - 견적대비조서(입찰)" xfId="5756"/>
    <cellStyle name="_적격(화산) _1.흙막이공사 - 견적대비조서(입찰)" xfId="5757"/>
    <cellStyle name="_적격(화산) _2007현황보고양식" xfId="5758"/>
    <cellStyle name="_적격(화산) _B-2-b(1).부대입찰 공내역" xfId="5759"/>
    <cellStyle name="_적격(화산) _Book1" xfId="5760"/>
    <cellStyle name="_적격(화산) _Book1_00.실행예산(결재)" xfId="5761"/>
    <cellStyle name="_적격(화산) _Book1_07.복수리슈빌 미장" xfId="5762"/>
    <cellStyle name="_적격(화산) _Book1_견적용내역" xfId="5763"/>
    <cellStyle name="_적격(화산) _Book1_견적용내역(도급비교)" xfId="5764"/>
    <cellStyle name="_적격(화산) _Book1_견적용내역(도급비교)_관저리슈빌최종실행1" xfId="5765"/>
    <cellStyle name="_적격(화산) _Book1_견적용내역(도급비교)_관저리슈빌최종실행1_관저리슈빌최종실행1" xfId="5766"/>
    <cellStyle name="_적격(화산) _Book1_견적용내역_관저리슈빌최종실행1" xfId="5767"/>
    <cellStyle name="_적격(화산) _Book1_견적용내역_관저리슈빌최종실행1_관저리슈빌최종실행1" xfId="5768"/>
    <cellStyle name="_적격(화산) _Book1_관저리슈빌최종실행(1224)" xfId="5769"/>
    <cellStyle name="_적격(화산) _Book1_관저리슈빌최종실행(1224)_관저리슈빌최종실행1" xfId="5770"/>
    <cellStyle name="_적격(화산) _Book1_관저리슈빌최종실행(1224)_관저리슈빌최종실행1_관저리슈빌최종실행1" xfId="5771"/>
    <cellStyle name="_적격(화산) _Book1_관저리슈빌최종실행1" xfId="5772"/>
    <cellStyle name="_적격(화산) _Book1_노은14BL 최종내역서(04.10.05)" xfId="5773"/>
    <cellStyle name="_적격(화산) _Book1_노은14BL 최종내역서(04.10.05)_복사본 13블럭내역(최종04.10.05)" xfId="5774"/>
    <cellStyle name="_적격(화산) _Book1_노은14BL 최종내역서(04.6.18)" xfId="5775"/>
    <cellStyle name="_적격(화산) _Book1_노은14BL 최종내역서(04.6.18)_노은14BL 최종내역서(04.10.05)" xfId="5776"/>
    <cellStyle name="_적격(화산) _Book1_노은14BL 최종내역서(04.6.18)_노은14BL 최종내역서(04.10.05)_복사본 13블럭내역(최종04.10.05)" xfId="5777"/>
    <cellStyle name="_적격(화산) _Book1_노은14BL 최종내역서(04.6.18)_노은2지구 13블럭내역(최종04.10.05)" xfId="5778"/>
    <cellStyle name="_적격(화산) _Book1_노은14BL 최종내역서(04.6.18)_청주비하내역(04.09.16)" xfId="5779"/>
    <cellStyle name="_적격(화산) _Book1_노은14BL 최종내역서(04.6.24)" xfId="5780"/>
    <cellStyle name="_적격(화산) _Book1_노은14BL 최종내역서(04.6.24)_검토" xfId="5781"/>
    <cellStyle name="_적격(화산) _Book1_노은14BL 최종내역서(04.6.24)_검토_복사본 13블럭내역(최종04.10.05)" xfId="5782"/>
    <cellStyle name="_적격(화산) _Book1_노은14BL 최종내역서(04.6.24)_검토1" xfId="5783"/>
    <cellStyle name="_적격(화산) _Book1_노은14BL 최종내역서(04.6.24)_검토1_복사본 13블럭내역(최종04.10.05)" xfId="5784"/>
    <cellStyle name="_적격(화산) _Book1_노은14BL 최종내역서(04.6.24)_검토2" xfId="5785"/>
    <cellStyle name="_적격(화산) _Book1_노은14BL 최종내역서(04.6.24)_검토2_복사본 13블럭내역(최종04.10.05)" xfId="5786"/>
    <cellStyle name="_적격(화산) _Book1_노은14BL 최종내역서(04.6.24)_복사본 13블럭내역(최종04.10.05)" xfId="5787"/>
    <cellStyle name="_적격(화산) _Book1_노은2지구 13블럭내역(최종04.10.05)" xfId="5788"/>
    <cellStyle name="_적격(화산) _Book1_동백리슈빌 최종내역서(단가참고)" xfId="5789"/>
    <cellStyle name="_적격(화산) _Book1_동백리슈빌 최종내역서(단가참고)_복사본 13블럭내역(최종04.10.05)" xfId="5790"/>
    <cellStyle name="_적격(화산) _Book1_동백리슈빌 확정내역서(2004.02.10)" xfId="5791"/>
    <cellStyle name="_적격(화산) _Book1_리슈빌 공사별 비교(전체현장)" xfId="5792"/>
    <cellStyle name="_적격(화산) _Book1_리슈빌 공사별 비교(전체현장)_복사본 13블럭내역(최종04.10.05)" xfId="5793"/>
    <cellStyle name="_적격(화산) _Book1_삼익비교실행" xfId="5794"/>
    <cellStyle name="_적격(화산) _Book1_삼익비교실행_00.실행예산(결재)" xfId="5795"/>
    <cellStyle name="_적격(화산) _Book1_삼익비교실행_07.복수리슈빌 미장" xfId="5796"/>
    <cellStyle name="_적격(화산) _Book1_삼익비교실행_견적용내역" xfId="5797"/>
    <cellStyle name="_적격(화산) _Book1_삼익비교실행_견적용내역(도급비교)" xfId="5798"/>
    <cellStyle name="_적격(화산) _Book1_삼익비교실행_견적용내역(도급비교)_관저리슈빌최종실행1" xfId="5799"/>
    <cellStyle name="_적격(화산) _Book1_삼익비교실행_견적용내역(도급비교)_관저리슈빌최종실행1_관저리슈빌최종실행1" xfId="5800"/>
    <cellStyle name="_적격(화산) _Book1_삼익비교실행_견적용내역_관저리슈빌최종실행1" xfId="5801"/>
    <cellStyle name="_적격(화산) _Book1_삼익비교실행_견적용내역_관저리슈빌최종실행1_관저리슈빌최종실행1" xfId="5802"/>
    <cellStyle name="_적격(화산) _Book1_삼익비교실행_관저리슈빌최종실행(1224)" xfId="5803"/>
    <cellStyle name="_적격(화산) _Book1_삼익비교실행_관저리슈빌최종실행(1224)_관저리슈빌최종실행1" xfId="5804"/>
    <cellStyle name="_적격(화산) _Book1_삼익비교실행_관저리슈빌최종실행(1224)_관저리슈빌최종실행1_관저리슈빌최종실행1" xfId="5805"/>
    <cellStyle name="_적격(화산) _Book1_삼익비교실행_관저리슈빌최종실행1" xfId="5806"/>
    <cellStyle name="_적격(화산) _Book1_삼익비교실행_노은14BL 최종내역서(04.10.05)" xfId="5807"/>
    <cellStyle name="_적격(화산) _Book1_삼익비교실행_노은14BL 최종내역서(04.10.05)_복사본 13블럭내역(최종04.10.05)" xfId="5808"/>
    <cellStyle name="_적격(화산) _Book1_삼익비교실행_노은14BL 최종내역서(04.6.18)" xfId="5809"/>
    <cellStyle name="_적격(화산) _Book1_삼익비교실행_노은14BL 최종내역서(04.6.18)_노은14BL 최종내역서(04.10.05)" xfId="5810"/>
    <cellStyle name="_적격(화산) _Book1_삼익비교실행_노은14BL 최종내역서(04.6.18)_노은14BL 최종내역서(04.10.05)_복사본 13블럭내역(최종04.10.05)" xfId="5811"/>
    <cellStyle name="_적격(화산) _Book1_삼익비교실행_노은14BL 최종내역서(04.6.18)_노은2지구 13블럭내역(최종04.10.05)" xfId="5812"/>
    <cellStyle name="_적격(화산) _Book1_삼익비교실행_노은14BL 최종내역서(04.6.18)_청주비하내역(04.09.16)" xfId="5813"/>
    <cellStyle name="_적격(화산) _Book1_삼익비교실행_노은14BL 최종내역서(04.6.24)" xfId="5814"/>
    <cellStyle name="_적격(화산) _Book1_삼익비교실행_노은14BL 최종내역서(04.6.24)_검토" xfId="5815"/>
    <cellStyle name="_적격(화산) _Book1_삼익비교실행_노은14BL 최종내역서(04.6.24)_검토_복사본 13블럭내역(최종04.10.05)" xfId="5816"/>
    <cellStyle name="_적격(화산) _Book1_삼익비교실행_노은14BL 최종내역서(04.6.24)_검토1" xfId="5817"/>
    <cellStyle name="_적격(화산) _Book1_삼익비교실행_노은14BL 최종내역서(04.6.24)_검토1_복사본 13블럭내역(최종04.10.05)" xfId="5818"/>
    <cellStyle name="_적격(화산) _Book1_삼익비교실행_노은14BL 최종내역서(04.6.24)_검토2" xfId="5819"/>
    <cellStyle name="_적격(화산) _Book1_삼익비교실행_노은14BL 최종내역서(04.6.24)_검토2_복사본 13블럭내역(최종04.10.05)" xfId="5820"/>
    <cellStyle name="_적격(화산) _Book1_삼익비교실행_노은14BL 최종내역서(04.6.24)_복사본 13블럭내역(최종04.10.05)" xfId="5821"/>
    <cellStyle name="_적격(화산) _Book1_삼익비교실행_노은2지구 13블럭내역(최종04.10.05)" xfId="5822"/>
    <cellStyle name="_적격(화산) _Book1_삼익비교실행_동백리슈빌 최종내역서(단가참고)" xfId="5823"/>
    <cellStyle name="_적격(화산) _Book1_삼익비교실행_동백리슈빌 최종내역서(단가참고)_복사본 13블럭내역(최종04.10.05)" xfId="5824"/>
    <cellStyle name="_적격(화산) _Book1_삼익비교실행_동백리슈빌 확정내역서(2004.02.10)" xfId="5825"/>
    <cellStyle name="_적격(화산) _Book1_삼익비교실행_리슈빌 공사별 비교(전체현장)" xfId="5826"/>
    <cellStyle name="_적격(화산) _Book1_삼익비교실행_리슈빌 공사별 비교(전체현장)_복사본 13블럭내역(최종04.10.05)" xfId="5827"/>
    <cellStyle name="_적격(화산) _Book1_삼익비교실행_실행(노은리슈빌)" xfId="5828"/>
    <cellStyle name="_적격(화산) _Book1_삼익비교실행_실행(노은리슈빌)_관저리슈빌최종실행1" xfId="5829"/>
    <cellStyle name="_적격(화산) _Book1_삼익비교실행_실행(노은리슈빌)_관저리슈빌최종실행1_관저리슈빌최종실행1" xfId="5830"/>
    <cellStyle name="_적격(화산) _Book1_삼익비교실행_실행예산 (2004.03.29)" xfId="5831"/>
    <cellStyle name="_적격(화산) _Book1_삼익비교실행_용인IC 내역서(결재0413)" xfId="5832"/>
    <cellStyle name="_적격(화산) _Book1_삼익비교실행_청주비하내역(04.09.16)" xfId="5833"/>
    <cellStyle name="_적격(화산) _Book1_삼익협의실행" xfId="5834"/>
    <cellStyle name="_적격(화산) _Book1_삼익협의실행_00.실행예산(결재)" xfId="5835"/>
    <cellStyle name="_적격(화산) _Book1_삼익협의실행_07.복수리슈빌 미장" xfId="5836"/>
    <cellStyle name="_적격(화산) _Book1_삼익협의실행_견적용내역" xfId="5837"/>
    <cellStyle name="_적격(화산) _Book1_삼익협의실행_견적용내역(도급비교)" xfId="5838"/>
    <cellStyle name="_적격(화산) _Book1_삼익협의실행_견적용내역(도급비교)_관저리슈빌최종실행1" xfId="5839"/>
    <cellStyle name="_적격(화산) _Book1_삼익협의실행_견적용내역(도급비교)_관저리슈빌최종실행1_관저리슈빌최종실행1" xfId="5840"/>
    <cellStyle name="_적격(화산) _Book1_삼익협의실행_견적용내역_관저리슈빌최종실행1" xfId="5841"/>
    <cellStyle name="_적격(화산) _Book1_삼익협의실행_견적용내역_관저리슈빌최종실행1_관저리슈빌최종실행1" xfId="5842"/>
    <cellStyle name="_적격(화산) _Book1_삼익협의실행_관저리슈빌최종실행(1224)" xfId="5843"/>
    <cellStyle name="_적격(화산) _Book1_삼익협의실행_관저리슈빌최종실행(1224)_관저리슈빌최종실행1" xfId="5844"/>
    <cellStyle name="_적격(화산) _Book1_삼익협의실행_관저리슈빌최종실행(1224)_관저리슈빌최종실행1_관저리슈빌최종실행1" xfId="5845"/>
    <cellStyle name="_적격(화산) _Book1_삼익협의실행_관저리슈빌최종실행1" xfId="5846"/>
    <cellStyle name="_적격(화산) _Book1_삼익협의실행_노은14BL 최종내역서(04.10.05)" xfId="5847"/>
    <cellStyle name="_적격(화산) _Book1_삼익협의실행_노은14BL 최종내역서(04.10.05)_복사본 13블럭내역(최종04.10.05)" xfId="5848"/>
    <cellStyle name="_적격(화산) _Book1_삼익협의실행_노은14BL 최종내역서(04.6.18)" xfId="5849"/>
    <cellStyle name="_적격(화산) _Book1_삼익협의실행_노은14BL 최종내역서(04.6.18)_노은14BL 최종내역서(04.10.05)" xfId="5850"/>
    <cellStyle name="_적격(화산) _Book1_삼익협의실행_노은14BL 최종내역서(04.6.18)_노은14BL 최종내역서(04.10.05)_복사본 13블럭내역(최종04.10.05)" xfId="5851"/>
    <cellStyle name="_적격(화산) _Book1_삼익협의실행_노은14BL 최종내역서(04.6.18)_노은2지구 13블럭내역(최종04.10.05)" xfId="5852"/>
    <cellStyle name="_적격(화산) _Book1_삼익협의실행_노은14BL 최종내역서(04.6.18)_청주비하내역(04.09.16)" xfId="5853"/>
    <cellStyle name="_적격(화산) _Book1_삼익협의실행_노은14BL 최종내역서(04.6.24)" xfId="5854"/>
    <cellStyle name="_적격(화산) _Book1_삼익협의실행_노은14BL 최종내역서(04.6.24)_검토" xfId="5855"/>
    <cellStyle name="_적격(화산) _Book1_삼익협의실행_노은14BL 최종내역서(04.6.24)_검토_복사본 13블럭내역(최종04.10.05)" xfId="5856"/>
    <cellStyle name="_적격(화산) _Book1_삼익협의실행_노은14BL 최종내역서(04.6.24)_검토1" xfId="5857"/>
    <cellStyle name="_적격(화산) _Book1_삼익협의실행_노은14BL 최종내역서(04.6.24)_검토1_복사본 13블럭내역(최종04.10.05)" xfId="5858"/>
    <cellStyle name="_적격(화산) _Book1_삼익협의실행_노은14BL 최종내역서(04.6.24)_검토2" xfId="5859"/>
    <cellStyle name="_적격(화산) _Book1_삼익협의실행_노은14BL 최종내역서(04.6.24)_검토2_복사본 13블럭내역(최종04.10.05)" xfId="5860"/>
    <cellStyle name="_적격(화산) _Book1_삼익협의실행_노은14BL 최종내역서(04.6.24)_복사본 13블럭내역(최종04.10.05)" xfId="5861"/>
    <cellStyle name="_적격(화산) _Book1_삼익협의실행_노은2지구 13블럭내역(최종04.10.05)" xfId="5862"/>
    <cellStyle name="_적격(화산) _Book1_삼익협의실행_동백리슈빌 최종내역서(단가참고)" xfId="5863"/>
    <cellStyle name="_적격(화산) _Book1_삼익협의실행_동백리슈빌 최종내역서(단가참고)_복사본 13블럭내역(최종04.10.05)" xfId="5864"/>
    <cellStyle name="_적격(화산) _Book1_삼익협의실행_동백리슈빌 확정내역서(2004.02.10)" xfId="5865"/>
    <cellStyle name="_적격(화산) _Book1_삼익협의실행_리슈빌 공사별 비교(전체현장)" xfId="5866"/>
    <cellStyle name="_적격(화산) _Book1_삼익협의실행_리슈빌 공사별 비교(전체현장)_복사본 13블럭내역(최종04.10.05)" xfId="5867"/>
    <cellStyle name="_적격(화산) _Book1_삼익협의실행_실행(노은리슈빌)" xfId="5868"/>
    <cellStyle name="_적격(화산) _Book1_삼익협의실행_실행(노은리슈빌)_관저리슈빌최종실행1" xfId="5869"/>
    <cellStyle name="_적격(화산) _Book1_삼익협의실행_실행(노은리슈빌)_관저리슈빌최종실행1_관저리슈빌최종실행1" xfId="5870"/>
    <cellStyle name="_적격(화산) _Book1_삼익협의실행_실행예산 (2004.03.29)" xfId="5871"/>
    <cellStyle name="_적격(화산) _Book1_삼익협의실행_용인IC 내역서(결재0413)" xfId="5872"/>
    <cellStyle name="_적격(화산) _Book1_삼익협의실행_청주비하내역(04.09.16)" xfId="5873"/>
    <cellStyle name="_적격(화산) _Book1_실행(노은리슈빌)" xfId="5874"/>
    <cellStyle name="_적격(화산) _Book1_실행(노은리슈빌)_관저리슈빌최종실행1" xfId="5875"/>
    <cellStyle name="_적격(화산) _Book1_실행(노은리슈빌)_관저리슈빌최종실행1_관저리슈빌최종실행1" xfId="5876"/>
    <cellStyle name="_적격(화산) _Book1_실행검토228" xfId="5877"/>
    <cellStyle name="_적격(화산) _Book1_실행검토228_00.실행예산(결재)" xfId="5878"/>
    <cellStyle name="_적격(화산) _Book1_실행검토228_07.복수리슈빌 미장" xfId="5879"/>
    <cellStyle name="_적격(화산) _Book1_실행검토228_견적용내역" xfId="5880"/>
    <cellStyle name="_적격(화산) _Book1_실행검토228_견적용내역(도급비교)" xfId="5881"/>
    <cellStyle name="_적격(화산) _Book1_실행검토228_견적용내역(도급비교)_관저리슈빌최종실행1" xfId="5882"/>
    <cellStyle name="_적격(화산) _Book1_실행검토228_견적용내역(도급비교)_관저리슈빌최종실행1_관저리슈빌최종실행1" xfId="5883"/>
    <cellStyle name="_적격(화산) _Book1_실행검토228_견적용내역_관저리슈빌최종실행1" xfId="5884"/>
    <cellStyle name="_적격(화산) _Book1_실행검토228_견적용내역_관저리슈빌최종실행1_관저리슈빌최종실행1" xfId="5885"/>
    <cellStyle name="_적격(화산) _Book1_실행검토228_관저리슈빌최종실행(1224)" xfId="5886"/>
    <cellStyle name="_적격(화산) _Book1_실행검토228_관저리슈빌최종실행(1224)_관저리슈빌최종실행1" xfId="5887"/>
    <cellStyle name="_적격(화산) _Book1_실행검토228_관저리슈빌최종실행(1224)_관저리슈빌최종실행1_관저리슈빌최종실행1" xfId="5888"/>
    <cellStyle name="_적격(화산) _Book1_실행검토228_관저리슈빌최종실행1" xfId="5889"/>
    <cellStyle name="_적격(화산) _Book1_실행검토228_노은14BL 최종내역서(04.10.05)" xfId="5890"/>
    <cellStyle name="_적격(화산) _Book1_실행검토228_노은14BL 최종내역서(04.10.05)_복사본 13블럭내역(최종04.10.05)" xfId="5891"/>
    <cellStyle name="_적격(화산) _Book1_실행검토228_노은14BL 최종내역서(04.6.18)" xfId="5892"/>
    <cellStyle name="_적격(화산) _Book1_실행검토228_노은14BL 최종내역서(04.6.18)_노은14BL 최종내역서(04.10.05)" xfId="5893"/>
    <cellStyle name="_적격(화산) _Book1_실행검토228_노은14BL 최종내역서(04.6.18)_노은14BL 최종내역서(04.10.05)_복사본 13블럭내역(최종04.10.05)" xfId="5894"/>
    <cellStyle name="_적격(화산) _Book1_실행검토228_노은14BL 최종내역서(04.6.18)_노은2지구 13블럭내역(최종04.10.05)" xfId="5895"/>
    <cellStyle name="_적격(화산) _Book1_실행검토228_노은14BL 최종내역서(04.6.18)_청주비하내역(04.09.16)" xfId="5896"/>
    <cellStyle name="_적격(화산) _Book1_실행검토228_노은14BL 최종내역서(04.6.24)" xfId="5897"/>
    <cellStyle name="_적격(화산) _Book1_실행검토228_노은14BL 최종내역서(04.6.24)_검토" xfId="5898"/>
    <cellStyle name="_적격(화산) _Book1_실행검토228_노은14BL 최종내역서(04.6.24)_검토_복사본 13블럭내역(최종04.10.05)" xfId="5899"/>
    <cellStyle name="_적격(화산) _Book1_실행검토228_노은14BL 최종내역서(04.6.24)_검토1" xfId="5900"/>
    <cellStyle name="_적격(화산) _Book1_실행검토228_노은14BL 최종내역서(04.6.24)_검토1_복사본 13블럭내역(최종04.10.05)" xfId="5901"/>
    <cellStyle name="_적격(화산) _Book1_실행검토228_노은14BL 최종내역서(04.6.24)_검토2" xfId="5902"/>
    <cellStyle name="_적격(화산) _Book1_실행검토228_노은14BL 최종내역서(04.6.24)_검토2_복사본 13블럭내역(최종04.10.05)" xfId="5903"/>
    <cellStyle name="_적격(화산) _Book1_실행검토228_노은14BL 최종내역서(04.6.24)_복사본 13블럭내역(최종04.10.05)" xfId="5904"/>
    <cellStyle name="_적격(화산) _Book1_실행검토228_노은2지구 13블럭내역(최종04.10.05)" xfId="5905"/>
    <cellStyle name="_적격(화산) _Book1_실행검토228_동백리슈빌 최종내역서(단가참고)" xfId="5906"/>
    <cellStyle name="_적격(화산) _Book1_실행검토228_동백리슈빌 최종내역서(단가참고)_복사본 13블럭내역(최종04.10.05)" xfId="5907"/>
    <cellStyle name="_적격(화산) _Book1_실행검토228_동백리슈빌 확정내역서(2004.02.10)" xfId="5908"/>
    <cellStyle name="_적격(화산) _Book1_실행검토228_리슈빌 공사별 비교(전체현장)" xfId="5909"/>
    <cellStyle name="_적격(화산) _Book1_실행검토228_리슈빌 공사별 비교(전체현장)_복사본 13블럭내역(최종04.10.05)" xfId="5910"/>
    <cellStyle name="_적격(화산) _Book1_실행검토228_실행(노은리슈빌)" xfId="5911"/>
    <cellStyle name="_적격(화산) _Book1_실행검토228_실행(노은리슈빌)_관저리슈빌최종실행1" xfId="5912"/>
    <cellStyle name="_적격(화산) _Book1_실행검토228_실행(노은리슈빌)_관저리슈빌최종실행1_관저리슈빌최종실행1" xfId="5913"/>
    <cellStyle name="_적격(화산) _Book1_실행검토228_실행예산 (2004.03.29)" xfId="5914"/>
    <cellStyle name="_적격(화산) _Book1_실행검토228_용인IC 내역서(결재0413)" xfId="5915"/>
    <cellStyle name="_적격(화산) _Book1_실행검토228_청주비하내역(04.09.16)" xfId="5916"/>
    <cellStyle name="_적격(화산) _Book1_실행예산 (2004.03.29)" xfId="5917"/>
    <cellStyle name="_적격(화산) _Book1_용인IC 내역서(결재0413)" xfId="5918"/>
    <cellStyle name="_적격(화산) _Book1_청주비하내역(04.09.16)" xfId="5919"/>
    <cellStyle name="_적격(화산) _가구공사" xfId="5920"/>
    <cellStyle name="_적격(화산) _가구공사_2007현황보고양식" xfId="5921"/>
    <cellStyle name="_적격(화산) _가구공사_두산산업개발 입찰견적" xfId="5922"/>
    <cellStyle name="_적격(화산) _가구공사_두산중공업 입찰견적" xfId="5923"/>
    <cellStyle name="_적격(화산) _가구공사_추가일위대가표 총괄" xfId="5924"/>
    <cellStyle name="_적격(화산) _가구공사_현대건설 대구대천" xfId="5925"/>
    <cellStyle name="_적격(화산) _견적실행비교" xfId="5926"/>
    <cellStyle name="_적격(화산) _견적실행비교_00.실행예산(결재)" xfId="5927"/>
    <cellStyle name="_적격(화산) _견적실행비교_07.복수리슈빌 미장" xfId="5928"/>
    <cellStyle name="_적격(화산) _견적실행비교_견적용내역" xfId="5929"/>
    <cellStyle name="_적격(화산) _견적실행비교_견적용내역(도급비교)" xfId="5930"/>
    <cellStyle name="_적격(화산) _견적실행비교_견적용내역(도급비교)_관저리슈빌최종실행1" xfId="5931"/>
    <cellStyle name="_적격(화산) _견적실행비교_견적용내역(도급비교)_관저리슈빌최종실행1_관저리슈빌최종실행1" xfId="5932"/>
    <cellStyle name="_적격(화산) _견적실행비교_견적용내역_관저리슈빌최종실행1" xfId="5933"/>
    <cellStyle name="_적격(화산) _견적실행비교_견적용내역_관저리슈빌최종실행1_관저리슈빌최종실행1" xfId="5934"/>
    <cellStyle name="_적격(화산) _견적실행비교_관저리슈빌최종실행(1224)" xfId="5935"/>
    <cellStyle name="_적격(화산) _견적실행비교_관저리슈빌최종실행(1224)_관저리슈빌최종실행1" xfId="5936"/>
    <cellStyle name="_적격(화산) _견적실행비교_관저리슈빌최종실행(1224)_관저리슈빌최종실행1_관저리슈빌최종실행1" xfId="5937"/>
    <cellStyle name="_적격(화산) _견적실행비교_관저리슈빌최종실행1" xfId="5938"/>
    <cellStyle name="_적격(화산) _견적실행비교_노은14BL 최종내역서(04.10.05)" xfId="5939"/>
    <cellStyle name="_적격(화산) _견적실행비교_노은14BL 최종내역서(04.10.05)_복사본 13블럭내역(최종04.10.05)" xfId="5940"/>
    <cellStyle name="_적격(화산) _견적실행비교_노은14BL 최종내역서(04.6.18)" xfId="5941"/>
    <cellStyle name="_적격(화산) _견적실행비교_노은14BL 최종내역서(04.6.18)_노은14BL 최종내역서(04.10.05)" xfId="5942"/>
    <cellStyle name="_적격(화산) _견적실행비교_노은14BL 최종내역서(04.6.18)_노은14BL 최종내역서(04.10.05)_복사본 13블럭내역(최종04.10.05)" xfId="5943"/>
    <cellStyle name="_적격(화산) _견적실행비교_노은14BL 최종내역서(04.6.18)_노은2지구 13블럭내역(최종04.10.05)" xfId="5944"/>
    <cellStyle name="_적격(화산) _견적실행비교_노은14BL 최종내역서(04.6.18)_청주비하내역(04.09.16)" xfId="5945"/>
    <cellStyle name="_적격(화산) _견적실행비교_노은14BL 최종내역서(04.6.24)" xfId="5946"/>
    <cellStyle name="_적격(화산) _견적실행비교_노은14BL 최종내역서(04.6.24)_검토" xfId="5947"/>
    <cellStyle name="_적격(화산) _견적실행비교_노은14BL 최종내역서(04.6.24)_검토_복사본 13블럭내역(최종04.10.05)" xfId="5948"/>
    <cellStyle name="_적격(화산) _견적실행비교_노은14BL 최종내역서(04.6.24)_검토1" xfId="5949"/>
    <cellStyle name="_적격(화산) _견적실행비교_노은14BL 최종내역서(04.6.24)_검토1_복사본 13블럭내역(최종04.10.05)" xfId="5950"/>
    <cellStyle name="_적격(화산) _견적실행비교_노은14BL 최종내역서(04.6.24)_검토2" xfId="5951"/>
    <cellStyle name="_적격(화산) _견적실행비교_노은14BL 최종내역서(04.6.24)_검토2_복사본 13블럭내역(최종04.10.05)" xfId="5952"/>
    <cellStyle name="_적격(화산) _견적실행비교_노은14BL 최종내역서(04.6.24)_복사본 13블럭내역(최종04.10.05)" xfId="5953"/>
    <cellStyle name="_적격(화산) _견적실행비교_노은2지구 13블럭내역(최종04.10.05)" xfId="5954"/>
    <cellStyle name="_적격(화산) _견적실행비교_동백리슈빌 최종내역서(단가참고)" xfId="5955"/>
    <cellStyle name="_적격(화산) _견적실행비교_동백리슈빌 최종내역서(단가참고)_복사본 13블럭내역(최종04.10.05)" xfId="5956"/>
    <cellStyle name="_적격(화산) _견적실행비교_동백리슈빌 확정내역서(2004.02.10)" xfId="5957"/>
    <cellStyle name="_적격(화산) _견적실행비교_리슈빌 공사별 비교(전체현장)" xfId="5958"/>
    <cellStyle name="_적격(화산) _견적실행비교_리슈빌 공사별 비교(전체현장)_복사본 13블럭내역(최종04.10.05)" xfId="5959"/>
    <cellStyle name="_적격(화산) _견적실행비교_실행(노은리슈빌)" xfId="5960"/>
    <cellStyle name="_적격(화산) _견적실행비교_실행(노은리슈빌)_관저리슈빌최종실행1" xfId="5961"/>
    <cellStyle name="_적격(화산) _견적실행비교_실행(노은리슈빌)_관저리슈빌최종실행1_관저리슈빌최종실행1" xfId="5962"/>
    <cellStyle name="_적격(화산) _견적실행비교_실행예산 (2004.03.29)" xfId="5963"/>
    <cellStyle name="_적격(화산) _견적실행비교_용인IC 내역서(결재0413)" xfId="5964"/>
    <cellStyle name="_적격(화산) _견적실행비교_청주비하내역(04.09.16)" xfId="5965"/>
    <cellStyle name="_적격(화산) _견적용내역" xfId="5966"/>
    <cellStyle name="_적격(화산) _견적용내역(도급비교)" xfId="5967"/>
    <cellStyle name="_적격(화산) _견적용내역(도급비교)_관저리슈빌최종실행1" xfId="5968"/>
    <cellStyle name="_적격(화산) _견적용내역(도급비교)_관저리슈빌최종실행1_관저리슈빌최종실행1" xfId="5969"/>
    <cellStyle name="_적격(화산) _견적용내역_관저리슈빌최종실행1" xfId="5970"/>
    <cellStyle name="_적격(화산) _견적용내역_관저리슈빌최종실행1_관저리슈빌최종실행1" xfId="5971"/>
    <cellStyle name="_적격(화산) _공내역서" xfId="5972"/>
    <cellStyle name="_적격(화산) _공내역서_사본 - ☆태평동  도급내역" xfId="5973"/>
    <cellStyle name="_적격(화산) _공내역서_성남태평동설비공사" xfId="5974"/>
    <cellStyle name="_적격(화산) _공내역서_수원율전 실행내역" xfId="5975"/>
    <cellStyle name="_적격(화산) _공내역서_수원율전 실행내역 검토안" xfId="5976"/>
    <cellStyle name="_적격(화산) _공내역서_수원율전 실행내역 검토안_사본 - ☆태평동  도급내역" xfId="5977"/>
    <cellStyle name="_적격(화산) _공내역서_수원율전 실행내역 검토안_성남태평동설비공사" xfId="5978"/>
    <cellStyle name="_적격(화산) _공내역서_수원율전 실행내역 검토안_수원율전 실행내역" xfId="5979"/>
    <cellStyle name="_적격(화산) _공내역서_수원율전 실행내역 검토안_수원율전 실행내역 검토안" xfId="5980"/>
    <cellStyle name="_적격(화산) _공내역서_수원율전 실행내역 검토안_수원율전 실행내역 검토안_사본 - ☆태평동  도급내역" xfId="5981"/>
    <cellStyle name="_적격(화산) _공내역서_수원율전 실행내역 검토안_수원율전 실행내역 검토안_성남태평동설비공사" xfId="5982"/>
    <cellStyle name="_적격(화산) _공내역서_수원율전 실행내역 검토안_수원율전 실행내역 검토안_수정구 태평동 주상복합 실행내역 검토안" xfId="5983"/>
    <cellStyle name="_적격(화산) _공내역서_수원율전 실행내역 검토안_수원율전 실행내역 검토안_태평동 실행내역서" xfId="5984"/>
    <cellStyle name="_적격(화산) _공내역서_수원율전 실행내역 검토안_수원율전 실행내역 검토안_태평동도급내역(Rev.2)-12.26" xfId="5985"/>
    <cellStyle name="_적격(화산) _공내역서_수원율전 실행내역 검토안_수정구 태평동 주상복합 실행내역 검토안" xfId="5986"/>
    <cellStyle name="_적격(화산) _공내역서_수원율전 실행내역 검토안_태평동 실행내역서" xfId="5987"/>
    <cellStyle name="_적격(화산) _공내역서_수원율전 실행내역 검토안_태평동도급내역(Rev.2)-12.26" xfId="5988"/>
    <cellStyle name="_적격(화산) _공내역서_수원율전조합" xfId="5989"/>
    <cellStyle name="_적격(화산) _공내역서_수원율전조합_사본 - ☆태평동  도급내역" xfId="5990"/>
    <cellStyle name="_적격(화산) _공내역서_수원율전조합_성남태평동설비공사" xfId="5991"/>
    <cellStyle name="_적격(화산) _공내역서_수원율전조합_수원율전 실행내역" xfId="5992"/>
    <cellStyle name="_적격(화산) _공내역서_수원율전조합_수원율전 실행내역 검토안" xfId="5993"/>
    <cellStyle name="_적격(화산) _공내역서_수원율전조합_수원율전 실행내역 검토안_사본 - ☆태평동  도급내역" xfId="5994"/>
    <cellStyle name="_적격(화산) _공내역서_수원율전조합_수원율전 실행내역 검토안_성남태평동설비공사" xfId="5995"/>
    <cellStyle name="_적격(화산) _공내역서_수원율전조합_수원율전 실행내역 검토안_수정구 태평동 주상복합 실행내역 검토안" xfId="5996"/>
    <cellStyle name="_적격(화산) _공내역서_수원율전조합_수원율전 실행내역 검토안_태평동 실행내역서" xfId="5997"/>
    <cellStyle name="_적격(화산) _공내역서_수원율전조합_수원율전 실행내역 검토안_태평동도급내역(Rev.2)-12.26" xfId="5998"/>
    <cellStyle name="_적격(화산) _공내역서_수원율전조합_수정구 태평동 주상복합 실행내역 검토안" xfId="5999"/>
    <cellStyle name="_적격(화산) _공내역서_수원율전조합_태평동 실행내역서" xfId="6000"/>
    <cellStyle name="_적격(화산) _공내역서_수원율전조합_태평동도급내역(Rev.2)-12.26" xfId="6001"/>
    <cellStyle name="_적격(화산) _공내역서_수정구 태평동 주상복합 실행내역 검토안" xfId="6002"/>
    <cellStyle name="_적격(화산) _공내역서_태평동 실행내역서" xfId="6003"/>
    <cellStyle name="_적격(화산) _공내역서_태평동도급내역(Rev.2)-12.26" xfId="6004"/>
    <cellStyle name="_적격(화산) _공내역서-창호" xfId="6005"/>
    <cellStyle name="_적격(화산) _공내역서-창호_사본 - ☆태평동  도급내역" xfId="6006"/>
    <cellStyle name="_적격(화산) _공내역서-창호_성남태평동설비공사" xfId="6007"/>
    <cellStyle name="_적격(화산) _공내역서-창호_수원율전 실행내역" xfId="6008"/>
    <cellStyle name="_적격(화산) _공내역서-창호_수원율전 실행내역 검토안" xfId="6009"/>
    <cellStyle name="_적격(화산) _공내역서-창호_수원율전 실행내역 검토안_사본 - ☆태평동  도급내역" xfId="6010"/>
    <cellStyle name="_적격(화산) _공내역서-창호_수원율전 실행내역 검토안_성남태평동설비공사" xfId="6011"/>
    <cellStyle name="_적격(화산) _공내역서-창호_수원율전 실행내역 검토안_수원율전 실행내역" xfId="6012"/>
    <cellStyle name="_적격(화산) _공내역서-창호_수원율전 실행내역 검토안_수원율전 실행내역 검토안" xfId="6013"/>
    <cellStyle name="_적격(화산) _공내역서-창호_수원율전 실행내역 검토안_수원율전 실행내역 검토안_사본 - ☆태평동  도급내역" xfId="6014"/>
    <cellStyle name="_적격(화산) _공내역서-창호_수원율전 실행내역 검토안_수원율전 실행내역 검토안_성남태평동설비공사" xfId="6015"/>
    <cellStyle name="_적격(화산) _공내역서-창호_수원율전 실행내역 검토안_수원율전 실행내역 검토안_수정구 태평동 주상복합 실행내역 검토안" xfId="6016"/>
    <cellStyle name="_적격(화산) _공내역서-창호_수원율전 실행내역 검토안_수원율전 실행내역 검토안_태평동 실행내역서" xfId="6017"/>
    <cellStyle name="_적격(화산) _공내역서-창호_수원율전 실행내역 검토안_수원율전 실행내역 검토안_태평동도급내역(Rev.2)-12.26" xfId="6018"/>
    <cellStyle name="_적격(화산) _공내역서-창호_수원율전 실행내역 검토안_수정구 태평동 주상복합 실행내역 검토안" xfId="6019"/>
    <cellStyle name="_적격(화산) _공내역서-창호_수원율전 실행내역 검토안_태평동 실행내역서" xfId="6020"/>
    <cellStyle name="_적격(화산) _공내역서-창호_수원율전 실행내역 검토안_태평동도급내역(Rev.2)-12.26" xfId="6021"/>
    <cellStyle name="_적격(화산) _공내역서-창호_수원율전조합" xfId="6022"/>
    <cellStyle name="_적격(화산) _공내역서-창호_수원율전조합_사본 - ☆태평동  도급내역" xfId="6023"/>
    <cellStyle name="_적격(화산) _공내역서-창호_수원율전조합_성남태평동설비공사" xfId="6024"/>
    <cellStyle name="_적격(화산) _공내역서-창호_수원율전조합_수원율전 실행내역" xfId="6025"/>
    <cellStyle name="_적격(화산) _공내역서-창호_수원율전조합_수원율전 실행내역 검토안" xfId="6026"/>
    <cellStyle name="_적격(화산) _공내역서-창호_수원율전조합_수원율전 실행내역 검토안_사본 - ☆태평동  도급내역" xfId="6027"/>
    <cellStyle name="_적격(화산) _공내역서-창호_수원율전조합_수원율전 실행내역 검토안_성남태평동설비공사" xfId="6028"/>
    <cellStyle name="_적격(화산) _공내역서-창호_수원율전조합_수원율전 실행내역 검토안_수정구 태평동 주상복합 실행내역 검토안" xfId="6029"/>
    <cellStyle name="_적격(화산) _공내역서-창호_수원율전조합_수원율전 실행내역 검토안_태평동 실행내역서" xfId="6030"/>
    <cellStyle name="_적격(화산) _공내역서-창호_수원율전조합_수원율전 실행내역 검토안_태평동도급내역(Rev.2)-12.26" xfId="6031"/>
    <cellStyle name="_적격(화산) _공내역서-창호_수원율전조합_수정구 태평동 주상복합 실행내역 검토안" xfId="6032"/>
    <cellStyle name="_적격(화산) _공내역서-창호_수원율전조합_태평동 실행내역서" xfId="6033"/>
    <cellStyle name="_적격(화산) _공내역서-창호_수원율전조합_태평동도급내역(Rev.2)-12.26" xfId="6034"/>
    <cellStyle name="_적격(화산) _공내역서-창호_수정구 태평동 주상복합 실행내역 검토안" xfId="6035"/>
    <cellStyle name="_적격(화산) _공내역서-창호_태평동 실행내역서" xfId="6036"/>
    <cellStyle name="_적격(화산) _공내역서-창호_태평동도급내역(Rev.2)-12.26" xfId="6037"/>
    <cellStyle name="_적격(화산) _공내역서-창호분개" xfId="6038"/>
    <cellStyle name="_적격(화산) _공내역서-창호분개_사본 - ☆태평동  도급내역" xfId="6039"/>
    <cellStyle name="_적격(화산) _공내역서-창호분개_성남태평동설비공사" xfId="6040"/>
    <cellStyle name="_적격(화산) _공내역서-창호분개_수원율전 실행내역" xfId="6041"/>
    <cellStyle name="_적격(화산) _공내역서-창호분개_수원율전 실행내역 검토안" xfId="6042"/>
    <cellStyle name="_적격(화산) _공내역서-창호분개_수원율전 실행내역 검토안_사본 - ☆태평동  도급내역" xfId="6043"/>
    <cellStyle name="_적격(화산) _공내역서-창호분개_수원율전 실행내역 검토안_성남태평동설비공사" xfId="6044"/>
    <cellStyle name="_적격(화산) _공내역서-창호분개_수원율전 실행내역 검토안_수원율전 실행내역" xfId="6045"/>
    <cellStyle name="_적격(화산) _공내역서-창호분개_수원율전 실행내역 검토안_수원율전 실행내역 검토안" xfId="6046"/>
    <cellStyle name="_적격(화산) _공내역서-창호분개_수원율전 실행내역 검토안_수원율전 실행내역 검토안_사본 - ☆태평동  도급내역" xfId="6047"/>
    <cellStyle name="_적격(화산) _공내역서-창호분개_수원율전 실행내역 검토안_수원율전 실행내역 검토안_성남태평동설비공사" xfId="6048"/>
    <cellStyle name="_적격(화산) _공내역서-창호분개_수원율전 실행내역 검토안_수원율전 실행내역 검토안_수정구 태평동 주상복합 실행내역 검토안" xfId="6049"/>
    <cellStyle name="_적격(화산) _공내역서-창호분개_수원율전 실행내역 검토안_수원율전 실행내역 검토안_태평동 실행내역서" xfId="6050"/>
    <cellStyle name="_적격(화산) _공내역서-창호분개_수원율전 실행내역 검토안_수원율전 실행내역 검토안_태평동도급내역(Rev.2)-12.26" xfId="6051"/>
    <cellStyle name="_적격(화산) _공내역서-창호분개_수원율전 실행내역 검토안_수정구 태평동 주상복합 실행내역 검토안" xfId="6052"/>
    <cellStyle name="_적격(화산) _공내역서-창호분개_수원율전 실행내역 검토안_태평동 실행내역서" xfId="6053"/>
    <cellStyle name="_적격(화산) _공내역서-창호분개_수원율전 실행내역 검토안_태평동도급내역(Rev.2)-12.26" xfId="6054"/>
    <cellStyle name="_적격(화산) _공내역서-창호분개_수원율전조합" xfId="6055"/>
    <cellStyle name="_적격(화산) _공내역서-창호분개_수원율전조합_사본 - ☆태평동  도급내역" xfId="6056"/>
    <cellStyle name="_적격(화산) _공내역서-창호분개_수원율전조합_성남태평동설비공사" xfId="6057"/>
    <cellStyle name="_적격(화산) _공내역서-창호분개_수원율전조합_수원율전 실행내역" xfId="6058"/>
    <cellStyle name="_적격(화산) _공내역서-창호분개_수원율전조합_수원율전 실행내역 검토안" xfId="6059"/>
    <cellStyle name="_적격(화산) _공내역서-창호분개_수원율전조합_수원율전 실행내역 검토안_사본 - ☆태평동  도급내역" xfId="6060"/>
    <cellStyle name="_적격(화산) _공내역서-창호분개_수원율전조합_수원율전 실행내역 검토안_성남태평동설비공사" xfId="6061"/>
    <cellStyle name="_적격(화산) _공내역서-창호분개_수원율전조합_수원율전 실행내역 검토안_수정구 태평동 주상복합 실행내역 검토안" xfId="6062"/>
    <cellStyle name="_적격(화산) _공내역서-창호분개_수원율전조합_수원율전 실행내역 검토안_태평동 실행내역서" xfId="6063"/>
    <cellStyle name="_적격(화산) _공내역서-창호분개_수원율전조합_수원율전 실행내역 검토안_태평동도급내역(Rev.2)-12.26" xfId="6064"/>
    <cellStyle name="_적격(화산) _공내역서-창호분개_수원율전조합_수정구 태평동 주상복합 실행내역 검토안" xfId="6065"/>
    <cellStyle name="_적격(화산) _공내역서-창호분개_수원율전조합_태평동 실행내역서" xfId="6066"/>
    <cellStyle name="_적격(화산) _공내역서-창호분개_수원율전조합_태평동도급내역(Rev.2)-12.26" xfId="6067"/>
    <cellStyle name="_적격(화산) _공내역서-창호분개_수정구 태평동 주상복합 실행내역 검토안" xfId="6068"/>
    <cellStyle name="_적격(화산) _공내역서-창호분개_태평동 실행내역서" xfId="6069"/>
    <cellStyle name="_적격(화산) _공내역서-창호분개_태평동도급내역(Rev.2)-12.26" xfId="6070"/>
    <cellStyle name="_적격(화산) _관저리슈빌최종실행(1224)" xfId="6071"/>
    <cellStyle name="_적격(화산) _관저리슈빌최종실행(1224)_관저리슈빌최종실행1" xfId="6072"/>
    <cellStyle name="_적격(화산) _관저리슈빌최종실행(1224)_관저리슈빌최종실행1_관저리슈빌최종실행1" xfId="6073"/>
    <cellStyle name="_적격(화산) _관저리슈빌최종실행1" xfId="6074"/>
    <cellStyle name="_적격(화산) _노은14BL 최종내역서(04.10.05)" xfId="6075"/>
    <cellStyle name="_적격(화산) _노은14BL 최종내역서(04.10.05)_복사본 13블럭내역(최종04.10.05)" xfId="6076"/>
    <cellStyle name="_적격(화산) _노은14BL 최종내역서(04.6.18)" xfId="6077"/>
    <cellStyle name="_적격(화산) _노은14BL 최종내역서(04.6.18)_노은14BL 최종내역서(04.10.05)" xfId="6078"/>
    <cellStyle name="_적격(화산) _노은14BL 최종내역서(04.6.18)_노은14BL 최종내역서(04.10.05)_복사본 13블럭내역(최종04.10.05)" xfId="6079"/>
    <cellStyle name="_적격(화산) _노은14BL 최종내역서(04.6.18)_노은2지구 13블럭내역(최종04.10.05)" xfId="6080"/>
    <cellStyle name="_적격(화산) _노은14BL 최종내역서(04.6.18)_청주비하내역(04.09.16)" xfId="6081"/>
    <cellStyle name="_적격(화산) _노은14BL 최종내역서(04.6.24)" xfId="6082"/>
    <cellStyle name="_적격(화산) _노은14BL 최종내역서(04.6.24)_검토" xfId="6083"/>
    <cellStyle name="_적격(화산) _노은14BL 최종내역서(04.6.24)_검토_복사본 13블럭내역(최종04.10.05)" xfId="6084"/>
    <cellStyle name="_적격(화산) _노은14BL 최종내역서(04.6.24)_검토1" xfId="6085"/>
    <cellStyle name="_적격(화산) _노은14BL 최종내역서(04.6.24)_검토1_복사본 13블럭내역(최종04.10.05)" xfId="6086"/>
    <cellStyle name="_적격(화산) _노은14BL 최종내역서(04.6.24)_검토2" xfId="6087"/>
    <cellStyle name="_적격(화산) _노은14BL 최종내역서(04.6.24)_검토2_복사본 13블럭내역(최종04.10.05)" xfId="6088"/>
    <cellStyle name="_적격(화산) _노은14BL 최종내역서(04.6.24)_복사본 13블럭내역(최종04.10.05)" xfId="6089"/>
    <cellStyle name="_적격(화산) _노은2지구 13블럭내역(최종04.10.05)" xfId="6090"/>
    <cellStyle name="_적격(화산) _당진실행검토" xfId="6091"/>
    <cellStyle name="_적격(화산) _당진실행검토_00.실행예산(결재)" xfId="6092"/>
    <cellStyle name="_적격(화산) _당진실행검토_07.복수리슈빌 미장" xfId="6093"/>
    <cellStyle name="_적격(화산) _당진실행검토_견적용내역" xfId="6094"/>
    <cellStyle name="_적격(화산) _당진실행검토_견적용내역(도급비교)" xfId="6095"/>
    <cellStyle name="_적격(화산) _당진실행검토_견적용내역(도급비교)_관저리슈빌최종실행1" xfId="6096"/>
    <cellStyle name="_적격(화산) _당진실행검토_견적용내역(도급비교)_관저리슈빌최종실행1_관저리슈빌최종실행1" xfId="6097"/>
    <cellStyle name="_적격(화산) _당진실행검토_견적용내역_관저리슈빌최종실행1" xfId="6098"/>
    <cellStyle name="_적격(화산) _당진실행검토_견적용내역_관저리슈빌최종실행1_관저리슈빌최종실행1" xfId="6099"/>
    <cellStyle name="_적격(화산) _당진실행검토_관저리슈빌최종실행(1224)" xfId="6100"/>
    <cellStyle name="_적격(화산) _당진실행검토_관저리슈빌최종실행(1224)_관저리슈빌최종실행1" xfId="6101"/>
    <cellStyle name="_적격(화산) _당진실행검토_관저리슈빌최종실행(1224)_관저리슈빌최종실행1_관저리슈빌최종실행1" xfId="6102"/>
    <cellStyle name="_적격(화산) _당진실행검토_관저리슈빌최종실행1" xfId="6103"/>
    <cellStyle name="_적격(화산) _당진실행검토_노은14BL 최종내역서(04.10.05)" xfId="6104"/>
    <cellStyle name="_적격(화산) _당진실행검토_노은14BL 최종내역서(04.10.05)_복사본 13블럭내역(최종04.10.05)" xfId="6105"/>
    <cellStyle name="_적격(화산) _당진실행검토_노은14BL 최종내역서(04.6.18)" xfId="6106"/>
    <cellStyle name="_적격(화산) _당진실행검토_노은14BL 최종내역서(04.6.18)_노은14BL 최종내역서(04.10.05)" xfId="6107"/>
    <cellStyle name="_적격(화산) _당진실행검토_노은14BL 최종내역서(04.6.18)_노은14BL 최종내역서(04.10.05)_복사본 13블럭내역(최종04.10.05)" xfId="6108"/>
    <cellStyle name="_적격(화산) _당진실행검토_노은14BL 최종내역서(04.6.18)_노은2지구 13블럭내역(최종04.10.05)" xfId="6109"/>
    <cellStyle name="_적격(화산) _당진실행검토_노은14BL 최종내역서(04.6.18)_청주비하내역(04.09.16)" xfId="6110"/>
    <cellStyle name="_적격(화산) _당진실행검토_노은14BL 최종내역서(04.6.24)" xfId="6111"/>
    <cellStyle name="_적격(화산) _당진실행검토_노은14BL 최종내역서(04.6.24)_검토" xfId="6112"/>
    <cellStyle name="_적격(화산) _당진실행검토_노은14BL 최종내역서(04.6.24)_검토_복사본 13블럭내역(최종04.10.05)" xfId="6113"/>
    <cellStyle name="_적격(화산) _당진실행검토_노은14BL 최종내역서(04.6.24)_검토1" xfId="6114"/>
    <cellStyle name="_적격(화산) _당진실행검토_노은14BL 최종내역서(04.6.24)_검토1_복사본 13블럭내역(최종04.10.05)" xfId="6115"/>
    <cellStyle name="_적격(화산) _당진실행검토_노은14BL 최종내역서(04.6.24)_검토2" xfId="6116"/>
    <cellStyle name="_적격(화산) _당진실행검토_노은14BL 최종내역서(04.6.24)_검토2_복사본 13블럭내역(최종04.10.05)" xfId="6117"/>
    <cellStyle name="_적격(화산) _당진실행검토_노은14BL 최종내역서(04.6.24)_복사본 13블럭내역(최종04.10.05)" xfId="6118"/>
    <cellStyle name="_적격(화산) _당진실행검토_노은2지구 13블럭내역(최종04.10.05)" xfId="6119"/>
    <cellStyle name="_적격(화산) _당진실행검토_동백리슈빌 최종내역서(단가참고)" xfId="6120"/>
    <cellStyle name="_적격(화산) _당진실행검토_동백리슈빌 최종내역서(단가참고)_복사본 13블럭내역(최종04.10.05)" xfId="6121"/>
    <cellStyle name="_적격(화산) _당진실행검토_동백리슈빌 확정내역서(2004.02.10)" xfId="6122"/>
    <cellStyle name="_적격(화산) _당진실행검토_리슈빌 공사별 비교(전체현장)" xfId="6123"/>
    <cellStyle name="_적격(화산) _당진실행검토_리슈빌 공사별 비교(전체현장)_복사본 13블럭내역(최종04.10.05)" xfId="6124"/>
    <cellStyle name="_적격(화산) _당진실행검토_삼익비교실행" xfId="6125"/>
    <cellStyle name="_적격(화산) _당진실행검토_삼익비교실행_00.실행예산(결재)" xfId="6126"/>
    <cellStyle name="_적격(화산) _당진실행검토_삼익비교실행_07.복수리슈빌 미장" xfId="6127"/>
    <cellStyle name="_적격(화산) _당진실행검토_삼익비교실행_견적용내역" xfId="6128"/>
    <cellStyle name="_적격(화산) _당진실행검토_삼익비교실행_견적용내역(도급비교)" xfId="6129"/>
    <cellStyle name="_적격(화산) _당진실행검토_삼익비교실행_견적용내역(도급비교)_관저리슈빌최종실행1" xfId="6130"/>
    <cellStyle name="_적격(화산) _당진실행검토_삼익비교실행_견적용내역(도급비교)_관저리슈빌최종실행1_관저리슈빌최종실행1" xfId="6131"/>
    <cellStyle name="_적격(화산) _당진실행검토_삼익비교실행_견적용내역_관저리슈빌최종실행1" xfId="6132"/>
    <cellStyle name="_적격(화산) _당진실행검토_삼익비교실행_견적용내역_관저리슈빌최종실행1_관저리슈빌최종실행1" xfId="6133"/>
    <cellStyle name="_적격(화산) _당진실행검토_삼익비교실행_관저리슈빌최종실행(1224)" xfId="6134"/>
    <cellStyle name="_적격(화산) _당진실행검토_삼익비교실행_관저리슈빌최종실행(1224)_관저리슈빌최종실행1" xfId="6135"/>
    <cellStyle name="_적격(화산) _당진실행검토_삼익비교실행_관저리슈빌최종실행(1224)_관저리슈빌최종실행1_관저리슈빌최종실행1" xfId="6136"/>
    <cellStyle name="_적격(화산) _당진실행검토_삼익비교실행_관저리슈빌최종실행1" xfId="6137"/>
    <cellStyle name="_적격(화산) _당진실행검토_삼익비교실행_노은14BL 최종내역서(04.10.05)" xfId="6138"/>
    <cellStyle name="_적격(화산) _당진실행검토_삼익비교실행_노은14BL 최종내역서(04.10.05)_복사본 13블럭내역(최종04.10.05)" xfId="6139"/>
    <cellStyle name="_적격(화산) _당진실행검토_삼익비교실행_노은14BL 최종내역서(04.6.18)" xfId="6140"/>
    <cellStyle name="_적격(화산) _당진실행검토_삼익비교실행_노은14BL 최종내역서(04.6.18)_노은14BL 최종내역서(04.10.05)" xfId="6141"/>
    <cellStyle name="_적격(화산) _당진실행검토_삼익비교실행_노은14BL 최종내역서(04.6.18)_노은14BL 최종내역서(04.10.05)_복사본 13블럭내역(최종04.10.05)" xfId="6142"/>
    <cellStyle name="_적격(화산) _당진실행검토_삼익비교실행_노은14BL 최종내역서(04.6.18)_노은2지구 13블럭내역(최종04.10.05)" xfId="6143"/>
    <cellStyle name="_적격(화산) _당진실행검토_삼익비교실행_노은14BL 최종내역서(04.6.18)_청주비하내역(04.09.16)" xfId="6144"/>
    <cellStyle name="_적격(화산) _당진실행검토_삼익비교실행_노은14BL 최종내역서(04.6.24)" xfId="6145"/>
    <cellStyle name="_적격(화산) _당진실행검토_삼익비교실행_노은14BL 최종내역서(04.6.24)_검토" xfId="6146"/>
    <cellStyle name="_적격(화산) _당진실행검토_삼익비교실행_노은14BL 최종내역서(04.6.24)_검토_복사본 13블럭내역(최종04.10.05)" xfId="6147"/>
    <cellStyle name="_적격(화산) _당진실행검토_삼익비교실행_노은14BL 최종내역서(04.6.24)_검토1" xfId="6148"/>
    <cellStyle name="_적격(화산) _당진실행검토_삼익비교실행_노은14BL 최종내역서(04.6.24)_검토1_복사본 13블럭내역(최종04.10.05)" xfId="6149"/>
    <cellStyle name="_적격(화산) _당진실행검토_삼익비교실행_노은14BL 최종내역서(04.6.24)_검토2" xfId="6150"/>
    <cellStyle name="_적격(화산) _당진실행검토_삼익비교실행_노은14BL 최종내역서(04.6.24)_검토2_복사본 13블럭내역(최종04.10.05)" xfId="6151"/>
    <cellStyle name="_적격(화산) _당진실행검토_삼익비교실행_노은14BL 최종내역서(04.6.24)_복사본 13블럭내역(최종04.10.05)" xfId="6152"/>
    <cellStyle name="_적격(화산) _당진실행검토_삼익비교실행_노은2지구 13블럭내역(최종04.10.05)" xfId="6153"/>
    <cellStyle name="_적격(화산) _당진실행검토_삼익비교실행_동백리슈빌 최종내역서(단가참고)" xfId="6154"/>
    <cellStyle name="_적격(화산) _당진실행검토_삼익비교실행_동백리슈빌 최종내역서(단가참고)_복사본 13블럭내역(최종04.10.05)" xfId="6155"/>
    <cellStyle name="_적격(화산) _당진실행검토_삼익비교실행_동백리슈빌 확정내역서(2004.02.10)" xfId="6156"/>
    <cellStyle name="_적격(화산) _당진실행검토_삼익비교실행_리슈빌 공사별 비교(전체현장)" xfId="6157"/>
    <cellStyle name="_적격(화산) _당진실행검토_삼익비교실행_리슈빌 공사별 비교(전체현장)_복사본 13블럭내역(최종04.10.05)" xfId="6158"/>
    <cellStyle name="_적격(화산) _당진실행검토_삼익비교실행_실행(노은리슈빌)" xfId="6159"/>
    <cellStyle name="_적격(화산) _당진실행검토_삼익비교실행_실행(노은리슈빌)_관저리슈빌최종실행1" xfId="6160"/>
    <cellStyle name="_적격(화산) _당진실행검토_삼익비교실행_실행(노은리슈빌)_관저리슈빌최종실행1_관저리슈빌최종실행1" xfId="6161"/>
    <cellStyle name="_적격(화산) _당진실행검토_삼익비교실행_실행예산 (2004.03.29)" xfId="6162"/>
    <cellStyle name="_적격(화산) _당진실행검토_삼익비교실행_용인IC 내역서(결재0413)" xfId="6163"/>
    <cellStyle name="_적격(화산) _당진실행검토_삼익비교실행_청주비하내역(04.09.16)" xfId="6164"/>
    <cellStyle name="_적격(화산) _당진실행검토_삼익협의실행" xfId="6165"/>
    <cellStyle name="_적격(화산) _당진실행검토_삼익협의실행_00.실행예산(결재)" xfId="6166"/>
    <cellStyle name="_적격(화산) _당진실행검토_삼익협의실행_07.복수리슈빌 미장" xfId="6167"/>
    <cellStyle name="_적격(화산) _당진실행검토_삼익협의실행_견적용내역" xfId="6168"/>
    <cellStyle name="_적격(화산) _당진실행검토_삼익협의실행_견적용내역(도급비교)" xfId="6169"/>
    <cellStyle name="_적격(화산) _당진실행검토_삼익협의실행_견적용내역(도급비교)_관저리슈빌최종실행1" xfId="6170"/>
    <cellStyle name="_적격(화산) _당진실행검토_삼익협의실행_견적용내역(도급비교)_관저리슈빌최종실행1_관저리슈빌최종실행1" xfId="6171"/>
    <cellStyle name="_적격(화산) _당진실행검토_삼익협의실행_견적용내역_관저리슈빌최종실행1" xfId="6172"/>
    <cellStyle name="_적격(화산) _당진실행검토_삼익협의실행_견적용내역_관저리슈빌최종실행1_관저리슈빌최종실행1" xfId="6173"/>
    <cellStyle name="_적격(화산) _당진실행검토_삼익협의실행_관저리슈빌최종실행(1224)" xfId="6174"/>
    <cellStyle name="_적격(화산) _당진실행검토_삼익협의실행_관저리슈빌최종실행(1224)_관저리슈빌최종실행1" xfId="6175"/>
    <cellStyle name="_적격(화산) _당진실행검토_삼익협의실행_관저리슈빌최종실행(1224)_관저리슈빌최종실행1_관저리슈빌최종실행1" xfId="6176"/>
    <cellStyle name="_적격(화산) _당진실행검토_삼익협의실행_관저리슈빌최종실행1" xfId="6177"/>
    <cellStyle name="_적격(화산) _당진실행검토_삼익협의실행_노은14BL 최종내역서(04.10.05)" xfId="6178"/>
    <cellStyle name="_적격(화산) _당진실행검토_삼익협의실행_노은14BL 최종내역서(04.10.05)_복사본 13블럭내역(최종04.10.05)" xfId="6179"/>
    <cellStyle name="_적격(화산) _당진실행검토_삼익협의실행_노은14BL 최종내역서(04.6.18)" xfId="6180"/>
    <cellStyle name="_적격(화산) _당진실행검토_삼익협의실행_노은14BL 최종내역서(04.6.18)_노은14BL 최종내역서(04.10.05)" xfId="6181"/>
    <cellStyle name="_적격(화산) _당진실행검토_삼익협의실행_노은14BL 최종내역서(04.6.18)_노은14BL 최종내역서(04.10.05)_복사본 13블럭내역(최종04.10.05)" xfId="6182"/>
    <cellStyle name="_적격(화산) _당진실행검토_삼익협의실행_노은14BL 최종내역서(04.6.18)_노은2지구 13블럭내역(최종04.10.05)" xfId="6183"/>
    <cellStyle name="_적격(화산) _당진실행검토_삼익협의실행_노은14BL 최종내역서(04.6.18)_청주비하내역(04.09.16)" xfId="6184"/>
    <cellStyle name="_적격(화산) _당진실행검토_삼익협의실행_노은14BL 최종내역서(04.6.24)" xfId="6185"/>
    <cellStyle name="_적격(화산) _당진실행검토_삼익협의실행_노은14BL 최종내역서(04.6.24)_검토" xfId="6186"/>
    <cellStyle name="_적격(화산) _당진실행검토_삼익협의실행_노은14BL 최종내역서(04.6.24)_검토_복사본 13블럭내역(최종04.10.05)" xfId="6187"/>
    <cellStyle name="_적격(화산) _당진실행검토_삼익협의실행_노은14BL 최종내역서(04.6.24)_검토1" xfId="6188"/>
    <cellStyle name="_적격(화산) _당진실행검토_삼익협의실행_노은14BL 최종내역서(04.6.24)_검토1_복사본 13블럭내역(최종04.10.05)" xfId="6189"/>
    <cellStyle name="_적격(화산) _당진실행검토_삼익협의실행_노은14BL 최종내역서(04.6.24)_검토2" xfId="6190"/>
    <cellStyle name="_적격(화산) _당진실행검토_삼익협의실행_노은14BL 최종내역서(04.6.24)_검토2_복사본 13블럭내역(최종04.10.05)" xfId="6191"/>
    <cellStyle name="_적격(화산) _당진실행검토_삼익협의실행_노은14BL 최종내역서(04.6.24)_복사본 13블럭내역(최종04.10.05)" xfId="6192"/>
    <cellStyle name="_적격(화산) _당진실행검토_삼익협의실행_노은2지구 13블럭내역(최종04.10.05)" xfId="6193"/>
    <cellStyle name="_적격(화산) _당진실행검토_삼익협의실행_동백리슈빌 최종내역서(단가참고)" xfId="6194"/>
    <cellStyle name="_적격(화산) _당진실행검토_삼익협의실행_동백리슈빌 최종내역서(단가참고)_복사본 13블럭내역(최종04.10.05)" xfId="6195"/>
    <cellStyle name="_적격(화산) _당진실행검토_삼익협의실행_동백리슈빌 확정내역서(2004.02.10)" xfId="6196"/>
    <cellStyle name="_적격(화산) _당진실행검토_삼익협의실행_리슈빌 공사별 비교(전체현장)" xfId="6197"/>
    <cellStyle name="_적격(화산) _당진실행검토_삼익협의실행_리슈빌 공사별 비교(전체현장)_복사본 13블럭내역(최종04.10.05)" xfId="6198"/>
    <cellStyle name="_적격(화산) _당진실행검토_삼익협의실행_실행(노은리슈빌)" xfId="6199"/>
    <cellStyle name="_적격(화산) _당진실행검토_삼익협의실행_실행(노은리슈빌)_관저리슈빌최종실행1" xfId="6200"/>
    <cellStyle name="_적격(화산) _당진실행검토_삼익협의실행_실행(노은리슈빌)_관저리슈빌최종실행1_관저리슈빌최종실행1" xfId="6201"/>
    <cellStyle name="_적격(화산) _당진실행검토_삼익협의실행_실행예산 (2004.03.29)" xfId="6202"/>
    <cellStyle name="_적격(화산) _당진실행검토_삼익협의실행_용인IC 내역서(결재0413)" xfId="6203"/>
    <cellStyle name="_적격(화산) _당진실행검토_삼익협의실행_청주비하내역(04.09.16)" xfId="6204"/>
    <cellStyle name="_적격(화산) _당진실행검토_실행(노은리슈빌)" xfId="6205"/>
    <cellStyle name="_적격(화산) _당진실행검토_실행(노은리슈빌)_관저리슈빌최종실행1" xfId="6206"/>
    <cellStyle name="_적격(화산) _당진실행검토_실행(노은리슈빌)_관저리슈빌최종실행1_관저리슈빌최종실행1" xfId="6207"/>
    <cellStyle name="_적격(화산) _당진실행검토_실행검토228" xfId="6208"/>
    <cellStyle name="_적격(화산) _당진실행검토_실행검토228_00.실행예산(결재)" xfId="6209"/>
    <cellStyle name="_적격(화산) _당진실행검토_실행검토228_07.복수리슈빌 미장" xfId="6210"/>
    <cellStyle name="_적격(화산) _당진실행검토_실행검토228_견적용내역" xfId="6211"/>
    <cellStyle name="_적격(화산) _당진실행검토_실행검토228_견적용내역(도급비교)" xfId="6212"/>
    <cellStyle name="_적격(화산) _당진실행검토_실행검토228_견적용내역(도급비교)_관저리슈빌최종실행1" xfId="6213"/>
    <cellStyle name="_적격(화산) _당진실행검토_실행검토228_견적용내역(도급비교)_관저리슈빌최종실행1_관저리슈빌최종실행1" xfId="6214"/>
    <cellStyle name="_적격(화산) _당진실행검토_실행검토228_견적용내역_관저리슈빌최종실행1" xfId="6215"/>
    <cellStyle name="_적격(화산) _당진실행검토_실행검토228_견적용내역_관저리슈빌최종실행1_관저리슈빌최종실행1" xfId="6216"/>
    <cellStyle name="_적격(화산) _당진실행검토_실행검토228_관저리슈빌최종실행(1224)" xfId="6217"/>
    <cellStyle name="_적격(화산) _당진실행검토_실행검토228_관저리슈빌최종실행(1224)_관저리슈빌최종실행1" xfId="6218"/>
    <cellStyle name="_적격(화산) _당진실행검토_실행검토228_관저리슈빌최종실행(1224)_관저리슈빌최종실행1_관저리슈빌최종실행1" xfId="6219"/>
    <cellStyle name="_적격(화산) _당진실행검토_실행검토228_관저리슈빌최종실행1" xfId="6220"/>
    <cellStyle name="_적격(화산) _당진실행검토_실행검토228_노은14BL 최종내역서(04.10.05)" xfId="6221"/>
    <cellStyle name="_적격(화산) _당진실행검토_실행검토228_노은14BL 최종내역서(04.10.05)_복사본 13블럭내역(최종04.10.05)" xfId="6222"/>
    <cellStyle name="_적격(화산) _당진실행검토_실행검토228_노은14BL 최종내역서(04.6.18)" xfId="6223"/>
    <cellStyle name="_적격(화산) _당진실행검토_실행검토228_노은14BL 최종내역서(04.6.18)_노은14BL 최종내역서(04.10.05)" xfId="6224"/>
    <cellStyle name="_적격(화산) _당진실행검토_실행검토228_노은14BL 최종내역서(04.6.18)_노은14BL 최종내역서(04.10.05)_복사본 13블럭내역(최종04.10.05)" xfId="6225"/>
    <cellStyle name="_적격(화산) _당진실행검토_실행검토228_노은14BL 최종내역서(04.6.18)_노은2지구 13블럭내역(최종04.10.05)" xfId="6226"/>
    <cellStyle name="_적격(화산) _당진실행검토_실행검토228_노은14BL 최종내역서(04.6.18)_청주비하내역(04.09.16)" xfId="6227"/>
    <cellStyle name="_적격(화산) _당진실행검토_실행검토228_노은14BL 최종내역서(04.6.24)" xfId="6228"/>
    <cellStyle name="_적격(화산) _당진실행검토_실행검토228_노은14BL 최종내역서(04.6.24)_검토" xfId="6229"/>
    <cellStyle name="_적격(화산) _당진실행검토_실행검토228_노은14BL 최종내역서(04.6.24)_검토_복사본 13블럭내역(최종04.10.05)" xfId="6230"/>
    <cellStyle name="_적격(화산) _당진실행검토_실행검토228_노은14BL 최종내역서(04.6.24)_검토1" xfId="6231"/>
    <cellStyle name="_적격(화산) _당진실행검토_실행검토228_노은14BL 최종내역서(04.6.24)_검토1_복사본 13블럭내역(최종04.10.05)" xfId="6232"/>
    <cellStyle name="_적격(화산) _당진실행검토_실행검토228_노은14BL 최종내역서(04.6.24)_검토2" xfId="6233"/>
    <cellStyle name="_적격(화산) _당진실행검토_실행검토228_노은14BL 최종내역서(04.6.24)_검토2_복사본 13블럭내역(최종04.10.05)" xfId="6234"/>
    <cellStyle name="_적격(화산) _당진실행검토_실행검토228_노은14BL 최종내역서(04.6.24)_복사본 13블럭내역(최종04.10.05)" xfId="6235"/>
    <cellStyle name="_적격(화산) _당진실행검토_실행검토228_노은2지구 13블럭내역(최종04.10.05)" xfId="6236"/>
    <cellStyle name="_적격(화산) _당진실행검토_실행검토228_동백리슈빌 최종내역서(단가참고)" xfId="6237"/>
    <cellStyle name="_적격(화산) _당진실행검토_실행검토228_동백리슈빌 최종내역서(단가참고)_복사본 13블럭내역(최종04.10.05)" xfId="6238"/>
    <cellStyle name="_적격(화산) _당진실행검토_실행검토228_동백리슈빌 확정내역서(2004.02.10)" xfId="6239"/>
    <cellStyle name="_적격(화산) _당진실행검토_실행검토228_리슈빌 공사별 비교(전체현장)" xfId="6240"/>
    <cellStyle name="_적격(화산) _당진실행검토_실행검토228_리슈빌 공사별 비교(전체현장)_복사본 13블럭내역(최종04.10.05)" xfId="6241"/>
    <cellStyle name="_적격(화산) _당진실행검토_실행검토228_실행(노은리슈빌)" xfId="6242"/>
    <cellStyle name="_적격(화산) _당진실행검토_실행검토228_실행(노은리슈빌)_관저리슈빌최종실행1" xfId="6243"/>
    <cellStyle name="_적격(화산) _당진실행검토_실행검토228_실행(노은리슈빌)_관저리슈빌최종실행1_관저리슈빌최종실행1" xfId="6244"/>
    <cellStyle name="_적격(화산) _당진실행검토_실행검토228_실행예산 (2004.03.29)" xfId="6245"/>
    <cellStyle name="_적격(화산) _당진실행검토_실행검토228_용인IC 내역서(결재0413)" xfId="6246"/>
    <cellStyle name="_적격(화산) _당진실행검토_실행검토228_청주비하내역(04.09.16)" xfId="6247"/>
    <cellStyle name="_적격(화산) _당진실행검토_실행예산 (2004.03.29)" xfId="6248"/>
    <cellStyle name="_적격(화산) _당진실행검토_용인IC 내역서(결재0413)" xfId="6249"/>
    <cellStyle name="_적격(화산) _당진실행검토_청주비하내역(04.09.16)" xfId="6250"/>
    <cellStyle name="_적격(화산) _동백리슈빌 최종내역서(단가참고)" xfId="6251"/>
    <cellStyle name="_적격(화산) _동백리슈빌 최종내역서(단가참고)_복사본 13블럭내역(최종04.10.05)" xfId="6252"/>
    <cellStyle name="_적격(화산) _동백리슈빌 확정내역서(2004.02.10)" xfId="6253"/>
    <cellStyle name="_적격(화산) _두산산업개발 입찰견적" xfId="6254"/>
    <cellStyle name="_적격(화산) _두산중공업 입찰견적" xfId="6255"/>
    <cellStyle name="_적격(화산) _리슈빌 공사별 비교(전체현장)" xfId="6256"/>
    <cellStyle name="_적격(화산) _리슈빌 공사별 비교(전체현장)_복사본 13블럭내역(최종04.10.05)" xfId="6257"/>
    <cellStyle name="_적격(화산) _사본 - ☆태평동  도급내역" xfId="6258"/>
    <cellStyle name="_적격(화산) _사전공사(토목본사검토) " xfId="6259"/>
    <cellStyle name="_적격(화산) _사전공사(토목본사검토) _2007현황보고양식" xfId="6260"/>
    <cellStyle name="_적격(화산) _사전공사(토목본사검토) _가구공사" xfId="6261"/>
    <cellStyle name="_적격(화산) _사전공사(토목본사검토) _가구공사_2007현황보고양식" xfId="6262"/>
    <cellStyle name="_적격(화산) _사전공사(토목본사검토) _가구공사_두산산업개발 입찰견적" xfId="6263"/>
    <cellStyle name="_적격(화산) _사전공사(토목본사검토) _가구공사_두산중공업 입찰견적" xfId="6264"/>
    <cellStyle name="_적격(화산) _사전공사(토목본사검토) _가구공사_추가일위대가표 총괄" xfId="6265"/>
    <cellStyle name="_적격(화산) _사전공사(토목본사검토) _가구공사_현대건설 대구대천" xfId="6266"/>
    <cellStyle name="_적격(화산) _사전공사(토목본사검토) _두산산업개발 입찰견적" xfId="6267"/>
    <cellStyle name="_적격(화산) _사전공사(토목본사검토) _두산중공업 입찰견적" xfId="6268"/>
    <cellStyle name="_적격(화산) _사전공사(토목본사검토) _추가일위대가표 총괄" xfId="6269"/>
    <cellStyle name="_적격(화산) _사전공사(토목본사검토) _현대건설 대구대천" xfId="6270"/>
    <cellStyle name="_적격(화산) _성남태평동설비공사" xfId="6271"/>
    <cellStyle name="_적격(화산) _수원율전 실행내역" xfId="6272"/>
    <cellStyle name="_적격(화산) _수원율전 실행내역 검토안" xfId="6273"/>
    <cellStyle name="_적격(화산) _수원율전 실행내역 검토안_사본 - ☆태평동  도급내역" xfId="6274"/>
    <cellStyle name="_적격(화산) _수원율전 실행내역 검토안_성남태평동설비공사" xfId="6275"/>
    <cellStyle name="_적격(화산) _수원율전 실행내역 검토안_수원율전 실행내역" xfId="6276"/>
    <cellStyle name="_적격(화산) _수원율전 실행내역 검토안_수원율전 실행내역 검토안" xfId="6277"/>
    <cellStyle name="_적격(화산) _수원율전 실행내역 검토안_수원율전 실행내역 검토안_사본 - ☆태평동  도급내역" xfId="6278"/>
    <cellStyle name="_적격(화산) _수원율전 실행내역 검토안_수원율전 실행내역 검토안_성남태평동설비공사" xfId="6279"/>
    <cellStyle name="_적격(화산) _수원율전 실행내역 검토안_수원율전 실행내역 검토안_수정구 태평동 주상복합 실행내역 검토안" xfId="6280"/>
    <cellStyle name="_적격(화산) _수원율전 실행내역 검토안_수원율전 실행내역 검토안_태평동 실행내역서" xfId="6281"/>
    <cellStyle name="_적격(화산) _수원율전 실행내역 검토안_수원율전 실행내역 검토안_태평동도급내역(Rev.2)-12.26" xfId="6282"/>
    <cellStyle name="_적격(화산) _수원율전 실행내역 검토안_수정구 태평동 주상복합 실행내역 검토안" xfId="6283"/>
    <cellStyle name="_적격(화산) _수원율전 실행내역 검토안_태평동 실행내역서" xfId="6284"/>
    <cellStyle name="_적격(화산) _수원율전 실행내역 검토안_태평동도급내역(Rev.2)-12.26" xfId="6285"/>
    <cellStyle name="_적격(화산) _수원율전조합" xfId="6286"/>
    <cellStyle name="_적격(화산) _수원율전조합_사본 - ☆태평동  도급내역" xfId="6287"/>
    <cellStyle name="_적격(화산) _수원율전조합_성남태평동설비공사" xfId="6288"/>
    <cellStyle name="_적격(화산) _수원율전조합_수원율전 실행내역" xfId="6289"/>
    <cellStyle name="_적격(화산) _수원율전조합_수원율전 실행내역 검토안" xfId="6290"/>
    <cellStyle name="_적격(화산) _수원율전조합_수원율전 실행내역 검토안_사본 - ☆태평동  도급내역" xfId="6291"/>
    <cellStyle name="_적격(화산) _수원율전조합_수원율전 실행내역 검토안_성남태평동설비공사" xfId="6292"/>
    <cellStyle name="_적격(화산) _수원율전조합_수원율전 실행내역 검토안_수정구 태평동 주상복합 실행내역 검토안" xfId="6293"/>
    <cellStyle name="_적격(화산) _수원율전조합_수원율전 실행내역 검토안_태평동 실행내역서" xfId="6294"/>
    <cellStyle name="_적격(화산) _수원율전조합_수원율전 실행내역 검토안_태평동도급내역(Rev.2)-12.26" xfId="6295"/>
    <cellStyle name="_적격(화산) _수원율전조합_수정구 태평동 주상복합 실행내역 검토안" xfId="6296"/>
    <cellStyle name="_적격(화산) _수원율전조합_태평동 실행내역서" xfId="6297"/>
    <cellStyle name="_적격(화산) _수원율전조합_태평동도급내역(Rev.2)-12.26" xfId="6298"/>
    <cellStyle name="_적격(화산) _수정구 태평동 주상복합 실행내역 검토안" xfId="6299"/>
    <cellStyle name="_적격(화산) _실행(노은리슈빌)" xfId="6300"/>
    <cellStyle name="_적격(화산) _실행(노은리슈빌)_관저리슈빌최종실행1" xfId="6301"/>
    <cellStyle name="_적격(화산) _실행(노은리슈빌)_관저리슈빌최종실행1_관저리슈빌최종실행1" xfId="6302"/>
    <cellStyle name="_적격(화산) _실행검토228" xfId="6303"/>
    <cellStyle name="_적격(화산) _실행검토228_00.실행예산(결재)" xfId="6304"/>
    <cellStyle name="_적격(화산) _실행검토228_07.복수리슈빌 미장" xfId="6305"/>
    <cellStyle name="_적격(화산) _실행검토228_견적용내역" xfId="6306"/>
    <cellStyle name="_적격(화산) _실행검토228_견적용내역(도급비교)" xfId="6307"/>
    <cellStyle name="_적격(화산) _실행검토228_견적용내역(도급비교)_관저리슈빌최종실행1" xfId="6308"/>
    <cellStyle name="_적격(화산) _실행검토228_견적용내역(도급비교)_관저리슈빌최종실행1_관저리슈빌최종실행1" xfId="6309"/>
    <cellStyle name="_적격(화산) _실행검토228_견적용내역_관저리슈빌최종실행1" xfId="6310"/>
    <cellStyle name="_적격(화산) _실행검토228_견적용내역_관저리슈빌최종실행1_관저리슈빌최종실행1" xfId="6311"/>
    <cellStyle name="_적격(화산) _실행검토228_관저리슈빌최종실행(1224)" xfId="6312"/>
    <cellStyle name="_적격(화산) _실행검토228_관저리슈빌최종실행(1224)_관저리슈빌최종실행1" xfId="6313"/>
    <cellStyle name="_적격(화산) _실행검토228_관저리슈빌최종실행(1224)_관저리슈빌최종실행1_관저리슈빌최종실행1" xfId="6314"/>
    <cellStyle name="_적격(화산) _실행검토228_관저리슈빌최종실행1" xfId="6315"/>
    <cellStyle name="_적격(화산) _실행검토228_노은14BL 최종내역서(04.10.05)" xfId="6316"/>
    <cellStyle name="_적격(화산) _실행검토228_노은14BL 최종내역서(04.10.05)_복사본 13블럭내역(최종04.10.05)" xfId="6317"/>
    <cellStyle name="_적격(화산) _실행검토228_노은14BL 최종내역서(04.6.18)" xfId="6318"/>
    <cellStyle name="_적격(화산) _실행검토228_노은14BL 최종내역서(04.6.18)_노은14BL 최종내역서(04.10.05)" xfId="6319"/>
    <cellStyle name="_적격(화산) _실행검토228_노은14BL 최종내역서(04.6.18)_노은14BL 최종내역서(04.10.05)_복사본 13블럭내역(최종04.10.05)" xfId="6320"/>
    <cellStyle name="_적격(화산) _실행검토228_노은14BL 최종내역서(04.6.18)_노은2지구 13블럭내역(최종04.10.05)" xfId="6321"/>
    <cellStyle name="_적격(화산) _실행검토228_노은14BL 최종내역서(04.6.18)_청주비하내역(04.09.16)" xfId="6322"/>
    <cellStyle name="_적격(화산) _실행검토228_노은14BL 최종내역서(04.6.24)" xfId="6323"/>
    <cellStyle name="_적격(화산) _실행검토228_노은14BL 최종내역서(04.6.24)_검토" xfId="6324"/>
    <cellStyle name="_적격(화산) _실행검토228_노은14BL 최종내역서(04.6.24)_검토_복사본 13블럭내역(최종04.10.05)" xfId="6325"/>
    <cellStyle name="_적격(화산) _실행검토228_노은14BL 최종내역서(04.6.24)_검토1" xfId="6326"/>
    <cellStyle name="_적격(화산) _실행검토228_노은14BL 최종내역서(04.6.24)_검토1_복사본 13블럭내역(최종04.10.05)" xfId="6327"/>
    <cellStyle name="_적격(화산) _실행검토228_노은14BL 최종내역서(04.6.24)_검토2" xfId="6328"/>
    <cellStyle name="_적격(화산) _실행검토228_노은14BL 최종내역서(04.6.24)_검토2_복사본 13블럭내역(최종04.10.05)" xfId="6329"/>
    <cellStyle name="_적격(화산) _실행검토228_노은14BL 최종내역서(04.6.24)_복사본 13블럭내역(최종04.10.05)" xfId="6330"/>
    <cellStyle name="_적격(화산) _실행검토228_노은2지구 13블럭내역(최종04.10.05)" xfId="6331"/>
    <cellStyle name="_적격(화산) _실행검토228_동백리슈빌 최종내역서(단가참고)" xfId="6332"/>
    <cellStyle name="_적격(화산) _실행검토228_동백리슈빌 최종내역서(단가참고)_복사본 13블럭내역(최종04.10.05)" xfId="6333"/>
    <cellStyle name="_적격(화산) _실행검토228_동백리슈빌 확정내역서(2004.02.10)" xfId="6334"/>
    <cellStyle name="_적격(화산) _실행검토228_리슈빌 공사별 비교(전체현장)" xfId="6335"/>
    <cellStyle name="_적격(화산) _실행검토228_리슈빌 공사별 비교(전체현장)_복사본 13블럭내역(최종04.10.05)" xfId="6336"/>
    <cellStyle name="_적격(화산) _실행검토228_삼익비교실행" xfId="6337"/>
    <cellStyle name="_적격(화산) _실행검토228_삼익비교실행_00.실행예산(결재)" xfId="6338"/>
    <cellStyle name="_적격(화산) _실행검토228_삼익비교실행_07.복수리슈빌 미장" xfId="6339"/>
    <cellStyle name="_적격(화산) _실행검토228_삼익비교실행_견적용내역" xfId="6340"/>
    <cellStyle name="_적격(화산) _실행검토228_삼익비교실행_견적용내역(도급비교)" xfId="6341"/>
    <cellStyle name="_적격(화산) _실행검토228_삼익비교실행_견적용내역(도급비교)_관저리슈빌최종실행1" xfId="6342"/>
    <cellStyle name="_적격(화산) _실행검토228_삼익비교실행_견적용내역(도급비교)_관저리슈빌최종실행1_관저리슈빌최종실행1" xfId="6343"/>
    <cellStyle name="_적격(화산) _실행검토228_삼익비교실행_견적용내역_관저리슈빌최종실행1" xfId="6344"/>
    <cellStyle name="_적격(화산) _실행검토228_삼익비교실행_견적용내역_관저리슈빌최종실행1_관저리슈빌최종실행1" xfId="6345"/>
    <cellStyle name="_적격(화산) _실행검토228_삼익비교실행_관저리슈빌최종실행(1224)" xfId="6346"/>
    <cellStyle name="_적격(화산) _실행검토228_삼익비교실행_관저리슈빌최종실행(1224)_관저리슈빌최종실행1" xfId="6347"/>
    <cellStyle name="_적격(화산) _실행검토228_삼익비교실행_관저리슈빌최종실행(1224)_관저리슈빌최종실행1_관저리슈빌최종실행1" xfId="6348"/>
    <cellStyle name="_적격(화산) _실행검토228_삼익비교실행_관저리슈빌최종실행1" xfId="6349"/>
    <cellStyle name="_적격(화산) _실행검토228_삼익비교실행_노은14BL 최종내역서(04.10.05)" xfId="6350"/>
    <cellStyle name="_적격(화산) _실행검토228_삼익비교실행_노은14BL 최종내역서(04.10.05)_복사본 13블럭내역(최종04.10.05)" xfId="6351"/>
    <cellStyle name="_적격(화산) _실행검토228_삼익비교실행_노은14BL 최종내역서(04.6.18)" xfId="6352"/>
    <cellStyle name="_적격(화산) _실행검토228_삼익비교실행_노은14BL 최종내역서(04.6.18)_노은14BL 최종내역서(04.10.05)" xfId="6353"/>
    <cellStyle name="_적격(화산) _실행검토228_삼익비교실행_노은14BL 최종내역서(04.6.18)_노은14BL 최종내역서(04.10.05)_복사본 13블럭내역(최종04.10.05)" xfId="6354"/>
    <cellStyle name="_적격(화산) _실행검토228_삼익비교실행_노은14BL 최종내역서(04.6.18)_노은2지구 13블럭내역(최종04.10.05)" xfId="6355"/>
    <cellStyle name="_적격(화산) _실행검토228_삼익비교실행_노은14BL 최종내역서(04.6.18)_청주비하내역(04.09.16)" xfId="6356"/>
    <cellStyle name="_적격(화산) _실행검토228_삼익비교실행_노은14BL 최종내역서(04.6.24)" xfId="6357"/>
    <cellStyle name="_적격(화산) _실행검토228_삼익비교실행_노은14BL 최종내역서(04.6.24)_검토" xfId="6358"/>
    <cellStyle name="_적격(화산) _실행검토228_삼익비교실행_노은14BL 최종내역서(04.6.24)_검토_복사본 13블럭내역(최종04.10.05)" xfId="6359"/>
    <cellStyle name="_적격(화산) _실행검토228_삼익비교실행_노은14BL 최종내역서(04.6.24)_검토1" xfId="6360"/>
    <cellStyle name="_적격(화산) _실행검토228_삼익비교실행_노은14BL 최종내역서(04.6.24)_검토1_복사본 13블럭내역(최종04.10.05)" xfId="6361"/>
    <cellStyle name="_적격(화산) _실행검토228_삼익비교실행_노은14BL 최종내역서(04.6.24)_검토2" xfId="6362"/>
    <cellStyle name="_적격(화산) _실행검토228_삼익비교실행_노은14BL 최종내역서(04.6.24)_검토2_복사본 13블럭내역(최종04.10.05)" xfId="6363"/>
    <cellStyle name="_적격(화산) _실행검토228_삼익비교실행_노은14BL 최종내역서(04.6.24)_복사본 13블럭내역(최종04.10.05)" xfId="6364"/>
    <cellStyle name="_적격(화산) _실행검토228_삼익비교실행_노은2지구 13블럭내역(최종04.10.05)" xfId="6365"/>
    <cellStyle name="_적격(화산) _실행검토228_삼익비교실행_동백리슈빌 최종내역서(단가참고)" xfId="6366"/>
    <cellStyle name="_적격(화산) _실행검토228_삼익비교실행_동백리슈빌 최종내역서(단가참고)_복사본 13블럭내역(최종04.10.05)" xfId="6367"/>
    <cellStyle name="_적격(화산) _실행검토228_삼익비교실행_동백리슈빌 확정내역서(2004.02.10)" xfId="6368"/>
    <cellStyle name="_적격(화산) _실행검토228_삼익비교실행_리슈빌 공사별 비교(전체현장)" xfId="6369"/>
    <cellStyle name="_적격(화산) _실행검토228_삼익비교실행_리슈빌 공사별 비교(전체현장)_복사본 13블럭내역(최종04.10.05)" xfId="6370"/>
    <cellStyle name="_적격(화산) _실행검토228_삼익비교실행_실행(노은리슈빌)" xfId="6371"/>
    <cellStyle name="_적격(화산) _실행검토228_삼익비교실행_실행(노은리슈빌)_관저리슈빌최종실행1" xfId="6372"/>
    <cellStyle name="_적격(화산) _실행검토228_삼익비교실행_실행(노은리슈빌)_관저리슈빌최종실행1_관저리슈빌최종실행1" xfId="6373"/>
    <cellStyle name="_적격(화산) _실행검토228_삼익비교실행_실행예산 (2004.03.29)" xfId="6374"/>
    <cellStyle name="_적격(화산) _실행검토228_삼익비교실행_용인IC 내역서(결재0413)" xfId="6375"/>
    <cellStyle name="_적격(화산) _실행검토228_삼익비교실행_청주비하내역(04.09.16)" xfId="6376"/>
    <cellStyle name="_적격(화산) _실행검토228_삼익협의실행" xfId="6377"/>
    <cellStyle name="_적격(화산) _실행검토228_삼익협의실행_00.실행예산(결재)" xfId="6378"/>
    <cellStyle name="_적격(화산) _실행검토228_삼익협의실행_07.복수리슈빌 미장" xfId="6379"/>
    <cellStyle name="_적격(화산) _실행검토228_삼익협의실행_견적용내역" xfId="6380"/>
    <cellStyle name="_적격(화산) _실행검토228_삼익협의실행_견적용내역(도급비교)" xfId="6381"/>
    <cellStyle name="_적격(화산) _실행검토228_삼익협의실행_견적용내역(도급비교)_관저리슈빌최종실행1" xfId="6382"/>
    <cellStyle name="_적격(화산) _실행검토228_삼익협의실행_견적용내역(도급비교)_관저리슈빌최종실행1_관저리슈빌최종실행1" xfId="6383"/>
    <cellStyle name="_적격(화산) _실행검토228_삼익협의실행_견적용내역_관저리슈빌최종실행1" xfId="6384"/>
    <cellStyle name="_적격(화산) _실행검토228_삼익협의실행_견적용내역_관저리슈빌최종실행1_관저리슈빌최종실행1" xfId="6385"/>
    <cellStyle name="_적격(화산) _실행검토228_삼익협의실행_관저리슈빌최종실행(1224)" xfId="6386"/>
    <cellStyle name="_적격(화산) _실행검토228_삼익협의실행_관저리슈빌최종실행(1224)_관저리슈빌최종실행1" xfId="6387"/>
    <cellStyle name="_적격(화산) _실행검토228_삼익협의실행_관저리슈빌최종실행(1224)_관저리슈빌최종실행1_관저리슈빌최종실행1" xfId="6388"/>
    <cellStyle name="_적격(화산) _실행검토228_삼익협의실행_관저리슈빌최종실행1" xfId="6389"/>
    <cellStyle name="_적격(화산) _실행검토228_삼익협의실행_노은14BL 최종내역서(04.10.05)" xfId="6390"/>
    <cellStyle name="_적격(화산) _실행검토228_삼익협의실행_노은14BL 최종내역서(04.10.05)_복사본 13블럭내역(최종04.10.05)" xfId="6391"/>
    <cellStyle name="_적격(화산) _실행검토228_삼익협의실행_노은14BL 최종내역서(04.6.18)" xfId="6392"/>
    <cellStyle name="_적격(화산) _실행검토228_삼익협의실행_노은14BL 최종내역서(04.6.18)_노은14BL 최종내역서(04.10.05)" xfId="6393"/>
    <cellStyle name="_적격(화산) _실행검토228_삼익협의실행_노은14BL 최종내역서(04.6.18)_노은14BL 최종내역서(04.10.05)_복사본 13블럭내역(최종04.10.05)" xfId="6394"/>
    <cellStyle name="_적격(화산) _실행검토228_삼익협의실행_노은14BL 최종내역서(04.6.18)_노은2지구 13블럭내역(최종04.10.05)" xfId="6395"/>
    <cellStyle name="_적격(화산) _실행검토228_삼익협의실행_노은14BL 최종내역서(04.6.18)_청주비하내역(04.09.16)" xfId="6396"/>
    <cellStyle name="_적격(화산) _실행검토228_삼익협의실행_노은14BL 최종내역서(04.6.24)" xfId="6397"/>
    <cellStyle name="_적격(화산) _실행검토228_삼익협의실행_노은14BL 최종내역서(04.6.24)_검토" xfId="6398"/>
    <cellStyle name="_적격(화산) _실행검토228_삼익협의실행_노은14BL 최종내역서(04.6.24)_검토_복사본 13블럭내역(최종04.10.05)" xfId="6399"/>
    <cellStyle name="_적격(화산) _실행검토228_삼익협의실행_노은14BL 최종내역서(04.6.24)_검토1" xfId="6400"/>
    <cellStyle name="_적격(화산) _실행검토228_삼익협의실행_노은14BL 최종내역서(04.6.24)_검토1_복사본 13블럭내역(최종04.10.05)" xfId="6401"/>
    <cellStyle name="_적격(화산) _실행검토228_삼익협의실행_노은14BL 최종내역서(04.6.24)_검토2" xfId="6402"/>
    <cellStyle name="_적격(화산) _실행검토228_삼익협의실행_노은14BL 최종내역서(04.6.24)_검토2_복사본 13블럭내역(최종04.10.05)" xfId="6403"/>
    <cellStyle name="_적격(화산) _실행검토228_삼익협의실행_노은14BL 최종내역서(04.6.24)_복사본 13블럭내역(최종04.10.05)" xfId="6404"/>
    <cellStyle name="_적격(화산) _실행검토228_삼익협의실행_노은2지구 13블럭내역(최종04.10.05)" xfId="6405"/>
    <cellStyle name="_적격(화산) _실행검토228_삼익협의실행_동백리슈빌 최종내역서(단가참고)" xfId="6406"/>
    <cellStyle name="_적격(화산) _실행검토228_삼익협의실행_동백리슈빌 최종내역서(단가참고)_복사본 13블럭내역(최종04.10.05)" xfId="6407"/>
    <cellStyle name="_적격(화산) _실행검토228_삼익협의실행_동백리슈빌 확정내역서(2004.02.10)" xfId="6408"/>
    <cellStyle name="_적격(화산) _실행검토228_삼익협의실행_리슈빌 공사별 비교(전체현장)" xfId="6409"/>
    <cellStyle name="_적격(화산) _실행검토228_삼익협의실행_리슈빌 공사별 비교(전체현장)_복사본 13블럭내역(최종04.10.05)" xfId="6410"/>
    <cellStyle name="_적격(화산) _실행검토228_삼익협의실행_실행(노은리슈빌)" xfId="6411"/>
    <cellStyle name="_적격(화산) _실행검토228_삼익협의실행_실행(노은리슈빌)_관저리슈빌최종실행1" xfId="6412"/>
    <cellStyle name="_적격(화산) _실행검토228_삼익협의실행_실행(노은리슈빌)_관저리슈빌최종실행1_관저리슈빌최종실행1" xfId="6413"/>
    <cellStyle name="_적격(화산) _실행검토228_삼익협의실행_실행예산 (2004.03.29)" xfId="6414"/>
    <cellStyle name="_적격(화산) _실행검토228_삼익협의실행_용인IC 내역서(결재0413)" xfId="6415"/>
    <cellStyle name="_적격(화산) _실행검토228_삼익협의실행_청주비하내역(04.09.16)" xfId="6416"/>
    <cellStyle name="_적격(화산) _실행검토228_실행(노은리슈빌)" xfId="6417"/>
    <cellStyle name="_적격(화산) _실행검토228_실행(노은리슈빌)_관저리슈빌최종실행1" xfId="6418"/>
    <cellStyle name="_적격(화산) _실행검토228_실행(노은리슈빌)_관저리슈빌최종실행1_관저리슈빌최종실행1" xfId="6419"/>
    <cellStyle name="_적격(화산) _실행검토228_실행검토228" xfId="6420"/>
    <cellStyle name="_적격(화산) _실행검토228_실행검토228_00.실행예산(결재)" xfId="6421"/>
    <cellStyle name="_적격(화산) _실행검토228_실행검토228_07.복수리슈빌 미장" xfId="6422"/>
    <cellStyle name="_적격(화산) _실행검토228_실행검토228_견적용내역" xfId="6423"/>
    <cellStyle name="_적격(화산) _실행검토228_실행검토228_견적용내역(도급비교)" xfId="6424"/>
    <cellStyle name="_적격(화산) _실행검토228_실행검토228_견적용내역(도급비교)_관저리슈빌최종실행1" xfId="6425"/>
    <cellStyle name="_적격(화산) _실행검토228_실행검토228_견적용내역(도급비교)_관저리슈빌최종실행1_관저리슈빌최종실행1" xfId="6426"/>
    <cellStyle name="_적격(화산) _실행검토228_실행검토228_견적용내역_관저리슈빌최종실행1" xfId="6427"/>
    <cellStyle name="_적격(화산) _실행검토228_실행검토228_견적용내역_관저리슈빌최종실행1_관저리슈빌최종실행1" xfId="6428"/>
    <cellStyle name="_적격(화산) _실행검토228_실행검토228_관저리슈빌최종실행(1224)" xfId="6429"/>
    <cellStyle name="_적격(화산) _실행검토228_실행검토228_관저리슈빌최종실행(1224)_관저리슈빌최종실행1" xfId="6430"/>
    <cellStyle name="_적격(화산) _실행검토228_실행검토228_관저리슈빌최종실행(1224)_관저리슈빌최종실행1_관저리슈빌최종실행1" xfId="6431"/>
    <cellStyle name="_적격(화산) _실행검토228_실행검토228_관저리슈빌최종실행1" xfId="6432"/>
    <cellStyle name="_적격(화산) _실행검토228_실행검토228_노은14BL 최종내역서(04.10.05)" xfId="6433"/>
    <cellStyle name="_적격(화산) _실행검토228_실행검토228_노은14BL 최종내역서(04.10.05)_복사본 13블럭내역(최종04.10.05)" xfId="6434"/>
    <cellStyle name="_적격(화산) _실행검토228_실행검토228_노은14BL 최종내역서(04.6.18)" xfId="6435"/>
    <cellStyle name="_적격(화산) _실행검토228_실행검토228_노은14BL 최종내역서(04.6.18)_노은14BL 최종내역서(04.10.05)" xfId="6436"/>
    <cellStyle name="_적격(화산) _실행검토228_실행검토228_노은14BL 최종내역서(04.6.18)_노은14BL 최종내역서(04.10.05)_복사본 13블럭내역(최종04.10.05)" xfId="6437"/>
    <cellStyle name="_적격(화산) _실행검토228_실행검토228_노은14BL 최종내역서(04.6.18)_노은2지구 13블럭내역(최종04.10.05)" xfId="6438"/>
    <cellStyle name="_적격(화산) _실행검토228_실행검토228_노은14BL 최종내역서(04.6.18)_청주비하내역(04.09.16)" xfId="6439"/>
    <cellStyle name="_적격(화산) _실행검토228_실행검토228_노은14BL 최종내역서(04.6.24)" xfId="6440"/>
    <cellStyle name="_적격(화산) _실행검토228_실행검토228_노은14BL 최종내역서(04.6.24)_검토" xfId="6441"/>
    <cellStyle name="_적격(화산) _실행검토228_실행검토228_노은14BL 최종내역서(04.6.24)_검토_복사본 13블럭내역(최종04.10.05)" xfId="6442"/>
    <cellStyle name="_적격(화산) _실행검토228_실행검토228_노은14BL 최종내역서(04.6.24)_검토1" xfId="6443"/>
    <cellStyle name="_적격(화산) _실행검토228_실행검토228_노은14BL 최종내역서(04.6.24)_검토1_복사본 13블럭내역(최종04.10.05)" xfId="6444"/>
    <cellStyle name="_적격(화산) _실행검토228_실행검토228_노은14BL 최종내역서(04.6.24)_검토2" xfId="6445"/>
    <cellStyle name="_적격(화산) _실행검토228_실행검토228_노은14BL 최종내역서(04.6.24)_검토2_복사본 13블럭내역(최종04.10.05)" xfId="6446"/>
    <cellStyle name="_적격(화산) _실행검토228_실행검토228_노은14BL 최종내역서(04.6.24)_복사본 13블럭내역(최종04.10.05)" xfId="6447"/>
    <cellStyle name="_적격(화산) _실행검토228_실행검토228_노은2지구 13블럭내역(최종04.10.05)" xfId="6448"/>
    <cellStyle name="_적격(화산) _실행검토228_실행검토228_동백리슈빌 최종내역서(단가참고)" xfId="6449"/>
    <cellStyle name="_적격(화산) _실행검토228_실행검토228_동백리슈빌 최종내역서(단가참고)_복사본 13블럭내역(최종04.10.05)" xfId="6450"/>
    <cellStyle name="_적격(화산) _실행검토228_실행검토228_동백리슈빌 확정내역서(2004.02.10)" xfId="6451"/>
    <cellStyle name="_적격(화산) _실행검토228_실행검토228_리슈빌 공사별 비교(전체현장)" xfId="6452"/>
    <cellStyle name="_적격(화산) _실행검토228_실행검토228_리슈빌 공사별 비교(전체현장)_복사본 13블럭내역(최종04.10.05)" xfId="6453"/>
    <cellStyle name="_적격(화산) _실행검토228_실행검토228_실행(노은리슈빌)" xfId="6454"/>
    <cellStyle name="_적격(화산) _실행검토228_실행검토228_실행(노은리슈빌)_관저리슈빌최종실행1" xfId="6455"/>
    <cellStyle name="_적격(화산) _실행검토228_실행검토228_실행(노은리슈빌)_관저리슈빌최종실행1_관저리슈빌최종실행1" xfId="6456"/>
    <cellStyle name="_적격(화산) _실행검토228_실행검토228_실행예산 (2004.03.29)" xfId="6457"/>
    <cellStyle name="_적격(화산) _실행검토228_실행검토228_용인IC 내역서(결재0413)" xfId="6458"/>
    <cellStyle name="_적격(화산) _실행검토228_실행검토228_청주비하내역(04.09.16)" xfId="6459"/>
    <cellStyle name="_적격(화산) _실행검토228_실행예산 (2004.03.29)" xfId="6460"/>
    <cellStyle name="_적격(화산) _실행검토228_용인IC 내역서(결재0413)" xfId="6461"/>
    <cellStyle name="_적격(화산) _실행검토228_청주비하내역(04.09.16)" xfId="6462"/>
    <cellStyle name="_적격(화산) _실행보고(기준)" xfId="6463"/>
    <cellStyle name="_적격(화산) _실행보고_수영장" xfId="6464"/>
    <cellStyle name="_적격(화산) _실행보고_수영장_02 실행보고_대전인동1공구(29410)" xfId="6465"/>
    <cellStyle name="_적격(화산) _실행보고_수영장_2003년 경상비&amp;공통가설" xfId="6466"/>
    <cellStyle name="_적격(화산) _실행보고_수영장_2004년 급여실행" xfId="6467"/>
    <cellStyle name="_적격(화산) _실행보고_수영장_박용인동백상록 실행보고" xfId="6468"/>
    <cellStyle name="_적격(화산) _실행보고_수영장_사본 - 02_2003년실행보고양식" xfId="6469"/>
    <cellStyle name="_적격(화산) _실행보고_수영장_실행보고(경주세계문화엑스포)" xfId="6470"/>
    <cellStyle name="_적격(화산) _실행보고_수영장_용인동백상록 실행보고" xfId="6471"/>
    <cellStyle name="_적격(화산) _실행예산 (2004.03.29)" xfId="6472"/>
    <cellStyle name="_적격(화산) _실행예산(관리비)" xfId="6473"/>
    <cellStyle name="_적격(화산) _용인IC 내역서(결재0413)" xfId="6474"/>
    <cellStyle name="_적격(화산) _지붕공사" xfId="6475"/>
    <cellStyle name="_적격(화산) _지붕공사_1.흙막이공사 - 견적대비조서(입찰)" xfId="6476"/>
    <cellStyle name="_적격(화산) _지붕공사_사본 - ☆태평동  도급내역" xfId="6477"/>
    <cellStyle name="_적격(화산) _지붕공사_성남태평동설비공사" xfId="6478"/>
    <cellStyle name="_적격(화산) _지붕공사_수원율전 실행내역" xfId="6479"/>
    <cellStyle name="_적격(화산) _지붕공사_수원율전 실행내역 검토안" xfId="6480"/>
    <cellStyle name="_적격(화산) _지붕공사_수원율전 실행내역 검토안_사본 - ☆태평동  도급내역" xfId="6481"/>
    <cellStyle name="_적격(화산) _지붕공사_수원율전 실행내역 검토안_성남태평동설비공사" xfId="6482"/>
    <cellStyle name="_적격(화산) _지붕공사_수원율전 실행내역 검토안_수원율전 실행내역" xfId="6483"/>
    <cellStyle name="_적격(화산) _지붕공사_수원율전 실행내역 검토안_수원율전 실행내역 검토안" xfId="6484"/>
    <cellStyle name="_적격(화산) _지붕공사_수원율전 실행내역 검토안_수원율전 실행내역 검토안_사본 - ☆태평동  도급내역" xfId="6485"/>
    <cellStyle name="_적격(화산) _지붕공사_수원율전 실행내역 검토안_수원율전 실행내역 검토안_성남태평동설비공사" xfId="6486"/>
    <cellStyle name="_적격(화산) _지붕공사_수원율전 실행내역 검토안_수원율전 실행내역 검토안_수정구 태평동 주상복합 실행내역 검토안" xfId="6487"/>
    <cellStyle name="_적격(화산) _지붕공사_수원율전 실행내역 검토안_수원율전 실행내역 검토안_태평동 실행내역서" xfId="6488"/>
    <cellStyle name="_적격(화산) _지붕공사_수원율전 실행내역 검토안_수원율전 실행내역 검토안_태평동도급내역(Rev.2)-12.26" xfId="6489"/>
    <cellStyle name="_적격(화산) _지붕공사_수원율전 실행내역 검토안_수정구 태평동 주상복합 실행내역 검토안" xfId="6490"/>
    <cellStyle name="_적격(화산) _지붕공사_수원율전 실행내역 검토안_태평동 실행내역서" xfId="6491"/>
    <cellStyle name="_적격(화산) _지붕공사_수원율전 실행내역 검토안_태평동도급내역(Rev.2)-12.26" xfId="6492"/>
    <cellStyle name="_적격(화산) _지붕공사_수원율전조합" xfId="6493"/>
    <cellStyle name="_적격(화산) _지붕공사_수원율전조합_사본 - ☆태평동  도급내역" xfId="6494"/>
    <cellStyle name="_적격(화산) _지붕공사_수원율전조합_성남태평동설비공사" xfId="6495"/>
    <cellStyle name="_적격(화산) _지붕공사_수원율전조합_수원율전 실행내역" xfId="6496"/>
    <cellStyle name="_적격(화산) _지붕공사_수원율전조합_수원율전 실행내역 검토안" xfId="6497"/>
    <cellStyle name="_적격(화산) _지붕공사_수원율전조합_수원율전 실행내역 검토안_사본 - ☆태평동  도급내역" xfId="6498"/>
    <cellStyle name="_적격(화산) _지붕공사_수원율전조합_수원율전 실행내역 검토안_성남태평동설비공사" xfId="6499"/>
    <cellStyle name="_적격(화산) _지붕공사_수원율전조합_수원율전 실행내역 검토안_수정구 태평동 주상복합 실행내역 검토안" xfId="6500"/>
    <cellStyle name="_적격(화산) _지붕공사_수원율전조합_수원율전 실행내역 검토안_태평동 실행내역서" xfId="6501"/>
    <cellStyle name="_적격(화산) _지붕공사_수원율전조합_수원율전 실행내역 검토안_태평동도급내역(Rev.2)-12.26" xfId="6502"/>
    <cellStyle name="_적격(화산) _지붕공사_수원율전조합_수정구 태평동 주상복합 실행내역 검토안" xfId="6503"/>
    <cellStyle name="_적격(화산) _지붕공사_수원율전조합_태평동 실행내역서" xfId="6504"/>
    <cellStyle name="_적격(화산) _지붕공사_수원율전조합_태평동도급내역(Rev.2)-12.26" xfId="6505"/>
    <cellStyle name="_적격(화산) _지붕공사_수정구 태평동 주상복합 실행내역 검토안" xfId="6506"/>
    <cellStyle name="_적격(화산) _지붕공사_태평동 실행내역서" xfId="6507"/>
    <cellStyle name="_적격(화산) _지붕공사_태평동도급내역(Rev.2)-12.26" xfId="6508"/>
    <cellStyle name="_적격(화산) _청주비하내역(04.09.16)" xfId="6509"/>
    <cellStyle name="_적격(화산) _추가일위대가표 총괄" xfId="6510"/>
    <cellStyle name="_적격(화산) _태평동 실행내역서" xfId="6511"/>
    <cellStyle name="_적격(화산) _태평동도급내역(Rev.2)-12.26" xfId="6512"/>
    <cellStyle name="_적격(화산) _현대건설 대구대천" xfId="6513"/>
    <cellStyle name="_적격(화산) _현장간접비(현장기준안)-60개월)" xfId="6514"/>
    <cellStyle name="_전기실행예산(공동도급)" xfId="6515"/>
    <cellStyle name="_전기실행예산(공동도급)_071030-조경공사" xfId="6516"/>
    <cellStyle name="_전기실행예산(공동도급)_원가계산서" xfId="6517"/>
    <cellStyle name="_제목" xfId="6518"/>
    <cellStyle name="_제목_내역서" xfId="6519"/>
    <cellStyle name="_제어반 견적서" xfId="6520"/>
    <cellStyle name="_제연계산서(공분)" xfId="6521"/>
    <cellStyle name="_제연계산서(공분)_소화계산서(제연압력조종가능)-20070801" xfId="6522"/>
    <cellStyle name="_제연계산서(공분)_소화계산서(제연압력조종가능)-20070801_제연계산서4BL" xfId="6523"/>
    <cellStyle name="_제연계산서(공분)_제연계산서3BL" xfId="6524"/>
    <cellStyle name="_제연계산서(공분)_제연계산서3BL_제연계산서4BL" xfId="6525"/>
    <cellStyle name="_제연계산서(국임)" xfId="6526"/>
    <cellStyle name="_제연계산서(국임)_제연계산서4BL" xfId="6527"/>
    <cellStyle name="_제조부문" xfId="6528"/>
    <cellStyle name="_조원고" xfId="6529"/>
    <cellStyle name="_조형겸용 방호책 상세도" xfId="6530"/>
    <cellStyle name="_조형겸용설치원가" xfId="6531"/>
    <cellStyle name="_중앙건설 부산명륜동" xfId="6532"/>
    <cellStyle name="_중앙건설 부산명륜동_현대건설 대구대천" xfId="6533"/>
    <cellStyle name="_중앙건설 하이츠자이(입찰)" xfId="6534"/>
    <cellStyle name="_중앙건설 하이츠자이(입찰)_2007현황보고양식" xfId="6535"/>
    <cellStyle name="_중역업무구분(2004-1)" xfId="6536"/>
    <cellStyle name="_증감분석양식" xfId="6537"/>
    <cellStyle name="_증감분석양식_071030-조경공사" xfId="6538"/>
    <cellStyle name="_증감분석양식_원가계산서" xfId="6539"/>
    <cellStyle name="_지정과제1분기실적(확정990408)" xfId="6540"/>
    <cellStyle name="_지정과제1분기실적(확정990408)_1" xfId="6541"/>
    <cellStyle name="_지정과제2차심의list" xfId="6542"/>
    <cellStyle name="_지정과제2차심의list_1" xfId="6543"/>
    <cellStyle name="_지정과제2차심의list_2" xfId="6544"/>
    <cellStyle name="_지정과제2차심의결과" xfId="6545"/>
    <cellStyle name="_지정과제2차심의결과(금액조정후최종)" xfId="6546"/>
    <cellStyle name="_지정과제2차심의결과(금액조정후최종)_1" xfId="6547"/>
    <cellStyle name="_지정과제2차심의결과(금액조정후최종)_1_경영개선실적보고(전주공장)" xfId="6548"/>
    <cellStyle name="_지정과제2차심의결과(금액조정후최종)_1_별첨1_2" xfId="6549"/>
    <cellStyle name="_지정과제2차심의결과(금액조정후최종)_1_제안과제집계표(공장전체)" xfId="6550"/>
    <cellStyle name="_지정과제2차심의결과(금액조정후최종)_경영개선실적보고(전주공장)" xfId="6551"/>
    <cellStyle name="_지정과제2차심의결과(금액조정후최종)_별첨1_2" xfId="6552"/>
    <cellStyle name="_지정과제2차심의결과(금액조정후최종)_제안과제집계표(공장전체)" xfId="6553"/>
    <cellStyle name="_지정과제2차심의결과_1" xfId="6554"/>
    <cellStyle name="_지족동 오피스텔(2차개산견적동별비교)" xfId="6555"/>
    <cellStyle name="_지족동 오피스텔(개산견적동별비교)" xfId="6556"/>
    <cellStyle name="_지족동내역(1차네고)" xfId="6557"/>
    <cellStyle name="_직원복귀및생산성만회대책(10-문일현SE)" xfId="6558"/>
    <cellStyle name="_진흥콘크리트 원가" xfId="6559"/>
    <cellStyle name="_집계" xfId="6560"/>
    <cellStyle name="_집중관리(981231)" xfId="6561"/>
    <cellStyle name="_집중관리(981231)_1" xfId="6562"/>
    <cellStyle name="_집중관리(지정과제및 양식)" xfId="6563"/>
    <cellStyle name="_집중관리(지정과제및 양식)_1" xfId="6564"/>
    <cellStyle name="_집행갑지 " xfId="6565"/>
    <cellStyle name="_집행갑지 _1.방수공사" xfId="6566"/>
    <cellStyle name="_집행갑지 _1.방수공사_1.흙막이공사 - 견적대비조서(입찰)" xfId="6567"/>
    <cellStyle name="_집행갑지 _1.흙막이공사 - 견적대비조서(입찰)" xfId="6568"/>
    <cellStyle name="_집행갑지 _B-2-b(1).부대입찰 공내역" xfId="6569"/>
    <cellStyle name="_집행갑지 _공내역서" xfId="6570"/>
    <cellStyle name="_집행갑지 _공내역서_사본 - ☆태평동  도급내역" xfId="6571"/>
    <cellStyle name="_집행갑지 _공내역서_성남태평동설비공사" xfId="6572"/>
    <cellStyle name="_집행갑지 _공내역서_수원율전 실행내역" xfId="6573"/>
    <cellStyle name="_집행갑지 _공내역서_수원율전 실행내역 검토안" xfId="6574"/>
    <cellStyle name="_집행갑지 _공내역서_수원율전 실행내역 검토안_사본 - ☆태평동  도급내역" xfId="6575"/>
    <cellStyle name="_집행갑지 _공내역서_수원율전 실행내역 검토안_성남태평동설비공사" xfId="6576"/>
    <cellStyle name="_집행갑지 _공내역서_수원율전 실행내역 검토안_수원율전 실행내역" xfId="6577"/>
    <cellStyle name="_집행갑지 _공내역서_수원율전 실행내역 검토안_수원율전 실행내역 검토안" xfId="6578"/>
    <cellStyle name="_집행갑지 _공내역서_수원율전 실행내역 검토안_수원율전 실행내역 검토안_사본 - ☆태평동  도급내역" xfId="6579"/>
    <cellStyle name="_집행갑지 _공내역서_수원율전 실행내역 검토안_수원율전 실행내역 검토안_성남태평동설비공사" xfId="6580"/>
    <cellStyle name="_집행갑지 _공내역서_수원율전 실행내역 검토안_수원율전 실행내역 검토안_수정구 태평동 주상복합 실행내역 검토안" xfId="6581"/>
    <cellStyle name="_집행갑지 _공내역서_수원율전 실행내역 검토안_수원율전 실행내역 검토안_태평동 실행내역서" xfId="6582"/>
    <cellStyle name="_집행갑지 _공내역서_수원율전 실행내역 검토안_수원율전 실행내역 검토안_태평동도급내역(Rev.2)-12.26" xfId="6583"/>
    <cellStyle name="_집행갑지 _공내역서_수원율전 실행내역 검토안_수정구 태평동 주상복합 실행내역 검토안" xfId="6584"/>
    <cellStyle name="_집행갑지 _공내역서_수원율전 실행내역 검토안_태평동 실행내역서" xfId="6585"/>
    <cellStyle name="_집행갑지 _공내역서_수원율전 실행내역 검토안_태평동도급내역(Rev.2)-12.26" xfId="6586"/>
    <cellStyle name="_집행갑지 _공내역서_수원율전조합" xfId="6587"/>
    <cellStyle name="_집행갑지 _공내역서_수원율전조합_사본 - ☆태평동  도급내역" xfId="6588"/>
    <cellStyle name="_집행갑지 _공내역서_수원율전조합_성남태평동설비공사" xfId="6589"/>
    <cellStyle name="_집행갑지 _공내역서_수원율전조합_수원율전 실행내역" xfId="6590"/>
    <cellStyle name="_집행갑지 _공내역서_수원율전조합_수원율전 실행내역 검토안" xfId="6591"/>
    <cellStyle name="_집행갑지 _공내역서_수원율전조합_수원율전 실행내역 검토안_사본 - ☆태평동  도급내역" xfId="6592"/>
    <cellStyle name="_집행갑지 _공내역서_수원율전조합_수원율전 실행내역 검토안_성남태평동설비공사" xfId="6593"/>
    <cellStyle name="_집행갑지 _공내역서_수원율전조합_수원율전 실행내역 검토안_수정구 태평동 주상복합 실행내역 검토안" xfId="6594"/>
    <cellStyle name="_집행갑지 _공내역서_수원율전조합_수원율전 실행내역 검토안_태평동 실행내역서" xfId="6595"/>
    <cellStyle name="_집행갑지 _공내역서_수원율전조합_수원율전 실행내역 검토안_태평동도급내역(Rev.2)-12.26" xfId="6596"/>
    <cellStyle name="_집행갑지 _공내역서_수원율전조합_수정구 태평동 주상복합 실행내역 검토안" xfId="6597"/>
    <cellStyle name="_집행갑지 _공내역서_수원율전조합_태평동 실행내역서" xfId="6598"/>
    <cellStyle name="_집행갑지 _공내역서_수원율전조합_태평동도급내역(Rev.2)-12.26" xfId="6599"/>
    <cellStyle name="_집행갑지 _공내역서_수정구 태평동 주상복합 실행내역 검토안" xfId="6600"/>
    <cellStyle name="_집행갑지 _공내역서_태평동 실행내역서" xfId="6601"/>
    <cellStyle name="_집행갑지 _공내역서_태평동도급내역(Rev.2)-12.26" xfId="6602"/>
    <cellStyle name="_집행갑지 _공내역서-창호" xfId="6603"/>
    <cellStyle name="_집행갑지 _공내역서-창호_사본 - ☆태평동  도급내역" xfId="6604"/>
    <cellStyle name="_집행갑지 _공내역서-창호_성남태평동설비공사" xfId="6605"/>
    <cellStyle name="_집행갑지 _공내역서-창호_수원율전 실행내역" xfId="6606"/>
    <cellStyle name="_집행갑지 _공내역서-창호_수원율전 실행내역 검토안" xfId="6607"/>
    <cellStyle name="_집행갑지 _공내역서-창호_수원율전 실행내역 검토안_사본 - ☆태평동  도급내역" xfId="6608"/>
    <cellStyle name="_집행갑지 _공내역서-창호_수원율전 실행내역 검토안_성남태평동설비공사" xfId="6609"/>
    <cellStyle name="_집행갑지 _공내역서-창호_수원율전 실행내역 검토안_수원율전 실행내역" xfId="6610"/>
    <cellStyle name="_집행갑지 _공내역서-창호_수원율전 실행내역 검토안_수원율전 실행내역 검토안" xfId="6611"/>
    <cellStyle name="_집행갑지 _공내역서-창호_수원율전 실행내역 검토안_수원율전 실행내역 검토안_사본 - ☆태평동  도급내역" xfId="6612"/>
    <cellStyle name="_집행갑지 _공내역서-창호_수원율전 실행내역 검토안_수원율전 실행내역 검토안_성남태평동설비공사" xfId="6613"/>
    <cellStyle name="_집행갑지 _공내역서-창호_수원율전 실행내역 검토안_수원율전 실행내역 검토안_수정구 태평동 주상복합 실행내역 검토안" xfId="6614"/>
    <cellStyle name="_집행갑지 _공내역서-창호_수원율전 실행내역 검토안_수원율전 실행내역 검토안_태평동 실행내역서" xfId="6615"/>
    <cellStyle name="_집행갑지 _공내역서-창호_수원율전 실행내역 검토안_수원율전 실행내역 검토안_태평동도급내역(Rev.2)-12.26" xfId="6616"/>
    <cellStyle name="_집행갑지 _공내역서-창호_수원율전 실행내역 검토안_수정구 태평동 주상복합 실행내역 검토안" xfId="6617"/>
    <cellStyle name="_집행갑지 _공내역서-창호_수원율전 실행내역 검토안_태평동 실행내역서" xfId="6618"/>
    <cellStyle name="_집행갑지 _공내역서-창호_수원율전 실행내역 검토안_태평동도급내역(Rev.2)-12.26" xfId="6619"/>
    <cellStyle name="_집행갑지 _공내역서-창호_수원율전조합" xfId="6620"/>
    <cellStyle name="_집행갑지 _공내역서-창호_수원율전조합_사본 - ☆태평동  도급내역" xfId="6621"/>
    <cellStyle name="_집행갑지 _공내역서-창호_수원율전조합_성남태평동설비공사" xfId="6622"/>
    <cellStyle name="_집행갑지 _공내역서-창호_수원율전조합_수원율전 실행내역" xfId="6623"/>
    <cellStyle name="_집행갑지 _공내역서-창호_수원율전조합_수원율전 실행내역 검토안" xfId="6624"/>
    <cellStyle name="_집행갑지 _공내역서-창호_수원율전조합_수원율전 실행내역 검토안_사본 - ☆태평동  도급내역" xfId="6625"/>
    <cellStyle name="_집행갑지 _공내역서-창호_수원율전조합_수원율전 실행내역 검토안_성남태평동설비공사" xfId="6626"/>
    <cellStyle name="_집행갑지 _공내역서-창호_수원율전조합_수원율전 실행내역 검토안_수정구 태평동 주상복합 실행내역 검토안" xfId="6627"/>
    <cellStyle name="_집행갑지 _공내역서-창호_수원율전조합_수원율전 실행내역 검토안_태평동 실행내역서" xfId="6628"/>
    <cellStyle name="_집행갑지 _공내역서-창호_수원율전조합_수원율전 실행내역 검토안_태평동도급내역(Rev.2)-12.26" xfId="6629"/>
    <cellStyle name="_집행갑지 _공내역서-창호_수원율전조합_수정구 태평동 주상복합 실행내역 검토안" xfId="6630"/>
    <cellStyle name="_집행갑지 _공내역서-창호_수원율전조합_태평동 실행내역서" xfId="6631"/>
    <cellStyle name="_집행갑지 _공내역서-창호_수원율전조합_태평동도급내역(Rev.2)-12.26" xfId="6632"/>
    <cellStyle name="_집행갑지 _공내역서-창호_수정구 태평동 주상복합 실행내역 검토안" xfId="6633"/>
    <cellStyle name="_집행갑지 _공내역서-창호_태평동 실행내역서" xfId="6634"/>
    <cellStyle name="_집행갑지 _공내역서-창호_태평동도급내역(Rev.2)-12.26" xfId="6635"/>
    <cellStyle name="_집행갑지 _공내역서-창호분개" xfId="6636"/>
    <cellStyle name="_집행갑지 _공내역서-창호분개_사본 - ☆태평동  도급내역" xfId="6637"/>
    <cellStyle name="_집행갑지 _공내역서-창호분개_성남태평동설비공사" xfId="6638"/>
    <cellStyle name="_집행갑지 _공내역서-창호분개_수원율전 실행내역" xfId="6639"/>
    <cellStyle name="_집행갑지 _공내역서-창호분개_수원율전 실행내역 검토안" xfId="6640"/>
    <cellStyle name="_집행갑지 _공내역서-창호분개_수원율전 실행내역 검토안_사본 - ☆태평동  도급내역" xfId="6641"/>
    <cellStyle name="_집행갑지 _공내역서-창호분개_수원율전 실행내역 검토안_성남태평동설비공사" xfId="6642"/>
    <cellStyle name="_집행갑지 _공내역서-창호분개_수원율전 실행내역 검토안_수원율전 실행내역" xfId="6643"/>
    <cellStyle name="_집행갑지 _공내역서-창호분개_수원율전 실행내역 검토안_수원율전 실행내역 검토안" xfId="6644"/>
    <cellStyle name="_집행갑지 _공내역서-창호분개_수원율전 실행내역 검토안_수원율전 실행내역 검토안_사본 - ☆태평동  도급내역" xfId="6645"/>
    <cellStyle name="_집행갑지 _공내역서-창호분개_수원율전 실행내역 검토안_수원율전 실행내역 검토안_성남태평동설비공사" xfId="6646"/>
    <cellStyle name="_집행갑지 _공내역서-창호분개_수원율전 실행내역 검토안_수원율전 실행내역 검토안_수정구 태평동 주상복합 실행내역 검토안" xfId="6647"/>
    <cellStyle name="_집행갑지 _공내역서-창호분개_수원율전 실행내역 검토안_수원율전 실행내역 검토안_태평동 실행내역서" xfId="6648"/>
    <cellStyle name="_집행갑지 _공내역서-창호분개_수원율전 실행내역 검토안_수원율전 실행내역 검토안_태평동도급내역(Rev.2)-12.26" xfId="6649"/>
    <cellStyle name="_집행갑지 _공내역서-창호분개_수원율전 실행내역 검토안_수정구 태평동 주상복합 실행내역 검토안" xfId="6650"/>
    <cellStyle name="_집행갑지 _공내역서-창호분개_수원율전 실행내역 검토안_태평동 실행내역서" xfId="6651"/>
    <cellStyle name="_집행갑지 _공내역서-창호분개_수원율전 실행내역 검토안_태평동도급내역(Rev.2)-12.26" xfId="6652"/>
    <cellStyle name="_집행갑지 _공내역서-창호분개_수원율전조합" xfId="6653"/>
    <cellStyle name="_집행갑지 _공내역서-창호분개_수원율전조합_사본 - ☆태평동  도급내역" xfId="6654"/>
    <cellStyle name="_집행갑지 _공내역서-창호분개_수원율전조합_성남태평동설비공사" xfId="6655"/>
    <cellStyle name="_집행갑지 _공내역서-창호분개_수원율전조합_수원율전 실행내역" xfId="6656"/>
    <cellStyle name="_집행갑지 _공내역서-창호분개_수원율전조합_수원율전 실행내역 검토안" xfId="6657"/>
    <cellStyle name="_집행갑지 _공내역서-창호분개_수원율전조합_수원율전 실행내역 검토안_사본 - ☆태평동  도급내역" xfId="6658"/>
    <cellStyle name="_집행갑지 _공내역서-창호분개_수원율전조합_수원율전 실행내역 검토안_성남태평동설비공사" xfId="6659"/>
    <cellStyle name="_집행갑지 _공내역서-창호분개_수원율전조합_수원율전 실행내역 검토안_수정구 태평동 주상복합 실행내역 검토안" xfId="6660"/>
    <cellStyle name="_집행갑지 _공내역서-창호분개_수원율전조합_수원율전 실행내역 검토안_태평동 실행내역서" xfId="6661"/>
    <cellStyle name="_집행갑지 _공내역서-창호분개_수원율전조합_수원율전 실행내역 검토안_태평동도급내역(Rev.2)-12.26" xfId="6662"/>
    <cellStyle name="_집행갑지 _공내역서-창호분개_수원율전조합_수정구 태평동 주상복합 실행내역 검토안" xfId="6663"/>
    <cellStyle name="_집행갑지 _공내역서-창호분개_수원율전조합_태평동 실행내역서" xfId="6664"/>
    <cellStyle name="_집행갑지 _공내역서-창호분개_수원율전조합_태평동도급내역(Rev.2)-12.26" xfId="6665"/>
    <cellStyle name="_집행갑지 _공내역서-창호분개_수정구 태평동 주상복합 실행내역 검토안" xfId="6666"/>
    <cellStyle name="_집행갑지 _공내역서-창호분개_태평동 실행내역서" xfId="6667"/>
    <cellStyle name="_집행갑지 _공내역서-창호분개_태평동도급내역(Rev.2)-12.26" xfId="6668"/>
    <cellStyle name="_집행갑지 _사본 - ☆태평동  도급내역" xfId="6669"/>
    <cellStyle name="_집행갑지 _성남태평동설비공사" xfId="6670"/>
    <cellStyle name="_집행갑지 _수원율전 실행내역" xfId="6671"/>
    <cellStyle name="_집행갑지 _수원율전 실행내역 검토안" xfId="6672"/>
    <cellStyle name="_집행갑지 _수원율전 실행내역 검토안_사본 - ☆태평동  도급내역" xfId="6673"/>
    <cellStyle name="_집행갑지 _수원율전 실행내역 검토안_성남태평동설비공사" xfId="6674"/>
    <cellStyle name="_집행갑지 _수원율전 실행내역 검토안_수원율전 실행내역" xfId="6675"/>
    <cellStyle name="_집행갑지 _수원율전 실행내역 검토안_수원율전 실행내역 검토안" xfId="6676"/>
    <cellStyle name="_집행갑지 _수원율전 실행내역 검토안_수원율전 실행내역 검토안_사본 - ☆태평동  도급내역" xfId="6677"/>
    <cellStyle name="_집행갑지 _수원율전 실행내역 검토안_수원율전 실행내역 검토안_성남태평동설비공사" xfId="6678"/>
    <cellStyle name="_집행갑지 _수원율전 실행내역 검토안_수원율전 실행내역 검토안_수정구 태평동 주상복합 실행내역 검토안" xfId="6679"/>
    <cellStyle name="_집행갑지 _수원율전 실행내역 검토안_수원율전 실행내역 검토안_태평동 실행내역서" xfId="6680"/>
    <cellStyle name="_집행갑지 _수원율전 실행내역 검토안_수원율전 실행내역 검토안_태평동도급내역(Rev.2)-12.26" xfId="6681"/>
    <cellStyle name="_집행갑지 _수원율전 실행내역 검토안_수정구 태평동 주상복합 실행내역 검토안" xfId="6682"/>
    <cellStyle name="_집행갑지 _수원율전 실행내역 검토안_태평동 실행내역서" xfId="6683"/>
    <cellStyle name="_집행갑지 _수원율전 실행내역 검토안_태평동도급내역(Rev.2)-12.26" xfId="6684"/>
    <cellStyle name="_집행갑지 _수원율전조합" xfId="6685"/>
    <cellStyle name="_집행갑지 _수원율전조합_사본 - ☆태평동  도급내역" xfId="6686"/>
    <cellStyle name="_집행갑지 _수원율전조합_성남태평동설비공사" xfId="6687"/>
    <cellStyle name="_집행갑지 _수원율전조합_수원율전 실행내역" xfId="6688"/>
    <cellStyle name="_집행갑지 _수원율전조합_수원율전 실행내역 검토안" xfId="6689"/>
    <cellStyle name="_집행갑지 _수원율전조합_수원율전 실행내역 검토안_사본 - ☆태평동  도급내역" xfId="6690"/>
    <cellStyle name="_집행갑지 _수원율전조합_수원율전 실행내역 검토안_성남태평동설비공사" xfId="6691"/>
    <cellStyle name="_집행갑지 _수원율전조합_수원율전 실행내역 검토안_수정구 태평동 주상복합 실행내역 검토안" xfId="6692"/>
    <cellStyle name="_집행갑지 _수원율전조합_수원율전 실행내역 검토안_태평동 실행내역서" xfId="6693"/>
    <cellStyle name="_집행갑지 _수원율전조합_수원율전 실행내역 검토안_태평동도급내역(Rev.2)-12.26" xfId="6694"/>
    <cellStyle name="_집행갑지 _수원율전조합_수정구 태평동 주상복합 실행내역 검토안" xfId="6695"/>
    <cellStyle name="_집행갑지 _수원율전조합_태평동 실행내역서" xfId="6696"/>
    <cellStyle name="_집행갑지 _수원율전조합_태평동도급내역(Rev.2)-12.26" xfId="6697"/>
    <cellStyle name="_집행갑지 _수정구 태평동 주상복합 실행내역 검토안" xfId="6698"/>
    <cellStyle name="_집행갑지 _지붕공사" xfId="6699"/>
    <cellStyle name="_집행갑지 _지붕공사_1.흙막이공사 - 견적대비조서(입찰)" xfId="6700"/>
    <cellStyle name="_집행갑지 _지붕공사_사본 - ☆태평동  도급내역" xfId="6701"/>
    <cellStyle name="_집행갑지 _지붕공사_성남태평동설비공사" xfId="6702"/>
    <cellStyle name="_집행갑지 _지붕공사_수원율전 실행내역" xfId="6703"/>
    <cellStyle name="_집행갑지 _지붕공사_수원율전 실행내역 검토안" xfId="6704"/>
    <cellStyle name="_집행갑지 _지붕공사_수원율전 실행내역 검토안_사본 - ☆태평동  도급내역" xfId="6705"/>
    <cellStyle name="_집행갑지 _지붕공사_수원율전 실행내역 검토안_성남태평동설비공사" xfId="6706"/>
    <cellStyle name="_집행갑지 _지붕공사_수원율전 실행내역 검토안_수원율전 실행내역" xfId="6707"/>
    <cellStyle name="_집행갑지 _지붕공사_수원율전 실행내역 검토안_수원율전 실행내역 검토안" xfId="6708"/>
    <cellStyle name="_집행갑지 _지붕공사_수원율전 실행내역 검토안_수원율전 실행내역 검토안_사본 - ☆태평동  도급내역" xfId="6709"/>
    <cellStyle name="_집행갑지 _지붕공사_수원율전 실행내역 검토안_수원율전 실행내역 검토안_성남태평동설비공사" xfId="6710"/>
    <cellStyle name="_집행갑지 _지붕공사_수원율전 실행내역 검토안_수원율전 실행내역 검토안_수정구 태평동 주상복합 실행내역 검토안" xfId="6711"/>
    <cellStyle name="_집행갑지 _지붕공사_수원율전 실행내역 검토안_수원율전 실행내역 검토안_태평동 실행내역서" xfId="6712"/>
    <cellStyle name="_집행갑지 _지붕공사_수원율전 실행내역 검토안_수원율전 실행내역 검토안_태평동도급내역(Rev.2)-12.26" xfId="6713"/>
    <cellStyle name="_집행갑지 _지붕공사_수원율전 실행내역 검토안_수정구 태평동 주상복합 실행내역 검토안" xfId="6714"/>
    <cellStyle name="_집행갑지 _지붕공사_수원율전 실행내역 검토안_태평동 실행내역서" xfId="6715"/>
    <cellStyle name="_집행갑지 _지붕공사_수원율전 실행내역 검토안_태평동도급내역(Rev.2)-12.26" xfId="6716"/>
    <cellStyle name="_집행갑지 _지붕공사_수원율전조합" xfId="6717"/>
    <cellStyle name="_집행갑지 _지붕공사_수원율전조합_사본 - ☆태평동  도급내역" xfId="6718"/>
    <cellStyle name="_집행갑지 _지붕공사_수원율전조합_성남태평동설비공사" xfId="6719"/>
    <cellStyle name="_집행갑지 _지붕공사_수원율전조합_수원율전 실행내역" xfId="6720"/>
    <cellStyle name="_집행갑지 _지붕공사_수원율전조합_수원율전 실행내역 검토안" xfId="6721"/>
    <cellStyle name="_집행갑지 _지붕공사_수원율전조합_수원율전 실행내역 검토안_사본 - ☆태평동  도급내역" xfId="6722"/>
    <cellStyle name="_집행갑지 _지붕공사_수원율전조합_수원율전 실행내역 검토안_성남태평동설비공사" xfId="6723"/>
    <cellStyle name="_집행갑지 _지붕공사_수원율전조합_수원율전 실행내역 검토안_수정구 태평동 주상복합 실행내역 검토안" xfId="6724"/>
    <cellStyle name="_집행갑지 _지붕공사_수원율전조합_수원율전 실행내역 검토안_태평동 실행내역서" xfId="6725"/>
    <cellStyle name="_집행갑지 _지붕공사_수원율전조합_수원율전 실행내역 검토안_태평동도급내역(Rev.2)-12.26" xfId="6726"/>
    <cellStyle name="_집행갑지 _지붕공사_수원율전조합_수정구 태평동 주상복합 실행내역 검토안" xfId="6727"/>
    <cellStyle name="_집행갑지 _지붕공사_수원율전조합_태평동 실행내역서" xfId="6728"/>
    <cellStyle name="_집행갑지 _지붕공사_수원율전조합_태평동도급내역(Rev.2)-12.26" xfId="6729"/>
    <cellStyle name="_집행갑지 _지붕공사_수정구 태평동 주상복합 실행내역 검토안" xfId="6730"/>
    <cellStyle name="_집행갑지 _지붕공사_태평동 실행내역서" xfId="6731"/>
    <cellStyle name="_집행갑지 _지붕공사_태평동도급내역(Rev.2)-12.26" xfId="6732"/>
    <cellStyle name="_집행갑지 _태평동 실행내역서" xfId="6733"/>
    <cellStyle name="_집행갑지 _태평동도급내역(Rev.2)-12.26" xfId="6734"/>
    <cellStyle name="_집행갑지 _현장간접비(현장기준안)-60개월)" xfId="6735"/>
    <cellStyle name="_창원상수도(투찰)-0.815%" xfId="6736"/>
    <cellStyle name="_최저임금" xfId="6737"/>
    <cellStyle name="_추가일위대가표 총괄" xfId="6738"/>
    <cellStyle name="_추곡" xfId="6739"/>
    <cellStyle name="_추곡_설계서" xfId="6740"/>
    <cellStyle name="_추곡_성남보행자도로 설계서" xfId="6741"/>
    <cellStyle name="_추곡_추곡" xfId="6742"/>
    <cellStyle name="_추곡_추곡_설계서" xfId="6743"/>
    <cellStyle name="_추곡_추곡_성남보행자도로 설계서" xfId="6744"/>
    <cellStyle name="_축구센타-내역" xfId="6745"/>
    <cellStyle name="_춘천전화국증축통신+개요" xfId="6746"/>
    <cellStyle name="_춘천합동내역+개요(수정한최종)" xfId="6747"/>
    <cellStyle name="_충북지방경찰청" xfId="6748"/>
    <cellStyle name="_측량하도승인요청" xfId="6749"/>
    <cellStyle name="_케노피원가 2005.8(대전조달출장소)" xfId="6750"/>
    <cellStyle name="_코어백앤드원가산출내역서_20050606_v1(1).0" xfId="6751"/>
    <cellStyle name="_터빈주제어마감 가설계서(AC-04)" xfId="6752"/>
    <cellStyle name="_터빈주제어마감 가설계서(AC-04)_071030-조경공사" xfId="6753"/>
    <cellStyle name="_터빈주제어마감 가설계서(AC-04)_원가계산서" xfId="6754"/>
    <cellStyle name="_토공,철콘" xfId="6755"/>
    <cellStyle name="_토공사비 비교" xfId="6756"/>
    <cellStyle name="_토목" xfId="6757"/>
    <cellStyle name="_토목&amp;조경내역서" xfId="6758"/>
    <cellStyle name="_토목계약서(정릉)" xfId="6759"/>
    <cellStyle name="_투찰내역" xfId="6760"/>
    <cellStyle name="_파주운정A20-1BL 사업승인계산서(저층부2죤)" xfId="6761"/>
    <cellStyle name="_판암근린공원황톳길조성공사" xfId="6762"/>
    <cellStyle name="_팩스지" xfId="6763"/>
    <cellStyle name="_팩스지_2007현황보고양식" xfId="6764"/>
    <cellStyle name="_평상" xfId="6765"/>
    <cellStyle name="_평화중학교 신축 및 부지정지공사(검토용)" xfId="6766"/>
    <cellStyle name="_표준" xfId="6767"/>
    <cellStyle name="_표지10" xfId="6768"/>
    <cellStyle name="_표지6" xfId="6769"/>
    <cellStyle name="_표지8" xfId="6770"/>
    <cellStyle name="_하나로정보센터 견적(각층별 최종)" xfId="6771"/>
    <cellStyle name="_하나로정보센터 견적(각층별 최종)_071030-조경공사" xfId="6772"/>
    <cellStyle name="_하나로정보센터 견적(각층별 최종)_원가계산서" xfId="6773"/>
    <cellStyle name="_한 광" xfId="6774"/>
    <cellStyle name="_한 광_BOOK5" xfId="6775"/>
    <cellStyle name="_한 광_갑" xfId="6776"/>
    <cellStyle name="_한 광_갑 (2)" xfId="6777"/>
    <cellStyle name="_한 광_금곡분" xfId="6778"/>
    <cellStyle name="_한 광_내역확정" xfId="6779"/>
    <cellStyle name="_한 광_대정진분" xfId="6780"/>
    <cellStyle name="_한 광_동원-철콘 (2)" xfId="6781"/>
    <cellStyle name="_한 광_동원-철콘 (3)" xfId="6782"/>
    <cellStyle name="_한 광_동원-토공 (2)" xfId="6783"/>
    <cellStyle name="_한 광_정산확정" xfId="6784"/>
    <cellStyle name="_한 광_한광 (2)" xfId="6785"/>
    <cellStyle name="_한국원자력안전기술원" xfId="6786"/>
    <cellStyle name="_한서초(정문)수정3" xfId="6787"/>
    <cellStyle name="_한전연구견적" xfId="6788"/>
    <cellStyle name="_합성수지창호" xfId="6789"/>
    <cellStyle name="_합성수지창호_매크로1_분양_메뉴얼(200809)" xfId="6790"/>
    <cellStyle name="_합성수지창호_매크로1_분양_메뉴얼(200809)_09년상반기" xfId="6791"/>
    <cellStyle name="_합성수지창호_매크로1_분양_메뉴얼(200909)_09년하반기" xfId="6792"/>
    <cellStyle name="_합성수지창호_매크로1_분양_메뉴얼(최종)_2008년_03월_수정하기_08.04.01" xfId="6793"/>
    <cellStyle name="_합성수지창호_매크로1_분양_메뉴얼(최종)_2008년_03월_수정하기_08.04.01 (version 1)" xfId="6794"/>
    <cellStyle name="_합성수지창호산출(060901)-tool" xfId="6795"/>
    <cellStyle name="_합성수지창호산출(070101)" xfId="6796"/>
    <cellStyle name="_합성수지창호산출_080314" xfId="6797"/>
    <cellStyle name="_합성수지창호산출_TOOL(071026)" xfId="6798"/>
    <cellStyle name="_합성수지창호산출_TOOL(071201)" xfId="6799"/>
    <cellStyle name="_현대건설 대구UP" xfId="6800"/>
    <cellStyle name="_현대건설 대구대천" xfId="6801"/>
    <cellStyle name="_현대건설 신문로" xfId="6802"/>
    <cellStyle name="_현대건설 아산홈타운" xfId="6803"/>
    <cellStyle name="_현대건설 용산" xfId="6804"/>
    <cellStyle name="_현대건설 용인상현리" xfId="6805"/>
    <cellStyle name="_현장간접비(현장기준안)-60개월)" xfId="6806"/>
    <cellStyle name="_호남선두계역외2개소연결통로" xfId="6807"/>
    <cellStyle name="_흙막이공사(일위)" xfId="6808"/>
    <cellStyle name="¡" xfId="6809"/>
    <cellStyle name="¡_071030-조경공사" xfId="6810"/>
    <cellStyle name="¡_원가계산서" xfId="6811"/>
    <cellStyle name="¡§i" xfId="6812"/>
    <cellStyle name="¡¾¨u￠￢ⓒ÷A¨u," xfId="6813"/>
    <cellStyle name="¡ër" xfId="6814"/>
    <cellStyle name="¨i" xfId="6815"/>
    <cellStyle name="¨ïo" xfId="6816"/>
    <cellStyle name="´þ·?" xfId="6817"/>
    <cellStyle name="´Þ·¯" xfId="6818"/>
    <cellStyle name="’E‰Y [0.00]_laroux" xfId="6819"/>
    <cellStyle name="’E‰Y_laroux" xfId="6820"/>
    <cellStyle name="¢®¡" xfId="6821"/>
    <cellStyle name="¢®e" xfId="6822"/>
    <cellStyle name="¤@?e_TEST-1 " xfId="6823"/>
    <cellStyle name="+,-,0" xfId="6824"/>
    <cellStyle name="△ []" xfId="6825"/>
    <cellStyle name="△ [0]" xfId="6826"/>
    <cellStyle name="△백분율" xfId="6827"/>
    <cellStyle name="△콤마" xfId="6828"/>
    <cellStyle name="©öe" xfId="6829"/>
    <cellStyle name="°ia¤¼o " xfId="6830"/>
    <cellStyle name="°ia¤¼o¼ya¡" xfId="6831"/>
    <cellStyle name="°íÁ¤¼Ò¼ýÁ¡" xfId="6832"/>
    <cellStyle name="°ia¤aa " xfId="6833"/>
    <cellStyle name="°ia¤aa·a1" xfId="6834"/>
    <cellStyle name="°íÁ¤Ãâ·Â1" xfId="6835"/>
    <cellStyle name="°iA¤Aa·A1_10¿u2WA¸ºI " xfId="6836"/>
    <cellStyle name="°ia¤aa·a2" xfId="6837"/>
    <cellStyle name="°íÁ¤Ãâ·Â2" xfId="6838"/>
    <cellStyle name="°iA¤Aa·A2_10¿u2WA¸ºI " xfId="6839"/>
    <cellStyle name="" xfId="6840"/>
    <cellStyle name="æØè [0.00]_NT Server " xfId="6841"/>
    <cellStyle name="æØè_NT Server " xfId="6842"/>
    <cellStyle name="ÊÝ [0.00]_NT Server " xfId="6843"/>
    <cellStyle name="ÊÝ_NT Server " xfId="6844"/>
    <cellStyle name="W?_½RmF¼° " xfId="6845"/>
    <cellStyle name="W_BOOKSHIP" xfId="6846"/>
    <cellStyle name="0" xfId="6847"/>
    <cellStyle name="0%" xfId="6848"/>
    <cellStyle name="0,0_x000d_&#10;NA_x000d_&#10;" xfId="6849"/>
    <cellStyle name="0.0" xfId="6850"/>
    <cellStyle name="0.0%" xfId="6851"/>
    <cellStyle name="0.00" xfId="6852"/>
    <cellStyle name="0.00%" xfId="6853"/>
    <cellStyle name="0.000%" xfId="6854"/>
    <cellStyle name="0.0000%" xfId="6855"/>
    <cellStyle name="00" xfId="6856"/>
    <cellStyle name="000" xfId="6857"/>
    <cellStyle name="0뾍R_x0005_?뾍b_x0005_" xfId="6858"/>
    <cellStyle name="1" xfId="6859"/>
    <cellStyle name="1 2" xfId="6860"/>
    <cellStyle name="1__신동중교육문화회관3" xfId="6861"/>
    <cellStyle name="1_00-예산서양식100" xfId="6862"/>
    <cellStyle name="1_0507춘천시관내우회도로(센타)" xfId="6863"/>
    <cellStyle name="1_0515오송지원도로(센타)2" xfId="6864"/>
    <cellStyle name="1_0520백산제외2개소(센타)2" xfId="6865"/>
    <cellStyle name="1_1213_ 변경내역 (1차분)" xfId="6866"/>
    <cellStyle name="1_2006 가락금호아파트 외 10개소 공동주택지원사업" xfId="6867"/>
    <cellStyle name="1_2006년 어린이공원 노후시설물 정비공사-A지역(06(1).02.27)-" xfId="6868"/>
    <cellStyle name="1_2007년가로수전지사업(설계예산서)" xfId="6869"/>
    <cellStyle name="1_2007불광천녹화사업 심사내역서(수정-관급)" xfId="6870"/>
    <cellStyle name="1_a 설계서" xfId="6871"/>
    <cellStyle name="1_Book1" xfId="6872"/>
    <cellStyle name="1_Book2" xfId="6873"/>
    <cellStyle name="1_laroux" xfId="6874"/>
    <cellStyle name="1_laroux_ATC-YOON1" xfId="6875"/>
    <cellStyle name="1_total" xfId="6876"/>
    <cellStyle name="1_total_00-예산서양식100" xfId="6877"/>
    <cellStyle name="1_total_07마을마당정비-설계서" xfId="6878"/>
    <cellStyle name="1_total_10.24종합" xfId="6879"/>
    <cellStyle name="1_total_10.24종합_단위수량" xfId="6880"/>
    <cellStyle name="1_total_10.24종합_단위수량1" xfId="6881"/>
    <cellStyle name="1_total_10.24종합_단위수량산출" xfId="6882"/>
    <cellStyle name="1_total_10.24종합_도곡단위수량" xfId="6883"/>
    <cellStyle name="1_total_10.24종합_수량산출서-11.25" xfId="6884"/>
    <cellStyle name="1_total_10.24종합_수량산출서-11.25_단위수량" xfId="6885"/>
    <cellStyle name="1_total_10.24종합_수량산출서-11.25_단위수량1" xfId="6886"/>
    <cellStyle name="1_total_10.24종합_수량산출서-11.25_단위수량산출" xfId="6887"/>
    <cellStyle name="1_total_10.24종합_수량산출서-11.25_도곡단위수량" xfId="6888"/>
    <cellStyle name="1_total_10.24종합_수량산출서-11.25_철거단위수량" xfId="6889"/>
    <cellStyle name="1_total_10.24종합_수량산출서-11.25_한수단위수량" xfId="6890"/>
    <cellStyle name="1_total_10.24종합_수량산출서-1201" xfId="6891"/>
    <cellStyle name="1_total_10.24종합_수량산출서-1201_단위수량" xfId="6892"/>
    <cellStyle name="1_total_10.24종합_수량산출서-1201_단위수량1" xfId="6893"/>
    <cellStyle name="1_total_10.24종합_수량산출서-1201_단위수량산출" xfId="6894"/>
    <cellStyle name="1_total_10.24종합_수량산출서-1201_도곡단위수량" xfId="6895"/>
    <cellStyle name="1_total_10.24종합_수량산출서-1201_철거단위수량" xfId="6896"/>
    <cellStyle name="1_total_10.24종합_수량산출서-1201_한수단위수량" xfId="6897"/>
    <cellStyle name="1_total_10.24종합_시설물단위수량" xfId="6898"/>
    <cellStyle name="1_total_10.24종합_시설물단위수량1" xfId="6899"/>
    <cellStyle name="1_total_10.24종합_시설물단위수량1_시설물단위수량" xfId="6900"/>
    <cellStyle name="1_total_10.24종합_오창수량산출서" xfId="6901"/>
    <cellStyle name="1_total_10.24종합_오창수량산출서_단위수량" xfId="6902"/>
    <cellStyle name="1_total_10.24종합_오창수량산출서_단위수량1" xfId="6903"/>
    <cellStyle name="1_total_10.24종합_오창수량산출서_단위수량산출" xfId="6904"/>
    <cellStyle name="1_total_10.24종합_오창수량산출서_도곡단위수량" xfId="6905"/>
    <cellStyle name="1_total_10.24종합_오창수량산출서_수량산출서-11.25" xfId="6906"/>
    <cellStyle name="1_total_10.24종합_오창수량산출서_수량산출서-11.25_단위수량" xfId="6907"/>
    <cellStyle name="1_total_10.24종합_오창수량산출서_수량산출서-11.25_단위수량1" xfId="6908"/>
    <cellStyle name="1_total_10.24종합_오창수량산출서_수량산출서-11.25_단위수량산출" xfId="6909"/>
    <cellStyle name="1_total_10.24종합_오창수량산출서_수량산출서-11.25_도곡단위수량" xfId="6910"/>
    <cellStyle name="1_total_10.24종합_오창수량산출서_수량산출서-11.25_철거단위수량" xfId="6911"/>
    <cellStyle name="1_total_10.24종합_오창수량산출서_수량산출서-11.25_한수단위수량" xfId="6912"/>
    <cellStyle name="1_total_10.24종합_오창수량산출서_수량산출서-1201" xfId="6913"/>
    <cellStyle name="1_total_10.24종합_오창수량산출서_수량산출서-1201_단위수량" xfId="6914"/>
    <cellStyle name="1_total_10.24종합_오창수량산출서_수량산출서-1201_단위수량1" xfId="6915"/>
    <cellStyle name="1_total_10.24종합_오창수량산출서_수량산출서-1201_단위수량산출" xfId="6916"/>
    <cellStyle name="1_total_10.24종합_오창수량산출서_수량산출서-1201_도곡단위수량" xfId="6917"/>
    <cellStyle name="1_total_10.24종합_오창수량산출서_수량산출서-1201_철거단위수량" xfId="6918"/>
    <cellStyle name="1_total_10.24종합_오창수량산출서_수량산출서-1201_한수단위수량" xfId="6919"/>
    <cellStyle name="1_total_10.24종합_오창수량산출서_시설물단위수량" xfId="6920"/>
    <cellStyle name="1_total_10.24종합_오창수량산출서_시설물단위수량1" xfId="6921"/>
    <cellStyle name="1_total_10.24종합_오창수량산출서_시설물단위수량1_시설물단위수량" xfId="6922"/>
    <cellStyle name="1_total_10.24종합_오창수량산출서_철거단위수량" xfId="6923"/>
    <cellStyle name="1_total_10.24종합_오창수량산출서_한수단위수량" xfId="6924"/>
    <cellStyle name="1_total_10.24종합_철거단위수량" xfId="6925"/>
    <cellStyle name="1_total_10.24종합_한수단위수량" xfId="6926"/>
    <cellStyle name="1_total_2007년상반기적용노임단가" xfId="6927"/>
    <cellStyle name="1_total_222" xfId="6928"/>
    <cellStyle name="1_total_a 설계서" xfId="6929"/>
    <cellStyle name="1_total_NEW단위수량" xfId="6930"/>
    <cellStyle name="1_total_NEW단위수량-영동" xfId="6931"/>
    <cellStyle name="1_total_NEW단위수량-전남" xfId="6932"/>
    <cellStyle name="1_total_NEW단위수량-주산" xfId="6933"/>
    <cellStyle name="1_total_NEW단위수량-진안" xfId="6934"/>
    <cellStyle name="1_total_NEW단위수량-행당" xfId="6935"/>
    <cellStyle name="1_total_Sheet1" xfId="6936"/>
    <cellStyle name="1_total_Sheet1_00갑지" xfId="6937"/>
    <cellStyle name="1_total_Sheet1_00갑지_백화점화장실인테리어" xfId="6938"/>
    <cellStyle name="1_total_Sheet1_00갑지_설계내역서" xfId="6939"/>
    <cellStyle name="1_total_Sheet1_00갑지_설계내역서_백화점화장실인테리어" xfId="6940"/>
    <cellStyle name="1_total_Sheet1_00갑지_설계내역서_울산FITNESS인테리어" xfId="6941"/>
    <cellStyle name="1_total_Sheet1_00갑지_설계내역서_화명조경" xfId="6942"/>
    <cellStyle name="1_total_Sheet1_00갑지_설계내역서_화명조경_백화점화장실인테리어" xfId="6943"/>
    <cellStyle name="1_total_Sheet1_00갑지_설계내역서_화명조경_울산FITNESS인테리어" xfId="6944"/>
    <cellStyle name="1_total_Sheet1_00갑지_설계내역서1월7일" xfId="6945"/>
    <cellStyle name="1_total_Sheet1_00갑지_설계내역서1월7일_백화점화장실인테리어" xfId="6946"/>
    <cellStyle name="1_total_Sheet1_00갑지_설계내역서1월7일_울산FITNESS인테리어" xfId="6947"/>
    <cellStyle name="1_total_Sheet1_00갑지_설계내역서1월7일_화명조경" xfId="6948"/>
    <cellStyle name="1_total_Sheet1_00갑지_설계내역서1월7일_화명조경_백화점화장실인테리어" xfId="6949"/>
    <cellStyle name="1_total_Sheet1_00갑지_설계내역서1월7일_화명조경_울산FITNESS인테리어" xfId="6950"/>
    <cellStyle name="1_total_Sheet1_00갑지_울산FITNESS인테리어" xfId="6951"/>
    <cellStyle name="1_total_Sheet1_00갑지_화명조경" xfId="6952"/>
    <cellStyle name="1_total_Sheet1_00갑지_화명조경_백화점화장실인테리어" xfId="6953"/>
    <cellStyle name="1_total_Sheet1_00갑지_화명조경_울산FITNESS인테리어" xfId="6954"/>
    <cellStyle name="1_total_Sheet1_과천놀이터설계서" xfId="6955"/>
    <cellStyle name="1_total_Sheet1_과천놀이터설계서_백화점화장실인테리어" xfId="6956"/>
    <cellStyle name="1_total_Sheet1_과천놀이터설계서_설계내역서" xfId="6957"/>
    <cellStyle name="1_total_Sheet1_과천놀이터설계서_설계내역서_백화점화장실인테리어" xfId="6958"/>
    <cellStyle name="1_total_Sheet1_과천놀이터설계서_설계내역서_울산FITNESS인테리어" xfId="6959"/>
    <cellStyle name="1_total_Sheet1_과천놀이터설계서_설계내역서_화명조경" xfId="6960"/>
    <cellStyle name="1_total_Sheet1_과천놀이터설계서_설계내역서_화명조경_백화점화장실인테리어" xfId="6961"/>
    <cellStyle name="1_total_Sheet1_과천놀이터설계서_설계내역서_화명조경_울산FITNESS인테리어" xfId="6962"/>
    <cellStyle name="1_total_Sheet1_과천놀이터설계서_설계내역서1월7일" xfId="6963"/>
    <cellStyle name="1_total_Sheet1_과천놀이터설계서_설계내역서1월7일_백화점화장실인테리어" xfId="6964"/>
    <cellStyle name="1_total_Sheet1_과천놀이터설계서_설계내역서1월7일_울산FITNESS인테리어" xfId="6965"/>
    <cellStyle name="1_total_Sheet1_과천놀이터설계서_설계내역서1월7일_화명조경" xfId="6966"/>
    <cellStyle name="1_total_Sheet1_과천놀이터설계서_설계내역서1월7일_화명조경_백화점화장실인테리어" xfId="6967"/>
    <cellStyle name="1_total_Sheet1_과천놀이터설계서_설계내역서1월7일_화명조경_울산FITNESS인테리어" xfId="6968"/>
    <cellStyle name="1_total_Sheet1_과천놀이터설계서_울산FITNESS인테리어" xfId="6969"/>
    <cellStyle name="1_total_Sheet1_과천놀이터설계서_화명조경" xfId="6970"/>
    <cellStyle name="1_total_Sheet1_과천놀이터설계서_화명조경_백화점화장실인테리어" xfId="6971"/>
    <cellStyle name="1_total_Sheet1_과천놀이터설계서_화명조경_울산FITNESS인테리어" xfId="6972"/>
    <cellStyle name="1_total_Sheet1_백화점화장실인테리어" xfId="6973"/>
    <cellStyle name="1_total_Sheet1_울산FITNESS인테리어" xfId="6974"/>
    <cellStyle name="1_total_Sheet1_총괄갑지" xfId="6975"/>
    <cellStyle name="1_total_Sheet1_총괄갑지_백화점화장실인테리어" xfId="6976"/>
    <cellStyle name="1_total_Sheet1_총괄갑지_설계내역서" xfId="6977"/>
    <cellStyle name="1_total_Sheet1_총괄갑지_설계내역서_백화점화장실인테리어" xfId="6978"/>
    <cellStyle name="1_total_Sheet1_총괄갑지_설계내역서_울산FITNESS인테리어" xfId="6979"/>
    <cellStyle name="1_total_Sheet1_총괄갑지_설계내역서_화명조경" xfId="6980"/>
    <cellStyle name="1_total_Sheet1_총괄갑지_설계내역서_화명조경_백화점화장실인테리어" xfId="6981"/>
    <cellStyle name="1_total_Sheet1_총괄갑지_설계내역서_화명조경_울산FITNESS인테리어" xfId="6982"/>
    <cellStyle name="1_total_Sheet1_총괄갑지_설계내역서1월7일" xfId="6983"/>
    <cellStyle name="1_total_Sheet1_총괄갑지_설계내역서1월7일_백화점화장실인테리어" xfId="6984"/>
    <cellStyle name="1_total_Sheet1_총괄갑지_설계내역서1월7일_울산FITNESS인테리어" xfId="6985"/>
    <cellStyle name="1_total_Sheet1_총괄갑지_설계내역서1월7일_화명조경" xfId="6986"/>
    <cellStyle name="1_total_Sheet1_총괄갑지_설계내역서1월7일_화명조경_백화점화장실인테리어" xfId="6987"/>
    <cellStyle name="1_total_Sheet1_총괄갑지_설계내역서1월7일_화명조경_울산FITNESS인테리어" xfId="6988"/>
    <cellStyle name="1_total_Sheet1_총괄갑지_울산FITNESS인테리어" xfId="6989"/>
    <cellStyle name="1_total_Sheet1_총괄갑지_화명조경" xfId="6990"/>
    <cellStyle name="1_total_Sheet1_총괄갑지_화명조경_백화점화장실인테리어" xfId="6991"/>
    <cellStyle name="1_total_Sheet1_총괄갑지_화명조경_울산FITNESS인테리어" xfId="6992"/>
    <cellStyle name="1_total_Sheet1_총괄내역서" xfId="6993"/>
    <cellStyle name="1_total_Sheet1_총괄내역서_백화점화장실인테리어" xfId="6994"/>
    <cellStyle name="1_total_Sheet1_총괄내역서_설계내역서" xfId="6995"/>
    <cellStyle name="1_total_Sheet1_총괄내역서_설계내역서_백화점화장실인테리어" xfId="6996"/>
    <cellStyle name="1_total_Sheet1_총괄내역서_설계내역서_울산FITNESS인테리어" xfId="6997"/>
    <cellStyle name="1_total_Sheet1_총괄내역서_설계내역서_화명조경" xfId="6998"/>
    <cellStyle name="1_total_Sheet1_총괄내역서_설계내역서_화명조경_백화점화장실인테리어" xfId="6999"/>
    <cellStyle name="1_total_Sheet1_총괄내역서_설계내역서_화명조경_울산FITNESS인테리어" xfId="7000"/>
    <cellStyle name="1_total_Sheet1_총괄내역서_설계내역서1월7일" xfId="7001"/>
    <cellStyle name="1_total_Sheet1_총괄내역서_설계내역서1월7일_백화점화장실인테리어" xfId="7002"/>
    <cellStyle name="1_total_Sheet1_총괄내역서_설계내역서1월7일_울산FITNESS인테리어" xfId="7003"/>
    <cellStyle name="1_total_Sheet1_총괄내역서_설계내역서1월7일_화명조경" xfId="7004"/>
    <cellStyle name="1_total_Sheet1_총괄내역서_설계내역서1월7일_화명조경_백화점화장실인테리어" xfId="7005"/>
    <cellStyle name="1_total_Sheet1_총괄내역서_설계내역서1월7일_화명조경_울산FITNESS인테리어" xfId="7006"/>
    <cellStyle name="1_total_Sheet1_총괄내역서_울산FITNESS인테리어" xfId="7007"/>
    <cellStyle name="1_total_Sheet1_총괄내역서_화명조경" xfId="7008"/>
    <cellStyle name="1_total_Sheet1_총괄내역서_화명조경_백화점화장실인테리어" xfId="7009"/>
    <cellStyle name="1_total_Sheet1_총괄내역서_화명조경_울산FITNESS인테리어" xfId="7010"/>
    <cellStyle name="1_total_Sheet1_화명조경" xfId="7011"/>
    <cellStyle name="1_total_Sheet1_화명조경_백화점화장실인테리어" xfId="7012"/>
    <cellStyle name="1_total_Sheet1_화명조경_울산FITNESS인테리어" xfId="7013"/>
    <cellStyle name="1_total_갑지" xfId="7014"/>
    <cellStyle name="1_total_갑지0601" xfId="7015"/>
    <cellStyle name="1_total_갑지0601_00갑지" xfId="7016"/>
    <cellStyle name="1_total_갑지0601_00갑지_백화점화장실인테리어" xfId="7017"/>
    <cellStyle name="1_total_갑지0601_00갑지_설계내역서" xfId="7018"/>
    <cellStyle name="1_total_갑지0601_00갑지_설계내역서_백화점화장실인테리어" xfId="7019"/>
    <cellStyle name="1_total_갑지0601_00갑지_설계내역서_울산FITNESS인테리어" xfId="7020"/>
    <cellStyle name="1_total_갑지0601_00갑지_설계내역서_화명조경" xfId="7021"/>
    <cellStyle name="1_total_갑지0601_00갑지_설계내역서_화명조경_백화점화장실인테리어" xfId="7022"/>
    <cellStyle name="1_total_갑지0601_00갑지_설계내역서_화명조경_울산FITNESS인테리어" xfId="7023"/>
    <cellStyle name="1_total_갑지0601_00갑지_설계내역서1월7일" xfId="7024"/>
    <cellStyle name="1_total_갑지0601_00갑지_설계내역서1월7일_백화점화장실인테리어" xfId="7025"/>
    <cellStyle name="1_total_갑지0601_00갑지_설계내역서1월7일_울산FITNESS인테리어" xfId="7026"/>
    <cellStyle name="1_total_갑지0601_00갑지_설계내역서1월7일_화명조경" xfId="7027"/>
    <cellStyle name="1_total_갑지0601_00갑지_설계내역서1월7일_화명조경_백화점화장실인테리어" xfId="7028"/>
    <cellStyle name="1_total_갑지0601_00갑지_설계내역서1월7일_화명조경_울산FITNESS인테리어" xfId="7029"/>
    <cellStyle name="1_total_갑지0601_00갑지_울산FITNESS인테리어" xfId="7030"/>
    <cellStyle name="1_total_갑지0601_00갑지_화명조경" xfId="7031"/>
    <cellStyle name="1_total_갑지0601_00갑지_화명조경_백화점화장실인테리어" xfId="7032"/>
    <cellStyle name="1_total_갑지0601_00갑지_화명조경_울산FITNESS인테리어" xfId="7033"/>
    <cellStyle name="1_total_갑지0601_과천놀이터설계서" xfId="7034"/>
    <cellStyle name="1_total_갑지0601_과천놀이터설계서_백화점화장실인테리어" xfId="7035"/>
    <cellStyle name="1_total_갑지0601_과천놀이터설계서_설계내역서" xfId="7036"/>
    <cellStyle name="1_total_갑지0601_과천놀이터설계서_설계내역서_백화점화장실인테리어" xfId="7037"/>
    <cellStyle name="1_total_갑지0601_과천놀이터설계서_설계내역서_울산FITNESS인테리어" xfId="7038"/>
    <cellStyle name="1_total_갑지0601_과천놀이터설계서_설계내역서_화명조경" xfId="7039"/>
    <cellStyle name="1_total_갑지0601_과천놀이터설계서_설계내역서_화명조경_백화점화장실인테리어" xfId="7040"/>
    <cellStyle name="1_total_갑지0601_과천놀이터설계서_설계내역서_화명조경_울산FITNESS인테리어" xfId="7041"/>
    <cellStyle name="1_total_갑지0601_과천놀이터설계서_설계내역서1월7일" xfId="7042"/>
    <cellStyle name="1_total_갑지0601_과천놀이터설계서_설계내역서1월7일_백화점화장실인테리어" xfId="7043"/>
    <cellStyle name="1_total_갑지0601_과천놀이터설계서_설계내역서1월7일_울산FITNESS인테리어" xfId="7044"/>
    <cellStyle name="1_total_갑지0601_과천놀이터설계서_설계내역서1월7일_화명조경" xfId="7045"/>
    <cellStyle name="1_total_갑지0601_과천놀이터설계서_설계내역서1월7일_화명조경_백화점화장실인테리어" xfId="7046"/>
    <cellStyle name="1_total_갑지0601_과천놀이터설계서_설계내역서1월7일_화명조경_울산FITNESS인테리어" xfId="7047"/>
    <cellStyle name="1_total_갑지0601_과천놀이터설계서_울산FITNESS인테리어" xfId="7048"/>
    <cellStyle name="1_total_갑지0601_과천놀이터설계서_화명조경" xfId="7049"/>
    <cellStyle name="1_total_갑지0601_과천놀이터설계서_화명조경_백화점화장실인테리어" xfId="7050"/>
    <cellStyle name="1_total_갑지0601_과천놀이터설계서_화명조경_울산FITNESS인테리어" xfId="7051"/>
    <cellStyle name="1_total_갑지0601_백화점화장실인테리어" xfId="7052"/>
    <cellStyle name="1_total_갑지0601_울산FITNESS인테리어" xfId="7053"/>
    <cellStyle name="1_total_갑지0601_총괄갑지" xfId="7054"/>
    <cellStyle name="1_total_갑지0601_총괄갑지_백화점화장실인테리어" xfId="7055"/>
    <cellStyle name="1_total_갑지0601_총괄갑지_설계내역서" xfId="7056"/>
    <cellStyle name="1_total_갑지0601_총괄갑지_설계내역서_백화점화장실인테리어" xfId="7057"/>
    <cellStyle name="1_total_갑지0601_총괄갑지_설계내역서_울산FITNESS인테리어" xfId="7058"/>
    <cellStyle name="1_total_갑지0601_총괄갑지_설계내역서_화명조경" xfId="7059"/>
    <cellStyle name="1_total_갑지0601_총괄갑지_설계내역서_화명조경_백화점화장실인테리어" xfId="7060"/>
    <cellStyle name="1_total_갑지0601_총괄갑지_설계내역서_화명조경_울산FITNESS인테리어" xfId="7061"/>
    <cellStyle name="1_total_갑지0601_총괄갑지_설계내역서1월7일" xfId="7062"/>
    <cellStyle name="1_total_갑지0601_총괄갑지_설계내역서1월7일_백화점화장실인테리어" xfId="7063"/>
    <cellStyle name="1_total_갑지0601_총괄갑지_설계내역서1월7일_울산FITNESS인테리어" xfId="7064"/>
    <cellStyle name="1_total_갑지0601_총괄갑지_설계내역서1월7일_화명조경" xfId="7065"/>
    <cellStyle name="1_total_갑지0601_총괄갑지_설계내역서1월7일_화명조경_백화점화장실인테리어" xfId="7066"/>
    <cellStyle name="1_total_갑지0601_총괄갑지_설계내역서1월7일_화명조경_울산FITNESS인테리어" xfId="7067"/>
    <cellStyle name="1_total_갑지0601_총괄갑지_울산FITNESS인테리어" xfId="7068"/>
    <cellStyle name="1_total_갑지0601_총괄갑지_화명조경" xfId="7069"/>
    <cellStyle name="1_total_갑지0601_총괄갑지_화명조경_백화점화장실인테리어" xfId="7070"/>
    <cellStyle name="1_total_갑지0601_총괄갑지_화명조경_울산FITNESS인테리어" xfId="7071"/>
    <cellStyle name="1_total_갑지0601_총괄내역서" xfId="7072"/>
    <cellStyle name="1_total_갑지0601_총괄내역서_백화점화장실인테리어" xfId="7073"/>
    <cellStyle name="1_total_갑지0601_총괄내역서_설계내역서" xfId="7074"/>
    <cellStyle name="1_total_갑지0601_총괄내역서_설계내역서_백화점화장실인테리어" xfId="7075"/>
    <cellStyle name="1_total_갑지0601_총괄내역서_설계내역서_울산FITNESS인테리어" xfId="7076"/>
    <cellStyle name="1_total_갑지0601_총괄내역서_설계내역서_화명조경" xfId="7077"/>
    <cellStyle name="1_total_갑지0601_총괄내역서_설계내역서_화명조경_백화점화장실인테리어" xfId="7078"/>
    <cellStyle name="1_total_갑지0601_총괄내역서_설계내역서_화명조경_울산FITNESS인테리어" xfId="7079"/>
    <cellStyle name="1_total_갑지0601_총괄내역서_설계내역서1월7일" xfId="7080"/>
    <cellStyle name="1_total_갑지0601_총괄내역서_설계내역서1월7일_백화점화장실인테리어" xfId="7081"/>
    <cellStyle name="1_total_갑지0601_총괄내역서_설계내역서1월7일_울산FITNESS인테리어" xfId="7082"/>
    <cellStyle name="1_total_갑지0601_총괄내역서_설계내역서1월7일_화명조경" xfId="7083"/>
    <cellStyle name="1_total_갑지0601_총괄내역서_설계내역서1월7일_화명조경_백화점화장실인테리어" xfId="7084"/>
    <cellStyle name="1_total_갑지0601_총괄내역서_설계내역서1월7일_화명조경_울산FITNESS인테리어" xfId="7085"/>
    <cellStyle name="1_total_갑지0601_총괄내역서_울산FITNESS인테리어" xfId="7086"/>
    <cellStyle name="1_total_갑지0601_총괄내역서_화명조경" xfId="7087"/>
    <cellStyle name="1_total_갑지0601_총괄내역서_화명조경_백화점화장실인테리어" xfId="7088"/>
    <cellStyle name="1_total_갑지0601_총괄내역서_화명조경_울산FITNESS인테리어" xfId="7089"/>
    <cellStyle name="1_total_갑지0601_화명조경" xfId="7090"/>
    <cellStyle name="1_total_갑지0601_화명조경_백화점화장실인테리어" xfId="7091"/>
    <cellStyle name="1_total_갑지0601_화명조경_울산FITNESS인테리어" xfId="7092"/>
    <cellStyle name="1_total_강진생태연못0224" xfId="7093"/>
    <cellStyle name="1_total_강진생태연못0224_222" xfId="7094"/>
    <cellStyle name="1_total_개략공사비" xfId="7095"/>
    <cellStyle name="1_total_개략예산" xfId="7096"/>
    <cellStyle name="1_total_골프장수목" xfId="7097"/>
    <cellStyle name="1_total_공사비" xfId="7098"/>
    <cellStyle name="1_total_공사비(1차조정1120)" xfId="7099"/>
    <cellStyle name="1_total_공사비조정(1128)" xfId="7100"/>
    <cellStyle name="1_total_공사예가(휘경동)-설계가" xfId="7101"/>
    <cellStyle name="1_total_관로시설물" xfId="7102"/>
    <cellStyle name="1_total_관로시설물_단위수량" xfId="7103"/>
    <cellStyle name="1_total_관로시설물_단위수량1" xfId="7104"/>
    <cellStyle name="1_total_관로시설물_단위수량산출" xfId="7105"/>
    <cellStyle name="1_total_관로시설물_도곡단위수량" xfId="7106"/>
    <cellStyle name="1_total_관로시설물_수량산출서-11.25" xfId="7107"/>
    <cellStyle name="1_total_관로시설물_수량산출서-11.25_단위수량" xfId="7108"/>
    <cellStyle name="1_total_관로시설물_수량산출서-11.25_단위수량1" xfId="7109"/>
    <cellStyle name="1_total_관로시설물_수량산출서-11.25_단위수량산출" xfId="7110"/>
    <cellStyle name="1_total_관로시설물_수량산출서-11.25_도곡단위수량" xfId="7111"/>
    <cellStyle name="1_total_관로시설물_수량산출서-11.25_철거단위수량" xfId="7112"/>
    <cellStyle name="1_total_관로시설물_수량산출서-11.25_한수단위수량" xfId="7113"/>
    <cellStyle name="1_total_관로시설물_수량산출서-1201" xfId="7114"/>
    <cellStyle name="1_total_관로시설물_수량산출서-1201_단위수량" xfId="7115"/>
    <cellStyle name="1_total_관로시설물_수량산출서-1201_단위수량1" xfId="7116"/>
    <cellStyle name="1_total_관로시설물_수량산출서-1201_단위수량산출" xfId="7117"/>
    <cellStyle name="1_total_관로시설물_수량산출서-1201_도곡단위수량" xfId="7118"/>
    <cellStyle name="1_total_관로시설물_수량산출서-1201_철거단위수량" xfId="7119"/>
    <cellStyle name="1_total_관로시설물_수량산출서-1201_한수단위수량" xfId="7120"/>
    <cellStyle name="1_total_관로시설물_시설물단위수량" xfId="7121"/>
    <cellStyle name="1_total_관로시설물_시설물단위수량1" xfId="7122"/>
    <cellStyle name="1_total_관로시설물_시설물단위수량1_시설물단위수량" xfId="7123"/>
    <cellStyle name="1_total_관로시설물_오창수량산출서" xfId="7124"/>
    <cellStyle name="1_total_관로시설물_오창수량산출서_단위수량" xfId="7125"/>
    <cellStyle name="1_total_관로시설물_오창수량산출서_단위수량1" xfId="7126"/>
    <cellStyle name="1_total_관로시설물_오창수량산출서_단위수량산출" xfId="7127"/>
    <cellStyle name="1_total_관로시설물_오창수량산출서_도곡단위수량" xfId="7128"/>
    <cellStyle name="1_total_관로시설물_오창수량산출서_수량산출서-11.25" xfId="7129"/>
    <cellStyle name="1_total_관로시설물_오창수량산출서_수량산출서-11.25_단위수량" xfId="7130"/>
    <cellStyle name="1_total_관로시설물_오창수량산출서_수량산출서-11.25_단위수량1" xfId="7131"/>
    <cellStyle name="1_total_관로시설물_오창수량산출서_수량산출서-11.25_단위수량산출" xfId="7132"/>
    <cellStyle name="1_total_관로시설물_오창수량산출서_수량산출서-11.25_도곡단위수량" xfId="7133"/>
    <cellStyle name="1_total_관로시설물_오창수량산출서_수량산출서-11.25_철거단위수량" xfId="7134"/>
    <cellStyle name="1_total_관로시설물_오창수량산출서_수량산출서-11.25_한수단위수량" xfId="7135"/>
    <cellStyle name="1_total_관로시설물_오창수량산출서_수량산출서-1201" xfId="7136"/>
    <cellStyle name="1_total_관로시설물_오창수량산출서_수량산출서-1201_단위수량" xfId="7137"/>
    <cellStyle name="1_total_관로시설물_오창수량산출서_수량산출서-1201_단위수량1" xfId="7138"/>
    <cellStyle name="1_total_관로시설물_오창수량산출서_수량산출서-1201_단위수량산출" xfId="7139"/>
    <cellStyle name="1_total_관로시설물_오창수량산출서_수량산출서-1201_도곡단위수량" xfId="7140"/>
    <cellStyle name="1_total_관로시설물_오창수량산출서_수량산출서-1201_철거단위수량" xfId="7141"/>
    <cellStyle name="1_total_관로시설물_오창수량산출서_수량산출서-1201_한수단위수량" xfId="7142"/>
    <cellStyle name="1_total_관로시설물_오창수량산출서_시설물단위수량" xfId="7143"/>
    <cellStyle name="1_total_관로시설물_오창수량산출서_시설물단위수량1" xfId="7144"/>
    <cellStyle name="1_total_관로시설물_오창수량산출서_시설물단위수량1_시설물단위수량" xfId="7145"/>
    <cellStyle name="1_total_관로시설물_오창수량산출서_철거단위수량" xfId="7146"/>
    <cellStyle name="1_total_관로시설물_오창수량산출서_한수단위수량" xfId="7147"/>
    <cellStyle name="1_total_관로시설물_철거단위수량" xfId="7148"/>
    <cellStyle name="1_total_관로시설물_한수단위수량" xfId="7149"/>
    <cellStyle name="1_total_구로리어린이공원예산서(조경)0613-변경2" xfId="7150"/>
    <cellStyle name="1_total_구로리총괄내역" xfId="7151"/>
    <cellStyle name="1_total_구로리총괄내역_222" xfId="7152"/>
    <cellStyle name="1_total_구로리총괄내역_강진생태연못0224" xfId="7153"/>
    <cellStyle name="1_total_구로리총괄내역_강진생태연못0224_222" xfId="7154"/>
    <cellStyle name="1_total_구로리총괄내역_구로리설계예산서1029" xfId="7155"/>
    <cellStyle name="1_total_구로리총괄내역_구로리설계예산서1029_222" xfId="7156"/>
    <cellStyle name="1_total_구로리총괄내역_구로리설계예산서1029_강진생태연못0224" xfId="7157"/>
    <cellStyle name="1_total_구로리총괄내역_구로리설계예산서1029_강진생태연못0224_222" xfId="7158"/>
    <cellStyle name="1_total_구로리총괄내역_구로리설계예산서1029_내역서1128" xfId="7159"/>
    <cellStyle name="1_total_구로리총괄내역_구로리설계예산서1029_내역서1128_양목초교 학교공원화사업변경내역서(06.04.14)" xfId="7160"/>
    <cellStyle name="1_total_구로리총괄내역_구로리설계예산서1029_연못조성 수정" xfId="7161"/>
    <cellStyle name="1_total_구로리총괄내역_구로리설계예산서1029_연못조성 수정_222" xfId="7162"/>
    <cellStyle name="1_total_구로리총괄내역_구로리설계예산서1029_충장 체육공원증액설변" xfId="7163"/>
    <cellStyle name="1_total_구로리총괄내역_구로리설계예산서1118준공" xfId="7164"/>
    <cellStyle name="1_total_구로리총괄내역_구로리설계예산서1118준공_222" xfId="7165"/>
    <cellStyle name="1_total_구로리총괄내역_구로리설계예산서1118준공_강진생태연못0224" xfId="7166"/>
    <cellStyle name="1_total_구로리총괄내역_구로리설계예산서1118준공_강진생태연못0224_222" xfId="7167"/>
    <cellStyle name="1_total_구로리총괄내역_구로리설계예산서1118준공_내역서1128" xfId="7168"/>
    <cellStyle name="1_total_구로리총괄내역_구로리설계예산서1118준공_내역서1128_양목초교 학교공원화사업변경내역서(06.04.14)" xfId="7169"/>
    <cellStyle name="1_total_구로리총괄내역_구로리설계예산서1118준공_연못조성 수정" xfId="7170"/>
    <cellStyle name="1_total_구로리총괄내역_구로리설계예산서1118준공_연못조성 수정_222" xfId="7171"/>
    <cellStyle name="1_total_구로리총괄내역_구로리설계예산서1118준공_충장 체육공원증액설변" xfId="7172"/>
    <cellStyle name="1_total_구로리총괄내역_구로리설계예산서조경" xfId="7173"/>
    <cellStyle name="1_total_구로리총괄내역_구로리설계예산서조경_222" xfId="7174"/>
    <cellStyle name="1_total_구로리총괄내역_구로리설계예산서조경_강진생태연못0224" xfId="7175"/>
    <cellStyle name="1_total_구로리총괄내역_구로리설계예산서조경_강진생태연못0224_222" xfId="7176"/>
    <cellStyle name="1_total_구로리총괄내역_구로리설계예산서조경_내역서1128" xfId="7177"/>
    <cellStyle name="1_total_구로리총괄내역_구로리설계예산서조경_내역서1128_양목초교 학교공원화사업변경내역서(06.04.14)" xfId="7178"/>
    <cellStyle name="1_total_구로리총괄내역_구로리설계예산서조경_연못조성 수정" xfId="7179"/>
    <cellStyle name="1_total_구로리총괄내역_구로리설계예산서조경_연못조성 수정_222" xfId="7180"/>
    <cellStyle name="1_total_구로리총괄내역_구로리설계예산서조경_충장 체육공원증액설변" xfId="7181"/>
    <cellStyle name="1_total_구로리총괄내역_구로리어린이공원예산서(조경)1125" xfId="7182"/>
    <cellStyle name="1_total_구로리총괄내역_구로리어린이공원예산서(조경)1125_222" xfId="7183"/>
    <cellStyle name="1_total_구로리총괄내역_구로리어린이공원예산서(조경)1125_강진생태연못0224" xfId="7184"/>
    <cellStyle name="1_total_구로리총괄내역_구로리어린이공원예산서(조경)1125_강진생태연못0224_222" xfId="7185"/>
    <cellStyle name="1_total_구로리총괄내역_구로리어린이공원예산서(조경)1125_내역서1128" xfId="7186"/>
    <cellStyle name="1_total_구로리총괄내역_구로리어린이공원예산서(조경)1125_내역서1128_양목초교 학교공원화사업변경내역서(06.04.14)" xfId="7187"/>
    <cellStyle name="1_total_구로리총괄내역_구로리어린이공원예산서(조경)1125_연못조성 수정" xfId="7188"/>
    <cellStyle name="1_total_구로리총괄내역_구로리어린이공원예산서(조경)1125_연못조성 수정_222" xfId="7189"/>
    <cellStyle name="1_total_구로리총괄내역_구로리어린이공원예산서(조경)1125_충장 체육공원증액설변" xfId="7190"/>
    <cellStyle name="1_total_구로리총괄내역_내역서" xfId="7191"/>
    <cellStyle name="1_total_구로리총괄내역_내역서_222" xfId="7192"/>
    <cellStyle name="1_total_구로리총괄내역_내역서_강진생태연못0224" xfId="7193"/>
    <cellStyle name="1_total_구로리총괄내역_내역서_강진생태연못0224_222" xfId="7194"/>
    <cellStyle name="1_total_구로리총괄내역_내역서_내역서1128" xfId="7195"/>
    <cellStyle name="1_total_구로리총괄내역_내역서_내역서1128_양목초교 학교공원화사업변경내역서(06.04.14)" xfId="7196"/>
    <cellStyle name="1_total_구로리총괄내역_내역서_연못조성 수정" xfId="7197"/>
    <cellStyle name="1_total_구로리총괄내역_내역서_연못조성 수정_222" xfId="7198"/>
    <cellStyle name="1_total_구로리총괄내역_내역서_충장 체육공원증액설변" xfId="7199"/>
    <cellStyle name="1_total_구로리총괄내역_내역서1128" xfId="7200"/>
    <cellStyle name="1_total_구로리총괄내역_내역서1128_양목초교 학교공원화사업변경내역서(06.04.14)" xfId="7201"/>
    <cellStyle name="1_total_구로리총괄내역_노임단가표" xfId="7202"/>
    <cellStyle name="1_total_구로리총괄내역_노임단가표_222" xfId="7203"/>
    <cellStyle name="1_total_구로리총괄내역_노임단가표_강진생태연못0224" xfId="7204"/>
    <cellStyle name="1_total_구로리총괄내역_노임단가표_강진생태연못0224_222" xfId="7205"/>
    <cellStyle name="1_total_구로리총괄내역_노임단가표_내역서1128" xfId="7206"/>
    <cellStyle name="1_total_구로리총괄내역_노임단가표_내역서1128_양목초교 학교공원화사업변경내역서(06.04.14)" xfId="7207"/>
    <cellStyle name="1_total_구로리총괄내역_노임단가표_연못조성 수정" xfId="7208"/>
    <cellStyle name="1_total_구로리총괄내역_노임단가표_연못조성 수정_222" xfId="7209"/>
    <cellStyle name="1_total_구로리총괄내역_노임단가표_충장 체육공원증액설변" xfId="7210"/>
    <cellStyle name="1_total_구로리총괄내역_수도권매립지" xfId="7211"/>
    <cellStyle name="1_total_구로리총괄내역_수도권매립지_222" xfId="7212"/>
    <cellStyle name="1_total_구로리총괄내역_수도권매립지_강진생태연못0224" xfId="7213"/>
    <cellStyle name="1_total_구로리총괄내역_수도권매립지_강진생태연못0224_222" xfId="7214"/>
    <cellStyle name="1_total_구로리총괄내역_수도권매립지_내역서1128" xfId="7215"/>
    <cellStyle name="1_total_구로리총괄내역_수도권매립지_내역서1128_양목초교 학교공원화사업변경내역서(06.04.14)" xfId="7216"/>
    <cellStyle name="1_total_구로리총괄내역_수도권매립지_연못조성 수정" xfId="7217"/>
    <cellStyle name="1_total_구로리총괄내역_수도권매립지_연못조성 수정_222" xfId="7218"/>
    <cellStyle name="1_total_구로리총괄내역_수도권매립지_충장 체육공원증액설변" xfId="7219"/>
    <cellStyle name="1_total_구로리총괄내역_수도권매립지1004(발주용)" xfId="7220"/>
    <cellStyle name="1_total_구로리총괄내역_수도권매립지1004(발주용)_222" xfId="7221"/>
    <cellStyle name="1_total_구로리총괄내역_수도권매립지1004(발주용)_강진생태연못0224" xfId="7222"/>
    <cellStyle name="1_total_구로리총괄내역_수도권매립지1004(발주용)_강진생태연못0224_222" xfId="7223"/>
    <cellStyle name="1_total_구로리총괄내역_수도권매립지1004(발주용)_내역서1128" xfId="7224"/>
    <cellStyle name="1_total_구로리총괄내역_수도권매립지1004(발주용)_내역서1128_양목초교 학교공원화사업변경내역서(06.04.14)" xfId="7225"/>
    <cellStyle name="1_total_구로리총괄내역_수도권매립지1004(발주용)_연못조성 수정" xfId="7226"/>
    <cellStyle name="1_total_구로리총괄내역_수도권매립지1004(발주용)_연못조성 수정_222" xfId="7227"/>
    <cellStyle name="1_total_구로리총괄내역_수도권매립지1004(발주용)_충장 체육공원증액설변" xfId="7228"/>
    <cellStyle name="1_total_구로리총괄내역_연못조성 수정" xfId="7229"/>
    <cellStyle name="1_total_구로리총괄내역_연못조성 수정_222" xfId="7230"/>
    <cellStyle name="1_total_구로리총괄내역_일신건영설계예산서(0211)" xfId="7231"/>
    <cellStyle name="1_total_구로리총괄내역_일신건영설계예산서(0211)_222" xfId="7232"/>
    <cellStyle name="1_total_구로리총괄내역_일신건영설계예산서(0211)_강진생태연못0224" xfId="7233"/>
    <cellStyle name="1_total_구로리총괄내역_일신건영설계예산서(0211)_강진생태연못0224_222" xfId="7234"/>
    <cellStyle name="1_total_구로리총괄내역_일신건영설계예산서(0211)_내역서1128" xfId="7235"/>
    <cellStyle name="1_total_구로리총괄내역_일신건영설계예산서(0211)_내역서1128_양목초교 학교공원화사업변경내역서(06.04.14)" xfId="7236"/>
    <cellStyle name="1_total_구로리총괄내역_일신건영설계예산서(0211)_연못조성 수정" xfId="7237"/>
    <cellStyle name="1_total_구로리총괄내역_일신건영설계예산서(0211)_연못조성 수정_222" xfId="7238"/>
    <cellStyle name="1_total_구로리총괄내역_일신건영설계예산서(0211)_충장 체육공원증액설변" xfId="7239"/>
    <cellStyle name="1_total_구로리총괄내역_일위대가" xfId="7240"/>
    <cellStyle name="1_total_구로리총괄내역_일위대가_222" xfId="7241"/>
    <cellStyle name="1_total_구로리총괄내역_일위대가_강진생태연못0224" xfId="7242"/>
    <cellStyle name="1_total_구로리총괄내역_일위대가_강진생태연못0224_222" xfId="7243"/>
    <cellStyle name="1_total_구로리총괄내역_일위대가_내역서1128" xfId="7244"/>
    <cellStyle name="1_total_구로리총괄내역_일위대가_내역서1128_양목초교 학교공원화사업변경내역서(06.04.14)" xfId="7245"/>
    <cellStyle name="1_total_구로리총괄내역_일위대가_연못조성 수정" xfId="7246"/>
    <cellStyle name="1_total_구로리총괄내역_일위대가_연못조성 수정_222" xfId="7247"/>
    <cellStyle name="1_total_구로리총괄내역_일위대가_충장 체육공원증액설변" xfId="7248"/>
    <cellStyle name="1_total_구로리총괄내역_자재단가표" xfId="7249"/>
    <cellStyle name="1_total_구로리총괄내역_자재단가표_222" xfId="7250"/>
    <cellStyle name="1_total_구로리총괄내역_자재단가표_강진생태연못0224" xfId="7251"/>
    <cellStyle name="1_total_구로리총괄내역_자재단가표_강진생태연못0224_222" xfId="7252"/>
    <cellStyle name="1_total_구로리총괄내역_자재단가표_내역서1128" xfId="7253"/>
    <cellStyle name="1_total_구로리총괄내역_자재단가표_내역서1128_양목초교 학교공원화사업변경내역서(06.04.14)" xfId="7254"/>
    <cellStyle name="1_total_구로리총괄내역_자재단가표_연못조성 수정" xfId="7255"/>
    <cellStyle name="1_total_구로리총괄내역_자재단가표_연못조성 수정_222" xfId="7256"/>
    <cellStyle name="1_total_구로리총괄내역_자재단가표_충장 체육공원증액설변" xfId="7257"/>
    <cellStyle name="1_total_구로리총괄내역_장안초등학교내역0814" xfId="7258"/>
    <cellStyle name="1_total_구로리총괄내역_장안초등학교내역0814_222" xfId="7259"/>
    <cellStyle name="1_total_구로리총괄내역_장안초등학교내역0814_강진생태연못0224" xfId="7260"/>
    <cellStyle name="1_total_구로리총괄내역_장안초등학교내역0814_강진생태연못0224_222" xfId="7261"/>
    <cellStyle name="1_total_구로리총괄내역_장안초등학교내역0814_내역서1128" xfId="7262"/>
    <cellStyle name="1_total_구로리총괄내역_장안초등학교내역0814_내역서1128_양목초교 학교공원화사업변경내역서(06.04.14)" xfId="7263"/>
    <cellStyle name="1_total_구로리총괄내역_장안초등학교내역0814_연못조성 수정" xfId="7264"/>
    <cellStyle name="1_total_구로리총괄내역_장안초등학교내역0814_연못조성 수정_222" xfId="7265"/>
    <cellStyle name="1_total_구로리총괄내역_장안초등학교내역0814_충장 체육공원증액설변" xfId="7266"/>
    <cellStyle name="1_total_구로리총괄내역_충장 체육공원증액설변" xfId="7267"/>
    <cellStyle name="1_total_구조물,조형물,수목보호" xfId="7268"/>
    <cellStyle name="1_total_구조물,조형물,수목보호_단위수량" xfId="7269"/>
    <cellStyle name="1_total_구조물,조형물,수목보호_단위수량1" xfId="7270"/>
    <cellStyle name="1_total_구조물,조형물,수목보호_단위수량산출" xfId="7271"/>
    <cellStyle name="1_total_구조물,조형물,수목보호_도곡단위수량" xfId="7272"/>
    <cellStyle name="1_total_구조물,조형물,수목보호_수량산출서-11.25" xfId="7273"/>
    <cellStyle name="1_total_구조물,조형물,수목보호_수량산출서-11.25_단위수량" xfId="7274"/>
    <cellStyle name="1_total_구조물,조형물,수목보호_수량산출서-11.25_단위수량1" xfId="7275"/>
    <cellStyle name="1_total_구조물,조형물,수목보호_수량산출서-11.25_단위수량산출" xfId="7276"/>
    <cellStyle name="1_total_구조물,조형물,수목보호_수량산출서-11.25_도곡단위수량" xfId="7277"/>
    <cellStyle name="1_total_구조물,조형물,수목보호_수량산출서-11.25_철거단위수량" xfId="7278"/>
    <cellStyle name="1_total_구조물,조형물,수목보호_수량산출서-11.25_한수단위수량" xfId="7279"/>
    <cellStyle name="1_total_구조물,조형물,수목보호_수량산출서-1201" xfId="7280"/>
    <cellStyle name="1_total_구조물,조형물,수목보호_수량산출서-1201_단위수량" xfId="7281"/>
    <cellStyle name="1_total_구조물,조형물,수목보호_수량산출서-1201_단위수량1" xfId="7282"/>
    <cellStyle name="1_total_구조물,조형물,수목보호_수량산출서-1201_단위수량산출" xfId="7283"/>
    <cellStyle name="1_total_구조물,조형물,수목보호_수량산출서-1201_도곡단위수량" xfId="7284"/>
    <cellStyle name="1_total_구조물,조형물,수목보호_수량산출서-1201_철거단위수량" xfId="7285"/>
    <cellStyle name="1_total_구조물,조형물,수목보호_수량산출서-1201_한수단위수량" xfId="7286"/>
    <cellStyle name="1_total_구조물,조형물,수목보호_시설물단위수량" xfId="7287"/>
    <cellStyle name="1_total_구조물,조형물,수목보호_시설물단위수량1" xfId="7288"/>
    <cellStyle name="1_total_구조물,조형물,수목보호_시설물단위수량1_시설물단위수량" xfId="7289"/>
    <cellStyle name="1_total_구조물,조형물,수목보호_오창수량산출서" xfId="7290"/>
    <cellStyle name="1_total_구조물,조형물,수목보호_오창수량산출서_단위수량" xfId="7291"/>
    <cellStyle name="1_total_구조물,조형물,수목보호_오창수량산출서_단위수량1" xfId="7292"/>
    <cellStyle name="1_total_구조물,조형물,수목보호_오창수량산출서_단위수량산출" xfId="7293"/>
    <cellStyle name="1_total_구조물,조형물,수목보호_오창수량산출서_도곡단위수량" xfId="7294"/>
    <cellStyle name="1_total_구조물,조형물,수목보호_오창수량산출서_수량산출서-11.25" xfId="7295"/>
    <cellStyle name="1_total_구조물,조형물,수목보호_오창수량산출서_수량산출서-11.25_단위수량" xfId="7296"/>
    <cellStyle name="1_total_구조물,조형물,수목보호_오창수량산출서_수량산출서-11.25_단위수량1" xfId="7297"/>
    <cellStyle name="1_total_구조물,조형물,수목보호_오창수량산출서_수량산출서-11.25_단위수량산출" xfId="7298"/>
    <cellStyle name="1_total_구조물,조형물,수목보호_오창수량산출서_수량산출서-11.25_도곡단위수량" xfId="7299"/>
    <cellStyle name="1_total_구조물,조형물,수목보호_오창수량산출서_수량산출서-11.25_철거단위수량" xfId="7300"/>
    <cellStyle name="1_total_구조물,조형물,수목보호_오창수량산출서_수량산출서-11.25_한수단위수량" xfId="7301"/>
    <cellStyle name="1_total_구조물,조형물,수목보호_오창수량산출서_수량산출서-1201" xfId="7302"/>
    <cellStyle name="1_total_구조물,조형물,수목보호_오창수량산출서_수량산출서-1201_단위수량" xfId="7303"/>
    <cellStyle name="1_total_구조물,조형물,수목보호_오창수량산출서_수량산출서-1201_단위수량1" xfId="7304"/>
    <cellStyle name="1_total_구조물,조형물,수목보호_오창수량산출서_수량산출서-1201_단위수량산출" xfId="7305"/>
    <cellStyle name="1_total_구조물,조형물,수목보호_오창수량산출서_수량산출서-1201_도곡단위수량" xfId="7306"/>
    <cellStyle name="1_total_구조물,조형물,수목보호_오창수량산출서_수량산출서-1201_철거단위수량" xfId="7307"/>
    <cellStyle name="1_total_구조물,조형물,수목보호_오창수량산출서_수량산출서-1201_한수단위수량" xfId="7308"/>
    <cellStyle name="1_total_구조물,조형물,수목보호_오창수량산출서_시설물단위수량" xfId="7309"/>
    <cellStyle name="1_total_구조물,조형물,수목보호_오창수량산출서_시설물단위수량1" xfId="7310"/>
    <cellStyle name="1_total_구조물,조형물,수목보호_오창수량산출서_시설물단위수량1_시설물단위수량" xfId="7311"/>
    <cellStyle name="1_total_구조물,조형물,수목보호_오창수량산출서_철거단위수량" xfId="7312"/>
    <cellStyle name="1_total_구조물,조형물,수목보호_오창수량산출서_한수단위수량" xfId="7313"/>
    <cellStyle name="1_total_구조물,조형물,수목보호_철거단위수량" xfId="7314"/>
    <cellStyle name="1_total_구조물,조형물,수목보호_한수단위수량" xfId="7315"/>
    <cellStyle name="1_total_내역서1128" xfId="7316"/>
    <cellStyle name="1_total_내역서1128_양목초교 학교공원화사업변경내역서(06.04.14)" xfId="7317"/>
    <cellStyle name="1_total_내역서-산림재해위험지" xfId="7318"/>
    <cellStyle name="1_total_내역서-수해복구" xfId="7319"/>
    <cellStyle name="1_total_단위1" xfId="7320"/>
    <cellStyle name="1_total_단위수량" xfId="7321"/>
    <cellStyle name="1_total_단위수량1" xfId="7322"/>
    <cellStyle name="1_total_단위수량산출" xfId="7323"/>
    <cellStyle name="1_total_단위수량산출_1" xfId="7324"/>
    <cellStyle name="1_total_단위수량산출_단위수량" xfId="7325"/>
    <cellStyle name="1_total_단위수량산출_단위수량1" xfId="7326"/>
    <cellStyle name="1_total_단위수량산출_단위수량산출" xfId="7327"/>
    <cellStyle name="1_total_단위수량산출_도곡단위수량" xfId="7328"/>
    <cellStyle name="1_total_단위수량산출_수량산출서-11.25" xfId="7329"/>
    <cellStyle name="1_total_단위수량산출_수량산출서-11.25_단위수량" xfId="7330"/>
    <cellStyle name="1_total_단위수량산출_수량산출서-11.25_단위수량1" xfId="7331"/>
    <cellStyle name="1_total_단위수량산출_수량산출서-11.25_단위수량산출" xfId="7332"/>
    <cellStyle name="1_total_단위수량산출_수량산출서-11.25_도곡단위수량" xfId="7333"/>
    <cellStyle name="1_total_단위수량산출_수량산출서-11.25_철거단위수량" xfId="7334"/>
    <cellStyle name="1_total_단위수량산출_수량산출서-11.25_한수단위수량" xfId="7335"/>
    <cellStyle name="1_total_단위수량산출_수량산출서-1201" xfId="7336"/>
    <cellStyle name="1_total_단위수량산출_수량산출서-1201_단위수량" xfId="7337"/>
    <cellStyle name="1_total_단위수량산출_수량산출서-1201_단위수량1" xfId="7338"/>
    <cellStyle name="1_total_단위수량산출_수량산출서-1201_단위수량산출" xfId="7339"/>
    <cellStyle name="1_total_단위수량산출_수량산출서-1201_도곡단위수량" xfId="7340"/>
    <cellStyle name="1_total_단위수량산출_수량산출서-1201_철거단위수량" xfId="7341"/>
    <cellStyle name="1_total_단위수량산출_수량산출서-1201_한수단위수량" xfId="7342"/>
    <cellStyle name="1_total_단위수량산출_시설물단위수량" xfId="7343"/>
    <cellStyle name="1_total_단위수량산출_시설물단위수량1" xfId="7344"/>
    <cellStyle name="1_total_단위수량산출_시설물단위수량1_시설물단위수량" xfId="7345"/>
    <cellStyle name="1_total_단위수량산출_오창수량산출서" xfId="7346"/>
    <cellStyle name="1_total_단위수량산출_오창수량산출서_단위수량" xfId="7347"/>
    <cellStyle name="1_total_단위수량산출_오창수량산출서_단위수량1" xfId="7348"/>
    <cellStyle name="1_total_단위수량산출_오창수량산출서_단위수량산출" xfId="7349"/>
    <cellStyle name="1_total_단위수량산출_오창수량산출서_도곡단위수량" xfId="7350"/>
    <cellStyle name="1_total_단위수량산출_오창수량산출서_수량산출서-11.25" xfId="7351"/>
    <cellStyle name="1_total_단위수량산출_오창수량산출서_수량산출서-11.25_단위수량" xfId="7352"/>
    <cellStyle name="1_total_단위수량산출_오창수량산출서_수량산출서-11.25_단위수량1" xfId="7353"/>
    <cellStyle name="1_total_단위수량산출_오창수량산출서_수량산출서-11.25_단위수량산출" xfId="7354"/>
    <cellStyle name="1_total_단위수량산출_오창수량산출서_수량산출서-11.25_도곡단위수량" xfId="7355"/>
    <cellStyle name="1_total_단위수량산출_오창수량산출서_수량산출서-11.25_철거단위수량" xfId="7356"/>
    <cellStyle name="1_total_단위수량산출_오창수량산출서_수량산출서-11.25_한수단위수량" xfId="7357"/>
    <cellStyle name="1_total_단위수량산출_오창수량산출서_수량산출서-1201" xfId="7358"/>
    <cellStyle name="1_total_단위수량산출_오창수량산출서_수량산출서-1201_단위수량" xfId="7359"/>
    <cellStyle name="1_total_단위수량산출_오창수량산출서_수량산출서-1201_단위수량1" xfId="7360"/>
    <cellStyle name="1_total_단위수량산출_오창수량산출서_수량산출서-1201_단위수량산출" xfId="7361"/>
    <cellStyle name="1_total_단위수량산출_오창수량산출서_수량산출서-1201_도곡단위수량" xfId="7362"/>
    <cellStyle name="1_total_단위수량산출_오창수량산출서_수량산출서-1201_철거단위수량" xfId="7363"/>
    <cellStyle name="1_total_단위수량산출_오창수량산출서_수량산출서-1201_한수단위수량" xfId="7364"/>
    <cellStyle name="1_total_단위수량산출_오창수량산출서_시설물단위수량" xfId="7365"/>
    <cellStyle name="1_total_단위수량산출_오창수량산출서_시설물단위수량1" xfId="7366"/>
    <cellStyle name="1_total_단위수량산출_오창수량산출서_시설물단위수량1_시설물단위수량" xfId="7367"/>
    <cellStyle name="1_total_단위수량산출_오창수량산출서_철거단위수량" xfId="7368"/>
    <cellStyle name="1_total_단위수량산출_오창수량산출서_한수단위수량" xfId="7369"/>
    <cellStyle name="1_total_단위수량산출_철거단위수량" xfId="7370"/>
    <cellStyle name="1_total_단위수량산출_한수단위수량" xfId="7371"/>
    <cellStyle name="1_total_단위수량산출1" xfId="7372"/>
    <cellStyle name="1_total_단위수량산출-1" xfId="7373"/>
    <cellStyle name="1_total_단위수량산출1_단위수량" xfId="7374"/>
    <cellStyle name="1_total_단위수량산출-1_단위수량" xfId="7375"/>
    <cellStyle name="1_total_단위수량산출1_단위수량1" xfId="7376"/>
    <cellStyle name="1_total_단위수량산출-1_단위수량1" xfId="7377"/>
    <cellStyle name="1_total_단위수량산출1_단위수량산출" xfId="7378"/>
    <cellStyle name="1_total_단위수량산출-1_단위수량산출" xfId="7379"/>
    <cellStyle name="1_total_단위수량산출1_도곡단위수량" xfId="7380"/>
    <cellStyle name="1_total_단위수량산출-1_도곡단위수량" xfId="7381"/>
    <cellStyle name="1_total_단위수량산출1_수량산출서-11.25" xfId="7382"/>
    <cellStyle name="1_total_단위수량산출-1_수량산출서-11.25" xfId="7383"/>
    <cellStyle name="1_total_단위수량산출1_수량산출서-11.25_단위수량" xfId="7384"/>
    <cellStyle name="1_total_단위수량산출-1_수량산출서-11.25_단위수량" xfId="7385"/>
    <cellStyle name="1_total_단위수량산출1_수량산출서-11.25_단위수량1" xfId="7386"/>
    <cellStyle name="1_total_단위수량산출-1_수량산출서-11.25_단위수량1" xfId="7387"/>
    <cellStyle name="1_total_단위수량산출1_수량산출서-11.25_단위수량산출" xfId="7388"/>
    <cellStyle name="1_total_단위수량산출-1_수량산출서-11.25_단위수량산출" xfId="7389"/>
    <cellStyle name="1_total_단위수량산출1_수량산출서-11.25_도곡단위수량" xfId="7390"/>
    <cellStyle name="1_total_단위수량산출-1_수량산출서-11.25_도곡단위수량" xfId="7391"/>
    <cellStyle name="1_total_단위수량산출1_수량산출서-11.25_철거단위수량" xfId="7392"/>
    <cellStyle name="1_total_단위수량산출-1_수량산출서-11.25_철거단위수량" xfId="7393"/>
    <cellStyle name="1_total_단위수량산출1_수량산출서-11.25_한수단위수량" xfId="7394"/>
    <cellStyle name="1_total_단위수량산출-1_수량산출서-11.25_한수단위수량" xfId="7395"/>
    <cellStyle name="1_total_단위수량산출1_수량산출서-1201" xfId="7396"/>
    <cellStyle name="1_total_단위수량산출-1_수량산출서-1201" xfId="7397"/>
    <cellStyle name="1_total_단위수량산출1_수량산출서-1201_단위수량" xfId="7398"/>
    <cellStyle name="1_total_단위수량산출-1_수량산출서-1201_단위수량" xfId="7399"/>
    <cellStyle name="1_total_단위수량산출1_수량산출서-1201_단위수량1" xfId="7400"/>
    <cellStyle name="1_total_단위수량산출-1_수량산출서-1201_단위수량1" xfId="7401"/>
    <cellStyle name="1_total_단위수량산출1_수량산출서-1201_단위수량산출" xfId="7402"/>
    <cellStyle name="1_total_단위수량산출-1_수량산출서-1201_단위수량산출" xfId="7403"/>
    <cellStyle name="1_total_단위수량산출1_수량산출서-1201_도곡단위수량" xfId="7404"/>
    <cellStyle name="1_total_단위수량산출-1_수량산출서-1201_도곡단위수량" xfId="7405"/>
    <cellStyle name="1_total_단위수량산출1_수량산출서-1201_철거단위수량" xfId="7406"/>
    <cellStyle name="1_total_단위수량산출-1_수량산출서-1201_철거단위수량" xfId="7407"/>
    <cellStyle name="1_total_단위수량산출1_수량산출서-1201_한수단위수량" xfId="7408"/>
    <cellStyle name="1_total_단위수량산출-1_수량산출서-1201_한수단위수량" xfId="7409"/>
    <cellStyle name="1_total_단위수량산출1_시설물단위수량" xfId="7410"/>
    <cellStyle name="1_total_단위수량산출-1_시설물단위수량" xfId="7411"/>
    <cellStyle name="1_total_단위수량산출1_시설물단위수량1" xfId="7412"/>
    <cellStyle name="1_total_단위수량산출-1_시설물단위수량1" xfId="7413"/>
    <cellStyle name="1_total_단위수량산출1_시설물단위수량1_시설물단위수량" xfId="7414"/>
    <cellStyle name="1_total_단위수량산출-1_시설물단위수량1_시설물단위수량" xfId="7415"/>
    <cellStyle name="1_total_단위수량산출1_오창수량산출서" xfId="7416"/>
    <cellStyle name="1_total_단위수량산출-1_오창수량산출서" xfId="7417"/>
    <cellStyle name="1_total_단위수량산출1_오창수량산출서_단위수량" xfId="7418"/>
    <cellStyle name="1_total_단위수량산출-1_오창수량산출서_단위수량" xfId="7419"/>
    <cellStyle name="1_total_단위수량산출1_오창수량산출서_단위수량1" xfId="7420"/>
    <cellStyle name="1_total_단위수량산출-1_오창수량산출서_단위수량1" xfId="7421"/>
    <cellStyle name="1_total_단위수량산출1_오창수량산출서_단위수량산출" xfId="7422"/>
    <cellStyle name="1_total_단위수량산출-1_오창수량산출서_단위수량산출" xfId="7423"/>
    <cellStyle name="1_total_단위수량산출1_오창수량산출서_도곡단위수량" xfId="7424"/>
    <cellStyle name="1_total_단위수량산출-1_오창수량산출서_도곡단위수량" xfId="7425"/>
    <cellStyle name="1_total_단위수량산출1_오창수량산출서_수량산출서-11.25" xfId="7426"/>
    <cellStyle name="1_total_단위수량산출-1_오창수량산출서_수량산출서-11.25" xfId="7427"/>
    <cellStyle name="1_total_단위수량산출1_오창수량산출서_수량산출서-11.25_단위수량" xfId="7428"/>
    <cellStyle name="1_total_단위수량산출-1_오창수량산출서_수량산출서-11.25_단위수량" xfId="7429"/>
    <cellStyle name="1_total_단위수량산출1_오창수량산출서_수량산출서-11.25_단위수량1" xfId="7430"/>
    <cellStyle name="1_total_단위수량산출-1_오창수량산출서_수량산출서-11.25_단위수량1" xfId="7431"/>
    <cellStyle name="1_total_단위수량산출1_오창수량산출서_수량산출서-11.25_단위수량산출" xfId="7432"/>
    <cellStyle name="1_total_단위수량산출-1_오창수량산출서_수량산출서-11.25_단위수량산출" xfId="7433"/>
    <cellStyle name="1_total_단위수량산출1_오창수량산출서_수량산출서-11.25_도곡단위수량" xfId="7434"/>
    <cellStyle name="1_total_단위수량산출-1_오창수량산출서_수량산출서-11.25_도곡단위수량" xfId="7435"/>
    <cellStyle name="1_total_단위수량산출1_오창수량산출서_수량산출서-11.25_철거단위수량" xfId="7436"/>
    <cellStyle name="1_total_단위수량산출-1_오창수량산출서_수량산출서-11.25_철거단위수량" xfId="7437"/>
    <cellStyle name="1_total_단위수량산출1_오창수량산출서_수량산출서-11.25_한수단위수량" xfId="7438"/>
    <cellStyle name="1_total_단위수량산출-1_오창수량산출서_수량산출서-11.25_한수단위수량" xfId="7439"/>
    <cellStyle name="1_total_단위수량산출1_오창수량산출서_수량산출서-1201" xfId="7440"/>
    <cellStyle name="1_total_단위수량산출-1_오창수량산출서_수량산출서-1201" xfId="7441"/>
    <cellStyle name="1_total_단위수량산출1_오창수량산출서_수량산출서-1201_단위수량" xfId="7442"/>
    <cellStyle name="1_total_단위수량산출-1_오창수량산출서_수량산출서-1201_단위수량" xfId="7443"/>
    <cellStyle name="1_total_단위수량산출1_오창수량산출서_수량산출서-1201_단위수량1" xfId="7444"/>
    <cellStyle name="1_total_단위수량산출-1_오창수량산출서_수량산출서-1201_단위수량1" xfId="7445"/>
    <cellStyle name="1_total_단위수량산출1_오창수량산출서_수량산출서-1201_단위수량산출" xfId="7446"/>
    <cellStyle name="1_total_단위수량산출-1_오창수량산출서_수량산출서-1201_단위수량산출" xfId="7447"/>
    <cellStyle name="1_total_단위수량산출1_오창수량산출서_수량산출서-1201_도곡단위수량" xfId="7448"/>
    <cellStyle name="1_total_단위수량산출-1_오창수량산출서_수량산출서-1201_도곡단위수량" xfId="7449"/>
    <cellStyle name="1_total_단위수량산출1_오창수량산출서_수량산출서-1201_철거단위수량" xfId="7450"/>
    <cellStyle name="1_total_단위수량산출-1_오창수량산출서_수량산출서-1201_철거단위수량" xfId="7451"/>
    <cellStyle name="1_total_단위수량산출1_오창수량산출서_수량산출서-1201_한수단위수량" xfId="7452"/>
    <cellStyle name="1_total_단위수량산출-1_오창수량산출서_수량산출서-1201_한수단위수량" xfId="7453"/>
    <cellStyle name="1_total_단위수량산출1_오창수량산출서_시설물단위수량" xfId="7454"/>
    <cellStyle name="1_total_단위수량산출-1_오창수량산출서_시설물단위수량" xfId="7455"/>
    <cellStyle name="1_total_단위수량산출1_오창수량산출서_시설물단위수량1" xfId="7456"/>
    <cellStyle name="1_total_단위수량산출-1_오창수량산출서_시설물단위수량1" xfId="7457"/>
    <cellStyle name="1_total_단위수량산출1_오창수량산출서_시설물단위수량1_시설물단위수량" xfId="7458"/>
    <cellStyle name="1_total_단위수량산출-1_오창수량산출서_시설물단위수량1_시설물단위수량" xfId="7459"/>
    <cellStyle name="1_total_단위수량산출1_오창수량산출서_철거단위수량" xfId="7460"/>
    <cellStyle name="1_total_단위수량산출-1_오창수량산출서_철거단위수량" xfId="7461"/>
    <cellStyle name="1_total_단위수량산출1_오창수량산출서_한수단위수량" xfId="7462"/>
    <cellStyle name="1_total_단위수량산출-1_오창수량산출서_한수단위수량" xfId="7463"/>
    <cellStyle name="1_total_단위수량산출1_철거단위수량" xfId="7464"/>
    <cellStyle name="1_total_단위수량산출-1_철거단위수량" xfId="7465"/>
    <cellStyle name="1_total_단위수량산출1_한수단위수량" xfId="7466"/>
    <cellStyle name="1_total_단위수량산출-1_한수단위수량" xfId="7467"/>
    <cellStyle name="1_total_단위수량산출2" xfId="7468"/>
    <cellStyle name="1_total_단위수량산출2_단위수량" xfId="7469"/>
    <cellStyle name="1_total_단위수량산출2_단위수량1" xfId="7470"/>
    <cellStyle name="1_total_단위수량산출2_단위수량산출" xfId="7471"/>
    <cellStyle name="1_total_단위수량산출2_도곡단위수량" xfId="7472"/>
    <cellStyle name="1_total_단위수량산출2_수량산출서-11.25" xfId="7473"/>
    <cellStyle name="1_total_단위수량산출2_수량산출서-11.25_단위수량" xfId="7474"/>
    <cellStyle name="1_total_단위수량산출2_수량산출서-11.25_단위수량1" xfId="7475"/>
    <cellStyle name="1_total_단위수량산출2_수량산출서-11.25_단위수량산출" xfId="7476"/>
    <cellStyle name="1_total_단위수량산출2_수량산출서-11.25_도곡단위수량" xfId="7477"/>
    <cellStyle name="1_total_단위수량산출2_수량산출서-11.25_철거단위수량" xfId="7478"/>
    <cellStyle name="1_total_단위수량산출2_수량산출서-11.25_한수단위수량" xfId="7479"/>
    <cellStyle name="1_total_단위수량산출2_수량산출서-1201" xfId="7480"/>
    <cellStyle name="1_total_단위수량산출2_수량산출서-1201_단위수량" xfId="7481"/>
    <cellStyle name="1_total_단위수량산출2_수량산출서-1201_단위수량1" xfId="7482"/>
    <cellStyle name="1_total_단위수량산출2_수량산출서-1201_단위수량산출" xfId="7483"/>
    <cellStyle name="1_total_단위수량산출2_수량산출서-1201_도곡단위수량" xfId="7484"/>
    <cellStyle name="1_total_단위수량산출2_수량산출서-1201_철거단위수량" xfId="7485"/>
    <cellStyle name="1_total_단위수량산출2_수량산출서-1201_한수단위수량" xfId="7486"/>
    <cellStyle name="1_total_단위수량산출2_시설물단위수량" xfId="7487"/>
    <cellStyle name="1_total_단위수량산출2_시설물단위수량1" xfId="7488"/>
    <cellStyle name="1_total_단위수량산출2_시설물단위수량1_시설물단위수량" xfId="7489"/>
    <cellStyle name="1_total_단위수량산출2_오창수량산출서" xfId="7490"/>
    <cellStyle name="1_total_단위수량산출2_오창수량산출서_단위수량" xfId="7491"/>
    <cellStyle name="1_total_단위수량산출2_오창수량산출서_단위수량1" xfId="7492"/>
    <cellStyle name="1_total_단위수량산출2_오창수량산출서_단위수량산출" xfId="7493"/>
    <cellStyle name="1_total_단위수량산출2_오창수량산출서_도곡단위수량" xfId="7494"/>
    <cellStyle name="1_total_단위수량산출2_오창수량산출서_수량산출서-11.25" xfId="7495"/>
    <cellStyle name="1_total_단위수량산출2_오창수량산출서_수량산출서-11.25_단위수량" xfId="7496"/>
    <cellStyle name="1_total_단위수량산출2_오창수량산출서_수량산출서-11.25_단위수량1" xfId="7497"/>
    <cellStyle name="1_total_단위수량산출2_오창수량산출서_수량산출서-11.25_단위수량산출" xfId="7498"/>
    <cellStyle name="1_total_단위수량산출2_오창수량산출서_수량산출서-11.25_도곡단위수량" xfId="7499"/>
    <cellStyle name="1_total_단위수량산출2_오창수량산출서_수량산출서-11.25_철거단위수량" xfId="7500"/>
    <cellStyle name="1_total_단위수량산출2_오창수량산출서_수량산출서-11.25_한수단위수량" xfId="7501"/>
    <cellStyle name="1_total_단위수량산출2_오창수량산출서_수량산출서-1201" xfId="7502"/>
    <cellStyle name="1_total_단위수량산출2_오창수량산출서_수량산출서-1201_단위수량" xfId="7503"/>
    <cellStyle name="1_total_단위수량산출2_오창수량산출서_수량산출서-1201_단위수량1" xfId="7504"/>
    <cellStyle name="1_total_단위수량산출2_오창수량산출서_수량산출서-1201_단위수량산출" xfId="7505"/>
    <cellStyle name="1_total_단위수량산출2_오창수량산출서_수량산출서-1201_도곡단위수량" xfId="7506"/>
    <cellStyle name="1_total_단위수량산출2_오창수량산출서_수량산출서-1201_철거단위수량" xfId="7507"/>
    <cellStyle name="1_total_단위수량산출2_오창수량산출서_수량산출서-1201_한수단위수량" xfId="7508"/>
    <cellStyle name="1_total_단위수량산출2_오창수량산출서_시설물단위수량" xfId="7509"/>
    <cellStyle name="1_total_단위수량산출2_오창수량산출서_시설물단위수량1" xfId="7510"/>
    <cellStyle name="1_total_단위수량산출2_오창수량산출서_시설물단위수량1_시설물단위수량" xfId="7511"/>
    <cellStyle name="1_total_단위수량산출2_오창수량산출서_철거단위수량" xfId="7512"/>
    <cellStyle name="1_total_단위수량산출2_오창수량산출서_한수단위수량" xfId="7513"/>
    <cellStyle name="1_total_단위수량산출2_철거단위수량" xfId="7514"/>
    <cellStyle name="1_total_단위수량산출2_한수단위수량" xfId="7515"/>
    <cellStyle name="1_total_단위수량산출-개군" xfId="7516"/>
    <cellStyle name="1_total_단위수량산출-구로중" xfId="7517"/>
    <cellStyle name="1_total_단위수량산출-동북" xfId="7518"/>
    <cellStyle name="1_total_단위수량산출-문화" xfId="7519"/>
    <cellStyle name="1_total_단위수량산출서-1공구" xfId="7520"/>
    <cellStyle name="1_total_단위수량산출-서현" xfId="7521"/>
    <cellStyle name="1_total_단위수량산출-충남여고" xfId="7522"/>
    <cellStyle name="1_total_도곡단위수량" xfId="7523"/>
    <cellStyle name="1_total_목동내역" xfId="7524"/>
    <cellStyle name="1_total_목동내역_폐기물집계" xfId="7525"/>
    <cellStyle name="1_total_문래수량집계" xfId="7526"/>
    <cellStyle name="1_total_백화점화장실인테리어" xfId="7527"/>
    <cellStyle name="1_total_설계_투구봉" xfId="7528"/>
    <cellStyle name="1_total_설계-관악산도시자연공원" xfId="7529"/>
    <cellStyle name="1_total_설계내역서" xfId="7530"/>
    <cellStyle name="1_total_설계내역서_백화점화장실인테리어" xfId="7531"/>
    <cellStyle name="1_total_설계내역서_울산FITNESS인테리어" xfId="7532"/>
    <cellStyle name="1_total_설계내역서_화명조경" xfId="7533"/>
    <cellStyle name="1_total_설계내역서_화명조경_백화점화장실인테리어" xfId="7534"/>
    <cellStyle name="1_total_설계내역서_화명조경_울산FITNESS인테리어" xfId="7535"/>
    <cellStyle name="1_total_설계내역서1월7일" xfId="7536"/>
    <cellStyle name="1_total_설계내역서1월7일_백화점화장실인테리어" xfId="7537"/>
    <cellStyle name="1_total_설계내역서1월7일_울산FITNESS인테리어" xfId="7538"/>
    <cellStyle name="1_total_설계내역서1월7일_화명조경" xfId="7539"/>
    <cellStyle name="1_total_설계내역서1월7일_화명조경_백화점화장실인테리어" xfId="7540"/>
    <cellStyle name="1_total_설계내역서1월7일_화명조경_울산FITNESS인테리어" xfId="7541"/>
    <cellStyle name="1_total_설계내역-아랑" xfId="7542"/>
    <cellStyle name="1_total_설계내역-아랑1" xfId="7543"/>
    <cellStyle name="1_total_설계서" xfId="7544"/>
    <cellStyle name="1_total_설계서_골목공원" xfId="7545"/>
    <cellStyle name="1_total_성포고등학교신축공사" xfId="7546"/>
    <cellStyle name="1_total_수량산출서-11.25" xfId="7547"/>
    <cellStyle name="1_total_수량산출서-11.25_단위수량" xfId="7548"/>
    <cellStyle name="1_total_수량산출서-11.25_단위수량1" xfId="7549"/>
    <cellStyle name="1_total_수량산출서-11.25_단위수량산출" xfId="7550"/>
    <cellStyle name="1_total_수량산출서-11.25_도곡단위수량" xfId="7551"/>
    <cellStyle name="1_total_수량산출서-11.25_철거단위수량" xfId="7552"/>
    <cellStyle name="1_total_수량산출서-11.25_한수단위수량" xfId="7553"/>
    <cellStyle name="1_total_수량산출서-1201" xfId="7554"/>
    <cellStyle name="1_total_수량산출서-1201_단위수량" xfId="7555"/>
    <cellStyle name="1_total_수량산출서-1201_단위수량1" xfId="7556"/>
    <cellStyle name="1_total_수량산출서-1201_단위수량산출" xfId="7557"/>
    <cellStyle name="1_total_수량산출서-1201_도곡단위수량" xfId="7558"/>
    <cellStyle name="1_total_수량산출서-1201_철거단위수량" xfId="7559"/>
    <cellStyle name="1_total_수량산출서-1201_한수단위수량" xfId="7560"/>
    <cellStyle name="1_total_수량산출서-최종" xfId="7561"/>
    <cellStyle name="1_total_수량집계표" xfId="7562"/>
    <cellStyle name="1_total_수량총괄표" xfId="7563"/>
    <cellStyle name="1_total_수원변경수량산출" xfId="7564"/>
    <cellStyle name="1_total_수원변경수량산출_백화점화장실인테리어" xfId="7565"/>
    <cellStyle name="1_total_수원변경수량산출_설계내역서" xfId="7566"/>
    <cellStyle name="1_total_수원변경수량산출_설계내역서_백화점화장실인테리어" xfId="7567"/>
    <cellStyle name="1_total_수원변경수량산출_설계내역서_울산FITNESS인테리어" xfId="7568"/>
    <cellStyle name="1_total_수원변경수량산출_설계내역서_화명조경" xfId="7569"/>
    <cellStyle name="1_total_수원변경수량산출_설계내역서_화명조경_백화점화장실인테리어" xfId="7570"/>
    <cellStyle name="1_total_수원변경수량산출_설계내역서_화명조경_울산FITNESS인테리어" xfId="7571"/>
    <cellStyle name="1_total_수원변경수량산출_설계내역서1월7일" xfId="7572"/>
    <cellStyle name="1_total_수원변경수량산출_설계내역서1월7일_백화점화장실인테리어" xfId="7573"/>
    <cellStyle name="1_total_수원변경수량산출_설계내역서1월7일_울산FITNESS인테리어" xfId="7574"/>
    <cellStyle name="1_total_수원변경수량산출_설계내역서1월7일_화명조경" xfId="7575"/>
    <cellStyle name="1_total_수원변경수량산출_설계내역서1월7일_화명조경_백화점화장실인테리어" xfId="7576"/>
    <cellStyle name="1_total_수원변경수량산출_설계내역서1월7일_화명조경_울산FITNESS인테리어" xfId="7577"/>
    <cellStyle name="1_total_수원변경수량산출_울산FITNESS인테리어" xfId="7578"/>
    <cellStyle name="1_total_수원변경수량산출_화명조경" xfId="7579"/>
    <cellStyle name="1_total_수원변경수량산출_화명조경_백화점화장실인테리어" xfId="7580"/>
    <cellStyle name="1_total_수원변경수량산출_화명조경_울산FITNESS인테리어" xfId="7581"/>
    <cellStyle name="1_total_수원수량집계(7.13)" xfId="7582"/>
    <cellStyle name="1_total_수원수량집계(7.31)" xfId="7583"/>
    <cellStyle name="1_total_시설물단위수량" xfId="7584"/>
    <cellStyle name="1_total_시설물단위수량1" xfId="7585"/>
    <cellStyle name="1_total_시설물단위수량1_시설물단위수량" xfId="7586"/>
    <cellStyle name="1_total_쌍용" xfId="7587"/>
    <cellStyle name="1_total_쌍용_단위수량" xfId="7588"/>
    <cellStyle name="1_total_쌍용_단위수량1" xfId="7589"/>
    <cellStyle name="1_total_쌍용_단위수량산출" xfId="7590"/>
    <cellStyle name="1_total_쌍용_도곡단위수량" xfId="7591"/>
    <cellStyle name="1_total_쌍용_수량산출서-11.25" xfId="7592"/>
    <cellStyle name="1_total_쌍용_수량산출서-11.25_단위수량" xfId="7593"/>
    <cellStyle name="1_total_쌍용_수량산출서-11.25_단위수량1" xfId="7594"/>
    <cellStyle name="1_total_쌍용_수량산출서-11.25_단위수량산출" xfId="7595"/>
    <cellStyle name="1_total_쌍용_수량산출서-11.25_도곡단위수량" xfId="7596"/>
    <cellStyle name="1_total_쌍용_수량산출서-11.25_철거단위수량" xfId="7597"/>
    <cellStyle name="1_total_쌍용_수량산출서-11.25_한수단위수량" xfId="7598"/>
    <cellStyle name="1_total_쌍용_수량산출서-1201" xfId="7599"/>
    <cellStyle name="1_total_쌍용_수량산출서-1201_단위수량" xfId="7600"/>
    <cellStyle name="1_total_쌍용_수량산출서-1201_단위수량1" xfId="7601"/>
    <cellStyle name="1_total_쌍용_수량산출서-1201_단위수량산출" xfId="7602"/>
    <cellStyle name="1_total_쌍용_수량산출서-1201_도곡단위수량" xfId="7603"/>
    <cellStyle name="1_total_쌍용_수량산출서-1201_철거단위수량" xfId="7604"/>
    <cellStyle name="1_total_쌍용_수량산출서-1201_한수단위수량" xfId="7605"/>
    <cellStyle name="1_total_쌍용_시설물단위수량" xfId="7606"/>
    <cellStyle name="1_total_쌍용_시설물단위수량1" xfId="7607"/>
    <cellStyle name="1_total_쌍용_시설물단위수량1_시설물단위수량" xfId="7608"/>
    <cellStyle name="1_total_쌍용_오창수량산출서" xfId="7609"/>
    <cellStyle name="1_total_쌍용_오창수량산출서_단위수량" xfId="7610"/>
    <cellStyle name="1_total_쌍용_오창수량산출서_단위수량1" xfId="7611"/>
    <cellStyle name="1_total_쌍용_오창수량산출서_단위수량산출" xfId="7612"/>
    <cellStyle name="1_total_쌍용_오창수량산출서_도곡단위수량" xfId="7613"/>
    <cellStyle name="1_total_쌍용_오창수량산출서_수량산출서-11.25" xfId="7614"/>
    <cellStyle name="1_total_쌍용_오창수량산출서_수량산출서-11.25_단위수량" xfId="7615"/>
    <cellStyle name="1_total_쌍용_오창수량산출서_수량산출서-11.25_단위수량1" xfId="7616"/>
    <cellStyle name="1_total_쌍용_오창수량산출서_수량산출서-11.25_단위수량산출" xfId="7617"/>
    <cellStyle name="1_total_쌍용_오창수량산출서_수량산출서-11.25_도곡단위수량" xfId="7618"/>
    <cellStyle name="1_total_쌍용_오창수량산출서_수량산출서-11.25_철거단위수량" xfId="7619"/>
    <cellStyle name="1_total_쌍용_오창수량산출서_수량산출서-11.25_한수단위수량" xfId="7620"/>
    <cellStyle name="1_total_쌍용_오창수량산출서_수량산출서-1201" xfId="7621"/>
    <cellStyle name="1_total_쌍용_오창수량산출서_수량산출서-1201_단위수량" xfId="7622"/>
    <cellStyle name="1_total_쌍용_오창수량산출서_수량산출서-1201_단위수량1" xfId="7623"/>
    <cellStyle name="1_total_쌍용_오창수량산출서_수량산출서-1201_단위수량산출" xfId="7624"/>
    <cellStyle name="1_total_쌍용_오창수량산출서_수량산출서-1201_도곡단위수량" xfId="7625"/>
    <cellStyle name="1_total_쌍용_오창수량산출서_수량산출서-1201_철거단위수량" xfId="7626"/>
    <cellStyle name="1_total_쌍용_오창수량산출서_수량산출서-1201_한수단위수량" xfId="7627"/>
    <cellStyle name="1_total_쌍용_오창수량산출서_시설물단위수량" xfId="7628"/>
    <cellStyle name="1_total_쌍용_오창수량산출서_시설물단위수량1" xfId="7629"/>
    <cellStyle name="1_total_쌍용_오창수량산출서_시설물단위수량1_시설물단위수량" xfId="7630"/>
    <cellStyle name="1_total_쌍용_오창수량산출서_철거단위수량" xfId="7631"/>
    <cellStyle name="1_total_쌍용_오창수량산출서_한수단위수량" xfId="7632"/>
    <cellStyle name="1_total_쌍용_철거단위수량" xfId="7633"/>
    <cellStyle name="1_total_쌍용_한수단위수량" xfId="7634"/>
    <cellStyle name="1_total_쌍용수량0905" xfId="7635"/>
    <cellStyle name="1_total_쌍용수량0905_백화점화장실인테리어" xfId="7636"/>
    <cellStyle name="1_total_쌍용수량0905_설계내역서" xfId="7637"/>
    <cellStyle name="1_total_쌍용수량0905_설계내역서_백화점화장실인테리어" xfId="7638"/>
    <cellStyle name="1_total_쌍용수량0905_설계내역서_울산FITNESS인테리어" xfId="7639"/>
    <cellStyle name="1_total_쌍용수량0905_설계내역서_화명조경" xfId="7640"/>
    <cellStyle name="1_total_쌍용수량0905_설계내역서_화명조경_백화점화장실인테리어" xfId="7641"/>
    <cellStyle name="1_total_쌍용수량0905_설계내역서_화명조경_울산FITNESS인테리어" xfId="7642"/>
    <cellStyle name="1_total_쌍용수량0905_설계내역서1월7일" xfId="7643"/>
    <cellStyle name="1_total_쌍용수량0905_설계내역서1월7일_백화점화장실인테리어" xfId="7644"/>
    <cellStyle name="1_total_쌍용수량0905_설계내역서1월7일_울산FITNESS인테리어" xfId="7645"/>
    <cellStyle name="1_total_쌍용수량0905_설계내역서1월7일_화명조경" xfId="7646"/>
    <cellStyle name="1_total_쌍용수량0905_설계내역서1월7일_화명조경_백화점화장실인테리어" xfId="7647"/>
    <cellStyle name="1_total_쌍용수량0905_설계내역서1월7일_화명조경_울산FITNESS인테리어" xfId="7648"/>
    <cellStyle name="1_total_쌍용수량0905_울산FITNESS인테리어" xfId="7649"/>
    <cellStyle name="1_total_쌍용수량0905_화명조경" xfId="7650"/>
    <cellStyle name="1_total_쌍용수량0905_화명조경_백화점화장실인테리어" xfId="7651"/>
    <cellStyle name="1_total_쌍용수량0905_화명조경_울산FITNESS인테리어" xfId="7652"/>
    <cellStyle name="1_total_쌍용수량집계" xfId="7653"/>
    <cellStyle name="1_total_안동수량산출" xfId="7654"/>
    <cellStyle name="1_total_안동수량산출최종" xfId="7655"/>
    <cellStyle name="1_total_연못조성 수정" xfId="7656"/>
    <cellStyle name="1_total_연못조성 수정_222" xfId="7657"/>
    <cellStyle name="1_total_연세대담장개방" xfId="7658"/>
    <cellStyle name="1_total_연세대담장개방(20051201)" xfId="7659"/>
    <cellStyle name="1_total_연세대담장개방(20051201)_07마을마당정비-설계서" xfId="7660"/>
    <cellStyle name="1_total_연세대담장개방(20051201)_2007년상반기적용노임단가" xfId="7661"/>
    <cellStyle name="1_total_연세대담장개방(20051201)_내역서-산림재해위험지" xfId="7662"/>
    <cellStyle name="1_total_연세대담장개방(20051201)_내역서-수해복구" xfId="7663"/>
    <cellStyle name="1_total_연세대담장개방(20051201)_설계_투구봉" xfId="7664"/>
    <cellStyle name="1_total_연세대담장개방(20051201)_설계-관악산도시자연공원" xfId="7665"/>
    <cellStyle name="1_total_연세대담장개방(20051201)_설계내역-아랑" xfId="7666"/>
    <cellStyle name="1_total_연세대담장개방(20051201)_설계내역-아랑1" xfId="7667"/>
    <cellStyle name="1_total_연세대담장개방(20051201)_설계서" xfId="7668"/>
    <cellStyle name="1_total_연세대담장개방(20051201)_설계서_골목공원" xfId="7669"/>
    <cellStyle name="1_total_연세대담장개방(20051201)_최종_내역서-산림재해위험지" xfId="7670"/>
    <cellStyle name="1_total_연세대담장개방_07마을마당정비-설계서" xfId="7671"/>
    <cellStyle name="1_total_연세대담장개방_2007년상반기적용노임단가" xfId="7672"/>
    <cellStyle name="1_total_연세대담장개방_내역서-산림재해위험지" xfId="7673"/>
    <cellStyle name="1_total_연세대담장개방_내역서-수해복구" xfId="7674"/>
    <cellStyle name="1_total_연세대담장개방_설계_투구봉" xfId="7675"/>
    <cellStyle name="1_total_연세대담장개방_설계-관악산도시자연공원" xfId="7676"/>
    <cellStyle name="1_total_연세대담장개방_설계내역-아랑" xfId="7677"/>
    <cellStyle name="1_total_연세대담장개방_설계내역-아랑1" xfId="7678"/>
    <cellStyle name="1_total_연세대담장개방_설계서" xfId="7679"/>
    <cellStyle name="1_total_연세대담장개방_설계서_골목공원" xfId="7680"/>
    <cellStyle name="1_total_연세대담장개방_최종_내역서-산림재해위험지" xfId="7681"/>
    <cellStyle name="1_total_오창수량산출서" xfId="7682"/>
    <cellStyle name="1_total_오창수량산출서_단위수량" xfId="7683"/>
    <cellStyle name="1_total_오창수량산출서_단위수량1" xfId="7684"/>
    <cellStyle name="1_total_오창수량산출서_단위수량산출" xfId="7685"/>
    <cellStyle name="1_total_오창수량산출서_도곡단위수량" xfId="7686"/>
    <cellStyle name="1_total_오창수량산출서_수량산출서-11.25" xfId="7687"/>
    <cellStyle name="1_total_오창수량산출서_수량산출서-11.25_단위수량" xfId="7688"/>
    <cellStyle name="1_total_오창수량산출서_수량산출서-11.25_단위수량1" xfId="7689"/>
    <cellStyle name="1_total_오창수량산출서_수량산출서-11.25_단위수량산출" xfId="7690"/>
    <cellStyle name="1_total_오창수량산출서_수량산출서-11.25_도곡단위수량" xfId="7691"/>
    <cellStyle name="1_total_오창수량산출서_수량산출서-11.25_철거단위수량" xfId="7692"/>
    <cellStyle name="1_total_오창수량산출서_수량산출서-11.25_한수단위수량" xfId="7693"/>
    <cellStyle name="1_total_오창수량산출서_수량산출서-1201" xfId="7694"/>
    <cellStyle name="1_total_오창수량산출서_수량산출서-1201_단위수량" xfId="7695"/>
    <cellStyle name="1_total_오창수량산출서_수량산출서-1201_단위수량1" xfId="7696"/>
    <cellStyle name="1_total_오창수량산출서_수량산출서-1201_단위수량산출" xfId="7697"/>
    <cellStyle name="1_total_오창수량산출서_수량산출서-1201_도곡단위수량" xfId="7698"/>
    <cellStyle name="1_total_오창수량산출서_수량산출서-1201_철거단위수량" xfId="7699"/>
    <cellStyle name="1_total_오창수량산출서_수량산출서-1201_한수단위수량" xfId="7700"/>
    <cellStyle name="1_total_오창수량산출서_시설물단위수량" xfId="7701"/>
    <cellStyle name="1_total_오창수량산출서_시설물단위수량1" xfId="7702"/>
    <cellStyle name="1_total_오창수량산출서_시설물단위수량1_시설물단위수량" xfId="7703"/>
    <cellStyle name="1_total_오창수량산출서_철거단위수량" xfId="7704"/>
    <cellStyle name="1_total_오창수량산출서_한수단위수량" xfId="7705"/>
    <cellStyle name="1_total_용평수량집계" xfId="7706"/>
    <cellStyle name="1_total_운동장단위수량" xfId="7707"/>
    <cellStyle name="1_total_울산FITNESS인테리어" xfId="7708"/>
    <cellStyle name="1_total_은파단위수량" xfId="7709"/>
    <cellStyle name="1_total_은파단위수량_단위수량" xfId="7710"/>
    <cellStyle name="1_total_은파단위수량_단위수량1" xfId="7711"/>
    <cellStyle name="1_total_은파단위수량_단위수량산출" xfId="7712"/>
    <cellStyle name="1_total_은파단위수량_도곡단위수량" xfId="7713"/>
    <cellStyle name="1_total_은파단위수량_수량산출서-11.25" xfId="7714"/>
    <cellStyle name="1_total_은파단위수량_수량산출서-11.25_단위수량" xfId="7715"/>
    <cellStyle name="1_total_은파단위수량_수량산출서-11.25_단위수량1" xfId="7716"/>
    <cellStyle name="1_total_은파단위수량_수량산출서-11.25_단위수량산출" xfId="7717"/>
    <cellStyle name="1_total_은파단위수량_수량산출서-11.25_도곡단위수량" xfId="7718"/>
    <cellStyle name="1_total_은파단위수량_수량산출서-11.25_철거단위수량" xfId="7719"/>
    <cellStyle name="1_total_은파단위수량_수량산출서-11.25_한수단위수량" xfId="7720"/>
    <cellStyle name="1_total_은파단위수량_수량산출서-1201" xfId="7721"/>
    <cellStyle name="1_total_은파단위수량_수량산출서-1201_단위수량" xfId="7722"/>
    <cellStyle name="1_total_은파단위수량_수량산출서-1201_단위수량1" xfId="7723"/>
    <cellStyle name="1_total_은파단위수량_수량산출서-1201_단위수량산출" xfId="7724"/>
    <cellStyle name="1_total_은파단위수량_수량산출서-1201_도곡단위수량" xfId="7725"/>
    <cellStyle name="1_total_은파단위수량_수량산출서-1201_철거단위수량" xfId="7726"/>
    <cellStyle name="1_total_은파단위수량_수량산출서-1201_한수단위수량" xfId="7727"/>
    <cellStyle name="1_total_은파단위수량_시설물단위수량" xfId="7728"/>
    <cellStyle name="1_total_은파단위수량_시설물단위수량1" xfId="7729"/>
    <cellStyle name="1_total_은파단위수량_시설물단위수량1_시설물단위수량" xfId="7730"/>
    <cellStyle name="1_total_은파단위수량_오창수량산출서" xfId="7731"/>
    <cellStyle name="1_total_은파단위수량_오창수량산출서_단위수량" xfId="7732"/>
    <cellStyle name="1_total_은파단위수량_오창수량산출서_단위수량1" xfId="7733"/>
    <cellStyle name="1_total_은파단위수량_오창수량산출서_단위수량산출" xfId="7734"/>
    <cellStyle name="1_total_은파단위수량_오창수량산출서_도곡단위수량" xfId="7735"/>
    <cellStyle name="1_total_은파단위수량_오창수량산출서_수량산출서-11.25" xfId="7736"/>
    <cellStyle name="1_total_은파단위수량_오창수량산출서_수량산출서-11.25_단위수량" xfId="7737"/>
    <cellStyle name="1_total_은파단위수량_오창수량산출서_수량산출서-11.25_단위수량1" xfId="7738"/>
    <cellStyle name="1_total_은파단위수량_오창수량산출서_수량산출서-11.25_단위수량산출" xfId="7739"/>
    <cellStyle name="1_total_은파단위수량_오창수량산출서_수량산출서-11.25_도곡단위수량" xfId="7740"/>
    <cellStyle name="1_total_은파단위수량_오창수량산출서_수량산출서-11.25_철거단위수량" xfId="7741"/>
    <cellStyle name="1_total_은파단위수량_오창수량산출서_수량산출서-11.25_한수단위수량" xfId="7742"/>
    <cellStyle name="1_total_은파단위수량_오창수량산출서_수량산출서-1201" xfId="7743"/>
    <cellStyle name="1_total_은파단위수량_오창수량산출서_수량산출서-1201_단위수량" xfId="7744"/>
    <cellStyle name="1_total_은파단위수량_오창수량산출서_수량산출서-1201_단위수량1" xfId="7745"/>
    <cellStyle name="1_total_은파단위수량_오창수량산출서_수량산출서-1201_단위수량산출" xfId="7746"/>
    <cellStyle name="1_total_은파단위수량_오창수량산출서_수량산출서-1201_도곡단위수량" xfId="7747"/>
    <cellStyle name="1_total_은파단위수량_오창수량산출서_수량산출서-1201_철거단위수량" xfId="7748"/>
    <cellStyle name="1_total_은파단위수량_오창수량산출서_수량산출서-1201_한수단위수량" xfId="7749"/>
    <cellStyle name="1_total_은파단위수량_오창수량산출서_시설물단위수량" xfId="7750"/>
    <cellStyle name="1_total_은파단위수량_오창수량산출서_시설물단위수량1" xfId="7751"/>
    <cellStyle name="1_total_은파단위수량_오창수량산출서_시설물단위수량1_시설물단위수량" xfId="7752"/>
    <cellStyle name="1_total_은파단위수량_오창수량산출서_철거단위수량" xfId="7753"/>
    <cellStyle name="1_total_은파단위수량_오창수량산출서_한수단위수량" xfId="7754"/>
    <cellStyle name="1_total_은파단위수량_철거단위수량" xfId="7755"/>
    <cellStyle name="1_total_은파단위수량_한수단위수량" xfId="7756"/>
    <cellStyle name="1_total_은파수량집계" xfId="7757"/>
    <cellStyle name="1_total_은파수량집계_백화점화장실인테리어" xfId="7758"/>
    <cellStyle name="1_total_은파수량집계_설계내역서" xfId="7759"/>
    <cellStyle name="1_total_은파수량집계_설계내역서_백화점화장실인테리어" xfId="7760"/>
    <cellStyle name="1_total_은파수량집계_설계내역서_울산FITNESS인테리어" xfId="7761"/>
    <cellStyle name="1_total_은파수량집계_설계내역서_화명조경" xfId="7762"/>
    <cellStyle name="1_total_은파수량집계_설계내역서_화명조경_백화점화장실인테리어" xfId="7763"/>
    <cellStyle name="1_total_은파수량집계_설계내역서_화명조경_울산FITNESS인테리어" xfId="7764"/>
    <cellStyle name="1_total_은파수량집계_설계내역서1월7일" xfId="7765"/>
    <cellStyle name="1_total_은파수량집계_설계내역서1월7일_백화점화장실인테리어" xfId="7766"/>
    <cellStyle name="1_total_은파수량집계_설계내역서1월7일_울산FITNESS인테리어" xfId="7767"/>
    <cellStyle name="1_total_은파수량집계_설계내역서1월7일_화명조경" xfId="7768"/>
    <cellStyle name="1_total_은파수량집계_설계내역서1월7일_화명조경_백화점화장실인테리어" xfId="7769"/>
    <cellStyle name="1_total_은파수량집계_설계내역서1월7일_화명조경_울산FITNESS인테리어" xfId="7770"/>
    <cellStyle name="1_total_은파수량집계_울산FITNESS인테리어" xfId="7771"/>
    <cellStyle name="1_total_은파수량집계_화명조경" xfId="7772"/>
    <cellStyle name="1_total_은파수량집계_화명조경_백화점화장실인테리어" xfId="7773"/>
    <cellStyle name="1_total_은파수량집계_화명조경_울산FITNESS인테리어" xfId="7774"/>
    <cellStyle name="1_total_조경포장,관로시설" xfId="7775"/>
    <cellStyle name="1_total_조경포장,관로시설_단위수량" xfId="7776"/>
    <cellStyle name="1_total_조경포장,관로시설_단위수량1" xfId="7777"/>
    <cellStyle name="1_total_조경포장,관로시설_단위수량산출" xfId="7778"/>
    <cellStyle name="1_total_조경포장,관로시설_도곡단위수량" xfId="7779"/>
    <cellStyle name="1_total_조경포장,관로시설_수량산출서-11.25" xfId="7780"/>
    <cellStyle name="1_total_조경포장,관로시설_수량산출서-11.25_단위수량" xfId="7781"/>
    <cellStyle name="1_total_조경포장,관로시설_수량산출서-11.25_단위수량1" xfId="7782"/>
    <cellStyle name="1_total_조경포장,관로시설_수량산출서-11.25_단위수량산출" xfId="7783"/>
    <cellStyle name="1_total_조경포장,관로시설_수량산출서-11.25_도곡단위수량" xfId="7784"/>
    <cellStyle name="1_total_조경포장,관로시설_수량산출서-11.25_철거단위수량" xfId="7785"/>
    <cellStyle name="1_total_조경포장,관로시설_수량산출서-11.25_한수단위수량" xfId="7786"/>
    <cellStyle name="1_total_조경포장,관로시설_수량산출서-1201" xfId="7787"/>
    <cellStyle name="1_total_조경포장,관로시설_수량산출서-1201_단위수량" xfId="7788"/>
    <cellStyle name="1_total_조경포장,관로시설_수량산출서-1201_단위수량1" xfId="7789"/>
    <cellStyle name="1_total_조경포장,관로시설_수량산출서-1201_단위수량산출" xfId="7790"/>
    <cellStyle name="1_total_조경포장,관로시설_수량산출서-1201_도곡단위수량" xfId="7791"/>
    <cellStyle name="1_total_조경포장,관로시설_수량산출서-1201_철거단위수량" xfId="7792"/>
    <cellStyle name="1_total_조경포장,관로시설_수량산출서-1201_한수단위수량" xfId="7793"/>
    <cellStyle name="1_total_조경포장,관로시설_시설물단위수량" xfId="7794"/>
    <cellStyle name="1_total_조경포장,관로시설_시설물단위수량1" xfId="7795"/>
    <cellStyle name="1_total_조경포장,관로시설_시설물단위수량1_시설물단위수량" xfId="7796"/>
    <cellStyle name="1_total_조경포장,관로시설_오창수량산출서" xfId="7797"/>
    <cellStyle name="1_total_조경포장,관로시설_오창수량산출서_단위수량" xfId="7798"/>
    <cellStyle name="1_total_조경포장,관로시설_오창수량산출서_단위수량1" xfId="7799"/>
    <cellStyle name="1_total_조경포장,관로시설_오창수량산출서_단위수량산출" xfId="7800"/>
    <cellStyle name="1_total_조경포장,관로시설_오창수량산출서_도곡단위수량" xfId="7801"/>
    <cellStyle name="1_total_조경포장,관로시설_오창수량산출서_수량산출서-11.25" xfId="7802"/>
    <cellStyle name="1_total_조경포장,관로시설_오창수량산출서_수량산출서-11.25_단위수량" xfId="7803"/>
    <cellStyle name="1_total_조경포장,관로시설_오창수량산출서_수량산출서-11.25_단위수량1" xfId="7804"/>
    <cellStyle name="1_total_조경포장,관로시설_오창수량산출서_수량산출서-11.25_단위수량산출" xfId="7805"/>
    <cellStyle name="1_total_조경포장,관로시설_오창수량산출서_수량산출서-11.25_도곡단위수량" xfId="7806"/>
    <cellStyle name="1_total_조경포장,관로시설_오창수량산출서_수량산출서-11.25_철거단위수량" xfId="7807"/>
    <cellStyle name="1_total_조경포장,관로시설_오창수량산출서_수량산출서-11.25_한수단위수량" xfId="7808"/>
    <cellStyle name="1_total_조경포장,관로시설_오창수량산출서_수량산출서-1201" xfId="7809"/>
    <cellStyle name="1_total_조경포장,관로시설_오창수량산출서_수량산출서-1201_단위수량" xfId="7810"/>
    <cellStyle name="1_total_조경포장,관로시설_오창수량산출서_수량산출서-1201_단위수량1" xfId="7811"/>
    <cellStyle name="1_total_조경포장,관로시설_오창수량산출서_수량산출서-1201_단위수량산출" xfId="7812"/>
    <cellStyle name="1_total_조경포장,관로시설_오창수량산출서_수량산출서-1201_도곡단위수량" xfId="7813"/>
    <cellStyle name="1_total_조경포장,관로시설_오창수량산출서_수량산출서-1201_철거단위수량" xfId="7814"/>
    <cellStyle name="1_total_조경포장,관로시설_오창수량산출서_수량산출서-1201_한수단위수량" xfId="7815"/>
    <cellStyle name="1_total_조경포장,관로시설_오창수량산출서_시설물단위수량" xfId="7816"/>
    <cellStyle name="1_total_조경포장,관로시설_오창수량산출서_시설물단위수량1" xfId="7817"/>
    <cellStyle name="1_total_조경포장,관로시설_오창수량산출서_시설물단위수량1_시설물단위수량" xfId="7818"/>
    <cellStyle name="1_total_조경포장,관로시설_오창수량산출서_철거단위수량" xfId="7819"/>
    <cellStyle name="1_total_조경포장,관로시설_오창수량산출서_한수단위수량" xfId="7820"/>
    <cellStyle name="1_total_조경포장,관로시설_철거단위수량" xfId="7821"/>
    <cellStyle name="1_total_조경포장,관로시설_한수단위수량" xfId="7822"/>
    <cellStyle name="1_total_철거단위수량" xfId="7823"/>
    <cellStyle name="1_total_총괄내역0518" xfId="7824"/>
    <cellStyle name="1_total_총괄내역0518_222" xfId="7825"/>
    <cellStyle name="1_total_총괄내역0518_강진생태연못0224" xfId="7826"/>
    <cellStyle name="1_total_총괄내역0518_강진생태연못0224_222" xfId="7827"/>
    <cellStyle name="1_total_총괄내역0518_구로리설계예산서1029" xfId="7828"/>
    <cellStyle name="1_total_총괄내역0518_구로리설계예산서1029_222" xfId="7829"/>
    <cellStyle name="1_total_총괄내역0518_구로리설계예산서1029_강진생태연못0224" xfId="7830"/>
    <cellStyle name="1_total_총괄내역0518_구로리설계예산서1029_강진생태연못0224_222" xfId="7831"/>
    <cellStyle name="1_total_총괄내역0518_구로리설계예산서1029_내역서1128" xfId="7832"/>
    <cellStyle name="1_total_총괄내역0518_구로리설계예산서1029_내역서1128_양목초교 학교공원화사업변경내역서(06.04.14)" xfId="7833"/>
    <cellStyle name="1_total_총괄내역0518_구로리설계예산서1029_연못조성 수정" xfId="7834"/>
    <cellStyle name="1_total_총괄내역0518_구로리설계예산서1029_연못조성 수정_222" xfId="7835"/>
    <cellStyle name="1_total_총괄내역0518_구로리설계예산서1029_충장 체육공원증액설변" xfId="7836"/>
    <cellStyle name="1_total_총괄내역0518_구로리설계예산서1118준공" xfId="7837"/>
    <cellStyle name="1_total_총괄내역0518_구로리설계예산서1118준공_222" xfId="7838"/>
    <cellStyle name="1_total_총괄내역0518_구로리설계예산서1118준공_강진생태연못0224" xfId="7839"/>
    <cellStyle name="1_total_총괄내역0518_구로리설계예산서1118준공_강진생태연못0224_222" xfId="7840"/>
    <cellStyle name="1_total_총괄내역0518_구로리설계예산서1118준공_내역서1128" xfId="7841"/>
    <cellStyle name="1_total_총괄내역0518_구로리설계예산서1118준공_내역서1128_양목초교 학교공원화사업변경내역서(06.04.14)" xfId="7842"/>
    <cellStyle name="1_total_총괄내역0518_구로리설계예산서1118준공_연못조성 수정" xfId="7843"/>
    <cellStyle name="1_total_총괄내역0518_구로리설계예산서1118준공_연못조성 수정_222" xfId="7844"/>
    <cellStyle name="1_total_총괄내역0518_구로리설계예산서1118준공_충장 체육공원증액설변" xfId="7845"/>
    <cellStyle name="1_total_총괄내역0518_구로리설계예산서조경" xfId="7846"/>
    <cellStyle name="1_total_총괄내역0518_구로리설계예산서조경_222" xfId="7847"/>
    <cellStyle name="1_total_총괄내역0518_구로리설계예산서조경_강진생태연못0224" xfId="7848"/>
    <cellStyle name="1_total_총괄내역0518_구로리설계예산서조경_강진생태연못0224_222" xfId="7849"/>
    <cellStyle name="1_total_총괄내역0518_구로리설계예산서조경_내역서1128" xfId="7850"/>
    <cellStyle name="1_total_총괄내역0518_구로리설계예산서조경_내역서1128_양목초교 학교공원화사업변경내역서(06.04.14)" xfId="7851"/>
    <cellStyle name="1_total_총괄내역0518_구로리설계예산서조경_연못조성 수정" xfId="7852"/>
    <cellStyle name="1_total_총괄내역0518_구로리설계예산서조경_연못조성 수정_222" xfId="7853"/>
    <cellStyle name="1_total_총괄내역0518_구로리설계예산서조경_충장 체육공원증액설변" xfId="7854"/>
    <cellStyle name="1_total_총괄내역0518_구로리어린이공원예산서(조경)1125" xfId="7855"/>
    <cellStyle name="1_total_총괄내역0518_구로리어린이공원예산서(조경)1125_222" xfId="7856"/>
    <cellStyle name="1_total_총괄내역0518_구로리어린이공원예산서(조경)1125_강진생태연못0224" xfId="7857"/>
    <cellStyle name="1_total_총괄내역0518_구로리어린이공원예산서(조경)1125_강진생태연못0224_222" xfId="7858"/>
    <cellStyle name="1_total_총괄내역0518_구로리어린이공원예산서(조경)1125_내역서1128" xfId="7859"/>
    <cellStyle name="1_total_총괄내역0518_구로리어린이공원예산서(조경)1125_내역서1128_양목초교 학교공원화사업변경내역서(06.04.14)" xfId="7860"/>
    <cellStyle name="1_total_총괄내역0518_구로리어린이공원예산서(조경)1125_연못조성 수정" xfId="7861"/>
    <cellStyle name="1_total_총괄내역0518_구로리어린이공원예산서(조경)1125_연못조성 수정_222" xfId="7862"/>
    <cellStyle name="1_total_총괄내역0518_구로리어린이공원예산서(조경)1125_충장 체육공원증액설변" xfId="7863"/>
    <cellStyle name="1_total_총괄내역0518_내역서" xfId="7864"/>
    <cellStyle name="1_total_총괄내역0518_내역서_222" xfId="7865"/>
    <cellStyle name="1_total_총괄내역0518_내역서_강진생태연못0224" xfId="7866"/>
    <cellStyle name="1_total_총괄내역0518_내역서_강진생태연못0224_222" xfId="7867"/>
    <cellStyle name="1_total_총괄내역0518_내역서_내역서1128" xfId="7868"/>
    <cellStyle name="1_total_총괄내역0518_내역서_내역서1128_양목초교 학교공원화사업변경내역서(06.04.14)" xfId="7869"/>
    <cellStyle name="1_total_총괄내역0518_내역서_연못조성 수정" xfId="7870"/>
    <cellStyle name="1_total_총괄내역0518_내역서_연못조성 수정_222" xfId="7871"/>
    <cellStyle name="1_total_총괄내역0518_내역서_충장 체육공원증액설변" xfId="7872"/>
    <cellStyle name="1_total_총괄내역0518_내역서1128" xfId="7873"/>
    <cellStyle name="1_total_총괄내역0518_내역서1128_양목초교 학교공원화사업변경내역서(06.04.14)" xfId="7874"/>
    <cellStyle name="1_total_총괄내역0518_노임단가표" xfId="7875"/>
    <cellStyle name="1_total_총괄내역0518_노임단가표_222" xfId="7876"/>
    <cellStyle name="1_total_총괄내역0518_노임단가표_강진생태연못0224" xfId="7877"/>
    <cellStyle name="1_total_총괄내역0518_노임단가표_강진생태연못0224_222" xfId="7878"/>
    <cellStyle name="1_total_총괄내역0518_노임단가표_내역서1128" xfId="7879"/>
    <cellStyle name="1_total_총괄내역0518_노임단가표_내역서1128_양목초교 학교공원화사업변경내역서(06.04.14)" xfId="7880"/>
    <cellStyle name="1_total_총괄내역0518_노임단가표_연못조성 수정" xfId="7881"/>
    <cellStyle name="1_total_총괄내역0518_노임단가표_연못조성 수정_222" xfId="7882"/>
    <cellStyle name="1_total_총괄내역0518_노임단가표_충장 체육공원증액설변" xfId="7883"/>
    <cellStyle name="1_total_총괄내역0518_수도권매립지" xfId="7884"/>
    <cellStyle name="1_total_총괄내역0518_수도권매립지_222" xfId="7885"/>
    <cellStyle name="1_total_총괄내역0518_수도권매립지_강진생태연못0224" xfId="7886"/>
    <cellStyle name="1_total_총괄내역0518_수도권매립지_강진생태연못0224_222" xfId="7887"/>
    <cellStyle name="1_total_총괄내역0518_수도권매립지_내역서1128" xfId="7888"/>
    <cellStyle name="1_total_총괄내역0518_수도권매립지_내역서1128_양목초교 학교공원화사업변경내역서(06.04.14)" xfId="7889"/>
    <cellStyle name="1_total_총괄내역0518_수도권매립지_연못조성 수정" xfId="7890"/>
    <cellStyle name="1_total_총괄내역0518_수도권매립지_연못조성 수정_222" xfId="7891"/>
    <cellStyle name="1_total_총괄내역0518_수도권매립지_충장 체육공원증액설변" xfId="7892"/>
    <cellStyle name="1_total_총괄내역0518_수도권매립지1004(발주용)" xfId="7893"/>
    <cellStyle name="1_total_총괄내역0518_수도권매립지1004(발주용)_222" xfId="7894"/>
    <cellStyle name="1_total_총괄내역0518_수도권매립지1004(발주용)_강진생태연못0224" xfId="7895"/>
    <cellStyle name="1_total_총괄내역0518_수도권매립지1004(발주용)_강진생태연못0224_222" xfId="7896"/>
    <cellStyle name="1_total_총괄내역0518_수도권매립지1004(발주용)_내역서1128" xfId="7897"/>
    <cellStyle name="1_total_총괄내역0518_수도권매립지1004(발주용)_내역서1128_양목초교 학교공원화사업변경내역서(06.04.14)" xfId="7898"/>
    <cellStyle name="1_total_총괄내역0518_수도권매립지1004(발주용)_연못조성 수정" xfId="7899"/>
    <cellStyle name="1_total_총괄내역0518_수도권매립지1004(발주용)_연못조성 수정_222" xfId="7900"/>
    <cellStyle name="1_total_총괄내역0518_수도권매립지1004(발주용)_충장 체육공원증액설변" xfId="7901"/>
    <cellStyle name="1_total_총괄내역0518_연못조성 수정" xfId="7902"/>
    <cellStyle name="1_total_총괄내역0518_연못조성 수정_222" xfId="7903"/>
    <cellStyle name="1_total_총괄내역0518_일신건영설계예산서(0211)" xfId="7904"/>
    <cellStyle name="1_total_총괄내역0518_일신건영설계예산서(0211)_222" xfId="7905"/>
    <cellStyle name="1_total_총괄내역0518_일신건영설계예산서(0211)_강진생태연못0224" xfId="7906"/>
    <cellStyle name="1_total_총괄내역0518_일신건영설계예산서(0211)_강진생태연못0224_222" xfId="7907"/>
    <cellStyle name="1_total_총괄내역0518_일신건영설계예산서(0211)_내역서1128" xfId="7908"/>
    <cellStyle name="1_total_총괄내역0518_일신건영설계예산서(0211)_내역서1128_양목초교 학교공원화사업변경내역서(06.04.14)" xfId="7909"/>
    <cellStyle name="1_total_총괄내역0518_일신건영설계예산서(0211)_연못조성 수정" xfId="7910"/>
    <cellStyle name="1_total_총괄내역0518_일신건영설계예산서(0211)_연못조성 수정_222" xfId="7911"/>
    <cellStyle name="1_total_총괄내역0518_일신건영설계예산서(0211)_충장 체육공원증액설변" xfId="7912"/>
    <cellStyle name="1_total_총괄내역0518_일위대가" xfId="7913"/>
    <cellStyle name="1_total_총괄내역0518_일위대가_222" xfId="7914"/>
    <cellStyle name="1_total_총괄내역0518_일위대가_강진생태연못0224" xfId="7915"/>
    <cellStyle name="1_total_총괄내역0518_일위대가_강진생태연못0224_222" xfId="7916"/>
    <cellStyle name="1_total_총괄내역0518_일위대가_내역서1128" xfId="7917"/>
    <cellStyle name="1_total_총괄내역0518_일위대가_내역서1128_양목초교 학교공원화사업변경내역서(06.04.14)" xfId="7918"/>
    <cellStyle name="1_total_총괄내역0518_일위대가_연못조성 수정" xfId="7919"/>
    <cellStyle name="1_total_총괄내역0518_일위대가_연못조성 수정_222" xfId="7920"/>
    <cellStyle name="1_total_총괄내역0518_일위대가_충장 체육공원증액설변" xfId="7921"/>
    <cellStyle name="1_total_총괄내역0518_자재단가표" xfId="7922"/>
    <cellStyle name="1_total_총괄내역0518_자재단가표_222" xfId="7923"/>
    <cellStyle name="1_total_총괄내역0518_자재단가표_강진생태연못0224" xfId="7924"/>
    <cellStyle name="1_total_총괄내역0518_자재단가표_강진생태연못0224_222" xfId="7925"/>
    <cellStyle name="1_total_총괄내역0518_자재단가표_내역서1128" xfId="7926"/>
    <cellStyle name="1_total_총괄내역0518_자재단가표_내역서1128_양목초교 학교공원화사업변경내역서(06.04.14)" xfId="7927"/>
    <cellStyle name="1_total_총괄내역0518_자재단가표_연못조성 수정" xfId="7928"/>
    <cellStyle name="1_total_총괄내역0518_자재단가표_연못조성 수정_222" xfId="7929"/>
    <cellStyle name="1_total_총괄내역0518_자재단가표_충장 체육공원증액설변" xfId="7930"/>
    <cellStyle name="1_total_총괄내역0518_장안초등학교내역0814" xfId="7931"/>
    <cellStyle name="1_total_총괄내역0518_장안초등학교내역0814_222" xfId="7932"/>
    <cellStyle name="1_total_총괄내역0518_장안초등학교내역0814_강진생태연못0224" xfId="7933"/>
    <cellStyle name="1_total_총괄내역0518_장안초등학교내역0814_강진생태연못0224_222" xfId="7934"/>
    <cellStyle name="1_total_총괄내역0518_장안초등학교내역0814_내역서1128" xfId="7935"/>
    <cellStyle name="1_total_총괄내역0518_장안초등학교내역0814_내역서1128_양목초교 학교공원화사업변경내역서(06.04.14)" xfId="7936"/>
    <cellStyle name="1_total_총괄내역0518_장안초등학교내역0814_연못조성 수정" xfId="7937"/>
    <cellStyle name="1_total_총괄내역0518_장안초등학교내역0814_연못조성 수정_222" xfId="7938"/>
    <cellStyle name="1_total_총괄내역0518_장안초등학교내역0814_충장 체육공원증액설변" xfId="7939"/>
    <cellStyle name="1_total_총괄내역0518_충장 체육공원증액설변" xfId="7940"/>
    <cellStyle name="1_total_최종_내역서-산림재해위험지" xfId="7941"/>
    <cellStyle name="1_total_충남대단위수량" xfId="7942"/>
    <cellStyle name="1_total_충장 체육공원증액설변" xfId="7943"/>
    <cellStyle name="1_total_터미널1" xfId="7944"/>
    <cellStyle name="1_total_터미널1-0" xfId="7945"/>
    <cellStyle name="1_total_터미널1-0_백화점화장실인테리어" xfId="7946"/>
    <cellStyle name="1_total_터미널1-0_울산FITNESS인테리어" xfId="7947"/>
    <cellStyle name="1_total_터미널1-0_화명조경" xfId="7948"/>
    <cellStyle name="1_total_터미널1-0_화명조경_백화점화장실인테리어" xfId="7949"/>
    <cellStyle name="1_total_터미널1-0_화명조경_울산FITNESS인테리어" xfId="7950"/>
    <cellStyle name="1_total_폐기물-수해복구" xfId="7951"/>
    <cellStyle name="1_total_한수단위수량" xfId="7952"/>
    <cellStyle name="1_total_현충묘지-예산서(조경)" xfId="7953"/>
    <cellStyle name="1_total_현충묘지-예산서(조경)_00-표지예정공정표" xfId="7954"/>
    <cellStyle name="1_total_현충묘지-예산서(조경)_까르프-표지예정공정표" xfId="7955"/>
    <cellStyle name="1_total_현충묘지-예산서(조경)_목동내역" xfId="7956"/>
    <cellStyle name="1_total_현충묘지-예산서(조경)_목동내역_폐기물집계" xfId="7957"/>
    <cellStyle name="1_total_현충묘지-예산서(조경)_아리랑-표지-공정표" xfId="7958"/>
    <cellStyle name="1_total_현충묘지-예산서(조경)_예산서-엑셀변환양식100" xfId="7959"/>
    <cellStyle name="1_total_현충묘지-예산서(조경)_예산서-엑셀변환양식100_00-예산서양식100" xfId="7960"/>
    <cellStyle name="1_total_현충묘지-예산서(조경)_예산서-엑셀변환양식100_목동내역" xfId="7961"/>
    <cellStyle name="1_total_현충묘지-예산서(조경)_예산서-엑셀변환양식100_목동내역_폐기물집계" xfId="7962"/>
    <cellStyle name="1_total_현충묘지-예산서(조경)_표지-공정표" xfId="7963"/>
    <cellStyle name="1_total_현충묘지-예산서(조경)_표지예정공정표" xfId="7964"/>
    <cellStyle name="1_total_현충묘지-예산서(조경)_-표지예정공정표" xfId="7965"/>
    <cellStyle name="1_total_화명공사비" xfId="7966"/>
    <cellStyle name="1_total_화명조경" xfId="7967"/>
    <cellStyle name="1_total_화명조경_백화점화장실인테리어" xfId="7968"/>
    <cellStyle name="1_total_화명조경_울산FITNESS인테리어" xfId="7969"/>
    <cellStyle name="1_total_휴게시설" xfId="7970"/>
    <cellStyle name="1_total_휴게시설_단위수량" xfId="7971"/>
    <cellStyle name="1_total_휴게시설_단위수량1" xfId="7972"/>
    <cellStyle name="1_total_휴게시설_단위수량산출" xfId="7973"/>
    <cellStyle name="1_total_휴게시설_도곡단위수량" xfId="7974"/>
    <cellStyle name="1_total_휴게시설_수량산출서-11.25" xfId="7975"/>
    <cellStyle name="1_total_휴게시설_수량산출서-11.25_단위수량" xfId="7976"/>
    <cellStyle name="1_total_휴게시설_수량산출서-11.25_단위수량1" xfId="7977"/>
    <cellStyle name="1_total_휴게시설_수량산출서-11.25_단위수량산출" xfId="7978"/>
    <cellStyle name="1_total_휴게시설_수량산출서-11.25_도곡단위수량" xfId="7979"/>
    <cellStyle name="1_total_휴게시설_수량산출서-11.25_철거단위수량" xfId="7980"/>
    <cellStyle name="1_total_휴게시설_수량산출서-11.25_한수단위수량" xfId="7981"/>
    <cellStyle name="1_total_휴게시설_수량산출서-1201" xfId="7982"/>
    <cellStyle name="1_total_휴게시설_수량산출서-1201_단위수량" xfId="7983"/>
    <cellStyle name="1_total_휴게시설_수량산출서-1201_단위수량1" xfId="7984"/>
    <cellStyle name="1_total_휴게시설_수량산출서-1201_단위수량산출" xfId="7985"/>
    <cellStyle name="1_total_휴게시설_수량산출서-1201_도곡단위수량" xfId="7986"/>
    <cellStyle name="1_total_휴게시설_수량산출서-1201_철거단위수량" xfId="7987"/>
    <cellStyle name="1_total_휴게시설_수량산출서-1201_한수단위수량" xfId="7988"/>
    <cellStyle name="1_total_휴게시설_시설물단위수량" xfId="7989"/>
    <cellStyle name="1_total_휴게시설_시설물단위수량1" xfId="7990"/>
    <cellStyle name="1_total_휴게시설_시설물단위수량1_시설물단위수량" xfId="7991"/>
    <cellStyle name="1_total_휴게시설_오창수량산출서" xfId="7992"/>
    <cellStyle name="1_total_휴게시설_오창수량산출서_단위수량" xfId="7993"/>
    <cellStyle name="1_total_휴게시설_오창수량산출서_단위수량1" xfId="7994"/>
    <cellStyle name="1_total_휴게시설_오창수량산출서_단위수량산출" xfId="7995"/>
    <cellStyle name="1_total_휴게시설_오창수량산출서_도곡단위수량" xfId="7996"/>
    <cellStyle name="1_total_휴게시설_오창수량산출서_수량산출서-11.25" xfId="7997"/>
    <cellStyle name="1_total_휴게시설_오창수량산출서_수량산출서-11.25_단위수량" xfId="7998"/>
    <cellStyle name="1_total_휴게시설_오창수량산출서_수량산출서-11.25_단위수량1" xfId="7999"/>
    <cellStyle name="1_total_휴게시설_오창수량산출서_수량산출서-11.25_단위수량산출" xfId="8000"/>
    <cellStyle name="1_total_휴게시설_오창수량산출서_수량산출서-11.25_도곡단위수량" xfId="8001"/>
    <cellStyle name="1_total_휴게시설_오창수량산출서_수량산출서-11.25_철거단위수량" xfId="8002"/>
    <cellStyle name="1_total_휴게시설_오창수량산출서_수량산출서-11.25_한수단위수량" xfId="8003"/>
    <cellStyle name="1_total_휴게시설_오창수량산출서_수량산출서-1201" xfId="8004"/>
    <cellStyle name="1_total_휴게시설_오창수량산출서_수량산출서-1201_단위수량" xfId="8005"/>
    <cellStyle name="1_total_휴게시설_오창수량산출서_수량산출서-1201_단위수량1" xfId="8006"/>
    <cellStyle name="1_total_휴게시설_오창수량산출서_수량산출서-1201_단위수량산출" xfId="8007"/>
    <cellStyle name="1_total_휴게시설_오창수량산출서_수량산출서-1201_도곡단위수량" xfId="8008"/>
    <cellStyle name="1_total_휴게시설_오창수량산출서_수량산출서-1201_철거단위수량" xfId="8009"/>
    <cellStyle name="1_total_휴게시설_오창수량산출서_수량산출서-1201_한수단위수량" xfId="8010"/>
    <cellStyle name="1_total_휴게시설_오창수량산출서_시설물단위수량" xfId="8011"/>
    <cellStyle name="1_total_휴게시설_오창수량산출서_시설물단위수량1" xfId="8012"/>
    <cellStyle name="1_total_휴게시설_오창수량산출서_시설물단위수량1_시설물단위수량" xfId="8013"/>
    <cellStyle name="1_total_휴게시설_오창수량산출서_철거단위수량" xfId="8014"/>
    <cellStyle name="1_total_휴게시설_오창수량산출서_한수단위수량" xfId="8015"/>
    <cellStyle name="1_total_휴게시설_철거단위수량" xfId="8016"/>
    <cellStyle name="1_total_휴게시설_한수단위수량" xfId="8017"/>
    <cellStyle name="1_tree" xfId="8018"/>
    <cellStyle name="1_tree_00-예산서양식100" xfId="8019"/>
    <cellStyle name="1_tree_07마을마당정비-설계서" xfId="8020"/>
    <cellStyle name="1_tree_10.24종합" xfId="8021"/>
    <cellStyle name="1_tree_10.24종합_단위수량" xfId="8022"/>
    <cellStyle name="1_tree_10.24종합_단위수량1" xfId="8023"/>
    <cellStyle name="1_tree_10.24종합_단위수량산출" xfId="8024"/>
    <cellStyle name="1_tree_10.24종합_도곡단위수량" xfId="8025"/>
    <cellStyle name="1_tree_10.24종합_수량산출서-11.25" xfId="8026"/>
    <cellStyle name="1_tree_10.24종합_수량산출서-11.25_단위수량" xfId="8027"/>
    <cellStyle name="1_tree_10.24종합_수량산출서-11.25_단위수량1" xfId="8028"/>
    <cellStyle name="1_tree_10.24종합_수량산출서-11.25_단위수량산출" xfId="8029"/>
    <cellStyle name="1_tree_10.24종합_수량산출서-11.25_도곡단위수량" xfId="8030"/>
    <cellStyle name="1_tree_10.24종합_수량산출서-11.25_철거단위수량" xfId="8031"/>
    <cellStyle name="1_tree_10.24종합_수량산출서-11.25_한수단위수량" xfId="8032"/>
    <cellStyle name="1_tree_10.24종합_수량산출서-1201" xfId="8033"/>
    <cellStyle name="1_tree_10.24종합_수량산출서-1201_단위수량" xfId="8034"/>
    <cellStyle name="1_tree_10.24종합_수량산출서-1201_단위수량1" xfId="8035"/>
    <cellStyle name="1_tree_10.24종합_수량산출서-1201_단위수량산출" xfId="8036"/>
    <cellStyle name="1_tree_10.24종합_수량산출서-1201_도곡단위수량" xfId="8037"/>
    <cellStyle name="1_tree_10.24종합_수량산출서-1201_철거단위수량" xfId="8038"/>
    <cellStyle name="1_tree_10.24종합_수량산출서-1201_한수단위수량" xfId="8039"/>
    <cellStyle name="1_tree_10.24종합_시설물단위수량" xfId="8040"/>
    <cellStyle name="1_tree_10.24종합_시설물단위수량1" xfId="8041"/>
    <cellStyle name="1_tree_10.24종합_시설물단위수량1_시설물단위수량" xfId="8042"/>
    <cellStyle name="1_tree_10.24종합_오창수량산출서" xfId="8043"/>
    <cellStyle name="1_tree_10.24종합_오창수량산출서_단위수량" xfId="8044"/>
    <cellStyle name="1_tree_10.24종합_오창수량산출서_단위수량1" xfId="8045"/>
    <cellStyle name="1_tree_10.24종합_오창수량산출서_단위수량산출" xfId="8046"/>
    <cellStyle name="1_tree_10.24종합_오창수량산출서_도곡단위수량" xfId="8047"/>
    <cellStyle name="1_tree_10.24종합_오창수량산출서_수량산출서-11.25" xfId="8048"/>
    <cellStyle name="1_tree_10.24종합_오창수량산출서_수량산출서-11.25_단위수량" xfId="8049"/>
    <cellStyle name="1_tree_10.24종합_오창수량산출서_수량산출서-11.25_단위수량1" xfId="8050"/>
    <cellStyle name="1_tree_10.24종합_오창수량산출서_수량산출서-11.25_단위수량산출" xfId="8051"/>
    <cellStyle name="1_tree_10.24종합_오창수량산출서_수량산출서-11.25_도곡단위수량" xfId="8052"/>
    <cellStyle name="1_tree_10.24종합_오창수량산출서_수량산출서-11.25_철거단위수량" xfId="8053"/>
    <cellStyle name="1_tree_10.24종합_오창수량산출서_수량산출서-11.25_한수단위수량" xfId="8054"/>
    <cellStyle name="1_tree_10.24종합_오창수량산출서_수량산출서-1201" xfId="8055"/>
    <cellStyle name="1_tree_10.24종합_오창수량산출서_수량산출서-1201_단위수량" xfId="8056"/>
    <cellStyle name="1_tree_10.24종합_오창수량산출서_수량산출서-1201_단위수량1" xfId="8057"/>
    <cellStyle name="1_tree_10.24종합_오창수량산출서_수량산출서-1201_단위수량산출" xfId="8058"/>
    <cellStyle name="1_tree_10.24종합_오창수량산출서_수량산출서-1201_도곡단위수량" xfId="8059"/>
    <cellStyle name="1_tree_10.24종합_오창수량산출서_수량산출서-1201_철거단위수량" xfId="8060"/>
    <cellStyle name="1_tree_10.24종합_오창수량산출서_수량산출서-1201_한수단위수량" xfId="8061"/>
    <cellStyle name="1_tree_10.24종합_오창수량산출서_시설물단위수량" xfId="8062"/>
    <cellStyle name="1_tree_10.24종합_오창수량산출서_시설물단위수량1" xfId="8063"/>
    <cellStyle name="1_tree_10.24종합_오창수량산출서_시설물단위수량1_시설물단위수량" xfId="8064"/>
    <cellStyle name="1_tree_10.24종합_오창수량산출서_철거단위수량" xfId="8065"/>
    <cellStyle name="1_tree_10.24종합_오창수량산출서_한수단위수량" xfId="8066"/>
    <cellStyle name="1_tree_10.24종합_철거단위수량" xfId="8067"/>
    <cellStyle name="1_tree_10.24종합_한수단위수량" xfId="8068"/>
    <cellStyle name="1_tree_2007년상반기적용노임단가" xfId="8069"/>
    <cellStyle name="1_tree_222" xfId="8070"/>
    <cellStyle name="1_tree_a 설계서" xfId="8071"/>
    <cellStyle name="1_tree_Book2" xfId="8072"/>
    <cellStyle name="1_tree_NEW단위수량" xfId="8073"/>
    <cellStyle name="1_tree_NEW단위수량-영동" xfId="8074"/>
    <cellStyle name="1_tree_NEW단위수량-전남" xfId="8075"/>
    <cellStyle name="1_tree_NEW단위수량-주산" xfId="8076"/>
    <cellStyle name="1_tree_NEW단위수량-진안" xfId="8077"/>
    <cellStyle name="1_tree_NEW단위수량-행당" xfId="8078"/>
    <cellStyle name="1_tree_Sheet1" xfId="8079"/>
    <cellStyle name="1_tree_Sheet1_00갑지" xfId="8080"/>
    <cellStyle name="1_tree_Sheet1_00갑지_백화점화장실인테리어" xfId="8081"/>
    <cellStyle name="1_tree_Sheet1_00갑지_설계내역서" xfId="8082"/>
    <cellStyle name="1_tree_Sheet1_00갑지_설계내역서_백화점화장실인테리어" xfId="8083"/>
    <cellStyle name="1_tree_Sheet1_00갑지_설계내역서_울산FITNESS인테리어" xfId="8084"/>
    <cellStyle name="1_tree_Sheet1_00갑지_설계내역서_화명조경" xfId="8085"/>
    <cellStyle name="1_tree_Sheet1_00갑지_설계내역서_화명조경_백화점화장실인테리어" xfId="8086"/>
    <cellStyle name="1_tree_Sheet1_00갑지_설계내역서_화명조경_울산FITNESS인테리어" xfId="8087"/>
    <cellStyle name="1_tree_Sheet1_00갑지_설계내역서1월7일" xfId="8088"/>
    <cellStyle name="1_tree_Sheet1_00갑지_설계내역서1월7일_백화점화장실인테리어" xfId="8089"/>
    <cellStyle name="1_tree_Sheet1_00갑지_설계내역서1월7일_울산FITNESS인테리어" xfId="8090"/>
    <cellStyle name="1_tree_Sheet1_00갑지_설계내역서1월7일_화명조경" xfId="8091"/>
    <cellStyle name="1_tree_Sheet1_00갑지_설계내역서1월7일_화명조경_백화점화장실인테리어" xfId="8092"/>
    <cellStyle name="1_tree_Sheet1_00갑지_설계내역서1월7일_화명조경_울산FITNESS인테리어" xfId="8093"/>
    <cellStyle name="1_tree_Sheet1_00갑지_울산FITNESS인테리어" xfId="8094"/>
    <cellStyle name="1_tree_Sheet1_00갑지_화명조경" xfId="8095"/>
    <cellStyle name="1_tree_Sheet1_00갑지_화명조경_백화점화장실인테리어" xfId="8096"/>
    <cellStyle name="1_tree_Sheet1_00갑지_화명조경_울산FITNESS인테리어" xfId="8097"/>
    <cellStyle name="1_tree_Sheet1_과천놀이터설계서" xfId="8098"/>
    <cellStyle name="1_tree_Sheet1_과천놀이터설계서_백화점화장실인테리어" xfId="8099"/>
    <cellStyle name="1_tree_Sheet1_과천놀이터설계서_설계내역서" xfId="8100"/>
    <cellStyle name="1_tree_Sheet1_과천놀이터설계서_설계내역서_백화점화장실인테리어" xfId="8101"/>
    <cellStyle name="1_tree_Sheet1_과천놀이터설계서_설계내역서_울산FITNESS인테리어" xfId="8102"/>
    <cellStyle name="1_tree_Sheet1_과천놀이터설계서_설계내역서_화명조경" xfId="8103"/>
    <cellStyle name="1_tree_Sheet1_과천놀이터설계서_설계내역서_화명조경_백화점화장실인테리어" xfId="8104"/>
    <cellStyle name="1_tree_Sheet1_과천놀이터설계서_설계내역서_화명조경_울산FITNESS인테리어" xfId="8105"/>
    <cellStyle name="1_tree_Sheet1_과천놀이터설계서_설계내역서1월7일" xfId="8106"/>
    <cellStyle name="1_tree_Sheet1_과천놀이터설계서_설계내역서1월7일_백화점화장실인테리어" xfId="8107"/>
    <cellStyle name="1_tree_Sheet1_과천놀이터설계서_설계내역서1월7일_울산FITNESS인테리어" xfId="8108"/>
    <cellStyle name="1_tree_Sheet1_과천놀이터설계서_설계내역서1월7일_화명조경" xfId="8109"/>
    <cellStyle name="1_tree_Sheet1_과천놀이터설계서_설계내역서1월7일_화명조경_백화점화장실인테리어" xfId="8110"/>
    <cellStyle name="1_tree_Sheet1_과천놀이터설계서_설계내역서1월7일_화명조경_울산FITNESS인테리어" xfId="8111"/>
    <cellStyle name="1_tree_Sheet1_과천놀이터설계서_울산FITNESS인테리어" xfId="8112"/>
    <cellStyle name="1_tree_Sheet1_과천놀이터설계서_화명조경" xfId="8113"/>
    <cellStyle name="1_tree_Sheet1_과천놀이터설계서_화명조경_백화점화장실인테리어" xfId="8114"/>
    <cellStyle name="1_tree_Sheet1_과천놀이터설계서_화명조경_울산FITNESS인테리어" xfId="8115"/>
    <cellStyle name="1_tree_Sheet1_백화점화장실인테리어" xfId="8116"/>
    <cellStyle name="1_tree_Sheet1_울산FITNESS인테리어" xfId="8117"/>
    <cellStyle name="1_tree_Sheet1_총괄갑지" xfId="8118"/>
    <cellStyle name="1_tree_Sheet1_총괄갑지_백화점화장실인테리어" xfId="8119"/>
    <cellStyle name="1_tree_Sheet1_총괄갑지_설계내역서" xfId="8120"/>
    <cellStyle name="1_tree_Sheet1_총괄갑지_설계내역서_백화점화장실인테리어" xfId="8121"/>
    <cellStyle name="1_tree_Sheet1_총괄갑지_설계내역서_울산FITNESS인테리어" xfId="8122"/>
    <cellStyle name="1_tree_Sheet1_총괄갑지_설계내역서_화명조경" xfId="8123"/>
    <cellStyle name="1_tree_Sheet1_총괄갑지_설계내역서_화명조경_백화점화장실인테리어" xfId="8124"/>
    <cellStyle name="1_tree_Sheet1_총괄갑지_설계내역서_화명조경_울산FITNESS인테리어" xfId="8125"/>
    <cellStyle name="1_tree_Sheet1_총괄갑지_설계내역서1월7일" xfId="8126"/>
    <cellStyle name="1_tree_Sheet1_총괄갑지_설계내역서1월7일_백화점화장실인테리어" xfId="8127"/>
    <cellStyle name="1_tree_Sheet1_총괄갑지_설계내역서1월7일_울산FITNESS인테리어" xfId="8128"/>
    <cellStyle name="1_tree_Sheet1_총괄갑지_설계내역서1월7일_화명조경" xfId="8129"/>
    <cellStyle name="1_tree_Sheet1_총괄갑지_설계내역서1월7일_화명조경_백화점화장실인테리어" xfId="8130"/>
    <cellStyle name="1_tree_Sheet1_총괄갑지_설계내역서1월7일_화명조경_울산FITNESS인테리어" xfId="8131"/>
    <cellStyle name="1_tree_Sheet1_총괄갑지_울산FITNESS인테리어" xfId="8132"/>
    <cellStyle name="1_tree_Sheet1_총괄갑지_화명조경" xfId="8133"/>
    <cellStyle name="1_tree_Sheet1_총괄갑지_화명조경_백화점화장실인테리어" xfId="8134"/>
    <cellStyle name="1_tree_Sheet1_총괄갑지_화명조경_울산FITNESS인테리어" xfId="8135"/>
    <cellStyle name="1_tree_Sheet1_총괄내역서" xfId="8136"/>
    <cellStyle name="1_tree_Sheet1_총괄내역서_백화점화장실인테리어" xfId="8137"/>
    <cellStyle name="1_tree_Sheet1_총괄내역서_설계내역서" xfId="8138"/>
    <cellStyle name="1_tree_Sheet1_총괄내역서_설계내역서_백화점화장실인테리어" xfId="8139"/>
    <cellStyle name="1_tree_Sheet1_총괄내역서_설계내역서_울산FITNESS인테리어" xfId="8140"/>
    <cellStyle name="1_tree_Sheet1_총괄내역서_설계내역서_화명조경" xfId="8141"/>
    <cellStyle name="1_tree_Sheet1_총괄내역서_설계내역서_화명조경_백화점화장실인테리어" xfId="8142"/>
    <cellStyle name="1_tree_Sheet1_총괄내역서_설계내역서_화명조경_울산FITNESS인테리어" xfId="8143"/>
    <cellStyle name="1_tree_Sheet1_총괄내역서_설계내역서1월7일" xfId="8144"/>
    <cellStyle name="1_tree_Sheet1_총괄내역서_설계내역서1월7일_백화점화장실인테리어" xfId="8145"/>
    <cellStyle name="1_tree_Sheet1_총괄내역서_설계내역서1월7일_울산FITNESS인테리어" xfId="8146"/>
    <cellStyle name="1_tree_Sheet1_총괄내역서_설계내역서1월7일_화명조경" xfId="8147"/>
    <cellStyle name="1_tree_Sheet1_총괄내역서_설계내역서1월7일_화명조경_백화점화장실인테리어" xfId="8148"/>
    <cellStyle name="1_tree_Sheet1_총괄내역서_설계내역서1월7일_화명조경_울산FITNESS인테리어" xfId="8149"/>
    <cellStyle name="1_tree_Sheet1_총괄내역서_울산FITNESS인테리어" xfId="8150"/>
    <cellStyle name="1_tree_Sheet1_총괄내역서_화명조경" xfId="8151"/>
    <cellStyle name="1_tree_Sheet1_총괄내역서_화명조경_백화점화장실인테리어" xfId="8152"/>
    <cellStyle name="1_tree_Sheet1_총괄내역서_화명조경_울산FITNESS인테리어" xfId="8153"/>
    <cellStyle name="1_tree_Sheet1_화명조경" xfId="8154"/>
    <cellStyle name="1_tree_Sheet1_화명조경_백화점화장실인테리어" xfId="8155"/>
    <cellStyle name="1_tree_Sheet1_화명조경_울산FITNESS인테리어" xfId="8156"/>
    <cellStyle name="1_tree_갑지" xfId="8157"/>
    <cellStyle name="1_tree_갑지0601" xfId="8158"/>
    <cellStyle name="1_tree_갑지0601_00갑지" xfId="8159"/>
    <cellStyle name="1_tree_갑지0601_00갑지_백화점화장실인테리어" xfId="8160"/>
    <cellStyle name="1_tree_갑지0601_00갑지_설계내역서" xfId="8161"/>
    <cellStyle name="1_tree_갑지0601_00갑지_설계내역서_백화점화장실인테리어" xfId="8162"/>
    <cellStyle name="1_tree_갑지0601_00갑지_설계내역서_울산FITNESS인테리어" xfId="8163"/>
    <cellStyle name="1_tree_갑지0601_00갑지_설계내역서_화명조경" xfId="8164"/>
    <cellStyle name="1_tree_갑지0601_00갑지_설계내역서_화명조경_백화점화장실인테리어" xfId="8165"/>
    <cellStyle name="1_tree_갑지0601_00갑지_설계내역서_화명조경_울산FITNESS인테리어" xfId="8166"/>
    <cellStyle name="1_tree_갑지0601_00갑지_설계내역서1월7일" xfId="8167"/>
    <cellStyle name="1_tree_갑지0601_00갑지_설계내역서1월7일_백화점화장실인테리어" xfId="8168"/>
    <cellStyle name="1_tree_갑지0601_00갑지_설계내역서1월7일_울산FITNESS인테리어" xfId="8169"/>
    <cellStyle name="1_tree_갑지0601_00갑지_설계내역서1월7일_화명조경" xfId="8170"/>
    <cellStyle name="1_tree_갑지0601_00갑지_설계내역서1월7일_화명조경_백화점화장실인테리어" xfId="8171"/>
    <cellStyle name="1_tree_갑지0601_00갑지_설계내역서1월7일_화명조경_울산FITNESS인테리어" xfId="8172"/>
    <cellStyle name="1_tree_갑지0601_00갑지_울산FITNESS인테리어" xfId="8173"/>
    <cellStyle name="1_tree_갑지0601_00갑지_화명조경" xfId="8174"/>
    <cellStyle name="1_tree_갑지0601_00갑지_화명조경_백화점화장실인테리어" xfId="8175"/>
    <cellStyle name="1_tree_갑지0601_00갑지_화명조경_울산FITNESS인테리어" xfId="8176"/>
    <cellStyle name="1_tree_갑지0601_과천놀이터설계서" xfId="8177"/>
    <cellStyle name="1_tree_갑지0601_과천놀이터설계서_백화점화장실인테리어" xfId="8178"/>
    <cellStyle name="1_tree_갑지0601_과천놀이터설계서_설계내역서" xfId="8179"/>
    <cellStyle name="1_tree_갑지0601_과천놀이터설계서_설계내역서_백화점화장실인테리어" xfId="8180"/>
    <cellStyle name="1_tree_갑지0601_과천놀이터설계서_설계내역서_울산FITNESS인테리어" xfId="8181"/>
    <cellStyle name="1_tree_갑지0601_과천놀이터설계서_설계내역서_화명조경" xfId="8182"/>
    <cellStyle name="1_tree_갑지0601_과천놀이터설계서_설계내역서_화명조경_백화점화장실인테리어" xfId="8183"/>
    <cellStyle name="1_tree_갑지0601_과천놀이터설계서_설계내역서_화명조경_울산FITNESS인테리어" xfId="8184"/>
    <cellStyle name="1_tree_갑지0601_과천놀이터설계서_설계내역서1월7일" xfId="8185"/>
    <cellStyle name="1_tree_갑지0601_과천놀이터설계서_설계내역서1월7일_백화점화장실인테리어" xfId="8186"/>
    <cellStyle name="1_tree_갑지0601_과천놀이터설계서_설계내역서1월7일_울산FITNESS인테리어" xfId="8187"/>
    <cellStyle name="1_tree_갑지0601_과천놀이터설계서_설계내역서1월7일_화명조경" xfId="8188"/>
    <cellStyle name="1_tree_갑지0601_과천놀이터설계서_설계내역서1월7일_화명조경_백화점화장실인테리어" xfId="8189"/>
    <cellStyle name="1_tree_갑지0601_과천놀이터설계서_설계내역서1월7일_화명조경_울산FITNESS인테리어" xfId="8190"/>
    <cellStyle name="1_tree_갑지0601_과천놀이터설계서_울산FITNESS인테리어" xfId="8191"/>
    <cellStyle name="1_tree_갑지0601_과천놀이터설계서_화명조경" xfId="8192"/>
    <cellStyle name="1_tree_갑지0601_과천놀이터설계서_화명조경_백화점화장실인테리어" xfId="8193"/>
    <cellStyle name="1_tree_갑지0601_과천놀이터설계서_화명조경_울산FITNESS인테리어" xfId="8194"/>
    <cellStyle name="1_tree_갑지0601_백화점화장실인테리어" xfId="8195"/>
    <cellStyle name="1_tree_갑지0601_울산FITNESS인테리어" xfId="8196"/>
    <cellStyle name="1_tree_갑지0601_총괄갑지" xfId="8197"/>
    <cellStyle name="1_tree_갑지0601_총괄갑지_백화점화장실인테리어" xfId="8198"/>
    <cellStyle name="1_tree_갑지0601_총괄갑지_설계내역서" xfId="8199"/>
    <cellStyle name="1_tree_갑지0601_총괄갑지_설계내역서_백화점화장실인테리어" xfId="8200"/>
    <cellStyle name="1_tree_갑지0601_총괄갑지_설계내역서_울산FITNESS인테리어" xfId="8201"/>
    <cellStyle name="1_tree_갑지0601_총괄갑지_설계내역서_화명조경" xfId="8202"/>
    <cellStyle name="1_tree_갑지0601_총괄갑지_설계내역서_화명조경_백화점화장실인테리어" xfId="8203"/>
    <cellStyle name="1_tree_갑지0601_총괄갑지_설계내역서_화명조경_울산FITNESS인테리어" xfId="8204"/>
    <cellStyle name="1_tree_갑지0601_총괄갑지_설계내역서1월7일" xfId="8205"/>
    <cellStyle name="1_tree_갑지0601_총괄갑지_설계내역서1월7일_백화점화장실인테리어" xfId="8206"/>
    <cellStyle name="1_tree_갑지0601_총괄갑지_설계내역서1월7일_울산FITNESS인테리어" xfId="8207"/>
    <cellStyle name="1_tree_갑지0601_총괄갑지_설계내역서1월7일_화명조경" xfId="8208"/>
    <cellStyle name="1_tree_갑지0601_총괄갑지_설계내역서1월7일_화명조경_백화점화장실인테리어" xfId="8209"/>
    <cellStyle name="1_tree_갑지0601_총괄갑지_설계내역서1월7일_화명조경_울산FITNESS인테리어" xfId="8210"/>
    <cellStyle name="1_tree_갑지0601_총괄갑지_울산FITNESS인테리어" xfId="8211"/>
    <cellStyle name="1_tree_갑지0601_총괄갑지_화명조경" xfId="8212"/>
    <cellStyle name="1_tree_갑지0601_총괄갑지_화명조경_백화점화장실인테리어" xfId="8213"/>
    <cellStyle name="1_tree_갑지0601_총괄갑지_화명조경_울산FITNESS인테리어" xfId="8214"/>
    <cellStyle name="1_tree_갑지0601_총괄내역서" xfId="8215"/>
    <cellStyle name="1_tree_갑지0601_총괄내역서_백화점화장실인테리어" xfId="8216"/>
    <cellStyle name="1_tree_갑지0601_총괄내역서_설계내역서" xfId="8217"/>
    <cellStyle name="1_tree_갑지0601_총괄내역서_설계내역서_백화점화장실인테리어" xfId="8218"/>
    <cellStyle name="1_tree_갑지0601_총괄내역서_설계내역서_울산FITNESS인테리어" xfId="8219"/>
    <cellStyle name="1_tree_갑지0601_총괄내역서_설계내역서_화명조경" xfId="8220"/>
    <cellStyle name="1_tree_갑지0601_총괄내역서_설계내역서_화명조경_백화점화장실인테리어" xfId="8221"/>
    <cellStyle name="1_tree_갑지0601_총괄내역서_설계내역서_화명조경_울산FITNESS인테리어" xfId="8222"/>
    <cellStyle name="1_tree_갑지0601_총괄내역서_설계내역서1월7일" xfId="8223"/>
    <cellStyle name="1_tree_갑지0601_총괄내역서_설계내역서1월7일_백화점화장실인테리어" xfId="8224"/>
    <cellStyle name="1_tree_갑지0601_총괄내역서_설계내역서1월7일_울산FITNESS인테리어" xfId="8225"/>
    <cellStyle name="1_tree_갑지0601_총괄내역서_설계내역서1월7일_화명조경" xfId="8226"/>
    <cellStyle name="1_tree_갑지0601_총괄내역서_설계내역서1월7일_화명조경_백화점화장실인테리어" xfId="8227"/>
    <cellStyle name="1_tree_갑지0601_총괄내역서_설계내역서1월7일_화명조경_울산FITNESS인테리어" xfId="8228"/>
    <cellStyle name="1_tree_갑지0601_총괄내역서_울산FITNESS인테리어" xfId="8229"/>
    <cellStyle name="1_tree_갑지0601_총괄내역서_화명조경" xfId="8230"/>
    <cellStyle name="1_tree_갑지0601_총괄내역서_화명조경_백화점화장실인테리어" xfId="8231"/>
    <cellStyle name="1_tree_갑지0601_총괄내역서_화명조경_울산FITNESS인테리어" xfId="8232"/>
    <cellStyle name="1_tree_갑지0601_화명조경" xfId="8233"/>
    <cellStyle name="1_tree_갑지0601_화명조경_백화점화장실인테리어" xfId="8234"/>
    <cellStyle name="1_tree_갑지0601_화명조경_울산FITNESS인테리어" xfId="8235"/>
    <cellStyle name="1_tree_강진생태연못0224" xfId="8236"/>
    <cellStyle name="1_tree_강진생태연못0224_222" xfId="8237"/>
    <cellStyle name="1_tree_개략공사비" xfId="8238"/>
    <cellStyle name="1_tree_개략예산" xfId="8239"/>
    <cellStyle name="1_tree_골프장수목" xfId="8240"/>
    <cellStyle name="1_tree_공사비" xfId="8241"/>
    <cellStyle name="1_tree_공사비(1차조정1120)" xfId="8242"/>
    <cellStyle name="1_tree_공사비조정(1128)" xfId="8243"/>
    <cellStyle name="1_tree_공사예가(휘경동)-설계가" xfId="8244"/>
    <cellStyle name="1_tree_과천수량집계" xfId="8245"/>
    <cellStyle name="1_tree_관로시설물" xfId="8246"/>
    <cellStyle name="1_tree_관로시설물_단위수량" xfId="8247"/>
    <cellStyle name="1_tree_관로시설물_단위수량1" xfId="8248"/>
    <cellStyle name="1_tree_관로시설물_단위수량산출" xfId="8249"/>
    <cellStyle name="1_tree_관로시설물_도곡단위수량" xfId="8250"/>
    <cellStyle name="1_tree_관로시설물_수량산출서-11.25" xfId="8251"/>
    <cellStyle name="1_tree_관로시설물_수량산출서-11.25_단위수량" xfId="8252"/>
    <cellStyle name="1_tree_관로시설물_수량산출서-11.25_단위수량1" xfId="8253"/>
    <cellStyle name="1_tree_관로시설물_수량산출서-11.25_단위수량산출" xfId="8254"/>
    <cellStyle name="1_tree_관로시설물_수량산출서-11.25_도곡단위수량" xfId="8255"/>
    <cellStyle name="1_tree_관로시설물_수량산출서-11.25_철거단위수량" xfId="8256"/>
    <cellStyle name="1_tree_관로시설물_수량산출서-11.25_한수단위수량" xfId="8257"/>
    <cellStyle name="1_tree_관로시설물_수량산출서-1201" xfId="8258"/>
    <cellStyle name="1_tree_관로시설물_수량산출서-1201_단위수량" xfId="8259"/>
    <cellStyle name="1_tree_관로시설물_수량산출서-1201_단위수량1" xfId="8260"/>
    <cellStyle name="1_tree_관로시설물_수량산출서-1201_단위수량산출" xfId="8261"/>
    <cellStyle name="1_tree_관로시설물_수량산출서-1201_도곡단위수량" xfId="8262"/>
    <cellStyle name="1_tree_관로시설물_수량산출서-1201_철거단위수량" xfId="8263"/>
    <cellStyle name="1_tree_관로시설물_수량산출서-1201_한수단위수량" xfId="8264"/>
    <cellStyle name="1_tree_관로시설물_시설물단위수량" xfId="8265"/>
    <cellStyle name="1_tree_관로시설물_시설물단위수량1" xfId="8266"/>
    <cellStyle name="1_tree_관로시설물_시설물단위수량1_시설물단위수량" xfId="8267"/>
    <cellStyle name="1_tree_관로시설물_오창수량산출서" xfId="8268"/>
    <cellStyle name="1_tree_관로시설물_오창수량산출서_단위수량" xfId="8269"/>
    <cellStyle name="1_tree_관로시설물_오창수량산출서_단위수량1" xfId="8270"/>
    <cellStyle name="1_tree_관로시설물_오창수량산출서_단위수량산출" xfId="8271"/>
    <cellStyle name="1_tree_관로시설물_오창수량산출서_도곡단위수량" xfId="8272"/>
    <cellStyle name="1_tree_관로시설물_오창수량산출서_수량산출서-11.25" xfId="8273"/>
    <cellStyle name="1_tree_관로시설물_오창수량산출서_수량산출서-11.25_단위수량" xfId="8274"/>
    <cellStyle name="1_tree_관로시설물_오창수량산출서_수량산출서-11.25_단위수량1" xfId="8275"/>
    <cellStyle name="1_tree_관로시설물_오창수량산출서_수량산출서-11.25_단위수량산출" xfId="8276"/>
    <cellStyle name="1_tree_관로시설물_오창수량산출서_수량산출서-11.25_도곡단위수량" xfId="8277"/>
    <cellStyle name="1_tree_관로시설물_오창수량산출서_수량산출서-11.25_철거단위수량" xfId="8278"/>
    <cellStyle name="1_tree_관로시설물_오창수량산출서_수량산출서-11.25_한수단위수량" xfId="8279"/>
    <cellStyle name="1_tree_관로시설물_오창수량산출서_수량산출서-1201" xfId="8280"/>
    <cellStyle name="1_tree_관로시설물_오창수량산출서_수량산출서-1201_단위수량" xfId="8281"/>
    <cellStyle name="1_tree_관로시설물_오창수량산출서_수량산출서-1201_단위수량1" xfId="8282"/>
    <cellStyle name="1_tree_관로시설물_오창수량산출서_수량산출서-1201_단위수량산출" xfId="8283"/>
    <cellStyle name="1_tree_관로시설물_오창수량산출서_수량산출서-1201_도곡단위수량" xfId="8284"/>
    <cellStyle name="1_tree_관로시설물_오창수량산출서_수량산출서-1201_철거단위수량" xfId="8285"/>
    <cellStyle name="1_tree_관로시설물_오창수량산출서_수량산출서-1201_한수단위수량" xfId="8286"/>
    <cellStyle name="1_tree_관로시설물_오창수량산출서_시설물단위수량" xfId="8287"/>
    <cellStyle name="1_tree_관로시설물_오창수량산출서_시설물단위수량1" xfId="8288"/>
    <cellStyle name="1_tree_관로시설물_오창수량산출서_시설물단위수량1_시설물단위수량" xfId="8289"/>
    <cellStyle name="1_tree_관로시설물_오창수량산출서_철거단위수량" xfId="8290"/>
    <cellStyle name="1_tree_관로시설물_오창수량산출서_한수단위수량" xfId="8291"/>
    <cellStyle name="1_tree_관로시설물_철거단위수량" xfId="8292"/>
    <cellStyle name="1_tree_관로시설물_한수단위수량" xfId="8293"/>
    <cellStyle name="1_tree_구로리어린이공원예산서(조경)0613-변경2" xfId="8294"/>
    <cellStyle name="1_tree_구로리총괄내역" xfId="8295"/>
    <cellStyle name="1_tree_구로리총괄내역_222" xfId="8296"/>
    <cellStyle name="1_tree_구로리총괄내역_강진생태연못0224" xfId="8297"/>
    <cellStyle name="1_tree_구로리총괄내역_강진생태연못0224_222" xfId="8298"/>
    <cellStyle name="1_tree_구로리총괄내역_구로리설계예산서1029" xfId="8299"/>
    <cellStyle name="1_tree_구로리총괄내역_구로리설계예산서1029_222" xfId="8300"/>
    <cellStyle name="1_tree_구로리총괄내역_구로리설계예산서1029_강진생태연못0224" xfId="8301"/>
    <cellStyle name="1_tree_구로리총괄내역_구로리설계예산서1029_강진생태연못0224_222" xfId="8302"/>
    <cellStyle name="1_tree_구로리총괄내역_구로리설계예산서1029_내역서1128" xfId="8303"/>
    <cellStyle name="1_tree_구로리총괄내역_구로리설계예산서1029_내역서1128_양목초교 학교공원화사업변경내역서(06.04.14)" xfId="8304"/>
    <cellStyle name="1_tree_구로리총괄내역_구로리설계예산서1029_연못조성 수정" xfId="8305"/>
    <cellStyle name="1_tree_구로리총괄내역_구로리설계예산서1029_연못조성 수정_222" xfId="8306"/>
    <cellStyle name="1_tree_구로리총괄내역_구로리설계예산서1029_충장 체육공원증액설변" xfId="8307"/>
    <cellStyle name="1_tree_구로리총괄내역_구로리설계예산서1118준공" xfId="8308"/>
    <cellStyle name="1_tree_구로리총괄내역_구로리설계예산서1118준공_222" xfId="8309"/>
    <cellStyle name="1_tree_구로리총괄내역_구로리설계예산서1118준공_강진생태연못0224" xfId="8310"/>
    <cellStyle name="1_tree_구로리총괄내역_구로리설계예산서1118준공_강진생태연못0224_222" xfId="8311"/>
    <cellStyle name="1_tree_구로리총괄내역_구로리설계예산서1118준공_내역서1128" xfId="8312"/>
    <cellStyle name="1_tree_구로리총괄내역_구로리설계예산서1118준공_내역서1128_양목초교 학교공원화사업변경내역서(06.04.14)" xfId="8313"/>
    <cellStyle name="1_tree_구로리총괄내역_구로리설계예산서1118준공_연못조성 수정" xfId="8314"/>
    <cellStyle name="1_tree_구로리총괄내역_구로리설계예산서1118준공_연못조성 수정_222" xfId="8315"/>
    <cellStyle name="1_tree_구로리총괄내역_구로리설계예산서1118준공_충장 체육공원증액설변" xfId="8316"/>
    <cellStyle name="1_tree_구로리총괄내역_구로리설계예산서조경" xfId="8317"/>
    <cellStyle name="1_tree_구로리총괄내역_구로리설계예산서조경_222" xfId="8318"/>
    <cellStyle name="1_tree_구로리총괄내역_구로리설계예산서조경_강진생태연못0224" xfId="8319"/>
    <cellStyle name="1_tree_구로리총괄내역_구로리설계예산서조경_강진생태연못0224_222" xfId="8320"/>
    <cellStyle name="1_tree_구로리총괄내역_구로리설계예산서조경_내역서1128" xfId="8321"/>
    <cellStyle name="1_tree_구로리총괄내역_구로리설계예산서조경_내역서1128_양목초교 학교공원화사업변경내역서(06.04.14)" xfId="8322"/>
    <cellStyle name="1_tree_구로리총괄내역_구로리설계예산서조경_연못조성 수정" xfId="8323"/>
    <cellStyle name="1_tree_구로리총괄내역_구로리설계예산서조경_연못조성 수정_222" xfId="8324"/>
    <cellStyle name="1_tree_구로리총괄내역_구로리설계예산서조경_충장 체육공원증액설변" xfId="8325"/>
    <cellStyle name="1_tree_구로리총괄내역_구로리어린이공원예산서(조경)1125" xfId="8326"/>
    <cellStyle name="1_tree_구로리총괄내역_구로리어린이공원예산서(조경)1125_222" xfId="8327"/>
    <cellStyle name="1_tree_구로리총괄내역_구로리어린이공원예산서(조경)1125_강진생태연못0224" xfId="8328"/>
    <cellStyle name="1_tree_구로리총괄내역_구로리어린이공원예산서(조경)1125_강진생태연못0224_222" xfId="8329"/>
    <cellStyle name="1_tree_구로리총괄내역_구로리어린이공원예산서(조경)1125_내역서1128" xfId="8330"/>
    <cellStyle name="1_tree_구로리총괄내역_구로리어린이공원예산서(조경)1125_내역서1128_양목초교 학교공원화사업변경내역서(06.04.14)" xfId="8331"/>
    <cellStyle name="1_tree_구로리총괄내역_구로리어린이공원예산서(조경)1125_연못조성 수정" xfId="8332"/>
    <cellStyle name="1_tree_구로리총괄내역_구로리어린이공원예산서(조경)1125_연못조성 수정_222" xfId="8333"/>
    <cellStyle name="1_tree_구로리총괄내역_구로리어린이공원예산서(조경)1125_충장 체육공원증액설변" xfId="8334"/>
    <cellStyle name="1_tree_구로리총괄내역_내역서" xfId="8335"/>
    <cellStyle name="1_tree_구로리총괄내역_내역서_222" xfId="8336"/>
    <cellStyle name="1_tree_구로리총괄내역_내역서_강진생태연못0224" xfId="8337"/>
    <cellStyle name="1_tree_구로리총괄내역_내역서_강진생태연못0224_222" xfId="8338"/>
    <cellStyle name="1_tree_구로리총괄내역_내역서_내역서1128" xfId="8339"/>
    <cellStyle name="1_tree_구로리총괄내역_내역서_내역서1128_양목초교 학교공원화사업변경내역서(06.04.14)" xfId="8340"/>
    <cellStyle name="1_tree_구로리총괄내역_내역서_연못조성 수정" xfId="8341"/>
    <cellStyle name="1_tree_구로리총괄내역_내역서_연못조성 수정_222" xfId="8342"/>
    <cellStyle name="1_tree_구로리총괄내역_내역서_충장 체육공원증액설변" xfId="8343"/>
    <cellStyle name="1_tree_구로리총괄내역_내역서1128" xfId="8344"/>
    <cellStyle name="1_tree_구로리총괄내역_내역서1128_양목초교 학교공원화사업변경내역서(06.04.14)" xfId="8345"/>
    <cellStyle name="1_tree_구로리총괄내역_노임단가표" xfId="8346"/>
    <cellStyle name="1_tree_구로리총괄내역_노임단가표_222" xfId="8347"/>
    <cellStyle name="1_tree_구로리총괄내역_노임단가표_강진생태연못0224" xfId="8348"/>
    <cellStyle name="1_tree_구로리총괄내역_노임단가표_강진생태연못0224_222" xfId="8349"/>
    <cellStyle name="1_tree_구로리총괄내역_노임단가표_내역서1128" xfId="8350"/>
    <cellStyle name="1_tree_구로리총괄내역_노임단가표_내역서1128_양목초교 학교공원화사업변경내역서(06.04.14)" xfId="8351"/>
    <cellStyle name="1_tree_구로리총괄내역_노임단가표_연못조성 수정" xfId="8352"/>
    <cellStyle name="1_tree_구로리총괄내역_노임단가표_연못조성 수정_222" xfId="8353"/>
    <cellStyle name="1_tree_구로리총괄내역_노임단가표_충장 체육공원증액설변" xfId="8354"/>
    <cellStyle name="1_tree_구로리총괄내역_수도권매립지" xfId="8355"/>
    <cellStyle name="1_tree_구로리총괄내역_수도권매립지_222" xfId="8356"/>
    <cellStyle name="1_tree_구로리총괄내역_수도권매립지_강진생태연못0224" xfId="8357"/>
    <cellStyle name="1_tree_구로리총괄내역_수도권매립지_강진생태연못0224_222" xfId="8358"/>
    <cellStyle name="1_tree_구로리총괄내역_수도권매립지_내역서1128" xfId="8359"/>
    <cellStyle name="1_tree_구로리총괄내역_수도권매립지_내역서1128_양목초교 학교공원화사업변경내역서(06.04.14)" xfId="8360"/>
    <cellStyle name="1_tree_구로리총괄내역_수도권매립지_연못조성 수정" xfId="8361"/>
    <cellStyle name="1_tree_구로리총괄내역_수도권매립지_연못조성 수정_222" xfId="8362"/>
    <cellStyle name="1_tree_구로리총괄내역_수도권매립지_충장 체육공원증액설변" xfId="8363"/>
    <cellStyle name="1_tree_구로리총괄내역_수도권매립지1004(발주용)" xfId="8364"/>
    <cellStyle name="1_tree_구로리총괄내역_수도권매립지1004(발주용)_222" xfId="8365"/>
    <cellStyle name="1_tree_구로리총괄내역_수도권매립지1004(발주용)_강진생태연못0224" xfId="8366"/>
    <cellStyle name="1_tree_구로리총괄내역_수도권매립지1004(발주용)_강진생태연못0224_222" xfId="8367"/>
    <cellStyle name="1_tree_구로리총괄내역_수도권매립지1004(발주용)_내역서1128" xfId="8368"/>
    <cellStyle name="1_tree_구로리총괄내역_수도권매립지1004(발주용)_내역서1128_양목초교 학교공원화사업변경내역서(06.04.14)" xfId="8369"/>
    <cellStyle name="1_tree_구로리총괄내역_수도권매립지1004(발주용)_연못조성 수정" xfId="8370"/>
    <cellStyle name="1_tree_구로리총괄내역_수도권매립지1004(발주용)_연못조성 수정_222" xfId="8371"/>
    <cellStyle name="1_tree_구로리총괄내역_수도권매립지1004(발주용)_충장 체육공원증액설변" xfId="8372"/>
    <cellStyle name="1_tree_구로리총괄내역_연못조성 수정" xfId="8373"/>
    <cellStyle name="1_tree_구로리총괄내역_연못조성 수정_222" xfId="8374"/>
    <cellStyle name="1_tree_구로리총괄내역_일신건영설계예산서(0211)" xfId="8375"/>
    <cellStyle name="1_tree_구로리총괄내역_일신건영설계예산서(0211)_222" xfId="8376"/>
    <cellStyle name="1_tree_구로리총괄내역_일신건영설계예산서(0211)_강진생태연못0224" xfId="8377"/>
    <cellStyle name="1_tree_구로리총괄내역_일신건영설계예산서(0211)_강진생태연못0224_222" xfId="8378"/>
    <cellStyle name="1_tree_구로리총괄내역_일신건영설계예산서(0211)_내역서1128" xfId="8379"/>
    <cellStyle name="1_tree_구로리총괄내역_일신건영설계예산서(0211)_내역서1128_양목초교 학교공원화사업변경내역서(06.04.14)" xfId="8380"/>
    <cellStyle name="1_tree_구로리총괄내역_일신건영설계예산서(0211)_연못조성 수정" xfId="8381"/>
    <cellStyle name="1_tree_구로리총괄내역_일신건영설계예산서(0211)_연못조성 수정_222" xfId="8382"/>
    <cellStyle name="1_tree_구로리총괄내역_일신건영설계예산서(0211)_충장 체육공원증액설변" xfId="8383"/>
    <cellStyle name="1_tree_구로리총괄내역_일위대가" xfId="8384"/>
    <cellStyle name="1_tree_구로리총괄내역_일위대가_222" xfId="8385"/>
    <cellStyle name="1_tree_구로리총괄내역_일위대가_강진생태연못0224" xfId="8386"/>
    <cellStyle name="1_tree_구로리총괄내역_일위대가_강진생태연못0224_222" xfId="8387"/>
    <cellStyle name="1_tree_구로리총괄내역_일위대가_내역서1128" xfId="8388"/>
    <cellStyle name="1_tree_구로리총괄내역_일위대가_내역서1128_양목초교 학교공원화사업변경내역서(06.04.14)" xfId="8389"/>
    <cellStyle name="1_tree_구로리총괄내역_일위대가_연못조성 수정" xfId="8390"/>
    <cellStyle name="1_tree_구로리총괄내역_일위대가_연못조성 수정_222" xfId="8391"/>
    <cellStyle name="1_tree_구로리총괄내역_일위대가_충장 체육공원증액설변" xfId="8392"/>
    <cellStyle name="1_tree_구로리총괄내역_자재단가표" xfId="8393"/>
    <cellStyle name="1_tree_구로리총괄내역_자재단가표_222" xfId="8394"/>
    <cellStyle name="1_tree_구로리총괄내역_자재단가표_강진생태연못0224" xfId="8395"/>
    <cellStyle name="1_tree_구로리총괄내역_자재단가표_강진생태연못0224_222" xfId="8396"/>
    <cellStyle name="1_tree_구로리총괄내역_자재단가표_내역서1128" xfId="8397"/>
    <cellStyle name="1_tree_구로리총괄내역_자재단가표_내역서1128_양목초교 학교공원화사업변경내역서(06.04.14)" xfId="8398"/>
    <cellStyle name="1_tree_구로리총괄내역_자재단가표_연못조성 수정" xfId="8399"/>
    <cellStyle name="1_tree_구로리총괄내역_자재단가표_연못조성 수정_222" xfId="8400"/>
    <cellStyle name="1_tree_구로리총괄내역_자재단가표_충장 체육공원증액설변" xfId="8401"/>
    <cellStyle name="1_tree_구로리총괄내역_장안초등학교내역0814" xfId="8402"/>
    <cellStyle name="1_tree_구로리총괄내역_장안초등학교내역0814_222" xfId="8403"/>
    <cellStyle name="1_tree_구로리총괄내역_장안초등학교내역0814_강진생태연못0224" xfId="8404"/>
    <cellStyle name="1_tree_구로리총괄내역_장안초등학교내역0814_강진생태연못0224_222" xfId="8405"/>
    <cellStyle name="1_tree_구로리총괄내역_장안초등학교내역0814_내역서1128" xfId="8406"/>
    <cellStyle name="1_tree_구로리총괄내역_장안초등학교내역0814_내역서1128_양목초교 학교공원화사업변경내역서(06.04.14)" xfId="8407"/>
    <cellStyle name="1_tree_구로리총괄내역_장안초등학교내역0814_연못조성 수정" xfId="8408"/>
    <cellStyle name="1_tree_구로리총괄내역_장안초등학교내역0814_연못조성 수정_222" xfId="8409"/>
    <cellStyle name="1_tree_구로리총괄내역_장안초등학교내역0814_충장 체육공원증액설변" xfId="8410"/>
    <cellStyle name="1_tree_구로리총괄내역_충장 체육공원증액설변" xfId="8411"/>
    <cellStyle name="1_tree_구조물,조형물,수목보호" xfId="8412"/>
    <cellStyle name="1_tree_구조물,조형물,수목보호_단위수량" xfId="8413"/>
    <cellStyle name="1_tree_구조물,조형물,수목보호_단위수량1" xfId="8414"/>
    <cellStyle name="1_tree_구조물,조형물,수목보호_단위수량산출" xfId="8415"/>
    <cellStyle name="1_tree_구조물,조형물,수목보호_도곡단위수량" xfId="8416"/>
    <cellStyle name="1_tree_구조물,조형물,수목보호_수량산출서-11.25" xfId="8417"/>
    <cellStyle name="1_tree_구조물,조형물,수목보호_수량산출서-11.25_단위수량" xfId="8418"/>
    <cellStyle name="1_tree_구조물,조형물,수목보호_수량산출서-11.25_단위수량1" xfId="8419"/>
    <cellStyle name="1_tree_구조물,조형물,수목보호_수량산출서-11.25_단위수량산출" xfId="8420"/>
    <cellStyle name="1_tree_구조물,조형물,수목보호_수량산출서-11.25_도곡단위수량" xfId="8421"/>
    <cellStyle name="1_tree_구조물,조형물,수목보호_수량산출서-11.25_철거단위수량" xfId="8422"/>
    <cellStyle name="1_tree_구조물,조형물,수목보호_수량산출서-11.25_한수단위수량" xfId="8423"/>
    <cellStyle name="1_tree_구조물,조형물,수목보호_수량산출서-1201" xfId="8424"/>
    <cellStyle name="1_tree_구조물,조형물,수목보호_수량산출서-1201_단위수량" xfId="8425"/>
    <cellStyle name="1_tree_구조물,조형물,수목보호_수량산출서-1201_단위수량1" xfId="8426"/>
    <cellStyle name="1_tree_구조물,조형물,수목보호_수량산출서-1201_단위수량산출" xfId="8427"/>
    <cellStyle name="1_tree_구조물,조형물,수목보호_수량산출서-1201_도곡단위수량" xfId="8428"/>
    <cellStyle name="1_tree_구조물,조형물,수목보호_수량산출서-1201_철거단위수량" xfId="8429"/>
    <cellStyle name="1_tree_구조물,조형물,수목보호_수량산출서-1201_한수단위수량" xfId="8430"/>
    <cellStyle name="1_tree_구조물,조형물,수목보호_시설물단위수량" xfId="8431"/>
    <cellStyle name="1_tree_구조물,조형물,수목보호_시설물단위수량1" xfId="8432"/>
    <cellStyle name="1_tree_구조물,조형물,수목보호_시설물단위수량1_시설물단위수량" xfId="8433"/>
    <cellStyle name="1_tree_구조물,조형물,수목보호_오창수량산출서" xfId="8434"/>
    <cellStyle name="1_tree_구조물,조형물,수목보호_오창수량산출서_단위수량" xfId="8435"/>
    <cellStyle name="1_tree_구조물,조형물,수목보호_오창수량산출서_단위수량1" xfId="8436"/>
    <cellStyle name="1_tree_구조물,조형물,수목보호_오창수량산출서_단위수량산출" xfId="8437"/>
    <cellStyle name="1_tree_구조물,조형물,수목보호_오창수량산출서_도곡단위수량" xfId="8438"/>
    <cellStyle name="1_tree_구조물,조형물,수목보호_오창수량산출서_수량산출서-11.25" xfId="8439"/>
    <cellStyle name="1_tree_구조물,조형물,수목보호_오창수량산출서_수량산출서-11.25_단위수량" xfId="8440"/>
    <cellStyle name="1_tree_구조물,조형물,수목보호_오창수량산출서_수량산출서-11.25_단위수량1" xfId="8441"/>
    <cellStyle name="1_tree_구조물,조형물,수목보호_오창수량산출서_수량산출서-11.25_단위수량산출" xfId="8442"/>
    <cellStyle name="1_tree_구조물,조형물,수목보호_오창수량산출서_수량산출서-11.25_도곡단위수량" xfId="8443"/>
    <cellStyle name="1_tree_구조물,조형물,수목보호_오창수량산출서_수량산출서-11.25_철거단위수량" xfId="8444"/>
    <cellStyle name="1_tree_구조물,조형물,수목보호_오창수량산출서_수량산출서-11.25_한수단위수량" xfId="8445"/>
    <cellStyle name="1_tree_구조물,조형물,수목보호_오창수량산출서_수량산출서-1201" xfId="8446"/>
    <cellStyle name="1_tree_구조물,조형물,수목보호_오창수량산출서_수량산출서-1201_단위수량" xfId="8447"/>
    <cellStyle name="1_tree_구조물,조형물,수목보호_오창수량산출서_수량산출서-1201_단위수량1" xfId="8448"/>
    <cellStyle name="1_tree_구조물,조형물,수목보호_오창수량산출서_수량산출서-1201_단위수량산출" xfId="8449"/>
    <cellStyle name="1_tree_구조물,조형물,수목보호_오창수량산출서_수량산출서-1201_도곡단위수량" xfId="8450"/>
    <cellStyle name="1_tree_구조물,조형물,수목보호_오창수량산출서_수량산출서-1201_철거단위수량" xfId="8451"/>
    <cellStyle name="1_tree_구조물,조형물,수목보호_오창수량산출서_수량산출서-1201_한수단위수량" xfId="8452"/>
    <cellStyle name="1_tree_구조물,조형물,수목보호_오창수량산출서_시설물단위수량" xfId="8453"/>
    <cellStyle name="1_tree_구조물,조형물,수목보호_오창수량산출서_시설물단위수량1" xfId="8454"/>
    <cellStyle name="1_tree_구조물,조형물,수목보호_오창수량산출서_시설물단위수량1_시설물단위수량" xfId="8455"/>
    <cellStyle name="1_tree_구조물,조형물,수목보호_오창수량산출서_철거단위수량" xfId="8456"/>
    <cellStyle name="1_tree_구조물,조형물,수목보호_오창수량산출서_한수단위수량" xfId="8457"/>
    <cellStyle name="1_tree_구조물,조형물,수목보호_철거단위수량" xfId="8458"/>
    <cellStyle name="1_tree_구조물,조형물,수목보호_한수단위수량" xfId="8459"/>
    <cellStyle name="1_tree_남해총괄표" xfId="8460"/>
    <cellStyle name="1_tree_남해총괄표_백화점화장실인테리어" xfId="8461"/>
    <cellStyle name="1_tree_남해총괄표_설계내역서" xfId="8462"/>
    <cellStyle name="1_tree_남해총괄표_설계내역서_백화점화장실인테리어" xfId="8463"/>
    <cellStyle name="1_tree_남해총괄표_설계내역서_울산FITNESS인테리어" xfId="8464"/>
    <cellStyle name="1_tree_남해총괄표_설계내역서_화명조경" xfId="8465"/>
    <cellStyle name="1_tree_남해총괄표_설계내역서_화명조경_백화점화장실인테리어" xfId="8466"/>
    <cellStyle name="1_tree_남해총괄표_설계내역서_화명조경_울산FITNESS인테리어" xfId="8467"/>
    <cellStyle name="1_tree_남해총괄표_설계내역서1월7일" xfId="8468"/>
    <cellStyle name="1_tree_남해총괄표_설계내역서1월7일_백화점화장실인테리어" xfId="8469"/>
    <cellStyle name="1_tree_남해총괄표_설계내역서1월7일_울산FITNESS인테리어" xfId="8470"/>
    <cellStyle name="1_tree_남해총괄표_설계내역서1월7일_화명조경" xfId="8471"/>
    <cellStyle name="1_tree_남해총괄표_설계내역서1월7일_화명조경_백화점화장실인테리어" xfId="8472"/>
    <cellStyle name="1_tree_남해총괄표_설계내역서1월7일_화명조경_울산FITNESS인테리어" xfId="8473"/>
    <cellStyle name="1_tree_남해총괄표_울산FITNESS인테리어" xfId="8474"/>
    <cellStyle name="1_tree_남해총괄표_화명조경" xfId="8475"/>
    <cellStyle name="1_tree_남해총괄표_화명조경_백화점화장실인테리어" xfId="8476"/>
    <cellStyle name="1_tree_남해총괄표_화명조경_울산FITNESS인테리어" xfId="8477"/>
    <cellStyle name="1_tree_내역서1128" xfId="8478"/>
    <cellStyle name="1_tree_내역서1128_양목초교 학교공원화사업변경내역서(06.04.14)" xfId="8479"/>
    <cellStyle name="1_tree_내역서-산림재해위험지" xfId="8480"/>
    <cellStyle name="1_tree_내역서-수해복구" xfId="8481"/>
    <cellStyle name="1_tree_단위1" xfId="8482"/>
    <cellStyle name="1_tree_단위수량" xfId="8483"/>
    <cellStyle name="1_tree_단위수량1" xfId="8484"/>
    <cellStyle name="1_tree_단위수량산출" xfId="8485"/>
    <cellStyle name="1_tree_단위수량산출_1" xfId="8486"/>
    <cellStyle name="1_tree_단위수량산출_단위수량" xfId="8487"/>
    <cellStyle name="1_tree_단위수량산출_단위수량1" xfId="8488"/>
    <cellStyle name="1_tree_단위수량산출_단위수량산출" xfId="8489"/>
    <cellStyle name="1_tree_단위수량산출_도곡단위수량" xfId="8490"/>
    <cellStyle name="1_tree_단위수량산출_수량산출서-11.25" xfId="8491"/>
    <cellStyle name="1_tree_단위수량산출_수량산출서-11.25_단위수량" xfId="8492"/>
    <cellStyle name="1_tree_단위수량산출_수량산출서-11.25_단위수량1" xfId="8493"/>
    <cellStyle name="1_tree_단위수량산출_수량산출서-11.25_단위수량산출" xfId="8494"/>
    <cellStyle name="1_tree_단위수량산출_수량산출서-11.25_도곡단위수량" xfId="8495"/>
    <cellStyle name="1_tree_단위수량산출_수량산출서-11.25_철거단위수량" xfId="8496"/>
    <cellStyle name="1_tree_단위수량산출_수량산출서-11.25_한수단위수량" xfId="8497"/>
    <cellStyle name="1_tree_단위수량산출_수량산출서-1201" xfId="8498"/>
    <cellStyle name="1_tree_단위수량산출_수량산출서-1201_단위수량" xfId="8499"/>
    <cellStyle name="1_tree_단위수량산출_수량산출서-1201_단위수량1" xfId="8500"/>
    <cellStyle name="1_tree_단위수량산출_수량산출서-1201_단위수량산출" xfId="8501"/>
    <cellStyle name="1_tree_단위수량산출_수량산출서-1201_도곡단위수량" xfId="8502"/>
    <cellStyle name="1_tree_단위수량산출_수량산출서-1201_철거단위수량" xfId="8503"/>
    <cellStyle name="1_tree_단위수량산출_수량산출서-1201_한수단위수량" xfId="8504"/>
    <cellStyle name="1_tree_단위수량산출_시설물단위수량" xfId="8505"/>
    <cellStyle name="1_tree_단위수량산출_시설물단위수량1" xfId="8506"/>
    <cellStyle name="1_tree_단위수량산출_시설물단위수량1_시설물단위수량" xfId="8507"/>
    <cellStyle name="1_tree_단위수량산출_오창수량산출서" xfId="8508"/>
    <cellStyle name="1_tree_단위수량산출_오창수량산출서_단위수량" xfId="8509"/>
    <cellStyle name="1_tree_단위수량산출_오창수량산출서_단위수량1" xfId="8510"/>
    <cellStyle name="1_tree_단위수량산출_오창수량산출서_단위수량산출" xfId="8511"/>
    <cellStyle name="1_tree_단위수량산출_오창수량산출서_도곡단위수량" xfId="8512"/>
    <cellStyle name="1_tree_단위수량산출_오창수량산출서_수량산출서-11.25" xfId="8513"/>
    <cellStyle name="1_tree_단위수량산출_오창수량산출서_수량산출서-11.25_단위수량" xfId="8514"/>
    <cellStyle name="1_tree_단위수량산출_오창수량산출서_수량산출서-11.25_단위수량1" xfId="8515"/>
    <cellStyle name="1_tree_단위수량산출_오창수량산출서_수량산출서-11.25_단위수량산출" xfId="8516"/>
    <cellStyle name="1_tree_단위수량산출_오창수량산출서_수량산출서-11.25_도곡단위수량" xfId="8517"/>
    <cellStyle name="1_tree_단위수량산출_오창수량산출서_수량산출서-11.25_철거단위수량" xfId="8518"/>
    <cellStyle name="1_tree_단위수량산출_오창수량산출서_수량산출서-11.25_한수단위수량" xfId="8519"/>
    <cellStyle name="1_tree_단위수량산출_오창수량산출서_수량산출서-1201" xfId="8520"/>
    <cellStyle name="1_tree_단위수량산출_오창수량산출서_수량산출서-1201_단위수량" xfId="8521"/>
    <cellStyle name="1_tree_단위수량산출_오창수량산출서_수량산출서-1201_단위수량1" xfId="8522"/>
    <cellStyle name="1_tree_단위수량산출_오창수량산출서_수량산출서-1201_단위수량산출" xfId="8523"/>
    <cellStyle name="1_tree_단위수량산출_오창수량산출서_수량산출서-1201_도곡단위수량" xfId="8524"/>
    <cellStyle name="1_tree_단위수량산출_오창수량산출서_수량산출서-1201_철거단위수량" xfId="8525"/>
    <cellStyle name="1_tree_단위수량산출_오창수량산출서_수량산출서-1201_한수단위수량" xfId="8526"/>
    <cellStyle name="1_tree_단위수량산출_오창수량산출서_시설물단위수량" xfId="8527"/>
    <cellStyle name="1_tree_단위수량산출_오창수량산출서_시설물단위수량1" xfId="8528"/>
    <cellStyle name="1_tree_단위수량산출_오창수량산출서_시설물단위수량1_시설물단위수량" xfId="8529"/>
    <cellStyle name="1_tree_단위수량산출_오창수량산출서_철거단위수량" xfId="8530"/>
    <cellStyle name="1_tree_단위수량산출_오창수량산출서_한수단위수량" xfId="8531"/>
    <cellStyle name="1_tree_단위수량산출_철거단위수량" xfId="8532"/>
    <cellStyle name="1_tree_단위수량산출_한수단위수량" xfId="8533"/>
    <cellStyle name="1_tree_단위수량산출1" xfId="8534"/>
    <cellStyle name="1_tree_단위수량산출-1" xfId="8535"/>
    <cellStyle name="1_tree_단위수량산출1_단위수량" xfId="8536"/>
    <cellStyle name="1_tree_단위수량산출-1_단위수량" xfId="8537"/>
    <cellStyle name="1_tree_단위수량산출1_단위수량1" xfId="8538"/>
    <cellStyle name="1_tree_단위수량산출-1_단위수량1" xfId="8539"/>
    <cellStyle name="1_tree_단위수량산출1_단위수량산출" xfId="8540"/>
    <cellStyle name="1_tree_단위수량산출-1_단위수량산출" xfId="8541"/>
    <cellStyle name="1_tree_단위수량산출1_도곡단위수량" xfId="8542"/>
    <cellStyle name="1_tree_단위수량산출-1_도곡단위수량" xfId="8543"/>
    <cellStyle name="1_tree_단위수량산출1_수량산출서-11.25" xfId="8544"/>
    <cellStyle name="1_tree_단위수량산출-1_수량산출서-11.25" xfId="8545"/>
    <cellStyle name="1_tree_단위수량산출1_수량산출서-11.25_단위수량" xfId="8546"/>
    <cellStyle name="1_tree_단위수량산출-1_수량산출서-11.25_단위수량" xfId="8547"/>
    <cellStyle name="1_tree_단위수량산출1_수량산출서-11.25_단위수량1" xfId="8548"/>
    <cellStyle name="1_tree_단위수량산출-1_수량산출서-11.25_단위수량1" xfId="8549"/>
    <cellStyle name="1_tree_단위수량산출1_수량산출서-11.25_단위수량산출" xfId="8550"/>
    <cellStyle name="1_tree_단위수량산출-1_수량산출서-11.25_단위수량산출" xfId="8551"/>
    <cellStyle name="1_tree_단위수량산출1_수량산출서-11.25_도곡단위수량" xfId="8552"/>
    <cellStyle name="1_tree_단위수량산출-1_수량산출서-11.25_도곡단위수량" xfId="8553"/>
    <cellStyle name="1_tree_단위수량산출1_수량산출서-11.25_철거단위수량" xfId="8554"/>
    <cellStyle name="1_tree_단위수량산출-1_수량산출서-11.25_철거단위수량" xfId="8555"/>
    <cellStyle name="1_tree_단위수량산출1_수량산출서-11.25_한수단위수량" xfId="8556"/>
    <cellStyle name="1_tree_단위수량산출-1_수량산출서-11.25_한수단위수량" xfId="8557"/>
    <cellStyle name="1_tree_단위수량산출1_수량산출서-1201" xfId="8558"/>
    <cellStyle name="1_tree_단위수량산출-1_수량산출서-1201" xfId="8559"/>
    <cellStyle name="1_tree_단위수량산출1_수량산출서-1201_단위수량" xfId="8560"/>
    <cellStyle name="1_tree_단위수량산출-1_수량산출서-1201_단위수량" xfId="8561"/>
    <cellStyle name="1_tree_단위수량산출1_수량산출서-1201_단위수량1" xfId="8562"/>
    <cellStyle name="1_tree_단위수량산출-1_수량산출서-1201_단위수량1" xfId="8563"/>
    <cellStyle name="1_tree_단위수량산출1_수량산출서-1201_단위수량산출" xfId="8564"/>
    <cellStyle name="1_tree_단위수량산출-1_수량산출서-1201_단위수량산출" xfId="8565"/>
    <cellStyle name="1_tree_단위수량산출1_수량산출서-1201_도곡단위수량" xfId="8566"/>
    <cellStyle name="1_tree_단위수량산출-1_수량산출서-1201_도곡단위수량" xfId="8567"/>
    <cellStyle name="1_tree_단위수량산출1_수량산출서-1201_철거단위수량" xfId="8568"/>
    <cellStyle name="1_tree_단위수량산출-1_수량산출서-1201_철거단위수량" xfId="8569"/>
    <cellStyle name="1_tree_단위수량산출1_수량산출서-1201_한수단위수량" xfId="8570"/>
    <cellStyle name="1_tree_단위수량산출-1_수량산출서-1201_한수단위수량" xfId="8571"/>
    <cellStyle name="1_tree_단위수량산출1_시설물단위수량" xfId="8572"/>
    <cellStyle name="1_tree_단위수량산출-1_시설물단위수량" xfId="8573"/>
    <cellStyle name="1_tree_단위수량산출1_시설물단위수량1" xfId="8574"/>
    <cellStyle name="1_tree_단위수량산출-1_시설물단위수량1" xfId="8575"/>
    <cellStyle name="1_tree_단위수량산출1_시설물단위수량1_시설물단위수량" xfId="8576"/>
    <cellStyle name="1_tree_단위수량산출-1_시설물단위수량1_시설물단위수량" xfId="8577"/>
    <cellStyle name="1_tree_단위수량산출1_오창수량산출서" xfId="8578"/>
    <cellStyle name="1_tree_단위수량산출-1_오창수량산출서" xfId="8579"/>
    <cellStyle name="1_tree_단위수량산출1_오창수량산출서_단위수량" xfId="8580"/>
    <cellStyle name="1_tree_단위수량산출-1_오창수량산출서_단위수량" xfId="8581"/>
    <cellStyle name="1_tree_단위수량산출1_오창수량산출서_단위수량1" xfId="8582"/>
    <cellStyle name="1_tree_단위수량산출-1_오창수량산출서_단위수량1" xfId="8583"/>
    <cellStyle name="1_tree_단위수량산출1_오창수량산출서_단위수량산출" xfId="8584"/>
    <cellStyle name="1_tree_단위수량산출-1_오창수량산출서_단위수량산출" xfId="8585"/>
    <cellStyle name="1_tree_단위수량산출1_오창수량산출서_도곡단위수량" xfId="8586"/>
    <cellStyle name="1_tree_단위수량산출-1_오창수량산출서_도곡단위수량" xfId="8587"/>
    <cellStyle name="1_tree_단위수량산출1_오창수량산출서_수량산출서-11.25" xfId="8588"/>
    <cellStyle name="1_tree_단위수량산출-1_오창수량산출서_수량산출서-11.25" xfId="8589"/>
    <cellStyle name="1_tree_단위수량산출1_오창수량산출서_수량산출서-11.25_단위수량" xfId="8590"/>
    <cellStyle name="1_tree_단위수량산출-1_오창수량산출서_수량산출서-11.25_단위수량" xfId="8591"/>
    <cellStyle name="1_tree_단위수량산출1_오창수량산출서_수량산출서-11.25_단위수량1" xfId="8592"/>
    <cellStyle name="1_tree_단위수량산출-1_오창수량산출서_수량산출서-11.25_단위수량1" xfId="8593"/>
    <cellStyle name="1_tree_단위수량산출1_오창수량산출서_수량산출서-11.25_단위수량산출" xfId="8594"/>
    <cellStyle name="1_tree_단위수량산출-1_오창수량산출서_수량산출서-11.25_단위수량산출" xfId="8595"/>
    <cellStyle name="1_tree_단위수량산출1_오창수량산출서_수량산출서-11.25_도곡단위수량" xfId="8596"/>
    <cellStyle name="1_tree_단위수량산출-1_오창수량산출서_수량산출서-11.25_도곡단위수량" xfId="8597"/>
    <cellStyle name="1_tree_단위수량산출1_오창수량산출서_수량산출서-11.25_철거단위수량" xfId="8598"/>
    <cellStyle name="1_tree_단위수량산출-1_오창수량산출서_수량산출서-11.25_철거단위수량" xfId="8599"/>
    <cellStyle name="1_tree_단위수량산출1_오창수량산출서_수량산출서-11.25_한수단위수량" xfId="8600"/>
    <cellStyle name="1_tree_단위수량산출-1_오창수량산출서_수량산출서-11.25_한수단위수량" xfId="8601"/>
    <cellStyle name="1_tree_단위수량산출1_오창수량산출서_수량산출서-1201" xfId="8602"/>
    <cellStyle name="1_tree_단위수량산출-1_오창수량산출서_수량산출서-1201" xfId="8603"/>
    <cellStyle name="1_tree_단위수량산출1_오창수량산출서_수량산출서-1201_단위수량" xfId="8604"/>
    <cellStyle name="1_tree_단위수량산출-1_오창수량산출서_수량산출서-1201_단위수량" xfId="8605"/>
    <cellStyle name="1_tree_단위수량산출1_오창수량산출서_수량산출서-1201_단위수량1" xfId="8606"/>
    <cellStyle name="1_tree_단위수량산출-1_오창수량산출서_수량산출서-1201_단위수량1" xfId="8607"/>
    <cellStyle name="1_tree_단위수량산출1_오창수량산출서_수량산출서-1201_단위수량산출" xfId="8608"/>
    <cellStyle name="1_tree_단위수량산출-1_오창수량산출서_수량산출서-1201_단위수량산출" xfId="8609"/>
    <cellStyle name="1_tree_단위수량산출1_오창수량산출서_수량산출서-1201_도곡단위수량" xfId="8610"/>
    <cellStyle name="1_tree_단위수량산출-1_오창수량산출서_수량산출서-1201_도곡단위수량" xfId="8611"/>
    <cellStyle name="1_tree_단위수량산출1_오창수량산출서_수량산출서-1201_철거단위수량" xfId="8612"/>
    <cellStyle name="1_tree_단위수량산출-1_오창수량산출서_수량산출서-1201_철거단위수량" xfId="8613"/>
    <cellStyle name="1_tree_단위수량산출1_오창수량산출서_수량산출서-1201_한수단위수량" xfId="8614"/>
    <cellStyle name="1_tree_단위수량산출-1_오창수량산출서_수량산출서-1201_한수단위수량" xfId="8615"/>
    <cellStyle name="1_tree_단위수량산출1_오창수량산출서_시설물단위수량" xfId="8616"/>
    <cellStyle name="1_tree_단위수량산출-1_오창수량산출서_시설물단위수량" xfId="8617"/>
    <cellStyle name="1_tree_단위수량산출1_오창수량산출서_시설물단위수량1" xfId="8618"/>
    <cellStyle name="1_tree_단위수량산출-1_오창수량산출서_시설물단위수량1" xfId="8619"/>
    <cellStyle name="1_tree_단위수량산출1_오창수량산출서_시설물단위수량1_시설물단위수량" xfId="8620"/>
    <cellStyle name="1_tree_단위수량산출-1_오창수량산출서_시설물단위수량1_시설물단위수량" xfId="8621"/>
    <cellStyle name="1_tree_단위수량산출1_오창수량산출서_철거단위수량" xfId="8622"/>
    <cellStyle name="1_tree_단위수량산출-1_오창수량산출서_철거단위수량" xfId="8623"/>
    <cellStyle name="1_tree_단위수량산출1_오창수량산출서_한수단위수량" xfId="8624"/>
    <cellStyle name="1_tree_단위수량산출-1_오창수량산출서_한수단위수량" xfId="8625"/>
    <cellStyle name="1_tree_단위수량산출1_철거단위수량" xfId="8626"/>
    <cellStyle name="1_tree_단위수량산출-1_철거단위수량" xfId="8627"/>
    <cellStyle name="1_tree_단위수량산출1_한수단위수량" xfId="8628"/>
    <cellStyle name="1_tree_단위수량산출-1_한수단위수량" xfId="8629"/>
    <cellStyle name="1_tree_단위수량산출2" xfId="8630"/>
    <cellStyle name="1_tree_단위수량산출2_단위수량" xfId="8631"/>
    <cellStyle name="1_tree_단위수량산출2_단위수량1" xfId="8632"/>
    <cellStyle name="1_tree_단위수량산출2_단위수량산출" xfId="8633"/>
    <cellStyle name="1_tree_단위수량산출2_도곡단위수량" xfId="8634"/>
    <cellStyle name="1_tree_단위수량산출2_수량산출서-11.25" xfId="8635"/>
    <cellStyle name="1_tree_단위수량산출2_수량산출서-11.25_단위수량" xfId="8636"/>
    <cellStyle name="1_tree_단위수량산출2_수량산출서-11.25_단위수량1" xfId="8637"/>
    <cellStyle name="1_tree_단위수량산출2_수량산출서-11.25_단위수량산출" xfId="8638"/>
    <cellStyle name="1_tree_단위수량산출2_수량산출서-11.25_도곡단위수량" xfId="8639"/>
    <cellStyle name="1_tree_단위수량산출2_수량산출서-11.25_철거단위수량" xfId="8640"/>
    <cellStyle name="1_tree_단위수량산출2_수량산출서-11.25_한수단위수량" xfId="8641"/>
    <cellStyle name="1_tree_단위수량산출2_수량산출서-1201" xfId="8642"/>
    <cellStyle name="1_tree_단위수량산출2_수량산출서-1201_단위수량" xfId="8643"/>
    <cellStyle name="1_tree_단위수량산출2_수량산출서-1201_단위수량1" xfId="8644"/>
    <cellStyle name="1_tree_단위수량산출2_수량산출서-1201_단위수량산출" xfId="8645"/>
    <cellStyle name="1_tree_단위수량산출2_수량산출서-1201_도곡단위수량" xfId="8646"/>
    <cellStyle name="1_tree_단위수량산출2_수량산출서-1201_철거단위수량" xfId="8647"/>
    <cellStyle name="1_tree_단위수량산출2_수량산출서-1201_한수단위수량" xfId="8648"/>
    <cellStyle name="1_tree_단위수량산출2_시설물단위수량" xfId="8649"/>
    <cellStyle name="1_tree_단위수량산출2_시설물단위수량1" xfId="8650"/>
    <cellStyle name="1_tree_단위수량산출2_시설물단위수량1_시설물단위수량" xfId="8651"/>
    <cellStyle name="1_tree_단위수량산출2_오창수량산출서" xfId="8652"/>
    <cellStyle name="1_tree_단위수량산출2_오창수량산출서_단위수량" xfId="8653"/>
    <cellStyle name="1_tree_단위수량산출2_오창수량산출서_단위수량1" xfId="8654"/>
    <cellStyle name="1_tree_단위수량산출2_오창수량산출서_단위수량산출" xfId="8655"/>
    <cellStyle name="1_tree_단위수량산출2_오창수량산출서_도곡단위수량" xfId="8656"/>
    <cellStyle name="1_tree_단위수량산출2_오창수량산출서_수량산출서-11.25" xfId="8657"/>
    <cellStyle name="1_tree_단위수량산출2_오창수량산출서_수량산출서-11.25_단위수량" xfId="8658"/>
    <cellStyle name="1_tree_단위수량산출2_오창수량산출서_수량산출서-11.25_단위수량1" xfId="8659"/>
    <cellStyle name="1_tree_단위수량산출2_오창수량산출서_수량산출서-11.25_단위수량산출" xfId="8660"/>
    <cellStyle name="1_tree_단위수량산출2_오창수량산출서_수량산출서-11.25_도곡단위수량" xfId="8661"/>
    <cellStyle name="1_tree_단위수량산출2_오창수량산출서_수량산출서-11.25_철거단위수량" xfId="8662"/>
    <cellStyle name="1_tree_단위수량산출2_오창수량산출서_수량산출서-11.25_한수단위수량" xfId="8663"/>
    <cellStyle name="1_tree_단위수량산출2_오창수량산출서_수량산출서-1201" xfId="8664"/>
    <cellStyle name="1_tree_단위수량산출2_오창수량산출서_수량산출서-1201_단위수량" xfId="8665"/>
    <cellStyle name="1_tree_단위수량산출2_오창수량산출서_수량산출서-1201_단위수량1" xfId="8666"/>
    <cellStyle name="1_tree_단위수량산출2_오창수량산출서_수량산출서-1201_단위수량산출" xfId="8667"/>
    <cellStyle name="1_tree_단위수량산출2_오창수량산출서_수량산출서-1201_도곡단위수량" xfId="8668"/>
    <cellStyle name="1_tree_단위수량산출2_오창수량산출서_수량산출서-1201_철거단위수량" xfId="8669"/>
    <cellStyle name="1_tree_단위수량산출2_오창수량산출서_수량산출서-1201_한수단위수량" xfId="8670"/>
    <cellStyle name="1_tree_단위수량산출2_오창수량산출서_시설물단위수량" xfId="8671"/>
    <cellStyle name="1_tree_단위수량산출2_오창수량산출서_시설물단위수량1" xfId="8672"/>
    <cellStyle name="1_tree_단위수량산출2_오창수량산출서_시설물단위수량1_시설물단위수량" xfId="8673"/>
    <cellStyle name="1_tree_단위수량산출2_오창수량산출서_철거단위수량" xfId="8674"/>
    <cellStyle name="1_tree_단위수량산출2_오창수량산출서_한수단위수량" xfId="8675"/>
    <cellStyle name="1_tree_단위수량산출2_철거단위수량" xfId="8676"/>
    <cellStyle name="1_tree_단위수량산출2_한수단위수량" xfId="8677"/>
    <cellStyle name="1_tree_단위수량산출-개군" xfId="8678"/>
    <cellStyle name="1_tree_단위수량산출-구로중" xfId="8679"/>
    <cellStyle name="1_tree_단위수량산출-동북" xfId="8680"/>
    <cellStyle name="1_tree_단위수량산출-문화" xfId="8681"/>
    <cellStyle name="1_tree_단위수량산출서-1공구" xfId="8682"/>
    <cellStyle name="1_tree_단위수량산출-서현" xfId="8683"/>
    <cellStyle name="1_tree_단위수량산출-충남여고" xfId="8684"/>
    <cellStyle name="1_tree_도곡단위수량" xfId="8685"/>
    <cellStyle name="1_tree_마운딩수량" xfId="8686"/>
    <cellStyle name="1_tree_마운딩수량_갑지0601" xfId="8687"/>
    <cellStyle name="1_tree_마운딩수량_갑지0601_00갑지" xfId="8688"/>
    <cellStyle name="1_tree_마운딩수량_갑지0601_00갑지_백화점화장실인테리어" xfId="8689"/>
    <cellStyle name="1_tree_마운딩수량_갑지0601_00갑지_설계내역서" xfId="8690"/>
    <cellStyle name="1_tree_마운딩수량_갑지0601_00갑지_설계내역서_백화점화장실인테리어" xfId="8691"/>
    <cellStyle name="1_tree_마운딩수량_갑지0601_00갑지_설계내역서_울산FITNESS인테리어" xfId="8692"/>
    <cellStyle name="1_tree_마운딩수량_갑지0601_00갑지_설계내역서_화명조경" xfId="8693"/>
    <cellStyle name="1_tree_마운딩수량_갑지0601_00갑지_설계내역서_화명조경_백화점화장실인테리어" xfId="8694"/>
    <cellStyle name="1_tree_마운딩수량_갑지0601_00갑지_설계내역서_화명조경_울산FITNESS인테리어" xfId="8695"/>
    <cellStyle name="1_tree_마운딩수량_갑지0601_00갑지_설계내역서1월7일" xfId="8696"/>
    <cellStyle name="1_tree_마운딩수량_갑지0601_00갑지_설계내역서1월7일_백화점화장실인테리어" xfId="8697"/>
    <cellStyle name="1_tree_마운딩수량_갑지0601_00갑지_설계내역서1월7일_울산FITNESS인테리어" xfId="8698"/>
    <cellStyle name="1_tree_마운딩수량_갑지0601_00갑지_설계내역서1월7일_화명조경" xfId="8699"/>
    <cellStyle name="1_tree_마운딩수량_갑지0601_00갑지_설계내역서1월7일_화명조경_백화점화장실인테리어" xfId="8700"/>
    <cellStyle name="1_tree_마운딩수량_갑지0601_00갑지_설계내역서1월7일_화명조경_울산FITNESS인테리어" xfId="8701"/>
    <cellStyle name="1_tree_마운딩수량_갑지0601_00갑지_울산FITNESS인테리어" xfId="8702"/>
    <cellStyle name="1_tree_마운딩수량_갑지0601_00갑지_화명조경" xfId="8703"/>
    <cellStyle name="1_tree_마운딩수량_갑지0601_00갑지_화명조경_백화점화장실인테리어" xfId="8704"/>
    <cellStyle name="1_tree_마운딩수량_갑지0601_00갑지_화명조경_울산FITNESS인테리어" xfId="8705"/>
    <cellStyle name="1_tree_마운딩수량_갑지0601_과천놀이터설계서" xfId="8706"/>
    <cellStyle name="1_tree_마운딩수량_갑지0601_과천놀이터설계서_백화점화장실인테리어" xfId="8707"/>
    <cellStyle name="1_tree_마운딩수량_갑지0601_과천놀이터설계서_설계내역서" xfId="8708"/>
    <cellStyle name="1_tree_마운딩수량_갑지0601_과천놀이터설계서_설계내역서_백화점화장실인테리어" xfId="8709"/>
    <cellStyle name="1_tree_마운딩수량_갑지0601_과천놀이터설계서_설계내역서_울산FITNESS인테리어" xfId="8710"/>
    <cellStyle name="1_tree_마운딩수량_갑지0601_과천놀이터설계서_설계내역서_화명조경" xfId="8711"/>
    <cellStyle name="1_tree_마운딩수량_갑지0601_과천놀이터설계서_설계내역서_화명조경_백화점화장실인테리어" xfId="8712"/>
    <cellStyle name="1_tree_마운딩수량_갑지0601_과천놀이터설계서_설계내역서_화명조경_울산FITNESS인테리어" xfId="8713"/>
    <cellStyle name="1_tree_마운딩수량_갑지0601_과천놀이터설계서_설계내역서1월7일" xfId="8714"/>
    <cellStyle name="1_tree_마운딩수량_갑지0601_과천놀이터설계서_설계내역서1월7일_백화점화장실인테리어" xfId="8715"/>
    <cellStyle name="1_tree_마운딩수량_갑지0601_과천놀이터설계서_설계내역서1월7일_울산FITNESS인테리어" xfId="8716"/>
    <cellStyle name="1_tree_마운딩수량_갑지0601_과천놀이터설계서_설계내역서1월7일_화명조경" xfId="8717"/>
    <cellStyle name="1_tree_마운딩수량_갑지0601_과천놀이터설계서_설계내역서1월7일_화명조경_백화점화장실인테리어" xfId="8718"/>
    <cellStyle name="1_tree_마운딩수량_갑지0601_과천놀이터설계서_설계내역서1월7일_화명조경_울산FITNESS인테리어" xfId="8719"/>
    <cellStyle name="1_tree_마운딩수량_갑지0601_과천놀이터설계서_울산FITNESS인테리어" xfId="8720"/>
    <cellStyle name="1_tree_마운딩수량_갑지0601_과천놀이터설계서_화명조경" xfId="8721"/>
    <cellStyle name="1_tree_마운딩수량_갑지0601_과천놀이터설계서_화명조경_백화점화장실인테리어" xfId="8722"/>
    <cellStyle name="1_tree_마운딩수량_갑지0601_과천놀이터설계서_화명조경_울산FITNESS인테리어" xfId="8723"/>
    <cellStyle name="1_tree_마운딩수량_갑지0601_백화점화장실인테리어" xfId="8724"/>
    <cellStyle name="1_tree_마운딩수량_갑지0601_울산FITNESS인테리어" xfId="8725"/>
    <cellStyle name="1_tree_마운딩수량_갑지0601_총괄갑지" xfId="8726"/>
    <cellStyle name="1_tree_마운딩수량_갑지0601_총괄갑지_백화점화장실인테리어" xfId="8727"/>
    <cellStyle name="1_tree_마운딩수량_갑지0601_총괄갑지_설계내역서" xfId="8728"/>
    <cellStyle name="1_tree_마운딩수량_갑지0601_총괄갑지_설계내역서_백화점화장실인테리어" xfId="8729"/>
    <cellStyle name="1_tree_마운딩수량_갑지0601_총괄갑지_설계내역서_울산FITNESS인테리어" xfId="8730"/>
    <cellStyle name="1_tree_마운딩수량_갑지0601_총괄갑지_설계내역서_화명조경" xfId="8731"/>
    <cellStyle name="1_tree_마운딩수량_갑지0601_총괄갑지_설계내역서_화명조경_백화점화장실인테리어" xfId="8732"/>
    <cellStyle name="1_tree_마운딩수량_갑지0601_총괄갑지_설계내역서_화명조경_울산FITNESS인테리어" xfId="8733"/>
    <cellStyle name="1_tree_마운딩수량_갑지0601_총괄갑지_설계내역서1월7일" xfId="8734"/>
    <cellStyle name="1_tree_마운딩수량_갑지0601_총괄갑지_설계내역서1월7일_백화점화장실인테리어" xfId="8735"/>
    <cellStyle name="1_tree_마운딩수량_갑지0601_총괄갑지_설계내역서1월7일_울산FITNESS인테리어" xfId="8736"/>
    <cellStyle name="1_tree_마운딩수량_갑지0601_총괄갑지_설계내역서1월7일_화명조경" xfId="8737"/>
    <cellStyle name="1_tree_마운딩수량_갑지0601_총괄갑지_설계내역서1월7일_화명조경_백화점화장실인테리어" xfId="8738"/>
    <cellStyle name="1_tree_마운딩수량_갑지0601_총괄갑지_설계내역서1월7일_화명조경_울산FITNESS인테리어" xfId="8739"/>
    <cellStyle name="1_tree_마운딩수량_갑지0601_총괄갑지_울산FITNESS인테리어" xfId="8740"/>
    <cellStyle name="1_tree_마운딩수량_갑지0601_총괄갑지_화명조경" xfId="8741"/>
    <cellStyle name="1_tree_마운딩수량_갑지0601_총괄갑지_화명조경_백화점화장실인테리어" xfId="8742"/>
    <cellStyle name="1_tree_마운딩수량_갑지0601_총괄갑지_화명조경_울산FITNESS인테리어" xfId="8743"/>
    <cellStyle name="1_tree_마운딩수량_갑지0601_총괄내역서" xfId="8744"/>
    <cellStyle name="1_tree_마운딩수량_갑지0601_총괄내역서_백화점화장실인테리어" xfId="8745"/>
    <cellStyle name="1_tree_마운딩수량_갑지0601_총괄내역서_설계내역서" xfId="8746"/>
    <cellStyle name="1_tree_마운딩수량_갑지0601_총괄내역서_설계내역서_백화점화장실인테리어" xfId="8747"/>
    <cellStyle name="1_tree_마운딩수량_갑지0601_총괄내역서_설계내역서_울산FITNESS인테리어" xfId="8748"/>
    <cellStyle name="1_tree_마운딩수량_갑지0601_총괄내역서_설계내역서_화명조경" xfId="8749"/>
    <cellStyle name="1_tree_마운딩수량_갑지0601_총괄내역서_설계내역서_화명조경_백화점화장실인테리어" xfId="8750"/>
    <cellStyle name="1_tree_마운딩수량_갑지0601_총괄내역서_설계내역서_화명조경_울산FITNESS인테리어" xfId="8751"/>
    <cellStyle name="1_tree_마운딩수량_갑지0601_총괄내역서_설계내역서1월7일" xfId="8752"/>
    <cellStyle name="1_tree_마운딩수량_갑지0601_총괄내역서_설계내역서1월7일_백화점화장실인테리어" xfId="8753"/>
    <cellStyle name="1_tree_마운딩수량_갑지0601_총괄내역서_설계내역서1월7일_울산FITNESS인테리어" xfId="8754"/>
    <cellStyle name="1_tree_마운딩수량_갑지0601_총괄내역서_설계내역서1월7일_화명조경" xfId="8755"/>
    <cellStyle name="1_tree_마운딩수량_갑지0601_총괄내역서_설계내역서1월7일_화명조경_백화점화장실인테리어" xfId="8756"/>
    <cellStyle name="1_tree_마운딩수량_갑지0601_총괄내역서_설계내역서1월7일_화명조경_울산FITNESS인테리어" xfId="8757"/>
    <cellStyle name="1_tree_마운딩수량_갑지0601_총괄내역서_울산FITNESS인테리어" xfId="8758"/>
    <cellStyle name="1_tree_마운딩수량_갑지0601_총괄내역서_화명조경" xfId="8759"/>
    <cellStyle name="1_tree_마운딩수량_갑지0601_총괄내역서_화명조경_백화점화장실인테리어" xfId="8760"/>
    <cellStyle name="1_tree_마운딩수량_갑지0601_총괄내역서_화명조경_울산FITNESS인테리어" xfId="8761"/>
    <cellStyle name="1_tree_마운딩수량_갑지0601_화명조경" xfId="8762"/>
    <cellStyle name="1_tree_마운딩수량_갑지0601_화명조경_백화점화장실인테리어" xfId="8763"/>
    <cellStyle name="1_tree_마운딩수량_갑지0601_화명조경_울산FITNESS인테리어" xfId="8764"/>
    <cellStyle name="1_tree_마운딩수량_백화점화장실인테리어" xfId="8765"/>
    <cellStyle name="1_tree_마운딩수량_설계내역서" xfId="8766"/>
    <cellStyle name="1_tree_마운딩수량_설계내역서_백화점화장실인테리어" xfId="8767"/>
    <cellStyle name="1_tree_마운딩수량_설계내역서_울산FITNESS인테리어" xfId="8768"/>
    <cellStyle name="1_tree_마운딩수량_설계내역서_화명조경" xfId="8769"/>
    <cellStyle name="1_tree_마운딩수량_설계내역서_화명조경_백화점화장실인테리어" xfId="8770"/>
    <cellStyle name="1_tree_마운딩수량_설계내역서_화명조경_울산FITNESS인테리어" xfId="8771"/>
    <cellStyle name="1_tree_마운딩수량_설계내역서1월7일" xfId="8772"/>
    <cellStyle name="1_tree_마운딩수량_설계내역서1월7일_백화점화장실인테리어" xfId="8773"/>
    <cellStyle name="1_tree_마운딩수량_설계내역서1월7일_울산FITNESS인테리어" xfId="8774"/>
    <cellStyle name="1_tree_마운딩수량_설계내역서1월7일_화명조경" xfId="8775"/>
    <cellStyle name="1_tree_마운딩수량_설계내역서1월7일_화명조경_백화점화장실인테리어" xfId="8776"/>
    <cellStyle name="1_tree_마운딩수량_설계내역서1월7일_화명조경_울산FITNESS인테리어" xfId="8777"/>
    <cellStyle name="1_tree_마운딩수량_울산FITNESS인테리어" xfId="8778"/>
    <cellStyle name="1_tree_마운딩수량_화명조경" xfId="8779"/>
    <cellStyle name="1_tree_마운딩수량_화명조경_백화점화장실인테리어" xfId="8780"/>
    <cellStyle name="1_tree_마운딩수량_화명조경_울산FITNESS인테리어" xfId="8781"/>
    <cellStyle name="1_tree_목동내역" xfId="8782"/>
    <cellStyle name="1_tree_목동내역_폐기물집계" xfId="8783"/>
    <cellStyle name="1_tree_문래수량집계" xfId="8784"/>
    <cellStyle name="1_tree_백화점화장실인테리어" xfId="8785"/>
    <cellStyle name="1_tree_사본 - 아차산배수지인조잔디축구장조성공사 심사내역서" xfId="8786"/>
    <cellStyle name="1_tree_설계_투구봉" xfId="8787"/>
    <cellStyle name="1_tree_설계-관악산도시자연공원" xfId="8788"/>
    <cellStyle name="1_tree_설계내역서" xfId="8789"/>
    <cellStyle name="1_tree_설계내역서_백화점화장실인테리어" xfId="8790"/>
    <cellStyle name="1_tree_설계내역서_울산FITNESS인테리어" xfId="8791"/>
    <cellStyle name="1_tree_설계내역서_화명조경" xfId="8792"/>
    <cellStyle name="1_tree_설계내역서_화명조경_백화점화장실인테리어" xfId="8793"/>
    <cellStyle name="1_tree_설계내역서_화명조경_울산FITNESS인테리어" xfId="8794"/>
    <cellStyle name="1_tree_설계내역서1월7일" xfId="8795"/>
    <cellStyle name="1_tree_설계내역서1월7일_백화점화장실인테리어" xfId="8796"/>
    <cellStyle name="1_tree_설계내역서1월7일_울산FITNESS인테리어" xfId="8797"/>
    <cellStyle name="1_tree_설계내역서1월7일_화명조경" xfId="8798"/>
    <cellStyle name="1_tree_설계내역서1월7일_화명조경_백화점화장실인테리어" xfId="8799"/>
    <cellStyle name="1_tree_설계내역서1월7일_화명조경_울산FITNESS인테리어" xfId="8800"/>
    <cellStyle name="1_tree_설계내역-아랑" xfId="8801"/>
    <cellStyle name="1_tree_설계내역-아랑1" xfId="8802"/>
    <cellStyle name="1_tree_설계서" xfId="8803"/>
    <cellStyle name="1_tree_설계서_골목공원" xfId="8804"/>
    <cellStyle name="1_tree_설계서_홍제소공원" xfId="8805"/>
    <cellStyle name="1_tree_설계서-내역(완)" xfId="8806"/>
    <cellStyle name="1_tree_성포고등학교신축공사" xfId="8807"/>
    <cellStyle name="1_tree_수량산출" xfId="8808"/>
    <cellStyle name="1_tree_수량산출_00-예산서양식100" xfId="8809"/>
    <cellStyle name="1_tree_수량산출_07마을마당정비-설계서" xfId="8810"/>
    <cellStyle name="1_tree_수량산출_2007년상반기적용노임단가" xfId="8811"/>
    <cellStyle name="1_tree_수량산출_222" xfId="8812"/>
    <cellStyle name="1_tree_수량산출_a 설계서" xfId="8813"/>
    <cellStyle name="1_tree_수량산출_강진생태연못0224" xfId="8814"/>
    <cellStyle name="1_tree_수량산출_강진생태연못0224_222" xfId="8815"/>
    <cellStyle name="1_tree_수량산출_구로리총괄내역" xfId="8816"/>
    <cellStyle name="1_tree_수량산출_구로리총괄내역_222" xfId="8817"/>
    <cellStyle name="1_tree_수량산출_구로리총괄내역_강진생태연못0224" xfId="8818"/>
    <cellStyle name="1_tree_수량산출_구로리총괄내역_강진생태연못0224_222" xfId="8819"/>
    <cellStyle name="1_tree_수량산출_구로리총괄내역_구로리설계예산서1029" xfId="8820"/>
    <cellStyle name="1_tree_수량산출_구로리총괄내역_구로리설계예산서1029_222" xfId="8821"/>
    <cellStyle name="1_tree_수량산출_구로리총괄내역_구로리설계예산서1029_강진생태연못0224" xfId="8822"/>
    <cellStyle name="1_tree_수량산출_구로리총괄내역_구로리설계예산서1029_강진생태연못0224_222" xfId="8823"/>
    <cellStyle name="1_tree_수량산출_구로리총괄내역_구로리설계예산서1029_내역서1128" xfId="8824"/>
    <cellStyle name="1_tree_수량산출_구로리총괄내역_구로리설계예산서1029_내역서1128_양목초교 학교공원화사업변경내역서(06.04.14)" xfId="8825"/>
    <cellStyle name="1_tree_수량산출_구로리총괄내역_구로리설계예산서1029_연못조성 수정" xfId="8826"/>
    <cellStyle name="1_tree_수량산출_구로리총괄내역_구로리설계예산서1029_연못조성 수정_222" xfId="8827"/>
    <cellStyle name="1_tree_수량산출_구로리총괄내역_구로리설계예산서1029_충장 체육공원증액설변" xfId="8828"/>
    <cellStyle name="1_tree_수량산출_구로리총괄내역_구로리설계예산서1118준공" xfId="8829"/>
    <cellStyle name="1_tree_수량산출_구로리총괄내역_구로리설계예산서1118준공_222" xfId="8830"/>
    <cellStyle name="1_tree_수량산출_구로리총괄내역_구로리설계예산서1118준공_강진생태연못0224" xfId="8831"/>
    <cellStyle name="1_tree_수량산출_구로리총괄내역_구로리설계예산서1118준공_강진생태연못0224_222" xfId="8832"/>
    <cellStyle name="1_tree_수량산출_구로리총괄내역_구로리설계예산서1118준공_내역서1128" xfId="8833"/>
    <cellStyle name="1_tree_수량산출_구로리총괄내역_구로리설계예산서1118준공_내역서1128_양목초교 학교공원화사업변경내역서(06.04.14)" xfId="8834"/>
    <cellStyle name="1_tree_수량산출_구로리총괄내역_구로리설계예산서1118준공_연못조성 수정" xfId="8835"/>
    <cellStyle name="1_tree_수량산출_구로리총괄내역_구로리설계예산서1118준공_연못조성 수정_222" xfId="8836"/>
    <cellStyle name="1_tree_수량산출_구로리총괄내역_구로리설계예산서1118준공_충장 체육공원증액설변" xfId="8837"/>
    <cellStyle name="1_tree_수량산출_구로리총괄내역_구로리설계예산서조경" xfId="8838"/>
    <cellStyle name="1_tree_수량산출_구로리총괄내역_구로리설계예산서조경_222" xfId="8839"/>
    <cellStyle name="1_tree_수량산출_구로리총괄내역_구로리설계예산서조경_강진생태연못0224" xfId="8840"/>
    <cellStyle name="1_tree_수량산출_구로리총괄내역_구로리설계예산서조경_강진생태연못0224_222" xfId="8841"/>
    <cellStyle name="1_tree_수량산출_구로리총괄내역_구로리설계예산서조경_내역서1128" xfId="8842"/>
    <cellStyle name="1_tree_수량산출_구로리총괄내역_구로리설계예산서조경_내역서1128_양목초교 학교공원화사업변경내역서(06.04.14)" xfId="8843"/>
    <cellStyle name="1_tree_수량산출_구로리총괄내역_구로리설계예산서조경_연못조성 수정" xfId="8844"/>
    <cellStyle name="1_tree_수량산출_구로리총괄내역_구로리설계예산서조경_연못조성 수정_222" xfId="8845"/>
    <cellStyle name="1_tree_수량산출_구로리총괄내역_구로리설계예산서조경_충장 체육공원증액설변" xfId="8846"/>
    <cellStyle name="1_tree_수량산출_구로리총괄내역_구로리어린이공원예산서(조경)1125" xfId="8847"/>
    <cellStyle name="1_tree_수량산출_구로리총괄내역_구로리어린이공원예산서(조경)1125_222" xfId="8848"/>
    <cellStyle name="1_tree_수량산출_구로리총괄내역_구로리어린이공원예산서(조경)1125_강진생태연못0224" xfId="8849"/>
    <cellStyle name="1_tree_수량산출_구로리총괄내역_구로리어린이공원예산서(조경)1125_강진생태연못0224_222" xfId="8850"/>
    <cellStyle name="1_tree_수량산출_구로리총괄내역_구로리어린이공원예산서(조경)1125_내역서1128" xfId="8851"/>
    <cellStyle name="1_tree_수량산출_구로리총괄내역_구로리어린이공원예산서(조경)1125_내역서1128_양목초교 학교공원화사업변경내역서(06.04.14)" xfId="8852"/>
    <cellStyle name="1_tree_수량산출_구로리총괄내역_구로리어린이공원예산서(조경)1125_연못조성 수정" xfId="8853"/>
    <cellStyle name="1_tree_수량산출_구로리총괄내역_구로리어린이공원예산서(조경)1125_연못조성 수정_222" xfId="8854"/>
    <cellStyle name="1_tree_수량산출_구로리총괄내역_구로리어린이공원예산서(조경)1125_충장 체육공원증액설변" xfId="8855"/>
    <cellStyle name="1_tree_수량산출_구로리총괄내역_내역서" xfId="8856"/>
    <cellStyle name="1_tree_수량산출_구로리총괄내역_내역서_222" xfId="8857"/>
    <cellStyle name="1_tree_수량산출_구로리총괄내역_내역서_강진생태연못0224" xfId="8858"/>
    <cellStyle name="1_tree_수량산출_구로리총괄내역_내역서_강진생태연못0224_222" xfId="8859"/>
    <cellStyle name="1_tree_수량산출_구로리총괄내역_내역서_내역서1128" xfId="8860"/>
    <cellStyle name="1_tree_수량산출_구로리총괄내역_내역서_내역서1128_양목초교 학교공원화사업변경내역서(06.04.14)" xfId="8861"/>
    <cellStyle name="1_tree_수량산출_구로리총괄내역_내역서_연못조성 수정" xfId="8862"/>
    <cellStyle name="1_tree_수량산출_구로리총괄내역_내역서_연못조성 수정_222" xfId="8863"/>
    <cellStyle name="1_tree_수량산출_구로리총괄내역_내역서_충장 체육공원증액설변" xfId="8864"/>
    <cellStyle name="1_tree_수량산출_구로리총괄내역_내역서1128" xfId="8865"/>
    <cellStyle name="1_tree_수량산출_구로리총괄내역_내역서1128_양목초교 학교공원화사업변경내역서(06.04.14)" xfId="8866"/>
    <cellStyle name="1_tree_수량산출_구로리총괄내역_노임단가표" xfId="8867"/>
    <cellStyle name="1_tree_수량산출_구로리총괄내역_노임단가표_222" xfId="8868"/>
    <cellStyle name="1_tree_수량산출_구로리총괄내역_노임단가표_강진생태연못0224" xfId="8869"/>
    <cellStyle name="1_tree_수량산출_구로리총괄내역_노임단가표_강진생태연못0224_222" xfId="8870"/>
    <cellStyle name="1_tree_수량산출_구로리총괄내역_노임단가표_내역서1128" xfId="8871"/>
    <cellStyle name="1_tree_수량산출_구로리총괄내역_노임단가표_내역서1128_양목초교 학교공원화사업변경내역서(06.04.14)" xfId="8872"/>
    <cellStyle name="1_tree_수량산출_구로리총괄내역_노임단가표_연못조성 수정" xfId="8873"/>
    <cellStyle name="1_tree_수량산출_구로리총괄내역_노임단가표_연못조성 수정_222" xfId="8874"/>
    <cellStyle name="1_tree_수량산출_구로리총괄내역_노임단가표_충장 체육공원증액설변" xfId="8875"/>
    <cellStyle name="1_tree_수량산출_구로리총괄내역_수도권매립지" xfId="8876"/>
    <cellStyle name="1_tree_수량산출_구로리총괄내역_수도권매립지_222" xfId="8877"/>
    <cellStyle name="1_tree_수량산출_구로리총괄내역_수도권매립지_강진생태연못0224" xfId="8878"/>
    <cellStyle name="1_tree_수량산출_구로리총괄내역_수도권매립지_강진생태연못0224_222" xfId="8879"/>
    <cellStyle name="1_tree_수량산출_구로리총괄내역_수도권매립지_내역서1128" xfId="8880"/>
    <cellStyle name="1_tree_수량산출_구로리총괄내역_수도권매립지_내역서1128_양목초교 학교공원화사업변경내역서(06.04.14)" xfId="8881"/>
    <cellStyle name="1_tree_수량산출_구로리총괄내역_수도권매립지_연못조성 수정" xfId="8882"/>
    <cellStyle name="1_tree_수량산출_구로리총괄내역_수도권매립지_연못조성 수정_222" xfId="8883"/>
    <cellStyle name="1_tree_수량산출_구로리총괄내역_수도권매립지_충장 체육공원증액설변" xfId="8884"/>
    <cellStyle name="1_tree_수량산출_구로리총괄내역_수도권매립지1004(발주용)" xfId="8885"/>
    <cellStyle name="1_tree_수량산출_구로리총괄내역_수도권매립지1004(발주용)_222" xfId="8886"/>
    <cellStyle name="1_tree_수량산출_구로리총괄내역_수도권매립지1004(발주용)_강진생태연못0224" xfId="8887"/>
    <cellStyle name="1_tree_수량산출_구로리총괄내역_수도권매립지1004(발주용)_강진생태연못0224_222" xfId="8888"/>
    <cellStyle name="1_tree_수량산출_구로리총괄내역_수도권매립지1004(발주용)_내역서1128" xfId="8889"/>
    <cellStyle name="1_tree_수량산출_구로리총괄내역_수도권매립지1004(발주용)_내역서1128_양목초교 학교공원화사업변경내역서(06.04.14)" xfId="8890"/>
    <cellStyle name="1_tree_수량산출_구로리총괄내역_수도권매립지1004(발주용)_연못조성 수정" xfId="8891"/>
    <cellStyle name="1_tree_수량산출_구로리총괄내역_수도권매립지1004(발주용)_연못조성 수정_222" xfId="8892"/>
    <cellStyle name="1_tree_수량산출_구로리총괄내역_수도권매립지1004(발주용)_충장 체육공원증액설변" xfId="8893"/>
    <cellStyle name="1_tree_수량산출_구로리총괄내역_연못조성 수정" xfId="8894"/>
    <cellStyle name="1_tree_수량산출_구로리총괄내역_연못조성 수정_222" xfId="8895"/>
    <cellStyle name="1_tree_수량산출_구로리총괄내역_일신건영설계예산서(0211)" xfId="8896"/>
    <cellStyle name="1_tree_수량산출_구로리총괄내역_일신건영설계예산서(0211)_222" xfId="8897"/>
    <cellStyle name="1_tree_수량산출_구로리총괄내역_일신건영설계예산서(0211)_강진생태연못0224" xfId="8898"/>
    <cellStyle name="1_tree_수량산출_구로리총괄내역_일신건영설계예산서(0211)_강진생태연못0224_222" xfId="8899"/>
    <cellStyle name="1_tree_수량산출_구로리총괄내역_일신건영설계예산서(0211)_내역서1128" xfId="8900"/>
    <cellStyle name="1_tree_수량산출_구로리총괄내역_일신건영설계예산서(0211)_내역서1128_양목초교 학교공원화사업변경내역서(06.04.14)" xfId="8901"/>
    <cellStyle name="1_tree_수량산출_구로리총괄내역_일신건영설계예산서(0211)_연못조성 수정" xfId="8902"/>
    <cellStyle name="1_tree_수량산출_구로리총괄내역_일신건영설계예산서(0211)_연못조성 수정_222" xfId="8903"/>
    <cellStyle name="1_tree_수량산출_구로리총괄내역_일신건영설계예산서(0211)_충장 체육공원증액설변" xfId="8904"/>
    <cellStyle name="1_tree_수량산출_구로리총괄내역_일위대가" xfId="8905"/>
    <cellStyle name="1_tree_수량산출_구로리총괄내역_일위대가_222" xfId="8906"/>
    <cellStyle name="1_tree_수량산출_구로리총괄내역_일위대가_강진생태연못0224" xfId="8907"/>
    <cellStyle name="1_tree_수량산출_구로리총괄내역_일위대가_강진생태연못0224_222" xfId="8908"/>
    <cellStyle name="1_tree_수량산출_구로리총괄내역_일위대가_내역서1128" xfId="8909"/>
    <cellStyle name="1_tree_수량산출_구로리총괄내역_일위대가_내역서1128_양목초교 학교공원화사업변경내역서(06.04.14)" xfId="8910"/>
    <cellStyle name="1_tree_수량산출_구로리총괄내역_일위대가_연못조성 수정" xfId="8911"/>
    <cellStyle name="1_tree_수량산출_구로리총괄내역_일위대가_연못조성 수정_222" xfId="8912"/>
    <cellStyle name="1_tree_수량산출_구로리총괄내역_일위대가_충장 체육공원증액설변" xfId="8913"/>
    <cellStyle name="1_tree_수량산출_구로리총괄내역_자재단가표" xfId="8914"/>
    <cellStyle name="1_tree_수량산출_구로리총괄내역_자재단가표_222" xfId="8915"/>
    <cellStyle name="1_tree_수량산출_구로리총괄내역_자재단가표_강진생태연못0224" xfId="8916"/>
    <cellStyle name="1_tree_수량산출_구로리총괄내역_자재단가표_강진생태연못0224_222" xfId="8917"/>
    <cellStyle name="1_tree_수량산출_구로리총괄내역_자재단가표_내역서1128" xfId="8918"/>
    <cellStyle name="1_tree_수량산출_구로리총괄내역_자재단가표_내역서1128_양목초교 학교공원화사업변경내역서(06.04.14)" xfId="8919"/>
    <cellStyle name="1_tree_수량산출_구로리총괄내역_자재단가표_연못조성 수정" xfId="8920"/>
    <cellStyle name="1_tree_수량산출_구로리총괄내역_자재단가표_연못조성 수정_222" xfId="8921"/>
    <cellStyle name="1_tree_수량산출_구로리총괄내역_자재단가표_충장 체육공원증액설변" xfId="8922"/>
    <cellStyle name="1_tree_수량산출_구로리총괄내역_장안초등학교내역0814" xfId="8923"/>
    <cellStyle name="1_tree_수량산출_구로리총괄내역_장안초등학교내역0814_222" xfId="8924"/>
    <cellStyle name="1_tree_수량산출_구로리총괄내역_장안초등학교내역0814_강진생태연못0224" xfId="8925"/>
    <cellStyle name="1_tree_수량산출_구로리총괄내역_장안초등학교내역0814_강진생태연못0224_222" xfId="8926"/>
    <cellStyle name="1_tree_수량산출_구로리총괄내역_장안초등학교내역0814_내역서1128" xfId="8927"/>
    <cellStyle name="1_tree_수량산출_구로리총괄내역_장안초등학교내역0814_내역서1128_양목초교 학교공원화사업변경내역서(06.04.14)" xfId="8928"/>
    <cellStyle name="1_tree_수량산출_구로리총괄내역_장안초등학교내역0814_연못조성 수정" xfId="8929"/>
    <cellStyle name="1_tree_수량산출_구로리총괄내역_장안초등학교내역0814_연못조성 수정_222" xfId="8930"/>
    <cellStyle name="1_tree_수량산출_구로리총괄내역_장안초등학교내역0814_충장 체육공원증액설변" xfId="8931"/>
    <cellStyle name="1_tree_수량산출_구로리총괄내역_충장 체육공원증액설변" xfId="8932"/>
    <cellStyle name="1_tree_수량산출_내역서1128" xfId="8933"/>
    <cellStyle name="1_tree_수량산출_내역서1128_양목초교 학교공원화사업변경내역서(06.04.14)" xfId="8934"/>
    <cellStyle name="1_tree_수량산출_내역서-산림재해위험지" xfId="8935"/>
    <cellStyle name="1_tree_수량산출_내역서-수해복구" xfId="8936"/>
    <cellStyle name="1_tree_수량산출_목동내역" xfId="8937"/>
    <cellStyle name="1_tree_수량산출_목동내역_폐기물집계" xfId="8938"/>
    <cellStyle name="1_tree_수량산출_설계_투구봉" xfId="8939"/>
    <cellStyle name="1_tree_수량산출_설계-관악산도시자연공원" xfId="8940"/>
    <cellStyle name="1_tree_수량산출_설계내역-아랑" xfId="8941"/>
    <cellStyle name="1_tree_수량산출_설계내역-아랑1" xfId="8942"/>
    <cellStyle name="1_tree_수량산출_설계서" xfId="8943"/>
    <cellStyle name="1_tree_수량산출_설계서_골목공원" xfId="8944"/>
    <cellStyle name="1_tree_수량산출_성포고등학교신축공사" xfId="8945"/>
    <cellStyle name="1_tree_수량산출_연못조성 수정" xfId="8946"/>
    <cellStyle name="1_tree_수량산출_연못조성 수정_222" xfId="8947"/>
    <cellStyle name="1_tree_수량산출_연세대담장개방" xfId="8948"/>
    <cellStyle name="1_tree_수량산출_연세대담장개방(20051201)" xfId="8949"/>
    <cellStyle name="1_tree_수량산출_연세대담장개방(20051201)_07마을마당정비-설계서" xfId="8950"/>
    <cellStyle name="1_tree_수량산출_연세대담장개방(20051201)_2007년상반기적용노임단가" xfId="8951"/>
    <cellStyle name="1_tree_수량산출_연세대담장개방(20051201)_내역서-산림재해위험지" xfId="8952"/>
    <cellStyle name="1_tree_수량산출_연세대담장개방(20051201)_내역서-수해복구" xfId="8953"/>
    <cellStyle name="1_tree_수량산출_연세대담장개방(20051201)_설계_투구봉" xfId="8954"/>
    <cellStyle name="1_tree_수량산출_연세대담장개방(20051201)_설계-관악산도시자연공원" xfId="8955"/>
    <cellStyle name="1_tree_수량산출_연세대담장개방(20051201)_설계내역-아랑" xfId="8956"/>
    <cellStyle name="1_tree_수량산출_연세대담장개방(20051201)_설계내역-아랑1" xfId="8957"/>
    <cellStyle name="1_tree_수량산출_연세대담장개방(20051201)_설계서" xfId="8958"/>
    <cellStyle name="1_tree_수량산출_연세대담장개방(20051201)_설계서_골목공원" xfId="8959"/>
    <cellStyle name="1_tree_수량산출_연세대담장개방(20051201)_최종_내역서-산림재해위험지" xfId="8960"/>
    <cellStyle name="1_tree_수량산출_연세대담장개방_07마을마당정비-설계서" xfId="8961"/>
    <cellStyle name="1_tree_수량산출_연세대담장개방_2007년상반기적용노임단가" xfId="8962"/>
    <cellStyle name="1_tree_수량산출_연세대담장개방_내역서-산림재해위험지" xfId="8963"/>
    <cellStyle name="1_tree_수량산출_연세대담장개방_내역서-수해복구" xfId="8964"/>
    <cellStyle name="1_tree_수량산출_연세대담장개방_설계_투구봉" xfId="8965"/>
    <cellStyle name="1_tree_수량산출_연세대담장개방_설계-관악산도시자연공원" xfId="8966"/>
    <cellStyle name="1_tree_수량산출_연세대담장개방_설계내역-아랑" xfId="8967"/>
    <cellStyle name="1_tree_수량산출_연세대담장개방_설계내역-아랑1" xfId="8968"/>
    <cellStyle name="1_tree_수량산출_연세대담장개방_설계서" xfId="8969"/>
    <cellStyle name="1_tree_수량산출_연세대담장개방_설계서_골목공원" xfId="8970"/>
    <cellStyle name="1_tree_수량산출_연세대담장개방_최종_내역서-산림재해위험지" xfId="8971"/>
    <cellStyle name="1_tree_수량산출_총괄내역0518" xfId="8972"/>
    <cellStyle name="1_tree_수량산출_총괄내역0518_222" xfId="8973"/>
    <cellStyle name="1_tree_수량산출_총괄내역0518_강진생태연못0224" xfId="8974"/>
    <cellStyle name="1_tree_수량산출_총괄내역0518_강진생태연못0224_222" xfId="8975"/>
    <cellStyle name="1_tree_수량산출_총괄내역0518_구로리설계예산서1029" xfId="8976"/>
    <cellStyle name="1_tree_수량산출_총괄내역0518_구로리설계예산서1029_222" xfId="8977"/>
    <cellStyle name="1_tree_수량산출_총괄내역0518_구로리설계예산서1029_강진생태연못0224" xfId="8978"/>
    <cellStyle name="1_tree_수량산출_총괄내역0518_구로리설계예산서1029_강진생태연못0224_222" xfId="8979"/>
    <cellStyle name="1_tree_수량산출_총괄내역0518_구로리설계예산서1029_내역서1128" xfId="8980"/>
    <cellStyle name="1_tree_수량산출_총괄내역0518_구로리설계예산서1029_내역서1128_양목초교 학교공원화사업변경내역서(06.04.14)" xfId="8981"/>
    <cellStyle name="1_tree_수량산출_총괄내역0518_구로리설계예산서1029_연못조성 수정" xfId="8982"/>
    <cellStyle name="1_tree_수량산출_총괄내역0518_구로리설계예산서1029_연못조성 수정_222" xfId="8983"/>
    <cellStyle name="1_tree_수량산출_총괄내역0518_구로리설계예산서1029_충장 체육공원증액설변" xfId="8984"/>
    <cellStyle name="1_tree_수량산출_총괄내역0518_구로리설계예산서1118준공" xfId="8985"/>
    <cellStyle name="1_tree_수량산출_총괄내역0518_구로리설계예산서1118준공_222" xfId="8986"/>
    <cellStyle name="1_tree_수량산출_총괄내역0518_구로리설계예산서1118준공_강진생태연못0224" xfId="8987"/>
    <cellStyle name="1_tree_수량산출_총괄내역0518_구로리설계예산서1118준공_강진생태연못0224_222" xfId="8988"/>
    <cellStyle name="1_tree_수량산출_총괄내역0518_구로리설계예산서1118준공_내역서1128" xfId="8989"/>
    <cellStyle name="1_tree_수량산출_총괄내역0518_구로리설계예산서1118준공_내역서1128_양목초교 학교공원화사업변경내역서(06.04.14)" xfId="8990"/>
    <cellStyle name="1_tree_수량산출_총괄내역0518_구로리설계예산서1118준공_연못조성 수정" xfId="8991"/>
    <cellStyle name="1_tree_수량산출_총괄내역0518_구로리설계예산서1118준공_연못조성 수정_222" xfId="8992"/>
    <cellStyle name="1_tree_수량산출_총괄내역0518_구로리설계예산서1118준공_충장 체육공원증액설변" xfId="8993"/>
    <cellStyle name="1_tree_수량산출_총괄내역0518_구로리설계예산서조경" xfId="8994"/>
    <cellStyle name="1_tree_수량산출_총괄내역0518_구로리설계예산서조경_222" xfId="8995"/>
    <cellStyle name="1_tree_수량산출_총괄내역0518_구로리설계예산서조경_강진생태연못0224" xfId="8996"/>
    <cellStyle name="1_tree_수량산출_총괄내역0518_구로리설계예산서조경_강진생태연못0224_222" xfId="8997"/>
    <cellStyle name="1_tree_수량산출_총괄내역0518_구로리설계예산서조경_내역서1128" xfId="8998"/>
    <cellStyle name="1_tree_수량산출_총괄내역0518_구로리설계예산서조경_내역서1128_양목초교 학교공원화사업변경내역서(06.04.14)" xfId="8999"/>
    <cellStyle name="1_tree_수량산출_총괄내역0518_구로리설계예산서조경_연못조성 수정" xfId="9000"/>
    <cellStyle name="1_tree_수량산출_총괄내역0518_구로리설계예산서조경_연못조성 수정_222" xfId="9001"/>
    <cellStyle name="1_tree_수량산출_총괄내역0518_구로리설계예산서조경_충장 체육공원증액설변" xfId="9002"/>
    <cellStyle name="1_tree_수량산출_총괄내역0518_구로리어린이공원예산서(조경)1125" xfId="9003"/>
    <cellStyle name="1_tree_수량산출_총괄내역0518_구로리어린이공원예산서(조경)1125_222" xfId="9004"/>
    <cellStyle name="1_tree_수량산출_총괄내역0518_구로리어린이공원예산서(조경)1125_강진생태연못0224" xfId="9005"/>
    <cellStyle name="1_tree_수량산출_총괄내역0518_구로리어린이공원예산서(조경)1125_강진생태연못0224_222" xfId="9006"/>
    <cellStyle name="1_tree_수량산출_총괄내역0518_구로리어린이공원예산서(조경)1125_내역서1128" xfId="9007"/>
    <cellStyle name="1_tree_수량산출_총괄내역0518_구로리어린이공원예산서(조경)1125_내역서1128_양목초교 학교공원화사업변경내역서(06.04.14)" xfId="9008"/>
    <cellStyle name="1_tree_수량산출_총괄내역0518_구로리어린이공원예산서(조경)1125_연못조성 수정" xfId="9009"/>
    <cellStyle name="1_tree_수량산출_총괄내역0518_구로리어린이공원예산서(조경)1125_연못조성 수정_222" xfId="9010"/>
    <cellStyle name="1_tree_수량산출_총괄내역0518_구로리어린이공원예산서(조경)1125_충장 체육공원증액설변" xfId="9011"/>
    <cellStyle name="1_tree_수량산출_총괄내역0518_내역서" xfId="9012"/>
    <cellStyle name="1_tree_수량산출_총괄내역0518_내역서_222" xfId="9013"/>
    <cellStyle name="1_tree_수량산출_총괄내역0518_내역서_강진생태연못0224" xfId="9014"/>
    <cellStyle name="1_tree_수량산출_총괄내역0518_내역서_강진생태연못0224_222" xfId="9015"/>
    <cellStyle name="1_tree_수량산출_총괄내역0518_내역서_내역서1128" xfId="9016"/>
    <cellStyle name="1_tree_수량산출_총괄내역0518_내역서_내역서1128_양목초교 학교공원화사업변경내역서(06.04.14)" xfId="9017"/>
    <cellStyle name="1_tree_수량산출_총괄내역0518_내역서_연못조성 수정" xfId="9018"/>
    <cellStyle name="1_tree_수량산출_총괄내역0518_내역서_연못조성 수정_222" xfId="9019"/>
    <cellStyle name="1_tree_수량산출_총괄내역0518_내역서_충장 체육공원증액설변" xfId="9020"/>
    <cellStyle name="1_tree_수량산출_총괄내역0518_내역서1128" xfId="9021"/>
    <cellStyle name="1_tree_수량산출_총괄내역0518_내역서1128_양목초교 학교공원화사업변경내역서(06.04.14)" xfId="9022"/>
    <cellStyle name="1_tree_수량산출_총괄내역0518_노임단가표" xfId="9023"/>
    <cellStyle name="1_tree_수량산출_총괄내역0518_노임단가표_222" xfId="9024"/>
    <cellStyle name="1_tree_수량산출_총괄내역0518_노임단가표_강진생태연못0224" xfId="9025"/>
    <cellStyle name="1_tree_수량산출_총괄내역0518_노임단가표_강진생태연못0224_222" xfId="9026"/>
    <cellStyle name="1_tree_수량산출_총괄내역0518_노임단가표_내역서1128" xfId="9027"/>
    <cellStyle name="1_tree_수량산출_총괄내역0518_노임단가표_내역서1128_양목초교 학교공원화사업변경내역서(06.04.14)" xfId="9028"/>
    <cellStyle name="1_tree_수량산출_총괄내역0518_노임단가표_연못조성 수정" xfId="9029"/>
    <cellStyle name="1_tree_수량산출_총괄내역0518_노임단가표_연못조성 수정_222" xfId="9030"/>
    <cellStyle name="1_tree_수량산출_총괄내역0518_노임단가표_충장 체육공원증액설변" xfId="9031"/>
    <cellStyle name="1_tree_수량산출_총괄내역0518_수도권매립지" xfId="9032"/>
    <cellStyle name="1_tree_수량산출_총괄내역0518_수도권매립지_222" xfId="9033"/>
    <cellStyle name="1_tree_수량산출_총괄내역0518_수도권매립지_강진생태연못0224" xfId="9034"/>
    <cellStyle name="1_tree_수량산출_총괄내역0518_수도권매립지_강진생태연못0224_222" xfId="9035"/>
    <cellStyle name="1_tree_수량산출_총괄내역0518_수도권매립지_내역서1128" xfId="9036"/>
    <cellStyle name="1_tree_수량산출_총괄내역0518_수도권매립지_내역서1128_양목초교 학교공원화사업변경내역서(06.04.14)" xfId="9037"/>
    <cellStyle name="1_tree_수량산출_총괄내역0518_수도권매립지_연못조성 수정" xfId="9038"/>
    <cellStyle name="1_tree_수량산출_총괄내역0518_수도권매립지_연못조성 수정_222" xfId="9039"/>
    <cellStyle name="1_tree_수량산출_총괄내역0518_수도권매립지_충장 체육공원증액설변" xfId="9040"/>
    <cellStyle name="1_tree_수량산출_총괄내역0518_수도권매립지1004(발주용)" xfId="9041"/>
    <cellStyle name="1_tree_수량산출_총괄내역0518_수도권매립지1004(발주용)_222" xfId="9042"/>
    <cellStyle name="1_tree_수량산출_총괄내역0518_수도권매립지1004(발주용)_강진생태연못0224" xfId="9043"/>
    <cellStyle name="1_tree_수량산출_총괄내역0518_수도권매립지1004(발주용)_강진생태연못0224_222" xfId="9044"/>
    <cellStyle name="1_tree_수량산출_총괄내역0518_수도권매립지1004(발주용)_내역서1128" xfId="9045"/>
    <cellStyle name="1_tree_수량산출_총괄내역0518_수도권매립지1004(발주용)_내역서1128_양목초교 학교공원화사업변경내역서(06.04.14)" xfId="9046"/>
    <cellStyle name="1_tree_수량산출_총괄내역0518_수도권매립지1004(발주용)_연못조성 수정" xfId="9047"/>
    <cellStyle name="1_tree_수량산출_총괄내역0518_수도권매립지1004(발주용)_연못조성 수정_222" xfId="9048"/>
    <cellStyle name="1_tree_수량산출_총괄내역0518_수도권매립지1004(발주용)_충장 체육공원증액설변" xfId="9049"/>
    <cellStyle name="1_tree_수량산출_총괄내역0518_연못조성 수정" xfId="9050"/>
    <cellStyle name="1_tree_수량산출_총괄내역0518_연못조성 수정_222" xfId="9051"/>
    <cellStyle name="1_tree_수량산출_총괄내역0518_일신건영설계예산서(0211)" xfId="9052"/>
    <cellStyle name="1_tree_수량산출_총괄내역0518_일신건영설계예산서(0211)_222" xfId="9053"/>
    <cellStyle name="1_tree_수량산출_총괄내역0518_일신건영설계예산서(0211)_강진생태연못0224" xfId="9054"/>
    <cellStyle name="1_tree_수량산출_총괄내역0518_일신건영설계예산서(0211)_강진생태연못0224_222" xfId="9055"/>
    <cellStyle name="1_tree_수량산출_총괄내역0518_일신건영설계예산서(0211)_내역서1128" xfId="9056"/>
    <cellStyle name="1_tree_수량산출_총괄내역0518_일신건영설계예산서(0211)_내역서1128_양목초교 학교공원화사업변경내역서(06.04.14)" xfId="9057"/>
    <cellStyle name="1_tree_수량산출_총괄내역0518_일신건영설계예산서(0211)_연못조성 수정" xfId="9058"/>
    <cellStyle name="1_tree_수량산출_총괄내역0518_일신건영설계예산서(0211)_연못조성 수정_222" xfId="9059"/>
    <cellStyle name="1_tree_수량산출_총괄내역0518_일신건영설계예산서(0211)_충장 체육공원증액설변" xfId="9060"/>
    <cellStyle name="1_tree_수량산출_총괄내역0518_일위대가" xfId="9061"/>
    <cellStyle name="1_tree_수량산출_총괄내역0518_일위대가_222" xfId="9062"/>
    <cellStyle name="1_tree_수량산출_총괄내역0518_일위대가_강진생태연못0224" xfId="9063"/>
    <cellStyle name="1_tree_수량산출_총괄내역0518_일위대가_강진생태연못0224_222" xfId="9064"/>
    <cellStyle name="1_tree_수량산출_총괄내역0518_일위대가_내역서1128" xfId="9065"/>
    <cellStyle name="1_tree_수량산출_총괄내역0518_일위대가_내역서1128_양목초교 학교공원화사업변경내역서(06.04.14)" xfId="9066"/>
    <cellStyle name="1_tree_수량산출_총괄내역0518_일위대가_연못조성 수정" xfId="9067"/>
    <cellStyle name="1_tree_수량산출_총괄내역0518_일위대가_연못조성 수정_222" xfId="9068"/>
    <cellStyle name="1_tree_수량산출_총괄내역0518_일위대가_충장 체육공원증액설변" xfId="9069"/>
    <cellStyle name="1_tree_수량산출_총괄내역0518_자재단가표" xfId="9070"/>
    <cellStyle name="1_tree_수량산출_총괄내역0518_자재단가표_222" xfId="9071"/>
    <cellStyle name="1_tree_수량산출_총괄내역0518_자재단가표_강진생태연못0224" xfId="9072"/>
    <cellStyle name="1_tree_수량산출_총괄내역0518_자재단가표_강진생태연못0224_222" xfId="9073"/>
    <cellStyle name="1_tree_수량산출_총괄내역0518_자재단가표_내역서1128" xfId="9074"/>
    <cellStyle name="1_tree_수량산출_총괄내역0518_자재단가표_내역서1128_양목초교 학교공원화사업변경내역서(06.04.14)" xfId="9075"/>
    <cellStyle name="1_tree_수량산출_총괄내역0518_자재단가표_연못조성 수정" xfId="9076"/>
    <cellStyle name="1_tree_수량산출_총괄내역0518_자재단가표_연못조성 수정_222" xfId="9077"/>
    <cellStyle name="1_tree_수량산출_총괄내역0518_자재단가표_충장 체육공원증액설변" xfId="9078"/>
    <cellStyle name="1_tree_수량산출_총괄내역0518_장안초등학교내역0814" xfId="9079"/>
    <cellStyle name="1_tree_수량산출_총괄내역0518_장안초등학교내역0814_222" xfId="9080"/>
    <cellStyle name="1_tree_수량산출_총괄내역0518_장안초등학교내역0814_강진생태연못0224" xfId="9081"/>
    <cellStyle name="1_tree_수량산출_총괄내역0518_장안초등학교내역0814_강진생태연못0224_222" xfId="9082"/>
    <cellStyle name="1_tree_수량산출_총괄내역0518_장안초등학교내역0814_내역서1128" xfId="9083"/>
    <cellStyle name="1_tree_수량산출_총괄내역0518_장안초등학교내역0814_내역서1128_양목초교 학교공원화사업변경내역서(06.04.14)" xfId="9084"/>
    <cellStyle name="1_tree_수량산출_총괄내역0518_장안초등학교내역0814_연못조성 수정" xfId="9085"/>
    <cellStyle name="1_tree_수량산출_총괄내역0518_장안초등학교내역0814_연못조성 수정_222" xfId="9086"/>
    <cellStyle name="1_tree_수량산출_총괄내역0518_장안초등학교내역0814_충장 체육공원증액설변" xfId="9087"/>
    <cellStyle name="1_tree_수량산출_총괄내역0518_충장 체육공원증액설변" xfId="9088"/>
    <cellStyle name="1_tree_수량산출_최종_내역서-산림재해위험지" xfId="9089"/>
    <cellStyle name="1_tree_수량산출_충장 체육공원증액설변" xfId="9090"/>
    <cellStyle name="1_tree_수량산출_폐기물-수해복구" xfId="9091"/>
    <cellStyle name="1_tree_수량산출_현충묘지-예산서(조경)" xfId="9092"/>
    <cellStyle name="1_tree_수량산출_현충묘지-예산서(조경)_00-표지예정공정표" xfId="9093"/>
    <cellStyle name="1_tree_수량산출_현충묘지-예산서(조경)_까르프-표지예정공정표" xfId="9094"/>
    <cellStyle name="1_tree_수량산출_현충묘지-예산서(조경)_목동내역" xfId="9095"/>
    <cellStyle name="1_tree_수량산출_현충묘지-예산서(조경)_목동내역_폐기물집계" xfId="9096"/>
    <cellStyle name="1_tree_수량산출_현충묘지-예산서(조경)_아리랑-표지-공정표" xfId="9097"/>
    <cellStyle name="1_tree_수량산출_현충묘지-예산서(조경)_예산서-엑셀변환양식100" xfId="9098"/>
    <cellStyle name="1_tree_수량산출_현충묘지-예산서(조경)_예산서-엑셀변환양식100_00-예산서양식100" xfId="9099"/>
    <cellStyle name="1_tree_수량산출_현충묘지-예산서(조경)_예산서-엑셀변환양식100_목동내역" xfId="9100"/>
    <cellStyle name="1_tree_수량산출_현충묘지-예산서(조경)_예산서-엑셀변환양식100_목동내역_폐기물집계" xfId="9101"/>
    <cellStyle name="1_tree_수량산출_현충묘지-예산서(조경)_표지-공정표" xfId="9102"/>
    <cellStyle name="1_tree_수량산출_현충묘지-예산서(조경)_표지예정공정표" xfId="9103"/>
    <cellStyle name="1_tree_수량산출_현충묘지-예산서(조경)_-표지예정공정표" xfId="9104"/>
    <cellStyle name="1_tree_수량산출서-11.25" xfId="9105"/>
    <cellStyle name="1_tree_수량산출서-11.25_단위수량" xfId="9106"/>
    <cellStyle name="1_tree_수량산출서-11.25_단위수량1" xfId="9107"/>
    <cellStyle name="1_tree_수량산출서-11.25_단위수량산출" xfId="9108"/>
    <cellStyle name="1_tree_수량산출서-11.25_도곡단위수량" xfId="9109"/>
    <cellStyle name="1_tree_수량산출서-11.25_철거단위수량" xfId="9110"/>
    <cellStyle name="1_tree_수량산출서-11.25_한수단위수량" xfId="9111"/>
    <cellStyle name="1_tree_수량산출서-1201" xfId="9112"/>
    <cellStyle name="1_tree_수량산출서-1201_단위수량" xfId="9113"/>
    <cellStyle name="1_tree_수량산출서-1201_단위수량1" xfId="9114"/>
    <cellStyle name="1_tree_수량산출서-1201_단위수량산출" xfId="9115"/>
    <cellStyle name="1_tree_수량산출서-1201_도곡단위수량" xfId="9116"/>
    <cellStyle name="1_tree_수량산출서-1201_철거단위수량" xfId="9117"/>
    <cellStyle name="1_tree_수량산출서-1201_한수단위수량" xfId="9118"/>
    <cellStyle name="1_tree_수량산출서-최종" xfId="9119"/>
    <cellStyle name="1_tree_수량집계표" xfId="9120"/>
    <cellStyle name="1_tree_수량총괄표" xfId="9121"/>
    <cellStyle name="1_tree_수원1차" xfId="9122"/>
    <cellStyle name="1_tree_수원변경수량산출" xfId="9123"/>
    <cellStyle name="1_tree_수원변경수량산출_백화점화장실인테리어" xfId="9124"/>
    <cellStyle name="1_tree_수원변경수량산출_설계내역서" xfId="9125"/>
    <cellStyle name="1_tree_수원변경수량산출_설계내역서_백화점화장실인테리어" xfId="9126"/>
    <cellStyle name="1_tree_수원변경수량산출_설계내역서_울산FITNESS인테리어" xfId="9127"/>
    <cellStyle name="1_tree_수원변경수량산출_설계내역서_화명조경" xfId="9128"/>
    <cellStyle name="1_tree_수원변경수량산출_설계내역서_화명조경_백화점화장실인테리어" xfId="9129"/>
    <cellStyle name="1_tree_수원변경수량산출_설계내역서_화명조경_울산FITNESS인테리어" xfId="9130"/>
    <cellStyle name="1_tree_수원변경수량산출_설계내역서1월7일" xfId="9131"/>
    <cellStyle name="1_tree_수원변경수량산출_설계내역서1월7일_백화점화장실인테리어" xfId="9132"/>
    <cellStyle name="1_tree_수원변경수량산출_설계내역서1월7일_울산FITNESS인테리어" xfId="9133"/>
    <cellStyle name="1_tree_수원변경수량산출_설계내역서1월7일_화명조경" xfId="9134"/>
    <cellStyle name="1_tree_수원변경수량산출_설계내역서1월7일_화명조경_백화점화장실인테리어" xfId="9135"/>
    <cellStyle name="1_tree_수원변경수량산출_설계내역서1월7일_화명조경_울산FITNESS인테리어" xfId="9136"/>
    <cellStyle name="1_tree_수원변경수량산출_울산FITNESS인테리어" xfId="9137"/>
    <cellStyle name="1_tree_수원변경수량산출_화명조경" xfId="9138"/>
    <cellStyle name="1_tree_수원변경수량산출_화명조경_백화점화장실인테리어" xfId="9139"/>
    <cellStyle name="1_tree_수원변경수량산출_화명조경_울산FITNESS인테리어" xfId="9140"/>
    <cellStyle name="1_tree_수원수량집계(7.13)" xfId="9141"/>
    <cellStyle name="1_tree_수원수량집계(7.31)" xfId="9142"/>
    <cellStyle name="1_tree_시설물단위수량" xfId="9143"/>
    <cellStyle name="1_tree_시설물단위수량1" xfId="9144"/>
    <cellStyle name="1_tree_시설물단위수량1_시설물단위수량" xfId="9145"/>
    <cellStyle name="1_tree_쌍용" xfId="9146"/>
    <cellStyle name="1_tree_쌍용_단위수량" xfId="9147"/>
    <cellStyle name="1_tree_쌍용_단위수량1" xfId="9148"/>
    <cellStyle name="1_tree_쌍용_단위수량산출" xfId="9149"/>
    <cellStyle name="1_tree_쌍용_도곡단위수량" xfId="9150"/>
    <cellStyle name="1_tree_쌍용_수량산출서-11.25" xfId="9151"/>
    <cellStyle name="1_tree_쌍용_수량산출서-11.25_단위수량" xfId="9152"/>
    <cellStyle name="1_tree_쌍용_수량산출서-11.25_단위수량1" xfId="9153"/>
    <cellStyle name="1_tree_쌍용_수량산출서-11.25_단위수량산출" xfId="9154"/>
    <cellStyle name="1_tree_쌍용_수량산출서-11.25_도곡단위수량" xfId="9155"/>
    <cellStyle name="1_tree_쌍용_수량산출서-11.25_철거단위수량" xfId="9156"/>
    <cellStyle name="1_tree_쌍용_수량산출서-11.25_한수단위수량" xfId="9157"/>
    <cellStyle name="1_tree_쌍용_수량산출서-1201" xfId="9158"/>
    <cellStyle name="1_tree_쌍용_수량산출서-1201_단위수량" xfId="9159"/>
    <cellStyle name="1_tree_쌍용_수량산출서-1201_단위수량1" xfId="9160"/>
    <cellStyle name="1_tree_쌍용_수량산출서-1201_단위수량산출" xfId="9161"/>
    <cellStyle name="1_tree_쌍용_수량산출서-1201_도곡단위수량" xfId="9162"/>
    <cellStyle name="1_tree_쌍용_수량산출서-1201_철거단위수량" xfId="9163"/>
    <cellStyle name="1_tree_쌍용_수량산출서-1201_한수단위수량" xfId="9164"/>
    <cellStyle name="1_tree_쌍용_시설물단위수량" xfId="9165"/>
    <cellStyle name="1_tree_쌍용_시설물단위수량1" xfId="9166"/>
    <cellStyle name="1_tree_쌍용_시설물단위수량1_시설물단위수량" xfId="9167"/>
    <cellStyle name="1_tree_쌍용_오창수량산출서" xfId="9168"/>
    <cellStyle name="1_tree_쌍용_오창수량산출서_단위수량" xfId="9169"/>
    <cellStyle name="1_tree_쌍용_오창수량산출서_단위수량1" xfId="9170"/>
    <cellStyle name="1_tree_쌍용_오창수량산출서_단위수량산출" xfId="9171"/>
    <cellStyle name="1_tree_쌍용_오창수량산출서_도곡단위수량" xfId="9172"/>
    <cellStyle name="1_tree_쌍용_오창수량산출서_수량산출서-11.25" xfId="9173"/>
    <cellStyle name="1_tree_쌍용_오창수량산출서_수량산출서-11.25_단위수량" xfId="9174"/>
    <cellStyle name="1_tree_쌍용_오창수량산출서_수량산출서-11.25_단위수량1" xfId="9175"/>
    <cellStyle name="1_tree_쌍용_오창수량산출서_수량산출서-11.25_단위수량산출" xfId="9176"/>
    <cellStyle name="1_tree_쌍용_오창수량산출서_수량산출서-11.25_도곡단위수량" xfId="9177"/>
    <cellStyle name="1_tree_쌍용_오창수량산출서_수량산출서-11.25_철거단위수량" xfId="9178"/>
    <cellStyle name="1_tree_쌍용_오창수량산출서_수량산출서-11.25_한수단위수량" xfId="9179"/>
    <cellStyle name="1_tree_쌍용_오창수량산출서_수량산출서-1201" xfId="9180"/>
    <cellStyle name="1_tree_쌍용_오창수량산출서_수량산출서-1201_단위수량" xfId="9181"/>
    <cellStyle name="1_tree_쌍용_오창수량산출서_수량산출서-1201_단위수량1" xfId="9182"/>
    <cellStyle name="1_tree_쌍용_오창수량산출서_수량산출서-1201_단위수량산출" xfId="9183"/>
    <cellStyle name="1_tree_쌍용_오창수량산출서_수량산출서-1201_도곡단위수량" xfId="9184"/>
    <cellStyle name="1_tree_쌍용_오창수량산출서_수량산출서-1201_철거단위수량" xfId="9185"/>
    <cellStyle name="1_tree_쌍용_오창수량산출서_수량산출서-1201_한수단위수량" xfId="9186"/>
    <cellStyle name="1_tree_쌍용_오창수량산출서_시설물단위수량" xfId="9187"/>
    <cellStyle name="1_tree_쌍용_오창수량산출서_시설물단위수량1" xfId="9188"/>
    <cellStyle name="1_tree_쌍용_오창수량산출서_시설물단위수량1_시설물단위수량" xfId="9189"/>
    <cellStyle name="1_tree_쌍용_오창수량산출서_철거단위수량" xfId="9190"/>
    <cellStyle name="1_tree_쌍용_오창수량산출서_한수단위수량" xfId="9191"/>
    <cellStyle name="1_tree_쌍용_철거단위수량" xfId="9192"/>
    <cellStyle name="1_tree_쌍용_한수단위수량" xfId="9193"/>
    <cellStyle name="1_tree_쌍용수량0905" xfId="9194"/>
    <cellStyle name="1_tree_쌍용수량0905_백화점화장실인테리어" xfId="9195"/>
    <cellStyle name="1_tree_쌍용수량0905_설계내역서" xfId="9196"/>
    <cellStyle name="1_tree_쌍용수량0905_설계내역서_백화점화장실인테리어" xfId="9197"/>
    <cellStyle name="1_tree_쌍용수량0905_설계내역서_울산FITNESS인테리어" xfId="9198"/>
    <cellStyle name="1_tree_쌍용수량0905_설계내역서_화명조경" xfId="9199"/>
    <cellStyle name="1_tree_쌍용수량0905_설계내역서_화명조경_백화점화장실인테리어" xfId="9200"/>
    <cellStyle name="1_tree_쌍용수량0905_설계내역서_화명조경_울산FITNESS인테리어" xfId="9201"/>
    <cellStyle name="1_tree_쌍용수량0905_설계내역서1월7일" xfId="9202"/>
    <cellStyle name="1_tree_쌍용수량0905_설계내역서1월7일_백화점화장실인테리어" xfId="9203"/>
    <cellStyle name="1_tree_쌍용수량0905_설계내역서1월7일_울산FITNESS인테리어" xfId="9204"/>
    <cellStyle name="1_tree_쌍용수량0905_설계내역서1월7일_화명조경" xfId="9205"/>
    <cellStyle name="1_tree_쌍용수량0905_설계내역서1월7일_화명조경_백화점화장실인테리어" xfId="9206"/>
    <cellStyle name="1_tree_쌍용수량0905_설계내역서1월7일_화명조경_울산FITNESS인테리어" xfId="9207"/>
    <cellStyle name="1_tree_쌍용수량0905_울산FITNESS인테리어" xfId="9208"/>
    <cellStyle name="1_tree_쌍용수량0905_화명조경" xfId="9209"/>
    <cellStyle name="1_tree_쌍용수량0905_화명조경_백화점화장실인테리어" xfId="9210"/>
    <cellStyle name="1_tree_쌍용수량0905_화명조경_울산FITNESS인테리어" xfId="9211"/>
    <cellStyle name="1_tree_쌍용수량집계" xfId="9212"/>
    <cellStyle name="1_tree_안동수량산출" xfId="9213"/>
    <cellStyle name="1_tree_안동수량산출최종" xfId="9214"/>
    <cellStyle name="1_tree_양목초교 생태연못 준공제출용" xfId="9215"/>
    <cellStyle name="1_tree_양목초교 학교공원화사업변경내역서(06(1).05.31)_수량산출서" xfId="9216"/>
    <cellStyle name="1_tree_연못조성 수정" xfId="9217"/>
    <cellStyle name="1_tree_연못조성 수정_222" xfId="9218"/>
    <cellStyle name="1_tree_연세대담장개방" xfId="9219"/>
    <cellStyle name="1_tree_연세대담장개방(20051201)" xfId="9220"/>
    <cellStyle name="1_tree_연세대담장개방(20051201)_07마을마당정비-설계서" xfId="9221"/>
    <cellStyle name="1_tree_연세대담장개방(20051201)_2007년상반기적용노임단가" xfId="9222"/>
    <cellStyle name="1_tree_연세대담장개방(20051201)_내역서-산림재해위험지" xfId="9223"/>
    <cellStyle name="1_tree_연세대담장개방(20051201)_내역서-수해복구" xfId="9224"/>
    <cellStyle name="1_tree_연세대담장개방(20051201)_설계_투구봉" xfId="9225"/>
    <cellStyle name="1_tree_연세대담장개방(20051201)_설계-관악산도시자연공원" xfId="9226"/>
    <cellStyle name="1_tree_연세대담장개방(20051201)_설계내역-아랑" xfId="9227"/>
    <cellStyle name="1_tree_연세대담장개방(20051201)_설계내역-아랑1" xfId="9228"/>
    <cellStyle name="1_tree_연세대담장개방(20051201)_설계서" xfId="9229"/>
    <cellStyle name="1_tree_연세대담장개방(20051201)_설계서_골목공원" xfId="9230"/>
    <cellStyle name="1_tree_연세대담장개방(20051201)_최종_내역서-산림재해위험지" xfId="9231"/>
    <cellStyle name="1_tree_연세대담장개방_07마을마당정비-설계서" xfId="9232"/>
    <cellStyle name="1_tree_연세대담장개방_2007년상반기적용노임단가" xfId="9233"/>
    <cellStyle name="1_tree_연세대담장개방_내역서-산림재해위험지" xfId="9234"/>
    <cellStyle name="1_tree_연세대담장개방_내역서-수해복구" xfId="9235"/>
    <cellStyle name="1_tree_연세대담장개방_설계_투구봉" xfId="9236"/>
    <cellStyle name="1_tree_연세대담장개방_설계-관악산도시자연공원" xfId="9237"/>
    <cellStyle name="1_tree_연세대담장개방_설계내역-아랑" xfId="9238"/>
    <cellStyle name="1_tree_연세대담장개방_설계내역-아랑1" xfId="9239"/>
    <cellStyle name="1_tree_연세대담장개방_설계서" xfId="9240"/>
    <cellStyle name="1_tree_연세대담장개방_설계서_골목공원" xfId="9241"/>
    <cellStyle name="1_tree_연세대담장개방_최종_내역서-산림재해위험지" xfId="9242"/>
    <cellStyle name="1_tree_오창수량산출서" xfId="9243"/>
    <cellStyle name="1_tree_오창수량산출서_단위수량" xfId="9244"/>
    <cellStyle name="1_tree_오창수량산출서_단위수량1" xfId="9245"/>
    <cellStyle name="1_tree_오창수량산출서_단위수량산출" xfId="9246"/>
    <cellStyle name="1_tree_오창수량산출서_도곡단위수량" xfId="9247"/>
    <cellStyle name="1_tree_오창수량산출서_수량산출서-11.25" xfId="9248"/>
    <cellStyle name="1_tree_오창수량산출서_수량산출서-11.25_단위수량" xfId="9249"/>
    <cellStyle name="1_tree_오창수량산출서_수량산출서-11.25_단위수량1" xfId="9250"/>
    <cellStyle name="1_tree_오창수량산출서_수량산출서-11.25_단위수량산출" xfId="9251"/>
    <cellStyle name="1_tree_오창수량산출서_수량산출서-11.25_도곡단위수량" xfId="9252"/>
    <cellStyle name="1_tree_오창수량산출서_수량산출서-11.25_철거단위수량" xfId="9253"/>
    <cellStyle name="1_tree_오창수량산출서_수량산출서-11.25_한수단위수량" xfId="9254"/>
    <cellStyle name="1_tree_오창수량산출서_수량산출서-1201" xfId="9255"/>
    <cellStyle name="1_tree_오창수량산출서_수량산출서-1201_단위수량" xfId="9256"/>
    <cellStyle name="1_tree_오창수량산출서_수량산출서-1201_단위수량1" xfId="9257"/>
    <cellStyle name="1_tree_오창수량산출서_수량산출서-1201_단위수량산출" xfId="9258"/>
    <cellStyle name="1_tree_오창수량산출서_수량산출서-1201_도곡단위수량" xfId="9259"/>
    <cellStyle name="1_tree_오창수량산출서_수량산출서-1201_철거단위수량" xfId="9260"/>
    <cellStyle name="1_tree_오창수량산출서_수량산출서-1201_한수단위수량" xfId="9261"/>
    <cellStyle name="1_tree_오창수량산출서_시설물단위수량" xfId="9262"/>
    <cellStyle name="1_tree_오창수량산출서_시설물단위수량1" xfId="9263"/>
    <cellStyle name="1_tree_오창수량산출서_시설물단위수량1_시설물단위수량" xfId="9264"/>
    <cellStyle name="1_tree_오창수량산출서_철거단위수량" xfId="9265"/>
    <cellStyle name="1_tree_오창수량산출서_한수단위수량" xfId="9266"/>
    <cellStyle name="1_tree_용평수량집계" xfId="9267"/>
    <cellStyle name="1_tree_운동장단위수량" xfId="9268"/>
    <cellStyle name="1_tree_울산FITNESS인테리어" xfId="9269"/>
    <cellStyle name="1_tree_원가계산서" xfId="9270"/>
    <cellStyle name="1_tree_원가계산서_00갑지" xfId="9271"/>
    <cellStyle name="1_tree_원가계산서_00갑지_백화점화장실인테리어" xfId="9272"/>
    <cellStyle name="1_tree_원가계산서_00갑지_설계내역서" xfId="9273"/>
    <cellStyle name="1_tree_원가계산서_00갑지_설계내역서_백화점화장실인테리어" xfId="9274"/>
    <cellStyle name="1_tree_원가계산서_00갑지_설계내역서_울산FITNESS인테리어" xfId="9275"/>
    <cellStyle name="1_tree_원가계산서_00갑지_설계내역서_화명조경" xfId="9276"/>
    <cellStyle name="1_tree_원가계산서_00갑지_설계내역서_화명조경_백화점화장실인테리어" xfId="9277"/>
    <cellStyle name="1_tree_원가계산서_00갑지_설계내역서_화명조경_울산FITNESS인테리어" xfId="9278"/>
    <cellStyle name="1_tree_원가계산서_00갑지_설계내역서1월7일" xfId="9279"/>
    <cellStyle name="1_tree_원가계산서_00갑지_설계내역서1월7일_백화점화장실인테리어" xfId="9280"/>
    <cellStyle name="1_tree_원가계산서_00갑지_설계내역서1월7일_울산FITNESS인테리어" xfId="9281"/>
    <cellStyle name="1_tree_원가계산서_00갑지_설계내역서1월7일_화명조경" xfId="9282"/>
    <cellStyle name="1_tree_원가계산서_00갑지_설계내역서1월7일_화명조경_백화점화장실인테리어" xfId="9283"/>
    <cellStyle name="1_tree_원가계산서_00갑지_설계내역서1월7일_화명조경_울산FITNESS인테리어" xfId="9284"/>
    <cellStyle name="1_tree_원가계산서_00갑지_울산FITNESS인테리어" xfId="9285"/>
    <cellStyle name="1_tree_원가계산서_00갑지_화명조경" xfId="9286"/>
    <cellStyle name="1_tree_원가계산서_00갑지_화명조경_백화점화장실인테리어" xfId="9287"/>
    <cellStyle name="1_tree_원가계산서_00갑지_화명조경_울산FITNESS인테리어" xfId="9288"/>
    <cellStyle name="1_tree_원가계산서_과천놀이터설계서" xfId="9289"/>
    <cellStyle name="1_tree_원가계산서_과천놀이터설계서_백화점화장실인테리어" xfId="9290"/>
    <cellStyle name="1_tree_원가계산서_과천놀이터설계서_설계내역서" xfId="9291"/>
    <cellStyle name="1_tree_원가계산서_과천놀이터설계서_설계내역서_백화점화장실인테리어" xfId="9292"/>
    <cellStyle name="1_tree_원가계산서_과천놀이터설계서_설계내역서_울산FITNESS인테리어" xfId="9293"/>
    <cellStyle name="1_tree_원가계산서_과천놀이터설계서_설계내역서_화명조경" xfId="9294"/>
    <cellStyle name="1_tree_원가계산서_과천놀이터설계서_설계내역서_화명조경_백화점화장실인테리어" xfId="9295"/>
    <cellStyle name="1_tree_원가계산서_과천놀이터설계서_설계내역서_화명조경_울산FITNESS인테리어" xfId="9296"/>
    <cellStyle name="1_tree_원가계산서_과천놀이터설계서_설계내역서1월7일" xfId="9297"/>
    <cellStyle name="1_tree_원가계산서_과천놀이터설계서_설계내역서1월7일_백화점화장실인테리어" xfId="9298"/>
    <cellStyle name="1_tree_원가계산서_과천놀이터설계서_설계내역서1월7일_울산FITNESS인테리어" xfId="9299"/>
    <cellStyle name="1_tree_원가계산서_과천놀이터설계서_설계내역서1월7일_화명조경" xfId="9300"/>
    <cellStyle name="1_tree_원가계산서_과천놀이터설계서_설계내역서1월7일_화명조경_백화점화장실인테리어" xfId="9301"/>
    <cellStyle name="1_tree_원가계산서_과천놀이터설계서_설계내역서1월7일_화명조경_울산FITNESS인테리어" xfId="9302"/>
    <cellStyle name="1_tree_원가계산서_과천놀이터설계서_울산FITNESS인테리어" xfId="9303"/>
    <cellStyle name="1_tree_원가계산서_과천놀이터설계서_화명조경" xfId="9304"/>
    <cellStyle name="1_tree_원가계산서_과천놀이터설계서_화명조경_백화점화장실인테리어" xfId="9305"/>
    <cellStyle name="1_tree_원가계산서_과천놀이터설계서_화명조경_울산FITNESS인테리어" xfId="9306"/>
    <cellStyle name="1_tree_원가계산서_백화점화장실인테리어" xfId="9307"/>
    <cellStyle name="1_tree_원가계산서_울산FITNESS인테리어" xfId="9308"/>
    <cellStyle name="1_tree_원가계산서_총괄갑지" xfId="9309"/>
    <cellStyle name="1_tree_원가계산서_총괄갑지_백화점화장실인테리어" xfId="9310"/>
    <cellStyle name="1_tree_원가계산서_총괄갑지_설계내역서" xfId="9311"/>
    <cellStyle name="1_tree_원가계산서_총괄갑지_설계내역서_백화점화장실인테리어" xfId="9312"/>
    <cellStyle name="1_tree_원가계산서_총괄갑지_설계내역서_울산FITNESS인테리어" xfId="9313"/>
    <cellStyle name="1_tree_원가계산서_총괄갑지_설계내역서_화명조경" xfId="9314"/>
    <cellStyle name="1_tree_원가계산서_총괄갑지_설계내역서_화명조경_백화점화장실인테리어" xfId="9315"/>
    <cellStyle name="1_tree_원가계산서_총괄갑지_설계내역서_화명조경_울산FITNESS인테리어" xfId="9316"/>
    <cellStyle name="1_tree_원가계산서_총괄갑지_설계내역서1월7일" xfId="9317"/>
    <cellStyle name="1_tree_원가계산서_총괄갑지_설계내역서1월7일_백화점화장실인테리어" xfId="9318"/>
    <cellStyle name="1_tree_원가계산서_총괄갑지_설계내역서1월7일_울산FITNESS인테리어" xfId="9319"/>
    <cellStyle name="1_tree_원가계산서_총괄갑지_설계내역서1월7일_화명조경" xfId="9320"/>
    <cellStyle name="1_tree_원가계산서_총괄갑지_설계내역서1월7일_화명조경_백화점화장실인테리어" xfId="9321"/>
    <cellStyle name="1_tree_원가계산서_총괄갑지_설계내역서1월7일_화명조경_울산FITNESS인테리어" xfId="9322"/>
    <cellStyle name="1_tree_원가계산서_총괄갑지_울산FITNESS인테리어" xfId="9323"/>
    <cellStyle name="1_tree_원가계산서_총괄갑지_화명조경" xfId="9324"/>
    <cellStyle name="1_tree_원가계산서_총괄갑지_화명조경_백화점화장실인테리어" xfId="9325"/>
    <cellStyle name="1_tree_원가계산서_총괄갑지_화명조경_울산FITNESS인테리어" xfId="9326"/>
    <cellStyle name="1_tree_원가계산서_총괄내역서" xfId="9327"/>
    <cellStyle name="1_tree_원가계산서_총괄내역서_백화점화장실인테리어" xfId="9328"/>
    <cellStyle name="1_tree_원가계산서_총괄내역서_설계내역서" xfId="9329"/>
    <cellStyle name="1_tree_원가계산서_총괄내역서_설계내역서_백화점화장실인테리어" xfId="9330"/>
    <cellStyle name="1_tree_원가계산서_총괄내역서_설계내역서_울산FITNESS인테리어" xfId="9331"/>
    <cellStyle name="1_tree_원가계산서_총괄내역서_설계내역서_화명조경" xfId="9332"/>
    <cellStyle name="1_tree_원가계산서_총괄내역서_설계내역서_화명조경_백화점화장실인테리어" xfId="9333"/>
    <cellStyle name="1_tree_원가계산서_총괄내역서_설계내역서_화명조경_울산FITNESS인테리어" xfId="9334"/>
    <cellStyle name="1_tree_원가계산서_총괄내역서_설계내역서1월7일" xfId="9335"/>
    <cellStyle name="1_tree_원가계산서_총괄내역서_설계내역서1월7일_백화점화장실인테리어" xfId="9336"/>
    <cellStyle name="1_tree_원가계산서_총괄내역서_설계내역서1월7일_울산FITNESS인테리어" xfId="9337"/>
    <cellStyle name="1_tree_원가계산서_총괄내역서_설계내역서1월7일_화명조경" xfId="9338"/>
    <cellStyle name="1_tree_원가계산서_총괄내역서_설계내역서1월7일_화명조경_백화점화장실인테리어" xfId="9339"/>
    <cellStyle name="1_tree_원가계산서_총괄내역서_설계내역서1월7일_화명조경_울산FITNESS인테리어" xfId="9340"/>
    <cellStyle name="1_tree_원가계산서_총괄내역서_울산FITNESS인테리어" xfId="9341"/>
    <cellStyle name="1_tree_원가계산서_총괄내역서_화명조경" xfId="9342"/>
    <cellStyle name="1_tree_원가계산서_총괄내역서_화명조경_백화점화장실인테리어" xfId="9343"/>
    <cellStyle name="1_tree_원가계산서_총괄내역서_화명조경_울산FITNESS인테리어" xfId="9344"/>
    <cellStyle name="1_tree_원가계산서_화명조경" xfId="9345"/>
    <cellStyle name="1_tree_원가계산서_화명조경_백화점화장실인테리어" xfId="9346"/>
    <cellStyle name="1_tree_원가계산서_화명조경_울산FITNESS인테리어" xfId="9347"/>
    <cellStyle name="1_tree_원주 아랫당숲조성공사" xfId="9348"/>
    <cellStyle name="1_tree_은파단위수량" xfId="9349"/>
    <cellStyle name="1_tree_은파단위수량_단위수량" xfId="9350"/>
    <cellStyle name="1_tree_은파단위수량_단위수량1" xfId="9351"/>
    <cellStyle name="1_tree_은파단위수량_단위수량산출" xfId="9352"/>
    <cellStyle name="1_tree_은파단위수량_도곡단위수량" xfId="9353"/>
    <cellStyle name="1_tree_은파단위수량_수량산출서-11.25" xfId="9354"/>
    <cellStyle name="1_tree_은파단위수량_수량산출서-11.25_단위수량" xfId="9355"/>
    <cellStyle name="1_tree_은파단위수량_수량산출서-11.25_단위수량1" xfId="9356"/>
    <cellStyle name="1_tree_은파단위수량_수량산출서-11.25_단위수량산출" xfId="9357"/>
    <cellStyle name="1_tree_은파단위수량_수량산출서-11.25_도곡단위수량" xfId="9358"/>
    <cellStyle name="1_tree_은파단위수량_수량산출서-11.25_철거단위수량" xfId="9359"/>
    <cellStyle name="1_tree_은파단위수량_수량산출서-11.25_한수단위수량" xfId="9360"/>
    <cellStyle name="1_tree_은파단위수량_수량산출서-1201" xfId="9361"/>
    <cellStyle name="1_tree_은파단위수량_수량산출서-1201_단위수량" xfId="9362"/>
    <cellStyle name="1_tree_은파단위수량_수량산출서-1201_단위수량1" xfId="9363"/>
    <cellStyle name="1_tree_은파단위수량_수량산출서-1201_단위수량산출" xfId="9364"/>
    <cellStyle name="1_tree_은파단위수량_수량산출서-1201_도곡단위수량" xfId="9365"/>
    <cellStyle name="1_tree_은파단위수량_수량산출서-1201_철거단위수량" xfId="9366"/>
    <cellStyle name="1_tree_은파단위수량_수량산출서-1201_한수단위수량" xfId="9367"/>
    <cellStyle name="1_tree_은파단위수량_시설물단위수량" xfId="9368"/>
    <cellStyle name="1_tree_은파단위수량_시설물단위수량1" xfId="9369"/>
    <cellStyle name="1_tree_은파단위수량_시설물단위수량1_시설물단위수량" xfId="9370"/>
    <cellStyle name="1_tree_은파단위수량_오창수량산출서" xfId="9371"/>
    <cellStyle name="1_tree_은파단위수량_오창수량산출서_단위수량" xfId="9372"/>
    <cellStyle name="1_tree_은파단위수량_오창수량산출서_단위수량1" xfId="9373"/>
    <cellStyle name="1_tree_은파단위수량_오창수량산출서_단위수량산출" xfId="9374"/>
    <cellStyle name="1_tree_은파단위수량_오창수량산출서_도곡단위수량" xfId="9375"/>
    <cellStyle name="1_tree_은파단위수량_오창수량산출서_수량산출서-11.25" xfId="9376"/>
    <cellStyle name="1_tree_은파단위수량_오창수량산출서_수량산출서-11.25_단위수량" xfId="9377"/>
    <cellStyle name="1_tree_은파단위수량_오창수량산출서_수량산출서-11.25_단위수량1" xfId="9378"/>
    <cellStyle name="1_tree_은파단위수량_오창수량산출서_수량산출서-11.25_단위수량산출" xfId="9379"/>
    <cellStyle name="1_tree_은파단위수량_오창수량산출서_수량산출서-11.25_도곡단위수량" xfId="9380"/>
    <cellStyle name="1_tree_은파단위수량_오창수량산출서_수량산출서-11.25_철거단위수량" xfId="9381"/>
    <cellStyle name="1_tree_은파단위수량_오창수량산출서_수량산출서-11.25_한수단위수량" xfId="9382"/>
    <cellStyle name="1_tree_은파단위수량_오창수량산출서_수량산출서-1201" xfId="9383"/>
    <cellStyle name="1_tree_은파단위수량_오창수량산출서_수량산출서-1201_단위수량" xfId="9384"/>
    <cellStyle name="1_tree_은파단위수량_오창수량산출서_수량산출서-1201_단위수량1" xfId="9385"/>
    <cellStyle name="1_tree_은파단위수량_오창수량산출서_수량산출서-1201_단위수량산출" xfId="9386"/>
    <cellStyle name="1_tree_은파단위수량_오창수량산출서_수량산출서-1201_도곡단위수량" xfId="9387"/>
    <cellStyle name="1_tree_은파단위수량_오창수량산출서_수량산출서-1201_철거단위수량" xfId="9388"/>
    <cellStyle name="1_tree_은파단위수량_오창수량산출서_수량산출서-1201_한수단위수량" xfId="9389"/>
    <cellStyle name="1_tree_은파단위수량_오창수량산출서_시설물단위수량" xfId="9390"/>
    <cellStyle name="1_tree_은파단위수량_오창수량산출서_시설물단위수량1" xfId="9391"/>
    <cellStyle name="1_tree_은파단위수량_오창수량산출서_시설물단위수량1_시설물단위수량" xfId="9392"/>
    <cellStyle name="1_tree_은파단위수량_오창수량산출서_철거단위수량" xfId="9393"/>
    <cellStyle name="1_tree_은파단위수량_오창수량산출서_한수단위수량" xfId="9394"/>
    <cellStyle name="1_tree_은파단위수량_철거단위수량" xfId="9395"/>
    <cellStyle name="1_tree_은파단위수량_한수단위수량" xfId="9396"/>
    <cellStyle name="1_tree_은파수량집계" xfId="9397"/>
    <cellStyle name="1_tree_은파수량집계_백화점화장실인테리어" xfId="9398"/>
    <cellStyle name="1_tree_은파수량집계_설계내역서" xfId="9399"/>
    <cellStyle name="1_tree_은파수량집계_설계내역서_백화점화장실인테리어" xfId="9400"/>
    <cellStyle name="1_tree_은파수량집계_설계내역서_울산FITNESS인테리어" xfId="9401"/>
    <cellStyle name="1_tree_은파수량집계_설계내역서_화명조경" xfId="9402"/>
    <cellStyle name="1_tree_은파수량집계_설계내역서_화명조경_백화점화장실인테리어" xfId="9403"/>
    <cellStyle name="1_tree_은파수량집계_설계내역서_화명조경_울산FITNESS인테리어" xfId="9404"/>
    <cellStyle name="1_tree_은파수량집계_설계내역서1월7일" xfId="9405"/>
    <cellStyle name="1_tree_은파수량집계_설계내역서1월7일_백화점화장실인테리어" xfId="9406"/>
    <cellStyle name="1_tree_은파수량집계_설계내역서1월7일_울산FITNESS인테리어" xfId="9407"/>
    <cellStyle name="1_tree_은파수량집계_설계내역서1월7일_화명조경" xfId="9408"/>
    <cellStyle name="1_tree_은파수량집계_설계내역서1월7일_화명조경_백화점화장실인테리어" xfId="9409"/>
    <cellStyle name="1_tree_은파수량집계_설계내역서1월7일_화명조경_울산FITNESS인테리어" xfId="9410"/>
    <cellStyle name="1_tree_은파수량집계_울산FITNESS인테리어" xfId="9411"/>
    <cellStyle name="1_tree_은파수량집계_화명조경" xfId="9412"/>
    <cellStyle name="1_tree_은파수량집계_화명조경_백화점화장실인테리어" xfId="9413"/>
    <cellStyle name="1_tree_은파수량집계_화명조경_울산FITNESS인테리어" xfId="9414"/>
    <cellStyle name="1_tree_일위대가 샘플1" xfId="9415"/>
    <cellStyle name="1_tree_조경포장,관로시설" xfId="9416"/>
    <cellStyle name="1_tree_조경포장,관로시설_단위수량" xfId="9417"/>
    <cellStyle name="1_tree_조경포장,관로시설_단위수량1" xfId="9418"/>
    <cellStyle name="1_tree_조경포장,관로시설_단위수량산출" xfId="9419"/>
    <cellStyle name="1_tree_조경포장,관로시설_도곡단위수량" xfId="9420"/>
    <cellStyle name="1_tree_조경포장,관로시설_수량산출서-11.25" xfId="9421"/>
    <cellStyle name="1_tree_조경포장,관로시설_수량산출서-11.25_단위수량" xfId="9422"/>
    <cellStyle name="1_tree_조경포장,관로시설_수량산출서-11.25_단위수량1" xfId="9423"/>
    <cellStyle name="1_tree_조경포장,관로시설_수량산출서-11.25_단위수량산출" xfId="9424"/>
    <cellStyle name="1_tree_조경포장,관로시설_수량산출서-11.25_도곡단위수량" xfId="9425"/>
    <cellStyle name="1_tree_조경포장,관로시설_수량산출서-11.25_철거단위수량" xfId="9426"/>
    <cellStyle name="1_tree_조경포장,관로시설_수량산출서-11.25_한수단위수량" xfId="9427"/>
    <cellStyle name="1_tree_조경포장,관로시설_수량산출서-1201" xfId="9428"/>
    <cellStyle name="1_tree_조경포장,관로시설_수량산출서-1201_단위수량" xfId="9429"/>
    <cellStyle name="1_tree_조경포장,관로시설_수량산출서-1201_단위수량1" xfId="9430"/>
    <cellStyle name="1_tree_조경포장,관로시설_수량산출서-1201_단위수량산출" xfId="9431"/>
    <cellStyle name="1_tree_조경포장,관로시설_수량산출서-1201_도곡단위수량" xfId="9432"/>
    <cellStyle name="1_tree_조경포장,관로시설_수량산출서-1201_철거단위수량" xfId="9433"/>
    <cellStyle name="1_tree_조경포장,관로시설_수량산출서-1201_한수단위수량" xfId="9434"/>
    <cellStyle name="1_tree_조경포장,관로시설_시설물단위수량" xfId="9435"/>
    <cellStyle name="1_tree_조경포장,관로시설_시설물단위수량1" xfId="9436"/>
    <cellStyle name="1_tree_조경포장,관로시설_시설물단위수량1_시설물단위수량" xfId="9437"/>
    <cellStyle name="1_tree_조경포장,관로시설_오창수량산출서" xfId="9438"/>
    <cellStyle name="1_tree_조경포장,관로시설_오창수량산출서_단위수량" xfId="9439"/>
    <cellStyle name="1_tree_조경포장,관로시설_오창수량산출서_단위수량1" xfId="9440"/>
    <cellStyle name="1_tree_조경포장,관로시설_오창수량산출서_단위수량산출" xfId="9441"/>
    <cellStyle name="1_tree_조경포장,관로시설_오창수량산출서_도곡단위수량" xfId="9442"/>
    <cellStyle name="1_tree_조경포장,관로시설_오창수량산출서_수량산출서-11.25" xfId="9443"/>
    <cellStyle name="1_tree_조경포장,관로시설_오창수량산출서_수량산출서-11.25_단위수량" xfId="9444"/>
    <cellStyle name="1_tree_조경포장,관로시설_오창수량산출서_수량산출서-11.25_단위수량1" xfId="9445"/>
    <cellStyle name="1_tree_조경포장,관로시설_오창수량산출서_수량산출서-11.25_단위수량산출" xfId="9446"/>
    <cellStyle name="1_tree_조경포장,관로시설_오창수량산출서_수량산출서-11.25_도곡단위수량" xfId="9447"/>
    <cellStyle name="1_tree_조경포장,관로시설_오창수량산출서_수량산출서-11.25_철거단위수량" xfId="9448"/>
    <cellStyle name="1_tree_조경포장,관로시설_오창수량산출서_수량산출서-11.25_한수단위수량" xfId="9449"/>
    <cellStyle name="1_tree_조경포장,관로시설_오창수량산출서_수량산출서-1201" xfId="9450"/>
    <cellStyle name="1_tree_조경포장,관로시설_오창수량산출서_수량산출서-1201_단위수량" xfId="9451"/>
    <cellStyle name="1_tree_조경포장,관로시설_오창수량산출서_수량산출서-1201_단위수량1" xfId="9452"/>
    <cellStyle name="1_tree_조경포장,관로시설_오창수량산출서_수량산출서-1201_단위수량산출" xfId="9453"/>
    <cellStyle name="1_tree_조경포장,관로시설_오창수량산출서_수량산출서-1201_도곡단위수량" xfId="9454"/>
    <cellStyle name="1_tree_조경포장,관로시설_오창수량산출서_수량산출서-1201_철거단위수량" xfId="9455"/>
    <cellStyle name="1_tree_조경포장,관로시설_오창수량산출서_수량산출서-1201_한수단위수량" xfId="9456"/>
    <cellStyle name="1_tree_조경포장,관로시설_오창수량산출서_시설물단위수량" xfId="9457"/>
    <cellStyle name="1_tree_조경포장,관로시설_오창수량산출서_시설물단위수량1" xfId="9458"/>
    <cellStyle name="1_tree_조경포장,관로시설_오창수량산출서_시설물단위수량1_시설물단위수량" xfId="9459"/>
    <cellStyle name="1_tree_조경포장,관로시설_오창수량산출서_철거단위수량" xfId="9460"/>
    <cellStyle name="1_tree_조경포장,관로시설_오창수량산출서_한수단위수량" xfId="9461"/>
    <cellStyle name="1_tree_조경포장,관로시설_철거단위수량" xfId="9462"/>
    <cellStyle name="1_tree_조경포장,관로시설_한수단위수량" xfId="9463"/>
    <cellStyle name="1_tree_천지 일위_2006" xfId="9464"/>
    <cellStyle name="1_tree_철거단위수량" xfId="9465"/>
    <cellStyle name="1_tree_총괄" xfId="9466"/>
    <cellStyle name="1_tree_총괄내역0518" xfId="9467"/>
    <cellStyle name="1_tree_총괄내역0518_222" xfId="9468"/>
    <cellStyle name="1_tree_총괄내역0518_강진생태연못0224" xfId="9469"/>
    <cellStyle name="1_tree_총괄내역0518_강진생태연못0224_222" xfId="9470"/>
    <cellStyle name="1_tree_총괄내역0518_구로리설계예산서1029" xfId="9471"/>
    <cellStyle name="1_tree_총괄내역0518_구로리설계예산서1029_222" xfId="9472"/>
    <cellStyle name="1_tree_총괄내역0518_구로리설계예산서1029_강진생태연못0224" xfId="9473"/>
    <cellStyle name="1_tree_총괄내역0518_구로리설계예산서1029_강진생태연못0224_222" xfId="9474"/>
    <cellStyle name="1_tree_총괄내역0518_구로리설계예산서1029_내역서1128" xfId="9475"/>
    <cellStyle name="1_tree_총괄내역0518_구로리설계예산서1029_내역서1128_양목초교 학교공원화사업변경내역서(06.04.14)" xfId="9476"/>
    <cellStyle name="1_tree_총괄내역0518_구로리설계예산서1029_연못조성 수정" xfId="9477"/>
    <cellStyle name="1_tree_총괄내역0518_구로리설계예산서1029_연못조성 수정_222" xfId="9478"/>
    <cellStyle name="1_tree_총괄내역0518_구로리설계예산서1029_충장 체육공원증액설변" xfId="9479"/>
    <cellStyle name="1_tree_총괄내역0518_구로리설계예산서1118준공" xfId="9480"/>
    <cellStyle name="1_tree_총괄내역0518_구로리설계예산서1118준공_222" xfId="9481"/>
    <cellStyle name="1_tree_총괄내역0518_구로리설계예산서1118준공_강진생태연못0224" xfId="9482"/>
    <cellStyle name="1_tree_총괄내역0518_구로리설계예산서1118준공_강진생태연못0224_222" xfId="9483"/>
    <cellStyle name="1_tree_총괄내역0518_구로리설계예산서1118준공_내역서1128" xfId="9484"/>
    <cellStyle name="1_tree_총괄내역0518_구로리설계예산서1118준공_내역서1128_양목초교 학교공원화사업변경내역서(06.04.14)" xfId="9485"/>
    <cellStyle name="1_tree_총괄내역0518_구로리설계예산서1118준공_연못조성 수정" xfId="9486"/>
    <cellStyle name="1_tree_총괄내역0518_구로리설계예산서1118준공_연못조성 수정_222" xfId="9487"/>
    <cellStyle name="1_tree_총괄내역0518_구로리설계예산서1118준공_충장 체육공원증액설변" xfId="9488"/>
    <cellStyle name="1_tree_총괄내역0518_구로리설계예산서조경" xfId="9489"/>
    <cellStyle name="1_tree_총괄내역0518_구로리설계예산서조경_222" xfId="9490"/>
    <cellStyle name="1_tree_총괄내역0518_구로리설계예산서조경_강진생태연못0224" xfId="9491"/>
    <cellStyle name="1_tree_총괄내역0518_구로리설계예산서조경_강진생태연못0224_222" xfId="9492"/>
    <cellStyle name="1_tree_총괄내역0518_구로리설계예산서조경_내역서1128" xfId="9493"/>
    <cellStyle name="1_tree_총괄내역0518_구로리설계예산서조경_내역서1128_양목초교 학교공원화사업변경내역서(06.04.14)" xfId="9494"/>
    <cellStyle name="1_tree_총괄내역0518_구로리설계예산서조경_연못조성 수정" xfId="9495"/>
    <cellStyle name="1_tree_총괄내역0518_구로리설계예산서조경_연못조성 수정_222" xfId="9496"/>
    <cellStyle name="1_tree_총괄내역0518_구로리설계예산서조경_충장 체육공원증액설변" xfId="9497"/>
    <cellStyle name="1_tree_총괄내역0518_구로리어린이공원예산서(조경)1125" xfId="9498"/>
    <cellStyle name="1_tree_총괄내역0518_구로리어린이공원예산서(조경)1125_222" xfId="9499"/>
    <cellStyle name="1_tree_총괄내역0518_구로리어린이공원예산서(조경)1125_강진생태연못0224" xfId="9500"/>
    <cellStyle name="1_tree_총괄내역0518_구로리어린이공원예산서(조경)1125_강진생태연못0224_222" xfId="9501"/>
    <cellStyle name="1_tree_총괄내역0518_구로리어린이공원예산서(조경)1125_내역서1128" xfId="9502"/>
    <cellStyle name="1_tree_총괄내역0518_구로리어린이공원예산서(조경)1125_내역서1128_양목초교 학교공원화사업변경내역서(06.04.14)" xfId="9503"/>
    <cellStyle name="1_tree_총괄내역0518_구로리어린이공원예산서(조경)1125_연못조성 수정" xfId="9504"/>
    <cellStyle name="1_tree_총괄내역0518_구로리어린이공원예산서(조경)1125_연못조성 수정_222" xfId="9505"/>
    <cellStyle name="1_tree_총괄내역0518_구로리어린이공원예산서(조경)1125_충장 체육공원증액설변" xfId="9506"/>
    <cellStyle name="1_tree_총괄내역0518_내역서" xfId="9507"/>
    <cellStyle name="1_tree_총괄내역0518_내역서_222" xfId="9508"/>
    <cellStyle name="1_tree_총괄내역0518_내역서_강진생태연못0224" xfId="9509"/>
    <cellStyle name="1_tree_총괄내역0518_내역서_강진생태연못0224_222" xfId="9510"/>
    <cellStyle name="1_tree_총괄내역0518_내역서_내역서1128" xfId="9511"/>
    <cellStyle name="1_tree_총괄내역0518_내역서_내역서1128_양목초교 학교공원화사업변경내역서(06.04.14)" xfId="9512"/>
    <cellStyle name="1_tree_총괄내역0518_내역서_연못조성 수정" xfId="9513"/>
    <cellStyle name="1_tree_총괄내역0518_내역서_연못조성 수정_222" xfId="9514"/>
    <cellStyle name="1_tree_총괄내역0518_내역서_충장 체육공원증액설변" xfId="9515"/>
    <cellStyle name="1_tree_총괄내역0518_내역서1128" xfId="9516"/>
    <cellStyle name="1_tree_총괄내역0518_내역서1128_양목초교 학교공원화사업변경내역서(06.04.14)" xfId="9517"/>
    <cellStyle name="1_tree_총괄내역0518_노임단가표" xfId="9518"/>
    <cellStyle name="1_tree_총괄내역0518_노임단가표_222" xfId="9519"/>
    <cellStyle name="1_tree_총괄내역0518_노임단가표_강진생태연못0224" xfId="9520"/>
    <cellStyle name="1_tree_총괄내역0518_노임단가표_강진생태연못0224_222" xfId="9521"/>
    <cellStyle name="1_tree_총괄내역0518_노임단가표_내역서1128" xfId="9522"/>
    <cellStyle name="1_tree_총괄내역0518_노임단가표_내역서1128_양목초교 학교공원화사업변경내역서(06.04.14)" xfId="9523"/>
    <cellStyle name="1_tree_총괄내역0518_노임단가표_연못조성 수정" xfId="9524"/>
    <cellStyle name="1_tree_총괄내역0518_노임단가표_연못조성 수정_222" xfId="9525"/>
    <cellStyle name="1_tree_총괄내역0518_노임단가표_충장 체육공원증액설변" xfId="9526"/>
    <cellStyle name="1_tree_총괄내역0518_수도권매립지" xfId="9527"/>
    <cellStyle name="1_tree_총괄내역0518_수도권매립지_222" xfId="9528"/>
    <cellStyle name="1_tree_총괄내역0518_수도권매립지_강진생태연못0224" xfId="9529"/>
    <cellStyle name="1_tree_총괄내역0518_수도권매립지_강진생태연못0224_222" xfId="9530"/>
    <cellStyle name="1_tree_총괄내역0518_수도권매립지_내역서1128" xfId="9531"/>
    <cellStyle name="1_tree_총괄내역0518_수도권매립지_내역서1128_양목초교 학교공원화사업변경내역서(06.04.14)" xfId="9532"/>
    <cellStyle name="1_tree_총괄내역0518_수도권매립지_연못조성 수정" xfId="9533"/>
    <cellStyle name="1_tree_총괄내역0518_수도권매립지_연못조성 수정_222" xfId="9534"/>
    <cellStyle name="1_tree_총괄내역0518_수도권매립지_충장 체육공원증액설변" xfId="9535"/>
    <cellStyle name="1_tree_총괄내역0518_수도권매립지1004(발주용)" xfId="9536"/>
    <cellStyle name="1_tree_총괄내역0518_수도권매립지1004(발주용)_222" xfId="9537"/>
    <cellStyle name="1_tree_총괄내역0518_수도권매립지1004(발주용)_강진생태연못0224" xfId="9538"/>
    <cellStyle name="1_tree_총괄내역0518_수도권매립지1004(발주용)_강진생태연못0224_222" xfId="9539"/>
    <cellStyle name="1_tree_총괄내역0518_수도권매립지1004(발주용)_내역서1128" xfId="9540"/>
    <cellStyle name="1_tree_총괄내역0518_수도권매립지1004(발주용)_내역서1128_양목초교 학교공원화사업변경내역서(06.04.14)" xfId="9541"/>
    <cellStyle name="1_tree_총괄내역0518_수도권매립지1004(발주용)_연못조성 수정" xfId="9542"/>
    <cellStyle name="1_tree_총괄내역0518_수도권매립지1004(발주용)_연못조성 수정_222" xfId="9543"/>
    <cellStyle name="1_tree_총괄내역0518_수도권매립지1004(발주용)_충장 체육공원증액설변" xfId="9544"/>
    <cellStyle name="1_tree_총괄내역0518_연못조성 수정" xfId="9545"/>
    <cellStyle name="1_tree_총괄내역0518_연못조성 수정_222" xfId="9546"/>
    <cellStyle name="1_tree_총괄내역0518_일신건영설계예산서(0211)" xfId="9547"/>
    <cellStyle name="1_tree_총괄내역0518_일신건영설계예산서(0211)_222" xfId="9548"/>
    <cellStyle name="1_tree_총괄내역0518_일신건영설계예산서(0211)_강진생태연못0224" xfId="9549"/>
    <cellStyle name="1_tree_총괄내역0518_일신건영설계예산서(0211)_강진생태연못0224_222" xfId="9550"/>
    <cellStyle name="1_tree_총괄내역0518_일신건영설계예산서(0211)_내역서1128" xfId="9551"/>
    <cellStyle name="1_tree_총괄내역0518_일신건영설계예산서(0211)_내역서1128_양목초교 학교공원화사업변경내역서(06.04.14)" xfId="9552"/>
    <cellStyle name="1_tree_총괄내역0518_일신건영설계예산서(0211)_연못조성 수정" xfId="9553"/>
    <cellStyle name="1_tree_총괄내역0518_일신건영설계예산서(0211)_연못조성 수정_222" xfId="9554"/>
    <cellStyle name="1_tree_총괄내역0518_일신건영설계예산서(0211)_충장 체육공원증액설변" xfId="9555"/>
    <cellStyle name="1_tree_총괄내역0518_일위대가" xfId="9556"/>
    <cellStyle name="1_tree_총괄내역0518_일위대가_222" xfId="9557"/>
    <cellStyle name="1_tree_총괄내역0518_일위대가_강진생태연못0224" xfId="9558"/>
    <cellStyle name="1_tree_총괄내역0518_일위대가_강진생태연못0224_222" xfId="9559"/>
    <cellStyle name="1_tree_총괄내역0518_일위대가_내역서1128" xfId="9560"/>
    <cellStyle name="1_tree_총괄내역0518_일위대가_내역서1128_양목초교 학교공원화사업변경내역서(06.04.14)" xfId="9561"/>
    <cellStyle name="1_tree_총괄내역0518_일위대가_연못조성 수정" xfId="9562"/>
    <cellStyle name="1_tree_총괄내역0518_일위대가_연못조성 수정_222" xfId="9563"/>
    <cellStyle name="1_tree_총괄내역0518_일위대가_충장 체육공원증액설변" xfId="9564"/>
    <cellStyle name="1_tree_총괄내역0518_자재단가표" xfId="9565"/>
    <cellStyle name="1_tree_총괄내역0518_자재단가표_222" xfId="9566"/>
    <cellStyle name="1_tree_총괄내역0518_자재단가표_강진생태연못0224" xfId="9567"/>
    <cellStyle name="1_tree_총괄내역0518_자재단가표_강진생태연못0224_222" xfId="9568"/>
    <cellStyle name="1_tree_총괄내역0518_자재단가표_내역서1128" xfId="9569"/>
    <cellStyle name="1_tree_총괄내역0518_자재단가표_내역서1128_양목초교 학교공원화사업변경내역서(06.04.14)" xfId="9570"/>
    <cellStyle name="1_tree_총괄내역0518_자재단가표_연못조성 수정" xfId="9571"/>
    <cellStyle name="1_tree_총괄내역0518_자재단가표_연못조성 수정_222" xfId="9572"/>
    <cellStyle name="1_tree_총괄내역0518_자재단가표_충장 체육공원증액설변" xfId="9573"/>
    <cellStyle name="1_tree_총괄내역0518_장안초등학교내역0814" xfId="9574"/>
    <cellStyle name="1_tree_총괄내역0518_장안초등학교내역0814_222" xfId="9575"/>
    <cellStyle name="1_tree_총괄내역0518_장안초등학교내역0814_강진생태연못0224" xfId="9576"/>
    <cellStyle name="1_tree_총괄내역0518_장안초등학교내역0814_강진생태연못0224_222" xfId="9577"/>
    <cellStyle name="1_tree_총괄내역0518_장안초등학교내역0814_내역서1128" xfId="9578"/>
    <cellStyle name="1_tree_총괄내역0518_장안초등학교내역0814_내역서1128_양목초교 학교공원화사업변경내역서(06.04.14)" xfId="9579"/>
    <cellStyle name="1_tree_총괄내역0518_장안초등학교내역0814_연못조성 수정" xfId="9580"/>
    <cellStyle name="1_tree_총괄내역0518_장안초등학교내역0814_연못조성 수정_222" xfId="9581"/>
    <cellStyle name="1_tree_총괄내역0518_장안초등학교내역0814_충장 체육공원증액설변" xfId="9582"/>
    <cellStyle name="1_tree_총괄내역0518_충장 체육공원증액설변" xfId="9583"/>
    <cellStyle name="1_tree_최종_내역서-산림재해위험지" xfId="9584"/>
    <cellStyle name="1_tree_충남대단위수량" xfId="9585"/>
    <cellStyle name="1_tree_충장 체육공원준공내역 " xfId="9586"/>
    <cellStyle name="1_tree_충장 체육공원증액설변" xfId="9587"/>
    <cellStyle name="1_tree_터미널1" xfId="9588"/>
    <cellStyle name="1_tree_터미널1_1" xfId="9589"/>
    <cellStyle name="1_tree_터미널1-0" xfId="9590"/>
    <cellStyle name="1_tree_터미널1-0_1" xfId="9591"/>
    <cellStyle name="1_tree_터미널1-0_1_백화점화장실인테리어" xfId="9592"/>
    <cellStyle name="1_tree_터미널1-0_1_울산FITNESS인테리어" xfId="9593"/>
    <cellStyle name="1_tree_터미널1-0_1_화명조경" xfId="9594"/>
    <cellStyle name="1_tree_터미널1-0_1_화명조경_백화점화장실인테리어" xfId="9595"/>
    <cellStyle name="1_tree_터미널1-0_1_화명조경_울산FITNESS인테리어" xfId="9596"/>
    <cellStyle name="1_tree_터미널1-0_백화점화장실인테리어" xfId="9597"/>
    <cellStyle name="1_tree_터미널1-0_설계내역서" xfId="9598"/>
    <cellStyle name="1_tree_터미널1-0_설계내역서_백화점화장실인테리어" xfId="9599"/>
    <cellStyle name="1_tree_터미널1-0_설계내역서_울산FITNESS인테리어" xfId="9600"/>
    <cellStyle name="1_tree_터미널1-0_설계내역서_화명조경" xfId="9601"/>
    <cellStyle name="1_tree_터미널1-0_설계내역서_화명조경_백화점화장실인테리어" xfId="9602"/>
    <cellStyle name="1_tree_터미널1-0_설계내역서_화명조경_울산FITNESS인테리어" xfId="9603"/>
    <cellStyle name="1_tree_터미널1-0_설계내역서1월7일" xfId="9604"/>
    <cellStyle name="1_tree_터미널1-0_설계내역서1월7일_백화점화장실인테리어" xfId="9605"/>
    <cellStyle name="1_tree_터미널1-0_설계내역서1월7일_울산FITNESS인테리어" xfId="9606"/>
    <cellStyle name="1_tree_터미널1-0_설계내역서1월7일_화명조경" xfId="9607"/>
    <cellStyle name="1_tree_터미널1-0_설계내역서1월7일_화명조경_백화점화장실인테리어" xfId="9608"/>
    <cellStyle name="1_tree_터미널1-0_설계내역서1월7일_화명조경_울산FITNESS인테리어" xfId="9609"/>
    <cellStyle name="1_tree_터미널1-0_쌍용수량0905" xfId="9610"/>
    <cellStyle name="1_tree_터미널1-0_쌍용수량0905_백화점화장실인테리어" xfId="9611"/>
    <cellStyle name="1_tree_터미널1-0_쌍용수량0905_설계내역서" xfId="9612"/>
    <cellStyle name="1_tree_터미널1-0_쌍용수량0905_설계내역서_백화점화장실인테리어" xfId="9613"/>
    <cellStyle name="1_tree_터미널1-0_쌍용수량0905_설계내역서_울산FITNESS인테리어" xfId="9614"/>
    <cellStyle name="1_tree_터미널1-0_쌍용수량0905_설계내역서_화명조경" xfId="9615"/>
    <cellStyle name="1_tree_터미널1-0_쌍용수량0905_설계내역서_화명조경_백화점화장실인테리어" xfId="9616"/>
    <cellStyle name="1_tree_터미널1-0_쌍용수량0905_설계내역서_화명조경_울산FITNESS인테리어" xfId="9617"/>
    <cellStyle name="1_tree_터미널1-0_쌍용수량0905_설계내역서1월7일" xfId="9618"/>
    <cellStyle name="1_tree_터미널1-0_쌍용수량0905_설계내역서1월7일_백화점화장실인테리어" xfId="9619"/>
    <cellStyle name="1_tree_터미널1-0_쌍용수량0905_설계내역서1월7일_울산FITNESS인테리어" xfId="9620"/>
    <cellStyle name="1_tree_터미널1-0_쌍용수량0905_설계내역서1월7일_화명조경" xfId="9621"/>
    <cellStyle name="1_tree_터미널1-0_쌍용수량0905_설계내역서1월7일_화명조경_백화점화장실인테리어" xfId="9622"/>
    <cellStyle name="1_tree_터미널1-0_쌍용수량0905_설계내역서1월7일_화명조경_울산FITNESS인테리어" xfId="9623"/>
    <cellStyle name="1_tree_터미널1-0_쌍용수량0905_울산FITNESS인테리어" xfId="9624"/>
    <cellStyle name="1_tree_터미널1-0_쌍용수량0905_화명조경" xfId="9625"/>
    <cellStyle name="1_tree_터미널1-0_쌍용수량0905_화명조경_백화점화장실인테리어" xfId="9626"/>
    <cellStyle name="1_tree_터미널1-0_쌍용수량0905_화명조경_울산FITNESS인테리어" xfId="9627"/>
    <cellStyle name="1_tree_터미널1-0_울산FITNESS인테리어" xfId="9628"/>
    <cellStyle name="1_tree_터미널1-0_화명조경" xfId="9629"/>
    <cellStyle name="1_tree_터미널1-0_화명조경_백화점화장실인테리어" xfId="9630"/>
    <cellStyle name="1_tree_터미널1-0_화명조경_울산FITNESS인테리어" xfId="9631"/>
    <cellStyle name="1_tree_터미널2" xfId="9632"/>
    <cellStyle name="1_tree_터미널2_골프장수목" xfId="9633"/>
    <cellStyle name="1_tree_터미널2_수량집계표" xfId="9634"/>
    <cellStyle name="1_tree_터미널2_수량총괄표" xfId="9635"/>
    <cellStyle name="1_tree_터미널2_용평수량집계" xfId="9636"/>
    <cellStyle name="1_tree_폐기물-수해복구" xfId="9637"/>
    <cellStyle name="1_tree_한수단위수량" xfId="9638"/>
    <cellStyle name="1_tree_한풍단위수량" xfId="9639"/>
    <cellStyle name="1_tree_한풍단위수량_골프장수목" xfId="9640"/>
    <cellStyle name="1_tree_한풍단위수량_수량집계표" xfId="9641"/>
    <cellStyle name="1_tree_한풍단위수량_수량총괄표" xfId="9642"/>
    <cellStyle name="1_tree_한풍단위수량_용평수량집계" xfId="9643"/>
    <cellStyle name="1_tree_한풍집계" xfId="9644"/>
    <cellStyle name="1_tree_한풍집계_Sheet1" xfId="9645"/>
    <cellStyle name="1_tree_한풍집계_Sheet1_00갑지" xfId="9646"/>
    <cellStyle name="1_tree_한풍집계_Sheet1_00갑지_백화점화장실인테리어" xfId="9647"/>
    <cellStyle name="1_tree_한풍집계_Sheet1_00갑지_설계내역서" xfId="9648"/>
    <cellStyle name="1_tree_한풍집계_Sheet1_00갑지_설계내역서_백화점화장실인테리어" xfId="9649"/>
    <cellStyle name="1_tree_한풍집계_Sheet1_00갑지_설계내역서_울산FITNESS인테리어" xfId="9650"/>
    <cellStyle name="1_tree_한풍집계_Sheet1_00갑지_설계내역서_화명조경" xfId="9651"/>
    <cellStyle name="1_tree_한풍집계_Sheet1_00갑지_설계내역서_화명조경_백화점화장실인테리어" xfId="9652"/>
    <cellStyle name="1_tree_한풍집계_Sheet1_00갑지_설계내역서_화명조경_울산FITNESS인테리어" xfId="9653"/>
    <cellStyle name="1_tree_한풍집계_Sheet1_00갑지_설계내역서1월7일" xfId="9654"/>
    <cellStyle name="1_tree_한풍집계_Sheet1_00갑지_설계내역서1월7일_백화점화장실인테리어" xfId="9655"/>
    <cellStyle name="1_tree_한풍집계_Sheet1_00갑지_설계내역서1월7일_울산FITNESS인테리어" xfId="9656"/>
    <cellStyle name="1_tree_한풍집계_Sheet1_00갑지_설계내역서1월7일_화명조경" xfId="9657"/>
    <cellStyle name="1_tree_한풍집계_Sheet1_00갑지_설계내역서1월7일_화명조경_백화점화장실인테리어" xfId="9658"/>
    <cellStyle name="1_tree_한풍집계_Sheet1_00갑지_설계내역서1월7일_화명조경_울산FITNESS인테리어" xfId="9659"/>
    <cellStyle name="1_tree_한풍집계_Sheet1_00갑지_울산FITNESS인테리어" xfId="9660"/>
    <cellStyle name="1_tree_한풍집계_Sheet1_00갑지_화명조경" xfId="9661"/>
    <cellStyle name="1_tree_한풍집계_Sheet1_00갑지_화명조경_백화점화장실인테리어" xfId="9662"/>
    <cellStyle name="1_tree_한풍집계_Sheet1_00갑지_화명조경_울산FITNESS인테리어" xfId="9663"/>
    <cellStyle name="1_tree_한풍집계_Sheet1_과천놀이터설계서" xfId="9664"/>
    <cellStyle name="1_tree_한풍집계_Sheet1_과천놀이터설계서_백화점화장실인테리어" xfId="9665"/>
    <cellStyle name="1_tree_한풍집계_Sheet1_과천놀이터설계서_설계내역서" xfId="9666"/>
    <cellStyle name="1_tree_한풍집계_Sheet1_과천놀이터설계서_설계내역서_백화점화장실인테리어" xfId="9667"/>
    <cellStyle name="1_tree_한풍집계_Sheet1_과천놀이터설계서_설계내역서_울산FITNESS인테리어" xfId="9668"/>
    <cellStyle name="1_tree_한풍집계_Sheet1_과천놀이터설계서_설계내역서_화명조경" xfId="9669"/>
    <cellStyle name="1_tree_한풍집계_Sheet1_과천놀이터설계서_설계내역서_화명조경_백화점화장실인테리어" xfId="9670"/>
    <cellStyle name="1_tree_한풍집계_Sheet1_과천놀이터설계서_설계내역서_화명조경_울산FITNESS인테리어" xfId="9671"/>
    <cellStyle name="1_tree_한풍집계_Sheet1_과천놀이터설계서_설계내역서1월7일" xfId="9672"/>
    <cellStyle name="1_tree_한풍집계_Sheet1_과천놀이터설계서_설계내역서1월7일_백화점화장실인테리어" xfId="9673"/>
    <cellStyle name="1_tree_한풍집계_Sheet1_과천놀이터설계서_설계내역서1월7일_울산FITNESS인테리어" xfId="9674"/>
    <cellStyle name="1_tree_한풍집계_Sheet1_과천놀이터설계서_설계내역서1월7일_화명조경" xfId="9675"/>
    <cellStyle name="1_tree_한풍집계_Sheet1_과천놀이터설계서_설계내역서1월7일_화명조경_백화점화장실인테리어" xfId="9676"/>
    <cellStyle name="1_tree_한풍집계_Sheet1_과천놀이터설계서_설계내역서1월7일_화명조경_울산FITNESS인테리어" xfId="9677"/>
    <cellStyle name="1_tree_한풍집계_Sheet1_과천놀이터설계서_울산FITNESS인테리어" xfId="9678"/>
    <cellStyle name="1_tree_한풍집계_Sheet1_과천놀이터설계서_화명조경" xfId="9679"/>
    <cellStyle name="1_tree_한풍집계_Sheet1_과천놀이터설계서_화명조경_백화점화장실인테리어" xfId="9680"/>
    <cellStyle name="1_tree_한풍집계_Sheet1_과천놀이터설계서_화명조경_울산FITNESS인테리어" xfId="9681"/>
    <cellStyle name="1_tree_한풍집계_Sheet1_백화점화장실인테리어" xfId="9682"/>
    <cellStyle name="1_tree_한풍집계_Sheet1_울산FITNESS인테리어" xfId="9683"/>
    <cellStyle name="1_tree_한풍집계_Sheet1_총괄갑지" xfId="9684"/>
    <cellStyle name="1_tree_한풍집계_Sheet1_총괄갑지_백화점화장실인테리어" xfId="9685"/>
    <cellStyle name="1_tree_한풍집계_Sheet1_총괄갑지_설계내역서" xfId="9686"/>
    <cellStyle name="1_tree_한풍집계_Sheet1_총괄갑지_설계내역서_백화점화장실인테리어" xfId="9687"/>
    <cellStyle name="1_tree_한풍집계_Sheet1_총괄갑지_설계내역서_울산FITNESS인테리어" xfId="9688"/>
    <cellStyle name="1_tree_한풍집계_Sheet1_총괄갑지_설계내역서_화명조경" xfId="9689"/>
    <cellStyle name="1_tree_한풍집계_Sheet1_총괄갑지_설계내역서_화명조경_백화점화장실인테리어" xfId="9690"/>
    <cellStyle name="1_tree_한풍집계_Sheet1_총괄갑지_설계내역서_화명조경_울산FITNESS인테리어" xfId="9691"/>
    <cellStyle name="1_tree_한풍집계_Sheet1_총괄갑지_설계내역서1월7일" xfId="9692"/>
    <cellStyle name="1_tree_한풍집계_Sheet1_총괄갑지_설계내역서1월7일_백화점화장실인테리어" xfId="9693"/>
    <cellStyle name="1_tree_한풍집계_Sheet1_총괄갑지_설계내역서1월7일_울산FITNESS인테리어" xfId="9694"/>
    <cellStyle name="1_tree_한풍집계_Sheet1_총괄갑지_설계내역서1월7일_화명조경" xfId="9695"/>
    <cellStyle name="1_tree_한풍집계_Sheet1_총괄갑지_설계내역서1월7일_화명조경_백화점화장실인테리어" xfId="9696"/>
    <cellStyle name="1_tree_한풍집계_Sheet1_총괄갑지_설계내역서1월7일_화명조경_울산FITNESS인테리어" xfId="9697"/>
    <cellStyle name="1_tree_한풍집계_Sheet1_총괄갑지_울산FITNESS인테리어" xfId="9698"/>
    <cellStyle name="1_tree_한풍집계_Sheet1_총괄갑지_화명조경" xfId="9699"/>
    <cellStyle name="1_tree_한풍집계_Sheet1_총괄갑지_화명조경_백화점화장실인테리어" xfId="9700"/>
    <cellStyle name="1_tree_한풍집계_Sheet1_총괄갑지_화명조경_울산FITNESS인테리어" xfId="9701"/>
    <cellStyle name="1_tree_한풍집계_Sheet1_총괄내역서" xfId="9702"/>
    <cellStyle name="1_tree_한풍집계_Sheet1_총괄내역서_백화점화장실인테리어" xfId="9703"/>
    <cellStyle name="1_tree_한풍집계_Sheet1_총괄내역서_설계내역서" xfId="9704"/>
    <cellStyle name="1_tree_한풍집계_Sheet1_총괄내역서_설계내역서_백화점화장실인테리어" xfId="9705"/>
    <cellStyle name="1_tree_한풍집계_Sheet1_총괄내역서_설계내역서_울산FITNESS인테리어" xfId="9706"/>
    <cellStyle name="1_tree_한풍집계_Sheet1_총괄내역서_설계내역서_화명조경" xfId="9707"/>
    <cellStyle name="1_tree_한풍집계_Sheet1_총괄내역서_설계내역서_화명조경_백화점화장실인테리어" xfId="9708"/>
    <cellStyle name="1_tree_한풍집계_Sheet1_총괄내역서_설계내역서_화명조경_울산FITNESS인테리어" xfId="9709"/>
    <cellStyle name="1_tree_한풍집계_Sheet1_총괄내역서_설계내역서1월7일" xfId="9710"/>
    <cellStyle name="1_tree_한풍집계_Sheet1_총괄내역서_설계내역서1월7일_백화점화장실인테리어" xfId="9711"/>
    <cellStyle name="1_tree_한풍집계_Sheet1_총괄내역서_설계내역서1월7일_울산FITNESS인테리어" xfId="9712"/>
    <cellStyle name="1_tree_한풍집계_Sheet1_총괄내역서_설계내역서1월7일_화명조경" xfId="9713"/>
    <cellStyle name="1_tree_한풍집계_Sheet1_총괄내역서_설계내역서1월7일_화명조경_백화점화장실인테리어" xfId="9714"/>
    <cellStyle name="1_tree_한풍집계_Sheet1_총괄내역서_설계내역서1월7일_화명조경_울산FITNESS인테리어" xfId="9715"/>
    <cellStyle name="1_tree_한풍집계_Sheet1_총괄내역서_울산FITNESS인테리어" xfId="9716"/>
    <cellStyle name="1_tree_한풍집계_Sheet1_총괄내역서_화명조경" xfId="9717"/>
    <cellStyle name="1_tree_한풍집계_Sheet1_총괄내역서_화명조경_백화점화장실인테리어" xfId="9718"/>
    <cellStyle name="1_tree_한풍집계_Sheet1_총괄내역서_화명조경_울산FITNESS인테리어" xfId="9719"/>
    <cellStyle name="1_tree_한풍집계_Sheet1_화명조경" xfId="9720"/>
    <cellStyle name="1_tree_한풍집계_Sheet1_화명조경_백화점화장실인테리어" xfId="9721"/>
    <cellStyle name="1_tree_한풍집계_Sheet1_화명조경_울산FITNESS인테리어" xfId="9722"/>
    <cellStyle name="1_tree_한풍집계_갑지" xfId="9723"/>
    <cellStyle name="1_tree_한풍집계_갑지0601" xfId="9724"/>
    <cellStyle name="1_tree_한풍집계_갑지0601_00갑지" xfId="9725"/>
    <cellStyle name="1_tree_한풍집계_갑지0601_00갑지_백화점화장실인테리어" xfId="9726"/>
    <cellStyle name="1_tree_한풍집계_갑지0601_00갑지_설계내역서" xfId="9727"/>
    <cellStyle name="1_tree_한풍집계_갑지0601_00갑지_설계내역서_백화점화장실인테리어" xfId="9728"/>
    <cellStyle name="1_tree_한풍집계_갑지0601_00갑지_설계내역서_울산FITNESS인테리어" xfId="9729"/>
    <cellStyle name="1_tree_한풍집계_갑지0601_00갑지_설계내역서_화명조경" xfId="9730"/>
    <cellStyle name="1_tree_한풍집계_갑지0601_00갑지_설계내역서_화명조경_백화점화장실인테리어" xfId="9731"/>
    <cellStyle name="1_tree_한풍집계_갑지0601_00갑지_설계내역서_화명조경_울산FITNESS인테리어" xfId="9732"/>
    <cellStyle name="1_tree_한풍집계_갑지0601_00갑지_설계내역서1월7일" xfId="9733"/>
    <cellStyle name="1_tree_한풍집계_갑지0601_00갑지_설계내역서1월7일_백화점화장실인테리어" xfId="9734"/>
    <cellStyle name="1_tree_한풍집계_갑지0601_00갑지_설계내역서1월7일_울산FITNESS인테리어" xfId="9735"/>
    <cellStyle name="1_tree_한풍집계_갑지0601_00갑지_설계내역서1월7일_화명조경" xfId="9736"/>
    <cellStyle name="1_tree_한풍집계_갑지0601_00갑지_설계내역서1월7일_화명조경_백화점화장실인테리어" xfId="9737"/>
    <cellStyle name="1_tree_한풍집계_갑지0601_00갑지_설계내역서1월7일_화명조경_울산FITNESS인테리어" xfId="9738"/>
    <cellStyle name="1_tree_한풍집계_갑지0601_00갑지_울산FITNESS인테리어" xfId="9739"/>
    <cellStyle name="1_tree_한풍집계_갑지0601_00갑지_화명조경" xfId="9740"/>
    <cellStyle name="1_tree_한풍집계_갑지0601_00갑지_화명조경_백화점화장실인테리어" xfId="9741"/>
    <cellStyle name="1_tree_한풍집계_갑지0601_00갑지_화명조경_울산FITNESS인테리어" xfId="9742"/>
    <cellStyle name="1_tree_한풍집계_갑지0601_과천놀이터설계서" xfId="9743"/>
    <cellStyle name="1_tree_한풍집계_갑지0601_과천놀이터설계서_백화점화장실인테리어" xfId="9744"/>
    <cellStyle name="1_tree_한풍집계_갑지0601_과천놀이터설계서_설계내역서" xfId="9745"/>
    <cellStyle name="1_tree_한풍집계_갑지0601_과천놀이터설계서_설계내역서_백화점화장실인테리어" xfId="9746"/>
    <cellStyle name="1_tree_한풍집계_갑지0601_과천놀이터설계서_설계내역서_울산FITNESS인테리어" xfId="9747"/>
    <cellStyle name="1_tree_한풍집계_갑지0601_과천놀이터설계서_설계내역서_화명조경" xfId="9748"/>
    <cellStyle name="1_tree_한풍집계_갑지0601_과천놀이터설계서_설계내역서_화명조경_백화점화장실인테리어" xfId="9749"/>
    <cellStyle name="1_tree_한풍집계_갑지0601_과천놀이터설계서_설계내역서_화명조경_울산FITNESS인테리어" xfId="9750"/>
    <cellStyle name="1_tree_한풍집계_갑지0601_과천놀이터설계서_설계내역서1월7일" xfId="9751"/>
    <cellStyle name="1_tree_한풍집계_갑지0601_과천놀이터설계서_설계내역서1월7일_백화점화장실인테리어" xfId="9752"/>
    <cellStyle name="1_tree_한풍집계_갑지0601_과천놀이터설계서_설계내역서1월7일_울산FITNESS인테리어" xfId="9753"/>
    <cellStyle name="1_tree_한풍집계_갑지0601_과천놀이터설계서_설계내역서1월7일_화명조경" xfId="9754"/>
    <cellStyle name="1_tree_한풍집계_갑지0601_과천놀이터설계서_설계내역서1월7일_화명조경_백화점화장실인테리어" xfId="9755"/>
    <cellStyle name="1_tree_한풍집계_갑지0601_과천놀이터설계서_설계내역서1월7일_화명조경_울산FITNESS인테리어" xfId="9756"/>
    <cellStyle name="1_tree_한풍집계_갑지0601_과천놀이터설계서_울산FITNESS인테리어" xfId="9757"/>
    <cellStyle name="1_tree_한풍집계_갑지0601_과천놀이터설계서_화명조경" xfId="9758"/>
    <cellStyle name="1_tree_한풍집계_갑지0601_과천놀이터설계서_화명조경_백화점화장실인테리어" xfId="9759"/>
    <cellStyle name="1_tree_한풍집계_갑지0601_과천놀이터설계서_화명조경_울산FITNESS인테리어" xfId="9760"/>
    <cellStyle name="1_tree_한풍집계_갑지0601_백화점화장실인테리어" xfId="9761"/>
    <cellStyle name="1_tree_한풍집계_갑지0601_울산FITNESS인테리어" xfId="9762"/>
    <cellStyle name="1_tree_한풍집계_갑지0601_총괄갑지" xfId="9763"/>
    <cellStyle name="1_tree_한풍집계_갑지0601_총괄갑지_백화점화장실인테리어" xfId="9764"/>
    <cellStyle name="1_tree_한풍집계_갑지0601_총괄갑지_설계내역서" xfId="9765"/>
    <cellStyle name="1_tree_한풍집계_갑지0601_총괄갑지_설계내역서_백화점화장실인테리어" xfId="9766"/>
    <cellStyle name="1_tree_한풍집계_갑지0601_총괄갑지_설계내역서_울산FITNESS인테리어" xfId="9767"/>
    <cellStyle name="1_tree_한풍집계_갑지0601_총괄갑지_설계내역서_화명조경" xfId="9768"/>
    <cellStyle name="1_tree_한풍집계_갑지0601_총괄갑지_설계내역서_화명조경_백화점화장실인테리어" xfId="9769"/>
    <cellStyle name="1_tree_한풍집계_갑지0601_총괄갑지_설계내역서_화명조경_울산FITNESS인테리어" xfId="9770"/>
    <cellStyle name="1_tree_한풍집계_갑지0601_총괄갑지_설계내역서1월7일" xfId="9771"/>
    <cellStyle name="1_tree_한풍집계_갑지0601_총괄갑지_설계내역서1월7일_백화점화장실인테리어" xfId="9772"/>
    <cellStyle name="1_tree_한풍집계_갑지0601_총괄갑지_설계내역서1월7일_울산FITNESS인테리어" xfId="9773"/>
    <cellStyle name="1_tree_한풍집계_갑지0601_총괄갑지_설계내역서1월7일_화명조경" xfId="9774"/>
    <cellStyle name="1_tree_한풍집계_갑지0601_총괄갑지_설계내역서1월7일_화명조경_백화점화장실인테리어" xfId="9775"/>
    <cellStyle name="1_tree_한풍집계_갑지0601_총괄갑지_설계내역서1월7일_화명조경_울산FITNESS인테리어" xfId="9776"/>
    <cellStyle name="1_tree_한풍집계_갑지0601_총괄갑지_울산FITNESS인테리어" xfId="9777"/>
    <cellStyle name="1_tree_한풍집계_갑지0601_총괄갑지_화명조경" xfId="9778"/>
    <cellStyle name="1_tree_한풍집계_갑지0601_총괄갑지_화명조경_백화점화장실인테리어" xfId="9779"/>
    <cellStyle name="1_tree_한풍집계_갑지0601_총괄갑지_화명조경_울산FITNESS인테리어" xfId="9780"/>
    <cellStyle name="1_tree_한풍집계_갑지0601_총괄내역서" xfId="9781"/>
    <cellStyle name="1_tree_한풍집계_갑지0601_총괄내역서_백화점화장실인테리어" xfId="9782"/>
    <cellStyle name="1_tree_한풍집계_갑지0601_총괄내역서_설계내역서" xfId="9783"/>
    <cellStyle name="1_tree_한풍집계_갑지0601_총괄내역서_설계내역서_백화점화장실인테리어" xfId="9784"/>
    <cellStyle name="1_tree_한풍집계_갑지0601_총괄내역서_설계내역서_울산FITNESS인테리어" xfId="9785"/>
    <cellStyle name="1_tree_한풍집계_갑지0601_총괄내역서_설계내역서_화명조경" xfId="9786"/>
    <cellStyle name="1_tree_한풍집계_갑지0601_총괄내역서_설계내역서_화명조경_백화점화장실인테리어" xfId="9787"/>
    <cellStyle name="1_tree_한풍집계_갑지0601_총괄내역서_설계내역서_화명조경_울산FITNESS인테리어" xfId="9788"/>
    <cellStyle name="1_tree_한풍집계_갑지0601_총괄내역서_설계내역서1월7일" xfId="9789"/>
    <cellStyle name="1_tree_한풍집계_갑지0601_총괄내역서_설계내역서1월7일_백화점화장실인테리어" xfId="9790"/>
    <cellStyle name="1_tree_한풍집계_갑지0601_총괄내역서_설계내역서1월7일_울산FITNESS인테리어" xfId="9791"/>
    <cellStyle name="1_tree_한풍집계_갑지0601_총괄내역서_설계내역서1월7일_화명조경" xfId="9792"/>
    <cellStyle name="1_tree_한풍집계_갑지0601_총괄내역서_설계내역서1월7일_화명조경_백화점화장실인테리어" xfId="9793"/>
    <cellStyle name="1_tree_한풍집계_갑지0601_총괄내역서_설계내역서1월7일_화명조경_울산FITNESS인테리어" xfId="9794"/>
    <cellStyle name="1_tree_한풍집계_갑지0601_총괄내역서_울산FITNESS인테리어" xfId="9795"/>
    <cellStyle name="1_tree_한풍집계_갑지0601_총괄내역서_화명조경" xfId="9796"/>
    <cellStyle name="1_tree_한풍집계_갑지0601_총괄내역서_화명조경_백화점화장실인테리어" xfId="9797"/>
    <cellStyle name="1_tree_한풍집계_갑지0601_총괄내역서_화명조경_울산FITNESS인테리어" xfId="9798"/>
    <cellStyle name="1_tree_한풍집계_갑지0601_화명조경" xfId="9799"/>
    <cellStyle name="1_tree_한풍집계_갑지0601_화명조경_백화점화장실인테리어" xfId="9800"/>
    <cellStyle name="1_tree_한풍집계_갑지0601_화명조경_울산FITNESS인테리어" xfId="9801"/>
    <cellStyle name="1_tree_한풍집계_개략공사비" xfId="9802"/>
    <cellStyle name="1_tree_한풍집계_개략예산" xfId="9803"/>
    <cellStyle name="1_tree_한풍집계_골프장수목" xfId="9804"/>
    <cellStyle name="1_tree_한풍집계_공사비" xfId="9805"/>
    <cellStyle name="1_tree_한풍집계_공사비(1차조정1120)" xfId="9806"/>
    <cellStyle name="1_tree_한풍집계_공사비조정(1128)" xfId="9807"/>
    <cellStyle name="1_tree_한풍집계_공사예가(휘경동)-설계가" xfId="9808"/>
    <cellStyle name="1_tree_한풍집계_단위수량산출" xfId="9809"/>
    <cellStyle name="1_tree_한풍집계_백화점화장실인테리어" xfId="9810"/>
    <cellStyle name="1_tree_한풍집계_설계내역서" xfId="9811"/>
    <cellStyle name="1_tree_한풍집계_설계내역서_백화점화장실인테리어" xfId="9812"/>
    <cellStyle name="1_tree_한풍집계_설계내역서_울산FITNESS인테리어" xfId="9813"/>
    <cellStyle name="1_tree_한풍집계_설계내역서_화명조경" xfId="9814"/>
    <cellStyle name="1_tree_한풍집계_설계내역서_화명조경_백화점화장실인테리어" xfId="9815"/>
    <cellStyle name="1_tree_한풍집계_설계내역서_화명조경_울산FITNESS인테리어" xfId="9816"/>
    <cellStyle name="1_tree_한풍집계_설계내역서1월7일" xfId="9817"/>
    <cellStyle name="1_tree_한풍집계_설계내역서1월7일_백화점화장실인테리어" xfId="9818"/>
    <cellStyle name="1_tree_한풍집계_설계내역서1월7일_울산FITNESS인테리어" xfId="9819"/>
    <cellStyle name="1_tree_한풍집계_설계내역서1월7일_화명조경" xfId="9820"/>
    <cellStyle name="1_tree_한풍집계_설계내역서1월7일_화명조경_백화점화장실인테리어" xfId="9821"/>
    <cellStyle name="1_tree_한풍집계_설계내역서1월7일_화명조경_울산FITNESS인테리어" xfId="9822"/>
    <cellStyle name="1_tree_한풍집계_수량집계표" xfId="9823"/>
    <cellStyle name="1_tree_한풍집계_수량총괄표" xfId="9824"/>
    <cellStyle name="1_tree_한풍집계_수원수량집계(7.13)" xfId="9825"/>
    <cellStyle name="1_tree_한풍집계_수원수량집계(7.31)" xfId="9826"/>
    <cellStyle name="1_tree_한풍집계_쌍용수량0905" xfId="9827"/>
    <cellStyle name="1_tree_한풍집계_쌍용수량0905_백화점화장실인테리어" xfId="9828"/>
    <cellStyle name="1_tree_한풍집계_쌍용수량0905_설계내역서" xfId="9829"/>
    <cellStyle name="1_tree_한풍집계_쌍용수량0905_설계내역서_백화점화장실인테리어" xfId="9830"/>
    <cellStyle name="1_tree_한풍집계_쌍용수량0905_설계내역서_울산FITNESS인테리어" xfId="9831"/>
    <cellStyle name="1_tree_한풍집계_쌍용수량0905_설계내역서_화명조경" xfId="9832"/>
    <cellStyle name="1_tree_한풍집계_쌍용수량0905_설계내역서_화명조경_백화점화장실인테리어" xfId="9833"/>
    <cellStyle name="1_tree_한풍집계_쌍용수량0905_설계내역서_화명조경_울산FITNESS인테리어" xfId="9834"/>
    <cellStyle name="1_tree_한풍집계_쌍용수량0905_설계내역서1월7일" xfId="9835"/>
    <cellStyle name="1_tree_한풍집계_쌍용수량0905_설계내역서1월7일_백화점화장실인테리어" xfId="9836"/>
    <cellStyle name="1_tree_한풍집계_쌍용수량0905_설계내역서1월7일_울산FITNESS인테리어" xfId="9837"/>
    <cellStyle name="1_tree_한풍집계_쌍용수량0905_설계내역서1월7일_화명조경" xfId="9838"/>
    <cellStyle name="1_tree_한풍집계_쌍용수량0905_설계내역서1월7일_화명조경_백화점화장실인테리어" xfId="9839"/>
    <cellStyle name="1_tree_한풍집계_쌍용수량0905_설계내역서1월7일_화명조경_울산FITNESS인테리어" xfId="9840"/>
    <cellStyle name="1_tree_한풍집계_쌍용수량0905_울산FITNESS인테리어" xfId="9841"/>
    <cellStyle name="1_tree_한풍집계_쌍용수량0905_화명조경" xfId="9842"/>
    <cellStyle name="1_tree_한풍집계_쌍용수량0905_화명조경_백화점화장실인테리어" xfId="9843"/>
    <cellStyle name="1_tree_한풍집계_쌍용수량0905_화명조경_울산FITNESS인테리어" xfId="9844"/>
    <cellStyle name="1_tree_한풍집계_쌍용수량집계" xfId="9845"/>
    <cellStyle name="1_tree_한풍집계_용평수량집계" xfId="9846"/>
    <cellStyle name="1_tree_한풍집계_울산FITNESS인테리어" xfId="9847"/>
    <cellStyle name="1_tree_한풍집계_터미널1" xfId="9848"/>
    <cellStyle name="1_tree_한풍집계_터미널1_1" xfId="9849"/>
    <cellStyle name="1_tree_한풍집계_터미널1-0" xfId="9850"/>
    <cellStyle name="1_tree_한풍집계_터미널1-0_백화점화장실인테리어" xfId="9851"/>
    <cellStyle name="1_tree_한풍집계_터미널1-0_울산FITNESS인테리어" xfId="9852"/>
    <cellStyle name="1_tree_한풍집계_터미널1-0_화명조경" xfId="9853"/>
    <cellStyle name="1_tree_한풍집계_터미널1-0_화명조경_백화점화장실인테리어" xfId="9854"/>
    <cellStyle name="1_tree_한풍집계_터미널1-0_화명조경_울산FITNESS인테리어" xfId="9855"/>
    <cellStyle name="1_tree_한풍집계_터미널2" xfId="9856"/>
    <cellStyle name="1_tree_한풍집계_터미널2_골프장수목" xfId="9857"/>
    <cellStyle name="1_tree_한풍집계_터미널2_수량집계표" xfId="9858"/>
    <cellStyle name="1_tree_한풍집계_터미널2_수량총괄표" xfId="9859"/>
    <cellStyle name="1_tree_한풍집계_터미널2_용평수량집계" xfId="9860"/>
    <cellStyle name="1_tree_한풍집계_화명공사비" xfId="9861"/>
    <cellStyle name="1_tree_한풍집계_화명조경" xfId="9862"/>
    <cellStyle name="1_tree_한풍집계_화명조경_백화점화장실인테리어" xfId="9863"/>
    <cellStyle name="1_tree_한풍집계_화명조경_울산FITNESS인테리어" xfId="9864"/>
    <cellStyle name="1_tree_현충묘지-예산서(조경)" xfId="9865"/>
    <cellStyle name="1_tree_현충묘지-예산서(조경)_00-표지예정공정표" xfId="9866"/>
    <cellStyle name="1_tree_현충묘지-예산서(조경)_까르프-표지예정공정표" xfId="9867"/>
    <cellStyle name="1_tree_현충묘지-예산서(조경)_목동내역" xfId="9868"/>
    <cellStyle name="1_tree_현충묘지-예산서(조경)_목동내역_폐기물집계" xfId="9869"/>
    <cellStyle name="1_tree_현충묘지-예산서(조경)_아리랑-표지-공정표" xfId="9870"/>
    <cellStyle name="1_tree_현충묘지-예산서(조경)_예산서-엑셀변환양식100" xfId="9871"/>
    <cellStyle name="1_tree_현충묘지-예산서(조경)_예산서-엑셀변환양식100_00-예산서양식100" xfId="9872"/>
    <cellStyle name="1_tree_현충묘지-예산서(조경)_예산서-엑셀변환양식100_목동내역" xfId="9873"/>
    <cellStyle name="1_tree_현충묘지-예산서(조경)_예산서-엑셀변환양식100_목동내역_폐기물집계" xfId="9874"/>
    <cellStyle name="1_tree_현충묘지-예산서(조경)_표지-공정표" xfId="9875"/>
    <cellStyle name="1_tree_현충묘지-예산서(조경)_표지예정공정표" xfId="9876"/>
    <cellStyle name="1_tree_현충묘지-예산서(조경)_-표지예정공정표" xfId="9877"/>
    <cellStyle name="1_tree_화명공사비" xfId="9878"/>
    <cellStyle name="1_tree_화명조경" xfId="9879"/>
    <cellStyle name="1_tree_화명조경_백화점화장실인테리어" xfId="9880"/>
    <cellStyle name="1_tree_화명조경_울산FITNESS인테리어" xfId="9881"/>
    <cellStyle name="1_tree_휴게시설" xfId="9882"/>
    <cellStyle name="1_tree_휴게시설_단위수량" xfId="9883"/>
    <cellStyle name="1_tree_휴게시설_단위수량1" xfId="9884"/>
    <cellStyle name="1_tree_휴게시설_단위수량산출" xfId="9885"/>
    <cellStyle name="1_tree_휴게시설_도곡단위수량" xfId="9886"/>
    <cellStyle name="1_tree_휴게시설_수량산출서-11.25" xfId="9887"/>
    <cellStyle name="1_tree_휴게시설_수량산출서-11.25_단위수량" xfId="9888"/>
    <cellStyle name="1_tree_휴게시설_수량산출서-11.25_단위수량1" xfId="9889"/>
    <cellStyle name="1_tree_휴게시설_수량산출서-11.25_단위수량산출" xfId="9890"/>
    <cellStyle name="1_tree_휴게시설_수량산출서-11.25_도곡단위수량" xfId="9891"/>
    <cellStyle name="1_tree_휴게시설_수량산출서-11.25_철거단위수량" xfId="9892"/>
    <cellStyle name="1_tree_휴게시설_수량산출서-11.25_한수단위수량" xfId="9893"/>
    <cellStyle name="1_tree_휴게시설_수량산출서-1201" xfId="9894"/>
    <cellStyle name="1_tree_휴게시설_수량산출서-1201_단위수량" xfId="9895"/>
    <cellStyle name="1_tree_휴게시설_수량산출서-1201_단위수량1" xfId="9896"/>
    <cellStyle name="1_tree_휴게시설_수량산출서-1201_단위수량산출" xfId="9897"/>
    <cellStyle name="1_tree_휴게시설_수량산출서-1201_도곡단위수량" xfId="9898"/>
    <cellStyle name="1_tree_휴게시설_수량산출서-1201_철거단위수량" xfId="9899"/>
    <cellStyle name="1_tree_휴게시설_수량산출서-1201_한수단위수량" xfId="9900"/>
    <cellStyle name="1_tree_휴게시설_시설물단위수량" xfId="9901"/>
    <cellStyle name="1_tree_휴게시설_시설물단위수량1" xfId="9902"/>
    <cellStyle name="1_tree_휴게시설_시설물단위수량1_시설물단위수량" xfId="9903"/>
    <cellStyle name="1_tree_휴게시설_오창수량산출서" xfId="9904"/>
    <cellStyle name="1_tree_휴게시설_오창수량산출서_단위수량" xfId="9905"/>
    <cellStyle name="1_tree_휴게시설_오창수량산출서_단위수량1" xfId="9906"/>
    <cellStyle name="1_tree_휴게시설_오창수량산출서_단위수량산출" xfId="9907"/>
    <cellStyle name="1_tree_휴게시설_오창수량산출서_도곡단위수량" xfId="9908"/>
    <cellStyle name="1_tree_휴게시설_오창수량산출서_수량산출서-11.25" xfId="9909"/>
    <cellStyle name="1_tree_휴게시설_오창수량산출서_수량산출서-11.25_단위수량" xfId="9910"/>
    <cellStyle name="1_tree_휴게시설_오창수량산출서_수량산출서-11.25_단위수량1" xfId="9911"/>
    <cellStyle name="1_tree_휴게시설_오창수량산출서_수량산출서-11.25_단위수량산출" xfId="9912"/>
    <cellStyle name="1_tree_휴게시설_오창수량산출서_수량산출서-11.25_도곡단위수량" xfId="9913"/>
    <cellStyle name="1_tree_휴게시설_오창수량산출서_수량산출서-11.25_철거단위수량" xfId="9914"/>
    <cellStyle name="1_tree_휴게시설_오창수량산출서_수량산출서-11.25_한수단위수량" xfId="9915"/>
    <cellStyle name="1_tree_휴게시설_오창수량산출서_수량산출서-1201" xfId="9916"/>
    <cellStyle name="1_tree_휴게시설_오창수량산출서_수량산출서-1201_단위수량" xfId="9917"/>
    <cellStyle name="1_tree_휴게시설_오창수량산출서_수량산출서-1201_단위수량1" xfId="9918"/>
    <cellStyle name="1_tree_휴게시설_오창수량산출서_수량산출서-1201_단위수량산출" xfId="9919"/>
    <cellStyle name="1_tree_휴게시설_오창수량산출서_수량산출서-1201_도곡단위수량" xfId="9920"/>
    <cellStyle name="1_tree_휴게시설_오창수량산출서_수량산출서-1201_철거단위수량" xfId="9921"/>
    <cellStyle name="1_tree_휴게시설_오창수량산출서_수량산출서-1201_한수단위수량" xfId="9922"/>
    <cellStyle name="1_tree_휴게시설_오창수량산출서_시설물단위수량" xfId="9923"/>
    <cellStyle name="1_tree_휴게시설_오창수량산출서_시설물단위수량1" xfId="9924"/>
    <cellStyle name="1_tree_휴게시설_오창수량산출서_시설물단위수량1_시설물단위수량" xfId="9925"/>
    <cellStyle name="1_tree_휴게시설_오창수량산출서_철거단위수량" xfId="9926"/>
    <cellStyle name="1_tree_휴게시설_오창수량산출서_한수단위수량" xfId="9927"/>
    <cellStyle name="1_tree_휴게시설_철거단위수량" xfId="9928"/>
    <cellStyle name="1_tree_휴게시설_한수단위수량" xfId="9929"/>
    <cellStyle name="1_강남폐기물내역" xfId="9930"/>
    <cellStyle name="1_경찰청입찰시개략실행(05-09-29)" xfId="9931"/>
    <cellStyle name="1_과천수량집계" xfId="9932"/>
    <cellStyle name="1_교통광장공원및주차장(0908)" xfId="9933"/>
    <cellStyle name="1_김포한강 A-5BL AL창호중량" xfId="9934"/>
    <cellStyle name="1_남해총괄표" xfId="9935"/>
    <cellStyle name="1_남해총괄표_백화점화장실인테리어" xfId="9936"/>
    <cellStyle name="1_남해총괄표_설계내역서" xfId="9937"/>
    <cellStyle name="1_남해총괄표_설계내역서_백화점화장실인테리어" xfId="9938"/>
    <cellStyle name="1_남해총괄표_설계내역서_울산FITNESS인테리어" xfId="9939"/>
    <cellStyle name="1_남해총괄표_설계내역서_화명조경" xfId="9940"/>
    <cellStyle name="1_남해총괄표_설계내역서_화명조경_백화점화장실인테리어" xfId="9941"/>
    <cellStyle name="1_남해총괄표_설계내역서_화명조경_울산FITNESS인테리어" xfId="9942"/>
    <cellStyle name="1_남해총괄표_설계내역서1월7일" xfId="9943"/>
    <cellStyle name="1_남해총괄표_설계내역서1월7일_백화점화장실인테리어" xfId="9944"/>
    <cellStyle name="1_남해총괄표_설계내역서1월7일_울산FITNESS인테리어" xfId="9945"/>
    <cellStyle name="1_남해총괄표_설계내역서1월7일_화명조경" xfId="9946"/>
    <cellStyle name="1_남해총괄표_설계내역서1월7일_화명조경_백화점화장실인테리어" xfId="9947"/>
    <cellStyle name="1_남해총괄표_설계내역서1월7일_화명조경_울산FITNESS인테리어" xfId="9948"/>
    <cellStyle name="1_남해총괄표_울산FITNESS인테리어" xfId="9949"/>
    <cellStyle name="1_남해총괄표_화명조경" xfId="9950"/>
    <cellStyle name="1_남해총괄표_화명조경_백화점화장실인테리어" xfId="9951"/>
    <cellStyle name="1_남해총괄표_화명조경_울산FITNESS인테리어" xfId="9952"/>
    <cellStyle name="1_내덕1+신안+능동" xfId="9953"/>
    <cellStyle name="1_내덕1초교 내역서(투찰)" xfId="9954"/>
    <cellStyle name="1_내역서(금회분)" xfId="9955"/>
    <cellStyle name="1_내역서2(수정본)" xfId="9956"/>
    <cellStyle name="1_내역서-산림재해위험지" xfId="9957"/>
    <cellStyle name="1_내역서-수해복구" xfId="9958"/>
    <cellStyle name="1_단가조사표" xfId="9959"/>
    <cellStyle name="1_단가조사표_1011소각" xfId="9960"/>
    <cellStyle name="1_단가조사표_1113교~1" xfId="9961"/>
    <cellStyle name="1_단가조사표_121내역" xfId="9962"/>
    <cellStyle name="1_단가조사표_객토량" xfId="9963"/>
    <cellStyle name="1_단가조사표_교통센~1" xfId="9964"/>
    <cellStyle name="1_단가조사표_교통센터412" xfId="9965"/>
    <cellStyle name="1_단가조사표_교통수" xfId="9966"/>
    <cellStyle name="1_단가조사표_교통수량산출서" xfId="9967"/>
    <cellStyle name="1_단가조사표_구조물대가 (2)" xfId="9968"/>
    <cellStyle name="1_단가조사표_내역서 (2)" xfId="9969"/>
    <cellStyle name="1_단가조사표_대전관저지구" xfId="9970"/>
    <cellStyle name="1_단가조사표_동측지~1" xfId="9971"/>
    <cellStyle name="1_단가조사표_동측지원422" xfId="9972"/>
    <cellStyle name="1_단가조사표_동측지원512" xfId="9973"/>
    <cellStyle name="1_단가조사표_동측지원524" xfId="9974"/>
    <cellStyle name="1_단가조사표_동측지원709" xfId="9975"/>
    <cellStyle name="1_단가조사표_부대422" xfId="9976"/>
    <cellStyle name="1_단가조사표_부대시설" xfId="9977"/>
    <cellStyle name="1_단가조사표_소각수~1" xfId="9978"/>
    <cellStyle name="1_단가조사표_소각수내역서" xfId="9979"/>
    <cellStyle name="1_단가조사표_소각수목2" xfId="9980"/>
    <cellStyle name="1_단가조사표_수량산출서 (2)" xfId="9981"/>
    <cellStyle name="1_단가조사표_엑스포~1" xfId="9982"/>
    <cellStyle name="1_단가조사표_엑스포한빛1" xfId="9983"/>
    <cellStyle name="1_단가조사표_여객,교통센타710" xfId="9984"/>
    <cellStyle name="1_단가조사표_여객터미널331" xfId="9985"/>
    <cellStyle name="1_단가조사표_여객터미널513" xfId="9986"/>
    <cellStyle name="1_단가조사표_여객터미널629" xfId="9987"/>
    <cellStyle name="1_단가조사표_외곽도로616" xfId="9988"/>
    <cellStyle name="1_단가조사표_용인죽전수량" xfId="9989"/>
    <cellStyle name="1_단가조사표_원가계~1" xfId="9990"/>
    <cellStyle name="1_단가조사표_유기질" xfId="9991"/>
    <cellStyle name="1_단가조사표_자재조서 (2)" xfId="9992"/>
    <cellStyle name="1_단가조사표_총괄내역" xfId="9993"/>
    <cellStyle name="1_단가조사표_총괄내역 (2)" xfId="9994"/>
    <cellStyle name="1_단가조사표_터미널도로403" xfId="9995"/>
    <cellStyle name="1_단가조사표_터미널도로429" xfId="9996"/>
    <cellStyle name="1_단가조사표_포장일위" xfId="9997"/>
    <cellStyle name="1_대구지검 안동지청 신축공사(제출)" xfId="9998"/>
    <cellStyle name="1_대전비례초교(건축)(1)" xfId="9999"/>
    <cellStyle name="1_도암강진(흥산건설)" xfId="10000"/>
    <cellStyle name="1_목동내역" xfId="10001"/>
    <cellStyle name="1_보은군 공설운동장 리모델링공사(01.26)" xfId="10002"/>
    <cellStyle name="1_부안-태인1산출" xfId="10003"/>
    <cellStyle name="1_비래초-(1차분)" xfId="10004"/>
    <cellStyle name="1_설계- 시공원" xfId="10005"/>
    <cellStyle name="1_설계_재활용 선별장 (일상감사후071102)" xfId="10006"/>
    <cellStyle name="1_설계-관악산도시자연공원" xfId="10007"/>
    <cellStyle name="1_설계-내역" xfId="10008"/>
    <cellStyle name="1_설계내역- 위험" xfId="10009"/>
    <cellStyle name="1_설계-내역서" xfId="10010"/>
    <cellStyle name="1_설계내역-아랑" xfId="10011"/>
    <cellStyle name="1_설계서(가로수보식사업)2" xfId="10012"/>
    <cellStyle name="1_설계서_골목공원" xfId="10013"/>
    <cellStyle name="1_설계서_샛강" xfId="10014"/>
    <cellStyle name="1_설계서-내역(완)" xfId="10015"/>
    <cellStyle name="1_설계-연남동가로화단_수정0228" xfId="10016"/>
    <cellStyle name="1_송정리역사(토목완료林)" xfId="10017"/>
    <cellStyle name="1_수원1차" xfId="10018"/>
    <cellStyle name="1_수원변경수량산출" xfId="10019"/>
    <cellStyle name="1_수원수량집계(7.13)" xfId="10020"/>
    <cellStyle name="1_수원수량집계(7.31)" xfId="10021"/>
    <cellStyle name="1_수정목록및내역서(0731)" xfId="10022"/>
    <cellStyle name="1_시민계략공사" xfId="10023"/>
    <cellStyle name="1_시민계략공사__신동중교육문화회관3" xfId="10024"/>
    <cellStyle name="1_시민계략공사_0507춘천시관내우회도로(센타)" xfId="10025"/>
    <cellStyle name="1_시민계략공사_0507춘천시관내우회도로(센타)_방호시설여건" xfId="10026"/>
    <cellStyle name="1_시민계략공사_0507춘천시관내우회도로(센타)_안전시설목단가(EA)" xfId="10027"/>
    <cellStyle name="1_시민계략공사_0515오송지원도로(센타)2" xfId="10028"/>
    <cellStyle name="1_시민계략공사_0520백산제외2개소(센타)2" xfId="10029"/>
    <cellStyle name="1_시민계략공사_0520백산제외2개소(센타)2_방호시설여건" xfId="10030"/>
    <cellStyle name="1_시민계략공사_0520백산제외2개소(센타)2_안전시설목단가(EA)" xfId="10031"/>
    <cellStyle name="1_시민계략공사_도암강진(흥산건설)" xfId="10032"/>
    <cellStyle name="1_시민계략공사_도암강진(흥산건설)_방호시설여건" xfId="10033"/>
    <cellStyle name="1_시민계략공사_도암강진(흥산건설)_안전시설목단가(EA)" xfId="10034"/>
    <cellStyle name="1_시민계략공사_도암강진(흥산건설)_해남내역서" xfId="10035"/>
    <cellStyle name="1_시민계략공사_방호시설여건" xfId="10036"/>
    <cellStyle name="1_시민계략공사_부안-태인1산출" xfId="10037"/>
    <cellStyle name="1_시민계략공사_안전시설목단가(EA)" xfId="10038"/>
    <cellStyle name="1_시민계략공사_전기-한남" xfId="10039"/>
    <cellStyle name="1_시민계략공사_함평천(센타)" xfId="10040"/>
    <cellStyle name="1_신정고등학교(삼능)~투찰" xfId="10041"/>
    <cellStyle name="1_신정고등학교(송촌)~투찰" xfId="10042"/>
    <cellStyle name="1_쌍용수량0905" xfId="10043"/>
    <cellStyle name="1_쌍용수량0905_백화점화장실인테리어" xfId="10044"/>
    <cellStyle name="1_쌍용수량0905_설계내역서" xfId="10045"/>
    <cellStyle name="1_쌍용수량0905_설계내역서_백화점화장실인테리어" xfId="10046"/>
    <cellStyle name="1_쌍용수량0905_설계내역서_울산FITNESS인테리어" xfId="10047"/>
    <cellStyle name="1_쌍용수량0905_설계내역서_화명조경" xfId="10048"/>
    <cellStyle name="1_쌍용수량0905_설계내역서_화명조경_백화점화장실인테리어" xfId="10049"/>
    <cellStyle name="1_쌍용수량0905_설계내역서_화명조경_울산FITNESS인테리어" xfId="10050"/>
    <cellStyle name="1_쌍용수량0905_설계내역서1월7일" xfId="10051"/>
    <cellStyle name="1_쌍용수량0905_설계내역서1월7일_백화점화장실인테리어" xfId="10052"/>
    <cellStyle name="1_쌍용수량0905_설계내역서1월7일_울산FITNESS인테리어" xfId="10053"/>
    <cellStyle name="1_쌍용수량0905_설계내역서1월7일_화명조경" xfId="10054"/>
    <cellStyle name="1_쌍용수량0905_설계내역서1월7일_화명조경_백화점화장실인테리어" xfId="10055"/>
    <cellStyle name="1_쌍용수량0905_설계내역서1월7일_화명조경_울산FITNESS인테리어" xfId="10056"/>
    <cellStyle name="1_쌍용수량0905_울산FITNESS인테리어" xfId="10057"/>
    <cellStyle name="1_쌍용수량0905_화명조경" xfId="10058"/>
    <cellStyle name="1_쌍용수량0905_화명조경_백화점화장실인테리어" xfId="10059"/>
    <cellStyle name="1_쌍용수량0905_화명조경_울산FITNESS인테리어" xfId="10060"/>
    <cellStyle name="1_쌍용수량집계" xfId="10061"/>
    <cellStyle name="1_양목초교 생태연못 준공제출용" xfId="10062"/>
    <cellStyle name="1_연못조성 수정" xfId="10063"/>
    <cellStyle name="1_용평수량집계" xfId="10064"/>
    <cellStyle name="1_원가계산서" xfId="10065"/>
    <cellStyle name="1_원가계산서_00갑지" xfId="10066"/>
    <cellStyle name="1_원가계산서_00갑지_백화점화장실인테리어" xfId="10067"/>
    <cellStyle name="1_원가계산서_00갑지_설계내역서" xfId="10068"/>
    <cellStyle name="1_원가계산서_00갑지_설계내역서_백화점화장실인테리어" xfId="10069"/>
    <cellStyle name="1_원가계산서_00갑지_설계내역서_울산FITNESS인테리어" xfId="10070"/>
    <cellStyle name="1_원가계산서_00갑지_설계내역서_화명조경" xfId="10071"/>
    <cellStyle name="1_원가계산서_00갑지_설계내역서_화명조경_백화점화장실인테리어" xfId="10072"/>
    <cellStyle name="1_원가계산서_00갑지_설계내역서_화명조경_울산FITNESS인테리어" xfId="10073"/>
    <cellStyle name="1_원가계산서_00갑지_설계내역서1월7일" xfId="10074"/>
    <cellStyle name="1_원가계산서_00갑지_설계내역서1월7일_백화점화장실인테리어" xfId="10075"/>
    <cellStyle name="1_원가계산서_00갑지_설계내역서1월7일_울산FITNESS인테리어" xfId="10076"/>
    <cellStyle name="1_원가계산서_00갑지_설계내역서1월7일_화명조경" xfId="10077"/>
    <cellStyle name="1_원가계산서_00갑지_설계내역서1월7일_화명조경_백화점화장실인테리어" xfId="10078"/>
    <cellStyle name="1_원가계산서_00갑지_설계내역서1월7일_화명조경_울산FITNESS인테리어" xfId="10079"/>
    <cellStyle name="1_원가계산서_00갑지_울산FITNESS인테리어" xfId="10080"/>
    <cellStyle name="1_원가계산서_00갑지_화명조경" xfId="10081"/>
    <cellStyle name="1_원가계산서_00갑지_화명조경_백화점화장실인테리어" xfId="10082"/>
    <cellStyle name="1_원가계산서_00갑지_화명조경_울산FITNESS인테리어" xfId="10083"/>
    <cellStyle name="1_원가계산서_과천놀이터설계서" xfId="10084"/>
    <cellStyle name="1_원가계산서_과천놀이터설계서_백화점화장실인테리어" xfId="10085"/>
    <cellStyle name="1_원가계산서_과천놀이터설계서_설계내역서" xfId="10086"/>
    <cellStyle name="1_원가계산서_과천놀이터설계서_설계내역서_백화점화장실인테리어" xfId="10087"/>
    <cellStyle name="1_원가계산서_과천놀이터설계서_설계내역서_울산FITNESS인테리어" xfId="10088"/>
    <cellStyle name="1_원가계산서_과천놀이터설계서_설계내역서_화명조경" xfId="10089"/>
    <cellStyle name="1_원가계산서_과천놀이터설계서_설계내역서_화명조경_백화점화장실인테리어" xfId="10090"/>
    <cellStyle name="1_원가계산서_과천놀이터설계서_설계내역서_화명조경_울산FITNESS인테리어" xfId="10091"/>
    <cellStyle name="1_원가계산서_과천놀이터설계서_설계내역서1월7일" xfId="10092"/>
    <cellStyle name="1_원가계산서_과천놀이터설계서_설계내역서1월7일_백화점화장실인테리어" xfId="10093"/>
    <cellStyle name="1_원가계산서_과천놀이터설계서_설계내역서1월7일_울산FITNESS인테리어" xfId="10094"/>
    <cellStyle name="1_원가계산서_과천놀이터설계서_설계내역서1월7일_화명조경" xfId="10095"/>
    <cellStyle name="1_원가계산서_과천놀이터설계서_설계내역서1월7일_화명조경_백화점화장실인테리어" xfId="10096"/>
    <cellStyle name="1_원가계산서_과천놀이터설계서_설계내역서1월7일_화명조경_울산FITNESS인테리어" xfId="10097"/>
    <cellStyle name="1_원가계산서_과천놀이터설계서_울산FITNESS인테리어" xfId="10098"/>
    <cellStyle name="1_원가계산서_과천놀이터설계서_화명조경" xfId="10099"/>
    <cellStyle name="1_원가계산서_과천놀이터설계서_화명조경_백화점화장실인테리어" xfId="10100"/>
    <cellStyle name="1_원가계산서_과천놀이터설계서_화명조경_울산FITNESS인테리어" xfId="10101"/>
    <cellStyle name="1_원가계산서_백화점화장실인테리어" xfId="10102"/>
    <cellStyle name="1_원가계산서_울산FITNESS인테리어" xfId="10103"/>
    <cellStyle name="1_원가계산서_총괄갑지" xfId="10104"/>
    <cellStyle name="1_원가계산서_총괄갑지_백화점화장실인테리어" xfId="10105"/>
    <cellStyle name="1_원가계산서_총괄갑지_설계내역서" xfId="10106"/>
    <cellStyle name="1_원가계산서_총괄갑지_설계내역서_백화점화장실인테리어" xfId="10107"/>
    <cellStyle name="1_원가계산서_총괄갑지_설계내역서_울산FITNESS인테리어" xfId="10108"/>
    <cellStyle name="1_원가계산서_총괄갑지_설계내역서_화명조경" xfId="10109"/>
    <cellStyle name="1_원가계산서_총괄갑지_설계내역서_화명조경_백화점화장실인테리어" xfId="10110"/>
    <cellStyle name="1_원가계산서_총괄갑지_설계내역서_화명조경_울산FITNESS인테리어" xfId="10111"/>
    <cellStyle name="1_원가계산서_총괄갑지_설계내역서1월7일" xfId="10112"/>
    <cellStyle name="1_원가계산서_총괄갑지_설계내역서1월7일_백화점화장실인테리어" xfId="10113"/>
    <cellStyle name="1_원가계산서_총괄갑지_설계내역서1월7일_울산FITNESS인테리어" xfId="10114"/>
    <cellStyle name="1_원가계산서_총괄갑지_설계내역서1월7일_화명조경" xfId="10115"/>
    <cellStyle name="1_원가계산서_총괄갑지_설계내역서1월7일_화명조경_백화점화장실인테리어" xfId="10116"/>
    <cellStyle name="1_원가계산서_총괄갑지_설계내역서1월7일_화명조경_울산FITNESS인테리어" xfId="10117"/>
    <cellStyle name="1_원가계산서_총괄갑지_울산FITNESS인테리어" xfId="10118"/>
    <cellStyle name="1_원가계산서_총괄갑지_화명조경" xfId="10119"/>
    <cellStyle name="1_원가계산서_총괄갑지_화명조경_백화점화장실인테리어" xfId="10120"/>
    <cellStyle name="1_원가계산서_총괄갑지_화명조경_울산FITNESS인테리어" xfId="10121"/>
    <cellStyle name="1_원가계산서_총괄내역서" xfId="10122"/>
    <cellStyle name="1_원가계산서_총괄내역서_백화점화장실인테리어" xfId="10123"/>
    <cellStyle name="1_원가계산서_총괄내역서_설계내역서" xfId="10124"/>
    <cellStyle name="1_원가계산서_총괄내역서_설계내역서_백화점화장실인테리어" xfId="10125"/>
    <cellStyle name="1_원가계산서_총괄내역서_설계내역서_울산FITNESS인테리어" xfId="10126"/>
    <cellStyle name="1_원가계산서_총괄내역서_설계내역서_화명조경" xfId="10127"/>
    <cellStyle name="1_원가계산서_총괄내역서_설계내역서_화명조경_백화점화장실인테리어" xfId="10128"/>
    <cellStyle name="1_원가계산서_총괄내역서_설계내역서_화명조경_울산FITNESS인테리어" xfId="10129"/>
    <cellStyle name="1_원가계산서_총괄내역서_설계내역서1월7일" xfId="10130"/>
    <cellStyle name="1_원가계산서_총괄내역서_설계내역서1월7일_백화점화장실인테리어" xfId="10131"/>
    <cellStyle name="1_원가계산서_총괄내역서_설계내역서1월7일_울산FITNESS인테리어" xfId="10132"/>
    <cellStyle name="1_원가계산서_총괄내역서_설계내역서1월7일_화명조경" xfId="10133"/>
    <cellStyle name="1_원가계산서_총괄내역서_설계내역서1월7일_화명조경_백화점화장실인테리어" xfId="10134"/>
    <cellStyle name="1_원가계산서_총괄내역서_설계내역서1월7일_화명조경_울산FITNESS인테리어" xfId="10135"/>
    <cellStyle name="1_원가계산서_총괄내역서_울산FITNESS인테리어" xfId="10136"/>
    <cellStyle name="1_원가계산서_총괄내역서_화명조경" xfId="10137"/>
    <cellStyle name="1_원가계산서_총괄내역서_화명조경_백화점화장실인테리어" xfId="10138"/>
    <cellStyle name="1_원가계산서_총괄내역서_화명조경_울산FITNESS인테리어" xfId="10139"/>
    <cellStyle name="1_원가계산서_화명조경" xfId="10140"/>
    <cellStyle name="1_원가계산서_화명조경_백화점화장실인테리어" xfId="10141"/>
    <cellStyle name="1_원가계산서_화명조경_울산FITNESS인테리어" xfId="10142"/>
    <cellStyle name="1_원주 아랫당숲조성공사" xfId="10143"/>
    <cellStyle name="1_은파수량집계" xfId="10144"/>
    <cellStyle name="1_전자입찰원가양식" xfId="10145"/>
    <cellStyle name="1_전주 덕진구 생물벤저단지 ES" xfId="10146"/>
    <cellStyle name="1_전주 덕진구 생물벤저단지 ES_철원공사비사본" xfId="10147"/>
    <cellStyle name="1_전주용소 초 중교 산출내역서" xfId="10148"/>
    <cellStyle name="1_천지 일위_2006" xfId="10149"/>
    <cellStyle name="1_철원공사비사본" xfId="10150"/>
    <cellStyle name="1_철원공사비사본_철원공사비사본" xfId="10151"/>
    <cellStyle name="1_최종_내역서-산림재해위험지" xfId="10152"/>
    <cellStyle name="1_충장 체육공원준공내역 " xfId="10153"/>
    <cellStyle name="1_충장 체육공원증액설변" xfId="10154"/>
    <cellStyle name="1_터미널1-0" xfId="10155"/>
    <cellStyle name="1_터미널1-0_백화점화장실인테리어" xfId="10156"/>
    <cellStyle name="1_터미널1-0_설계내역서" xfId="10157"/>
    <cellStyle name="1_터미널1-0_설계내역서_백화점화장실인테리어" xfId="10158"/>
    <cellStyle name="1_터미널1-0_설계내역서_울산FITNESS인테리어" xfId="10159"/>
    <cellStyle name="1_터미널1-0_설계내역서_화명조경" xfId="10160"/>
    <cellStyle name="1_터미널1-0_설계내역서_화명조경_백화점화장실인테리어" xfId="10161"/>
    <cellStyle name="1_터미널1-0_설계내역서_화명조경_울산FITNESS인테리어" xfId="10162"/>
    <cellStyle name="1_터미널1-0_설계내역서1월7일" xfId="10163"/>
    <cellStyle name="1_터미널1-0_설계내역서1월7일_백화점화장실인테리어" xfId="10164"/>
    <cellStyle name="1_터미널1-0_설계내역서1월7일_울산FITNESS인테리어" xfId="10165"/>
    <cellStyle name="1_터미널1-0_설계내역서1월7일_화명조경" xfId="10166"/>
    <cellStyle name="1_터미널1-0_설계내역서1월7일_화명조경_백화점화장실인테리어" xfId="10167"/>
    <cellStyle name="1_터미널1-0_설계내역서1월7일_화명조경_울산FITNESS인테리어" xfId="10168"/>
    <cellStyle name="1_터미널1-0_쌍용수량0905" xfId="10169"/>
    <cellStyle name="1_터미널1-0_쌍용수량0905_백화점화장실인테리어" xfId="10170"/>
    <cellStyle name="1_터미널1-0_쌍용수량0905_설계내역서" xfId="10171"/>
    <cellStyle name="1_터미널1-0_쌍용수량0905_설계내역서_백화점화장실인테리어" xfId="10172"/>
    <cellStyle name="1_터미널1-0_쌍용수량0905_설계내역서_울산FITNESS인테리어" xfId="10173"/>
    <cellStyle name="1_터미널1-0_쌍용수량0905_설계내역서_화명조경" xfId="10174"/>
    <cellStyle name="1_터미널1-0_쌍용수량0905_설계내역서_화명조경_백화점화장실인테리어" xfId="10175"/>
    <cellStyle name="1_터미널1-0_쌍용수량0905_설계내역서_화명조경_울산FITNESS인테리어" xfId="10176"/>
    <cellStyle name="1_터미널1-0_쌍용수량0905_설계내역서1월7일" xfId="10177"/>
    <cellStyle name="1_터미널1-0_쌍용수량0905_설계내역서1월7일_백화점화장실인테리어" xfId="10178"/>
    <cellStyle name="1_터미널1-0_쌍용수량0905_설계내역서1월7일_울산FITNESS인테리어" xfId="10179"/>
    <cellStyle name="1_터미널1-0_쌍용수량0905_설계내역서1월7일_화명조경" xfId="10180"/>
    <cellStyle name="1_터미널1-0_쌍용수량0905_설계내역서1월7일_화명조경_백화점화장실인테리어" xfId="10181"/>
    <cellStyle name="1_터미널1-0_쌍용수량0905_설계내역서1월7일_화명조경_울산FITNESS인테리어" xfId="10182"/>
    <cellStyle name="1_터미널1-0_쌍용수량0905_울산FITNESS인테리어" xfId="10183"/>
    <cellStyle name="1_터미널1-0_쌍용수량0905_화명조경" xfId="10184"/>
    <cellStyle name="1_터미널1-0_쌍용수량0905_화명조경_백화점화장실인테리어" xfId="10185"/>
    <cellStyle name="1_터미널1-0_쌍용수량0905_화명조경_울산FITNESS인테리어" xfId="10186"/>
    <cellStyle name="1_터미널1-0_울산FITNESS인테리어" xfId="10187"/>
    <cellStyle name="1_터미널1-0_화명조경" xfId="10188"/>
    <cellStyle name="1_터미널1-0_화명조경_백화점화장실인테리어" xfId="10189"/>
    <cellStyle name="1_터미널1-0_화명조경_울산FITNESS인테리어" xfId="10190"/>
    <cellStyle name="1_폐기물" xfId="10191"/>
    <cellStyle name="1_폐기물집계" xfId="10192"/>
    <cellStyle name="1_한풍단위수량" xfId="10193"/>
    <cellStyle name="1_한풍단위수량_골프장수목" xfId="10194"/>
    <cellStyle name="1_한풍단위수량_수량집계표" xfId="10195"/>
    <cellStyle name="1_한풍단위수량_수량총괄표" xfId="10196"/>
    <cellStyle name="1_한풍단위수량_용평수량집계" xfId="10197"/>
    <cellStyle name="1_함평천(센타)" xfId="10198"/>
    <cellStyle name="1_현충묘지-수량산출서" xfId="10199"/>
    <cellStyle name="1_현충묘지-폐기물처리" xfId="10200"/>
    <cellStyle name="1_횡성소공원(최종설계)" xfId="10201"/>
    <cellStyle name="10" xfId="10202"/>
    <cellStyle name="11" xfId="10203"/>
    <cellStyle name="111" xfId="10204"/>
    <cellStyle name="18" xfId="10205"/>
    <cellStyle name="19990216" xfId="10206"/>
    <cellStyle name="¹e" xfId="10207"/>
    <cellStyle name="¹eº" xfId="10208"/>
    <cellStyle name="¹éº" xfId="10209"/>
    <cellStyle name="¹eº_마곡보완" xfId="10210"/>
    <cellStyle name="¹éº_마곡보완" xfId="10211"/>
    <cellStyle name="¹éºÐÀ²_¿îÀüÀÚ±Ý" xfId="10212"/>
    <cellStyle name="2" xfId="10213"/>
    <cellStyle name="²" xfId="10214"/>
    <cellStyle name="2 2" xfId="10215"/>
    <cellStyle name="2 3" xfId="10216"/>
    <cellStyle name="2 4" xfId="10217"/>
    <cellStyle name="2 5" xfId="10218"/>
    <cellStyle name="2 6" xfId="10219"/>
    <cellStyle name="2 7" xfId="10220"/>
    <cellStyle name="2 8" xfId="10221"/>
    <cellStyle name="2 9" xfId="10222"/>
    <cellStyle name="2)" xfId="10223"/>
    <cellStyle name="2_laroux" xfId="10224"/>
    <cellStyle name="2_laroux_ATC-YOON1" xfId="10225"/>
    <cellStyle name="2_김포한강 A-5BL AL창호중량" xfId="10226"/>
    <cellStyle name="2_단가조사표" xfId="10227"/>
    <cellStyle name="2_단가조사표_1011소각" xfId="10228"/>
    <cellStyle name="2_단가조사표_1113교~1" xfId="10229"/>
    <cellStyle name="2_단가조사표_121내역" xfId="10230"/>
    <cellStyle name="2_단가조사표_객토량" xfId="10231"/>
    <cellStyle name="2_단가조사표_교통센~1" xfId="10232"/>
    <cellStyle name="2_단가조사표_교통센터412" xfId="10233"/>
    <cellStyle name="2_단가조사표_교통수" xfId="10234"/>
    <cellStyle name="2_단가조사표_교통수량산출서" xfId="10235"/>
    <cellStyle name="2_단가조사표_구조물대가 (2)" xfId="10236"/>
    <cellStyle name="2_단가조사표_내역서 (2)" xfId="10237"/>
    <cellStyle name="2_단가조사표_대전관저지구" xfId="10238"/>
    <cellStyle name="2_단가조사표_동측지~1" xfId="10239"/>
    <cellStyle name="2_단가조사표_동측지원422" xfId="10240"/>
    <cellStyle name="2_단가조사표_동측지원512" xfId="10241"/>
    <cellStyle name="2_단가조사표_동측지원524" xfId="10242"/>
    <cellStyle name="2_단가조사표_동측지원709" xfId="10243"/>
    <cellStyle name="2_단가조사표_부대422" xfId="10244"/>
    <cellStyle name="2_단가조사표_부대시설" xfId="10245"/>
    <cellStyle name="2_단가조사표_소각수~1" xfId="10246"/>
    <cellStyle name="2_단가조사표_소각수내역서" xfId="10247"/>
    <cellStyle name="2_단가조사표_소각수목2" xfId="10248"/>
    <cellStyle name="2_단가조사표_수량산출서 (2)" xfId="10249"/>
    <cellStyle name="2_단가조사표_엑스포~1" xfId="10250"/>
    <cellStyle name="2_단가조사표_엑스포한빛1" xfId="10251"/>
    <cellStyle name="2_단가조사표_여객,교통센타710" xfId="10252"/>
    <cellStyle name="2_단가조사표_여객터미널331" xfId="10253"/>
    <cellStyle name="2_단가조사표_여객터미널513" xfId="10254"/>
    <cellStyle name="2_단가조사표_여객터미널629" xfId="10255"/>
    <cellStyle name="2_단가조사표_외곽도로616" xfId="10256"/>
    <cellStyle name="2_단가조사표_용인죽전수량" xfId="10257"/>
    <cellStyle name="2_단가조사표_원가계~1" xfId="10258"/>
    <cellStyle name="2_단가조사표_유기질" xfId="10259"/>
    <cellStyle name="2_단가조사표_자재조서 (2)" xfId="10260"/>
    <cellStyle name="2_단가조사표_총괄내역" xfId="10261"/>
    <cellStyle name="2_단가조사표_총괄내역 (2)" xfId="10262"/>
    <cellStyle name="2_단가조사표_터미널도로403" xfId="10263"/>
    <cellStyle name="2_단가조사표_터미널도로429" xfId="10264"/>
    <cellStyle name="2_단가조사표_포장일위" xfId="10265"/>
    <cellStyle name="20% - 강조색1 2" xfId="10266"/>
    <cellStyle name="20% - 강조색1 3" xfId="10267"/>
    <cellStyle name="20% - 강조색1 4" xfId="10268"/>
    <cellStyle name="20% - 강조색1 5" xfId="10269"/>
    <cellStyle name="20% - 강조색1 6" xfId="10270"/>
    <cellStyle name="20% - 강조색1 7" xfId="10271"/>
    <cellStyle name="20% - 강조색2 2" xfId="10272"/>
    <cellStyle name="20% - 강조색2 3" xfId="10273"/>
    <cellStyle name="20% - 강조색2 4" xfId="10274"/>
    <cellStyle name="20% - 강조색2 5" xfId="10275"/>
    <cellStyle name="20% - 강조색2 6" xfId="10276"/>
    <cellStyle name="20% - 강조색2 7" xfId="10277"/>
    <cellStyle name="20% - 강조색3 2" xfId="10278"/>
    <cellStyle name="20% - 강조색3 3" xfId="10279"/>
    <cellStyle name="20% - 강조색3 4" xfId="10280"/>
    <cellStyle name="20% - 강조색3 5" xfId="10281"/>
    <cellStyle name="20% - 강조색3 6" xfId="10282"/>
    <cellStyle name="20% - 강조색3 7" xfId="10283"/>
    <cellStyle name="20% - 강조색4 2" xfId="10284"/>
    <cellStyle name="20% - 강조색4 3" xfId="10285"/>
    <cellStyle name="20% - 강조색4 4" xfId="10286"/>
    <cellStyle name="20% - 강조색4 5" xfId="10287"/>
    <cellStyle name="20% - 강조색4 6" xfId="10288"/>
    <cellStyle name="20% - 강조색4 7" xfId="10289"/>
    <cellStyle name="20% - 강조색5 2" xfId="10290"/>
    <cellStyle name="20% - 강조색5 3" xfId="10291"/>
    <cellStyle name="20% - 강조색5 4" xfId="10292"/>
    <cellStyle name="20% - 강조색5 5" xfId="10293"/>
    <cellStyle name="20% - 강조색5 6" xfId="10294"/>
    <cellStyle name="20% - 강조색5 7" xfId="10295"/>
    <cellStyle name="20% - 강조색6 2" xfId="10296"/>
    <cellStyle name="20% - 강조색6 3" xfId="10297"/>
    <cellStyle name="20% - 강조색6 4" xfId="10298"/>
    <cellStyle name="20% - 강조색6 5" xfId="10299"/>
    <cellStyle name="20% - 강조색6 6" xfId="10300"/>
    <cellStyle name="20% - 강조색6 7" xfId="10301"/>
    <cellStyle name="2자리" xfId="10302"/>
    <cellStyle name="2자리선" xfId="10303"/>
    <cellStyle name="3" xfId="10304"/>
    <cellStyle name="³?a￥" xfId="10305"/>
    <cellStyle name="³¯Â¥" xfId="10306"/>
    <cellStyle name="³f¹ô[0]_pldt" xfId="10307"/>
    <cellStyle name="³f¹ô_pldt" xfId="10308"/>
    <cellStyle name="40% - 강조색1 2" xfId="10309"/>
    <cellStyle name="40% - 강조색1 3" xfId="10310"/>
    <cellStyle name="40% - 강조색1 4" xfId="10311"/>
    <cellStyle name="40% - 강조색1 5" xfId="10312"/>
    <cellStyle name="40% - 강조색1 6" xfId="10313"/>
    <cellStyle name="40% - 강조색1 7" xfId="10314"/>
    <cellStyle name="40% - 강조색2 2" xfId="10315"/>
    <cellStyle name="40% - 강조색2 3" xfId="10316"/>
    <cellStyle name="40% - 강조색2 4" xfId="10317"/>
    <cellStyle name="40% - 강조색2 5" xfId="10318"/>
    <cellStyle name="40% - 강조색2 6" xfId="10319"/>
    <cellStyle name="40% - 강조색2 7" xfId="10320"/>
    <cellStyle name="40% - 강조색3 2" xfId="10321"/>
    <cellStyle name="40% - 강조색3 3" xfId="10322"/>
    <cellStyle name="40% - 강조색3 4" xfId="10323"/>
    <cellStyle name="40% - 강조색3 5" xfId="10324"/>
    <cellStyle name="40% - 강조색3 6" xfId="10325"/>
    <cellStyle name="40% - 강조색3 7" xfId="10326"/>
    <cellStyle name="40% - 강조색4 2" xfId="10327"/>
    <cellStyle name="40% - 강조색4 3" xfId="10328"/>
    <cellStyle name="40% - 강조색4 4" xfId="10329"/>
    <cellStyle name="40% - 강조색4 5" xfId="10330"/>
    <cellStyle name="40% - 강조색4 6" xfId="10331"/>
    <cellStyle name="40% - 강조색4 7" xfId="10332"/>
    <cellStyle name="40% - 강조색5 2" xfId="10333"/>
    <cellStyle name="40% - 강조색5 3" xfId="10334"/>
    <cellStyle name="40% - 강조색5 4" xfId="10335"/>
    <cellStyle name="40% - 강조색5 5" xfId="10336"/>
    <cellStyle name="40% - 강조색5 6" xfId="10337"/>
    <cellStyle name="40% - 강조색5 7" xfId="10338"/>
    <cellStyle name="40% - 강조색6 2" xfId="10339"/>
    <cellStyle name="40% - 강조색6 3" xfId="10340"/>
    <cellStyle name="40% - 강조색6 4" xfId="10341"/>
    <cellStyle name="40% - 강조색6 5" xfId="10342"/>
    <cellStyle name="40% - 강조색6 6" xfId="10343"/>
    <cellStyle name="40% - 강조색6 7" xfId="10344"/>
    <cellStyle name="6" xfId="10345"/>
    <cellStyle name="60" xfId="10346"/>
    <cellStyle name="60% - 강조색1 2" xfId="10347"/>
    <cellStyle name="60% - 강조색1 3" xfId="10348"/>
    <cellStyle name="60% - 강조색1 4" xfId="10349"/>
    <cellStyle name="60% - 강조색1 5" xfId="10350"/>
    <cellStyle name="60% - 강조색2 2" xfId="10351"/>
    <cellStyle name="60% - 강조색2 3" xfId="10352"/>
    <cellStyle name="60% - 강조색2 4" xfId="10353"/>
    <cellStyle name="60% - 강조색2 5" xfId="10354"/>
    <cellStyle name="60% - 강조색3 2" xfId="10355"/>
    <cellStyle name="60% - 강조색3 3" xfId="10356"/>
    <cellStyle name="60% - 강조색3 4" xfId="10357"/>
    <cellStyle name="60% - 강조색3 5" xfId="10358"/>
    <cellStyle name="60% - 강조색4 2" xfId="10359"/>
    <cellStyle name="60% - 강조색4 3" xfId="10360"/>
    <cellStyle name="60% - 강조색4 4" xfId="10361"/>
    <cellStyle name="60% - 강조색4 5" xfId="10362"/>
    <cellStyle name="60% - 강조색5 2" xfId="10363"/>
    <cellStyle name="60% - 강조색5 3" xfId="10364"/>
    <cellStyle name="60% - 강조색5 4" xfId="10365"/>
    <cellStyle name="60% - 강조색5 5" xfId="10366"/>
    <cellStyle name="60% - 강조색6 2" xfId="10367"/>
    <cellStyle name="60% - 강조색6 3" xfId="10368"/>
    <cellStyle name="60% - 강조색6 4" xfId="10369"/>
    <cellStyle name="60% - 강조색6 5" xfId="10370"/>
    <cellStyle name="9" xfId="10371"/>
    <cellStyle name="96" xfId="10372"/>
    <cellStyle name="A" xfId="10373"/>
    <cellStyle name="a [0]_mud plant bolted" xfId="10374"/>
    <cellStyle name="Ā _x0010_က랐_xdc01_땯_x0001_" xfId="10375"/>
    <cellStyle name="a)" xfId="10376"/>
    <cellStyle name="A_071030-조경공사" xfId="10377"/>
    <cellStyle name="A_여수-죽림 세대" xfId="10378"/>
    <cellStyle name="A_여수-죽림 세대_1" xfId="10379"/>
    <cellStyle name="A_원가계산서" xfId="10380"/>
    <cellStyle name="A¡" xfId="10381"/>
    <cellStyle name="A¡§¡ⓒ¡E¡þ¡EO [0]_INQUIRY ¡E?¡Ii¡§u￠RAA¨I¡þA¨I¨￡ " xfId="10382"/>
    <cellStyle name="A¡§¡ⓒ¡E¡þ¡EO_INQUIRY ¡E?¡Ii¡§u￠RAA¨I¡þA¨I¨￡ " xfId="10383"/>
    <cellStyle name="A¡§i" xfId="10384"/>
    <cellStyle name="A¡§i¢®" xfId="10385"/>
    <cellStyle name="A¡ër¢®" xfId="10386"/>
    <cellStyle name="A¡ërer" xfId="10387"/>
    <cellStyle name="A¨" xfId="10388"/>
    <cellStyle name="A¨­???? [0]_INQUIRY ????¨?¡?A??A?ª " xfId="10389"/>
    <cellStyle name="A¨­????_INQUIRY ????¨?¡?A??A?ª " xfId="10390"/>
    <cellStyle name="A¨­￠￢￠O [0]_¡¾ⓒøA¡Æ¨oA¡Æ¡IC¡I " xfId="10391"/>
    <cellStyle name="A¨­¢¬¢Ò [0]_INQUIRY ¢¯¥ì¨ú¡ÀA©¬A©ª " xfId="10392"/>
    <cellStyle name="A¨­￠￢￠O_¡¾ⓒøA¡Æ¨oA¡Æ¡IC¡I " xfId="10393"/>
    <cellStyle name="A¨­¢¬¢Ò_INQUIRY ¢¯¥ì¨ú¡ÀA©¬A©ª " xfId="10394"/>
    <cellStyle name="A¨i¡" xfId="10395"/>
    <cellStyle name="A¨ï¡©¡" xfId="10396"/>
    <cellStyle name="A¢" xfId="10397"/>
    <cellStyle name="A¢®¡×i" xfId="10398"/>
    <cellStyle name="A¢®er¡" xfId="10399"/>
    <cellStyle name="A¢®ere" xfId="10400"/>
    <cellStyle name="A©" xfId="10401"/>
    <cellStyle name="A©­¢¬¢" xfId="10402"/>
    <cellStyle name="a-4" xfId="10403"/>
    <cellStyle name="Aⓒ­" xfId="10404"/>
    <cellStyle name="Actual Date" xfId="10405"/>
    <cellStyle name="Ae" xfId="10406"/>
    <cellStyle name="Åë" xfId="10407"/>
    <cellStyle name="Ae_071030-조경공사" xfId="10408"/>
    <cellStyle name="Åë_071030-조경공사" xfId="10409"/>
    <cellStyle name="Ae_마곡보완" xfId="10410"/>
    <cellStyle name="Åë_마곡보완" xfId="10411"/>
    <cellStyle name="Ae_원가계산서" xfId="10412"/>
    <cellStyle name="Åë_원가계산서" xfId="10413"/>
    <cellStyle name="Aee" xfId="10414"/>
    <cellStyle name="Aee­ " xfId="10415"/>
    <cellStyle name="Aee­  2" xfId="10416"/>
    <cellStyle name="Aee­ [" xfId="10417"/>
    <cellStyle name="Åëè­ [" xfId="10418"/>
    <cellStyle name="Aee­ [_마곡보완" xfId="10419"/>
    <cellStyle name="Åëè­ [_마곡보완" xfId="10420"/>
    <cellStyle name="AeE­ [0]_ °ßAu±aAØ FLOW " xfId="10421"/>
    <cellStyle name="ÅëÈ­ [0]_¸ÅÃâ" xfId="10422"/>
    <cellStyle name="AeE­ [0]_¿­¸° INT" xfId="10423"/>
    <cellStyle name="ÅëÈ­ [0]_»óºÎ¼ö·®Áý°è " xfId="10424"/>
    <cellStyle name="AeE­ [0]_°eE¹_11¿a½A " xfId="10425"/>
    <cellStyle name="ÅëÈ­ [0]_2000¼ÕÈ® " xfId="10426"/>
    <cellStyle name="AeE­ [0]_6-3°æAi·A " xfId="10427"/>
    <cellStyle name="ÅëÈ­ [0]_7°èÈ¹ " xfId="10428"/>
    <cellStyle name="AeE­ [0]_AMT " xfId="10429"/>
    <cellStyle name="ÅëÈ­ [0]_ÃÑ°ý" xfId="10430"/>
    <cellStyle name="AeE­ [0]_INQUIRY ¿μ¾÷AßAø " xfId="10431"/>
    <cellStyle name="ÅëÈ­ [0]_º¸°í¼­" xfId="10432"/>
    <cellStyle name="AeE­ [0]_º≫¼± ±æ¾i±uºI ¼o·R Ay°eC￥ " xfId="10433"/>
    <cellStyle name="ÅëÈ­ [0]_RESULTS" xfId="10434"/>
    <cellStyle name="Aee­ _071030-조경공사" xfId="10435"/>
    <cellStyle name="AeE­_ °ßAu±aAØ FLOW " xfId="10436"/>
    <cellStyle name="ÅëÈ­_¸ÅÃâ" xfId="10437"/>
    <cellStyle name="AeE­_¿­¸° INT" xfId="10438"/>
    <cellStyle name="ÅëÈ­_»óºÎ¼ö·®Áý°è " xfId="10439"/>
    <cellStyle name="AeE­_°eE¹_11¿a½A " xfId="10440"/>
    <cellStyle name="Aee_071030-조경공사" xfId="10441"/>
    <cellStyle name="AeE­_¼oAI¼º " xfId="10442"/>
    <cellStyle name="ÅëÈ­_2000¼ÕÈ® " xfId="10443"/>
    <cellStyle name="AeE­_³≫ºI°eE¹´e AßA¤A÷AI " xfId="10444"/>
    <cellStyle name="ÅëÈ­_7°èÈ¹ " xfId="10445"/>
    <cellStyle name="AeE­_AMT " xfId="10446"/>
    <cellStyle name="ÅëÈ­_ÃÑ°ý" xfId="10447"/>
    <cellStyle name="AeE­_INQUIRY ¿μ¾÷AßAø " xfId="10448"/>
    <cellStyle name="ÅëÈ­_º¸°í¼­" xfId="10449"/>
    <cellStyle name="AeE­_º≫¼± ±æ¾i±uºI ¼o·R Ay°eC￥ " xfId="10450"/>
    <cellStyle name="ÅëÈ­_RESULTS" xfId="10451"/>
    <cellStyle name="Aee_원가계산서" xfId="10452"/>
    <cellStyle name="Aee¡" xfId="10453"/>
    <cellStyle name="AeE¡? [0]_INQUIRY ????¨?¡?A??A?ª " xfId="10454"/>
    <cellStyle name="AeE¡?_INQUIRY ????¨?¡?A??A?ª " xfId="10455"/>
    <cellStyle name="Aee¡© " xfId="10456"/>
    <cellStyle name="AeE¡© [0]_INQUIRY ¢¯¥ì¨ú¡ÀA©¬A©ª " xfId="10457"/>
    <cellStyle name="AeE¡©_INQUIRY ¢¯¥ì¨ú¡ÀA©¬A©ª " xfId="10458"/>
    <cellStyle name="AeE¡ⓒ [0]_¡¾ⓒøA¡Æ¨oA¡Æ¡IC¡I " xfId="10459"/>
    <cellStyle name="AeE¡ⓒ_¡¾ⓒøA¡Æ¨oA¡Æ¡IC¡I " xfId="10460"/>
    <cellStyle name="Aee¡e" xfId="10461"/>
    <cellStyle name="Aee¡ër" xfId="10462"/>
    <cellStyle name="Aee¢®¨" xfId="10463"/>
    <cellStyle name="Aee¢®e" xfId="10464"/>
    <cellStyle name="Aee￠r" xfId="10465"/>
    <cellStyle name="AeE￠R¨I [0]_INQUIRY ¡E?¡Ii¡§u￠RAA¨I¡þA¨I¨￡ " xfId="10466"/>
    <cellStyle name="AeE￠R¨I_INQUIRY ¡E?¡Ii¡§u￠RAA¨I¡þA¨I¨￡ " xfId="10467"/>
    <cellStyle name="Æu¼ " xfId="10468"/>
    <cellStyle name="ÆÛ¼¾Æ®" xfId="10469"/>
    <cellStyle name="Æu¼¾æR" xfId="10470"/>
    <cellStyle name="ALIGNMENT" xfId="10471"/>
    <cellStyle name="args.style" xfId="10472"/>
    <cellStyle name="Aþ" xfId="10473"/>
    <cellStyle name="Äþ" xfId="10474"/>
    <cellStyle name="Aþ_마곡보완" xfId="10475"/>
    <cellStyle name="Äþ_마곡보완" xfId="10476"/>
    <cellStyle name="Aþ¸" xfId="10477"/>
    <cellStyle name="Aþ¸¶ [" xfId="10478"/>
    <cellStyle name="Äþ¸¶ [" xfId="10479"/>
    <cellStyle name="Aþ¸¶ [_마곡보완" xfId="10480"/>
    <cellStyle name="Äþ¸¶ [_마곡보완" xfId="10481"/>
    <cellStyle name="AÞ¸¶ [0]_ °ßAu±aAØ FLOW " xfId="10482"/>
    <cellStyle name="ÄÞ¸¶ [0]_¸ÅÃâ" xfId="10483"/>
    <cellStyle name="AÞ¸¶ [0]_¿­¸° INT" xfId="10484"/>
    <cellStyle name="ÄÞ¸¶ [0]_»óºÎ¼ö·®Áý°è " xfId="10485"/>
    <cellStyle name="AÞ¸¶ [0]_°eE¹_11¿a½A " xfId="10486"/>
    <cellStyle name="ÄÞ¸¶ [0]_2000¼ÕÈ® " xfId="10487"/>
    <cellStyle name="AÞ¸¶ [0]_6-3°æAi·A " xfId="10488"/>
    <cellStyle name="ÄÞ¸¶ [0]_7°èÈ¹ " xfId="10489"/>
    <cellStyle name="AÞ¸¶ [0]_AN°y(1.25) " xfId="10490"/>
    <cellStyle name="ÄÞ¸¶ [0]_ÃÑ°ýÇ¥" xfId="10491"/>
    <cellStyle name="AÞ¸¶ [0]_INQUIRY ¿μ¾÷AßAø " xfId="10492"/>
    <cellStyle name="ÄÞ¸¶ [0]_º¸°í¼­" xfId="10493"/>
    <cellStyle name="AÞ¸¶ [0]_º≫¼± ±æ¾i±uºI ¼o·R Ay°eC￥ " xfId="10494"/>
    <cellStyle name="AÞ¸¶_ °ßAu±aAØ FLOW " xfId="10495"/>
    <cellStyle name="ÄÞ¸¶_¸ÅÃâ" xfId="10496"/>
    <cellStyle name="AÞ¸¶_¿­¸° INT" xfId="10497"/>
    <cellStyle name="ÄÞ¸¶_»óºÎ¼ö·®Áý°è " xfId="10498"/>
    <cellStyle name="AÞ¸¶_°eE¹_11¿a½A " xfId="10499"/>
    <cellStyle name="ÄÞ¸¶_7°èÈ¹ " xfId="10500"/>
    <cellStyle name="AÞ¸¶_AN°y(1.25) " xfId="10501"/>
    <cellStyle name="ÄÞ¸¶_ÃÑ°ýÇ¥" xfId="10502"/>
    <cellStyle name="AÞ¸¶_INQUIRY ¿μ¾÷AßAø " xfId="10503"/>
    <cellStyle name="ÄÞ¸¶_º¸°í¼­" xfId="10504"/>
    <cellStyle name="AÞ¸¶_º≫¼± ±æ¾i±uºI ¼o·R Ay°eC￥ " xfId="10505"/>
    <cellStyle name="ÀÚ¸®¼ö" xfId="10506"/>
    <cellStyle name="ÀÚ¸®¼ö0" xfId="10507"/>
    <cellStyle name="Au¸r " xfId="10508"/>
    <cellStyle name="Au¸R¼o" xfId="10509"/>
    <cellStyle name="Au¸R¼o0" xfId="10510"/>
    <cellStyle name="_x0001_b" xfId="10511"/>
    <cellStyle name="Background" xfId="10512"/>
    <cellStyle name="blank" xfId="10513"/>
    <cellStyle name="blank - Style1" xfId="10514"/>
    <cellStyle name="body" xfId="10515"/>
    <cellStyle name="BoldHdr" xfId="10516"/>
    <cellStyle name="b椬ៜ_x000c_Comma_ODCOS " xfId="10517"/>
    <cellStyle name="C" xfId="10518"/>
    <cellStyle name="C_071030-조경공사" xfId="10519"/>
    <cellStyle name="C_여수-죽림 세대" xfId="10520"/>
    <cellStyle name="C_여수-죽림 세대_1" xfId="10521"/>
    <cellStyle name="C_원가계산서" xfId="10522"/>
    <cellStyle name="C¡" xfId="10523"/>
    <cellStyle name="C¡?A¨ª_¡?c¨?¡?¨?I¨?¡Æ AN¡Æe " xfId="10524"/>
    <cellStyle name="C¡IA¨ª_¡¾ⓒøA¡Æ¨oA¡Æ¡IC¡I " xfId="10525"/>
    <cellStyle name="C¡ÍA¨ª_¡íc¨ú¡À¨¬I¨¬¡Æ AN¡Æe " xfId="10526"/>
    <cellStyle name="C¡IA¨ª_¨uoAOCaA￠´¨oA¡io " xfId="10527"/>
    <cellStyle name="C¢" xfId="10528"/>
    <cellStyle name="C￠RIA¡§¨￡_¡E?¡Ii¡§u￠RACoE¨I¡A " xfId="10529"/>
    <cellStyle name="C￥" xfId="10530"/>
    <cellStyle name="Ç¥" xfId="10531"/>
    <cellStyle name="C￥_마곡보완" xfId="10532"/>
    <cellStyle name="Ç¥_마곡보완" xfId="10533"/>
    <cellStyle name="C￥AØ_  FAB AIA¤  " xfId="10534"/>
    <cellStyle name="Ç¥ÁØ_(%)ºñ¸ñ±ººÐ·ùÇ¥" xfId="10535"/>
    <cellStyle name="C￥AØ_´eºnC￥ (2)_1_ºI´eAa°ø " xfId="10536"/>
    <cellStyle name="Ç¥ÁØ_´ëºñÇ¥ (2)_1_ºÎ´ëÅä°ø " xfId="10537"/>
    <cellStyle name="C￥AØ_´eºnC￥ (2)_ºI´eAa°ø " xfId="10538"/>
    <cellStyle name="Ç¥ÁØ_´ëºñÇ¥ (2)_ºÎ´ëÅä°ø " xfId="10539"/>
    <cellStyle name="C￥AØ_¸¶≫eCI¼oAIA§ " xfId="10540"/>
    <cellStyle name="Ç¥ÁØ_¿µ¾÷ÇöÈ² " xfId="10541"/>
    <cellStyle name="C￥AØ_¿¹≫e¿aA≫ " xfId="10542"/>
    <cellStyle name="Ç¥ÁØ_±¹³»Àü¸Á" xfId="10543"/>
    <cellStyle name="C￥AØ_≫c¾÷ºIº° AN°e " xfId="10544"/>
    <cellStyle name="Ç¥ÁØ_°¡¼³" xfId="10545"/>
    <cellStyle name="C￥AØ_°³¹ßAIA¤  (2)_°³¹ßAIA¤ " xfId="10546"/>
    <cellStyle name="Ç¥ÁØ_°³¹ßÀÏÁ¤  (2)_°³¹ßÀÏÁ¤ " xfId="10547"/>
    <cellStyle name="C￥AØ_°øAe°¡¼³ " xfId="10548"/>
    <cellStyle name="Ç¥ÁØ_0N-HANDLING _자금운용" xfId="10549"/>
    <cellStyle name="C￥AØ_0N-HANDLING _착수결의(평택손익)2" xfId="10550"/>
    <cellStyle name="Ç¥ÁØ_0N-HANDLING _착수결의(평택손익)2" xfId="10551"/>
    <cellStyle name="C￥AØ_0N-HANDLING _착수결의(평택손익)2_071030-조경공사" xfId="10552"/>
    <cellStyle name="Ç¥ÁØ_0N-HANDLING _착수결의(평택손익)2_071030-조경공사" xfId="10553"/>
    <cellStyle name="C￥AØ_0N-HANDLING _착수결의(평택손익)2_원가계산서" xfId="10554"/>
    <cellStyle name="Ç¥ÁØ_0N-HANDLING _착수결의(평택손익)2_원가계산서" xfId="10555"/>
    <cellStyle name="C￥AØ_0N-HANDLING _착수결의서(도곡동하이페리온)" xfId="10556"/>
    <cellStyle name="Ç¥ÁØ_0N-HANDLING _착수결의서(도곡동하이페리온)" xfId="10557"/>
    <cellStyle name="C￥AØ_0N-HANDLING _착수결의서(도곡동하이페리온).xls Chart 1" xfId="10558"/>
    <cellStyle name="Ç¥ÁØ_0N-HANDLING _착수결의서(도곡동하이페리온).xls Chart 1" xfId="10559"/>
    <cellStyle name="C￥AØ_0N-HANDLING _착수결의서(도곡동하이페리온).xls Chart 1_071030-조경공사" xfId="10560"/>
    <cellStyle name="Ç¥ÁØ_0N-HANDLING _착수결의서(도곡동하이페리온).xls Chart 1_071030-조경공사" xfId="10561"/>
    <cellStyle name="C￥AØ_0N-HANDLING _착수결의서(도곡동하이페리온).xls Chart 1_원가계산서" xfId="10562"/>
    <cellStyle name="Ç¥ÁØ_0N-HANDLING _착수결의서(도곡동하이페리온).xls Chart 1_원가계산서" xfId="10563"/>
    <cellStyle name="C￥AØ_0N-HANDLING _착수결의서(도곡동하이페리온)_071030-조경공사" xfId="10564"/>
    <cellStyle name="Ç¥ÁØ_0N-HANDLING _착수결의서(도곡동하이페리온)_071030-조경공사" xfId="10565"/>
    <cellStyle name="C￥AØ_0N-HANDLING _착수결의서(도곡동하이페리온)_원가계산서" xfId="10566"/>
    <cellStyle name="Ç¥ÁØ_0N-HANDLING _착수결의서(도곡동하이페리온)_원가계산서" xfId="10567"/>
    <cellStyle name="C￥AØ_0N-HANDLING _착수결의서(하남신장)" xfId="10568"/>
    <cellStyle name="Ç¥ÁØ_0N-HANDLING _착수결의서(하남신장)" xfId="10569"/>
    <cellStyle name="C￥AØ_0N-HANDLING _착수결의서(하남신장)_071030-조경공사" xfId="10570"/>
    <cellStyle name="Ç¥ÁØ_0N-HANDLING _착수결의서(하남신장)_071030-조경공사" xfId="10571"/>
    <cellStyle name="C￥AØ_0N-HANDLING _착수결의서(하남신장)_원가계산서" xfId="10572"/>
    <cellStyle name="Ç¥ÁØ_0N-HANDLING _착수결의서(하남신장)_원가계산서" xfId="10573"/>
    <cellStyle name="C￥AØ_0N-HANDLING _초기예산총괄(조정_영노)" xfId="10574"/>
    <cellStyle name="Ç¥ÁØ_¼±ÅõÀç°í_³»ºÎ°èÈ¹´ë ÃßÁ¤Â÷ÀÌ " xfId="10575"/>
    <cellStyle name="C￥AØ_¼±AoAc°i_³≫ºI°eE¹´e AßA¤A÷AI " xfId="10576"/>
    <cellStyle name="Ç¥ÁØ_¼øÂ÷´ë¼öÁ¦¾î" xfId="10577"/>
    <cellStyle name="C￥AØ_¼OAIA÷ (2)_1_³≫ºI°eE¹´e AßA¤A÷AI " xfId="10578"/>
    <cellStyle name="Ç¥ÁØ_¼ÕÀÍÂ÷ (2)_³»ºÎ°èÈ¹´ë ÃßÁ¤Â÷ÀÌ " xfId="10579"/>
    <cellStyle name="C￥AØ_¼OAIA÷ (2)_³≫ºI°eE¹´e AßA¤A÷AI " xfId="10580"/>
    <cellStyle name="Ç¥ÁØ_½½·¡ºêÃ¶±ÙÁý°è " xfId="10581"/>
    <cellStyle name="C￥AØ_½CCa¿¹≫e¼­ " xfId="10582"/>
    <cellStyle name="Ç¥ÁØ_³»ºÎ°èÈ¹´ë ÃßÁ¤Â÷ÀÌ " xfId="10583"/>
    <cellStyle name="C￥AØ_³≫ºI°eE¹´e AßA¤A÷AI " xfId="10584"/>
    <cellStyle name="Ç¥ÁØ_5-1±¤°í " xfId="10585"/>
    <cellStyle name="C￥AØ_5-1±¤°i _01)평촌그라테아가실행내역(2003.02.10~)" xfId="10586"/>
    <cellStyle name="Ç¥ÁØ_5-1±¤°í _경의선CIQ" xfId="10587"/>
    <cellStyle name="C￥AØ_5-1±¤°i _착수결의(평택손익)2" xfId="10588"/>
    <cellStyle name="Ç¥ÁØ_5-1±¤°í _착수결의(평택손익)2" xfId="10589"/>
    <cellStyle name="C￥AØ_5-1±¤°i _착수결의(평택손익)2_071030-조경공사" xfId="10590"/>
    <cellStyle name="Ç¥ÁØ_5-1±¤°í _착수결의(평택손익)2_071030-조경공사" xfId="10591"/>
    <cellStyle name="C￥AØ_5-1±¤°i _착수결의(평택손익)2_원가계산서" xfId="10592"/>
    <cellStyle name="Ç¥ÁØ_5-1±¤°í _착수결의(평택손익)2_원가계산서" xfId="10593"/>
    <cellStyle name="C￥AØ_5-1±¤°i _착수결의서(도곡동하이페리온)" xfId="10594"/>
    <cellStyle name="Ç¥ÁØ_5-1±¤°í _착수결의서(도곡동하이페리온)" xfId="10595"/>
    <cellStyle name="C￥AØ_5-1±¤°i _착수결의서(도곡동하이페리온).xls Chart 1" xfId="10596"/>
    <cellStyle name="Ç¥ÁØ_5-1±¤°í _착수결의서(도곡동하이페리온).xls Chart 1" xfId="10597"/>
    <cellStyle name="C￥AØ_5-1±¤°i _착수결의서(도곡동하이페리온).xls Chart 1_071030-조경공사" xfId="10598"/>
    <cellStyle name="Ç¥ÁØ_5-1±¤°í _착수결의서(도곡동하이페리온).xls Chart 1_071030-조경공사" xfId="10599"/>
    <cellStyle name="C￥AØ_5-1±¤°i _착수결의서(도곡동하이페리온).xls Chart 1_원가계산서" xfId="10600"/>
    <cellStyle name="Ç¥ÁØ_5-1±¤°í _착수결의서(도곡동하이페리온).xls Chart 1_원가계산서" xfId="10601"/>
    <cellStyle name="C￥AØ_5-1±¤°i _착수결의서(도곡동하이페리온)_071030-조경공사" xfId="10602"/>
    <cellStyle name="Ç¥ÁØ_5-1±¤°í _착수결의서(도곡동하이페리온)_071030-조경공사" xfId="10603"/>
    <cellStyle name="C￥AØ_5-1±¤°i _착수결의서(도곡동하이페리온)_원가계산서" xfId="10604"/>
    <cellStyle name="Ç¥ÁØ_5-1±¤°í _착수결의서(도곡동하이페리온)_원가계산서" xfId="10605"/>
    <cellStyle name="C￥AØ_5-1±¤°i _착수결의서(동서울)" xfId="10606"/>
    <cellStyle name="Ç¥ÁØ_5-1±¤°í _착수결의서(죽전4차2단지)" xfId="10607"/>
    <cellStyle name="C￥AØ_5-1±¤°i _착수결의서(하남신장)" xfId="10608"/>
    <cellStyle name="Ç¥ÁØ_5-1±¤°í _착수결의서(하남신장)" xfId="10609"/>
    <cellStyle name="C￥AØ_5-1±¤°i _착수결의서(하남신장)_071030-조경공사" xfId="10610"/>
    <cellStyle name="Ç¥ÁØ_5-1±¤°í _착수결의서(하남신장)_071030-조경공사" xfId="10611"/>
    <cellStyle name="C￥AØ_5-1±¤°i _착수결의서(하남신장)_원가계산서" xfId="10612"/>
    <cellStyle name="Ç¥ÁØ_5-1±¤°í _착수결의서(하남신장)_원가계산서" xfId="10613"/>
    <cellStyle name="C￥AØ_5-1±¤°i _착수결의서020129(동서울1)" xfId="10614"/>
    <cellStyle name="Ç¥ÁØ_5-1±¤°í _착수결의서변경양식(excel)" xfId="10615"/>
    <cellStyle name="C￥AØ_5-1±¤°i _초기예산총괄(조정_영노)" xfId="10616"/>
    <cellStyle name="Ç¥ÁØ_Å¸»çºÐ_³»ºÎ°èÈ¹´ë ÃßÁ¤Â÷ÀÌ " xfId="10617"/>
    <cellStyle name="C￥AØ_A¸≫cºÐ_³≫ºI°eE¹´e AßA¤A÷AI " xfId="10618"/>
    <cellStyle name="Ç¥ÁØ_ÀÏÀ§´ë°¡ (2)" xfId="10619"/>
    <cellStyle name="C￥AØ_Ay°eC￥(2¿u) " xfId="10620"/>
    <cellStyle name="Ç¥ÁØ_Áý°èÇ¥(2¿ù) " xfId="10621"/>
    <cellStyle name="C￥AØ_Ay°eC￥(2¿u) _산재매입세" xfId="10622"/>
    <cellStyle name="Ç¥ÁØ_Áý°èÇ¥(2¿ù) _우선시공 회의자료(공정표,조직표)" xfId="10623"/>
    <cellStyle name="C￥AØ_Ay°eC￥(2¿u) _착수결의(평택손익)2" xfId="10624"/>
    <cellStyle name="Ç¥ÁØ_Áý°èÇ¥(2¿ù) _착수결의(평택손익)2" xfId="10625"/>
    <cellStyle name="C￥AØ_Ay°eC￥(2¿u) _착수결의(평택손익)2_071030-조경공사" xfId="10626"/>
    <cellStyle name="Ç¥ÁØ_Áý°èÇ¥(2¿ù) _착수결의(평택손익)2_071030-조경공사" xfId="10627"/>
    <cellStyle name="C￥AØ_Ay°eC￥(2¿u) _착수결의(평택손익)2_원가계산서" xfId="10628"/>
    <cellStyle name="Ç¥ÁØ_Áý°èÇ¥(2¿ù) _착수결의(평택손익)2_원가계산서" xfId="10629"/>
    <cellStyle name="C￥AØ_Ay°eC￥(2¿u) _착수결의서(도곡동하이페리온)" xfId="10630"/>
    <cellStyle name="Ç¥ÁØ_Áý°èÇ¥(2¿ù) _착수결의서(도곡동하이페리온)" xfId="10631"/>
    <cellStyle name="C￥AØ_Ay°eC￥(2¿u) _착수결의서(도곡동하이페리온).xls Chart 1" xfId="10632"/>
    <cellStyle name="Ç¥ÁØ_Áý°èÇ¥(2¿ù) _착수결의서(도곡동하이페리온).xls Chart 1" xfId="10633"/>
    <cellStyle name="C￥AØ_Ay°eC￥(2¿u) _착수결의서(도곡동하이페리온).xls Chart 1_071030-조경공사" xfId="10634"/>
    <cellStyle name="Ç¥ÁØ_Áý°èÇ¥(2¿ù) _착수결의서(도곡동하이페리온).xls Chart 1_071030-조경공사" xfId="10635"/>
    <cellStyle name="C￥AØ_Ay°eC￥(2¿u) _착수결의서(도곡동하이페리온).xls Chart 1_원가계산서" xfId="10636"/>
    <cellStyle name="Ç¥ÁØ_Áý°èÇ¥(2¿ù) _착수결의서(도곡동하이페리온).xls Chart 1_원가계산서" xfId="10637"/>
    <cellStyle name="C￥AØ_Ay°eC￥(2¿u) _착수결의서(도곡동하이페리온)_071030-조경공사" xfId="10638"/>
    <cellStyle name="Ç¥ÁØ_Áý°èÇ¥(2¿ù) _착수결의서(도곡동하이페리온)_071030-조경공사" xfId="10639"/>
    <cellStyle name="C￥AØ_Ay°eC￥(2¿u) _착수결의서(도곡동하이페리온)_원가계산서" xfId="10640"/>
    <cellStyle name="Ç¥ÁØ_Áý°èÇ¥(2¿ù) _착수결의서(도곡동하이페리온)_원가계산서" xfId="10641"/>
    <cellStyle name="C￥AØ_Ay°eC￥(2¿u) _착수결의서(동서울)" xfId="10642"/>
    <cellStyle name="Ç¥ÁØ_Áý°èÇ¥(2¿ù) _착수결의서(죽전4차2단지)" xfId="10643"/>
    <cellStyle name="C￥AØ_Ay°eC￥(2¿u) _착수결의서(하남신장)" xfId="10644"/>
    <cellStyle name="Ç¥ÁØ_Áý°èÇ¥(2¿ù) _착수결의서(하남신장)" xfId="10645"/>
    <cellStyle name="C￥AØ_Ay°eC￥(2¿u) _착수결의서(하남신장)_071030-조경공사" xfId="10646"/>
    <cellStyle name="Ç¥ÁØ_Áý°èÇ¥(2¿ù) _착수결의서(하남신장)_071030-조경공사" xfId="10647"/>
    <cellStyle name="C￥AØ_Ay°eC￥(2¿u) _착수결의서(하남신장)_원가계산서" xfId="10648"/>
    <cellStyle name="Ç¥ÁØ_Áý°èÇ¥(2¿ù) _착수결의서(하남신장)_원가계산서" xfId="10649"/>
    <cellStyle name="C￥AØ_Ay°eC￥(2¿u) _착수결의서020129(동서울1)" xfId="10650"/>
    <cellStyle name="Ç¥ÁØ_Áý°èÇ¥(2¿ù) _착수결의서변경양식(excel)" xfId="10651"/>
    <cellStyle name="C￥AØ_Ay°eC￥(2¿u) _초기예산총괄(조정_영노)" xfId="10652"/>
    <cellStyle name="Ç¥ÁØ_ÇöÀå°ü¸®ºñ(Áö¹æ) " xfId="10653"/>
    <cellStyle name="C￥AØ_CoAa°u¸Rºn(Ao¹æ) " xfId="10654"/>
    <cellStyle name="Ç¥ÁØ_ÇöÁö¹ýÀÎ °Å¾×¿©½Å " xfId="10655"/>
    <cellStyle name="C￥AØ_CoAo¹yAI °A¾×¿ⓒ½A " xfId="10656"/>
    <cellStyle name="Ç¥ÁØ_È¯À²º¯µ¿" xfId="10657"/>
    <cellStyle name="C￥AØ_laroux_°³¹ßAIA¤  (2)_°³¹ßAIA¤ " xfId="10658"/>
    <cellStyle name="Ç¥ÁØ_laroux_°³¹ßÀÏÁ¤  (2)_°³¹ßÀÏÁ¤ " xfId="10659"/>
    <cellStyle name="C￥AØ_laroux_1_°³¹ßAIA¤ " xfId="10660"/>
    <cellStyle name="Ç¥ÁØ_laroux_1_°³¹ßÀÏÁ¤ " xfId="10661"/>
    <cellStyle name="C￥AØ_laroux_2_°³¹ßAIA¤ " xfId="10662"/>
    <cellStyle name="Ç¥ÁØ_laroux_2_°³¹ßÀÏÁ¤ " xfId="10663"/>
    <cellStyle name="C￥AØ_M105CDT " xfId="10664"/>
    <cellStyle name="Ç¥ÁØ_RESULTS" xfId="10665"/>
    <cellStyle name="C￥AØ_Sheet1_¿μ¾÷CoE² " xfId="10666"/>
    <cellStyle name="Ç¥ÁØ_Sheet1_0N-HANDLING " xfId="10667"/>
    <cellStyle name="C￥AØ_Sheet1_0N-HANDLING _착수결의(평택손익)2" xfId="10668"/>
    <cellStyle name="Ç¥ÁØ_Sheet1_0N-HANDLING _착수결의(평택손익)2" xfId="10669"/>
    <cellStyle name="C￥AØ_Sheet1_0N-HANDLING _착수결의(평택손익)2_071030-조경공사" xfId="10670"/>
    <cellStyle name="Ç¥ÁØ_Sheet1_0N-HANDLING _착수결의(평택손익)2_071030-조경공사" xfId="10671"/>
    <cellStyle name="C￥AØ_Sheet1_0N-HANDLING _착수결의(평택손익)2_원가계산서" xfId="10672"/>
    <cellStyle name="Ç¥ÁØ_Sheet1_0N-HANDLING _착수결의(평택손익)2_원가계산서" xfId="10673"/>
    <cellStyle name="C￥AØ_Sheet1_0N-HANDLING _착수결의서(도곡동하이페리온)" xfId="10674"/>
    <cellStyle name="Ç¥ÁØ_Sheet1_0N-HANDLING _착수결의서(도곡동하이페리온)" xfId="10675"/>
    <cellStyle name="C￥AØ_Sheet1_0N-HANDLING _착수결의서(도곡동하이페리온).xls Chart 1" xfId="10676"/>
    <cellStyle name="Ç¥ÁØ_Sheet1_0N-HANDLING _착수결의서(도곡동하이페리온).xls Chart 1" xfId="10677"/>
    <cellStyle name="C￥AØ_Sheet1_0N-HANDLING _착수결의서(도곡동하이페리온).xls Chart 1_071030-조경공사" xfId="10678"/>
    <cellStyle name="Ç¥ÁØ_Sheet1_0N-HANDLING _착수결의서(도곡동하이페리온).xls Chart 1_071030-조경공사" xfId="10679"/>
    <cellStyle name="C￥AØ_Sheet1_0N-HANDLING _착수결의서(도곡동하이페리온).xls Chart 1_1" xfId="10680"/>
    <cellStyle name="Ç¥ÁØ_Sheet1_0N-HANDLING _착수결의서(도곡동하이페리온).xls Chart 1_1" xfId="10681"/>
    <cellStyle name="C￥AØ_Sheet1_0N-HANDLING _착수결의서(도곡동하이페리온).xls Chart 1_1_071030-조경공사" xfId="10682"/>
    <cellStyle name="Ç¥ÁØ_Sheet1_0N-HANDLING _착수결의서(도곡동하이페리온).xls Chart 1_1_071030-조경공사" xfId="10683"/>
    <cellStyle name="C￥AØ_Sheet1_0N-HANDLING _착수결의서(도곡동하이페리온).xls Chart 1_1_원가계산서" xfId="10684"/>
    <cellStyle name="Ç¥ÁØ_Sheet1_0N-HANDLING _착수결의서(도곡동하이페리온).xls Chart 1_1_원가계산서" xfId="10685"/>
    <cellStyle name="C￥AØ_Sheet1_0N-HANDLING _착수결의서(도곡동하이페리온).xls Chart 1_원가계산서" xfId="10686"/>
    <cellStyle name="Ç¥ÁØ_Sheet1_0N-HANDLING _착수결의서(도곡동하이페리온).xls Chart 1_원가계산서" xfId="10687"/>
    <cellStyle name="C￥AØ_Sheet1_0N-HANDLING _착수결의서(도곡동하이페리온)_071030-조경공사" xfId="10688"/>
    <cellStyle name="Ç¥ÁØ_Sheet1_0N-HANDLING _착수결의서(도곡동하이페리온)_071030-조경공사" xfId="10689"/>
    <cellStyle name="C￥AØ_Sheet1_0N-HANDLING _착수결의서(도곡동하이페리온)_원가계산서" xfId="10690"/>
    <cellStyle name="Ç¥ÁØ_Sheet1_0N-HANDLING _착수결의서(도곡동하이페리온)_원가계산서" xfId="10691"/>
    <cellStyle name="C￥AØ_Sheet1_0N-HANDLING _착수결의서(하남신장)" xfId="10692"/>
    <cellStyle name="Ç¥ÁØ_Sheet1_0N-HANDLING _착수결의서(하남신장)" xfId="10693"/>
    <cellStyle name="C￥AØ_Sheet1_0N-HANDLING _착수결의서(하남신장)_071030-조경공사" xfId="10694"/>
    <cellStyle name="Ç¥ÁØ_Sheet1_0N-HANDLING _착수결의서(하남신장)_071030-조경공사" xfId="10695"/>
    <cellStyle name="C￥AØ_Sheet1_0N-HANDLING _착수결의서(하남신장)_원가계산서" xfId="10696"/>
    <cellStyle name="Ç¥ÁØ_Sheet1_0N-HANDLING _착수결의서(하남신장)_원가계산서" xfId="10697"/>
    <cellStyle name="C￥AØ_Sheet1_Ay°eC￥(2¿u) " xfId="10698"/>
    <cellStyle name="Ç¥ÁØ_Sheet1_Áý°èÇ¥(2¿ù) " xfId="10699"/>
    <cellStyle name="C￥AØ_Sheet1_Ay°eC￥(2¿u) _040514_사업계획(현장안)" xfId="10700"/>
    <cellStyle name="Ç¥ÁØ_Sheet1_Áý°èÇ¥(2¿ù) _040514_사업계획(현장안)" xfId="10701"/>
    <cellStyle name="C￥AØ_Sheet1_Ay°eC￥(2¿u) _040514_사업계획(현장안)_071030-조경공사" xfId="10702"/>
    <cellStyle name="Ç¥ÁØ_Sheet1_Áý°èÇ¥(2¿ù) _040514_사업계획(현장안)_071030-조경공사" xfId="10703"/>
    <cellStyle name="C￥AØ_Sheet1_Ay°eC￥(2¿u) _040514_사업계획(현장안)_원가계산서" xfId="10704"/>
    <cellStyle name="Ç¥ÁØ_Sheet1_Áý°èÇ¥(2¿ù) _040514_사업계획(현장안)_원가계산서" xfId="10705"/>
    <cellStyle name="C￥AØ_Sheet1_Ay°eC￥(2¿u) _050107-2005년사업계획" xfId="10706"/>
    <cellStyle name="Ç¥ÁØ_Sheet1_Áý°èÇ¥(2¿ù) _050107-2005년사업계획" xfId="10707"/>
    <cellStyle name="C￥AØ_Sheet1_Ay°eC￥(2¿u) _050107-2005년사업계획_071030-조경공사" xfId="10708"/>
    <cellStyle name="Ç¥ÁØ_Sheet1_Áý°èÇ¥(2¿ù) _050107-2005년사업계획_071030-조경공사" xfId="10709"/>
    <cellStyle name="C￥AØ_Sheet1_Ay°eC￥(2¿u) _050107-2005년사업계획_원가계산서" xfId="10710"/>
    <cellStyle name="Ç¥ÁØ_Sheet1_Áý°èÇ¥(2¿ù) _050107-2005년사업계획_원가계산서" xfId="10711"/>
    <cellStyle name="C￥AØ_Sheet1_Ay°eC￥(2¿u) _071030-조경공사" xfId="10712"/>
    <cellStyle name="Ç¥ÁØ_Sheet1_Áý°èÇ¥(2¿ù) _071030-조경공사" xfId="10713"/>
    <cellStyle name="C￥AØ_Sheet1_Ay°eC￥(2¿u) _경의선CIQ" xfId="10714"/>
    <cellStyle name="Ç¥ÁØ_Sheet1_Áý°èÇ¥(2¿ù) _경의선CIQ" xfId="10715"/>
    <cellStyle name="C￥AØ_Sheet1_Ay°eC￥(2¿u) _경의선CIQ_071030-조경공사" xfId="10716"/>
    <cellStyle name="Ç¥ÁØ_Sheet1_Áý°èÇ¥(2¿ù) _경의선CIQ_071030-조경공사" xfId="10717"/>
    <cellStyle name="C￥AØ_Sheet1_Ay°eC￥(2¿u) _경의선CIQ_원가계산서" xfId="10718"/>
    <cellStyle name="Ç¥ÁØ_Sheet1_Áý°èÇ¥(2¿ù) _경의선CIQ_원가계산서" xfId="10719"/>
    <cellStyle name="C￥AØ_Sheet1_Ay°eC￥(2¿u) _우선시공 회의자료(공정표,조직표)" xfId="10720"/>
    <cellStyle name="Ç¥ÁØ_Sheet1_Áý°èÇ¥(2¿ù) _우선시공 회의자료(공정표,조직표)" xfId="10721"/>
    <cellStyle name="C￥AØ_Sheet1_Ay°eC￥(2¿u) _우선시공 회의자료(공정표,조직표)_071030-조경공사" xfId="10722"/>
    <cellStyle name="Ç¥ÁØ_Sheet1_Áý°èÇ¥(2¿ù) _우선시공 회의자료(공정표,조직표)_071030-조경공사" xfId="10723"/>
    <cellStyle name="C￥AØ_Sheet1_Ay°eC￥(2¿u) _우선시공 회의자료(공정표,조직표)_원가계산서" xfId="10724"/>
    <cellStyle name="Ç¥ÁØ_Sheet1_Áý°èÇ¥(2¿ù) _우선시공 회의자료(공정표,조직표)_원가계산서" xfId="10725"/>
    <cellStyle name="C￥AØ_Sheet1_Ay°eC￥(2¿u) _원가계산서" xfId="10726"/>
    <cellStyle name="Ç¥ÁØ_Sheet1_Áý°èÇ¥(2¿ù) _원가계산서" xfId="10727"/>
    <cellStyle name="C￥AØ_Sheet1_Ay°eC￥(2¿u) _자금운용" xfId="10728"/>
    <cellStyle name="Ç¥ÁØ_Sheet1_Áý°èÇ¥(2¿ù) _자금운용" xfId="10729"/>
    <cellStyle name="C￥AØ_Sheet1_Ay°eC￥(2¿u) _자금운용(현장최종)" xfId="10730"/>
    <cellStyle name="Ç¥ÁØ_Sheet1_Áý°èÇ¥(2¿ù) _자금운용(현장최종)" xfId="10731"/>
    <cellStyle name="C￥AØ_Sheet1_Ay°eC￥(2¿u) _자금운용(현장최종)_071030-조경공사" xfId="10732"/>
    <cellStyle name="Ç¥ÁØ_Sheet1_Áý°èÇ¥(2¿ù) _자금운용(현장최종)_071030-조경공사" xfId="10733"/>
    <cellStyle name="C￥AØ_Sheet1_Ay°eC￥(2¿u) _자금운용(현장최종)_원가계산서" xfId="10734"/>
    <cellStyle name="Ç¥ÁØ_Sheet1_Áý°èÇ¥(2¿ù) _자금운용(현장최종)_원가계산서" xfId="10735"/>
    <cellStyle name="C￥AØ_Sheet1_Ay°eC￥(2¿u) _자금운용(현장최종2)" xfId="10736"/>
    <cellStyle name="Ç¥ÁØ_Sheet1_Áý°èÇ¥(2¿ù) _자금운용(현장최종2)" xfId="10737"/>
    <cellStyle name="C￥AØ_Sheet1_Ay°eC￥(2¿u) _자금운용(현장최종2)_071030-조경공사" xfId="10738"/>
    <cellStyle name="Ç¥ÁØ_Sheet1_Áý°èÇ¥(2¿ù) _자금운용(현장최종2)_071030-조경공사" xfId="10739"/>
    <cellStyle name="C￥AØ_Sheet1_Ay°eC￥(2¿u) _자금운용(현장최종2)_원가계산서" xfId="10740"/>
    <cellStyle name="Ç¥ÁØ_Sheet1_Áý°èÇ¥(2¿ù) _자금운용(현장최종2)_원가계산서" xfId="10741"/>
    <cellStyle name="C￥AØ_Sheet1_Ay°eC￥(2¿u) _자금운용(현장최종3)" xfId="10742"/>
    <cellStyle name="Ç¥ÁØ_Sheet1_Áý°èÇ¥(2¿ù) _자금운용(현장최종3)" xfId="10743"/>
    <cellStyle name="C￥AØ_Sheet1_Ay°eC￥(2¿u) _자금운용(현장최종3)_071030-조경공사" xfId="10744"/>
    <cellStyle name="Ç¥ÁØ_Sheet1_Áý°èÇ¥(2¿ù) _자금운용(현장최종3)_071030-조경공사" xfId="10745"/>
    <cellStyle name="C￥AØ_Sheet1_Ay°eC￥(2¿u) _자금운용(현장최종3)_원가계산서" xfId="10746"/>
    <cellStyle name="Ç¥ÁØ_Sheet1_Áý°èÇ¥(2¿ù) _자금운용(현장최종3)_원가계산서" xfId="10747"/>
    <cellStyle name="C￥AØ_Sheet1_Ay°eC￥(2¿u) _자금운용_071030-조경공사" xfId="10748"/>
    <cellStyle name="Ç¥ÁØ_Sheet1_Áý°èÇ¥(2¿ù) _자금운용_071030-조경공사" xfId="10749"/>
    <cellStyle name="C￥AØ_Sheet1_Ay°eC￥(2¿u) _자금운용_원가계산서" xfId="10750"/>
    <cellStyle name="Ç¥ÁØ_Sheet1_Áý°èÇ¥(2¿ù) _자금운용_원가계산서" xfId="10751"/>
    <cellStyle name="C￥AØ_Sheet1_Ay°eC￥(2¿u) _자금운용계획(3월준공 어음)" xfId="10752"/>
    <cellStyle name="Ç¥ÁØ_Sheet1_Áý°èÇ¥(2¿ù) _자금운용계획(3월준공 어음)" xfId="10753"/>
    <cellStyle name="C￥AØ_Sheet1_Ay°eC￥(2¿u) _자금운용계획(3월준공 어음)_071030-조경공사" xfId="10754"/>
    <cellStyle name="Ç¥ÁØ_Sheet1_Áý°èÇ¥(2¿ù) _자금운용계획(3월준공 어음)_071030-조경공사" xfId="10755"/>
    <cellStyle name="C￥AØ_Sheet1_Ay°eC￥(2¿u) _자금운용계획(3월준공 어음)_원가계산서" xfId="10756"/>
    <cellStyle name="Ç¥ÁØ_Sheet1_Áý°èÇ¥(2¿ù) _자금운용계획(3월준공 어음)_원가계산서" xfId="10757"/>
    <cellStyle name="C￥AØ_Sheet1_Ay°eC￥(2¿u) _제주자금운용계획" xfId="10758"/>
    <cellStyle name="Ç¥ÁØ_Sheet1_Áý°èÇ¥(2¿ù) _제주자금운용계획" xfId="10759"/>
    <cellStyle name="C￥AØ_Sheet1_Ay°eC￥(2¿u) _제주자금운용계획_071030-조경공사" xfId="10760"/>
    <cellStyle name="Ç¥ÁØ_Sheet1_Áý°èÇ¥(2¿ù) _제주자금운용계획_071030-조경공사" xfId="10761"/>
    <cellStyle name="C￥AØ_Sheet1_Ay°eC￥(2¿u) _제주자금운용계획_원가계산서" xfId="10762"/>
    <cellStyle name="Ç¥ÁØ_Sheet1_Áý°èÇ¥(2¿ù) _제주자금운용계획_원가계산서" xfId="10763"/>
    <cellStyle name="C￥AØ_Sheet1_Ay°eC￥(2¿u) _조직표_초안" xfId="10764"/>
    <cellStyle name="Ç¥ÁØ_Sheet1_Áý°èÇ¥(2¿ù) _조직표_초안" xfId="10765"/>
    <cellStyle name="C￥AØ_Sheet1_Ay°eC￥(2¿u) _조직표_초안_071030-조경공사" xfId="10766"/>
    <cellStyle name="Ç¥ÁØ_Sheet1_Áý°èÇ¥(2¿ù) _조직표_초안_071030-조경공사" xfId="10767"/>
    <cellStyle name="C￥AØ_Sheet1_Ay°eC￥(2¿u) _조직표_초안_원가계산서" xfId="10768"/>
    <cellStyle name="Ç¥ÁØ_Sheet1_Áý°èÇ¥(2¿ù) _조직표_초안_원가계산서" xfId="10769"/>
    <cellStyle name="C￥AØ_Sheet1_Ay°eC￥(2¿u) _착수결의(평택손익)2" xfId="10770"/>
    <cellStyle name="Ç¥ÁØ_Sheet1_Áý°èÇ¥(2¿ù) _착수결의(평택손익)2" xfId="10771"/>
    <cellStyle name="C￥AØ_Sheet1_Ay°eC￥(2¿u) _착수결의(평택손익)2_071030-조경공사" xfId="10772"/>
    <cellStyle name="Ç¥ÁØ_Sheet1_Áý°èÇ¥(2¿ù) _착수결의(평택손익)2_071030-조경공사" xfId="10773"/>
    <cellStyle name="C￥AØ_Sheet1_Ay°eC￥(2¿u) _착수결의(평택손익)2_원가계산서" xfId="10774"/>
    <cellStyle name="Ç¥ÁØ_Sheet1_Áý°èÇ¥(2¿ù) _착수결의(평택손익)2_원가계산서" xfId="10775"/>
    <cellStyle name="C￥AØ_Sheet1_Ay°eC￥(2¿u) _착수결의서" xfId="10776"/>
    <cellStyle name="Ç¥ÁØ_Sheet1_Áý°èÇ¥(2¿ù) _착수결의서" xfId="10777"/>
    <cellStyle name="C￥AØ_Sheet1_Ay°eC￥(2¿u) _착수결의서(견적실조정안)_0618" xfId="10778"/>
    <cellStyle name="Ç¥ÁØ_Sheet1_Áý°èÇ¥(2¿ù) _착수결의서(견적실조정안)_0618" xfId="10779"/>
    <cellStyle name="C￥AØ_Sheet1_Ay°eC￥(2¿u) _착수결의서(견적실조정안)_0618_071030-조경공사" xfId="10780"/>
    <cellStyle name="Ç¥ÁØ_Sheet1_Áý°èÇ¥(2¿ù) _착수결의서(견적실조정안)_0618_071030-조경공사" xfId="10781"/>
    <cellStyle name="C￥AØ_Sheet1_Ay°eC￥(2¿u) _착수결의서(견적실조정안)_0618_원가계산서" xfId="10782"/>
    <cellStyle name="Ç¥ÁØ_Sheet1_Áý°èÇ¥(2¿ù) _착수결의서(견적실조정안)_0618_원가계산서" xfId="10783"/>
    <cellStyle name="C￥AØ_Sheet1_Ay°eC￥(2¿u) _착수결의서(도곡동하이페리온)" xfId="10784"/>
    <cellStyle name="Ç¥ÁØ_Sheet1_Áý°èÇ¥(2¿ù) _착수결의서(도곡동하이페리온)" xfId="10785"/>
    <cellStyle name="C￥AØ_Sheet1_Ay°eC￥(2¿u) _착수결의서(도곡동하이페리온).xls Chart 1" xfId="10786"/>
    <cellStyle name="Ç¥ÁØ_Sheet1_Áý°èÇ¥(2¿ù) _착수결의서(도곡동하이페리온).xls Chart 1" xfId="10787"/>
    <cellStyle name="C￥AØ_Sheet1_Ay°eC￥(2¿u) _착수결의서(도곡동하이페리온).xls Chart 1_071030-조경공사" xfId="10788"/>
    <cellStyle name="Ç¥ÁØ_Sheet1_Áý°èÇ¥(2¿ù) _착수결의서(도곡동하이페리온).xls Chart 1_071030-조경공사" xfId="10789"/>
    <cellStyle name="C￥AØ_Sheet1_Ay°eC￥(2¿u) _착수결의서(도곡동하이페리온).xls Chart 1_1" xfId="10790"/>
    <cellStyle name="Ç¥ÁØ_Sheet1_Áý°èÇ¥(2¿ù) _착수결의서(도곡동하이페리온).xls Chart 1_1" xfId="10791"/>
    <cellStyle name="C￥AØ_Sheet1_Ay°eC￥(2¿u) _착수결의서(도곡동하이페리온).xls Chart 1_1_071030-조경공사" xfId="10792"/>
    <cellStyle name="Ç¥ÁØ_Sheet1_Áý°èÇ¥(2¿ù) _착수결의서(도곡동하이페리온).xls Chart 1_1_071030-조경공사" xfId="10793"/>
    <cellStyle name="C￥AØ_Sheet1_Ay°eC￥(2¿u) _착수결의서(도곡동하이페리온).xls Chart 1_1_원가계산서" xfId="10794"/>
    <cellStyle name="Ç¥ÁØ_Sheet1_Áý°èÇ¥(2¿ù) _착수결의서(도곡동하이페리온).xls Chart 1_1_원가계산서" xfId="10795"/>
    <cellStyle name="C￥AØ_Sheet1_Ay°eC￥(2¿u) _착수결의서(도곡동하이페리온).xls Chart 1_원가계산서" xfId="10796"/>
    <cellStyle name="Ç¥ÁØ_Sheet1_Áý°èÇ¥(2¿ù) _착수결의서(도곡동하이페리온).xls Chart 1_원가계산서" xfId="10797"/>
    <cellStyle name="C￥AØ_Sheet1_Ay°eC￥(2¿u) _착수결의서(도곡동하이페리온)_071030-조경공사" xfId="10798"/>
    <cellStyle name="Ç¥ÁØ_Sheet1_Áý°èÇ¥(2¿ù) _착수결의서(도곡동하이페리온)_071030-조경공사" xfId="10799"/>
    <cellStyle name="C￥AØ_Sheet1_Ay°eC￥(2¿u) _착수결의서(도곡동하이페리온)_원가계산서" xfId="10800"/>
    <cellStyle name="Ç¥ÁØ_Sheet1_Áý°èÇ¥(2¿ù) _착수결의서(도곡동하이페리온)_원가계산서" xfId="10801"/>
    <cellStyle name="C￥AØ_Sheet1_Ay°eC￥(2¿u) _착수결의서(삼산체육관)" xfId="10802"/>
    <cellStyle name="Ç¥ÁØ_Sheet1_Áý°èÇ¥(2¿ù) _착수결의서(삼산체육관)" xfId="10803"/>
    <cellStyle name="C￥AØ_Sheet1_Ay°eC￥(2¿u) _착수결의서(삼산체육관)_071030-조경공사" xfId="10804"/>
    <cellStyle name="Ç¥ÁØ_Sheet1_Áý°èÇ¥(2¿ù) _착수결의서(삼산체육관)_071030-조경공사" xfId="10805"/>
    <cellStyle name="C￥AØ_Sheet1_Ay°eC￥(2¿u) _착수결의서(삼산체육관)_원가계산서" xfId="10806"/>
    <cellStyle name="Ç¥ÁØ_Sheet1_Áý°èÇ¥(2¿ù) _착수결의서(삼산체육관)_원가계산서" xfId="10807"/>
    <cellStyle name="C￥AØ_Sheet1_Ay°eC￥(2¿u) _착수결의서(죽전4차2단지)" xfId="10808"/>
    <cellStyle name="Ç¥ÁØ_Sheet1_Áý°èÇ¥(2¿ù) _착수결의서(죽전4차2단지)" xfId="10809"/>
    <cellStyle name="C￥AØ_Sheet1_Ay°eC￥(2¿u) _착수결의서(죽전4차2단지)_071030-조경공사" xfId="10810"/>
    <cellStyle name="Ç¥ÁØ_Sheet1_Áý°èÇ¥(2¿ù) _착수결의서(죽전4차2단지)_071030-조경공사" xfId="10811"/>
    <cellStyle name="C￥AØ_Sheet1_Ay°eC￥(2¿u) _착수결의서(죽전4차2단지)_원가계산서" xfId="10812"/>
    <cellStyle name="Ç¥ÁØ_Sheet1_Áý°èÇ¥(2¿ù) _착수결의서(죽전4차2단지)_원가계산서" xfId="10813"/>
    <cellStyle name="C￥AØ_Sheet1_Ay°eC￥(2¿u) _착수결의서(죽전6차수정0603)" xfId="10814"/>
    <cellStyle name="Ç¥ÁØ_Sheet1_Áý°èÇ¥(2¿ù) _착수결의서(죽전6차수정0603)" xfId="10815"/>
    <cellStyle name="C￥AØ_Sheet1_Ay°eC￥(2¿u) _착수결의서(죽전6차수정0603)_071030-조경공사" xfId="10816"/>
    <cellStyle name="Ç¥ÁØ_Sheet1_Áý°èÇ¥(2¿ù) _착수결의서(죽전6차수정0603)_071030-조경공사" xfId="10817"/>
    <cellStyle name="C￥AØ_Sheet1_Ay°eC￥(2¿u) _착수결의서(죽전6차수정0603)_원가계산서" xfId="10818"/>
    <cellStyle name="Ç¥ÁØ_Sheet1_Áý°èÇ¥(2¿ù) _착수결의서(죽전6차수정0603)_원가계산서" xfId="10819"/>
    <cellStyle name="C￥AØ_Sheet1_Ay°eC￥(2¿u) _착수결의서(최종)" xfId="10820"/>
    <cellStyle name="Ç¥ÁØ_Sheet1_Áý°èÇ¥(2¿ù) _착수결의서(최종)" xfId="10821"/>
    <cellStyle name="C￥AØ_Sheet1_Ay°eC￥(2¿u) _착수결의서(최종)_071030-조경공사" xfId="10822"/>
    <cellStyle name="Ç¥ÁØ_Sheet1_Áý°èÇ¥(2¿ù) _착수결의서(최종)_071030-조경공사" xfId="10823"/>
    <cellStyle name="C￥AØ_Sheet1_Ay°eC￥(2¿u) _착수결의서(최종)_원가계산서" xfId="10824"/>
    <cellStyle name="Ç¥ÁØ_Sheet1_Áý°èÇ¥(2¿ù) _착수결의서(최종)_원가계산서" xfId="10825"/>
    <cellStyle name="C￥AØ_Sheet1_Ay°eC￥(2¿u) _착수결의서(최종2)" xfId="10826"/>
    <cellStyle name="Ç¥ÁØ_Sheet1_Áý°èÇ¥(2¿ù) _착수결의서(최종2)" xfId="10827"/>
    <cellStyle name="C￥AØ_Sheet1_Ay°eC￥(2¿u) _착수결의서(최종2)_071030-조경공사" xfId="10828"/>
    <cellStyle name="Ç¥ÁØ_Sheet1_Áý°èÇ¥(2¿ù) _착수결의서(최종2)_071030-조경공사" xfId="10829"/>
    <cellStyle name="C￥AØ_Sheet1_Ay°eC￥(2¿u) _착수결의서(최종2)_원가계산서" xfId="10830"/>
    <cellStyle name="Ç¥ÁØ_Sheet1_Áý°èÇ¥(2¿ù) _착수결의서(최종2)_원가계산서" xfId="10831"/>
    <cellStyle name="C￥AØ_Sheet1_Ay°eC￥(2¿u) _착수결의서(최종2_죽전6차)" xfId="10832"/>
    <cellStyle name="Ç¥ÁØ_Sheet1_Áý°èÇ¥(2¿ù) _착수결의서(최종2_죽전6차)" xfId="10833"/>
    <cellStyle name="C￥AØ_Sheet1_Ay°eC￥(2¿u) _착수결의서(최종2_죽전6차)_071030-조경공사" xfId="10834"/>
    <cellStyle name="Ç¥ÁØ_Sheet1_Áý°èÇ¥(2¿ù) _착수결의서(최종2_죽전6차)_071030-조경공사" xfId="10835"/>
    <cellStyle name="C￥AØ_Sheet1_Ay°eC￥(2¿u) _착수결의서(최종2_죽전6차)_원가계산서" xfId="10836"/>
    <cellStyle name="Ç¥ÁØ_Sheet1_Áý°èÇ¥(2¿ù) _착수결의서(최종2_죽전6차)_원가계산서" xfId="10837"/>
    <cellStyle name="C￥AØ_Sheet1_Ay°eC￥(2¿u) _착수결의서(하남신장)" xfId="10838"/>
    <cellStyle name="Ç¥ÁØ_Sheet1_Áý°èÇ¥(2¿ù) _착수결의서(하남신장)" xfId="10839"/>
    <cellStyle name="C￥AØ_Sheet1_Ay°eC￥(2¿u) _착수결의서(하남신장)_071030-조경공사" xfId="10840"/>
    <cellStyle name="Ç¥ÁØ_Sheet1_Áý°èÇ¥(2¿ù) _착수결의서(하남신장)_071030-조경공사" xfId="10841"/>
    <cellStyle name="C￥AØ_Sheet1_Ay°eC￥(2¿u) _착수결의서(하남신장)_원가계산서" xfId="10842"/>
    <cellStyle name="Ç¥ÁØ_Sheet1_Áý°èÇ¥(2¿ù) _착수결의서(하남신장)_원가계산서" xfId="10843"/>
    <cellStyle name="C￥AØ_Sheet1_Ay°eC￥(2¿u) _착수결의서(현장1)" xfId="10844"/>
    <cellStyle name="Ç¥ÁØ_Sheet1_Áý°èÇ¥(2¿ù) _착수결의서(현장1)" xfId="10845"/>
    <cellStyle name="C￥AØ_Sheet1_Ay°eC￥(2¿u) _착수결의서(현장1).xls Chart 1" xfId="10846"/>
    <cellStyle name="Ç¥ÁØ_Sheet1_Áý°èÇ¥(2¿ù) _착수결의서(현장1).xls Chart 1" xfId="10847"/>
    <cellStyle name="C￥AØ_Sheet1_Ay°eC￥(2¿u) _착수결의서(현장1).xls Chart 1_071030-조경공사" xfId="10848"/>
    <cellStyle name="Ç¥ÁØ_Sheet1_Áý°èÇ¥(2¿ù) _착수결의서(현장1).xls Chart 1_071030-조경공사" xfId="10849"/>
    <cellStyle name="C￥AØ_Sheet1_Ay°eC￥(2¿u) _착수결의서(현장1).xls Chart 1_원가계산서" xfId="10850"/>
    <cellStyle name="Ç¥ÁØ_Sheet1_Áý°èÇ¥(2¿ù) _착수결의서(현장1).xls Chart 1_원가계산서" xfId="10851"/>
    <cellStyle name="C￥AØ_Sheet1_Ay°eC￥(2¿u) _착수결의서(현장1).xls Chart 2" xfId="10852"/>
    <cellStyle name="Ç¥ÁØ_Sheet1_Áý°èÇ¥(2¿ù) _착수결의서(현장1).xls Chart 2" xfId="10853"/>
    <cellStyle name="C￥AØ_Sheet1_Ay°eC￥(2¿u) _착수결의서(현장1).xls Chart 2_071030-조경공사" xfId="10854"/>
    <cellStyle name="Ç¥ÁØ_Sheet1_Áý°èÇ¥(2¿ù) _착수결의서(현장1).xls Chart 2_071030-조경공사" xfId="10855"/>
    <cellStyle name="C￥AØ_Sheet1_Ay°eC￥(2¿u) _착수결의서(현장1).xls Chart 2_원가계산서" xfId="10856"/>
    <cellStyle name="Ç¥ÁØ_Sheet1_Áý°èÇ¥(2¿ù) _착수결의서(현장1).xls Chart 2_원가계산서" xfId="10857"/>
    <cellStyle name="C￥AØ_Sheet1_Ay°eC￥(2¿u) _착수결의서(현장1)_071030-조경공사" xfId="10858"/>
    <cellStyle name="Ç¥ÁØ_Sheet1_Áý°èÇ¥(2¿ù) _착수결의서(현장1)_071030-조경공사" xfId="10859"/>
    <cellStyle name="C￥AØ_Sheet1_Ay°eC￥(2¿u) _착수결의서(현장1)_원가계산서" xfId="10860"/>
    <cellStyle name="Ç¥ÁØ_Sheet1_Áý°èÇ¥(2¿ù) _착수결의서(현장1)_원가계산서" xfId="10861"/>
    <cellStyle name="C￥AØ_Sheet1_Ay°eC￥(2¿u) _착수결의서_071030-조경공사" xfId="10862"/>
    <cellStyle name="Ç¥ÁØ_Sheet1_Áý°èÇ¥(2¿ù) _착수결의서_071030-조경공사" xfId="10863"/>
    <cellStyle name="C￥AØ_Sheet1_Ay°eC￥(2¿u) _착수결의서_서울여성병원_Rev04" xfId="10864"/>
    <cellStyle name="Ç¥ÁØ_Sheet1_Áý°èÇ¥(2¿ù) _착수결의서_서울여성병원_Rev04" xfId="10865"/>
    <cellStyle name="C￥AØ_Sheet1_Ay°eC￥(2¿u) _착수결의서_서울여성병원_Rev04_071030-조경공사" xfId="10866"/>
    <cellStyle name="Ç¥ÁØ_Sheet1_Áý°èÇ¥(2¿ù) _착수결의서_서울여성병원_Rev04_071030-조경공사" xfId="10867"/>
    <cellStyle name="C￥AØ_Sheet1_Ay°eC￥(2¿u) _착수결의서_서울여성병원_Rev04_원가계산서" xfId="10868"/>
    <cellStyle name="Ç¥ÁØ_Sheet1_Áý°èÇ¥(2¿ù) _착수결의서_서울여성병원_Rev04_원가계산서" xfId="10869"/>
    <cellStyle name="C￥AØ_Sheet1_Ay°eC￥(2¿u) _착수결의서_원가계산서" xfId="10870"/>
    <cellStyle name="Ç¥ÁØ_Sheet1_Áý°èÇ¥(2¿ù) _착수결의서_원가계산서" xfId="10871"/>
    <cellStyle name="C￥AØ_Sheet1_Ay°eC￥(2¿u) _착수결의서변경양식(excel)" xfId="10872"/>
    <cellStyle name="Ç¥ÁØ_Sheet1_Áý°èÇ¥(2¿ù) _착수결의서변경양식(excel)" xfId="10873"/>
    <cellStyle name="C￥AØ_Sheet1_Ay°eC￥(2¿u) _착수결의서변경양식(excel)_071030-조경공사" xfId="10874"/>
    <cellStyle name="Ç¥ÁØ_Sheet1_Áý°èÇ¥(2¿ù) _착수결의서변경양식(excel)_071030-조경공사" xfId="10875"/>
    <cellStyle name="C￥AØ_Sheet1_Ay°eC￥(2¿u) _착수결의서변경양식(excel)_원가계산서" xfId="10876"/>
    <cellStyle name="Ç¥ÁØ_Sheet1_Áý°èÇ¥(2¿ù) _착수결의서변경양식(excel)_원가계산서" xfId="10877"/>
    <cellStyle name="C￥AØ_SOON1 " xfId="10878"/>
    <cellStyle name="Calc Currency (0)" xfId="10879"/>
    <cellStyle name="Calc Currency (0) 2" xfId="10880"/>
    <cellStyle name="Calc Currency (0) 3" xfId="10881"/>
    <cellStyle name="Calc Currency (0) 4" xfId="10882"/>
    <cellStyle name="Calc Currency (2)" xfId="10883"/>
    <cellStyle name="Calc Percent (0)" xfId="10884"/>
    <cellStyle name="Calc Percent (1)" xfId="10885"/>
    <cellStyle name="Calc Percent (2)" xfId="10886"/>
    <cellStyle name="Calc Units (0)" xfId="10887"/>
    <cellStyle name="Calc Units (1)" xfId="10888"/>
    <cellStyle name="Calc Units (2)" xfId="10889"/>
    <cellStyle name="category" xfId="10890"/>
    <cellStyle name="CIAIÆU¸μAⓒ" xfId="10891"/>
    <cellStyle name="ⓒo" xfId="10892"/>
    <cellStyle name="ÇÕ»ê" xfId="10893"/>
    <cellStyle name="Co≫e" xfId="10894"/>
    <cellStyle name="CODE" xfId="10895"/>
    <cellStyle name="ColHdr" xfId="10896"/>
    <cellStyle name="Column Headings" xfId="10897"/>
    <cellStyle name="Com? [0]_ SG&amp;A Bridge " xfId="10898"/>
    <cellStyle name="Comma" xfId="10899"/>
    <cellStyle name="Comma  - Style2" xfId="10900"/>
    <cellStyle name="Comma  - Style3" xfId="10901"/>
    <cellStyle name="Comma  - Style4" xfId="10902"/>
    <cellStyle name="Comma  - Style5" xfId="10903"/>
    <cellStyle name="Comma  - Style6" xfId="10904"/>
    <cellStyle name="Comma  - Style7" xfId="10905"/>
    <cellStyle name="Comma  - Style8" xfId="10906"/>
    <cellStyle name="Comma [?_ SG&amp;A Bridge " xfId="10907"/>
    <cellStyle name="Comma [0]" xfId="10908"/>
    <cellStyle name="Comma [0] 2" xfId="10909"/>
    <cellStyle name="Comma [0] 3" xfId="10910"/>
    <cellStyle name="Comma [0] 4" xfId="10911"/>
    <cellStyle name="Comma [0] 5" xfId="10912"/>
    <cellStyle name="Comma [00]" xfId="10913"/>
    <cellStyle name="Comma 10" xfId="10914"/>
    <cellStyle name="Comma 11" xfId="10915"/>
    <cellStyle name="Comma 12" xfId="10916"/>
    <cellStyle name="Comma 2" xfId="10917"/>
    <cellStyle name="Comma 3" xfId="10918"/>
    <cellStyle name="Comma 4" xfId="10919"/>
    <cellStyle name="Comma 5" xfId="10920"/>
    <cellStyle name="Comma 6" xfId="10921"/>
    <cellStyle name="Comma 7" xfId="10922"/>
    <cellStyle name="Comma 8" xfId="10923"/>
    <cellStyle name="Comma 9" xfId="10924"/>
    <cellStyle name="comma zerodec" xfId="10925"/>
    <cellStyle name="comma zerodec 2" xfId="10926"/>
    <cellStyle name="comma zerodec 3" xfId="10927"/>
    <cellStyle name="comma zerodec 4" xfId="10928"/>
    <cellStyle name="Comma_ SG&amp;A Bridge " xfId="10929"/>
    <cellStyle name="Comma0" xfId="10930"/>
    <cellStyle name="Comma0 2" xfId="10931"/>
    <cellStyle name="Company Info" xfId="10932"/>
    <cellStyle name="Contents Heading 1" xfId="10933"/>
    <cellStyle name="Contents Heading 2" xfId="10934"/>
    <cellStyle name="Contents Heading 3" xfId="10935"/>
    <cellStyle name="Copied" xfId="10936"/>
    <cellStyle name="Copied 2" xfId="10937"/>
    <cellStyle name="Copied 3" xfId="10938"/>
    <cellStyle name="Copied 4" xfId="10939"/>
    <cellStyle name="CoverHeadline1" xfId="10940"/>
    <cellStyle name="Curr" xfId="10941"/>
    <cellStyle name="Curren" xfId="10942"/>
    <cellStyle name="Curren?_x0012_퐀_x0017_?" xfId="10943"/>
    <cellStyle name="Currenby_Cash&amp;DSO Chart" xfId="10944"/>
    <cellStyle name="Currency" xfId="10945"/>
    <cellStyle name="Currency [0]" xfId="10946"/>
    <cellStyle name="Currency [0] 2" xfId="10947"/>
    <cellStyle name="Currency [0] 3" xfId="10948"/>
    <cellStyle name="Currency [0] 4" xfId="10949"/>
    <cellStyle name="Currency [0] 5" xfId="10950"/>
    <cellStyle name="Currency [00]" xfId="10951"/>
    <cellStyle name="Currency [ﺜ]_P&amp;L_laroux" xfId="10952"/>
    <cellStyle name="Currency 10" xfId="10953"/>
    <cellStyle name="Currency 11" xfId="10954"/>
    <cellStyle name="Currency 12" xfId="10955"/>
    <cellStyle name="Currency 2" xfId="10956"/>
    <cellStyle name="Currency 3" xfId="10957"/>
    <cellStyle name="Currency 4" xfId="10958"/>
    <cellStyle name="Currency 5" xfId="10959"/>
    <cellStyle name="Currency 6" xfId="10960"/>
    <cellStyle name="Currency 7" xfId="10961"/>
    <cellStyle name="Currency 8" xfId="10962"/>
    <cellStyle name="Currency 9" xfId="10963"/>
    <cellStyle name="Currency(￦)" xfId="10964"/>
    <cellStyle name="Currency_ SG&amp;A Bridge" xfId="10965"/>
    <cellStyle name="Currency0" xfId="10966"/>
    <cellStyle name="Currency0 2" xfId="10967"/>
    <cellStyle name="Currency1" xfId="10968"/>
    <cellStyle name="Currency1 2" xfId="10969"/>
    <cellStyle name="Currency1 3" xfId="10970"/>
    <cellStyle name="Currency1 4" xfId="10971"/>
    <cellStyle name="Data" xfId="10972"/>
    <cellStyle name="Date" xfId="10973"/>
    <cellStyle name="Date 2" xfId="10974"/>
    <cellStyle name="Date 3" xfId="10975"/>
    <cellStyle name="Date 4" xfId="10976"/>
    <cellStyle name="Date 5" xfId="10977"/>
    <cellStyle name="Date Short" xfId="10978"/>
    <cellStyle name="Date_060901-설계변경내역서(기계수정)" xfId="10979"/>
    <cellStyle name="DD" xfId="10980"/>
    <cellStyle name="de" xfId="10981"/>
    <cellStyle name="DELTA" xfId="10982"/>
    <cellStyle name="Dezimal [0]_Ausdruck RUND (D)" xfId="10983"/>
    <cellStyle name="Dezimal_Ausdruck RUND (D)" xfId="10984"/>
    <cellStyle name="Display" xfId="10985"/>
    <cellStyle name="Display Price" xfId="10986"/>
    <cellStyle name="Dollar (zero dec)" xfId="10987"/>
    <cellStyle name="Dollar (zero dec) 2" xfId="10988"/>
    <cellStyle name="Dollar (zero dec) 3" xfId="10989"/>
    <cellStyle name="Dollar (zero dec) 4" xfId="10990"/>
    <cellStyle name="EA" xfId="10991"/>
    <cellStyle name="E­æo±ae￡" xfId="10992"/>
    <cellStyle name="È­Æó±âÈ£" xfId="10993"/>
    <cellStyle name="E­æo±ae￡0" xfId="10994"/>
    <cellStyle name="È­Æó±âÈ£0" xfId="10995"/>
    <cellStyle name="Enter Currency (0)" xfId="10996"/>
    <cellStyle name="Enter Currency (2)" xfId="10997"/>
    <cellStyle name="Enter Units (0)" xfId="10998"/>
    <cellStyle name="Enter Units (1)" xfId="10999"/>
    <cellStyle name="Enter Units (2)" xfId="11000"/>
    <cellStyle name="Entered" xfId="11001"/>
    <cellStyle name="Entered 2" xfId="11002"/>
    <cellStyle name="Entered 3" xfId="11003"/>
    <cellStyle name="Entered 4" xfId="11004"/>
    <cellStyle name="Euro" xfId="11005"/>
    <cellStyle name="F2" xfId="11006"/>
    <cellStyle name="F2 2" xfId="11007"/>
    <cellStyle name="F3" xfId="11008"/>
    <cellStyle name="F3 2" xfId="11009"/>
    <cellStyle name="F4" xfId="11010"/>
    <cellStyle name="F4 2" xfId="11011"/>
    <cellStyle name="F5" xfId="11012"/>
    <cellStyle name="F5 2" xfId="11013"/>
    <cellStyle name="F6" xfId="11014"/>
    <cellStyle name="F6 2" xfId="11015"/>
    <cellStyle name="F7" xfId="11016"/>
    <cellStyle name="F7 2" xfId="11017"/>
    <cellStyle name="F8" xfId="11018"/>
    <cellStyle name="F8 2" xfId="11019"/>
    <cellStyle name="FinePrint" xfId="11020"/>
    <cellStyle name="Fixed" xfId="11021"/>
    <cellStyle name="Fixed 2" xfId="11022"/>
    <cellStyle name="Fixed 3" xfId="11023"/>
    <cellStyle name="Fixed 4" xfId="11024"/>
    <cellStyle name="Fixed 5" xfId="11025"/>
    <cellStyle name="Followed Hyperlink" xfId="11026"/>
    <cellStyle name="g" xfId="11027"/>
    <cellStyle name="G_충장 체육공원준공내역 " xfId="11028"/>
    <cellStyle name="G10" xfId="11029"/>
    <cellStyle name="Grey" xfId="11030"/>
    <cellStyle name="Grey 2" xfId="11031"/>
    <cellStyle name="Grey 3" xfId="11032"/>
    <cellStyle name="Grey 4" xfId="11033"/>
    <cellStyle name="H1" xfId="11034"/>
    <cellStyle name="H2" xfId="11035"/>
    <cellStyle name="head" xfId="11036"/>
    <cellStyle name="head 1" xfId="11037"/>
    <cellStyle name="head 1-1" xfId="11038"/>
    <cellStyle name="HEADER" xfId="11039"/>
    <cellStyle name="Header1" xfId="11040"/>
    <cellStyle name="Header2" xfId="11041"/>
    <cellStyle name="Heading" xfId="11042"/>
    <cellStyle name="Heading 1" xfId="11043"/>
    <cellStyle name="Heading 1 2" xfId="11044"/>
    <cellStyle name="Heading 2" xfId="11045"/>
    <cellStyle name="Heading 2 2" xfId="11046"/>
    <cellStyle name="Heading 3" xfId="11047"/>
    <cellStyle name="Heading1" xfId="11048"/>
    <cellStyle name="Heading1 2" xfId="11049"/>
    <cellStyle name="Heading1 3" xfId="11050"/>
    <cellStyle name="Heading1 4" xfId="11051"/>
    <cellStyle name="Heading1 5" xfId="11052"/>
    <cellStyle name="Heading2" xfId="11053"/>
    <cellStyle name="Heading2 2" xfId="11054"/>
    <cellStyle name="Heading2 3" xfId="11055"/>
    <cellStyle name="Heading2 4" xfId="11056"/>
    <cellStyle name="Heading2 5" xfId="11057"/>
    <cellStyle name="Heading2Divider" xfId="11058"/>
    <cellStyle name="HEADINGS" xfId="11059"/>
    <cellStyle name="HEADINGSTOP" xfId="11060"/>
    <cellStyle name="Helv8_PFD4.XLS" xfId="11061"/>
    <cellStyle name="HIGHLIGHT" xfId="11062"/>
    <cellStyle name="Hyperlink" xfId="11063"/>
    <cellStyle name="Hyperlink 2" xfId="11064"/>
    <cellStyle name="Input" xfId="11065"/>
    <cellStyle name="Input [yellow]" xfId="11066"/>
    <cellStyle name="Input [yellow] 2" xfId="11067"/>
    <cellStyle name="Input [yellow] 3" xfId="11068"/>
    <cellStyle name="Input [yellow] 4" xfId="11069"/>
    <cellStyle name="Input Price" xfId="11070"/>
    <cellStyle name="Input Quantity" xfId="11071"/>
    <cellStyle name="Input Single Cell" xfId="11072"/>
    <cellStyle name="InputBodyCurr" xfId="11073"/>
    <cellStyle name="InputBodyDate" xfId="11074"/>
    <cellStyle name="InputBodyText" xfId="11075"/>
    <cellStyle name="InputColor" xfId="11076"/>
    <cellStyle name="Item" xfId="11077"/>
    <cellStyle name="Item Input" xfId="11078"/>
    <cellStyle name="kg" xfId="11079"/>
    <cellStyle name="L`" xfId="11080"/>
    <cellStyle name="left" xfId="11081"/>
    <cellStyle name="Link Currency (0)" xfId="11082"/>
    <cellStyle name="Link Currency (2)" xfId="11083"/>
    <cellStyle name="Link Units (0)" xfId="11084"/>
    <cellStyle name="Link Units (1)" xfId="11085"/>
    <cellStyle name="Link Units (2)" xfId="11086"/>
    <cellStyle name="loo" xfId="11087"/>
    <cellStyle name="M" xfId="11088"/>
    <cellStyle name="M_2007불광천녹화사업 심사내역서(수정-관급)" xfId="11089"/>
    <cellStyle name="M_가로수 수형다듬기 및 위험수목 정비공사" xfId="11090"/>
    <cellStyle name="M_수정목록및내역서(0731)" xfId="11091"/>
    <cellStyle name="M2" xfId="11092"/>
    <cellStyle name="M3" xfId="11093"/>
    <cellStyle name="Midtitle" xfId="11094"/>
    <cellStyle name="Midtitle 2" xfId="11095"/>
    <cellStyle name="Milliers [0]_399GC10" xfId="11096"/>
    <cellStyle name="Milliers_399GC10" xfId="11097"/>
    <cellStyle name="Model" xfId="11098"/>
    <cellStyle name="Mon?aire [0]_399GC10" xfId="11099"/>
    <cellStyle name="Mon?aire_399GC10" xfId="11100"/>
    <cellStyle name="n" xfId="11101"/>
    <cellStyle name="NEW정렬" xfId="11102"/>
    <cellStyle name="new정렬범위" xfId="11103"/>
    <cellStyle name="no dec" xfId="11104"/>
    <cellStyle name="normal" xfId="11105"/>
    <cellStyle name="Normal - Style1" xfId="11106"/>
    <cellStyle name="Normal - Style1 2" xfId="11107"/>
    <cellStyle name="Normal - Style1 3" xfId="11108"/>
    <cellStyle name="Normal - Style1 4" xfId="11109"/>
    <cellStyle name="Normal - Style1 5" xfId="11110"/>
    <cellStyle name="Normal - Style2" xfId="11111"/>
    <cellStyle name="Normal - Style3" xfId="11112"/>
    <cellStyle name="Normal - Style4" xfId="11113"/>
    <cellStyle name="Normal - Style5" xfId="11114"/>
    <cellStyle name="Normal - Style6" xfId="11115"/>
    <cellStyle name="Normal - Style7" xfId="11116"/>
    <cellStyle name="Normal - Style8" xfId="11117"/>
    <cellStyle name="Normal - 유형1" xfId="11118"/>
    <cellStyle name="Normal_ SG&amp;A Bridge " xfId="11119"/>
    <cellStyle name="Normal忈OTD thru NOR " xfId="11120"/>
    <cellStyle name="O" xfId="11121"/>
    <cellStyle name="OD" xfId="11122"/>
    <cellStyle name="Œ…?æ맖?e [0.00]_laroux" xfId="11123"/>
    <cellStyle name="Œ…?æ맖?e_laroux" xfId="11124"/>
    <cellStyle name="oft Excel]_x000d_&#10;Comment=The open=/f lines load custom functions into the Paste Function list._x000d_&#10;Maximized=3_x000d_&#10;AutoFormat=" xfId="11125"/>
    <cellStyle name="oh" xfId="11126"/>
    <cellStyle name="Output Single Cell" xfId="11127"/>
    <cellStyle name="Package Size" xfId="11128"/>
    <cellStyle name="per.style" xfId="11129"/>
    <cellStyle name="Percent" xfId="11130"/>
    <cellStyle name="Percent (0)" xfId="11131"/>
    <cellStyle name="Percent [0]" xfId="11132"/>
    <cellStyle name="Percent [00]" xfId="11133"/>
    <cellStyle name="Percent [2]" xfId="11134"/>
    <cellStyle name="Percent 10" xfId="11135"/>
    <cellStyle name="Percent 11" xfId="11136"/>
    <cellStyle name="Percent 12" xfId="11137"/>
    <cellStyle name="Percent 2" xfId="11138"/>
    <cellStyle name="Percent 3" xfId="11139"/>
    <cellStyle name="Percent 4" xfId="11140"/>
    <cellStyle name="Percent 5" xfId="11141"/>
    <cellStyle name="Percent 6" xfId="11142"/>
    <cellStyle name="Percent 7" xfId="11143"/>
    <cellStyle name="Percent 8" xfId="11144"/>
    <cellStyle name="Percent 9" xfId="11145"/>
    <cellStyle name="Percent_#6 Temps &amp; Contractors" xfId="11146"/>
    <cellStyle name="PrePop Currency (0)" xfId="11147"/>
    <cellStyle name="PrePop Currency (2)" xfId="11148"/>
    <cellStyle name="PrePop Units (0)" xfId="11149"/>
    <cellStyle name="PrePop Units (1)" xfId="11150"/>
    <cellStyle name="PrePop Units (2)" xfId="11151"/>
    <cellStyle name="Print Heading" xfId="11152"/>
    <cellStyle name="Q1" xfId="11153"/>
    <cellStyle name="Q4" xfId="11154"/>
    <cellStyle name="Recipe" xfId="11155"/>
    <cellStyle name="Recipe Heading" xfId="11156"/>
    <cellStyle name="regstoresfromspecstores" xfId="11157"/>
    <cellStyle name="Revenue" xfId="11158"/>
    <cellStyle name="RevList" xfId="11159"/>
    <cellStyle name="RevList 2" xfId="11160"/>
    <cellStyle name="RevList 3" xfId="11161"/>
    <cellStyle name="RevList 4" xfId="11162"/>
    <cellStyle name="RevList 5" xfId="11163"/>
    <cellStyle name="RptTitle" xfId="11164"/>
    <cellStyle name="s" xfId="11165"/>
    <cellStyle name="S " xfId="11166"/>
    <cellStyle name="sh" xfId="11167"/>
    <cellStyle name="SHADEDSTORES" xfId="11168"/>
    <cellStyle name="specstores" xfId="11169"/>
    <cellStyle name="ssh" xfId="11170"/>
    <cellStyle name="STANDARD" xfId="11171"/>
    <cellStyle name="STD" xfId="11172"/>
    <cellStyle name="subhead" xfId="11173"/>
    <cellStyle name="SubHeading" xfId="11174"/>
    <cellStyle name="Subtotal" xfId="11175"/>
    <cellStyle name="Subtotal 1" xfId="11176"/>
    <cellStyle name="Subtotal 2" xfId="11177"/>
    <cellStyle name="Subtotal 3" xfId="11178"/>
    <cellStyle name="Subtotal 4" xfId="11179"/>
    <cellStyle name="Suggested Quantity" xfId="11180"/>
    <cellStyle name="t1" xfId="11181"/>
    <cellStyle name="testtitle" xfId="11182"/>
    <cellStyle name="testtitle 2" xfId="11183"/>
    <cellStyle name="Text Indent A" xfId="11184"/>
    <cellStyle name="Text Indent B" xfId="11185"/>
    <cellStyle name="Text Indent C" xfId="11186"/>
    <cellStyle name="þ_x001d_ð'&amp;Oy?Hy9_x0008__x000f__x0007_æ_x0007__x0007__x0001__x0001_" xfId="11187"/>
    <cellStyle name="þ_x001d_ð'&amp;Oy?Hy9_x0008__x000f__x0007_æ_x0007__x0007__x0001__x0001_ 10" xfId="11188"/>
    <cellStyle name="þ_x001d_ð'&amp;Oy?Hy9_x0008__x000f__x0007_æ_x0007__x0007__x0001__x0001_ 11" xfId="11189"/>
    <cellStyle name="þ_x001d_ð'&amp;Oy?Hy9_x0008__x000f__x0007_æ_x0007__x0007__x0001__x0001_ 12" xfId="11190"/>
    <cellStyle name="þ_x001d_ð'&amp;Oy?Hy9_x0008__x000f__x0007_æ_x0007__x0007__x0001__x0001_ 13" xfId="11191"/>
    <cellStyle name="þ_x001d_ð'&amp;Oy?Hy9_x0008__x000f__x0007_æ_x0007__x0007__x0001__x0001_ 14" xfId="11192"/>
    <cellStyle name="þ_x001d_ð'&amp;Oy?Hy9_x0008__x000f__x0007_æ_x0007__x0007__x0001__x0001_ 15" xfId="11193"/>
    <cellStyle name="þ_x001d_ð'&amp;Oy?Hy9_x0008__x000f__x0007_æ_x0007__x0007__x0001__x0001_ 16" xfId="11194"/>
    <cellStyle name="þ_x001d_ð'&amp;Oy?Hy9_x0008__x000f__x0007_æ_x0007__x0007__x0001__x0001_ 17" xfId="11195"/>
    <cellStyle name="þ_x001d_ð'&amp;Oy?Hy9_x0008__x000f__x0007_æ_x0007__x0007__x0001__x0001_ 2" xfId="11196"/>
    <cellStyle name="þ_x001d_ð'&amp;Oy?Hy9_x0008__x000f__x0007_æ_x0007__x0007__x0001__x0001_ 3" xfId="11197"/>
    <cellStyle name="þ_x001d_ð'&amp;Oy?Hy9_x0008__x000f__x0007_æ_x0007__x0007__x0001__x0001_ 4" xfId="11198"/>
    <cellStyle name="þ_x001d_ð'&amp;Oy?Hy9_x0008__x000f__x0007_æ_x0007__x0007__x0001__x0001_ 5" xfId="11199"/>
    <cellStyle name="þ_x001d_ð'&amp;Oy?Hy9_x0008__x000f__x0007_æ_x0007__x0007__x0001__x0001_ 6" xfId="11200"/>
    <cellStyle name="þ_x001d_ð'&amp;Oy?Hy9_x0008__x000f__x0007_æ_x0007__x0007__x0001__x0001_ 7" xfId="11201"/>
    <cellStyle name="þ_x001d_ð'&amp;Oy?Hy9_x0008__x000f__x0007_æ_x0007__x0007__x0001__x0001_ 8" xfId="11202"/>
    <cellStyle name="þ_x001d_ð'&amp;Oy?Hy9_x0008__x000f__x0007_æ_x0007__x0007__x0001__x0001_ 9" xfId="11203"/>
    <cellStyle name="þ_x001d_ð'&amp;Oy?Hy9_x0008_E_x000c_￠_x000d__x0007__x0001__x0001_" xfId="11204"/>
    <cellStyle name="þ_x001d_ð'&amp;Oy?Hy9_x0008_E_x000c_￠_x000d__x0007__x0001__x0001_ 10" xfId="11205"/>
    <cellStyle name="þ_x001d_ð'&amp;Oy?Hy9_x0008_E_x000c_￠_x000d__x0007__x0001__x0001_ 11" xfId="11206"/>
    <cellStyle name="þ_x001d_ð'&amp;Oy?Hy9_x0008_E_x000c_￠_x000d__x0007__x0001__x0001_ 12" xfId="11207"/>
    <cellStyle name="þ_x001d_ð'&amp;Oy?Hy9_x0008_E_x000c_￠_x000d__x0007__x0001__x0001_ 13" xfId="11208"/>
    <cellStyle name="þ_x001d_ð'&amp;Oy?Hy9_x0008_E_x000c_￠_x000d__x0007__x0001__x0001_ 14" xfId="11209"/>
    <cellStyle name="þ_x001d_ð'&amp;Oy?Hy9_x0008_E_x000c_￠_x000d__x0007__x0001__x0001_ 15" xfId="11210"/>
    <cellStyle name="þ_x001d_ð'&amp;Oy?Hy9_x0008_E_x000c_￠_x000d__x0007__x0001__x0001_ 16" xfId="11211"/>
    <cellStyle name="þ_x001d_ð'&amp;Oy?Hy9_x0008_E_x000c_￠_x000d__x0007__x0001__x0001_ 17" xfId="11212"/>
    <cellStyle name="þ_x001d_ð'&amp;Oy?Hy9_x0008_E_x000c_￠_x000d__x0007__x0001__x0001_ 2" xfId="11213"/>
    <cellStyle name="þ_x001d_ð'&amp;Oy?Hy9_x0008_E_x000c_￠_x000d__x0007__x0001__x0001_ 3" xfId="11214"/>
    <cellStyle name="þ_x001d_ð'&amp;Oy?Hy9_x0008_E_x000c_￠_x000d__x0007__x0001__x0001_ 4" xfId="11215"/>
    <cellStyle name="þ_x001d_ð'&amp;Oy?Hy9_x0008_E_x000c_￠_x000d__x0007__x0001__x0001_ 5" xfId="11216"/>
    <cellStyle name="þ_x001d_ð'&amp;Oy?Hy9_x0008_E_x000c_￠_x000d__x0007__x0001__x0001_ 6" xfId="11217"/>
    <cellStyle name="þ_x001d_ð'&amp;Oy?Hy9_x0008_E_x000c_￠_x000d__x0007__x0001__x0001_ 7" xfId="11218"/>
    <cellStyle name="þ_x001d_ð'&amp;Oy?Hy9_x0008_E_x000c_￠_x000d__x0007__x0001__x0001_ 8" xfId="11219"/>
    <cellStyle name="þ_x001d_ð'&amp;Oy?Hy9_x0008_E_x000c_￠_x000d__x0007__x0001__x0001_ 9" xfId="11220"/>
    <cellStyle name="Title" xfId="11221"/>
    <cellStyle name="title [1]" xfId="11222"/>
    <cellStyle name="title [2]" xfId="11223"/>
    <cellStyle name="Title 2" xfId="11224"/>
    <cellStyle name="Title 3" xfId="11225"/>
    <cellStyle name="Title 4" xfId="11226"/>
    <cellStyle name="Title 5" xfId="11227"/>
    <cellStyle name="Title 6" xfId="11228"/>
    <cellStyle name="Title 7" xfId="11229"/>
    <cellStyle name="Title 8" xfId="11230"/>
    <cellStyle name="Title 9" xfId="11231"/>
    <cellStyle name="Title_도급내역서1" xfId="11232"/>
    <cellStyle name="ton" xfId="11233"/>
    <cellStyle name="Total" xfId="11234"/>
    <cellStyle name="Total 2" xfId="11235"/>
    <cellStyle name="Total 3" xfId="11236"/>
    <cellStyle name="Total 4" xfId="11237"/>
    <cellStyle name="Total 5" xfId="11238"/>
    <cellStyle name="TotalCurr" xfId="11239"/>
    <cellStyle name="TotalHdr" xfId="11240"/>
    <cellStyle name="UM" xfId="11241"/>
    <cellStyle name="Unprot" xfId="11242"/>
    <cellStyle name="Unprot$" xfId="11243"/>
    <cellStyle name="Unprotect" xfId="11244"/>
    <cellStyle name="W?rung [0]_Ausdruck RUND (D)" xfId="11245"/>
    <cellStyle name="W?rung_Ausdruck RUND (D)" xfId="11246"/>
    <cellStyle name="wrap" xfId="11247"/>
    <cellStyle name="xhm" xfId="11248"/>
    <cellStyle name="μU¿¡ ¿A´A CIAIÆU¸μAⓒ" xfId="11249"/>
    <cellStyle name="|?ドE" xfId="11250"/>
    <cellStyle name="가운데" xfId="11251"/>
    <cellStyle name="강조색1 2" xfId="11252"/>
    <cellStyle name="강조색1 3" xfId="11253"/>
    <cellStyle name="강조색1 4" xfId="11254"/>
    <cellStyle name="강조색1 5" xfId="11255"/>
    <cellStyle name="강조색2 2" xfId="11256"/>
    <cellStyle name="강조색2 3" xfId="11257"/>
    <cellStyle name="강조색2 4" xfId="11258"/>
    <cellStyle name="강조색2 5" xfId="11259"/>
    <cellStyle name="강조색3 2" xfId="11260"/>
    <cellStyle name="강조색3 3" xfId="11261"/>
    <cellStyle name="강조색3 4" xfId="11262"/>
    <cellStyle name="강조색3 5" xfId="11263"/>
    <cellStyle name="강조색4 2" xfId="11264"/>
    <cellStyle name="강조색4 3" xfId="11265"/>
    <cellStyle name="강조색4 4" xfId="11266"/>
    <cellStyle name="강조색4 5" xfId="11267"/>
    <cellStyle name="강조색5 2" xfId="11268"/>
    <cellStyle name="강조색5 3" xfId="11269"/>
    <cellStyle name="강조색5 4" xfId="11270"/>
    <cellStyle name="강조색5 5" xfId="11271"/>
    <cellStyle name="강조색6 2" xfId="11272"/>
    <cellStyle name="강조색6 3" xfId="11273"/>
    <cellStyle name="강조색6 4" xfId="11274"/>
    <cellStyle name="강조색6 5" xfId="11275"/>
    <cellStyle name="거래명세표" xfId="11276"/>
    <cellStyle name="견적" xfId="11277"/>
    <cellStyle name="경고문 2" xfId="11278"/>
    <cellStyle name="경고문 3" xfId="11279"/>
    <cellStyle name="경고문 4" xfId="11280"/>
    <cellStyle name="경고문 5" xfId="11281"/>
    <cellStyle name="계산 2" xfId="11282"/>
    <cellStyle name="계산 3" xfId="11283"/>
    <cellStyle name="계산 4" xfId="11284"/>
    <cellStyle name="계산 5" xfId="11285"/>
    <cellStyle name="고정소숫점" xfId="11286"/>
    <cellStyle name="고정소숫점 2" xfId="11287"/>
    <cellStyle name="고정소숫점 3" xfId="11288"/>
    <cellStyle name="고정소숫점 4" xfId="11289"/>
    <cellStyle name="고정소숫점 5" xfId="11290"/>
    <cellStyle name="고정출력1" xfId="11291"/>
    <cellStyle name="고정출력1 2" xfId="11292"/>
    <cellStyle name="고정출력1 3" xfId="11293"/>
    <cellStyle name="고정출력1 4" xfId="11294"/>
    <cellStyle name="고정출력1 5" xfId="11295"/>
    <cellStyle name="고정출력2" xfId="11296"/>
    <cellStyle name="고정출력2 2" xfId="11297"/>
    <cellStyle name="고정출력2 3" xfId="11298"/>
    <cellStyle name="고정출력2 4" xfId="11299"/>
    <cellStyle name="고정출력2 5" xfId="11300"/>
    <cellStyle name="공백" xfId="11301"/>
    <cellStyle name="공백1" xfId="11302"/>
    <cellStyle name="공백1수" xfId="11303"/>
    <cellStyle name="공사원가계산서(조경)" xfId="11304"/>
    <cellStyle name="공종" xfId="11305"/>
    <cellStyle name="咬訌裝?INCOM1" xfId="11306"/>
    <cellStyle name="咬訌裝?INCOM10" xfId="11307"/>
    <cellStyle name="咬訌裝?INCOM2" xfId="11308"/>
    <cellStyle name="咬訌裝?INCOM3" xfId="11309"/>
    <cellStyle name="咬訌裝?INCOM4" xfId="11310"/>
    <cellStyle name="咬訌裝?INCOM5" xfId="11311"/>
    <cellStyle name="咬訌裝?INCOM6" xfId="11312"/>
    <cellStyle name="咬訌裝?INCOM7" xfId="11313"/>
    <cellStyle name="咬訌裝?INCOM8" xfId="11314"/>
    <cellStyle name="咬訌裝?INCOM9" xfId="11315"/>
    <cellStyle name="咬訌裝?PRIB11" xfId="11316"/>
    <cellStyle name="구        분" xfId="11317"/>
    <cellStyle name="국종합건설" xfId="11318"/>
    <cellStyle name="글씨빵강" xfId="11319"/>
    <cellStyle name="기계" xfId="11320"/>
    <cellStyle name="김해전기" xfId="11321"/>
    <cellStyle name="끼_x0001_?" xfId="11322"/>
    <cellStyle name="나쁨 2" xfId="11323"/>
    <cellStyle name="나쁨 3" xfId="11324"/>
    <cellStyle name="나쁨 4" xfId="11325"/>
    <cellStyle name="나쁨 5" xfId="11326"/>
    <cellStyle name="날짜" xfId="11327"/>
    <cellStyle name="날짜 2" xfId="11328"/>
    <cellStyle name="날짜 3" xfId="11329"/>
    <cellStyle name="날짜 4" xfId="11330"/>
    <cellStyle name="날짜 5" xfId="11331"/>
    <cellStyle name="남기옥" xfId="11332"/>
    <cellStyle name="내역-구분" xfId="11333"/>
    <cellStyle name="내역-글씨" xfId="11334"/>
    <cellStyle name="내역서" xfId="11335"/>
    <cellStyle name="내역-수량" xfId="11336"/>
    <cellStyle name="네모제목" xfId="11337"/>
    <cellStyle name="단위" xfId="11338"/>
    <cellStyle name="단위(원)" xfId="11339"/>
    <cellStyle name="달러" xfId="11340"/>
    <cellStyle name="달러 2" xfId="11341"/>
    <cellStyle name="달러 3" xfId="11342"/>
    <cellStyle name="달러 4" xfId="11343"/>
    <cellStyle name="달러 5" xfId="11344"/>
    <cellStyle name="돋움채" xfId="11345"/>
    <cellStyle name="뒤에 오는 하이퍼링크" xfId="11346"/>
    <cellStyle name="뒤에 오는 하이퍼링크 2" xfId="11347"/>
    <cellStyle name="똿떓죶Ø괻 [0.00]_PRODUCT DETAIL Q1" xfId="11348"/>
    <cellStyle name="똿떓죶Ø괻_PRODUCT DETAIL Q1" xfId="11349"/>
    <cellStyle name="똿뗦먛귟 [0.00]_laroux" xfId="11350"/>
    <cellStyle name="똿뗦먛귟_laroux" xfId="11351"/>
    <cellStyle name="마이너스키" xfId="11352"/>
    <cellStyle name="메모 2" xfId="11353"/>
    <cellStyle name="메모 2 10" xfId="11354"/>
    <cellStyle name="메모 2 11" xfId="11355"/>
    <cellStyle name="메모 2 12" xfId="11356"/>
    <cellStyle name="메모 2 13" xfId="11357"/>
    <cellStyle name="메모 2 14" xfId="11358"/>
    <cellStyle name="메모 2 15" xfId="11359"/>
    <cellStyle name="메모 2 16" xfId="11360"/>
    <cellStyle name="메모 2 17" xfId="11361"/>
    <cellStyle name="메모 2 18" xfId="11362"/>
    <cellStyle name="메모 2 19" xfId="11363"/>
    <cellStyle name="메모 2 2" xfId="11364"/>
    <cellStyle name="메모 2 20" xfId="11365"/>
    <cellStyle name="메모 2 21" xfId="11366"/>
    <cellStyle name="메모 2 22" xfId="11367"/>
    <cellStyle name="메모 2 23" xfId="11368"/>
    <cellStyle name="메모 2 24" xfId="11369"/>
    <cellStyle name="메모 2 25" xfId="11370"/>
    <cellStyle name="메모 2 26" xfId="11371"/>
    <cellStyle name="메모 2 27" xfId="11372"/>
    <cellStyle name="메모 2 28" xfId="11373"/>
    <cellStyle name="메모 2 29" xfId="11374"/>
    <cellStyle name="메모 2 3" xfId="11375"/>
    <cellStyle name="메모 2 30" xfId="11376"/>
    <cellStyle name="메모 2 31" xfId="11377"/>
    <cellStyle name="메모 2 32" xfId="11378"/>
    <cellStyle name="메모 2 33" xfId="11379"/>
    <cellStyle name="메모 2 34" xfId="11380"/>
    <cellStyle name="메모 2 35" xfId="11381"/>
    <cellStyle name="메모 2 36" xfId="11382"/>
    <cellStyle name="메모 2 4" xfId="11383"/>
    <cellStyle name="메모 2 5" xfId="11384"/>
    <cellStyle name="메모 2 6" xfId="11385"/>
    <cellStyle name="메모 2 7" xfId="11386"/>
    <cellStyle name="메모 2 8" xfId="11387"/>
    <cellStyle name="메모 2 9" xfId="11388"/>
    <cellStyle name="메모 2_김포한강 A-5BL AL창호중량" xfId="11389"/>
    <cellStyle name="메모 3" xfId="11390"/>
    <cellStyle name="메모 4" xfId="11391"/>
    <cellStyle name="메모 5" xfId="11392"/>
    <cellStyle name="메모 6" xfId="11393"/>
    <cellStyle name="메모 7" xfId="11394"/>
    <cellStyle name="메모 8" xfId="11395"/>
    <cellStyle name="묮뎋 [0.00]_PRODUCT DETAIL Q1" xfId="11396"/>
    <cellStyle name="묮뎋_PRODUCT DETAIL Q1" xfId="11397"/>
    <cellStyle name="믅됞 [0.00]_laroux" xfId="11398"/>
    <cellStyle name="믅됞_laroux" xfId="11399"/>
    <cellStyle name="배분" xfId="11400"/>
    <cellStyle name="백" xfId="11401"/>
    <cellStyle name="백 " xfId="11402"/>
    <cellStyle name="백_00년상반기현황분석(000512)-A.xls Chart 156" xfId="11403"/>
    <cellStyle name="백_00년상반기현황분석(000512)-A.xls Chart 156_Book1" xfId="11404"/>
    <cellStyle name="백_00년상반기현황분석(000512)-A.xls Chart 156_사장님IQS개선회의(조립생기팀0816)" xfId="11405"/>
    <cellStyle name="백_00년상반기현황분석(000512)-A.xls Chart 156_사장님IQS개선회의(조립생기팀0816)_Book1" xfId="11406"/>
    <cellStyle name="백_00년상반기현황분석(000512)-A.xls Chart 156_사장님IQS개선회의(조립생기팀0816)_인상시부담액(임,단협(1).04.26수정)" xfId="11407"/>
    <cellStyle name="백_00년상반기현황분석(000512)-A.xls Chart 156_인상시부담액(임,단협(1).04.26수정)" xfId="11408"/>
    <cellStyle name="백_00년상반기현황분석(000512)-A.xls Chart 156_정이사님보고0907" xfId="11409"/>
    <cellStyle name="백_00년상반기현황분석(000512)-A.xls Chart 156_정이사님보고0907_Book1" xfId="11410"/>
    <cellStyle name="백_00년상반기현황분석(000512)-A.xls Chart 156_정이사님보고0907_인상시부담액(임,단협(1).04.26수정)" xfId="11411"/>
    <cellStyle name="백_00년상반기현황분석(000512)-A.xls Chart 157" xfId="11412"/>
    <cellStyle name="백_00년상반기현황분석(000512)-A.xls Chart 157_Book1" xfId="11413"/>
    <cellStyle name="백_00년상반기현황분석(000512)-A.xls Chart 157_사장님IQS개선회의(조립생기팀0816)" xfId="11414"/>
    <cellStyle name="백_00년상반기현황분석(000512)-A.xls Chart 157_사장님IQS개선회의(조립생기팀0816)_Book1" xfId="11415"/>
    <cellStyle name="백_00년상반기현황분석(000512)-A.xls Chart 157_사장님IQS개선회의(조립생기팀0816)_인상시부담액(임,단협(1).04.26수정)" xfId="11416"/>
    <cellStyle name="백_00년상반기현황분석(000512)-A.xls Chart 157_인상시부담액(임,단협(1).04.26수정)" xfId="11417"/>
    <cellStyle name="백_00년상반기현황분석(000512)-A.xls Chart 157_정이사님보고0907" xfId="11418"/>
    <cellStyle name="백_00년상반기현황분석(000512)-A.xls Chart 157_정이사님보고0907_Book1" xfId="11419"/>
    <cellStyle name="백_00년상반기현황분석(000512)-A.xls Chart 157_정이사님보고0907_인상시부담액(임,단협(1).04.26수정)" xfId="11420"/>
    <cellStyle name="백_00년상반기현황분석(000512)-A.xls Chart 158" xfId="11421"/>
    <cellStyle name="백_00년상반기현황분석(000512)-A.xls Chart 158_Book1" xfId="11422"/>
    <cellStyle name="백_00년상반기현황분석(000512)-A.xls Chart 158_사장님IQS개선회의(조립생기팀0816)" xfId="11423"/>
    <cellStyle name="백_00년상반기현황분석(000512)-A.xls Chart 158_사장님IQS개선회의(조립생기팀0816)_Book1" xfId="11424"/>
    <cellStyle name="백_00년상반기현황분석(000512)-A.xls Chart 158_사장님IQS개선회의(조립생기팀0816)_인상시부담액(임,단협(1).04.26수정)" xfId="11425"/>
    <cellStyle name="백_00년상반기현황분석(000512)-A.xls Chart 158_인상시부담액(임,단협(1).04.26수정)" xfId="11426"/>
    <cellStyle name="백_00년상반기현황분석(000512)-A.xls Chart 158_정이사님보고0907" xfId="11427"/>
    <cellStyle name="백_00년상반기현황분석(000512)-A.xls Chart 158_정이사님보고0907_Book1" xfId="11428"/>
    <cellStyle name="백_00년상반기현황분석(000512)-A.xls Chart 158_정이사님보고0907_인상시부담액(임,단협(1).04.26수정)" xfId="11429"/>
    <cellStyle name="백_00년상반기현황분석(000512)-A.xls Chart 160" xfId="11430"/>
    <cellStyle name="백_00년상반기현황분석(000512)-A.xls Chart 160_Book1" xfId="11431"/>
    <cellStyle name="백_00년상반기현황분석(000512)-A.xls Chart 160_사장님IQS개선회의(조립생기팀0816)" xfId="11432"/>
    <cellStyle name="백_00년상반기현황분석(000512)-A.xls Chart 160_사장님IQS개선회의(조립생기팀0816)_Book1" xfId="11433"/>
    <cellStyle name="백_00년상반기현황분석(000512)-A.xls Chart 160_사장님IQS개선회의(조립생기팀0816)_인상시부담액(임,단협(1).04.26수정)" xfId="11434"/>
    <cellStyle name="백_00년상반기현황분석(000512)-A.xls Chart 160_인상시부담액(임,단협(1).04.26수정)" xfId="11435"/>
    <cellStyle name="백_00년상반기현황분석(000512)-A.xls Chart 160_정이사님보고0907" xfId="11436"/>
    <cellStyle name="백_00년상반기현황분석(000512)-A.xls Chart 160_정이사님보고0907_Book1" xfId="11437"/>
    <cellStyle name="백_00년상반기현황분석(000512)-A.xls Chart 160_정이사님보고0907_인상시부담액(임,단협(1).04.26수정)" xfId="11438"/>
    <cellStyle name="백_00년상반기현황분석(000512)-A.xls Chart 161" xfId="11439"/>
    <cellStyle name="백_00년상반기현황분석(000512)-A.xls Chart 161_Book1" xfId="11440"/>
    <cellStyle name="백_00년상반기현황분석(000512)-A.xls Chart 161_사장님IQS개선회의(조립생기팀0816)" xfId="11441"/>
    <cellStyle name="백_00년상반기현황분석(000512)-A.xls Chart 161_사장님IQS개선회의(조립생기팀0816)_Book1" xfId="11442"/>
    <cellStyle name="백_00년상반기현황분석(000512)-A.xls Chart 161_사장님IQS개선회의(조립생기팀0816)_인상시부담액(임,단협(1).04.26수정)" xfId="11443"/>
    <cellStyle name="백_00년상반기현황분석(000512)-A.xls Chart 161_인상시부담액(임,단협(1).04.26수정)" xfId="11444"/>
    <cellStyle name="백_00년상반기현황분석(000512)-A.xls Chart 161_정이사님보고0907" xfId="11445"/>
    <cellStyle name="백_00년상반기현황분석(000512)-A.xls Chart 161_정이사님보고0907_Book1" xfId="11446"/>
    <cellStyle name="백_00년상반기현황분석(000512)-A.xls Chart 161_정이사님보고0907_인상시부담액(임,단협(1).04.26수정)" xfId="11447"/>
    <cellStyle name="백_071030-조경공사" xfId="11448"/>
    <cellStyle name="백_107통신단-사무동신축" xfId="11449"/>
    <cellStyle name="백_BOOK1" xfId="11450"/>
    <cellStyle name="백_Book1_1" xfId="11451"/>
    <cellStyle name="백_Book1_1_제연계산서4BL" xfId="11452"/>
    <cellStyle name="백_BOOK1_Book1" xfId="11453"/>
    <cellStyle name="백_BOOK1_Book1_제연계산서4BL" xfId="11454"/>
    <cellStyle name="백_BOOK1_대구대현 3BL 소화계산서" xfId="11455"/>
    <cellStyle name="백_BOOK1_대구대현 3BL 소화계산서_제연계산서4BL" xfId="11456"/>
    <cellStyle name="백_BOOK1_소화계산서(제연압력조종가능)-20070801" xfId="11457"/>
    <cellStyle name="백_BOOK1_소화계산서(제연압력조종가능)-20070801_제연계산서4BL" xfId="11458"/>
    <cellStyle name="백_BOOK1_제연계산서3BL" xfId="11459"/>
    <cellStyle name="백_BOOK1_제연계산서3BL_제연계산서4BL" xfId="11460"/>
    <cellStyle name="백_IQS00년 상반기보고000520(소장)-1" xfId="11461"/>
    <cellStyle name="백_IQS00년 상반기보고000520(소장)-1.xls Chart 156" xfId="11462"/>
    <cellStyle name="백_IQS00년 상반기보고000520(소장)-1.xls Chart 156_Book1" xfId="11463"/>
    <cellStyle name="백_IQS00년 상반기보고000520(소장)-1.xls Chart 156_사장님IQS개선회의(조립생기팀0816)" xfId="11464"/>
    <cellStyle name="백_IQS00년 상반기보고000520(소장)-1.xls Chart 156_사장님IQS개선회의(조립생기팀0816)_Book1" xfId="11465"/>
    <cellStyle name="백_IQS00년 상반기보고000520(소장)-1.xls Chart 156_사장님IQS개선회의(조립생기팀0816)_인상시부담액(임,단협(1).04.26수정)" xfId="11466"/>
    <cellStyle name="백_IQS00년 상반기보고000520(소장)-1.xls Chart 156_인상시부담액(임,단협(1).04.26수정)" xfId="11467"/>
    <cellStyle name="백_IQS00년 상반기보고000520(소장)-1.xls Chart 156_정이사님보고0907" xfId="11468"/>
    <cellStyle name="백_IQS00년 상반기보고000520(소장)-1.xls Chart 156_정이사님보고0907_Book1" xfId="11469"/>
    <cellStyle name="백_IQS00년 상반기보고000520(소장)-1.xls Chart 156_정이사님보고0907_인상시부담액(임,단협(1).04.26수정)" xfId="11470"/>
    <cellStyle name="백_IQS00년 상반기보고000520(소장)-1.xls Chart 157" xfId="11471"/>
    <cellStyle name="백_IQS00년 상반기보고000520(소장)-1.xls Chart 157_Book1" xfId="11472"/>
    <cellStyle name="백_IQS00년 상반기보고000520(소장)-1.xls Chart 157_사장님IQS개선회의(조립생기팀0816)" xfId="11473"/>
    <cellStyle name="백_IQS00년 상반기보고000520(소장)-1.xls Chart 157_사장님IQS개선회의(조립생기팀0816)_Book1" xfId="11474"/>
    <cellStyle name="백_IQS00년 상반기보고000520(소장)-1.xls Chart 157_사장님IQS개선회의(조립생기팀0816)_인상시부담액(임,단협(1).04.26수정)" xfId="11475"/>
    <cellStyle name="백_IQS00년 상반기보고000520(소장)-1.xls Chart 157_인상시부담액(임,단협(1).04.26수정)" xfId="11476"/>
    <cellStyle name="백_IQS00년 상반기보고000520(소장)-1.xls Chart 157_정이사님보고0907" xfId="11477"/>
    <cellStyle name="백_IQS00년 상반기보고000520(소장)-1.xls Chart 157_정이사님보고0907_Book1" xfId="11478"/>
    <cellStyle name="백_IQS00년 상반기보고000520(소장)-1.xls Chart 157_정이사님보고0907_인상시부담액(임,단협(1).04.26수정)" xfId="11479"/>
    <cellStyle name="백_IQS00년 상반기보고000520(소장)-1.xls Chart 158" xfId="11480"/>
    <cellStyle name="백_IQS00년 상반기보고000520(소장)-1.xls Chart 158_Book1" xfId="11481"/>
    <cellStyle name="백_IQS00년 상반기보고000520(소장)-1.xls Chart 158_사장님IQS개선회의(조립생기팀0816)" xfId="11482"/>
    <cellStyle name="백_IQS00년 상반기보고000520(소장)-1.xls Chart 158_사장님IQS개선회의(조립생기팀0816)_Book1" xfId="11483"/>
    <cellStyle name="백_IQS00년 상반기보고000520(소장)-1.xls Chart 158_사장님IQS개선회의(조립생기팀0816)_인상시부담액(임,단협(1).04.26수정)" xfId="11484"/>
    <cellStyle name="백_IQS00년 상반기보고000520(소장)-1.xls Chart 158_인상시부담액(임,단협(1).04.26수정)" xfId="11485"/>
    <cellStyle name="백_IQS00년 상반기보고000520(소장)-1.xls Chart 158_정이사님보고0907" xfId="11486"/>
    <cellStyle name="백_IQS00년 상반기보고000520(소장)-1.xls Chart 158_정이사님보고0907_Book1" xfId="11487"/>
    <cellStyle name="백_IQS00년 상반기보고000520(소장)-1.xls Chart 158_정이사님보고0907_인상시부담액(임,단협(1).04.26수정)" xfId="11488"/>
    <cellStyle name="백_IQS00년 상반기보고000520(소장)-1.xls Chart 160" xfId="11489"/>
    <cellStyle name="백_IQS00년 상반기보고000520(소장)-1.xls Chart 160_Book1" xfId="11490"/>
    <cellStyle name="백_IQS00년 상반기보고000520(소장)-1.xls Chart 160_사장님IQS개선회의(조립생기팀0816)" xfId="11491"/>
    <cellStyle name="백_IQS00년 상반기보고000520(소장)-1.xls Chart 160_사장님IQS개선회의(조립생기팀0816)_Book1" xfId="11492"/>
    <cellStyle name="백_IQS00년 상반기보고000520(소장)-1.xls Chart 160_사장님IQS개선회의(조립생기팀0816)_인상시부담액(임,단협(1).04.26수정)" xfId="11493"/>
    <cellStyle name="백_IQS00년 상반기보고000520(소장)-1.xls Chart 160_인상시부담액(임,단협(1).04.26수정)" xfId="11494"/>
    <cellStyle name="백_IQS00년 상반기보고000520(소장)-1.xls Chart 160_정이사님보고0907" xfId="11495"/>
    <cellStyle name="백_IQS00년 상반기보고000520(소장)-1.xls Chart 160_정이사님보고0907_Book1" xfId="11496"/>
    <cellStyle name="백_IQS00년 상반기보고000520(소장)-1.xls Chart 160_정이사님보고0907_인상시부담액(임,단협(1).04.26수정)" xfId="11497"/>
    <cellStyle name="백_IQS00년 상반기보고000520(소장)-1.xls Chart 161" xfId="11498"/>
    <cellStyle name="백_IQS00년 상반기보고000520(소장)-1.xls Chart 161_Book1" xfId="11499"/>
    <cellStyle name="백_IQS00년 상반기보고000520(소장)-1.xls Chart 161_사장님IQS개선회의(조립생기팀0816)" xfId="11500"/>
    <cellStyle name="백_IQS00년 상반기보고000520(소장)-1.xls Chart 161_사장님IQS개선회의(조립생기팀0816)_Book1" xfId="11501"/>
    <cellStyle name="백_IQS00년 상반기보고000520(소장)-1.xls Chart 161_사장님IQS개선회의(조립생기팀0816)_인상시부담액(임,단협(1).04.26수정)" xfId="11502"/>
    <cellStyle name="백_IQS00년 상반기보고000520(소장)-1.xls Chart 161_인상시부담액(임,단협(1).04.26수정)" xfId="11503"/>
    <cellStyle name="백_IQS00년 상반기보고000520(소장)-1.xls Chart 161_정이사님보고0907" xfId="11504"/>
    <cellStyle name="백_IQS00년 상반기보고000520(소장)-1.xls Chart 161_정이사님보고0907_Book1" xfId="11505"/>
    <cellStyle name="백_IQS00년 상반기보고000520(소장)-1.xls Chart 161_정이사님보고0907_인상시부담액(임,단협(1).04.26수정)" xfId="11506"/>
    <cellStyle name="백_IQS00년 상반기보고000520(소장)-1_Book1" xfId="11507"/>
    <cellStyle name="백_IQS00년 상반기보고000520(소장)-1_사장님IQS개선회의(조립생기팀0816)" xfId="11508"/>
    <cellStyle name="백_IQS00년 상반기보고000520(소장)-1_사장님IQS개선회의(조립생기팀0816)_Book1" xfId="11509"/>
    <cellStyle name="백_IQS00년 상반기보고000520(소장)-1_사장님IQS개선회의(조립생기팀0816)_인상시부담액(임,단협(1).04.26수정)" xfId="11510"/>
    <cellStyle name="백_IQS00년 상반기보고000520(소장)-1_인상시부담액(임,단협(1).04.26수정)" xfId="11511"/>
    <cellStyle name="백_IQS00년 상반기보고000520(소장)-1_정이사님보고0907" xfId="11512"/>
    <cellStyle name="백_IQS00년 상반기보고000520(소장)-1_정이사님보고0907_Book1" xfId="11513"/>
    <cellStyle name="백_IQS00년 상반기보고000520(소장)-1_정이사님보고0907_인상시부담액(임,단협(1).04.26수정)" xfId="11514"/>
    <cellStyle name="백_KKK(GS)" xfId="11515"/>
    <cellStyle name="백_LLL(송림)" xfId="11516"/>
    <cellStyle name="백_SJ120525A.남양주 도농동 근린생활시설 신축공사(12.06.26)" xfId="11517"/>
    <cellStyle name="백_SJ120526.화성시 반송동 근생및다가구주택 신축공사(12.06.12)" xfId="11518"/>
    <cellStyle name="백_SJ120604.2012년임대APT주차장확보사업공사(12.06.07)" xfId="11519"/>
    <cellStyle name="백_SJ120915.입장휴게소" xfId="11520"/>
    <cellStyle name="백_강릉 솔향기 공원 조성공사-설변" xfId="11521"/>
    <cellStyle name="백_계산서(공릉동)" xfId="11522"/>
    <cellStyle name="백_냉방계산서 기본폼" xfId="11523"/>
    <cellStyle name="백_다_01_지역냉방계산서_광주" xfId="11524"/>
    <cellStyle name="백_대구대현 3BL 소화계산서" xfId="11525"/>
    <cellStyle name="백_대구대현 3BL 소화계산서_제연계산서4BL" xfId="11526"/>
    <cellStyle name="백_별첨-1" xfId="11527"/>
    <cellStyle name="백_석촌동꽃마을빌딩" xfId="11528"/>
    <cellStyle name="백_석촌동꽃마을빌딩_107통신단-사무동신축" xfId="11529"/>
    <cellStyle name="백_석촌동꽃마을빌딩_BOOK1" xfId="11530"/>
    <cellStyle name="백_석촌동꽃마을빌딩_BOOK1_제연계산서4BL" xfId="11531"/>
    <cellStyle name="백_석촌동꽃마을빌딩_KKK(GS)" xfId="11532"/>
    <cellStyle name="백_석촌동꽃마을빌딩_LLL(송림)" xfId="11533"/>
    <cellStyle name="백_석촌동꽃마을빌딩_계산서(공릉동)" xfId="11534"/>
    <cellStyle name="백_석촌동꽃마을빌딩_냉방계산서 기본폼" xfId="11535"/>
    <cellStyle name="백_석촌동꽃마을빌딩_다_01_지역냉방계산서_광주" xfId="11536"/>
    <cellStyle name="백_석촌동꽃마을빌딩_별첨-1" xfId="11537"/>
    <cellStyle name="백_석촌동꽃마을빌딩_소화계산서(공릉동)" xfId="11538"/>
    <cellStyle name="백_석촌동꽃마을빌딩_아파트" xfId="11539"/>
    <cellStyle name="백_석촌동꽃마을빌딩_아파트(송림)" xfId="11540"/>
    <cellStyle name="백_석촌동꽃마을빌딩_에너지근거자료(GS)" xfId="11541"/>
    <cellStyle name="백_석촌동꽃마을빌딩_에너지근거자료(신봉)" xfId="11542"/>
    <cellStyle name="백_석촌동꽃마을빌딩_에너지절약계획서(파주운정A14BL)" xfId="11543"/>
    <cellStyle name="백_석촌동꽃마을빌딩_육본냉방계산서 기본폼" xfId="11544"/>
    <cellStyle name="백_석촌동꽃마을빌딩_제연계산서4BL" xfId="11545"/>
    <cellStyle name="백_석촌동꽃마을빌딩_표준" xfId="11546"/>
    <cellStyle name="백_성산아파트" xfId="11547"/>
    <cellStyle name="백_성산아파트_107통신단-사무동신축" xfId="11548"/>
    <cellStyle name="백_성산아파트_BOOK1" xfId="11549"/>
    <cellStyle name="백_성산아파트_BOOK1_제연계산서4BL" xfId="11550"/>
    <cellStyle name="백_성산아파트_KKK(GS)" xfId="11551"/>
    <cellStyle name="백_성산아파트_LLL(송림)" xfId="11552"/>
    <cellStyle name="백_성산아파트_계산서(공릉동)" xfId="11553"/>
    <cellStyle name="백_성산아파트_냉방계산서 기본폼" xfId="11554"/>
    <cellStyle name="백_성산아파트_다_01_지역냉방계산서_광주" xfId="11555"/>
    <cellStyle name="백_성산아파트_별첨-1" xfId="11556"/>
    <cellStyle name="백_성산아파트_소화계산서(공릉동)" xfId="11557"/>
    <cellStyle name="백_성산아파트_아파트" xfId="11558"/>
    <cellStyle name="백_성산아파트_아파트(송림)" xfId="11559"/>
    <cellStyle name="백_성산아파트_에너지근거자료(GS)" xfId="11560"/>
    <cellStyle name="백_성산아파트_에너지근거자료(신봉)" xfId="11561"/>
    <cellStyle name="백_성산아파트_에너지절약계획서(파주운정A14BL)" xfId="11562"/>
    <cellStyle name="백_성산아파트_육본냉방계산서 기본폼" xfId="11563"/>
    <cellStyle name="백_성산아파트_제연계산서4BL" xfId="11564"/>
    <cellStyle name="백_성산아파트_표준" xfId="11565"/>
    <cellStyle name="백_소화계산서(공릉동)" xfId="11566"/>
    <cellStyle name="백_소화계산서(제연압력조종가능)-20070801" xfId="11567"/>
    <cellStyle name="백_소화계산서(제연압력조종가능)-20070801_제연계산서4BL" xfId="11568"/>
    <cellStyle name="백_신성교회" xfId="11569"/>
    <cellStyle name="백_신성교회_107통신단-사무동신축" xfId="11570"/>
    <cellStyle name="백_신성교회_BOOK1" xfId="11571"/>
    <cellStyle name="백_신성교회_BOOK1_제연계산서4BL" xfId="11572"/>
    <cellStyle name="백_신성교회_KKK(GS)" xfId="11573"/>
    <cellStyle name="백_신성교회_LLL(송림)" xfId="11574"/>
    <cellStyle name="백_신성교회_계산서(공릉동)" xfId="11575"/>
    <cellStyle name="백_신성교회_냉방계산서 기본폼" xfId="11576"/>
    <cellStyle name="백_신성교회_다_01_지역냉방계산서_광주" xfId="11577"/>
    <cellStyle name="백_신성교회_별첨-1" xfId="11578"/>
    <cellStyle name="백_신성교회_소화계산서(공릉동)" xfId="11579"/>
    <cellStyle name="백_신성교회_아파트" xfId="11580"/>
    <cellStyle name="백_신성교회_아파트(송림)" xfId="11581"/>
    <cellStyle name="백_신성교회_에너지근거자료(GS)" xfId="11582"/>
    <cellStyle name="백_신성교회_에너지근거자료(신봉)" xfId="11583"/>
    <cellStyle name="백_신성교회_에너지절약계획서(파주운정A14BL)" xfId="11584"/>
    <cellStyle name="백_신성교회_육본냉방계산서 기본폼" xfId="11585"/>
    <cellStyle name="백_신성교회_제연계산서4BL" xfId="11586"/>
    <cellStyle name="백_신성교회_표준" xfId="11587"/>
    <cellStyle name="백_아파트" xfId="11588"/>
    <cellStyle name="백_아파트(송림)" xfId="11589"/>
    <cellStyle name="백_에너지근거자료(GS)" xfId="11590"/>
    <cellStyle name="백_에너지근거자료(신봉)" xfId="11591"/>
    <cellStyle name="백_에너지절약계획서(파주운정A14BL)" xfId="11592"/>
    <cellStyle name="백_여수-죽림 세대" xfId="11593"/>
    <cellStyle name="백_여수-죽림 세대_1" xfId="11594"/>
    <cellStyle name="백_우수1(변경)" xfId="11595"/>
    <cellStyle name="백_우수1(변경)_충장 체육공원준공내역 " xfId="11596"/>
    <cellStyle name="백_원가계산서" xfId="11597"/>
    <cellStyle name="백_육본냉방계산서 기본폼" xfId="11598"/>
    <cellStyle name="백_이름정의삭제오류" xfId="11599"/>
    <cellStyle name="백_제연계산서3BL" xfId="11600"/>
    <cellStyle name="백_제연계산서3BL_제연계산서4BL" xfId="11601"/>
    <cellStyle name="백_청라지구  스프링클러 설치" xfId="11602"/>
    <cellStyle name="백_표준" xfId="11603"/>
    <cellStyle name="백분율 [△1]" xfId="11604"/>
    <cellStyle name="백분율 [△2]" xfId="11605"/>
    <cellStyle name="백분율 [0]" xfId="11606"/>
    <cellStyle name="백분율 [2]" xfId="11607"/>
    <cellStyle name="백분율 10" xfId="11608"/>
    <cellStyle name="백분율 11" xfId="11609"/>
    <cellStyle name="백분율 2" xfId="11610"/>
    <cellStyle name="백분율 2 2" xfId="11611"/>
    <cellStyle name="백분율 3" xfId="11612"/>
    <cellStyle name="백분율 3 2" xfId="11613"/>
    <cellStyle name="백분율 4" xfId="11614"/>
    <cellStyle name="백분율 5" xfId="11615"/>
    <cellStyle name="백분율 6" xfId="11616"/>
    <cellStyle name="백분율 7" xfId="11617"/>
    <cellStyle name="백분율 8" xfId="11618"/>
    <cellStyle name="백분율 9" xfId="11619"/>
    <cellStyle name="백분율［△1］" xfId="11620"/>
    <cellStyle name="백분율［△2］" xfId="11621"/>
    <cellStyle name="벭?_Q1 PRODUCT ACTUAL_4월 (2)" xfId="11622"/>
    <cellStyle name="보통 2" xfId="11623"/>
    <cellStyle name="보통 3" xfId="11624"/>
    <cellStyle name="보통 4" xfId="11625"/>
    <cellStyle name="보통 5" xfId="11626"/>
    <cellStyle name="뷭?" xfId="11627"/>
    <cellStyle name="빨간색" xfId="11628"/>
    <cellStyle name="빨강" xfId="11629"/>
    <cellStyle name="선택영역" xfId="11630"/>
    <cellStyle name="선택영역 가운데" xfId="11631"/>
    <cellStyle name="선택영역_토공수량" xfId="11632"/>
    <cellStyle name="선택영역의 가운데" xfId="11633"/>
    <cellStyle name="선택영역의 가운데로" xfId="11634"/>
    <cellStyle name="선택영영" xfId="11635"/>
    <cellStyle name="설계서" xfId="11636"/>
    <cellStyle name="설계서-내용" xfId="11637"/>
    <cellStyle name="설계서-내용-소수점" xfId="11638"/>
    <cellStyle name="설계서-내용-우" xfId="11639"/>
    <cellStyle name="설계서-내용-좌" xfId="11640"/>
    <cellStyle name="설계서-소제목" xfId="11641"/>
    <cellStyle name="설계서-타이틀" xfId="11642"/>
    <cellStyle name="설계서-항목" xfId="11643"/>
    <cellStyle name="설명 텍스트 2" xfId="11644"/>
    <cellStyle name="설명 텍스트 3" xfId="11645"/>
    <cellStyle name="설명 텍스트 4" xfId="11646"/>
    <cellStyle name="설명 텍스트 5" xfId="11647"/>
    <cellStyle name="셀 확인 2" xfId="11648"/>
    <cellStyle name="셀 확인 3" xfId="11649"/>
    <cellStyle name="셀 확인 4" xfId="11650"/>
    <cellStyle name="셀 확인 5" xfId="11651"/>
    <cellStyle name="소수" xfId="11652"/>
    <cellStyle name="소수3" xfId="11653"/>
    <cellStyle name="소수4" xfId="11654"/>
    <cellStyle name="소수점" xfId="11655"/>
    <cellStyle name="소숫점0" xfId="11656"/>
    <cellStyle name="소숫점3" xfId="11657"/>
    <cellStyle name="수량" xfId="11658"/>
    <cellStyle name="수량1" xfId="11659"/>
    <cellStyle name="수량산출" xfId="11660"/>
    <cellStyle name="수목명" xfId="11661"/>
    <cellStyle name="숨김" xfId="11662"/>
    <cellStyle name="숫자" xfId="11663"/>
    <cellStyle name="숫자(R)" xfId="11664"/>
    <cellStyle name="숫자(R) 2" xfId="11665"/>
    <cellStyle name="숫자(R) 3" xfId="11666"/>
    <cellStyle name="숫자(R) 4" xfId="11667"/>
    <cellStyle name="숫자(R) 5" xfId="11668"/>
    <cellStyle name="숫자1" xfId="11669"/>
    <cellStyle name="숫자3" xfId="11670"/>
    <cellStyle name="숫자3R" xfId="11671"/>
    <cellStyle name="숫자3자리" xfId="11672"/>
    <cellStyle name="쉼표 [0]" xfId="1" builtinId="6"/>
    <cellStyle name="쉼표 [0] 2" xfId="11673"/>
    <cellStyle name="쉼표 [0] 2 2" xfId="3"/>
    <cellStyle name="쉼표 [0] 2 2 2" xfId="7"/>
    <cellStyle name="쉼표 [0] 2 2 3" xfId="11674"/>
    <cellStyle name="쉼표 [0] 2 2 4" xfId="11675"/>
    <cellStyle name="쉼표 [0] 2 3" xfId="11676"/>
    <cellStyle name="쉼표 [0] 2 4" xfId="11677"/>
    <cellStyle name="쉼표 [0] 2 5" xfId="11678"/>
    <cellStyle name="쉼표 [0] 2 6" xfId="11679"/>
    <cellStyle name="쉼표 [0] 3" xfId="11680"/>
    <cellStyle name="쉼표 [0] 3 2" xfId="11681"/>
    <cellStyle name="쉼표 [0] 3 3" xfId="11682"/>
    <cellStyle name="쉼표 [0] 3 4" xfId="11683"/>
    <cellStyle name="쉼표 [0] 4" xfId="11684"/>
    <cellStyle name="쉼표 [0] 5" xfId="11685"/>
    <cellStyle name="쉼표 [0] 5 2" xfId="11686"/>
    <cellStyle name="쉼표 [0] 6" xfId="11687"/>
    <cellStyle name="쉼표 [0] 7" xfId="11688"/>
    <cellStyle name="쉼표 [0] 7 2" xfId="11689"/>
    <cellStyle name="쉼표 [0] 7 2 2" xfId="11690"/>
    <cellStyle name="쉼표 [0] 7 2 3" xfId="11691"/>
    <cellStyle name="쉼표 [0] 7 2 4" xfId="11692"/>
    <cellStyle name="쉼표 [0] 7 3" xfId="11693"/>
    <cellStyle name="쉼표 [0] 7 3 2" xfId="11694"/>
    <cellStyle name="쉼표 [0] 7 3 3" xfId="11695"/>
    <cellStyle name="쉼표 [0] 7 3 4" xfId="11696"/>
    <cellStyle name="쉼표 [0] 7 4" xfId="11697"/>
    <cellStyle name="쉼표 [0] 7 5" xfId="11698"/>
    <cellStyle name="쉼표 [0] 7 6" xfId="11699"/>
    <cellStyle name="쉼표 [0] 8" xfId="11700"/>
    <cellStyle name="쉼표 2" xfId="11701"/>
    <cellStyle name="쉼표 2 2" xfId="11702"/>
    <cellStyle name="쉼표 2 2 2" xfId="11703"/>
    <cellStyle name="쉼표 2 2 2 2" xfId="11704"/>
    <cellStyle name="쉼표 2 2 3" xfId="11705"/>
    <cellStyle name="쉼표 2 2 4" xfId="11706"/>
    <cellStyle name="쉼표 2 2 5" xfId="11707"/>
    <cellStyle name="쉼표 2 3" xfId="11708"/>
    <cellStyle name="쉼표 2 4" xfId="11709"/>
    <cellStyle name="쉼표 2 5" xfId="11710"/>
    <cellStyle name="쉼표 3" xfId="11711"/>
    <cellStyle name="쉼표 4" xfId="11712"/>
    <cellStyle name="쉼표 5" xfId="11713"/>
    <cellStyle name="스타일 1" xfId="11714"/>
    <cellStyle name="스타일 1 2" xfId="11715"/>
    <cellStyle name="스타일 10" xfId="11716"/>
    <cellStyle name="스타일 2" xfId="11717"/>
    <cellStyle name="스타일 3" xfId="11718"/>
    <cellStyle name="스타일 4" xfId="11719"/>
    <cellStyle name="스타일 5" xfId="11720"/>
    <cellStyle name="스타일 6" xfId="11721"/>
    <cellStyle name="스타일 7" xfId="11722"/>
    <cellStyle name="스타일 8" xfId="11723"/>
    <cellStyle name="스타일 9" xfId="11724"/>
    <cellStyle name="안건회계법인" xfId="11725"/>
    <cellStyle name="연결된 셀 2" xfId="11726"/>
    <cellStyle name="연결된 셀 3" xfId="11727"/>
    <cellStyle name="연결된 셀 4" xfId="11728"/>
    <cellStyle name="연결된 셀 5" xfId="11729"/>
    <cellStyle name="열어본 하이퍼링크" xfId="11730"/>
    <cellStyle name="영호" xfId="11731"/>
    <cellStyle name="옛체" xfId="11732"/>
    <cellStyle name="왼쪽2" xfId="11733"/>
    <cellStyle name="요약 2" xfId="11734"/>
    <cellStyle name="요약 3" xfId="11735"/>
    <cellStyle name="요약 4" xfId="11736"/>
    <cellStyle name="요약 5" xfId="11737"/>
    <cellStyle name="우괄호_박심배수구조물공" xfId="11738"/>
    <cellStyle name="우측양괄호" xfId="11739"/>
    <cellStyle name="원" xfId="11740"/>
    <cellStyle name="원_감곡문화011128진입가로등케이블삭제한전납입금전부삭제" xfId="11741"/>
    <cellStyle name="원_금호2양수0101" xfId="11742"/>
    <cellStyle name="원_방화실010310" xfId="11743"/>
    <cellStyle name="원_옥동양수0101" xfId="11744"/>
    <cellStyle name="원_용배수로" xfId="11745"/>
    <cellStyle name="원_용배수로토적" xfId="11746"/>
    <cellStyle name="원_재오개양수" xfId="11747"/>
    <cellStyle name="원_증감" xfId="11748"/>
    <cellStyle name="원_하장양수(40HP20HP)020309" xfId="11749"/>
    <cellStyle name="유1" xfId="11750"/>
    <cellStyle name="유상진" xfId="11751"/>
    <cellStyle name="유영" xfId="11752"/>
    <cellStyle name="을지" xfId="11753"/>
    <cellStyle name="음수서식" xfId="11754"/>
    <cellStyle name="일반" xfId="11755"/>
    <cellStyle name="一般_GARMENT STEP FORM HK" xfId="11756"/>
    <cellStyle name="일위대가" xfId="11757"/>
    <cellStyle name="일위-제목" xfId="11758"/>
    <cellStyle name="일위호표번호" xfId="11759"/>
    <cellStyle name="입력 2" xfId="11760"/>
    <cellStyle name="입력 3" xfId="11761"/>
    <cellStyle name="입력 4" xfId="11762"/>
    <cellStyle name="입력 5" xfId="11763"/>
    <cellStyle name="자리수" xfId="11764"/>
    <cellStyle name="자리수 - 유형1" xfId="11765"/>
    <cellStyle name="자리수 10" xfId="11766"/>
    <cellStyle name="자리수 11" xfId="11767"/>
    <cellStyle name="자리수 12" xfId="11768"/>
    <cellStyle name="자리수 2" xfId="11769"/>
    <cellStyle name="자리수 3" xfId="11770"/>
    <cellStyle name="자리수 4" xfId="11771"/>
    <cellStyle name="자리수 5" xfId="11772"/>
    <cellStyle name="자리수 6" xfId="11773"/>
    <cellStyle name="자리수 7" xfId="11774"/>
    <cellStyle name="자리수 8" xfId="11775"/>
    <cellStyle name="자리수 9" xfId="11776"/>
    <cellStyle name="자리수_060901-설계변경내역서(기계수정)" xfId="11777"/>
    <cellStyle name="자리수0" xfId="11778"/>
    <cellStyle name="자리수0 2" xfId="11779"/>
    <cellStyle name="자리수0 3" xfId="11780"/>
    <cellStyle name="자리수0 4" xfId="11781"/>
    <cellStyle name="자리수0 5" xfId="11782"/>
    <cellStyle name="정렬" xfId="11783"/>
    <cellStyle name="정렬범위" xfId="11784"/>
    <cellStyle name="제곱" xfId="11785"/>
    <cellStyle name="제목 1 2" xfId="11786"/>
    <cellStyle name="제목 1 3" xfId="11787"/>
    <cellStyle name="제목 1 4" xfId="11788"/>
    <cellStyle name="제목 1 5" xfId="11789"/>
    <cellStyle name="제목 1(左)" xfId="11790"/>
    <cellStyle name="제목 1(中)" xfId="11791"/>
    <cellStyle name="제목 2 2" xfId="11792"/>
    <cellStyle name="제목 2 3" xfId="11793"/>
    <cellStyle name="제목 2 4" xfId="11794"/>
    <cellStyle name="제목 2 5" xfId="11795"/>
    <cellStyle name="제목 3 2" xfId="11796"/>
    <cellStyle name="제목 3 3" xfId="11797"/>
    <cellStyle name="제목 3 4" xfId="11798"/>
    <cellStyle name="제목 3 5" xfId="11799"/>
    <cellStyle name="제목 4 2" xfId="11800"/>
    <cellStyle name="제목 4 3" xfId="11801"/>
    <cellStyle name="제목 4 4" xfId="11802"/>
    <cellStyle name="제목 4 5" xfId="11803"/>
    <cellStyle name="제목 5" xfId="11804"/>
    <cellStyle name="제목 6" xfId="11805"/>
    <cellStyle name="제목 7" xfId="11806"/>
    <cellStyle name="제목 8" xfId="11807"/>
    <cellStyle name="제목[1 줄]" xfId="11808"/>
    <cellStyle name="제목[2줄 아래]" xfId="11809"/>
    <cellStyle name="제목[2줄 위]" xfId="11810"/>
    <cellStyle name="제목1" xfId="11811"/>
    <cellStyle name="제목1 2" xfId="11812"/>
    <cellStyle name="제목2" xfId="11813"/>
    <cellStyle name="좋음 11" xfId="11814"/>
    <cellStyle name="좋음 2" xfId="11815"/>
    <cellStyle name="좋음 3" xfId="11816"/>
    <cellStyle name="좋음 4" xfId="11817"/>
    <cellStyle name="좋음 5" xfId="11818"/>
    <cellStyle name="좌괄호_박심배수구조물공" xfId="11819"/>
    <cellStyle name="좌측양괄호" xfId="11820"/>
    <cellStyle name="지정되지 않음" xfId="11821"/>
    <cellStyle name="지정되지 않음 2" xfId="11822"/>
    <cellStyle name="지정되지 않음 3" xfId="11823"/>
    <cellStyle name="지정되지 않음 4" xfId="11824"/>
    <cellStyle name="지하철정렬" xfId="11825"/>
    <cellStyle name="千分位[0]_GARMENT STEP FORM HK" xfId="11826"/>
    <cellStyle name="千分位_GARMENT STEP FORM HK" xfId="11827"/>
    <cellStyle name="출력 2" xfId="11828"/>
    <cellStyle name="출력 3" xfId="11829"/>
    <cellStyle name="출력 4" xfId="11830"/>
    <cellStyle name="출력 5" xfId="11831"/>
    <cellStyle name="콤" xfId="11832"/>
    <cellStyle name="콤_00년상반기현황분석(000512)-A.xls Chart 156" xfId="11833"/>
    <cellStyle name="콤_00년상반기현황분석(000512)-A.xls Chart 156_Book1" xfId="11834"/>
    <cellStyle name="콤_00년상반기현황분석(000512)-A.xls Chart 156_사장님IQS개선회의(조립생기팀0816)" xfId="11835"/>
    <cellStyle name="콤_00년상반기현황분석(000512)-A.xls Chart 156_사장님IQS개선회의(조립생기팀0816)_Book1" xfId="11836"/>
    <cellStyle name="콤_00년상반기현황분석(000512)-A.xls Chart 156_사장님IQS개선회의(조립생기팀0816)_인상시부담액(임,단협(1).04.26수정)" xfId="11837"/>
    <cellStyle name="콤_00년상반기현황분석(000512)-A.xls Chart 156_인상시부담액(임,단협(1).04.26수정)" xfId="11838"/>
    <cellStyle name="콤_00년상반기현황분석(000512)-A.xls Chart 156_정이사님보고0907" xfId="11839"/>
    <cellStyle name="콤_00년상반기현황분석(000512)-A.xls Chart 156_정이사님보고0907_Book1" xfId="11840"/>
    <cellStyle name="콤_00년상반기현황분석(000512)-A.xls Chart 156_정이사님보고0907_인상시부담액(임,단협(1).04.26수정)" xfId="11841"/>
    <cellStyle name="콤_00년상반기현황분석(000512)-A.xls Chart 157" xfId="11842"/>
    <cellStyle name="콤_00년상반기현황분석(000512)-A.xls Chart 157_Book1" xfId="11843"/>
    <cellStyle name="콤_00년상반기현황분석(000512)-A.xls Chart 157_사장님IQS개선회의(조립생기팀0816)" xfId="11844"/>
    <cellStyle name="콤_00년상반기현황분석(000512)-A.xls Chart 157_사장님IQS개선회의(조립생기팀0816)_Book1" xfId="11845"/>
    <cellStyle name="콤_00년상반기현황분석(000512)-A.xls Chart 157_사장님IQS개선회의(조립생기팀0816)_인상시부담액(임,단협(1).04.26수정)" xfId="11846"/>
    <cellStyle name="콤_00년상반기현황분석(000512)-A.xls Chart 157_인상시부담액(임,단협(1).04.26수정)" xfId="11847"/>
    <cellStyle name="콤_00년상반기현황분석(000512)-A.xls Chart 157_정이사님보고0907" xfId="11848"/>
    <cellStyle name="콤_00년상반기현황분석(000512)-A.xls Chart 157_정이사님보고0907_Book1" xfId="11849"/>
    <cellStyle name="콤_00년상반기현황분석(000512)-A.xls Chart 157_정이사님보고0907_인상시부담액(임,단협(1).04.26수정)" xfId="11850"/>
    <cellStyle name="콤_00년상반기현황분석(000512)-A.xls Chart 158" xfId="11851"/>
    <cellStyle name="콤_00년상반기현황분석(000512)-A.xls Chart 158_Book1" xfId="11852"/>
    <cellStyle name="콤_00년상반기현황분석(000512)-A.xls Chart 158_사장님IQS개선회의(조립생기팀0816)" xfId="11853"/>
    <cellStyle name="콤_00년상반기현황분석(000512)-A.xls Chart 158_사장님IQS개선회의(조립생기팀0816)_Book1" xfId="11854"/>
    <cellStyle name="콤_00년상반기현황분석(000512)-A.xls Chart 158_사장님IQS개선회의(조립생기팀0816)_인상시부담액(임,단협(1).04.26수정)" xfId="11855"/>
    <cellStyle name="콤_00년상반기현황분석(000512)-A.xls Chart 158_인상시부담액(임,단협(1).04.26수정)" xfId="11856"/>
    <cellStyle name="콤_00년상반기현황분석(000512)-A.xls Chart 158_정이사님보고0907" xfId="11857"/>
    <cellStyle name="콤_00년상반기현황분석(000512)-A.xls Chart 158_정이사님보고0907_Book1" xfId="11858"/>
    <cellStyle name="콤_00년상반기현황분석(000512)-A.xls Chart 158_정이사님보고0907_인상시부담액(임,단협(1).04.26수정)" xfId="11859"/>
    <cellStyle name="콤_00년상반기현황분석(000512)-A.xls Chart 160" xfId="11860"/>
    <cellStyle name="콤_00년상반기현황분석(000512)-A.xls Chart 160_Book1" xfId="11861"/>
    <cellStyle name="콤_00년상반기현황분석(000512)-A.xls Chart 160_사장님IQS개선회의(조립생기팀0816)" xfId="11862"/>
    <cellStyle name="콤_00년상반기현황분석(000512)-A.xls Chart 160_사장님IQS개선회의(조립생기팀0816)_Book1" xfId="11863"/>
    <cellStyle name="콤_00년상반기현황분석(000512)-A.xls Chart 160_사장님IQS개선회의(조립생기팀0816)_인상시부담액(임,단협(1).04.26수정)" xfId="11864"/>
    <cellStyle name="콤_00년상반기현황분석(000512)-A.xls Chart 160_인상시부담액(임,단협(1).04.26수정)" xfId="11865"/>
    <cellStyle name="콤_00년상반기현황분석(000512)-A.xls Chart 160_정이사님보고0907" xfId="11866"/>
    <cellStyle name="콤_00년상반기현황분석(000512)-A.xls Chart 160_정이사님보고0907_Book1" xfId="11867"/>
    <cellStyle name="콤_00년상반기현황분석(000512)-A.xls Chart 160_정이사님보고0907_인상시부담액(임,단협(1).04.26수정)" xfId="11868"/>
    <cellStyle name="콤_00년상반기현황분석(000512)-A.xls Chart 161" xfId="11869"/>
    <cellStyle name="콤_00년상반기현황분석(000512)-A.xls Chart 161_Book1" xfId="11870"/>
    <cellStyle name="콤_00년상반기현황분석(000512)-A.xls Chart 161_사장님IQS개선회의(조립생기팀0816)" xfId="11871"/>
    <cellStyle name="콤_00년상반기현황분석(000512)-A.xls Chart 161_사장님IQS개선회의(조립생기팀0816)_Book1" xfId="11872"/>
    <cellStyle name="콤_00년상반기현황분석(000512)-A.xls Chart 161_사장님IQS개선회의(조립생기팀0816)_인상시부담액(임,단협(1).04.26수정)" xfId="11873"/>
    <cellStyle name="콤_00년상반기현황분석(000512)-A.xls Chart 161_인상시부담액(임,단협(1).04.26수정)" xfId="11874"/>
    <cellStyle name="콤_00년상반기현황분석(000512)-A.xls Chart 161_정이사님보고0907" xfId="11875"/>
    <cellStyle name="콤_00년상반기현황분석(000512)-A.xls Chart 161_정이사님보고0907_Book1" xfId="11876"/>
    <cellStyle name="콤_00년상반기현황분석(000512)-A.xls Chart 161_정이사님보고0907_인상시부담액(임,단협(1).04.26수정)" xfId="11877"/>
    <cellStyle name="콤_071030-조경공사" xfId="11878"/>
    <cellStyle name="콤_107통신단-사무동신축" xfId="11879"/>
    <cellStyle name="콤_BOOK1" xfId="11880"/>
    <cellStyle name="콤_Book1_1" xfId="11881"/>
    <cellStyle name="콤_Book1_1_제연계산서4BL" xfId="11882"/>
    <cellStyle name="콤_BOOK1_대구대현 3BL 소화계산서" xfId="11883"/>
    <cellStyle name="콤_BOOK1_대구대현 3BL 소화계산서_제연계산서4BL" xfId="11884"/>
    <cellStyle name="콤_BOOK1_소화계산서(제연압력조종가능)-20070801" xfId="11885"/>
    <cellStyle name="콤_BOOK1_소화계산서(제연압력조종가능)-20070801_제연계산서4BL" xfId="11886"/>
    <cellStyle name="콤_BOOK1_제연계산서3BL" xfId="11887"/>
    <cellStyle name="콤_BOOK1_제연계산서3BL_제연계산서4BL" xfId="11888"/>
    <cellStyle name="콤_IQS00년 상반기보고000520(소장)-1" xfId="11889"/>
    <cellStyle name="콤_IQS00년 상반기보고000520(소장)-1.xls Chart 156" xfId="11890"/>
    <cellStyle name="콤_IQS00년 상반기보고000520(소장)-1.xls Chart 156_Book1" xfId="11891"/>
    <cellStyle name="콤_IQS00년 상반기보고000520(소장)-1.xls Chart 156_사장님IQS개선회의(조립생기팀0816)" xfId="11892"/>
    <cellStyle name="콤_IQS00년 상반기보고000520(소장)-1.xls Chart 156_사장님IQS개선회의(조립생기팀0816)_Book1" xfId="11893"/>
    <cellStyle name="콤_IQS00년 상반기보고000520(소장)-1.xls Chart 156_사장님IQS개선회의(조립생기팀0816)_인상시부담액(임,단협(1).04.26수정)" xfId="11894"/>
    <cellStyle name="콤_IQS00년 상반기보고000520(소장)-1.xls Chart 156_인상시부담액(임,단협(1).04.26수정)" xfId="11895"/>
    <cellStyle name="콤_IQS00년 상반기보고000520(소장)-1.xls Chart 156_정이사님보고0907" xfId="11896"/>
    <cellStyle name="콤_IQS00년 상반기보고000520(소장)-1.xls Chart 156_정이사님보고0907_Book1" xfId="11897"/>
    <cellStyle name="콤_IQS00년 상반기보고000520(소장)-1.xls Chart 156_정이사님보고0907_인상시부담액(임,단협(1).04.26수정)" xfId="11898"/>
    <cellStyle name="콤_IQS00년 상반기보고000520(소장)-1.xls Chart 157" xfId="11899"/>
    <cellStyle name="콤_IQS00년 상반기보고000520(소장)-1.xls Chart 157_Book1" xfId="11900"/>
    <cellStyle name="콤_IQS00년 상반기보고000520(소장)-1.xls Chart 157_사장님IQS개선회의(조립생기팀0816)" xfId="11901"/>
    <cellStyle name="콤_IQS00년 상반기보고000520(소장)-1.xls Chart 157_사장님IQS개선회의(조립생기팀0816)_Book1" xfId="11902"/>
    <cellStyle name="콤_IQS00년 상반기보고000520(소장)-1.xls Chart 157_사장님IQS개선회의(조립생기팀0816)_인상시부담액(임,단협(1).04.26수정)" xfId="11903"/>
    <cellStyle name="콤_IQS00년 상반기보고000520(소장)-1.xls Chart 157_인상시부담액(임,단협(1).04.26수정)" xfId="11904"/>
    <cellStyle name="콤_IQS00년 상반기보고000520(소장)-1.xls Chart 157_정이사님보고0907" xfId="11905"/>
    <cellStyle name="콤_IQS00년 상반기보고000520(소장)-1.xls Chart 157_정이사님보고0907_Book1" xfId="11906"/>
    <cellStyle name="콤_IQS00년 상반기보고000520(소장)-1.xls Chart 157_정이사님보고0907_인상시부담액(임,단협(1).04.26수정)" xfId="11907"/>
    <cellStyle name="콤_IQS00년 상반기보고000520(소장)-1.xls Chart 158" xfId="11908"/>
    <cellStyle name="콤_IQS00년 상반기보고000520(소장)-1.xls Chart 158_Book1" xfId="11909"/>
    <cellStyle name="콤_IQS00년 상반기보고000520(소장)-1.xls Chart 158_사장님IQS개선회의(조립생기팀0816)" xfId="11910"/>
    <cellStyle name="콤_IQS00년 상반기보고000520(소장)-1.xls Chart 158_사장님IQS개선회의(조립생기팀0816)_Book1" xfId="11911"/>
    <cellStyle name="콤_IQS00년 상반기보고000520(소장)-1.xls Chart 158_사장님IQS개선회의(조립생기팀0816)_인상시부담액(임,단협(1).04.26수정)" xfId="11912"/>
    <cellStyle name="콤_IQS00년 상반기보고000520(소장)-1.xls Chart 158_인상시부담액(임,단협(1).04.26수정)" xfId="11913"/>
    <cellStyle name="콤_IQS00년 상반기보고000520(소장)-1.xls Chart 158_정이사님보고0907" xfId="11914"/>
    <cellStyle name="콤_IQS00년 상반기보고000520(소장)-1.xls Chart 158_정이사님보고0907_Book1" xfId="11915"/>
    <cellStyle name="콤_IQS00년 상반기보고000520(소장)-1.xls Chart 158_정이사님보고0907_인상시부담액(임,단협(1).04.26수정)" xfId="11916"/>
    <cellStyle name="콤_IQS00년 상반기보고000520(소장)-1.xls Chart 160" xfId="11917"/>
    <cellStyle name="콤_IQS00년 상반기보고000520(소장)-1.xls Chart 160_Book1" xfId="11918"/>
    <cellStyle name="콤_IQS00년 상반기보고000520(소장)-1.xls Chart 160_사장님IQS개선회의(조립생기팀0816)" xfId="11919"/>
    <cellStyle name="콤_IQS00년 상반기보고000520(소장)-1.xls Chart 160_사장님IQS개선회의(조립생기팀0816)_Book1" xfId="11920"/>
    <cellStyle name="콤_IQS00년 상반기보고000520(소장)-1.xls Chart 160_사장님IQS개선회의(조립생기팀0816)_인상시부담액(임,단협(1).04.26수정)" xfId="11921"/>
    <cellStyle name="콤_IQS00년 상반기보고000520(소장)-1.xls Chart 160_인상시부담액(임,단협(1).04.26수정)" xfId="11922"/>
    <cellStyle name="콤_IQS00년 상반기보고000520(소장)-1.xls Chart 160_정이사님보고0907" xfId="11923"/>
    <cellStyle name="콤_IQS00년 상반기보고000520(소장)-1.xls Chart 160_정이사님보고0907_Book1" xfId="11924"/>
    <cellStyle name="콤_IQS00년 상반기보고000520(소장)-1.xls Chart 160_정이사님보고0907_인상시부담액(임,단협(1).04.26수정)" xfId="11925"/>
    <cellStyle name="콤_IQS00년 상반기보고000520(소장)-1.xls Chart 161" xfId="11926"/>
    <cellStyle name="콤_IQS00년 상반기보고000520(소장)-1.xls Chart 161_Book1" xfId="11927"/>
    <cellStyle name="콤_IQS00년 상반기보고000520(소장)-1.xls Chart 161_사장님IQS개선회의(조립생기팀0816)" xfId="11928"/>
    <cellStyle name="콤_IQS00년 상반기보고000520(소장)-1.xls Chart 161_사장님IQS개선회의(조립생기팀0816)_Book1" xfId="11929"/>
    <cellStyle name="콤_IQS00년 상반기보고000520(소장)-1.xls Chart 161_사장님IQS개선회의(조립생기팀0816)_인상시부담액(임,단협(1).04.26수정)" xfId="11930"/>
    <cellStyle name="콤_IQS00년 상반기보고000520(소장)-1.xls Chart 161_인상시부담액(임,단협(1).04.26수정)" xfId="11931"/>
    <cellStyle name="콤_IQS00년 상반기보고000520(소장)-1.xls Chart 161_정이사님보고0907" xfId="11932"/>
    <cellStyle name="콤_IQS00년 상반기보고000520(소장)-1.xls Chart 161_정이사님보고0907_Book1" xfId="11933"/>
    <cellStyle name="콤_IQS00년 상반기보고000520(소장)-1.xls Chart 161_정이사님보고0907_인상시부담액(임,단협(1).04.26수정)" xfId="11934"/>
    <cellStyle name="콤_IQS00년 상반기보고000520(소장)-1_Book1" xfId="11935"/>
    <cellStyle name="콤_IQS00년 상반기보고000520(소장)-1_사장님IQS개선회의(조립생기팀0816)" xfId="11936"/>
    <cellStyle name="콤_IQS00년 상반기보고000520(소장)-1_사장님IQS개선회의(조립생기팀0816)_Book1" xfId="11937"/>
    <cellStyle name="콤_IQS00년 상반기보고000520(소장)-1_사장님IQS개선회의(조립생기팀0816)_인상시부담액(임,단협(1).04.26수정)" xfId="11938"/>
    <cellStyle name="콤_IQS00년 상반기보고000520(소장)-1_인상시부담액(임,단협(1).04.26수정)" xfId="11939"/>
    <cellStyle name="콤_IQS00년 상반기보고000520(소장)-1_정이사님보고0907" xfId="11940"/>
    <cellStyle name="콤_IQS00년 상반기보고000520(소장)-1_정이사님보고0907_Book1" xfId="11941"/>
    <cellStyle name="콤_IQS00년 상반기보고000520(소장)-1_정이사님보고0907_인상시부담액(임,단협(1).04.26수정)" xfId="11942"/>
    <cellStyle name="콤_KKK(GS)" xfId="11943"/>
    <cellStyle name="콤_LLL(송림)" xfId="11944"/>
    <cellStyle name="콤_SJ120525A.남양주 도농동 근린생활시설 신축공사(12.06.26)" xfId="11945"/>
    <cellStyle name="콤_SJ120526.화성시 반송동 근생및다가구주택 신축공사(12.06.12)" xfId="11946"/>
    <cellStyle name="콤_SJ120604.2012년임대APT주차장확보사업공사(12.06.07)" xfId="11947"/>
    <cellStyle name="콤_SJ120915.입장휴게소" xfId="11948"/>
    <cellStyle name="콤_계산서(공릉동)" xfId="11949"/>
    <cellStyle name="콤_냉방계산서 기본폼" xfId="11950"/>
    <cellStyle name="콤_다_01_지역냉방계산서_광주" xfId="11951"/>
    <cellStyle name="콤_대구대현 3BL 소화계산서" xfId="11952"/>
    <cellStyle name="콤_대구대현 3BL 소화계산서_제연계산서4BL" xfId="11953"/>
    <cellStyle name="콤_별첨-1" xfId="11954"/>
    <cellStyle name="콤_석촌동꽃마을빌딩" xfId="11955"/>
    <cellStyle name="콤_석촌동꽃마을빌딩_107통신단-사무동신축" xfId="11956"/>
    <cellStyle name="콤_석촌동꽃마을빌딩_BOOK1" xfId="11957"/>
    <cellStyle name="콤_석촌동꽃마을빌딩_BOOK1_제연계산서4BL" xfId="11958"/>
    <cellStyle name="콤_석촌동꽃마을빌딩_KKK(GS)" xfId="11959"/>
    <cellStyle name="콤_석촌동꽃마을빌딩_LLL(송림)" xfId="11960"/>
    <cellStyle name="콤_석촌동꽃마을빌딩_계산서(공릉동)" xfId="11961"/>
    <cellStyle name="콤_석촌동꽃마을빌딩_냉방계산서 기본폼" xfId="11962"/>
    <cellStyle name="콤_석촌동꽃마을빌딩_다_01_지역냉방계산서_광주" xfId="11963"/>
    <cellStyle name="콤_석촌동꽃마을빌딩_별첨-1" xfId="11964"/>
    <cellStyle name="콤_석촌동꽃마을빌딩_소화계산서(공릉동)" xfId="11965"/>
    <cellStyle name="콤_석촌동꽃마을빌딩_아파트" xfId="11966"/>
    <cellStyle name="콤_석촌동꽃마을빌딩_아파트(송림)" xfId="11967"/>
    <cellStyle name="콤_석촌동꽃마을빌딩_에너지근거자료(GS)" xfId="11968"/>
    <cellStyle name="콤_석촌동꽃마을빌딩_에너지근거자료(신봉)" xfId="11969"/>
    <cellStyle name="콤_석촌동꽃마을빌딩_에너지절약계획서(파주운정A14BL)" xfId="11970"/>
    <cellStyle name="콤_석촌동꽃마을빌딩_육본냉방계산서 기본폼" xfId="11971"/>
    <cellStyle name="콤_석촌동꽃마을빌딩_제연계산서4BL" xfId="11972"/>
    <cellStyle name="콤_석촌동꽃마을빌딩_표준" xfId="11973"/>
    <cellStyle name="콤_성산아파트" xfId="11974"/>
    <cellStyle name="콤_성산아파트_107통신단-사무동신축" xfId="11975"/>
    <cellStyle name="콤_성산아파트_BOOK1" xfId="11976"/>
    <cellStyle name="콤_성산아파트_BOOK1_제연계산서4BL" xfId="11977"/>
    <cellStyle name="콤_성산아파트_KKK(GS)" xfId="11978"/>
    <cellStyle name="콤_성산아파트_LLL(송림)" xfId="11979"/>
    <cellStyle name="콤_성산아파트_계산서(공릉동)" xfId="11980"/>
    <cellStyle name="콤_성산아파트_냉방계산서 기본폼" xfId="11981"/>
    <cellStyle name="콤_성산아파트_다_01_지역냉방계산서_광주" xfId="11982"/>
    <cellStyle name="콤_성산아파트_별첨-1" xfId="11983"/>
    <cellStyle name="콤_성산아파트_소화계산서(공릉동)" xfId="11984"/>
    <cellStyle name="콤_성산아파트_아파트" xfId="11985"/>
    <cellStyle name="콤_성산아파트_아파트(송림)" xfId="11986"/>
    <cellStyle name="콤_성산아파트_에너지근거자료(GS)" xfId="11987"/>
    <cellStyle name="콤_성산아파트_에너지근거자료(신봉)" xfId="11988"/>
    <cellStyle name="콤_성산아파트_에너지절약계획서(파주운정A14BL)" xfId="11989"/>
    <cellStyle name="콤_성산아파트_육본냉방계산서 기본폼" xfId="11990"/>
    <cellStyle name="콤_성산아파트_제연계산서4BL" xfId="11991"/>
    <cellStyle name="콤_성산아파트_표준" xfId="11992"/>
    <cellStyle name="콤_소화계산서(공릉동)" xfId="11993"/>
    <cellStyle name="콤_소화계산서(제연압력조종가능)-20070801" xfId="11994"/>
    <cellStyle name="콤_소화계산서(제연압력조종가능)-20070801_제연계산서4BL" xfId="11995"/>
    <cellStyle name="콤_신성교회" xfId="11996"/>
    <cellStyle name="콤_신성교회_107통신단-사무동신축" xfId="11997"/>
    <cellStyle name="콤_신성교회_BOOK1" xfId="11998"/>
    <cellStyle name="콤_신성교회_BOOK1_제연계산서4BL" xfId="11999"/>
    <cellStyle name="콤_신성교회_KKK(GS)" xfId="12000"/>
    <cellStyle name="콤_신성교회_LLL(송림)" xfId="12001"/>
    <cellStyle name="콤_신성교회_계산서(공릉동)" xfId="12002"/>
    <cellStyle name="콤_신성교회_냉방계산서 기본폼" xfId="12003"/>
    <cellStyle name="콤_신성교회_다_01_지역냉방계산서_광주" xfId="12004"/>
    <cellStyle name="콤_신성교회_별첨-1" xfId="12005"/>
    <cellStyle name="콤_신성교회_소화계산서(공릉동)" xfId="12006"/>
    <cellStyle name="콤_신성교회_아파트" xfId="12007"/>
    <cellStyle name="콤_신성교회_아파트(송림)" xfId="12008"/>
    <cellStyle name="콤_신성교회_에너지근거자료(GS)" xfId="12009"/>
    <cellStyle name="콤_신성교회_에너지근거자료(신봉)" xfId="12010"/>
    <cellStyle name="콤_신성교회_에너지절약계획서(파주운정A14BL)" xfId="12011"/>
    <cellStyle name="콤_신성교회_육본냉방계산서 기본폼" xfId="12012"/>
    <cellStyle name="콤_신성교회_제연계산서4BL" xfId="12013"/>
    <cellStyle name="콤_신성교회_표준" xfId="12014"/>
    <cellStyle name="콤_아파트" xfId="12015"/>
    <cellStyle name="콤_아파트(송림)" xfId="12016"/>
    <cellStyle name="콤_에너지근거자료(GS)" xfId="12017"/>
    <cellStyle name="콤_에너지근거자료(신봉)" xfId="12018"/>
    <cellStyle name="콤_에너지절약계획서(파주운정A14BL)" xfId="12019"/>
    <cellStyle name="콤_여수-죽림 세대" xfId="12020"/>
    <cellStyle name="콤_여수-죽림 세대_1" xfId="12021"/>
    <cellStyle name="콤_원가계산서" xfId="12022"/>
    <cellStyle name="콤_육본냉방계산서 기본폼" xfId="12023"/>
    <cellStyle name="콤_제연계산서3BL" xfId="12024"/>
    <cellStyle name="콤_제연계산서3BL_제연계산서4BL" xfId="12025"/>
    <cellStyle name="콤_충장 체육공원준공내역 " xfId="12026"/>
    <cellStyle name="콤_표준" xfId="12027"/>
    <cellStyle name="콤냡?&lt;_x000f_$??: `1_1 " xfId="12028"/>
    <cellStyle name="콤마" xfId="12029"/>
    <cellStyle name="콤마 [" xfId="12030"/>
    <cellStyle name="콤마 [#]" xfId="12031"/>
    <cellStyle name="콤마 []" xfId="12032"/>
    <cellStyle name="콤마 [_여수-죽림 세대" xfId="12033"/>
    <cellStyle name="콤마 [0.00]" xfId="12034"/>
    <cellStyle name="콤마 [0]" xfId="12035"/>
    <cellStyle name="콤마 [0]기기자재비" xfId="12036"/>
    <cellStyle name="콤마 [000]" xfId="12037"/>
    <cellStyle name="콤마 [1]" xfId="12038"/>
    <cellStyle name="콤마 [2]" xfId="12039"/>
    <cellStyle name="콤마 [2] 2" xfId="12040"/>
    <cellStyle name="콤마 [3]" xfId="12041"/>
    <cellStyle name="콤마 [금액]" xfId="12042"/>
    <cellStyle name="콤마 [소수]" xfId="12043"/>
    <cellStyle name="콤마 [수량]" xfId="12044"/>
    <cellStyle name="콤마 1" xfId="12045"/>
    <cellStyle name="콤마[ ]" xfId="12046"/>
    <cellStyle name="콤마[ ] 2" xfId="12047"/>
    <cellStyle name="콤마[*]" xfId="12048"/>
    <cellStyle name="콤마[,]" xfId="12049"/>
    <cellStyle name="콤마[.]" xfId="12050"/>
    <cellStyle name="콤마[0]" xfId="12051"/>
    <cellStyle name="콤마[0] 2" xfId="12052"/>
    <cellStyle name="콤마[0] 3" xfId="12053"/>
    <cellStyle name="콤마[0] 4" xfId="12054"/>
    <cellStyle name="콤마[0] 5" xfId="12055"/>
    <cellStyle name="콤마_ " xfId="12056"/>
    <cellStyle name="콤마숫자" xfId="12057"/>
    <cellStyle name="쾰화_증컿요인 (2(_자금운쇌 " xfId="12058"/>
    <cellStyle name="통" xfId="12059"/>
    <cellStyle name="통_00년상반기현황분석(000512)-A.xls Chart 156" xfId="12060"/>
    <cellStyle name="통_00년상반기현황분석(000512)-A.xls Chart 156_Book1" xfId="12061"/>
    <cellStyle name="통_00년상반기현황분석(000512)-A.xls Chart 156_사장님IQS개선회의(조립생기팀0816)" xfId="12062"/>
    <cellStyle name="통_00년상반기현황분석(000512)-A.xls Chart 156_사장님IQS개선회의(조립생기팀0816)_Book1" xfId="12063"/>
    <cellStyle name="통_00년상반기현황분석(000512)-A.xls Chart 156_사장님IQS개선회의(조립생기팀0816)_인상시부담액(임,단협(1).04.26수정)" xfId="12064"/>
    <cellStyle name="통_00년상반기현황분석(000512)-A.xls Chart 156_인상시부담액(임,단협(1).04.26수정)" xfId="12065"/>
    <cellStyle name="통_00년상반기현황분석(000512)-A.xls Chart 156_정이사님보고0907" xfId="12066"/>
    <cellStyle name="통_00년상반기현황분석(000512)-A.xls Chart 156_정이사님보고0907_Book1" xfId="12067"/>
    <cellStyle name="통_00년상반기현황분석(000512)-A.xls Chart 156_정이사님보고0907_인상시부담액(임,단협(1).04.26수정)" xfId="12068"/>
    <cellStyle name="통_00년상반기현황분석(000512)-A.xls Chart 157" xfId="12069"/>
    <cellStyle name="통_00년상반기현황분석(000512)-A.xls Chart 157_Book1" xfId="12070"/>
    <cellStyle name="통_00년상반기현황분석(000512)-A.xls Chart 157_사장님IQS개선회의(조립생기팀0816)" xfId="12071"/>
    <cellStyle name="통_00년상반기현황분석(000512)-A.xls Chart 157_사장님IQS개선회의(조립생기팀0816)_Book1" xfId="12072"/>
    <cellStyle name="통_00년상반기현황분석(000512)-A.xls Chart 157_사장님IQS개선회의(조립생기팀0816)_인상시부담액(임,단협(1).04.26수정)" xfId="12073"/>
    <cellStyle name="통_00년상반기현황분석(000512)-A.xls Chart 157_인상시부담액(임,단협(1).04.26수정)" xfId="12074"/>
    <cellStyle name="통_00년상반기현황분석(000512)-A.xls Chart 157_정이사님보고0907" xfId="12075"/>
    <cellStyle name="통_00년상반기현황분석(000512)-A.xls Chart 157_정이사님보고0907_Book1" xfId="12076"/>
    <cellStyle name="통_00년상반기현황분석(000512)-A.xls Chart 157_정이사님보고0907_인상시부담액(임,단협(1).04.26수정)" xfId="12077"/>
    <cellStyle name="통_00년상반기현황분석(000512)-A.xls Chart 158" xfId="12078"/>
    <cellStyle name="통_00년상반기현황분석(000512)-A.xls Chart 158_Book1" xfId="12079"/>
    <cellStyle name="통_00년상반기현황분석(000512)-A.xls Chart 158_사장님IQS개선회의(조립생기팀0816)" xfId="12080"/>
    <cellStyle name="통_00년상반기현황분석(000512)-A.xls Chart 158_사장님IQS개선회의(조립생기팀0816)_Book1" xfId="12081"/>
    <cellStyle name="통_00년상반기현황분석(000512)-A.xls Chart 158_사장님IQS개선회의(조립생기팀0816)_인상시부담액(임,단협(1).04.26수정)" xfId="12082"/>
    <cellStyle name="통_00년상반기현황분석(000512)-A.xls Chart 158_인상시부담액(임,단협(1).04.26수정)" xfId="12083"/>
    <cellStyle name="통_00년상반기현황분석(000512)-A.xls Chart 158_정이사님보고0907" xfId="12084"/>
    <cellStyle name="통_00년상반기현황분석(000512)-A.xls Chart 158_정이사님보고0907_Book1" xfId="12085"/>
    <cellStyle name="통_00년상반기현황분석(000512)-A.xls Chart 158_정이사님보고0907_인상시부담액(임,단협(1).04.26수정)" xfId="12086"/>
    <cellStyle name="통_00년상반기현황분석(000512)-A.xls Chart 160" xfId="12087"/>
    <cellStyle name="통_00년상반기현황분석(000512)-A.xls Chart 160_Book1" xfId="12088"/>
    <cellStyle name="통_00년상반기현황분석(000512)-A.xls Chart 160_사장님IQS개선회의(조립생기팀0816)" xfId="12089"/>
    <cellStyle name="통_00년상반기현황분석(000512)-A.xls Chart 160_사장님IQS개선회의(조립생기팀0816)_Book1" xfId="12090"/>
    <cellStyle name="통_00년상반기현황분석(000512)-A.xls Chart 160_사장님IQS개선회의(조립생기팀0816)_인상시부담액(임,단협(1).04.26수정)" xfId="12091"/>
    <cellStyle name="통_00년상반기현황분석(000512)-A.xls Chart 160_인상시부담액(임,단협(1).04.26수정)" xfId="12092"/>
    <cellStyle name="통_00년상반기현황분석(000512)-A.xls Chart 160_정이사님보고0907" xfId="12093"/>
    <cellStyle name="통_00년상반기현황분석(000512)-A.xls Chart 160_정이사님보고0907_Book1" xfId="12094"/>
    <cellStyle name="통_00년상반기현황분석(000512)-A.xls Chart 160_정이사님보고0907_인상시부담액(임,단협(1).04.26수정)" xfId="12095"/>
    <cellStyle name="통_00년상반기현황분석(000512)-A.xls Chart 161" xfId="12096"/>
    <cellStyle name="통_00년상반기현황분석(000512)-A.xls Chart 161_Book1" xfId="12097"/>
    <cellStyle name="통_00년상반기현황분석(000512)-A.xls Chart 161_사장님IQS개선회의(조립생기팀0816)" xfId="12098"/>
    <cellStyle name="통_00년상반기현황분석(000512)-A.xls Chart 161_사장님IQS개선회의(조립생기팀0816)_Book1" xfId="12099"/>
    <cellStyle name="통_00년상반기현황분석(000512)-A.xls Chart 161_사장님IQS개선회의(조립생기팀0816)_인상시부담액(임,단협(1).04.26수정)" xfId="12100"/>
    <cellStyle name="통_00년상반기현황분석(000512)-A.xls Chart 161_인상시부담액(임,단협(1).04.26수정)" xfId="12101"/>
    <cellStyle name="통_00년상반기현황분석(000512)-A.xls Chart 161_정이사님보고0907" xfId="12102"/>
    <cellStyle name="통_00년상반기현황분석(000512)-A.xls Chart 161_정이사님보고0907_Book1" xfId="12103"/>
    <cellStyle name="통_00년상반기현황분석(000512)-A.xls Chart 161_정이사님보고0907_인상시부담액(임,단협(1).04.26수정)" xfId="12104"/>
    <cellStyle name="통_071030-조경공사" xfId="12105"/>
    <cellStyle name="통_107통신단-사무동신축" xfId="12106"/>
    <cellStyle name="통_BOOK1" xfId="12107"/>
    <cellStyle name="통_BOOK1_대구대현 3BL 소화계산서" xfId="12108"/>
    <cellStyle name="통_BOOK1_대구대현 3BL 소화계산서_제연계산서4BL" xfId="12109"/>
    <cellStyle name="통_BOOK1_소화계산서(제연압력조종가능)-20070801" xfId="12110"/>
    <cellStyle name="통_BOOK1_소화계산서(제연압력조종가능)-20070801_제연계산서4BL" xfId="12111"/>
    <cellStyle name="통_BOOK1_제연계산서3BL" xfId="12112"/>
    <cellStyle name="통_BOOK1_제연계산서3BL_제연계산서4BL" xfId="12113"/>
    <cellStyle name="통_IQS00년 상반기보고000520(소장)-1" xfId="12114"/>
    <cellStyle name="통_IQS00년 상반기보고000520(소장)-1.xls Chart 156" xfId="12115"/>
    <cellStyle name="통_IQS00년 상반기보고000520(소장)-1.xls Chart 156_Book1" xfId="12116"/>
    <cellStyle name="통_IQS00년 상반기보고000520(소장)-1.xls Chart 156_사장님IQS개선회의(조립생기팀0816)" xfId="12117"/>
    <cellStyle name="통_IQS00년 상반기보고000520(소장)-1.xls Chart 156_사장님IQS개선회의(조립생기팀0816)_Book1" xfId="12118"/>
    <cellStyle name="통_IQS00년 상반기보고000520(소장)-1.xls Chart 156_사장님IQS개선회의(조립생기팀0816)_인상시부담액(임,단협(1).04.26수정)" xfId="12119"/>
    <cellStyle name="통_IQS00년 상반기보고000520(소장)-1.xls Chart 156_인상시부담액(임,단협(1).04.26수정)" xfId="12120"/>
    <cellStyle name="통_IQS00년 상반기보고000520(소장)-1.xls Chart 156_정이사님보고0907" xfId="12121"/>
    <cellStyle name="통_IQS00년 상반기보고000520(소장)-1.xls Chart 156_정이사님보고0907_Book1" xfId="12122"/>
    <cellStyle name="통_IQS00년 상반기보고000520(소장)-1.xls Chart 156_정이사님보고0907_인상시부담액(임,단협(1).04.26수정)" xfId="12123"/>
    <cellStyle name="통_IQS00년 상반기보고000520(소장)-1.xls Chart 157" xfId="12124"/>
    <cellStyle name="통_IQS00년 상반기보고000520(소장)-1.xls Chart 157_Book1" xfId="12125"/>
    <cellStyle name="통_IQS00년 상반기보고000520(소장)-1.xls Chart 157_사장님IQS개선회의(조립생기팀0816)" xfId="12126"/>
    <cellStyle name="통_IQS00년 상반기보고000520(소장)-1.xls Chart 157_사장님IQS개선회의(조립생기팀0816)_Book1" xfId="12127"/>
    <cellStyle name="통_IQS00년 상반기보고000520(소장)-1.xls Chart 157_사장님IQS개선회의(조립생기팀0816)_인상시부담액(임,단협(1).04.26수정)" xfId="12128"/>
    <cellStyle name="통_IQS00년 상반기보고000520(소장)-1.xls Chart 157_인상시부담액(임,단협(1).04.26수정)" xfId="12129"/>
    <cellStyle name="통_IQS00년 상반기보고000520(소장)-1.xls Chart 157_정이사님보고0907" xfId="12130"/>
    <cellStyle name="통_IQS00년 상반기보고000520(소장)-1.xls Chart 157_정이사님보고0907_Book1" xfId="12131"/>
    <cellStyle name="통_IQS00년 상반기보고000520(소장)-1.xls Chart 157_정이사님보고0907_인상시부담액(임,단협(1).04.26수정)" xfId="12132"/>
    <cellStyle name="통_IQS00년 상반기보고000520(소장)-1.xls Chart 158" xfId="12133"/>
    <cellStyle name="통_IQS00년 상반기보고000520(소장)-1.xls Chart 158_Book1" xfId="12134"/>
    <cellStyle name="통_IQS00년 상반기보고000520(소장)-1.xls Chart 158_사장님IQS개선회의(조립생기팀0816)" xfId="12135"/>
    <cellStyle name="통_IQS00년 상반기보고000520(소장)-1.xls Chart 158_사장님IQS개선회의(조립생기팀0816)_Book1" xfId="12136"/>
    <cellStyle name="통_IQS00년 상반기보고000520(소장)-1.xls Chart 158_사장님IQS개선회의(조립생기팀0816)_인상시부담액(임,단협(1).04.26수정)" xfId="12137"/>
    <cellStyle name="통_IQS00년 상반기보고000520(소장)-1.xls Chart 158_인상시부담액(임,단협(1).04.26수정)" xfId="12138"/>
    <cellStyle name="통_IQS00년 상반기보고000520(소장)-1.xls Chart 158_정이사님보고0907" xfId="12139"/>
    <cellStyle name="통_IQS00년 상반기보고000520(소장)-1.xls Chart 158_정이사님보고0907_Book1" xfId="12140"/>
    <cellStyle name="통_IQS00년 상반기보고000520(소장)-1.xls Chart 158_정이사님보고0907_인상시부담액(임,단협(1).04.26수정)" xfId="12141"/>
    <cellStyle name="통_IQS00년 상반기보고000520(소장)-1.xls Chart 160" xfId="12142"/>
    <cellStyle name="통_IQS00년 상반기보고000520(소장)-1.xls Chart 160_Book1" xfId="12143"/>
    <cellStyle name="통_IQS00년 상반기보고000520(소장)-1.xls Chart 160_사장님IQS개선회의(조립생기팀0816)" xfId="12144"/>
    <cellStyle name="통_IQS00년 상반기보고000520(소장)-1.xls Chart 160_사장님IQS개선회의(조립생기팀0816)_Book1" xfId="12145"/>
    <cellStyle name="통_IQS00년 상반기보고000520(소장)-1.xls Chart 160_사장님IQS개선회의(조립생기팀0816)_인상시부담액(임,단협(1).04.26수정)" xfId="12146"/>
    <cellStyle name="통_IQS00년 상반기보고000520(소장)-1.xls Chart 160_인상시부담액(임,단협(1).04.26수정)" xfId="12147"/>
    <cellStyle name="통_IQS00년 상반기보고000520(소장)-1.xls Chart 160_정이사님보고0907" xfId="12148"/>
    <cellStyle name="통_IQS00년 상반기보고000520(소장)-1.xls Chart 160_정이사님보고0907_Book1" xfId="12149"/>
    <cellStyle name="통_IQS00년 상반기보고000520(소장)-1.xls Chart 160_정이사님보고0907_인상시부담액(임,단협(1).04.26수정)" xfId="12150"/>
    <cellStyle name="통_IQS00년 상반기보고000520(소장)-1.xls Chart 161" xfId="12151"/>
    <cellStyle name="통_IQS00년 상반기보고000520(소장)-1.xls Chart 161_Book1" xfId="12152"/>
    <cellStyle name="통_IQS00년 상반기보고000520(소장)-1.xls Chart 161_사장님IQS개선회의(조립생기팀0816)" xfId="12153"/>
    <cellStyle name="통_IQS00년 상반기보고000520(소장)-1.xls Chart 161_사장님IQS개선회의(조립생기팀0816)_Book1" xfId="12154"/>
    <cellStyle name="통_IQS00년 상반기보고000520(소장)-1.xls Chart 161_사장님IQS개선회의(조립생기팀0816)_인상시부담액(임,단협(1).04.26수정)" xfId="12155"/>
    <cellStyle name="통_IQS00년 상반기보고000520(소장)-1.xls Chart 161_인상시부담액(임,단협(1).04.26수정)" xfId="12156"/>
    <cellStyle name="통_IQS00년 상반기보고000520(소장)-1.xls Chart 161_정이사님보고0907" xfId="12157"/>
    <cellStyle name="통_IQS00년 상반기보고000520(소장)-1.xls Chart 161_정이사님보고0907_Book1" xfId="12158"/>
    <cellStyle name="통_IQS00년 상반기보고000520(소장)-1.xls Chart 161_정이사님보고0907_인상시부담액(임,단협(1).04.26수정)" xfId="12159"/>
    <cellStyle name="통_IQS00년 상반기보고000520(소장)-1_Book1" xfId="12160"/>
    <cellStyle name="통_IQS00년 상반기보고000520(소장)-1_사장님IQS개선회의(조립생기팀0816)" xfId="12161"/>
    <cellStyle name="통_IQS00년 상반기보고000520(소장)-1_사장님IQS개선회의(조립생기팀0816)_Book1" xfId="12162"/>
    <cellStyle name="통_IQS00년 상반기보고000520(소장)-1_사장님IQS개선회의(조립생기팀0816)_인상시부담액(임,단협(1).04.26수정)" xfId="12163"/>
    <cellStyle name="통_IQS00년 상반기보고000520(소장)-1_인상시부담액(임,단협(1).04.26수정)" xfId="12164"/>
    <cellStyle name="통_IQS00년 상반기보고000520(소장)-1_정이사님보고0907" xfId="12165"/>
    <cellStyle name="통_IQS00년 상반기보고000520(소장)-1_정이사님보고0907_Book1" xfId="12166"/>
    <cellStyle name="통_IQS00년 상반기보고000520(소장)-1_정이사님보고0907_인상시부담액(임,단협(1).04.26수정)" xfId="12167"/>
    <cellStyle name="통_KKK(GS)" xfId="12168"/>
    <cellStyle name="통_LLL(송림)" xfId="12169"/>
    <cellStyle name="통_SJ120525A.남양주 도농동 근린생활시설 신축공사(12.06.26)" xfId="12170"/>
    <cellStyle name="통_SJ120526.화성시 반송동 근생및다가구주택 신축공사(12.06.12)" xfId="12171"/>
    <cellStyle name="통_SJ120604.2012년임대APT주차장확보사업공사(12.06.07)" xfId="12172"/>
    <cellStyle name="통_SJ120915.입장휴게소" xfId="12173"/>
    <cellStyle name="통_계산서(공릉동)" xfId="12174"/>
    <cellStyle name="통_냉방계산서 기본폼" xfId="12175"/>
    <cellStyle name="통_다_01_지역냉방계산서_광주" xfId="12176"/>
    <cellStyle name="통_별첨-1" xfId="12177"/>
    <cellStyle name="통_석촌동꽃마을빌딩" xfId="12178"/>
    <cellStyle name="통_석촌동꽃마을빌딩_107통신단-사무동신축" xfId="12179"/>
    <cellStyle name="통_석촌동꽃마을빌딩_BOOK1" xfId="12180"/>
    <cellStyle name="통_석촌동꽃마을빌딩_BOOK1_제연계산서4BL" xfId="12181"/>
    <cellStyle name="통_석촌동꽃마을빌딩_KKK(GS)" xfId="12182"/>
    <cellStyle name="통_석촌동꽃마을빌딩_LLL(송림)" xfId="12183"/>
    <cellStyle name="통_석촌동꽃마을빌딩_계산서(공릉동)" xfId="12184"/>
    <cellStyle name="통_석촌동꽃마을빌딩_냉방계산서 기본폼" xfId="12185"/>
    <cellStyle name="통_석촌동꽃마을빌딩_다_01_지역냉방계산서_광주" xfId="12186"/>
    <cellStyle name="통_석촌동꽃마을빌딩_별첨-1" xfId="12187"/>
    <cellStyle name="통_석촌동꽃마을빌딩_소화계산서(공릉동)" xfId="12188"/>
    <cellStyle name="통_석촌동꽃마을빌딩_아파트" xfId="12189"/>
    <cellStyle name="통_석촌동꽃마을빌딩_아파트(송림)" xfId="12190"/>
    <cellStyle name="통_석촌동꽃마을빌딩_에너지근거자료(GS)" xfId="12191"/>
    <cellStyle name="통_석촌동꽃마을빌딩_에너지근거자료(신봉)" xfId="12192"/>
    <cellStyle name="통_석촌동꽃마을빌딩_에너지절약계획서(파주운정A14BL)" xfId="12193"/>
    <cellStyle name="통_석촌동꽃마을빌딩_육본냉방계산서 기본폼" xfId="12194"/>
    <cellStyle name="통_석촌동꽃마을빌딩_제연계산서4BL" xfId="12195"/>
    <cellStyle name="통_석촌동꽃마을빌딩_표준" xfId="12196"/>
    <cellStyle name="통_성산아파트" xfId="12197"/>
    <cellStyle name="통_성산아파트_107통신단-사무동신축" xfId="12198"/>
    <cellStyle name="통_성산아파트_BOOK1" xfId="12199"/>
    <cellStyle name="통_성산아파트_BOOK1_제연계산서4BL" xfId="12200"/>
    <cellStyle name="통_성산아파트_KKK(GS)" xfId="12201"/>
    <cellStyle name="통_성산아파트_LLL(송림)" xfId="12202"/>
    <cellStyle name="통_성산아파트_계산서(공릉동)" xfId="12203"/>
    <cellStyle name="통_성산아파트_냉방계산서 기본폼" xfId="12204"/>
    <cellStyle name="통_성산아파트_다_01_지역냉방계산서_광주" xfId="12205"/>
    <cellStyle name="통_성산아파트_별첨-1" xfId="12206"/>
    <cellStyle name="통_성산아파트_소화계산서(공릉동)" xfId="12207"/>
    <cellStyle name="통_성산아파트_아파트" xfId="12208"/>
    <cellStyle name="통_성산아파트_아파트(송림)" xfId="12209"/>
    <cellStyle name="통_성산아파트_에너지근거자료(GS)" xfId="12210"/>
    <cellStyle name="통_성산아파트_에너지근거자료(신봉)" xfId="12211"/>
    <cellStyle name="통_성산아파트_에너지절약계획서(파주운정A14BL)" xfId="12212"/>
    <cellStyle name="통_성산아파트_육본냉방계산서 기본폼" xfId="12213"/>
    <cellStyle name="통_성산아파트_제연계산서4BL" xfId="12214"/>
    <cellStyle name="통_성산아파트_표준" xfId="12215"/>
    <cellStyle name="통_소화계산서(공릉동)" xfId="12216"/>
    <cellStyle name="통_신성교회" xfId="12217"/>
    <cellStyle name="통_신성교회_107통신단-사무동신축" xfId="12218"/>
    <cellStyle name="통_신성교회_BOOK1" xfId="12219"/>
    <cellStyle name="통_신성교회_BOOK1_제연계산서4BL" xfId="12220"/>
    <cellStyle name="통_신성교회_KKK(GS)" xfId="12221"/>
    <cellStyle name="통_신성교회_LLL(송림)" xfId="12222"/>
    <cellStyle name="통_신성교회_계산서(공릉동)" xfId="12223"/>
    <cellStyle name="통_신성교회_냉방계산서 기본폼" xfId="12224"/>
    <cellStyle name="통_신성교회_다_01_지역냉방계산서_광주" xfId="12225"/>
    <cellStyle name="통_신성교회_대구대현 3BL 소화계산서" xfId="12226"/>
    <cellStyle name="통_신성교회_대구대현 3BL 소화계산서_제연계산서4BL" xfId="12227"/>
    <cellStyle name="통_신성교회_별첨-1" xfId="12228"/>
    <cellStyle name="통_신성교회_소화계산서(공릉동)" xfId="12229"/>
    <cellStyle name="통_신성교회_소화계산서(제연압력조종가능)-20070801" xfId="12230"/>
    <cellStyle name="통_신성교회_소화계산서(제연압력조종가능)-20070801_제연계산서4BL" xfId="12231"/>
    <cellStyle name="통_신성교회_아파트" xfId="12232"/>
    <cellStyle name="통_신성교회_아파트(송림)" xfId="12233"/>
    <cellStyle name="통_신성교회_에너지근거자료(GS)" xfId="12234"/>
    <cellStyle name="통_신성교회_에너지근거자료(신봉)" xfId="12235"/>
    <cellStyle name="통_신성교회_에너지절약계획서(파주운정A14BL)" xfId="12236"/>
    <cellStyle name="통_신성교회_육본냉방계산서 기본폼" xfId="12237"/>
    <cellStyle name="통_신성교회_제연계산서3BL" xfId="12238"/>
    <cellStyle name="통_신성교회_제연계산서3BL_제연계산서4BL" xfId="12239"/>
    <cellStyle name="통_신성교회_표준" xfId="12240"/>
    <cellStyle name="통_아파트" xfId="12241"/>
    <cellStyle name="통_아파트(송림)" xfId="12242"/>
    <cellStyle name="통_에너지근거자료(GS)" xfId="12243"/>
    <cellStyle name="통_에너지근거자료(신봉)" xfId="12244"/>
    <cellStyle name="통_에너지절약계획서(파주운정A14BL)" xfId="12245"/>
    <cellStyle name="통_여수-죽림 세대" xfId="12246"/>
    <cellStyle name="통_여수-죽림 세대_1" xfId="12247"/>
    <cellStyle name="통_원가계산서" xfId="12248"/>
    <cellStyle name="통_육본냉방계산서 기본폼" xfId="12249"/>
    <cellStyle name="통_제연계산서4BL" xfId="12250"/>
    <cellStyle name="통_충장 체육공원준공내역 " xfId="12251"/>
    <cellStyle name="통_표준" xfId="12252"/>
    <cellStyle name="통화 [" xfId="12253"/>
    <cellStyle name="통화 [0] 2" xfId="12254"/>
    <cellStyle name="통화 [0] 2 2" xfId="12255"/>
    <cellStyle name="통화 [0] 2 3" xfId="12256"/>
    <cellStyle name="통화 [0] 2 4" xfId="12257"/>
    <cellStyle name="통화 [0] 3" xfId="12258"/>
    <cellStyle name="통화 [0] 4" xfId="12259"/>
    <cellStyle name="통화 [0㉝〸" xfId="12260"/>
    <cellStyle name="통화 2" xfId="12261"/>
    <cellStyle name="통화 2 2" xfId="12262"/>
    <cellStyle name="팒" xfId="12263"/>
    <cellStyle name="퍼센트" xfId="12264"/>
    <cellStyle name="퍼센트 2" xfId="12265"/>
    <cellStyle name="퍼센트 3" xfId="12266"/>
    <cellStyle name="퍼센트 4" xfId="12267"/>
    <cellStyle name="퍼센트 5" xfId="12268"/>
    <cellStyle name="표" xfId="12269"/>
    <cellStyle name="표 2" xfId="12270"/>
    <cellStyle name="표(가는선,가운데,중앙)" xfId="12271"/>
    <cellStyle name="표(가는선,왼쪽,중앙)" xfId="12272"/>
    <cellStyle name="표(세로쓰기)" xfId="12273"/>
    <cellStyle name="표_00년상반기현황분석(000512)-A.xls Chart 156" xfId="12274"/>
    <cellStyle name="표_00년상반기현황분석(000512)-A.xls Chart 156_Book1" xfId="12275"/>
    <cellStyle name="표_00년상반기현황분석(000512)-A.xls Chart 156_사장님IQS개선회의(조립생기팀0816)" xfId="12276"/>
    <cellStyle name="표_00년상반기현황분석(000512)-A.xls Chart 156_사장님IQS개선회의(조립생기팀0816)_Book1" xfId="12277"/>
    <cellStyle name="표_00년상반기현황분석(000512)-A.xls Chart 156_사장님IQS개선회의(조립생기팀0816)_인상시부담액(임,단협(1).04.26수정)" xfId="12278"/>
    <cellStyle name="표_00년상반기현황분석(000512)-A.xls Chart 156_인상시부담액(임,단협(1).04.26수정)" xfId="12279"/>
    <cellStyle name="표_00년상반기현황분석(000512)-A.xls Chart 156_정이사님보고0907" xfId="12280"/>
    <cellStyle name="표_00년상반기현황분석(000512)-A.xls Chart 156_정이사님보고0907_Book1" xfId="12281"/>
    <cellStyle name="표_00년상반기현황분석(000512)-A.xls Chart 156_정이사님보고0907_인상시부담액(임,단협(1).04.26수정)" xfId="12282"/>
    <cellStyle name="표_00년상반기현황분석(000512)-A.xls Chart 157" xfId="12283"/>
    <cellStyle name="표_00년상반기현황분석(000512)-A.xls Chart 157_Book1" xfId="12284"/>
    <cellStyle name="표_00년상반기현황분석(000512)-A.xls Chart 157_사장님IQS개선회의(조립생기팀0816)" xfId="12285"/>
    <cellStyle name="표_00년상반기현황분석(000512)-A.xls Chart 157_사장님IQS개선회의(조립생기팀0816)_Book1" xfId="12286"/>
    <cellStyle name="표_00년상반기현황분석(000512)-A.xls Chart 157_사장님IQS개선회의(조립생기팀0816)_인상시부담액(임,단협(1).04.26수정)" xfId="12287"/>
    <cellStyle name="표_00년상반기현황분석(000512)-A.xls Chart 157_인상시부담액(임,단협(1).04.26수정)" xfId="12288"/>
    <cellStyle name="표_00년상반기현황분석(000512)-A.xls Chart 157_정이사님보고0907" xfId="12289"/>
    <cellStyle name="표_00년상반기현황분석(000512)-A.xls Chart 157_정이사님보고0907_Book1" xfId="12290"/>
    <cellStyle name="표_00년상반기현황분석(000512)-A.xls Chart 157_정이사님보고0907_인상시부담액(임,단협(1).04.26수정)" xfId="12291"/>
    <cellStyle name="표_00년상반기현황분석(000512)-A.xls Chart 158" xfId="12292"/>
    <cellStyle name="표_00년상반기현황분석(000512)-A.xls Chart 158_Book1" xfId="12293"/>
    <cellStyle name="표_00년상반기현황분석(000512)-A.xls Chart 158_사장님IQS개선회의(조립생기팀0816)" xfId="12294"/>
    <cellStyle name="표_00년상반기현황분석(000512)-A.xls Chart 158_사장님IQS개선회의(조립생기팀0816)_Book1" xfId="12295"/>
    <cellStyle name="표_00년상반기현황분석(000512)-A.xls Chart 158_사장님IQS개선회의(조립생기팀0816)_인상시부담액(임,단협(1).04.26수정)" xfId="12296"/>
    <cellStyle name="표_00년상반기현황분석(000512)-A.xls Chart 158_인상시부담액(임,단협(1).04.26수정)" xfId="12297"/>
    <cellStyle name="표_00년상반기현황분석(000512)-A.xls Chart 158_정이사님보고0907" xfId="12298"/>
    <cellStyle name="표_00년상반기현황분석(000512)-A.xls Chart 158_정이사님보고0907_Book1" xfId="12299"/>
    <cellStyle name="표_00년상반기현황분석(000512)-A.xls Chart 158_정이사님보고0907_인상시부담액(임,단협(1).04.26수정)" xfId="12300"/>
    <cellStyle name="표_00년상반기현황분석(000512)-A.xls Chart 160" xfId="12301"/>
    <cellStyle name="표_00년상반기현황분석(000512)-A.xls Chart 160_Book1" xfId="12302"/>
    <cellStyle name="표_00년상반기현황분석(000512)-A.xls Chart 160_사장님IQS개선회의(조립생기팀0816)" xfId="12303"/>
    <cellStyle name="표_00년상반기현황분석(000512)-A.xls Chart 160_사장님IQS개선회의(조립생기팀0816)_Book1" xfId="12304"/>
    <cellStyle name="표_00년상반기현황분석(000512)-A.xls Chart 160_사장님IQS개선회의(조립생기팀0816)_인상시부담액(임,단협(1).04.26수정)" xfId="12305"/>
    <cellStyle name="표_00년상반기현황분석(000512)-A.xls Chart 160_인상시부담액(임,단협(1).04.26수정)" xfId="12306"/>
    <cellStyle name="표_00년상반기현황분석(000512)-A.xls Chart 160_정이사님보고0907" xfId="12307"/>
    <cellStyle name="표_00년상반기현황분석(000512)-A.xls Chart 160_정이사님보고0907_Book1" xfId="12308"/>
    <cellStyle name="표_00년상반기현황분석(000512)-A.xls Chart 160_정이사님보고0907_인상시부담액(임,단협(1).04.26수정)" xfId="12309"/>
    <cellStyle name="표_00년상반기현황분석(000512)-A.xls Chart 161" xfId="12310"/>
    <cellStyle name="표_00년상반기현황분석(000512)-A.xls Chart 161_Book1" xfId="12311"/>
    <cellStyle name="표_00년상반기현황분석(000512)-A.xls Chart 161_사장님IQS개선회의(조립생기팀0816)" xfId="12312"/>
    <cellStyle name="표_00년상반기현황분석(000512)-A.xls Chart 161_사장님IQS개선회의(조립생기팀0816)_Book1" xfId="12313"/>
    <cellStyle name="표_00년상반기현황분석(000512)-A.xls Chart 161_사장님IQS개선회의(조립생기팀0816)_인상시부담액(임,단협(1).04.26수정)" xfId="12314"/>
    <cellStyle name="표_00년상반기현황분석(000512)-A.xls Chart 161_인상시부담액(임,단협(1).04.26수정)" xfId="12315"/>
    <cellStyle name="표_00년상반기현황분석(000512)-A.xls Chart 161_정이사님보고0907" xfId="12316"/>
    <cellStyle name="표_00년상반기현황분석(000512)-A.xls Chart 161_정이사님보고0907_Book1" xfId="12317"/>
    <cellStyle name="표_00년상반기현황분석(000512)-A.xls Chart 161_정이사님보고0907_인상시부담액(임,단협(1).04.26수정)" xfId="12318"/>
    <cellStyle name="표_071030-조경공사" xfId="12319"/>
    <cellStyle name="표_107통신단-사무동신축" xfId="12320"/>
    <cellStyle name="표_BOOK1" xfId="12321"/>
    <cellStyle name="표_BOOK1_대구대현 3BL 소화계산서" xfId="12322"/>
    <cellStyle name="표_BOOK1_대구대현 3BL 소화계산서_제연계산서4BL" xfId="12323"/>
    <cellStyle name="표_BOOK1_소화계산서(제연압력조종가능)-20070801" xfId="12324"/>
    <cellStyle name="표_BOOK1_소화계산서(제연압력조종가능)-20070801_제연계산서4BL" xfId="12325"/>
    <cellStyle name="표_BOOK1_제연계산서3BL" xfId="12326"/>
    <cellStyle name="표_BOOK1_제연계산서3BL_제연계산서4BL" xfId="12327"/>
    <cellStyle name="표_IQS00년 상반기보고000520(소장)-1" xfId="12328"/>
    <cellStyle name="표_IQS00년 상반기보고000520(소장)-1.xls Chart 156" xfId="12329"/>
    <cellStyle name="표_IQS00년 상반기보고000520(소장)-1.xls Chart 156_Book1" xfId="12330"/>
    <cellStyle name="표_IQS00년 상반기보고000520(소장)-1.xls Chart 156_사장님IQS개선회의(조립생기팀0816)" xfId="12331"/>
    <cellStyle name="표_IQS00년 상반기보고000520(소장)-1.xls Chart 156_사장님IQS개선회의(조립생기팀0816)_Book1" xfId="12332"/>
    <cellStyle name="표_IQS00년 상반기보고000520(소장)-1.xls Chart 156_사장님IQS개선회의(조립생기팀0816)_인상시부담액(임,단협(1).04.26수정)" xfId="12333"/>
    <cellStyle name="표_IQS00년 상반기보고000520(소장)-1.xls Chart 156_인상시부담액(임,단협(1).04.26수정)" xfId="12334"/>
    <cellStyle name="표_IQS00년 상반기보고000520(소장)-1.xls Chart 156_정이사님보고0907" xfId="12335"/>
    <cellStyle name="표_IQS00년 상반기보고000520(소장)-1.xls Chart 156_정이사님보고0907_Book1" xfId="12336"/>
    <cellStyle name="표_IQS00년 상반기보고000520(소장)-1.xls Chart 156_정이사님보고0907_인상시부담액(임,단협(1).04.26수정)" xfId="12337"/>
    <cellStyle name="표_IQS00년 상반기보고000520(소장)-1.xls Chart 157" xfId="12338"/>
    <cellStyle name="표_IQS00년 상반기보고000520(소장)-1.xls Chart 157_Book1" xfId="12339"/>
    <cellStyle name="표_IQS00년 상반기보고000520(소장)-1.xls Chart 157_사장님IQS개선회의(조립생기팀0816)" xfId="12340"/>
    <cellStyle name="표_IQS00년 상반기보고000520(소장)-1.xls Chart 157_사장님IQS개선회의(조립생기팀0816)_Book1" xfId="12341"/>
    <cellStyle name="표_IQS00년 상반기보고000520(소장)-1.xls Chart 157_사장님IQS개선회의(조립생기팀0816)_인상시부담액(임,단협(1).04.26수정)" xfId="12342"/>
    <cellStyle name="표_IQS00년 상반기보고000520(소장)-1.xls Chart 157_인상시부담액(임,단협(1).04.26수정)" xfId="12343"/>
    <cellStyle name="표_IQS00년 상반기보고000520(소장)-1.xls Chart 157_정이사님보고0907" xfId="12344"/>
    <cellStyle name="표_IQS00년 상반기보고000520(소장)-1.xls Chart 157_정이사님보고0907_Book1" xfId="12345"/>
    <cellStyle name="표_IQS00년 상반기보고000520(소장)-1.xls Chart 157_정이사님보고0907_인상시부담액(임,단협(1).04.26수정)" xfId="12346"/>
    <cellStyle name="표_IQS00년 상반기보고000520(소장)-1.xls Chart 158" xfId="12347"/>
    <cellStyle name="표_IQS00년 상반기보고000520(소장)-1.xls Chart 158_Book1" xfId="12348"/>
    <cellStyle name="표_IQS00년 상반기보고000520(소장)-1.xls Chart 158_사장님IQS개선회의(조립생기팀0816)" xfId="12349"/>
    <cellStyle name="표_IQS00년 상반기보고000520(소장)-1.xls Chart 158_사장님IQS개선회의(조립생기팀0816)_Book1" xfId="12350"/>
    <cellStyle name="표_IQS00년 상반기보고000520(소장)-1.xls Chart 158_사장님IQS개선회의(조립생기팀0816)_인상시부담액(임,단협(1).04.26수정)" xfId="12351"/>
    <cellStyle name="표_IQS00년 상반기보고000520(소장)-1.xls Chart 158_인상시부담액(임,단협(1).04.26수정)" xfId="12352"/>
    <cellStyle name="표_IQS00년 상반기보고000520(소장)-1.xls Chart 158_정이사님보고0907" xfId="12353"/>
    <cellStyle name="표_IQS00년 상반기보고000520(소장)-1.xls Chart 158_정이사님보고0907_Book1" xfId="12354"/>
    <cellStyle name="표_IQS00년 상반기보고000520(소장)-1.xls Chart 158_정이사님보고0907_인상시부담액(임,단협(1).04.26수정)" xfId="12355"/>
    <cellStyle name="표_IQS00년 상반기보고000520(소장)-1.xls Chart 160" xfId="12356"/>
    <cellStyle name="표_IQS00년 상반기보고000520(소장)-1.xls Chart 160_Book1" xfId="12357"/>
    <cellStyle name="표_IQS00년 상반기보고000520(소장)-1.xls Chart 160_사장님IQS개선회의(조립생기팀0816)" xfId="12358"/>
    <cellStyle name="표_IQS00년 상반기보고000520(소장)-1.xls Chart 160_사장님IQS개선회의(조립생기팀0816)_Book1" xfId="12359"/>
    <cellStyle name="표_IQS00년 상반기보고000520(소장)-1.xls Chart 160_사장님IQS개선회의(조립생기팀0816)_인상시부담액(임,단협(1).04.26수정)" xfId="12360"/>
    <cellStyle name="표_IQS00년 상반기보고000520(소장)-1.xls Chart 160_인상시부담액(임,단협(1).04.26수정)" xfId="12361"/>
    <cellStyle name="표_IQS00년 상반기보고000520(소장)-1.xls Chart 160_정이사님보고0907" xfId="12362"/>
    <cellStyle name="표_IQS00년 상반기보고000520(소장)-1.xls Chart 160_정이사님보고0907_Book1" xfId="12363"/>
    <cellStyle name="표_IQS00년 상반기보고000520(소장)-1.xls Chart 160_정이사님보고0907_인상시부담액(임,단협(1).04.26수정)" xfId="12364"/>
    <cellStyle name="표_IQS00년 상반기보고000520(소장)-1.xls Chart 161" xfId="12365"/>
    <cellStyle name="표_IQS00년 상반기보고000520(소장)-1.xls Chart 161_Book1" xfId="12366"/>
    <cellStyle name="표_IQS00년 상반기보고000520(소장)-1.xls Chart 161_사장님IQS개선회의(조립생기팀0816)" xfId="12367"/>
    <cellStyle name="표_IQS00년 상반기보고000520(소장)-1.xls Chart 161_사장님IQS개선회의(조립생기팀0816)_Book1" xfId="12368"/>
    <cellStyle name="표_IQS00년 상반기보고000520(소장)-1.xls Chart 161_사장님IQS개선회의(조립생기팀0816)_인상시부담액(임,단협(1).04.26수정)" xfId="12369"/>
    <cellStyle name="표_IQS00년 상반기보고000520(소장)-1.xls Chart 161_인상시부담액(임,단협(1).04.26수정)" xfId="12370"/>
    <cellStyle name="표_IQS00년 상반기보고000520(소장)-1.xls Chart 161_정이사님보고0907" xfId="12371"/>
    <cellStyle name="표_IQS00년 상반기보고000520(소장)-1.xls Chart 161_정이사님보고0907_Book1" xfId="12372"/>
    <cellStyle name="표_IQS00년 상반기보고000520(소장)-1.xls Chart 161_정이사님보고0907_인상시부담액(임,단협(1).04.26수정)" xfId="12373"/>
    <cellStyle name="표_IQS00년 상반기보고000520(소장)-1_Book1" xfId="12374"/>
    <cellStyle name="표_IQS00년 상반기보고000520(소장)-1_사장님IQS개선회의(조립생기팀0816)" xfId="12375"/>
    <cellStyle name="표_IQS00년 상반기보고000520(소장)-1_사장님IQS개선회의(조립생기팀0816)_Book1" xfId="12376"/>
    <cellStyle name="표_IQS00년 상반기보고000520(소장)-1_사장님IQS개선회의(조립생기팀0816)_인상시부담액(임,단협(1).04.26수정)" xfId="12377"/>
    <cellStyle name="표_IQS00년 상반기보고000520(소장)-1_인상시부담액(임,단협(1).04.26수정)" xfId="12378"/>
    <cellStyle name="표_IQS00년 상반기보고000520(소장)-1_정이사님보고0907" xfId="12379"/>
    <cellStyle name="표_IQS00년 상반기보고000520(소장)-1_정이사님보고0907_Book1" xfId="12380"/>
    <cellStyle name="표_IQS00년 상반기보고000520(소장)-1_정이사님보고0907_인상시부담액(임,단협(1).04.26수정)" xfId="12381"/>
    <cellStyle name="표_KKK(GS)" xfId="12382"/>
    <cellStyle name="표_LLL(송림)" xfId="12383"/>
    <cellStyle name="표_SJ120525A.남양주 도농동 근린생활시설 신축공사(12.06.26)" xfId="12384"/>
    <cellStyle name="표_SJ120526.화성시 반송동 근생및다가구주택 신축공사(12.06.12)" xfId="12385"/>
    <cellStyle name="표_SJ120604.2012년임대APT주차장확보사업공사(12.06.07)" xfId="12386"/>
    <cellStyle name="표_SJ120915.입장휴게소" xfId="12387"/>
    <cellStyle name="표_강릉 솔향기 공원 조성공사-설변" xfId="12388"/>
    <cellStyle name="표_계산서(공릉동)" xfId="12389"/>
    <cellStyle name="표_냉방계산서 기본폼" xfId="12390"/>
    <cellStyle name="표_다_01_지역냉방계산서_광주" xfId="12391"/>
    <cellStyle name="표_대구대현 3BL 소화계산서" xfId="12392"/>
    <cellStyle name="표_대구대현 3BL 소화계산서_제연계산서4BL" xfId="12393"/>
    <cellStyle name="표_별첨-1" xfId="12394"/>
    <cellStyle name="표_석촌동꽃마을빌딩" xfId="12395"/>
    <cellStyle name="표_석촌동꽃마을빌딩_107통신단-사무동신축" xfId="12396"/>
    <cellStyle name="표_석촌동꽃마을빌딩_BOOK1" xfId="12397"/>
    <cellStyle name="표_석촌동꽃마을빌딩_BOOK1_제연계산서4BL" xfId="12398"/>
    <cellStyle name="표_석촌동꽃마을빌딩_KKK(GS)" xfId="12399"/>
    <cellStyle name="표_석촌동꽃마을빌딩_LLL(송림)" xfId="12400"/>
    <cellStyle name="표_석촌동꽃마을빌딩_계산서(공릉동)" xfId="12401"/>
    <cellStyle name="표_석촌동꽃마을빌딩_냉방계산서 기본폼" xfId="12402"/>
    <cellStyle name="표_석촌동꽃마을빌딩_다_01_지역냉방계산서_광주" xfId="12403"/>
    <cellStyle name="표_석촌동꽃마을빌딩_별첨-1" xfId="12404"/>
    <cellStyle name="표_석촌동꽃마을빌딩_소화계산서(공릉동)" xfId="12405"/>
    <cellStyle name="표_석촌동꽃마을빌딩_아파트" xfId="12406"/>
    <cellStyle name="표_석촌동꽃마을빌딩_아파트(송림)" xfId="12407"/>
    <cellStyle name="표_석촌동꽃마을빌딩_에너지근거자료(GS)" xfId="12408"/>
    <cellStyle name="표_석촌동꽃마을빌딩_에너지근거자료(신봉)" xfId="12409"/>
    <cellStyle name="표_석촌동꽃마을빌딩_에너지절약계획서(파주운정A14BL)" xfId="12410"/>
    <cellStyle name="표_석촌동꽃마을빌딩_육본냉방계산서 기본폼" xfId="12411"/>
    <cellStyle name="표_석촌동꽃마을빌딩_제연계산서4BL" xfId="12412"/>
    <cellStyle name="표_석촌동꽃마을빌딩_표준" xfId="12413"/>
    <cellStyle name="표_성산아파트" xfId="12414"/>
    <cellStyle name="표_성산아파트_107통신단-사무동신축" xfId="12415"/>
    <cellStyle name="표_성산아파트_BOOK1" xfId="12416"/>
    <cellStyle name="표_성산아파트_BOOK1_제연계산서4BL" xfId="12417"/>
    <cellStyle name="표_성산아파트_KKK(GS)" xfId="12418"/>
    <cellStyle name="표_성산아파트_LLL(송림)" xfId="12419"/>
    <cellStyle name="표_성산아파트_계산서(공릉동)" xfId="12420"/>
    <cellStyle name="표_성산아파트_냉방계산서 기본폼" xfId="12421"/>
    <cellStyle name="표_성산아파트_다_01_지역냉방계산서_광주" xfId="12422"/>
    <cellStyle name="표_성산아파트_별첨-1" xfId="12423"/>
    <cellStyle name="표_성산아파트_소화계산서(공릉동)" xfId="12424"/>
    <cellStyle name="표_성산아파트_아파트" xfId="12425"/>
    <cellStyle name="표_성산아파트_아파트(송림)" xfId="12426"/>
    <cellStyle name="표_성산아파트_에너지근거자료(GS)" xfId="12427"/>
    <cellStyle name="표_성산아파트_에너지근거자료(신봉)" xfId="12428"/>
    <cellStyle name="표_성산아파트_에너지절약계획서(파주운정A14BL)" xfId="12429"/>
    <cellStyle name="표_성산아파트_육본냉방계산서 기본폼" xfId="12430"/>
    <cellStyle name="표_성산아파트_제연계산서4BL" xfId="12431"/>
    <cellStyle name="표_성산아파트_표준" xfId="12432"/>
    <cellStyle name="표_소화계산서(공릉동)" xfId="12433"/>
    <cellStyle name="표_소화계산서(제연압력조종가능)-20070801" xfId="12434"/>
    <cellStyle name="표_소화계산서(제연압력조종가능)-20070801_제연계산서4BL" xfId="12435"/>
    <cellStyle name="표_신성교회" xfId="12436"/>
    <cellStyle name="표_신성교회_107통신단-사무동신축" xfId="12437"/>
    <cellStyle name="표_신성교회_BOOK1" xfId="12438"/>
    <cellStyle name="표_신성교회_BOOK1_제연계산서4BL" xfId="12439"/>
    <cellStyle name="표_신성교회_KKK(GS)" xfId="12440"/>
    <cellStyle name="표_신성교회_LLL(송림)" xfId="12441"/>
    <cellStyle name="표_신성교회_계산서(공릉동)" xfId="12442"/>
    <cellStyle name="표_신성교회_냉방계산서 기본폼" xfId="12443"/>
    <cellStyle name="표_신성교회_다_01_지역냉방계산서_광주" xfId="12444"/>
    <cellStyle name="표_신성교회_별첨-1" xfId="12445"/>
    <cellStyle name="표_신성교회_소화계산서(공릉동)" xfId="12446"/>
    <cellStyle name="표_신성교회_아파트" xfId="12447"/>
    <cellStyle name="표_신성교회_아파트(송림)" xfId="12448"/>
    <cellStyle name="표_신성교회_에너지근거자료(GS)" xfId="12449"/>
    <cellStyle name="표_신성교회_에너지근거자료(신봉)" xfId="12450"/>
    <cellStyle name="표_신성교회_에너지절약계획서(파주운정A14BL)" xfId="12451"/>
    <cellStyle name="표_신성교회_육본냉방계산서 기본폼" xfId="12452"/>
    <cellStyle name="표_신성교회_제연계산서4BL" xfId="12453"/>
    <cellStyle name="표_신성교회_표준" xfId="12454"/>
    <cellStyle name="표_아파트" xfId="12455"/>
    <cellStyle name="표_아파트(송림)" xfId="12456"/>
    <cellStyle name="표_에너지근거자료(GS)" xfId="12457"/>
    <cellStyle name="표_에너지근거자료(신봉)" xfId="12458"/>
    <cellStyle name="표_에너지절약계획서(파주운정A14BL)" xfId="12459"/>
    <cellStyle name="표_여수-죽림 세대" xfId="12460"/>
    <cellStyle name="표_여수-죽림 세대_1" xfId="12461"/>
    <cellStyle name="표_원가계산서" xfId="12462"/>
    <cellStyle name="표_육본냉방계산서 기본폼" xfId="12463"/>
    <cellStyle name="표_이름정의삭제오류" xfId="12464"/>
    <cellStyle name="표_제연계산서3BL" xfId="12465"/>
    <cellStyle name="표_제연계산서3BL_제연계산서4BL" xfId="12466"/>
    <cellStyle name="표_청라지구  스프링클러 설치" xfId="12467"/>
    <cellStyle name="표_충장 체육공원준공내역 " xfId="12468"/>
    <cellStyle name="표_표준" xfId="12469"/>
    <cellStyle name="표10" xfId="12470"/>
    <cellStyle name="표13" xfId="12471"/>
    <cellStyle name="표머릿글(上)" xfId="12472"/>
    <cellStyle name="표머릿글(中)" xfId="12473"/>
    <cellStyle name="표머릿글(下)" xfId="12474"/>
    <cellStyle name="표준" xfId="0" builtinId="0"/>
    <cellStyle name="표준 10" xfId="12475"/>
    <cellStyle name="표준 10 2" xfId="12476"/>
    <cellStyle name="표준 10_김포한강5블럭 부속동-일위대가" xfId="12477"/>
    <cellStyle name="표준 11" xfId="12478"/>
    <cellStyle name="표준 11 2" xfId="12479"/>
    <cellStyle name="표준 11_김포한강5블럭 부속동-일위대가" xfId="12480"/>
    <cellStyle name="표준 12" xfId="12481"/>
    <cellStyle name="표준 12 2" xfId="12482"/>
    <cellStyle name="표준 12_김포한강5블럭 부속동-일위대가" xfId="12483"/>
    <cellStyle name="표준 13" xfId="12484"/>
    <cellStyle name="표준 13 2" xfId="12485"/>
    <cellStyle name="표준 13_김포한강5블럭 부속동-일위대가" xfId="12486"/>
    <cellStyle name="표준 14" xfId="12487"/>
    <cellStyle name="표준 14 2" xfId="12488"/>
    <cellStyle name="표준 14 2 2 3" xfId="12489"/>
    <cellStyle name="표준 14 3" xfId="12490"/>
    <cellStyle name="표준 14_김포한강5블럭 부속동-일위대가" xfId="12491"/>
    <cellStyle name="표준 15" xfId="12492"/>
    <cellStyle name="표준 15 2" xfId="12493"/>
    <cellStyle name="표준 15_김포한강5블럭 부속동-일위대가" xfId="12494"/>
    <cellStyle name="표준 16" xfId="12495"/>
    <cellStyle name="표준 16 2" xfId="12496"/>
    <cellStyle name="표준 16_김포한강5블럭 부속동-일위대가" xfId="12497"/>
    <cellStyle name="표준 17" xfId="12498"/>
    <cellStyle name="표준 17 2" xfId="12499"/>
    <cellStyle name="표준 17_김포한강5블럭 부속동-일위대가" xfId="12500"/>
    <cellStyle name="표준 18" xfId="12501"/>
    <cellStyle name="표준 18 2" xfId="12502"/>
    <cellStyle name="표준 18 2 2" xfId="12503"/>
    <cellStyle name="표준 18 2 3" xfId="12504"/>
    <cellStyle name="표준 18 2 4" xfId="12505"/>
    <cellStyle name="표준 18 3" xfId="12506"/>
    <cellStyle name="표준 18 3 2" xfId="12507"/>
    <cellStyle name="표준 18 3 3" xfId="12508"/>
    <cellStyle name="표준 18 3 4" xfId="12509"/>
    <cellStyle name="표준 18 4" xfId="12510"/>
    <cellStyle name="표준 18 4 2" xfId="12511"/>
    <cellStyle name="표준 18 4 3" xfId="12512"/>
    <cellStyle name="표준 18 5" xfId="12513"/>
    <cellStyle name="표준 18 6" xfId="12514"/>
    <cellStyle name="표준 18 7" xfId="12515"/>
    <cellStyle name="표준 18_김포한강5블럭 부속동-일위대가" xfId="12516"/>
    <cellStyle name="표준 19" xfId="12517"/>
    <cellStyle name="표준 19 2" xfId="12518"/>
    <cellStyle name="표준 19_김포한강5블럭 부속동-일위대가" xfId="12519"/>
    <cellStyle name="표준 2" xfId="12520"/>
    <cellStyle name="표준 2 2" xfId="2"/>
    <cellStyle name="표준 2 2 2" xfId="12521"/>
    <cellStyle name="표준 2 3" xfId="12522"/>
    <cellStyle name="표준 2 4" xfId="12523"/>
    <cellStyle name="표준 2 5" xfId="12524"/>
    <cellStyle name="표준 2 6" xfId="12525"/>
    <cellStyle name="표준 2 7" xfId="6"/>
    <cellStyle name="표준 2_110124 마곡지구 6단지 조경내역-원가계산" xfId="12526"/>
    <cellStyle name="표준 20" xfId="12527"/>
    <cellStyle name="표준 20 2" xfId="12528"/>
    <cellStyle name="표준 20_김포한강5블럭 부속동-일위대가" xfId="12529"/>
    <cellStyle name="표준 21" xfId="12530"/>
    <cellStyle name="표준 21 2" xfId="12531"/>
    <cellStyle name="표준 21_김포한강5블럭 부속동-일위대가" xfId="12532"/>
    <cellStyle name="표준 22" xfId="12533"/>
    <cellStyle name="표준 22 2" xfId="12534"/>
    <cellStyle name="표준 22_김포한강5블럭 부속동-일위대가" xfId="12535"/>
    <cellStyle name="표준 23" xfId="12536"/>
    <cellStyle name="표준 23 2" xfId="12537"/>
    <cellStyle name="표준 23_김포한강5블럭 부속동-일위대가" xfId="12538"/>
    <cellStyle name="표준 24" xfId="12539"/>
    <cellStyle name="표준 24 2" xfId="12540"/>
    <cellStyle name="표준 24_김포한강5블럭 부속동-일위대가" xfId="12541"/>
    <cellStyle name="표준 25" xfId="12542"/>
    <cellStyle name="표준 25 2" xfId="12543"/>
    <cellStyle name="표준 25_김포한강5블럭 부속동-일위대가" xfId="12544"/>
    <cellStyle name="표준 26" xfId="12545"/>
    <cellStyle name="표준 26 2" xfId="12546"/>
    <cellStyle name="표준 26_김포한강5블럭 부속동-일위대가" xfId="12547"/>
    <cellStyle name="표준 27" xfId="12548"/>
    <cellStyle name="표준 27 2" xfId="12549"/>
    <cellStyle name="표준 27_김포한강5블럭 부속동-일위대가" xfId="12550"/>
    <cellStyle name="표준 28" xfId="12551"/>
    <cellStyle name="표준 28 2" xfId="12552"/>
    <cellStyle name="표준 28_김포한강5블럭 부속동-일위대가" xfId="12553"/>
    <cellStyle name="표준 29" xfId="12554"/>
    <cellStyle name="표준 29 2" xfId="12555"/>
    <cellStyle name="표준 29_김포한강5블럭 부속동-일위대가" xfId="12556"/>
    <cellStyle name="표준 3" xfId="12557"/>
    <cellStyle name="표준 3 2" xfId="4"/>
    <cellStyle name="표준 3 3" xfId="12558"/>
    <cellStyle name="표준 3_SJ130729.보령축협종합시설신축공사(13.08.12)" xfId="12559"/>
    <cellStyle name="표준 30" xfId="12560"/>
    <cellStyle name="표준 30 2" xfId="12561"/>
    <cellStyle name="표준 30_김포한강5블럭 부속동-일위대가" xfId="12562"/>
    <cellStyle name="표준 31" xfId="12563"/>
    <cellStyle name="표준 31 2" xfId="12564"/>
    <cellStyle name="표준 31_김포한강5블럭 부속동-일위대가" xfId="12565"/>
    <cellStyle name="표준 32" xfId="12566"/>
    <cellStyle name="표준 32 2" xfId="12567"/>
    <cellStyle name="표준 32_김포한강5블럭 부속동-일위대가" xfId="12568"/>
    <cellStyle name="표준 33" xfId="12569"/>
    <cellStyle name="표준 33 2" xfId="12570"/>
    <cellStyle name="표준 33_김포한강5블럭 부속동-일위대가" xfId="12571"/>
    <cellStyle name="표준 34" xfId="12572"/>
    <cellStyle name="표준 34 2" xfId="12573"/>
    <cellStyle name="표준 34_김포한강5블럭 부속동-일위대가" xfId="12574"/>
    <cellStyle name="표준 35" xfId="12575"/>
    <cellStyle name="표준 35 2" xfId="12576"/>
    <cellStyle name="표준 35_김포한강5블럭 부속동-일위대가" xfId="12577"/>
    <cellStyle name="표준 36" xfId="12578"/>
    <cellStyle name="표준 36 2" xfId="12579"/>
    <cellStyle name="표준 36_김포한강5블럭 부속동-일위대가" xfId="12580"/>
    <cellStyle name="표준 37" xfId="12581"/>
    <cellStyle name="표준 37 2" xfId="12582"/>
    <cellStyle name="표준 37_김포한강5블럭 부속동-일위대가" xfId="12583"/>
    <cellStyle name="표준 38" xfId="12584"/>
    <cellStyle name="표준 39" xfId="12585"/>
    <cellStyle name="표준 39 2" xfId="12586"/>
    <cellStyle name="표준 39_김포한강5블럭 부속동-일위대가" xfId="12587"/>
    <cellStyle name="표준 4" xfId="12588"/>
    <cellStyle name="표준 4 2" xfId="12589"/>
    <cellStyle name="표준 4_김포한강5블럭 부속동-일위대가" xfId="12590"/>
    <cellStyle name="표준 40" xfId="12591"/>
    <cellStyle name="표준 40 2" xfId="12592"/>
    <cellStyle name="표준 40_김포한강5블럭 부속동-일위대가" xfId="12593"/>
    <cellStyle name="표준 41" xfId="12594"/>
    <cellStyle name="표준 41 2" xfId="12595"/>
    <cellStyle name="표준 41_김포한강5블럭 부속동-일위대가" xfId="12596"/>
    <cellStyle name="표준 42" xfId="12597"/>
    <cellStyle name="표준 42 2" xfId="12598"/>
    <cellStyle name="표준 42_김포한강5블럭 부속동-일위대가" xfId="12599"/>
    <cellStyle name="표준 43" xfId="12600"/>
    <cellStyle name="표준 43 2" xfId="12601"/>
    <cellStyle name="표준 43_김포한강5블럭 부속동-일위대가" xfId="12602"/>
    <cellStyle name="표준 44" xfId="12603"/>
    <cellStyle name="표준 44 2" xfId="12604"/>
    <cellStyle name="표준 44_김포한강5블럭 부속동-일위대가" xfId="12605"/>
    <cellStyle name="표준 45" xfId="12606"/>
    <cellStyle name="표준 45 2" xfId="12607"/>
    <cellStyle name="표준 45_김포한강5블럭 부속동-일위대가" xfId="12608"/>
    <cellStyle name="표준 46" xfId="12609"/>
    <cellStyle name="표준 46 2" xfId="12610"/>
    <cellStyle name="표준 46_김포한강5블럭 부속동-일위대가" xfId="12611"/>
    <cellStyle name="표준 47" xfId="12612"/>
    <cellStyle name="표준 47 2" xfId="12613"/>
    <cellStyle name="표준 47_김포한강5블럭 부속동-일위대가" xfId="12614"/>
    <cellStyle name="표준 48" xfId="12615"/>
    <cellStyle name="표준 48 2" xfId="12616"/>
    <cellStyle name="표준 48_김포한강5블럭 부속동-일위대가" xfId="12617"/>
    <cellStyle name="표준 49" xfId="12618"/>
    <cellStyle name="표준 49 2" xfId="12619"/>
    <cellStyle name="표준 49_김포한강5블럭 부속동-일위대가" xfId="12620"/>
    <cellStyle name="표준 5" xfId="12621"/>
    <cellStyle name="표준 5 2" xfId="12622"/>
    <cellStyle name="표준 5 3" xfId="12623"/>
    <cellStyle name="표준 5 4" xfId="12624"/>
    <cellStyle name="표준 5_김포한강5블럭 부속동-일위대가" xfId="12625"/>
    <cellStyle name="표준 50" xfId="12626"/>
    <cellStyle name="표준 50 2" xfId="12627"/>
    <cellStyle name="표준 50_김포한강5블럭 부속동-일위대가" xfId="12628"/>
    <cellStyle name="표준 51" xfId="12629"/>
    <cellStyle name="표준 51 2" xfId="12630"/>
    <cellStyle name="표준 51_김포한강5블럭 부속동-일위대가" xfId="12631"/>
    <cellStyle name="표준 52" xfId="12632"/>
    <cellStyle name="표준 52 2" xfId="12633"/>
    <cellStyle name="표준 52_김포한강5블럭 부속동-일위대가" xfId="12634"/>
    <cellStyle name="표준 53" xfId="12635"/>
    <cellStyle name="표준 53 2" xfId="12636"/>
    <cellStyle name="표준 53_김포한강5블럭 부속동-일위대가" xfId="12637"/>
    <cellStyle name="표준 54" xfId="12638"/>
    <cellStyle name="표준 54 2" xfId="12639"/>
    <cellStyle name="표준 54_김포한강5블럭 부속동-일위대가" xfId="12640"/>
    <cellStyle name="표준 55" xfId="12641"/>
    <cellStyle name="표준 55 2" xfId="12642"/>
    <cellStyle name="표준 55_김포한강5블럭 부속동-일위대가" xfId="12643"/>
    <cellStyle name="표준 56" xfId="12644"/>
    <cellStyle name="표준 56 2" xfId="12645"/>
    <cellStyle name="표준 56_김포한강5블럭 부속동-일위대가" xfId="12646"/>
    <cellStyle name="표준 57" xfId="12647"/>
    <cellStyle name="표준 57 2" xfId="12648"/>
    <cellStyle name="표준 57_김포한강5블럭 부속동-일위대가" xfId="12649"/>
    <cellStyle name="표준 58" xfId="12650"/>
    <cellStyle name="표준 58 2" xfId="12651"/>
    <cellStyle name="표준 58_김포한강5블럭 부속동-일위대가" xfId="12652"/>
    <cellStyle name="표준 59" xfId="12653"/>
    <cellStyle name="표준 59 2" xfId="12654"/>
    <cellStyle name="표준 59_김포한강5블럭 부속동-일위대가" xfId="12655"/>
    <cellStyle name="표준 6" xfId="12656"/>
    <cellStyle name="표준 6 2" xfId="12657"/>
    <cellStyle name="표준 6_김포한강5블럭 부속동-일위대가" xfId="12658"/>
    <cellStyle name="표준 60" xfId="12659"/>
    <cellStyle name="표준 60 2" xfId="12660"/>
    <cellStyle name="표준 60_김포한강5블럭 부속동-일위대가" xfId="12661"/>
    <cellStyle name="표준 61" xfId="12662"/>
    <cellStyle name="표준 61 2" xfId="12663"/>
    <cellStyle name="표준 61_김포한강5블럭 부속동-일위대가" xfId="12664"/>
    <cellStyle name="표준 62" xfId="12665"/>
    <cellStyle name="표준 62 2" xfId="12666"/>
    <cellStyle name="표준 62_김포한강5블럭 부속동-일위대가" xfId="12667"/>
    <cellStyle name="표준 63" xfId="12668"/>
    <cellStyle name="표준 64" xfId="12669"/>
    <cellStyle name="표준 64 2" xfId="12670"/>
    <cellStyle name="표준 64_김포한강5블럭 부속동-일위대가" xfId="12671"/>
    <cellStyle name="표준 65" xfId="12672"/>
    <cellStyle name="표준 65 2" xfId="12673"/>
    <cellStyle name="표준 65_김포한강5블럭 부속동-일위대가" xfId="12674"/>
    <cellStyle name="표준 66" xfId="12675"/>
    <cellStyle name="표준 66 2" xfId="12676"/>
    <cellStyle name="표준 66_김포한강5블럭 부속동-일위대가" xfId="12677"/>
    <cellStyle name="표준 67" xfId="12678"/>
    <cellStyle name="표준 67 2" xfId="12679"/>
    <cellStyle name="표준 67_김포한강5블럭 부속동-일위대가" xfId="12680"/>
    <cellStyle name="표준 68" xfId="12681"/>
    <cellStyle name="표준 68 2" xfId="12682"/>
    <cellStyle name="표준 68_김포한강5블럭 부속동-일위대가" xfId="12683"/>
    <cellStyle name="표준 69" xfId="12684"/>
    <cellStyle name="표준 7" xfId="12685"/>
    <cellStyle name="표준 7 2" xfId="12686"/>
    <cellStyle name="표준 7_김포한강5블럭 부속동-일위대가" xfId="12687"/>
    <cellStyle name="표준 70" xfId="12688"/>
    <cellStyle name="표준 71" xfId="12689"/>
    <cellStyle name="표준 8" xfId="12690"/>
    <cellStyle name="표준 8 2" xfId="12691"/>
    <cellStyle name="표준 8_김포한강5블럭 부속동-일위대가" xfId="12692"/>
    <cellStyle name="표준 9" xfId="12693"/>
    <cellStyle name="표준 9 2" xfId="12694"/>
    <cellStyle name="표준 9_김포한강5블럭 부속동-일위대가" xfId="12695"/>
    <cellStyle name="표준_0.양산영업소" xfId="8"/>
    <cellStyle name="標準_Akia(F）-8" xfId="12696"/>
    <cellStyle name="표준_화원 2" xfId="5"/>
    <cellStyle name="표준1" xfId="12697"/>
    <cellStyle name="표준10" xfId="12698"/>
    <cellStyle name="표준2" xfId="12699"/>
    <cellStyle name="표준℘Sheet8 (3)" xfId="12700"/>
    <cellStyle name="표준체" xfId="12701"/>
    <cellStyle name="합   계" xfId="12702"/>
    <cellStyle name="합산" xfId="12703"/>
    <cellStyle name="합산 2" xfId="12704"/>
    <cellStyle name="합산 3" xfId="12705"/>
    <cellStyle name="합산 4" xfId="12706"/>
    <cellStyle name="합산 5" xfId="12707"/>
    <cellStyle name="貨幣 [0]_GARMENT STEP FORM HK" xfId="12708"/>
    <cellStyle name="貨幣_GARMENT STEP FORM HK" xfId="12709"/>
    <cellStyle name="화폐기호" xfId="12710"/>
    <cellStyle name="화폐기호 2" xfId="12711"/>
    <cellStyle name="화폐기호 3" xfId="12712"/>
    <cellStyle name="화폐기호 4" xfId="12713"/>
    <cellStyle name="화폐기호 5" xfId="12714"/>
    <cellStyle name="화폐기호0" xfId="12715"/>
    <cellStyle name="화폐기호0 2" xfId="12716"/>
    <cellStyle name="화폐기호0 3" xfId="12717"/>
    <cellStyle name="화폐기호0 4" xfId="12718"/>
    <cellStyle name="화폐기호0 5" xfId="12719"/>
    <cellStyle name="ㅣ" xfId="1272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6.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84" Type="http://schemas.openxmlformats.org/officeDocument/2006/relationships/externalLink" Target="externalLinks/externalLink74.xml"/><Relationship Id="rId89" Type="http://schemas.openxmlformats.org/officeDocument/2006/relationships/externalLink" Target="externalLinks/externalLink79.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66" Type="http://schemas.openxmlformats.org/officeDocument/2006/relationships/externalLink" Target="externalLinks/externalLink56.xml"/><Relationship Id="rId74" Type="http://schemas.openxmlformats.org/officeDocument/2006/relationships/externalLink" Target="externalLinks/externalLink64.xml"/><Relationship Id="rId79" Type="http://schemas.openxmlformats.org/officeDocument/2006/relationships/externalLink" Target="externalLinks/externalLink69.xml"/><Relationship Id="rId87" Type="http://schemas.openxmlformats.org/officeDocument/2006/relationships/externalLink" Target="externalLinks/externalLink77.xml"/><Relationship Id="rId102" Type="http://schemas.openxmlformats.org/officeDocument/2006/relationships/externalLink" Target="externalLinks/externalLink92.xml"/><Relationship Id="rId110"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90" Type="http://schemas.openxmlformats.org/officeDocument/2006/relationships/externalLink" Target="externalLinks/externalLink80.xml"/><Relationship Id="rId95" Type="http://schemas.openxmlformats.org/officeDocument/2006/relationships/externalLink" Target="externalLinks/externalLink85.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externalLink" Target="externalLinks/externalLink46.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59" Type="http://schemas.openxmlformats.org/officeDocument/2006/relationships/externalLink" Target="externalLinks/externalLink49.xml"/><Relationship Id="rId67" Type="http://schemas.openxmlformats.org/officeDocument/2006/relationships/externalLink" Target="externalLinks/externalLink57.xml"/><Relationship Id="rId103" Type="http://schemas.openxmlformats.org/officeDocument/2006/relationships/externalLink" Target="externalLinks/externalLink93.xml"/><Relationship Id="rId108" Type="http://schemas.openxmlformats.org/officeDocument/2006/relationships/theme" Target="theme/theme1.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externalLink" Target="externalLinks/externalLink44.xml"/><Relationship Id="rId62" Type="http://schemas.openxmlformats.org/officeDocument/2006/relationships/externalLink" Target="externalLinks/externalLink52.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1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externalLink" Target="externalLinks/externalLink39.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0" Type="http://schemas.openxmlformats.org/officeDocument/2006/relationships/worksheet" Target="worksheets/sheet10.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externalLink" Target="externalLinks/externalLink42.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styles" Target="styles.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6&#45380;%20&#44277;&#49324;&#47784;&#51020;/&#9670;&#9670;%20(&#51452;)&#48148;&#47336;&#45796;&#44148;&#52629;%20&#9670;&#9670;/&#52380;&#50504;&#44256;&#50857;&#48373;&#51648;&#54540;&#47084;&#49828;&#49468;&#53552;%20&#53685;&#54633;&#45348;&#53944;&#50892;&#53356;%20&#51064;&#53580;&#47532;&#50612;%20&#44277;&#49324;(26.07.03)/01.&#45236;&#50669;&#49436;&#48143;&#49328;&#52636;&#49436;(26.08.10)/260703.&#52380;&#50504;&#44256;&#50857;&#48373;&#51648;&#54540;&#47084;&#49828;&#49468;&#53552;%20&#53685;&#54633;&#45348;&#53944;&#50892;&#53356;%20&#51064;&#53580;&#47532;&#50612;%20&#44277;&#49324;(26.07.10).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50696;&#44032;&#54364;"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608;&#46020;&#51068;\&#50896;&#44032;&#45236;&#50669;&#49436;(9\DWG\ILOT-MI\SUNGNAM\TAL\SUNGNAM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46020;&#51068;\&#50896;&#44032;&#45236;&#50669;&#49436;(9\DWG\ILOT-MI\YUNCH\PLOT\S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les\&#47560;&#44048;&#51089;&#50629;&#51088;\&#51060;&#50896;&#44508;\&#50896;&#44032;\&#51312;&#45804;&#52397;\&#44032;&#47196;&#46321;\&#51312;&#47749;&#53457;\&#50577;&#49885;data\2000&#44221;&#51452;EXPO\7&#50900;file\&#46020;&#47196;&#44277;&#49324;\&#49436;&#50872;&#49884;CCTV.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MK\&#44032;&#51256;&#44032;&#49464;&#50836;\&#49436;&#50872;&#49884;&#49888;&#548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4288;&#47532;&#48512;\C\JUNG\&#45824;&#54217;\&#51222;&#5164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32126\d\98-job-2\HY-JANG\ROOM\ASAN\C1&#52509;&#4429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49888;&#44204;&#51201;-2004\2004&#45380;-&#49888;&#44204;&#51201;DATA\&#44204;&#51201;&#48512;\05&#50900;-&#44256;&#50577;&#51068;&#49328;\&#49888;&#44204;&#51201;2000\2001&#45380;\8&#50900;-&#54252;&#52380;&#49569;&#50864;\&#49888;&#44204;&#51201;2000\2001&#45380;2&#48516;&#44592;\4&#50900;-&#50857;&#51064;&#49888;&#44040;\&#49888;&#44204;&#51201;2000\&#48120;&#46300;&#53076;&#46300;&#48320;&#54872;(9906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51060;&#49569;&#55148;\C\&#49888;&#44204;&#51201;2000\2001&#45380;\8&#50900;-&#54252;&#52380;&#49569;&#50864;\My%20Documents\&#49888;&#44204;&#51201;2000\&#48120;&#46300;&#53076;&#46300;&#48320;&#54872;(9906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48149;&#54596;&#45376;\D\My%20Documents\&#49888;&#44204;&#51201;2000\&#48120;&#46300;&#53076;&#46300;&#48320;&#54872;(9906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5224;&#50689;&#51068;\&#47196;&#52972;%20&#46356;&#49828;&#53356;%20(d)\My%20Documents\&#44396;&#51312;&#51088;&#47308;\&#54620;&#44397;&#44048;&#51221;&#50896;\&#49436;&#50872;&#45824;%20&#54617;&#49373;&#54924;&#44288;%20&#44060;&#48372;&#49688;&#44277;&#49324;-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1076;&#51032;&#51221;\C\11&#48337;&#51216;APT\&#49892;&#54665;&#45236;&#50669;\WONMI.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9548;&#51109;&#45784;\EX\Documents%20and%20Settings\&#50976;&#51221;&#50864;&#49548;&#51109;&#45784;\&#48148;&#53461;%20&#54868;&#47732;\&#54252;&#54637;&#45800;&#44032;&#49328;&#52636;&#44540;&#4414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WORK\JARYO\&#50896;&#51452;&#45236;&#5066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9900;&#50689;&#54984;\001.&#54620;&#46972;&#44148;&#49444;\windows\TEMP\&#49885;&#4581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MSOFFICE\EXCEL\&#53664;&#44148;13&#54924;.XLW"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4608;&#54952;&#51221;\&#50864;&#47732;&#51648;&#44396;\00.%20%20Work\01.%20&#44148;&#49444;&#49324;\SH%20&#44277;&#49324;\08.06.16%20&#50864;&#47732;&#51648;&#44396;%201-7&#45800;&#51648;\A1.%20&#44592;&#51316;%20&#51089;&#50629;&#51088;%20&#49688;&#47161;\&#9734;&#9734;%20&#51060;&#49884;&#54805;%20&#52264;&#51109;&#54260;&#45908;%20&#50864;&#47732;&#51648;&#44396;%2012.21%20_3&#45800;&#51648;%20&#9734;&#9734;\&#50864;&#47732;&#51648;&#44396;%20&#52572;&#51333;&#49900;&#49324;&#44208;&#44284;_04.21\&#52572;&#51333;&#45225;&#54408;_&#50864;&#47732;&#51648;&#44396;\&#51076;&#51032;&#51221;\C\11&#48337;&#51216;APT\&#49892;&#54665;&#45236;&#50669;\WONMI.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46020;&#51068;\&#50896;&#44032;&#45236;&#50669;&#49436;(9\WINDOWS\9605G\DS-LOAD.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9440;&#53468;&#50725;\C\My%20docoument\&#49933;&#50857;&#50500;&#54028;&#53944;\DATA\ELEC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47924;&#50504;&#45224;&#50501;\&#49888;&#44204;&#51201;2006\&#44204;&#51201;&#48512;\04&#50900;\04&#50900;-&#44305;&#47749;&#49548;&#54616;A-3BL\2006.04&#26376;&#44305;&#47749;&#49548;&#54616;A-3BL-&#48512;&#45824;&#49884;&#49444;.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HEXCEL\XLS\XL_DATA\&#44204;&#51201;\&#50629;&#52404;\HIT\&#50500;&#49328;&#44277;&#51109;\&#50500;&#49328;&#51032;&#5120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109;&#49692;&#51116;\&#51109;&#49692;&#51116;&#44277;&#50976;\My%20Documents\&#51077;&#52272;&#50629;&#47924;\2001&#45380;&#51077;&#52272;\My%20Documents\Khdata99\&#44288;&#47532;&#52397;\&#49436;&#50872;\&#44053;&#48320;&#48513;&#47196;\My%20Documents\KHDATA\&#44288;&#47532;&#52397;\&#50896;&#45224;-&#50872;&#51652;\&#50896;&#45224;&#50872;&#51652;&#45209;&#52272;&#45236;&#50669;(99.4.13%20&#48512;&#49328;&#5239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50629;&#47924;\&#49888;&#44204;&#51201;2010\&#44396;&#51312;&#44204;&#51201;&#45800;\01&#50900;-&#45824;&#51204;&#49436;&#45224;&#48512;7BL\100416&#45824;&#51204;&#46020;&#50504;-&#51649;&#51217;&#44396;&#47588;&#54637;&#47785;(&#52572;&#51333;).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4728;&#44221;&#49688;\&#50857;&#51064;&#49888;&#44040;1\&#50857;&#50669;&#54868;&#51068;\My%20Documents\&#49888;&#44204;&#51201;2000\&#48120;&#46300;&#53076;&#46300;&#48320;&#54872;(990603).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ark\&#47196;&#52972;%20&#46356;&#49828;&#53356;%20(D)\&#51452;&#44277;&#44204;&#51201;&#44592;&#51456;\&#51068;&#50948;&#45824;&#44032;&#53952;\AL&#48156;&#53076;&#45768;&#50808;&#48512;&#52285;&#54840;(2005&#45380;07&#50900;&#51060;&#54980;070901)&#45432;&#51076;&#48320;&#4422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9436;&#50689;&#49437;\D\&#45236;&#50669;&#49436;sample\K-SET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1109;&#49692;&#51116;\&#51109;&#49692;&#51116;&#44277;&#50976;\My%20Documents\&#51077;&#52272;&#50629;&#47924;\2001&#45380;&#51077;&#52272;\My%20Documents\Khdata99\&#44288;&#47532;&#52397;\&#50896;&#45224;-&#50872;&#51652;\&#50896;&#45224;&#50872;&#51652;&#45209;&#52272;&#45236;&#50669;(99.4.13%20&#48512;&#49328;&#5239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9436;&#51221;&#44592;\my%20documents\Program%20Files\AutoCAD%20R14\&#49892;&#49884;\&#49569;&#46972;&#52488;&#46321;&#54617;&#44368;\&#45236;&#50669;&#49436;\&#49569;&#46972;&#52488;&#51473;&#54617;&#44368;(fin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IMSI\DUJUNG2\&#46160;&#51221;2&#5226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les\&#47560;&#44048;&#51089;&#50629;&#51088;\08.%20&#51221;&#49688;&#44221;\&#54633;&#49457;&#49688;&#51648;&#52285;&#54840;_&#47588;&#53356;&#47196;1_&#48516;&#50577;_&#47700;&#45684;&#50620;(201001)_10&#45380;&#49345;&#48152;&#4459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les\&#47560;&#44048;&#51089;&#50629;&#51088;\08.%20&#51221;&#49688;&#44221;\%23%23%23%20&#51452;&#44277;&#45236;&#50669;&#44288;&#47144;%20%23%23%23\&#51068;&#50948;&#45824;&#44032;%20&#51089;&#49457;&#50836;&#47161;\08&#49888;&#48156;&#51109;_090821_&#52572;&#5133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0577;&#49849;&#48373;\C\My%20Documents\99&#45380;&#50629;&#47924;\&#49444;&#44228;&#44228;&#49328;&#49436;\&#52397;&#51452;&#44060;&#49888;A-4&#44228;&#49328;&#4943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053;&#54861;&#49885;\&#49352;%20&#48380;&#47464;%20(d)\2&#44284;\&#49444;&#44228;&#44228;&#49328;&#49436;\&#52397;&#51452;&#44060;&#49888;A-2(980)&#44228;&#49328;&#4943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2572;&#48337;&#49440;\D\&#47928;&#49436;&#52285;&#44256;\&#49444;&#44228;&#44228;&#49328;&#49436;\&#50724;&#49328;&#50868;&#50516;3bl&#44228;&#49328;&#4943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4053;&#51116;&#54840;\D\EXCEL50\&#54620;&#50577;&#45824;&#44228;&#49328;&#49436;,&#44277;&#44400;&#44228;&#49328;\&#54620;&#50577;&#45824;&#44228;&#49328;&#49436;98.1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les\&#47560;&#44048;&#51089;&#50629;&#51088;\2008&#45380;\02.%20&#51648;&#44553;&#51088;&#51116;\&#44032;&#44396;&#47448;%20tool%20&#51088;&#47308;&#51312;&#49324;\00.%20&#44032;&#44396;&#47448;%20&#50857;&#50669;\&#52572;&#51333;&#48372;&#44256;1\081125\2008.11.24&#44032;&#44396;&#47448;11\&#51648;&#45212;&#51088;&#47308;\&#49688;&#47049;(&#47800;&#5240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608;&#44600;&#49688;\D\2&#44284;\&#49444;&#44228;&#44228;&#49328;&#49436;\&#52397;&#51452;&#44060;&#49888;A-2(980)&#44228;&#49328;&#4943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YYS\3&#52264;&#51204;&#44592;&#44204;&#51201;\&#54532;&#47196;&#51229;&#53944;\GROUP\&#44053;&#45224;&#49324;&#50725;\&#44053;&#45224;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my\local\&#44221;&#52272;&#52397;&#49324;&#51060;&#48260;&#49688;&#49324;&#45824;&#50896;&#44032;&#48516;&#49437;&#51088;&#4730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9457;&#51064;&#44592;\XFILE\IMSI\DUJUNG2\&#46160;&#51221;2&#5226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608;&#51456;&#50672;\C\EXCEL\&#54665;&#45817;&#50896;&#4403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ark\&#9733;&#44277;&#49324;&#51088;&#47308;&#9733;\Documents%20and%20Settings\user\My%20Documents\00%20&#51452;&#44277;%20&#51068;&#50948;&#45824;&#44032;%20&#51089;&#49457;&#50836;&#47161;\AL&#48156;&#53076;&#45768;&#50808;&#48512;&#52285;&#54840;(2006.01.01)_to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44148;&#50896;&#44148;&#52629;\&#45824;&#44396;&#50900;&#48176;&#51648;&#44396;&#50900;&#46300;&#47700;&#47476;&#46356;&#50521;\&#52265;&#44277;&#46020;&#49436;\&#52265;&#44277;&#46020;&#49436;2&#52264;(06.05)\&#44592;&#44228;\&#49436;&#47448;\03_2004&#50629;&#47924;\01_&#44060;&#48324;&#45212;&#48169;\08_&#49692;&#52380;&#50672;&#54693;(&#44397;&#51076;383)\&#45225;&#54408;&#46020;&#47732;\&#49692;&#52380;&#50672;&#54693;%20&#50725;&#50808;&#49444;&#44228;&#44228;&#49328;&#4943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053;&#51116;&#54840;\D\EXCEL50\&#46020;&#47196;&#44277;&#49324;%20&#48512;&#54616;&#44228;&#49328;%2099\&#46020;&#47196;&#44277;&#49324;%20&#48512;&#54616;&#44228;&#49328;%2099\&#46020;&#47196;&#44277;&#49324;%20&#48512;&#54616;&#44228;&#49328;99\&#44032;&#4932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053;&#51116;&#54840;\D\EXCEL50\&#54620;&#50577;&#45824;&#44228;&#49328;&#49436;,&#44277;&#44400;&#44228;&#49328;\&#54620;&#50577;&#45824;&#51109;&#48708;99.05.2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K&#48169;\&#49352;%20&#48380;&#47464;%20(d)\00&#51452;&#53469;&#44277;&#49324;%20&#54028;&#51068;\&#51068;&#50948;&#45824;&#44032;\&#48156;&#53076;&#45768;,&#54633;&#49457;&#49688;&#51648;,&#47785;&#51116;&#44277;&#53952;%20&#51068;&#50948;&#45824;&#44032;%20&#49328;&#52636;\&#54633;&#49457;&#49688;&#51648;&#52285;&#54840;&#49328;&#52636;(05041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9734;%20&#47588;&#53356;&#47196;%20&#48143;%20&#51088;&#47308;&#51089;&#49457;&#50629;&#47924;%20&#44288;&#47532;\&#44592;&#53440;\&#52285;&#54840;&#49328;&#52636;%20macro\&#51088;&#46041;&#49328;&#52636;-&#54633;&#49457;&#49688;&#51648;&#52285;&#54840;&#49328;&#52636;(&#52572;&#51333;030814&#45432;&#51076;&#48320;&#4422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45824;&#54620;&#51452;&#53469;&#44277;&#49324;&#51089;&#50629;&#54028;&#51068;&#47784;&#51020;\2008&#51089;&#50629;&#54028;&#51068;\06&#50900;\&#49436;&#44480;&#54252;&#45824;&#51221;\04.&#48708;&#44277;&#53685;%20&#51068;&#50948;&#45824;&#44032;\&#54633;&#49457;&#49688;&#51648;&#52285;&#54840;_&#47588;&#53356;&#47196;1_&#48516;&#50577;_&#47700;&#45684;&#50620;(&#52572;&#51333;)_2008&#45380;_03&#50900;_&#49688;&#51221;&#54616;&#44592;_08.04.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1060;&#51116;&#47196;\&#49352;%20&#54260;&#45908;\&#51452;&#44277;-&#54620;&#50577;2000(&#49688;&#51221;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SJ\&#44032;&#51256;&#44032;&#49464;&#50836;\office%20&#50577;&#49885;\I&#19968;&#33324;&#2760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ark\&#47196;&#52972;%20&#46356;&#49828;&#53356;%20(D)\&#51060;&#50857;&#49437;\&#48155;&#44592;\My%20Documents\&#49888;&#44204;&#51201;2000\&#48120;&#46300;&#53076;&#46300;&#48320;&#54872;(99060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9900;&#50689;&#54984;\001.&#54620;&#46972;&#44148;&#49444;\&#9733;&#49900;&#50689;&#54984;\&#8548;.&#51088;&#47308;&#49892;(&#52509;&#44292;)\01)&#50504;&#51204;&#44288;&#47144;%20&#51088;&#47308;\&#50980;&#53468;&#44600;\&#44608;&#48337;&#49692;\3&#52264;&#49444;&#44228;&#48320;&#44221;\&#50896;&#44032;&#44228;&#49328;\MIRAN\OSO&#50500;&#4932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9900;&#50689;&#54984;\001.&#54620;&#46972;&#44148;&#49444;\&#9733;&#49900;&#50689;&#54984;\&#8548;.&#51088;&#47308;&#49892;(&#52509;&#44292;)\01)&#50504;&#51204;&#44288;&#47144;%20&#51088;&#47308;\&#50980;&#53468;&#44600;\&#44608;&#48337;&#49692;\3&#52264;&#49444;&#44228;&#48320;&#44221;\&#50896;&#44032;&#44228;&#49328;\ROOM\ASAN\C1&#52509;&#4429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4608;&#44221;&#50857;\97BUDGET\&#52509;&#44288;&#47532;&#4870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Ples\&#47560;&#44048;&#51089;&#50629;&#51088;\My%20Documents\&#46020;&#44060;&#44277;\&#49444;&#5282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51060;&#50857;&#49437;\Cest2002\2&#47932;&#44032;\&#51088;&#51116;&#44032;&#44201;&#51312;&#49324;\&#51648;&#44553;&#49324;&#44553;\PL&#52285;&#54840;\&#51452;&#44277;-&#50648;&#51536;-&#53685;2000(&#49444;&#44228;&#4403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51109;&#49692;&#51116;\&#51109;&#49692;&#51116;&#44277;&#50976;\My%20Documents\&#51077;&#52272;&#50629;&#47924;\2001&#45380;&#51077;&#52272;\My%20Documents\KHDATA\&#44288;&#47532;&#52397;\&#50896;&#45224;-&#50872;&#51652;\&#50896;&#45224;&#50872;&#51652;&#45209;&#52272;&#45236;&#50669;(99.4.13%20&#48512;&#49328;&#5239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45824;&#54620;&#51452;&#53469;&#44277;&#49324;&#51089;&#50629;&#54028;&#51068;&#47784;&#51020;\2008&#51089;&#50629;&#54028;&#51068;\06&#50900;\&#49436;&#44480;&#54252;&#45824;&#51221;\04.&#48708;&#44277;&#53685;%20&#51068;&#50948;&#45824;&#44032;\AL&#48156;&#53076;&#45768;&#50808;&#48512;&#52285;&#54840;(2008&#45380;01&#50900;080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8149;&#54788;&#44540;\D\&#48708;&#44277;&#53685;&#51068;&#50948;&#45824;&#44032;\&#48708;&#44277;&#53685;uc\&#49345;&#44032;60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109;&#49692;&#51116;\&#51109;&#49692;&#51116;&#44277;&#50976;\My%20Documents\&#51077;&#52272;&#50629;&#47924;\2001&#45380;&#51077;&#52272;\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51060;&#50857;&#49437;\Cest2002\2&#47932;&#44032;\&#51088;&#51116;&#44032;&#44201;&#51312;&#49324;\&#48516;&#44592;&#51312;&#49324;\20020401\&#51060;&#50857;&#49437;\&#48155;&#44592;\My%20Documents\&#49888;&#44204;&#51201;2000\&#48120;&#46300;&#53076;&#46300;&#48320;&#54872;(990603).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50900;&#52264;&#44208;&#49328;\9604&#50900;&#5226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5224;&#50689;&#51068;\d\My%20Documents\&#54856;&#54588;&#51088;&#47308;\&#49884;&#49444;&#51088;&#51116;&#44032;&#44201;&#51088;&#47308;(2&#5090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50896;&#49437;\&#44204;&#51201;&#51088;&#47308;\&#48512;&#45824;&#53664;&#47785;\&#51116;&#44148;&#52629;&#44288;&#47144;\&#47925;&#46041;\IMSI\DUJUNG2\&#46160;&#51221;2&#5226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8149;&#46041;&#44512;\D\phk\LITTERS\phk\&#44204;&#51201;&#44592;&#51456;\&#44277;&#49324;&#44592;&#4403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060;&#50689;&#49689;\DATA\&#54788;&#48169;_FILE\&#44204;&#51201;\&#55064;&#44221;&#46041;\&#55064;&#44221;&#46041;(&#49888;&#5106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Program%20Files\WebHard\WebHardExplorerPlus\Webhard_OpenFile\AL&#52285;&#54840;%20&#45800;&#44032;&#51032;&#47280;&#44288;&#47144;\WORK\&#49884;&#44277;&#49324;\&#51452;&#44277;\08.07.29%20%20&#49688;&#50896;%20&#44305;&#44368;&#51648;&#44396;%2019BL\EXCEL\&#54633;&#49457;&#49688;&#51648;&#52285;&#54840;_&#47588;&#53356;&#47196;1_&#48516;&#50577;_&#47700;&#45684;&#50620;(&#52572;&#51333;)_2008&#45380;_03&#50900;_&#49688;&#51221;&#54616;&#44592;_08.04.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1060;&#49569;&#55148;\C\&#49888;&#44204;&#51201;2000\2001&#45380;\8&#50900;-&#54252;&#52380;&#49569;&#50864;\&#49888;&#44204;&#51201;2000\2001&#45380;2&#48516;&#44592;\4&#50900;-&#50857;&#51064;&#49888;&#44040;\&#49888;&#44204;&#51201;2000\&#48120;&#46300;&#53076;&#46300;&#48320;&#54872;(99060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Park\&#47196;&#52972;%20&#46356;&#49828;&#53356;%20(D)\&#51452;&#44277;&#44204;&#51201;&#44592;&#51456;\&#51068;&#50948;&#45824;&#44032;&#53952;\&#54633;&#49457;&#49688;&#51648;&#52285;&#54840;_&#47588;&#53356;&#47196;1_&#48516;&#50577;_&#47700;&#45684;&#50620;(&#52572;&#51333;)_2008&#45380;_03&#50900;_&#49688;&#51221;&#54616;&#44592;_08.04.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2001&#45380;&#44221;&#50896;\7,&#44221;&#50896;(&#44288;&#47532;&#48512;)\WIN95\&#48148;&#53461;%20&#54868;&#47732;\My%20Documents\&#50672;&#49845;.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9436;&#51221;&#44592;\my%20documents\&#45236;&#50669;&#49436;sample\K-SET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060;&#47749;&#55148;\&#50896;&#44032;&#48516;&#49437;&#54016;\Program%20Files\AutoCAD%20R14\&#49892;&#49884;\&#49569;&#46972;&#52488;&#46321;&#54617;&#44368;\&#45236;&#50669;&#49436;\&#49569;&#46972;&#52488;&#51473;&#54617;&#44368;(fina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9436;&#48260;\D\esco\&#50528;&#44221;&#48177;&#54868;&#51216;\&#44221;&#51228;&#49457;(&#48512;&#54616;&#50984;&#48729;&#52629;).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han\WONMI.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총괄표"/>
      <sheetName val="원가계산(건축)"/>
      <sheetName val="순공사비"/>
      <sheetName val="공종별집계표"/>
      <sheetName val="공종별내역서"/>
      <sheetName val="일위대가목록"/>
      <sheetName val="일위대가"/>
      <sheetName val="단가산출목록"/>
      <sheetName val="단가산출서"/>
      <sheetName val="단가대비표"/>
    </sheetNames>
    <sheetDataSet>
      <sheetData sheetId="0"/>
      <sheetData sheetId="1"/>
      <sheetData sheetId="2"/>
      <sheetData sheetId="3">
        <row r="166">
          <cell r="F166">
            <v>0</v>
          </cell>
          <cell r="H166">
            <v>0</v>
          </cell>
          <cell r="J166">
            <v>1654330</v>
          </cell>
        </row>
      </sheetData>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적점"/>
      <sheetName val="가격조사서"/>
      <sheetName val="일위"/>
      <sheetName val="제출내역 (2)"/>
      <sheetName val="#REF"/>
      <sheetName val="B.O.M"/>
      <sheetName val="물가대비표"/>
      <sheetName val="unit 4"/>
      <sheetName val="실행내역"/>
      <sheetName val="trf(36%)"/>
      <sheetName val="변경집계표"/>
      <sheetName val="단가표"/>
      <sheetName val="부대내역"/>
      <sheetName val="단가"/>
      <sheetName val="원가계산서(남측)"/>
      <sheetName val="SG"/>
      <sheetName val="건축-물가변동"/>
      <sheetName val="기계설비-물가변동"/>
      <sheetName val="연결임시"/>
      <sheetName val="부안일위"/>
      <sheetName val="개소당수량"/>
      <sheetName val="부대tu"/>
      <sheetName val="공사비증감"/>
      <sheetName val="Macro1"/>
      <sheetName val="내역서"/>
      <sheetName val="자동제어"/>
      <sheetName val="일위대가(가설)"/>
      <sheetName val="토목주소"/>
      <sheetName val="프랜트면허"/>
      <sheetName val="공사개요"/>
      <sheetName val="신표지1"/>
      <sheetName val="파일의이용"/>
      <sheetName val="공종목록표"/>
      <sheetName val="poolupdate"/>
      <sheetName val="전계가"/>
      <sheetName val="내역"/>
      <sheetName val="대전-교대(A1-A2)"/>
      <sheetName val="갑지"/>
      <sheetName val="집계표"/>
      <sheetName val="전차선로 물량표"/>
      <sheetName val="현장경비"/>
      <sheetName val="전기혼잡제경비(45)"/>
      <sheetName val="덕소내역"/>
      <sheetName val="공문"/>
      <sheetName val="일위대가(계측기설치)"/>
      <sheetName val="제잡비"/>
      <sheetName val="내역표지"/>
      <sheetName val="BID"/>
      <sheetName val="입찰안"/>
      <sheetName val="재료비"/>
      <sheetName val="코드표"/>
      <sheetName val=" FURNACE현설"/>
      <sheetName val="정부노임단가"/>
      <sheetName val="총괄-1"/>
      <sheetName val="일위대가"/>
      <sheetName val="DATA"/>
      <sheetName val="여과지동"/>
      <sheetName val="기초자료"/>
      <sheetName val="갈현동"/>
      <sheetName val="노임단가"/>
      <sheetName val="포장수량"/>
      <sheetName val="결과조달"/>
      <sheetName val="차액보증"/>
      <sheetName val="A-4"/>
      <sheetName val="배수관산출"/>
      <sheetName val="웅진교-S2"/>
      <sheetName val="경상비"/>
      <sheetName val="일위_파일"/>
      <sheetName val="철콘공사"/>
      <sheetName val="TARGET"/>
      <sheetName val="노임이"/>
      <sheetName val="FAX"/>
      <sheetName val="약품설비"/>
      <sheetName val="direct"/>
      <sheetName val="wage"/>
      <sheetName val="1단계"/>
      <sheetName val="본선 토공 분배표"/>
      <sheetName val="4.인력운영계획(업무별)"/>
      <sheetName val="현장관리비 산출내역"/>
      <sheetName val="SULKEA"/>
      <sheetName val="잔수량(작성)"/>
      <sheetName val="건축"/>
      <sheetName val="CONCRETE"/>
      <sheetName val="일위대가-목록"/>
      <sheetName val="가도공"/>
      <sheetName val="평가데이터"/>
      <sheetName val="총괄표"/>
      <sheetName val="실행철강하도"/>
      <sheetName val="06년 학회협찬실적"/>
      <sheetName val="3.하중산정4.지지력"/>
      <sheetName val="산출내역서"/>
      <sheetName val="D-3109"/>
      <sheetName val="Cash"/>
      <sheetName val="노임"/>
      <sheetName val="적용률"/>
      <sheetName val="금융비용"/>
      <sheetName val="밸브설치"/>
      <sheetName val="9GNG운반"/>
      <sheetName val="FCM"/>
      <sheetName val="일위대가표"/>
      <sheetName val="부대공Ⅱ"/>
      <sheetName val="수목표준대가"/>
      <sheetName val="견"/>
      <sheetName val="내2"/>
      <sheetName val="금액"/>
      <sheetName val="Data&amp;Result"/>
      <sheetName val="전선 및 전선관"/>
      <sheetName val="2.교량(신설)"/>
      <sheetName val="아파트 "/>
      <sheetName val="잡비"/>
      <sheetName val="LG제품"/>
      <sheetName val="archi(본사)"/>
      <sheetName val="충주"/>
      <sheetName val="CAT_5"/>
      <sheetName val="구조물공"/>
      <sheetName val="부대공"/>
      <sheetName val="배수공"/>
      <sheetName val="토공"/>
      <sheetName val="포장공"/>
      <sheetName val="부표총괄"/>
      <sheetName val="직재"/>
      <sheetName val="1. 설계조건 2.단면가정 3. 하중계산"/>
      <sheetName val="DATA 입력란"/>
      <sheetName val="자재단가"/>
      <sheetName val="토 적 표"/>
      <sheetName val="S0"/>
      <sheetName val="1,2공구원가계산서"/>
      <sheetName val="2공구산출내역"/>
      <sheetName val="1공구산출내역서"/>
      <sheetName val="갑지(추정)"/>
      <sheetName val="코오롱.테크노밸리"/>
      <sheetName val="코오롱.영동고속도로"/>
      <sheetName val="TRE TABLE"/>
      <sheetName val="변경내역대비표(2)"/>
      <sheetName val="6PILE  (돌출)"/>
      <sheetName val="DHEQSUPT"/>
      <sheetName val="SIL98"/>
      <sheetName val="설계"/>
      <sheetName val="금융"/>
      <sheetName val="일위대가목차"/>
      <sheetName val="Y-WORK"/>
      <sheetName val="단가산출서"/>
      <sheetName val="상촌2교-일반수량집계"/>
      <sheetName val="금액내역서"/>
      <sheetName val="노무비"/>
      <sheetName val="HANDHOLE(2)"/>
      <sheetName val="PAD TR보호대기초"/>
      <sheetName val="가로등기초"/>
      <sheetName val="대비"/>
      <sheetName val="장비손료"/>
      <sheetName val="전력"/>
      <sheetName val="SCHE"/>
      <sheetName val="UPRI"/>
      <sheetName val="조도계산서 (도서)"/>
      <sheetName val="전기공사"/>
      <sheetName val="인덕원내역"/>
      <sheetName val="CTEMCOST"/>
      <sheetName val="목표세부명세"/>
      <sheetName val="을"/>
      <sheetName val="코드"/>
      <sheetName val="퇴직금(울산천상)"/>
      <sheetName val="내역(가지)"/>
      <sheetName val="Indirect Cost"/>
      <sheetName val="cable-data"/>
      <sheetName val="출자한도"/>
      <sheetName val="경비"/>
      <sheetName val="골조시행"/>
      <sheetName val="청산공사"/>
      <sheetName val="입찰보고"/>
      <sheetName val="기초일위대가"/>
      <sheetName val="식재일위대가"/>
      <sheetName val="단가대비표"/>
      <sheetName val="기기리스트"/>
      <sheetName val="계측 내역서"/>
      <sheetName val="ELECTRIC"/>
      <sheetName val="SCHEDULE"/>
      <sheetName val="기성2"/>
      <sheetName val="남양주부대"/>
      <sheetName val="공틀공사"/>
      <sheetName val="1승인신청서"/>
      <sheetName val="I一般比"/>
      <sheetName val="유림골조"/>
      <sheetName val="1호맨홀토공"/>
      <sheetName val="방배동내역(리라)"/>
      <sheetName val="부대공사총괄"/>
      <sheetName val="건축공사집계표"/>
      <sheetName val="U-TYPE(1)"/>
      <sheetName val="Total"/>
      <sheetName val="파주 운정지구 A8블럭"/>
      <sheetName val="대구수성3가"/>
      <sheetName val="AS포장복구 "/>
      <sheetName val="매립"/>
      <sheetName val="배열수식"/>
      <sheetName val="이토변실(A3-LINE)"/>
      <sheetName val="01"/>
      <sheetName val="A"/>
      <sheetName val="Sheet17"/>
      <sheetName val="계장 공내역서"/>
      <sheetName val="경영상태"/>
      <sheetName val="세목전체"/>
      <sheetName val="ABUT수량-A1"/>
      <sheetName val="공사비예산서(토목분)"/>
      <sheetName val="견적조건"/>
      <sheetName val="일위대가 "/>
      <sheetName val="관람석제출"/>
      <sheetName val="뜃맟뭁돽띿맟?-BLDG"/>
      <sheetName val="페인트"/>
      <sheetName val="제경비율"/>
      <sheetName val="건축집계"/>
      <sheetName val="단위단가"/>
      <sheetName val="상행-교대(A1)"/>
      <sheetName val="인부신상자료"/>
      <sheetName val="D"/>
      <sheetName val="전기"/>
      <sheetName val="기계"/>
      <sheetName val="실행내역서"/>
      <sheetName val="에너지동"/>
      <sheetName val="일(4)"/>
      <sheetName val="Ⅴ-2.공종별내역"/>
      <sheetName val="일위목록"/>
      <sheetName val="제조노임"/>
      <sheetName val="약품공급2"/>
      <sheetName val="DATE"/>
      <sheetName val="인공산출(도급)"/>
      <sheetName val="수입"/>
      <sheetName val="기타_Extra Dosed (상부포함)"/>
      <sheetName val="총괄내역서"/>
      <sheetName val="도급및 실행내역"/>
      <sheetName val="기본사항"/>
      <sheetName val="MOKDONG(1)"/>
      <sheetName val="SAKUB"/>
      <sheetName val="실행"/>
      <sheetName val="염화물시험"/>
      <sheetName val="산수배수"/>
      <sheetName val="STANDARD (상)-참고"/>
      <sheetName val="증감대비"/>
      <sheetName val="직노"/>
      <sheetName val="1차 내역서"/>
      <sheetName val="태흥특수개발"/>
      <sheetName val="구구기초개발"/>
      <sheetName val="96보완계획7.12"/>
      <sheetName val="콘_재료분리(1)"/>
      <sheetName val="EQUIP"/>
      <sheetName val="토목"/>
      <sheetName val="견적"/>
      <sheetName val="tggwan(mac)"/>
      <sheetName val="표지"/>
      <sheetName val="내역서(삼호)"/>
      <sheetName val="EJ"/>
      <sheetName val="공구"/>
      <sheetName val="철콘"/>
      <sheetName val="전체"/>
      <sheetName val="70%"/>
      <sheetName val="7.경제성결과"/>
      <sheetName val="수량산출서"/>
      <sheetName val="1.설계기준"/>
      <sheetName val="연습"/>
      <sheetName val="Cash2"/>
      <sheetName val="Z"/>
      <sheetName val="대목"/>
      <sheetName val="특수기호강도거푸집"/>
      <sheetName val="종배수관면벽신"/>
      <sheetName val="종배수관(신)"/>
      <sheetName val="품셈표"/>
      <sheetName val="일위대가-1"/>
      <sheetName val="공종별집계표"/>
      <sheetName val="전신환매도율"/>
      <sheetName val="수암개밞"/>
      <sheetName val="츆ꠥﯷ珟摨瑥ḱЀ筓_x0014__x0016_司敨␁гĀ좬ﺩ됩법吿"/>
      <sheetName val=" 입력Ｉ 封Íೈ⃒⣌츀ÌÂ؀Ā복수예ఀ선정_x0000__x0001_ÿ尀⣔ﴀᢼࣂ샆"/>
      <sheetName val="Sheet5"/>
      <sheetName val="할증"/>
      <sheetName val="1차ESC-원가계산서"/>
      <sheetName val="2차ESC-원가계산서"/>
      <sheetName val="3차ESC-산출금액"/>
      <sheetName val="조건표"/>
      <sheetName val="관접합및부설"/>
      <sheetName val="실행내역서 "/>
      <sheetName val="수목데이타 "/>
      <sheetName val="공통가설"/>
      <sheetName val="데이타"/>
      <sheetName val="손익현황(1PJ)"/>
      <sheetName val="예정(3)"/>
      <sheetName val="재료"/>
      <sheetName val="식재인부"/>
      <sheetName val="개요"/>
      <sheetName val="사진대지"/>
      <sheetName val="안전교육"/>
      <sheetName val="퇴직공제 "/>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부하(성남)"/>
      <sheetName val="조도계산서 (도서)"/>
      <sheetName val="MOTOR"/>
      <sheetName val="정부노임단가"/>
      <sheetName val="명단원자료(이전)"/>
      <sheetName val="L-type"/>
      <sheetName val="SUNGNAM1"/>
      <sheetName val="인사자료총집계"/>
      <sheetName val="단면 (2)"/>
      <sheetName val="일위대가"/>
      <sheetName val="물량산출조서"/>
      <sheetName val="다이꾸"/>
      <sheetName val="Sheet17"/>
      <sheetName val="재집"/>
      <sheetName val="직재"/>
      <sheetName val="BID"/>
      <sheetName val="Macro1"/>
      <sheetName val="주식"/>
      <sheetName val="Sheet1 (2)"/>
      <sheetName val="LOPCALC"/>
      <sheetName val="매립"/>
      <sheetName val="단"/>
      <sheetName val="단가비교표"/>
      <sheetName val="2F 회의실견적(5_14 일대)"/>
      <sheetName val="ITEM"/>
      <sheetName val="1공구(을)"/>
      <sheetName val="식(단가)"/>
      <sheetName val="WORK"/>
      <sheetName val="4.전기"/>
      <sheetName val="부하LOAD"/>
      <sheetName val="중기일위대가"/>
      <sheetName val="부하계산서"/>
      <sheetName val="연부97-1"/>
      <sheetName val="조도계산서_(도서)"/>
      <sheetName val="2F_회의실견적(5_14_일대)"/>
      <sheetName val="4_전기"/>
      <sheetName val="0226"/>
      <sheetName val="금액내역서"/>
      <sheetName val="공통(20-91)"/>
      <sheetName val="3련 BOX"/>
      <sheetName val="DATA"/>
      <sheetName val="CTEMCOST"/>
      <sheetName val="갑지1"/>
      <sheetName val="EP0618"/>
      <sheetName val="세부분류"/>
      <sheetName val="분류등록"/>
      <sheetName val="BOX"/>
      <sheetName val="ⴭⴭⴭⴭ"/>
      <sheetName val="일위대가목차"/>
      <sheetName val="노무비"/>
      <sheetName val="N賃率-職"/>
      <sheetName val="단가산출1"/>
      <sheetName val="단가산출2"/>
      <sheetName val="손익분석"/>
      <sheetName val="wall"/>
      <sheetName val="청주(철골발주의뢰서)"/>
      <sheetName val="Y-WORK"/>
      <sheetName val="조건표"/>
      <sheetName val="001"/>
      <sheetName val="DATA(BAC)"/>
      <sheetName val="중기사용료"/>
      <sheetName val="물량산출근거서"/>
      <sheetName val="내역서"/>
      <sheetName val="명세서"/>
      <sheetName val="현장지지물물량"/>
      <sheetName val="일반공사"/>
      <sheetName val="노임단가"/>
      <sheetName val="6호기"/>
      <sheetName val="정렬"/>
      <sheetName val="삼성전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부하계산서"/>
      <sheetName val="조도계산서 (도서)"/>
      <sheetName val="부하(성남)"/>
      <sheetName val="L-type"/>
      <sheetName val="SD"/>
      <sheetName val="재집"/>
      <sheetName val="직재"/>
      <sheetName val="조도계산서_(도서)"/>
      <sheetName val="2F 회의실견적(5_14 일대)"/>
      <sheetName val="중기일위대가"/>
      <sheetName val="현장지지물물량"/>
      <sheetName val="Sheet17"/>
      <sheetName val="CTEMCOST"/>
      <sheetName val="J直材4"/>
      <sheetName val="단"/>
      <sheetName val="내역서"/>
      <sheetName val="설산1.나"/>
      <sheetName val="본사S"/>
      <sheetName val="세부분류"/>
      <sheetName val="분류등록"/>
      <sheetName val="을"/>
      <sheetName val="노임단가"/>
      <sheetName val="매립"/>
      <sheetName val="자재단가"/>
      <sheetName val="결과조달"/>
      <sheetName val="조건표"/>
      <sheetName val="동해title"/>
      <sheetName val="공용정보"/>
      <sheetName val="하수급견적대비"/>
      <sheetName val="표지"/>
      <sheetName val="#REF"/>
      <sheetName val="Sheet1"/>
      <sheetName val="2000전체분"/>
      <sheetName val="2000년1차"/>
      <sheetName val="SG"/>
      <sheetName val="BID"/>
      <sheetName val="갑지1"/>
      <sheetName val="COVERSHEET"/>
      <sheetName val="A"/>
      <sheetName val="FORM-0"/>
      <sheetName val="중갑지"/>
      <sheetName val="부대내역"/>
      <sheetName val="구간별관경"/>
      <sheetName val="TOWER 12TON"/>
      <sheetName val="TOWER 10TON"/>
      <sheetName val="정부노임단가"/>
      <sheetName val="내역"/>
      <sheetName val="MAT"/>
      <sheetName val="DI-ESTI"/>
      <sheetName val="MOTOR"/>
      <sheetName val="총괄"/>
      <sheetName val="INPUTDATA"/>
      <sheetName val="SCH"/>
      <sheetName val="Sheet5"/>
      <sheetName val="Sheet1 (2)"/>
      <sheetName val="JUCKEYK"/>
      <sheetName val="JUCK"/>
      <sheetName val="ABUT수량-A1"/>
      <sheetName val="플랜트 설치"/>
      <sheetName val="예가표"/>
      <sheetName val="0001new"/>
      <sheetName val="Sheet3"/>
      <sheetName val="C3.토목_옹벽"/>
      <sheetName val="2.대외공문"/>
      <sheetName val="PIPE내역(FCN)"/>
      <sheetName val="내역(한신APT)"/>
      <sheetName val="노임"/>
      <sheetName val="중기사용료"/>
      <sheetName val="대공종"/>
      <sheetName val="내역서(증축)"/>
      <sheetName val="1.설계기준"/>
      <sheetName val="일위"/>
      <sheetName val="을지"/>
      <sheetName val="노원열병합  건축공사기성내역서"/>
      <sheetName val=""/>
      <sheetName val="일위대가"/>
      <sheetName val="청하배수"/>
      <sheetName val="주요공사"/>
      <sheetName val="프랜트면허"/>
      <sheetName val="토목주소"/>
      <sheetName val="자동제어"/>
      <sheetName val="R&amp;D"/>
      <sheetName val="DATASPEC(VT1)"/>
      <sheetName val="세부내역"/>
      <sheetName val="6호기"/>
      <sheetName val="DATA"/>
      <sheetName val="Macro(차단기)"/>
      <sheetName val="교각계산"/>
      <sheetName val="입출재고현황 (2)"/>
      <sheetName val="용접기법"/>
      <sheetName val="건축공사"/>
      <sheetName val="충주"/>
      <sheetName val="배관(TDI ISBL)"/>
      <sheetName val="집계표"/>
      <sheetName val="준검 내역서"/>
      <sheetName val="실행-자재"/>
      <sheetName val="실행철강하도"/>
      <sheetName val="갑지"/>
      <sheetName val="단가산출서"/>
      <sheetName val="8.PILE  (돌출)"/>
      <sheetName val="품셈TABLE"/>
      <sheetName val="공정별계획(생산,발송)"/>
      <sheetName val="입찰안"/>
      <sheetName val="Cost bd-&quot;A&quot;"/>
      <sheetName val="일반공사"/>
      <sheetName val="001"/>
      <sheetName val="갑지(추정)"/>
      <sheetName val="안전내역품의"/>
      <sheetName val="내2"/>
      <sheetName val="COPING"/>
      <sheetName val="전차선로 물량표"/>
      <sheetName val="DATE"/>
      <sheetName val="견적조건"/>
      <sheetName val="Sheet6"/>
      <sheetName val="토목"/>
      <sheetName val="C701ACT"/>
      <sheetName val="와동25-3(변경)"/>
      <sheetName val="당정동경상이수"/>
      <sheetName val="당정동공통이수"/>
      <sheetName val="화재 탐지 설비"/>
      <sheetName val="FB25JN"/>
      <sheetName val="d118"/>
      <sheetName val="MEXICO-C"/>
      <sheetName val="우수"/>
      <sheetName val="가설건물"/>
      <sheetName val="시설일위"/>
      <sheetName val="SLAB"/>
      <sheetName val="시점부교대"/>
      <sheetName val="구성비"/>
      <sheetName val="작성방법"/>
      <sheetName val="건축원가"/>
      <sheetName val="tank list"/>
      <sheetName val="물량표"/>
      <sheetName val="98지급계획"/>
      <sheetName val="시화점실행"/>
      <sheetName val="공사진행"/>
      <sheetName val="기준액"/>
      <sheetName val="환율"/>
      <sheetName val="VAE264_VALVES"/>
      <sheetName val="98TSON4A"/>
      <sheetName val="DJ1"/>
      <sheetName val="MOB-MAN1"/>
      <sheetName val="Total"/>
      <sheetName val="7.경제성결과"/>
      <sheetName val="1.설계조건"/>
      <sheetName val="부안일위"/>
      <sheetName val="유림골조"/>
      <sheetName val="찍기"/>
      <sheetName val="D-3109"/>
      <sheetName val="인사자료총집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공통가설"/>
      <sheetName val="첨부1"/>
      <sheetName val="간접"/>
      <sheetName val="집계표"/>
      <sheetName val="손익분석"/>
      <sheetName val="수입"/>
      <sheetName val="손익"/>
      <sheetName val="현금흐름"/>
      <sheetName val="관로내역원"/>
      <sheetName val="SUMMARY"/>
      <sheetName val="PAINT"/>
      <sheetName val="A4288"/>
      <sheetName val="CTEMCOST"/>
      <sheetName val="ELECTRIC"/>
      <sheetName val="자바라1"/>
      <sheetName val="C-A(취합)파리"/>
      <sheetName val="SG"/>
      <sheetName val="손익기01"/>
      <sheetName val="Sheet1"/>
      <sheetName val="동선(을)"/>
      <sheetName val="COL"/>
      <sheetName val="수정시산표"/>
      <sheetName val="주택"/>
      <sheetName val="주택(백만원)"/>
      <sheetName val="설계내역서"/>
      <sheetName val="신공항A-9(원가수정)"/>
      <sheetName val="KUNGDEVI"/>
      <sheetName val="그래프"/>
      <sheetName val="GDP"/>
      <sheetName val="5Traffic1"/>
      <sheetName val="부문인원3"/>
      <sheetName val="현장관리비"/>
      <sheetName val="감독1130"/>
      <sheetName val="전계가"/>
      <sheetName val="원가계산서"/>
      <sheetName val="금액내역서"/>
      <sheetName val="인사자료총집계"/>
      <sheetName val="CC Down load 0716"/>
      <sheetName val="화물2팀"/>
      <sheetName val="변경실행(2차) "/>
      <sheetName val="bm(CIcable)"/>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금융"/>
      <sheetName val="결재인"/>
      <sheetName val="내역"/>
      <sheetName val="실행내역"/>
      <sheetName val="예가표"/>
      <sheetName val="시멘트"/>
      <sheetName val="단가"/>
      <sheetName val="나.출고"/>
      <sheetName val="나.입고"/>
      <sheetName val="8월차잔"/>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공사개요"/>
      <sheetName val="호프"/>
      <sheetName val="산근"/>
      <sheetName val="여흥"/>
      <sheetName val="APT"/>
      <sheetName val="공사비집계"/>
      <sheetName val="SCHEDULE"/>
      <sheetName val="감가상각"/>
      <sheetName val="공통비총괄표"/>
      <sheetName val="JUCKEYK"/>
      <sheetName val="Variables"/>
      <sheetName val="  한국 AMP ASP-23 판매가격  "/>
      <sheetName val="제조원가 원단위 분석"/>
      <sheetName val="종합표양식(품의 &amp; 입고)_2"/>
      <sheetName val="상각스케쥴(조정)"/>
      <sheetName val="총괄내역서"/>
      <sheetName val="금융비용"/>
      <sheetName val="노임단가"/>
      <sheetName val="982월원안"/>
      <sheetName val="내역서"/>
      <sheetName val="DATA"/>
      <sheetName val="실적공사"/>
      <sheetName val="업무처리전"/>
      <sheetName val="woo(mac)"/>
      <sheetName val="노무비"/>
      <sheetName val="TR제작사양"/>
      <sheetName val="#REF"/>
      <sheetName val="기성청구 공문"/>
      <sheetName val="IW-LIST"/>
      <sheetName val="갑지(추정)"/>
      <sheetName val="b_balju (2)"/>
      <sheetName val="b_gunmul"/>
      <sheetName val="ABUT수량-A1"/>
      <sheetName val="장기대여금1"/>
      <sheetName val="중기조종사 단위단가"/>
      <sheetName val="견적의뢰"/>
      <sheetName val="화의-현금흐름"/>
      <sheetName val="6PILE  (돌출)"/>
      <sheetName val="기계경비(시간당)"/>
      <sheetName val="램머"/>
      <sheetName val="유림골조"/>
      <sheetName val="방배동내역(리라)"/>
      <sheetName val="2연암거"/>
      <sheetName val="경사수로집계표"/>
      <sheetName val="경사수로"/>
      <sheetName val="진입교량"/>
      <sheetName val="원가(통신)"/>
      <sheetName val="원가관리 (동월대비)"/>
      <sheetName val="요약"/>
      <sheetName val="45,46"/>
      <sheetName val="익월수주전망"/>
      <sheetName val="980731"/>
      <sheetName val="광곡세부내역"/>
      <sheetName val="S&amp;R"/>
      <sheetName val="시산표(매출조정전)"/>
      <sheetName val="93"/>
      <sheetName val="예정(3)"/>
      <sheetName val="동원(3)"/>
      <sheetName val="토목검측서"/>
      <sheetName val="2-2.매출분석"/>
      <sheetName val="RECIMAKE"/>
      <sheetName val="A-100전제"/>
      <sheetName val="몰드시스템 리스트"/>
      <sheetName val="정비손익"/>
      <sheetName val="200"/>
      <sheetName val="공통부대관리"/>
      <sheetName val="Calen"/>
      <sheetName val="표지"/>
      <sheetName val="설비원가"/>
      <sheetName val="MIJIBI"/>
      <sheetName val="입찰내역서"/>
      <sheetName val="영동(D)"/>
      <sheetName val="수주현황2월"/>
      <sheetName val="기본DATA"/>
      <sheetName val="물량표"/>
      <sheetName val="전신환매도율"/>
      <sheetName val="실행철강하도"/>
      <sheetName val="sum1 (2)"/>
      <sheetName val="37개월"/>
      <sheetName val="주형"/>
      <sheetName val="적격"/>
      <sheetName val="총내역서"/>
      <sheetName val="Sheet13"/>
      <sheetName val="Sheet14"/>
      <sheetName val="추가예산"/>
      <sheetName val="재료"/>
      <sheetName val="3.바닥판설계"/>
      <sheetName val="일위대가표"/>
      <sheetName val="산출근거"/>
      <sheetName val="일위(토목)"/>
      <sheetName val="SIL98"/>
      <sheetName val="A-4"/>
      <sheetName val="XZLC004_PART2"/>
      <sheetName val="XZLC003_PART1"/>
      <sheetName val="역T형"/>
      <sheetName val="SO416"/>
      <sheetName val="개발비자산성검토"/>
      <sheetName val="가공MH"/>
      <sheetName val="08년(Form1)"/>
      <sheetName val="MIBK원단위"/>
      <sheetName val="Proposal"/>
      <sheetName val="Total"/>
      <sheetName val="조경"/>
      <sheetName val="Borrower"/>
      <sheetName val="7 (2)"/>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손익현황"/>
      <sheetName val="현황CODE"/>
      <sheetName val="세부내역서"/>
      <sheetName val="조명시설"/>
      <sheetName val="자금운용계획표"/>
      <sheetName val="2.총괄표"/>
      <sheetName val="일위대가"/>
      <sheetName val="점수계산1-2"/>
      <sheetName val="LinerWt"/>
      <sheetName val="SM1-09"/>
      <sheetName val="SM2-09"/>
      <sheetName val="BD-09"/>
      <sheetName val="CAUDIT"/>
      <sheetName val="입찰내역 발주처 양식"/>
      <sheetName val="12년 CF(9월)"/>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_x0018__x0000_"/>
      <sheetName val=""/>
      <sheetName val="대비표"/>
      <sheetName val="골조시행"/>
      <sheetName val="단가표"/>
      <sheetName val="실행간접비용"/>
      <sheetName val="미드수량"/>
      <sheetName val="참조"/>
      <sheetName val="DATE"/>
      <sheetName val="D-623D"/>
      <sheetName val="BQMPALOC"/>
      <sheetName val="현장지지물물량"/>
      <sheetName val="입찰보고"/>
      <sheetName val="지점장"/>
      <sheetName val="물량표(신)"/>
      <sheetName val="대공종"/>
      <sheetName val="부서코드표"/>
      <sheetName val="적용건축"/>
      <sheetName val="품셈TABLE"/>
      <sheetName val="집행내역"/>
      <sheetName val="RE9604"/>
      <sheetName val="평가제외"/>
      <sheetName val="97년추정손익계산서"/>
      <sheetName val="업무연락"/>
      <sheetName val="Ethylene"/>
      <sheetName val="월별매출"/>
      <sheetName val="ChlorAlkali"/>
      <sheetName val="VXXXXXXX"/>
      <sheetName val="slipsumpR"/>
      <sheetName val="13월별BS"/>
      <sheetName val="하수급견적대비"/>
      <sheetName val="참조시트"/>
      <sheetName val="表21 净利润调节表"/>
      <sheetName val="원가계산하도"/>
      <sheetName val="자재단가"/>
      <sheetName val="ADR"/>
      <sheetName val="단가(반정3교-원주)"/>
      <sheetName val="Y-WORK"/>
      <sheetName val="2.주요계수총괄"/>
      <sheetName val="건축내역"/>
      <sheetName val="자금추ȕ"/>
      <sheetName val="05년말(건재)"/>
      <sheetName val="부하계산서"/>
      <sheetName val="슬래브"/>
      <sheetName val="품셈표"/>
      <sheetName val="갑근세납세필증명원"/>
      <sheetName val="월별수입"/>
      <sheetName val="차수"/>
      <sheetName val="담보"/>
      <sheetName val="1유리"/>
      <sheetName val="예적금"/>
      <sheetName val="월별손익"/>
      <sheetName val="매출"/>
      <sheetName val="비가동-20"/>
      <sheetName val="완제품3"/>
      <sheetName val="504전기실 동부하-L"/>
      <sheetName val="Sheet15"/>
      <sheetName val="Sheet9"/>
      <sheetName val="DUT-BAT1"/>
      <sheetName val="입출재고현황 (2)"/>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건축공사실행"/>
      <sheetName val="PIPE"/>
      <sheetName val="FLANGE"/>
      <sheetName val="VALVE"/>
      <sheetName val="0001new"/>
      <sheetName val="CC16-내역서"/>
      <sheetName val="INPUT"/>
      <sheetName val="TRE TABLE"/>
      <sheetName val="C3"/>
      <sheetName val="신공"/>
      <sheetName val="회사정보"/>
      <sheetName val="설계명세서"/>
      <sheetName val="경비"/>
      <sheetName val="현금"/>
      <sheetName val="교각계산"/>
      <sheetName val="Project Brief"/>
      <sheetName val="한강운반비"/>
      <sheetName val="동절기투입(자재)"/>
      <sheetName val="주현(해보)"/>
      <sheetName val="주현(영광)"/>
      <sheetName val="BEST"/>
      <sheetName val="통장출금액"/>
      <sheetName val="카메라"/>
      <sheetName val="실적"/>
      <sheetName val="찍기"/>
      <sheetName val="단가일람"/>
      <sheetName val="단위량당중기"/>
      <sheetName val="수량집계표(舊)"/>
      <sheetName val="부속동"/>
      <sheetName val="단면 (2)"/>
      <sheetName val="cp-e1"/>
      <sheetName val="GAEYO"/>
      <sheetName val="Sheet4"/>
      <sheetName val="P.M 별"/>
      <sheetName val="MEMORY"/>
      <sheetName val="공사비증감"/>
      <sheetName val="연돌일위집계"/>
      <sheetName val="공통비(전체)"/>
      <sheetName val="토목공사"/>
      <sheetName val="새공통(96임금인상기준)"/>
      <sheetName val="비교1"/>
      <sheetName val="유림총괄"/>
      <sheetName val="물량표S"/>
      <sheetName val="원가서"/>
      <sheetName val="부대공"/>
      <sheetName val="국내총괄"/>
      <sheetName val="특판제외"/>
      <sheetName val="건축원가"/>
      <sheetName val="5사남"/>
      <sheetName val="020114"/>
      <sheetName val="0111월"/>
      <sheetName val="양식3"/>
      <sheetName val="퇴충"/>
      <sheetName val="요약PL"/>
      <sheetName val="FAB"/>
      <sheetName val="수지"/>
      <sheetName val="내역표지"/>
      <sheetName val="Prices"/>
      <sheetName val="합천내역"/>
      <sheetName val="전기단가조사서"/>
      <sheetName val="YES-T"/>
      <sheetName val="납부내역총괄표 (수정)"/>
      <sheetName val="BAND(200)"/>
      <sheetName val="OUTER AREA(겹침없음)"/>
      <sheetName val="EG-09"/>
      <sheetName val="M3산출"/>
      <sheetName val="EL 표면적"/>
      <sheetName val="양식(직판용)"/>
      <sheetName val="部署名"/>
      <sheetName val="車両別燃費及び油類単価"/>
      <sheetName val="시산표"/>
      <sheetName val="월별예산"/>
      <sheetName val="목록"/>
      <sheetName val="중기"/>
      <sheetName val="1_종합손익(도급)1"/>
      <sheetName val="推移グラフ"/>
      <sheetName val="감가상각비"/>
      <sheetName val="Year"/>
      <sheetName val="인원계획-미화"/>
      <sheetName val="조정내역"/>
      <sheetName val="CF6"/>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KAM설비"/>
      <sheetName val="품목"/>
      <sheetName val="내역(한신APT)"/>
      <sheetName val="전도품의"/>
      <sheetName val="Training"/>
      <sheetName val="General"/>
      <sheetName val="Instructions"/>
      <sheetName val="People"/>
      <sheetName val="Quality"/>
      <sheetName val="Risk"/>
      <sheetName val="A"/>
      <sheetName val="Facility Information"/>
      <sheetName val="주차"/>
      <sheetName val="정부노임단가"/>
      <sheetName val="철골공사"/>
      <sheetName val="구성비"/>
      <sheetName val="P-산#1-1(WOWA1)"/>
      <sheetName val="FRQ"/>
      <sheetName val="기준"/>
      <sheetName val="자재목록"/>
      <sheetName val="분전함신설"/>
      <sheetName val="접지1종"/>
      <sheetName val="주행"/>
      <sheetName val="직재"/>
      <sheetName val="22철거수량"/>
      <sheetName val="PAD TR보호대기초"/>
      <sheetName val="HANDHOLE(2)"/>
      <sheetName val="가로등기초"/>
      <sheetName val="상가지급현황"/>
      <sheetName val="일위(PN)"/>
      <sheetName val="1.본사계정별"/>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부하(성남)"/>
      <sheetName val="原価センタ"/>
      <sheetName val="Data Validation"/>
      <sheetName val="BOX-1510"/>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변동인원"/>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근거 및 가정"/>
      <sheetName val="2 카드채권(대출포함)"/>
      <sheetName val="터파기및재료"/>
      <sheetName val="음료실행"/>
      <sheetName val="경비2내역"/>
      <sheetName val="공사내역"/>
      <sheetName val="_x005f_x0018__x005f_x0000_"/>
      <sheetName val="1. 시공측량"/>
      <sheetName val="감액총괄표"/>
      <sheetName val="9GNG운반"/>
      <sheetName val="Sheet5"/>
      <sheetName val="시화점실행"/>
      <sheetName val="_x0018_?"/>
      <sheetName val="__"/>
      <sheetName val="총괄표"/>
      <sheetName val="118.세금과공과"/>
      <sheetName val="수선비"/>
      <sheetName val="Master"/>
      <sheetName val="Macro1"/>
      <sheetName val="기초"/>
      <sheetName val="재무상태표"/>
      <sheetName val="대구경북"/>
      <sheetName val="월별손익현황"/>
      <sheetName val="서울서부"/>
      <sheetName val="부산경남"/>
      <sheetName val="서울동부"/>
      <sheetName val="인천경기"/>
      <sheetName val="중부본부"/>
      <sheetName val="호남본부"/>
      <sheetName val="15년"/>
      <sheetName val="16년"/>
      <sheetName val="위탁매매_1103"/>
      <sheetName val="자기매매_1103"/>
      <sheetName val="위탁매매_1109"/>
      <sheetName val="자기매매_1109"/>
      <sheetName val="해외 기술훈련비 (합계)"/>
      <sheetName val="접대비"/>
      <sheetName val="설문 평가"/>
      <sheetName val="도"/>
      <sheetName val="의정부문예회관변경내역"/>
      <sheetName val="수량산출"/>
      <sheetName val="Utility Usage YTN TOWER"/>
      <sheetName val="공정"/>
      <sheetName val="소총괄표"/>
      <sheetName val="아파트연면적비율(참고1)"/>
      <sheetName val="설치원가"/>
      <sheetName val="3본사"/>
      <sheetName val="98지급계획"/>
      <sheetName val="건축2"/>
      <sheetName val="FB25JN"/>
      <sheetName val="설계명세서(선로)"/>
      <sheetName val="125PIECE"/>
      <sheetName val="화전내"/>
      <sheetName val="일위대가(계측기설치)"/>
      <sheetName val="연습"/>
      <sheetName val="공사비예산서(토목분)"/>
      <sheetName val="_x005f_x0018_"/>
      <sheetName val="1.차입금"/>
      <sheetName val="choose"/>
      <sheetName val="본문"/>
      <sheetName val="설산1.나"/>
      <sheetName val="본사S"/>
      <sheetName val="수종별수량 (2)"/>
      <sheetName val="구간별수량"/>
      <sheetName val="Weekly Progress(계장)"/>
      <sheetName val="전선 및 전선관"/>
      <sheetName val="전체철근집계"/>
      <sheetName val="FILE1"/>
      <sheetName val="FILE2"/>
      <sheetName val="6-5공구원본"/>
      <sheetName val="부대시행1"/>
      <sheetName val="부대시행1 (2)"/>
      <sheetName val="부대시행2"/>
      <sheetName val="부대토공"/>
      <sheetName val="부대철콘"/>
      <sheetName val="부대토공실"/>
      <sheetName val="부대철콘실"/>
      <sheetName val="Sheet8"/>
      <sheetName val="95하U$가격"/>
      <sheetName val="3.6.2남양주택배"/>
      <sheetName val="ETC"/>
      <sheetName val="Back Data 1"/>
      <sheetName val="Manual"/>
      <sheetName val="슬래԰"/>
      <sheetName val="슬래"/>
      <sheetName val="슬래렀"/>
      <sheetName val="슬래㰀"/>
      <sheetName val="슬래밀"/>
      <sheetName val="선급비용"/>
      <sheetName val="최소가치(간편)-회계"/>
      <sheetName val="회사제시"/>
      <sheetName val="1월 예산"/>
      <sheetName val="슬래　"/>
      <sheetName val="슬래尀"/>
      <sheetName val="슬래⠀"/>
      <sheetName val="슬래"/>
      <sheetName val="슬래堌"/>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기초정보"/>
      <sheetName val="슬래䰀"/>
      <sheetName val="슬래簀"/>
      <sheetName val="슬래퀀"/>
      <sheetName val="슬래뀀"/>
      <sheetName val="슬래瀀"/>
      <sheetName val="슬래鰀"/>
      <sheetName val="BD%_70s"/>
      <sheetName val="11월"/>
      <sheetName val="특외대"/>
      <sheetName val=" 견적서"/>
      <sheetName val="노동부"/>
      <sheetName val="#1) 투자 구분"/>
      <sheetName val="명단원자료(이전)"/>
      <sheetName val="기둥(원형)"/>
      <sheetName val="배수공"/>
      <sheetName val="개산공사비"/>
      <sheetName val="선평원내역"/>
      <sheetName val="판가반영"/>
      <sheetName val="BID"/>
      <sheetName val="식재품셈"/>
      <sheetName val="수량산출내역1115"/>
      <sheetName val="원가1"/>
      <sheetName val="원가2"/>
      <sheetName val="U_TYPE_1_"/>
      <sheetName val="약품공급2"/>
      <sheetName val="1_종합손익(도급)4"/>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입찰내역_발주처_양식"/>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Facility_Information"/>
      <sheetName val="소야공정계획표"/>
      <sheetName val="Data_Validation"/>
      <sheetName val="품목코드표"/>
      <sheetName val="부서별집계표"/>
      <sheetName val="금년실적"/>
      <sheetName val="B-1.기본정보"/>
      <sheetName val="RAW"/>
      <sheetName val="Bond"/>
      <sheetName val="원본"/>
      <sheetName val="要員用master"/>
      <sheetName val="TB"/>
      <sheetName val="PL"/>
      <sheetName val="CS"/>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대투_보관자료 변경"/>
      <sheetName val="내수자재"/>
      <sheetName val="종단계산"/>
      <sheetName val="산출근거(S4)"/>
      <sheetName val="MAT"/>
      <sheetName val="설계조건"/>
      <sheetName val="2013.2월 연결대상"/>
      <sheetName val="BS_Package_내부거래"/>
      <sheetName val="PL_Package_내부거래"/>
      <sheetName val="손익실적"/>
      <sheetName val="손익실적(매출원가)"/>
      <sheetName val="당년사별실적"/>
      <sheetName val="VXXXX"/>
      <sheetName val="탄산"/>
      <sheetName val="IS"/>
      <sheetName val="sheet6"/>
      <sheetName val="TYPE-1"/>
      <sheetName val="견적"/>
      <sheetName val="설치자재"/>
      <sheetName val="공사비_NDE"/>
      <sheetName val="도급예산내역서봉투"/>
      <sheetName val="공사원가계산서"/>
      <sheetName val="설계산출표지"/>
      <sheetName val="도급예산내역서총괄표"/>
      <sheetName val="을부담운반비"/>
      <sheetName val="운반비산출"/>
      <sheetName val="청천내"/>
      <sheetName val="현장경비"/>
      <sheetName val="데이타"/>
      <sheetName val="세금자료"/>
      <sheetName val="수량산출서 갑지"/>
      <sheetName val="실행기성 갑지"/>
      <sheetName val="Eq. Mobilization"/>
      <sheetName val="表21_净利润夐#奜#"/>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기초자료"/>
      <sheetName val="자재대"/>
      <sheetName val="조명율표"/>
      <sheetName val="원가"/>
      <sheetName val="공정코드"/>
      <sheetName val="토공"/>
      <sheetName val="총괄-1"/>
      <sheetName val="도급"/>
      <sheetName val="포장공"/>
      <sheetName val="설 계"/>
      <sheetName val="현경"/>
      <sheetName val="단가대비표"/>
      <sheetName val="제-노임"/>
      <sheetName val="N賃率-職"/>
      <sheetName val="기계"/>
      <sheetName val="정화조"/>
      <sheetName val="토목"/>
      <sheetName val="기계경비"/>
      <sheetName val="98수문일위"/>
      <sheetName val="배수내역"/>
      <sheetName val="최적단면"/>
      <sheetName val="준검 내역서"/>
      <sheetName val="을-ATYPE"/>
      <sheetName val="대전-교대(A1-A2)"/>
      <sheetName val="CAT_5"/>
      <sheetName val="Rev. Recon 1"/>
      <sheetName val="1.고객불만건수"/>
      <sheetName val="1.변경범위"/>
      <sheetName val="予算実績管理現況"/>
      <sheetName val="Back_Data_1"/>
      <sheetName val="※유형구분분류"/>
      <sheetName val="※类型区分分类"/>
      <sheetName val="선택창"/>
      <sheetName val="외주현황.wq1"/>
      <sheetName val="첨부1(손익관리)"/>
      <sheetName val="카메라2"/>
      <sheetName val="카메라1"/>
      <sheetName val="첨부11(기계정지개선)"/>
      <sheetName val="카메라3"/>
      <sheetName val="카메라-생산실적"/>
      <sheetName val="카메라-생산실적분석"/>
      <sheetName val="FA-LISTING"/>
      <sheetName val="추정pl"/>
      <sheetName val="FitOutConfCentre"/>
      <sheetName val="수목단가"/>
      <sheetName val="시설수량표"/>
      <sheetName val="식재수량표"/>
      <sheetName val="F 월별기성수금현황 "/>
      <sheetName val="호남본"/>
      <sheetName val="KEY CODE"/>
      <sheetName val="2-1.강사료,교통비 지급명세"/>
      <sheetName val="13.포장용역비표준"/>
      <sheetName val="9.가공부자재표준"/>
      <sheetName val="8.ROLL표준(TSW)"/>
      <sheetName val="4.톤당조관량표준"/>
      <sheetName val="5.조관부자재표준"/>
      <sheetName val="고정자산-회사제시"/>
      <sheetName val="해외_기술훈련비_(합계)"/>
      <sheetName val="118_세금과공과"/>
      <sheetName val="RE"/>
      <sheetName val="FP"/>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sum_x0008__x0000__x000d__x0000__x0006__x0000_"/>
      <sheetName val="Ѐ܀ऀ܀؀਀؀Ԁ̀Ѐ̀Ѐࠀ܀ఀ؀܀"/>
      <sheetName val="터널전기"/>
      <sheetName val="CF表示組替表"/>
      <sheetName val="대투_보관자료_변경"/>
      <sheetName val="토목주소"/>
      <sheetName val="프랜트면허"/>
      <sheetName val="I一般比"/>
      <sheetName val="분석가정"/>
      <sheetName val="배열수식"/>
      <sheetName val="숨김"/>
      <sheetName val="1월~9월"/>
      <sheetName val="날개수량1.5"/>
      <sheetName val="6월 공嚺㓶가"/>
      <sheetName val="갑지"/>
      <sheetName val="부산제일극장"/>
      <sheetName val="설비등록׃⼫"/>
      <sheetName val="설비등록_x0010__x0000_"/>
      <sheetName val="1"/>
      <sheetName val="EP0618"/>
      <sheetName val="C1.3.1"/>
      <sheetName val="부대공Ⅱ"/>
      <sheetName val="입찰내역 Ĉ_x0000__x0000_ᇆ"/>
      <sheetName val="입찰내역 Ĉ_x0000__x0000_ᇆ"/>
      <sheetName val="정보화기기매출"/>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compare2"/>
      <sheetName val="Krw"/>
      <sheetName val="BS"/>
      <sheetName val="2-2.투자"/>
      <sheetName val="기본연봉"/>
      <sheetName val="사원"/>
      <sheetName val="9-1차이내역"/>
      <sheetName val="Proj. Fin."/>
      <sheetName val="ITS Assumptions"/>
      <sheetName val="Proj__Fin_"/>
      <sheetName val="2-2_투자"/>
      <sheetName val="Master Data"/>
      <sheetName val="2007전체투자세액공제_2008년처분"/>
      <sheetName val="득점현황"/>
      <sheetName val="#5"/>
      <sheetName val="#3"/>
      <sheetName val="Appendix(권장,단체)"/>
      <sheetName val="환율표"/>
      <sheetName val="세액계산"/>
      <sheetName val="현용"/>
      <sheetName val="현장"/>
      <sheetName val="MH_생산"/>
      <sheetName val="구분List"/>
      <sheetName val="기본"/>
      <sheetName val="10월_vs_12월_채권잔액"/>
      <sheetName val="表21_净利润墨-닑⿕"/>
      <sheetName val="TO"/>
      <sheetName val="C2121"/>
      <sheetName val="C2123"/>
      <sheetName val="C2124"/>
      <sheetName val="C2125"/>
      <sheetName val="C2127"/>
      <sheetName val="C2122"/>
      <sheetName val="7.Utility Analysis"/>
      <sheetName val="Operational Activities"/>
      <sheetName val="상품입력"/>
      <sheetName val="월별자료"/>
      <sheetName val="Index"/>
      <sheetName val="조도계산서 (도서)"/>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MTP"/>
      <sheetName val="기성현황집계표"/>
      <sheetName val="표시트"/>
      <sheetName val="カテゴリ表"/>
      <sheetName val="카드채권(대출포함)"/>
      <sheetName val="공통"/>
      <sheetName val="T6-6(7)"/>
      <sheetName val="중기일위대가"/>
      <sheetName val="기초정보 코드"/>
      <sheetName val="1. 작성방식"/>
      <sheetName val="계좌정보"/>
      <sheetName val="안산기계장치"/>
      <sheetName val="공시용PL"/>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전기자료"/>
      <sheetName val="Sheet10"/>
      <sheetName val="일위대가목차"/>
      <sheetName val="집계"/>
      <sheetName val="코드"/>
      <sheetName val="표)CFT장 조직별 배분"/>
      <sheetName val="기술분류체계"/>
      <sheetName val="Remark"/>
      <sheetName val="20180214 P&amp;T"/>
      <sheetName val="Ref. 중점 추진 과제별 상세"/>
      <sheetName val="작성요령"/>
      <sheetName val="선택지"/>
      <sheetName val="Congfig"/>
      <sheetName val="Bank code"/>
      <sheetName val="총수율"/>
      <sheetName val="11"/>
      <sheetName val="Drop-down RAW"/>
      <sheetName val="시험장S자로가로등공사"/>
      <sheetName val="드롭다운"/>
      <sheetName val="support"/>
      <sheetName val="000000"/>
      <sheetName val="목록!"/>
      <sheetName val="마스터0919"/>
      <sheetName val="공시용CF"/>
      <sheetName val="BM_NEW2"/>
      <sheetName val="pg15"/>
      <sheetName val="2.6 三无 (2)"/>
      <sheetName val="_x0018__"/>
      <sheetName val="노임단가(공사)"/>
      <sheetName val="RES"/>
      <sheetName val="Desal-E&amp;I"/>
      <sheetName val="数据有效性"/>
      <sheetName val="Worker List"/>
      <sheetName val="GB-IC Villingen GG"/>
      <sheetName val="MC&amp;다변화"/>
      <sheetName val="Library"/>
      <sheetName val="Month-Report"/>
      <sheetName val="10매출"/>
      <sheetName val="A(Rev.3)"/>
      <sheetName val="Sheet17"/>
      <sheetName val="_x005f_x005f_x005f_x0018__x005f_x005f_x005f_x0000_"/>
      <sheetName val="_x005f_x0018_?"/>
      <sheetName val="BATCH"/>
      <sheetName val="특수선일위대가"/>
      <sheetName val="산출"/>
      <sheetName val="일위대가(목록)"/>
      <sheetName val="재료비"/>
      <sheetName val="견적내역서"/>
      <sheetName val="2_실행ﶻĉ_x0000_"/>
      <sheetName val="2_실행䔭疖꜀"/>
      <sheetName val="2_실행ﶻ_x001e__x0000_"/>
      <sheetName val="입찰내역 Ĉ"/>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M&amp;Q Lead"/>
      <sheetName val="코드관리"/>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4.1 월별 에너지 사용량"/>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6호기"/>
      <sheetName val="첨부#2.Cash Flow(현장작성)"/>
      <sheetName val="갑지1"/>
      <sheetName val="月度設定"/>
      <sheetName val="STRAT PLAN WKSHT"/>
      <sheetName val="Sales Plan &amp; other"/>
      <sheetName val="ConsolidateUSD"/>
      <sheetName val="STRAT_PLAN_WKSHT"/>
      <sheetName val="Sales_Plan_&amp;_other"/>
      <sheetName val="ref"/>
      <sheetName val="drop downs"/>
      <sheetName val="산자사 운전용품"/>
      <sheetName val="CODE生成机"/>
      <sheetName val="조직필터"/>
      <sheetName val="有型区分分类"/>
      <sheetName val="업무 분류(Category)"/>
      <sheetName val="견적을지"/>
      <sheetName val="단기차입금(200006)"/>
      <sheetName val="Exchange rate"/>
      <sheetName val="작성양식"/>
      <sheetName val="1-1"/>
      <sheetName val="wall"/>
      <sheetName val="_x005f_x0018__"/>
      <sheetName val="전기요금 산출내역"/>
      <sheetName val="오류항목"/>
      <sheetName val="기본일위"/>
      <sheetName val="3.일반사상"/>
      <sheetName val="외부자료"/>
      <sheetName val="슬래_xd800_"/>
      <sheetName val="STANDARD"/>
      <sheetName val="유효성검사"/>
      <sheetName val="7상품수"/>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Fixed_ZBB3"/>
      <sheetName val="E_法规NC3"/>
      <sheetName val="3_ISo_YTD3"/>
      <sheetName val="Données_LMU3"/>
      <sheetName val="Brazil_Sovereign3"/>
      <sheetName val="Resumen_Costo3"/>
      <sheetName val="Base_de_Dados3"/>
      <sheetName val="Extract_Loss3"/>
      <sheetName val="5_1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Controls_data5"/>
      <sheetName val="Dados_BLP3"/>
      <sheetName val="Testing_Template_Guidance3"/>
      <sheetName val="Test_Programs3"/>
      <sheetName val="FJJX_Bud_IB2"/>
      <sheetName val="JOB_PROFILE_-_LAS3"/>
      <sheetName val="ARdistr_(2)3"/>
      <sheetName val="look-up_data2"/>
      <sheetName val="Prd_Hierarchy(产品层级)2"/>
      <sheetName val="Com_(2PK)2"/>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업무연락_(2)3"/>
      <sheetName val="제시_손익계산서3"/>
      <sheetName val="01_02월_성과급4"/>
      <sheetName val="M_7회차_담금_계획3"/>
      <sheetName val="팀별_실적3"/>
      <sheetName val="팀별_실적_(환산)3"/>
      <sheetName val="4__Inj_투자상세내역3"/>
      <sheetName val="3__Blow_투자_상세내역3"/>
      <sheetName val="Process_List3"/>
      <sheetName val="Prd_Hierarchy(产品层次)2"/>
      <sheetName val="Project_Code2"/>
      <sheetName val="_손익기01_XL2"/>
      <sheetName val="drop_down_list2"/>
      <sheetName val="[손익기01_XL_x005f_x0000__x005f_x0000_DePara2"/>
      <sheetName val="Income_Stmt2"/>
      <sheetName val="Quarterly_LBO_Model2"/>
      <sheetName val="[손익기01_XL2"/>
      <sheetName val="_손익기01_XL_x005f_x0000__x005f_x0000_DePara2"/>
      <sheetName val="15년_BL_사계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지장물C"/>
      <sheetName val="TOWER 12TON"/>
      <sheetName val="TOWER 10TON"/>
      <sheetName val="JIB CRANE,HOIST"/>
      <sheetName val="1TL종점(1)"/>
      <sheetName val="협가표"/>
      <sheetName val="수정양식"/>
      <sheetName val="#1 Basic"/>
      <sheetName val="만기"/>
      <sheetName val="월별비교(물리)"/>
      <sheetName val="euc"/>
      <sheetName val="1공구산출내역서"/>
      <sheetName val="7_공사비집_x0000__x0000_Ā_x0000__x0005__x0000_翸_x0000_"/>
      <sheetName val="기성"/>
      <sheetName val="BQ"/>
      <sheetName val="Basic"/>
      <sheetName val="교량하부공"/>
      <sheetName val="1~9 하중계산"/>
      <sheetName val="정공공사"/>
      <sheetName val="월간공정표(04월))"/>
      <sheetName val="한계원가"/>
      <sheetName val="관리자"/>
      <sheetName val="받을어음"/>
      <sheetName val="구분 Table"/>
      <sheetName val="역T형옹벽(3.0)"/>
      <sheetName val="외상매출금현황-수정분 A2"/>
      <sheetName val="상불"/>
      <sheetName val="Assign"/>
      <sheetName val="합잔_역사"/>
      <sheetName val="01현금및현금성자산(ok)"/>
      <sheetName val="기준재고"/>
      <sheetName val="수액원료4"/>
      <sheetName val="필요면적"/>
      <sheetName val="가설공사내역"/>
      <sheetName val="401"/>
      <sheetName val="날개벽수량표"/>
      <sheetName val="문의내용 카테고리 분류(수정X)"/>
      <sheetName val="네고14"/>
      <sheetName val="관리1"/>
      <sheetName val="연체리스료"/>
      <sheetName val="대차대조표-공시형"/>
      <sheetName val="VNHA"/>
      <sheetName val="hiddenSheet"/>
      <sheetName val="기초단가"/>
      <sheetName val="파일의이용"/>
      <sheetName val="BSD (2)"/>
      <sheetName val="유리단가"/>
      <sheetName val="1.수인터널"/>
      <sheetName val="증감대비"/>
      <sheetName val="공종단가"/>
      <sheetName val="아산추가1220"/>
      <sheetName val="1_종합손익(도급)6"/>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C_Down_load_07165"/>
      <sheetName val="변경실행(2차)_5"/>
      <sheetName val="나_출고5"/>
      <sheetName val="나_입고5"/>
      <sheetName val="09년_인건비(속리산)5"/>
      <sheetName val="합산목표(감가+57_5)5"/>
      <sheetName val="__한국_AMP_ASP-23_판매가격__4"/>
      <sheetName val="제조원가_원단위_분석4"/>
      <sheetName val="종합표양식(품의_&amp;_입고)_24"/>
      <sheetName val="기성청구_공문5"/>
      <sheetName val="b_balju_(2)4"/>
      <sheetName val="중기조종사_단위단가4"/>
      <sheetName val="6PILE__(돌출)4"/>
      <sheetName val="원가관리_(동월대비)4"/>
      <sheetName val="2-2_매출분석4"/>
      <sheetName val="몰드시스템_리스트4"/>
      <sheetName val="7_(2)4"/>
      <sheetName val="11_외화채무증권(AFS,HTM)084"/>
      <sheetName val="13_감액TEST_084"/>
      <sheetName val="Sheet1_(2)4"/>
      <sheetName val="12년_CF(9월)4"/>
      <sheetName val="sum1_(2)4"/>
      <sheetName val="2_대외공문4"/>
      <sheetName val="表21_净利润调节表4"/>
      <sheetName val="3_바닥판설계4"/>
      <sheetName val="2_총괄표4"/>
      <sheetName val="입찰내역_발주처_양식2"/>
      <sheetName val="2_주요계수총괄2"/>
      <sheetName val="입출재고현황_(2)2"/>
      <sheetName val="Project_Brief2"/>
      <sheetName val="504전기실_동부하-L4"/>
      <sheetName val="TRE_TABLE2"/>
      <sheetName val="단면_(2)2"/>
      <sheetName val="OUTER_AREA(겹침없음)4"/>
      <sheetName val="EL_표면적4"/>
      <sheetName val="09~10년_매출계획2"/>
      <sheetName val="97_사업추정(WEKI)2"/>
      <sheetName val="6월_공정외주2"/>
      <sheetName val="Tong_hop2"/>
      <sheetName val="95_1_1이후취득자산(숨기기상태)2"/>
      <sheetName val="1_MDF1공장2"/>
      <sheetName val="Facility_Information2"/>
      <sheetName val="P_M_별3"/>
      <sheetName val="Data_Validation2"/>
      <sheetName val="PAD_TR보호대기초1"/>
      <sheetName val="1__시공측량1"/>
      <sheetName val="1_본사계정별2"/>
      <sheetName val="납부내역총괄표_(수정)1"/>
      <sheetName val="근거_및_가정1"/>
      <sheetName val="2_카드채권(대출포함)1"/>
      <sheetName val="118_세금과공과2"/>
      <sheetName val="수종별수량_(2)1"/>
      <sheetName val="1_차입금1"/>
      <sheetName val="부대시행1_(2)1"/>
      <sheetName val="3_6_2남양주택배1"/>
      <sheetName val="Back_Data_12"/>
      <sheetName val="1월_예산1"/>
      <sheetName val="_견적서1"/>
      <sheetName val="Weekly_Progress(계장)1"/>
      <sheetName val="해외_기술훈련비_(합계)2"/>
      <sheetName val="설문_평가1"/>
      <sheetName val="전선_및_전선관1"/>
      <sheetName val="설산1_나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Jul-Sep_Actual_cost_(2)1"/>
      <sheetName val="3YP2016-Bottom_up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BEP_加薪_KPI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6월_공嚺㓶가"/>
      <sheetName val="sum&#10;"/>
      <sheetName val="_"/>
      <sheetName val="설비등록"/>
      <sheetName val="표)CFT장_조직별_배분"/>
      <sheetName val="20180214_P&amp;T"/>
      <sheetName val="Ref__중점_추진_과제별_상세"/>
      <sheetName val="2_6_三无_(2)"/>
      <sheetName val="Worker_List"/>
      <sheetName val="GB-IC_Villingen_GG"/>
      <sheetName val="A(Rev_3)"/>
      <sheetName val="총괄집계표"/>
      <sheetName val="합계표"/>
      <sheetName val="_x005f_x0000___x0000__x0000__x0005__x0000_㴐ኰ"/>
      <sheetName val="_x005f_x0000___x0000__x0000__x0005__x0000_움ᕕ"/>
      <sheetName val="공통비_x0000__x0000_ʯ"/>
      <sheetName val="공통비_x0000_í遘̩"/>
      <sheetName val="이름표"/>
      <sheetName val="미계약2"/>
      <sheetName val="시스템 개요 유효값"/>
      <sheetName val="640ꠌ᜹렀㣃씃"/>
      <sheetName val="640ꠏ᜹쀀씃"/>
      <sheetName val="Basic Information"/>
      <sheetName val="JT3.0견적-구1"/>
      <sheetName val="진행 DATA (2)"/>
      <sheetName val="_x005f_x005f_x005f_x0000__x005f_x005f_x005f_x0000_"/>
      <sheetName val="견적 맵"/>
      <sheetName val="Cntmrs"/>
      <sheetName val="Dropbox 목록"/>
      <sheetName val="DB"/>
      <sheetName val="생산성(2차)"/>
      <sheetName val="요약(1차)"/>
      <sheetName val="Sheet475"/>
      <sheetName val="Diesel Price "/>
      <sheetName val="$bhp"/>
      <sheetName val="업무분장 "/>
      <sheetName val="7300-1000.11"/>
      <sheetName val="7300-1000_11"/>
      <sheetName val="기준Data"/>
      <sheetName val="PJT 현황"/>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참조)"/>
      <sheetName val="Investment Category"/>
      <sheetName val="1월"/>
      <sheetName val="회사전체"/>
      <sheetName val="_x005f_x005f_x005f_x0000__x005f"/>
      <sheetName val="소주(苏州)"/>
      <sheetName val="XREF"/>
      <sheetName val="Asset9809CAK"/>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2_카드채권(대출포함)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Classification_分类4"/>
      <sheetName val="tab_STATUS_DO_PROCESSO_4"/>
      <sheetName val="Perf__Plan__Diário14"/>
      <sheetName val="In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POC_LIST2"/>
      <sheetName val="turnover_reason퇴직사유2"/>
      <sheetName val="SKU_Basic_Data2"/>
      <sheetName val="Entity_Target2"/>
      <sheetName val="DETALLE_MENSUAL2"/>
      <sheetName val="Drop-down_List1"/>
      <sheetName val="by_DD1"/>
      <sheetName val="VALIDACION_DE_DATOS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6월_공정외주4"/>
      <sheetName val="입출재고현황_(2)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control sheet"/>
      <sheetName val="대환취급"/>
      <sheetName val="SS20"/>
      <sheetName val="SS10"/>
      <sheetName val="sum_x0008_"/>
      <sheetName val="OUTER_A՜_x0000_缀_x0000__x0000__x0000_尀빙끯"/>
      <sheetName val="부대공사총괄"/>
      <sheetName val="건축공사집계표"/>
      <sheetName val="방배동내역 (총괄)"/>
      <sheetName val="날개벽(시점좌측)"/>
      <sheetName val="철거산출근거"/>
      <sheetName val="01_02월_성B_x0000_"/>
      <sheetName val="gr_val"/>
      <sheetName val="gr_sum"/>
      <sheetName val="부대내역"/>
      <sheetName val="C1ㅇ"/>
      <sheetName val="단가조정"/>
      <sheetName val="나_출_x0000__x0000_"/>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工완성공사율"/>
      <sheetName val="NKC (final)"/>
      <sheetName val="자판실행"/>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Bank_code"/>
      <sheetName val="Drop-down_RAW"/>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항목(1)"/>
      <sheetName val="BOOK4"/>
      <sheetName val="건축갑지"/>
      <sheetName val="건축내역서"/>
      <sheetName val="견적보고서"/>
      <sheetName val="개발계획수립"/>
      <sheetName val="건축"/>
      <sheetName val="산근(목록)"/>
      <sheetName val="심사계산"/>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PAD_TR보호대기초2"/>
      <sheetName val="1__시공측량2"/>
      <sheetName val="납부내역총괄표_(수정)2"/>
      <sheetName val="수종별수량_(2)2"/>
      <sheetName val="Weekly_Progress(계장)2"/>
      <sheetName val="근거_및_가정2"/>
      <sheetName val="1_차입금2"/>
      <sheetName val="부대시행1_(2)2"/>
      <sheetName val="3_6_2남양주택배2"/>
      <sheetName val="설산1_나2"/>
      <sheetName val="자금_제_x0000__x0000_Ԁ_x0000_"/>
      <sheetName val="_x005f_x0000_"/>
      <sheetName val="기타수지&amp;특별손익_ﹴÕ"/>
      <sheetName val="토공(우물통,기타) "/>
      <sheetName val="Macro3"/>
      <sheetName val="6F8"/>
      <sheetName val="NG Item"/>
      <sheetName val="운반"/>
      <sheetName val="조도"/>
      <sheetName val="단가조사표"/>
      <sheetName val="지급제한자"/>
      <sheetName val="504전기실_Ç_x0000_Ԁ_x0000_瀀"/>
      <sheetName val="504전기실_Ç_x0000_Ԁ_x0000_退"/>
      <sheetName val="504전기실_壇멿︀ⳕԯ"/>
      <sheetName val="첨부1-2. 증감사유내역서(을)"/>
      <sheetName val="Ref. Spec Review 양식"/>
      <sheetName val="Ref. 시험항목 테이블"/>
      <sheetName val="Ref. Search Result 테이블"/>
      <sheetName val="견적서"/>
      <sheetName val="Basic_Information"/>
      <sheetName val="Exchange_rate"/>
      <sheetName val="本月预计"/>
      <sheetName val="1)추진현황"/>
      <sheetName val="매출회전"/>
      <sheetName val="TMPA"/>
      <sheetName val="소방사항"/>
      <sheetName val="3.공통공사대비"/>
      <sheetName val="2002년12월"/>
      <sheetName val="현장관리비 산출내역"/>
      <sheetName val="일일투입집계표"/>
      <sheetName val="평가데이터"/>
      <sheetName val="수량산출서 (2)"/>
      <sheetName val="경상직원"/>
      <sheetName val="NCR_HEC_6 Opens"/>
      <sheetName val="NCR_HEC_4 Open &amp; Vendor_2 Opens"/>
      <sheetName val="__Dscljh_c_EXCEL________1_96__2"/>
      <sheetName val="504전기실_x0000__x0000__x0001_Ԁ_x0000_"/>
      <sheetName val="_x005f_x005f_x005f_x005f_x005f_x005f_x005f_x0018__x005f"/>
      <sheetName val="_x005f_x005f_x005f_x0018__"/>
      <sheetName val="간접비"/>
      <sheetName val="생산"/>
      <sheetName val="국내_x0000__x0000_"/>
      <sheetName val="_Cash_Flow(자_x0000__x0000_"/>
      <sheetName val="통က_x0000_"/>
      <sheetName val="원가관리_(동월대-_x0000_Ԁ"/>
      <sheetName val="Project Count"/>
      <sheetName val="Index1"/>
      <sheetName val="STRAT_PLAN_WKSHT1"/>
      <sheetName val="Sales_Plan_&amp;_other1"/>
      <sheetName val="drop_downs"/>
      <sheetName val="Mot So Thuat Ngu EN-VI"/>
      <sheetName val="Mot_So_Thuat_Ngu_EN-VI"/>
      <sheetName val="001"/>
      <sheetName val="공통부대비"/>
      <sheetName val="체신주조서"/>
      <sheetName val="손익계산서"/>
      <sheetName val="대구은행"/>
      <sheetName val="원재료"/>
      <sheetName val="비품"/>
      <sheetName val="PF 현황(11년12월)"/>
      <sheetName val="Sensitivity and GC Value"/>
      <sheetName val="지급어음"/>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오스피셔스제사차"/>
      <sheetName val="공종별집계"/>
      <sheetName val="무형자산 LS11"/>
      <sheetName val="Global"/>
      <sheetName val="91"/>
      <sheetName val="생산1-2"/>
      <sheetName val="생산1-1"/>
      <sheetName val="매출계획"/>
      <sheetName val="품의서개정(갑)"/>
      <sheetName val="10.예산 및 원가 계획(02년)"/>
      <sheetName val="신당동집계표"/>
      <sheetName val="공기연장현황"/>
      <sheetName val="노원열병합  건축공사기성내역서"/>
      <sheetName val="7_공사비집"/>
      <sheetName val="입찰내역 _x0000__x0000__x0000__x0001_Ԁ_x0000_"/>
      <sheetName val="상반기손익차2총괄"/>
      <sheetName val="master(ZH)"/>
      <sheetName val="6PILE__(Y_x0000__x0000_"/>
      <sheetName val="집계확_x0000_"/>
      <sheetName val="단면치수"/>
      <sheetName val="2.FM Fee_2차년도"/>
      <sheetName val="3.감가장비"/>
      <sheetName val="1711월"/>
      <sheetName val="OH _x000f__x0000__x000c__x0000__x0006__x0000__x0005__x0000__x000c__x0000_"/>
      <sheetName val="_x0000__x0004__x0000__x0002__x0000__x0002__x0000__x0005__x0000__x0008__x0000_"/>
      <sheetName val="ࠀ฀က฀Ԁ"/>
      <sheetName val="OH _x000f_"/>
      <sheetName val="____"/>
      <sheetName val="tifico"/>
      <sheetName val="96보완계획7.12"/>
      <sheetName val="참고3.DATA"/>
      <sheetName val="합산목표(감가+5_x0000__x0000_Ԁ_x0000_䀀"/>
      <sheetName val="1_종합손익(주택,绘ÿ헾⽊"/>
      <sheetName val="유효성 목록"/>
      <sheetName val="드롭다운(수정금지)"/>
      <sheetName val="증감내역서"/>
      <sheetName val="OUTER_A՜"/>
      <sheetName val="_x005f_x0000__"/>
      <sheetName val="공통비"/>
      <sheetName val="자금_제"/>
      <sheetName val="504전기실"/>
      <sheetName val="총 원가계산"/>
      <sheetName val="PH 5"/>
      <sheetName val="bar chart-rev"/>
      <sheetName val="물가대비표"/>
      <sheetName val="FAB별"/>
      <sheetName val="설비등록ၒ_x0000_"/>
      <sheetName val="식재총괄"/>
      <sheetName val="main"/>
      <sheetName val="FORM4"/>
      <sheetName val="FORM1"/>
      <sheetName val="FORM2"/>
      <sheetName val="FORM3"/>
      <sheetName val="FORM5"/>
      <sheetName val="FORM10"/>
      <sheetName val="FORM15"/>
      <sheetName val="FORM16"/>
      <sheetName val="공사"/>
      <sheetName val="6PILE__(剙_x0010__x0000_"/>
      <sheetName val="방배2E"/>
      <sheetName val="1.설계기준"/>
      <sheetName val="입찰내역 _x0000_⊍_x0000__x0000_∀的"/>
      <sheetName val="토지조서(원본)"/>
      <sheetName val="B05"/>
      <sheetName val="B07"/>
      <sheetName val="A02"/>
      <sheetName val="A04"/>
      <sheetName val="A13"/>
      <sheetName val="B08"/>
      <sheetName val="B10"/>
      <sheetName val="7_Utility_Analysis1"/>
      <sheetName val="Operational_Activities1"/>
      <sheetName val="STRAT_PLAN_WKSHT2"/>
      <sheetName val="Sales_Plan_&amp;_other2"/>
      <sheetName val="drop_downs1"/>
      <sheetName val="산자사_운전용품"/>
      <sheetName val="업무_분류(Category)"/>
      <sheetName val="구분_Table"/>
      <sheetName val="역T형옹벽(3_0)"/>
      <sheetName val="외상매출금현황-수정분_A2"/>
      <sheetName val="3_일반사상"/>
      <sheetName val="Project_Count"/>
      <sheetName val="control_sheet"/>
      <sheetName val="PF_현황(11년12월)"/>
      <sheetName val="Diesel_Price_"/>
      <sheetName val="진행_DATA_(2)"/>
      <sheetName val="견적_맵"/>
      <sheetName val="업무분장_"/>
      <sheetName val="7300-1000_111"/>
      <sheetName val="PJT_현황"/>
      <sheetName val="참고)_기준정보"/>
      <sheetName val="Long_Term_Prices"/>
      <sheetName val="문의내용_카테고리_분류(수정X)"/>
      <sheetName val="Sensitivity_and_GC_Value"/>
      <sheetName val="이자"/>
      <sheetName val="무역한도관리"/>
      <sheetName val="Sheet16"/>
      <sheetName val="Planilha_relts??eos7"/>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지역개발"/>
      <sheetName val="매입매출(입력)"/>
      <sheetName val="상표권"/>
      <sheetName val="ALK_Chi tiết công nợ"/>
      <sheetName val="Parem"/>
      <sheetName val="CHITIET VL-NC-TT1p"/>
      <sheetName val="TONGKE3p"/>
      <sheetName val="23기-3분기결산PL"/>
      <sheetName val="20년 동일기간 소테마"/>
      <sheetName val="연결조정사항(2019)"/>
      <sheetName val="TLoss"/>
      <sheetName val="0304"/>
      <sheetName val="예총"/>
      <sheetName val="1__작성방식1"/>
      <sheetName val="표)CFT장_조직별_배분1"/>
      <sheetName val="20180214_P&amp;T1"/>
      <sheetName val="Ref__중점_추진_과제별_상세1"/>
      <sheetName val="Bank_code1"/>
      <sheetName val="Drop-down_RAW1"/>
      <sheetName val="Basic_Information1"/>
      <sheetName val="Exchange_rate1"/>
      <sheetName val="NG_Item"/>
      <sheetName val="Ref__Spec_Review_양식"/>
      <sheetName val="Ref__시험항목_테이블"/>
      <sheetName val="Ref__Search_Result_테이블"/>
      <sheetName val="TOWER_12TON"/>
      <sheetName val="TOWER_10TON"/>
      <sheetName val="JIB_CRANE,HOIST"/>
      <sheetName val="07.01"/>
      <sheetName val="설계내역양식"/>
      <sheetName val="경영비율 "/>
      <sheetName val="P_M_별4"/>
      <sheetName val="Back_Data_13"/>
      <sheetName val="Facility_Information3"/>
      <sheetName val="1__작성방식2"/>
      <sheetName val="2_주요계수총괄3"/>
      <sheetName val="Project_Brief3"/>
      <sheetName val="Utility_Usage_YTN_TOWER2"/>
      <sheetName val="118_세금과공과3"/>
      <sheetName val="1_본사계정별3"/>
      <sheetName val="단면_(2)3"/>
      <sheetName val="표)CFT장_조직별_배분2"/>
      <sheetName val="20180214_P&amp;T2"/>
      <sheetName val="Ref__중점_추진_과제별_상세2"/>
      <sheetName val="Bank_code2"/>
      <sheetName val="B-1_기본정보2"/>
      <sheetName val="해외_기술훈련비_(합계)3"/>
      <sheetName val="_견적서2"/>
      <sheetName val="1월_예산2"/>
      <sheetName val="Drop-down_RAW2"/>
      <sheetName val="설문_평가2"/>
      <sheetName val="Basic_Information2"/>
      <sheetName val="외주현황_wq12"/>
      <sheetName val="대투_보관자료_변경2"/>
      <sheetName val="#1)_투자_구분2"/>
      <sheetName val="전선_및_전선관2"/>
      <sheetName val="Exchange_rate2"/>
      <sheetName val="실행기성_갑지2"/>
      <sheetName val="Eq__Mobilization1"/>
      <sheetName val="진행_DATA_(2)1"/>
      <sheetName val="Ref__Spec_Review_양식1"/>
      <sheetName val="Ref__시험항목_테이블1"/>
      <sheetName val="Ref__Search_Result_테이블1"/>
      <sheetName val="NG_Item1"/>
      <sheetName val="2013_2월_연결대상2"/>
      <sheetName val="Rev__Recon_11"/>
      <sheetName val="1_고객불만건수1"/>
      <sheetName val="1_변경범위1"/>
      <sheetName val="2-2_투자2"/>
      <sheetName val="Proj__Fin_2"/>
      <sheetName val="ITS_Assumptions1"/>
      <sheetName val="Master_Data1"/>
      <sheetName val="C1_3_1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2-1_강사료,교통비_지급명세2"/>
      <sheetName val="KEY_CODE2"/>
      <sheetName val="13_포장용역비표준2"/>
      <sheetName val="9_가공부자재표준2"/>
      <sheetName val="8_ROLL표준(TSW)2"/>
      <sheetName val="4_톤당조관량표준2"/>
      <sheetName val="5_조관부자재표준2"/>
      <sheetName val="F_월별기성수금현황_1"/>
      <sheetName val="준검_내역서1"/>
      <sheetName val="수량산출서_갑지1"/>
      <sheetName val="G_R300경비1"/>
      <sheetName val="AS포장복구_1"/>
      <sheetName val="설_계1"/>
      <sheetName val="조도계산서_(도서)1"/>
      <sheetName val="기초정보_코드1"/>
      <sheetName val="날개수량1_51"/>
      <sheetName val="6월_공嚺㓶가1"/>
      <sheetName val="2_6_三无_(2)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Worker_List1"/>
      <sheetName val="GB-IC_Villingen_GG1"/>
      <sheetName val="M&amp;Q_Lead1"/>
      <sheetName val="sum"/>
      <sheetName val="OH_"/>
      <sheetName val="#1_Basic"/>
      <sheetName val="경영비율_"/>
      <sheetName val="Dropbox_목록"/>
      <sheetName val="간접경상비"/>
      <sheetName val="P-J"/>
      <sheetName val="퇴직사유"/>
      <sheetName val="원가관리_(동월대-"/>
      <sheetName val="1.설계조건"/>
      <sheetName val="유림콘도"/>
      <sheetName val="ITB COST"/>
      <sheetName val="단가산출서"/>
      <sheetName val="골조"/>
      <sheetName val="4월25일실행"/>
      <sheetName val="경계석,골재외 (2)"/>
      <sheetName val="类别"/>
      <sheetName val="(실사조정)총괄"/>
      <sheetName val="2005조관부자재표준"/>
      <sheetName val="2005공정별직접노무비표준"/>
      <sheetName val="2005공정별전력비표준"/>
      <sheetName val="2005도금부자재표준"/>
      <sheetName val="2005톤당조관량표준"/>
      <sheetName val="2005인발표준"/>
      <sheetName val="4월 매출"/>
      <sheetName val="Stop"/>
      <sheetName val="Accueil"/>
      <sheetName val="C61X-BOM"/>
      <sheetName val="Ⅴ-2.공종별내역"/>
      <sheetName val="Menu_Link"/>
      <sheetName val="카테고리 분류 (수정X)"/>
      <sheetName val="SPT vs PHI"/>
      <sheetName val="변동률산출"/>
      <sheetName val="완성차 미수금"/>
      <sheetName val="▶ 일일출역 집계_20210819143316"/>
      <sheetName val="자료입력"/>
      <sheetName val="합산목표(감가+5"/>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Process Li"/>
      <sheetName val="504전기실__x0000_Ԁ_x0000_"/>
      <sheetName val="504전기실__x0000_Ԁ_x0000_က"/>
      <sheetName val="sum "/>
      <sheetName val="직종부호"/>
      <sheetName val="inter"/>
      <sheetName val="UPA(Part C,D,E,G,H)"/>
      <sheetName val="UPA(Part F)"/>
      <sheetName val="Materials"/>
      <sheetName val="일위대가 (Part C,D,E,G,H)"/>
      <sheetName val="Insulation_Utl_Off"/>
      <sheetName val="Note_Piping"/>
      <sheetName val="실행"/>
      <sheetName val="A(Rev_3)1"/>
      <sheetName val="1~9_하중계산"/>
      <sheetName val="504전기실Ԁ"/>
      <sheetName val="BSD_(2)"/>
      <sheetName val="시스템_개요_유효값"/>
      <sheetName val="전기요금_산출내역"/>
      <sheetName val="_x005f_x0000__㴐ኰ"/>
      <sheetName val="_x005f_x0000__움ᕕ"/>
      <sheetName val="2_실행ﶻ"/>
      <sheetName val="CERTIFICATE"/>
      <sheetName val="철거공사1"/>
      <sheetName val="견적 (2)"/>
      <sheetName val="T13(P68~72,78)"/>
      <sheetName val="계정정보"/>
      <sheetName val="기준정보基准信息参考"/>
      <sheetName val="공사비지급"/>
      <sheetName val="사업단위"/>
      <sheetName val="품목리스트"/>
      <sheetName val="기본사항"/>
      <sheetName val="97노임단가"/>
      <sheetName val="입력란"/>
      <sheetName val="원형1호맨홀토공수량"/>
      <sheetName val="돈암사업"/>
      <sheetName val="L형옹벽"/>
      <sheetName val="물가정보"/>
      <sheetName val="정부노임"/>
      <sheetName val="입찰내역"/>
      <sheetName val="_x005f_x005f_x005f_x0018_"/>
      <sheetName val="수량이동"/>
      <sheetName val="단양 00 아파트-세부내역"/>
      <sheetName val="암거날개벽"/>
      <sheetName val="Rate Analysis"/>
      <sheetName val="EE-PROP"/>
      <sheetName val="집계표(OPTION)"/>
      <sheetName val="일위"/>
      <sheetName val="BS준비"/>
      <sheetName val="7 _2_"/>
      <sheetName val="ALL"/>
      <sheetName val="LIDE"/>
      <sheetName val="7__2_"/>
      <sheetName val="부서실적"/>
      <sheetName val="xSeries255"/>
      <sheetName val="매출_비용"/>
      <sheetName val="조립지적"/>
      <sheetName val="1st"/>
      <sheetName val="krsec08"/>
      <sheetName val="Report Setup"/>
      <sheetName val="마력및원가표"/>
      <sheetName val="지성학원"/>
      <sheetName val="손익합산"/>
      <sheetName val="특정현금과예금"/>
      <sheetName val="현금과예금"/>
      <sheetName val="OWNER-1 (2)"/>
      <sheetName val="Sheet7"/>
      <sheetName val="유예기간"/>
      <sheetName val="07수주상세"/>
      <sheetName val="생산대일정"/>
      <sheetName val="pre-inv"/>
      <sheetName val="보조부문비배부"/>
      <sheetName val="1월말"/>
      <sheetName val="고객만족도 향상"/>
      <sheetName val="ScraRework"/>
      <sheetName val="생산계획"/>
      <sheetName val="판매계획"/>
      <sheetName val="IS_KGAAP"/>
      <sheetName val="통일"/>
      <sheetName val="3-3"/>
      <sheetName val="산출데이타(a)"/>
      <sheetName val="02"/>
      <sheetName val="3"/>
      <sheetName val="4"/>
      <sheetName val="08"/>
      <sheetName val="월확9601"/>
      <sheetName val="가격조사서"/>
      <sheetName val="108.수선비"/>
      <sheetName val="7__2_1"/>
      <sheetName val="Report_Setup"/>
      <sheetName val="OWNER-1_(2)"/>
      <sheetName val="MethodB"/>
      <sheetName val="제조부문배부"/>
      <sheetName val="자재코드"/>
      <sheetName val="DX220LC_M-BOM"/>
      <sheetName val="MethodC"/>
      <sheetName val="S225NLC-V"/>
      <sheetName val="S300V-MBOM"/>
      <sheetName val="WELDING"/>
      <sheetName val="프로젝트_LIST"/>
      <sheetName val="공정불량LIST"/>
      <sheetName val="입고단가기준"/>
      <sheetName val="7__2_2"/>
      <sheetName val="Report_Setup1"/>
      <sheetName val="#1_Basic1"/>
      <sheetName val="OWNER-1_(2)1"/>
      <sheetName val="BS준비.XLS"/>
      <sheetName val="BS%EC%A4%80%EB%B9%84.XLS"/>
      <sheetName val="ITEM-LIST"/>
      <sheetName val="출자한도"/>
      <sheetName val="CD-실적"/>
      <sheetName val="기초데이타"/>
      <sheetName val="품의"/>
      <sheetName val="동해title"/>
      <sheetName val="3210이연법인세"/>
      <sheetName val="0212"/>
      <sheetName val="comm"/>
      <sheetName val="리드"/>
      <sheetName val="CashFlow(중간집계)"/>
      <sheetName val="현재"/>
      <sheetName val="퇴직금추계(04.9.30)"/>
      <sheetName val="세율등"/>
      <sheetName val="1.경제설계"/>
      <sheetName val="해외생산"/>
      <sheetName val="경수97.02"/>
      <sheetName val="업무분장(현행)"/>
      <sheetName val="현금명세"/>
      <sheetName val="1995년 섹터별 매출"/>
      <sheetName val="현금및현금등가물"/>
      <sheetName val="GA"/>
      <sheetName val="서울(안)"/>
      <sheetName val="Lead"/>
      <sheetName val="Links"/>
      <sheetName val="실적분석"/>
      <sheetName val="SALE&amp;COST"/>
      <sheetName val="44-2Q 주석.xlsx"/>
      <sheetName val="고상실행"/>
      <sheetName val="MCS"/>
      <sheetName val="종합표"/>
      <sheetName val="팀_업체별 월기성실적"/>
      <sheetName val="팀_업체별 시공의뢰"/>
      <sheetName val="Discipline별"/>
      <sheetName val="수정추가"/>
      <sheetName val="호선별"/>
      <sheetName val="업체별_기능별"/>
      <sheetName val="참고용(시공)"/>
      <sheetName val="참고용(실적)"/>
      <sheetName val="월별인력"/>
      <sheetName val="손익계산서(전사)"/>
      <sheetName val="xxxxxx"/>
      <sheetName val="A(1)"/>
      <sheetName val="A (3)"/>
      <sheetName val="2공구산출내역"/>
      <sheetName val="회사제시BS"/>
      <sheetName val="대차대조"/>
      <sheetName val="DL08 DF 모드"/>
      <sheetName val="CRITERIA1"/>
      <sheetName val="CRITERIA2"/>
      <sheetName val="CRITERIA3"/>
      <sheetName val="재료비_매출원가"/>
      <sheetName val="견적구분"/>
      <sheetName val="99금액"/>
      <sheetName val="원지 수급가"/>
      <sheetName val="현금경비중역"/>
      <sheetName val="2.상각보정명세"/>
      <sheetName val="현금흐름Ⅰ"/>
      <sheetName val="Table_K7"/>
      <sheetName val="부재료입고집계"/>
      <sheetName val="YOEMAGUM"/>
      <sheetName val="4b Consolidated PL"/>
      <sheetName val="C200"/>
      <sheetName val="TT List"/>
      <sheetName val="기본값"/>
      <sheetName val="G2설비도급"/>
      <sheetName val="본사공가현황"/>
      <sheetName val="Salary(해외)"/>
      <sheetName val="DRUM"/>
      <sheetName val="제주환경순환센터"/>
      <sheetName val="F4-F7"/>
      <sheetName val="Supplement2"/>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운영경비 세부작성근거"/>
      <sheetName val="3.판관비명세서"/>
      <sheetName val="단기대여금"/>
      <sheetName val="장기대여금"/>
      <sheetName val="경영혁신본부"/>
      <sheetName val="토지평가조서(발송용)"/>
      <sheetName val="anaysis_sheet"/>
      <sheetName val="주관사업"/>
      <sheetName val="MTP1"/>
      <sheetName val="504전기실_Ç"/>
      <sheetName val="입찰내역 "/>
      <sheetName val="Quantity"/>
      <sheetName val="__한국_AMP_ASP-23_판매가격_롟"/>
      <sheetName val="기타코드"/>
      <sheetName val="4Q주석"/>
      <sheetName val="다목적갑"/>
      <sheetName val="Warranty"/>
      <sheetName val="실행내역서 "/>
      <sheetName val="KEBHANA(평균환율)"/>
      <sheetName val="SAP 검증(평균환율)"/>
      <sheetName val="KEBHANA(월말환율)"/>
      <sheetName val="SAP 검증(월말환율)"/>
      <sheetName val="환율"/>
      <sheetName val="작성방법"/>
      <sheetName val="전분기말 정산표(PQE)"/>
      <sheetName val="전년동기 정산표"/>
      <sheetName val="전기말 정산표(PYE)"/>
      <sheetName val="당기말 정산표(CPE)"/>
      <sheetName val="회사명"/>
      <sheetName val="목차(Contents)"/>
      <sheetName val="연결정산표"/>
      <sheetName val="범주별"/>
      <sheetName val="A01-1"/>
      <sheetName val="A01-2"/>
      <sheetName val="A01-3"/>
      <sheetName val="A01-3 조정내역"/>
      <sheetName val="A01-3 단순합산"/>
      <sheetName val="현금등"/>
      <sheetName val="A02-1"/>
      <sheetName val="A02-2"/>
      <sheetName val="CF_refer"/>
      <sheetName val="매출채권 및 금융자산"/>
      <sheetName val="A03-1"/>
      <sheetName val="A03-2"/>
      <sheetName val="A03-3"/>
      <sheetName val="A03-3 연결조정"/>
      <sheetName val="A04-1"/>
      <sheetName val="A04-2"/>
      <sheetName val="A04-3"/>
      <sheetName val="A04-4"/>
      <sheetName val="재고"/>
      <sheetName val="A05"/>
      <sheetName val="기타자산"/>
      <sheetName val="A06"/>
      <sheetName val="유형자산"/>
      <sheetName val="A07"/>
      <sheetName val="A07. 유형자산 차기이월, 미실현"/>
      <sheetName val="A07. 유형자산 감가상각"/>
      <sheetName val="A08"/>
      <sheetName val="A08. 연결 조정"/>
      <sheetName val="A09"/>
      <sheetName val="A09. 연결 조정"/>
      <sheetName val="A10"/>
      <sheetName val="A11"/>
      <sheetName val="차입금(완)"/>
      <sheetName val="B01-1"/>
      <sheetName val="B01-2"/>
      <sheetName val="B01-3"/>
      <sheetName val="B01-4"/>
      <sheetName val="B02"/>
      <sheetName val="B03"/>
      <sheetName val="B01 연결 조정"/>
      <sheetName val="순확정급여부채"/>
      <sheetName val="B04"/>
      <sheetName val="B04-1"/>
      <sheetName val="B04 연결 조정"/>
      <sheetName val="충당,계약부채"/>
      <sheetName val="B05 연결 조정"/>
      <sheetName val="B06"/>
      <sheetName val="납입자본(연결자본변동표 참조 작성)"/>
      <sheetName val="이익잉여금(연결자본변동표 참조 작성)"/>
      <sheetName val="기타포괄손익누계액(연결자본변동표 참조 작성)"/>
      <sheetName val="C01(신)"/>
      <sheetName val="C01(구)"/>
      <sheetName val="C02"/>
      <sheetName val="비용의성격"/>
      <sheetName val="D01-1"/>
      <sheetName val="D01-2"/>
      <sheetName val="D01 연결 조정"/>
      <sheetName val="판관비기타금융"/>
      <sheetName val="D02"/>
      <sheetName val="E01"/>
      <sheetName val="E02"/>
      <sheetName val="F01"/>
      <sheetName val="주당손익(개별파일 작성)"/>
      <sheetName val="우발약정"/>
      <sheetName val="G01"/>
      <sheetName val="G02"/>
      <sheetName val="G03"/>
      <sheetName val="G04"/>
      <sheetName val="특관자"/>
      <sheetName val="H01"/>
      <sheetName val="H02"/>
      <sheetName val="H03"/>
      <sheetName val="H04"/>
      <sheetName val="H05"/>
      <sheetName val="H06"/>
      <sheetName val="위험관리"/>
      <sheetName val="I01"/>
      <sheetName val="I02"/>
      <sheetName val="I03"/>
      <sheetName val="I04-1"/>
      <sheetName val="I04-2(내부거래)"/>
      <sheetName val="I04-3(내부거래)"/>
      <sheetName val="I04-4(내부거래)"/>
      <sheetName val="I04-5(장기리스)"/>
      <sheetName val="I05"/>
      <sheetName val="I06"/>
      <sheetName val="J01"/>
      <sheetName val="J01-1"/>
      <sheetName val="K01"/>
      <sheetName val="K02"/>
      <sheetName val="K03"/>
      <sheetName val="K03-1"/>
      <sheetName val="K04"/>
      <sheetName val=" Drop"/>
      <sheetName val="장비명"/>
      <sheetName val="Ext. Stone-P"/>
      <sheetName val="Process Li 鸴"/>
      <sheetName val="OH_Cost경비(배부呸2닑"/>
      <sheetName val="ENE-CAL"/>
      <sheetName val="매출내역"/>
      <sheetName val="⑤항목별2"/>
      <sheetName val="산출기준(파견전산실)"/>
      <sheetName val="보빈규격"/>
      <sheetName val="2014"/>
      <sheetName val="2018"/>
      <sheetName val="Name"/>
      <sheetName val="가설전기별첨"/>
      <sheetName val="SAP_Role"/>
      <sheetName val="cctr"/>
      <sheetName val="계정_H100"/>
      <sheetName val="계정_1000"/>
      <sheetName val="계정_7000"/>
      <sheetName val="계정_8000"/>
      <sheetName val="AP_H100"/>
      <sheetName val="AP_1000"/>
      <sheetName val="AP_7000"/>
      <sheetName val="AP_8000"/>
      <sheetName val="3_ReasonCode"/>
      <sheetName val="_손익기01.XL_x005f_x0000__x005f_x005f_x0"/>
      <sheetName val="pp"/>
      <sheetName val="YTD_Summary20"/>
      <sheetName val="Month_Summary20"/>
      <sheetName val="Trial_Balance_MAY_200920"/>
      <sheetName val="TB_Pivot20"/>
      <sheetName val="total_per_LB_LB220"/>
      <sheetName val="Trial_Balance_Vlookup20"/>
      <sheetName val="Trial_Balance_APRIL_200920"/>
      <sheetName val="TO_Data_Base21"/>
      <sheetName val="Roll_Out_AQ20"/>
      <sheetName val="Evolução_mandamentos20"/>
      <sheetName val="Planilha_resultados19"/>
      <sheetName val="Historico_200319"/>
      <sheetName val="Sig_Cycles_Accts_&amp;_Processes19"/>
      <sheetName val="Fixed_ZBB13"/>
      <sheetName val="3_ISo_YTD13"/>
      <sheetName val="E_法规NC13"/>
      <sheetName val="Données_LMU13"/>
      <sheetName val="Brazil_Sovereign13"/>
      <sheetName val="Resumen_Costo13"/>
      <sheetName val="Extract_Loss13"/>
      <sheetName val="QA_跟踪记录表13"/>
      <sheetName val="5_113"/>
      <sheetName val="Como_Estamos13"/>
      <sheetName val="Base_de_Dados13"/>
      <sheetName val="RG_Depots13"/>
      <sheetName val="material_data13"/>
      <sheetName val="other_data13"/>
      <sheetName val="Database_(RUR)Mar_YTD13"/>
      <sheetName val="SKU_Mapping13"/>
      <sheetName val="Drop_Down13"/>
      <sheetName val="Raw_Data13"/>
      <sheetName val="EBM-2_GHQ13"/>
      <sheetName val="Base_PEF14"/>
      <sheetName val="Testing_Template_Guidance13"/>
      <sheetName val="Test_Programs13"/>
      <sheetName val="Controls_data15"/>
      <sheetName val="Dados_BLP13"/>
      <sheetName val="ARdistr_(2)13"/>
      <sheetName val="FJJX_Bud_IB12"/>
      <sheetName val="look-up_data12"/>
      <sheetName val="Prd_Hierarchy(产品层级)12"/>
      <sheetName val="Com_(2PK)12"/>
      <sheetName val="JOB_PROFILE_-_LAS13"/>
      <sheetName val="요일_테이블13"/>
      <sheetName val="요일_테이블_(2)12"/>
      <sheetName val="Prd_Hierarchy(产品层次)12"/>
      <sheetName val="Project_Code12"/>
      <sheetName val="전사_PL14"/>
      <sheetName val="자금_제외_PL14"/>
      <sheetName val="자금_PL14"/>
      <sheetName val="전사_BS14"/>
      <sheetName val="자금_제외_BS14"/>
      <sheetName val="자금_BS14"/>
      <sheetName val="BS_계정_설명14"/>
      <sheetName val="_Cash_Flow(전사)14"/>
      <sheetName val="_Cash_Flow(자금제외)14"/>
      <sheetName val="_Cash_Flow(자금)14"/>
      <sheetName val="ROIC_14"/>
      <sheetName val="인건비_명세14"/>
      <sheetName val="판관비_명세14"/>
      <sheetName val="OH_Cost경비(내역)14"/>
      <sheetName val="OH_Cost경비(배부기준)14"/>
      <sheetName val="기타수지&amp;특별손익_명세14"/>
      <sheetName val="업무연락_(2)13"/>
      <sheetName val="제시_손익계산서13"/>
      <sheetName val="01_02월_성과급14"/>
      <sheetName val="M_7회차_담금_계획13"/>
      <sheetName val="팀별_실적13"/>
      <sheetName val="팀별_실적_(환산)13"/>
      <sheetName val="4__Inj_투자상세내역13"/>
      <sheetName val="3__Blow_투자_상세내역13"/>
      <sheetName val="Process_List13"/>
      <sheetName val="7_(2)13"/>
      <sheetName val="_손익기01_XL12"/>
      <sheetName val="Income_Stmt12"/>
      <sheetName val="drop_down_list12"/>
      <sheetName val="Figures_Report11"/>
      <sheetName val="[손익기01_XL_x005f_x0000__x005f_x0000_DePara12"/>
      <sheetName val="Quarterly_LBO_Model12"/>
      <sheetName val="[손익기01_XL12"/>
      <sheetName val="_손익기01_XL_x005f_x0000__x005f_x0000_DePara12"/>
      <sheetName val="15년_BL_사계12"/>
      <sheetName val="1_종합손익(도급)12"/>
      <sheetName val="1_종합손익(주택,개발)12"/>
      <sheetName val="2_실행예산12"/>
      <sheetName val="2_2과부족12"/>
      <sheetName val="2_3원가절감12"/>
      <sheetName val="8_외주비집행현황12"/>
      <sheetName val="9_자재비12"/>
      <sheetName val="10_현장집행12"/>
      <sheetName val="3_추가원가12"/>
      <sheetName val="3_추가원가_(2)12"/>
      <sheetName val="4_사전공사12"/>
      <sheetName val="5_추정공사비12"/>
      <sheetName val="6_금융비용12"/>
      <sheetName val="7_공사비집행현황(총괄)12"/>
      <sheetName val="11_1생산성12"/>
      <sheetName val="11_2인원산출12"/>
      <sheetName val="Classification_分类11"/>
      <sheetName val="Set_Up12"/>
      <sheetName val="Fare_prices11"/>
      <sheetName val="Hotel_prices11"/>
      <sheetName val="tab_STATUS_DO_PROCESSO_11"/>
      <sheetName val="Perf__Plan__Diário111"/>
      <sheetName val="In_(2)11"/>
      <sheetName val="__한국_AMP_ASP-23_판매가격__11"/>
      <sheetName val="CC_Down_load_071611"/>
      <sheetName val="변경실행(2차)_11"/>
      <sheetName val="나_출고11"/>
      <sheetName val="나_입고11"/>
      <sheetName val="09년_인건비(속리산)11"/>
      <sheetName val="합산목표(감가+57_5)11"/>
      <sheetName val="제조원가_원단위_분석11"/>
      <sheetName val="종합표양식(품의_&amp;_입고)_211"/>
      <sheetName val="원가관리_(동월대비)11"/>
      <sheetName val="b_balju_(2)11"/>
      <sheetName val="2-2_매출분석11"/>
      <sheetName val="몰드시스템_리스트11"/>
      <sheetName val="11_외화채무증권(AFS,HTM)0811"/>
      <sheetName val="13_감액TEST_0811"/>
      <sheetName val="12년_CF(9월)11"/>
      <sheetName val="중기조종사_단위단가11"/>
      <sheetName val="6PILE__(돌출)11"/>
      <sheetName val="기성청구_공문11"/>
      <sheetName val="Sheet1_(2)11"/>
      <sheetName val="CLASIFICACION_DE_AI11"/>
      <sheetName val="Base_da_Datos11"/>
      <sheetName val="slide_24_cat_A11"/>
      <sheetName val="slide_82_cat_b11"/>
      <sheetName val="Dados_dos_Produtos11"/>
      <sheetName val="09~10년_매출계획11"/>
      <sheetName val="1_MDF1공장11"/>
      <sheetName val="Incident_유형구분표11"/>
      <sheetName val="3YP2016-Bottom_up10"/>
      <sheetName val="DD_list11"/>
      <sheetName val="Base_de_Datos10"/>
      <sheetName val="2_카드채권(대출포함)10"/>
      <sheetName val="表21_净利润调节表10"/>
      <sheetName val="MASTER_APP10"/>
      <sheetName val="Cond__Inseguros10"/>
      <sheetName val="Comp__Inseguros10"/>
      <sheetName val="Lista_de_datos10"/>
      <sheetName val="Supply_Cost_Centers10"/>
      <sheetName val="Clasif_10"/>
      <sheetName val="Farol_Acciones10"/>
      <sheetName val="Lista_de_Entrenamientos10"/>
      <sheetName val="Unidades_SAC-REVENDA11"/>
      <sheetName val="FornecM_Check9"/>
      <sheetName val="Lista_CI10"/>
      <sheetName val="Estratificación_AI9"/>
      <sheetName val="condicion_inseguras9"/>
      <sheetName val="Actos_Inseguros9"/>
      <sheetName val="Control_de_incidentes9"/>
      <sheetName val="Plan_de_Acción9"/>
      <sheetName val="_DD_List10"/>
      <sheetName val="Share_Price_200210"/>
      <sheetName val="BEP_加薪_KPI9"/>
      <sheetName val="F08_-_Asia_Pac_Full_Year_Q310"/>
      <sheetName val="Top_Priorities10"/>
      <sheetName val="Listco_Stock10"/>
      <sheetName val="Intl_Purchase10"/>
      <sheetName val="FY_outlook10"/>
      <sheetName val="CY_outlook10"/>
      <sheetName val="Cash_metrics10"/>
      <sheetName val="P6_710"/>
      <sheetName val="DATOS_BASE9"/>
      <sheetName val="Issues_List_Payments9"/>
      <sheetName val="Faro_de_Indicadores9"/>
      <sheetName val="TOP_KPIs_MTM9"/>
      <sheetName val="PLAN_DE_ACCION9"/>
      <sheetName val="Grafica_Actos9"/>
      <sheetName val="POC_LIST9"/>
      <sheetName val="Dashboard_Prevención_Riesgos_9"/>
      <sheetName val="APAC_S9"/>
      <sheetName val="APAC_N9"/>
      <sheetName val="Slide_output9"/>
      <sheetName val="do_not_delete9"/>
      <sheetName val="[손익기01_XL??DePara9"/>
      <sheetName val="Farol_Metas9"/>
      <sheetName val="Mod_Relac_9"/>
      <sheetName val="Condiciones_SyE9"/>
      <sheetName val="REALxMETA_-_CERVEJA11"/>
      <sheetName val="REALxMETA_-_REFRI11"/>
      <sheetName val="Directrices_de_Metas_20179"/>
      <sheetName val="DETALLE_MENSUAL9"/>
      <sheetName val="Entity_Target9"/>
      <sheetName val="VALIDACION_DE_DATOS8"/>
      <sheetName val="_손익기01_XL_x005f_x005f_x005f_x0000__x005f_x005f_x9"/>
      <sheetName val="Hazards_Analysis-隐患分析9"/>
      <sheetName val="97_사업추정(WEKI)9"/>
      <sheetName val="Tong_hop9"/>
      <sheetName val="95_1_1이후취득자산(숨기기상태)9"/>
      <sheetName val="sum1_(2)9"/>
      <sheetName val="3_바닥판설계9"/>
      <sheetName val="6월_공정외주9"/>
      <sheetName val="2_대외공문9"/>
      <sheetName val="2_총괄표9"/>
      <sheetName val="입출재고현황_(2)9"/>
      <sheetName val="504전기실_동부하-L9"/>
      <sheetName val="OUTER_AREA(겹침없음)9"/>
      <sheetName val="EL_표면적9"/>
      <sheetName val="TRE_TABLE9"/>
      <sheetName val="입찰내역_발주처_양식9"/>
      <sheetName val="Data_validation9"/>
      <sheetName val="turnover_reason퇴직사유9"/>
      <sheetName val="SKU_Basic_Data9"/>
      <sheetName val="Jul-Sep_Actual_cost_(2)8"/>
      <sheetName val="Drop-down_List8"/>
      <sheetName val="by_DD8"/>
      <sheetName val="Check_Qualidade7"/>
      <sheetName val="Check_Aderencia7"/>
      <sheetName val="De_Para8"/>
      <sheetName val="Base_Farol7"/>
      <sheetName val="Gerencial_IL7"/>
      <sheetName val="Ventas_Campo7"/>
      <sheetName val="ACTOS_POR_RIESGO7"/>
      <sheetName val="drop_lists7"/>
      <sheetName val="MRL_NON_SUPPLY_URU7"/>
      <sheetName val="AIIM_-_Empresas_Ext_20127"/>
      <sheetName val="KPIs_Hana7"/>
      <sheetName val="Catalago_de_refacciones_7"/>
      <sheetName val="Existencias_al_07-Nov-20127"/>
      <sheetName val="Check_GG7"/>
      <sheetName val="Nombre_de_SOP7"/>
      <sheetName val="Ta_7"/>
      <sheetName val="2__Indicadores7"/>
      <sheetName val="부재료_비교(11년_vs_10년)7"/>
      <sheetName val="_손익기01_XL_x005f_x0000__x07"/>
      <sheetName val="_mngt_Pillar7"/>
      <sheetName val="Sheet3_(2)7"/>
      <sheetName val="Lista_de_Entrenamientos_RSO7"/>
      <sheetName val="Tablero_SDG10"/>
      <sheetName val="Lista_Areas10"/>
      <sheetName val="One_Page10"/>
      <sheetName val="Sub-Productos_HN8"/>
      <sheetName val="Eficiencia_linea7"/>
      <sheetName val="요일_테이블_7"/>
      <sheetName val="Sheet2_(2)7"/>
      <sheetName val="Lao_&amp;_Cam7"/>
      <sheetName val="Hoegaarden_20197"/>
      <sheetName val="Lao_&amp;_Cam_20197"/>
      <sheetName val="Malaysia_20197"/>
      <sheetName val="Singapore_20197"/>
      <sheetName val="Other_Listings7"/>
      <sheetName val="Pauta_RPS_Distribuição6"/>
      <sheetName val="Estoque_(2)6"/>
      <sheetName val="Comp_Inseguros6"/>
      <sheetName val="BNR_2012_в_ящике6"/>
      <sheetName val="DATOS_DE_VALIDACIÓN6"/>
      <sheetName val="Datos_con6"/>
      <sheetName val="_Datos_Cond_6"/>
      <sheetName val="DO_NOT_MOVE6"/>
      <sheetName val="INGRESO_(2)6"/>
      <sheetName val="PG-K1610_(UEN_Areas)MNG6"/>
      <sheetName val="DATOS_GEN_6"/>
      <sheetName val="NUEVOS_CRITERIOS6"/>
      <sheetName val="Condiciones_Agua6"/>
      <sheetName val="Dropdown_list5"/>
      <sheetName val="__한국_AMP_ASP-23_판㧤가격__5"/>
      <sheetName val="11_䡸화채무줝ⴌ(AFS,HTM)085"/>
      <sheetName val="Drop_list5"/>
      <sheetName val="FX_Rates5"/>
      <sheetName val="Vagas_x_Candidatos5"/>
      <sheetName val="Proced_5"/>
      <sheetName val="Cut_Machine_Summary5"/>
      <sheetName val="Control_de_Fallas5"/>
      <sheetName val="Setup_for_Templates5"/>
      <sheetName val="Datos_emp5"/>
      <sheetName val="Validation_lists5"/>
      <sheetName val="TIPO_DE_ACTO5"/>
      <sheetName val="CRITICIDAD_DE_CI5"/>
      <sheetName val="Catálogo_de_CI5"/>
      <sheetName val="%_CUMPLIMIENTO5"/>
      <sheetName val="%_cumplimiento_5"/>
      <sheetName val="CALIFICACIONES_20193"/>
      <sheetName val="Lev_4_360_deg_check_Crit_Task3"/>
      <sheetName val="Lev_4_Chk_IC_Stock_Crit_Task3"/>
      <sheetName val="Lev_4_WMS_Putaway_Crit_Task3"/>
      <sheetName val="Listas_y_equipos_a_evaluar5"/>
      <sheetName val="Data_Reporte5"/>
      <sheetName val="Read_me5"/>
      <sheetName val="NAZ_Strategy3"/>
      <sheetName val="Champions_List4"/>
      <sheetName val="Daily_Dashboard5"/>
      <sheetName val="Mapeo_SKUs5"/>
      <sheetName val="Vol_(Ds)5"/>
      <sheetName val="Vol_(Ka)5"/>
      <sheetName val="Vol_(Oth)5"/>
      <sheetName val="Vol_(Oth)_Cortesias5"/>
      <sheetName val="INPUT-Cust_Sugg_Margin(Ds)5"/>
      <sheetName val="On_Invoice5"/>
      <sheetName val="INPUT-Cust_Sugg_Margin(Ka)5"/>
      <sheetName val="INPUT_SKUs5"/>
      <sheetName val="Brand_P&amp;L3"/>
      <sheetName val="SUPERMONT_P3"/>
      <sheetName val="Data_selection3"/>
      <sheetName val="1_3"/>
      <sheetName val="Customer_&amp;_SO3"/>
      <sheetName val="Session_Proposal3"/>
      <sheetName val="Análise_Tempos2"/>
      <sheetName val="Validação_de_Dados2"/>
      <sheetName val="No_llenar_2"/>
      <sheetName val="PDA_BOP2"/>
      <sheetName val="Incentivo_Automóvil2"/>
      <sheetName val="PROCESS_MD2"/>
      <sheetName val="Lista_de_Motivos2"/>
      <sheetName val="Ponto_Crítico_-_Resp__Plano2"/>
      <sheetName val="Lista_Funcionários_(2)2"/>
      <sheetName val="PAINEL_RECOLHA_CRÉDITO2"/>
      <sheetName val="Gráficos_-_CDD2"/>
      <sheetName val="Dropdown_Menu1"/>
      <sheetName val="Project_List1"/>
      <sheetName val="Выпадающие_списки1"/>
      <sheetName val="SOP_Freshness"/>
      <sheetName val="Dimension_IN_Sheet1!D1912"/>
      <sheetName val="Dimension_IN_1912"/>
      <sheetName val="Admin"/>
      <sheetName val="KPIs- TTP, PTP, People Turnover"/>
      <sheetName val="部门"/>
      <sheetName val="1월 목표"/>
      <sheetName val="FILIAL MINAS"/>
      <sheetName val="info for drop box"/>
      <sheetName val="CIP"/>
      <sheetName val="[손익기01_XL_x0000__x0000_DePara10"/>
      <sheetName val="_손익기01_XL_x0000__x0000_DePara10"/>
      <sheetName val="_손익기01_XL_x0000__x05"/>
      <sheetName val="_손익기01_XL_x005f_x0000__x7"/>
      <sheetName val="POCM 배송지"/>
      <sheetName val="IT_CHNG_01-K"/>
      <sheetName val="IPE"/>
      <sheetName val="GBP_BODS"/>
      <sheetName val="GFP_CFIN"/>
      <sheetName val="GDP_MDG"/>
      <sheetName val="GUP_SLT"/>
      <sheetName val="GAP_SOL"/>
      <sheetName val="GXP_PO"/>
      <sheetName val="%_Automation_Analysis_Business"/>
      <sheetName val="Curvas"/>
      <sheetName val="BD_Geral"/>
      <sheetName val="Produtos_e_Custos1"/>
      <sheetName val="EE"/>
      <sheetName val="BD_-_Realizado1"/>
      <sheetName val="Cadastro_de_Veículos1"/>
      <sheetName val="Sispec"/>
      <sheetName val="公式页面"/>
      <sheetName val="CC"/>
      <sheetName val="데이터 유효성 목록"/>
      <sheetName val="Mapping "/>
      <sheetName val="WS DB"/>
      <sheetName val="Region "/>
      <sheetName val="SKU DB"/>
      <sheetName val="SKU信息"/>
      <sheetName val="销售项费用项"/>
      <sheetName val="陈列描述"/>
      <sheetName val="大组压仓"/>
      <sheetName val="CPR用Rate&amp;Mix"/>
      <sheetName val="Pivot"/>
      <sheetName val="TO_Data_Base22"/>
      <sheetName val="YTD_Summary21"/>
      <sheetName val="Month_Summary21"/>
      <sheetName val="Trial_Balance_MAY_200921"/>
      <sheetName val="TB_Pivot21"/>
      <sheetName val="total_per_LB_LB221"/>
      <sheetName val="Trial_Balance_Vlookup21"/>
      <sheetName val="Trial_Balance_APRIL_200921"/>
      <sheetName val="Roll_Out_AQ21"/>
      <sheetName val="Evolução_mandamentos21"/>
      <sheetName val="Planilha_resultados20"/>
      <sheetName val="Historico_200320"/>
      <sheetName val="Sig_Cycles_Accts_&amp;_Processes20"/>
      <sheetName val="Fixed_ZBB14"/>
      <sheetName val="E_法规NC14"/>
      <sheetName val="3_ISo_YTD14"/>
      <sheetName val="Données_LMU14"/>
      <sheetName val="Brazil_Sovereign14"/>
      <sheetName val="Resumen_Costo14"/>
      <sheetName val="Extract_Loss14"/>
      <sheetName val="QA_跟踪记录表14"/>
      <sheetName val="5_114"/>
      <sheetName val="Base_de_Dados14"/>
      <sheetName val="Como_Estamos14"/>
      <sheetName val="Controls_data16"/>
      <sheetName val="RG_Depots14"/>
      <sheetName val="material_data14"/>
      <sheetName val="other_data14"/>
      <sheetName val="Database_(RUR)Mar_YTD14"/>
      <sheetName val="SKU_Mapping14"/>
      <sheetName val="Drop_Down14"/>
      <sheetName val="Raw_Data14"/>
      <sheetName val="EBM-2_GHQ14"/>
      <sheetName val="Base_PEF15"/>
      <sheetName val="Testing_Template_Guidance14"/>
      <sheetName val="Test_Programs14"/>
      <sheetName val="Dados_BLP14"/>
      <sheetName val="FJJX_Bud_IB13"/>
      <sheetName val="JOB_PROFILE_-_LAS14"/>
      <sheetName val="ARdistr_(2)14"/>
      <sheetName val="look-up_data13"/>
      <sheetName val="Prd_Hierarchy(产品层级)13"/>
      <sheetName val="Com_(2PK)13"/>
      <sheetName val="Project_Code13"/>
      <sheetName val="요일_테이블14"/>
      <sheetName val="요일_테이블_(2)13"/>
      <sheetName val="Prd_Hierarchy(产品层次)13"/>
      <sheetName val="전사_PL15"/>
      <sheetName val="자금_제외_PL15"/>
      <sheetName val="자금_PL15"/>
      <sheetName val="전사_BS15"/>
      <sheetName val="자금_제외_BS15"/>
      <sheetName val="자금_BS15"/>
      <sheetName val="BS_계정_설명15"/>
      <sheetName val="_Cash_Flow(전사)15"/>
      <sheetName val="_Cash_Flow(자금제외)15"/>
      <sheetName val="_Cash_Flow(자금)15"/>
      <sheetName val="ROIC_15"/>
      <sheetName val="인건비_명세15"/>
      <sheetName val="판관비_명세15"/>
      <sheetName val="OH_Cost경비(내역)15"/>
      <sheetName val="OH_Cost경비(배부기준)15"/>
      <sheetName val="기타수지&amp;특별손익_명세15"/>
      <sheetName val="업무연락_(2)14"/>
      <sheetName val="제시_손익계산서14"/>
      <sheetName val="01_02월_성과급15"/>
      <sheetName val="M_7회차_담금_계획14"/>
      <sheetName val="팀별_실적14"/>
      <sheetName val="팀별_실적_(환산)14"/>
      <sheetName val="4__Inj_투자상세내역14"/>
      <sheetName val="3__Blow_투자_상세내역14"/>
      <sheetName val="Process_List14"/>
      <sheetName val="7_(2)14"/>
      <sheetName val="_손익기01_XL13"/>
      <sheetName val="Income_Stmt13"/>
      <sheetName val="drop_down_list13"/>
      <sheetName val="[손익기01_XL_x005f_x0000__x005f_x0000_DePara13"/>
      <sheetName val="Quarterly_LBO_Model13"/>
      <sheetName val="Figures_Report12"/>
      <sheetName val="[손익기01_XL13"/>
      <sheetName val="_손익기01_XL_x005f_x0000__x005f_x0000_DePara13"/>
      <sheetName val="Fare_prices12"/>
      <sheetName val="Hotel_prices12"/>
      <sheetName val="Set_Up13"/>
      <sheetName val="15년_BL_사계13"/>
      <sheetName val="1_종합손익(도급)13"/>
      <sheetName val="1_종합손익(주택,개발)13"/>
      <sheetName val="2_실행예산13"/>
      <sheetName val="2_2과부족13"/>
      <sheetName val="2_3원가절감13"/>
      <sheetName val="8_외주비집행현황13"/>
      <sheetName val="9_자재비13"/>
      <sheetName val="10_현장집행13"/>
      <sheetName val="3_추가원가13"/>
      <sheetName val="3_추가원가_(2)13"/>
      <sheetName val="4_사전공사13"/>
      <sheetName val="5_추정공사비13"/>
      <sheetName val="6_금융비용13"/>
      <sheetName val="7_공사비집행현황(총괄)13"/>
      <sheetName val="11_1생산성13"/>
      <sheetName val="11_2인원산출13"/>
      <sheetName val="Classification_分类12"/>
      <sheetName val="tab_STATUS_DO_PROCESSO_12"/>
      <sheetName val="Perf__Plan__Diário112"/>
      <sheetName val="In_(2)12"/>
      <sheetName val="__한국_AMP_ASP-23_판매가격__12"/>
      <sheetName val="CC_Down_load_071612"/>
      <sheetName val="변경실행(2차)_12"/>
      <sheetName val="나_출고12"/>
      <sheetName val="나_입고12"/>
      <sheetName val="09년_인건비(속리산)12"/>
      <sheetName val="합산목표(감가+57_5)12"/>
      <sheetName val="제조원가_원단위_분석12"/>
      <sheetName val="종합표양식(품의_&amp;_입고)_212"/>
      <sheetName val="원가관리_(동월대비)12"/>
      <sheetName val="b_balju_(2)12"/>
      <sheetName val="2-2_매출분석12"/>
      <sheetName val="몰드시스템_리스트12"/>
      <sheetName val="11_외화채무증권(AFS,HTM)0812"/>
      <sheetName val="13_감액TEST_0812"/>
      <sheetName val="12년_CF(9월)12"/>
      <sheetName val="중기조종사_단위단가12"/>
      <sheetName val="6PILE__(돌출)12"/>
      <sheetName val="기성청구_공문12"/>
      <sheetName val="Sheet1_(2)12"/>
      <sheetName val="CLASIFICACION_DE_AI12"/>
      <sheetName val="Base_da_Datos12"/>
      <sheetName val="slide_24_cat_A12"/>
      <sheetName val="slide_82_cat_b12"/>
      <sheetName val="Dados_dos_Produtos12"/>
      <sheetName val="09~10년_매출계획12"/>
      <sheetName val="1_MDF1공장12"/>
      <sheetName val="Incident_유형구분표12"/>
      <sheetName val="3YP2016-Bottom_up11"/>
      <sheetName val="DD_list12"/>
      <sheetName val="Base_de_Datos11"/>
      <sheetName val="Clasif_11"/>
      <sheetName val="Supply_Cost_Centers11"/>
      <sheetName val="Cond__Inseguros11"/>
      <sheetName val="Comp__Inseguros11"/>
      <sheetName val="Lista_de_datos11"/>
      <sheetName val="MASTER_APP11"/>
      <sheetName val="2_카드채권(대출포함)11"/>
      <sheetName val="表21_净利润调节表11"/>
      <sheetName val="Lista_CI11"/>
      <sheetName val="Dashboard_Prevención_Riesgos_10"/>
      <sheetName val="TOP_KPIs_MTM10"/>
      <sheetName val="PLAN_DE_ACCION10"/>
      <sheetName val="Faro_de_Indicadores10"/>
      <sheetName val="Farol_Acciones11"/>
      <sheetName val="Lista_de_Entrenamientos11"/>
      <sheetName val="Unidades_SAC-REVENDA12"/>
      <sheetName val="FornecM_Check10"/>
      <sheetName val="Share_Price_200211"/>
      <sheetName val="_DD_List11"/>
      <sheetName val="BEP_加薪_KPI10"/>
      <sheetName val="Estratificación_AI10"/>
      <sheetName val="condicion_inseguras10"/>
      <sheetName val="Actos_Inseguros10"/>
      <sheetName val="Control_de_incidentes10"/>
      <sheetName val="Plan_de_Acción10"/>
      <sheetName val="Issues_List_Payments10"/>
      <sheetName val="do_not_delete10"/>
      <sheetName val="Grafica_Actos10"/>
      <sheetName val="APAC_S10"/>
      <sheetName val="APAC_N10"/>
      <sheetName val="Slide_output10"/>
      <sheetName val="[손익기01_XL??DePara10"/>
      <sheetName val="Farol_Metas10"/>
      <sheetName val="Mod_Relac_10"/>
      <sheetName val="Condiciones_SyE10"/>
      <sheetName val="REALxMETA_-_CERVEJA12"/>
      <sheetName val="REALxMETA_-_REFRI12"/>
      <sheetName val="Directrices_de_Metas_201710"/>
      <sheetName val="Data_validation10"/>
      <sheetName val="_손익기01_XL_x005f_x005f_x005f_x0000__x005f_x005f_10"/>
      <sheetName val="Hazards_Analysis-隐患分析10"/>
      <sheetName val="F08_-_Asia_Pac_Full_Year_Q311"/>
      <sheetName val="Top_Priorities11"/>
      <sheetName val="Listco_Stock11"/>
      <sheetName val="Intl_Purchase11"/>
      <sheetName val="FY_outlook11"/>
      <sheetName val="CY_outlook11"/>
      <sheetName val="Cash_metrics11"/>
      <sheetName val="P6_711"/>
      <sheetName val="DATOS_BASE10"/>
      <sheetName val="97_사업추정(WEKI)10"/>
      <sheetName val="Tong_hop10"/>
      <sheetName val="95_1_1이후취득자산(숨기기상태)10"/>
      <sheetName val="sum1_(2)10"/>
      <sheetName val="3_바닥판설계10"/>
      <sheetName val="6월_공정외주10"/>
      <sheetName val="2_대외공문10"/>
      <sheetName val="2_총괄표10"/>
      <sheetName val="입출재고현황_(2)10"/>
      <sheetName val="504전기실_동부하-L10"/>
      <sheetName val="OUTER_AREA(겹침없음)10"/>
      <sheetName val="EL_표면적10"/>
      <sheetName val="TRE_TABLE10"/>
      <sheetName val="입찰내역_발주처_양식10"/>
      <sheetName val="POC_LIST10"/>
      <sheetName val="turnover_reason퇴직사유10"/>
      <sheetName val="SKU_Basic_Data10"/>
      <sheetName val="Entity_Target10"/>
      <sheetName val="DETALLE_MENSUAL10"/>
      <sheetName val="Drop-down_List9"/>
      <sheetName val="by_DD9"/>
      <sheetName val="VALIDACION_DE_DATOS9"/>
      <sheetName val="Jul-Sep_Actual_cost_(2)9"/>
      <sheetName val="Check_Qualidade8"/>
      <sheetName val="De_Para9"/>
      <sheetName val="Check_Aderencia8"/>
      <sheetName val="_손익기01_XL_x005f_x0000__x08"/>
      <sheetName val="부재료_비교(11년_vs_10년)8"/>
      <sheetName val="Base_Farol8"/>
      <sheetName val="Gerencial_IL8"/>
      <sheetName val="Ventas_Campo8"/>
      <sheetName val="ACTOS_POR_RIESGO8"/>
      <sheetName val="drop_lists8"/>
      <sheetName val="MRL_NON_SUPPLY_URU8"/>
      <sheetName val="AIIM_-_Empresas_Ext_20128"/>
      <sheetName val="KPIs_Hana8"/>
      <sheetName val="Catalago_de_refacciones_8"/>
      <sheetName val="Existencias_al_07-Nov-20128"/>
      <sheetName val="Check_GG8"/>
      <sheetName val="Sheet3_(2)8"/>
      <sheetName val="Nombre_de_SOP8"/>
      <sheetName val="Lao_&amp;_Cam8"/>
      <sheetName val="Hoegaarden_20198"/>
      <sheetName val="Lao_&amp;_Cam_20198"/>
      <sheetName val="Malaysia_20198"/>
      <sheetName val="Singapore_20198"/>
      <sheetName val="Sheet2_(2)8"/>
      <sheetName val="요일_테이블_8"/>
      <sheetName val="Other_Listings8"/>
      <sheetName val="2__Indicadores8"/>
      <sheetName val="Ta_8"/>
      <sheetName val="Lista_de_Entrenamientos_RSO8"/>
      <sheetName val="Tablero_SDG11"/>
      <sheetName val="Lista_Areas11"/>
      <sheetName val="One_Page11"/>
      <sheetName val="Sub-Productos_HN9"/>
      <sheetName val="Eficiencia_linea8"/>
      <sheetName val="_mngt_Pillar8"/>
      <sheetName val="Pauta_RPS_Distribuição7"/>
      <sheetName val="Estoque_(2)7"/>
      <sheetName val="BNR_2012_в_ящике7"/>
      <sheetName val="Comp_Inseguros7"/>
      <sheetName val="DO_NOT_MOVE7"/>
      <sheetName val="DATOS_DE_VALIDACIÓN7"/>
      <sheetName val="Datos_con7"/>
      <sheetName val="_Datos_Cond_7"/>
      <sheetName val="INGRESO_(2)7"/>
      <sheetName val="PG-K1610_(UEN_Areas)MNG7"/>
      <sheetName val="DATOS_GEN_7"/>
      <sheetName val="NUEVOS_CRITERIOS7"/>
      <sheetName val="Condiciones_Agua7"/>
      <sheetName val="__한국_AMP_ASP-23_판㧤가격__6"/>
      <sheetName val="11_䡸화채무줝ⴌ(AFS,HTM)086"/>
      <sheetName val="Drop_list6"/>
      <sheetName val="FX_Rates6"/>
      <sheetName val="Dropdown_list6"/>
      <sheetName val="Vagas_x_Candidatos6"/>
      <sheetName val="Proced_6"/>
      <sheetName val="Cut_Machine_Summary6"/>
      <sheetName val="Control_de_Fallas6"/>
      <sheetName val="Setup_for_Templates6"/>
      <sheetName val="Datos_emp6"/>
      <sheetName val="Validation_lists6"/>
      <sheetName val="TIPO_DE_ACTO6"/>
      <sheetName val="CRITICIDAD_DE_CI6"/>
      <sheetName val="Catálogo_de_CI6"/>
      <sheetName val="%_CUMPLIMIENTO6"/>
      <sheetName val="%_cumplimiento_6"/>
      <sheetName val="CALIFICACIONES_20194"/>
      <sheetName val="Lev_4_360_deg_check_Crit_Task4"/>
      <sheetName val="Lev_4_Chk_IC_Stock_Crit_Task4"/>
      <sheetName val="Lev_4_WMS_Putaway_Crit_Task4"/>
      <sheetName val="Listas_y_equipos_a_evaluar6"/>
      <sheetName val="Data_Reporte6"/>
      <sheetName val="Read_me6"/>
      <sheetName val="NAZ_Strategy4"/>
      <sheetName val="Champions_List5"/>
      <sheetName val="Daily_Dashboard6"/>
      <sheetName val="Mapeo_SKUs6"/>
      <sheetName val="Vol_(Ds)6"/>
      <sheetName val="Vol_(Ka)6"/>
      <sheetName val="Vol_(Oth)6"/>
      <sheetName val="Vol_(Oth)_Cortesias6"/>
      <sheetName val="INPUT-Cust_Sugg_Margin(Ds)6"/>
      <sheetName val="On_Invoice6"/>
      <sheetName val="INPUT-Cust_Sugg_Margin(Ka)6"/>
      <sheetName val="INPUT_SKUs6"/>
      <sheetName val="Brand_P&amp;L4"/>
      <sheetName val="SUPERMONT_P4"/>
      <sheetName val="Data_selection4"/>
      <sheetName val="1_4"/>
      <sheetName val="Customer_&amp;_SO4"/>
      <sheetName val="Session_Proposal4"/>
      <sheetName val="Análise_Tempos3"/>
      <sheetName val="Incentivo_Automóvil3"/>
      <sheetName val="Dropdown_Menu2"/>
      <sheetName val="PDA_BOP3"/>
      <sheetName val="Validação_de_Dados3"/>
      <sheetName val="No_llenar_3"/>
      <sheetName val="PROCESS_MD3"/>
      <sheetName val="Lista_de_Motivos3"/>
      <sheetName val="Ponto_Crítico_-_Resp__Plano3"/>
      <sheetName val="Lista_Funcionários_(2)3"/>
      <sheetName val="PAINEL_RECOLHA_CRÉDITO3"/>
      <sheetName val="Gráficos_-_CDD3"/>
      <sheetName val="Project_List2"/>
      <sheetName val="Выпадающие_списки2"/>
      <sheetName val="유류대_현황1"/>
      <sheetName val="mapping_(2)1"/>
      <sheetName val="Ref_1"/>
      <sheetName val="2_3_Projects_Status1"/>
      <sheetName val="SOP_Freshness1"/>
      <sheetName val="Listas_desplegables1"/>
      <sheetName val="Resumen_General1"/>
      <sheetName val="Cátalogo_de_CI1"/>
      <sheetName val="Hoja2_(2)1"/>
      <sheetName val="Technology_check_list1"/>
      <sheetName val="Status_de_Usuario1"/>
      <sheetName val="Actos_y_Condiciones_1"/>
      <sheetName val="NO_BORRAR1"/>
      <sheetName val="Formato_checklist_Lab1"/>
      <sheetName val="1__템플릿1"/>
      <sheetName val="2__작성_참고사항1"/>
      <sheetName val="Consolidated_Project_List1"/>
      <sheetName val="Fixed_Cost1"/>
      <sheetName val="Dimension_IN_Sheet1!D19121"/>
      <sheetName val="Dimension_IN_19121"/>
      <sheetName val="Manage_to_Sustain"/>
      <sheetName val="Packages_Info"/>
      <sheetName val="Meeting_List"/>
      <sheetName val="辅助表格"/>
      <sheetName val="10 麦汁CIP清洗标准水量"/>
      <sheetName val="BU"/>
      <sheetName val="Tipo Viaje"/>
      <sheetName val="Flota y Personal"/>
      <sheetName val="_손익기01_XL_x0000__x4"/>
      <sheetName val="_손익기01_XL_x0000__x5"/>
      <sheetName val="_손익기01_XL_x0000__x6"/>
      <sheetName val="_손익기01_XL_x0000__x7"/>
      <sheetName val="SAP info"/>
      <sheetName val="Target Book"/>
      <sheetName val="后台"/>
      <sheetName val="AL来源"/>
      <sheetName val="Name List"/>
      <sheetName val="Ref_New Contract Model"/>
      <sheetName val="Dec"/>
      <sheetName val="리스트용"/>
      <sheetName val="3__Training_&amp;_travel"/>
      <sheetName val="Mapeo_SKUs7"/>
      <sheetName val="Vol_(Ds)7"/>
      <sheetName val="Vol_(Ka)7"/>
      <sheetName val="Vol_(Oth)7"/>
      <sheetName val="Vol_(Oth)_Cortesias7"/>
      <sheetName val="INPUT-Cust_Sugg_Margin(Ds)7"/>
      <sheetName val="On_Invoice7"/>
      <sheetName val="INPUT-Cust_Sugg_Margin(Ka)7"/>
      <sheetName val="INPUT_SKUs7"/>
      <sheetName val="SUPERMONT_P5"/>
      <sheetName val="3__Training_&amp;_travel2"/>
      <sheetName val="3__Training_&amp;_travel1"/>
      <sheetName val="Mapeo_SKUs8"/>
      <sheetName val="Vol_(Ds)8"/>
      <sheetName val="Vol_(Ka)8"/>
      <sheetName val="Vol_(Oth)8"/>
      <sheetName val="Vol_(Oth)_Cortesias8"/>
      <sheetName val="INPUT-Cust_Sugg_Margin(Ds)8"/>
      <sheetName val="On_Invoice8"/>
      <sheetName val="INPUT-Cust_Sugg_Margin(Ka)8"/>
      <sheetName val="INPUT_SKUs8"/>
      <sheetName val="Brand_P&amp;L5"/>
      <sheetName val="SUPERMONT_P6"/>
      <sheetName val="3__Training_&amp;_travel3"/>
      <sheetName val="DIAGEO VENTURE"/>
      <sheetName val="Mapeo_SKUs9"/>
      <sheetName val="Vol_(Ds)9"/>
      <sheetName val="Vol_(Ka)9"/>
      <sheetName val="Vol_(Oth)9"/>
      <sheetName val="Vol_(Oth)_Cortesias9"/>
      <sheetName val="INPUT-Cust_Sugg_Margin(Ds)9"/>
      <sheetName val="On_Invoice9"/>
      <sheetName val="INPUT-Cust_Sugg_Margin(Ka)9"/>
      <sheetName val="INPUT_SKUs9"/>
      <sheetName val="Brand_P&amp;L6"/>
      <sheetName val="SUPERMONT_P7"/>
      <sheetName val="Data_selection5"/>
      <sheetName val="1_5"/>
      <sheetName val="3__Training_&amp;_travel4"/>
      <sheetName val="MAESTRO CODIGOS"/>
      <sheetName val="Por regional"/>
      <sheetName val="Por Proveedor"/>
      <sheetName val="X Categoria"/>
      <sheetName val="Por Vendedor"/>
      <sheetName val="Por Mayoristas"/>
      <sheetName val="Por Cliente"/>
      <sheetName val="Por producto"/>
      <sheetName val="Por producto cant."/>
      <sheetName val="Por producto cant. (2)"/>
      <sheetName val="Por Vendedor X Ciudad"/>
      <sheetName val="Act por cliente"/>
      <sheetName val="Act por Proveedor"/>
      <sheetName val="Act por producto"/>
      <sheetName val="Essbase"/>
      <sheetName val="나_출؀_x0001_"/>
      <sheetName val="종합표양식(품의좲_xdd02_쒥⠀쮎_x001d__x0000__x0000_"/>
      <sheetName val="제조원가_원단_x0000_ǻ_x0000_"/>
      <sheetName val="통က"/>
      <sheetName val="제조원가_원단"/>
      <sheetName val="제조원가_원단_x0010_"/>
      <sheetName val="총괄표_전체"/>
      <sheetName val="총괄표_기본"/>
      <sheetName val="총괄표_확장"/>
      <sheetName val="PAD_TR보호대기초3"/>
      <sheetName val="1__시공측량3"/>
      <sheetName val="근거_및_가정3"/>
      <sheetName val="설산1_나3"/>
      <sheetName val="1_차입금3"/>
      <sheetName val="수종별수량_(2)3"/>
      <sheetName val="납부내역총괄표_(수정)3"/>
      <sheetName val="부대시행1_(2)3"/>
      <sheetName val="3_6_2남양주택배3"/>
      <sheetName val="Weekly_Progress(계장)3"/>
      <sheetName val="입찰내역_Ĉ1"/>
      <sheetName val="1_수인터널1"/>
      <sheetName val="NCR_HEC_6_Opens"/>
      <sheetName val="NCR_HEC_4_Open_&amp;_Vendor_2_Opens"/>
      <sheetName val="JT3_0견적-구1"/>
      <sheetName val="방배동내역_(총괄)"/>
      <sheetName val="6PILE__(돌출_x0000_"/>
      <sheetName val="시공비2"/>
      <sheetName val="DOOR"/>
      <sheetName val="STEEL"/>
      <sheetName val="비교표"/>
      <sheetName val="예산표 "/>
      <sheetName val="시공비"/>
      <sheetName val="M-UP"/>
      <sheetName val="상주비"/>
      <sheetName val="특수"/>
      <sheetName val="GLASS"/>
      <sheetName val="GRANITE"/>
      <sheetName val="PAINT (2)"/>
      <sheetName val="VOLUMN"/>
      <sheetName val="물량표 (2)"/>
      <sheetName val="MOCK-UP"/>
      <sheetName val="TTL"/>
      <sheetName val="sum_x0008__x0000_ _x0000__x0006__x0000_"/>
      <sheetName val="슬래?"/>
      <sheetName val="_x005f_x0000__x005f"/>
      <sheetName val="[손익기01_XL_x0000__x0000_DePara11"/>
      <sheetName val="_손익기01_XL_x0000__x0000_DePara11"/>
      <sheetName val="_손익기01_XL_x0000__x06"/>
      <sheetName val="_x0000___x0000__x0000__x0005__x0000_㴐ኰ"/>
      <sheetName val="_x0000___x0000__x0000__x0005__x0000_움ᕕ"/>
      <sheetName val="_x005f_x005f_x005f_x0018__x005f"/>
      <sheetName val="_x005f_x0000__x00_x0000__x0000__x0000_"/>
      <sheetName val="1) MALL"/>
      <sheetName val="DHEQSUPT"/>
      <sheetName val="참고(3)고정비"/>
      <sheetName val="책임준비금"/>
      <sheetName val="영업보증금"/>
      <sheetName val="SS215065"/>
      <sheetName val="Cash2"/>
      <sheetName val="Z"/>
      <sheetName val="예산관리대장"/>
      <sheetName val="Xunit (단위환산)"/>
      <sheetName val="@공통코드"/>
      <sheetName val="기준표"/>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sheetData sheetId="1214"/>
      <sheetData sheetId="1215"/>
      <sheetData sheetId="1216"/>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refreshError="1"/>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sheetData sheetId="1787" refreshError="1"/>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sheetData sheetId="2106"/>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sheetData sheetId="2434"/>
      <sheetData sheetId="2435"/>
      <sheetData sheetId="2436"/>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sheetData sheetId="2665" refreshError="1"/>
      <sheetData sheetId="2666" refreshError="1"/>
      <sheetData sheetId="2667" refreshError="1"/>
      <sheetData sheetId="2668" refreshError="1"/>
      <sheetData sheetId="2669"/>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sheetData sheetId="2716"/>
      <sheetData sheetId="2717"/>
      <sheetData sheetId="2718" refreshError="1"/>
      <sheetData sheetId="2719" refreshError="1"/>
      <sheetData sheetId="2720" refreshError="1"/>
      <sheetData sheetId="2721" refreshError="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refreshError="1"/>
      <sheetData sheetId="2994" refreshError="1"/>
      <sheetData sheetId="2995" refreshError="1"/>
      <sheetData sheetId="2996" refreshError="1"/>
      <sheetData sheetId="2997" refreshError="1"/>
      <sheetData sheetId="2998"/>
      <sheetData sheetId="2999"/>
      <sheetData sheetId="3000"/>
      <sheetData sheetId="300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refreshError="1"/>
      <sheetData sheetId="3013" refreshError="1"/>
      <sheetData sheetId="3014" refreshError="1"/>
      <sheetData sheetId="3015" refreshError="1"/>
      <sheetData sheetId="3016" refreshError="1"/>
      <sheetData sheetId="3017" refreshError="1"/>
      <sheetData sheetId="3018"/>
      <sheetData sheetId="3019" refreshError="1"/>
      <sheetData sheetId="3020" refreshError="1"/>
      <sheetData sheetId="3021" refreshError="1"/>
      <sheetData sheetId="3022" refreshError="1"/>
      <sheetData sheetId="3023"/>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sheetData sheetId="3125" refreshError="1"/>
      <sheetData sheetId="3126" refreshError="1"/>
      <sheetData sheetId="3127" refreshError="1"/>
      <sheetData sheetId="3128" refreshError="1"/>
      <sheetData sheetId="3129"/>
      <sheetData sheetId="3130"/>
      <sheetData sheetId="3131" refreshError="1"/>
      <sheetData sheetId="3132" refreshError="1"/>
      <sheetData sheetId="3133" refreshError="1"/>
      <sheetData sheetId="3134" refreshError="1"/>
      <sheetData sheetId="3135"/>
      <sheetData sheetId="3136"/>
      <sheetData sheetId="3137"/>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refreshError="1"/>
      <sheetData sheetId="3301" refreshError="1"/>
      <sheetData sheetId="3302" refreshError="1"/>
      <sheetData sheetId="3303" refreshError="1"/>
      <sheetData sheetId="3304" refreshError="1"/>
      <sheetData sheetId="3305"/>
      <sheetData sheetId="3306"/>
      <sheetData sheetId="3307"/>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refreshError="1"/>
      <sheetData sheetId="3555" refreshError="1"/>
      <sheetData sheetId="3556" refreshError="1"/>
      <sheetData sheetId="3557" refreshError="1"/>
      <sheetData sheetId="3558" refreshError="1"/>
      <sheetData sheetId="3559"/>
      <sheetData sheetId="3560"/>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sheetData sheetId="3572"/>
      <sheetData sheetId="3573"/>
      <sheetData sheetId="3574"/>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sheetData sheetId="4234"/>
      <sheetData sheetId="4235"/>
      <sheetData sheetId="4236"/>
      <sheetData sheetId="4237"/>
      <sheetData sheetId="4238"/>
      <sheetData sheetId="4239"/>
      <sheetData sheetId="4240"/>
      <sheetData sheetId="4241"/>
      <sheetData sheetId="4242"/>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sheetData sheetId="4255"/>
      <sheetData sheetId="4256"/>
      <sheetData sheetId="4257" refreshError="1"/>
      <sheetData sheetId="4258" refreshError="1"/>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efreshError="1"/>
      <sheetData sheetId="4457" refreshError="1"/>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refreshError="1"/>
      <sheetData sheetId="4561" refreshError="1"/>
      <sheetData sheetId="4562" refreshError="1"/>
      <sheetData sheetId="4563" refreshError="1"/>
      <sheetData sheetId="4564"/>
      <sheetData sheetId="4565"/>
      <sheetData sheetId="4566"/>
      <sheetData sheetId="4567"/>
      <sheetData sheetId="4568"/>
      <sheetData sheetId="4569"/>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refreshError="1"/>
      <sheetData sheetId="4630" refreshError="1"/>
      <sheetData sheetId="4631" refreshError="1"/>
      <sheetData sheetId="4632" refreshError="1"/>
      <sheetData sheetId="4633" refreshError="1"/>
      <sheetData sheetId="4634"/>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refreshError="1"/>
      <sheetData sheetId="4973" refreshError="1"/>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sheetData sheetId="5410"/>
      <sheetData sheetId="541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sheetData sheetId="5430"/>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sheetData sheetId="5460"/>
      <sheetData sheetId="5461"/>
      <sheetData sheetId="5462" refreshError="1"/>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sheetData sheetId="5493"/>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refreshError="1"/>
      <sheetData sheetId="5593" refreshError="1"/>
      <sheetData sheetId="5594" refreshError="1"/>
      <sheetData sheetId="5595"/>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sheetData sheetId="5708"/>
      <sheetData sheetId="5709" refreshError="1"/>
      <sheetData sheetId="5710"/>
      <sheetData sheetId="5711" refreshError="1"/>
      <sheetData sheetId="5712"/>
      <sheetData sheetId="5713" refreshError="1"/>
      <sheetData sheetId="5714" refreshError="1"/>
      <sheetData sheetId="5715" refreshError="1"/>
      <sheetData sheetId="5716"/>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sheetData sheetId="5750" refreshError="1"/>
      <sheetData sheetId="5751" refreshError="1"/>
      <sheetData sheetId="5752" refreshError="1"/>
      <sheetData sheetId="5753" refreshError="1"/>
      <sheetData sheetId="5754" refreshError="1"/>
      <sheetData sheetId="5755" refreshError="1"/>
      <sheetData sheetId="5756"/>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sheetData sheetId="5995"/>
      <sheetData sheetId="5996" refreshError="1"/>
      <sheetData sheetId="5997"/>
      <sheetData sheetId="5998" refreshError="1"/>
      <sheetData sheetId="5999" refreshError="1"/>
      <sheetData sheetId="6000" refreshError="1"/>
      <sheetData sheetId="6001" refreshError="1"/>
      <sheetData sheetId="6002" refreshError="1"/>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sheetData sheetId="6125"/>
      <sheetData sheetId="6126"/>
      <sheetData sheetId="6127"/>
      <sheetData sheetId="6128"/>
      <sheetData sheetId="6129"/>
      <sheetData sheetId="6130"/>
      <sheetData sheetId="6131"/>
      <sheetData sheetId="6132"/>
      <sheetData sheetId="6133"/>
      <sheetData sheetId="6134" refreshError="1"/>
      <sheetData sheetId="6135"/>
      <sheetData sheetId="6136" refreshError="1"/>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refreshError="1"/>
      <sheetData sheetId="6433" refreshError="1"/>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sheetData sheetId="6466"/>
      <sheetData sheetId="6467"/>
      <sheetData sheetId="6468"/>
      <sheetData sheetId="6469"/>
      <sheetData sheetId="6470"/>
      <sheetData sheetId="6471"/>
      <sheetData sheetId="6472"/>
      <sheetData sheetId="6473"/>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refreshError="1"/>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sheetData sheetId="6848"/>
      <sheetData sheetId="6849"/>
      <sheetData sheetId="6850"/>
      <sheetData sheetId="6851"/>
      <sheetData sheetId="6852"/>
      <sheetData sheetId="6853"/>
      <sheetData sheetId="6854"/>
      <sheetData sheetId="6855"/>
      <sheetData sheetId="6856"/>
      <sheetData sheetId="6857" refreshError="1"/>
      <sheetData sheetId="6858" refreshError="1"/>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refreshError="1"/>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refreshError="1"/>
      <sheetData sheetId="6902" refreshError="1"/>
      <sheetData sheetId="6903"/>
      <sheetData sheetId="6904" refreshError="1"/>
      <sheetData sheetId="6905" refreshError="1"/>
      <sheetData sheetId="6906" refreshError="1"/>
      <sheetData sheetId="6907" refreshError="1"/>
      <sheetData sheetId="6908" refreshError="1"/>
      <sheetData sheetId="6909" refreshError="1"/>
      <sheetData sheetId="6910" refreshError="1"/>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refreshError="1"/>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자료업체"/>
      <sheetName val="결과"/>
      <sheetName val="총괄"/>
      <sheetName val="재료계"/>
      <sheetName val="직재"/>
      <sheetName val="간재"/>
      <sheetName val="노무"/>
      <sheetName val="일위"/>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자료업체"/>
      <sheetName val="신호기일지"/>
      <sheetName val="신호결과"/>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산재율"/>
      <sheetName val="工안전관리율"/>
      <sheetName val="설운반"/>
      <sheetName val="설-폐기"/>
      <sheetName val="설감가"/>
      <sheetName val="工관리비율"/>
      <sheetName val="제총괄"/>
      <sheetName val="제-직재집"/>
      <sheetName val="제직재"/>
      <sheetName val="제간재"/>
      <sheetName val="제금형"/>
      <sheetName val="제작업설"/>
      <sheetName val="제노무1"/>
      <sheetName val="제노맨홀"/>
      <sheetName val="제노무2"/>
      <sheetName val="제절단"/>
      <sheetName val="제-노임"/>
      <sheetName val="일위"/>
      <sheetName val="내역서"/>
      <sheetName val="N賃率-職"/>
      <sheetName val="I一般比"/>
      <sheetName val="직재"/>
      <sheetName val="증감대비"/>
      <sheetName val="#REF"/>
      <sheetName val="Sheet1"/>
      <sheetName val="제경집계"/>
      <sheetName val="견적을지"/>
      <sheetName val="단가"/>
      <sheetName val="DATA"/>
      <sheetName val="데이타"/>
      <sheetName val="갑지"/>
      <sheetName val="집계표"/>
      <sheetName val="견적대비"/>
      <sheetName val="현장관리비"/>
      <sheetName val="준검 내역서"/>
      <sheetName val="단"/>
      <sheetName val="암거단위-1련"/>
      <sheetName val="토목"/>
      <sheetName val="서울시신호"/>
      <sheetName val="J直材4"/>
      <sheetName val="노임변동률"/>
      <sheetName val="직노"/>
      <sheetName val="관급"/>
      <sheetName val="식재인부"/>
      <sheetName val="단가표"/>
      <sheetName val="9811"/>
      <sheetName val="납부서"/>
      <sheetName val="소일위대가코드표"/>
      <sheetName val="경율산정.XLS"/>
      <sheetName val="MS"/>
      <sheetName val="별첨 #1-1. 각기능별개발원가"/>
      <sheetName val="관급_File"/>
      <sheetName val="단가 "/>
      <sheetName val="일위대가 (PM)"/>
      <sheetName val="노임"/>
      <sheetName val="간선"/>
      <sheetName val="발전기"/>
      <sheetName val="DUT-BAT1"/>
      <sheetName val="전기자료"/>
      <sheetName val="도체종-상수표"/>
      <sheetName val="단위일위"/>
      <sheetName val="1.우편집중내역서"/>
      <sheetName val="SP-B1"/>
      <sheetName val="원가 (2)"/>
      <sheetName val="기초일위"/>
      <sheetName val="시설일위"/>
      <sheetName val="조명일위"/>
      <sheetName val="2.대외공문"/>
      <sheetName val="일위대가"/>
      <sheetName val="기본일위"/>
      <sheetName val="회관내역"/>
      <sheetName val="회관내역 (2)"/>
      <sheetName val="공동내역"/>
      <sheetName val="공동내역 (2)"/>
      <sheetName val="쉼터내역"/>
      <sheetName val="쉼터내역 (2)"/>
      <sheetName val="변경내역"/>
      <sheetName val="직접인건비"/>
      <sheetName val="직접경비"/>
      <sheetName val="입력변수"/>
      <sheetName val="수량산출"/>
      <sheetName val="토목주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000000"/>
      <sheetName val="일위대가"/>
      <sheetName val="조명시설"/>
      <sheetName val="직재"/>
      <sheetName val="Sheet1"/>
      <sheetName val="Sheet2"/>
      <sheetName val="Sheet3"/>
      <sheetName val="대로근거"/>
      <sheetName val="중로근거"/>
      <sheetName val="상부집계표"/>
      <sheetName val="단위중량"/>
    </sheetNames>
    <sheetDataSet>
      <sheetData sheetId="0"/>
      <sheetData sheetId="1"/>
      <sheetData sheetId="2"/>
      <sheetData sheetId="3" refreshError="1"/>
      <sheetData sheetId="4"/>
      <sheetData sheetId="5"/>
      <sheetData sheetId="6"/>
      <sheetData sheetId="7"/>
      <sheetData sheetId="8"/>
      <sheetData sheetId="9"/>
      <sheetData sheetId="1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부대내역"/>
      <sheetName val="견적기본FORM"/>
      <sheetName val="2.대외공문"/>
      <sheetName val="빌딩 안내"/>
      <sheetName val="__MAIN"/>
      <sheetName val="일위대가"/>
      <sheetName val="SG"/>
      <sheetName val="단가산출"/>
      <sheetName val="일위목록"/>
      <sheetName val="요율"/>
      <sheetName val="도"/>
      <sheetName val="자재단가"/>
      <sheetName val="1~3월통계,정보"/>
      <sheetName val="정류기"/>
      <sheetName val="전략수주잔(3-31)"/>
      <sheetName val="갑지(추정)"/>
      <sheetName val="내역서"/>
      <sheetName val="일위(PN)"/>
      <sheetName val="내역"/>
      <sheetName val="IW-LIST"/>
      <sheetName val="교통대책내역"/>
      <sheetName val="일위"/>
      <sheetName val="I一般比"/>
      <sheetName val="HVAC"/>
      <sheetName val="단가사정"/>
      <sheetName val="표지 (2)"/>
      <sheetName val="MACRO(전선관)"/>
      <sheetName val="단가표"/>
      <sheetName val="시설일위"/>
      <sheetName val="S0"/>
      <sheetName val="401"/>
      <sheetName val="천마갑지"/>
      <sheetName val="기성금내역서"/>
      <sheetName val="sw1"/>
      <sheetName val="NOMUBI"/>
      <sheetName val="공종별자재"/>
      <sheetName val="FAX_갑지"/>
      <sheetName val="견적서_갑지"/>
      <sheetName val="2_대외공문"/>
      <sheetName val="빌딩_안내"/>
      <sheetName val="표지_(2)"/>
      <sheetName val="노임"/>
      <sheetName val="목차"/>
      <sheetName val="설계명세서"/>
      <sheetName val="工완성공사율"/>
      <sheetName val="일위대가(계측기설치)"/>
      <sheetName val="대로근거"/>
      <sheetName val="중로근거"/>
      <sheetName val="조내역"/>
      <sheetName val="7.경제성결과"/>
      <sheetName val="지명송금"/>
      <sheetName val="공사노임"/>
      <sheetName val="불출요청"/>
      <sheetName val="단가대비표(SYS)"/>
      <sheetName val="제조노임"/>
      <sheetName val="환율"/>
      <sheetName val="수량산출"/>
      <sheetName val="내역(을)"/>
      <sheetName val="과천MAIN"/>
      <sheetName val="견적조건"/>
      <sheetName val="주경기-오배수"/>
      <sheetName val="MCC제원"/>
      <sheetName val="노무비단가"/>
      <sheetName val="부하(성남)"/>
      <sheetName val="Macro(차단기)"/>
      <sheetName val="DI-ESTI"/>
      <sheetName val="DATASPEC(VT1)"/>
      <sheetName val="자료입력"/>
      <sheetName val="동해title"/>
      <sheetName val="화재 탐지 설비"/>
      <sheetName val="실행내역서 "/>
      <sheetName val="여과지동"/>
      <sheetName val="기초자료"/>
      <sheetName val="일위대가표"/>
      <sheetName val="2000전체분"/>
      <sheetName val="2000년1차"/>
      <sheetName val="74,539,000 (2.22)"/>
      <sheetName val="인건비 "/>
      <sheetName val="DATA"/>
      <sheetName val="총괄"/>
      <sheetName val="약품공급2"/>
      <sheetName val="가설공사비"/>
      <sheetName val="제진기"/>
      <sheetName val="접지수량"/>
      <sheetName val="물가시세"/>
      <sheetName val="노임단가"/>
      <sheetName val="가로등"/>
      <sheetName val="L1"/>
      <sheetName val="중기일위대가"/>
      <sheetName val="미드수량"/>
      <sheetName val="WORK"/>
      <sheetName val="날개벽수량표"/>
      <sheetName val="방송(체육관)"/>
      <sheetName val="8.PILE  (돌출)"/>
      <sheetName val="자재"/>
      <sheetName val="LANGUAGE"/>
      <sheetName val="설계산출표지"/>
      <sheetName val="단위수량"/>
      <sheetName val="HV, LV, CONTROL CABLE"/>
      <sheetName val="BID"/>
      <sheetName val="부하계산서"/>
      <sheetName val="Sheet2"/>
      <sheetName val="전기공사일위대가"/>
      <sheetName val="데이타"/>
      <sheetName val="DATE"/>
      <sheetName val="터널조도"/>
      <sheetName val="인건-측정"/>
      <sheetName val="정부노임단가"/>
      <sheetName val="RCSPlan"/>
      <sheetName val="식재인부"/>
      <sheetName val="수출모델별원단위"/>
      <sheetName val="을"/>
      <sheetName val="산출내역서집계표"/>
      <sheetName val="A"/>
      <sheetName val="기초일위"/>
      <sheetName val="조명일위"/>
      <sheetName val="공통(20-91)"/>
      <sheetName val="ilch"/>
      <sheetName val="오억미만"/>
      <sheetName val="wall"/>
      <sheetName val="전기일위목록"/>
      <sheetName val="6PILE  (돌출)"/>
      <sheetName val="공사원가계산서"/>
      <sheetName val="수배전반 을지"/>
      <sheetName val="05년"/>
      <sheetName val="견적을"/>
      <sheetName val="공용정보"/>
      <sheetName val="토목주소"/>
      <sheetName val="suk(mac)"/>
      <sheetName val="표지"/>
      <sheetName val="1.설계기준"/>
      <sheetName val="건축내역"/>
      <sheetName val="노무비"/>
      <sheetName val="갑지"/>
      <sheetName val="(A)내역서"/>
      <sheetName val="노단"/>
      <sheetName val="산출근거"/>
      <sheetName val="노임기준"/>
      <sheetName val="IW_LIST"/>
      <sheetName val="FB25JN"/>
      <sheetName val="입찰결과보고"/>
      <sheetName val="예가표"/>
      <sheetName val="우수"/>
      <sheetName val="노임,재료비"/>
      <sheetName val="제품정보"/>
      <sheetName val="방송"/>
      <sheetName val="허용전류-IEC DATA"/>
      <sheetName val="철근단면적"/>
      <sheetName val="설계내역"/>
      <sheetName val="DATA1"/>
      <sheetName val="b_balju_cho"/>
      <sheetName val="실행내역서_"/>
      <sheetName val="설계명세서(선로)"/>
      <sheetName val="예산대비"/>
      <sheetName val="자동제어"/>
      <sheetName val="통합"/>
      <sheetName val="통신내역서"/>
      <sheetName val="지급자재내역서"/>
      <sheetName val="설계예산내역서"/>
      <sheetName val="일 위 대 가 표"/>
      <sheetName val="일위대가목차"/>
      <sheetName val="단가조사"/>
      <sheetName val="토공"/>
      <sheetName val="교각계산"/>
      <sheetName val="Sheet6"/>
      <sheetName val="실행간접비용"/>
      <sheetName val="목표세부명세"/>
      <sheetName val="개소별수량산출"/>
      <sheetName val="공량산출근거서_일위대가"/>
      <sheetName val="입출재고현황 (2)"/>
      <sheetName val="설변내역서"/>
      <sheetName val="건강보험료"/>
      <sheetName val="고용보험료"/>
      <sheetName val="시중노임"/>
      <sheetName val="품목별 지수"/>
      <sheetName val="연금보험료"/>
      <sheetName val="퇴직공제부금비"/>
      <sheetName val="입력"/>
      <sheetName val="자재대"/>
      <sheetName val="SLAB"/>
      <sheetName val="타견적(을)"/>
      <sheetName val="샘플표지"/>
      <sheetName val="노무비산출"/>
      <sheetName val="FAX_갑지1"/>
      <sheetName val="견적서_갑지1"/>
      <sheetName val="2_대외공문1"/>
      <sheetName val="빌딩_안내1"/>
      <sheetName val="표지_(2)1"/>
      <sheetName val="남양시작동010313100%"/>
      <sheetName val="0001new"/>
      <sheetName val="M"/>
      <sheetName val="단가"/>
      <sheetName val="별표"/>
      <sheetName val="수량산출서"/>
      <sheetName val="세부내역서"/>
      <sheetName val="Component Description"/>
      <sheetName val="REDUCER"/>
      <sheetName val="WE'T"/>
      <sheetName val="실행철강하도"/>
      <sheetName val="충주"/>
      <sheetName val="내역전기"/>
      <sheetName val="기초자료입력"/>
      <sheetName val="설계조건"/>
      <sheetName val="재료값"/>
      <sheetName val="기둥(원형)"/>
      <sheetName val="직접공사비집계표_7"/>
      <sheetName val="공통가설_8"/>
      <sheetName val="판매시설"/>
      <sheetName val="아파트_9"/>
      <sheetName val="주민복지관"/>
      <sheetName val="지하주차장"/>
      <sheetName val="98수문일위"/>
      <sheetName val="터파기및재료"/>
      <sheetName val="조립비"/>
      <sheetName val="INSTR"/>
      <sheetName val="ABUT수량-A1"/>
      <sheetName val="교각(P1)수량"/>
      <sheetName val="무산소조"/>
      <sheetName val=" 내역"/>
      <sheetName val="일반60"/>
      <sheetName val="조건표"/>
      <sheetName val="산출집계표1"/>
      <sheetName val="우성교간선"/>
      <sheetName val="TRE TABLE"/>
      <sheetName val="신규일위대가"/>
      <sheetName val="7_경제성결과"/>
      <sheetName val="화재_탐지_설비"/>
      <sheetName val="74,539,000_(2_22)"/>
      <sheetName val="인건비_"/>
      <sheetName val="구조물철거타공정이월"/>
      <sheetName val="ITEM"/>
      <sheetName val="6동"/>
      <sheetName val="KHEATEX"/>
      <sheetName val="손익분석"/>
      <sheetName val="98지급계획"/>
      <sheetName val="S058FL01"/>
      <sheetName val="업무분장"/>
      <sheetName val="갑지1"/>
      <sheetName val="부하LOAD"/>
      <sheetName val="총괄집계표"/>
      <sheetName val="일위대가목록"/>
      <sheetName val="단가조사서"/>
      <sheetName val="견적서(보문)"/>
      <sheetName val="견적서(광영)"/>
      <sheetName val="인사자료총집계"/>
      <sheetName val="할증 "/>
      <sheetName val="총 원가계산"/>
      <sheetName val="프랜트면허"/>
      <sheetName val="파일의이용"/>
      <sheetName val="XXXXXX"/>
      <sheetName val="HV,_LV,_CONTROL_CABLE"/>
      <sheetName val="수배전반_을지"/>
      <sheetName val="8_PILE__(돌출)"/>
      <sheetName val="6PILE__(돌출)"/>
      <sheetName val="MOTOR"/>
      <sheetName val="견적서"/>
      <sheetName val="시설물일위"/>
      <sheetName val="가설공사"/>
      <sheetName val="단가결정"/>
      <sheetName val="내역아"/>
      <sheetName val="울타리"/>
      <sheetName val="목도급"/>
      <sheetName val="시중노임단가"/>
      <sheetName val="참조"/>
      <sheetName val="케이블류 OLD"/>
      <sheetName val="POOM_MOTO"/>
      <sheetName val="POOM_MOTO2"/>
      <sheetName val="원가계산"/>
      <sheetName val="공문"/>
      <sheetName val="CODE"/>
      <sheetName val="화전내"/>
      <sheetName val="일위목록-기"/>
      <sheetName val="cross beam"/>
      <sheetName val="연돌일위집계"/>
      <sheetName val="차액보증"/>
      <sheetName val="월별수입"/>
      <sheetName val="Macro(전기)"/>
      <sheetName val="콘크리트"/>
      <sheetName val="수량이동"/>
      <sheetName val="일위대가양식"/>
      <sheetName val="Sheet9"/>
      <sheetName val="전기자료"/>
      <sheetName val="Sheet14"/>
      <sheetName val="Sheet10"/>
      <sheetName val="Sheet13"/>
      <sheetName val="순환펌프"/>
      <sheetName val="저수조"/>
      <sheetName val="급,배기팬"/>
      <sheetName val="급탕순환펌프"/>
      <sheetName val="이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수량산출"/>
      <sheetName val="관급자재"/>
      <sheetName val="변경관급자재"/>
      <sheetName val="투찰추정"/>
      <sheetName val="자재집계(장曬"/>
      <sheetName val="집계표"/>
    </sheetNames>
    <sheetDataSet>
      <sheetData sheetId="0" refreshError="1">
        <row r="59">
          <cell r="O59">
            <v>82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일위목록"/>
      <sheetName val="EQUIP-H"/>
      <sheetName val="바.한일양산"/>
      <sheetName val="EP0618"/>
      <sheetName val="__"/>
      <sheetName val="Sheet1"/>
      <sheetName val="을지"/>
      <sheetName val="부대비율"/>
      <sheetName val="ELECTRIC"/>
      <sheetName val="물가자료"/>
      <sheetName val="인건비"/>
      <sheetName val="CTEMCOST"/>
      <sheetName val="단면가정"/>
      <sheetName val="1-1"/>
      <sheetName val="내역서"/>
      <sheetName val="N賃率-職"/>
      <sheetName val="전기일위대가"/>
      <sheetName val="J直材4"/>
      <sheetName val="적용단가"/>
      <sheetName val="연부97-1"/>
      <sheetName val="갑지1"/>
      <sheetName val="잡비"/>
      <sheetName val="공통가설"/>
      <sheetName val="DATE"/>
      <sheetName val="DATA"/>
      <sheetName val="내  역  서"/>
      <sheetName val="9GNG운반"/>
      <sheetName val="계약원가"/>
      <sheetName val="산출조서"/>
      <sheetName val="내역"/>
      <sheetName val="참조자료"/>
      <sheetName val="전차선로 물량표"/>
      <sheetName val="공사원가계산서"/>
      <sheetName val="1. 설계조건 2.단면가정 3. 하중계산"/>
      <sheetName val="DATA 입력란"/>
      <sheetName val="기본사항"/>
      <sheetName val="ITB COST"/>
      <sheetName val="단가"/>
      <sheetName val="#REF"/>
      <sheetName val="1"/>
      <sheetName val="6"/>
      <sheetName val="2-1"/>
      <sheetName val="감1"/>
      <sheetName val="감2"/>
      <sheetName val="감3"/>
      <sheetName val="조1"/>
      <sheetName val="조2"/>
      <sheetName val="조3"/>
      <sheetName val="6-1"/>
      <sheetName val="3-1"/>
      <sheetName val="3-2"/>
      <sheetName val="수습"/>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206 무장,정비 장비용량 산출"/>
      <sheetName val="견적대비표"/>
      <sheetName val="D-경비1"/>
      <sheetName val="code"/>
      <sheetName val="총괄표"/>
      <sheetName val="8.PILE  (돌출)"/>
      <sheetName val="96노임기준"/>
      <sheetName val="재집"/>
      <sheetName val="직재"/>
      <sheetName val="입력"/>
      <sheetName val="예산대비"/>
      <sheetName val="입출재고현황 (2)"/>
      <sheetName val="부하계산서"/>
      <sheetName val="단가조사"/>
      <sheetName val="일위대가목록"/>
      <sheetName val="일위_파일"/>
      <sheetName val="I一般比"/>
      <sheetName val="단가산출"/>
      <sheetName val="VXXXXXX"/>
      <sheetName val="Proposal"/>
      <sheetName val="수수료율표"/>
      <sheetName val="wall"/>
      <sheetName val="대비"/>
      <sheetName val="Bid Summary"/>
      <sheetName val="이동시 예상비용"/>
      <sheetName val="Seg 1DE비용"/>
      <sheetName val="Transit 비용_감가상각미포함"/>
      <sheetName val="통장출금액"/>
      <sheetName val="SILICATE"/>
      <sheetName val="손익분석"/>
      <sheetName val="BSD (2)"/>
      <sheetName val="Sheet5"/>
      <sheetName val="장비투입계획"/>
      <sheetName val="03전반노무비"/>
      <sheetName val="기둥(원형)"/>
      <sheetName val="MOTOR"/>
      <sheetName val="부서현황"/>
      <sheetName val="노무비"/>
      <sheetName val="20관리비율"/>
      <sheetName val="통합"/>
      <sheetName val="9."/>
      <sheetName val="금액내역서"/>
      <sheetName val="갑지(추정)"/>
      <sheetName val="8.자재단가"/>
      <sheetName val="예비"/>
      <sheetName val="수량산출"/>
      <sheetName val="밸브설치"/>
      <sheetName val="내역서1"/>
      <sheetName val="배수장공사비"/>
      <sheetName val="토공총괄표"/>
      <sheetName val="전장품(관리용)"/>
      <sheetName val="SLAB&quot;1&quot;"/>
      <sheetName val="신우"/>
      <sheetName val="Sheet4"/>
      <sheetName val="단가표"/>
      <sheetName val="UNIT"/>
      <sheetName val="CODE2"/>
      <sheetName val="CODE1"/>
      <sheetName val="일위대가(가설)"/>
      <sheetName val="전기"/>
      <sheetName val="D-623D"/>
      <sheetName val="일위산출"/>
      <sheetName val="집계"/>
      <sheetName val="자탐산출서 "/>
      <sheetName val="Macro1"/>
      <sheetName val="오버레이산출근거"/>
      <sheetName val="조도계산서"/>
      <sheetName val="교각계산"/>
      <sheetName val="TG9504"/>
      <sheetName val="esc"/>
      <sheetName val="ABUT수량-A1"/>
      <sheetName val="예산서"/>
      <sheetName val="약품설비"/>
      <sheetName val="전선관"/>
      <sheetName val="중강당 내역"/>
      <sheetName val="1ST"/>
      <sheetName val="수량집계"/>
      <sheetName val="현장지지물물량"/>
      <sheetName val="대치판정"/>
      <sheetName val="업무"/>
      <sheetName val="방송일위대가"/>
      <sheetName val="환율"/>
      <sheetName val="화재 탐지 설비"/>
      <sheetName val="FRP내역서"/>
      <sheetName val="산거각호표"/>
      <sheetName val="자료"/>
      <sheetName val="원가계산서"/>
      <sheetName val="LD"/>
      <sheetName val="품목"/>
      <sheetName val="공정코드"/>
      <sheetName val="수량산출서"/>
      <sheetName val="자재단가"/>
      <sheetName val="gvl"/>
      <sheetName val="工완성공사율"/>
      <sheetName val="대가단최종"/>
      <sheetName val="날개벽(좌,우=60도-4개)"/>
      <sheetName val="합의경상"/>
      <sheetName val="A-4"/>
      <sheetName val="남양시작동자105노65기1.3화1.2"/>
      <sheetName val="PROJECT BRIEF"/>
      <sheetName val="목록"/>
      <sheetName val="건축내역"/>
      <sheetName val="시행후면적"/>
      <sheetName val="부산4"/>
      <sheetName val="장지리내역"/>
      <sheetName val="3.CCTV설비공사"/>
      <sheetName val="INPUT(덕도방향-시점)"/>
      <sheetName val="Macro(전선)"/>
      <sheetName val="CLAUSE"/>
      <sheetName val="단위세대물량"/>
      <sheetName val="매립"/>
      <sheetName val="요율"/>
      <sheetName val="약품공급2"/>
      <sheetName val="GI-LIST"/>
      <sheetName val="직공비"/>
      <sheetName val="내역서표지"/>
      <sheetName val="기기리스트"/>
      <sheetName val="전기일위목록"/>
      <sheetName val="정보매체A동"/>
      <sheetName val="9811"/>
      <sheetName val="토공"/>
      <sheetName val="날개수량1.5"/>
      <sheetName val="단"/>
      <sheetName val="LEGEND"/>
      <sheetName val="설직재-1"/>
      <sheetName val="인건-측정"/>
      <sheetName val="1단계"/>
      <sheetName val="산출내역서집계표"/>
      <sheetName val="COST"/>
      <sheetName val="단가산출-기,교"/>
      <sheetName val="일위목록-기"/>
      <sheetName val="입찰안"/>
      <sheetName val="기안"/>
      <sheetName val="CIVIL"/>
      <sheetName val="주식"/>
      <sheetName val="갑지"/>
      <sheetName val="토 적 표"/>
      <sheetName val="11.우각부 보강"/>
      <sheetName val="품셈TABLE"/>
      <sheetName val="식재인부"/>
      <sheetName val="직원투입계획"/>
      <sheetName val="공틀공사"/>
      <sheetName val="준검 내역서"/>
      <sheetName val="일위대가내역"/>
      <sheetName val="내역서2안"/>
      <sheetName val="빌딩 안내"/>
      <sheetName val="투찰추정"/>
      <sheetName val="경비"/>
      <sheetName val="배수장공사비명세서"/>
      <sheetName val="96작생능"/>
      <sheetName val="단중표"/>
      <sheetName val="노임단가"/>
      <sheetName val="예비품"/>
      <sheetName val="DIAPHRAGM"/>
      <sheetName val="#3E1_GCR"/>
      <sheetName val="원가총괄"/>
      <sheetName val="계약용량(서포)"/>
      <sheetName val="집계표"/>
      <sheetName val="BASIC (2)"/>
      <sheetName val="Controls"/>
      <sheetName val="Notes"/>
      <sheetName val="과천MAIN"/>
      <sheetName val="깨기"/>
      <sheetName val="COVER"/>
      <sheetName val="NEYOK"/>
      <sheetName val="TEST1"/>
      <sheetName val="FORM-0"/>
      <sheetName val="간선계산"/>
      <sheetName val="MATRLDATA"/>
      <sheetName val="열린교실"/>
      <sheetName val="간접비내역-1"/>
      <sheetName val="자재단가비교표"/>
      <sheetName val="인사자료총집계"/>
      <sheetName val="7.경제성결과"/>
      <sheetName val="군산공장추가구매"/>
      <sheetName val="3CHBDC"/>
      <sheetName val="copy"/>
      <sheetName val="서식"/>
      <sheetName val="샘플표지"/>
      <sheetName val="부하(성남)"/>
      <sheetName val="마산방향철근집계"/>
      <sheetName val="진주방향"/>
      <sheetName val="마산방향"/>
      <sheetName val="조작대(1연)"/>
      <sheetName val="중기일위대가"/>
      <sheetName val="일목"/>
      <sheetName val="골조시행"/>
      <sheetName val="CPM챠트"/>
      <sheetName val="표지1"/>
      <sheetName val="말뚝지지력산정"/>
      <sheetName val="입찰"/>
      <sheetName val="현경"/>
      <sheetName val="총괄"/>
      <sheetName val="하부철근수량"/>
      <sheetName val="대,유,램"/>
      <sheetName val="200"/>
      <sheetName val="costing_CV"/>
      <sheetName val="costing_ESDV"/>
      <sheetName val="costing_FE"/>
      <sheetName val="costing_Misc"/>
      <sheetName val="costing_MOV"/>
      <sheetName val="costing_Press"/>
      <sheetName val="6-1. 관개량조서"/>
      <sheetName val="TRE TABLE"/>
      <sheetName val="1__설쿄ᙹ8ߠď_x0000_뀀ߠ_x000f__x0000_ꈀ∮_x0000_ߠḏ_x0000_＀_xffff_"/>
      <sheetName val="개요"/>
      <sheetName val="설계조건"/>
      <sheetName val="M-EQPT-Z"/>
      <sheetName val="토목품셈"/>
      <sheetName val="날개벽(시점좌측)"/>
      <sheetName val="일위대가(계측기설치)"/>
      <sheetName val="EVO WS Units"/>
      <sheetName val="수지예산"/>
      <sheetName val="소방일위 "/>
      <sheetName val="투찰"/>
      <sheetName val="설계명세서"/>
      <sheetName val="11.자재단가"/>
      <sheetName val="단락전류-A"/>
      <sheetName val="접지수량"/>
      <sheetName val="평3"/>
      <sheetName val="공사비예산서(토목분)"/>
      <sheetName val="프랜트면허"/>
      <sheetName val="KMT물량"/>
      <sheetName val="작업금지"/>
      <sheetName val="미드수량"/>
      <sheetName val="삼성전기"/>
      <sheetName val="Sheet1 (2)"/>
      <sheetName val="INSTR"/>
      <sheetName val="주방환기"/>
      <sheetName val="SCHE"/>
      <sheetName val="UPRI"/>
      <sheetName val="공종구간"/>
      <sheetName val="말뚝물량"/>
      <sheetName val="운동장 (2)"/>
      <sheetName val="토공사"/>
      <sheetName val="단위단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1총괄"/>
      <sheetName val=""/>
      <sheetName val="통계연보"/>
      <sheetName val="CAT_5"/>
      <sheetName val="인사자료총집계"/>
      <sheetName val="시화점실행"/>
      <sheetName val="내역서"/>
      <sheetName val="주식"/>
      <sheetName val="Sheet1 (2)"/>
      <sheetName val="입찰안"/>
      <sheetName val="예가표"/>
      <sheetName val="원효펌프교체020812"/>
      <sheetName val="EQUIPMENT -2"/>
      <sheetName val="주관사업"/>
      <sheetName val="밸브설치"/>
      <sheetName val="갑지(추정)"/>
      <sheetName val="EACT10"/>
      <sheetName val="목창호"/>
      <sheetName val="오억미만"/>
      <sheetName val="200"/>
      <sheetName val="시멘트"/>
      <sheetName val="#REF"/>
      <sheetName val="내역"/>
      <sheetName val="DATA"/>
      <sheetName val="KP1590_E"/>
      <sheetName val="EP0618"/>
      <sheetName val="일위대가"/>
      <sheetName val="TRE TABLE"/>
      <sheetName val="ELECTRIC"/>
      <sheetName val="CTEMCOST"/>
      <sheetName val="SCHEDULE"/>
      <sheetName val="기본DATA"/>
      <sheetName val="TEST1"/>
      <sheetName val="단가목록"/>
    </sheetNames>
    <definedNames>
      <definedName name="ÀÎ¼â"/>
      <definedName name="Áö¿ì±â"/>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메뉴"/>
      <sheetName val="미드수량"/>
      <sheetName val="변환수량"/>
      <sheetName val="변환수량2"/>
      <sheetName val="최종수량"/>
      <sheetName val="코드변환"/>
      <sheetName val="단열공사"/>
      <sheetName val="추가코드"/>
      <sheetName val="삭제코드"/>
      <sheetName val="단위환산"/>
      <sheetName val="소수점"/>
      <sheetName val="Module1"/>
      <sheetName val="Module2"/>
      <sheetName val="Module3"/>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미드수량"/>
    </sheetNames>
    <sheetDataSet>
      <sheetData sheetId="0"/>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미드수량"/>
    </sheetNames>
    <sheetDataSet>
      <sheetData sheetId="0"/>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표지"/>
      <sheetName val="목차"/>
      <sheetName val="본문"/>
      <sheetName val="개요"/>
      <sheetName val="총괄간지"/>
      <sheetName val="총괄표"/>
      <sheetName val="재료간지"/>
      <sheetName val="재료집계"/>
      <sheetName val="노무간지"/>
      <sheetName val="노무집계"/>
      <sheetName val="경비간지"/>
      <sheetName val="경비집계"/>
      <sheetName val="경비산출"/>
      <sheetName val="내역간지"/>
      <sheetName val="내역집계"/>
      <sheetName val="내역서"/>
      <sheetName val="일위간지"/>
      <sheetName val="일위대가"/>
      <sheetName val="수량간지"/>
      <sheetName val="수량산출"/>
      <sheetName val="1.설계조건"/>
      <sheetName val="건식PD설치현황표"/>
      <sheetName val="서울대 학생회관 개보수공사-1"/>
      <sheetName val="2.주요계수총괄"/>
      <sheetName val="3) 클레임 반영시"/>
      <sheetName val="포장복구집계"/>
      <sheetName val="Sheet4"/>
      <sheetName val="갑지(추정)"/>
      <sheetName val="철근량"/>
      <sheetName val="단면 (2)"/>
      <sheetName val="Sheet5"/>
      <sheetName val="2000년1차"/>
      <sheetName val="북방3터널"/>
      <sheetName val="정부노임단가"/>
      <sheetName val="부속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공종집계"/>
      <sheetName val="건축집계"/>
      <sheetName val="실행예산 (2)"/>
      <sheetName val="실행예산"/>
      <sheetName val="현장관리비"/>
      <sheetName val="원미내역"/>
      <sheetName val="현장추가분"/>
      <sheetName val="공통가설"/>
      <sheetName val="RE9604"/>
      <sheetName val="재료집계"/>
      <sheetName val="통장출금액"/>
      <sheetName val="1-1"/>
      <sheetName val="직공비"/>
      <sheetName val="물가자료"/>
      <sheetName val="BSD (2)"/>
      <sheetName val="CODE"/>
      <sheetName val="손익분석"/>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VXXXXX"/>
      <sheetName val="아파트(환호)"/>
      <sheetName val="관리동(환호)"/>
      <sheetName val="2단지복지관(환호)"/>
      <sheetName val="상가(환호)"/>
      <sheetName val="분산상가(환호)"/>
      <sheetName val="VXXXXXXX"/>
    </sheetNames>
    <sheetDataSet>
      <sheetData sheetId="0" refreshError="1"/>
      <sheetData sheetId="1" refreshError="1"/>
      <sheetData sheetId="2" refreshError="1"/>
      <sheetData sheetId="3" refreshError="1"/>
      <sheetData sheetId="4" refreshError="1"/>
      <sheetData sheetId="5" refreshError="1"/>
      <sheetData sheetId="6">
        <row r="31">
          <cell r="C31" t="b">
            <v>0</v>
          </cell>
        </row>
      </sheetData>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전체"/>
      <sheetName val="표지"/>
      <sheetName val="갑지 "/>
      <sheetName val="원가계산서(1차) "/>
      <sheetName val="원가계산서 (2차)"/>
      <sheetName val="총괄집계"/>
      <sheetName val="건축집계표"/>
      <sheetName val="공통가설"/>
      <sheetName val="건축집계(공종별)"/>
      <sheetName val="건축공사(청)"/>
      <sheetName val="건축공사(의)"/>
      <sheetName val="건축공사(경)"/>
      <sheetName val="품질시험비"/>
      <sheetName val="토목공사"/>
      <sheetName val="조경"/>
      <sheetName val="기계집계표 "/>
      <sheetName val="현장관리비"/>
      <sheetName val="조직도"/>
      <sheetName val="인력계획"/>
      <sheetName val="간지"/>
      <sheetName val="갑지"/>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총괄갑지"/>
      <sheetName val="A갑지"/>
      <sheetName val="0001"/>
      <sheetName val="0002"/>
      <sheetName val="B갑지"/>
      <sheetName val="0003"/>
      <sheetName val="0004"/>
      <sheetName val="손익분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Y-WORK"/>
      <sheetName val="danga"/>
      <sheetName val="ilch"/>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AP1"/>
      <sheetName val="WORK"/>
      <sheetName val="을"/>
      <sheetName val="9811"/>
      <sheetName val="손익분석"/>
      <sheetName val="실행내역"/>
      <sheetName val="직노"/>
      <sheetName val="단면가정"/>
      <sheetName val="내역"/>
      <sheetName val="일반물자(한국통신)"/>
      <sheetName val="DATA"/>
      <sheetName val="공통가설"/>
      <sheetName val="표준건축비"/>
      <sheetName val="단가표"/>
      <sheetName val="기둥(원형)"/>
      <sheetName val="SLAB&quot;1&quot;"/>
      <sheetName val="데리네이타현황"/>
      <sheetName val="c_balju"/>
      <sheetName val="주경기-오배수"/>
      <sheetName val="CODE"/>
      <sheetName val="단가대비"/>
      <sheetName val="목록"/>
      <sheetName val="금액"/>
      <sheetName val="조경"/>
      <sheetName val="1-1"/>
      <sheetName val="내역서 "/>
      <sheetName val="총괄"/>
      <sheetName val="직공비"/>
      <sheetName val="정부노임단가"/>
      <sheetName val="LEGEND"/>
      <sheetName val="인테리어내역"/>
      <sheetName val="I一般比"/>
      <sheetName val="N賃率-職"/>
      <sheetName val="노임단가"/>
      <sheetName val="전체"/>
      <sheetName val="문학간접"/>
      <sheetName val="토공(우물통,기타) "/>
      <sheetName val="현장관리비"/>
      <sheetName val="공내역서"/>
      <sheetName val="일위대가시트"/>
      <sheetName val="Sheet3"/>
      <sheetName val="2000년1차"/>
      <sheetName val="9509"/>
      <sheetName val="설비내역서"/>
      <sheetName val="건축내역서"/>
      <sheetName val="전기내역서"/>
      <sheetName val="기초일위"/>
      <sheetName val="시설일위"/>
      <sheetName val="조명일위"/>
      <sheetName val="금액내역서"/>
      <sheetName val="경산"/>
      <sheetName val="노무비"/>
      <sheetName val="남양시작동자105노65기1.3화1.2"/>
      <sheetName val="코드"/>
      <sheetName val="ITEM"/>
      <sheetName val="부대tu"/>
      <sheetName val="내역서"/>
      <sheetName val="대전우편"/>
      <sheetName val="#REF"/>
      <sheetName val="단가산출1"/>
      <sheetName val="단가산출2"/>
      <sheetName val="BEND LOSS"/>
      <sheetName val="견적대비 견적서"/>
      <sheetName val="09년부서별원가"/>
      <sheetName val="사급자재"/>
      <sheetName val="산출내역서집계표"/>
      <sheetName val="guard(mac)"/>
      <sheetName val="BASIC (2)"/>
      <sheetName val="전체내역서"/>
      <sheetName val="건축집계"/>
      <sheetName val="일위대가목록"/>
      <sheetName val="2F 회의실견적(5_14 일대)"/>
      <sheetName val="교각계산"/>
      <sheetName val="o현장경비"/>
      <sheetName val="wall"/>
      <sheetName val="식생블럭단위수량"/>
      <sheetName val="관급"/>
      <sheetName val="청주(철골발주의뢰서)"/>
      <sheetName val="자료"/>
      <sheetName val="날개벽(시점좌측)"/>
      <sheetName val="설계조건"/>
      <sheetName val="적용률"/>
      <sheetName val="Breakdown"/>
      <sheetName val="UnitRate"/>
      <sheetName val="대비"/>
      <sheetName val="옥외"/>
      <sheetName val="전기"/>
      <sheetName val="개요"/>
      <sheetName val="방송일위대가"/>
      <sheetName val="미드수량"/>
      <sheetName val="부하계산서"/>
      <sheetName val="LOAD-46"/>
      <sheetName val="11.자재단가"/>
      <sheetName val="원가"/>
      <sheetName val="간선계산"/>
      <sheetName val="Y_WORK"/>
      <sheetName val="Macro(전선)"/>
      <sheetName val="천마갑지"/>
      <sheetName val="DATE"/>
      <sheetName val="VXXXXXXX"/>
      <sheetName val="전압강하계산"/>
      <sheetName val="인건비"/>
      <sheetName val="부표총괄"/>
      <sheetName val="APT"/>
      <sheetName val="단가"/>
      <sheetName val="역T형"/>
      <sheetName val="E총15"/>
      <sheetName val="재료집계"/>
      <sheetName val="전차선로 물량표"/>
      <sheetName val="실행"/>
      <sheetName val="납부서"/>
      <sheetName val="토목내역"/>
      <sheetName val="2000년하반기"/>
      <sheetName val="1_우편집중내역서"/>
      <sheetName val="PBS"/>
      <sheetName val="TOT"/>
      <sheetName val="제품"/>
      <sheetName val="형강류 단가 CODE"/>
      <sheetName val="esc"/>
      <sheetName val="표지"/>
      <sheetName val="ITB COST"/>
      <sheetName val="CAT_5"/>
      <sheetName val="토목"/>
      <sheetName val="gyun-가스"/>
      <sheetName val="암거단위-1련"/>
      <sheetName val="관기성공.내"/>
      <sheetName val="우,오수"/>
      <sheetName val="교각1"/>
      <sheetName val="TEST1"/>
      <sheetName val="기계"/>
      <sheetName val="위생기구 금액"/>
      <sheetName val="건식PD설치현황표"/>
      <sheetName val="건설기계"/>
      <sheetName val="단가산출"/>
      <sheetName val="일위대가"/>
      <sheetName val="일반전기"/>
      <sheetName val="토공"/>
      <sheetName val="SUB일위대가"/>
      <sheetName val="GAEYO"/>
      <sheetName val="마산방향철근집계"/>
      <sheetName val="진주방향"/>
      <sheetName val="마산방향"/>
      <sheetName val="공통가설공사"/>
      <sheetName val="지수"/>
      <sheetName val="도급,하도급 예정금액"/>
      <sheetName val="터파기및재료"/>
      <sheetName val="(A)내역서"/>
      <sheetName val="DATA1"/>
      <sheetName val="단가입력1"/>
      <sheetName val="CIVIL"/>
      <sheetName val="토목주소"/>
      <sheetName val="프랜트면허"/>
      <sheetName val="내역서01"/>
      <sheetName val="노임"/>
      <sheetName val="중기조종사 단위단가"/>
      <sheetName val="관음목장(제출용)자105인97.5"/>
      <sheetName val="COST"/>
      <sheetName val="송라터널총괄"/>
      <sheetName val="Project Brief"/>
      <sheetName val="COPING"/>
      <sheetName val="물가자료"/>
      <sheetName val="공통대가"/>
      <sheetName val="본부별매출"/>
      <sheetName val="단가조사서"/>
      <sheetName val="매입세"/>
      <sheetName val="전기일위대가"/>
      <sheetName val="골조시행"/>
      <sheetName val="206 무장,정비 장비용량 산출"/>
      <sheetName val="기둥"/>
      <sheetName val="저판(버림100)"/>
      <sheetName val="input"/>
      <sheetName val="COPING-1"/>
      <sheetName val="역T형교대-2수량"/>
      <sheetName val="COA-17"/>
      <sheetName val="C-18"/>
      <sheetName val="Summary Sheets"/>
      <sheetName val="Sheet10"/>
      <sheetName val="기존단가 (2)"/>
      <sheetName val="설계명세서"/>
      <sheetName val="Sheet5"/>
      <sheetName val="1월"/>
      <sheetName val="도급잔고내역"/>
      <sheetName val="공틀공사"/>
      <sheetName val="3) 클레임 반영시"/>
      <sheetName val="Front"/>
      <sheetName val="목차"/>
      <sheetName val="9.자재단가"/>
      <sheetName val="7.산출집계"/>
      <sheetName val="3.단가산출서"/>
      <sheetName val="4.일위산출"/>
      <sheetName val="공사비"/>
      <sheetName val="공정코드"/>
      <sheetName val="맨홀수량집계"/>
      <sheetName val="도급"/>
      <sheetName val="현장경비"/>
      <sheetName val="SULKEA"/>
      <sheetName val="2_운송교환내역서"/>
      <sheetName val="3_연결통로내역서"/>
      <sheetName val="4_부대공사내역서"/>
      <sheetName val="5_토목공사내역서"/>
      <sheetName val="(______________)"/>
      <sheetName val="하도급사항(A4)_(2)"/>
      <sheetName val="(_______철_____콘_______)"/>
      <sheetName val="(_________철골__________)"/>
      <sheetName val="철골부대(하도급)원가_"/>
      <sheetName val="토사(PE)"/>
      <sheetName val="교사기준면적(초등)"/>
      <sheetName val="평가데이터"/>
      <sheetName val="청천내"/>
      <sheetName val="데이타"/>
      <sheetName val="을지"/>
      <sheetName val="횡배수관토공수량"/>
      <sheetName val="3.하중산정4.지지력"/>
      <sheetName val="CPM챠트"/>
      <sheetName val="노무비단가"/>
      <sheetName val="정렬"/>
      <sheetName val="연부97-1"/>
      <sheetName val="갑지1"/>
      <sheetName val="1995년 섹터별 매출"/>
      <sheetName val="O＆P"/>
      <sheetName val="장기차입금"/>
      <sheetName val="결재판(삭제하지말아주세요)"/>
      <sheetName val="입찰내역 발주처 양식"/>
      <sheetName val="내역서을지"/>
      <sheetName val="열린교실"/>
      <sheetName val="COVER"/>
      <sheetName val="중기일위대가"/>
      <sheetName val="투찰가"/>
      <sheetName val="AILC004"/>
      <sheetName val="Proposal"/>
      <sheetName val="인사자료총집계"/>
      <sheetName val="6호기"/>
      <sheetName val="조견표"/>
      <sheetName val="기계경비(시간당)"/>
      <sheetName val="램머"/>
      <sheetName val="대공종"/>
      <sheetName val="제조부문배부"/>
      <sheetName val="BSD (2)"/>
      <sheetName val="SILICATE"/>
      <sheetName val="견적"/>
      <sheetName val="간접비내역-1"/>
      <sheetName val="A"/>
      <sheetName val="D"/>
      <sheetName val="단양 00 아파트-세부내역"/>
      <sheetName val="EUPDAT2"/>
      <sheetName val="내역서 (2)"/>
      <sheetName val="물량내역"/>
      <sheetName val="실행철강하도"/>
      <sheetName val="단위중량"/>
      <sheetName val="적점"/>
      <sheetName val="30개월기준대비표 아랍택)"/>
      <sheetName val="BOM"/>
      <sheetName val="일위대가표"/>
      <sheetName val="명세서"/>
      <sheetName val="입찰안"/>
      <sheetName val="공사내역서(을)실행"/>
      <sheetName val="1을"/>
      <sheetName val="수량분석(총수량)"/>
      <sheetName val="일위대가및자재표"/>
      <sheetName val="토목공사"/>
      <sheetName val="설계내역서"/>
      <sheetName val="연령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대전우편집중국및운송교환센터 신축공사</v>
          </cell>
        </row>
        <row r="4">
          <cell r="A4" t="str">
            <v>01 우편집중국공사</v>
          </cell>
        </row>
        <row r="5">
          <cell r="A5" t="str">
            <v>02 운송교환센터</v>
          </cell>
        </row>
        <row r="6">
          <cell r="A6" t="str">
            <v>03 연결통로공사</v>
          </cell>
        </row>
        <row r="7">
          <cell r="A7" t="str">
            <v>04 부대 공 사</v>
          </cell>
        </row>
        <row r="8">
          <cell r="A8" t="str">
            <v>05 토목 공 사</v>
          </cell>
        </row>
        <row r="18">
          <cell r="A18" t="str">
            <v xml:space="preserve">  [ 합               계 ]</v>
          </cell>
        </row>
        <row r="19">
          <cell r="A19" t="str">
            <v>01 공통 가설 공 사</v>
          </cell>
          <cell r="C19" t="str">
            <v>식</v>
          </cell>
          <cell r="D19">
            <v>1</v>
          </cell>
        </row>
        <row r="20">
          <cell r="A20" t="str">
            <v>02 가 설 공 사</v>
          </cell>
          <cell r="C20" t="str">
            <v>식</v>
          </cell>
          <cell r="D20">
            <v>1</v>
          </cell>
        </row>
        <row r="21">
          <cell r="A21" t="str">
            <v>03 토 공 사</v>
          </cell>
          <cell r="C21" t="str">
            <v>식</v>
          </cell>
          <cell r="D21">
            <v>1</v>
          </cell>
        </row>
        <row r="22">
          <cell r="A22" t="str">
            <v>04 철근콘크리트공사</v>
          </cell>
          <cell r="C22" t="str">
            <v>식</v>
          </cell>
          <cell r="D22">
            <v>1</v>
          </cell>
        </row>
        <row r="23">
          <cell r="A23" t="str">
            <v>05 철 골 공 사</v>
          </cell>
          <cell r="C23" t="str">
            <v>식</v>
          </cell>
          <cell r="D23">
            <v>1</v>
          </cell>
        </row>
        <row r="24">
          <cell r="A24" t="str">
            <v>06 조 적 공 사</v>
          </cell>
          <cell r="C24" t="str">
            <v>식</v>
          </cell>
          <cell r="D24">
            <v>1</v>
          </cell>
        </row>
        <row r="25">
          <cell r="A25" t="str">
            <v>07 방 수 공 사</v>
          </cell>
          <cell r="C25" t="str">
            <v>식</v>
          </cell>
          <cell r="D25">
            <v>1</v>
          </cell>
        </row>
        <row r="26">
          <cell r="A26" t="str">
            <v>08 타 일 공 사</v>
          </cell>
          <cell r="C26" t="str">
            <v>식</v>
          </cell>
          <cell r="D26">
            <v>1</v>
          </cell>
        </row>
        <row r="27">
          <cell r="A27" t="str">
            <v>09 석 공 사</v>
          </cell>
          <cell r="C27" t="str">
            <v>식</v>
          </cell>
          <cell r="D27">
            <v>1</v>
          </cell>
        </row>
        <row r="28">
          <cell r="A28" t="str">
            <v>10 목 공 사</v>
          </cell>
          <cell r="C28" t="str">
            <v>식</v>
          </cell>
          <cell r="D28">
            <v>1</v>
          </cell>
        </row>
        <row r="29">
          <cell r="A29" t="str">
            <v>11 금 속 공 사</v>
          </cell>
          <cell r="C29" t="str">
            <v>식</v>
          </cell>
          <cell r="D29">
            <v>1</v>
          </cell>
        </row>
        <row r="30">
          <cell r="A30" t="str">
            <v>12 미 장 공 사</v>
          </cell>
          <cell r="B30" t="str">
            <v>대소변겸용</v>
          </cell>
          <cell r="C30" t="str">
            <v>식</v>
          </cell>
          <cell r="D30">
            <v>1</v>
          </cell>
        </row>
        <row r="31">
          <cell r="A31" t="str">
            <v>13 창 호  공 사</v>
          </cell>
          <cell r="C31" t="str">
            <v>식</v>
          </cell>
          <cell r="D31">
            <v>1</v>
          </cell>
        </row>
        <row r="32">
          <cell r="A32" t="str">
            <v>14 유 리 공 사</v>
          </cell>
          <cell r="C32" t="str">
            <v>식</v>
          </cell>
          <cell r="D32">
            <v>1</v>
          </cell>
        </row>
        <row r="33">
          <cell r="A33" t="str">
            <v>15 도 장 공 사</v>
          </cell>
          <cell r="C33" t="str">
            <v>식</v>
          </cell>
          <cell r="D33">
            <v>1</v>
          </cell>
        </row>
        <row r="34">
          <cell r="A34" t="str">
            <v>16 수 장 공 사</v>
          </cell>
          <cell r="C34" t="str">
            <v>식</v>
          </cell>
          <cell r="D34">
            <v>1</v>
          </cell>
        </row>
        <row r="35">
          <cell r="A35" t="str">
            <v>17 지붕 및 홈통공사</v>
          </cell>
          <cell r="C35" t="str">
            <v>식</v>
          </cell>
          <cell r="D35">
            <v>1</v>
          </cell>
        </row>
        <row r="36">
          <cell r="A36" t="str">
            <v>18 자재비 및 운반공사</v>
          </cell>
          <cell r="C36" t="str">
            <v>식</v>
          </cell>
          <cell r="D36">
            <v>1</v>
          </cell>
        </row>
        <row r="37">
          <cell r="A37" t="str">
            <v xml:space="preserve">   [합             계]</v>
          </cell>
        </row>
        <row r="38">
          <cell r="A38" t="str">
            <v>93 관  급  자  재</v>
          </cell>
        </row>
        <row r="51">
          <cell r="A51" t="str">
            <v>01 공통 가설 공 사</v>
          </cell>
        </row>
        <row r="52">
          <cell r="A52" t="str">
            <v>조립식품질시험실</v>
          </cell>
          <cell r="B52" t="str">
            <v>24 개월</v>
          </cell>
          <cell r="C52" t="str">
            <v>M2</v>
          </cell>
          <cell r="D52" t="str">
            <v>120</v>
          </cell>
        </row>
        <row r="53">
          <cell r="A53" t="str">
            <v>조립식가설사무소</v>
          </cell>
          <cell r="B53" t="str">
            <v>24 개월</v>
          </cell>
          <cell r="C53" t="str">
            <v>M2</v>
          </cell>
          <cell r="D53" t="str">
            <v>195</v>
          </cell>
        </row>
        <row r="54">
          <cell r="A54" t="str">
            <v>조립식시멘트창고</v>
          </cell>
          <cell r="B54" t="str">
            <v>24 개월</v>
          </cell>
          <cell r="C54" t="str">
            <v>M2</v>
          </cell>
          <cell r="D54" t="str">
            <v>263</v>
          </cell>
        </row>
        <row r="55">
          <cell r="A55" t="str">
            <v>조립식 가설 창고</v>
          </cell>
          <cell r="B55" t="str">
            <v>24 개월</v>
          </cell>
          <cell r="C55" t="str">
            <v>M2</v>
          </cell>
          <cell r="D55" t="str">
            <v>60</v>
          </cell>
        </row>
        <row r="56">
          <cell r="A56" t="str">
            <v>조립식 작업 헛간</v>
          </cell>
          <cell r="B56" t="str">
            <v>1년이상</v>
          </cell>
          <cell r="C56" t="str">
            <v>M2</v>
          </cell>
          <cell r="D56" t="str">
            <v>120</v>
          </cell>
        </row>
        <row r="57">
          <cell r="A57" t="str">
            <v>가설울타리</v>
          </cell>
          <cell r="B57" t="str">
            <v>24개월</v>
          </cell>
          <cell r="C57" t="str">
            <v>M</v>
          </cell>
          <cell r="D57" t="str">
            <v>436</v>
          </cell>
        </row>
        <row r="58">
          <cell r="A58" t="str">
            <v>세  륜  장</v>
          </cell>
          <cell r="B58" t="str">
            <v>3 * 6 M</v>
          </cell>
          <cell r="C58" t="str">
            <v>식</v>
          </cell>
          <cell r="D58" t="str">
            <v>1</v>
          </cell>
        </row>
        <row r="59">
          <cell r="A59" t="str">
            <v>전  력</v>
          </cell>
          <cell r="C59" t="str">
            <v>KWH</v>
          </cell>
          <cell r="D59" t="str">
            <v>22248</v>
          </cell>
        </row>
        <row r="60">
          <cell r="A60" t="str">
            <v>투시도</v>
          </cell>
          <cell r="C60" t="str">
            <v>EA</v>
          </cell>
          <cell r="D60" t="str">
            <v>1</v>
          </cell>
        </row>
        <row r="61">
          <cell r="A61" t="str">
            <v>준공표시판</v>
          </cell>
          <cell r="C61" t="str">
            <v>EA</v>
          </cell>
          <cell r="D61">
            <v>1</v>
          </cell>
        </row>
        <row r="62">
          <cell r="A62" t="str">
            <v>완전이동식화장실</v>
          </cell>
          <cell r="B62" t="str">
            <v>대소변겸용</v>
          </cell>
          <cell r="C62" t="str">
            <v>조</v>
          </cell>
          <cell r="D62" t="str">
            <v>2</v>
          </cell>
        </row>
        <row r="66">
          <cell r="A66" t="str">
            <v xml:space="preserve">   [합               계]</v>
          </cell>
        </row>
        <row r="67">
          <cell r="A67" t="str">
            <v>02 가  설  공  사</v>
          </cell>
        </row>
        <row r="68">
          <cell r="A68" t="str">
            <v>규 준 틀  설 치</v>
          </cell>
          <cell r="B68" t="str">
            <v>면  적  당</v>
          </cell>
          <cell r="C68" t="str">
            <v>M2</v>
          </cell>
          <cell r="D68" t="str">
            <v>11934</v>
          </cell>
        </row>
        <row r="69">
          <cell r="A69" t="str">
            <v>이동식강관말비게</v>
          </cell>
          <cell r="B69" t="str">
            <v>6 개월</v>
          </cell>
          <cell r="C69" t="str">
            <v>1대</v>
          </cell>
          <cell r="D69" t="str">
            <v>20</v>
          </cell>
        </row>
        <row r="70">
          <cell r="A70" t="str">
            <v>강 관  동 바 리</v>
          </cell>
          <cell r="B70" t="str">
            <v>3개월H4.2M이하</v>
          </cell>
          <cell r="C70" t="str">
            <v>M2</v>
          </cell>
          <cell r="D70" t="str">
            <v>1064</v>
          </cell>
        </row>
        <row r="71">
          <cell r="A71" t="str">
            <v>강 관  동 바 리</v>
          </cell>
          <cell r="B71" t="str">
            <v>3개월H4.2M이상</v>
          </cell>
          <cell r="C71" t="str">
            <v>M2</v>
          </cell>
          <cell r="D71" t="str">
            <v>11531</v>
          </cell>
        </row>
        <row r="72">
          <cell r="A72" t="str">
            <v>강관 비계 매기</v>
          </cell>
          <cell r="B72" t="str">
            <v>30M이하.12개월</v>
          </cell>
          <cell r="C72" t="str">
            <v>M2</v>
          </cell>
          <cell r="D72" t="str">
            <v>4499</v>
          </cell>
        </row>
        <row r="73">
          <cell r="A73" t="str">
            <v>강관 비계다리</v>
          </cell>
          <cell r="B73" t="str">
            <v>H=30이하.1년</v>
          </cell>
          <cell r="C73" t="str">
            <v>M2</v>
          </cell>
          <cell r="D73" t="str">
            <v>56</v>
          </cell>
        </row>
        <row r="74">
          <cell r="A74" t="str">
            <v>먹   매   김</v>
          </cell>
          <cell r="B74" t="str">
            <v>사  무  소</v>
          </cell>
          <cell r="C74" t="str">
            <v>M2</v>
          </cell>
          <cell r="D74" t="str">
            <v>18826</v>
          </cell>
        </row>
        <row r="75">
          <cell r="A75" t="str">
            <v>콘크리트 보양</v>
          </cell>
          <cell r="B75" t="str">
            <v>살    수</v>
          </cell>
          <cell r="C75" t="str">
            <v>M2</v>
          </cell>
          <cell r="D75" t="str">
            <v>19682</v>
          </cell>
        </row>
        <row r="76">
          <cell r="A76" t="str">
            <v>타일 석재면 보양</v>
          </cell>
          <cell r="B76" t="str">
            <v>바  닥 (톱밥)</v>
          </cell>
          <cell r="C76" t="str">
            <v>M2</v>
          </cell>
          <cell r="D76" t="str">
            <v>882</v>
          </cell>
        </row>
        <row r="77">
          <cell r="A77" t="str">
            <v>현 장 정 리</v>
          </cell>
          <cell r="B77" t="str">
            <v>R.C  조</v>
          </cell>
          <cell r="C77" t="str">
            <v>M2</v>
          </cell>
          <cell r="D77" t="str">
            <v>18826</v>
          </cell>
        </row>
        <row r="82">
          <cell r="A82" t="str">
            <v xml:space="preserve">   [합               계]</v>
          </cell>
        </row>
        <row r="83">
          <cell r="A83" t="str">
            <v>03 토    공    사</v>
          </cell>
        </row>
        <row r="84">
          <cell r="A84" t="str">
            <v>터 파 기  토 사</v>
          </cell>
          <cell r="C84" t="str">
            <v>M3</v>
          </cell>
          <cell r="D84" t="str">
            <v>33829</v>
          </cell>
        </row>
        <row r="85">
          <cell r="A85" t="str">
            <v>되메우기  토사</v>
          </cell>
          <cell r="C85" t="str">
            <v>M3</v>
          </cell>
          <cell r="D85" t="str">
            <v>11113</v>
          </cell>
        </row>
        <row r="86">
          <cell r="A86" t="str">
            <v>잔토처리 15 T D</v>
          </cell>
          <cell r="C86" t="str">
            <v>M3</v>
          </cell>
          <cell r="D86" t="str">
            <v>18089</v>
          </cell>
        </row>
        <row r="87">
          <cell r="A87" t="str">
            <v>잡석깔기 지정</v>
          </cell>
          <cell r="B87" t="str">
            <v>큰달구 다짐</v>
          </cell>
          <cell r="C87" t="str">
            <v>M3</v>
          </cell>
          <cell r="D87" t="str">
            <v>1950</v>
          </cell>
        </row>
        <row r="88">
          <cell r="A88" t="str">
            <v>P.E 필름 깔기</v>
          </cell>
          <cell r="B88" t="str">
            <v>바닥0.03MM*2겹</v>
          </cell>
          <cell r="C88" t="str">
            <v>M2</v>
          </cell>
          <cell r="D88" t="str">
            <v>2797</v>
          </cell>
        </row>
        <row r="89">
          <cell r="A89" t="str">
            <v>건 사  채 우 기</v>
          </cell>
          <cell r="C89" t="str">
            <v>M3</v>
          </cell>
          <cell r="D89" t="str">
            <v>214</v>
          </cell>
        </row>
        <row r="90">
          <cell r="A90" t="str">
            <v>콘크리트 파일</v>
          </cell>
          <cell r="B90" t="str">
            <v>PHC ø400* 3 M</v>
          </cell>
          <cell r="C90" t="str">
            <v>본</v>
          </cell>
          <cell r="D90" t="str">
            <v>327</v>
          </cell>
        </row>
        <row r="91">
          <cell r="A91" t="str">
            <v>콘크리트 파일</v>
          </cell>
          <cell r="B91" t="str">
            <v>PHC ø400* 6 M</v>
          </cell>
          <cell r="C91" t="str">
            <v>본</v>
          </cell>
          <cell r="D91" t="str">
            <v>736</v>
          </cell>
        </row>
        <row r="92">
          <cell r="A92" t="str">
            <v>파일 항타</v>
          </cell>
          <cell r="B92" t="str">
            <v>ø400, L= 2 M</v>
          </cell>
          <cell r="C92" t="str">
            <v>본</v>
          </cell>
          <cell r="D92" t="str">
            <v>327</v>
          </cell>
        </row>
        <row r="93">
          <cell r="A93" t="str">
            <v>파일 항타</v>
          </cell>
          <cell r="B93" t="str">
            <v>ø400, L= 5 M</v>
          </cell>
          <cell r="C93" t="str">
            <v>본</v>
          </cell>
          <cell r="D93" t="str">
            <v>736</v>
          </cell>
        </row>
        <row r="94">
          <cell r="A94" t="str">
            <v>PILE 두부정리</v>
          </cell>
          <cell r="B94" t="str">
            <v>ø400</v>
          </cell>
          <cell r="C94" t="str">
            <v>개소</v>
          </cell>
          <cell r="D94" t="str">
            <v>1063</v>
          </cell>
        </row>
        <row r="98">
          <cell r="A98" t="str">
            <v xml:space="preserve">   [합               계]</v>
          </cell>
        </row>
        <row r="99">
          <cell r="A99" t="str">
            <v>04 철근콘크리트공사</v>
          </cell>
        </row>
        <row r="100">
          <cell r="A100" t="str">
            <v>레  미  콘</v>
          </cell>
          <cell r="B100" t="str">
            <v>40*180*8</v>
          </cell>
          <cell r="C100" t="str">
            <v>M3</v>
          </cell>
          <cell r="D100" t="str">
            <v>1212</v>
          </cell>
        </row>
        <row r="101">
          <cell r="A101" t="str">
            <v>레  미  콘</v>
          </cell>
          <cell r="B101" t="str">
            <v>25*180*12</v>
          </cell>
          <cell r="C101" t="str">
            <v>M3</v>
          </cell>
          <cell r="D101" t="str">
            <v>1001</v>
          </cell>
        </row>
        <row r="102">
          <cell r="A102" t="str">
            <v>레  미  콘</v>
          </cell>
          <cell r="B102" t="str">
            <v>25*240*15</v>
          </cell>
          <cell r="C102" t="str">
            <v>M3</v>
          </cell>
          <cell r="D102" t="str">
            <v>12278</v>
          </cell>
        </row>
        <row r="103">
          <cell r="A103" t="str">
            <v>펌프카붐타설무근</v>
          </cell>
          <cell r="B103" t="str">
            <v>CONC 100M3이상</v>
          </cell>
          <cell r="C103" t="str">
            <v>M3</v>
          </cell>
          <cell r="D103" t="str">
            <v>2170</v>
          </cell>
        </row>
        <row r="104">
          <cell r="A104" t="str">
            <v>펌프카붐타설철근</v>
          </cell>
          <cell r="B104" t="str">
            <v>CONC 100M3이상</v>
          </cell>
          <cell r="C104" t="str">
            <v>M3</v>
          </cell>
          <cell r="D104" t="str">
            <v>12157</v>
          </cell>
        </row>
        <row r="105">
          <cell r="A105" t="str">
            <v>진 동 기  손 료</v>
          </cell>
          <cell r="B105" t="str">
            <v>엔진식 3.5 HP</v>
          </cell>
          <cell r="C105" t="str">
            <v>M3</v>
          </cell>
          <cell r="D105" t="str">
            <v>12157</v>
          </cell>
        </row>
        <row r="106">
          <cell r="A106" t="str">
            <v>철      근</v>
          </cell>
          <cell r="B106" t="str">
            <v>D  10</v>
          </cell>
          <cell r="C106" t="str">
            <v>TON</v>
          </cell>
          <cell r="D106" t="str">
            <v>104.23</v>
          </cell>
        </row>
        <row r="107">
          <cell r="A107" t="str">
            <v>철      근</v>
          </cell>
          <cell r="B107" t="str">
            <v>D  13</v>
          </cell>
          <cell r="C107" t="str">
            <v>TON</v>
          </cell>
          <cell r="D107" t="str">
            <v>647.91</v>
          </cell>
        </row>
        <row r="108">
          <cell r="A108" t="str">
            <v>철      근</v>
          </cell>
          <cell r="B108" t="str">
            <v>HD 16</v>
          </cell>
          <cell r="C108" t="str">
            <v>TON</v>
          </cell>
          <cell r="D108" t="str">
            <v>231.37</v>
          </cell>
        </row>
        <row r="109">
          <cell r="A109" t="str">
            <v>철      근</v>
          </cell>
          <cell r="B109" t="str">
            <v>HD 19</v>
          </cell>
          <cell r="C109" t="str">
            <v>TON</v>
          </cell>
          <cell r="D109" t="str">
            <v>160.47</v>
          </cell>
        </row>
        <row r="110">
          <cell r="A110" t="str">
            <v>철      근</v>
          </cell>
          <cell r="B110" t="str">
            <v>HD 22</v>
          </cell>
          <cell r="C110" t="str">
            <v>TON</v>
          </cell>
          <cell r="D110" t="str">
            <v>70.84</v>
          </cell>
        </row>
        <row r="111">
          <cell r="A111" t="str">
            <v>철      근</v>
          </cell>
          <cell r="B111" t="str">
            <v>HD 25</v>
          </cell>
          <cell r="C111" t="str">
            <v>TON</v>
          </cell>
          <cell r="D111" t="str">
            <v>750.91</v>
          </cell>
        </row>
        <row r="112">
          <cell r="A112" t="str">
            <v>철근 가공 조립</v>
          </cell>
          <cell r="B112" t="str">
            <v>보    통</v>
          </cell>
          <cell r="C112" t="str">
            <v>TON</v>
          </cell>
          <cell r="D112" t="str">
            <v>1908.49</v>
          </cell>
        </row>
        <row r="113">
          <cell r="A113" t="str">
            <v>합 판 거 푸 집</v>
          </cell>
          <cell r="B113" t="str">
            <v>3 회</v>
          </cell>
          <cell r="C113" t="str">
            <v>M2</v>
          </cell>
          <cell r="D113" t="str">
            <v>23765</v>
          </cell>
        </row>
        <row r="114">
          <cell r="A114" t="str">
            <v>합 판 거 푸 집</v>
          </cell>
          <cell r="B114" t="str">
            <v>4 회</v>
          </cell>
          <cell r="C114" t="str">
            <v>M2</v>
          </cell>
          <cell r="D114" t="str">
            <v>15704</v>
          </cell>
        </row>
        <row r="115">
          <cell r="A115" t="str">
            <v>유  로  폼</v>
          </cell>
          <cell r="B115" t="str">
            <v>벽</v>
          </cell>
          <cell r="C115" t="str">
            <v>M2</v>
          </cell>
          <cell r="D115" t="str">
            <v>9281</v>
          </cell>
        </row>
        <row r="116">
          <cell r="A116" t="str">
            <v>데크플레이트설치</v>
          </cell>
          <cell r="B116" t="str">
            <v>T:1.6</v>
          </cell>
          <cell r="C116" t="str">
            <v>M2</v>
          </cell>
          <cell r="D116" t="str">
            <v>701</v>
          </cell>
        </row>
        <row r="117">
          <cell r="A117" t="str">
            <v>스 페 이 샤</v>
          </cell>
          <cell r="B117" t="str">
            <v>슬라브 상부용</v>
          </cell>
          <cell r="C117" t="str">
            <v>EA</v>
          </cell>
          <cell r="D117" t="str">
            <v>16765</v>
          </cell>
        </row>
        <row r="118">
          <cell r="A118" t="str">
            <v>스 페 이 샤</v>
          </cell>
          <cell r="B118" t="str">
            <v>슬라브 하부용</v>
          </cell>
          <cell r="C118" t="str">
            <v>EA</v>
          </cell>
          <cell r="D118" t="str">
            <v>16765</v>
          </cell>
        </row>
        <row r="119">
          <cell r="A119" t="str">
            <v>스 페 이 샤</v>
          </cell>
          <cell r="B119" t="str">
            <v>보,기둥,옹벽</v>
          </cell>
          <cell r="C119" t="str">
            <v>EA</v>
          </cell>
          <cell r="D119" t="str">
            <v>65745</v>
          </cell>
        </row>
        <row r="120">
          <cell r="A120" t="str">
            <v>세 퍼 레 이 터</v>
          </cell>
          <cell r="B120" t="str">
            <v>옹벽용</v>
          </cell>
          <cell r="C120" t="str">
            <v>EA</v>
          </cell>
          <cell r="D120" t="str">
            <v>20807</v>
          </cell>
        </row>
        <row r="130">
          <cell r="A130" t="str">
            <v xml:space="preserve">   [합               계]</v>
          </cell>
        </row>
        <row r="131">
          <cell r="A131" t="str">
            <v>05 철  골  공  사</v>
          </cell>
        </row>
        <row r="132">
          <cell r="A132" t="str">
            <v>[SS 490 A]</v>
          </cell>
        </row>
        <row r="133">
          <cell r="A133" t="str">
            <v>H-800*300*14*26</v>
          </cell>
          <cell r="C133" t="str">
            <v>TON</v>
          </cell>
          <cell r="D133" t="str">
            <v>3.13</v>
          </cell>
        </row>
        <row r="134">
          <cell r="A134" t="str">
            <v>H-700*300*13*24</v>
          </cell>
          <cell r="C134" t="str">
            <v>TON</v>
          </cell>
          <cell r="D134" t="str">
            <v>5.66</v>
          </cell>
        </row>
        <row r="135">
          <cell r="A135" t="str">
            <v>H-692*300*13*20</v>
          </cell>
          <cell r="C135" t="str">
            <v>TON</v>
          </cell>
          <cell r="D135" t="str">
            <v>3.56</v>
          </cell>
        </row>
        <row r="136">
          <cell r="A136" t="str">
            <v>H-612*202*13*23</v>
          </cell>
          <cell r="C136" t="str">
            <v>TON</v>
          </cell>
          <cell r="D136" t="str">
            <v>1.32</v>
          </cell>
        </row>
        <row r="137">
          <cell r="A137" t="str">
            <v>H-600*300*16*28</v>
          </cell>
          <cell r="C137" t="str">
            <v>TON</v>
          </cell>
          <cell r="D137" t="str">
            <v>13.74</v>
          </cell>
        </row>
        <row r="138">
          <cell r="A138" t="str">
            <v>H-588*300*12*20</v>
          </cell>
          <cell r="C138" t="str">
            <v>TON</v>
          </cell>
          <cell r="D138" t="str">
            <v>1.24</v>
          </cell>
        </row>
        <row r="139">
          <cell r="A139" t="str">
            <v>H-400*200*8*13</v>
          </cell>
          <cell r="C139" t="str">
            <v>TON</v>
          </cell>
          <cell r="D139" t="str">
            <v>1.7</v>
          </cell>
        </row>
        <row r="140">
          <cell r="A140" t="str">
            <v>강    판</v>
          </cell>
          <cell r="B140" t="str">
            <v>T:34 MM</v>
          </cell>
          <cell r="C140" t="str">
            <v>TON</v>
          </cell>
          <cell r="D140" t="str">
            <v>11.97</v>
          </cell>
        </row>
        <row r="141">
          <cell r="A141" t="str">
            <v>강    판</v>
          </cell>
          <cell r="B141" t="str">
            <v>T:28 MM</v>
          </cell>
          <cell r="C141" t="str">
            <v>TON</v>
          </cell>
          <cell r="D141" t="str">
            <v>3.14</v>
          </cell>
        </row>
        <row r="142">
          <cell r="A142" t="str">
            <v>강    판</v>
          </cell>
          <cell r="B142" t="str">
            <v>T:22 MM</v>
          </cell>
          <cell r="C142" t="str">
            <v>TON</v>
          </cell>
          <cell r="D142" t="str">
            <v>61.17</v>
          </cell>
        </row>
        <row r="143">
          <cell r="A143" t="str">
            <v>강    판</v>
          </cell>
          <cell r="B143" t="str">
            <v>T:20 MM</v>
          </cell>
          <cell r="C143" t="str">
            <v>TON</v>
          </cell>
          <cell r="D143" t="str">
            <v>13.29</v>
          </cell>
        </row>
        <row r="144">
          <cell r="A144" t="str">
            <v>강    판</v>
          </cell>
          <cell r="B144" t="str">
            <v>T:16 MM</v>
          </cell>
          <cell r="C144" t="str">
            <v>TON</v>
          </cell>
          <cell r="D144" t="str">
            <v>110.11</v>
          </cell>
        </row>
        <row r="145">
          <cell r="A145" t="str">
            <v>강    판</v>
          </cell>
          <cell r="B145" t="str">
            <v>T: 9 MM</v>
          </cell>
          <cell r="C145" t="str">
            <v>TON</v>
          </cell>
          <cell r="D145" t="str">
            <v>1.62</v>
          </cell>
        </row>
        <row r="146">
          <cell r="A146" t="str">
            <v>강    판</v>
          </cell>
          <cell r="B146" t="str">
            <v>T:42 MM</v>
          </cell>
          <cell r="C146" t="str">
            <v>TON</v>
          </cell>
          <cell r="D146" t="str">
            <v>1.53</v>
          </cell>
        </row>
        <row r="147">
          <cell r="A147" t="str">
            <v>강    판</v>
          </cell>
          <cell r="B147" t="str">
            <v>T:35 MM</v>
          </cell>
          <cell r="C147" t="str">
            <v>TON</v>
          </cell>
          <cell r="D147" t="str">
            <v>0.29</v>
          </cell>
        </row>
        <row r="148">
          <cell r="A148" t="str">
            <v>강    판</v>
          </cell>
          <cell r="B148" t="str">
            <v>T:34 MM</v>
          </cell>
          <cell r="C148" t="str">
            <v>TON</v>
          </cell>
          <cell r="D148" t="str">
            <v>5.5</v>
          </cell>
        </row>
        <row r="149">
          <cell r="A149" t="str">
            <v>강    판</v>
          </cell>
          <cell r="B149" t="str">
            <v>T:28 MM</v>
          </cell>
          <cell r="C149" t="str">
            <v>TON</v>
          </cell>
          <cell r="D149" t="str">
            <v>5.18</v>
          </cell>
        </row>
        <row r="150">
          <cell r="A150" t="str">
            <v>강    판</v>
          </cell>
          <cell r="B150" t="str">
            <v>T:26 MM</v>
          </cell>
          <cell r="C150" t="str">
            <v>TON</v>
          </cell>
          <cell r="D150">
            <v>1.26</v>
          </cell>
        </row>
        <row r="151">
          <cell r="A151" t="str">
            <v>강    판</v>
          </cell>
          <cell r="B151" t="str">
            <v>T:24 MM</v>
          </cell>
          <cell r="C151" t="str">
            <v>TON</v>
          </cell>
          <cell r="D151" t="str">
            <v>1.28</v>
          </cell>
        </row>
        <row r="152">
          <cell r="A152" t="str">
            <v>강    판</v>
          </cell>
          <cell r="B152" t="str">
            <v>T:23 MM</v>
          </cell>
          <cell r="C152" t="str">
            <v>TON</v>
          </cell>
          <cell r="D152" t="str">
            <v>0.77</v>
          </cell>
        </row>
        <row r="153">
          <cell r="A153" t="str">
            <v>강    판</v>
          </cell>
          <cell r="B153" t="str">
            <v>T:20 MM</v>
          </cell>
          <cell r="C153" t="str">
            <v>TON</v>
          </cell>
          <cell r="D153" t="str">
            <v>1.52</v>
          </cell>
        </row>
        <row r="154">
          <cell r="A154" t="str">
            <v>강    판</v>
          </cell>
          <cell r="B154" t="str">
            <v>T:17 MM</v>
          </cell>
          <cell r="C154" t="str">
            <v>TON</v>
          </cell>
          <cell r="D154" t="str">
            <v>2.25</v>
          </cell>
        </row>
        <row r="155">
          <cell r="A155" t="str">
            <v>강    판</v>
          </cell>
          <cell r="B155" t="str">
            <v>T:15 MM</v>
          </cell>
          <cell r="C155" t="str">
            <v>TON</v>
          </cell>
          <cell r="D155" t="str">
            <v>0.23</v>
          </cell>
        </row>
        <row r="156">
          <cell r="A156" t="str">
            <v>강    판</v>
          </cell>
          <cell r="B156" t="str">
            <v>T:13 MM</v>
          </cell>
          <cell r="C156" t="str">
            <v>TON</v>
          </cell>
          <cell r="D156" t="str">
            <v>0.34</v>
          </cell>
        </row>
        <row r="157">
          <cell r="A157" t="str">
            <v>강    판</v>
          </cell>
          <cell r="B157" t="str">
            <v>T:10 MM</v>
          </cell>
          <cell r="C157" t="str">
            <v>TON</v>
          </cell>
          <cell r="D157" t="str">
            <v>0.12</v>
          </cell>
        </row>
        <row r="158">
          <cell r="A158" t="str">
            <v>[SS 400 ]</v>
          </cell>
        </row>
        <row r="159">
          <cell r="A159" t="str">
            <v>H-800*300*14*26</v>
          </cell>
          <cell r="C159" t="str">
            <v>TON</v>
          </cell>
          <cell r="D159" t="str">
            <v>18.42</v>
          </cell>
        </row>
        <row r="160">
          <cell r="A160" t="str">
            <v>H-700*300*13*24</v>
          </cell>
          <cell r="C160" t="str">
            <v>TON</v>
          </cell>
          <cell r="D160" t="str">
            <v>54.51</v>
          </cell>
        </row>
        <row r="161">
          <cell r="A161" t="str">
            <v>H-692*300*13*20</v>
          </cell>
          <cell r="C161" t="str">
            <v>TON</v>
          </cell>
          <cell r="D161" t="str">
            <v>21.91</v>
          </cell>
        </row>
        <row r="162">
          <cell r="A162" t="str">
            <v>H-612*202*13*23</v>
          </cell>
          <cell r="C162" t="str">
            <v>TON</v>
          </cell>
          <cell r="D162" t="str">
            <v>28.75</v>
          </cell>
        </row>
        <row r="163">
          <cell r="A163" t="str">
            <v>H-600*200*11*17</v>
          </cell>
          <cell r="C163" t="str">
            <v>TON</v>
          </cell>
          <cell r="D163" t="str">
            <v>202.2</v>
          </cell>
        </row>
        <row r="164">
          <cell r="A164" t="str">
            <v>H-588*300*12*20</v>
          </cell>
          <cell r="C164" t="str">
            <v>TON</v>
          </cell>
          <cell r="D164" t="str">
            <v>23.19</v>
          </cell>
        </row>
        <row r="165">
          <cell r="A165" t="str">
            <v>H-500*200*10*16</v>
          </cell>
          <cell r="C165" t="str">
            <v>TON</v>
          </cell>
          <cell r="D165" t="str">
            <v>2.29</v>
          </cell>
        </row>
        <row r="166">
          <cell r="A166" t="str">
            <v>H-400*200*8*13</v>
          </cell>
          <cell r="C166" t="str">
            <v>TON</v>
          </cell>
          <cell r="D166" t="str">
            <v>7.79</v>
          </cell>
        </row>
        <row r="167">
          <cell r="A167" t="str">
            <v>H-396*199*7*11</v>
          </cell>
          <cell r="C167" t="str">
            <v>TON</v>
          </cell>
          <cell r="D167" t="str">
            <v>111.48</v>
          </cell>
        </row>
        <row r="168">
          <cell r="A168" t="str">
            <v>H-300*150*6.5*9</v>
          </cell>
          <cell r="C168" t="str">
            <v>TON</v>
          </cell>
          <cell r="D168" t="str">
            <v>4.12</v>
          </cell>
        </row>
        <row r="169">
          <cell r="A169" t="str">
            <v>H-250*125*6*9</v>
          </cell>
          <cell r="C169" t="str">
            <v>TON</v>
          </cell>
          <cell r="D169" t="str">
            <v>5.22</v>
          </cell>
        </row>
        <row r="170">
          <cell r="A170" t="str">
            <v>강    판</v>
          </cell>
          <cell r="B170" t="str">
            <v>T:34 MM</v>
          </cell>
          <cell r="C170" t="str">
            <v>TON</v>
          </cell>
          <cell r="D170" t="str">
            <v>134.11</v>
          </cell>
        </row>
        <row r="171">
          <cell r="A171" t="str">
            <v>강    판</v>
          </cell>
          <cell r="B171" t="str">
            <v>T:28 MM</v>
          </cell>
          <cell r="C171" t="str">
            <v>TON</v>
          </cell>
          <cell r="D171" t="str">
            <v>50.23</v>
          </cell>
        </row>
        <row r="172">
          <cell r="A172" t="str">
            <v>강    판</v>
          </cell>
          <cell r="B172" t="str">
            <v>T:20 MM</v>
          </cell>
          <cell r="C172" t="str">
            <v>TON</v>
          </cell>
          <cell r="D172" t="str">
            <v>137.32</v>
          </cell>
        </row>
        <row r="173">
          <cell r="A173" t="str">
            <v>강    판</v>
          </cell>
          <cell r="B173" t="str">
            <v>T:18 MM</v>
          </cell>
          <cell r="C173" t="str">
            <v>TON</v>
          </cell>
          <cell r="D173" t="str">
            <v>7.67</v>
          </cell>
        </row>
        <row r="174">
          <cell r="A174" t="str">
            <v>강    판</v>
          </cell>
          <cell r="B174" t="str">
            <v>T:16 MM</v>
          </cell>
          <cell r="C174" t="str">
            <v>TON</v>
          </cell>
          <cell r="D174" t="str">
            <v>31.56</v>
          </cell>
        </row>
        <row r="175">
          <cell r="A175" t="str">
            <v>강    판</v>
          </cell>
          <cell r="B175" t="str">
            <v>T:25 MM</v>
          </cell>
          <cell r="C175" t="str">
            <v>TON</v>
          </cell>
          <cell r="D175" t="str">
            <v>1</v>
          </cell>
        </row>
        <row r="176">
          <cell r="A176" t="str">
            <v>강    판</v>
          </cell>
          <cell r="B176" t="str">
            <v>T:22 MM</v>
          </cell>
          <cell r="C176" t="str">
            <v>TON</v>
          </cell>
          <cell r="D176" t="str">
            <v>15.58</v>
          </cell>
        </row>
        <row r="177">
          <cell r="A177" t="str">
            <v>강    판</v>
          </cell>
          <cell r="B177" t="str">
            <v>T:20 MM</v>
          </cell>
          <cell r="C177" t="str">
            <v>TON</v>
          </cell>
          <cell r="D177" t="str">
            <v>1.1</v>
          </cell>
        </row>
        <row r="178">
          <cell r="A178" t="str">
            <v>강    판</v>
          </cell>
          <cell r="B178" t="str">
            <v>T:19 MM</v>
          </cell>
          <cell r="C178" t="str">
            <v>TON</v>
          </cell>
          <cell r="D178" t="str">
            <v>15.04</v>
          </cell>
        </row>
        <row r="179">
          <cell r="A179" t="str">
            <v>강    판</v>
          </cell>
          <cell r="B179" t="str">
            <v>T:18 MM</v>
          </cell>
          <cell r="C179" t="str">
            <v>TON</v>
          </cell>
          <cell r="D179" t="str">
            <v>6.64</v>
          </cell>
        </row>
        <row r="180">
          <cell r="A180" t="str">
            <v>강    판</v>
          </cell>
          <cell r="B180" t="str">
            <v>T:16 MM</v>
          </cell>
          <cell r="C180" t="str">
            <v>TON</v>
          </cell>
          <cell r="D180" t="str">
            <v>10.94</v>
          </cell>
        </row>
        <row r="181">
          <cell r="A181" t="str">
            <v>강    판</v>
          </cell>
          <cell r="B181" t="str">
            <v>T:13 MM</v>
          </cell>
          <cell r="C181" t="str">
            <v>TON</v>
          </cell>
          <cell r="D181" t="str">
            <v>1.02</v>
          </cell>
        </row>
        <row r="182">
          <cell r="A182" t="str">
            <v>강    판</v>
          </cell>
          <cell r="B182" t="str">
            <v>T:12 MM</v>
          </cell>
          <cell r="C182" t="str">
            <v>TON</v>
          </cell>
          <cell r="D182" t="str">
            <v>3.23</v>
          </cell>
        </row>
        <row r="183">
          <cell r="A183" t="str">
            <v>강    판</v>
          </cell>
          <cell r="B183" t="str">
            <v>T:11 MM</v>
          </cell>
          <cell r="C183" t="str">
            <v>TON</v>
          </cell>
          <cell r="D183" t="str">
            <v>3.03</v>
          </cell>
        </row>
        <row r="184">
          <cell r="A184" t="str">
            <v>강    판</v>
          </cell>
          <cell r="B184" t="str">
            <v>T:10 MM</v>
          </cell>
          <cell r="C184" t="str">
            <v>TON</v>
          </cell>
          <cell r="D184" t="str">
            <v>0.07</v>
          </cell>
        </row>
        <row r="185">
          <cell r="A185" t="str">
            <v>강    판</v>
          </cell>
          <cell r="B185" t="str">
            <v>T: 9 MM</v>
          </cell>
          <cell r="C185" t="str">
            <v>TON</v>
          </cell>
          <cell r="D185" t="str">
            <v>10.94</v>
          </cell>
        </row>
        <row r="186">
          <cell r="A186" t="str">
            <v>강    판</v>
          </cell>
          <cell r="B186" t="str">
            <v>T: 8 MM</v>
          </cell>
          <cell r="C186" t="str">
            <v>TON</v>
          </cell>
          <cell r="D186" t="str">
            <v>0.28</v>
          </cell>
        </row>
        <row r="187">
          <cell r="A187" t="str">
            <v>강    판</v>
          </cell>
          <cell r="B187" t="str">
            <v>T: 7 MM</v>
          </cell>
          <cell r="C187" t="str">
            <v>TON</v>
          </cell>
          <cell r="D187" t="str">
            <v>2.44</v>
          </cell>
        </row>
        <row r="188">
          <cell r="A188" t="str">
            <v>강    판</v>
          </cell>
          <cell r="B188" t="str">
            <v>T: 6 MM</v>
          </cell>
          <cell r="C188" t="str">
            <v>TON</v>
          </cell>
          <cell r="D188" t="str">
            <v>3.88</v>
          </cell>
        </row>
        <row r="189">
          <cell r="A189" t="str">
            <v>L- 75*75*9</v>
          </cell>
          <cell r="C189" t="str">
            <v>TON</v>
          </cell>
          <cell r="D189" t="str">
            <v>1.4</v>
          </cell>
        </row>
        <row r="190">
          <cell r="A190" t="str">
            <v>L- 75*75*6</v>
          </cell>
          <cell r="C190" t="str">
            <v>TON</v>
          </cell>
          <cell r="D190" t="str">
            <v>3.21</v>
          </cell>
        </row>
        <row r="191">
          <cell r="A191" t="str">
            <v>C- 100*50*20*2</v>
          </cell>
          <cell r="C191" t="str">
            <v>TON</v>
          </cell>
          <cell r="D191" t="str">
            <v>31.8</v>
          </cell>
        </row>
        <row r="192">
          <cell r="A192" t="str">
            <v>고장력 볼트</v>
          </cell>
          <cell r="B192" t="str">
            <v>M20 * 110 MM</v>
          </cell>
          <cell r="C192" t="str">
            <v>EA</v>
          </cell>
          <cell r="D192" t="str">
            <v>11305</v>
          </cell>
        </row>
        <row r="193">
          <cell r="A193" t="str">
            <v>고장력 볼트</v>
          </cell>
          <cell r="B193" t="str">
            <v>M20 * 105 MM</v>
          </cell>
          <cell r="C193" t="str">
            <v>EA</v>
          </cell>
          <cell r="D193" t="str">
            <v>1038</v>
          </cell>
        </row>
        <row r="194">
          <cell r="A194" t="str">
            <v>고장력 볼트</v>
          </cell>
          <cell r="B194" t="str">
            <v>M20 * 100 MM</v>
          </cell>
          <cell r="C194" t="str">
            <v>EA</v>
          </cell>
          <cell r="D194" t="str">
            <v>2224</v>
          </cell>
        </row>
        <row r="195">
          <cell r="A195" t="str">
            <v>고장력 볼트</v>
          </cell>
          <cell r="B195" t="str">
            <v>M20 *  95 MM</v>
          </cell>
          <cell r="C195" t="str">
            <v>EA</v>
          </cell>
          <cell r="D195" t="str">
            <v>3979</v>
          </cell>
        </row>
        <row r="196">
          <cell r="A196" t="str">
            <v>고장력 볼트</v>
          </cell>
          <cell r="B196" t="str">
            <v>M20 *  90 MM</v>
          </cell>
          <cell r="C196" t="str">
            <v>EA</v>
          </cell>
          <cell r="D196" t="str">
            <v>1697</v>
          </cell>
        </row>
        <row r="197">
          <cell r="A197" t="str">
            <v>고장력 볼트</v>
          </cell>
          <cell r="B197" t="str">
            <v>M20 *  85 MM</v>
          </cell>
          <cell r="C197" t="str">
            <v>EA</v>
          </cell>
          <cell r="D197" t="str">
            <v>5463</v>
          </cell>
        </row>
        <row r="198">
          <cell r="A198" t="str">
            <v>고장력 볼트</v>
          </cell>
          <cell r="B198" t="str">
            <v>M20 *  80 MM</v>
          </cell>
          <cell r="C198" t="str">
            <v>EA</v>
          </cell>
          <cell r="D198" t="str">
            <v>247</v>
          </cell>
        </row>
        <row r="199">
          <cell r="A199" t="str">
            <v>고장력 볼트</v>
          </cell>
          <cell r="B199" t="str">
            <v>M20 *  75 MM</v>
          </cell>
          <cell r="C199" t="str">
            <v>EA</v>
          </cell>
          <cell r="D199" t="str">
            <v>515</v>
          </cell>
        </row>
        <row r="200">
          <cell r="A200" t="str">
            <v>고장력 볼트</v>
          </cell>
          <cell r="B200" t="str">
            <v>M20 *  70 MM</v>
          </cell>
          <cell r="C200" t="str">
            <v>EA</v>
          </cell>
          <cell r="D200" t="str">
            <v>3728</v>
          </cell>
        </row>
        <row r="201">
          <cell r="A201" t="str">
            <v>고장력 볼트</v>
          </cell>
          <cell r="B201" t="str">
            <v>M20 *  65 MM</v>
          </cell>
          <cell r="C201" t="str">
            <v>EA</v>
          </cell>
          <cell r="D201" t="str">
            <v>6929</v>
          </cell>
        </row>
        <row r="202">
          <cell r="A202" t="str">
            <v>고장력 볼트</v>
          </cell>
          <cell r="B202" t="str">
            <v>M20 *  60 MM</v>
          </cell>
          <cell r="C202" t="str">
            <v>EA</v>
          </cell>
          <cell r="D202" t="str">
            <v>247</v>
          </cell>
        </row>
        <row r="203">
          <cell r="A203" t="str">
            <v>고장력 볼트</v>
          </cell>
          <cell r="B203" t="str">
            <v>M20 *  55 MM</v>
          </cell>
          <cell r="C203" t="str">
            <v>EA</v>
          </cell>
          <cell r="D203" t="str">
            <v>5152</v>
          </cell>
        </row>
        <row r="204">
          <cell r="A204" t="str">
            <v>고장력 볼트</v>
          </cell>
          <cell r="B204" t="str">
            <v>M20 *  50 MM</v>
          </cell>
          <cell r="C204" t="str">
            <v>EA</v>
          </cell>
          <cell r="D204" t="str">
            <v>30</v>
          </cell>
        </row>
        <row r="205">
          <cell r="A205" t="str">
            <v>고장력 볼트</v>
          </cell>
          <cell r="B205" t="str">
            <v>M16 *  45 MM</v>
          </cell>
          <cell r="C205" t="str">
            <v>EA</v>
          </cell>
          <cell r="D205" t="str">
            <v>1095</v>
          </cell>
        </row>
        <row r="206">
          <cell r="A206" t="str">
            <v>앙 카 볼 트</v>
          </cell>
          <cell r="B206" t="str">
            <v>Φ22*1100MM</v>
          </cell>
          <cell r="C206" t="str">
            <v>EA</v>
          </cell>
          <cell r="D206" t="str">
            <v>289</v>
          </cell>
        </row>
        <row r="207">
          <cell r="A207" t="str">
            <v>스 터 드 볼 트</v>
          </cell>
          <cell r="B207" t="str">
            <v>Φ16*120  MM</v>
          </cell>
          <cell r="C207" t="str">
            <v>EA</v>
          </cell>
          <cell r="D207" t="str">
            <v>8127</v>
          </cell>
        </row>
        <row r="208">
          <cell r="A208" t="str">
            <v>스 터 드 볼 트</v>
          </cell>
          <cell r="B208" t="str">
            <v>Φ19*120  MM</v>
          </cell>
          <cell r="C208" t="str">
            <v>EA</v>
          </cell>
          <cell r="D208" t="str">
            <v>5471</v>
          </cell>
        </row>
        <row r="209">
          <cell r="A209" t="str">
            <v>브레이스</v>
          </cell>
          <cell r="B209" t="str">
            <v>Φ22</v>
          </cell>
          <cell r="C209" t="str">
            <v>M</v>
          </cell>
          <cell r="D209" t="str">
            <v>1313</v>
          </cell>
        </row>
        <row r="210">
          <cell r="A210" t="str">
            <v>턴버클</v>
          </cell>
          <cell r="B210" t="str">
            <v>Φ22</v>
          </cell>
          <cell r="C210" t="str">
            <v>EA</v>
          </cell>
          <cell r="D210" t="str">
            <v>190</v>
          </cell>
        </row>
        <row r="211">
          <cell r="A211" t="str">
            <v>강 판 용 접</v>
          </cell>
          <cell r="B211" t="str">
            <v>T:22 MM</v>
          </cell>
          <cell r="C211" t="str">
            <v>M</v>
          </cell>
          <cell r="D211" t="str">
            <v>743</v>
          </cell>
        </row>
        <row r="212">
          <cell r="A212" t="str">
            <v>강 판 용 접</v>
          </cell>
          <cell r="B212" t="str">
            <v>T:20 MM</v>
          </cell>
          <cell r="C212" t="str">
            <v>M</v>
          </cell>
          <cell r="D212" t="str">
            <v>3081</v>
          </cell>
        </row>
        <row r="213">
          <cell r="A213" t="str">
            <v>강 판 용 접</v>
          </cell>
          <cell r="B213" t="str">
            <v>T:18 MM</v>
          </cell>
          <cell r="C213" t="str">
            <v>M</v>
          </cell>
          <cell r="D213" t="str">
            <v>234</v>
          </cell>
        </row>
        <row r="214">
          <cell r="A214" t="str">
            <v>강 판 용 접</v>
          </cell>
          <cell r="B214" t="str">
            <v>T:16 MM</v>
          </cell>
          <cell r="C214" t="str">
            <v>M</v>
          </cell>
          <cell r="D214" t="str">
            <v>3281</v>
          </cell>
        </row>
        <row r="215">
          <cell r="A215" t="str">
            <v>강 판 용 접</v>
          </cell>
          <cell r="B215" t="str">
            <v>T: 9 MM</v>
          </cell>
          <cell r="C215" t="str">
            <v>M</v>
          </cell>
          <cell r="D215" t="str">
            <v>72</v>
          </cell>
        </row>
        <row r="216">
          <cell r="A216" t="str">
            <v>철골 가공 조립</v>
          </cell>
          <cell r="B216" t="str">
            <v>공    장</v>
          </cell>
          <cell r="C216" t="str">
            <v>TON</v>
          </cell>
          <cell r="D216" t="str">
            <v>1109.07</v>
          </cell>
        </row>
        <row r="217">
          <cell r="A217" t="str">
            <v>철 골  세 우 기</v>
          </cell>
          <cell r="B217" t="str">
            <v>저    층</v>
          </cell>
          <cell r="C217" t="str">
            <v>TON</v>
          </cell>
          <cell r="D217" t="str">
            <v>1109.07</v>
          </cell>
        </row>
        <row r="218">
          <cell r="A218" t="str">
            <v>고장력볼트 조임</v>
          </cell>
          <cell r="B218" t="str">
            <v>30 본/TON</v>
          </cell>
          <cell r="C218" t="str">
            <v>TON</v>
          </cell>
          <cell r="D218" t="str">
            <v>1109.07</v>
          </cell>
        </row>
        <row r="219">
          <cell r="A219" t="str">
            <v>그라우팅 몰탈</v>
          </cell>
          <cell r="B219" t="str">
            <v>주각 몰탈충진</v>
          </cell>
          <cell r="C219" t="str">
            <v>M3</v>
          </cell>
          <cell r="D219" t="str">
            <v>1.91</v>
          </cell>
        </row>
        <row r="220">
          <cell r="A220" t="str">
            <v>조 합  페 인 트</v>
          </cell>
          <cell r="B220" t="str">
            <v>철재면 2 회칠</v>
          </cell>
          <cell r="C220" t="str">
            <v>M2</v>
          </cell>
          <cell r="D220" t="str">
            <v>21063</v>
          </cell>
        </row>
        <row r="221">
          <cell r="A221" t="str">
            <v>방 청  페 인 트</v>
          </cell>
          <cell r="B221" t="str">
            <v>철부 1 회</v>
          </cell>
          <cell r="C221" t="str">
            <v>M2</v>
          </cell>
          <cell r="D221" t="str">
            <v>21063</v>
          </cell>
        </row>
        <row r="222">
          <cell r="A222" t="str">
            <v>트 럭  크 레 인</v>
          </cell>
          <cell r="B222" t="str">
            <v>25 톤</v>
          </cell>
          <cell r="C222" t="str">
            <v>HR</v>
          </cell>
          <cell r="D222" t="str">
            <v>328</v>
          </cell>
        </row>
        <row r="226">
          <cell r="A226" t="str">
            <v xml:space="preserve">   [합               계]</v>
          </cell>
        </row>
        <row r="227">
          <cell r="A227" t="str">
            <v>06 조  적  공  사</v>
          </cell>
        </row>
        <row r="228">
          <cell r="A228" t="str">
            <v>시 멘 트 벽 돌</v>
          </cell>
          <cell r="B228" t="str">
            <v>190*90*57</v>
          </cell>
          <cell r="C228" t="str">
            <v>매</v>
          </cell>
          <cell r="D228" t="str">
            <v>829006</v>
          </cell>
        </row>
        <row r="229">
          <cell r="A229" t="str">
            <v>적벽돌 변색1급</v>
          </cell>
          <cell r="B229" t="str">
            <v>190*90*57</v>
          </cell>
          <cell r="C229" t="str">
            <v>매</v>
          </cell>
          <cell r="D229" t="str">
            <v>3409</v>
          </cell>
        </row>
        <row r="230">
          <cell r="A230" t="str">
            <v>벽돌쌓기 0.5B</v>
          </cell>
          <cell r="B230" t="str">
            <v>만매 이상</v>
          </cell>
          <cell r="C230" t="str">
            <v>천매</v>
          </cell>
          <cell r="D230" t="str">
            <v>72.67</v>
          </cell>
        </row>
        <row r="231">
          <cell r="A231" t="str">
            <v>벽돌쌓기 공간</v>
          </cell>
          <cell r="B231" t="str">
            <v>0.5B 만매이상</v>
          </cell>
          <cell r="C231" t="str">
            <v>천매</v>
          </cell>
          <cell r="D231" t="str">
            <v>42.55</v>
          </cell>
        </row>
        <row r="232">
          <cell r="A232" t="str">
            <v>벽돌쌓기 1.0B</v>
          </cell>
          <cell r="B232" t="str">
            <v>만매 이상</v>
          </cell>
          <cell r="C232" t="str">
            <v>천매</v>
          </cell>
          <cell r="D232">
            <v>674.31</v>
          </cell>
        </row>
        <row r="233">
          <cell r="A233" t="str">
            <v>벽돌치장쌓기0.5B</v>
          </cell>
          <cell r="B233" t="str">
            <v>한면오천매미만</v>
          </cell>
          <cell r="C233" t="str">
            <v>천매</v>
          </cell>
          <cell r="D233" t="str">
            <v>3.31</v>
          </cell>
        </row>
        <row r="234">
          <cell r="A234" t="str">
            <v>베이스판넬</v>
          </cell>
          <cell r="C234" t="str">
            <v>M2</v>
          </cell>
          <cell r="D234">
            <v>599</v>
          </cell>
        </row>
        <row r="235">
          <cell r="A235" t="str">
            <v>블 럭  쌓 기</v>
          </cell>
          <cell r="B235" t="str">
            <v>6"  바름벽</v>
          </cell>
          <cell r="C235" t="str">
            <v>M2</v>
          </cell>
          <cell r="D235" t="str">
            <v>989</v>
          </cell>
        </row>
        <row r="236">
          <cell r="A236" t="str">
            <v>불럭한면치장줄눈</v>
          </cell>
          <cell r="B236" t="str">
            <v>기  본  형</v>
          </cell>
          <cell r="C236" t="str">
            <v>M2</v>
          </cell>
          <cell r="D236" t="str">
            <v>989</v>
          </cell>
        </row>
        <row r="237">
          <cell r="A237" t="str">
            <v>불럭메쉬 넣기</v>
          </cell>
          <cell r="B237" t="str">
            <v>6" #8 W100</v>
          </cell>
          <cell r="C237" t="str">
            <v>M</v>
          </cell>
          <cell r="D237" t="str">
            <v>1763</v>
          </cell>
        </row>
        <row r="238">
          <cell r="A238" t="str">
            <v>스치로폴 설치</v>
          </cell>
          <cell r="B238" t="str">
            <v>벽공간 T=50 MM</v>
          </cell>
          <cell r="C238" t="str">
            <v>M2</v>
          </cell>
          <cell r="D238" t="str">
            <v>567</v>
          </cell>
        </row>
        <row r="239">
          <cell r="A239" t="str">
            <v>인방  설치비</v>
          </cell>
          <cell r="C239" t="str">
            <v>M</v>
          </cell>
          <cell r="D239" t="str">
            <v>284</v>
          </cell>
        </row>
        <row r="240">
          <cell r="A240" t="str">
            <v>벽 돌  소 운 반</v>
          </cell>
          <cell r="B240" t="str">
            <v>1 층</v>
          </cell>
          <cell r="C240" t="str">
            <v>천매</v>
          </cell>
          <cell r="D240" t="str">
            <v>337.96</v>
          </cell>
        </row>
        <row r="241">
          <cell r="A241" t="str">
            <v>벽 돌  소 운 반</v>
          </cell>
          <cell r="B241" t="str">
            <v>2 층</v>
          </cell>
          <cell r="C241" t="str">
            <v>천매</v>
          </cell>
          <cell r="D241" t="str">
            <v>413.95</v>
          </cell>
        </row>
        <row r="242">
          <cell r="A242" t="str">
            <v>벽 돌  소 운 반</v>
          </cell>
          <cell r="B242" t="str">
            <v>3 층</v>
          </cell>
          <cell r="C242" t="str">
            <v>천매</v>
          </cell>
          <cell r="D242" t="str">
            <v>40.94</v>
          </cell>
        </row>
        <row r="258">
          <cell r="A258" t="str">
            <v xml:space="preserve">   [합               계]</v>
          </cell>
        </row>
        <row r="259">
          <cell r="A259" t="str">
            <v>07 방  수  공  사</v>
          </cell>
        </row>
        <row r="260">
          <cell r="A260" t="str">
            <v>쉬 트  방 수</v>
          </cell>
          <cell r="B260" t="str">
            <v>바닥 3 MM</v>
          </cell>
          <cell r="C260" t="str">
            <v>M2</v>
          </cell>
          <cell r="D260" t="str">
            <v>2442</v>
          </cell>
        </row>
        <row r="261">
          <cell r="A261" t="str">
            <v>쉬 트  방 수</v>
          </cell>
          <cell r="B261" t="str">
            <v>벽   3 MM</v>
          </cell>
          <cell r="C261" t="str">
            <v>M2</v>
          </cell>
          <cell r="D261" t="str">
            <v>220</v>
          </cell>
        </row>
        <row r="262">
          <cell r="A262" t="str">
            <v>시멘트 액체방수</v>
          </cell>
          <cell r="B262" t="str">
            <v>C  종</v>
          </cell>
          <cell r="C262" t="str">
            <v>M2</v>
          </cell>
          <cell r="D262" t="str">
            <v>13308</v>
          </cell>
        </row>
        <row r="263">
          <cell r="A263" t="str">
            <v>방수 몰탈 바름</v>
          </cell>
          <cell r="B263" t="str">
            <v>바닥 24 MM 1;3</v>
          </cell>
          <cell r="C263" t="str">
            <v>M2</v>
          </cell>
          <cell r="D263" t="str">
            <v>83</v>
          </cell>
        </row>
        <row r="264">
          <cell r="A264" t="str">
            <v>신 축  줄 눈</v>
          </cell>
          <cell r="B264" t="str">
            <v>PVC H50</v>
          </cell>
          <cell r="C264" t="str">
            <v>M</v>
          </cell>
          <cell r="D264" t="str">
            <v>1620</v>
          </cell>
        </row>
        <row r="265">
          <cell r="A265" t="str">
            <v>실리콘코킹 복층</v>
          </cell>
          <cell r="B265" t="str">
            <v>5  * 5  MM</v>
          </cell>
          <cell r="C265" t="str">
            <v>M</v>
          </cell>
          <cell r="D265" t="str">
            <v>6429</v>
          </cell>
        </row>
        <row r="266">
          <cell r="A266" t="str">
            <v>실 리 콘  코 킹</v>
          </cell>
          <cell r="B266" t="str">
            <v>5  * 5 MM</v>
          </cell>
          <cell r="C266" t="str">
            <v>M</v>
          </cell>
          <cell r="D266" t="str">
            <v>1623</v>
          </cell>
        </row>
        <row r="267">
          <cell r="A267" t="str">
            <v>실 리 콘  코 킹</v>
          </cell>
          <cell r="B267" t="str">
            <v>10 * 10 MM</v>
          </cell>
          <cell r="C267" t="str">
            <v>M</v>
          </cell>
          <cell r="D267" t="str">
            <v>3019</v>
          </cell>
        </row>
        <row r="274">
          <cell r="A274" t="str">
            <v xml:space="preserve">   [합               계]</v>
          </cell>
        </row>
        <row r="275">
          <cell r="A275" t="str">
            <v>08 타  일   공 사</v>
          </cell>
        </row>
        <row r="276">
          <cell r="A276" t="str">
            <v>자기질 타일 붙임</v>
          </cell>
          <cell r="B276" t="str">
            <v>바닥 150*150</v>
          </cell>
          <cell r="C276" t="str">
            <v>M2</v>
          </cell>
          <cell r="D276" t="str">
            <v>540</v>
          </cell>
        </row>
        <row r="277">
          <cell r="A277" t="str">
            <v>석재 타일 붙이기</v>
          </cell>
          <cell r="B277" t="str">
            <v>바닥 150*150</v>
          </cell>
          <cell r="C277" t="str">
            <v>M2</v>
          </cell>
          <cell r="D277" t="str">
            <v>115</v>
          </cell>
        </row>
        <row r="278">
          <cell r="A278" t="str">
            <v>논스립타일붙이기</v>
          </cell>
          <cell r="B278" t="str">
            <v>석기질200*200</v>
          </cell>
          <cell r="C278" t="str">
            <v>M2</v>
          </cell>
          <cell r="D278" t="str">
            <v>110</v>
          </cell>
        </row>
        <row r="279">
          <cell r="A279" t="str">
            <v>도기질 타일 붙임</v>
          </cell>
          <cell r="B279" t="str">
            <v>벽150*200</v>
          </cell>
          <cell r="C279" t="str">
            <v>M2</v>
          </cell>
          <cell r="D279" t="str">
            <v>1176</v>
          </cell>
        </row>
        <row r="280">
          <cell r="A280" t="str">
            <v>외장용타일붙이기</v>
          </cell>
          <cell r="B280" t="str">
            <v>자기질90*190</v>
          </cell>
          <cell r="C280" t="str">
            <v>M2</v>
          </cell>
          <cell r="D280" t="str">
            <v>3976</v>
          </cell>
        </row>
        <row r="290">
          <cell r="A290" t="str">
            <v xml:space="preserve">   [합               계]</v>
          </cell>
        </row>
        <row r="291">
          <cell r="A291" t="str">
            <v>09 석    공    사</v>
          </cell>
        </row>
        <row r="292">
          <cell r="A292" t="str">
            <v>화강석 연마 바닥</v>
          </cell>
          <cell r="B292" t="str">
            <v>포천석 T=30 MM</v>
          </cell>
          <cell r="C292" t="str">
            <v>M2</v>
          </cell>
          <cell r="D292" t="str">
            <v>126</v>
          </cell>
        </row>
        <row r="293">
          <cell r="A293" t="str">
            <v>화강석 버너 바닥</v>
          </cell>
          <cell r="B293" t="str">
            <v>포천석 T=30 MM</v>
          </cell>
          <cell r="C293" t="str">
            <v>M2</v>
          </cell>
          <cell r="D293" t="str">
            <v>1</v>
          </cell>
        </row>
        <row r="294">
          <cell r="A294" t="str">
            <v>화강석잔다듬바닥</v>
          </cell>
          <cell r="B294" t="str">
            <v>포천석 T=30 MM</v>
          </cell>
          <cell r="C294" t="str">
            <v>M2</v>
          </cell>
          <cell r="D294" t="str">
            <v>69</v>
          </cell>
        </row>
        <row r="295">
          <cell r="A295" t="str">
            <v>화강석 연마 바닥</v>
          </cell>
          <cell r="B295" t="str">
            <v>포천석 T=50 MM</v>
          </cell>
          <cell r="C295" t="str">
            <v>M2</v>
          </cell>
          <cell r="D295" t="str">
            <v>3</v>
          </cell>
        </row>
        <row r="296">
          <cell r="A296" t="str">
            <v>화강석 연마 바닥</v>
          </cell>
          <cell r="B296" t="str">
            <v>마천석 T=30 MM</v>
          </cell>
          <cell r="C296" t="str">
            <v>M2</v>
          </cell>
          <cell r="D296" t="str">
            <v>26</v>
          </cell>
        </row>
        <row r="297">
          <cell r="A297" t="str">
            <v>화강석 연마  벽</v>
          </cell>
          <cell r="B297" t="str">
            <v>포천석 T=24 MM</v>
          </cell>
          <cell r="C297" t="str">
            <v>M2</v>
          </cell>
          <cell r="D297" t="str">
            <v>64</v>
          </cell>
        </row>
        <row r="298">
          <cell r="A298" t="str">
            <v>화강석 버너  벽</v>
          </cell>
          <cell r="B298" t="str">
            <v>포천석 T=24 MM</v>
          </cell>
          <cell r="C298" t="str">
            <v>M2</v>
          </cell>
          <cell r="D298" t="str">
            <v>8</v>
          </cell>
        </row>
        <row r="299">
          <cell r="A299" t="str">
            <v>화강석연마징두리</v>
          </cell>
          <cell r="B299" t="str">
            <v>마천석 T=20 MM</v>
          </cell>
          <cell r="C299" t="str">
            <v>M2</v>
          </cell>
          <cell r="D299" t="str">
            <v>2</v>
          </cell>
        </row>
        <row r="300">
          <cell r="A300" t="str">
            <v>창대,두겁돌 연마</v>
          </cell>
          <cell r="B300" t="str">
            <v>포천석 36*150</v>
          </cell>
          <cell r="C300" t="str">
            <v>M</v>
          </cell>
          <cell r="D300" t="str">
            <v>4</v>
          </cell>
        </row>
        <row r="301">
          <cell r="A301" t="str">
            <v>창대,두겁돌 연마</v>
          </cell>
          <cell r="B301" t="str">
            <v>포천석 36*230</v>
          </cell>
          <cell r="C301" t="str">
            <v>M</v>
          </cell>
          <cell r="D301" t="str">
            <v>151</v>
          </cell>
        </row>
        <row r="302">
          <cell r="A302" t="str">
            <v>창대,두겁돌 연마</v>
          </cell>
          <cell r="B302" t="str">
            <v>포천석 36*400</v>
          </cell>
          <cell r="C302" t="str">
            <v>M</v>
          </cell>
          <cell r="D302" t="str">
            <v>2</v>
          </cell>
        </row>
        <row r="303">
          <cell r="A303" t="str">
            <v>창대,두겁돌 연마</v>
          </cell>
          <cell r="B303" t="str">
            <v>포천석 36*500</v>
          </cell>
          <cell r="C303" t="str">
            <v>M</v>
          </cell>
          <cell r="D303" t="str">
            <v>4</v>
          </cell>
        </row>
        <row r="304">
          <cell r="A304" t="str">
            <v>화강석버너구이</v>
          </cell>
          <cell r="B304" t="str">
            <v>두겁석 W=200</v>
          </cell>
          <cell r="C304" t="str">
            <v>M</v>
          </cell>
          <cell r="D304" t="str">
            <v>478</v>
          </cell>
        </row>
        <row r="305">
          <cell r="A305" t="str">
            <v>화강석버너구이</v>
          </cell>
          <cell r="B305" t="str">
            <v>두겁석 W=260</v>
          </cell>
          <cell r="C305" t="str">
            <v>M</v>
          </cell>
          <cell r="D305" t="str">
            <v>54</v>
          </cell>
        </row>
        <row r="306">
          <cell r="A306" t="str">
            <v>화강석계단통돌</v>
          </cell>
          <cell r="B306" t="str">
            <v>포천석150*300</v>
          </cell>
          <cell r="C306" t="str">
            <v>M</v>
          </cell>
          <cell r="D306" t="str">
            <v>108</v>
          </cell>
        </row>
        <row r="322">
          <cell r="A322" t="str">
            <v xml:space="preserve">   [합               계]</v>
          </cell>
        </row>
        <row r="323">
          <cell r="A323" t="str">
            <v>10 목    공    사</v>
          </cell>
        </row>
        <row r="324">
          <cell r="A324" t="str">
            <v>라왕몰딩설치</v>
          </cell>
          <cell r="B324" t="str">
            <v>18*32락카포함</v>
          </cell>
          <cell r="C324" t="str">
            <v>M</v>
          </cell>
          <cell r="D324" t="str">
            <v>70</v>
          </cell>
        </row>
        <row r="325">
          <cell r="A325" t="str">
            <v>라왕몰딩설치</v>
          </cell>
          <cell r="B325" t="str">
            <v>18*18락카포함</v>
          </cell>
          <cell r="C325" t="str">
            <v>M</v>
          </cell>
          <cell r="D325" t="str">
            <v>151</v>
          </cell>
        </row>
        <row r="326">
          <cell r="A326" t="str">
            <v>라왕몰딩설치</v>
          </cell>
          <cell r="B326" t="str">
            <v>32*100락카포함</v>
          </cell>
          <cell r="C326" t="str">
            <v>M</v>
          </cell>
          <cell r="D326" t="str">
            <v>33</v>
          </cell>
        </row>
        <row r="327">
          <cell r="A327" t="str">
            <v>목재걸래받이설치</v>
          </cell>
          <cell r="B327" t="str">
            <v>라왕  24*100MM</v>
          </cell>
          <cell r="C327" t="str">
            <v>M</v>
          </cell>
          <cell r="D327" t="str">
            <v>43</v>
          </cell>
        </row>
        <row r="328">
          <cell r="A328" t="str">
            <v>방 턱  설 치</v>
          </cell>
          <cell r="B328" t="str">
            <v>라왕 45*120 MM</v>
          </cell>
          <cell r="C328" t="str">
            <v>M</v>
          </cell>
          <cell r="D328" t="str">
            <v>14</v>
          </cell>
        </row>
        <row r="329">
          <cell r="A329" t="str">
            <v>무대바닥설치</v>
          </cell>
          <cell r="C329" t="str">
            <v>M2</v>
          </cell>
          <cell r="D329" t="str">
            <v>28</v>
          </cell>
        </row>
        <row r="330">
          <cell r="A330" t="str">
            <v>무대벽(띠장포함)</v>
          </cell>
          <cell r="C330" t="str">
            <v>M2</v>
          </cell>
          <cell r="D330" t="str">
            <v>52</v>
          </cell>
        </row>
        <row r="338">
          <cell r="A338" t="str">
            <v xml:space="preserve">   [합               계]</v>
          </cell>
        </row>
        <row r="339">
          <cell r="A339" t="str">
            <v>11 금  속  공  사</v>
          </cell>
        </row>
        <row r="340">
          <cell r="A340" t="str">
            <v>경량철골 천정틀</v>
          </cell>
          <cell r="B340" t="str">
            <v>M-BAR</v>
          </cell>
          <cell r="C340" t="str">
            <v>M2</v>
          </cell>
          <cell r="D340" t="str">
            <v>3059</v>
          </cell>
        </row>
        <row r="341">
          <cell r="A341" t="str">
            <v>경량철골 천정틀</v>
          </cell>
          <cell r="B341" t="str">
            <v>T.H-BAR</v>
          </cell>
          <cell r="C341" t="str">
            <v>M2</v>
          </cell>
          <cell r="D341" t="str">
            <v>3659</v>
          </cell>
        </row>
        <row r="342">
          <cell r="A342" t="str">
            <v>칼라AL스판드럴</v>
          </cell>
          <cell r="B342" t="str">
            <v>W:300</v>
          </cell>
          <cell r="C342" t="str">
            <v>M2</v>
          </cell>
          <cell r="D342" t="str">
            <v>168</v>
          </cell>
        </row>
        <row r="343">
          <cell r="A343" t="str">
            <v>칼라알미늄 타일</v>
          </cell>
          <cell r="B343" t="str">
            <v>450*450</v>
          </cell>
          <cell r="C343" t="str">
            <v>M2</v>
          </cell>
          <cell r="D343" t="str">
            <v>50</v>
          </cell>
        </row>
        <row r="344">
          <cell r="A344" t="str">
            <v>악세스후로아</v>
          </cell>
          <cell r="B344" t="str">
            <v>전도성타일포함</v>
          </cell>
          <cell r="C344" t="str">
            <v>M2</v>
          </cell>
          <cell r="D344" t="str">
            <v>543</v>
          </cell>
        </row>
        <row r="345">
          <cell r="A345" t="str">
            <v>SST헤어라인접기</v>
          </cell>
          <cell r="B345" t="str">
            <v>T=1.2 MM</v>
          </cell>
          <cell r="C345" t="str">
            <v>M2</v>
          </cell>
          <cell r="D345" t="str">
            <v>209</v>
          </cell>
        </row>
        <row r="346">
          <cell r="A346" t="str">
            <v>슬라브하부보측면</v>
          </cell>
          <cell r="B346" t="str">
            <v>앵글</v>
          </cell>
          <cell r="C346" t="str">
            <v>M2</v>
          </cell>
          <cell r="D346" t="str">
            <v>71</v>
          </cell>
        </row>
        <row r="347">
          <cell r="A347" t="str">
            <v>슬라브하부보측면</v>
          </cell>
          <cell r="B347" t="str">
            <v>아연도철판T1.2</v>
          </cell>
          <cell r="C347" t="str">
            <v>M2</v>
          </cell>
          <cell r="D347" t="str">
            <v>152</v>
          </cell>
        </row>
        <row r="348">
          <cell r="A348" t="str">
            <v>철제몰딩(강당)</v>
          </cell>
          <cell r="B348" t="str">
            <v>T:1.2 W:150</v>
          </cell>
          <cell r="C348" t="str">
            <v>M</v>
          </cell>
          <cell r="D348" t="str">
            <v>48</v>
          </cell>
        </row>
        <row r="349">
          <cell r="A349" t="str">
            <v>AL.몰딩 설치</v>
          </cell>
          <cell r="B349" t="str">
            <v>W형</v>
          </cell>
          <cell r="C349" t="str">
            <v>M</v>
          </cell>
          <cell r="D349" t="str">
            <v>2171</v>
          </cell>
        </row>
        <row r="350">
          <cell r="A350" t="str">
            <v>와이아메쉬 깔기</v>
          </cell>
          <cell r="B350" t="str">
            <v>#8-150*150</v>
          </cell>
          <cell r="C350" t="str">
            <v>M2</v>
          </cell>
          <cell r="D350" t="str">
            <v>5589</v>
          </cell>
        </row>
        <row r="351">
          <cell r="A351" t="str">
            <v>논 스 립  설 치</v>
          </cell>
          <cell r="B351" t="str">
            <v>SST50 + PVC 캡</v>
          </cell>
          <cell r="C351" t="str">
            <v>M</v>
          </cell>
          <cell r="D351" t="str">
            <v>553</v>
          </cell>
        </row>
        <row r="352">
          <cell r="A352" t="str">
            <v>걸레받이 비드</v>
          </cell>
          <cell r="B352" t="str">
            <v>아연도</v>
          </cell>
          <cell r="C352" t="str">
            <v>M</v>
          </cell>
          <cell r="D352" t="str">
            <v>2584</v>
          </cell>
        </row>
        <row r="353">
          <cell r="A353" t="str">
            <v>코너비드설치</v>
          </cell>
          <cell r="B353" t="str">
            <v>아연도</v>
          </cell>
          <cell r="C353" t="str">
            <v>M</v>
          </cell>
          <cell r="D353" t="str">
            <v>500</v>
          </cell>
        </row>
        <row r="354">
          <cell r="A354" t="str">
            <v>조이너비드설치</v>
          </cell>
          <cell r="B354" t="str">
            <v>-자형 아연도</v>
          </cell>
          <cell r="C354" t="str">
            <v>M</v>
          </cell>
          <cell r="D354" t="str">
            <v>160</v>
          </cell>
        </row>
        <row r="355">
          <cell r="A355" t="str">
            <v>조이너비드설치</v>
          </cell>
          <cell r="B355" t="str">
            <v>L 자형 아연도</v>
          </cell>
          <cell r="C355" t="str">
            <v>M</v>
          </cell>
          <cell r="D355" t="str">
            <v>310</v>
          </cell>
        </row>
        <row r="356">
          <cell r="A356" t="str">
            <v>충돌방지용철물</v>
          </cell>
          <cell r="C356" t="str">
            <v>M</v>
          </cell>
          <cell r="D356" t="str">
            <v>233</v>
          </cell>
        </row>
        <row r="357">
          <cell r="A357" t="str">
            <v>스틸 핸드레일</v>
          </cell>
          <cell r="B357" t="str">
            <v>ø50      H900</v>
          </cell>
          <cell r="C357" t="str">
            <v>M</v>
          </cell>
          <cell r="D357">
            <v>228</v>
          </cell>
        </row>
        <row r="358">
          <cell r="A358" t="str">
            <v>스텐 핸드레일</v>
          </cell>
          <cell r="B358" t="str">
            <v>ø50*ø25 H900</v>
          </cell>
          <cell r="C358" t="str">
            <v>M</v>
          </cell>
          <cell r="D358" t="str">
            <v>144</v>
          </cell>
        </row>
        <row r="359">
          <cell r="A359" t="str">
            <v>스텐 핸드레일</v>
          </cell>
          <cell r="B359" t="str">
            <v>Φ100    H:150</v>
          </cell>
          <cell r="C359" t="str">
            <v>M</v>
          </cell>
          <cell r="D359" t="str">
            <v>17</v>
          </cell>
        </row>
        <row r="360">
          <cell r="A360" t="str">
            <v>스텐 재료분리대</v>
          </cell>
          <cell r="B360" t="str">
            <v>1.5*20*40  MM</v>
          </cell>
          <cell r="C360" t="str">
            <v>M</v>
          </cell>
          <cell r="D360" t="str">
            <v>120</v>
          </cell>
        </row>
        <row r="361">
          <cell r="A361" t="str">
            <v>스텐레스 트렌치</v>
          </cell>
          <cell r="B361" t="str">
            <v>SST.PL T3*100</v>
          </cell>
          <cell r="C361" t="str">
            <v>M</v>
          </cell>
          <cell r="D361" t="str">
            <v>44</v>
          </cell>
        </row>
        <row r="362">
          <cell r="A362" t="str">
            <v>스텐레스 트렌찌</v>
          </cell>
          <cell r="B362" t="str">
            <v>SST.PL T3*300</v>
          </cell>
          <cell r="C362" t="str">
            <v>M</v>
          </cell>
          <cell r="D362" t="str">
            <v>25</v>
          </cell>
        </row>
        <row r="363">
          <cell r="A363" t="str">
            <v>스텐레스 트렌찌</v>
          </cell>
          <cell r="B363" t="str">
            <v>SST.PL T3*500</v>
          </cell>
          <cell r="C363" t="str">
            <v>M</v>
          </cell>
          <cell r="D363" t="str">
            <v>1</v>
          </cell>
        </row>
        <row r="364">
          <cell r="A364" t="str">
            <v>스틸 그레이팅</v>
          </cell>
          <cell r="B364" t="str">
            <v>F-B 25*5 W200</v>
          </cell>
          <cell r="C364" t="str">
            <v>M</v>
          </cell>
          <cell r="D364" t="str">
            <v>34</v>
          </cell>
        </row>
        <row r="365">
          <cell r="A365" t="str">
            <v>무늬강판트랜치</v>
          </cell>
          <cell r="B365" t="str">
            <v>T 4.5 * W 400</v>
          </cell>
          <cell r="C365" t="str">
            <v>M</v>
          </cell>
          <cell r="D365" t="str">
            <v>14</v>
          </cell>
        </row>
        <row r="366">
          <cell r="A366" t="str">
            <v>무늬강판트랜치</v>
          </cell>
          <cell r="B366" t="str">
            <v>T 4.5 * W 600</v>
          </cell>
          <cell r="C366" t="str">
            <v>M</v>
          </cell>
          <cell r="D366" t="str">
            <v>39</v>
          </cell>
        </row>
        <row r="367">
          <cell r="A367" t="str">
            <v>철제앵글대기</v>
          </cell>
          <cell r="B367" t="str">
            <v>L-25*25*4</v>
          </cell>
          <cell r="C367" t="str">
            <v>M</v>
          </cell>
          <cell r="D367" t="str">
            <v>152</v>
          </cell>
        </row>
        <row r="368">
          <cell r="A368" t="str">
            <v>철제앵글대기</v>
          </cell>
          <cell r="B368" t="str">
            <v>L-90*90*6</v>
          </cell>
          <cell r="C368" t="str">
            <v>M</v>
          </cell>
          <cell r="D368" t="str">
            <v>162</v>
          </cell>
        </row>
        <row r="369">
          <cell r="A369" t="str">
            <v>스텐주방배식대</v>
          </cell>
          <cell r="B369" t="str">
            <v>T 1.5*500 MM</v>
          </cell>
          <cell r="C369" t="str">
            <v>M</v>
          </cell>
          <cell r="D369" t="str">
            <v>8</v>
          </cell>
        </row>
        <row r="370">
          <cell r="A370" t="str">
            <v>무늬강판뚜껑</v>
          </cell>
          <cell r="B370" t="str">
            <v>T4.5*500*500</v>
          </cell>
          <cell r="C370" t="str">
            <v>EA</v>
          </cell>
          <cell r="D370" t="str">
            <v>4</v>
          </cell>
        </row>
        <row r="371">
          <cell r="A371" t="str">
            <v>무늬강판뚜껑</v>
          </cell>
          <cell r="B371" t="str">
            <v>T4.5*1000*1000</v>
          </cell>
          <cell r="C371" t="str">
            <v>EA</v>
          </cell>
          <cell r="D371" t="str">
            <v>1</v>
          </cell>
        </row>
        <row r="372">
          <cell r="A372" t="str">
            <v>장비반입구</v>
          </cell>
          <cell r="B372" t="str">
            <v>6.65*7.15*2.3T</v>
          </cell>
          <cell r="C372" t="str">
            <v>EA</v>
          </cell>
          <cell r="D372" t="str">
            <v>1</v>
          </cell>
        </row>
        <row r="373">
          <cell r="A373" t="str">
            <v>스텐 청소용고리</v>
          </cell>
          <cell r="B373" t="str">
            <v>ø19*ø120</v>
          </cell>
          <cell r="C373" t="str">
            <v>EA</v>
          </cell>
          <cell r="D373" t="str">
            <v>25</v>
          </cell>
        </row>
        <row r="374">
          <cell r="A374" t="str">
            <v>EXP.JOINT 스텐</v>
          </cell>
          <cell r="B374" t="str">
            <v>T=3*93*50 바닥</v>
          </cell>
          <cell r="C374" t="str">
            <v>M</v>
          </cell>
          <cell r="D374" t="str">
            <v>79</v>
          </cell>
        </row>
        <row r="375">
          <cell r="A375" t="str">
            <v>EXP.JOINT 스텐</v>
          </cell>
          <cell r="B375" t="str">
            <v>T=3*100*30바닥</v>
          </cell>
          <cell r="C375" t="str">
            <v>M</v>
          </cell>
          <cell r="D375" t="str">
            <v>34</v>
          </cell>
        </row>
        <row r="376">
          <cell r="A376" t="str">
            <v>EXP.JOINT 스텐</v>
          </cell>
          <cell r="B376" t="str">
            <v>T=2*93*50 벽</v>
          </cell>
          <cell r="C376" t="str">
            <v>M</v>
          </cell>
          <cell r="D376" t="str">
            <v>12</v>
          </cell>
        </row>
        <row r="377">
          <cell r="A377" t="str">
            <v>EXP.JOINT 스텐</v>
          </cell>
          <cell r="B377" t="str">
            <v>T=2*166   벽</v>
          </cell>
          <cell r="C377" t="str">
            <v>M</v>
          </cell>
          <cell r="D377" t="str">
            <v>12</v>
          </cell>
        </row>
        <row r="378">
          <cell r="A378" t="str">
            <v>커 텐 박 스 코팅</v>
          </cell>
          <cell r="B378" t="str">
            <v>ST 150*150*1.2</v>
          </cell>
          <cell r="C378" t="str">
            <v>M</v>
          </cell>
          <cell r="D378" t="str">
            <v>322</v>
          </cell>
        </row>
        <row r="379">
          <cell r="A379" t="str">
            <v>커 텐 박 스 코팅</v>
          </cell>
          <cell r="B379" t="str">
            <v>ST 150*380*1.2</v>
          </cell>
          <cell r="C379" t="str">
            <v>M</v>
          </cell>
          <cell r="D379" t="str">
            <v>8</v>
          </cell>
        </row>
        <row r="380">
          <cell r="A380" t="str">
            <v>창선반</v>
          </cell>
          <cell r="B380" t="str">
            <v>ST 75*36*1.2</v>
          </cell>
          <cell r="C380" t="str">
            <v>M</v>
          </cell>
          <cell r="D380" t="str">
            <v>137</v>
          </cell>
        </row>
        <row r="381">
          <cell r="A381" t="str">
            <v>조 명 LOUVER</v>
          </cell>
          <cell r="C381" t="str">
            <v>M2</v>
          </cell>
          <cell r="D381" t="str">
            <v>10</v>
          </cell>
        </row>
        <row r="382">
          <cell r="A382" t="str">
            <v>스틸휀코일박스</v>
          </cell>
          <cell r="B382" t="str">
            <v>W550*H 620 MM</v>
          </cell>
          <cell r="C382" t="str">
            <v>M</v>
          </cell>
          <cell r="D382" t="str">
            <v>171</v>
          </cell>
        </row>
        <row r="386">
          <cell r="A386" t="str">
            <v xml:space="preserve">   [합               계]</v>
          </cell>
        </row>
        <row r="387">
          <cell r="A387" t="str">
            <v>12 미  장  공  사</v>
          </cell>
        </row>
        <row r="388">
          <cell r="A388" t="str">
            <v>시멘트 몰탈</v>
          </cell>
          <cell r="B388" t="str">
            <v>바닥 15 MM</v>
          </cell>
          <cell r="C388" t="str">
            <v>M2</v>
          </cell>
          <cell r="D388" t="str">
            <v>2442</v>
          </cell>
        </row>
        <row r="389">
          <cell r="A389" t="str">
            <v>시멘트 몰탈</v>
          </cell>
          <cell r="B389" t="str">
            <v>바닥 24 MM</v>
          </cell>
          <cell r="C389" t="str">
            <v>M2</v>
          </cell>
          <cell r="D389" t="str">
            <v>6914</v>
          </cell>
        </row>
        <row r="390">
          <cell r="A390" t="str">
            <v>시멘트 몰탈</v>
          </cell>
          <cell r="B390" t="str">
            <v>바닥 27 MM</v>
          </cell>
          <cell r="C390" t="str">
            <v>M2</v>
          </cell>
          <cell r="D390" t="str">
            <v>5611</v>
          </cell>
        </row>
        <row r="391">
          <cell r="A391" t="str">
            <v>시멘트 몰탈</v>
          </cell>
          <cell r="B391" t="str">
            <v>바닥24MM줄눈유</v>
          </cell>
          <cell r="C391" t="str">
            <v>M2</v>
          </cell>
          <cell r="D391" t="str">
            <v>720</v>
          </cell>
        </row>
        <row r="392">
          <cell r="A392" t="str">
            <v>시멘트 몰탈</v>
          </cell>
          <cell r="B392" t="str">
            <v>내벽 18 MM</v>
          </cell>
          <cell r="C392" t="str">
            <v>M2</v>
          </cell>
          <cell r="D392" t="str">
            <v>11355</v>
          </cell>
        </row>
        <row r="393">
          <cell r="A393" t="str">
            <v>시멘트 몰탈</v>
          </cell>
          <cell r="B393" t="str">
            <v>외벽 24 MM</v>
          </cell>
          <cell r="C393" t="str">
            <v>M2</v>
          </cell>
          <cell r="D393" t="str">
            <v>1438</v>
          </cell>
        </row>
        <row r="394">
          <cell r="A394" t="str">
            <v>시멘트 몰탈</v>
          </cell>
          <cell r="B394" t="str">
            <v>천정  9 MM</v>
          </cell>
          <cell r="C394" t="str">
            <v>M2</v>
          </cell>
          <cell r="D394" t="str">
            <v>268</v>
          </cell>
        </row>
        <row r="395">
          <cell r="A395" t="str">
            <v>쇠 흙 손 마 감</v>
          </cell>
          <cell r="B395" t="str">
            <v>콘크리트면</v>
          </cell>
          <cell r="C395" t="str">
            <v>M2</v>
          </cell>
          <cell r="D395" t="str">
            <v>11382</v>
          </cell>
        </row>
        <row r="396">
          <cell r="A396" t="str">
            <v>콘크리트면 처리</v>
          </cell>
          <cell r="C396" t="str">
            <v>M2</v>
          </cell>
          <cell r="D396" t="str">
            <v>5469</v>
          </cell>
        </row>
        <row r="397">
          <cell r="A397" t="str">
            <v>후로아 하드너</v>
          </cell>
          <cell r="B397" t="str">
            <v>CONC.타설동시</v>
          </cell>
          <cell r="C397" t="str">
            <v>M2</v>
          </cell>
          <cell r="D397" t="str">
            <v>2432</v>
          </cell>
        </row>
        <row r="398">
          <cell r="A398" t="str">
            <v>창틀주위충진몰탈</v>
          </cell>
          <cell r="C398" t="str">
            <v>M</v>
          </cell>
          <cell r="D398" t="str">
            <v>2570</v>
          </cell>
        </row>
        <row r="402">
          <cell r="A402" t="str">
            <v xml:space="preserve">   [합               계]</v>
          </cell>
        </row>
        <row r="403">
          <cell r="A403" t="str">
            <v>13 창  호  공  사</v>
          </cell>
        </row>
        <row r="404">
          <cell r="A404" t="str">
            <v>SSD-1</v>
          </cell>
          <cell r="B404" t="str">
            <v>7.75*3</v>
          </cell>
          <cell r="C404" t="str">
            <v>EA</v>
          </cell>
          <cell r="D404" t="str">
            <v>2</v>
          </cell>
        </row>
        <row r="405">
          <cell r="A405" t="str">
            <v>SSD-2</v>
          </cell>
          <cell r="B405" t="str">
            <v>4.014*2.45</v>
          </cell>
          <cell r="C405" t="str">
            <v>EA</v>
          </cell>
          <cell r="D405" t="str">
            <v>1</v>
          </cell>
        </row>
        <row r="406">
          <cell r="A406" t="str">
            <v>SSD-3</v>
          </cell>
          <cell r="B406" t="str">
            <v>2.49*3</v>
          </cell>
          <cell r="C406" t="str">
            <v>EA</v>
          </cell>
          <cell r="D406" t="str">
            <v>1</v>
          </cell>
        </row>
        <row r="407">
          <cell r="A407" t="str">
            <v>SSD-3A</v>
          </cell>
          <cell r="B407" t="str">
            <v>2.554*3</v>
          </cell>
          <cell r="C407" t="str">
            <v>EA</v>
          </cell>
          <cell r="D407" t="str">
            <v>1</v>
          </cell>
        </row>
        <row r="408">
          <cell r="A408" t="str">
            <v>SSD-3B</v>
          </cell>
          <cell r="B408" t="str">
            <v>2.494*3</v>
          </cell>
          <cell r="C408" t="str">
            <v>EA</v>
          </cell>
          <cell r="D408" t="str">
            <v>1</v>
          </cell>
        </row>
        <row r="409">
          <cell r="A409" t="str">
            <v>SSD-3C</v>
          </cell>
          <cell r="B409" t="str">
            <v>2.462*3</v>
          </cell>
          <cell r="C409" t="str">
            <v>EA</v>
          </cell>
          <cell r="D409" t="str">
            <v>1</v>
          </cell>
        </row>
        <row r="410">
          <cell r="A410" t="str">
            <v>SSD-4</v>
          </cell>
          <cell r="B410" t="str">
            <v>2.004*2.45</v>
          </cell>
          <cell r="C410" t="str">
            <v>EA</v>
          </cell>
          <cell r="D410" t="str">
            <v>2</v>
          </cell>
        </row>
        <row r="411">
          <cell r="A411" t="str">
            <v>SSD-5</v>
          </cell>
          <cell r="B411" t="str">
            <v>2.997*2.45</v>
          </cell>
          <cell r="C411" t="str">
            <v>EA</v>
          </cell>
          <cell r="D411" t="str">
            <v>1</v>
          </cell>
        </row>
        <row r="412">
          <cell r="A412" t="str">
            <v>SSD-6</v>
          </cell>
          <cell r="B412" t="str">
            <v>1.99*3</v>
          </cell>
          <cell r="C412" t="str">
            <v>EA</v>
          </cell>
          <cell r="D412" t="str">
            <v>2</v>
          </cell>
        </row>
        <row r="413">
          <cell r="A413" t="str">
            <v>SSD-6A</v>
          </cell>
          <cell r="B413" t="str">
            <v>2.054*3</v>
          </cell>
          <cell r="C413" t="str">
            <v>EA</v>
          </cell>
          <cell r="D413" t="str">
            <v>2</v>
          </cell>
        </row>
        <row r="414">
          <cell r="A414" t="str">
            <v>SSD-7</v>
          </cell>
          <cell r="B414" t="str">
            <v>2.26*2.45</v>
          </cell>
          <cell r="C414" t="str">
            <v>EA</v>
          </cell>
          <cell r="D414" t="str">
            <v>1</v>
          </cell>
        </row>
        <row r="415">
          <cell r="A415" t="str">
            <v>SSD-8</v>
          </cell>
          <cell r="B415" t="str">
            <v>1.525*2.45</v>
          </cell>
          <cell r="C415" t="str">
            <v>EA</v>
          </cell>
          <cell r="D415" t="str">
            <v>1</v>
          </cell>
        </row>
        <row r="416">
          <cell r="A416" t="str">
            <v>SSD-9</v>
          </cell>
          <cell r="B416" t="str">
            <v>0.9*2.35</v>
          </cell>
          <cell r="C416" t="str">
            <v>EA</v>
          </cell>
          <cell r="D416">
            <v>4</v>
          </cell>
        </row>
        <row r="417">
          <cell r="A417" t="str">
            <v>SSD-10</v>
          </cell>
          <cell r="B417" t="str">
            <v>0.6*0.6</v>
          </cell>
          <cell r="C417" t="str">
            <v>EA</v>
          </cell>
          <cell r="D417" t="str">
            <v>13</v>
          </cell>
        </row>
        <row r="418">
          <cell r="A418" t="str">
            <v>SSD-10A</v>
          </cell>
          <cell r="B418" t="str">
            <v>0.3*0.3</v>
          </cell>
          <cell r="C418" t="str">
            <v>EA</v>
          </cell>
          <cell r="D418" t="str">
            <v>2</v>
          </cell>
        </row>
        <row r="419">
          <cell r="A419" t="str">
            <v>SSD-11</v>
          </cell>
          <cell r="B419" t="str">
            <v>13.238*2.45</v>
          </cell>
          <cell r="C419" t="str">
            <v>EA</v>
          </cell>
          <cell r="D419" t="str">
            <v>1</v>
          </cell>
        </row>
        <row r="420">
          <cell r="A420" t="str">
            <v>SSD-12</v>
          </cell>
          <cell r="B420" t="str">
            <v>8.1*2.45</v>
          </cell>
          <cell r="C420" t="str">
            <v>EA</v>
          </cell>
          <cell r="D420" t="str">
            <v>1</v>
          </cell>
        </row>
        <row r="421">
          <cell r="A421" t="str">
            <v>SD-1</v>
          </cell>
          <cell r="B421" t="str">
            <v>1.8*2.1</v>
          </cell>
          <cell r="C421" t="str">
            <v>EA</v>
          </cell>
          <cell r="D421">
            <v>32</v>
          </cell>
        </row>
        <row r="422">
          <cell r="A422" t="str">
            <v>SD-2</v>
          </cell>
          <cell r="B422" t="str">
            <v>0.9*2.1</v>
          </cell>
          <cell r="C422" t="str">
            <v>EA</v>
          </cell>
          <cell r="D422">
            <v>31</v>
          </cell>
        </row>
        <row r="423">
          <cell r="A423" t="str">
            <v>SD-3</v>
          </cell>
          <cell r="B423" t="str">
            <v>0.8*2.1</v>
          </cell>
          <cell r="C423" t="str">
            <v>EA</v>
          </cell>
          <cell r="D423">
            <v>16</v>
          </cell>
        </row>
        <row r="424">
          <cell r="A424" t="str">
            <v>SD-3A</v>
          </cell>
          <cell r="B424" t="str">
            <v>0.8*1.80</v>
          </cell>
          <cell r="C424" t="str">
            <v>EA</v>
          </cell>
          <cell r="D424">
            <v>1</v>
          </cell>
        </row>
        <row r="425">
          <cell r="A425" t="str">
            <v>SD-4</v>
          </cell>
          <cell r="B425" t="str">
            <v>0.75*2</v>
          </cell>
          <cell r="C425" t="str">
            <v>EA</v>
          </cell>
          <cell r="D425">
            <v>8</v>
          </cell>
        </row>
        <row r="426">
          <cell r="A426" t="str">
            <v>WD-1</v>
          </cell>
          <cell r="B426" t="str">
            <v>0.9*2.1</v>
          </cell>
          <cell r="C426" t="str">
            <v>EA</v>
          </cell>
          <cell r="D426">
            <v>2</v>
          </cell>
        </row>
        <row r="427">
          <cell r="A427" t="str">
            <v>WD-2</v>
          </cell>
          <cell r="B427" t="str">
            <v>0.8*2.1</v>
          </cell>
          <cell r="C427" t="str">
            <v>EA</v>
          </cell>
          <cell r="D427">
            <v>2</v>
          </cell>
        </row>
        <row r="428">
          <cell r="A428" t="str">
            <v>SLD-1</v>
          </cell>
          <cell r="B428" t="str">
            <v>2.4*2.1</v>
          </cell>
          <cell r="C428" t="str">
            <v>EA</v>
          </cell>
          <cell r="D428">
            <v>1</v>
          </cell>
        </row>
        <row r="429">
          <cell r="A429" t="str">
            <v>SPSD-1</v>
          </cell>
          <cell r="B429" t="str">
            <v>1.8*2.1</v>
          </cell>
          <cell r="C429" t="str">
            <v>EA</v>
          </cell>
          <cell r="D429">
            <v>2</v>
          </cell>
        </row>
        <row r="430">
          <cell r="A430" t="str">
            <v>SSW-1</v>
          </cell>
          <cell r="B430" t="str">
            <v>6.1*1.25</v>
          </cell>
          <cell r="C430" t="str">
            <v>EA</v>
          </cell>
          <cell r="D430">
            <v>1</v>
          </cell>
        </row>
        <row r="431">
          <cell r="A431" t="str">
            <v>SSW-2</v>
          </cell>
          <cell r="B431" t="str">
            <v>2*1.25</v>
          </cell>
          <cell r="C431" t="str">
            <v>EA</v>
          </cell>
          <cell r="D431">
            <v>1</v>
          </cell>
        </row>
        <row r="432">
          <cell r="A432" t="str">
            <v>AW-1</v>
          </cell>
          <cell r="B432" t="str">
            <v>41.4*1.8</v>
          </cell>
          <cell r="C432" t="str">
            <v>EA</v>
          </cell>
          <cell r="D432" t="str">
            <v>2</v>
          </cell>
        </row>
        <row r="433">
          <cell r="A433" t="str">
            <v>AW-2</v>
          </cell>
          <cell r="B433" t="str">
            <v>37.8*1.8</v>
          </cell>
          <cell r="C433" t="str">
            <v>EA</v>
          </cell>
          <cell r="D433" t="str">
            <v>1</v>
          </cell>
        </row>
        <row r="434">
          <cell r="A434" t="str">
            <v>AW-3</v>
          </cell>
          <cell r="B434" t="str">
            <v>54.0*1.8</v>
          </cell>
          <cell r="C434" t="str">
            <v>EA</v>
          </cell>
          <cell r="D434" t="str">
            <v>2</v>
          </cell>
        </row>
        <row r="435">
          <cell r="A435" t="str">
            <v>AW-4</v>
          </cell>
          <cell r="B435" t="str">
            <v>59.4*1.8</v>
          </cell>
          <cell r="C435" t="str">
            <v>EA</v>
          </cell>
          <cell r="D435" t="str">
            <v>1</v>
          </cell>
        </row>
        <row r="436">
          <cell r="A436" t="str">
            <v>AW-5</v>
          </cell>
          <cell r="B436" t="str">
            <v>39.6*1.8</v>
          </cell>
          <cell r="C436" t="str">
            <v>EA</v>
          </cell>
          <cell r="D436" t="str">
            <v>1</v>
          </cell>
        </row>
        <row r="437">
          <cell r="A437" t="str">
            <v>AW-6</v>
          </cell>
          <cell r="B437" t="str">
            <v>3.6*1.8</v>
          </cell>
          <cell r="C437" t="str">
            <v>EA</v>
          </cell>
          <cell r="D437" t="str">
            <v>5</v>
          </cell>
        </row>
        <row r="438">
          <cell r="A438" t="str">
            <v>AW-7</v>
          </cell>
          <cell r="B438" t="str">
            <v>1.8*1.8</v>
          </cell>
          <cell r="C438" t="str">
            <v>EA</v>
          </cell>
          <cell r="D438" t="str">
            <v>19</v>
          </cell>
        </row>
        <row r="439">
          <cell r="A439" t="str">
            <v>AW-8</v>
          </cell>
          <cell r="B439" t="str">
            <v>0.9*1.8</v>
          </cell>
          <cell r="C439" t="str">
            <v>EA</v>
          </cell>
          <cell r="D439" t="str">
            <v>14</v>
          </cell>
        </row>
        <row r="440">
          <cell r="A440" t="str">
            <v>AW-9</v>
          </cell>
          <cell r="B440" t="str">
            <v>4.3*1.8</v>
          </cell>
          <cell r="C440" t="str">
            <v>EA</v>
          </cell>
          <cell r="D440" t="str">
            <v>2</v>
          </cell>
        </row>
        <row r="441">
          <cell r="A441" t="str">
            <v>AW-10</v>
          </cell>
          <cell r="B441" t="str">
            <v>2.5*1.8</v>
          </cell>
          <cell r="C441" t="str">
            <v>EA</v>
          </cell>
          <cell r="D441" t="str">
            <v>1</v>
          </cell>
        </row>
        <row r="442">
          <cell r="A442" t="str">
            <v>AW-11</v>
          </cell>
          <cell r="B442" t="str">
            <v>2.2*1.8</v>
          </cell>
          <cell r="C442" t="str">
            <v>EA</v>
          </cell>
          <cell r="D442" t="str">
            <v>1</v>
          </cell>
        </row>
        <row r="443">
          <cell r="A443" t="str">
            <v xml:space="preserve"> AW-12</v>
          </cell>
          <cell r="B443" t="str">
            <v>0.9*1.8</v>
          </cell>
          <cell r="C443" t="str">
            <v>EA</v>
          </cell>
          <cell r="D443">
            <v>3</v>
          </cell>
        </row>
        <row r="444">
          <cell r="A444" t="str">
            <v>AW-12A</v>
          </cell>
          <cell r="B444" t="str">
            <v>1.8*1.8</v>
          </cell>
          <cell r="C444" t="str">
            <v>EA</v>
          </cell>
          <cell r="D444">
            <v>3</v>
          </cell>
        </row>
        <row r="445">
          <cell r="A445" t="str">
            <v>AW-13</v>
          </cell>
          <cell r="B445" t="str">
            <v>8.0*3.35</v>
          </cell>
          <cell r="C445" t="str">
            <v>EA</v>
          </cell>
          <cell r="D445" t="str">
            <v>1</v>
          </cell>
        </row>
        <row r="446">
          <cell r="A446" t="str">
            <v>AW-14</v>
          </cell>
          <cell r="B446" t="str">
            <v>3.6*1.8</v>
          </cell>
          <cell r="C446" t="str">
            <v>EA</v>
          </cell>
          <cell r="D446" t="str">
            <v>5</v>
          </cell>
        </row>
        <row r="447">
          <cell r="A447" t="str">
            <v>AW-15</v>
          </cell>
          <cell r="B447" t="str">
            <v>1.8*1.3</v>
          </cell>
          <cell r="C447" t="str">
            <v>EA</v>
          </cell>
          <cell r="D447" t="str">
            <v>2</v>
          </cell>
        </row>
        <row r="448">
          <cell r="A448" t="str">
            <v>AW-16</v>
          </cell>
          <cell r="B448" t="str">
            <v>3.22*1.4</v>
          </cell>
          <cell r="C448" t="str">
            <v>EA</v>
          </cell>
          <cell r="D448" t="str">
            <v>2</v>
          </cell>
        </row>
        <row r="449">
          <cell r="A449" t="str">
            <v>AW-17</v>
          </cell>
          <cell r="B449" t="str">
            <v>3.02*1.4</v>
          </cell>
          <cell r="C449" t="str">
            <v>EA</v>
          </cell>
          <cell r="D449" t="str">
            <v>1</v>
          </cell>
        </row>
        <row r="450">
          <cell r="A450" t="str">
            <v>AW-18</v>
          </cell>
          <cell r="B450" t="str">
            <v>1.05*1.4</v>
          </cell>
          <cell r="C450" t="str">
            <v>EA</v>
          </cell>
          <cell r="D450" t="str">
            <v>1</v>
          </cell>
        </row>
        <row r="451">
          <cell r="A451" t="str">
            <v>AW-19</v>
          </cell>
          <cell r="B451" t="str">
            <v>3.2*1.4</v>
          </cell>
          <cell r="C451" t="str">
            <v>EA</v>
          </cell>
          <cell r="D451" t="str">
            <v>1</v>
          </cell>
        </row>
        <row r="452">
          <cell r="A452" t="str">
            <v>AW-20</v>
          </cell>
          <cell r="B452" t="str">
            <v>1.8*1.4</v>
          </cell>
          <cell r="C452" t="str">
            <v>EA</v>
          </cell>
          <cell r="D452" t="str">
            <v>1</v>
          </cell>
        </row>
        <row r="453">
          <cell r="A453" t="str">
            <v>AW-21</v>
          </cell>
          <cell r="B453" t="str">
            <v>2.6*1.4</v>
          </cell>
          <cell r="C453" t="str">
            <v>EA</v>
          </cell>
          <cell r="D453" t="str">
            <v>1</v>
          </cell>
        </row>
        <row r="454">
          <cell r="A454" t="str">
            <v>AW-22</v>
          </cell>
          <cell r="B454" t="str">
            <v>2.7*1.4</v>
          </cell>
          <cell r="C454" t="str">
            <v>EA</v>
          </cell>
          <cell r="D454" t="str">
            <v>1</v>
          </cell>
        </row>
        <row r="455">
          <cell r="A455" t="str">
            <v>AW-23</v>
          </cell>
          <cell r="B455" t="str">
            <v>2.62*1.4</v>
          </cell>
          <cell r="C455" t="str">
            <v>EA</v>
          </cell>
          <cell r="D455" t="str">
            <v>3</v>
          </cell>
        </row>
        <row r="456">
          <cell r="A456" t="str">
            <v>AW-24</v>
          </cell>
          <cell r="B456" t="str">
            <v>2.42*1.4</v>
          </cell>
          <cell r="C456" t="str">
            <v>EA</v>
          </cell>
          <cell r="D456" t="str">
            <v>3</v>
          </cell>
        </row>
        <row r="457">
          <cell r="A457" t="str">
            <v>AW-25</v>
          </cell>
          <cell r="B457" t="str">
            <v>2.87*1.4</v>
          </cell>
          <cell r="C457" t="str">
            <v>EA</v>
          </cell>
          <cell r="D457" t="str">
            <v>1</v>
          </cell>
        </row>
        <row r="458">
          <cell r="A458" t="str">
            <v>AW-26</v>
          </cell>
          <cell r="B458" t="str">
            <v>2.47*1.4</v>
          </cell>
          <cell r="C458" t="str">
            <v>EA</v>
          </cell>
          <cell r="D458" t="str">
            <v>1</v>
          </cell>
        </row>
        <row r="459">
          <cell r="A459" t="str">
            <v>AW-28</v>
          </cell>
          <cell r="B459" t="str">
            <v>2.57*1.4</v>
          </cell>
          <cell r="C459" t="str">
            <v>EA</v>
          </cell>
          <cell r="D459" t="str">
            <v>1</v>
          </cell>
        </row>
        <row r="460">
          <cell r="A460" t="str">
            <v>AW-29</v>
          </cell>
          <cell r="B460" t="str">
            <v>2.4*1.35</v>
          </cell>
          <cell r="C460" t="str">
            <v>EA</v>
          </cell>
          <cell r="D460" t="str">
            <v>1</v>
          </cell>
        </row>
        <row r="461">
          <cell r="A461" t="str">
            <v>AW-27</v>
          </cell>
          <cell r="B461" t="str">
            <v>2.77*1.4</v>
          </cell>
          <cell r="C461" t="str">
            <v>EA</v>
          </cell>
          <cell r="D461" t="str">
            <v>1</v>
          </cell>
        </row>
        <row r="462">
          <cell r="A462" t="str">
            <v>AW-30</v>
          </cell>
          <cell r="B462" t="str">
            <v>4.0*1.2</v>
          </cell>
          <cell r="C462" t="str">
            <v>EA</v>
          </cell>
          <cell r="D462" t="str">
            <v>1</v>
          </cell>
        </row>
        <row r="463">
          <cell r="A463" t="str">
            <v>AW-31</v>
          </cell>
          <cell r="B463" t="str">
            <v>3.0*1.8</v>
          </cell>
          <cell r="C463" t="str">
            <v>EA</v>
          </cell>
          <cell r="D463" t="str">
            <v>2</v>
          </cell>
        </row>
        <row r="464">
          <cell r="A464" t="str">
            <v>AG-1</v>
          </cell>
          <cell r="B464" t="str">
            <v>7.2*1.2</v>
          </cell>
          <cell r="C464" t="str">
            <v>EA</v>
          </cell>
          <cell r="D464" t="str">
            <v>1</v>
          </cell>
        </row>
        <row r="465">
          <cell r="A465" t="str">
            <v>AG-2</v>
          </cell>
          <cell r="B465" t="str">
            <v>6.0*1.8</v>
          </cell>
          <cell r="C465" t="str">
            <v>EA</v>
          </cell>
          <cell r="D465" t="str">
            <v>1</v>
          </cell>
        </row>
        <row r="466">
          <cell r="A466" t="str">
            <v>AG-3</v>
          </cell>
          <cell r="B466" t="str">
            <v>3.6*1.8</v>
          </cell>
          <cell r="C466" t="str">
            <v>EA</v>
          </cell>
          <cell r="D466" t="str">
            <v>4</v>
          </cell>
        </row>
        <row r="467">
          <cell r="A467" t="str">
            <v>AG-4</v>
          </cell>
          <cell r="B467" t="str">
            <v>3.0*1.8</v>
          </cell>
          <cell r="C467" t="str">
            <v>EA</v>
          </cell>
          <cell r="D467" t="str">
            <v>2</v>
          </cell>
        </row>
        <row r="468">
          <cell r="A468" t="str">
            <v>AG-04A</v>
          </cell>
          <cell r="B468" t="str">
            <v>1.8*1.8</v>
          </cell>
          <cell r="C468" t="str">
            <v>EA</v>
          </cell>
          <cell r="D468" t="str">
            <v>2</v>
          </cell>
        </row>
        <row r="469">
          <cell r="A469" t="str">
            <v>AG-5</v>
          </cell>
          <cell r="B469" t="str">
            <v>1.6*1.0</v>
          </cell>
          <cell r="C469" t="str">
            <v>EA</v>
          </cell>
          <cell r="D469" t="str">
            <v>1</v>
          </cell>
        </row>
        <row r="470">
          <cell r="A470" t="str">
            <v>AG-6</v>
          </cell>
          <cell r="B470" t="str">
            <v>1.0*1.0</v>
          </cell>
          <cell r="C470" t="str">
            <v>EA</v>
          </cell>
          <cell r="D470" t="str">
            <v>1</v>
          </cell>
        </row>
        <row r="471">
          <cell r="A471" t="str">
            <v>AG-7</v>
          </cell>
          <cell r="B471" t="str">
            <v>1.0*1.0</v>
          </cell>
          <cell r="C471" t="str">
            <v>EA</v>
          </cell>
          <cell r="D471" t="str">
            <v>1</v>
          </cell>
        </row>
        <row r="472">
          <cell r="A472" t="str">
            <v>AG-7A</v>
          </cell>
          <cell r="B472" t="str">
            <v>0.45*0.45</v>
          </cell>
          <cell r="C472" t="str">
            <v>EA</v>
          </cell>
          <cell r="D472" t="str">
            <v>1</v>
          </cell>
        </row>
        <row r="473">
          <cell r="A473" t="str">
            <v>AG-8</v>
          </cell>
          <cell r="B473" t="str">
            <v>3.25*0.8</v>
          </cell>
          <cell r="C473" t="str">
            <v>EA</v>
          </cell>
          <cell r="D473" t="str">
            <v>2</v>
          </cell>
        </row>
        <row r="474">
          <cell r="A474" t="str">
            <v>AG-9</v>
          </cell>
          <cell r="B474" t="str">
            <v>1.8*0.8</v>
          </cell>
          <cell r="C474" t="str">
            <v>EA</v>
          </cell>
          <cell r="D474" t="str">
            <v>1</v>
          </cell>
        </row>
        <row r="475">
          <cell r="A475" t="str">
            <v>AG-10</v>
          </cell>
          <cell r="B475" t="str">
            <v>3.7*0.8</v>
          </cell>
          <cell r="C475" t="str">
            <v>EA</v>
          </cell>
          <cell r="D475" t="str">
            <v>2</v>
          </cell>
        </row>
        <row r="476">
          <cell r="A476" t="str">
            <v>AG-11</v>
          </cell>
          <cell r="B476" t="str">
            <v>3.0*0.8</v>
          </cell>
          <cell r="C476" t="str">
            <v>EA</v>
          </cell>
          <cell r="D476" t="str">
            <v>1</v>
          </cell>
        </row>
        <row r="477">
          <cell r="A477" t="str">
            <v>AG-12</v>
          </cell>
          <cell r="B477" t="str">
            <v>2.65*0.8</v>
          </cell>
          <cell r="C477" t="str">
            <v>EA</v>
          </cell>
          <cell r="D477" t="str">
            <v>6</v>
          </cell>
        </row>
        <row r="478">
          <cell r="A478" t="str">
            <v>AG-12A</v>
          </cell>
          <cell r="B478" t="str">
            <v>2.65*0.6</v>
          </cell>
          <cell r="C478" t="str">
            <v>EA</v>
          </cell>
          <cell r="D478" t="str">
            <v>2</v>
          </cell>
        </row>
        <row r="479">
          <cell r="A479" t="str">
            <v>AG-13</v>
          </cell>
          <cell r="B479" t="str">
            <v>3.1*0.8</v>
          </cell>
          <cell r="C479" t="str">
            <v>EA</v>
          </cell>
          <cell r="D479" t="str">
            <v>1</v>
          </cell>
        </row>
        <row r="480">
          <cell r="A480" t="str">
            <v>AG-14</v>
          </cell>
          <cell r="B480" t="str">
            <v>2.5*0.8</v>
          </cell>
          <cell r="C480" t="str">
            <v>EA</v>
          </cell>
          <cell r="D480" t="str">
            <v>1</v>
          </cell>
        </row>
        <row r="481">
          <cell r="A481" t="str">
            <v>AG-15</v>
          </cell>
          <cell r="B481" t="str">
            <v>2.8*0.8</v>
          </cell>
          <cell r="C481" t="str">
            <v>EA</v>
          </cell>
          <cell r="D481" t="str">
            <v>2</v>
          </cell>
        </row>
        <row r="482">
          <cell r="A482" t="str">
            <v>FST-1</v>
          </cell>
          <cell r="B482" t="str">
            <v>5.375*3.85</v>
          </cell>
          <cell r="C482" t="str">
            <v>EA</v>
          </cell>
          <cell r="D482" t="str">
            <v>1</v>
          </cell>
        </row>
        <row r="483">
          <cell r="A483" t="str">
            <v>FST-2</v>
          </cell>
          <cell r="B483" t="str">
            <v>5.2*3.3</v>
          </cell>
          <cell r="C483" t="str">
            <v>EA</v>
          </cell>
          <cell r="D483" t="str">
            <v>1</v>
          </cell>
        </row>
        <row r="484">
          <cell r="A484" t="str">
            <v>SSF-1</v>
          </cell>
          <cell r="B484" t="str">
            <v>4.42*2.1</v>
          </cell>
          <cell r="C484" t="str">
            <v>EA</v>
          </cell>
          <cell r="D484" t="str">
            <v>4</v>
          </cell>
        </row>
        <row r="485">
          <cell r="A485" t="str">
            <v>SSF-2</v>
          </cell>
          <cell r="B485" t="str">
            <v>3.12*2.1</v>
          </cell>
          <cell r="C485" t="str">
            <v>EA</v>
          </cell>
          <cell r="D485" t="str">
            <v>3</v>
          </cell>
        </row>
        <row r="486">
          <cell r="A486" t="str">
            <v>SSF-3</v>
          </cell>
          <cell r="B486" t="str">
            <v>1.47*2.1</v>
          </cell>
          <cell r="C486" t="str">
            <v>EA</v>
          </cell>
          <cell r="D486" t="str">
            <v>4</v>
          </cell>
        </row>
        <row r="487">
          <cell r="A487" t="str">
            <v>SSF-4</v>
          </cell>
          <cell r="B487" t="str">
            <v>1.37*2.1</v>
          </cell>
          <cell r="C487" t="str">
            <v>EA</v>
          </cell>
          <cell r="D487" t="str">
            <v>1</v>
          </cell>
        </row>
        <row r="488">
          <cell r="A488" t="str">
            <v>SSF-5</v>
          </cell>
          <cell r="B488" t="str">
            <v>1.359*2.1</v>
          </cell>
          <cell r="C488" t="str">
            <v>EA</v>
          </cell>
          <cell r="D488" t="str">
            <v>8</v>
          </cell>
        </row>
        <row r="489">
          <cell r="A489" t="str">
            <v>SSF-6</v>
          </cell>
          <cell r="B489" t="str">
            <v>0.9*2.1</v>
          </cell>
          <cell r="C489" t="str">
            <v>EA</v>
          </cell>
          <cell r="D489" t="str">
            <v>4</v>
          </cell>
        </row>
        <row r="490">
          <cell r="A490" t="str">
            <v>SST-1</v>
          </cell>
          <cell r="B490" t="str">
            <v>7.75*3</v>
          </cell>
          <cell r="C490" t="str">
            <v>EA</v>
          </cell>
          <cell r="D490" t="str">
            <v>1</v>
          </cell>
        </row>
        <row r="491">
          <cell r="A491" t="str">
            <v>SST-2</v>
          </cell>
          <cell r="B491" t="str">
            <v>2.49*3</v>
          </cell>
          <cell r="C491" t="str">
            <v>EA</v>
          </cell>
          <cell r="D491" t="str">
            <v>2</v>
          </cell>
        </row>
        <row r="492">
          <cell r="A492" t="str">
            <v>SST-3</v>
          </cell>
          <cell r="B492" t="str">
            <v>1.99*3</v>
          </cell>
          <cell r="C492" t="str">
            <v>EA</v>
          </cell>
          <cell r="D492" t="str">
            <v>2</v>
          </cell>
        </row>
        <row r="493">
          <cell r="A493" t="str">
            <v>도 어 로 크</v>
          </cell>
          <cell r="B493" t="str">
            <v>S1000SS 2MB</v>
          </cell>
          <cell r="C493" t="str">
            <v>EA</v>
          </cell>
          <cell r="D493" t="str">
            <v>115</v>
          </cell>
        </row>
        <row r="494">
          <cell r="A494" t="str">
            <v>도 어 로 크</v>
          </cell>
          <cell r="B494" t="str">
            <v>R60PB  2CB</v>
          </cell>
          <cell r="C494" t="str">
            <v>EA</v>
          </cell>
          <cell r="D494" t="str">
            <v>4</v>
          </cell>
        </row>
        <row r="495">
          <cell r="A495" t="str">
            <v>도 어 로 크</v>
          </cell>
          <cell r="B495" t="str">
            <v>공정 #1500</v>
          </cell>
          <cell r="C495" t="str">
            <v>EA</v>
          </cell>
          <cell r="D495" t="str">
            <v>53</v>
          </cell>
        </row>
        <row r="496">
          <cell r="A496" t="str">
            <v>후 로 아 힌 지</v>
          </cell>
          <cell r="B496" t="str">
            <v>K8400  4호유리</v>
          </cell>
          <cell r="C496" t="str">
            <v>EA</v>
          </cell>
          <cell r="D496" t="str">
            <v>43</v>
          </cell>
        </row>
        <row r="497">
          <cell r="A497" t="str">
            <v>피 보 트 힌 지</v>
          </cell>
          <cell r="B497" t="str">
            <v>K1400  용접용</v>
          </cell>
          <cell r="C497" t="str">
            <v>EA</v>
          </cell>
          <cell r="D497" t="str">
            <v>188</v>
          </cell>
        </row>
        <row r="498">
          <cell r="A498" t="str">
            <v>도어 클로우저</v>
          </cell>
          <cell r="B498" t="str">
            <v>K640   4호보통</v>
          </cell>
          <cell r="C498" t="str">
            <v>EA</v>
          </cell>
          <cell r="D498" t="str">
            <v>25</v>
          </cell>
        </row>
        <row r="499">
          <cell r="A499" t="str">
            <v>도어 클로우저</v>
          </cell>
          <cell r="B499" t="str">
            <v>K2840  4호휴즈</v>
          </cell>
          <cell r="C499" t="str">
            <v>EA</v>
          </cell>
          <cell r="D499" t="str">
            <v>96</v>
          </cell>
        </row>
        <row r="500">
          <cell r="A500" t="str">
            <v>오르내리 꽃이쇠</v>
          </cell>
          <cell r="B500" t="str">
            <v>150 MM</v>
          </cell>
          <cell r="C500" t="str">
            <v>EA</v>
          </cell>
          <cell r="D500" t="str">
            <v>106</v>
          </cell>
        </row>
        <row r="501">
          <cell r="A501" t="str">
            <v>황 동  정 첩</v>
          </cell>
          <cell r="B501" t="str">
            <v>황동4" 805SB</v>
          </cell>
          <cell r="C501" t="str">
            <v>EA</v>
          </cell>
          <cell r="D501" t="str">
            <v>12</v>
          </cell>
        </row>
        <row r="502">
          <cell r="A502" t="str">
            <v>셔터용전동개폐기</v>
          </cell>
          <cell r="B502" t="str">
            <v>150 KG 스텐용</v>
          </cell>
          <cell r="C502" t="str">
            <v>조</v>
          </cell>
          <cell r="D502" t="str">
            <v>4</v>
          </cell>
        </row>
        <row r="503">
          <cell r="A503" t="str">
            <v>셔터용전동개폐기</v>
          </cell>
          <cell r="B503" t="str">
            <v>300 KG 스텐용</v>
          </cell>
          <cell r="C503" t="str">
            <v>조</v>
          </cell>
          <cell r="D503" t="str">
            <v>3</v>
          </cell>
        </row>
        <row r="504">
          <cell r="A504" t="str">
            <v>알 미 늄  그 릴</v>
          </cell>
          <cell r="B504" t="str">
            <v>T = 1.5 MM</v>
          </cell>
          <cell r="C504" t="str">
            <v>M2</v>
          </cell>
          <cell r="D504" t="str">
            <v>103</v>
          </cell>
        </row>
        <row r="514">
          <cell r="A514" t="str">
            <v xml:space="preserve">   [합               계]</v>
          </cell>
        </row>
        <row r="515">
          <cell r="A515" t="str">
            <v>14 유  리  공  사</v>
          </cell>
        </row>
        <row r="516">
          <cell r="A516" t="str">
            <v>맑은 유리</v>
          </cell>
          <cell r="B516" t="str">
            <v>T= 5MM</v>
          </cell>
          <cell r="C516" t="str">
            <v>M2</v>
          </cell>
          <cell r="D516" t="str">
            <v>26</v>
          </cell>
        </row>
        <row r="517">
          <cell r="A517" t="str">
            <v>칼라 복층 유리</v>
          </cell>
          <cell r="B517" t="str">
            <v>T=16  MM</v>
          </cell>
          <cell r="C517" t="str">
            <v>M2</v>
          </cell>
          <cell r="D517" t="str">
            <v>1592</v>
          </cell>
        </row>
        <row r="518">
          <cell r="A518" t="str">
            <v>투명 강화 유리</v>
          </cell>
          <cell r="B518" t="str">
            <v>T=10  MM</v>
          </cell>
          <cell r="C518" t="str">
            <v>M2</v>
          </cell>
          <cell r="D518" t="str">
            <v>108</v>
          </cell>
        </row>
        <row r="519">
          <cell r="A519" t="str">
            <v>투명 강화 유리</v>
          </cell>
          <cell r="B519" t="str">
            <v>T=12  MM</v>
          </cell>
          <cell r="C519" t="str">
            <v>M2</v>
          </cell>
          <cell r="D519" t="str">
            <v>1</v>
          </cell>
        </row>
        <row r="520">
          <cell r="A520" t="str">
            <v>유리 끼우고 닦기</v>
          </cell>
          <cell r="B520" t="str">
            <v xml:space="preserve"> 5 MM 이하</v>
          </cell>
          <cell r="C520" t="str">
            <v>M2</v>
          </cell>
          <cell r="D520" t="str">
            <v>26</v>
          </cell>
        </row>
        <row r="521">
          <cell r="A521" t="str">
            <v>유리 끼우고 닦기</v>
          </cell>
          <cell r="B521" t="str">
            <v>강화유리T=10MM</v>
          </cell>
          <cell r="C521" t="str">
            <v>M2</v>
          </cell>
          <cell r="D521" t="str">
            <v>108</v>
          </cell>
        </row>
        <row r="522">
          <cell r="A522" t="str">
            <v>유리 끼우고 닦기</v>
          </cell>
          <cell r="B522" t="str">
            <v>강화유리T=12MM</v>
          </cell>
          <cell r="C522" t="str">
            <v>M2</v>
          </cell>
          <cell r="D522" t="str">
            <v>1</v>
          </cell>
        </row>
        <row r="523">
          <cell r="A523" t="str">
            <v>유리 끼우고 닦기</v>
          </cell>
          <cell r="B523" t="str">
            <v>복층유리T:16</v>
          </cell>
          <cell r="C523" t="str">
            <v>M2</v>
          </cell>
          <cell r="D523" t="str">
            <v>1592</v>
          </cell>
        </row>
        <row r="524">
          <cell r="A524" t="str">
            <v>투명강화유리도어</v>
          </cell>
          <cell r="B524" t="str">
            <v>0.9*2.1M</v>
          </cell>
          <cell r="C524" t="str">
            <v>EA</v>
          </cell>
          <cell r="D524">
            <v>31</v>
          </cell>
        </row>
        <row r="525">
          <cell r="A525" t="str">
            <v>투명강화유리도어</v>
          </cell>
          <cell r="B525" t="str">
            <v>1.0*2.1</v>
          </cell>
          <cell r="C525" t="str">
            <v>EA</v>
          </cell>
          <cell r="D525" t="str">
            <v>12</v>
          </cell>
        </row>
        <row r="530">
          <cell r="A530" t="str">
            <v xml:space="preserve">   [합               계]</v>
          </cell>
        </row>
        <row r="531">
          <cell r="A531" t="str">
            <v>15 도  장  공  사</v>
          </cell>
        </row>
        <row r="532">
          <cell r="A532" t="str">
            <v>수 성  페 인 트</v>
          </cell>
          <cell r="B532" t="str">
            <v>내벽 3 회</v>
          </cell>
          <cell r="C532" t="str">
            <v>M2</v>
          </cell>
          <cell r="D532" t="str">
            <v>9345</v>
          </cell>
        </row>
        <row r="533">
          <cell r="A533" t="str">
            <v>수 성  페 인 트</v>
          </cell>
          <cell r="B533" t="str">
            <v>내부천정 3 회</v>
          </cell>
          <cell r="C533" t="str">
            <v>M2</v>
          </cell>
          <cell r="D533" t="str">
            <v>3657</v>
          </cell>
        </row>
        <row r="534">
          <cell r="A534" t="str">
            <v>수 성  페 인 트</v>
          </cell>
          <cell r="B534" t="str">
            <v>외벽 3 회</v>
          </cell>
          <cell r="C534" t="str">
            <v>M2</v>
          </cell>
          <cell r="D534" t="str">
            <v>1598</v>
          </cell>
        </row>
        <row r="535">
          <cell r="A535" t="str">
            <v>수 성  페 인 트</v>
          </cell>
          <cell r="B535" t="str">
            <v>외부천정 3 회</v>
          </cell>
          <cell r="C535" t="str">
            <v>M2</v>
          </cell>
          <cell r="D535" t="str">
            <v>143</v>
          </cell>
        </row>
        <row r="536">
          <cell r="A536" t="str">
            <v>수 성  페 인 트</v>
          </cell>
          <cell r="B536" t="str">
            <v>베이스 판넬벽</v>
          </cell>
          <cell r="C536" t="str">
            <v>M2</v>
          </cell>
          <cell r="D536" t="str">
            <v>599</v>
          </cell>
        </row>
        <row r="537">
          <cell r="A537" t="str">
            <v>조 합  페 인 트</v>
          </cell>
          <cell r="B537" t="str">
            <v>철재면 2 회칠</v>
          </cell>
          <cell r="C537" t="str">
            <v>M2</v>
          </cell>
          <cell r="D537" t="str">
            <v>558</v>
          </cell>
        </row>
        <row r="538">
          <cell r="A538" t="str">
            <v>조 합  페 인 트</v>
          </cell>
          <cell r="B538" t="str">
            <v>모르터면 3회</v>
          </cell>
          <cell r="C538" t="str">
            <v>M2</v>
          </cell>
          <cell r="D538">
            <v>52</v>
          </cell>
        </row>
        <row r="539">
          <cell r="A539" t="str">
            <v>방 청  페 인 트</v>
          </cell>
          <cell r="B539" t="str">
            <v>철부 1 회</v>
          </cell>
          <cell r="C539" t="str">
            <v>M2</v>
          </cell>
          <cell r="D539" t="str">
            <v>558</v>
          </cell>
        </row>
        <row r="540">
          <cell r="A540" t="str">
            <v>세라민 페인트</v>
          </cell>
          <cell r="B540" t="str">
            <v>2 회,걸레받이</v>
          </cell>
          <cell r="C540" t="str">
            <v>M2</v>
          </cell>
          <cell r="D540" t="str">
            <v>213</v>
          </cell>
        </row>
        <row r="541">
          <cell r="A541" t="str">
            <v>바니쉬 칠</v>
          </cell>
          <cell r="B541" t="str">
            <v>목재면 3 회칠</v>
          </cell>
          <cell r="C541" t="str">
            <v>M2</v>
          </cell>
          <cell r="D541" t="str">
            <v>20</v>
          </cell>
        </row>
        <row r="542">
          <cell r="A542" t="str">
            <v>인 코 트</v>
          </cell>
          <cell r="C542" t="str">
            <v>M2</v>
          </cell>
          <cell r="D542" t="str">
            <v>2348</v>
          </cell>
        </row>
        <row r="543">
          <cell r="A543" t="str">
            <v>비닐페인트</v>
          </cell>
          <cell r="B543" t="str">
            <v>천정</v>
          </cell>
          <cell r="C543" t="str">
            <v>M2</v>
          </cell>
          <cell r="D543" t="str">
            <v>374</v>
          </cell>
        </row>
        <row r="546">
          <cell r="A546" t="str">
            <v xml:space="preserve">   [합               계]</v>
          </cell>
        </row>
        <row r="547">
          <cell r="A547" t="str">
            <v>16 수  장  공  사</v>
          </cell>
        </row>
        <row r="548">
          <cell r="A548" t="str">
            <v>석면타일붙이기</v>
          </cell>
          <cell r="B548" t="str">
            <v>3*300*300</v>
          </cell>
          <cell r="C548" t="str">
            <v>M2</v>
          </cell>
          <cell r="D548">
            <v>8610</v>
          </cell>
        </row>
        <row r="549">
          <cell r="A549" t="str">
            <v>무석면타일붙이기</v>
          </cell>
          <cell r="B549" t="str">
            <v>3*300*300</v>
          </cell>
          <cell r="C549" t="str">
            <v>M2</v>
          </cell>
          <cell r="D549" t="str">
            <v>3388</v>
          </cell>
        </row>
        <row r="550">
          <cell r="A550" t="str">
            <v>내산타일 붙이기</v>
          </cell>
          <cell r="B550" t="str">
            <v>2*300*300</v>
          </cell>
          <cell r="C550" t="str">
            <v>M2</v>
          </cell>
          <cell r="D550" t="str">
            <v>74</v>
          </cell>
        </row>
        <row r="551">
          <cell r="A551" t="str">
            <v>비닐쉬트깔기</v>
          </cell>
          <cell r="B551" t="str">
            <v>경보행용T:2.2</v>
          </cell>
          <cell r="C551" t="str">
            <v>M2</v>
          </cell>
          <cell r="D551" t="str">
            <v>122</v>
          </cell>
        </row>
        <row r="552">
          <cell r="A552" t="str">
            <v>비닐쉬트깔기</v>
          </cell>
          <cell r="B552" t="str">
            <v>중보행용T:2.2</v>
          </cell>
          <cell r="C552" t="str">
            <v>M2</v>
          </cell>
          <cell r="D552" t="str">
            <v>1317</v>
          </cell>
        </row>
        <row r="553">
          <cell r="A553" t="str">
            <v>비닐쉬트깔기계단</v>
          </cell>
          <cell r="B553" t="str">
            <v>중보행용T:2.2</v>
          </cell>
          <cell r="C553" t="str">
            <v>M2</v>
          </cell>
          <cell r="D553" t="str">
            <v>584</v>
          </cell>
        </row>
        <row r="554">
          <cell r="A554" t="str">
            <v>라바베이스붙이기</v>
          </cell>
          <cell r="B554" t="str">
            <v>H:100</v>
          </cell>
          <cell r="C554" t="str">
            <v>M</v>
          </cell>
          <cell r="D554" t="str">
            <v>955</v>
          </cell>
        </row>
        <row r="555">
          <cell r="A555" t="str">
            <v>벽지 붙이기</v>
          </cell>
          <cell r="C555" t="str">
            <v>M2</v>
          </cell>
          <cell r="D555" t="str">
            <v>100</v>
          </cell>
        </row>
        <row r="556">
          <cell r="A556" t="str">
            <v>암면텍스 TH-BAR</v>
          </cell>
          <cell r="B556" t="str">
            <v>T:15MM</v>
          </cell>
          <cell r="C556" t="str">
            <v>M2</v>
          </cell>
          <cell r="D556">
            <v>3847</v>
          </cell>
        </row>
        <row r="557">
          <cell r="A557" t="str">
            <v>암면텍스붙이기</v>
          </cell>
          <cell r="B557" t="str">
            <v>석고보드동시</v>
          </cell>
          <cell r="C557" t="str">
            <v>M2</v>
          </cell>
          <cell r="D557">
            <v>1579</v>
          </cell>
        </row>
        <row r="558">
          <cell r="A558" t="str">
            <v>석고보드</v>
          </cell>
          <cell r="B558" t="str">
            <v>천정 T:9MM</v>
          </cell>
          <cell r="C558" t="str">
            <v>M2</v>
          </cell>
          <cell r="D558">
            <v>393</v>
          </cell>
        </row>
        <row r="559">
          <cell r="A559" t="str">
            <v>석면텍스</v>
          </cell>
          <cell r="B559" t="str">
            <v>T:6MM</v>
          </cell>
          <cell r="C559" t="str">
            <v>M2</v>
          </cell>
          <cell r="D559">
            <v>1174</v>
          </cell>
        </row>
        <row r="560">
          <cell r="A560" t="str">
            <v>스치로폴 깔기</v>
          </cell>
          <cell r="B560" t="str">
            <v>바닥 50 MM</v>
          </cell>
          <cell r="C560" t="str">
            <v>M2</v>
          </cell>
          <cell r="D560" t="str">
            <v>2797</v>
          </cell>
        </row>
        <row r="561">
          <cell r="A561" t="str">
            <v>스치로폴 T=50MM</v>
          </cell>
          <cell r="B561" t="str">
            <v>CONC. 타설부착</v>
          </cell>
          <cell r="C561" t="str">
            <v>M2</v>
          </cell>
          <cell r="D561" t="str">
            <v>739</v>
          </cell>
        </row>
        <row r="562">
          <cell r="A562" t="str">
            <v>스치로폴 T=80MM</v>
          </cell>
          <cell r="B562" t="str">
            <v>CONC. 타설부착</v>
          </cell>
          <cell r="C562" t="str">
            <v>M2</v>
          </cell>
          <cell r="D562" t="str">
            <v>4014</v>
          </cell>
        </row>
        <row r="563">
          <cell r="A563" t="str">
            <v>스치로폴 T=50MM</v>
          </cell>
          <cell r="B563" t="str">
            <v>벽 붙이기</v>
          </cell>
          <cell r="C563" t="str">
            <v>M2</v>
          </cell>
          <cell r="D563" t="str">
            <v>20</v>
          </cell>
        </row>
        <row r="564">
          <cell r="A564" t="str">
            <v>스치로폴 T=50MM</v>
          </cell>
          <cell r="B564" t="str">
            <v>CONC 타설부착</v>
          </cell>
          <cell r="C564" t="str">
            <v>M2</v>
          </cell>
          <cell r="D564">
            <v>266</v>
          </cell>
        </row>
        <row r="565">
          <cell r="A565" t="str">
            <v>휀박스뒤암면붙임</v>
          </cell>
          <cell r="B565" t="str">
            <v>T:50 은박지</v>
          </cell>
          <cell r="C565" t="str">
            <v>M2</v>
          </cell>
          <cell r="D565" t="str">
            <v>106</v>
          </cell>
        </row>
        <row r="566">
          <cell r="A566" t="str">
            <v>석고보드벽붙이기</v>
          </cell>
          <cell r="B566" t="str">
            <v>띠장T=12MM*2</v>
          </cell>
          <cell r="C566" t="str">
            <v>M2</v>
          </cell>
          <cell r="D566" t="str">
            <v>79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VXXXXXX"/>
      <sheetName val="현장식당(1)"/>
      <sheetName val="식당"/>
      <sheetName val="견적대비 견적서"/>
      <sheetName val="적용단가"/>
    </sheetNames>
    <sheetDataSet>
      <sheetData sheetId="0" refreshError="1"/>
      <sheetData sheetId="1"/>
      <sheetData sheetId="2" refreshError="1"/>
      <sheetData sheetId="3" refreshError="1"/>
      <sheetData sheetId="4"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N賃率-職"/>
      <sheetName val="직노"/>
      <sheetName val="설직재_1"/>
      <sheetName val="토 적 표"/>
      <sheetName val="J直材4"/>
      <sheetName val="직재"/>
      <sheetName val="1.우편집중내역서"/>
      <sheetName val="I一般比"/>
      <sheetName val="집계"/>
      <sheetName val="#REF"/>
      <sheetName val="기본일위"/>
      <sheetName val="내역서2안"/>
      <sheetName val="패널"/>
      <sheetName val="실행내역"/>
      <sheetName val="지급자재"/>
      <sheetName val="서울시신호-2"/>
      <sheetName val="__"/>
      <sheetName val="교각1"/>
      <sheetName val="업무"/>
      <sheetName val="일위"/>
      <sheetName val="단"/>
      <sheetName val="ABUT수량-A1"/>
      <sheetName val="danga"/>
      <sheetName val="ilch"/>
      <sheetName val=" HIT-&gt;HMC 견적(3900)"/>
      <sheetName val="재집"/>
      <sheetName val="내역"/>
      <sheetName val="인건비"/>
      <sheetName val="노임단가표"/>
      <sheetName val="총괄 CCTV수량"/>
      <sheetName val="4.설계예산내역서"/>
      <sheetName val="6.관급자재조서"/>
      <sheetName val="내역서"/>
      <sheetName val="연령현황"/>
      <sheetName val="40총괄"/>
      <sheetName val="40집계"/>
      <sheetName val="20관리비율"/>
      <sheetName val="수량산출"/>
      <sheetName val="1-1"/>
      <sheetName val="을"/>
      <sheetName val="8.PILE  (돌출)"/>
      <sheetName val="금액내역서"/>
      <sheetName val="Y-WORK"/>
      <sheetName val="ITEM"/>
      <sheetName val="부하(성남)"/>
      <sheetName val="골조시행"/>
      <sheetName val="갑지"/>
      <sheetName val="용소리교"/>
      <sheetName val="대가호표"/>
      <sheetName val="건축내역"/>
      <sheetName val="노무비"/>
      <sheetName val="단가산출2"/>
      <sheetName val="단위일위"/>
      <sheetName val="6. 직접경비"/>
      <sheetName val="guard(mac)"/>
      <sheetName val="견적대비 견적서"/>
      <sheetName val="공사원가계산서"/>
      <sheetName val="단위수량"/>
      <sheetName val="공사내역"/>
      <sheetName val="경영상태"/>
      <sheetName val="기존단가 (2)"/>
      <sheetName val="경산"/>
      <sheetName val="산출기준자료"/>
      <sheetName val="공조기"/>
      <sheetName val="단가 "/>
      <sheetName val="일위대가"/>
      <sheetName val="수목데이타 "/>
      <sheetName val="신우"/>
      <sheetName val="K55수출"/>
      <sheetName val="원가 (2)"/>
      <sheetName val="NEYOK"/>
      <sheetName val="B2BERP"/>
      <sheetName val="전체"/>
      <sheetName val="내역및총괄"/>
      <sheetName val="COPING"/>
      <sheetName val="제-노임"/>
      <sheetName val="LH3 동양시스템"/>
      <sheetName val="sw1"/>
      <sheetName val="광혁기성"/>
      <sheetName val="토공(우물통,기타) "/>
      <sheetName val="input"/>
      <sheetName val="데이타"/>
      <sheetName val="XL4Poppy"/>
      <sheetName val="포장절단"/>
      <sheetName val="U-TYPE(1)"/>
      <sheetName val="유림골조"/>
      <sheetName val="재료집계"/>
      <sheetName val="부서현황"/>
      <sheetName val="제비목비율_"/>
      <sheetName val="토_적_표"/>
      <sheetName val="1_우편집중내역서"/>
      <sheetName val="_HIT-&gt;HMC_견적(3900)"/>
      <sheetName val="4_설계예산내역서"/>
      <sheetName val="6_관급자재조서"/>
      <sheetName val="토지보상비"/>
      <sheetName val="합천내역"/>
      <sheetName val="단가산출"/>
      <sheetName val="적용단가"/>
      <sheetName val="노임단가"/>
      <sheetName val="실행"/>
      <sheetName val="3.공통공사대비"/>
      <sheetName val="EQ-R1"/>
      <sheetName val="BASIC (2)"/>
      <sheetName val="9GNG운반"/>
      <sheetName val="개요"/>
      <sheetName val="G.R300경비"/>
      <sheetName val="6호기"/>
      <sheetName val="AILC004"/>
      <sheetName val="Summary Sheets"/>
      <sheetName val="Sheet6"/>
      <sheetName val="CODE1"/>
      <sheetName val="홍보비디오"/>
      <sheetName val="일위대가(계측기설치)"/>
      <sheetName val="공정집계_국별"/>
      <sheetName val="견적990322"/>
      <sheetName val="LOAD-46"/>
      <sheetName val="표지 (2)"/>
      <sheetName val="N賃率_職"/>
      <sheetName val="배수통관(좌)"/>
      <sheetName val="품셈TABLE"/>
      <sheetName val="DB"/>
      <sheetName val="총괄목록"/>
      <sheetName val="견적서"/>
      <sheetName val="HW일위"/>
      <sheetName val="교통대책내역"/>
      <sheetName val="손익분석"/>
      <sheetName val="전신환매도율"/>
      <sheetName val="자재단가"/>
      <sheetName val="LEGEND"/>
      <sheetName val="일위대가(가설)"/>
      <sheetName val="MS"/>
      <sheetName val="공정외주"/>
      <sheetName val="96갑지"/>
      <sheetName val="자재단가비교표"/>
      <sheetName val="data2"/>
      <sheetName val="대치판정"/>
      <sheetName val="일위대가(4층원격)"/>
      <sheetName val="공문"/>
      <sheetName val="노임이"/>
      <sheetName val="결과조달"/>
      <sheetName val="이토변실(A3-LINE)"/>
      <sheetName val="제비목비율_1"/>
      <sheetName val="토_적_표1"/>
      <sheetName val="1_우편집중내역서1"/>
      <sheetName val="_HIT-&gt;HMC_견적(3900)1"/>
      <sheetName val="4_설계예산내역서1"/>
      <sheetName val="6_관급자재조서1"/>
      <sheetName val="총괄_CCTV수량"/>
      <sheetName val="6__직접경비"/>
      <sheetName val="8_PILE__(돌출)"/>
      <sheetName val="견적대비_견적서"/>
      <sheetName val="단가_"/>
      <sheetName val="수목데이타_"/>
      <sheetName val="원가_(2)"/>
      <sheetName val="LH3_동양시스템"/>
      <sheetName val="토공(우물통,기타)_"/>
      <sheetName val="설계변경내역서"/>
      <sheetName val="마감사양"/>
      <sheetName val="-배수구조총재료"/>
      <sheetName val="평자재단가"/>
      <sheetName val="공사비"/>
      <sheetName val="노임"/>
      <sheetName val="제경집계"/>
      <sheetName val="기계경비"/>
      <sheetName val="골막이(야매)"/>
      <sheetName val="조건표"/>
      <sheetName val="단가"/>
      <sheetName val="2002공임"/>
      <sheetName val="2002자재가격"/>
      <sheetName val="AP1"/>
      <sheetName val="1,2공구원가계산서"/>
      <sheetName val="1공구산출내역서"/>
      <sheetName val="총괄내역서"/>
      <sheetName val="조명율표"/>
      <sheetName val="예비품"/>
      <sheetName val="wall"/>
      <sheetName val="견적대비"/>
      <sheetName val="단가조사서"/>
      <sheetName val="목차"/>
      <sheetName val="토목품셈"/>
      <sheetName val="토지조서"/>
      <sheetName val="하조서"/>
      <sheetName val="날개벽"/>
      <sheetName val="전기 원가계산서"/>
      <sheetName val="화재 탐지 설비"/>
      <sheetName val="단면가정"/>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노원열병합  건축공사기성내역서"/>
      <sheetName val="하도급 기성고 신청서(13회)"/>
      <sheetName val="노원열병합 기성내역서갑지"/>
      <sheetName val="노원열병합  토목공사기성내역서"/>
      <sheetName val="변경내역"/>
      <sheetName val="자재변경"/>
      <sheetName val="실행견적서"/>
      <sheetName val="내역서"/>
      <sheetName val="견적서"/>
      <sheetName val="laroux"/>
      <sheetName val="아파트동총괄표"/>
      <sheetName val="부속동 보할"/>
      <sheetName val="아파트동보할"/>
      <sheetName val="아파트가설총괄"/>
      <sheetName val="부속동 가설보할 "/>
      <sheetName val="아파트가설층별보할"/>
      <sheetName val="손익분석"/>
      <sheetName val="집계표"/>
      <sheetName val="내역"/>
      <sheetName val="입찰안"/>
      <sheetName val="#REF"/>
      <sheetName val="통장출금액"/>
      <sheetName val="현장지지물물량"/>
      <sheetName val="Sheet1"/>
      <sheetName val="갑지(추정)"/>
      <sheetName val="BSD (2)"/>
      <sheetName val="hvac내역서(제어동)"/>
      <sheetName val="BOQ건축"/>
      <sheetName val="사용성검토"/>
      <sheetName val="예적금"/>
      <sheetName val="소비자가"/>
      <sheetName val="전체"/>
      <sheetName val="주경기-오배수"/>
      <sheetName val="BSD _2_"/>
      <sheetName val="Sheet3"/>
      <sheetName val="토건13회"/>
      <sheetName val="건축내역"/>
      <sheetName val="현황CODE"/>
      <sheetName val="손익현황"/>
      <sheetName val="갑지1"/>
      <sheetName val="물량표S"/>
      <sheetName val="조경"/>
      <sheetName val="1-1"/>
      <sheetName val="건축공사실행"/>
      <sheetName val="표지"/>
      <sheetName val="말뚝지지력산정"/>
      <sheetName val="일위대가"/>
      <sheetName val="Sheet5"/>
      <sheetName val="전기일위대가"/>
      <sheetName val="eq_data"/>
      <sheetName val="hvac(제어동)"/>
      <sheetName val="Sheet1 (2)"/>
      <sheetName val="현장관리비"/>
      <sheetName val="일위대가표"/>
      <sheetName val="적용률"/>
      <sheetName val="REINF."/>
      <sheetName val="LOADS"/>
      <sheetName val="SKETCH"/>
      <sheetName val="plan&amp;section of foundation"/>
      <sheetName val="design criteria"/>
      <sheetName val="Y-WORK"/>
      <sheetName val="TG9504"/>
      <sheetName val="APT내역"/>
      <sheetName val="부대시설"/>
      <sheetName val="6PILE  (돌출)"/>
      <sheetName val="을"/>
      <sheetName val="hvac_제어동_"/>
      <sheetName val="h-013211-2"/>
      <sheetName val="소운반"/>
      <sheetName val="내역서2안"/>
      <sheetName val="공통가설"/>
      <sheetName val="설계조건"/>
      <sheetName val="EKOG10건축"/>
      <sheetName val="Danga"/>
      <sheetName val="노임단가"/>
      <sheetName val="대전21토목내역서"/>
      <sheetName val="건축"/>
      <sheetName val="현황"/>
      <sheetName val="단위수량"/>
      <sheetName val="물량표"/>
      <sheetName val="PAINT"/>
      <sheetName val="SUMMARY"/>
      <sheetName val="w't table"/>
      <sheetName val="점수계산1-2"/>
      <sheetName val="AV시스템"/>
      <sheetName val="INPUT"/>
      <sheetName val="REACTION(USE평시)"/>
      <sheetName val="REACTION(USD지진시)"/>
      <sheetName val="설변물량"/>
      <sheetName val="CHECK1"/>
      <sheetName val="1.우편집중내역서"/>
      <sheetName val="을지"/>
      <sheetName val="분석"/>
      <sheetName val="I.설계조건"/>
      <sheetName val="DATA"/>
      <sheetName val="가동비율"/>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공통가설"/>
      <sheetName val="노원열병합  건축공사기성내역서"/>
    </sheetNames>
    <sheetDataSet>
      <sheetData sheetId="0"/>
      <sheetData sheetId="1"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조도계산서 (도서)"/>
      <sheetName val="DS-LOAD"/>
      <sheetName val="전체"/>
      <sheetName val="정부노임단가"/>
      <sheetName val="공통가설"/>
      <sheetName val="부하(성남)"/>
      <sheetName val="MOTOR"/>
      <sheetName val="L-type"/>
      <sheetName val="ilch"/>
      <sheetName val="Sheet5"/>
      <sheetName val="단가조사서"/>
      <sheetName val="준검 내역서"/>
      <sheetName val="노원열병합  건축공사기성내역서"/>
      <sheetName val="재집"/>
      <sheetName val="직재"/>
      <sheetName val="갑지1"/>
      <sheetName val="CTEMCOST"/>
      <sheetName val="WORK"/>
      <sheetName val="을"/>
      <sheetName val="매립"/>
      <sheetName val="ITEM"/>
      <sheetName val="2F 회의실견적(5_14 일대)"/>
      <sheetName val="세부분류"/>
      <sheetName val="분류등록"/>
      <sheetName val="#REF"/>
      <sheetName val="조도계산서_(도서)"/>
      <sheetName val="2F_회의실견적(5_14_일대)"/>
      <sheetName val="중기일위대가"/>
      <sheetName val="I一般比"/>
      <sheetName val="Customer Databas"/>
      <sheetName val="단가"/>
      <sheetName val="현장지지물물량"/>
      <sheetName val="방송노임"/>
      <sheetName val="경비"/>
      <sheetName val="일위대가"/>
      <sheetName val="장비당단가 (1)"/>
      <sheetName val="토목내역"/>
      <sheetName val="내역서1"/>
      <sheetName val="ITB COST"/>
      <sheetName val="물량산출근거"/>
      <sheetName val="단"/>
      <sheetName val="부하계산서"/>
      <sheetName val="XL4Poppy"/>
      <sheetName val="실행철강하도"/>
      <sheetName val="INST_DCI"/>
      <sheetName val="HVAC_DCI"/>
      <sheetName val="PIPE_DCI"/>
      <sheetName val="PRO_DCI"/>
      <sheetName val="빌딩 안내"/>
      <sheetName val="6호기"/>
      <sheetName val="Y-WORK"/>
      <sheetName val="J直材4"/>
      <sheetName val="특별교실"/>
      <sheetName val="방송(체육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Sheet1"/>
      <sheetName val="손익분석"/>
      <sheetName val="전체"/>
      <sheetName val="wall"/>
      <sheetName val="1월"/>
    </sheetNames>
    <sheetDataSet>
      <sheetData sheetId="0">
        <row r="5">
          <cell r="E5">
            <v>180</v>
          </cell>
        </row>
      </sheetData>
      <sheetData sheetId="1" refreshError="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복지관_FIART"/>
      <sheetName val="복지관_신마감"/>
      <sheetName val="근생APT-FIART"/>
      <sheetName val="근생APT-신마감"/>
      <sheetName val="근생-FIART"/>
      <sheetName val="근생-신마감"/>
      <sheetName val="전기실-FIART"/>
      <sheetName val="전기실-신마감"/>
      <sheetName val="주차장-FIART"/>
      <sheetName val="주차장-신마감"/>
      <sheetName val="기초집계"/>
    </sheetNames>
    <sheetDataSet>
      <sheetData sheetId="0"/>
      <sheetData sheetId="1" refreshError="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TEL"/>
      <sheetName val="I一般比"/>
      <sheetName val="과천MAIN"/>
      <sheetName val="대비"/>
      <sheetName val="내역서(총)"/>
      <sheetName val="부대대비"/>
      <sheetName val="냉연집계"/>
      <sheetName val="Sheet3"/>
      <sheetName val="신우"/>
      <sheetName val="교각계산"/>
      <sheetName val="DATE"/>
      <sheetName val="sheets"/>
      <sheetName val="예산M12A"/>
      <sheetName val="입찰안"/>
      <sheetName val="일위대가목차"/>
      <sheetName val="개요"/>
      <sheetName val="일위대가"/>
      <sheetName val="노임단가"/>
      <sheetName val="경비_원본"/>
      <sheetName val="견적서"/>
      <sheetName val="직재"/>
      <sheetName val="전기일위대가"/>
      <sheetName val="조명시설"/>
      <sheetName val="실행철강하도"/>
      <sheetName val="code"/>
      <sheetName val="LOAD-46"/>
      <sheetName val="설계조건"/>
      <sheetName val="터널조도"/>
      <sheetName val="plan&amp;section of foundation"/>
      <sheetName val="민속촌메뉴"/>
      <sheetName val="수량산출서"/>
      <sheetName val="노원열병합  건축공사기성내역서"/>
      <sheetName val="N賃率-職"/>
      <sheetName val="실행내역서 "/>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DATA"/>
      <sheetName val="데이타"/>
      <sheetName val="내역"/>
      <sheetName val="토공(우물통,기타) "/>
      <sheetName val="교각1"/>
      <sheetName val="ABUT수량-A1"/>
      <sheetName val="wall"/>
      <sheetName val="TOTAL"/>
      <sheetName val="Sheet1"/>
      <sheetName val="감가상각"/>
      <sheetName val="J直材4"/>
      <sheetName val="업무"/>
      <sheetName val="COPING"/>
      <sheetName val="#REF"/>
      <sheetName val="AA3000"/>
      <sheetName val="AA3100"/>
      <sheetName val="비계"/>
      <sheetName val="AA3200"/>
      <sheetName val="동바리"/>
      <sheetName val="AA3300"/>
      <sheetName val="특수거푸집"/>
      <sheetName val="AA3400"/>
      <sheetName val="집계표"/>
      <sheetName val="터파기및재료"/>
      <sheetName val="여과지동"/>
      <sheetName val="기초자료"/>
      <sheetName val="9GNG운반"/>
      <sheetName val="준검 내역서"/>
      <sheetName val="T13(P68~72,78)"/>
      <sheetName val="2"/>
      <sheetName val="여방토공 "/>
      <sheetName val="플랜트 설치"/>
      <sheetName val="배수관공"/>
      <sheetName val="교대(A1-A2)"/>
      <sheetName val="기둥(원형)"/>
      <sheetName val="공사비집계"/>
      <sheetName val="건축"/>
      <sheetName val="1.설계조건"/>
      <sheetName val="제잡비"/>
      <sheetName val="B(함)일반수량"/>
      <sheetName val="기계경비(시간당)"/>
      <sheetName val="램머"/>
      <sheetName val="산출근거"/>
      <sheetName val="산출내역서집계표"/>
      <sheetName val="Sheet1 (2)"/>
      <sheetName val="이토변실(A3-LINE)"/>
      <sheetName val="직노"/>
      <sheetName val="20관리비율"/>
      <sheetName val="부하계산서"/>
      <sheetName val="CT "/>
      <sheetName val="노임"/>
      <sheetName val="발신정보"/>
      <sheetName val="기본일위"/>
      <sheetName val="2F 회의실견적(5_14 일대)"/>
      <sheetName val="NOMUBI"/>
      <sheetName val="sw1"/>
      <sheetName val="단가비교표"/>
      <sheetName val="동원(3)"/>
      <sheetName val="예정(3)"/>
      <sheetName val="인건-측정"/>
      <sheetName val="조도계산서 (도서)"/>
      <sheetName val="동력부하(도산)"/>
      <sheetName val="명세서"/>
      <sheetName val="C-노임단가"/>
      <sheetName val="경산"/>
      <sheetName val="Sheet2"/>
      <sheetName val="Sheet14"/>
      <sheetName val="Sheet13"/>
      <sheetName val="danga"/>
      <sheetName val="ilch"/>
      <sheetName val="유림골조"/>
      <sheetName val="유기공정"/>
      <sheetName val="TABLE"/>
      <sheetName val="96물가 CODE"/>
      <sheetName val="CP-E2 (품셈표)"/>
      <sheetName val="U-TYPE(1)"/>
      <sheetName val="설비"/>
      <sheetName val="종배수관"/>
      <sheetName val="연부97-1"/>
      <sheetName val="갑지1"/>
      <sheetName val="조도계산(1)"/>
      <sheetName val="품목납기"/>
      <sheetName val="전차선로 물량표"/>
      <sheetName val="일위대가목록"/>
      <sheetName val="와동25-3(변경)"/>
      <sheetName val="인건비"/>
      <sheetName val="001"/>
      <sheetName val="60명당사(총괄)"/>
      <sheetName val="70%"/>
      <sheetName val="전기단가조사서"/>
      <sheetName val="반중력식옹벽3.5"/>
      <sheetName val="중기사용료"/>
      <sheetName val="Macro1"/>
      <sheetName val="Macro2"/>
      <sheetName val="김재복부장님"/>
      <sheetName val="공사현황"/>
      <sheetName val="기초대가"/>
      <sheetName val="97"/>
      <sheetName val="WORK"/>
      <sheetName val="K1자재(3차등)"/>
      <sheetName val="자재단가"/>
      <sheetName val="덕전리"/>
      <sheetName val="선급금신청서"/>
      <sheetName val="실행비교"/>
      <sheetName val="PANEL_중량산출"/>
      <sheetName val="CT_"/>
      <sheetName val="2F_회의실견적(5_14_일대)"/>
      <sheetName val="조도계산서_(도서)"/>
      <sheetName val="96물가_CODE"/>
      <sheetName val="CP-E2_(품셈표)"/>
      <sheetName val="일위대가(1)"/>
      <sheetName val="CONCRETE"/>
      <sheetName val="부하LOAD"/>
      <sheetName val="11월 가격"/>
      <sheetName val="1000 DB구축 부표"/>
      <sheetName val="연수동"/>
      <sheetName val="청천내"/>
      <sheetName val="일위"/>
      <sheetName val="6PILE  (돌출)"/>
      <sheetName val="차액보증"/>
      <sheetName val="10월가격"/>
      <sheetName val="공사원가계산서"/>
      <sheetName val="FANDBS"/>
      <sheetName val="GRDATA"/>
      <sheetName val="SHAFTDBSE"/>
      <sheetName val="주소록"/>
      <sheetName val="노원열병합__건축공사기성내역서"/>
      <sheetName val="plan&amp;section_of_foundation"/>
      <sheetName val="단가조사"/>
      <sheetName val="건축내역"/>
      <sheetName val="설직재-1"/>
      <sheetName val="소상 &quot;1&quot;"/>
      <sheetName val="기계경비산출기준"/>
      <sheetName val="정부노임단가"/>
      <sheetName val="원형1호맨홀토공수량"/>
      <sheetName val="부속동"/>
      <sheetName val="공사개요(좌)"/>
      <sheetName val="소비자가"/>
      <sheetName val="6호기"/>
      <sheetName val="재집"/>
      <sheetName val="자재단가비교표"/>
      <sheetName val="을"/>
      <sheetName val="제36-40호표"/>
      <sheetName val="총괄집계표"/>
      <sheetName val="노무비"/>
      <sheetName val="공조기휀"/>
      <sheetName val="재료"/>
      <sheetName val="설치자재"/>
      <sheetName val="기본사항"/>
      <sheetName val="환산"/>
      <sheetName val="노임이"/>
      <sheetName val="단가산출2"/>
      <sheetName val="예산변경사항"/>
      <sheetName val="세부내역"/>
      <sheetName val="정공공사"/>
      <sheetName val="Sheet5"/>
      <sheetName val="갑지"/>
      <sheetName val="DB단가"/>
      <sheetName val="도"/>
      <sheetName val="공사내역"/>
      <sheetName val="BID"/>
      <sheetName val="갑지(추정)"/>
      <sheetName val="LEGEND"/>
      <sheetName val="조경"/>
      <sheetName val="최종갑지"/>
      <sheetName val="sum1 (2)"/>
      <sheetName val="견적정보"/>
      <sheetName val="1단계"/>
      <sheetName val="FB25JN"/>
      <sheetName val="년도별실"/>
      <sheetName val="을지"/>
      <sheetName val="DB"/>
      <sheetName val="본장"/>
      <sheetName val="도체종-상수표"/>
      <sheetName val="계산서(곡선부)"/>
      <sheetName val="-치수표(곡선부)"/>
      <sheetName val="원가계산서"/>
      <sheetName val="합천내역"/>
      <sheetName val="LOPCALC"/>
      <sheetName val="장애코드"/>
      <sheetName val="현금예금"/>
      <sheetName val="OPT7"/>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1안"/>
      <sheetName val="신규 수주분(사용자 정의)"/>
      <sheetName val="제-노임"/>
      <sheetName val="제직재"/>
      <sheetName val="철거산출근거"/>
      <sheetName val="원본(갑지)"/>
      <sheetName val="판매96"/>
      <sheetName val="단가산출(변경없음)"/>
      <sheetName val="Sheet7"/>
      <sheetName val="직공비"/>
      <sheetName val="매입세율"/>
      <sheetName val="공사개요"/>
      <sheetName val="어음광고주"/>
      <sheetName val="통신원가"/>
      <sheetName val="금액집계"/>
      <sheetName val="기성금내역서"/>
      <sheetName val="GAEYO"/>
      <sheetName val="타견적1"/>
      <sheetName val="타견적2"/>
      <sheetName val="타견적3"/>
      <sheetName val="원가"/>
      <sheetName val="운반"/>
      <sheetName val="UR2-Calculation"/>
      <sheetName val="Oper Amount"/>
      <sheetName val="실적단가"/>
      <sheetName val="일위대가_복합"/>
      <sheetName val="일위대가_서비스"/>
      <sheetName val="11.단가비교표_"/>
      <sheetName val="16.기계경비산출내역_"/>
      <sheetName val="밸브설치"/>
      <sheetName val="내역서1999.8최종"/>
      <sheetName val="단가표"/>
      <sheetName val="사통"/>
      <sheetName val="단"/>
      <sheetName val="FPA"/>
      <sheetName val="Data Vol"/>
      <sheetName val="순수개발"/>
      <sheetName val="공통가설"/>
      <sheetName val="전체"/>
      <sheetName val="차수"/>
      <sheetName val="Galaxy 소비자가격표"/>
      <sheetName val="백암비스타내역"/>
      <sheetName val="8.PILE  (돌출)"/>
      <sheetName val="임차품의(농조)"/>
      <sheetName val="copy"/>
      <sheetName val="장비집계"/>
      <sheetName val="심사물량"/>
      <sheetName val="심사계산"/>
      <sheetName val="실행내역"/>
      <sheetName val="입출재고현황 (2)"/>
      <sheetName val="조도계산서 _도서_"/>
      <sheetName val="기계내역"/>
      <sheetName val="CTEMCOST"/>
      <sheetName val="가로등기초"/>
      <sheetName val="견적대비 견적서"/>
      <sheetName val="BASIC (2)"/>
      <sheetName val="rate"/>
      <sheetName val="원가 (2)"/>
      <sheetName val="대치판정"/>
      <sheetName val="기성"/>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단가산출"/>
      <sheetName val="실정공사비단가표"/>
      <sheetName val="OPT"/>
      <sheetName val="SV"/>
      <sheetName val="날개벽수량표"/>
      <sheetName val="첨부파일"/>
      <sheetName val="일반수량총괄"/>
      <sheetName val="토공총괄"/>
      <sheetName val="골재수량"/>
      <sheetName val="레미콘집계"/>
      <sheetName val="주요자재"/>
      <sheetName val="타공종이기"/>
      <sheetName val="내역서 (2)"/>
      <sheetName val="총괄내역서"/>
      <sheetName val="(C)원내역"/>
      <sheetName val="원가계산"/>
      <sheetName val="사급자재"/>
      <sheetName val="98수문일위"/>
      <sheetName val="진주방향"/>
      <sheetName val="유통망계획"/>
      <sheetName val="기준자료"/>
      <sheetName val="제품"/>
      <sheetName val="견적계산"/>
      <sheetName val="담장산출"/>
      <sheetName val="부하(성남)"/>
      <sheetName val="말뚝지지력산정"/>
      <sheetName val="예산대비"/>
      <sheetName val="공문"/>
      <sheetName val="NEYOK"/>
      <sheetName val="VE절감"/>
      <sheetName val="물량표S"/>
      <sheetName val="금액내역서"/>
      <sheetName val="물가시세"/>
      <sheetName val="ITEM"/>
      <sheetName val="type-F"/>
      <sheetName val="TRE TABLE"/>
      <sheetName val="내부부하"/>
      <sheetName val="단면가정"/>
      <sheetName val="토공계산서(부체도로)"/>
      <sheetName val="dt0301"/>
      <sheetName val="dtt0301"/>
      <sheetName val="실행"/>
      <sheetName val="협조전"/>
      <sheetName val="PROCESS"/>
      <sheetName val="일위대가(계측기설치)"/>
      <sheetName val="환경평가"/>
      <sheetName val="인구"/>
      <sheetName val=" HIT-&gt;HMC 견적(3900)"/>
      <sheetName val="건축내역서"/>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표지판단위"/>
      <sheetName val="설계"/>
      <sheetName val="품산출서"/>
      <sheetName val="1-1"/>
      <sheetName val="차도조도계산"/>
      <sheetName val="목록"/>
      <sheetName val="BOX"/>
      <sheetName val="외주가공"/>
      <sheetName val="7단가"/>
      <sheetName val="dtxl"/>
      <sheetName val="시행후면적"/>
      <sheetName val="수지예산"/>
      <sheetName val="단가대비"/>
      <sheetName val="소요자재"/>
      <sheetName val="ROOF(ALKALI)"/>
      <sheetName val="일위대가(4층원격)"/>
      <sheetName val="자료"/>
      <sheetName val="우각부보강"/>
      <sheetName val="건축집계표"/>
      <sheetName val="단가표 "/>
      <sheetName val="견내"/>
      <sheetName val="매립"/>
      <sheetName val="FACTOR"/>
      <sheetName val="Cost bd-&quot;A&quot;"/>
      <sheetName val="cost"/>
      <sheetName val="총괄"/>
      <sheetName val="공사비"/>
      <sheetName val="단가목록"/>
      <sheetName val="대창(장성)"/>
      <sheetName val="자재운반단가일람표"/>
      <sheetName val="설계내역(2001)"/>
      <sheetName val="토목"/>
      <sheetName val="건축원가계산서"/>
      <sheetName val="DRUM"/>
      <sheetName val="교통대책내역"/>
      <sheetName val="도근좌표"/>
      <sheetName val="목차"/>
      <sheetName val="FRP내역서"/>
      <sheetName val="청주(철골발주의뢰서)"/>
      <sheetName val="정렬"/>
      <sheetName val="분전함신설"/>
      <sheetName val="접지1종"/>
      <sheetName val="전선 및 전선관"/>
      <sheetName val="DATA1"/>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단가"/>
      <sheetName val="99총공사내역서"/>
      <sheetName val="변압기 및 발전기 용량"/>
      <sheetName val="1공구(을)"/>
      <sheetName val="DLA"/>
      <sheetName val=" 견적서"/>
      <sheetName val="XL4Poppy"/>
      <sheetName val="List"/>
      <sheetName val="CHITIET VL-NC"/>
      <sheetName val="DON GIA"/>
      <sheetName val="MOTOR"/>
      <sheetName val="참고"/>
      <sheetName val="7.경제성결과"/>
      <sheetName val="노무비 근거"/>
      <sheetName val="부대내역"/>
      <sheetName val="실행내역서_"/>
      <sheetName val="3련 BOX"/>
      <sheetName val="7내역"/>
      <sheetName val="BUS제원1"/>
      <sheetName val="단가조사서"/>
      <sheetName val="자판실행"/>
      <sheetName val="간선계산"/>
      <sheetName val="소업1교"/>
      <sheetName val="간지"/>
      <sheetName val="배수내역 (2)"/>
      <sheetName val="DHEQSUPT"/>
      <sheetName val="자재테이블"/>
      <sheetName val="산출금액내역"/>
      <sheetName val="A-4"/>
      <sheetName val="원가입력"/>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자재조사표(참고용)"/>
      <sheetName val="품셈집계표"/>
      <sheetName val="일반부표집계표"/>
      <sheetName val="설계예산서(2016년 보안등 신설공사 단가계약-).xls"/>
      <sheetName val="I.설계조건"/>
      <sheetName val="재1"/>
      <sheetName val="수량산출서 갑지"/>
      <sheetName val="전체현황"/>
      <sheetName val="FAB별"/>
      <sheetName val="시화점실행"/>
      <sheetName val="안정검토(온1)"/>
      <sheetName val="__MAIN"/>
      <sheetName val="회로내역(승인)"/>
      <sheetName val="입상내역"/>
      <sheetName val="해상PCB"/>
      <sheetName val="Site Expenses"/>
      <sheetName val="관급"/>
      <sheetName val="투찰(하수)"/>
      <sheetName val="목표세부명세"/>
      <sheetName val="샘플표지"/>
      <sheetName val="물가연동제"/>
      <sheetName val="1. 설계조건 2.단면가정 3. 하중계산"/>
      <sheetName val="DATA 입력란"/>
      <sheetName val="자재"/>
      <sheetName val="암거공"/>
      <sheetName val="실행간접비용"/>
      <sheetName val="시행예산"/>
      <sheetName val="원형맨홀수량"/>
      <sheetName val="기기리스트"/>
      <sheetName val="01"/>
      <sheetName val="연돌일위집계"/>
      <sheetName val="상승노임"/>
      <sheetName val="기초단가"/>
      <sheetName val="수량집계"/>
      <sheetName val="수량산출서 (2)"/>
      <sheetName val="CAL"/>
      <sheetName val="공주-교대(A1)"/>
      <sheetName val="COVER-P"/>
      <sheetName val="11"/>
      <sheetName val="단위중량"/>
      <sheetName val="변화치수"/>
      <sheetName val="BQ_Utl_Off"/>
      <sheetName val="BREAKDOWN(철거설치)"/>
      <sheetName val="연령현황"/>
      <sheetName val="__"/>
      <sheetName val="DIAPHRAGM"/>
      <sheetName val="안정검토"/>
      <sheetName val="H-pile(298x299)"/>
      <sheetName val="H-pile(250x250)"/>
      <sheetName val="일위_파일"/>
      <sheetName val="연결임시"/>
      <sheetName val="단면검토"/>
      <sheetName val="_산근2_"/>
      <sheetName val="_산근4_"/>
      <sheetName val="_산근5_"/>
      <sheetName val="기계경비"/>
      <sheetName val="견적(갑지)"/>
      <sheetName val="맨홀토공"/>
      <sheetName val="Controls"/>
      <sheetName val="계약내력"/>
      <sheetName val="Ekog10"/>
      <sheetName val="코드표"/>
      <sheetName val="주요측점"/>
      <sheetName val="공종별내역서"/>
      <sheetName val="3BL공동구 수량"/>
      <sheetName val="수안보-MBR1"/>
      <sheetName val="L형 옹벽"/>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집계"/>
      <sheetName val="TYPE-A"/>
      <sheetName val="15100"/>
      <sheetName val="현장지지물물량"/>
      <sheetName val="두앙"/>
      <sheetName val="재료비"/>
      <sheetName val="배수통관(좌)"/>
      <sheetName val="콘_재료분리(1)"/>
      <sheetName val="최종견"/>
      <sheetName val="sun"/>
      <sheetName val="예산M11A"/>
      <sheetName val="자료입력"/>
      <sheetName val="경사수로"/>
      <sheetName val="D16"/>
      <sheetName val="D25"/>
      <sheetName val="D22"/>
      <sheetName val="마산방향"/>
      <sheetName val="사리부설"/>
      <sheetName val="식재가격"/>
      <sheetName val="식재총괄"/>
      <sheetName val="일위목록"/>
      <sheetName val="횡배수관재료-"/>
      <sheetName val="계산서(직선부)"/>
      <sheetName val="포장재료집계표"/>
      <sheetName val="콘크리트측구연장"/>
      <sheetName val="-몰탈콘크리트"/>
      <sheetName val="-배수구조물공토공"/>
      <sheetName val="산수배수"/>
      <sheetName val="요율"/>
      <sheetName val="일위집계(기존)"/>
      <sheetName val="제경비"/>
      <sheetName val="월말"/>
      <sheetName val="1-3.조건,바닥판 "/>
      <sheetName val="토사(PE)"/>
      <sheetName val="금융비용"/>
      <sheetName val="주안3차A-A"/>
      <sheetName val="CATV"/>
      <sheetName val="소운반"/>
      <sheetName val="9호관로"/>
      <sheetName val="Macro(전선)"/>
      <sheetName val="보온자재단가표"/>
      <sheetName val="VENDOR LIST"/>
      <sheetName val="안정계산"/>
      <sheetName val="Customer Databas"/>
      <sheetName val="Baby일위대가"/>
      <sheetName val="기초자료입력"/>
      <sheetName val=" 냉각수펌프"/>
      <sheetName val="9.1지하2층하부보"/>
      <sheetName val="하중계산"/>
      <sheetName val="anchor"/>
      <sheetName val="단가_1_"/>
      <sheetName val="웅진교-S2"/>
      <sheetName val="서울대규장각_가시설흙막이_"/>
      <sheetName val="유림총괄"/>
      <sheetName val="맨홀토공산출"/>
      <sheetName val="AHU집계"/>
      <sheetName val="본실행경비"/>
      <sheetName val="원계약서"/>
      <sheetName val="총괄내역"/>
      <sheetName val="sheet10"/>
      <sheetName val="전기자료"/>
      <sheetName val="단면 (2)"/>
      <sheetName val="COVER"/>
      <sheetName val="물량산출근거"/>
      <sheetName val="1을"/>
      <sheetName val="basic_info"/>
      <sheetName val="96노임기준"/>
      <sheetName val="깨기"/>
      <sheetName val="안정성검토"/>
      <sheetName val="설계기준"/>
      <sheetName val="총괄표"/>
      <sheetName val="대상공사(조달청)"/>
      <sheetName val="자료(통합)"/>
      <sheetName val="횡배수관집현황(2공구)"/>
      <sheetName val="JUCKEYK"/>
      <sheetName val="수목표준대가"/>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BOQ(전체)"/>
      <sheetName val="첨부1-1"/>
      <sheetName val="실행예산서"/>
      <sheetName val="2공구산출내역"/>
      <sheetName val="단위수량산출"/>
      <sheetName val="원가계산하도"/>
      <sheetName val="교차구"/>
      <sheetName val="시중노임(공사)"/>
      <sheetName val="식재"/>
      <sheetName val="시설물"/>
      <sheetName val="식재출력용"/>
      <sheetName val="유지관리"/>
      <sheetName val="산근1"/>
      <sheetName val="장비"/>
      <sheetName val="노무"/>
      <sheetName val="우수"/>
      <sheetName val="기초공"/>
      <sheetName val="Proposal"/>
      <sheetName val="물가"/>
      <sheetName val="기초안정검토"/>
      <sheetName val="8-1"/>
      <sheetName val="guard(mac)"/>
      <sheetName val="일위대가1"/>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1,2공구원가계산서"/>
      <sheetName val="1공구산출내역서"/>
      <sheetName val="견적보고(총액)"/>
      <sheetName val="지주목시비량산출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BSD (2)"/>
      <sheetName val="CALCULATION"/>
      <sheetName val=""/>
      <sheetName val="일보"/>
      <sheetName val="기력고압전동기"/>
      <sheetName val="OH공량old"/>
      <sheetName val="PIPE"/>
      <sheetName val="FLANGE"/>
      <sheetName val="VALVE"/>
      <sheetName val="예시 (수정 및 삭제금지)"/>
      <sheetName val="단가대비표 표지"/>
      <sheetName val="2000시행"/>
      <sheetName val="예산내역서"/>
      <sheetName val="가격표"/>
      <sheetName val="단면치수"/>
      <sheetName val="위치조서"/>
      <sheetName val="사  업  비  수  지  예  산  서"/>
      <sheetName val="암거(내역)"/>
      <sheetName val="추가예산"/>
      <sheetName val="Sheet4"/>
      <sheetName val="TABLE DB"/>
      <sheetName val="쌍용 data base"/>
      <sheetName val="원형측구(B-type)"/>
      <sheetName val="TYPE1"/>
      <sheetName val="공사손익실적"/>
      <sheetName val="C.배수관공"/>
      <sheetName val="비용"/>
      <sheetName val="4.2.1 마루높이 검토"/>
      <sheetName val="타견적(을)"/>
      <sheetName val="사전공사"/>
      <sheetName val="역T형교대(말뚝기초)"/>
      <sheetName val="토적표"/>
      <sheetName val="Front"/>
      <sheetName val="구천"/>
      <sheetName val="3.현장배치"/>
      <sheetName val="PANEL_중량산출1"/>
      <sheetName val="plan&amp;section_of_foundation1"/>
      <sheetName val="노원열병합__건축공사기성내역서1"/>
      <sheetName val="실행내역서_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11_단가비교표_"/>
      <sheetName val="16_기계경비산출내역_"/>
      <sheetName val="내역서1999_8최종"/>
      <sheetName val="Data_Vol"/>
      <sheetName val="Galaxy_소비자가격표"/>
      <sheetName val="Oper_Amount"/>
      <sheetName val="8_PILE__(돌출)"/>
      <sheetName val="입출재고현황_(2)"/>
      <sheetName val="토공(우물통,기타)_"/>
      <sheetName val="준검_내역서"/>
      <sheetName val="여방토공_"/>
      <sheetName val="조도계산서__도서_"/>
      <sheetName val="견적대비_견적서"/>
      <sheetName val="BASIC_(2)"/>
      <sheetName val="원가_(2)"/>
      <sheetName val="남양시작동자105노65기1_3화1_2"/>
      <sheetName val="별표_"/>
      <sheetName val="7_1_자재단가표(케이블)"/>
      <sheetName val="내역서_(2)"/>
      <sheetName val="횡_연장"/>
      <sheetName val="교각철근_(기초)"/>
      <sheetName val="교각철근_(구체+기초)"/>
      <sheetName val="플랜트_설치"/>
      <sheetName val="암거집계_"/>
      <sheetName val="예시_(수정_및_삭제금지)"/>
      <sheetName val="TRE_TABLE"/>
      <sheetName val="전선_및_전선관"/>
      <sheetName val="Sheet1_(2)"/>
      <sheetName val="_견적서"/>
      <sheetName val="단가표_"/>
      <sheetName val="_HIT-&gt;HMC_견적(3900)"/>
      <sheetName val="Cost_bd-&quot;A&quot;"/>
      <sheetName val="변압기_및_발전기_용량"/>
      <sheetName val="CHITIET_VL-NC"/>
      <sheetName val="DON_GIA"/>
      <sheetName val="7_경제성결과"/>
      <sheetName val="노무비_근거"/>
      <sheetName val="3련_BOX"/>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분류작업"/>
      <sheetName val="기본자료"/>
      <sheetName val="2002상반기노임기준"/>
      <sheetName val="3BL공동구_수량"/>
      <sheetName val="L형_옹벽"/>
      <sheetName val="배수공 시멘트 및 골재량 산출"/>
      <sheetName val="증감내역서"/>
      <sheetName val="관로공표지"/>
      <sheetName val="매크로"/>
      <sheetName val="설계명세서"/>
      <sheetName val="범례표"/>
      <sheetName val="98지급계획"/>
      <sheetName val="몰탈재료산출"/>
      <sheetName val="G.R300경비"/>
      <sheetName val="3.공통공사대비"/>
      <sheetName val="교량data"/>
      <sheetName val="총요약서"/>
      <sheetName val="기성내역서"/>
      <sheetName val="옹벽1"/>
      <sheetName val="오존실배관내역"/>
      <sheetName val="EPro"/>
      <sheetName val="특별교실"/>
      <sheetName val="물량표"/>
      <sheetName val="각종양식"/>
      <sheetName val="SANTOGO"/>
      <sheetName val="SANBAISU"/>
      <sheetName val="출입자명단"/>
      <sheetName val="사용성검토"/>
      <sheetName val="시설물일위"/>
      <sheetName val="구조물터파기수량집계"/>
      <sheetName val="F4-F7"/>
      <sheetName val="빗물받이(910-510-410)"/>
      <sheetName val="물가자료"/>
      <sheetName val="부대집계1"/>
      <sheetName val="가도단위"/>
      <sheetName val="11.자재단가"/>
      <sheetName val="NEGO"/>
      <sheetName val="본사공가현황"/>
      <sheetName val="기계경비일람"/>
      <sheetName val="기본DATA"/>
      <sheetName val="FOOTING단면력"/>
      <sheetName val="뚝토공"/>
      <sheetName val="STEEL BOX 단면설계(SEC.8)"/>
      <sheetName val="PIPE내역(FCN)"/>
      <sheetName val="대로근거"/>
      <sheetName val="종합단가표"/>
      <sheetName val="투찰"/>
      <sheetName val="내역_ver1.0"/>
      <sheetName val="일위총괄표"/>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1"/>
      <sheetName val="내역서_(2)1"/>
      <sheetName val="횡_연장1"/>
      <sheetName val="지주토목내역서"/>
      <sheetName val="일위대가(건축)"/>
      <sheetName val="6. 직접경비"/>
      <sheetName val="DS기성최종"/>
      <sheetName val="DS설변내역서"/>
      <sheetName val="2001년 건설노임"/>
      <sheetName val="맨홀수량산출"/>
      <sheetName val="E.P.T수량산출서"/>
      <sheetName val="교각별수량"/>
      <sheetName val="단가일람"/>
      <sheetName val="단가적용기준"/>
      <sheetName val="돈암사업"/>
      <sheetName val="직접인건비"/>
      <sheetName val="깨기수량"/>
      <sheetName val="보험료산출"/>
      <sheetName val="설비내역서"/>
      <sheetName val="전기내역서"/>
      <sheetName val="SW개발대상목록(기능점수)"/>
      <sheetName val="05년"/>
      <sheetName val="6공구(당초)"/>
      <sheetName val="일위목차"/>
      <sheetName val="통합"/>
      <sheetName val="Calcs"/>
      <sheetName val="woo(mac)"/>
      <sheetName val="근생APT-신마감"/>
      <sheetName val="복지관_FIART"/>
      <sheetName val="근생APT-FIART"/>
      <sheetName val="근생-FIART"/>
      <sheetName val="설계내역"/>
      <sheetName val="골재집계"/>
      <sheetName val="공종별 집계"/>
      <sheetName val="호안공"/>
      <sheetName val="공통부대비"/>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우棌"/>
      <sheetName val="회로내역(승인䠎"/>
      <sheetName val="회로내역(승인Ԉ"/>
      <sheetName val="TARGET"/>
      <sheetName val="유지관_x0000_"/>
      <sheetName val="40총괄"/>
      <sheetName val="40집계"/>
      <sheetName val="총_x0000_ϭ"/>
      <sheetName val="우륀"/>
      <sheetName val="식재ط"/>
      <sheetName val="총蚨ϖ"/>
      <sheetName val="총蓨ώ"/>
      <sheetName val="총벝l"/>
      <sheetName val="총벝ê"/>
      <sheetName val="총_x0002__x0000_"/>
      <sheetName val="참조"/>
      <sheetName val="단락전류-A"/>
      <sheetName val="간접"/>
      <sheetName val="사업수지"/>
      <sheetName val="23"/>
      <sheetName val="총ꊐ˕"/>
      <sheetName val="지급자재조서"/>
      <sheetName val="총_x0010__x0000_"/>
      <sheetName val="총"/>
      <sheetName val="총肸"/>
      <sheetName val="총Ῐᅯ"/>
      <sheetName val="총缀⇐"/>
      <sheetName val="총葨ù"/>
      <sheetName val="총_x0005__x0000_"/>
      <sheetName val="총䮘໪"/>
      <sheetName val="총ꘓÀ"/>
      <sheetName val="총鎠ັ"/>
      <sheetName val="총㳨⎱"/>
      <sheetName val="총౐ʥ"/>
      <sheetName val="총ꊐʮ"/>
      <sheetName val="안정검토(온1"/>
      <sheetName val="안정검토(온1렷"/>
      <sheetName val="총_xdfcc_"/>
      <sheetName val="암거ၒ"/>
      <sheetName val="원본"/>
      <sheetName val="24.보증금(전신전화가입권)"/>
      <sheetName val="계정code"/>
      <sheetName val="시산표"/>
      <sheetName val="비교1"/>
      <sheetName val="평가데이터"/>
      <sheetName val="주식"/>
      <sheetName val="직접경비"/>
      <sheetName val="식재품셈"/>
      <sheetName val="수량산출서-2"/>
      <sheetName val="우수공"/>
      <sheetName val="경비2내역"/>
      <sheetName val="95년12월말"/>
      <sheetName val="분양가표"/>
      <sheetName val="3.CCTV설비공사"/>
      <sheetName val="일반수량총괄집계"/>
      <sheetName val="잔공사현황"/>
      <sheetName val="토공"/>
      <sheetName val="CVT산정"/>
      <sheetName val="b"/>
      <sheetName val="군자4교하부-Ö_x0000_"/>
      <sheetName val="회사기초자료"/>
      <sheetName val="단漰_x001d_潼"/>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H-PILE수량집계"/>
      <sheetName val="하도관리"/>
      <sheetName val="확약서"/>
      <sheetName val="석축설면"/>
      <sheetName val="초기화면"/>
      <sheetName val="중기단가목록"/>
      <sheetName val="설계내역서"/>
      <sheetName val="일위내역"/>
      <sheetName val="토적"/>
      <sheetName val="현장식당(1)"/>
      <sheetName val="가시설단위수량"/>
      <sheetName val="eq_data"/>
      <sheetName val="현장관리비"/>
      <sheetName val="제품별"/>
      <sheetName val="1.2.1 마루높이결정"/>
      <sheetName val="부적합유형"/>
      <sheetName val="부적합 유형"/>
      <sheetName val="[TOTAL.xls]______D_2001_______3"/>
      <sheetName val="[TOTAL.xls]______D_2001_______2"/>
      <sheetName val="[TOTAL.xls]______D_2001_______4"/>
      <sheetName val="단 box"/>
      <sheetName val="공내역"/>
      <sheetName val="3BL공동구 수_x0000_"/>
      <sheetName val="3BL공동구 수嚠"/>
      <sheetName val="3BL공동구 수吐"/>
      <sheetName val="기초분물량표"/>
      <sheetName val="설치물량표"/>
      <sheetName val="철거분물량표"/>
      <sheetName val="원설계"/>
      <sheetName val="수량"/>
      <sheetName val="부표단가,총괄표"/>
      <sheetName val="진고설계"/>
      <sheetName val="벽산건설"/>
      <sheetName val="FORM-0"/>
      <sheetName val="양수장"/>
      <sheetName val="양수장내역"/>
      <sheetName val="1.개요"/>
      <sheetName val="품셈TABLE"/>
      <sheetName val="시점교대"/>
      <sheetName val="총괄BOQ"/>
      <sheetName val="내역(전체)"/>
      <sheetName val="입력"/>
      <sheetName val="암거날개벽"/>
      <sheetName val="금주1교"/>
      <sheetName val="철근량"/>
      <sheetName val="신림자금"/>
      <sheetName val=" 총괄표"/>
      <sheetName val="노무단가"/>
      <sheetName val="EQ-R1"/>
      <sheetName val="수목단가"/>
      <sheetName val="시설수량표"/>
      <sheetName val="식재수량표"/>
      <sheetName val="설계서을"/>
      <sheetName val="가압장구체수량산출서"/>
      <sheetName val="집수정(600-700)"/>
      <sheetName val="데이터"/>
      <sheetName val=" 내역"/>
      <sheetName val="이름정의"/>
      <sheetName val="TEST1"/>
      <sheetName val="내역서01"/>
      <sheetName val="INFO"/>
      <sheetName val="지장물C"/>
      <sheetName val="투찰금액"/>
      <sheetName val="REINF."/>
      <sheetName val="SKETCH"/>
      <sheetName val="LOADS"/>
      <sheetName val="design criteria"/>
      <sheetName val="CHECK1"/>
      <sheetName val="Bill 2.2 Villa 2 beds"/>
      <sheetName val="一発シート"/>
      <sheetName val="노무비(전지2기)"/>
      <sheetName val="노임단가표"/>
      <sheetName val="소일위대가코드표"/>
      <sheetName val="날개벽(시점좌측)"/>
      <sheetName val="내역(입찰)"/>
      <sheetName val="건축공사 집계표"/>
      <sheetName val="골조"/>
      <sheetName val="외천교"/>
      <sheetName val="표지 (2)"/>
      <sheetName val="지사인원사무실"/>
      <sheetName val="DOGI"/>
      <sheetName val="원가서"/>
      <sheetName val="물가시세표"/>
      <sheetName val="감액총괄표"/>
      <sheetName val="내역(영일)"/>
      <sheetName val="관람석제출"/>
      <sheetName val="총집계표"/>
      <sheetName val="공양식"/>
      <sheetName val="진행 DATA (2)"/>
      <sheetName val="품의양"/>
      <sheetName val="계수시트"/>
      <sheetName val="골조시행"/>
      <sheetName val="BOX1"/>
      <sheetName val="제안서입력"/>
      <sheetName val="절감계산"/>
      <sheetName val="전체내역 (2)"/>
      <sheetName val="c_balju"/>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설계산출기초"/>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안정검토(온1瀀"/>
      <sheetName val="안정검토(온1瀕"/>
      <sheetName val="식재퀀濟叏"/>
      <sheetName val="식재က"/>
      <sheetName val="식재Ⴒ꿦휅"/>
      <sheetName val="교량"/>
      <sheetName val="설계조정율"/>
      <sheetName val="배수장공사비"/>
      <sheetName val="가설"/>
      <sheetName val="경상"/>
      <sheetName val="대상공사(조_x0011__x0000__x0000_"/>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입찰보고"/>
      <sheetName val="가도공"/>
      <sheetName val="예산계획"/>
      <sheetName val="산출내역서"/>
      <sheetName val="전기일위목록"/>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DHEQSU_x0000__x0000_"/>
      <sheetName val="94"/>
      <sheetName val="TARG＠ͷ"/>
      <sheetName val="설䨕쟛ꀀ"/>
      <sheetName val="예산조서"/>
      <sheetName val="BREAKDOWN(철거설치_x0011_"/>
      <sheetName val="BREAKDOWN(철거설치Æ"/>
      <sheetName val="안정검토(온1ȕ"/>
      <sheetName val="일반부표"/>
      <sheetName val="일위산출"/>
      <sheetName val="총Ć_x0000_"/>
      <sheetName val="[TOTAL.xls]__4_c_1_________TO_2"/>
      <sheetName val="최적단면"/>
      <sheetName val="일위집계표"/>
      <sheetName val="유화"/>
      <sheetName val="98NS-N"/>
      <sheetName val="工관리비율"/>
      <sheetName val="9811"/>
      <sheetName val="도급자재"/>
      <sheetName val="실행(표지,갑,을)"/>
      <sheetName val="의정부문예회관변경내역"/>
      <sheetName val="변경증감내역서"/>
      <sheetName val="공통비"/>
      <sheetName val="충주"/>
      <sheetName val="TTL"/>
      <sheetName val="특수선일위대가"/>
      <sheetName val="공문(신)"/>
      <sheetName val="eq. mobilization"/>
      <sheetName val="쌍송교"/>
      <sheetName val="조건 (A)"/>
      <sheetName val="(포장)BOQ-실적공사"/>
      <sheetName val="b_balju_cho"/>
      <sheetName val="샘플표⁑"/>
      <sheetName val="샘플표⣨"/>
      <sheetName val="샘플표쁑"/>
      <sheetName val="샘플표샨"/>
      <sheetName val="견적내역서"/>
      <sheetName val="2.재료비"/>
      <sheetName val="1.인건비"/>
      <sheetName val="횡배수관"/>
      <sheetName val="중간부"/>
      <sheetName val="내역(2000년)"/>
      <sheetName val="일집"/>
      <sheetName val="총?"/>
      <sheetName val="안"/>
      <sheetName val="간접비"/>
      <sheetName val="인사자료총집계"/>
      <sheetName val="CAT_5"/>
      <sheetName val="인부신상자료"/>
      <sheetName val="연락처"/>
      <sheetName val="Sheet16"/>
      <sheetName val="_______________2021______2021_2"/>
      <sheetName val="ITB COST"/>
      <sheetName val="건축2"/>
      <sheetName val="인천제철"/>
      <sheetName val="DAN"/>
      <sheetName val="백호우계수"/>
      <sheetName val="노무비단가"/>
      <sheetName val="자  재"/>
      <sheetName val="건축외주"/>
      <sheetName val="공사요율"/>
      <sheetName val="노임단가명세표"/>
      <sheetName val="단중표"/>
      <sheetName val="초기화면1"/>
      <sheetName val="음봉방향"/>
      <sheetName val="GI-LIST"/>
      <sheetName val="가설건물"/>
      <sheetName val="1차 내역서"/>
      <sheetName val="토적계산서"/>
      <sheetName val="제잡비계산"/>
      <sheetName val="지불내역(장비비)"/>
      <sheetName val="실행예산"/>
      <sheetName val="_Users_USER_Downloads_________2"/>
      <sheetName val="MEMORY"/>
      <sheetName val="지원5월"/>
      <sheetName val="cash"/>
      <sheetName val="업무분장"/>
      <sheetName val="급수공사"/>
      <sheetName val="kich thuoc"/>
      <sheetName val="DTHH"/>
      <sheetName val="Bill_2_2_Villa_2_beds"/>
      <sheetName val="교각토공"/>
      <sheetName val="각형맨홀"/>
      <sheetName val="설계명세"/>
      <sheetName val="1.설계기준 "/>
      <sheetName val="배수내역"/>
      <sheetName val="집 계 표"/>
      <sheetName val="CAPVC"/>
      <sheetName val="토목내역"/>
      <sheetName val=" 갑  지 "/>
      <sheetName val="BM"/>
      <sheetName val="Adimi bldg"/>
      <sheetName val="Pump House"/>
      <sheetName val="Fuel Regu Station"/>
      <sheetName val="FRP배관단가(만수)"/>
      <sheetName val="만수배관단가"/>
      <sheetName val="주안3차A-_x0000_"/>
      <sheetName val="샘플표⃨"/>
      <sheetName val="토사聢ἂ堃ꊐ"/>
      <sheetName val="3BL공동구 수_x0005_"/>
      <sheetName val="2.1  노무비 평균단가산출"/>
      <sheetName val="[TOTAL.xls]______D_2001_______5"/>
      <sheetName val="군자4교하부-ז_x0000_"/>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ow r="1">
          <cell r="A1" t="str">
            <v>단  종</v>
          </cell>
        </row>
      </sheetData>
      <sheetData sheetId="769" refreshError="1"/>
      <sheetData sheetId="770" refreshError="1"/>
      <sheetData sheetId="771" refreshError="1"/>
      <sheetData sheetId="772" refreshError="1"/>
      <sheetData sheetId="773" refreshError="1"/>
      <sheetData sheetId="774" refreshError="1"/>
      <sheetData sheetId="775">
        <row r="1">
          <cell r="A1" t="str">
            <v>단  종</v>
          </cell>
        </row>
      </sheetData>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row r="1">
          <cell r="A1" t="str">
            <v>단  종</v>
          </cell>
        </row>
      </sheetData>
      <sheetData sheetId="822">
        <row r="1">
          <cell r="A1" t="str">
            <v>단  종</v>
          </cell>
        </row>
      </sheetData>
      <sheetData sheetId="823">
        <row r="1">
          <cell r="A1" t="str">
            <v>단  종</v>
          </cell>
        </row>
      </sheetData>
      <sheetData sheetId="824"/>
      <sheetData sheetId="825"/>
      <sheetData sheetId="826">
        <row r="1">
          <cell r="A1" t="str">
            <v>단  종</v>
          </cell>
        </row>
      </sheetData>
      <sheetData sheetId="827">
        <row r="1">
          <cell r="A1" t="str">
            <v>단  종</v>
          </cell>
        </row>
      </sheetData>
      <sheetData sheetId="828">
        <row r="1">
          <cell r="A1" t="str">
            <v>단  종</v>
          </cell>
        </row>
      </sheetData>
      <sheetData sheetId="829">
        <row r="1">
          <cell r="A1" t="str">
            <v>단  종</v>
          </cell>
        </row>
      </sheetData>
      <sheetData sheetId="830">
        <row r="1">
          <cell r="A1" t="str">
            <v>단  종</v>
          </cell>
        </row>
      </sheetData>
      <sheetData sheetId="831">
        <row r="1">
          <cell r="A1" t="str">
            <v>단  종</v>
          </cell>
        </row>
      </sheetData>
      <sheetData sheetId="832">
        <row r="1">
          <cell r="A1" t="str">
            <v>단  종</v>
          </cell>
        </row>
      </sheetData>
      <sheetData sheetId="833">
        <row r="1">
          <cell r="A1" t="str">
            <v>단  종</v>
          </cell>
        </row>
      </sheetData>
      <sheetData sheetId="834">
        <row r="1">
          <cell r="A1" t="str">
            <v>단  종</v>
          </cell>
        </row>
      </sheetData>
      <sheetData sheetId="835">
        <row r="1">
          <cell r="A1" t="str">
            <v>단  종</v>
          </cell>
        </row>
      </sheetData>
      <sheetData sheetId="836"/>
      <sheetData sheetId="837">
        <row r="1">
          <cell r="A1" t="str">
            <v>단  종</v>
          </cell>
        </row>
      </sheetData>
      <sheetData sheetId="838">
        <row r="1">
          <cell r="A1" t="str">
            <v>단  종</v>
          </cell>
        </row>
      </sheetData>
      <sheetData sheetId="839">
        <row r="1">
          <cell r="A1" t="str">
            <v>단  종</v>
          </cell>
        </row>
      </sheetData>
      <sheetData sheetId="840">
        <row r="1">
          <cell r="A1" t="str">
            <v>단  종</v>
          </cell>
        </row>
      </sheetData>
      <sheetData sheetId="841"/>
      <sheetData sheetId="842"/>
      <sheetData sheetId="843">
        <row r="1">
          <cell r="A1" t="str">
            <v>단  종</v>
          </cell>
        </row>
      </sheetData>
      <sheetData sheetId="844"/>
      <sheetData sheetId="845"/>
      <sheetData sheetId="846"/>
      <sheetData sheetId="847">
        <row r="1">
          <cell r="A1" t="str">
            <v>단  종</v>
          </cell>
        </row>
      </sheetData>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refreshError="1"/>
      <sheetData sheetId="872" refreshError="1"/>
      <sheetData sheetId="873" refreshError="1"/>
      <sheetData sheetId="874" refreshError="1"/>
      <sheetData sheetId="875"/>
      <sheetData sheetId="876"/>
      <sheetData sheetId="877" refreshError="1"/>
      <sheetData sheetId="878"/>
      <sheetData sheetId="879"/>
      <sheetData sheetId="880" refreshError="1"/>
      <sheetData sheetId="881"/>
      <sheetData sheetId="882"/>
      <sheetData sheetId="883"/>
      <sheetData sheetId="884"/>
      <sheetData sheetId="885" refreshError="1"/>
      <sheetData sheetId="886" refreshError="1"/>
      <sheetData sheetId="887"/>
      <sheetData sheetId="888" refreshError="1"/>
      <sheetData sheetId="889" refreshError="1"/>
      <sheetData sheetId="890" refreshError="1"/>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refreshError="1"/>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sheetData sheetId="989"/>
      <sheetData sheetId="990"/>
      <sheetData sheetId="991"/>
      <sheetData sheetId="992" refreshError="1"/>
      <sheetData sheetId="993"/>
      <sheetData sheetId="994"/>
      <sheetData sheetId="995"/>
      <sheetData sheetId="996" refreshError="1"/>
      <sheetData sheetId="997"/>
      <sheetData sheetId="998"/>
      <sheetData sheetId="999"/>
      <sheetData sheetId="1000"/>
      <sheetData sheetId="1001" refreshError="1"/>
      <sheetData sheetId="1002" refreshError="1"/>
      <sheetData sheetId="1003"/>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sheetData sheetId="1029"/>
      <sheetData sheetId="1030"/>
      <sheetData sheetId="1031"/>
      <sheetData sheetId="1032"/>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sheetData sheetId="1089"/>
      <sheetData sheetId="1090"/>
      <sheetData sheetId="1091" refreshError="1"/>
      <sheetData sheetId="1092" refreshError="1"/>
      <sheetData sheetId="1093" refreshError="1"/>
      <sheetData sheetId="1094" refreshError="1"/>
      <sheetData sheetId="1095" refreshError="1"/>
      <sheetData sheetId="1096"/>
      <sheetData sheetId="1097"/>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sheetData sheetId="1125"/>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refreshError="1"/>
      <sheetData sheetId="1202" refreshError="1"/>
      <sheetData sheetId="1203" refreshError="1"/>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sheetData sheetId="1493"/>
      <sheetData sheetId="1494"/>
      <sheetData sheetId="1495"/>
      <sheetData sheetId="1496"/>
      <sheetData sheetId="1497"/>
      <sheetData sheetId="1498"/>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내역"/>
      <sheetName val="소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가시-파으박기(디젤햄머)"/>
      <sheetName val="말뚝물량"/>
      <sheetName val="3BL공동구 수량"/>
      <sheetName val="99-05-10-서울대관련(내역서-1수정중)"/>
      <sheetName val="계화배수"/>
      <sheetName val="단가표"/>
      <sheetName val="일위대가목차"/>
      <sheetName val="데이타"/>
      <sheetName val="식재인부"/>
      <sheetName val="BSD (2)"/>
      <sheetName val="교통대책내역"/>
      <sheetName val="내역서(총)"/>
      <sheetName val="내역서"/>
      <sheetName val="Total"/>
      <sheetName val="영동(D)"/>
      <sheetName val="Customer Databas"/>
      <sheetName val="Cover"/>
      <sheetName val="관람석제출"/>
      <sheetName val="일위대가"/>
      <sheetName val="hvac내역서(제어동)"/>
      <sheetName val="대비"/>
      <sheetName val="수량산출서"/>
      <sheetName val="전기일위대가"/>
      <sheetName val="차액보증"/>
      <sheetName val="Proposal"/>
      <sheetName val="도급"/>
      <sheetName val="가공비"/>
      <sheetName val="Sheet1"/>
      <sheetName val="JUCKEYK"/>
      <sheetName val="세부내역"/>
      <sheetName val="금액집계"/>
      <sheetName val="N賃率-職"/>
      <sheetName val=" 견적서"/>
      <sheetName val="INPUT"/>
      <sheetName val="BSD _2_"/>
      <sheetName val="full (2)"/>
      <sheetName val="도급양식"/>
      <sheetName val="수량산출"/>
      <sheetName val="공사비 내역 (가)"/>
      <sheetName val="20관리비율"/>
      <sheetName val="설계서"/>
      <sheetName val="토공사"/>
      <sheetName val="건축원가계산서"/>
      <sheetName val="보도경계블럭"/>
      <sheetName val="준검 내역서"/>
      <sheetName val="CODE"/>
      <sheetName val="토목"/>
      <sheetName val="금액내역서"/>
      <sheetName val="투찰"/>
      <sheetName val="공사비집계"/>
      <sheetName val="wall"/>
      <sheetName val="교각1"/>
      <sheetName val="list price"/>
      <sheetName val="ELECTRIC"/>
      <sheetName val="을"/>
      <sheetName val="소비자가"/>
      <sheetName val="물량표"/>
      <sheetName val="FB25JN"/>
      <sheetName val="단면(RW1)"/>
      <sheetName val="상 부"/>
      <sheetName val="TEL"/>
      <sheetName val="토공(완충)"/>
      <sheetName val="건축집계표"/>
      <sheetName val="경비2내역"/>
      <sheetName val="분전반"/>
      <sheetName val="unit 4"/>
      <sheetName val="광진통합기성내역"/>
      <sheetName val="건축내역"/>
      <sheetName val="I.설계조건"/>
      <sheetName val="factor"/>
      <sheetName val="여과지동"/>
      <sheetName val="기초자료"/>
      <sheetName val="서울대규장각(가시설흙막이)"/>
      <sheetName val="조경"/>
      <sheetName val="노원열병합  건축공사기성내역서"/>
      <sheetName val="설계조건"/>
      <sheetName val="안정계산"/>
      <sheetName val="단면검토"/>
      <sheetName val="BLOCK(1)"/>
      <sheetName val="GRDBS"/>
      <sheetName val="조명시설"/>
      <sheetName val="BID"/>
      <sheetName val="공사원가계산서"/>
      <sheetName val="RCD-두부정리_x0000_ꘄŤ_x0000__x0004__x0000__x0000__x0000__x0000__x0000__x0000_휰Ť_x0000__x0000__x0000__x0000__x0000__x0000__x0000__x0000_ꐨŤ"/>
      <sheetName val="6호기"/>
      <sheetName val="예산M12A"/>
      <sheetName val="전산망"/>
      <sheetName val="fitting"/>
      <sheetName val="공사비내역서"/>
      <sheetName val="내역"/>
      <sheetName val="영업소실적"/>
      <sheetName val="7.5.2 BOQ Summary "/>
      <sheetName val="Sheet2"/>
      <sheetName val="노임변동률"/>
      <sheetName val="danga"/>
      <sheetName val="ilch"/>
      <sheetName val="변화치수"/>
      <sheetName val="설계개요"/>
      <sheetName val="재집"/>
      <sheetName val="직재"/>
      <sheetName val="차량구입"/>
      <sheetName val="날개벽(좌,우=45도,75도)"/>
      <sheetName val="단위수량"/>
      <sheetName val="맨홀토공수량"/>
      <sheetName val="단면가정"/>
      <sheetName val="data1"/>
      <sheetName val="원형맨홀수량"/>
      <sheetName val="WO"/>
      <sheetName val="부표총괄"/>
      <sheetName val="지장물C"/>
      <sheetName val="터파기및재료"/>
      <sheetName val="견적서"/>
      <sheetName val="소방사항"/>
      <sheetName val="수량분배표"/>
      <sheetName val="Sheet3"/>
      <sheetName val="차수"/>
      <sheetName val="b_gunmul"/>
      <sheetName val="b_balju (2)"/>
      <sheetName val="원가"/>
      <sheetName val="단중표"/>
      <sheetName val="SE-611"/>
      <sheetName val="제경비"/>
      <sheetName val="단가표 "/>
      <sheetName val="원가계산"/>
      <sheetName val="공사비예산서(토목분)"/>
      <sheetName val="예산서"/>
      <sheetName val="공사비총괄표"/>
      <sheetName val="전기"/>
      <sheetName val="공사개요"/>
      <sheetName val="대전월평내역"/>
      <sheetName val="단가조사"/>
      <sheetName val="1.우편집중내역서"/>
      <sheetName val="공틀공사"/>
      <sheetName val="부대대비"/>
      <sheetName val="냉연집계"/>
      <sheetName val="단면치수"/>
      <sheetName val="Macro(전선)"/>
      <sheetName val="8월현금흐름표"/>
      <sheetName val="DI1"/>
      <sheetName val="UR2-Calculation"/>
      <sheetName val="Sheet5"/>
      <sheetName val="날개벽"/>
      <sheetName val="옹벽"/>
      <sheetName val="내역집계표_소방"/>
      <sheetName val="수문보고"/>
      <sheetName val="건축"/>
      <sheetName val="직접비"/>
      <sheetName val="시추주상도"/>
      <sheetName val="#REF"/>
      <sheetName val="출역 "/>
      <sheetName val="토사(PE)"/>
      <sheetName val="단면 (2)"/>
      <sheetName val="ML"/>
      <sheetName val="공통가설"/>
      <sheetName val="경산"/>
      <sheetName val="DATA"/>
      <sheetName val="3련 BOX"/>
      <sheetName val="1.설계기준"/>
      <sheetName val="RCD-STRAND_PILE_압입및굴착"/>
      <sheetName val="BSD_(2)"/>
      <sheetName val="3BL공동구_수량"/>
      <sheetName val="공사비_내역_(가)"/>
      <sheetName val="Customer_Databas"/>
      <sheetName val="금액"/>
      <sheetName val="직노"/>
      <sheetName val="CALCULATION"/>
      <sheetName val="DESIGN_CRETERIA"/>
      <sheetName val="2.설계제원"/>
      <sheetName val="RCD-두부정리_x0000_ꘄŤ_x0004__x0000_휰ŤꐨŤ&amp;)[99-05-10-서울"/>
      <sheetName val="연습"/>
      <sheetName val="FAB별"/>
      <sheetName val="견"/>
      <sheetName val="공문"/>
      <sheetName val="공통비"/>
      <sheetName val="노임"/>
      <sheetName val="시멘트"/>
      <sheetName val="direct"/>
      <sheetName val="wage"/>
      <sheetName val="DR(SUM)"/>
      <sheetName val="TL(SUM)"/>
      <sheetName val="TB-내역서"/>
      <sheetName val="산출내역서집계표"/>
      <sheetName val="RCD-두부정리?ꘄŤ?_x0004_??????휰Ť????????ꐨŤ"/>
      <sheetName val="ABUT수량-A1"/>
      <sheetName val="지급자재"/>
      <sheetName val="단가대비"/>
      <sheetName val="표지"/>
      <sheetName val="A-4"/>
      <sheetName val="세부내역서(전기)"/>
      <sheetName val="도급잔고내역"/>
      <sheetName val="내역표지"/>
      <sheetName val="단가산출서 (2)"/>
      <sheetName val="단가산출서"/>
      <sheetName val="토목공종세부집계"/>
      <sheetName val="FRT_O"/>
      <sheetName val="FAB_I"/>
      <sheetName val="RCD-STRAND_PILE_압입및굴착4"/>
      <sheetName val="RCD-STRAND_PILE_압입및굴착1"/>
      <sheetName val="RCD-STRAND_PILE_압입및굴착2"/>
      <sheetName val="RCD-STRAND_PILE_압입및굴착3"/>
      <sheetName val="단가조사-1"/>
      <sheetName val="단가조사-2"/>
      <sheetName val="가설공사내역"/>
      <sheetName val="건축내역서"/>
      <sheetName val="Y-WORK"/>
      <sheetName val="PAINT"/>
      <sheetName val="I一般比"/>
      <sheetName val="98수문일위"/>
      <sheetName val="실행철강하도"/>
      <sheetName val="부대공"/>
      <sheetName val="갑지(추정)"/>
      <sheetName val="Indirect Cost"/>
      <sheetName val="입찰안"/>
      <sheetName val="RCD-두부정리?ꘄŤ_x0004_?휰ŤꐨŤ&amp;)[99-05-10-서울"/>
      <sheetName val="EACT10"/>
      <sheetName val="당초수량"/>
      <sheetName val="자재집계표"/>
      <sheetName val="실행내역"/>
      <sheetName val="h-013211-2"/>
      <sheetName val="갑지1"/>
      <sheetName val="COPING"/>
      <sheetName val="대치판정"/>
      <sheetName val="kimre scrubber"/>
      <sheetName val="백암비스타내역"/>
      <sheetName val="CAL"/>
      <sheetName val="WORK"/>
      <sheetName val="화산경계"/>
      <sheetName val="간선계산"/>
      <sheetName val="단가산출"/>
      <sheetName val="현금"/>
      <sheetName val="GiaVT"/>
      <sheetName val="gVL"/>
      <sheetName val="교육종류"/>
      <sheetName val="퇴비산출근거"/>
      <sheetName val="BQ"/>
      <sheetName val="개요"/>
      <sheetName val="DATE"/>
      <sheetName val="기초공"/>
      <sheetName val="기둥(원형)"/>
      <sheetName val="사용자정의"/>
      <sheetName val="제품표준규격"/>
      <sheetName val="원가계산서"/>
      <sheetName val="문학간접"/>
      <sheetName val="시행예산"/>
      <sheetName val="제원.설계조건"/>
      <sheetName val="회사99"/>
      <sheetName val="REQDELTA"/>
      <sheetName val="SPEC"/>
      <sheetName val="난방열교"/>
      <sheetName val="급탕열교"/>
      <sheetName val="OHU"/>
      <sheetName val="dg"/>
      <sheetName val="입출재고현황 (2)"/>
      <sheetName val="품셈TABLE"/>
      <sheetName val="A"/>
      <sheetName val="CONCRETE"/>
      <sheetName val="물량산출근거"/>
      <sheetName val="지주목시비량산출서"/>
      <sheetName val="SUMMARY"/>
      <sheetName val="감리을"/>
      <sheetName val="노무비"/>
      <sheetName val="횡배수관토공수량"/>
      <sheetName val="3.일반설비"/>
      <sheetName val="단가조사표"/>
      <sheetName val="RCD-두부정리_ꘄŤ__x0004_______휰Ť________ꐨŤ"/>
      <sheetName val="을 2"/>
      <sheetName val="표지 (2)"/>
      <sheetName val="을지"/>
      <sheetName val="신우"/>
      <sheetName val="을 1"/>
      <sheetName val="손익분석"/>
      <sheetName val="list_price"/>
      <sheetName val="_견적서"/>
      <sheetName val="상_부"/>
      <sheetName val="BSD__2_"/>
      <sheetName val="준검_내역서"/>
      <sheetName val="full_(2)"/>
      <sheetName val="unit_4"/>
      <sheetName val="DATA(BAC)"/>
      <sheetName val="견적내용입력"/>
      <sheetName val="견적서세부내용"/>
      <sheetName val="8.PILE  (돌출)"/>
      <sheetName val="설직재-1"/>
      <sheetName val="간접비"/>
      <sheetName val="설계명세서"/>
      <sheetName val="토공계산서(부체도로)"/>
      <sheetName val="실행예산"/>
      <sheetName val="통신물량"/>
      <sheetName val="말뚝지지력산정"/>
      <sheetName val="(2)"/>
      <sheetName val="발신정보"/>
      <sheetName val="90.03실행 "/>
      <sheetName val="단가대비표"/>
      <sheetName val="설명서"/>
      <sheetName val="예정공정표"/>
      <sheetName val="표지1"/>
      <sheetName val="BRAZIL"/>
      <sheetName val="기계내역서"/>
      <sheetName val="깨기"/>
      <sheetName val="간접"/>
      <sheetName val="집계표"/>
      <sheetName val="F4-F7"/>
      <sheetName val="정공공사"/>
      <sheetName val="원가입력"/>
      <sheetName val="CAPVC"/>
      <sheetName val="롤러"/>
      <sheetName val="장비"/>
      <sheetName val="노무"/>
      <sheetName val="근생APT-신마감"/>
      <sheetName val="복지관_FIART"/>
      <sheetName val="근생APT-FIART"/>
      <sheetName val="근생-FIART"/>
      <sheetName val="design criteria"/>
      <sheetName val="plan&amp;section of foundation"/>
      <sheetName val="내역(전체)"/>
      <sheetName val="통합"/>
      <sheetName val="건축공사"/>
      <sheetName val="직공비"/>
      <sheetName val="수원공"/>
      <sheetName val="Earthwork"/>
      <sheetName val="일위대가표(DEEP)"/>
      <sheetName val="MOTOR"/>
      <sheetName val="총괄표"/>
      <sheetName val="Sheet15"/>
      <sheetName val="2공구산출내역"/>
      <sheetName val="1.설계조건"/>
      <sheetName val="협조전"/>
      <sheetName val="CAL."/>
      <sheetName val="PRICE-COMP"/>
      <sheetName val="220 (2)"/>
      <sheetName val="부하LOAD"/>
      <sheetName val="1-1"/>
      <sheetName val="01"/>
      <sheetName val="1단계"/>
      <sheetName val="BAY별 원가표준"/>
      <sheetName val="기본자료(실행)"/>
      <sheetName val="부재예실"/>
      <sheetName val="단위세대"/>
      <sheetName val="hvac(제어동)"/>
      <sheetName val="목공집계"/>
      <sheetName val="Sheet10"/>
      <sheetName val="내역서 "/>
      <sheetName val="관급단가"/>
      <sheetName val="기본일위"/>
      <sheetName val="99노임기준"/>
      <sheetName val="품종별-이름"/>
      <sheetName val="eq_data"/>
      <sheetName val="대우단가(풍산)"/>
      <sheetName val="NEWDRAW"/>
      <sheetName val="자료"/>
      <sheetName val="공사내역서(을)실행"/>
      <sheetName val="잔수량(작성)"/>
      <sheetName val="2.대외공문"/>
      <sheetName val="MM"/>
      <sheetName val="8. 내진해석"/>
      <sheetName val="설변물량"/>
      <sheetName val="APT내역"/>
      <sheetName val="현황"/>
      <sheetName val="퍼스트"/>
      <sheetName val="토목 (2)"/>
      <sheetName val="직접인건비"/>
      <sheetName val="노임단가"/>
      <sheetName val="노임이"/>
      <sheetName val="9GNG운반"/>
      <sheetName val="사용성검토"/>
      <sheetName val="일위대가표"/>
      <sheetName val="Area"/>
      <sheetName val="CostData"/>
      <sheetName val="IncomeData"/>
      <sheetName val="PropertyData"/>
      <sheetName val="Project Brief"/>
      <sheetName val="토공사(단지)"/>
      <sheetName val="경비"/>
      <sheetName val="터널조도"/>
      <sheetName val="별표 "/>
      <sheetName val="품셈표"/>
      <sheetName val="Macro1"/>
      <sheetName val="2002상반기노임기준"/>
      <sheetName val="AH-1 "/>
      <sheetName val="첨부파일"/>
      <sheetName val="RAHMEN"/>
      <sheetName val="해평견적"/>
      <sheetName val="작성"/>
      <sheetName val="전체공사"/>
      <sheetName val="발주수량표"/>
      <sheetName val="본사인상전"/>
      <sheetName val="소방"/>
      <sheetName val="건축(충일분)"/>
      <sheetName val="재무가정"/>
      <sheetName val="ITEM"/>
      <sheetName val="인건비"/>
      <sheetName val="기타 정보통신공사"/>
      <sheetName val="물가연동제"/>
      <sheetName val="VXXXXX"/>
      <sheetName val="부안일위"/>
      <sheetName val="전체"/>
      <sheetName val="물량표S"/>
      <sheetName val="물가자료"/>
      <sheetName val="목차"/>
      <sheetName val="주경기-오배수"/>
      <sheetName val="골조시행"/>
      <sheetName val="7682LA SKD(12.4)"/>
      <sheetName val="Door Works Billing-N.O"/>
      <sheetName val="D040416"/>
      <sheetName val="포장복구집계"/>
      <sheetName val="식재품셈"/>
      <sheetName val="변경내역"/>
      <sheetName val="기본DATA"/>
      <sheetName val="HW일위"/>
      <sheetName val="Customize Your Planner"/>
      <sheetName val="4월조사단가"/>
      <sheetName val="조명율표"/>
      <sheetName val="공주-교대(A1)"/>
      <sheetName val="Sheet4"/>
      <sheetName val="SS"/>
      <sheetName val="구분자"/>
      <sheetName val="일위목록"/>
      <sheetName val="ET2TOT"/>
      <sheetName val="2F 회의실견적(5_14 일대)"/>
      <sheetName val="ASEM내역"/>
      <sheetName val="하중계산"/>
      <sheetName val="type-F"/>
      <sheetName val="EKOG10건축"/>
      <sheetName val="관리비"/>
      <sheetName val="TIE-IN"/>
      <sheetName val="견적대비 견적서"/>
      <sheetName val="플랜트 설치"/>
      <sheetName val="3BL공동구_수량1"/>
      <sheetName val="BSD_(2)1"/>
      <sheetName val="Customer_Databas1"/>
      <sheetName val="full_(2)1"/>
      <sheetName val="unit_41"/>
      <sheetName val="_견적서1"/>
      <sheetName val="공사비_내역_(가)1"/>
      <sheetName val="BSD__2_1"/>
      <sheetName val="준검_내역서1"/>
      <sheetName val="단가표_"/>
      <sheetName val="b_balju_(2)"/>
      <sheetName val="RCD-두부정리ꘄŤ휰ŤꐨŤ"/>
      <sheetName val="노원열병합__건축공사기성내역서"/>
      <sheetName val="list_price1"/>
      <sheetName val="상_부1"/>
      <sheetName val="7_5_2_BOQ_Summary_"/>
      <sheetName val="I_설계조건"/>
      <sheetName val="2_설계제원"/>
      <sheetName val="1_우편집중내역서"/>
      <sheetName val="RCD-두부정리ꘄŤ휰ŤꐨŤ&amp;)[99-05-10-서울"/>
      <sheetName val="단가산출서_(2)"/>
      <sheetName val="RCD-두부정리?ꘄŤ???????휰Ť????????ꐨŤ"/>
      <sheetName val="RCD-두부정리?ꘄŤ?휰ŤꐨŤ&amp;)[99-05-10-서울"/>
      <sheetName val="kimre_scrubber"/>
      <sheetName val="출역_"/>
      <sheetName val="을_2"/>
      <sheetName val="표지_(2)"/>
      <sheetName val="을_1"/>
      <sheetName val="W1"/>
      <sheetName val="공사내역"/>
      <sheetName val="설계예산서"/>
      <sheetName val="SUMMARY(S)"/>
    </sheetNames>
    <sheetDataSet>
      <sheetData sheetId="0" refreshError="1"/>
      <sheetData sheetId="1"/>
      <sheetData sheetId="2"/>
      <sheetData sheetId="3"/>
      <sheetData sheetId="4"/>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2F 회의실견적(5_14 일대)"/>
      <sheetName val="직노"/>
      <sheetName val="민속촌메뉴"/>
      <sheetName val="20관리비율"/>
      <sheetName val="아산의전"/>
      <sheetName val="2F 회의실견적_5_14 일대_"/>
      <sheetName val="N賃率-職"/>
      <sheetName val="TABLE"/>
      <sheetName val="일위대가(가설)"/>
      <sheetName val="외주가공"/>
      <sheetName val="정부노임단가"/>
      <sheetName val="기초공"/>
      <sheetName val="기둥(원형)"/>
      <sheetName val="J直材4"/>
      <sheetName val="I一般比"/>
      <sheetName val="내역서"/>
      <sheetName val="Galaxy 소비자가격표"/>
      <sheetName val="수량산출"/>
      <sheetName val="제-노임"/>
      <sheetName val="제직재"/>
      <sheetName val="9GNG운반"/>
      <sheetName val="Total"/>
      <sheetName val="일위"/>
      <sheetName val="일위대가"/>
      <sheetName val="COPING"/>
      <sheetName val="Proposal"/>
      <sheetName val="직재"/>
      <sheetName val="토목내역"/>
      <sheetName val="남양시작동자105노65기1.3화1.2"/>
      <sheetName val="을"/>
      <sheetName val="실행내역"/>
      <sheetName val="손익분석"/>
      <sheetName val="단가표 "/>
      <sheetName val="Customer Databas"/>
      <sheetName val="전기일위대가"/>
      <sheetName val="Sheet1"/>
      <sheetName val="DATA(BAC)"/>
      <sheetName val="데이타"/>
      <sheetName val="DATA"/>
      <sheetName val="TEL"/>
      <sheetName val="노임단가 (2)"/>
      <sheetName val="기본일위"/>
      <sheetName val="설계명세서"/>
      <sheetName val="예산명세서"/>
      <sheetName val="자료입력"/>
      <sheetName val="3BL공동구 수량"/>
      <sheetName val="공통부대비"/>
      <sheetName val="예산서"/>
      <sheetName val="변화치수"/>
      <sheetName val="목차"/>
      <sheetName val="2F_회의실견적(5_14_일대)"/>
      <sheetName val="2F_회의실견적_5_14_일대_"/>
      <sheetName val="dt0301"/>
      <sheetName val="dtt0301"/>
      <sheetName val="깨기"/>
      <sheetName val="CONCRETE"/>
      <sheetName val="공사내역"/>
      <sheetName val="견적대비 견적서"/>
      <sheetName val="간접재료비산출표-27-30"/>
      <sheetName val="옹벽"/>
      <sheetName val="보도경계블럭"/>
      <sheetName val="건축내역"/>
      <sheetName val="danga"/>
      <sheetName val="ilch"/>
      <sheetName val="2F_회의실견적(5_14_일대)1"/>
      <sheetName val="2F_회의실견적_5_14_일대_1"/>
      <sheetName val="Galaxy_소비자가격표"/>
      <sheetName val="실행철강하도"/>
      <sheetName val="원형맨홀수량"/>
      <sheetName val="GRDBS"/>
      <sheetName val="Sheet6"/>
      <sheetName val="XL4Poppy"/>
      <sheetName val="부대내역"/>
      <sheetName val="치수표"/>
      <sheetName val="설계조건"/>
      <sheetName val="안정계산"/>
      <sheetName val="L형옹벽(key)"/>
      <sheetName val=" 견적서"/>
      <sheetName val="04상노임"/>
      <sheetName val="공사원가계산서"/>
      <sheetName val="일위_파일"/>
      <sheetName val="L형옹벽"/>
      <sheetName val="EACT10"/>
      <sheetName val="UserData"/>
      <sheetName val="11.단가비교표_"/>
      <sheetName val="16.기계경비산출내역_"/>
      <sheetName val="금액"/>
      <sheetName val="차액보증"/>
      <sheetName val="단면검토"/>
      <sheetName val="재1"/>
      <sheetName val="신우"/>
      <sheetName val="보차도경계석"/>
      <sheetName val="일위대가목록"/>
      <sheetName val="ABUT수량-A1"/>
      <sheetName val="기타 정보통신공사"/>
      <sheetName val="원가"/>
      <sheetName val="BID"/>
      <sheetName val="단가표"/>
      <sheetName val="단락전류-A"/>
      <sheetName val="CTEMCOST"/>
      <sheetName val="매크로"/>
      <sheetName val=""/>
      <sheetName val="개요"/>
      <sheetName val="FAB별"/>
      <sheetName val="Sheet3"/>
      <sheetName val="설직재-1"/>
      <sheetName val="관람석제출"/>
      <sheetName val="금액집계"/>
      <sheetName val="부하계산서"/>
      <sheetName val="9811"/>
      <sheetName val="산출근거"/>
      <sheetName val="BLOCK(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N賃率-職"/>
      <sheetName val=" HIT-&gt;HMC 견적(3900)"/>
      <sheetName val="일위대가"/>
      <sheetName val="2F 회의실견적(5_14 일대)"/>
      <sheetName val="정통부일위대가표"/>
      <sheetName val="일위대가(4층원격)"/>
      <sheetName val="ilch"/>
      <sheetName val="단가산출"/>
      <sheetName val="전기일위목록"/>
      <sheetName val="Y-WORK"/>
      <sheetName val="내역서2안"/>
      <sheetName val="직재"/>
      <sheetName val="시설물기초"/>
      <sheetName val="단가조사"/>
      <sheetName val="단가최종"/>
      <sheetName val="대가목록"/>
      <sheetName val="인건비"/>
      <sheetName val="기별(종합)"/>
      <sheetName val="일위_파일"/>
      <sheetName val="WORK"/>
      <sheetName val="사업수지"/>
      <sheetName val="DATA1"/>
      <sheetName val="수지예산"/>
      <sheetName val="Data Vol"/>
      <sheetName val="J直材4"/>
      <sheetName val="대가호표"/>
      <sheetName val="I一般比"/>
      <sheetName val="정부노임단가"/>
      <sheetName val="제직재"/>
      <sheetName val="설직재-1"/>
      <sheetName val="제-노임"/>
      <sheetName val="산출기초"/>
      <sheetName val="용소리교"/>
      <sheetName val="원형맨홀수량"/>
      <sheetName val="Mc1"/>
      <sheetName val="토적단위"/>
      <sheetName val="부대내역"/>
      <sheetName val="보할공정"/>
      <sheetName val="단위량"/>
      <sheetName val="재료집계표2"/>
      <sheetName val="토적집계표"/>
      <sheetName val="4.산출근거(추락방지)"/>
      <sheetName val="준검 내역서"/>
      <sheetName val="단가산출목록표"/>
      <sheetName val="설계명세서(선로)"/>
      <sheetName val="포장공사"/>
      <sheetName val="danga"/>
      <sheetName val="노임"/>
      <sheetName val="WPL"/>
      <sheetName val="기초자료"/>
      <sheetName val="가시설(TYPE-A)"/>
      <sheetName val="1-1평균터파기고(1)"/>
      <sheetName val="단가"/>
      <sheetName val="시설물일위"/>
      <sheetName val="인건-측정"/>
      <sheetName val="환율"/>
      <sheetName val="원가"/>
      <sheetName val="일위"/>
      <sheetName val="수량산출"/>
      <sheetName val="중기사용료"/>
      <sheetName val="요율"/>
      <sheetName val="갑지"/>
      <sheetName val="집계표"/>
      <sheetName val="연결임시"/>
      <sheetName val="9509"/>
      <sheetName val="일위대가(출입)"/>
      <sheetName val="기본계획"/>
      <sheetName val="을 1"/>
      <sheetName val="을 2"/>
      <sheetName val="96수출"/>
      <sheetName val="자재단가"/>
      <sheetName val="MOTOR"/>
      <sheetName val="공정집계_국별"/>
      <sheetName val="을"/>
      <sheetName val="20관리비율"/>
      <sheetName val="Galaxy 소비자가격표"/>
      <sheetName val="견적서"/>
      <sheetName val="입찰견적보고서"/>
      <sheetName val="SORCE1"/>
      <sheetName val="가시설단위수량"/>
      <sheetName val="단위수량"/>
      <sheetName val="제품TABLE"/>
      <sheetName val="MENU"/>
      <sheetName val="Sheet1"/>
      <sheetName val="BQ"/>
      <sheetName val="N賃率_職"/>
      <sheetName val="산출목록표"/>
      <sheetName val="월선수금"/>
      <sheetName val="직노"/>
      <sheetName val="단관데이터"/>
      <sheetName val="이형관데이터"/>
      <sheetName val="계산근거"/>
      <sheetName val="DS-최종"/>
      <sheetName val="단가기준"/>
      <sheetName val="우각부보강"/>
      <sheetName val="손익분석"/>
      <sheetName val="일위목록"/>
      <sheetName val="설계내역서"/>
      <sheetName val="단가조사서"/>
      <sheetName val="견"/>
      <sheetName val="표지"/>
      <sheetName val="간접경상비"/>
      <sheetName val="10월"/>
      <sheetName val="대,유,램"/>
      <sheetName val="단"/>
      <sheetName val="경산"/>
      <sheetName val="2F_회의실견적(5_14_일대)"/>
      <sheetName val="_HIT-&gt;HMC_견적(3900)"/>
      <sheetName val="Data_Vol"/>
      <sheetName val="손익"/>
      <sheetName val="Macro1"/>
      <sheetName val="1안"/>
      <sheetName val="IMP(MAIN)"/>
      <sheetName val="IMP (REACTOR)"/>
      <sheetName val="공종구간"/>
      <sheetName val="설계명세서"/>
      <sheetName val="평자재단가"/>
      <sheetName val="조견표"/>
      <sheetName val="일위대가_4층원격_"/>
      <sheetName val="YES-T"/>
      <sheetName val="일위대가 (100%)"/>
      <sheetName val="한전고리-을"/>
      <sheetName val="3. 단위내역목록"/>
      <sheetName val="2. 수량집계표"/>
      <sheetName val="투자효율분석"/>
      <sheetName val="소포내역 (2)"/>
      <sheetName val="기본일위"/>
      <sheetName val="소방"/>
      <sheetName val="내역서1"/>
      <sheetName val="작업금지"/>
      <sheetName val="부하(성남)"/>
      <sheetName val="b_balju_cho"/>
      <sheetName val="을_1"/>
      <sheetName val="을_2"/>
      <sheetName val="재노경"/>
      <sheetName val="도급내역5+800"/>
      <sheetName val="도급내역"/>
      <sheetName val="sw1"/>
      <sheetName val="NOMUBI"/>
      <sheetName val="기계경비일람"/>
      <sheetName val="토공사"/>
      <sheetName val="통장출금액"/>
      <sheetName val="물량산출근거"/>
      <sheetName val="을지"/>
      <sheetName val="투찰"/>
      <sheetName val="단가표"/>
      <sheetName val="물가대비표"/>
      <sheetName val="산출근거"/>
      <sheetName val="경비_원본"/>
      <sheetName val="건축내역"/>
      <sheetName val="6동"/>
      <sheetName val="철거산출근거"/>
      <sheetName val="날개벽"/>
      <sheetName val="인건비(VOICE)"/>
      <sheetName val="#REF"/>
      <sheetName val="G.R300경비"/>
      <sheetName val="일위대가표"/>
      <sheetName val="방송노임"/>
      <sheetName val="기본입력"/>
      <sheetName val="제안서입력"/>
      <sheetName val="절감계산"/>
      <sheetName val="남대문빌딩"/>
      <sheetName val="TABLE"/>
      <sheetName val="차액보증"/>
      <sheetName val="재1"/>
      <sheetName val="05년"/>
      <sheetName val="일반맨홀수량집계(A-7 LINE)"/>
      <sheetName val="일반맨홀수량집계"/>
      <sheetName val="공통단가"/>
      <sheetName val="운반비"/>
      <sheetName val="수량산출서"/>
      <sheetName val="점검총괄"/>
      <sheetName val="통신일위목록"/>
      <sheetName val="내역1"/>
      <sheetName val="IMPEADENCE MAP 취수장"/>
      <sheetName val="시중노임단가"/>
      <sheetName val="36단가"/>
      <sheetName val="준공조서"/>
      <sheetName val="공사준공계"/>
      <sheetName val="준공검사보고서"/>
      <sheetName val="단위"/>
      <sheetName val="공정증감대ㅈ표"/>
      <sheetName val="2F_회의실견적(5_14_일대)1"/>
      <sheetName val="_HIT-&gt;HMC_견적(3900)1"/>
      <sheetName val="Data_Vol1"/>
      <sheetName val="4_산출근거(추락방지)"/>
      <sheetName val="준검_내역서"/>
      <sheetName val="Galaxy_소비자가격표"/>
      <sheetName val="대가"/>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refreshError="1"/>
      <sheetData sheetId="126" refreshError="1"/>
      <sheetData sheetId="127" refreshError="1"/>
      <sheetData sheetId="128"/>
      <sheetData sheetId="129"/>
      <sheetData sheetId="130"/>
      <sheetData sheetId="131" refreshError="1"/>
      <sheetData sheetId="132"/>
      <sheetData sheetId="133"/>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WORK"/>
      <sheetName val="오산갈곳"/>
      <sheetName val="A-4"/>
      <sheetName val="ITEM"/>
      <sheetName val="연수동"/>
      <sheetName val="ABUT수량-A1"/>
      <sheetName val="c_balju"/>
      <sheetName val="99-04-19-서울대관련(수정중)"/>
      <sheetName val="ilch"/>
      <sheetName val="P.M 별"/>
      <sheetName val="1월"/>
      <sheetName val="VXXXXXXX"/>
      <sheetName val="을"/>
      <sheetName val="Y-WORK"/>
      <sheetName val="토공사"/>
      <sheetName val="Sheet4"/>
      <sheetName val="산업개발안내서"/>
      <sheetName val="단가"/>
      <sheetName val="시설물일위"/>
      <sheetName val="TEL"/>
      <sheetName val="내역서(총)"/>
      <sheetName val="BQ"/>
      <sheetName val="Sheet1"/>
      <sheetName val="영업2"/>
      <sheetName val="전기일위대가"/>
      <sheetName val="투찰"/>
      <sheetName val="Sheet5"/>
      <sheetName val="BSD (2)"/>
      <sheetName val="장비당단가 (1)"/>
      <sheetName val="부대내역"/>
      <sheetName val="경비2내역"/>
      <sheetName val="전기공사"/>
      <sheetName val="TYPE-A"/>
      <sheetName val="단면(RW1)"/>
      <sheetName val="3련 BOX"/>
      <sheetName val="건축내역"/>
      <sheetName val="도급"/>
      <sheetName val="공통가설공사"/>
      <sheetName val="20관리비율"/>
      <sheetName val="토목내역"/>
      <sheetName val="공통부대비"/>
      <sheetName val="집계표"/>
      <sheetName val="설산1.나"/>
      <sheetName val="본사S"/>
      <sheetName val="BSD _2_"/>
      <sheetName val="기별(종합)"/>
      <sheetName val="맨홀수량집계"/>
      <sheetName val="DATA(BAC)"/>
      <sheetName val="세부내역"/>
      <sheetName val="TOTAL"/>
      <sheetName val="차액보증"/>
      <sheetName val="내역서"/>
      <sheetName val="내역1"/>
      <sheetName val="3BL공동구 수량"/>
      <sheetName val="EUPDAT2"/>
      <sheetName val="장비집계"/>
      <sheetName val="INST_DCI"/>
      <sheetName val="HVAC_DCI"/>
      <sheetName val="PIPE_DCI"/>
      <sheetName val="PRO_DCI"/>
      <sheetName val="SLAB"/>
      <sheetName val="건축원가계산서"/>
      <sheetName val="입찰안"/>
      <sheetName val="일위대가표(DEEP)"/>
      <sheetName val="토&amp;흙"/>
      <sheetName val="산거각호표"/>
      <sheetName val="물량산출근거"/>
      <sheetName val="CONCRETE"/>
      <sheetName val="일반공사"/>
      <sheetName val="보합"/>
      <sheetName val="聒CD-STRAND PILE 압입및굴착"/>
      <sheetName val="L형옹벽(key)"/>
      <sheetName val="2F 회의실견적(5_14 일대)"/>
      <sheetName val="교각1"/>
      <sheetName val="원형맨홀수량"/>
      <sheetName val="갑지(추정)"/>
      <sheetName val="ELECTRIC"/>
      <sheetName val="CTEMCOST"/>
      <sheetName val="SCHEDULE"/>
      <sheetName val="D-3503"/>
      <sheetName val="Site Expenses"/>
      <sheetName val="실행내역"/>
      <sheetName val="DATA1"/>
      <sheetName val="을지"/>
      <sheetName val="96수출"/>
      <sheetName val="가시설수량"/>
      <sheetName val="단위수량"/>
      <sheetName val="일위대가목차"/>
      <sheetName val="대비"/>
      <sheetName val="청산공사"/>
      <sheetName val="기계내역"/>
      <sheetName val="계산근거"/>
      <sheetName val="인건비"/>
      <sheetName val="TABLE"/>
      <sheetName val="Testing"/>
      <sheetName val="일위대가목록(1)"/>
      <sheetName val="단가대비표(1)"/>
      <sheetName val="공사원가계산서"/>
      <sheetName val="감가상각"/>
      <sheetName val="INSTR"/>
      <sheetName val="Base_Data"/>
      <sheetName val="설계조건"/>
      <sheetName val="안정계산"/>
      <sheetName val="단면검토"/>
      <sheetName val="Dae_Jiju"/>
      <sheetName val="Sikje_ingun"/>
      <sheetName val="TREE_D"/>
      <sheetName val="일위대가목록"/>
      <sheetName val="PUMP"/>
      <sheetName val="gyun"/>
      <sheetName val="Customer Databas"/>
      <sheetName val="공사비 내역 (가)"/>
      <sheetName val="MOTOR"/>
      <sheetName val="J直材4"/>
      <sheetName val=" "/>
      <sheetName val="BQ-Offsite"/>
      <sheetName val="Cover"/>
      <sheetName val="물량표"/>
      <sheetName val="방배동내역(리라)"/>
      <sheetName val="INPUT"/>
      <sheetName val="FAB별"/>
      <sheetName val="IMP(MAIN)"/>
      <sheetName val="IMP (REACTOR)"/>
      <sheetName val="단면가정"/>
      <sheetName val="일위대가"/>
      <sheetName val="공사비산출내역"/>
      <sheetName val="가시설단위수량"/>
      <sheetName val=" 견적서"/>
      <sheetName val="투자효율분석"/>
      <sheetName val="설계명세서"/>
      <sheetName val="list price"/>
      <sheetName val="원가"/>
      <sheetName val="DATA_BAC_"/>
      <sheetName val="내역서 "/>
      <sheetName val="단위중량"/>
      <sheetName val="수량산출"/>
      <sheetName val="SE-611"/>
      <sheetName val="수량산출서"/>
      <sheetName val="조경"/>
      <sheetName val="배수관공"/>
      <sheetName val="wblff(before omi pc&amp;stump)"/>
      <sheetName val="밸브설치"/>
      <sheetName val="Proposal"/>
      <sheetName val="단가대비표"/>
      <sheetName val="노원열병합  건축공사기성내역서"/>
      <sheetName val="Macro1"/>
      <sheetName val="I.설계조건"/>
      <sheetName val="1.설계기준"/>
      <sheetName val="금액"/>
      <sheetName val="내역"/>
      <sheetName val="Y_WORK"/>
      <sheetName val="dg"/>
      <sheetName val="unit"/>
      <sheetName val="우각부보강"/>
      <sheetName val="중기사용료"/>
      <sheetName val="단가표 "/>
      <sheetName val="전신환매도율"/>
      <sheetName val="양식"/>
      <sheetName val="단중표"/>
      <sheetName val="BQLIST"/>
      <sheetName val="TABLE2-1 ISBL-(SlTE PREP)"/>
      <sheetName val="TABLE2.1 ISBL (Soil Invest)"/>
      <sheetName val="TABLE2-2 OSBL(GENERAL-CIVIL)"/>
      <sheetName val="Projekt4"/>
      <sheetName val="금액집계"/>
      <sheetName val="1"/>
      <sheetName val="식재품셈"/>
      <sheetName val="영동(D)"/>
      <sheetName val="7내역"/>
      <sheetName val="Indirect Cost"/>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실행예산"/>
      <sheetName val="환률"/>
      <sheetName val="FRT_O"/>
      <sheetName val="FAB_I"/>
      <sheetName val="원가계산서"/>
      <sheetName val="실행"/>
      <sheetName val="현장"/>
      <sheetName val="7.5.2 BOQ Summary "/>
      <sheetName val="P_M_별"/>
      <sheetName val="3련_BOX"/>
      <sheetName val="CALCULATION"/>
      <sheetName val="DESIGN_CRETERIA"/>
      <sheetName val="날개벽"/>
      <sheetName val="단가표"/>
      <sheetName val="남양시작동자105노65기1.3화1.2"/>
      <sheetName val="HRSG SMALL07220"/>
      <sheetName val="Harga material "/>
      <sheetName val="IPL_SCHEDULE"/>
      <sheetName val="DATA"/>
      <sheetName val="말뚝물량"/>
      <sheetName val="연습"/>
      <sheetName val="차량구입"/>
      <sheetName val="별표 "/>
      <sheetName val="분류기준"/>
      <sheetName val="현황산출서"/>
      <sheetName val="sum1 (2)"/>
      <sheetName val="(C)원내역"/>
      <sheetName val="총괄표"/>
      <sheetName val="공통가설"/>
      <sheetName val="가시설(TYPE-A)"/>
      <sheetName val="1-1평균터파기고(1)"/>
      <sheetName val="GRDBS"/>
      <sheetName val="옹벽"/>
      <sheetName val="토공계산서(부체도로)"/>
      <sheetName val="설계서"/>
      <sheetName val="토목"/>
      <sheetName val="플랜트 설치"/>
      <sheetName val="DOGI"/>
      <sheetName val="비교표"/>
      <sheetName val="kimre scrubber"/>
      <sheetName val="관람석제출"/>
      <sheetName val="wall"/>
      <sheetName val="단가대비"/>
      <sheetName val="소비자가"/>
      <sheetName val="1을"/>
      <sheetName val="터파기및재료"/>
      <sheetName val="품셈TABLE"/>
      <sheetName val="환율"/>
      <sheetName val="공사비PK5월"/>
      <sheetName val="BD集計用"/>
      <sheetName val="06_BATCH "/>
      <sheetName val="DATE"/>
      <sheetName val="개요"/>
      <sheetName val="General Data"/>
      <sheetName val="AH-1 "/>
      <sheetName val="06-BATCH "/>
      <sheetName val="RING WALL"/>
      <sheetName val="cable"/>
      <sheetName val="대치판정"/>
      <sheetName val="신규단가내역"/>
      <sheetName val="EACT10"/>
      <sheetName val="도급양식"/>
      <sheetName val="3F"/>
      <sheetName val="예산서"/>
      <sheetName val="국별인원"/>
      <sheetName val="직노"/>
      <sheetName val="일반맨홀수량집계"/>
      <sheetName val="FACTOR"/>
      <sheetName val="Sheet13"/>
      <sheetName val="발전기"/>
      <sheetName val="#REF"/>
      <sheetName val="Sheet14"/>
      <sheetName val="공사개요"/>
      <sheetName val="N賃率-職"/>
      <sheetName val="BID"/>
      <sheetName val="부대대비"/>
      <sheetName val="냉연집계"/>
      <sheetName val="신우"/>
      <sheetName val="가공비"/>
      <sheetName val="변화치수"/>
      <sheetName val="CODE"/>
      <sheetName val="2000년1차"/>
      <sheetName val="시멘트"/>
      <sheetName val="자재단가비교표"/>
      <sheetName val="01"/>
      <sheetName val="오억미만"/>
      <sheetName val="SRC-B3U2"/>
      <sheetName val="방송노임"/>
      <sheetName val="날개벽(좌,우=45도,75도)"/>
      <sheetName val="설계명세서(선로)"/>
      <sheetName val="full (2)"/>
      <sheetName val="I一般比"/>
      <sheetName val="MAT"/>
      <sheetName val="2075-Q011"/>
      <sheetName val="부하(성남)"/>
      <sheetName val="업무처리전"/>
      <sheetName val="TT35"/>
      <sheetName val="TTTram"/>
      <sheetName val="SL dau tien"/>
      <sheetName val="RAHMEN"/>
      <sheetName val="b_balju_cho"/>
      <sheetName val="총내역서"/>
      <sheetName val="본장"/>
      <sheetName val="입찰견적보고서"/>
      <sheetName val="SG"/>
      <sheetName val="공사입력"/>
      <sheetName val="KP1590_E"/>
      <sheetName val="말뚝지지력산정"/>
      <sheetName val="예산"/>
      <sheetName val="공문"/>
      <sheetName val="자료(통합)"/>
      <sheetName val="대상공사(조달청)"/>
      <sheetName val="단가비교표"/>
      <sheetName val="DRAIN DRUM PIT D-301"/>
      <sheetName val="주경기-오배수"/>
      <sheetName val="교각계산"/>
      <sheetName val="표지판현황"/>
      <sheetName val="부재력정리"/>
      <sheetName val="수선비분석"/>
      <sheetName val="2F_회의실견적(5_14_일대)"/>
      <sheetName val="설계서을"/>
      <sheetName val="전체"/>
      <sheetName val="6월실적"/>
      <sheetName val="손익분석"/>
      <sheetName val="견적집계표"/>
      <sheetName val="지급자재"/>
      <sheetName val="전체실적"/>
      <sheetName val="Requirement(Work Crew)"/>
      <sheetName val="단가사정"/>
      <sheetName val="woo(mac)"/>
      <sheetName val="코드"/>
      <sheetName val="보차도경계석"/>
      <sheetName val="시설물기초"/>
      <sheetName val="1호맨홀가감수량"/>
      <sheetName val="1호맨홀수량산출"/>
      <sheetName val="간선계산"/>
      <sheetName val="인강기성"/>
      <sheetName val="1F"/>
      <sheetName val="Studio"/>
      <sheetName val="Bdown_ISBL"/>
      <sheetName val="ISBL (검증)"/>
      <sheetName val="TABLE2-2 OSBL-(SITE PREP)"/>
      <sheetName val="CONTENTS"/>
      <sheetName val="BM"/>
      <sheetName val="사업계획"/>
      <sheetName val="가도공"/>
      <sheetName val="화산경계"/>
      <sheetName val="통신집계표1"/>
      <sheetName val="산출근거"/>
      <sheetName val="plan&amp;section of foundation"/>
      <sheetName val="COPING"/>
      <sheetName val="Site_Expenses"/>
      <sheetName val="Customer_Databas"/>
      <sheetName val="공사비_내역_(가)"/>
      <sheetName val="3BL공동구_수량"/>
      <sheetName val="聒CD-STRAND_PILE_압입및굴착"/>
      <sheetName val="BSD__2_"/>
      <sheetName val="설산1_나"/>
      <sheetName val="IMP_(REACTOR)"/>
      <sheetName val="갑지_추정_"/>
      <sheetName val="UR2-Calculation"/>
      <sheetName val="효성CB 1P기초"/>
      <sheetName val="CAPVC"/>
      <sheetName val="소방"/>
      <sheetName val="직접인건비"/>
      <sheetName val="BID9697"/>
      <sheetName val="교통시설 표지판"/>
      <sheetName val="단가디비"/>
      <sheetName val="전사계"/>
      <sheetName val="물량표S"/>
      <sheetName val="계수시트"/>
      <sheetName val="C &amp; G RHS"/>
      <sheetName val="PumpSpec"/>
      <sheetName val="기초공"/>
      <sheetName val="기둥(원형)"/>
      <sheetName val="개산공사비"/>
      <sheetName val="SALES&amp;COGS"/>
      <sheetName val="8월현금흐름표"/>
      <sheetName val="ISBL"/>
      <sheetName val="OSBL"/>
      <sheetName val="Sheet1 (2)"/>
      <sheetName val="FRP내역서"/>
      <sheetName val="첨부파일"/>
      <sheetName val="단면치수"/>
      <sheetName val="토사(PE)"/>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TABLE2-1 ISBL(GENEAL-CIVIL)"/>
      <sheetName val="준검 내역서"/>
      <sheetName val="UOP 508 PG 5-12"/>
      <sheetName val="Constant"/>
      <sheetName val="XL4Poppy"/>
      <sheetName val="DS"/>
      <sheetName val="CAL"/>
      <sheetName val="정렬"/>
      <sheetName val="경비"/>
      <sheetName val="적용기준"/>
      <sheetName val="hvac(제어동)"/>
      <sheetName val="일위대가-1"/>
      <sheetName val="목록"/>
      <sheetName val="중기"/>
      <sheetName val="Change rate"/>
      <sheetName val="검색"/>
      <sheetName val="BOM-Form A.1.III"/>
      <sheetName val="자재집계표"/>
      <sheetName val="단가조사표"/>
      <sheetName val="SORCE1"/>
      <sheetName val="TTL"/>
      <sheetName val="1-1"/>
      <sheetName val="데이타"/>
      <sheetName val="조도계산서 (도서)"/>
      <sheetName val="기성집계"/>
      <sheetName val="Inputs"/>
      <sheetName val="Timing&amp;Esc"/>
      <sheetName val="물가자료"/>
      <sheetName val="I-O(번호별)"/>
      <sheetName val="NSMA-status"/>
      <sheetName val="일위대가표"/>
      <sheetName val="설계산출기초"/>
      <sheetName val="을부담운반비"/>
      <sheetName val="운반비산출"/>
      <sheetName val="설계산출표지"/>
      <sheetName val="도급예산내역서총괄표"/>
      <sheetName val="조명시설"/>
      <sheetName val="을 2"/>
      <sheetName val="산출내역서집계표"/>
      <sheetName val="보도경계블럭"/>
      <sheetName val="식재인부"/>
      <sheetName val="적용환율"/>
      <sheetName val="FANDBS"/>
      <sheetName val="GRDATA"/>
      <sheetName val="SHAFTDBSE"/>
      <sheetName val="공사비내역서"/>
      <sheetName val="연결임시"/>
      <sheetName val="MATRLDATA"/>
      <sheetName val="4 LINE"/>
      <sheetName val="7 th"/>
      <sheetName val="CP-E2 (품셈표)"/>
      <sheetName val="노임단가"/>
      <sheetName val="프랜트면허"/>
      <sheetName val="2.내역서"/>
      <sheetName val="효율계획(당월)"/>
      <sheetName val="인건-측정"/>
      <sheetName val="여과지동"/>
      <sheetName val="기초자료"/>
      <sheetName val="송라터널총괄"/>
      <sheetName val="일반수량집계"/>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RCD-STRAND_PILE_압입및굴착3"/>
      <sheetName val="______★개인별현황표(김종우기사)3"/>
      <sheetName val="______주소록3"/>
      <sheetName val="______★골조분석표(서태용대리)3"/>
      <sheetName val="______골조부재별비율3"/>
      <sheetName val="____(주)경원건축공사비분석표3"/>
      <sheetName val="____(주)경원건축공사비분석표(공)3"/>
      <sheetName val="전압강하계산"/>
      <sheetName val="Mp-team 1"/>
      <sheetName val="DS-최종"/>
      <sheetName val="수량산출기초(케블등)"/>
      <sheetName val="재집"/>
      <sheetName val="직재"/>
      <sheetName val="BLOCK(1)"/>
      <sheetName val="단면 (2)"/>
      <sheetName val="자재"/>
      <sheetName val="갑지"/>
      <sheetName val="direct"/>
      <sheetName val="wage"/>
      <sheetName val="6동"/>
      <sheetName val="설 계"/>
      <sheetName val="PROCURE"/>
      <sheetName val="특수선일위대가"/>
      <sheetName val="OCT.FDN"/>
      <sheetName val="원가계산"/>
      <sheetName val="현금"/>
      <sheetName val="인부신상자료"/>
      <sheetName val="설변물량"/>
      <sheetName val="APT내역"/>
      <sheetName val="재무가정"/>
      <sheetName val="1.우편집중내역서"/>
      <sheetName val="재료집계"/>
      <sheetName val="자판실행"/>
      <sheetName val="부대"/>
      <sheetName val="산출금액내역"/>
      <sheetName val="2002상반기노임기준"/>
      <sheetName val="자재단가"/>
      <sheetName val="깨기"/>
      <sheetName val="통합"/>
      <sheetName val=""/>
      <sheetName val="건축내역서"/>
      <sheetName val="90.03실행 "/>
      <sheetName val="Recording,Phone,Headset,PC"/>
      <sheetName val="기계설비"/>
      <sheetName val="COVERSHEET PAGE"/>
      <sheetName val="WAGE RATE BACK-UP DATA"/>
      <sheetName val="eq_data"/>
      <sheetName val="PipWT"/>
      <sheetName val="품셈표"/>
      <sheetName val="TABLE2-1 ISBL(HDEC단가)"/>
      <sheetName val="TABLE2-2 OSBL(HDEC단가)"/>
      <sheetName val="토공(완충)"/>
      <sheetName val="예산M12A"/>
      <sheetName val="ETC"/>
      <sheetName val="유화"/>
      <sheetName val="DESIGN CRITERIA"/>
      <sheetName val="단가산출서"/>
      <sheetName val="단가산출서 (2)"/>
      <sheetName val="기준자료"/>
      <sheetName val="실행품의서"/>
      <sheetName val="11.자재단가"/>
      <sheetName val="발신정보"/>
      <sheetName val="TEST1"/>
      <sheetName val="시중노임DATA"/>
      <sheetName val="월선수금"/>
      <sheetName val="1.설계조건"/>
      <sheetName val="퇴비산출근거"/>
      <sheetName val="6호기"/>
      <sheetName val="교통표지"/>
      <sheetName val="유림콘도"/>
      <sheetName val="일위_파일"/>
      <sheetName val="공사비예산서(토목분)"/>
      <sheetName val="난방열교"/>
      <sheetName val="급탕열교"/>
      <sheetName val="음료실행"/>
      <sheetName val="배명(단가)"/>
      <sheetName val="분석"/>
      <sheetName val="ACCESS FLOOR"/>
      <sheetName val="토목주소"/>
      <sheetName val="갑지1"/>
      <sheetName val="견적을지"/>
      <sheetName val="EJ"/>
      <sheetName val="예산명세서"/>
      <sheetName val="원하대비"/>
      <sheetName val="원도급"/>
      <sheetName val="자료입력"/>
      <sheetName val="하도급"/>
      <sheetName val="HWSET"/>
      <sheetName val="b_gunmul"/>
      <sheetName val="기자재비"/>
      <sheetName val="견적내용입력"/>
      <sheetName val="견적서세부내용"/>
      <sheetName val="건축(충일분)"/>
      <sheetName val="S0"/>
      <sheetName val="Earthwork"/>
      <sheetName val="CAB_OD"/>
      <sheetName val="archi(본사)"/>
      <sheetName val="FCU (2)"/>
      <sheetName val="예방접종계획"/>
      <sheetName val="근태계획서"/>
      <sheetName val="공주-교대(A1)"/>
      <sheetName val="계약서"/>
      <sheetName val="견"/>
      <sheetName val="danga"/>
      <sheetName val="업무"/>
      <sheetName val="하중계산"/>
      <sheetName val="케이블및전선관규격표"/>
      <sheetName val="표지"/>
      <sheetName val="001"/>
      <sheetName val="사용자정의"/>
      <sheetName val="제품표준규격"/>
      <sheetName val="Front"/>
      <sheetName val="현장관리비"/>
      <sheetName val="강관 및 부속"/>
      <sheetName val="h-013211-2"/>
      <sheetName val="견적의뢰"/>
      <sheetName val="CAT_5"/>
      <sheetName val="예산내역서"/>
      <sheetName val="설계예산서"/>
      <sheetName val="총계"/>
      <sheetName val="토공"/>
      <sheetName val="Sheet3"/>
      <sheetName val="March"/>
      <sheetName val="type-F"/>
      <sheetName val="비대칭계수"/>
      <sheetName val="전동기 SPEC"/>
      <sheetName val="4안전율"/>
      <sheetName val="기안"/>
      <sheetName val="기계"/>
      <sheetName val="1995년 섹터별 매출"/>
      <sheetName val="견적대비 견적서"/>
      <sheetName val="간접"/>
      <sheetName val="주방"/>
      <sheetName val="Baby일위대가"/>
      <sheetName val="실행철강하도"/>
      <sheetName val="2-3.V.D일위"/>
      <sheetName val="단가조사"/>
      <sheetName val="1.물가시세표"/>
      <sheetName val="12.부대공"/>
      <sheetName val="5.노임단가"/>
      <sheetName val="4.중기단가산출"/>
      <sheetName val="6.단가목록"/>
      <sheetName val="8.배수공"/>
      <sheetName val="인건비 "/>
      <sheetName val="과천MAIN"/>
      <sheetName val="NAI"/>
      <sheetName val="일반맨홀수량집계(A-7 LINE)"/>
      <sheetName val="도급내역서"/>
      <sheetName val="목동세대 산출근거"/>
      <sheetName val="덕전리"/>
      <sheetName val="동해title"/>
      <sheetName val="시행예산"/>
      <sheetName val="세부내역서(전기)"/>
      <sheetName val="Assumptions"/>
      <sheetName val="CJE"/>
      <sheetName val="가설공사비"/>
      <sheetName val="도로구조공사비"/>
      <sheetName val="도로토공공사비"/>
      <sheetName val="여수토공사비"/>
      <sheetName val="종합"/>
      <sheetName val="경산"/>
      <sheetName val="재1"/>
      <sheetName val="수량집계"/>
      <sheetName val="견적서"/>
      <sheetName val="순환펌프"/>
      <sheetName val="저수조"/>
      <sheetName val="급,배기팬"/>
      <sheetName val="급탕순환펌프"/>
      <sheetName val="전기"/>
      <sheetName val="단"/>
      <sheetName val="수입"/>
      <sheetName val="채권(하반기)"/>
      <sheetName val="SUMMARY(S)"/>
      <sheetName val="CAUDIT"/>
      <sheetName val="Data Vol"/>
      <sheetName val="설직재-1"/>
      <sheetName val="토공(우물통,기타) "/>
      <sheetName val="cost"/>
      <sheetName val="견적대비표"/>
      <sheetName val="수량산출서 갑지"/>
      <sheetName val="수문보고"/>
      <sheetName val="내부부하"/>
      <sheetName val="경비산출"/>
      <sheetName val="Grid &amp; A.M"/>
      <sheetName val="8"/>
      <sheetName val="10"/>
      <sheetName val="12"/>
      <sheetName val="9"/>
      <sheetName val="11"/>
      <sheetName val="인사자료총집계"/>
      <sheetName val="금융비용"/>
      <sheetName val="건축집계표"/>
      <sheetName val="NPV"/>
      <sheetName val="inter"/>
      <sheetName val="1. Design Change"/>
      <sheetName val="일반설비내역서"/>
      <sheetName val="Basic"/>
      <sheetName val="본지점중"/>
      <sheetName val="품목"/>
      <sheetName val="현장코드"/>
      <sheetName val="해외코드"/>
      <sheetName val="JUCK"/>
      <sheetName val="단가비교"/>
      <sheetName val="Sheet2"/>
      <sheetName val="현장관리비내역서"/>
      <sheetName val="금액내역서"/>
      <sheetName val="RCD-ST_x0015__x0000_&#10;_x0000__x0014__x0000__x000e__x0000__x0012__x0000__x0015__x0000__x0004__x0000__x0004__x0000_"/>
      <sheetName val="_x0000__x0004__x0000__x0004_"/>
      <sheetName val="건축2"/>
      <sheetName val="A"/>
      <sheetName val="BOQ건축"/>
      <sheetName val="최초침전지집계표"/>
      <sheetName val="단가산출집계"/>
      <sheetName val="in"/>
      <sheetName val="견적내역서"/>
      <sheetName val="AP1"/>
      <sheetName val="FAND唨6"/>
      <sheetName val="FAND_x0010__x0000_"/>
      <sheetName val="입력DATA"/>
      <sheetName val="바닥판"/>
      <sheetName val="협조전"/>
      <sheetName val="골재산출"/>
      <sheetName val="half slab-1"/>
      <sheetName val="2.대외공문"/>
      <sheetName val="Sheet6"/>
      <sheetName val="참조"/>
      <sheetName val="가정단면"/>
      <sheetName val="예산M2"/>
      <sheetName val="Lookup tables"/>
      <sheetName val="지표"/>
      <sheetName val="소요자재"/>
      <sheetName val="정산내역서"/>
      <sheetName val="건축외주"/>
      <sheetName val="자  재"/>
      <sheetName val="진주방향"/>
      <sheetName val="RFP002"/>
      <sheetName val="건내용"/>
      <sheetName val="산근"/>
      <sheetName val="시험연구비상각"/>
      <sheetName val="DR(SUM)"/>
      <sheetName val="TL(SUM)"/>
      <sheetName val="2000.05"/>
      <sheetName val="공사비명세서"/>
      <sheetName val="D040416"/>
      <sheetName val="회사99"/>
      <sheetName val="CRUDE RE-bar"/>
      <sheetName val="전선 및 전선관"/>
      <sheetName val="작업내역"/>
      <sheetName val="EXPENSE"/>
      <sheetName val="원본"/>
      <sheetName val="주공 갑지"/>
      <sheetName val="전 기"/>
      <sheetName val="사급자재"/>
      <sheetName val="산재 안전"/>
      <sheetName val="노무비 경비"/>
      <sheetName val="H-PILE수량집계"/>
      <sheetName val="DIAPHRAGM"/>
      <sheetName val="Tender Summary"/>
      <sheetName val="산출근거목록"/>
      <sheetName val="일대목록"/>
      <sheetName val="cctv"/>
      <sheetName val="NOMUBI"/>
      <sheetName val="sw1"/>
      <sheetName val="남양시작동자105노65기1_3화1_2"/>
      <sheetName val="_견적서"/>
      <sheetName val="list_price"/>
      <sheetName val="Indirect_Cost"/>
      <sheetName val="내역서_"/>
      <sheetName val="_"/>
      <sheetName val="HRSG_SMALL07220"/>
      <sheetName val="공사비집계"/>
      <sheetName val="시화점실행"/>
      <sheetName val="지수"/>
      <sheetName val="경제성분석"/>
      <sheetName val="RCD-STRAND_PILE_압입및굴착5"/>
      <sheetName val="______★개인별현황표(김종우기사)5"/>
      <sheetName val="______주소록5"/>
      <sheetName val="______★골조분석표(서태용대리)5"/>
      <sheetName val="______골조부재별비율5"/>
      <sheetName val="____(주)경원건축공사비분석표5"/>
      <sheetName val="____(주)경원건축공사비분석표(공)5"/>
      <sheetName val="BSD_(2)1"/>
      <sheetName val="P_M_별1"/>
      <sheetName val="장비당단가_(1)1"/>
      <sheetName val="3련_BOX1"/>
      <sheetName val="Site_Expenses1"/>
      <sheetName val="3BL공동구_수량1"/>
      <sheetName val="聒CD-STRAND_PILE_압입및굴착1"/>
      <sheetName val="2F_회의실견적(5_14_일대)1"/>
      <sheetName val="BSD__2_1"/>
      <sheetName val="설산1_나1"/>
      <sheetName val="Customer_Databas1"/>
      <sheetName val="공사비_내역_(가)1"/>
      <sheetName val="wblff(before_omi_pc&amp;stump)"/>
      <sheetName val="IMP_(REACTOR)1"/>
      <sheetName val="노원열병합__건축공사기성내역서"/>
      <sheetName val="별표_"/>
      <sheetName val="I_설계조건"/>
      <sheetName val="1_설계기준"/>
      <sheetName val="플랜트_설치"/>
      <sheetName val="단가표_"/>
      <sheetName val="06-BATCH_"/>
      <sheetName val="Harga_material_"/>
      <sheetName val="TABLE2-1_ISBL-(SlTE_PREP)"/>
      <sheetName val="TABLE2_1_ISBL_(Soil_Invest)"/>
      <sheetName val="TABLE2-2_OSBL(GENERAL-CIVIL)"/>
      <sheetName val="7_5_2_BOQ_Summary_"/>
      <sheetName val="kimre_scrubber"/>
      <sheetName val="sum1_(2)"/>
      <sheetName val="AH-1_"/>
      <sheetName val="BOM-Form_A_1_III"/>
      <sheetName val="General_Data"/>
      <sheetName val="RING_WALL"/>
      <sheetName val="full_(2)"/>
      <sheetName val="06_BATCH_"/>
      <sheetName val="DRAIN_DRUM_PIT_D-301"/>
      <sheetName val="plan&amp;section_of_foundation"/>
      <sheetName val="TABLE2-1_ISBL(GENEAL-CIVIL)"/>
      <sheetName val="TABLE2-2_OSBL-(SITE_PREP)"/>
      <sheetName val="ISBL_(검증)"/>
      <sheetName val="교통시설_표지판"/>
      <sheetName val="SL_dau_tien"/>
      <sheetName val="Sheet1_(2)"/>
      <sheetName val="효성CB_1P기초"/>
      <sheetName val="C_&amp;_G_RHS"/>
      <sheetName val="INDIRECT_MOBILIZATION_PLAN"/>
      <sheetName val="MANPOWER_MOBILIZATION"/>
      <sheetName val="LABOR_MOBILIZATION_PLAN"/>
      <sheetName val="STAFF_MOBILIZATION_PLAN"/>
      <sheetName val="LIST_OF_OFFICE_EQUIPMENT"/>
      <sheetName val="PERSONNEL_SETUP"/>
      <sheetName val="KOREAN_STAFF_SALARY_-_SITE"/>
      <sheetName val="TEMPORARY_FACILITIES"/>
      <sheetName val="WATER_SUPPLY"/>
      <sheetName val="준검_내역서"/>
      <sheetName val="UOP_508_PG_5-12"/>
      <sheetName val="Requirement(Work_Crew)"/>
      <sheetName val="Mp-team_1"/>
      <sheetName val="수량산출서_갑지"/>
      <sheetName val="1_설계조건"/>
      <sheetName val="90_03실행_"/>
      <sheetName val="2_내역서"/>
      <sheetName val="설_계"/>
      <sheetName val="강관_및_부속"/>
      <sheetName val="1_우편집중내역서"/>
      <sheetName val="4_LINE"/>
      <sheetName val="7_th"/>
      <sheetName val="CP-E2_(품셈표)"/>
      <sheetName val="ACCESS_FLOOR"/>
      <sheetName val="Change_rate"/>
      <sheetName val="11_자재단가"/>
      <sheetName val="을_2"/>
      <sheetName val="FCU_(2)"/>
      <sheetName val="조도계산서_(도서)"/>
      <sheetName val="단가산출서_(2)"/>
      <sheetName val="목동세대_산출근거"/>
      <sheetName val="SS"/>
      <sheetName val="변경총괄지(1)"/>
      <sheetName val="LAND_HOYU"/>
      <sheetName val="LAND_YUKO"/>
      <sheetName val="가동비율"/>
      <sheetName val="현황"/>
      <sheetName val="조명투자및환수계획"/>
      <sheetName val="제조중간결과"/>
      <sheetName val="외자배분"/>
      <sheetName val="외자내역"/>
      <sheetName val="일위"/>
      <sheetName val="기타 정보통신공사"/>
      <sheetName val="방식총괄"/>
      <sheetName val="가설공사내역"/>
      <sheetName val="401"/>
      <sheetName val="CT "/>
      <sheetName val="TABLE2-2 OSBL(total)"/>
      <sheetName val="fitting"/>
      <sheetName val="MAIN"/>
      <sheetName val="PRO_A"/>
      <sheetName val="PRO"/>
      <sheetName val="system &amp; LOOK_UP_FUNC"/>
      <sheetName val="Annex 3_Price Table_Piping Shop"/>
      <sheetName val="Sheet3 (2)"/>
      <sheetName val="2.설계제원"/>
      <sheetName val="PRICE-COMP"/>
      <sheetName val="GREEN"/>
      <sheetName val="Hawiyah"/>
      <sheetName val="Hawiyah_하청"/>
      <sheetName val="HDEC_1027"/>
      <sheetName val="Juaymah"/>
      <sheetName val="SIPC"/>
      <sheetName val="장비당단가_(1)2"/>
      <sheetName val="BSD_(2)2"/>
      <sheetName val="TABLE2-1_ISBL-(SlTE_PREP)1"/>
      <sheetName val="TABLE2_1_ISBL_(Soil_Invest)1"/>
      <sheetName val="TABLE2-2_OSBL(GENERAL-CIVIL)1"/>
      <sheetName val="7_5_2_BOQ_Summary_1"/>
      <sheetName val="PRICE COMP"/>
      <sheetName val="간접총괄"/>
      <sheetName val="Cash2"/>
      <sheetName val="Z"/>
      <sheetName val="적용률"/>
      <sheetName val="안정검토"/>
      <sheetName val="단면설계"/>
      <sheetName val="MATRLDATﺬ"/>
      <sheetName val="IMPEADENCE MAP 취수장"/>
      <sheetName val="잡비"/>
      <sheetName val="잡비계산서(총체2)"/>
      <sheetName val="SUM (INQNO."/>
      <sheetName val="주빔의 설계"/>
      <sheetName val="한일양산"/>
      <sheetName val="보할최종(준공)only"/>
      <sheetName val="NSMA-sက_x0000_諱ԃ"/>
      <sheetName val="토공 갑지"/>
      <sheetName val="장비명"/>
      <sheetName val="입찰보고"/>
      <sheetName val="품의서"/>
      <sheetName val="1.관로"/>
      <sheetName val="NSMA-s〯â_x0000__x0000__x0000_"/>
      <sheetName val="철거수량(전송)"/>
      <sheetName val="청제공기계일위대가"/>
      <sheetName val="제경집계"/>
      <sheetName val="단위별 일위대가표"/>
      <sheetName val="몰탈재료산출"/>
      <sheetName val="Area"/>
      <sheetName val="도급자재"/>
      <sheetName val="대운산출"/>
      <sheetName val="부대공집계표"/>
      <sheetName val="물량"/>
      <sheetName val="1단계"/>
      <sheetName val="LIST OF OFFICE EQUI"/>
      <sheetName val="(2)"/>
      <sheetName val="GCS 5F-19"/>
      <sheetName val="PAC"/>
      <sheetName val="PROJECT BRIEF(EX.NEW)"/>
      <sheetName val="단계별내역 (2)"/>
      <sheetName val="노무비"/>
      <sheetName val="기본DATA"/>
      <sheetName val="토공A"/>
      <sheetName val="공사비_내역_(ﻆᇕ"/>
      <sheetName val="b_balju (2)"/>
      <sheetName val="납부서"/>
      <sheetName val="보도씀鈖ԯ_x0000_"/>
      <sheetName val="조작대(1연)"/>
      <sheetName val="별표총괄"/>
      <sheetName val="______골조부_x0012__x0015__x0008__x0006__x0004_"/>
      <sheetName val="Ѐ_x0000__x0000__x0000_"/>
      <sheetName val="NSMA-s㠨⑎蠀ᔁ"/>
      <sheetName val="NSMA-s㠨⪘ကᔁ"/>
      <sheetName val="원가입력"/>
      <sheetName val="품셈"/>
      <sheetName val="바.한일양산"/>
      <sheetName val="CPM챠트 "/>
      <sheetName val="97생산제품"/>
      <sheetName val="총중목"/>
      <sheetName val="입찰품의"/>
      <sheetName val="적격점수(대DK)"/>
      <sheetName val="출력표"/>
      <sheetName val="PAINT"/>
      <sheetName val="SUMMARY"/>
      <sheetName val="RCD-STRAND_PILE_압입및굴浐ௗ"/>
      <sheetName val="경비_원본"/>
      <sheetName val="기초0_x0000_"/>
      <sheetName val="FAND厰&amp;"/>
      <sheetName val="FAND咀,"/>
      <sheetName val="일반부표"/>
      <sheetName val="노임"/>
      <sheetName val="Sheet1(X)"/>
      <sheetName val="기초1"/>
      <sheetName val="최초침-_x0000_ü_x0000_"/>
      <sheetName val="관로공표지"/>
      <sheetName val="약품공급2"/>
      <sheetName val="동원인원산출"/>
      <sheetName val="영업소실적"/>
      <sheetName val="3희질산"/>
      <sheetName val="Administrative Prices"/>
      <sheetName val="HDECGTY"/>
      <sheetName val="기초༂६"/>
      <sheetName val="기초뀘ᬗ"/>
      <sheetName val="기초ဃᭂ"/>
      <sheetName val="기초퀃ᭂ"/>
      <sheetName val="기초됂ふ"/>
      <sheetName val="표지 (2)"/>
      <sheetName val="연결塠ɪ"/>
      <sheetName val="관급자재"/>
      <sheetName val="기본사항"/>
      <sheetName val="환산"/>
      <sheetName val="cross beam"/>
      <sheetName val="OCM"/>
      <sheetName val="REINF."/>
      <sheetName val="LOADS"/>
      <sheetName val="SKETCH"/>
      <sheetName val="CHECK1"/>
      <sheetName val="형상"/>
      <sheetName val="거래명세표"/>
      <sheetName val="HORI. VESSEL"/>
      <sheetName val="SILICATE"/>
      <sheetName val="C-노임단가"/>
      <sheetName val="0226"/>
      <sheetName val="97"/>
      <sheetName val="총괄내역서"/>
      <sheetName val="내역서(음성금왕)"/>
      <sheetName val="소업1교"/>
      <sheetName val="4)유동표"/>
      <sheetName val="단위단가"/>
      <sheetName val="총내역"/>
      <sheetName val="IMP_MAIN_"/>
      <sheetName val="IMP _REACTOR_"/>
      <sheetName val="월별지출내역"/>
      <sheetName val="공사비지출기안"/>
      <sheetName val="data2"/>
      <sheetName val="부안일위"/>
      <sheetName val="본부장"/>
      <sheetName val="90.03혁⍧_x0000_"/>
      <sheetName val="Change r嗠O嘬"/>
      <sheetName val="흄관기초"/>
      <sheetName val="내2"/>
      <sheetName val="주관사업"/>
      <sheetName val="기초대가"/>
      <sheetName val="설계내역서"/>
      <sheetName val="건축"/>
      <sheetName val="발안전력구"/>
      <sheetName val="1.우편집중내_x0004__x0004_"/>
      <sheetName val="ЀԀȀȀЀᨀ"/>
      <sheetName val="8.PILE  (돌출)"/>
      <sheetName val="F5"/>
      <sheetName val="계산내역(설비)"/>
      <sheetName val="공사수행방안"/>
      <sheetName val="입찰BMTL"/>
      <sheetName val="한전고리-을"/>
      <sheetName val="INDIRECT MOBILIZATION Pԟ_x0000_缀"/>
      <sheetName val="______골ମ⿥_x0005__x0000__x0000__x0000_"/>
      <sheetName val="______골_x0000__x0000_旨_x0000__x0000__x0000_ㅫ"/>
      <sheetName val="CPA33-34"/>
      <sheetName val="퍼스트"/>
      <sheetName val="C.배수관공"/>
      <sheetName val="견적금액(2003.12.22)"/>
      <sheetName val="1.취수장"/>
      <sheetName val="2002상반기㥾ᆄ㰁딐"/>
      <sheetName val="전등"/>
      <sheetName val="수량산출(액티비티)"/>
      <sheetName val="제품"/>
      <sheetName val="조명율표"/>
      <sheetName val="방음벽기초-수량"/>
      <sheetName val="Mp-t_x0000__x0000_쩈_x0000__x0000_"/>
      <sheetName val="Mp-t_x0000__x0000_䉨_x0000__x0000_"/>
      <sheetName val="DESIGN(77C-102A)-2"/>
      <sheetName val="RCD-ST_x0015__x0000_ _x0000__x0014__x0000__x000e__x0000__x0012__x0000__x0015__x0000__x0004__x0000__x0004__x0000_"/>
    </sheetNames>
    <sheetDataSet>
      <sheetData sheetId="0">
        <row r="5">
          <cell r="D5" t="str">
            <v>(발표일:99.1.1)</v>
          </cell>
        </row>
      </sheetData>
      <sheetData sheetId="1">
        <row r="5">
          <cell r="D5" t="str">
            <v>(발표일:99.1.1)</v>
          </cell>
        </row>
      </sheetData>
      <sheetData sheetId="2">
        <row r="5">
          <cell r="D5" t="str">
            <v>(발표일:99.1.1)</v>
          </cell>
        </row>
      </sheetData>
      <sheetData sheetId="3">
        <row r="5">
          <cell r="D5" t="str">
            <v>(발표일:99.1.1)</v>
          </cell>
        </row>
      </sheetData>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sheetData sheetId="701"/>
      <sheetData sheetId="702"/>
      <sheetData sheetId="703"/>
      <sheetData sheetId="704"/>
      <sheetData sheetId="705"/>
      <sheetData sheetId="706"/>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refreshError="1"/>
      <sheetData sheetId="836" refreshError="1"/>
      <sheetData sheetId="837"/>
      <sheetData sheetId="838"/>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ITEM"/>
      <sheetName val="Cover"/>
      <sheetName val="Sheet5"/>
      <sheetName val="하수급견적대비"/>
      <sheetName val="A-4"/>
      <sheetName val="장비당단가 (1)"/>
      <sheetName val="단위중량"/>
      <sheetName val="Dae_Jiju"/>
      <sheetName val="Sikje_ingun"/>
      <sheetName val="TREE_D"/>
      <sheetName val="한일양산"/>
      <sheetName val="견적서"/>
      <sheetName val="시행예산"/>
      <sheetName val="일반부표"/>
      <sheetName val="공비대비"/>
      <sheetName val="을"/>
      <sheetName val="WORK"/>
      <sheetName val="Sheet4"/>
      <sheetName val="c_balju"/>
      <sheetName val="건축내역"/>
      <sheetName val="Y-WORK"/>
      <sheetName val="BQ"/>
      <sheetName val="BID"/>
      <sheetName val="수목표준대가"/>
      <sheetName val="환률"/>
      <sheetName val=" 견적서"/>
      <sheetName val="L형옹벽(key)"/>
      <sheetName val="입찰안"/>
      <sheetName val="BSD (2)"/>
      <sheetName val="1.맹암거관련"/>
      <sheetName val="3BL공동구 수량"/>
      <sheetName val="차액보증"/>
      <sheetName val="실행철강하도"/>
      <sheetName val="GAEYO"/>
      <sheetName val="내역"/>
      <sheetName val="동원인원"/>
      <sheetName val="ilch"/>
      <sheetName val="설계"/>
      <sheetName val="Site Expenses"/>
      <sheetName val="Sheet1"/>
      <sheetName val="데이타"/>
      <sheetName val="식재인부"/>
      <sheetName val="토목내역"/>
      <sheetName val="가시설수량"/>
      <sheetName val="단위수량"/>
      <sheetName val="적용률"/>
      <sheetName val="DATA"/>
      <sheetName val="영동(D)"/>
      <sheetName val="부대내역"/>
      <sheetName val="일위대가목록"/>
      <sheetName val="일위"/>
      <sheetName val="산업개발안내서"/>
      <sheetName val="원가계산"/>
      <sheetName val="공문"/>
      <sheetName val="공통부대비"/>
      <sheetName val="투찰"/>
      <sheetName val="Proposal"/>
      <sheetName val="일위대가"/>
      <sheetName val="MOTOR"/>
      <sheetName val="도급"/>
      <sheetName val="FAB별"/>
      <sheetName val="01"/>
      <sheetName val="IPL_SCHEDULE"/>
      <sheetName val="공사비 내역 (가)"/>
      <sheetName val="gyun"/>
      <sheetName val="기계내역"/>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변압기 및 발전기 용량"/>
      <sheetName val="보합"/>
      <sheetName val="ABUT수량-A1"/>
      <sheetName val="20관리비율"/>
      <sheetName val="산출근거"/>
      <sheetName val="CONCRETE"/>
      <sheetName val="TABLE"/>
      <sheetName val="갑지"/>
      <sheetName val="집계표"/>
      <sheetName val="Testing"/>
      <sheetName val="품셈TABLE"/>
      <sheetName val="자재단가비교표"/>
      <sheetName val="토공사"/>
      <sheetName val="밸브설치"/>
      <sheetName val="직노"/>
      <sheetName val="원가"/>
      <sheetName val="DATA(BAC)"/>
      <sheetName val="9811"/>
      <sheetName val="수량산출"/>
      <sheetName val="말뚝물량"/>
      <sheetName val="DATE"/>
      <sheetName val="맨홀수량집계"/>
      <sheetName val="GTG TR PIT"/>
      <sheetName val="결선list"/>
      <sheetName val="빙장비사양"/>
      <sheetName val="2F 회의실견적(5_14 일대)"/>
      <sheetName val="공사비_내역_(가)"/>
      <sheetName val="_견적서"/>
      <sheetName val="2F_회의실견적(5_14_일대)"/>
      <sheetName val="BSD_(2)"/>
      <sheetName val="1_맹암거관련"/>
      <sheetName val="3BL공동구_수량"/>
      <sheetName val="Site_Expenses"/>
      <sheetName val="8월현금흐름표"/>
      <sheetName val="토목"/>
      <sheetName val="PUMP"/>
      <sheetName val="단가결정"/>
      <sheetName val="당초"/>
      <sheetName val="OCT.FDN"/>
      <sheetName val="감가상각"/>
      <sheetName val="물량산출근거"/>
      <sheetName val="GRDBS"/>
      <sheetName val="노임단가"/>
      <sheetName val="일반맨홀수량집계"/>
      <sheetName val="소업1교"/>
      <sheetName val="BLOCK(1)"/>
      <sheetName val="J直材4"/>
      <sheetName val="국별인원"/>
      <sheetName val="과천MAIN"/>
      <sheetName val="Customer Databas"/>
      <sheetName val="PRO_DCI"/>
      <sheetName val="INST_DCI"/>
      <sheetName val="HVAC_DCI"/>
      <sheetName val="PIPE_DCI"/>
      <sheetName val="단가"/>
      <sheetName val="시설물일위"/>
      <sheetName val="XL4Poppy"/>
      <sheetName val="PhaDoMong"/>
      <sheetName val="CAL"/>
      <sheetName val="SE-611"/>
      <sheetName val="실행(ALT1)"/>
      <sheetName val="I.설계조건"/>
      <sheetName val="공통가설"/>
      <sheetName val="오산갈곳"/>
      <sheetName val="몰탈재료산출"/>
      <sheetName val="2공구산출내역"/>
      <sheetName val="말뚝지지력산정"/>
      <sheetName val="TYPE-B 평균H"/>
      <sheetName val="D-3503"/>
      <sheetName val="INPUT"/>
      <sheetName val="공사개요"/>
      <sheetName val="명세서"/>
      <sheetName val="7내역"/>
      <sheetName val="내역서(기계)"/>
      <sheetName val="Studio"/>
      <sheetName val="수목데이타 "/>
      <sheetName val="kimre scrubber"/>
      <sheetName val="단가표"/>
      <sheetName val="FANDBS"/>
      <sheetName val="GRDATA"/>
      <sheetName val="SHAFTDBSE"/>
      <sheetName val="소비자가"/>
      <sheetName val="MATRLDATA"/>
      <sheetName val="내역서(총)"/>
      <sheetName val="KP1590_E"/>
      <sheetName val="96수출"/>
      <sheetName val="Sheet15"/>
      <sheetName val="1.설계기준"/>
      <sheetName val="현장"/>
      <sheetName val="단가대비표"/>
      <sheetName val="단면치수"/>
      <sheetName val="ATS단가"/>
      <sheetName val="DATA1"/>
      <sheetName val="형틀공사"/>
      <sheetName val="터파기및재료"/>
      <sheetName val="부하LOAD"/>
      <sheetName val="연수동"/>
      <sheetName val="물량표"/>
      <sheetName val="b_balju_cho"/>
      <sheetName val="입찰견적보고서"/>
      <sheetName val="woo(mac)"/>
      <sheetName val="식재품셈"/>
      <sheetName val="견"/>
      <sheetName val="일위대가목차"/>
      <sheetName val="날개벽(좌,우=45도,75도)"/>
      <sheetName val="입력1"/>
      <sheetName val="교각1"/>
      <sheetName val="1을"/>
      <sheetName val="견적집계표"/>
      <sheetName val="FLA"/>
      <sheetName val="원형맨홀수량"/>
      <sheetName val="Sheet2"/>
      <sheetName val="관접합및부설"/>
      <sheetName val="경비2내역"/>
      <sheetName val="수목데이타"/>
      <sheetName val="가시설(TYPE-A)"/>
      <sheetName val="1호맨홀가감수량"/>
      <sheetName val="SORCE1"/>
      <sheetName val="1-1평균터파기고(1)"/>
      <sheetName val="1호맨홀수량산출"/>
      <sheetName val="기별(종합)"/>
      <sheetName val="2.단면가정"/>
      <sheetName val="4.말뚝설계"/>
      <sheetName val="1.설계조건"/>
      <sheetName val="전기일위대가"/>
      <sheetName val="TEL"/>
      <sheetName val="건내용"/>
      <sheetName val="ISBL"/>
      <sheetName val="OSBL"/>
      <sheetName val="INSTR"/>
      <sheetName val="영업소실적"/>
      <sheetName val="남양시작동자105노65기1.3화1.2"/>
      <sheetName val="부표총괄"/>
      <sheetName val="wall"/>
      <sheetName val="Inputs"/>
      <sheetName val="Timing&amp;Esc"/>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수량산출서"/>
      <sheetName val="갑지(추정)"/>
      <sheetName val="Construction"/>
      <sheetName val="SL dau tien"/>
      <sheetName val="Item정리"/>
      <sheetName val="금액집계"/>
      <sheetName val="hvac(제어동)"/>
      <sheetName val="도급양식"/>
      <sheetName val="BJJIN"/>
      <sheetName val="COPING"/>
      <sheetName val="표지판현황"/>
      <sheetName val="내역1"/>
      <sheetName val=" 해군동해관사 미장공사A그룹 공내역서.xlsx"/>
      <sheetName val="총괄표"/>
      <sheetName val="지주목시비량산출서"/>
      <sheetName val="danga"/>
      <sheetName val="직공비"/>
      <sheetName val="단가조사"/>
      <sheetName val="식재총괄"/>
      <sheetName val="횡배수관토공수량"/>
      <sheetName val="내역표지"/>
      <sheetName val="단위별 일위대가표"/>
      <sheetName val="정산노무"/>
      <sheetName val="정산재료"/>
      <sheetName val="대비"/>
      <sheetName val="EUPDAT2"/>
      <sheetName val="가공비"/>
      <sheetName val="Total"/>
      <sheetName val="적격점수&lt;300억미만&gt;"/>
      <sheetName val="검사현황"/>
      <sheetName val="full (2)"/>
      <sheetName val="산출내역서집계표"/>
      <sheetName val="기초일위"/>
      <sheetName val="시설일위"/>
      <sheetName val="조명일위"/>
      <sheetName val="2000년1차"/>
      <sheetName val="전선 및 전선관"/>
      <sheetName val="연습"/>
      <sheetName val="IMP(MAIN)"/>
      <sheetName val="IMP (REACTOR)"/>
      <sheetName val="7단가"/>
      <sheetName val="N賃率-職"/>
      <sheetName val="간접비(1)"/>
      <sheetName val="Front"/>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설변물량"/>
      <sheetName val="차량구입"/>
      <sheetName val="부대대비"/>
      <sheetName val="냉연집계"/>
      <sheetName val="신우"/>
      <sheetName val="CODE"/>
      <sheetName val="시멘트"/>
      <sheetName val="#REF"/>
      <sheetName val="별표 "/>
      <sheetName val="Wind Load(3.1) (2)"/>
      <sheetName val="Wind Load(3.2)"/>
      <sheetName val="Wind Load(3.4)"/>
      <sheetName val="Baby일위대가"/>
      <sheetName val="소일위대가코드표"/>
      <sheetName val="첨부파일"/>
      <sheetName val="단면가정"/>
      <sheetName val="TYPE-A"/>
      <sheetName val="6월실적"/>
      <sheetName val="손익분석"/>
      <sheetName val="1-1"/>
      <sheetName val="골재집계"/>
      <sheetName val="단면(RW1)"/>
      <sheetName val="전신환매도율"/>
      <sheetName val="조도계산서 (도서)"/>
      <sheetName val="Languages"/>
      <sheetName val="DS-최종"/>
      <sheetName val="I一般比"/>
      <sheetName val="조명율표"/>
      <sheetName val="SCH"/>
      <sheetName val="CTEMCOST"/>
      <sheetName val="월선수금"/>
      <sheetName val="DOGI"/>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봉양~조차장간고하개명(신설)"/>
      <sheetName val="공종별 집계"/>
      <sheetName val="개요"/>
      <sheetName val="인제내역"/>
      <sheetName val="검색"/>
      <sheetName val="RAHMEN"/>
      <sheetName val="건축내역서"/>
      <sheetName val="A"/>
      <sheetName val="차선도색현황"/>
      <sheetName val="CAPVC"/>
      <sheetName val="노원열병합  건축공사기성내역서"/>
      <sheetName val="견적을지"/>
      <sheetName val="EJ"/>
      <sheetName val="전기공사"/>
      <sheetName val="토목주소"/>
      <sheetName val="프랜트면허"/>
      <sheetName val="CP-E2 (품셈표)"/>
      <sheetName val="FACTOR"/>
      <sheetName val="음료실행"/>
      <sheetName val="실행(표지,갑,을)"/>
      <sheetName val="네고율"/>
      <sheetName val="설산1.나"/>
      <sheetName val="본사S"/>
      <sheetName val="Equipment"/>
      <sheetName val="Piping"/>
      <sheetName val="Hargamat"/>
      <sheetName val="적용기준"/>
      <sheetName val="가동비율"/>
      <sheetName val="금액"/>
      <sheetName val="CCC"/>
      <sheetName val="횡배위치"/>
      <sheetName val="매원개착터널총괄"/>
      <sheetName val="제원.설계조건"/>
      <sheetName val="기계"/>
      <sheetName val="공사비예산서(토목분)"/>
      <sheetName val="경비"/>
      <sheetName val="공사비내역서"/>
      <sheetName val="연결임시"/>
      <sheetName val="4 LINE"/>
      <sheetName val="7 th"/>
      <sheetName val="자재단가"/>
      <sheetName val="요율"/>
      <sheetName val="노임"/>
      <sheetName val="자재대"/>
      <sheetName val="비교표"/>
      <sheetName val="골조시행"/>
      <sheetName val="Sheet1 (2)"/>
      <sheetName val="design data"/>
      <sheetName val="member design"/>
      <sheetName val="품셈표"/>
      <sheetName val="EXTERNAL(BOQ)"/>
      <sheetName val="CALCULATION"/>
      <sheetName val="123"/>
      <sheetName val="유화"/>
      <sheetName val="DESIGN CRITERIA"/>
      <sheetName val="PumpSpec"/>
      <sheetName val="eq_data"/>
      <sheetName val="h-013211-2"/>
      <sheetName val="견적의뢰"/>
      <sheetName val="CAT_5"/>
      <sheetName val="변화치수"/>
      <sheetName val="식재"/>
      <sheetName val="시설물"/>
      <sheetName val="식재출력용"/>
      <sheetName val="유지관리"/>
      <sheetName val="RING WALL"/>
      <sheetName val="TC IN"/>
      <sheetName val="설계조건"/>
      <sheetName val="안정계산"/>
      <sheetName val="단면검토"/>
      <sheetName val="현황"/>
      <sheetName val="기둥(원형)"/>
      <sheetName val="웅진교-S2"/>
      <sheetName val="C &amp; G RHS"/>
      <sheetName val="AS포장복구 "/>
      <sheetName val="type-F"/>
      <sheetName val="단가디비"/>
      <sheetName val="남대문빌딩"/>
      <sheetName val="진천"/>
      <sheetName val="Macro1"/>
      <sheetName val="Macro2"/>
      <sheetName val="덕전리"/>
      <sheetName val="업무"/>
      <sheetName val="Galaxy 소비자가격표"/>
      <sheetName val="물량"/>
      <sheetName val="확산동"/>
      <sheetName val="C"/>
      <sheetName val="기성집계"/>
      <sheetName val="일위대가목록(1)"/>
      <sheetName val="단가대비표(1)"/>
      <sheetName val="일위집계표"/>
      <sheetName val="Data Vol"/>
      <sheetName val="SUMMARY(S)"/>
      <sheetName val="sum1 (2)"/>
      <sheetName val="LABTOTAL"/>
      <sheetName val="참조자료"/>
      <sheetName val="현장관리비내역서"/>
      <sheetName val="내역5"/>
      <sheetName val="Schedule E - P磇⊅밀⊅︀ꃕԯ_x0000_缀_x0000__x0000_"/>
      <sheetName val="토공계산서(부체도로)"/>
      <sheetName val=""/>
      <sheetName val="건축공사"/>
      <sheetName val="T1"/>
      <sheetName val="차수"/>
      <sheetName val="HORI. VESSEL"/>
      <sheetName val="BQ-Offsite"/>
      <sheetName val="SOHAR(2nd)"/>
      <sheetName val="WORK-VOL"/>
      <sheetName val="as boq list up"/>
      <sheetName val="대창(함평)"/>
      <sheetName val="대창(장성)"/>
      <sheetName val="대창(함평)-창열"/>
      <sheetName val="목록"/>
      <sheetName val="BSD _2_"/>
      <sheetName val="예가표"/>
      <sheetName val="토공산출(주차장)"/>
      <sheetName val="계수시트"/>
      <sheetName val="원가계산서"/>
      <sheetName val="일위목록"/>
      <sheetName val="실행예산"/>
      <sheetName val="화성태안9공구내역(실행)"/>
      <sheetName val="New Valuation"/>
      <sheetName val="인건비 "/>
      <sheetName val="단가산출서"/>
      <sheetName val="단가산출서 (2)"/>
      <sheetName val="공주-교대(A1)"/>
      <sheetName val="FRT_O"/>
      <sheetName val="FAB_I"/>
      <sheetName val="토&amp;흙"/>
      <sheetName val="배수통관(좌)"/>
      <sheetName val="내역을"/>
      <sheetName val="예산서"/>
      <sheetName val="설계명세서"/>
      <sheetName val="뚝토공"/>
      <sheetName val="1.취수장"/>
      <sheetName val="도급내역서"/>
      <sheetName val="Y_WORK"/>
      <sheetName val="세부내역"/>
      <sheetName val="자료(통합)"/>
      <sheetName val="대상공사(조달청)"/>
      <sheetName val="이토변실(A3-LINE)"/>
      <sheetName val="I-O(번호별)"/>
      <sheetName val="NSMA-status"/>
      <sheetName val="H-PILE수량집계"/>
      <sheetName val="1.우편집중내역서"/>
      <sheetName val="배수공"/>
      <sheetName val="암거"/>
      <sheetName val="포장공"/>
      <sheetName val="FACTOR94"/>
      <sheetName val="NOMUBI"/>
      <sheetName val="sw1"/>
      <sheetName val="가시설단위수량"/>
      <sheetName val="내역서_x0000__x0000__x0000__x0000__x0000__x0000__x0000__x0000__x0000_ _x0000_띤ͤ_x0000__x0004__x0000__x0000__x0000__x0000__x0000__x0000_눼ͤ_x0000__x0000__x0000__x0000__x0000_"/>
      <sheetName val="guard(mac)"/>
      <sheetName val="기초공"/>
      <sheetName val="공통가설공사"/>
      <sheetName val="조명투자및환수계획"/>
      <sheetName val="제조중간결과"/>
      <sheetName val="건축원가계산서"/>
      <sheetName val="6호기"/>
      <sheetName val="부하(성남)"/>
      <sheetName val="Lookup tables"/>
      <sheetName val="산출금액내역"/>
      <sheetName val="견적"/>
      <sheetName val="실행견적"/>
      <sheetName val="EQUIP-H"/>
      <sheetName val="H-01월"/>
      <sheetName val="장비당단가_(1)1"/>
      <sheetName val="금융비용"/>
      <sheetName val="DIAPHRAGM"/>
      <sheetName val="견적접수"/>
      <sheetName val="견적내역서"/>
      <sheetName val="1차 내역서"/>
      <sheetName val="일위대가(1)"/>
      <sheetName val="직접인건비"/>
      <sheetName val="경비_원본"/>
      <sheetName val="Schedule E - Page 11 of浐ௗ펈"/>
      <sheetName val="전체실적"/>
      <sheetName val="Schedule E -谔È斨᫭䨐ᨧ_x0000__x0000_Ứ]_x0006__x0000_͸"/>
      <sheetName val="검수고1-1층"/>
      <sheetName val="예산명세서"/>
      <sheetName val="자료입력"/>
      <sheetName val="Schedule E - Pag_x0000__x0000_ﳨ_x0000__x0000__x0000_即酴諬4"/>
      <sheetName val="DB"/>
      <sheetName val="인건비"/>
      <sheetName val="기초코드"/>
      <sheetName val="간접"/>
      <sheetName val="Util&amp; Real"/>
      <sheetName val="2_자재집계표5"/>
      <sheetName val="화강석_보조기층5"/>
      <sheetName val="혼합기층_포설_및다짐_(2)5"/>
      <sheetName val="보조기층_포설_및다짐5"/>
      <sheetName val="보차도경계석운반_(2)5"/>
      <sheetName val="1_총괄토공5"/>
      <sheetName val="2_하수터파기토공5"/>
      <sheetName val="3_하수수량집계표5"/>
      <sheetName val="4_맹암거집계표5"/>
      <sheetName val="맹암거_토공5"/>
      <sheetName val="5_포장공사수량집계표5"/>
      <sheetName val="도로경계석_(2)5"/>
      <sheetName val="급수급탕_(동관)5"/>
      <sheetName val="오배수_(집계)5"/>
      <sheetName val="_견적서1"/>
      <sheetName val="1_맹암거관련1"/>
      <sheetName val="3BL공동구_수량1"/>
      <sheetName val="BSD_(2)1"/>
      <sheetName val="Site_Expenses1"/>
      <sheetName val="변압기_및_발전기_용량"/>
      <sheetName val="공사비_내역_(가)1"/>
      <sheetName val="I_설계조건"/>
      <sheetName val="OCT_FDN"/>
      <sheetName val="2_단면가정"/>
      <sheetName val="4_말뚝설계"/>
      <sheetName val="1_설계조건"/>
      <sheetName val="2F_회의실견적(5_14_일대)1"/>
      <sheetName val="GTG_TR_PIT"/>
      <sheetName val="kimre_scrubber"/>
      <sheetName val="Customer_Databas"/>
      <sheetName val="Wind_Load(3_1)_(2)"/>
      <sheetName val="Wind_Load(3_2)"/>
      <sheetName val="Wind_Load(3_4)"/>
      <sheetName val="TABLE2-1_ISBL(GENEAL-CIVIL)"/>
      <sheetName val="TABLE2-1_ISBL-(SlTE_PREP)"/>
      <sheetName val="TABLE2_1_ISBL_(Soil_Invest)"/>
      <sheetName val="TABLE2-2_OSBL(GENERAL-CIVIL)"/>
      <sheetName val="TABLE2-2_OSBL-(SITE_PREP)"/>
      <sheetName val="General_Data"/>
      <sheetName val="수목데이타_"/>
      <sheetName val="1_설계기준"/>
      <sheetName val="전선_및_전선관"/>
      <sheetName val="full_(2)"/>
      <sheetName val="단위별_일위대가표"/>
      <sheetName val="남양시작동자105노65기1_3화1_2"/>
      <sheetName val="7_5_2_BOQ_Summary_"/>
      <sheetName val="TYPE-B_평균H"/>
      <sheetName val="SL_dau_tien"/>
      <sheetName val="설산1_나"/>
      <sheetName val="_해군동해관사_미장공사A그룹_공내역서_xlsx"/>
      <sheetName val="Schedule_C_-_Page_2_of_6"/>
      <sheetName val="Schedule_C_-_Page_4_of_6"/>
      <sheetName val="Schedule_C_-_Page_5_of_6"/>
      <sheetName val="Schedule_C_-_Page_6_of_6"/>
      <sheetName val="Schedule_A_-_Page_1_of_3"/>
      <sheetName val="Schedule_A_-_Page_2_of_3"/>
      <sheetName val="Schedule_A_-_Page_3_of_3"/>
      <sheetName val="Schedule_B_-_Page_1_of_4"/>
      <sheetName val="Schedule_B_-_Page_2_of_4"/>
      <sheetName val="Schedule_B_-_Page_3_of_4"/>
      <sheetName val="Schedule_B_-_Page_4_of_4"/>
      <sheetName val="Schedule_C_-_Page_1_of_6"/>
      <sheetName val="Schedule_C_-_Page_3_of_6"/>
      <sheetName val="Schedule_E_-_Page_1_of_11"/>
      <sheetName val="Schedule_E_-_Page_10_of_11"/>
      <sheetName val="Schedule_E_-_Page_11_of_11"/>
      <sheetName val="Schedule_E_-_Page_2_of_11"/>
      <sheetName val="Schedule_E_-_Page_3_of_11"/>
      <sheetName val="Schedule_E_-_Page_4_of_11"/>
      <sheetName val="Schedule_E_-_Page_5_of_11"/>
      <sheetName val="Schedule_E_-_Page_6_of_11"/>
      <sheetName val="Schedule_E_-_Page_7_of_11"/>
      <sheetName val="Schedule_E_-_Page_8_of_11"/>
      <sheetName val="Schedule_E_-_Page_9_of_11"/>
      <sheetName val="A_1_3_-_Page_1_of_1"/>
      <sheetName val="A_1_4_-_Page_1_of_1"/>
      <sheetName val="A_4_-_Page_1_of_1"/>
      <sheetName val="IMP_(REACTOR)"/>
      <sheetName val="노원열병합__건축공사기성내역서"/>
      <sheetName val="CP-E2_(품셈표)"/>
      <sheetName val="4_LINE"/>
      <sheetName val="7_th"/>
      <sheetName val="조도계산서_(도서)"/>
      <sheetName val="별표_"/>
      <sheetName val="Sheet1_(2)"/>
      <sheetName val="K1자재(3차등)"/>
      <sheetName val="품의서"/>
      <sheetName val="plan&amp;section of foundation"/>
      <sheetName val="working load at the btm ft."/>
      <sheetName val="stability check"/>
      <sheetName val="design load"/>
      <sheetName val="IMP_MAIN_"/>
      <sheetName val="IMP _REACTOR_"/>
      <sheetName val="단위세대"/>
      <sheetName val="Schedule C - Page 1 of _x0000_"/>
      <sheetName val="지표"/>
      <sheetName val="자재"/>
      <sheetName val="내역단가"/>
      <sheetName val="일위단가"/>
      <sheetName val="system &amp; LOOK_UP_FUNC"/>
      <sheetName val="BM"/>
      <sheetName val="본지점중"/>
      <sheetName val="Indices"/>
      <sheetName val="1.맹암거관련.xls"/>
      <sheetName val="1.%EB%A7%B9%EC%95%94%EA%B1%B0%E"/>
      <sheetName val="estimate"/>
      <sheetName val="Base_Data"/>
      <sheetName val="PRICE-COMP"/>
      <sheetName val="pri-com"/>
      <sheetName val="기계설비"/>
      <sheetName val="타공종이기"/>
      <sheetName val="2.내역서"/>
      <sheetName val="APT내역"/>
      <sheetName val="화강석_보조기"/>
      <sheetName val="시추주상도"/>
      <sheetName val="미드수량"/>
      <sheetName val="일위_파일"/>
      <sheetName val="우각부보강"/>
      <sheetName val="001"/>
      <sheetName val="공사수행방안"/>
      <sheetName val="4안전율"/>
      <sheetName val="일반공사"/>
      <sheetName val="단가비교"/>
      <sheetName val="바.한일양산"/>
      <sheetName val="단"/>
      <sheetName val="플랜트 설치"/>
      <sheetName val="Sheet3 (2)"/>
      <sheetName val="골조단가"/>
      <sheetName val="Sheet3"/>
      <sheetName val="골조(가)"/>
      <sheetName val="실행내역 "/>
      <sheetName val="문학간접"/>
      <sheetName val="일위대가(건축)"/>
      <sheetName val="전기"/>
      <sheetName val="패널"/>
      <sheetName val="방송노임"/>
      <sheetName val="CT "/>
      <sheetName val="Sheet13"/>
      <sheetName val="Sheet14"/>
      <sheetName val="내역서1"/>
      <sheetName val="실행내역"/>
      <sheetName val="협조전"/>
      <sheetName val="건축2"/>
      <sheetName val="sheets"/>
      <sheetName val="공사비집계"/>
      <sheetName val="요약지"/>
      <sheetName val="특별교실"/>
      <sheetName val="MFAB"/>
      <sheetName val="MFRT"/>
      <sheetName val="MPKG"/>
      <sheetName val="MPRD"/>
      <sheetName val="경산"/>
      <sheetName val="Schedule B - Page 3 of Ԁ"/>
      <sheetName val="설계명세서(선로)"/>
      <sheetName val="Bdown_ISBL"/>
      <sheetName val="Graph (LGEN)"/>
      <sheetName val="out_prog"/>
      <sheetName val="선적schedule (2)"/>
      <sheetName val="VL"/>
      <sheetName val="2.ㄱ)교량"/>
      <sheetName val="토공 토적표"/>
      <sheetName val="3련 BOX"/>
      <sheetName val="Schedule C - P塠ɪđ乔T⭸ᡨ⣸ᡨ"/>
      <sheetName val="archi(본사)"/>
      <sheetName val="화강석_보조기_x0005__x0000_"/>
      <sheetName val="IN"/>
      <sheetName val="제조원가계산서 (2)"/>
      <sheetName val="제품(수출)매출"/>
      <sheetName val="상품보조수불"/>
      <sheetName val="제품입고(생산)"/>
      <sheetName val="하도급대비"/>
      <sheetName val="BOX전기내역"/>
      <sheetName val="계화배수"/>
      <sheetName val="단가표 "/>
      <sheetName val="Schedule E - Pageက_x0000_諱ԃ恭䀯E_x0000_"/>
      <sheetName val="2002상반기노임기준"/>
      <sheetName val="공사비명세서"/>
      <sheetName val="0502-2087-Erection"/>
      <sheetName val="Form MF - 2"/>
      <sheetName val="Site_Expenses4"/>
      <sheetName val="장비당단가_(1)5"/>
      <sheetName val="_견적서4"/>
      <sheetName val="3BL공동구_수량4"/>
      <sheetName val="BSD_(2)4"/>
      <sheetName val="1_맹암거관련4"/>
      <sheetName val="공사비_내역_(가)3"/>
      <sheetName val="변압기_및_발전기_용량3"/>
      <sheetName val="장비당단가_(1)2"/>
      <sheetName val="Site_Expenses2"/>
      <sheetName val="장비당단가_(1)3"/>
      <sheetName val="_견적서2"/>
      <sheetName val="3BL공동구_수량2"/>
      <sheetName val="BSD_(2)2"/>
      <sheetName val="1_맹암거관련2"/>
      <sheetName val="변압기_및_발전기_용량1"/>
      <sheetName val="Site_Expenses3"/>
      <sheetName val="장비당단가_(1)4"/>
      <sheetName val="_견적서3"/>
      <sheetName val="3BL공동구_수량3"/>
      <sheetName val="BSD_(2)3"/>
      <sheetName val="1_맹암거관련3"/>
      <sheetName val="공사비_내역_(가)2"/>
      <sheetName val="변압기_및_발전기_용량2"/>
      <sheetName val="JUCK"/>
      <sheetName val="Schedule E - Page〯â_x0000__x0000__x0000__x0000_였뒋㰜"/>
      <sheetName val="Schedule E - Page倯ñ_x0000__x0000__x0000__x0000_가뮙"/>
      <sheetName val="표지"/>
      <sheetName val="인건-측정"/>
      <sheetName val="토공(우물통,기타) "/>
      <sheetName val="전체현황"/>
      <sheetName val="PROJECT BRIEF(EX.NEW)"/>
      <sheetName val="KMT물량"/>
      <sheetName val="부산4"/>
      <sheetName val="산출기준(파견전산실)"/>
      <sheetName val="Schedule E - Pa何Ⰰ佖✀訒ԯ_x0000_缀_x0000_"/>
      <sheetName val="품종_품명"/>
      <sheetName val="토공 갑지"/>
      <sheetName val="NM2"/>
      <sheetName val="NW1"/>
      <sheetName val="NW2"/>
      <sheetName val="PW3"/>
      <sheetName val="PW4"/>
      <sheetName val="SC1"/>
      <sheetName val="DNW"/>
      <sheetName val="N+"/>
      <sheetName val="NE"/>
      <sheetName val="P+"/>
      <sheetName val="PE"/>
      <sheetName val="PM"/>
      <sheetName val="6. FLOOR"/>
      <sheetName val="March"/>
      <sheetName val="cable"/>
      <sheetName val="2.설계제원"/>
      <sheetName val="중기조종사 단위단가"/>
      <sheetName val="101동"/>
      <sheetName val="단중표"/>
      <sheetName val="물가자료"/>
      <sheetName val="UOP 508 PG 2-9"/>
      <sheetName val="8.1"/>
      <sheetName val="목차"/>
      <sheetName val="calculation-1"/>
      <sheetName val="CombinedFooting_F3"/>
      <sheetName val="fixwater"/>
      <sheetName val="reinforce"/>
      <sheetName val="페이징 배관배선"/>
      <sheetName val="UNSTEADY"/>
      <sheetName val="REINF."/>
      <sheetName val="LOADS"/>
      <sheetName val="SKETCH"/>
      <sheetName val="load"/>
      <sheetName val="BQLIST"/>
      <sheetName val="ASTM C585"/>
      <sheetName val="3희질산"/>
      <sheetName val="약품공급2"/>
      <sheetName val="99노임기준"/>
      <sheetName val="회사99"/>
      <sheetName val="노임,재료비"/>
      <sheetName val="조명시설"/>
      <sheetName val="purpose&amp;input"/>
      <sheetName val="water prop."/>
      <sheetName val="15100"/>
      <sheetName val="개시대사 (2)"/>
      <sheetName val="VA_code"/>
      <sheetName val="품셈"/>
      <sheetName val="토목집계표"/>
      <sheetName val="직접공사비"/>
      <sheetName val="깨기"/>
      <sheetName val="형상"/>
      <sheetName val="IMPEADENCE MAP 취수장"/>
      <sheetName val="자재co"/>
      <sheetName val="토사(PE)"/>
      <sheetName val="Schedule A - Page 柖#_x0000__x0000_솈ᦑ"/>
      <sheetName val="Schedule A - Page 柖#_x0000__x0000_ℶ"/>
      <sheetName val="S0"/>
      <sheetName val="옹벽기초자료"/>
      <sheetName val="기본DATA"/>
      <sheetName val="1.물가시세표"/>
      <sheetName val="5.노임단가"/>
      <sheetName val="4.중기단가산출"/>
      <sheetName val="6.단가목록"/>
      <sheetName val="8.배수공"/>
      <sheetName val="6PILE  (돌출)"/>
      <sheetName val="LAB"/>
      <sheetName val="ROOF(ALKALI)"/>
      <sheetName val="추가예산"/>
      <sheetName val="돈암사업"/>
      <sheetName val="Schedule E - Page 3 of︀ԯ"/>
      <sheetName val="재무가정"/>
      <sheetName val="총괄내역서"/>
      <sheetName val="Schedule E - Page 10 of 1_x0000_"/>
      <sheetName val="종합"/>
      <sheetName val="직재"/>
      <sheetName val="도장비"/>
      <sheetName val="잡철물"/>
      <sheetName val="사용자정의"/>
      <sheetName val="제품표준규격"/>
      <sheetName val="2_자재집계표6"/>
      <sheetName val="화강석_보조기층6"/>
      <sheetName val="혼합기층_포설_및다짐_(2)6"/>
      <sheetName val="보조기층_포설_및다짐6"/>
      <sheetName val="보차도경계석운반_(2)6"/>
      <sheetName val="1_총괄토공6"/>
      <sheetName val="2_하수터파기토공6"/>
      <sheetName val="3_하수수량집계표6"/>
      <sheetName val="4_맹암거집계표6"/>
      <sheetName val="맹암거_토공6"/>
      <sheetName val="5_포장공사수량집계표6"/>
      <sheetName val="도로경계석_(2)6"/>
      <sheetName val="급수급탕_(동관)6"/>
      <sheetName val="오배수_(집계)6"/>
      <sheetName val="GTG_TR_PIT1"/>
      <sheetName val="kimre_scrubber1"/>
      <sheetName val="Customer_Databas1"/>
      <sheetName val="OCT_FDN1"/>
      <sheetName val="2F_회의실견적(5_14_일대)2"/>
      <sheetName val="I_설계조건1"/>
      <sheetName val="1_설계기준1"/>
      <sheetName val="TYPE-B_평균H1"/>
      <sheetName val="수목데이타_1"/>
      <sheetName val="TABLE2-1_ISBL(GENEAL-CIVIL)1"/>
      <sheetName val="TABLE2-1_ISBL-(SlTE_PREP)1"/>
      <sheetName val="TABLE2_1_ISBL_(Soil_Invest)1"/>
      <sheetName val="TABLE2-2_OSBL(GENERAL-CIVIL)1"/>
      <sheetName val="TABLE2-2_OSBL-(SITE_PREP)1"/>
      <sheetName val="General_Data1"/>
      <sheetName val="7_5_2_BOQ_Summary_1"/>
      <sheetName val="2_단면가정1"/>
      <sheetName val="4_말뚝설계1"/>
      <sheetName val="1_설계조건1"/>
      <sheetName val="조도계산서_(도서)1"/>
      <sheetName val="_해군동해관사_미장공사A그룹_공내역서_xlsx1"/>
      <sheetName val="남양시작동자105노65기1_3화1_21"/>
      <sheetName val="별표_1"/>
      <sheetName val="SL_dau_tien1"/>
      <sheetName val="TC_IN"/>
      <sheetName val="단위별_일위대가표1"/>
      <sheetName val="전선_및_전선관1"/>
      <sheetName val="IMP_(REACTOR)1"/>
      <sheetName val="Wind_Load(3_1)_(2)1"/>
      <sheetName val="Wind_Load(3_2)1"/>
      <sheetName val="Wind_Load(3_4)1"/>
      <sheetName val="full_(2)1"/>
      <sheetName val="설산1_나1"/>
      <sheetName val="design_data"/>
      <sheetName val="member_design"/>
      <sheetName val="Schedule_C_-_Page_2_of_61"/>
      <sheetName val="Schedule_C_-_Page_4_of_61"/>
      <sheetName val="Schedule_C_-_Page_5_of_61"/>
      <sheetName val="Schedule_C_-_Page_6_of_61"/>
      <sheetName val="Schedule_A_-_Page_1_of_31"/>
      <sheetName val="Schedule_A_-_Page_2_of_31"/>
      <sheetName val="Schedule_A_-_Page_3_of_31"/>
      <sheetName val="Schedule_B_-_Page_1_of_41"/>
      <sheetName val="Schedule_B_-_Page_2_of_41"/>
      <sheetName val="Schedule_B_-_Page_3_of_41"/>
      <sheetName val="Schedule_B_-_Page_4_of_41"/>
      <sheetName val="Schedule_C_-_Page_1_of_61"/>
      <sheetName val="Schedule_C_-_Page_3_of_61"/>
      <sheetName val="Schedule_E_-_Page_1_of_111"/>
      <sheetName val="Schedule_E_-_Page_10_of_111"/>
      <sheetName val="Schedule_E_-_Page_11_of_111"/>
      <sheetName val="Schedule_E_-_Page_2_of_111"/>
      <sheetName val="Schedule_E_-_Page_3_of_111"/>
      <sheetName val="Schedule_E_-_Page_4_of_111"/>
      <sheetName val="Schedule_E_-_Page_5_of_111"/>
      <sheetName val="Schedule_E_-_Page_6_of_111"/>
      <sheetName val="Schedule_E_-_Page_7_of_111"/>
      <sheetName val="Schedule_E_-_Page_8_of_111"/>
      <sheetName val="Schedule_E_-_Page_9_of_111"/>
      <sheetName val="A_1_3_-_Page_1_of_11"/>
      <sheetName val="A_1_4_-_Page_1_of_11"/>
      <sheetName val="A_4_-_Page_1_of_11"/>
      <sheetName val="공종별_집계"/>
      <sheetName val="노원열병합__건축공사기성내역서1"/>
      <sheetName val="4_LINE1"/>
      <sheetName val="7_th1"/>
      <sheetName val="CP-E2_(품셈표)1"/>
      <sheetName val="RING_WALL"/>
      <sheetName val="Sheet1_(2)1"/>
      <sheetName val="DESIGN_CRITERIA"/>
      <sheetName val="sum1_(2)"/>
      <sheetName val="Data_Vol"/>
      <sheetName val="Galaxy_소비자가격표"/>
      <sheetName val="C_&amp;_G_RHS"/>
      <sheetName val="AS포장복구_"/>
      <sheetName val="제원_설계조건"/>
      <sheetName val="1_취수장"/>
      <sheetName val="Schedule_E_-_P磇⊅밀⊅︀ꃕԯ缀"/>
      <sheetName val="단가산출서_(2)"/>
      <sheetName val="HORI__VESSEL"/>
      <sheetName val="as_boq_list_up"/>
      <sheetName val="BSD__2_"/>
      <sheetName val="New_Valuation"/>
      <sheetName val="인건비_"/>
      <sheetName val="Util&amp;_Real"/>
      <sheetName val="1_우편집중내역서"/>
      <sheetName val="내역서 띤ͤ눼ͤ"/>
      <sheetName val="내역서_띤ͤ눼ͤ"/>
      <sheetName val="Lookup_tables"/>
      <sheetName val="Schedule_E_-_Pagﳨ即酴諬4"/>
      <sheetName val="Schedule E - Paﶻĉ_x0000__x0000_楨◿㢼]誠8"/>
      <sheetName val="Schedule E - Pa䔭疖꜀ȭﶻĉ_x0000__x0000_Ḡ⛓"/>
      <sheetName val="Schedule E - Paﶻ_x001e__x0000__x0000_읰∉㢼ǋ櫀Ʋ"/>
      <sheetName val="Schedule E - Paﶻ_x001e__x0000__x0000_ﳐ⡷㢼ǋ櫀Ʋ"/>
      <sheetName val="Schedule E - Paﶻ_x001e__x0000__x0000_ⱐỹ㢼ǋ櫀Ʋ"/>
      <sheetName val="Schedule E - Paﶻ_x001e__x0000__x0000_萨ⓤ㢼ǋ櫀Ʋ"/>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refreshError="1"/>
      <sheetData sheetId="733"/>
      <sheetData sheetId="734"/>
      <sheetData sheetId="735"/>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refreshError="1"/>
      <sheetData sheetId="761" refreshError="1"/>
      <sheetData sheetId="762" refreshError="1"/>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OSO아산"/>
      <sheetName val="조도계산서 (도서)"/>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단가비교표 (계측제어)"/>
      <sheetName val="기준"/>
      <sheetName val="DATA"/>
      <sheetName val="인원01"/>
      <sheetName val="원가총차"/>
      <sheetName val="장기3차 "/>
      <sheetName val="원가3차"/>
      <sheetName val="설계변경조서총차"/>
      <sheetName val="설계변경조서2차"/>
      <sheetName val="차수계산"/>
      <sheetName val="신규비목"/>
      <sheetName val="VXXX"/>
      <sheetName val="XXXX"/>
      <sheetName val="공가"/>
      <sheetName val="공원"/>
      <sheetName val="집"/>
      <sheetName val="기"/>
      <sheetName val="전"/>
      <sheetName val="건"/>
      <sheetName val="토"/>
      <sheetName val="조"/>
      <sheetName val="부"/>
      <sheetName val="시갑"/>
      <sheetName val="시"/>
      <sheetName val="훈"/>
      <sheetName val="예"/>
      <sheetName val="잡설비내역"/>
      <sheetName val="Sheet6"/>
      <sheetName val="영업소실적"/>
      <sheetName val="piping"/>
      <sheetName val="COPY"/>
      <sheetName val="다이꾸"/>
      <sheetName val="전기"/>
      <sheetName val="공업용수관로"/>
      <sheetName val="Sheet1"/>
      <sheetName val="CONCRETE"/>
      <sheetName val="ITEM"/>
      <sheetName val="재료"/>
      <sheetName val="재료비 (2)"/>
      <sheetName val="공사내역"/>
      <sheetName val="내역서"/>
      <sheetName val="가설건물"/>
      <sheetName val="공통비"/>
      <sheetName val="Sheet5"/>
      <sheetName val="Total"/>
      <sheetName val="Macro(차단기)"/>
      <sheetName val="토사(PE)"/>
      <sheetName val="실행철강하도"/>
      <sheetName val="WORK"/>
      <sheetName val="판매보고서"/>
      <sheetName val="TB-내역서"/>
      <sheetName val="노무비"/>
      <sheetName val="BQ(실행)"/>
      <sheetName val="OSO아산.XLS"/>
      <sheetName val="OSO%EC%95%84%EC%82%B0.XLS"/>
      <sheetName val="주관사업"/>
      <sheetName val="입찰"/>
      <sheetName val="현경"/>
      <sheetName val="테이블"/>
      <sheetName val="수량집계"/>
      <sheetName val="총괄집계표"/>
      <sheetName val="대치판정"/>
      <sheetName val="슬래브(PF)(하류)"/>
      <sheetName val="설계예산서"/>
      <sheetName val="수리결과"/>
      <sheetName val="투찰"/>
      <sheetName val="C-18"/>
      <sheetName val="COA-17"/>
      <sheetName val="결선list"/>
      <sheetName val="설계서(7)"/>
      <sheetName val="환율-LIBOR"/>
      <sheetName val="MOTOR"/>
      <sheetName val="LOOKUP"/>
      <sheetName val="paint mat"/>
      <sheetName val="BID"/>
      <sheetName val="동결보온"/>
      <sheetName val="MACRO(AT)"/>
      <sheetName val="시중노임"/>
      <sheetName val="적용기준"/>
      <sheetName val="구조물토적"/>
      <sheetName val="노임"/>
      <sheetName val="백호우계수"/>
      <sheetName val="단가"/>
      <sheetName val="식재인부"/>
      <sheetName val="산출내역서"/>
      <sheetName val="단면가정"/>
      <sheetName val="국내조달(통합-1)"/>
      <sheetName val="노임단가"/>
      <sheetName val="총괄표"/>
      <sheetName val="N賃率-職"/>
      <sheetName val="JUCK"/>
      <sheetName val="설산1.나"/>
      <sheetName val="본사S"/>
      <sheetName val="부하계산서"/>
      <sheetName val="공통(20-91)"/>
      <sheetName val="발신정보"/>
      <sheetName val="건축내역서"/>
      <sheetName val="정부노임단가"/>
      <sheetName val="TEL"/>
      <sheetName val="Cost bd-&quot;A&quot;"/>
      <sheetName val="날개벽수량표"/>
      <sheetName val="Macro1"/>
      <sheetName val="3련 BOX"/>
      <sheetName val="STORAGE"/>
      <sheetName val="청주(철골발주의뢰서)"/>
      <sheetName val="경상비"/>
      <sheetName val="잡비"/>
      <sheetName val="전차선로 물량표"/>
      <sheetName val="BACK DATA"/>
      <sheetName val="1-1"/>
      <sheetName val="품의서"/>
      <sheetName val="물가시세"/>
      <sheetName val="토목내역"/>
      <sheetName val="기계경비일람"/>
      <sheetName val="SRC-B3U2"/>
      <sheetName val="Sheet4"/>
      <sheetName val="을"/>
      <sheetName val="물량표"/>
      <sheetName val="Sheet3"/>
      <sheetName val="L_RPTA05_목록"/>
      <sheetName val="일반공사"/>
      <sheetName val="4.2유효폭의 계산"/>
      <sheetName val="대비"/>
      <sheetName val="금액내역서"/>
      <sheetName val="단가조사서"/>
      <sheetName val="내역서비교"/>
      <sheetName val="설계조건"/>
      <sheetName val="노무비단가"/>
      <sheetName val="단"/>
      <sheetName val="일위대가목차"/>
      <sheetName val=""/>
      <sheetName val="XL4Poppy"/>
      <sheetName val="BSD (2)"/>
      <sheetName val="견적시담(송포2공구)"/>
      <sheetName val="부표총괄"/>
      <sheetName val="품셈1-26"/>
      <sheetName val="MFAB"/>
      <sheetName val="MFRT"/>
      <sheetName val="MPKG"/>
      <sheetName val="MPRD"/>
      <sheetName val="차액보증"/>
      <sheetName val="6PILE  (돌출)"/>
      <sheetName val="갑지(추정)"/>
      <sheetName val="K"/>
      <sheetName val="Code-&gt;No"/>
      <sheetName val="자재단가"/>
      <sheetName val="견적내역서"/>
      <sheetName val="MBR9"/>
      <sheetName val="tggwan(mac)"/>
      <sheetName val="wall"/>
      <sheetName val="코드"/>
      <sheetName val="개요"/>
      <sheetName val="LOPCALC"/>
      <sheetName val="본사업"/>
      <sheetName val="사업부구분코드"/>
      <sheetName val="원가"/>
      <sheetName val="LG제품"/>
      <sheetName val="001"/>
      <sheetName val="장비내역서"/>
      <sheetName val="간접비"/>
      <sheetName val="입찰안"/>
      <sheetName val="factor"/>
      <sheetName val="NOMUBI"/>
      <sheetName val="터널조도"/>
      <sheetName val="변경실행(2차) "/>
      <sheetName val="세부내역"/>
      <sheetName val="전기설계변경"/>
      <sheetName val="Sheet17"/>
      <sheetName val="DATE"/>
      <sheetName val="품조정율(97-99)"/>
      <sheetName val="인부신상자료"/>
      <sheetName val="선정요령"/>
      <sheetName val="간접"/>
      <sheetName val="1.우편집중내역서"/>
      <sheetName val="토공A"/>
      <sheetName val="CTEMCOST"/>
      <sheetName val="데이타"/>
      <sheetName val="CT "/>
      <sheetName val="ilch"/>
      <sheetName val="현금"/>
      <sheetName val="부하LOAD"/>
      <sheetName val="Languages"/>
      <sheetName val="조도계산"/>
      <sheetName val="현장식당(1)"/>
      <sheetName val="할증 "/>
      <sheetName val="CB"/>
      <sheetName val="6호기"/>
      <sheetName val="M+1"/>
      <sheetName val="현장지지물물량"/>
      <sheetName val="Y-WORK"/>
      <sheetName val="가시설단위수량"/>
      <sheetName val="SORCE1"/>
      <sheetName val="단위수량"/>
      <sheetName val="Data&amp;Result"/>
      <sheetName val="A"/>
      <sheetName val="입력정보"/>
      <sheetName val="Data &amp; Result"/>
      <sheetName val="비율-종합"/>
      <sheetName val="적정심사"/>
      <sheetName val="공사비내역서"/>
      <sheetName val="원본"/>
      <sheetName val="부하(성남)"/>
      <sheetName val="내역"/>
      <sheetName val="Q827"/>
      <sheetName val="SE-611"/>
      <sheetName val="전기일위대가"/>
      <sheetName val="전기내역서(총계)"/>
      <sheetName val="별첨2. MEX-PIA"/>
      <sheetName val="별첨1. PTA,PX"/>
      <sheetName val="MEXICO-C"/>
      <sheetName val="Macro2"/>
      <sheetName val="산근"/>
      <sheetName val="#REF"/>
      <sheetName val="공사비 내역 (가)"/>
      <sheetName val="purpose&amp;input"/>
      <sheetName val="Valve Cl"/>
      <sheetName val="CODE-STR"/>
      <sheetName val="Tables"/>
      <sheetName val="FLUID_INFO"/>
      <sheetName val="MHanger_SB"/>
      <sheetName val="steam table"/>
      <sheetName val="6.0"/>
      <sheetName val="water prop."/>
      <sheetName val="Material_Group"/>
      <sheetName val="PTrating all"/>
      <sheetName val="5.소재"/>
      <sheetName val="LINE_LIST"/>
      <sheetName val="JUCKEYK"/>
      <sheetName val="두앙"/>
      <sheetName val="토목검측서"/>
      <sheetName val="실행대비"/>
      <sheetName val="전신환매도율"/>
      <sheetName val="DATA 입력부"/>
      <sheetName val="9GNG운반"/>
      <sheetName val="BQ"/>
      <sheetName val="PBS"/>
      <sheetName val="자압"/>
      <sheetName val="기계공사비집계(원안)"/>
      <sheetName val="재료비"/>
      <sheetName val="단가비교표"/>
      <sheetName val="SILICATE"/>
      <sheetName val="ITB COST"/>
      <sheetName val="TIE-IN"/>
      <sheetName val="sheets"/>
      <sheetName val="Graph (LGEN)"/>
      <sheetName val="out_prog"/>
      <sheetName val="선적schedule (2)"/>
      <sheetName val="B:\OSO아산.XLS"/>
      <sheetName val="플랜트 설치"/>
      <sheetName val="과천MAIN"/>
      <sheetName val="sw1"/>
      <sheetName val="인건-측정"/>
      <sheetName val="BJJIN"/>
      <sheetName val="DATA1"/>
      <sheetName val="조명율"/>
      <sheetName val="감가상각"/>
      <sheetName val="COVER"/>
      <sheetName val="수량산출"/>
      <sheetName val="맨홀수량"/>
      <sheetName val="TRE TABLE"/>
      <sheetName val="환산"/>
      <sheetName val="고객불만율"/>
      <sheetName val="효율&amp;역율"/>
      <sheetName val="CODE"/>
      <sheetName val="CAPVC"/>
      <sheetName val="기계설비"/>
      <sheetName val="SUMMARY(S)"/>
      <sheetName val="품셈TABLE"/>
      <sheetName val="SELTDATA"/>
      <sheetName val="내역1"/>
      <sheetName val="기타유틸리티설비"/>
      <sheetName val="예가표"/>
      <sheetName val="PROCESS"/>
      <sheetName val="1.설계조건"/>
      <sheetName val="대로근거"/>
      <sheetName val="전력구구조물산근"/>
      <sheetName val="경비_원본"/>
      <sheetName val="터파기및재료"/>
      <sheetName val="실행(ALT1)"/>
      <sheetName val="잡철물"/>
      <sheetName val="토목주소"/>
      <sheetName val="프랜트면허"/>
      <sheetName val="우수"/>
      <sheetName val="소비자가"/>
      <sheetName val="Space"/>
      <sheetName val="Final"/>
      <sheetName val="HVAC"/>
      <sheetName val="장비당단가 (1)"/>
      <sheetName val="단가조사"/>
      <sheetName val="조명시설"/>
      <sheetName val="APT내역"/>
      <sheetName val="코드표"/>
      <sheetName val="인계"/>
      <sheetName val="품셈"/>
      <sheetName val="문학간접"/>
      <sheetName val="사통"/>
      <sheetName val="22-2M단"/>
      <sheetName val="22-1소단"/>
      <sheetName val="조명율데이타"/>
      <sheetName val="L형옹벽측구"/>
      <sheetName val="공틀공사"/>
      <sheetName val="3BL공동구 수량"/>
      <sheetName val="EQUIP-H"/>
      <sheetName val="2F 회의실견적(5_14 일대)"/>
      <sheetName val="표지 (2)"/>
      <sheetName val="갑지"/>
      <sheetName val="FOOTING단면력"/>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과천MAIN"/>
      <sheetName val="부하계산서"/>
      <sheetName val="CT "/>
      <sheetName val="노임"/>
      <sheetName val="ABUT수량-A1"/>
      <sheetName val="발신정보"/>
      <sheetName val="기본일위"/>
      <sheetName val="단가비교표"/>
      <sheetName val="동원(3)"/>
      <sheetName val="예정(3)"/>
      <sheetName val="J直材4"/>
      <sheetName val="TOTAL"/>
      <sheetName val="2F 회의실견적(5_14 일대)"/>
      <sheetName val="NOMUBI"/>
      <sheetName val="sw1"/>
      <sheetName val="실행철강하도"/>
      <sheetName val="터널조도"/>
      <sheetName val="I一般比"/>
      <sheetName val="대비"/>
      <sheetName val="내역서(총)"/>
      <sheetName val="TEL"/>
      <sheetName val="plan&amp;section of foundation"/>
      <sheetName val="민속촌메뉴"/>
      <sheetName val="수량산출서"/>
      <sheetName val="부대대비"/>
      <sheetName val="냉연집계"/>
      <sheetName val="Sheet3"/>
      <sheetName val="신우"/>
      <sheetName val="교각계산"/>
      <sheetName val="노원열병합  건축공사기성내역서"/>
      <sheetName val="N賃率-職"/>
      <sheetName val="실행내역서 "/>
      <sheetName val="프로그램"/>
      <sheetName val="예산서"/>
      <sheetName val="일위대가"/>
      <sheetName val="운반비"/>
      <sheetName val="단가(1)"/>
      <sheetName val="단가(2)"/>
      <sheetName val="배관(TON)"/>
      <sheetName val="물량집계"/>
      <sheetName val="물량비교"/>
      <sheetName val="배관비교"/>
      <sheetName val="리스트"/>
      <sheetName val="용량-침사"/>
      <sheetName val="용량-펌프"/>
      <sheetName val="Sheet1"/>
      <sheetName val="내역"/>
      <sheetName val="DATE"/>
      <sheetName val="sheets"/>
      <sheetName val="예산M12A"/>
      <sheetName val="일위대가목차"/>
      <sheetName val="노임단가"/>
      <sheetName val="경비_원본"/>
      <sheetName val="직재"/>
      <sheetName val="감가상각"/>
      <sheetName val="업무"/>
      <sheetName val="code"/>
      <sheetName val="직노"/>
      <sheetName val="설계조건"/>
      <sheetName val="공사원가계산서"/>
      <sheetName val="20관리비율"/>
      <sheetName val="화재 탐지 설비"/>
      <sheetName val="工완성공사율"/>
      <sheetName val="인건-측정"/>
      <sheetName val="조도계산서 (도서)"/>
      <sheetName val="동력부하(도산)"/>
      <sheetName val="명세서"/>
      <sheetName val="유기공정"/>
      <sheetName val="TABLE"/>
      <sheetName val="96물가 CODE"/>
      <sheetName val="CP-E2 (품셈표)"/>
      <sheetName val="U-TYPE(1)"/>
      <sheetName val="설비"/>
      <sheetName val="종배수관"/>
      <sheetName val="연부97-1"/>
      <sheetName val="갑지1"/>
      <sheetName val="70%"/>
      <sheetName val="일위대가목록"/>
      <sheetName val="조도계산(1)"/>
      <sheetName val="품목납기"/>
      <sheetName val="전차선로 물량표"/>
      <sheetName val="와동25-3(변경)"/>
      <sheetName val="인건비"/>
      <sheetName val="001"/>
      <sheetName val="60명당사(총괄)"/>
      <sheetName val="반중력식옹벽3.5"/>
      <sheetName val="김재복부장님"/>
      <sheetName val="기초대가"/>
      <sheetName val="97"/>
      <sheetName val="WORK"/>
      <sheetName val="Macro1"/>
      <sheetName val="Macro2"/>
      <sheetName val="중기사용료"/>
      <sheetName val="공사현황"/>
      <sheetName val="경산"/>
      <sheetName val="Sheet2"/>
      <sheetName val="C-노임단가"/>
      <sheetName val="1.설계조건"/>
      <sheetName val="전기단가조사서"/>
      <sheetName val="자재단가"/>
      <sheetName val="K1자재(3차등)"/>
      <sheetName val="실행비교"/>
      <sheetName val="덕전리"/>
      <sheetName val="선급금신청서"/>
      <sheetName val="PANEL_중량산출"/>
      <sheetName val="CT_"/>
      <sheetName val="2F_회의실견적(5_14_일대)"/>
      <sheetName val="조도계산서_(도서)"/>
      <sheetName val="96물가_CODE"/>
      <sheetName val="CP-E2_(품셈표)"/>
      <sheetName val="ilch"/>
      <sheetName val="여과지동"/>
      <sheetName val="기초자료"/>
      <sheetName val="CONCRETE"/>
      <sheetName val="부하LOAD"/>
      <sheetName val="DATA"/>
      <sheetName val="데이타"/>
      <sheetName val="1000 DB구축 부표"/>
      <sheetName val="11월 가격"/>
      <sheetName val="일위대가(1)"/>
      <sheetName val="연수동"/>
      <sheetName val="청천내"/>
      <sheetName val="일위"/>
      <sheetName val="6PILE  (돌출)"/>
      <sheetName val="원형1호맨홀토공수량"/>
      <sheetName val="정부노임단가"/>
      <sheetName val="설직재-1"/>
      <sheetName val="FANDBS"/>
      <sheetName val="GRDATA"/>
      <sheetName val="SHAFTDBSE"/>
      <sheetName val="소상 &quot;1&quot;"/>
      <sheetName val="견적서"/>
      <sheetName val="차액보증"/>
      <sheetName val="직공비"/>
      <sheetName val="제-노임"/>
      <sheetName val="제직재"/>
      <sheetName val="매입세율"/>
      <sheetName val="공사개요"/>
      <sheetName val="10월가격"/>
      <sheetName val="주소록"/>
      <sheetName val="노원열병합__건축공사기성내역서"/>
      <sheetName val="plan&amp;section_of_foundation"/>
      <sheetName val="단가조사"/>
      <sheetName val="건축내역"/>
      <sheetName val="기계경비산출기준"/>
      <sheetName val="부속동"/>
      <sheetName val="공사개요(좌)"/>
      <sheetName val="철거산출근거"/>
      <sheetName val="입찰안"/>
      <sheetName val="danga"/>
      <sheetName val="Sheet14"/>
      <sheetName val="Sheet13"/>
      <sheetName val="유림골조"/>
      <sheetName val="소비자가"/>
      <sheetName val="6호기"/>
      <sheetName val="재집"/>
      <sheetName val="자재단가비교표"/>
      <sheetName val="을"/>
      <sheetName val="제36-40호표"/>
      <sheetName val="#REF"/>
      <sheetName val="총괄집계표"/>
      <sheetName val="노무비"/>
      <sheetName val="공조기휀"/>
      <sheetName val="재료"/>
      <sheetName val="설치자재"/>
      <sheetName val="기본사항"/>
      <sheetName val="환산"/>
      <sheetName val="노임이"/>
      <sheetName val="단가산출2"/>
      <sheetName val="조명시설"/>
      <sheetName val="예산변경사항"/>
      <sheetName val="개요"/>
      <sheetName val="세부내역"/>
      <sheetName val="정공공사"/>
      <sheetName val="Sheet5"/>
      <sheetName val="갑지"/>
      <sheetName val="DB단가"/>
      <sheetName val="도"/>
      <sheetName val="공사내역"/>
      <sheetName val="전기일위대가"/>
      <sheetName val="BID"/>
      <sheetName val="갑지(추정)"/>
      <sheetName val="LEGEND"/>
      <sheetName val="조경"/>
      <sheetName val="최종갑지"/>
      <sheetName val="sum1 (2)"/>
      <sheetName val="견적정보"/>
      <sheetName val="1단계"/>
      <sheetName val="FB25JN"/>
      <sheetName val="년도별실"/>
      <sheetName val="을지"/>
      <sheetName val="DB"/>
      <sheetName val="본장"/>
      <sheetName val="도체종-상수표"/>
      <sheetName val="계산서(곡선부)"/>
      <sheetName val="-치수표(곡선부)"/>
      <sheetName val="원가계산서"/>
      <sheetName val="합천내역"/>
      <sheetName val="LOPCALC"/>
      <sheetName val="장애코드"/>
      <sheetName val="현금예금"/>
      <sheetName val="OPT7"/>
      <sheetName val="일위단가"/>
      <sheetName val="Sheet9"/>
      <sheetName val="Y-WORK"/>
      <sheetName val="UserData"/>
      <sheetName val="환율"/>
      <sheetName val="EACT10"/>
      <sheetName val="음료실행"/>
      <sheetName val="APT내역"/>
      <sheetName val="부대시설"/>
      <sheetName val="기둥(원형)"/>
      <sheetName val="1안"/>
      <sheetName val="신규 수주분(사용자 정의)"/>
      <sheetName val="원본(갑지)"/>
      <sheetName val="판매96"/>
      <sheetName val="단가산출(변경없음)"/>
      <sheetName val="Sheet7"/>
      <sheetName val="어음광고주"/>
      <sheetName val="통신원가"/>
      <sheetName val="금액집계"/>
      <sheetName val="기성금내역서"/>
      <sheetName val="터파기및재료"/>
      <sheetName val="GAEYO"/>
      <sheetName val="타견적1"/>
      <sheetName val="타견적2"/>
      <sheetName val="타견적3"/>
      <sheetName val="원가"/>
      <sheetName val="운반"/>
      <sheetName val="UR2-Calculation"/>
      <sheetName val="Oper Amount"/>
      <sheetName val="실적단가"/>
      <sheetName val="일위대가_복합"/>
      <sheetName val="일위대가_서비스"/>
      <sheetName val="11.단가비교표_"/>
      <sheetName val="16.기계경비산출내역_"/>
      <sheetName val="밸브설치"/>
      <sheetName val="장비집계"/>
      <sheetName val="내역서1999.8최종"/>
      <sheetName val="단가표"/>
      <sheetName val="사통"/>
      <sheetName val="단"/>
      <sheetName val="FPA"/>
      <sheetName val="순수개발"/>
      <sheetName val="Data Vol"/>
      <sheetName val="차수"/>
      <sheetName val="공통가설"/>
      <sheetName val="전체"/>
      <sheetName val="Galaxy 소비자가격표"/>
      <sheetName val="8.PILE  (돌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심사물량"/>
      <sheetName val="심사계산"/>
      <sheetName val="조도계산서 _도서_"/>
      <sheetName val="원가 (2)"/>
      <sheetName val="PROCESS"/>
      <sheetName val="단가산출"/>
      <sheetName val="실정공사비단가표"/>
      <sheetName val="입출재고현황 (2)"/>
      <sheetName val="견적대비 견적서"/>
      <sheetName val="CTEMCOST"/>
      <sheetName val="실행내역"/>
      <sheetName val="기계내역"/>
      <sheetName val="가로등기초"/>
      <sheetName val="BASIC (2)"/>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대치판정"/>
      <sheetName val="기성"/>
      <sheetName val="rate"/>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담장산출"/>
      <sheetName val="부하(성남)"/>
      <sheetName val="표지판단위"/>
      <sheetName val="설계"/>
      <sheetName val="시행후면적"/>
      <sheetName val="수지예산"/>
      <sheetName val="단가대비"/>
      <sheetName val="소요자재"/>
      <sheetName val="안정계산"/>
      <sheetName val="단면검토"/>
      <sheetName val="1공구(을)"/>
      <sheetName val="LOAD-46"/>
      <sheetName val="견내"/>
      <sheetName val="매립"/>
      <sheetName val="일위대가표"/>
      <sheetName val="CAL"/>
      <sheetName val="공주-교대(A1)"/>
      <sheetName val="COVER-P"/>
      <sheetName val="품산출서"/>
      <sheetName val="Cost bd-&quot;A&quot;"/>
      <sheetName val="FACTOR"/>
      <sheetName val="내부부하"/>
      <sheetName val="단가조사서"/>
      <sheetName val="목차"/>
      <sheetName val="dtxl"/>
      <sheetName val="토공계산서(부체도로)"/>
      <sheetName val="설계내역(2001)"/>
      <sheetName val="본체"/>
      <sheetName val="토목"/>
      <sheetName val="VE절감"/>
      <sheetName val="물량표S"/>
      <sheetName val="금액내역서"/>
      <sheetName val="물가시세"/>
      <sheetName val="ITEM"/>
      <sheetName val="type-F"/>
      <sheetName val="실행"/>
      <sheetName val="건축원가계산서"/>
      <sheetName val="단가목록"/>
      <sheetName val="대창(장성)"/>
      <sheetName val="TRE TABLE"/>
      <sheetName val="자재운반단가일람표"/>
      <sheetName val="dt0301"/>
      <sheetName val="dtt0301"/>
      <sheetName val="목록"/>
      <sheetName val="품목"/>
      <sheetName val="상승노임"/>
      <sheetName val="변압기 및 발전기 용량"/>
      <sheetName val="단가"/>
      <sheetName val="말뚝지지력산정"/>
      <sheetName val="단위중량"/>
      <sheetName val="예산대비"/>
      <sheetName val="공문"/>
      <sheetName val="변화치수"/>
      <sheetName val="11"/>
      <sheetName val="수안보-MBR1"/>
      <sheetName val="Macro(차단기)"/>
      <sheetName val="일위대가(4층원격)"/>
      <sheetName val=" HIT-&gt;HMC 견적(3900)"/>
      <sheetName val="단면가정"/>
      <sheetName val="협조전"/>
      <sheetName val="NEYOK"/>
      <sheetName val="CB"/>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건축내역서"/>
      <sheetName val="ROOF(ALKALI)"/>
      <sheetName val="BOX"/>
      <sheetName val="참고"/>
      <sheetName val="XL4Poppy"/>
      <sheetName val="List"/>
      <sheetName val="CHITIET VL-NC"/>
      <sheetName val="DON GIA"/>
      <sheetName val="1-1"/>
      <sheetName val="차도조도계산"/>
      <sheetName val="외주가공"/>
      <sheetName val="7단가"/>
      <sheetName val="단가표 "/>
      <sheetName val="건축집계표"/>
      <sheetName val="DLA"/>
      <sheetName val=" 견적서"/>
      <sheetName val="7내역"/>
      <sheetName val="DRUM"/>
      <sheetName val="BUS제원1"/>
      <sheetName val="목표세부명세"/>
      <sheetName val="전선 및 전선관"/>
      <sheetName val="청주(철골발주의뢰서)"/>
      <sheetName val="정렬"/>
      <sheetName val="분전함신설"/>
      <sheetName val="접지1종"/>
      <sheetName val="샘플표지"/>
      <sheetName val="간지"/>
      <sheetName val="물가연동제"/>
      <sheetName val="1. 설계조건 2.단면가정 3. 하중계산"/>
      <sheetName val="DATA 입력란"/>
      <sheetName val="I.설계조건"/>
      <sheetName val="자재"/>
      <sheetName val="FAB별"/>
      <sheetName val="배수내역 (2)"/>
      <sheetName val="소업1교"/>
      <sheetName val="암거공"/>
      <sheetName val="A-4"/>
      <sheetName val="교통대책내역"/>
      <sheetName val="도근좌표"/>
      <sheetName val="자재테이블"/>
      <sheetName val="산출금액내역"/>
      <sheetName val="변경갑지"/>
      <sheetName val="증감(갑지)"/>
      <sheetName val="손익차9월2"/>
      <sheetName val="실행간접비용"/>
      <sheetName val="3련 BOX"/>
      <sheetName val="시행예산"/>
      <sheetName val="원형맨홀수량"/>
      <sheetName val="기기리스트"/>
      <sheetName val="01"/>
      <sheetName val="연돌일위집계"/>
      <sheetName val="AV시스템"/>
      <sheetName val="C1"/>
      <sheetName val="기성내역서표지"/>
      <sheetName val="공사비명세서"/>
      <sheetName val="지수"/>
      <sheetName val="자료"/>
      <sheetName val="약품공급2"/>
      <sheetName val="기초단가"/>
      <sheetName val="토목공사"/>
      <sheetName val="수량집계"/>
      <sheetName val="자재일람"/>
      <sheetName val="수량산출서 (2)"/>
      <sheetName val="7.경제성결과"/>
      <sheetName val="BQ_Utl_Off"/>
      <sheetName val="BREAKDOWN(철거설치)"/>
      <sheetName val="연령현황"/>
      <sheetName val="__"/>
      <sheetName val="DIAPHRAGM"/>
      <sheetName val="최종견"/>
      <sheetName val="sun"/>
      <sheetName val="예산M11A"/>
      <sheetName val="자료입력"/>
      <sheetName val="경사수로"/>
      <sheetName val="D16"/>
      <sheetName val="D25"/>
      <sheetName val="D22"/>
      <sheetName val="금융비용"/>
      <sheetName val="총괄"/>
      <sheetName val="주안3차A-A"/>
      <sheetName val="우각부보강"/>
      <sheetName val="안정검토"/>
      <sheetName val="H-pile(298x299)"/>
      <sheetName val="H-pile(250x250)"/>
      <sheetName val="일위_파일"/>
      <sheetName val="연결임시"/>
      <sheetName val="_산근2_"/>
      <sheetName val="_산근4_"/>
      <sheetName val="_산근5_"/>
      <sheetName val="cost"/>
      <sheetName val="기계경비"/>
      <sheetName val="MOTOR"/>
      <sheetName val="99총공사내역서"/>
      <sheetName val="부대내역"/>
      <sheetName val="노무비 근거"/>
      <sheetName val="공사비"/>
      <sheetName val="OPT"/>
      <sheetName val="SV"/>
      <sheetName val="시화점실행"/>
      <sheetName val="FRP내역서"/>
      <sheetName val="입상내역"/>
      <sheetName val="__MAIN"/>
      <sheetName val="회로내역(승인)"/>
      <sheetName val="안정검토(온1)"/>
      <sheetName val="실행내역서_"/>
      <sheetName val="Site Expenses"/>
      <sheetName val="간선계산"/>
      <sheetName val="L형 옹벽"/>
      <sheetName val="c_balju"/>
      <sheetName val="잔공사현황"/>
      <sheetName val="지급자재조서"/>
      <sheetName val="암거"/>
      <sheetName val="포장공"/>
      <sheetName val="배수공"/>
      <sheetName val="맨홀토공"/>
      <sheetName val="CATV"/>
      <sheetName val="물량산출근거"/>
      <sheetName val="COVER"/>
      <sheetName val="Ekog10"/>
      <sheetName val="코드표"/>
      <sheetName val="1을"/>
      <sheetName val="해상PCB"/>
      <sheetName val="basic_info"/>
      <sheetName val="관급"/>
      <sheetName val="투찰(하수)"/>
      <sheetName val="일보"/>
      <sheetName val="기력고압전동기"/>
      <sheetName val="OH공량old"/>
      <sheetName val="현장지지물물량"/>
      <sheetName val="PIPE"/>
      <sheetName val="FLANGE"/>
      <sheetName val="VALVE"/>
      <sheetName val="자판실행"/>
      <sheetName val="DHEQSUPT"/>
      <sheetName val="DATA1"/>
      <sheetName val="원가입력"/>
      <sheetName val="견적"/>
      <sheetName val="EQUIPMENT -2"/>
      <sheetName val="대림경상68억"/>
      <sheetName val="F1"/>
      <sheetName val="포장공자재집계표"/>
      <sheetName val="일반수량"/>
      <sheetName val="교대(A1)"/>
      <sheetName val="대가표(품셈)"/>
      <sheetName val="단가산출서"/>
      <sheetName val="위치"/>
      <sheetName val="총공사내역서"/>
      <sheetName val="다곡2교"/>
      <sheetName val="오존실배관내역"/>
      <sheetName val="EPro"/>
      <sheetName val="특별교실"/>
      <sheetName val="견적(갑지)"/>
      <sheetName val="수량산출서 갑지"/>
      <sheetName val="계약내력"/>
      <sheetName val="우수"/>
      <sheetName val="자재조사표(참고용)"/>
      <sheetName val="품셈집계표"/>
      <sheetName val="일반부표집계표"/>
      <sheetName val="토사(PE)"/>
      <sheetName val="재1"/>
      <sheetName val="공종별내역서"/>
      <sheetName val="Controls"/>
      <sheetName val="Baby일위대가"/>
      <sheetName val="기초자료입력"/>
      <sheetName val="가격표"/>
      <sheetName val="Customer Databas"/>
      <sheetName val="토적표"/>
      <sheetName val="Front"/>
      <sheetName val="CALCULATION"/>
      <sheetName val="교차구"/>
      <sheetName val="월말"/>
      <sheetName val="원계약서"/>
      <sheetName val="총괄내역"/>
      <sheetName val="출입자명단"/>
      <sheetName val="AHU집계"/>
      <sheetName val="배수통관(좌)"/>
      <sheetName val="소운반"/>
      <sheetName val="콘_재료분리(1)"/>
      <sheetName val="예산내역서"/>
      <sheetName val="구조물터파기수량집계"/>
      <sheetName val="배수공 시멘트 및 골재량 산출"/>
      <sheetName val="맨홀토공산출"/>
      <sheetName val="INPUT"/>
      <sheetName val="BQ(실행)"/>
      <sheetName val="JUCK"/>
      <sheetName val="요약&amp;결과"/>
      <sheetName val="배관배선 단가조사"/>
      <sheetName val="일위대가집계"/>
      <sheetName val="4안전율"/>
      <sheetName val="본실행경비"/>
      <sheetName val="유림총괄"/>
      <sheetName val="설계예산서(2016년 보안등 신설공사 단가계약-).xls"/>
      <sheetName val="매크로"/>
      <sheetName val="일위대가1"/>
      <sheetName val="원형측구(B-type)"/>
      <sheetName val="총괄표"/>
      <sheetName val="집계"/>
      <sheetName val="TYPE-A"/>
      <sheetName val="전체현황"/>
      <sheetName val="주요측점"/>
      <sheetName val="3BL공동구 수량"/>
      <sheetName val="작업일정"/>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9호관로"/>
      <sheetName val="낙하물방지공"/>
      <sheetName val="AA2800"/>
      <sheetName val="작업용가시설"/>
      <sheetName val="AA2900"/>
      <sheetName val="교량환기시설"/>
      <sheetName val="환기시설 (1)"/>
      <sheetName val="환기시설 (2)"/>
      <sheetName val="상-교대(A1-A2)"/>
      <sheetName val="분류작업"/>
      <sheetName val="기본자료"/>
      <sheetName val="2002상반기노임기준"/>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 냉각수펌프"/>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몰탈재료산출"/>
      <sheetName val="G.R300경비"/>
      <sheetName val="우수공"/>
      <sheetName val="8-1"/>
      <sheetName val="예시 (수정 및 삭제금지)"/>
      <sheetName val="기초공"/>
      <sheetName val="기초안정검토"/>
      <sheetName val="단위수량산출"/>
      <sheetName val="원가계산하도"/>
      <sheetName val="Macro(전선)"/>
      <sheetName val="총요약서"/>
      <sheetName val="기성내역서"/>
      <sheetName val="15100"/>
      <sheetName val="두앙"/>
      <sheetName val="재료비"/>
      <sheetName val="보온자재단가표"/>
      <sheetName val="마산방향"/>
      <sheetName val="사리부설"/>
      <sheetName val="식재가격"/>
      <sheetName val="식재총괄"/>
      <sheetName val="일위목록"/>
      <sheetName val="횡배수관재료-"/>
      <sheetName val="계산서(직선부)"/>
      <sheetName val="포장재료집계표"/>
      <sheetName val="콘크리트측구연장"/>
      <sheetName val="-몰탈콘크리트"/>
      <sheetName val="-배수구조물공토공"/>
      <sheetName val="산수배수"/>
      <sheetName val="요율"/>
      <sheetName val="일위집계(기존)"/>
      <sheetName val="제경비"/>
      <sheetName val="1-3.조건,바닥판 "/>
      <sheetName val="Proposal"/>
      <sheetName val="시설물일위"/>
      <sheetName val="2공구산출내역"/>
      <sheetName val="물가"/>
      <sheetName val="guard(mac)"/>
      <sheetName val="BOQ(전체)"/>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1,2공구원가계산서"/>
      <sheetName val="1공구산출내역서"/>
      <sheetName val="견적보고(총액)"/>
      <sheetName val="지주목시비량산출서"/>
      <sheetName val="TYPE1"/>
      <sheetName val="추가예산"/>
      <sheetName val="VENDOR LIST"/>
      <sheetName val="사전공사"/>
      <sheetName val="공사손익실적"/>
      <sheetName val="TABLE DB"/>
      <sheetName val="쌍용 data base"/>
      <sheetName val="PANEL_중량산출1"/>
      <sheetName val="plan&amp;section_of_foundation1"/>
      <sheetName val="노원열병합__건축공사기성내역서1"/>
      <sheetName val="신규_수주분(사용자_정의)"/>
      <sheetName val="화재_탐지_설비1"/>
      <sheetName val="CT_1"/>
      <sheetName val="2F_회의실견적(5_14_일대)1"/>
      <sheetName val="조도계산서_(도서)1"/>
      <sheetName val="96물가_CODE1"/>
      <sheetName val="sum1_(2)"/>
      <sheetName val="견적대비_견적서"/>
      <sheetName val="내역서1999_8최종"/>
      <sheetName val="1_설계조건"/>
      <sheetName val="CP-E2_(품셈표)1"/>
      <sheetName val="전차선로_물량표"/>
      <sheetName val="반중력식옹벽3_5"/>
      <sheetName val="6PILE__(돌출)"/>
      <sheetName val="내역서_(2)"/>
      <sheetName val="토공(우물통,기타)_"/>
      <sheetName val="소상_&quot;1&quot;1"/>
      <sheetName val="준검_내역서"/>
      <sheetName val="여방토공_"/>
      <sheetName val="11_단가비교표_"/>
      <sheetName val="16_기계경비산출내역_"/>
      <sheetName val="11월_가격"/>
      <sheetName val="1000_DB구축_부표"/>
      <sheetName val="Data_Vol"/>
      <sheetName val="Galaxy_소비자가격표"/>
      <sheetName val="I_설계조건"/>
      <sheetName val="BASIC_(2)"/>
      <sheetName val="Oper_Amount"/>
      <sheetName val="8_PILE__(돌출)"/>
      <sheetName val="입출재고현황_(2)"/>
      <sheetName val="조도계산서__도서_"/>
      <sheetName val="원가_(2)"/>
      <sheetName val="7_1_자재단가표(케이블)"/>
      <sheetName val="남양시작동자105노65기1_3화1_2"/>
      <sheetName val="별표_"/>
      <sheetName val="플랜트_설치"/>
      <sheetName val="Sheet1_(2)"/>
      <sheetName val="_HIT-&gt;HMC_견적(3900)"/>
      <sheetName val="TRE_TABLE"/>
      <sheetName val="BSD (2)"/>
      <sheetName val="물량표"/>
      <sheetName val="기본DATA"/>
      <sheetName val="횡_연장"/>
      <sheetName val="교각철근_(기초)"/>
      <sheetName val="교각철근_(구체+기초)"/>
      <sheetName val="암거집계_"/>
      <sheetName val="3련_BOX"/>
      <sheetName val="변압기_및_발전기_용량"/>
      <sheetName val="노무비_근거"/>
      <sheetName val="단가표_"/>
      <sheetName val="Cost_bd-&quot;A&quot;"/>
      <sheetName val="전선_및_전선관"/>
      <sheetName val="_견적서"/>
      <sheetName val="Sheet4"/>
      <sheetName val="C.배수관공"/>
      <sheetName val="비용"/>
      <sheetName val="4.2.1 마루높이 검토"/>
      <sheetName val="타견적(을)"/>
      <sheetName val="SANTOGO"/>
      <sheetName val="SANBAISU"/>
      <sheetName val="3.현장배치"/>
      <sheetName val=""/>
      <sheetName val="역T형교대(말뚝기초)"/>
      <sheetName val="2000시행"/>
      <sheetName val="구천"/>
      <sheetName val="AS포장복구 "/>
      <sheetName val="실행내역서_1"/>
      <sheetName val="예시_(수정_및_삭제금지)"/>
      <sheetName val="CHITIET_VL-NC"/>
      <sheetName val="DON_GIA"/>
      <sheetName val="7_경제성결과"/>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직접인건비"/>
      <sheetName val="직접경비"/>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STEEL BOX 단면설계(SEC.8)"/>
      <sheetName val="9.1지하2층하부보"/>
      <sheetName val="anchor"/>
      <sheetName val="위치조서"/>
      <sheetName val="단가대비표 표지"/>
      <sheetName val="관로공표지"/>
      <sheetName val="설계명세서"/>
      <sheetName val="산근1"/>
      <sheetName val="장비"/>
      <sheetName val="노무"/>
      <sheetName val="빗물받이(910-510-410)"/>
      <sheetName val="옹벽1"/>
      <sheetName val="대로근거"/>
      <sheetName val="종합단가표"/>
      <sheetName val="F4-F7"/>
      <sheetName val="FOOTING단면력"/>
      <sheetName val="입력자료모음"/>
      <sheetName val="우배수"/>
      <sheetName val="설명"/>
      <sheetName val="wing"/>
      <sheetName val="98비정기소모"/>
      <sheetName val="원가계산서(공사)"/>
      <sheetName val="구조물철거타공정이월"/>
      <sheetName val="수목데이타 "/>
      <sheetName val="토공(우물통,기타)_2"/>
      <sheetName val="내역서_(2)2"/>
      <sheetName val="횡_연장2"/>
      <sheetName val="토공(우물통,기타)_1"/>
      <sheetName val="내역서_(2)1"/>
      <sheetName val="횡_연장1"/>
      <sheetName val="지주토목내역서"/>
      <sheetName val="DS기성최종"/>
      <sheetName val="DS설변내역서"/>
      <sheetName val="일위대가(건축)"/>
      <sheetName val="6. 직접경비"/>
      <sheetName val="단가_1_"/>
      <sheetName val="98지급계획"/>
      <sheetName val="맨홀수량산출"/>
      <sheetName val="E.P.T수량산출서"/>
      <sheetName val="교각별수량"/>
      <sheetName val="단가적용기준"/>
      <sheetName val="단가일람"/>
      <sheetName val="6공구(당초)"/>
      <sheetName val="일위목차"/>
      <sheetName val="돈암사업"/>
      <sheetName val="뚝토공"/>
      <sheetName val="첨부1-1"/>
      <sheetName val="통합"/>
      <sheetName val="3.공통공사대비"/>
      <sheetName val="우棌"/>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서울대규장각_가시설흙막이_"/>
      <sheetName val="24.보증금(전신전화가입권)"/>
      <sheetName val="계정code"/>
      <sheetName val="시산표"/>
      <sheetName val="비교1"/>
      <sheetName val="계수시트"/>
      <sheetName val="물가자료"/>
      <sheetName val="부대집계1"/>
      <sheetName val="가도단위"/>
      <sheetName val="11.자재단가"/>
      <sheetName val="NEGO"/>
      <sheetName val="각종양식"/>
      <sheetName val="본사공가현황"/>
      <sheetName val="범례표"/>
      <sheetName val="증감내역서"/>
      <sheetName val="교량data"/>
      <sheetName val="전기자료"/>
      <sheetName val="투찰"/>
      <sheetName val="Calcs"/>
      <sheetName val="woo(mac)"/>
      <sheetName val="실행예산서"/>
      <sheetName val="근생APT-신마감"/>
      <sheetName val="복지관_FIART"/>
      <sheetName val="근생APT-FIART"/>
      <sheetName val="근생-FIART"/>
      <sheetName val="05년"/>
      <sheetName val="sheet10"/>
      <sheetName val="단면 (2)"/>
      <sheetName val="기계경비일람"/>
      <sheetName val="단면치수"/>
      <sheetName val="사  업  비  수  지  예  산  서"/>
      <sheetName val="암거(내역)"/>
      <sheetName val="사용성검토"/>
      <sheetName val="C_DATA"/>
      <sheetName val="내역서01"/>
      <sheetName val="8-3기계경비"/>
      <sheetName val="제안서입력"/>
      <sheetName val="절감계산"/>
      <sheetName val="단락전류-A"/>
      <sheetName val="3.CCTV설비공사"/>
      <sheetName val="1.개요"/>
      <sheetName val="식재품셈"/>
      <sheetName val="원가서"/>
      <sheetName val="PIPE내역(FCN)"/>
      <sheetName val="토공"/>
      <sheetName val="현장식당(1)"/>
      <sheetName val="TARGET"/>
      <sheetName val="유지관_x0000_"/>
      <sheetName val="설계산출기초"/>
      <sheetName val="수량산출서-2"/>
      <sheetName val="표지 (2)"/>
      <sheetName val="기초분물량표"/>
      <sheetName val="설치물량표"/>
      <sheetName val="철거분물량표"/>
      <sheetName val="원설계"/>
      <sheetName val="수량"/>
      <sheetName val="부표단가,총괄표"/>
      <sheetName val="진고설계"/>
      <sheetName val="벽산건설"/>
      <sheetName val="FORM-0"/>
      <sheetName val="23"/>
      <sheetName val="아파트 "/>
      <sheetName val="금융"/>
      <sheetName val="CVT산정"/>
      <sheetName val="평가데이터"/>
      <sheetName val="SW개발대상목록(기능점수)"/>
      <sheetName val="보험료산출"/>
      <sheetName val="공통부대비"/>
      <sheetName val="회로내역(승인䠎"/>
      <sheetName val="회로내역(승인Ԉ"/>
      <sheetName val="골재집계"/>
      <sheetName val="공종별 집계"/>
      <sheetName val="호안공"/>
      <sheetName val="감액총괄표"/>
      <sheetName val="총집계표"/>
      <sheetName val="공양식"/>
      <sheetName val="95년12월말"/>
      <sheetName val="설계내역"/>
      <sheetName val="이름정의"/>
      <sheetName val="TEST1"/>
      <sheetName val="2001년 건설노임"/>
      <sheetName val="경비2내역"/>
      <sheetName val="공통(20-91)"/>
      <sheetName val="일위내역"/>
      <sheetName val="H-PILE수량집계"/>
      <sheetName val="하도관리"/>
      <sheetName val="확약서"/>
      <sheetName val="석축설면"/>
      <sheetName val="초기화면"/>
      <sheetName val="중기단가목록"/>
      <sheetName val="설계내역서"/>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제품별"/>
      <sheetName val="진행 DATA (2)"/>
      <sheetName val="품의양"/>
      <sheetName val="사업수지"/>
      <sheetName val="참조"/>
      <sheetName val="40총괄"/>
      <sheetName val="40집계"/>
      <sheetName val="총_x0000_ϭ"/>
      <sheetName val="우륀"/>
      <sheetName val="식재ط"/>
      <sheetName val="총蚨ϖ"/>
      <sheetName val="총蓨ώ"/>
      <sheetName val="총벝l"/>
      <sheetName val="총벝ê"/>
      <sheetName val="총_x0002__x0000_"/>
      <sheetName val="소요자재명세서2"/>
      <sheetName val="TOTAL.xls"/>
      <sheetName val="내역_ver1.0"/>
      <sheetName val="일위총괄표"/>
      <sheetName val="깨기수량"/>
      <sheetName val="설비내역서"/>
      <sheetName val="전기내역서"/>
      <sheetName val="안_x0000__x0000_"/>
      <sheetName val="분양가표"/>
      <sheetName val="부적합유형"/>
      <sheetName val="부적합 유형"/>
      <sheetName val="군자4교하부-Ö_x0000_"/>
      <sheetName val="회사기초자료"/>
      <sheetName val="단漰_x001d_潼"/>
      <sheetName val="일반수량총괄집계"/>
      <sheetName val="b"/>
      <sheetName val="지사인원사무실"/>
      <sheetName val="양수장"/>
      <sheetName val="양수장내역"/>
      <sheetName val="품셈TABLE"/>
      <sheetName val="시점교대"/>
      <sheetName val="총괄BOQ"/>
      <sheetName val="내역(전체)"/>
      <sheetName val="입력"/>
      <sheetName val="Bill 2.2 Villa 2 beds"/>
      <sheetName val="一発シート"/>
      <sheetName val="노무비(전지2기)"/>
      <sheetName val="노임단가표"/>
      <sheetName val="소일위대가코드표"/>
      <sheetName val="총_x0010__x0000_"/>
      <sheetName val="총肸"/>
      <sheetName val="총Ῐᅯ"/>
      <sheetName val="총葨ù"/>
      <sheetName val="총_x0005__x0000_"/>
      <sheetName val="가시설단위수량"/>
      <sheetName val="eq_data"/>
      <sheetName val="현장관리비"/>
      <sheetName val="REINF."/>
      <sheetName val="SKETCH"/>
      <sheetName val="LOADS"/>
      <sheetName val="design criteria"/>
      <sheetName val="CHECK1"/>
      <sheetName val="견적 (2)"/>
      <sheetName val="날개벽(시점좌측)"/>
      <sheetName val="1.2.1 마루높이결정"/>
      <sheetName val="건축공사 집계표"/>
      <sheetName val="골조"/>
      <sheetName val="외천교"/>
      <sheetName val="평균H"/>
      <sheetName val="DOGI"/>
      <sheetName val="물가시세표"/>
      <sheetName val="내역(영일)"/>
      <sheetName val="관람석제출"/>
      <sheetName val="데이터"/>
      <sheetName val=" 내역"/>
      <sheetName val="철근량"/>
      <sheetName val="단 box"/>
      <sheetName val="총 괄 표"/>
      <sheetName val="설계서을"/>
      <sheetName val="EQ-R1"/>
      <sheetName val="입찰내역 발주처 양식"/>
      <sheetName val="전체내역 (2)"/>
      <sheetName val="도급자재"/>
      <sheetName val="실행(표지,갑,을)"/>
      <sheetName val="의정부문예회관변경내역"/>
      <sheetName val="7 th"/>
      <sheetName val="INFO"/>
      <sheetName val="지장물C"/>
      <sheetName val="Trans"/>
      <sheetName val="연습"/>
      <sheetName val="견적3"/>
      <sheetName val="tower 10ton"/>
      <sheetName val="VS P-Q"/>
      <sheetName val="인건비 "/>
      <sheetName val="주식"/>
      <sheetName val="간접"/>
      <sheetName val="총ꊐ˕"/>
      <sheetName val="총缀⇐"/>
      <sheetName val="총䮘໪"/>
      <sheetName val="총ꘓÀ"/>
      <sheetName val="총鎠ັ"/>
      <sheetName val="총㳨⎱"/>
      <sheetName val="총౐ʥ"/>
      <sheetName val="총ꊐʮ"/>
      <sheetName val="안정검토(온1"/>
      <sheetName val="안정검토(온1렷"/>
      <sheetName val="총_xdfcc_"/>
      <sheetName val="총_x0000__x0000_"/>
      <sheetName val="3BL공동구 수_x0000_"/>
      <sheetName val="3BL공동구 수嚠"/>
      <sheetName val="3BL공동구 수吐"/>
      <sheetName val="준검_내역_x0000_"/>
      <sheetName val="_Users_USER_Downloads_________2"/>
      <sheetName val="교량"/>
      <sheetName val="설계조정율"/>
      <sheetName val="rpcc"/>
      <sheetName val="조작대(1연)"/>
      <sheetName val="차선도색수량집계"/>
      <sheetName val="eq. mobilization"/>
      <sheetName val="업무처리전"/>
      <sheetName val="설비_(FAB)"/>
      <sheetName val="수목단가"/>
      <sheetName val="시설수량표"/>
      <sheetName val="식재수량표"/>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암거날개벽"/>
      <sheetName val="은행코드"/>
      <sheetName val="주형"/>
      <sheetName val="단가 (2)"/>
      <sheetName val="하수급견적대비"/>
      <sheetName val="AS복구"/>
      <sheetName val="중기터파기"/>
      <sheetName val="변수값"/>
      <sheetName val="중기상차"/>
      <sheetName val="산거각호표"/>
      <sheetName val="예산명세서"/>
      <sheetName val="옹벽"/>
      <sheetName val="원본"/>
      <sheetName val="골조시행"/>
      <sheetName val="BOX1"/>
      <sheetName val="암거ၒ"/>
      <sheetName val="유화"/>
      <sheetName val="견적내역서"/>
      <sheetName val="2.재료비"/>
      <sheetName val="1.인건비"/>
      <sheetName val="예가표"/>
      <sheetName val="토적"/>
      <sheetName val="9811"/>
      <sheetName val="배수장공사비"/>
      <sheetName val="Prices"/>
      <sheetName val="가도공"/>
      <sheetName val="입찰보고"/>
      <sheetName val="가설개략"/>
      <sheetName val="hvac(제어동)"/>
      <sheetName val="일위대가(목록)"/>
      <sheetName val="취합표"/>
      <sheetName val="물량산출"/>
      <sheetName val="투찰금액"/>
      <sheetName val="BOX날개벽"/>
      <sheetName val="기계공사"/>
      <sheetName val="1-3_조건,바닥판_"/>
      <sheetName val="입고장부_(4)"/>
      <sheetName val="TABLE_DB"/>
      <sheetName val="쌍용_data_base"/>
      <sheetName val="3_현장배치"/>
      <sheetName val="실행내역_"/>
      <sheetName val="AS포장복구_"/>
      <sheetName val="설계예산서"/>
      <sheetName val="노무단가"/>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costing_ESDV"/>
      <sheetName val="costing_FE"/>
      <sheetName val="costing_MOV"/>
      <sheetName val="costing_Press"/>
      <sheetName val="anaysis_sheet"/>
      <sheetName val="재무가정"/>
      <sheetName val="산근"/>
      <sheetName val="시중노임단가"/>
      <sheetName val="Assets"/>
      <sheetName val="CC Down load 0716"/>
      <sheetName val="END직무"/>
      <sheetName val="linehaul cost model (2)"/>
      <sheetName val="__Data__"/>
      <sheetName val="Common Wheat"/>
      <sheetName val="トピックス"/>
      <sheetName val="2 카드채권(대출포함)"/>
      <sheetName val="개산공사비"/>
      <sheetName val="Sch7a (토요일)"/>
      <sheetName val="내역(입찰)"/>
      <sheetName val="1"/>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대비표"/>
      <sheetName val="P-J"/>
      <sheetName val="고객리스트 담당자"/>
      <sheetName val="[TOTAL.xls]___________________2"/>
      <sheetName val="인부노임"/>
      <sheetName val="물가대비표"/>
      <sheetName val="조정금액결과표 (차수별)"/>
      <sheetName val="매입세"/>
      <sheetName val="금주1교"/>
      <sheetName val="신림자금"/>
      <sheetName val=" 총괄표"/>
      <sheetName val="자재목록"/>
      <sheetName val="중기목록"/>
      <sheetName val="안정검토(온1瀀"/>
      <sheetName val="안정검토(온1瀕"/>
      <sheetName val="식재퀀濟叏"/>
      <sheetName val="식재က"/>
      <sheetName val="식재Ⴒ꿦휅"/>
      <sheetName val="가설"/>
      <sheetName val="경상"/>
      <sheetName val="대상공사(조_x0011__x0000__x0000_"/>
      <sheetName val="5.모델링"/>
      <sheetName val="식재인부"/>
      <sheetName val="조도계산"/>
      <sheetName val="암거단위-1련"/>
      <sheetName val="J형측구단위수량"/>
      <sheetName val="횡배수관집현황_2공구_"/>
      <sheetName val="입찰"/>
      <sheetName val="본공사"/>
      <sheetName val="현경"/>
      <sheetName val="쌍송교"/>
      <sheetName val="MEMORY"/>
      <sheetName val="일위산출"/>
      <sheetName val="횡배수관"/>
      <sheetName val="중간부"/>
      <sheetName val="내역(2000년)"/>
      <sheetName val="일집"/>
      <sheetName val="[TOTAL.xls]______D_2001_______3"/>
      <sheetName val="[TOTAL.xls]______D_2001_______2"/>
      <sheetName val="[TOTAL.xls]______D_2001_______4"/>
      <sheetName val="공내역"/>
      <sheetName val="특수선일위대가"/>
      <sheetName val="공문(신)"/>
      <sheetName val="일위집계표"/>
      <sheetName val="변경증감내역서"/>
      <sheetName val="공통비"/>
      <sheetName val="충주"/>
      <sheetName val="TTL"/>
      <sheetName val="_______________2021______2021_2"/>
      <sheetName val="샘플표⃨"/>
      <sheetName val="샘플표⣨"/>
      <sheetName val="샘플표쁑"/>
      <sheetName val="샘플표샨"/>
      <sheetName val="98NS-N"/>
      <sheetName val="인부신상자료"/>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일반부표"/>
      <sheetName val="급수공사"/>
      <sheetName val="Bill_2_2_Villa_2_beds"/>
      <sheetName val="(포장)BOQ-실적공사"/>
      <sheetName val="조건 (A)"/>
      <sheetName val="ITB COST"/>
      <sheetName val="工관리비율"/>
      <sheetName val="건축2"/>
      <sheetName val="흄관기초"/>
      <sheetName val="BREAKDOWN(철거설치_x0011_"/>
      <sheetName val="BREAKDOWN(철거설치Æ"/>
      <sheetName val="인천제철"/>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refreshError="1"/>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sheetData sheetId="603"/>
      <sheetData sheetId="604" refreshError="1"/>
      <sheetData sheetId="605"/>
      <sheetData sheetId="606"/>
      <sheetData sheetId="607"/>
      <sheetData sheetId="608"/>
      <sheetData sheetId="609"/>
      <sheetData sheetId="610" refreshError="1"/>
      <sheetData sheetId="611" refreshError="1"/>
      <sheetData sheetId="612"/>
      <sheetData sheetId="613"/>
      <sheetData sheetId="614">
        <row r="1">
          <cell r="A1" t="str">
            <v>단  종</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row r="1">
          <cell r="A1" t="str">
            <v>단  종</v>
          </cell>
        </row>
      </sheetData>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1">
          <cell r="A1" t="str">
            <v>단  종</v>
          </cell>
        </row>
      </sheetData>
      <sheetData sheetId="689">
        <row r="1">
          <cell r="A1" t="str">
            <v>단  종</v>
          </cell>
        </row>
      </sheetData>
      <sheetData sheetId="690">
        <row r="1">
          <cell r="A1" t="str">
            <v>단  종</v>
          </cell>
        </row>
      </sheetData>
      <sheetData sheetId="691">
        <row r="1">
          <cell r="A1" t="str">
            <v>단  종</v>
          </cell>
        </row>
      </sheetData>
      <sheetData sheetId="692">
        <row r="1">
          <cell r="A1" t="str">
            <v>단  종</v>
          </cell>
        </row>
      </sheetData>
      <sheetData sheetId="693">
        <row r="1">
          <cell r="A1" t="str">
            <v>단  종</v>
          </cell>
        </row>
      </sheetData>
      <sheetData sheetId="694">
        <row r="1">
          <cell r="A1" t="str">
            <v>단  종</v>
          </cell>
        </row>
      </sheetData>
      <sheetData sheetId="695">
        <row r="1">
          <cell r="A1" t="str">
            <v>단  종</v>
          </cell>
        </row>
      </sheetData>
      <sheetData sheetId="696">
        <row r="1">
          <cell r="A1" t="str">
            <v>단  종</v>
          </cell>
        </row>
      </sheetData>
      <sheetData sheetId="697">
        <row r="1">
          <cell r="A1" t="str">
            <v>단  종</v>
          </cell>
        </row>
      </sheetData>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row r="1">
          <cell r="A1" t="str">
            <v>단  종</v>
          </cell>
        </row>
      </sheetData>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sheetData sheetId="776"/>
      <sheetData sheetId="777" refreshError="1"/>
      <sheetData sheetId="778"/>
      <sheetData sheetId="779"/>
      <sheetData sheetId="780">
        <row r="1">
          <cell r="A1" t="str">
            <v>단  종</v>
          </cell>
        </row>
      </sheetData>
      <sheetData sheetId="781">
        <row r="1">
          <cell r="A1" t="str">
            <v>단  종</v>
          </cell>
        </row>
      </sheetData>
      <sheetData sheetId="782">
        <row r="1">
          <cell r="A1" t="str">
            <v>단  종</v>
          </cell>
        </row>
      </sheetData>
      <sheetData sheetId="783">
        <row r="1">
          <cell r="A1" t="str">
            <v>단  종</v>
          </cell>
        </row>
      </sheetData>
      <sheetData sheetId="784">
        <row r="1">
          <cell r="A1" t="str">
            <v>단  종</v>
          </cell>
        </row>
      </sheetData>
      <sheetData sheetId="785">
        <row r="1">
          <cell r="A1" t="str">
            <v>단  종</v>
          </cell>
        </row>
      </sheetData>
      <sheetData sheetId="786">
        <row r="1">
          <cell r="A1" t="str">
            <v>단  종</v>
          </cell>
        </row>
      </sheetData>
      <sheetData sheetId="787">
        <row r="1">
          <cell r="A1" t="str">
            <v>단  종</v>
          </cell>
        </row>
      </sheetData>
      <sheetData sheetId="788">
        <row r="1">
          <cell r="A1" t="str">
            <v>단  종</v>
          </cell>
        </row>
      </sheetData>
      <sheetData sheetId="789">
        <row r="1">
          <cell r="A1" t="str">
            <v>단  종</v>
          </cell>
        </row>
      </sheetData>
      <sheetData sheetId="790">
        <row r="1">
          <cell r="A1" t="str">
            <v>단  종</v>
          </cell>
        </row>
      </sheetData>
      <sheetData sheetId="791">
        <row r="1">
          <cell r="A1" t="str">
            <v>단  종</v>
          </cell>
        </row>
      </sheetData>
      <sheetData sheetId="792">
        <row r="1">
          <cell r="A1" t="str">
            <v>단  종</v>
          </cell>
        </row>
      </sheetData>
      <sheetData sheetId="793">
        <row r="1">
          <cell r="A1" t="str">
            <v>단  종</v>
          </cell>
        </row>
      </sheetData>
      <sheetData sheetId="794">
        <row r="1">
          <cell r="A1" t="str">
            <v>단  종</v>
          </cell>
        </row>
      </sheetData>
      <sheetData sheetId="795">
        <row r="1">
          <cell r="A1" t="str">
            <v>단  종</v>
          </cell>
        </row>
      </sheetData>
      <sheetData sheetId="796">
        <row r="1">
          <cell r="A1" t="str">
            <v>단  종</v>
          </cell>
        </row>
      </sheetData>
      <sheetData sheetId="797">
        <row r="1">
          <cell r="A1" t="str">
            <v>단  종</v>
          </cell>
        </row>
      </sheetData>
      <sheetData sheetId="798">
        <row r="1">
          <cell r="A1" t="str">
            <v>단  종</v>
          </cell>
        </row>
      </sheetData>
      <sheetData sheetId="799">
        <row r="1">
          <cell r="A1" t="str">
            <v>단  종</v>
          </cell>
        </row>
      </sheetData>
      <sheetData sheetId="800">
        <row r="1">
          <cell r="A1" t="str">
            <v>단  종</v>
          </cell>
        </row>
      </sheetData>
      <sheetData sheetId="801">
        <row r="1">
          <cell r="A1" t="str">
            <v>단  종</v>
          </cell>
        </row>
      </sheetData>
      <sheetData sheetId="802">
        <row r="1">
          <cell r="A1" t="str">
            <v>단  종</v>
          </cell>
        </row>
      </sheetData>
      <sheetData sheetId="803">
        <row r="1">
          <cell r="A1" t="str">
            <v>단  종</v>
          </cell>
        </row>
      </sheetData>
      <sheetData sheetId="804">
        <row r="1">
          <cell r="A1" t="str">
            <v>단  종</v>
          </cell>
        </row>
      </sheetData>
      <sheetData sheetId="805">
        <row r="1">
          <cell r="A1" t="str">
            <v>단  종</v>
          </cell>
        </row>
      </sheetData>
      <sheetData sheetId="806">
        <row r="1">
          <cell r="A1" t="str">
            <v>단  종</v>
          </cell>
        </row>
      </sheetData>
      <sheetData sheetId="807">
        <row r="1">
          <cell r="A1" t="str">
            <v>단  종</v>
          </cell>
        </row>
      </sheetData>
      <sheetData sheetId="808">
        <row r="1">
          <cell r="A1" t="str">
            <v>단  종</v>
          </cell>
        </row>
      </sheetData>
      <sheetData sheetId="809">
        <row r="1">
          <cell r="A1" t="str">
            <v>단  종</v>
          </cell>
        </row>
      </sheetData>
      <sheetData sheetId="810">
        <row r="1">
          <cell r="A1" t="str">
            <v>단  종</v>
          </cell>
        </row>
      </sheetData>
      <sheetData sheetId="811">
        <row r="1">
          <cell r="A1" t="str">
            <v>단  종</v>
          </cell>
        </row>
      </sheetData>
      <sheetData sheetId="812">
        <row r="1">
          <cell r="A1" t="str">
            <v>단  종</v>
          </cell>
        </row>
      </sheetData>
      <sheetData sheetId="813">
        <row r="1">
          <cell r="A1" t="str">
            <v>단  종</v>
          </cell>
        </row>
      </sheetData>
      <sheetData sheetId="814">
        <row r="1">
          <cell r="A1" t="str">
            <v>단  종</v>
          </cell>
        </row>
      </sheetData>
      <sheetData sheetId="815" refreshError="1"/>
      <sheetData sheetId="816">
        <row r="1">
          <cell r="A1" t="str">
            <v>단  종</v>
          </cell>
        </row>
      </sheetData>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refreshError="1"/>
      <sheetData sheetId="832" refreshError="1"/>
      <sheetData sheetId="833" refreshError="1"/>
      <sheetData sheetId="834" refreshError="1"/>
      <sheetData sheetId="835" refreshError="1"/>
      <sheetData sheetId="836"/>
      <sheetData sheetId="837" refreshError="1"/>
      <sheetData sheetId="838" refreshError="1"/>
      <sheetData sheetId="839"/>
      <sheetData sheetId="840"/>
      <sheetData sheetId="841"/>
      <sheetData sheetId="842"/>
      <sheetData sheetId="843"/>
      <sheetData sheetId="844" refreshError="1"/>
      <sheetData sheetId="845">
        <row r="1">
          <cell r="A1" t="str">
            <v>단  종</v>
          </cell>
        </row>
      </sheetData>
      <sheetData sheetId="846"/>
      <sheetData sheetId="847" refreshError="1"/>
      <sheetData sheetId="848" refreshError="1"/>
      <sheetData sheetId="849">
        <row r="1">
          <cell r="A1" t="str">
            <v>단  종</v>
          </cell>
        </row>
      </sheetData>
      <sheetData sheetId="850">
        <row r="1">
          <cell r="A1" t="str">
            <v>단  종</v>
          </cell>
        </row>
      </sheetData>
      <sheetData sheetId="851">
        <row r="1">
          <cell r="A1" t="str">
            <v>단  종</v>
          </cell>
        </row>
      </sheetData>
      <sheetData sheetId="852">
        <row r="1">
          <cell r="A1" t="str">
            <v>단  종</v>
          </cell>
        </row>
      </sheetData>
      <sheetData sheetId="853">
        <row r="1">
          <cell r="A1" t="str">
            <v>단  종</v>
          </cell>
        </row>
      </sheetData>
      <sheetData sheetId="854">
        <row r="1">
          <cell r="A1" t="str">
            <v>단  종</v>
          </cell>
        </row>
      </sheetData>
      <sheetData sheetId="855">
        <row r="1">
          <cell r="A1" t="str">
            <v>단  종</v>
          </cell>
        </row>
      </sheetData>
      <sheetData sheetId="856">
        <row r="1">
          <cell r="A1" t="str">
            <v>단  종</v>
          </cell>
        </row>
      </sheetData>
      <sheetData sheetId="857" refreshError="1"/>
      <sheetData sheetId="858">
        <row r="1">
          <cell r="A1" t="str">
            <v>단  종</v>
          </cell>
        </row>
      </sheetData>
      <sheetData sheetId="859">
        <row r="1">
          <cell r="A1" t="str">
            <v>단  종</v>
          </cell>
        </row>
      </sheetData>
      <sheetData sheetId="860">
        <row r="1">
          <cell r="A1" t="str">
            <v>단  종</v>
          </cell>
        </row>
      </sheetData>
      <sheetData sheetId="861"/>
      <sheetData sheetId="862" refreshError="1"/>
      <sheetData sheetId="863" refreshError="1"/>
      <sheetData sheetId="864"/>
      <sheetData sheetId="865" refreshError="1"/>
      <sheetData sheetId="866" refreshError="1"/>
      <sheetData sheetId="867" refreshError="1"/>
      <sheetData sheetId="868">
        <row r="1">
          <cell r="A1" t="str">
            <v>단  종</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refreshError="1"/>
      <sheetData sheetId="938" refreshError="1"/>
      <sheetData sheetId="939" refreshError="1"/>
      <sheetData sheetId="940"/>
      <sheetData sheetId="941"/>
      <sheetData sheetId="942"/>
      <sheetData sheetId="943"/>
      <sheetData sheetId="944"/>
      <sheetData sheetId="945"/>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sheetData sheetId="994" refreshError="1"/>
      <sheetData sheetId="995" refreshError="1"/>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sheetData sheetId="1221"/>
      <sheetData sheetId="1222"/>
      <sheetData sheetId="1223"/>
      <sheetData sheetId="1224"/>
      <sheetData sheetId="1225"/>
      <sheetData sheetId="1226" refreshError="1"/>
      <sheetData sheetId="1227" refreshError="1"/>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refreshError="1"/>
      <sheetData sheetId="1385" refreshError="1"/>
      <sheetData sheetId="1386" refreshError="1"/>
      <sheetData sheetId="1387"/>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sheetData sheetId="1422"/>
      <sheetData sheetId="1423"/>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sheetData sheetId="1434"/>
      <sheetData sheetId="1435"/>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단가비교표"/>
      <sheetName val="1안"/>
      <sheetName val="샘플표지"/>
      <sheetName val="N賃率-職"/>
      <sheetName val="일위"/>
      <sheetName val="매립"/>
      <sheetName val="원가 (2)"/>
      <sheetName val="과천MAIN"/>
      <sheetName val="노임"/>
      <sheetName val="송라초중학교(final)"/>
      <sheetName val="Sheet1"/>
      <sheetName val="터널조도"/>
      <sheetName val="실행내역서 "/>
      <sheetName val="J直材4"/>
      <sheetName val="I一般比"/>
      <sheetName val="ABUT수량-A1"/>
      <sheetName val="내역서1999.8최종"/>
      <sheetName val="Sheet2"/>
      <sheetName val="신우"/>
      <sheetName val="2F 회의실견적(5_14 일대)"/>
      <sheetName val="품목납기"/>
      <sheetName val="예가표"/>
      <sheetName val="일위대가목차"/>
      <sheetName val="집계표"/>
      <sheetName val="제-노임"/>
      <sheetName val="제직재"/>
      <sheetName val="전차선로 물량표"/>
      <sheetName val="여과지동"/>
      <sheetName val="기초자료"/>
      <sheetName val="감가상각"/>
      <sheetName val="96갑지"/>
      <sheetName val="#REF"/>
      <sheetName val="인건-측정"/>
      <sheetName val="기본일위"/>
      <sheetName val="Macro1"/>
      <sheetName val="S0"/>
      <sheetName val="정부노임단가"/>
      <sheetName val="노무비"/>
      <sheetName val="PANEL_중량산출"/>
      <sheetName val="원가_(2)"/>
      <sheetName val="sw1"/>
      <sheetName val="NOMUBI"/>
      <sheetName val="자재단가"/>
      <sheetName val="동원(3)"/>
      <sheetName val="예정(3)"/>
      <sheetName val="조도계산서 (도서)"/>
      <sheetName val="6PILE  (돌출)"/>
      <sheetName val="대치판정"/>
      <sheetName val="copy"/>
      <sheetName val="CT "/>
      <sheetName val="갑"/>
      <sheetName val="내역"/>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합천내역"/>
      <sheetName val="제출내역 (2)"/>
      <sheetName val="工완성공사율"/>
      <sheetName val="단가 (2)"/>
      <sheetName val="설계명세서(선로)"/>
      <sheetName val="설비"/>
      <sheetName val="부산4"/>
      <sheetName val="약품설비"/>
      <sheetName val="부대공Ⅱ"/>
      <sheetName val="이월가격"/>
      <sheetName val="시행후면적"/>
      <sheetName val="수지예산"/>
      <sheetName val="전신환매도율"/>
      <sheetName val="원본(갑지)"/>
      <sheetName val="중기사용료"/>
      <sheetName val="하조서"/>
      <sheetName val="G.R300경비"/>
      <sheetName val="관급_File"/>
      <sheetName val="내역(영일)"/>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부하LOAD"/>
      <sheetName val="ITEM"/>
      <sheetName val="인건비"/>
      <sheetName val="OPT7"/>
      <sheetName val="외천교"/>
      <sheetName val="종배수관"/>
      <sheetName val="실정공사비단가표"/>
      <sheetName val=" 총괄표"/>
      <sheetName val="단가 및 재료비"/>
      <sheetName val="중기사용료산출근거"/>
      <sheetName val="단가표"/>
      <sheetName val="Total"/>
      <sheetName val="설계기준"/>
      <sheetName val="내역1"/>
      <sheetName val="역T형교대(말뚝기초)"/>
      <sheetName val="토적표"/>
      <sheetName val="발신정보"/>
      <sheetName val="1.일위대가"/>
      <sheetName val="날개벽"/>
      <sheetName val="정공공사"/>
      <sheetName val="호남2"/>
      <sheetName val="소요자재"/>
      <sheetName val="한전고리-을"/>
      <sheetName val="10월가격"/>
      <sheetName val="기타유틸리티설비"/>
      <sheetName val="명세서"/>
      <sheetName val="일위대가목록"/>
      <sheetName val="2F_회의실견적(5_14_일대)"/>
      <sheetName val="SBarch산근"/>
      <sheetName val="예총"/>
      <sheetName val="CTEMCOST"/>
      <sheetName val="일위총괄표"/>
      <sheetName val="소방"/>
      <sheetName val="건축-물가변동"/>
      <sheetName val="공량서"/>
      <sheetName val="기관"/>
      <sheetName val="257A1"/>
      <sheetName val="교환노무"/>
      <sheetName val="K1자재(3차등)"/>
      <sheetName val="Sheet3"/>
      <sheetName val="차액보증"/>
      <sheetName val="사통"/>
      <sheetName val="공통가설"/>
      <sheetName val="Macro(차단기)"/>
      <sheetName val="순공사비"/>
      <sheetName val="실행철강하도"/>
      <sheetName val="COVER"/>
      <sheetName val="DATE"/>
      <sheetName val="금호"/>
      <sheetName val="약품공급2"/>
      <sheetName val="운동장 (2)"/>
      <sheetName val="Sheet4"/>
      <sheetName val="유기공정"/>
      <sheetName val="업무분장 "/>
      <sheetName val="공통"/>
      <sheetName val="총괄"/>
      <sheetName val="우각부보강"/>
      <sheetName val="판매96"/>
      <sheetName val="직재"/>
      <sheetName val="price"/>
      <sheetName val="배수공 시멘트 및 골재량 산출"/>
      <sheetName val="WORK"/>
      <sheetName val="DATA"/>
      <sheetName val="산출내역서"/>
      <sheetName val="직공비"/>
      <sheetName val="Piping Design Data"/>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원가계산서"/>
      <sheetName val="SCH"/>
      <sheetName val="물량산출근거"/>
      <sheetName val="단위수량"/>
      <sheetName val="가시설수량"/>
      <sheetName val="관급자재대"/>
      <sheetName val="입찰안"/>
      <sheetName val="도급"/>
      <sheetName val="저리조양"/>
      <sheetName val="실행비교"/>
      <sheetName val="Project Brief"/>
      <sheetName val="각형맨홀"/>
      <sheetName val="가설건물"/>
      <sheetName val="SANBAISU"/>
      <sheetName val="SANTOGO"/>
      <sheetName val="JUCK"/>
      <sheetName val="인사자료총집계"/>
      <sheetName val="노원열병합  건축공사기성내역서"/>
      <sheetName val="표지"/>
      <sheetName val="소비자가"/>
      <sheetName val="부하계산서"/>
      <sheetName val="산출근거#2-3"/>
      <sheetName val="일보"/>
      <sheetName val="현장지지물물량"/>
      <sheetName val="사업장공제"/>
      <sheetName val="YES-T"/>
      <sheetName val="단면치수"/>
      <sheetName val="001"/>
      <sheetName val="산근"/>
      <sheetName val="WIND"/>
      <sheetName val="PROCESS"/>
      <sheetName val="기판현황  "/>
      <sheetName val="OH공량old"/>
      <sheetName val="공통(20-91)"/>
      <sheetName val="구조물철거타공정이월"/>
      <sheetName val="List"/>
      <sheetName val="갑지(추정)"/>
      <sheetName val="소상 &quot;1&quot;"/>
      <sheetName val="cost"/>
      <sheetName val="A-4"/>
      <sheetName val="L형측구단위수량"/>
      <sheetName val="L형측구연장조서"/>
      <sheetName val="도로경계블럭단위수량"/>
      <sheetName val="도로경계블럭단위토공"/>
      <sheetName val="대비"/>
      <sheetName val="재무가정"/>
      <sheetName val="anaysis_sheet"/>
      <sheetName val="6호기"/>
      <sheetName val="코드표"/>
      <sheetName val="원형1호맨홀토공수량"/>
      <sheetName val="주차구획선수량"/>
      <sheetName val="토사(PE)"/>
      <sheetName val="PROJECT BRIEF(EX.NEW)"/>
      <sheetName val="공사개요"/>
      <sheetName val="참고"/>
      <sheetName val="8.PILE  (돌출)"/>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MFAB"/>
      <sheetName val="MFRT"/>
      <sheetName val="MPKG"/>
      <sheetName val="MPRD"/>
      <sheetName val="pbs_lambda"/>
      <sheetName val="Matériel embarqué PVC"/>
      <sheetName val="MOTOR"/>
      <sheetName val="투찰"/>
      <sheetName val="해체"/>
      <sheetName val="danga"/>
      <sheetName val="ilch"/>
      <sheetName val="날개벽수량표"/>
      <sheetName val="맨홀"/>
      <sheetName val="배수내역 (2)"/>
      <sheetName val="저장품 토탈2월"/>
      <sheetName val="외화계약"/>
      <sheetName val="5.모델링"/>
      <sheetName val="8-3기계경비"/>
      <sheetName val="PANEL_중량산출2"/>
      <sheetName val="원가_(2)2"/>
      <sheetName val="내역서1999_8최종1"/>
      <sheetName val="2F_회의실견적(5_14_일대)1"/>
      <sheetName val="실행내역서_1"/>
      <sheetName val="전차선로_물량표1"/>
      <sheetName val="6PILE__(돌출)1"/>
      <sheetName val="조도계산서_(도서)1"/>
      <sheetName val="CT_1"/>
      <sheetName val="2_대외공문1"/>
      <sheetName val="1_토공집계표1"/>
      <sheetName val="제출내역_(2)1"/>
      <sheetName val="단가_(2)1"/>
      <sheetName val="G_R300경비"/>
      <sheetName val="_총괄표"/>
      <sheetName val="단가_및_재료비"/>
      <sheetName val="1_일위대가"/>
      <sheetName val="배수공_시멘트_및_골재량_산출"/>
      <sheetName val="Piping_Design_Data1"/>
      <sheetName val="운동장_(2)"/>
      <sheetName val="업무분장_"/>
      <sheetName val="노원열병합__건축공사기성내역서"/>
      <sheetName val="견적3"/>
      <sheetName val="2F_회의실견적(5_14_일대)2"/>
      <sheetName val="배수공_시멘트_및_골재량_산출1"/>
      <sheetName val="G_R300경비1"/>
      <sheetName val="_총괄표1"/>
      <sheetName val="단가_및_재료비1"/>
      <sheetName val="1_일위대가1"/>
      <sheetName val="운동장_(2)1"/>
      <sheetName val="업무분장_1"/>
      <sheetName val="Tool"/>
      <sheetName val="분석"/>
      <sheetName val="시나리오2"/>
      <sheetName val="1기 비용"/>
      <sheetName val="시나리오"/>
      <sheetName val="ASP"/>
      <sheetName val="VXXXXXXX"/>
      <sheetName val="견적내용입력"/>
      <sheetName val="본관동"/>
      <sheetName val="후관동"/>
      <sheetName val="자압1"/>
      <sheetName val="설계"/>
      <sheetName val="기술자료 (연수)"/>
      <sheetName val="와동25-3(변경)"/>
      <sheetName val="부속동"/>
      <sheetName val="플랜트 설치"/>
      <sheetName val="견적내역서"/>
      <sheetName val="음료실행"/>
      <sheetName val="xxxxxx"/>
      <sheetName val="표지판단위"/>
      <sheetName val="배수공"/>
      <sheetName val="암거"/>
      <sheetName val="포장공"/>
      <sheetName val="골재집계"/>
      <sheetName val="공종별 집계"/>
      <sheetName val="호안공"/>
      <sheetName val="XL4Poppy"/>
      <sheetName val="배관단가조사서"/>
      <sheetName val="소야공정계획표"/>
      <sheetName val="위치조서"/>
      <sheetName val="1을"/>
      <sheetName val="일위_파일"/>
      <sheetName val="을"/>
      <sheetName val="일위대가표"/>
      <sheetName val="H PILE수량"/>
      <sheetName val="공사원가계산서"/>
      <sheetName val="철집"/>
      <sheetName val="합의경상"/>
      <sheetName val="단중표"/>
      <sheetName val="model master"/>
      <sheetName val="UNIT"/>
      <sheetName val="가격"/>
      <sheetName val="교각계산"/>
      <sheetName val="공통비총괄표"/>
      <sheetName val="방배동내역(리라)"/>
      <sheetName val="부대공사총괄"/>
      <sheetName val="현장경비"/>
      <sheetName val="건축공사집계표"/>
      <sheetName val="방배동내역 (총괄)"/>
      <sheetName val="용수량(생활용수)"/>
      <sheetName val="자료"/>
      <sheetName val="취합표"/>
      <sheetName val="물량산출"/>
      <sheetName val="대로근거"/>
      <sheetName val="덕전리"/>
      <sheetName val="CONCRETE"/>
      <sheetName val="경산"/>
      <sheetName val="평3"/>
      <sheetName val="고창방향"/>
      <sheetName val="공비대비"/>
      <sheetName val="조명시설"/>
      <sheetName val="자압"/>
      <sheetName val="입적표"/>
      <sheetName val="설계조건"/>
      <sheetName val="안정계산"/>
      <sheetName val="단면검토"/>
      <sheetName val="IN"/>
      <sheetName val="수량산출서"/>
      <sheetName val="견적을"/>
      <sheetName val="전력구구조물산근"/>
      <sheetName val="단"/>
      <sheetName val="방송(체육관)"/>
      <sheetName val="가설"/>
      <sheetName val="건축일위"/>
      <sheetName val="그라우팅일위"/>
      <sheetName val="용수량_생활용수_"/>
      <sheetName val="개산공사비"/>
      <sheetName val="암센터"/>
      <sheetName val="백암비스타내역"/>
      <sheetName val="노임이"/>
      <sheetName val="코드"/>
      <sheetName val="사업성분석"/>
      <sheetName val="준공조서"/>
      <sheetName val="공사준공계"/>
      <sheetName val="준공검사보고서"/>
      <sheetName val="신청서"/>
      <sheetName val="건축집계"/>
      <sheetName val="이름정의"/>
      <sheetName val="공사완료입력"/>
      <sheetName val="시설물일위"/>
      <sheetName val="가설공사"/>
      <sheetName val="단가결정"/>
      <sheetName val="내역아"/>
      <sheetName val="울타리"/>
      <sheetName val="발전세부(GTST.붙#2-1)"/>
      <sheetName val="9월정산(붙#1)"/>
      <sheetName val="발전세부(시차.붙#2-2)"/>
      <sheetName val="분기정산(붙#2)"/>
      <sheetName val="설계 조정율"/>
      <sheetName val="공사비 명세서"/>
      <sheetName val="분1"/>
      <sheetName val="출금실적"/>
      <sheetName val="1.수인터널"/>
      <sheetName val="제경비율"/>
      <sheetName val="장비경비"/>
      <sheetName val="자재대"/>
      <sheetName val="제원및배치"/>
      <sheetName val="Front"/>
      <sheetName val="wall"/>
      <sheetName val="기안"/>
      <sheetName val="TIE-INS"/>
      <sheetName val="토적집계"/>
      <sheetName val="평균단가"/>
      <sheetName val="전체내역 (2)"/>
      <sheetName val="Macro2"/>
      <sheetName val="6공구(당초)"/>
      <sheetName val="거래처등록"/>
      <sheetName val="참고자료"/>
      <sheetName val="내역(포장)"/>
      <sheetName val="품셈TABLE"/>
      <sheetName val="Sheet13"/>
      <sheetName val="Sheet14"/>
      <sheetName val="P-J"/>
      <sheetName val="2000노임기준"/>
      <sheetName val="식재일위대가"/>
      <sheetName val="물량내역서"/>
      <sheetName val="COPING-1"/>
      <sheetName val="Sheet1 (2)"/>
      <sheetName val="식재"/>
      <sheetName val="시설물"/>
      <sheetName val="식재출력용"/>
      <sheetName val="유지관리"/>
      <sheetName val="건설사업관리 공제요율"/>
      <sheetName val="공사비"/>
      <sheetName val="건설공사 감리원 배치기준"/>
      <sheetName val="책임감리 공제요율"/>
      <sheetName val="요율"/>
      <sheetName val="공내역"/>
      <sheetName val="인월수 산정"/>
      <sheetName val="개요"/>
      <sheetName val="마케팅"/>
      <sheetName val="목차"/>
      <sheetName val="추정손익"/>
      <sheetName val="할당"/>
      <sheetName val="실적"/>
      <sheetName val="원가"/>
      <sheetName val="제목"/>
      <sheetName val="원가,목표"/>
      <sheetName val="판매"/>
      <sheetName val="판촉"/>
      <sheetName val="협조"/>
      <sheetName val="간지"/>
      <sheetName val="내역서1"/>
      <sheetName val="Piping Cost"/>
      <sheetName val="PipWT"/>
      <sheetName val="현금및현금등가물"/>
      <sheetName val="TB-내역서"/>
      <sheetName val="SILICATE"/>
      <sheetName val="Option"/>
      <sheetName val="BLR-S"/>
      <sheetName val="건축"/>
      <sheetName val="cash"/>
      <sheetName val="주현(해보)"/>
      <sheetName val="주현(영광)"/>
      <sheetName val="매입세율"/>
      <sheetName val="아파트 "/>
      <sheetName val="BID"/>
      <sheetName val="CP-E2 (품셈표)"/>
      <sheetName val="집수A"/>
      <sheetName val="E.P.T수량산출서"/>
      <sheetName val="우수"/>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cell>
          <cell r="D4" t="str">
            <v>L/S</v>
          </cell>
          <cell r="E4">
            <v>1</v>
          </cell>
          <cell r="F4" t="str">
            <v/>
          </cell>
          <cell r="G4" t="str">
            <v>NO.1-00-00</v>
          </cell>
          <cell r="H4" t="str">
            <v>NO.1-00-00</v>
          </cell>
        </row>
        <row r="5">
          <cell r="A5">
            <v>5</v>
          </cell>
          <cell r="B5" t="str">
            <v/>
          </cell>
          <cell r="C5" t="str">
            <v/>
          </cell>
          <cell r="D5" t="str">
            <v/>
          </cell>
          <cell r="E5" t="str">
            <v/>
          </cell>
          <cell r="F5" t="str">
            <v/>
          </cell>
          <cell r="G5" t="str">
            <v/>
          </cell>
          <cell r="H5" t="str">
            <v/>
          </cell>
        </row>
        <row r="6">
          <cell r="A6">
            <v>6</v>
          </cell>
          <cell r="B6" t="str">
            <v/>
          </cell>
          <cell r="C6">
            <v>0</v>
          </cell>
          <cell r="D6">
            <v>0</v>
          </cell>
          <cell r="E6">
            <v>0</v>
          </cell>
          <cell r="F6" t="str">
            <v/>
          </cell>
        </row>
        <row r="7">
          <cell r="A7">
            <v>7</v>
          </cell>
          <cell r="B7" t="str">
            <v/>
          </cell>
          <cell r="C7">
            <v>0</v>
          </cell>
          <cell r="D7">
            <v>0</v>
          </cell>
          <cell r="E7">
            <v>0</v>
          </cell>
          <cell r="F7" t="str">
            <v/>
          </cell>
        </row>
        <row r="8">
          <cell r="A8">
            <v>8</v>
          </cell>
          <cell r="B8" t="str">
            <v/>
          </cell>
          <cell r="C8">
            <v>0</v>
          </cell>
          <cell r="D8">
            <v>0</v>
          </cell>
          <cell r="E8">
            <v>0</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cell>
          <cell r="D25" t="str">
            <v>NO.1-00-00</v>
          </cell>
          <cell r="E25">
            <v>0</v>
          </cell>
          <cell r="F25">
            <v>0</v>
          </cell>
          <cell r="G25" t="str">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cell>
          <cell r="G27" t="str">
            <v>NO.1-02-00</v>
          </cell>
          <cell r="H27" t="str">
            <v>NO.1-02-00</v>
          </cell>
        </row>
        <row r="28">
          <cell r="A28">
            <v>27</v>
          </cell>
          <cell r="B28" t="str">
            <v xml:space="preserve">ROLL SCREEN </v>
          </cell>
          <cell r="C28" t="str">
            <v>1,800L x 1,200H</v>
          </cell>
          <cell r="D28" t="str">
            <v>SET</v>
          </cell>
          <cell r="E28">
            <v>1</v>
          </cell>
          <cell r="F28" t="str">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cell>
          <cell r="D35" t="str">
            <v>SET</v>
          </cell>
          <cell r="E35">
            <v>1</v>
          </cell>
          <cell r="F35" t="str">
            <v>NO.1-09-00</v>
          </cell>
          <cell r="G35">
            <v>0</v>
          </cell>
          <cell r="H35" t="str">
            <v>NO.1-09-00</v>
          </cell>
        </row>
        <row r="36">
          <cell r="A36">
            <v>35</v>
          </cell>
          <cell r="B36" t="str">
            <v>배관 및 배선</v>
          </cell>
          <cell r="C36" t="str">
            <v/>
          </cell>
          <cell r="D36" t="str">
            <v>식</v>
          </cell>
          <cell r="E36">
            <v>1</v>
          </cell>
          <cell r="F36" t="str">
            <v>NO.1-10-00</v>
          </cell>
          <cell r="G36">
            <v>0</v>
          </cell>
          <cell r="H36" t="str">
            <v>NO.1-10-00</v>
          </cell>
        </row>
        <row r="37">
          <cell r="A37">
            <v>36</v>
          </cell>
        </row>
        <row r="38">
          <cell r="A38">
            <v>37</v>
          </cell>
        </row>
        <row r="39">
          <cell r="A39">
            <v>38</v>
          </cell>
          <cell r="B39" t="str">
            <v/>
          </cell>
          <cell r="C39" t="str">
            <v/>
          </cell>
          <cell r="D39" t="str">
            <v/>
          </cell>
          <cell r="E39" t="str">
            <v/>
          </cell>
          <cell r="F39" t="str">
            <v/>
          </cell>
          <cell r="G39">
            <v>0</v>
          </cell>
          <cell r="H39" t="str">
            <v/>
          </cell>
        </row>
        <row r="40">
          <cell r="A40">
            <v>39</v>
          </cell>
          <cell r="B40" t="str">
            <v/>
          </cell>
          <cell r="C40" t="str">
            <v/>
          </cell>
          <cell r="D40" t="str">
            <v/>
          </cell>
          <cell r="E40" t="str">
            <v/>
          </cell>
          <cell r="F40" t="str">
            <v/>
          </cell>
          <cell r="G40">
            <v>0</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C91" t="str">
            <v/>
          </cell>
          <cell r="D91" t="str">
            <v/>
          </cell>
          <cell r="E91" t="str">
            <v/>
          </cell>
          <cell r="F91" t="str">
            <v/>
          </cell>
          <cell r="G91">
            <v>0</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cell>
          <cell r="D113" t="str">
            <v>NO.1-04-00</v>
          </cell>
          <cell r="E113">
            <v>0</v>
          </cell>
          <cell r="F113">
            <v>0</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cell>
          <cell r="C124" t="str">
            <v/>
          </cell>
          <cell r="D124">
            <v>0</v>
          </cell>
          <cell r="E124">
            <v>0</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cell>
          <cell r="C151">
            <v>0</v>
          </cell>
          <cell r="D151">
            <v>0</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cell>
          <cell r="C172">
            <v>0</v>
          </cell>
          <cell r="D172">
            <v>0</v>
          </cell>
          <cell r="E172" t="str">
            <v/>
          </cell>
        </row>
        <row r="173">
          <cell r="A173" t="e">
            <v>#REF!</v>
          </cell>
        </row>
        <row r="174">
          <cell r="A174" t="e">
            <v>#REF!</v>
          </cell>
        </row>
        <row r="175">
          <cell r="A175" t="e">
            <v>#REF!</v>
          </cell>
        </row>
        <row r="176">
          <cell r="A176" t="e">
            <v>#REF!</v>
          </cell>
          <cell r="B176" t="str">
            <v/>
          </cell>
          <cell r="C176">
            <v>0</v>
          </cell>
          <cell r="D176">
            <v>0</v>
          </cell>
          <cell r="E176">
            <v>0</v>
          </cell>
          <cell r="F176" t="str">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cell>
          <cell r="C187">
            <v>0</v>
          </cell>
          <cell r="D187">
            <v>0</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C223" t="str">
            <v/>
          </cell>
          <cell r="D223" t="str">
            <v/>
          </cell>
          <cell r="E223" t="str">
            <v/>
          </cell>
          <cell r="F223" t="str">
            <v/>
          </cell>
          <cell r="G223">
            <v>0</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cell>
          <cell r="H243" t="str">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C253" t="str">
            <v/>
          </cell>
          <cell r="D253" t="str">
            <v/>
          </cell>
          <cell r="E253" t="str">
            <v/>
          </cell>
          <cell r="F253" t="str">
            <v/>
          </cell>
        </row>
        <row r="254">
          <cell r="A254" t="e">
            <v>#REF!</v>
          </cell>
          <cell r="B254" t="str">
            <v/>
          </cell>
          <cell r="C254" t="str">
            <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B262" t="str">
            <v/>
          </cell>
          <cell r="C262" t="str">
            <v/>
          </cell>
          <cell r="D262">
            <v>0</v>
          </cell>
          <cell r="E262">
            <v>0</v>
          </cell>
          <cell r="F262">
            <v>0</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ow r="3">
          <cell r="A3">
            <v>3</v>
          </cell>
        </row>
      </sheetData>
      <sheetData sheetId="292"/>
      <sheetData sheetId="293">
        <row r="3">
          <cell r="A3">
            <v>3</v>
          </cell>
        </row>
      </sheetData>
      <sheetData sheetId="294"/>
      <sheetData sheetId="295"/>
      <sheetData sheetId="296"/>
      <sheetData sheetId="297"/>
      <sheetData sheetId="298"/>
      <sheetData sheetId="299"/>
      <sheetData sheetId="300">
        <row r="3">
          <cell r="A3">
            <v>3</v>
          </cell>
        </row>
      </sheetData>
      <sheetData sheetId="301"/>
      <sheetData sheetId="302"/>
      <sheetData sheetId="303"/>
      <sheetData sheetId="304"/>
      <sheetData sheetId="305">
        <row r="3">
          <cell r="A3">
            <v>3</v>
          </cell>
        </row>
      </sheetData>
      <sheetData sheetId="306"/>
      <sheetData sheetId="307"/>
      <sheetData sheetId="308"/>
      <sheetData sheetId="309">
        <row r="3">
          <cell r="A3">
            <v>3</v>
          </cell>
        </row>
      </sheetData>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선급금신청서"/>
      <sheetName val="내역서"/>
      <sheetName val="(A)내역서"/>
      <sheetName val="산출내역서집계표"/>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DATA"/>
      <sheetName val="Sheet1"/>
      <sheetName val="직접구매항목-금액확인"/>
      <sheetName val="직접구매항목-목록"/>
      <sheetName val="AL창호 단가의뢰리스트"/>
      <sheetName val="AL창호중량표"/>
      <sheetName val="도안-근거"/>
      <sheetName val="효자수량"/>
    </sheetNames>
    <sheetDataSet>
      <sheetData sheetId="0">
        <row r="1">
          <cell r="A1" t="str">
            <v>UAK70040</v>
          </cell>
          <cell r="B1" t="str">
            <v>THK 0.03MM 2 겹</v>
          </cell>
          <cell r="D1" t="str">
            <v>SARJ3002</v>
          </cell>
          <cell r="E1" t="str">
            <v>문경석벽체붙이기</v>
          </cell>
          <cell r="F1">
            <v>0.93240000000000001</v>
          </cell>
          <cell r="G1">
            <v>288.16000000000003</v>
          </cell>
          <cell r="H1">
            <v>268.680384</v>
          </cell>
        </row>
        <row r="2">
          <cell r="A2" t="str">
            <v>UAK70060</v>
          </cell>
          <cell r="B2" t="str">
            <v>THK 0.03MM 2 겹</v>
          </cell>
          <cell r="D2" t="str">
            <v>SASJ3021</v>
          </cell>
          <cell r="E2" t="str">
            <v>옥탑외벽몰딩</v>
          </cell>
          <cell r="F2">
            <v>0.58699999999999997</v>
          </cell>
          <cell r="G2">
            <v>288.16000000000003</v>
          </cell>
          <cell r="H2">
            <v>169.14992000000001</v>
          </cell>
        </row>
        <row r="3">
          <cell r="A3" t="str">
            <v>UAK70060</v>
          </cell>
          <cell r="B3" t="str">
            <v>THK 0.03MM 2 겹</v>
          </cell>
          <cell r="D3" t="str">
            <v>SASJ3022</v>
          </cell>
          <cell r="E3" t="str">
            <v>옥탑외벽몰딩</v>
          </cell>
          <cell r="F3">
            <v>0.58699999999999997</v>
          </cell>
          <cell r="G3">
            <v>288.16000000000003</v>
          </cell>
          <cell r="H3">
            <v>169.14992000000001</v>
          </cell>
        </row>
        <row r="4">
          <cell r="A4" t="str">
            <v>UAK70070</v>
          </cell>
          <cell r="B4" t="str">
            <v>THK 0.1MM 1겹</v>
          </cell>
          <cell r="D4" t="str">
            <v>SASJ3023</v>
          </cell>
          <cell r="E4" t="str">
            <v>옥탑외벽몰딩</v>
          </cell>
          <cell r="F4">
            <v>0.58699999999999997</v>
          </cell>
          <cell r="G4">
            <v>288.16000000000003</v>
          </cell>
          <cell r="H4">
            <v>169.14992000000001</v>
          </cell>
        </row>
        <row r="5">
          <cell r="A5" t="str">
            <v>UAG81011</v>
          </cell>
          <cell r="B5" t="str">
            <v>THK 0.05MM, 2겹</v>
          </cell>
          <cell r="D5" t="str">
            <v>SASJ3026</v>
          </cell>
          <cell r="E5" t="str">
            <v>입면장식물설치</v>
          </cell>
          <cell r="F5">
            <v>28.140799999999999</v>
          </cell>
          <cell r="G5">
            <v>288.16000000000003</v>
          </cell>
          <cell r="H5">
            <v>8109.0529280000001</v>
          </cell>
        </row>
        <row r="6">
          <cell r="A6" t="str">
            <v>UAG81126</v>
          </cell>
          <cell r="B6" t="str">
            <v>THK 0.05MM, 2겹</v>
          </cell>
          <cell r="D6" t="str">
            <v>SASJ3028</v>
          </cell>
          <cell r="E6" t="str">
            <v>외벽몰딩설치</v>
          </cell>
          <cell r="F6">
            <v>0.57330000000000003</v>
          </cell>
          <cell r="G6">
            <v>288.16000000000003</v>
          </cell>
          <cell r="H6">
            <v>165.20212800000002</v>
          </cell>
        </row>
        <row r="7">
          <cell r="A7" t="str">
            <v>UAG81131</v>
          </cell>
          <cell r="B7" t="str">
            <v>THK 0.05MM, 2겹</v>
          </cell>
          <cell r="D7" t="str">
            <v>SASJ3035</v>
          </cell>
          <cell r="E7" t="str">
            <v>주출입구 경량캐노피 설치</v>
          </cell>
          <cell r="F7">
            <v>11.32</v>
          </cell>
          <cell r="G7">
            <v>288.16000000000003</v>
          </cell>
          <cell r="H7">
            <v>3261.9712000000004</v>
          </cell>
        </row>
        <row r="8">
          <cell r="A8" t="str">
            <v>UAG81241</v>
          </cell>
          <cell r="B8" t="str">
            <v>THK 0.05MM, 2겹</v>
          </cell>
          <cell r="D8" t="str">
            <v>SASJ3037</v>
          </cell>
          <cell r="E8" t="str">
            <v>입면장식 몰딩설치</v>
          </cell>
          <cell r="F8">
            <v>1.34</v>
          </cell>
          <cell r="G8">
            <v>288.16000000000003</v>
          </cell>
          <cell r="H8">
            <v>386.13440000000008</v>
          </cell>
        </row>
        <row r="9">
          <cell r="A9" t="str">
            <v>UAG81321</v>
          </cell>
          <cell r="B9" t="str">
            <v>THK 0.05MM, 2겹</v>
          </cell>
          <cell r="D9" t="str">
            <v>SASJ3038</v>
          </cell>
          <cell r="E9" t="str">
            <v>체육관 형강구조물설치</v>
          </cell>
          <cell r="F9">
            <v>478.291</v>
          </cell>
          <cell r="G9">
            <v>288.16000000000003</v>
          </cell>
          <cell r="H9">
            <v>137824.33456000002</v>
          </cell>
        </row>
        <row r="10">
          <cell r="A10" t="str">
            <v>UAK70041</v>
          </cell>
          <cell r="B10" t="str">
            <v>THK 0.05MM, 2겹</v>
          </cell>
          <cell r="D10" t="str">
            <v>SASJ3046</v>
          </cell>
          <cell r="E10" t="str">
            <v>컬러백글라스설치</v>
          </cell>
          <cell r="F10">
            <v>0.9325</v>
          </cell>
          <cell r="G10">
            <v>288.16000000000003</v>
          </cell>
          <cell r="H10">
            <v>268.70920000000001</v>
          </cell>
        </row>
        <row r="11">
          <cell r="A11" t="str">
            <v>UAM20510</v>
          </cell>
          <cell r="B11" t="str">
            <v>THK 0.05MM, 2겹</v>
          </cell>
          <cell r="D11" t="str">
            <v>SASJ3047</v>
          </cell>
          <cell r="E11" t="str">
            <v>컬러백글라스 설치</v>
          </cell>
          <cell r="F11">
            <v>0.92020000000000002</v>
          </cell>
          <cell r="G11">
            <v>288.16000000000003</v>
          </cell>
          <cell r="H11">
            <v>265.16483200000005</v>
          </cell>
        </row>
        <row r="12">
          <cell r="A12" t="str">
            <v>UAG81011</v>
          </cell>
          <cell r="B12" t="str">
            <v>THK 0.05MM, 2겹</v>
          </cell>
          <cell r="D12" t="str">
            <v>SASJ3048</v>
          </cell>
          <cell r="E12" t="str">
            <v>컬러백글라스 설치</v>
          </cell>
          <cell r="F12">
            <v>0.82540000000000002</v>
          </cell>
          <cell r="G12">
            <v>288.16000000000003</v>
          </cell>
          <cell r="H12">
            <v>237.84726400000002</v>
          </cell>
        </row>
        <row r="13">
          <cell r="A13" t="str">
            <v>UAG81131</v>
          </cell>
          <cell r="B13" t="str">
            <v>THK 0.05MM, 2겹</v>
          </cell>
          <cell r="D13" t="str">
            <v>SASJ3049</v>
          </cell>
          <cell r="E13" t="str">
            <v>옥탑지붕장식물(712X1938)</v>
          </cell>
          <cell r="F13">
            <v>4.1181999999999999</v>
          </cell>
          <cell r="G13">
            <v>288.16000000000003</v>
          </cell>
          <cell r="H13">
            <v>1186.7005120000001</v>
          </cell>
        </row>
        <row r="14">
          <cell r="A14" t="str">
            <v>UAG81241</v>
          </cell>
          <cell r="B14" t="str">
            <v>THK 0.05MM, 2겹</v>
          </cell>
          <cell r="D14" t="str">
            <v>SASJ3050</v>
          </cell>
          <cell r="E14" t="str">
            <v>옥탑지붕장식물(712X1845)</v>
          </cell>
          <cell r="F14">
            <v>3.9283000000000001</v>
          </cell>
          <cell r="G14">
            <v>288.16000000000003</v>
          </cell>
          <cell r="H14">
            <v>1131.9789280000002</v>
          </cell>
        </row>
        <row r="15">
          <cell r="A15" t="str">
            <v>UAG81316</v>
          </cell>
          <cell r="B15" t="str">
            <v>THK 0.05MM, 2겹</v>
          </cell>
          <cell r="D15" t="str">
            <v>SASJ3051</v>
          </cell>
          <cell r="E15" t="str">
            <v>옥탑지붕장식물(712X1397)</v>
          </cell>
          <cell r="F15">
            <v>3.0137999999999998</v>
          </cell>
          <cell r="G15">
            <v>288.16000000000003</v>
          </cell>
          <cell r="H15">
            <v>868.45660800000007</v>
          </cell>
        </row>
        <row r="16">
          <cell r="A16" t="str">
            <v>UAG81321</v>
          </cell>
          <cell r="B16" t="str">
            <v>THK 0.05MM, 2겹</v>
          </cell>
          <cell r="D16" t="str">
            <v>SASJ3052</v>
          </cell>
          <cell r="E16" t="str">
            <v>옥탑지붕장식물(712X1919)</v>
          </cell>
          <cell r="F16">
            <v>4.0793999999999997</v>
          </cell>
          <cell r="G16">
            <v>288.16000000000003</v>
          </cell>
          <cell r="H16">
            <v>1175.519904</v>
          </cell>
        </row>
        <row r="17">
          <cell r="A17" t="str">
            <v>UAK70041</v>
          </cell>
          <cell r="B17" t="str">
            <v>THK 0.05MM, 2겹</v>
          </cell>
          <cell r="D17" t="str">
            <v>SASJ3053</v>
          </cell>
          <cell r="E17" t="str">
            <v>옥탑지붕장식물(600X1150)</v>
          </cell>
          <cell r="F17">
            <v>2.42</v>
          </cell>
          <cell r="G17">
            <v>288.16000000000003</v>
          </cell>
          <cell r="H17">
            <v>697.34720000000004</v>
          </cell>
        </row>
        <row r="18">
          <cell r="A18" t="str">
            <v>UAM20510</v>
          </cell>
          <cell r="B18" t="str">
            <v>THK 0.05MM, 2겹</v>
          </cell>
          <cell r="D18" t="str">
            <v>SASJ3054</v>
          </cell>
          <cell r="E18" t="str">
            <v>옥탑장식물</v>
          </cell>
          <cell r="F18">
            <v>90.37</v>
          </cell>
          <cell r="G18">
            <v>288.16000000000003</v>
          </cell>
          <cell r="H18">
            <v>26041.019200000002</v>
          </cell>
        </row>
        <row r="19">
          <cell r="D19" t="str">
            <v>SASJ3055</v>
          </cell>
          <cell r="E19" t="str">
            <v>옥탑장식물(7390X10110)</v>
          </cell>
          <cell r="F19">
            <v>221.9556</v>
          </cell>
          <cell r="G19">
            <v>288.16000000000003</v>
          </cell>
          <cell r="H19">
            <v>63958.725696000009</v>
          </cell>
        </row>
        <row r="20">
          <cell r="D20" t="str">
            <v>SASJ3056</v>
          </cell>
          <cell r="E20" t="str">
            <v>측벽구조물설치(5821X10000,T600+1195)</v>
          </cell>
          <cell r="F20">
            <v>58.730499999999999</v>
          </cell>
          <cell r="G20">
            <v>288.16000000000003</v>
          </cell>
          <cell r="H20">
            <v>16923.780880000002</v>
          </cell>
        </row>
        <row r="21">
          <cell r="D21" t="str">
            <v>SASJ3057</v>
          </cell>
          <cell r="E21" t="str">
            <v>측벽구조물설치(5813X9943,T600+1140)</v>
          </cell>
          <cell r="F21">
            <v>58.345599999999997</v>
          </cell>
          <cell r="G21">
            <v>288.16000000000003</v>
          </cell>
          <cell r="H21">
            <v>16812.868096000002</v>
          </cell>
        </row>
        <row r="22">
          <cell r="D22" t="str">
            <v>SASJ3058</v>
          </cell>
          <cell r="E22" t="str">
            <v>측벽구조물설치(6515X8950,T600)</v>
          </cell>
          <cell r="F22">
            <v>65.5</v>
          </cell>
          <cell r="G22">
            <v>288.16000000000003</v>
          </cell>
          <cell r="H22">
            <v>18874.480000000003</v>
          </cell>
        </row>
        <row r="23">
          <cell r="D23" t="str">
            <v>SASJ3059</v>
          </cell>
          <cell r="E23" t="str">
            <v>측벽구조물설치(5765X9604,T600+1030)</v>
          </cell>
          <cell r="F23">
            <v>56.975200000000001</v>
          </cell>
          <cell r="G23">
            <v>288.16000000000003</v>
          </cell>
          <cell r="H23">
            <v>16417.973632000001</v>
          </cell>
        </row>
        <row r="24">
          <cell r="D24" t="str">
            <v>SASJ3060</v>
          </cell>
          <cell r="E24" t="str">
            <v>지붕장식설치</v>
          </cell>
          <cell r="F24">
            <v>3.2667000000000002</v>
          </cell>
          <cell r="G24">
            <v>288.16000000000003</v>
          </cell>
          <cell r="H24">
            <v>941.3322720000001</v>
          </cell>
        </row>
        <row r="25">
          <cell r="D25" t="str">
            <v>SASJ3061</v>
          </cell>
          <cell r="E25" t="str">
            <v>지붕장식설치</v>
          </cell>
          <cell r="F25">
            <v>1.5</v>
          </cell>
          <cell r="G25">
            <v>288.16000000000003</v>
          </cell>
          <cell r="H25">
            <v>432.24</v>
          </cell>
        </row>
        <row r="26">
          <cell r="D26" t="str">
            <v>SASJ3062</v>
          </cell>
          <cell r="E26" t="str">
            <v>지붕장식설치</v>
          </cell>
          <cell r="F26">
            <v>2.1</v>
          </cell>
          <cell r="G26">
            <v>288.16000000000003</v>
          </cell>
          <cell r="H26">
            <v>605.13600000000008</v>
          </cell>
        </row>
        <row r="27">
          <cell r="D27" t="str">
            <v>SASJ3063</v>
          </cell>
          <cell r="E27" t="str">
            <v>지붕장식기둥설치</v>
          </cell>
          <cell r="F27">
            <v>18.166699999999999</v>
          </cell>
          <cell r="G27">
            <v>288.16000000000003</v>
          </cell>
          <cell r="H27">
            <v>5234.9162720000004</v>
          </cell>
        </row>
        <row r="28">
          <cell r="D28" t="str">
            <v>SASJ3064</v>
          </cell>
          <cell r="E28" t="str">
            <v>지붕장식기둥설치</v>
          </cell>
          <cell r="F28">
            <v>15.56</v>
          </cell>
          <cell r="G28">
            <v>288.16000000000003</v>
          </cell>
          <cell r="H28">
            <v>4483.7696000000005</v>
          </cell>
        </row>
        <row r="29">
          <cell r="D29" t="str">
            <v>SASJ3065</v>
          </cell>
          <cell r="E29" t="str">
            <v>지붕장식기둥설치</v>
          </cell>
          <cell r="F29">
            <v>5.4066999999999998</v>
          </cell>
          <cell r="G29">
            <v>288.16000000000003</v>
          </cell>
          <cell r="H29">
            <v>1557.994672</v>
          </cell>
        </row>
        <row r="30">
          <cell r="D30" t="str">
            <v>SASJ3066</v>
          </cell>
          <cell r="E30" t="str">
            <v>지붕장식기둥설치</v>
          </cell>
          <cell r="F30">
            <v>2.0308000000000002</v>
          </cell>
          <cell r="G30">
            <v>288.16000000000003</v>
          </cell>
          <cell r="H30">
            <v>585.19532800000013</v>
          </cell>
        </row>
        <row r="31">
          <cell r="D31" t="str">
            <v>SASJ3067</v>
          </cell>
          <cell r="E31" t="str">
            <v>지붕장식기둥설치</v>
          </cell>
          <cell r="F31">
            <v>1.23</v>
          </cell>
          <cell r="G31">
            <v>288.16000000000003</v>
          </cell>
          <cell r="H31">
            <v>354.43680000000001</v>
          </cell>
        </row>
        <row r="32">
          <cell r="D32" t="str">
            <v>SASJ3068</v>
          </cell>
          <cell r="E32" t="str">
            <v>지붕구조물설치(6770X12348, T500)</v>
          </cell>
          <cell r="F32">
            <v>201.34190000000001</v>
          </cell>
          <cell r="G32">
            <v>288.16000000000003</v>
          </cell>
          <cell r="H32">
            <v>58018.681904000005</v>
          </cell>
        </row>
        <row r="33">
          <cell r="D33" t="str">
            <v>SASJ3069</v>
          </cell>
          <cell r="E33" t="str">
            <v>지붕구조물설치(6770X12079, T500)</v>
          </cell>
          <cell r="F33">
            <v>202.24789999999999</v>
          </cell>
          <cell r="G33">
            <v>288.16000000000003</v>
          </cell>
          <cell r="H33">
            <v>58279.754864000002</v>
          </cell>
        </row>
        <row r="34">
          <cell r="D34" t="str">
            <v>SASJ3070</v>
          </cell>
          <cell r="E34" t="str">
            <v>지붕구조물설치(원형R=10700, T900)</v>
          </cell>
          <cell r="F34">
            <v>688.06700000000001</v>
          </cell>
          <cell r="G34">
            <v>288.16000000000003</v>
          </cell>
          <cell r="H34">
            <v>198273.38672000001</v>
          </cell>
        </row>
        <row r="35">
          <cell r="D35" t="str">
            <v>SASJ3071</v>
          </cell>
          <cell r="E35" t="str">
            <v>외벽장식몰딩설치(400X420)</v>
          </cell>
          <cell r="F35">
            <v>0.4</v>
          </cell>
          <cell r="G35">
            <v>288.16000000000003</v>
          </cell>
          <cell r="H35">
            <v>115.26400000000001</v>
          </cell>
        </row>
        <row r="36">
          <cell r="D36" t="str">
            <v>SASJ3072</v>
          </cell>
          <cell r="E36" t="str">
            <v>외벽장식몰딩설치(300X200)</v>
          </cell>
          <cell r="F36">
            <v>0.4</v>
          </cell>
          <cell r="G36">
            <v>288.16000000000003</v>
          </cell>
          <cell r="H36">
            <v>115.26400000000001</v>
          </cell>
        </row>
        <row r="37">
          <cell r="D37" t="str">
            <v>SASJ3073</v>
          </cell>
          <cell r="E37" t="str">
            <v>외벽장식몰딩설치(500X300)</v>
          </cell>
          <cell r="F37">
            <v>0.4</v>
          </cell>
          <cell r="G37">
            <v>288.16000000000003</v>
          </cell>
          <cell r="H37">
            <v>115.26400000000001</v>
          </cell>
        </row>
        <row r="38">
          <cell r="D38" t="str">
            <v>SASJ3074</v>
          </cell>
          <cell r="E38" t="str">
            <v>외벽장식몰딩설치(500X500)</v>
          </cell>
          <cell r="F38">
            <v>0.4</v>
          </cell>
          <cell r="G38">
            <v>288.16000000000003</v>
          </cell>
          <cell r="H38">
            <v>115.26400000000001</v>
          </cell>
        </row>
        <row r="39">
          <cell r="D39" t="str">
            <v>SASJ1187</v>
          </cell>
          <cell r="E39" t="str">
            <v>피로티장식벽설치3625X4700</v>
          </cell>
          <cell r="F39">
            <v>4.4870000000000001</v>
          </cell>
          <cell r="G39">
            <v>288.16000000000003</v>
          </cell>
          <cell r="H39">
            <v>1292.9739200000001</v>
          </cell>
        </row>
        <row r="40">
          <cell r="D40" t="str">
            <v>SASJ1187</v>
          </cell>
          <cell r="E40" t="str">
            <v>피로티장식벽설치3625X4700</v>
          </cell>
          <cell r="F40">
            <v>5.742</v>
          </cell>
          <cell r="G40">
            <v>288.16000000000003</v>
          </cell>
          <cell r="H40">
            <v>1654.61472</v>
          </cell>
        </row>
        <row r="41">
          <cell r="D41" t="str">
            <v>SASJ1188</v>
          </cell>
          <cell r="E41" t="str">
            <v>캐노피장식물2510X800</v>
          </cell>
          <cell r="F41">
            <v>3.2879999999999998</v>
          </cell>
          <cell r="G41">
            <v>288.16000000000003</v>
          </cell>
          <cell r="H41">
            <v>947.47008000000005</v>
          </cell>
        </row>
        <row r="42">
          <cell r="D42" t="str">
            <v>SASJ1189</v>
          </cell>
          <cell r="E42" t="str">
            <v>캐노피장식물2210X800</v>
          </cell>
          <cell r="F42">
            <v>2.7280000000000002</v>
          </cell>
          <cell r="G42">
            <v>288.16000000000003</v>
          </cell>
          <cell r="H42">
            <v>786.10048000000018</v>
          </cell>
        </row>
        <row r="43">
          <cell r="D43" t="str">
            <v>SASJ1191</v>
          </cell>
          <cell r="E43" t="str">
            <v>옥탑장식물5820X5860</v>
          </cell>
          <cell r="F43">
            <v>50.047699999999999</v>
          </cell>
          <cell r="G43">
            <v>288.16000000000003</v>
          </cell>
          <cell r="H43">
            <v>14421.745232000001</v>
          </cell>
        </row>
        <row r="44">
          <cell r="D44" t="str">
            <v>SASJ1192</v>
          </cell>
          <cell r="E44" t="str">
            <v>지붕장식물8595X10220</v>
          </cell>
          <cell r="F44">
            <v>46.01</v>
          </cell>
          <cell r="G44">
            <v>288.16000000000003</v>
          </cell>
          <cell r="H44">
            <v>13258.241600000001</v>
          </cell>
        </row>
        <row r="45">
          <cell r="D45" t="str">
            <v>SASJ1193</v>
          </cell>
          <cell r="E45" t="str">
            <v>지붕장식물10150X10705</v>
          </cell>
          <cell r="F45">
            <v>48.917999999999999</v>
          </cell>
          <cell r="G45">
            <v>288.16000000000003</v>
          </cell>
          <cell r="H45">
            <v>14096.210880000001</v>
          </cell>
        </row>
        <row r="46">
          <cell r="D46" t="str">
            <v>SASJ1194</v>
          </cell>
          <cell r="E46" t="str">
            <v>지붕장식물10150X11960</v>
          </cell>
          <cell r="F46">
            <v>51.003999999999998</v>
          </cell>
          <cell r="G46">
            <v>288.16000000000003</v>
          </cell>
          <cell r="H46">
            <v>14697.31264</v>
          </cell>
        </row>
        <row r="47">
          <cell r="D47" t="str">
            <v>SASJ1195</v>
          </cell>
          <cell r="E47" t="str">
            <v>지붕장식물12350X900</v>
          </cell>
          <cell r="F47">
            <v>49.018000000000001</v>
          </cell>
          <cell r="G47">
            <v>288.16000000000003</v>
          </cell>
          <cell r="H47">
            <v>14125.026880000001</v>
          </cell>
        </row>
        <row r="48">
          <cell r="D48" t="str">
            <v>SASJ1196</v>
          </cell>
          <cell r="E48" t="str">
            <v>지붕장식물11750X900</v>
          </cell>
          <cell r="F48">
            <v>47.338000000000001</v>
          </cell>
          <cell r="G48">
            <v>288.16000000000003</v>
          </cell>
          <cell r="H48">
            <v>13640.918080000001</v>
          </cell>
        </row>
        <row r="49">
          <cell r="D49" t="str">
            <v>SASJ1197</v>
          </cell>
          <cell r="E49" t="str">
            <v>지하출입장식물2125X3710</v>
          </cell>
          <cell r="F49">
            <v>10.553000000000001</v>
          </cell>
          <cell r="G49">
            <v>288.16000000000003</v>
          </cell>
          <cell r="H49">
            <v>3040.9524800000004</v>
          </cell>
        </row>
        <row r="50">
          <cell r="D50" t="str">
            <v>SASJ1198</v>
          </cell>
          <cell r="E50" t="str">
            <v>지하출입장식물2110X4050</v>
          </cell>
          <cell r="F50">
            <v>10.795</v>
          </cell>
          <cell r="G50">
            <v>288.16000000000003</v>
          </cell>
          <cell r="H50">
            <v>3110.6872000000003</v>
          </cell>
        </row>
        <row r="51">
          <cell r="D51" t="str">
            <v>SASJ1199</v>
          </cell>
          <cell r="E51" t="str">
            <v>지하출입장식물2360X4050</v>
          </cell>
          <cell r="F51">
            <v>11.295</v>
          </cell>
          <cell r="G51">
            <v>288.16000000000003</v>
          </cell>
          <cell r="H51">
            <v>3254.7672000000002</v>
          </cell>
        </row>
        <row r="52">
          <cell r="D52" t="str">
            <v>SASJ1200</v>
          </cell>
          <cell r="E52" t="str">
            <v>지하출입장식물1875X3710</v>
          </cell>
          <cell r="F52">
            <v>10.053000000000001</v>
          </cell>
          <cell r="G52">
            <v>288.16000000000003</v>
          </cell>
          <cell r="H52">
            <v>2896.8724800000005</v>
          </cell>
        </row>
        <row r="53">
          <cell r="D53" t="str">
            <v>SASJ1201</v>
          </cell>
          <cell r="E53" t="str">
            <v>지하출입장식물1860X3900</v>
          </cell>
          <cell r="F53">
            <v>10.175000000000001</v>
          </cell>
          <cell r="G53">
            <v>288.16000000000003</v>
          </cell>
          <cell r="H53">
            <v>2932.0280000000002</v>
          </cell>
        </row>
        <row r="54">
          <cell r="D54" t="str">
            <v>SASJ1202</v>
          </cell>
          <cell r="E54" t="str">
            <v>지하출입장식물2575X3710</v>
          </cell>
          <cell r="F54">
            <v>11.452999999999999</v>
          </cell>
          <cell r="G54">
            <v>288.16000000000003</v>
          </cell>
          <cell r="H54">
            <v>3300.29648</v>
          </cell>
        </row>
        <row r="55">
          <cell r="D55" t="str">
            <v>SASJ1203</v>
          </cell>
          <cell r="E55" t="str">
            <v>주현관장식물ㄱ=420+400</v>
          </cell>
          <cell r="F55">
            <v>0.76559999999999995</v>
          </cell>
          <cell r="G55">
            <v>288.16000000000003</v>
          </cell>
          <cell r="H55">
            <v>220.615296</v>
          </cell>
        </row>
        <row r="56">
          <cell r="D56" t="str">
            <v>SASJ1204</v>
          </cell>
          <cell r="E56" t="str">
            <v>피로티장식물ㄱ=300+400</v>
          </cell>
          <cell r="F56">
            <v>0.74439999999999995</v>
          </cell>
          <cell r="G56">
            <v>288.16000000000003</v>
          </cell>
          <cell r="H56">
            <v>214.506304</v>
          </cell>
        </row>
        <row r="57">
          <cell r="D57" t="str">
            <v>SASJ1205</v>
          </cell>
          <cell r="E57" t="str">
            <v>피로티캐노피설치</v>
          </cell>
          <cell r="F57">
            <v>2.3069000000000002</v>
          </cell>
          <cell r="G57">
            <v>288.16000000000003</v>
          </cell>
          <cell r="H57">
            <v>664.75630400000011</v>
          </cell>
        </row>
      </sheetData>
      <sheetData sheetId="1"/>
      <sheetData sheetId="2" refreshError="1"/>
      <sheetData sheetId="3" refreshError="1"/>
      <sheetData sheetId="4" refreshError="1"/>
      <sheetData sheetId="5" refreshError="1"/>
      <sheetData sheetId="6" refreshError="1"/>
      <sheetData sheetId="7"/>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메뉴"/>
      <sheetName val="미드수량"/>
      <sheetName val="변환수량"/>
      <sheetName val="변환수량2"/>
      <sheetName val="최종수량"/>
      <sheetName val="코드변환"/>
      <sheetName val="단열공사"/>
      <sheetName val="추가코드"/>
      <sheetName val="삭제코드"/>
      <sheetName val="단위환산"/>
      <sheetName val="소수점"/>
      <sheetName val="Module1"/>
      <sheetName val="Module2"/>
      <sheetName val="Module3"/>
      <sheetName val="DATA"/>
      <sheetName val="Sheet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공문"/>
      <sheetName val="목표세부명세"/>
      <sheetName val="실적공사"/>
      <sheetName val="재료"/>
      <sheetName val="자동제어"/>
      <sheetName val="4월실적"/>
      <sheetName val="예가표"/>
      <sheetName val="노임이"/>
      <sheetName val="4.공사별"/>
      <sheetName val="전선 및 전선관"/>
      <sheetName val="7 (2)"/>
      <sheetName val="노임단가"/>
      <sheetName val="내역"/>
      <sheetName val="갑지1"/>
      <sheetName val="시멘트"/>
      <sheetName val="금액내역서"/>
      <sheetName val="6공구(당초)"/>
      <sheetName val="식재"/>
      <sheetName val="시설물 "/>
      <sheetName val="일반부표"/>
      <sheetName val="c_balju"/>
      <sheetName val="원가계산서"/>
      <sheetName val="목통"/>
      <sheetName val="DATA"/>
      <sheetName val="2단지_원가"/>
      <sheetName val="계획고"/>
      <sheetName val="현장관리비"/>
      <sheetName val="장기차입금"/>
      <sheetName val="내역표지"/>
      <sheetName val="유림골조"/>
      <sheetName val="도급FORM"/>
      <sheetName val="당초"/>
      <sheetName val="01"/>
      <sheetName val="Sheet1"/>
      <sheetName val="Sheet10"/>
      <sheetName val="CTEMCOST"/>
      <sheetName val="입찰안"/>
      <sheetName val="DATA2000"/>
      <sheetName val="연돌일위집계"/>
      <sheetName val="부대공Ⅱ"/>
      <sheetName val="직원인원"/>
      <sheetName val="스포회원매출"/>
      <sheetName val="옥외외등집계표"/>
      <sheetName val="화전내"/>
      <sheetName val="내역서"/>
      <sheetName val="집계표"/>
      <sheetName val="업무처리전"/>
      <sheetName val="정부노임단가"/>
      <sheetName val="설산1.나"/>
      <sheetName val="본사S"/>
      <sheetName val="RESOURCE"/>
      <sheetName val="ABUT수량-A1"/>
      <sheetName val="BREAKDOWN(철거설치)"/>
      <sheetName val="조도계산서 (도서)"/>
      <sheetName val="미드수량"/>
      <sheetName val="Shape code"/>
      <sheetName val="잡비"/>
      <sheetName val="A"/>
      <sheetName val="6PILE  (돌출)"/>
      <sheetName val="분류코드 이름관리"/>
      <sheetName val="공통비총괄표"/>
      <sheetName val="Sheet2"/>
      <sheetName val="지급자재"/>
      <sheetName val="조직도"/>
      <sheetName val="설계내역서"/>
      <sheetName val="동선(을)"/>
      <sheetName val="물가자료"/>
      <sheetName val="음료실행"/>
      <sheetName val="#REF"/>
      <sheetName val="실행"/>
      <sheetName val="DHEQSUPT"/>
      <sheetName val="본사공가현황"/>
      <sheetName val="TOWER 12TON"/>
      <sheetName val="TOWER 10TON"/>
      <sheetName val="부안일위"/>
      <sheetName val="총괄집계"/>
      <sheetName val="에너지동"/>
      <sheetName val="표지"/>
      <sheetName val="설비원가"/>
      <sheetName val="TRE TABLE"/>
      <sheetName val="단가"/>
      <sheetName val="수량산출서(마감)"/>
      <sheetName val="도시가스현황"/>
      <sheetName val="P.M 별"/>
      <sheetName val="Sheet13"/>
      <sheetName val="발전기"/>
      <sheetName val="Sheet14"/>
      <sheetName val="실행철강하도"/>
      <sheetName val="화설내"/>
      <sheetName val="결과조달"/>
      <sheetName val="COVER"/>
      <sheetName val="실적62"/>
      <sheetName val="Equipment"/>
      <sheetName val="TL,Termination"/>
      <sheetName val="Cable,Conduit"/>
      <sheetName val="공사개요"/>
      <sheetName val="GAEYO"/>
      <sheetName val="금융비용"/>
      <sheetName val="예정(3)"/>
      <sheetName val="동원(3)"/>
      <sheetName val="Y-WORK"/>
      <sheetName val="P-산#1-1(WOWA1)"/>
      <sheetName val="전체"/>
      <sheetName val="견적서"/>
      <sheetName val="수량집계1"/>
      <sheetName val="수량집계2"/>
      <sheetName val="공사비예산서(토목분)"/>
      <sheetName val="주요량(96)"/>
      <sheetName val="품"/>
      <sheetName val="2공구산출내역"/>
      <sheetName val="수입"/>
      <sheetName val="현금흐름"/>
      <sheetName val="단가표 (건축)"/>
      <sheetName val="B"/>
      <sheetName val="70%"/>
      <sheetName val="대림경상68억"/>
      <sheetName val="대비표"/>
      <sheetName val="Total"/>
      <sheetName val="1공구(을)"/>
      <sheetName val="기계 도급내역서"/>
      <sheetName val="도급원가"/>
      <sheetName val="집계표(OPTION)"/>
      <sheetName val="12호기내역서(건축분)"/>
      <sheetName val="갑지(추정)"/>
      <sheetName val="WORK"/>
      <sheetName val="trf(36%)"/>
      <sheetName val="F4-F7"/>
      <sheetName val="Cash2"/>
      <sheetName val="Z"/>
      <sheetName val="단면 (2)"/>
      <sheetName val="인원현황"/>
      <sheetName val="공통가설"/>
      <sheetName val="일위대가"/>
      <sheetName val="별표"/>
      <sheetName val="경비"/>
      <sheetName val="백분율"/>
      <sheetName val="SCHE"/>
      <sheetName val="UPRI"/>
      <sheetName val="내역서을지"/>
      <sheetName val="시설물기초"/>
      <sheetName val="골조시행"/>
      <sheetName val="관기성공.내"/>
      <sheetName val="갑지"/>
      <sheetName val="O＆P"/>
      <sheetName val="매립"/>
      <sheetName val="금융"/>
      <sheetName val="J直材4"/>
      <sheetName val="경율산정"/>
      <sheetName val="입찰내역 발주처 양식"/>
      <sheetName val="인사자료총집계"/>
      <sheetName val="1.토공사 수량산출 및 집계"/>
      <sheetName val="4_공사별"/>
      <sheetName val="7_(2)"/>
      <sheetName val="전선_및_전선관"/>
      <sheetName val="시설물_"/>
      <sheetName val="직재"/>
      <sheetName val="설비내역"/>
      <sheetName val="자재일람"/>
      <sheetName val="D-3109"/>
      <sheetName val="EHP설치"/>
      <sheetName val="약품공급2"/>
      <sheetName val="토목주소"/>
      <sheetName val="Hoja1"/>
      <sheetName val="집계표(육상)"/>
      <sheetName val="신우"/>
      <sheetName val="실행예산"/>
      <sheetName val="VXXXXXX"/>
      <sheetName val="영업2"/>
      <sheetName val="영업3"/>
      <sheetName val="돈암사업"/>
      <sheetName val="타일산근"/>
      <sheetName val="공통부대비"/>
      <sheetName val="BQMPALOC"/>
      <sheetName val="NYS"/>
      <sheetName val="Sheet3"/>
      <sheetName val="4차원가계산서"/>
      <sheetName val="40총괄"/>
      <sheetName val="40집계"/>
      <sheetName val="가격조사서"/>
      <sheetName val="대치판정"/>
      <sheetName val="30신설일위대가"/>
      <sheetName val="첨부#2.Cash Flow(현장작성)"/>
      <sheetName val="코드"/>
      <sheetName val="이토변실(A3-LINE)"/>
      <sheetName val="Sheet4"/>
      <sheetName val="입상내역"/>
      <sheetName val="설비2차"/>
      <sheetName val="패널"/>
      <sheetName val="파이프류"/>
      <sheetName val="프랜트면허"/>
      <sheetName val="건축공사실행"/>
      <sheetName val="직노"/>
      <sheetName val="설계명세서(선로)"/>
      <sheetName val="È£Ç¥"/>
      <sheetName val="분전함신설"/>
      <sheetName val="접지1종"/>
      <sheetName val="수량산출내역1115"/>
      <sheetName val="설비"/>
      <sheetName val="산출내역서"/>
      <sheetName val="전계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Tool"/>
      <sheetName val="그림"/>
      <sheetName val="조건"/>
      <sheetName val="단가"/>
      <sheetName val="일위"/>
      <sheetName val="결과"/>
      <sheetName val="부자재"/>
      <sheetName val="재료"/>
      <sheetName val="설치자재"/>
      <sheetName val="공문"/>
    </sheetNames>
    <sheetDataSet>
      <sheetData sheetId="0">
        <row r="8">
          <cell r="D8" t="str">
            <v>2대칭창(BA1)</v>
          </cell>
        </row>
      </sheetData>
      <sheetData sheetId="1" refreshError="1"/>
      <sheetData sheetId="2"/>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단가대비표"/>
      <sheetName val="견적대비표"/>
      <sheetName val="내역서"/>
      <sheetName val="PANEL 중량산출"/>
      <sheetName val="중량산출"/>
      <sheetName val="수량산출"/>
      <sheetName val="Tool"/>
      <sheetName val="직노"/>
      <sheetName val="01"/>
      <sheetName val="일위"/>
      <sheetName val="토공총괄표"/>
      <sheetName val="공사원가계산서"/>
      <sheetName val="C3"/>
      <sheetName val="내역서1999.8최종"/>
      <sheetName val="소일위대가코드표"/>
      <sheetName val="I一般比"/>
      <sheetName val="구조물철거타공정이월"/>
      <sheetName val="N賃率-職"/>
      <sheetName val="유기공정"/>
      <sheetName val="B.O.M"/>
      <sheetName val="약품공급2"/>
      <sheetName val="98연계표"/>
      <sheetName val="제일"/>
      <sheetName val="남양구조시험동"/>
      <sheetName val="J直材4"/>
      <sheetName val="EP0618"/>
      <sheetName val="중기일위대가"/>
      <sheetName val="배수공1"/>
      <sheetName val="노임단가"/>
      <sheetName val="9GNG운반"/>
      <sheetName val="Macro상수"/>
      <sheetName val="금액내역서"/>
      <sheetName val="DATE"/>
      <sheetName val="내역서1"/>
      <sheetName val="교각계산"/>
      <sheetName val="제-노임"/>
      <sheetName val="제직재"/>
      <sheetName val="직재"/>
      <sheetName val="경"/>
      <sheetName val="과천MAIN"/>
      <sheetName val="노임"/>
      <sheetName val="감가상각"/>
      <sheetName val="K-SET1"/>
      <sheetName val="CT "/>
      <sheetName val="토적표"/>
      <sheetName val="신우"/>
      <sheetName val="집수정(600-700)"/>
      <sheetName val="건축일위"/>
      <sheetName val="그라우팅일위"/>
      <sheetName val="견"/>
      <sheetName val="건축집계"/>
      <sheetName val="갑지(추정)"/>
      <sheetName val="자재단가표"/>
      <sheetName val="수량산출(VMS)"/>
      <sheetName val="총괄집계표"/>
      <sheetName val="BID"/>
      <sheetName val="Sheet3"/>
      <sheetName val="PRJE(CRJE)"/>
      <sheetName val="PAJE(CAJE)"/>
      <sheetName val="TB"/>
      <sheetName val="XREF"/>
      <sheetName val="DATA"/>
      <sheetName val="유림골조"/>
      <sheetName val="상 부"/>
      <sheetName val="터파기및재료"/>
      <sheetName val="양식"/>
      <sheetName val="#REF"/>
      <sheetName val="신규일위대가"/>
      <sheetName val="2F 회의실견적(5_14 일대)"/>
      <sheetName val="S0"/>
      <sheetName val="직공비"/>
      <sheetName val="개요"/>
      <sheetName val="2000전체분"/>
      <sheetName val="2000년1차"/>
      <sheetName val="HD01"/>
      <sheetName val="CAT_5"/>
      <sheetName val="일위대가목록"/>
      <sheetName val="97"/>
      <sheetName val="Sheet2"/>
      <sheetName val="원가 (2)"/>
      <sheetName val="N賃率_職"/>
      <sheetName val="중기사용료"/>
      <sheetName val="연습"/>
      <sheetName val="한강운반비"/>
      <sheetName val="대치판정"/>
      <sheetName val="설직재-1"/>
      <sheetName val="Sheet1"/>
      <sheetName val="품셈TABLE"/>
      <sheetName val="Total"/>
      <sheetName val="참조자료"/>
      <sheetName val="낙찰표"/>
      <sheetName val="인건-측정"/>
      <sheetName val="20관리비율"/>
      <sheetName val="심사계산"/>
      <sheetName val="심사물량"/>
      <sheetName val="일위대가"/>
      <sheetName val="HW일위"/>
      <sheetName val="기기리스트"/>
      <sheetName val="용연"/>
      <sheetName val="원가계산"/>
      <sheetName val="날개벽수량표"/>
      <sheetName val="밸브설치"/>
      <sheetName val="48일위(기존)"/>
      <sheetName val="집계"/>
      <sheetName val="경비산출"/>
      <sheetName val="입력DATA"/>
      <sheetName val="바닥판"/>
      <sheetName val="FB25JN"/>
      <sheetName val="ABUT수량-A1"/>
      <sheetName val="COPING"/>
      <sheetName val="woo(mac)"/>
      <sheetName val="PANEL_중량산출"/>
      <sheetName val="Link"/>
      <sheetName val="내역서(기성청구)"/>
      <sheetName val="토 적 표"/>
      <sheetName val="슬래브"/>
      <sheetName val="천방교접속"/>
      <sheetName val="실행철강하도"/>
      <sheetName val="배관배선 단가조사"/>
      <sheetName val="일위대가집계"/>
      <sheetName val="인부신상자료"/>
      <sheetName val="일위(PN)"/>
      <sheetName val="NOMUBI"/>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약품공급2"/>
      <sheetName val="노임단가"/>
      <sheetName val="자재단가"/>
      <sheetName val="노임"/>
      <sheetName val="MOTOR"/>
      <sheetName val="바닥판"/>
      <sheetName val="01"/>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실행철강하도"/>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t="str">
            <v/>
          </cell>
          <cell r="D4" t="str">
            <v>L/S</v>
          </cell>
          <cell r="E4">
            <v>1</v>
          </cell>
          <cell r="F4" t="str">
            <v/>
          </cell>
          <cell r="H4" t="str">
            <v>NO.1-00-00</v>
          </cell>
        </row>
        <row r="5">
          <cell r="A5">
            <v>5</v>
          </cell>
          <cell r="B5" t="str">
            <v/>
          </cell>
          <cell r="C5" t="str">
            <v/>
          </cell>
          <cell r="D5" t="str">
            <v/>
          </cell>
          <cell r="E5" t="str">
            <v/>
          </cell>
          <cell r="F5" t="str">
            <v/>
          </cell>
          <cell r="H5" t="str">
            <v/>
          </cell>
        </row>
        <row r="6">
          <cell r="A6">
            <v>6</v>
          </cell>
          <cell r="F6" t="str">
            <v/>
          </cell>
        </row>
        <row r="7">
          <cell r="A7">
            <v>7</v>
          </cell>
          <cell r="F7" t="str">
            <v/>
          </cell>
        </row>
        <row r="8">
          <cell r="A8">
            <v>8</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cell>
          <cell r="H27" t="str">
            <v>NO.1-02-00</v>
          </cell>
        </row>
        <row r="28">
          <cell r="A28">
            <v>27</v>
          </cell>
          <cell r="B28" t="str">
            <v xml:space="preserve">ROLL SCREEN </v>
          </cell>
          <cell r="C28" t="str">
            <v>1,800L x 1,200H</v>
          </cell>
          <cell r="D28" t="str">
            <v>SET</v>
          </cell>
          <cell r="E28">
            <v>1</v>
          </cell>
          <cell r="F28" t="str">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cell>
          <cell r="D35" t="str">
            <v>SET</v>
          </cell>
          <cell r="E35">
            <v>1</v>
          </cell>
          <cell r="H35" t="str">
            <v>NO.1-09-00</v>
          </cell>
        </row>
        <row r="36">
          <cell r="A36">
            <v>35</v>
          </cell>
          <cell r="B36" t="str">
            <v>배관 및 배선</v>
          </cell>
          <cell r="C36" t="str">
            <v/>
          </cell>
          <cell r="D36" t="str">
            <v>식</v>
          </cell>
          <cell r="E36">
            <v>1</v>
          </cell>
          <cell r="H36" t="str">
            <v>NO.1-10-00</v>
          </cell>
        </row>
        <row r="37">
          <cell r="A37">
            <v>36</v>
          </cell>
        </row>
        <row r="38">
          <cell r="A38">
            <v>37</v>
          </cell>
        </row>
        <row r="39">
          <cell r="A39">
            <v>38</v>
          </cell>
          <cell r="B39" t="str">
            <v/>
          </cell>
          <cell r="C39" t="str">
            <v/>
          </cell>
          <cell r="D39" t="str">
            <v/>
          </cell>
          <cell r="E39" t="str">
            <v/>
          </cell>
          <cell r="H39" t="str">
            <v/>
          </cell>
        </row>
        <row r="40">
          <cell r="A40">
            <v>39</v>
          </cell>
          <cell r="B40" t="str">
            <v/>
          </cell>
          <cell r="C40" t="str">
            <v/>
          </cell>
          <cell r="D40" t="str">
            <v/>
          </cell>
          <cell r="E40" t="str">
            <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D91" t="str">
            <v/>
          </cell>
          <cell r="E91" t="str">
            <v/>
          </cell>
          <cell r="F91" t="str">
            <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cell>
        </row>
        <row r="173">
          <cell r="A173" t="e">
            <v>#REF!</v>
          </cell>
        </row>
        <row r="174">
          <cell r="A174" t="e">
            <v>#REF!</v>
          </cell>
        </row>
        <row r="175">
          <cell r="A175" t="e">
            <v>#REF!</v>
          </cell>
        </row>
        <row r="176">
          <cell r="A176" t="e">
            <v>#REF!</v>
          </cell>
          <cell r="F176" t="str">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D223" t="str">
            <v/>
          </cell>
          <cell r="E223" t="str">
            <v/>
          </cell>
          <cell r="F223" t="str">
            <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D253" t="str">
            <v/>
          </cell>
          <cell r="E253" t="str">
            <v/>
          </cell>
          <cell r="F253" t="str">
            <v/>
          </cell>
        </row>
        <row r="254">
          <cell r="A254" t="e">
            <v>#REF!</v>
          </cell>
          <cell r="B254" t="str">
            <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골조시행"/>
      <sheetName val="부지현황"/>
      <sheetName val="목록"/>
      <sheetName val="공사개요"/>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품의"/>
      <sheetName val="가실행정리"/>
      <sheetName val="두정2차"/>
      <sheetName val="품셈TABLE"/>
      <sheetName val="지질조사"/>
      <sheetName val="설계기준"/>
      <sheetName val="내역1"/>
      <sheetName val="금액내역서"/>
      <sheetName val="데이타"/>
      <sheetName val="식재인부"/>
      <sheetName val="노임단가"/>
      <sheetName val="대림경상68억"/>
      <sheetName val="역T형교대(말뚝기초)"/>
      <sheetName val="인제내역"/>
      <sheetName val="정공공사"/>
      <sheetName val="중기조종사 단위단가"/>
      <sheetName val="공사비산출내역"/>
      <sheetName val="건축"/>
      <sheetName val="Total"/>
      <sheetName val="간접"/>
      <sheetName val="간접비"/>
      <sheetName val="BOM-Form A.1.III"/>
      <sheetName val="Sheet2"/>
      <sheetName val="CB"/>
      <sheetName val="결재갑지"/>
      <sheetName val="설계명세서"/>
      <sheetName val="목차"/>
      <sheetName val="6호기"/>
      <sheetName val="내역서2안"/>
      <sheetName val="견적서"/>
      <sheetName val="마감LIST-1"/>
      <sheetName val="D"/>
      <sheetName val="99노임기준"/>
      <sheetName val="단가대비표"/>
      <sheetName val="일위대가"/>
      <sheetName val="입찰안"/>
      <sheetName val="단가"/>
      <sheetName val="경비2내역"/>
      <sheetName val="DATA"/>
      <sheetName val="Sheet1"/>
      <sheetName val="설치공사비"/>
      <sheetName val="내역서"/>
      <sheetName val="단가비교표"/>
      <sheetName val="#REF"/>
      <sheetName val="종현황"/>
      <sheetName val="현장"/>
      <sheetName val="BID"/>
      <sheetName val="경비"/>
      <sheetName val="국내"/>
      <sheetName val="갑지"/>
      <sheetName val="제잡비"/>
      <sheetName val="공통가설"/>
      <sheetName val="관리자"/>
      <sheetName val="투찰내역서"/>
      <sheetName val="토목공사일반"/>
      <sheetName val="직원인원"/>
      <sheetName val="돌담교 상부수량"/>
      <sheetName val="U-TYPE(1)"/>
      <sheetName val="대비"/>
      <sheetName val="Sheet5"/>
      <sheetName val="개요"/>
      <sheetName val="기안"/>
      <sheetName val="마케팅"/>
      <sheetName val="추정손익"/>
      <sheetName val="할당"/>
      <sheetName val="실적"/>
      <sheetName val="원가"/>
      <sheetName val="제목"/>
      <sheetName val="원가,목표"/>
      <sheetName val="판매"/>
      <sheetName val="판촉"/>
      <sheetName val="협조"/>
      <sheetName val="청산공사"/>
      <sheetName val="예상"/>
      <sheetName val="주관사업"/>
      <sheetName val="소비자가"/>
      <sheetName val="개산공사비"/>
      <sheetName val="일위대가표"/>
      <sheetName val="가격조사서"/>
      <sheetName val="공통비총괄표"/>
      <sheetName val="구체"/>
      <sheetName val="좌측날개벽"/>
      <sheetName val="우측날개벽"/>
      <sheetName val="별표 "/>
      <sheetName val="공사원가계산서"/>
      <sheetName val="CR CODE"/>
      <sheetName val="부서CODE"/>
      <sheetName val="THEME CODE"/>
      <sheetName val="안전장치"/>
      <sheetName val="단면 (2)"/>
      <sheetName val="8.석축단위(H=1.5M)"/>
      <sheetName val="관급자재대"/>
      <sheetName val="일위대가(계측기설치)"/>
      <sheetName val="교대(A1-A2)"/>
      <sheetName val="내역"/>
      <sheetName val="Front"/>
      <sheetName val="wall"/>
      <sheetName val="가설공사비"/>
      <sheetName val="도로구조공사비"/>
      <sheetName val="도로토공공사비"/>
      <sheetName val="여수토공사비"/>
      <sheetName val="가시설단위수량"/>
      <sheetName val="SORCE1"/>
      <sheetName val="단위수량"/>
      <sheetName val="월별전망"/>
      <sheetName val="와동25-3(변경)"/>
      <sheetName val="물량내역서"/>
      <sheetName val="H-PILE수량집계"/>
      <sheetName val="AS포장복구 "/>
      <sheetName val="효명0010"/>
      <sheetName val="C1.공사개요"/>
      <sheetName val="실행(1)"/>
      <sheetName val="A1.스케쥴"/>
      <sheetName val="말뚝물량"/>
      <sheetName val="해평견적"/>
      <sheetName val="증감내역서"/>
      <sheetName val="요율"/>
      <sheetName val="자재대"/>
      <sheetName val="예총"/>
      <sheetName val="품셈표"/>
      <sheetName val="산출금액내역"/>
      <sheetName val="비품"/>
      <sheetName val="1.개요입력"/>
      <sheetName val="22.경비내역"/>
      <sheetName val="21.경비기본입력"/>
      <sheetName val="3.공기산정"/>
      <sheetName val="34.주택성능등급"/>
      <sheetName val="연동내역"/>
      <sheetName val="인원투입(개산견적)"/>
      <sheetName val="조직도"/>
      <sheetName val="건축내역"/>
      <sheetName val="2.대외공문"/>
      <sheetName val="수량산출"/>
      <sheetName val="수금 "/>
      <sheetName val="수주현황"/>
      <sheetName val="도급"/>
      <sheetName val="유동표"/>
      <sheetName val="품셈집계"/>
      <sheetName val="기본1"/>
      <sheetName val="수정일위대가"/>
      <sheetName val="수량산출(음암)"/>
      <sheetName val="가정조건"/>
      <sheetName val="도"/>
      <sheetName val="2000년1차"/>
      <sheetName val="수지표"/>
      <sheetName val="셀명"/>
      <sheetName val="2공구산출내역"/>
      <sheetName val="예산내역"/>
      <sheetName val="총괄수지표"/>
      <sheetName val="점수계산1-2"/>
      <sheetName val="6PILE  (돌출)"/>
      <sheetName val="삭제금지단가"/>
      <sheetName val="IW-LIST"/>
      <sheetName val="보할공정"/>
      <sheetName val="난방방식분류"/>
      <sheetName val="공사정보입력"/>
      <sheetName val="2000노임기준"/>
      <sheetName val="식재일위대가"/>
      <sheetName val="노무비단가"/>
      <sheetName val="mcc일위대가"/>
      <sheetName val="수량금액증감"/>
      <sheetName val="신천3호용수로"/>
      <sheetName val="단가표"/>
      <sheetName val="총괄"/>
      <sheetName val="A2"/>
      <sheetName val="연돌일위집계"/>
      <sheetName val="경영상태"/>
      <sheetName val="정부노임단가"/>
      <sheetName val="집계표(수배전제조구매)"/>
      <sheetName val="SUM"/>
      <sheetName val="설치공사"/>
      <sheetName val="집수정(600-700)"/>
      <sheetName val="1구간내역서"/>
      <sheetName val="Form A.1.III"/>
      <sheetName val="Form A.1"/>
      <sheetName val="Form A.1.1"/>
      <sheetName val="BOM Indirect"/>
      <sheetName val="Form A.1.II.1"/>
      <sheetName val="Form A.1.II.2"/>
      <sheetName val="Rekap-Base Price"/>
      <sheetName val="산출내역서집계표"/>
      <sheetName val="시운전연료비"/>
      <sheetName val="1차설계변경내역"/>
      <sheetName val="장비"/>
      <sheetName val="산근1"/>
      <sheetName val="노무"/>
      <sheetName val="자재"/>
      <sheetName val="대목"/>
      <sheetName val="준검 내역서"/>
      <sheetName val="일위대가(1)"/>
      <sheetName val="설비원가"/>
      <sheetName val="표지"/>
      <sheetName val="수목데이타 "/>
      <sheetName val="신우"/>
      <sheetName val="철거산출근거"/>
      <sheetName val="투찰추정"/>
      <sheetName val="식재가격"/>
      <sheetName val="식재총괄"/>
      <sheetName val="일위목록"/>
      <sheetName val="등록업체(031124)"/>
      <sheetName val="내역서(전기)"/>
      <sheetName val="시추주상도"/>
      <sheetName val="경비내역(을)-1"/>
      <sheetName val="통장출금액"/>
      <sheetName val="누계12"/>
      <sheetName val="예산명세서"/>
      <sheetName val="자료입력"/>
      <sheetName val="인건비 "/>
      <sheetName val="변압기 및 발전기 용량"/>
      <sheetName val="실행,원가 최종예상"/>
      <sheetName val="단가기준"/>
      <sheetName val="기본계획"/>
      <sheetName val="간지(전기공사)"/>
      <sheetName val="자재단가"/>
      <sheetName val="일위대가목차"/>
      <sheetName val="시운전연료"/>
      <sheetName val="단면치수"/>
      <sheetName val="건축내역(김해율하1차)1"/>
      <sheetName val="ABUT수량-A1"/>
      <sheetName val="97 사업추정(WEKI)"/>
      <sheetName val="경비 (2)"/>
      <sheetName val="건축내역(트럼프수성)"/>
      <sheetName val="건축내역(진해석동)"/>
      <sheetName val="동원인원"/>
      <sheetName val="104동"/>
      <sheetName val="문학간접"/>
      <sheetName val="하조서"/>
      <sheetName val="토공사"/>
      <sheetName val="200"/>
      <sheetName val="손익분석"/>
      <sheetName val="집계표"/>
      <sheetName val="노임이"/>
      <sheetName val="본실행경비"/>
      <sheetName val="FB25JN"/>
      <sheetName val="터파기및재료"/>
      <sheetName val="추가예산"/>
      <sheetName val="Sheet4"/>
      <sheetName val="입력"/>
      <sheetName val="원가서"/>
      <sheetName val="Customer Databas"/>
      <sheetName val="장비가동"/>
      <sheetName val="품의서"/>
      <sheetName val="관계주식"/>
      <sheetName val="표준비목단가Upload"/>
      <sheetName val="유림총괄"/>
      <sheetName val="기초일위"/>
      <sheetName val="시설일위"/>
      <sheetName val="조명일위"/>
      <sheetName val="경비내역"/>
      <sheetName val="출자한도"/>
      <sheetName val="PRICES"/>
      <sheetName val="간선계산"/>
      <sheetName val="금액"/>
      <sheetName val="북제주원가"/>
      <sheetName val="1. 설계조건 2.단면가정 3. 하중계산"/>
      <sheetName val="DATA 입력란"/>
      <sheetName val="수입"/>
      <sheetName val="실행대비"/>
      <sheetName val="h-013211-2"/>
      <sheetName val="Sheet3"/>
      <sheetName val="DATA2000"/>
      <sheetName val="3BL공동구 수량"/>
      <sheetName val="기기리스트"/>
      <sheetName val="현장설명"/>
      <sheetName val="포장집계"/>
      <sheetName val="포장연장"/>
      <sheetName val="적용률"/>
      <sheetName val="BH-1 (2)"/>
      <sheetName val="SG"/>
      <sheetName val="공통,경비내역"/>
      <sheetName val="현금"/>
      <sheetName val="직공비"/>
      <sheetName val="원가계산"/>
      <sheetName val="공틀공사"/>
      <sheetName val="본선 토공 분배표"/>
      <sheetName val="토목(대안)"/>
      <sheetName val="빙장비사양"/>
      <sheetName val="장비사양"/>
      <sheetName val="3.공통공사대비"/>
      <sheetName val="실행철강하도"/>
      <sheetName val="효율계획(당월)"/>
      <sheetName val="전체실적"/>
      <sheetName val="CTEMCOST"/>
      <sheetName val="ELECTRIC"/>
      <sheetName val="SCHEDULE"/>
      <sheetName val="환경기계공정표 (3)"/>
      <sheetName val="단면가정"/>
      <sheetName val="설계조건"/>
      <sheetName val="직접비"/>
      <sheetName val="수목단가"/>
      <sheetName val="시설수량표"/>
      <sheetName val="식재수량표"/>
      <sheetName val="식재일위"/>
      <sheetName val="단가조사"/>
      <sheetName val="수입산정"/>
      <sheetName val="암센터"/>
      <sheetName val="일위(PN)"/>
      <sheetName val="Model"/>
      <sheetName val="을"/>
      <sheetName val="자금신청서"/>
      <sheetName val="COVER"/>
      <sheetName val="첨부1"/>
      <sheetName val="수목표준대가"/>
      <sheetName val="남대문빌딩"/>
      <sheetName val="아파트"/>
      <sheetName val="QandAJunior"/>
      <sheetName val="일용노임단가"/>
      <sheetName val="JUCKEYK"/>
      <sheetName val="SAM"/>
      <sheetName val="2234"/>
      <sheetName val="조립1부실적"/>
      <sheetName val="PROJECT BRIEF"/>
      <sheetName val="중기조종사_단위단가"/>
      <sheetName val="BOM-Form_A_1_III"/>
      <sheetName val="INPUT"/>
      <sheetName val="용수량(생활용수)"/>
      <sheetName val="당정동경상이수"/>
      <sheetName val="당정동공통이수"/>
      <sheetName val="BSD (2)"/>
      <sheetName val="(3.품질관리 시험 총괄표)"/>
      <sheetName val="평가데이터"/>
      <sheetName val="필터"/>
      <sheetName val="EQUIP"/>
      <sheetName val="입출재고현황 (2)"/>
      <sheetName val="일반수량"/>
      <sheetName val="현장현황"/>
      <sheetName val="교통대책내역"/>
      <sheetName val="SPC노임(5월)"/>
      <sheetName val="sum1 (2)"/>
      <sheetName val="기계내역서"/>
      <sheetName val="PAINT"/>
      <sheetName val="물량표"/>
      <sheetName val="일보_생산"/>
      <sheetName val="INPUTDATA"/>
      <sheetName val="목표세부명세"/>
      <sheetName val="공구원가계산"/>
      <sheetName val="건축집계합계"/>
      <sheetName val="건축집계표이수"/>
      <sheetName val="공사내역"/>
      <sheetName val="Roon matrix"/>
      <sheetName val="DATE"/>
      <sheetName val="March"/>
      <sheetName val="사업부배부A"/>
      <sheetName val="약품공급2"/>
      <sheetName val="횡배수관"/>
      <sheetName val="nys"/>
      <sheetName val="EJ"/>
      <sheetName val="교각별철근수량집계표"/>
      <sheetName val="도봉2지구"/>
      <sheetName val="예가표"/>
      <sheetName val="을지"/>
      <sheetName val="단가테이블"/>
      <sheetName val="재료"/>
      <sheetName val="설치자재"/>
      <sheetName val="추천서"/>
      <sheetName val="견적"/>
      <sheetName val="1호맨홀토공"/>
      <sheetName val="BOJUNGGM"/>
      <sheetName val="가정"/>
      <sheetName val="기둥"/>
      <sheetName val="저판(버림100)"/>
      <sheetName val="직종인원"/>
      <sheetName val="당초"/>
      <sheetName val="카렌스센터계량기설치공사"/>
      <sheetName val="T13(P68~72,78)"/>
      <sheetName val="Baby일위대가"/>
      <sheetName val="기초작업"/>
      <sheetName val="9GNG운반"/>
      <sheetName val="일위대가목록"/>
      <sheetName val="도급FORM"/>
      <sheetName val="단"/>
      <sheetName val="01"/>
      <sheetName val="DAN"/>
      <sheetName val="백호우계수"/>
      <sheetName val="70%"/>
      <sheetName val="실행예산"/>
      <sheetName val="현장경상비"/>
      <sheetName val="MIJIBI"/>
      <sheetName val="코드"/>
      <sheetName val="포장수량"/>
      <sheetName val="형틀"/>
      <sheetName val="토목주소"/>
      <sheetName val="프랜트면허"/>
      <sheetName val="소방"/>
      <sheetName val="2-2직관자재산출서-A-LINE"/>
      <sheetName val="인건비"/>
      <sheetName val="출근부(삼일)"/>
      <sheetName val="절단표"/>
      <sheetName val="Preli"/>
      <sheetName val="Project Management"/>
      <sheetName val="5. 현장관리비(new) "/>
      <sheetName val="초안"/>
      <sheetName val="DHEQSUPT"/>
      <sheetName val="견"/>
      <sheetName val="차액보증"/>
      <sheetName val="단가산출"/>
      <sheetName val="정리"/>
      <sheetName val="밸브설치"/>
      <sheetName val="견적대비표"/>
      <sheetName val="부대tu"/>
      <sheetName val="장비비"/>
      <sheetName val="총괄내역"/>
      <sheetName val="진주방향"/>
      <sheetName val="토적표"/>
      <sheetName val="배수공수집"/>
      <sheetName val="단중표"/>
      <sheetName val="LOPCALC"/>
      <sheetName val="갑지(요약)"/>
      <sheetName val="공사"/>
      <sheetName val="c_balju"/>
      <sheetName val="설계서SC"/>
      <sheetName val="심사"/>
      <sheetName val="전기혼잡제경비(45)"/>
      <sheetName val="준공조서"/>
      <sheetName val="공사준공계"/>
      <sheetName val="준공검사보고서"/>
      <sheetName val="부대내역"/>
      <sheetName val="실행내역"/>
      <sheetName val="G.노무비,현장경상"/>
      <sheetName val="수로BOX"/>
      <sheetName val="인사자료총집계"/>
      <sheetName val="지급자재"/>
      <sheetName val="옥외외등집계표"/>
      <sheetName val="원가계산서(남측)"/>
      <sheetName val="집계(건축)"/>
      <sheetName val="집계(기계)"/>
      <sheetName val="집계(전기)"/>
      <sheetName val="집계(통신)"/>
      <sheetName val="집계(조경)"/>
      <sheetName val="00노임기준"/>
      <sheetName val="CON기초"/>
      <sheetName val="대비표(토공1안)"/>
      <sheetName val="중기조종사_단위단가1"/>
      <sheetName val="EQT-ESTN"/>
      <sheetName val="(A)내역서"/>
      <sheetName val="표 지"/>
      <sheetName val="원가계산서"/>
      <sheetName val="cal"/>
      <sheetName val="form"/>
      <sheetName val="기준요인별"/>
      <sheetName val="I.일위대가목차"/>
      <sheetName val="전기"/>
      <sheetName val="시장성초안camera"/>
      <sheetName val="잡비"/>
      <sheetName val="EP0618"/>
      <sheetName val="갑지(추정)"/>
      <sheetName val="RE9604"/>
      <sheetName val="Requirement(Work Crew)"/>
      <sheetName val="소일위대가코드표"/>
      <sheetName val="노임(남)"/>
      <sheetName val="노임(북)"/>
      <sheetName val="대공종"/>
      <sheetName val="단가 (2)"/>
      <sheetName val="하수급견적대비"/>
      <sheetName val="인적사항"/>
      <sheetName val="VXXXXXXX"/>
      <sheetName val="통신"/>
      <sheetName val="조명시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메뉴얼"/>
      <sheetName val="총괄집계표"/>
      <sheetName val="상세"/>
      <sheetName val="구성1"/>
      <sheetName val="구성2"/>
      <sheetName val="구성3"/>
      <sheetName val="구성4"/>
      <sheetName val="결과(PP백색)"/>
      <sheetName val="결과(PP목무늬)"/>
      <sheetName val="결과(PW백색)"/>
      <sheetName val="결과(PW목무늬)"/>
      <sheetName val="단가표"/>
      <sheetName val="자재"/>
      <sheetName val="구분자"/>
      <sheetName val="그림"/>
      <sheetName val="그림2"/>
      <sheetName val="업뎃"/>
      <sheetName val="p원가"/>
      <sheetName val="밤범용방충망"/>
      <sheetName val="골조시행"/>
    </sheetNames>
    <sheetDataSet>
      <sheetData sheetId="0" refreshError="1"/>
      <sheetData sheetId="1" refreshError="1"/>
      <sheetData sheetId="2" refreshError="1"/>
      <sheetData sheetId="3"/>
      <sheetData sheetId="4"/>
      <sheetData sheetId="5"/>
      <sheetData sheetId="6"/>
      <sheetData sheetId="7" refreshError="1"/>
      <sheetData sheetId="8"/>
      <sheetData sheetId="9" refreshError="1"/>
      <sheetData sheetId="10" refreshError="1"/>
      <sheetData sheetId="11"/>
      <sheetData sheetId="12">
        <row r="5">
          <cell r="D5" t="str">
            <v>BF-96</v>
          </cell>
          <cell r="E5" t="str">
            <v>BF-115</v>
          </cell>
          <cell r="F5" t="str">
            <v>BF-184</v>
          </cell>
          <cell r="G5" t="str">
            <v>BF-225</v>
          </cell>
          <cell r="H5" t="str">
            <v>BF-115</v>
          </cell>
          <cell r="I5" t="str">
            <v>BF-115WAJ</v>
          </cell>
          <cell r="J5" t="str">
            <v>BF-115WAJ</v>
          </cell>
          <cell r="K5" t="str">
            <v>BF-115WAJ</v>
          </cell>
          <cell r="L5" t="str">
            <v>BF-115RB</v>
          </cell>
          <cell r="M5" t="str">
            <v>FM-60N</v>
          </cell>
          <cell r="N5" t="str">
            <v>FM-60N</v>
          </cell>
          <cell r="O5" t="str">
            <v>FM-60N</v>
          </cell>
          <cell r="P5" t="str">
            <v>BF-115</v>
          </cell>
          <cell r="Q5" t="str">
            <v>BF-200F</v>
          </cell>
          <cell r="R5" t="str">
            <v>FM-90N</v>
          </cell>
          <cell r="S5" t="str">
            <v>JF-150</v>
          </cell>
          <cell r="T5" t="str">
            <v>BF-96-목</v>
          </cell>
          <cell r="U5" t="str">
            <v>BF-115-목</v>
          </cell>
          <cell r="V5" t="str">
            <v>BF-184-목</v>
          </cell>
          <cell r="W5" t="str">
            <v>BF-225-목</v>
          </cell>
          <cell r="X5" t="str">
            <v>BF-115-목</v>
          </cell>
          <cell r="Y5" t="str">
            <v>BF-115WAJ-목</v>
          </cell>
          <cell r="Z5" t="str">
            <v>BF-115WAJ-목</v>
          </cell>
          <cell r="AA5" t="str">
            <v>BF-115WAJ-목</v>
          </cell>
          <cell r="AB5" t="str">
            <v>BF-115RB-목</v>
          </cell>
          <cell r="AC5" t="str">
            <v>FM-60N-목</v>
          </cell>
          <cell r="AD5" t="str">
            <v>FM-60N-목</v>
          </cell>
          <cell r="AE5" t="str">
            <v>FM-60N-목</v>
          </cell>
          <cell r="AF5" t="str">
            <v>BF-115-목</v>
          </cell>
          <cell r="AG5" t="str">
            <v>BF-200F-목</v>
          </cell>
          <cell r="AH5" t="str">
            <v>FM-90N-목</v>
          </cell>
          <cell r="AI5" t="str">
            <v>JF-150-목</v>
          </cell>
          <cell r="AL5" t="str">
            <v>BF-115</v>
          </cell>
          <cell r="AM5" t="str">
            <v>BF-115-목</v>
          </cell>
          <cell r="AN5" t="str">
            <v>BF-96</v>
          </cell>
          <cell r="AO5" t="str">
            <v>BF-96-목</v>
          </cell>
          <cell r="AQ5" t="str">
            <v>FM-60N</v>
          </cell>
          <cell r="AR5" t="str">
            <v>FM-60N-목</v>
          </cell>
          <cell r="AS5" t="str">
            <v>FM-90N</v>
          </cell>
          <cell r="AT5" t="str">
            <v>FM-90N-목</v>
          </cell>
          <cell r="AV5" t="str">
            <v>BF-260RB</v>
          </cell>
          <cell r="AW5" t="str">
            <v>BF-260RB-목</v>
          </cell>
        </row>
        <row r="6">
          <cell r="H6" t="str">
            <v>BF-115(보)</v>
          </cell>
          <cell r="I6" t="str">
            <v>BF-115(보)</v>
          </cell>
          <cell r="J6" t="str">
            <v>BF-115(보)</v>
          </cell>
          <cell r="K6" t="str">
            <v>BF-115(보)</v>
          </cell>
          <cell r="L6" t="str">
            <v>BF-115B(1.0t)</v>
          </cell>
          <cell r="M6" t="str">
            <v>FM-60N(보)1.2t</v>
          </cell>
          <cell r="N6" t="str">
            <v>FM-60N(보)1.2t</v>
          </cell>
          <cell r="O6" t="str">
            <v>FM-60N(보)1.2t</v>
          </cell>
          <cell r="P6" t="str">
            <v>BF-115</v>
          </cell>
          <cell r="Q6" t="str">
            <v>BF-200(보)</v>
          </cell>
          <cell r="R6" t="str">
            <v>FM-90N(보)1.2t</v>
          </cell>
          <cell r="X6" t="str">
            <v>BF-115(보)</v>
          </cell>
          <cell r="Y6" t="str">
            <v>BF-115(보)</v>
          </cell>
          <cell r="Z6" t="str">
            <v>BF-115(보)</v>
          </cell>
          <cell r="AA6" t="str">
            <v>BF-115(보)</v>
          </cell>
          <cell r="AB6" t="str">
            <v>BF-115B(1.0t)</v>
          </cell>
          <cell r="AC6" t="str">
            <v>FM-60N(보)1.2t</v>
          </cell>
          <cell r="AD6" t="str">
            <v>FM-60N(보)1.2t</v>
          </cell>
          <cell r="AE6" t="str">
            <v>FM-60N(보)1.2t</v>
          </cell>
          <cell r="AF6" t="str">
            <v>BF-115</v>
          </cell>
          <cell r="AG6" t="str">
            <v>BF-200(보)</v>
          </cell>
          <cell r="AH6" t="str">
            <v>FM-90N(보)1.2t</v>
          </cell>
          <cell r="AQ6" t="str">
            <v>FM-60N(보)1.2t</v>
          </cell>
          <cell r="AR6" t="str">
            <v>FM-60N(보)1.2t</v>
          </cell>
          <cell r="AS6" t="str">
            <v>FM-90N(보)1.2t</v>
          </cell>
          <cell r="AT6" t="str">
            <v>FM-90N(보)1.2t</v>
          </cell>
          <cell r="AV6" t="str">
            <v>BF-130B(1.0T), 260RB(1.2T)</v>
          </cell>
        </row>
        <row r="7">
          <cell r="I7" t="str">
            <v>BF-115WAJ(보)</v>
          </cell>
          <cell r="J7" t="str">
            <v>BF-115WAJ(보)</v>
          </cell>
          <cell r="K7" t="str">
            <v>BF-115WAJ(보)</v>
          </cell>
          <cell r="P7" t="str">
            <v>SS-115(1.6t)</v>
          </cell>
          <cell r="Y7" t="str">
            <v>BF-115WAJ(보)</v>
          </cell>
          <cell r="Z7" t="str">
            <v>BF-115WAJ(보)</v>
          </cell>
          <cell r="AA7" t="str">
            <v>BF-115WAJ(보)</v>
          </cell>
          <cell r="AF7" t="str">
            <v>SS-115(1.6t)</v>
          </cell>
        </row>
        <row r="8">
          <cell r="D8" t="str">
            <v>CS-96</v>
          </cell>
          <cell r="E8" t="str">
            <v>CS-115</v>
          </cell>
          <cell r="F8" t="str">
            <v>CS-96</v>
          </cell>
          <cell r="G8" t="str">
            <v>CS-115</v>
          </cell>
          <cell r="H8" t="str">
            <v>CS-115</v>
          </cell>
          <cell r="I8" t="str">
            <v>CS-115</v>
          </cell>
          <cell r="J8" t="str">
            <v>CS-115</v>
          </cell>
          <cell r="K8" t="str">
            <v>CS-115</v>
          </cell>
          <cell r="P8" t="str">
            <v>CS-115</v>
          </cell>
          <cell r="Q8" t="str">
            <v>CS-115</v>
          </cell>
          <cell r="T8" t="str">
            <v>CS-96</v>
          </cell>
          <cell r="U8" t="str">
            <v>CS-115</v>
          </cell>
          <cell r="V8" t="str">
            <v>CS-96</v>
          </cell>
          <cell r="W8" t="str">
            <v>CS-115</v>
          </cell>
          <cell r="X8" t="str">
            <v>CS-115</v>
          </cell>
          <cell r="Y8" t="str">
            <v>CS-115</v>
          </cell>
          <cell r="Z8" t="str">
            <v>CS-115</v>
          </cell>
          <cell r="AA8" t="str">
            <v>CS-115</v>
          </cell>
          <cell r="AF8" t="str">
            <v>CS-115</v>
          </cell>
          <cell r="AG8" t="str">
            <v>CS-115</v>
          </cell>
          <cell r="AL8" t="str">
            <v>CS-115</v>
          </cell>
          <cell r="AM8" t="str">
            <v>CS-115</v>
          </cell>
          <cell r="AN8" t="str">
            <v>CS-96</v>
          </cell>
          <cell r="AO8" t="str">
            <v>CS-96</v>
          </cell>
        </row>
        <row r="9">
          <cell r="D9" t="str">
            <v>SFF-96</v>
          </cell>
          <cell r="E9" t="str">
            <v>SFF-115</v>
          </cell>
          <cell r="F9" t="str">
            <v>SFF-96</v>
          </cell>
          <cell r="G9" t="str">
            <v>SFF-115</v>
          </cell>
          <cell r="H9" t="str">
            <v>SFF-115</v>
          </cell>
          <cell r="I9" t="str">
            <v>SFF-115</v>
          </cell>
          <cell r="J9" t="str">
            <v>SFF-115</v>
          </cell>
          <cell r="K9" t="str">
            <v>SFF-115</v>
          </cell>
          <cell r="L9" t="str">
            <v>SFF-115B</v>
          </cell>
          <cell r="P9" t="str">
            <v>SFF-115</v>
          </cell>
          <cell r="Q9" t="str">
            <v>SFF-115</v>
          </cell>
          <cell r="T9" t="str">
            <v>SFF-96</v>
          </cell>
          <cell r="U9" t="str">
            <v>SFF-115</v>
          </cell>
          <cell r="V9" t="str">
            <v>SFF-96</v>
          </cell>
          <cell r="W9" t="str">
            <v>SFF-115</v>
          </cell>
          <cell r="X9" t="str">
            <v>SFF-115</v>
          </cell>
          <cell r="Y9" t="str">
            <v>SFF-115</v>
          </cell>
          <cell r="Z9" t="str">
            <v>SFF-115</v>
          </cell>
          <cell r="AA9" t="str">
            <v>SFF-115</v>
          </cell>
          <cell r="AB9" t="str">
            <v>SFF-115B</v>
          </cell>
          <cell r="AF9" t="str">
            <v>SFF-115</v>
          </cell>
          <cell r="AG9" t="str">
            <v>SFF-115</v>
          </cell>
          <cell r="AL9" t="str">
            <v>SFF-115</v>
          </cell>
          <cell r="AM9" t="str">
            <v>SFF-115</v>
          </cell>
          <cell r="AN9" t="str">
            <v>SFF-96</v>
          </cell>
          <cell r="AO9" t="str">
            <v>SFF-96</v>
          </cell>
          <cell r="AV9" t="str">
            <v>BF-130B끼움, 140B, 260B끼움</v>
          </cell>
        </row>
        <row r="10">
          <cell r="D10" t="str">
            <v>MFF-96</v>
          </cell>
          <cell r="E10" t="str">
            <v>MFF-115</v>
          </cell>
          <cell r="F10" t="str">
            <v>MFF-96</v>
          </cell>
          <cell r="G10" t="str">
            <v>MFF-115</v>
          </cell>
          <cell r="H10" t="str">
            <v>MFF-115</v>
          </cell>
          <cell r="I10" t="str">
            <v>MFF-115</v>
          </cell>
          <cell r="J10" t="str">
            <v>MFF-115</v>
          </cell>
          <cell r="K10" t="str">
            <v>MFF-115</v>
          </cell>
          <cell r="L10" t="str">
            <v>MFF-115B</v>
          </cell>
          <cell r="P10" t="str">
            <v>MFF-115</v>
          </cell>
          <cell r="Q10" t="str">
            <v>MFF-115</v>
          </cell>
          <cell r="T10" t="str">
            <v>MFF-96</v>
          </cell>
          <cell r="U10" t="str">
            <v>MFF-115</v>
          </cell>
          <cell r="V10" t="str">
            <v>MFF-96</v>
          </cell>
          <cell r="W10" t="str">
            <v>MFF-115</v>
          </cell>
          <cell r="X10" t="str">
            <v>MFF-115</v>
          </cell>
          <cell r="Y10" t="str">
            <v>MFF-115</v>
          </cell>
          <cell r="Z10" t="str">
            <v>MFF-115</v>
          </cell>
          <cell r="AA10" t="str">
            <v>MFF-115</v>
          </cell>
          <cell r="AB10" t="str">
            <v>MFF-115B</v>
          </cell>
          <cell r="AF10" t="str">
            <v>MFF-115</v>
          </cell>
          <cell r="AG10" t="str">
            <v>MFF-115</v>
          </cell>
          <cell r="AL10" t="str">
            <v>MFF-115</v>
          </cell>
          <cell r="AM10" t="str">
            <v>MFF-115</v>
          </cell>
          <cell r="AN10" t="str">
            <v>MFF-96</v>
          </cell>
          <cell r="AO10" t="str">
            <v>MFF-96</v>
          </cell>
        </row>
        <row r="11">
          <cell r="K11">
            <v>0</v>
          </cell>
          <cell r="P11" t="str">
            <v>SS-115A</v>
          </cell>
          <cell r="Q11" t="str">
            <v>BF-200B</v>
          </cell>
          <cell r="AA11">
            <v>0</v>
          </cell>
          <cell r="AF11" t="str">
            <v>SS-115A-목</v>
          </cell>
          <cell r="AG11" t="str">
            <v>BF-200B</v>
          </cell>
          <cell r="AU11" t="str">
            <v>창틀 CP(Cover Profile)</v>
          </cell>
          <cell r="AV11" t="str">
            <v>CP-140L, 140U</v>
          </cell>
        </row>
        <row r="12">
          <cell r="K12">
            <v>0</v>
          </cell>
          <cell r="P12" t="str">
            <v>FM-115F</v>
          </cell>
          <cell r="Q12" t="str">
            <v>BF-200</v>
          </cell>
          <cell r="AA12">
            <v>0</v>
          </cell>
          <cell r="AF12" t="str">
            <v>FM-115F-목</v>
          </cell>
          <cell r="AG12" t="str">
            <v>BF-200</v>
          </cell>
          <cell r="AU12" t="str">
            <v>창틀 CP(Cover Profile)</v>
          </cell>
          <cell r="AV12" t="str">
            <v>CP-140SF, 140SV</v>
          </cell>
        </row>
        <row r="13">
          <cell r="K13">
            <v>0</v>
          </cell>
          <cell r="M13" t="str">
            <v>GB-60</v>
          </cell>
          <cell r="O13" t="str">
            <v>GB-60</v>
          </cell>
          <cell r="R13" t="str">
            <v>GB-60</v>
          </cell>
          <cell r="AA13">
            <v>0</v>
          </cell>
          <cell r="AC13" t="str">
            <v>GB-60</v>
          </cell>
          <cell r="AE13" t="str">
            <v>GB-60</v>
          </cell>
          <cell r="AH13" t="str">
            <v>GB-60</v>
          </cell>
          <cell r="AQ13" t="str">
            <v>GB-60</v>
          </cell>
          <cell r="AR13" t="str">
            <v>GB-60</v>
          </cell>
          <cell r="AS13" t="str">
            <v>GB-60</v>
          </cell>
          <cell r="AT13" t="str">
            <v>GB-60</v>
          </cell>
        </row>
        <row r="14">
          <cell r="D14" t="str">
            <v>크리센트204</v>
          </cell>
          <cell r="E14" t="str">
            <v>크리센트204</v>
          </cell>
          <cell r="F14" t="str">
            <v>크리센트204</v>
          </cell>
          <cell r="G14" t="str">
            <v>크리센트204</v>
          </cell>
          <cell r="H14" t="str">
            <v>크리센트942</v>
          </cell>
          <cell r="I14" t="str">
            <v>크리센트942</v>
          </cell>
          <cell r="J14" t="str">
            <v>크리센트204</v>
          </cell>
          <cell r="K14" t="str">
            <v>크리센트942</v>
          </cell>
          <cell r="L14" t="str">
            <v>크리센트942</v>
          </cell>
          <cell r="P14" t="str">
            <v>크리센트204</v>
          </cell>
          <cell r="Q14" t="str">
            <v>크리센트942</v>
          </cell>
          <cell r="T14" t="str">
            <v>크리센트204</v>
          </cell>
          <cell r="U14" t="str">
            <v>크리센트204</v>
          </cell>
          <cell r="V14" t="str">
            <v>크리센트204</v>
          </cell>
          <cell r="W14" t="str">
            <v>크리센트204</v>
          </cell>
          <cell r="X14" t="str">
            <v>크리센트942</v>
          </cell>
          <cell r="Y14" t="str">
            <v>크리센트942</v>
          </cell>
          <cell r="Z14" t="str">
            <v>크리센트204</v>
          </cell>
          <cell r="AA14" t="str">
            <v>크리센트942</v>
          </cell>
          <cell r="AB14" t="str">
            <v>크리센트942</v>
          </cell>
          <cell r="AF14" t="str">
            <v>크리센트204</v>
          </cell>
          <cell r="AG14" t="str">
            <v>크리센트942</v>
          </cell>
          <cell r="AL14" t="str">
            <v>크리센트204</v>
          </cell>
          <cell r="AM14" t="str">
            <v>크리센트204</v>
          </cell>
        </row>
        <row r="15">
          <cell r="K15">
            <v>0</v>
          </cell>
          <cell r="M15" t="str">
            <v>HP-75C</v>
          </cell>
          <cell r="AA15">
            <v>0</v>
          </cell>
          <cell r="AC15" t="str">
            <v>HP-75C-목</v>
          </cell>
        </row>
        <row r="16">
          <cell r="K16">
            <v>0</v>
          </cell>
          <cell r="L16" t="str">
            <v>CB-</v>
          </cell>
          <cell r="Q16" t="str">
            <v>BF-150</v>
          </cell>
          <cell r="AA16">
            <v>0</v>
          </cell>
          <cell r="AB16" t="str">
            <v>CB-</v>
          </cell>
          <cell r="AG16" t="str">
            <v>BF-150-목</v>
          </cell>
        </row>
        <row r="17">
          <cell r="K17">
            <v>0</v>
          </cell>
          <cell r="L17" t="str">
            <v>CB-</v>
          </cell>
          <cell r="AA17">
            <v>0</v>
          </cell>
          <cell r="AB17" t="str">
            <v>CB-</v>
          </cell>
        </row>
        <row r="18">
          <cell r="K18">
            <v>0</v>
          </cell>
          <cell r="AA18">
            <v>0</v>
          </cell>
        </row>
        <row r="19">
          <cell r="D19" t="str">
            <v>SF-80N</v>
          </cell>
          <cell r="E19" t="str">
            <v>SF-115</v>
          </cell>
          <cell r="F19" t="str">
            <v>SF-80N</v>
          </cell>
          <cell r="G19" t="str">
            <v>SF-115</v>
          </cell>
          <cell r="H19" t="str">
            <v>SF-115G</v>
          </cell>
          <cell r="I19" t="str">
            <v>SF-115G</v>
          </cell>
          <cell r="J19" t="str">
            <v>SF-115G</v>
          </cell>
          <cell r="K19" t="str">
            <v>SF-115G</v>
          </cell>
          <cell r="L19" t="str">
            <v>SF-115B</v>
          </cell>
          <cell r="M19" t="str">
            <v>FF-60N</v>
          </cell>
          <cell r="N19" t="str">
            <v>FF-60N</v>
          </cell>
          <cell r="O19" t="str">
            <v>FF-60N</v>
          </cell>
          <cell r="P19" t="str">
            <v>SF-115</v>
          </cell>
          <cell r="Q19" t="str">
            <v>SF-150</v>
          </cell>
          <cell r="R19" t="str">
            <v>FF-60N</v>
          </cell>
          <cell r="T19" t="str">
            <v>SF-80N-목</v>
          </cell>
          <cell r="U19" t="str">
            <v>SF-115-목</v>
          </cell>
          <cell r="V19" t="str">
            <v>SF-80N-목</v>
          </cell>
          <cell r="W19" t="str">
            <v>SF-115-목</v>
          </cell>
          <cell r="X19" t="str">
            <v>SF-115G-목</v>
          </cell>
          <cell r="Y19" t="str">
            <v>SF-115G-목</v>
          </cell>
          <cell r="Z19" t="str">
            <v>SF-115G-목</v>
          </cell>
          <cell r="AA19" t="str">
            <v>SF-115G-목</v>
          </cell>
          <cell r="AB19" t="str">
            <v>SF-115B-목</v>
          </cell>
          <cell r="AC19" t="str">
            <v>FF-60N-목</v>
          </cell>
          <cell r="AD19" t="str">
            <v>FF-60N-목</v>
          </cell>
          <cell r="AE19" t="str">
            <v>FF-60N-목</v>
          </cell>
          <cell r="AF19" t="str">
            <v>SF-115-목</v>
          </cell>
          <cell r="AG19" t="str">
            <v>SF-150-목</v>
          </cell>
          <cell r="AH19" t="str">
            <v>FF-60N-목</v>
          </cell>
          <cell r="AL19" t="str">
            <v>SF-115G</v>
          </cell>
          <cell r="AM19" t="str">
            <v>SF-115G-목</v>
          </cell>
          <cell r="AQ19" t="str">
            <v>FF-60N</v>
          </cell>
          <cell r="AR19" t="str">
            <v>FF-60N-목</v>
          </cell>
          <cell r="AS19" t="str">
            <v>FF-60N</v>
          </cell>
          <cell r="AT19" t="str">
            <v>FF-60N-목</v>
          </cell>
          <cell r="AV19" t="str">
            <v>SF-140B, 260B</v>
          </cell>
        </row>
        <row r="20">
          <cell r="D20" t="str">
            <v>SF-80(보)</v>
          </cell>
          <cell r="E20" t="str">
            <v>SF-115(보)</v>
          </cell>
          <cell r="F20" t="str">
            <v>SF-80(보)</v>
          </cell>
          <cell r="G20" t="str">
            <v>SF-115(보)</v>
          </cell>
          <cell r="H20" t="str">
            <v>SF-115G(보)</v>
          </cell>
          <cell r="I20" t="str">
            <v>SF-115G(보)</v>
          </cell>
          <cell r="J20" t="str">
            <v>SF-115G(보)</v>
          </cell>
          <cell r="K20" t="str">
            <v>SF-115G(보)</v>
          </cell>
          <cell r="L20" t="str">
            <v>SF-115B(보)</v>
          </cell>
          <cell r="M20" t="str">
            <v>FF-60N(보)</v>
          </cell>
          <cell r="N20" t="str">
            <v>FF-60N(보)</v>
          </cell>
          <cell r="O20" t="str">
            <v>FF-60N(보)</v>
          </cell>
          <cell r="P20" t="str">
            <v>SF-115(보)</v>
          </cell>
          <cell r="Q20" t="str">
            <v>SF-150(보)</v>
          </cell>
          <cell r="R20" t="str">
            <v>FF-60N(보)</v>
          </cell>
          <cell r="T20" t="str">
            <v>SF-80(보)</v>
          </cell>
          <cell r="U20" t="str">
            <v>SF-115(보)</v>
          </cell>
          <cell r="V20" t="str">
            <v>SF-80(보)</v>
          </cell>
          <cell r="W20" t="str">
            <v>SF-115(보)</v>
          </cell>
          <cell r="X20" t="str">
            <v>SF-115G(보)</v>
          </cell>
          <cell r="Y20" t="str">
            <v>SF-115G(보)</v>
          </cell>
          <cell r="Z20" t="str">
            <v>SF-115G(보)</v>
          </cell>
          <cell r="AA20" t="str">
            <v>SF-115G(보)</v>
          </cell>
          <cell r="AB20" t="str">
            <v>SF-115B(보)</v>
          </cell>
          <cell r="AC20" t="str">
            <v>FF-60N(보)</v>
          </cell>
          <cell r="AD20" t="str">
            <v>FF-60N(보)</v>
          </cell>
          <cell r="AE20" t="str">
            <v>FF-60N(보)</v>
          </cell>
          <cell r="AF20" t="str">
            <v>SF-115(보)</v>
          </cell>
          <cell r="AG20" t="str">
            <v>SF-150(보)</v>
          </cell>
          <cell r="AH20" t="str">
            <v>FF-60N(보)</v>
          </cell>
          <cell r="AL20" t="str">
            <v>SF-115G(보)</v>
          </cell>
          <cell r="AM20" t="str">
            <v>SF-115G(보)</v>
          </cell>
          <cell r="AQ20" t="str">
            <v>FF-60N(보)</v>
          </cell>
          <cell r="AR20" t="str">
            <v>FF-60N(보)</v>
          </cell>
          <cell r="AS20" t="str">
            <v>FF-60N(보)</v>
          </cell>
          <cell r="AT20" t="str">
            <v>FF-60N(보)</v>
          </cell>
          <cell r="AV20" t="str">
            <v>SF-140B(보)1.0T, 130B(보)1.6T</v>
          </cell>
        </row>
        <row r="21">
          <cell r="D21" t="str">
            <v>MC-80N</v>
          </cell>
          <cell r="E21" t="str">
            <v>MC-115</v>
          </cell>
          <cell r="F21" t="str">
            <v>MC-80N</v>
          </cell>
          <cell r="G21" t="str">
            <v>MC-115</v>
          </cell>
          <cell r="H21" t="str">
            <v>MC-115</v>
          </cell>
          <cell r="I21" t="str">
            <v>MC-115</v>
          </cell>
          <cell r="J21" t="str">
            <v>MC-115</v>
          </cell>
          <cell r="K21" t="str">
            <v>MC-115</v>
          </cell>
          <cell r="L21" t="str">
            <v>MC-115B</v>
          </cell>
          <cell r="P21" t="str">
            <v>MC-115</v>
          </cell>
          <cell r="Q21" t="str">
            <v>MC-150</v>
          </cell>
          <cell r="T21" t="str">
            <v>MC-80N-목</v>
          </cell>
          <cell r="U21" t="str">
            <v>MC-115-목</v>
          </cell>
          <cell r="V21" t="str">
            <v>MC-80N-목</v>
          </cell>
          <cell r="W21" t="str">
            <v>MC-115-목</v>
          </cell>
          <cell r="X21" t="str">
            <v>MC-115-목</v>
          </cell>
          <cell r="Y21" t="str">
            <v>MC-115-목</v>
          </cell>
          <cell r="Z21" t="str">
            <v>MC-115-목</v>
          </cell>
          <cell r="AA21" t="str">
            <v>MC-115-목</v>
          </cell>
          <cell r="AB21" t="str">
            <v>MC-115B-목</v>
          </cell>
          <cell r="AF21" t="str">
            <v>MC-115-목</v>
          </cell>
          <cell r="AG21" t="str">
            <v>MC-150-목</v>
          </cell>
          <cell r="AL21" t="str">
            <v>MC-115</v>
          </cell>
          <cell r="AM21" t="str">
            <v>MC-115-목</v>
          </cell>
          <cell r="AV21" t="str">
            <v>MC-140B, 260B</v>
          </cell>
        </row>
        <row r="22">
          <cell r="D22" t="str">
            <v>GB-5</v>
          </cell>
          <cell r="E22" t="str">
            <v>GB-94</v>
          </cell>
          <cell r="F22" t="str">
            <v>GB-5</v>
          </cell>
          <cell r="G22" t="str">
            <v>GB-94</v>
          </cell>
          <cell r="H22" t="str">
            <v>GB-94</v>
          </cell>
          <cell r="I22" t="str">
            <v>GB-94</v>
          </cell>
          <cell r="J22" t="str">
            <v>GB-91P</v>
          </cell>
          <cell r="K22" t="str">
            <v>GB-91P</v>
          </cell>
          <cell r="L22" t="str">
            <v>GB-91P</v>
          </cell>
          <cell r="M22" t="str">
            <v>GB-60</v>
          </cell>
          <cell r="N22" t="str">
            <v>GB-60</v>
          </cell>
          <cell r="O22" t="str">
            <v>GB-60</v>
          </cell>
          <cell r="P22" t="str">
            <v>GB-5</v>
          </cell>
          <cell r="Q22" t="str">
            <v>GB-94</v>
          </cell>
          <cell r="R22" t="str">
            <v>GB-60</v>
          </cell>
          <cell r="T22" t="str">
            <v>GB-5</v>
          </cell>
          <cell r="U22" t="str">
            <v>GB-94</v>
          </cell>
          <cell r="V22" t="str">
            <v>GB-5</v>
          </cell>
          <cell r="W22" t="str">
            <v>GB-94</v>
          </cell>
          <cell r="X22" t="str">
            <v>GB-94</v>
          </cell>
          <cell r="Y22" t="str">
            <v>GB-94</v>
          </cell>
          <cell r="Z22" t="str">
            <v>GB-91P</v>
          </cell>
          <cell r="AA22" t="str">
            <v>GB-91P</v>
          </cell>
          <cell r="AB22" t="str">
            <v>GB-91P</v>
          </cell>
          <cell r="AC22" t="str">
            <v>GB-60</v>
          </cell>
          <cell r="AD22" t="str">
            <v>GB-60</v>
          </cell>
          <cell r="AE22" t="str">
            <v>GB-60</v>
          </cell>
          <cell r="AF22" t="str">
            <v>GB-5</v>
          </cell>
          <cell r="AG22" t="str">
            <v>GB-94</v>
          </cell>
          <cell r="AH22" t="str">
            <v>GB-60</v>
          </cell>
          <cell r="AL22" t="str">
            <v>GB-60</v>
          </cell>
          <cell r="AM22" t="str">
            <v>GB-60</v>
          </cell>
          <cell r="AQ22" t="str">
            <v>GB-60</v>
          </cell>
          <cell r="AR22" t="str">
            <v>GB-60</v>
          </cell>
          <cell r="AS22" t="str">
            <v>GB-60</v>
          </cell>
          <cell r="AT22" t="str">
            <v>GB-60</v>
          </cell>
          <cell r="AV22" t="str">
            <v>GB-91P</v>
          </cell>
        </row>
        <row r="23">
          <cell r="D23" t="str">
            <v>CI-80</v>
          </cell>
          <cell r="E23" t="str">
            <v>CI-115</v>
          </cell>
          <cell r="F23" t="str">
            <v>CI-80</v>
          </cell>
          <cell r="G23" t="str">
            <v>CI-115</v>
          </cell>
          <cell r="H23" t="str">
            <v>CI-115</v>
          </cell>
          <cell r="I23" t="str">
            <v>CI-115</v>
          </cell>
          <cell r="J23" t="str">
            <v>CI-115</v>
          </cell>
          <cell r="K23" t="str">
            <v>CI-115</v>
          </cell>
          <cell r="Q23" t="str">
            <v>CI-115</v>
          </cell>
          <cell r="T23" t="str">
            <v>CI-80-목</v>
          </cell>
          <cell r="U23" t="str">
            <v>CI-115-목</v>
          </cell>
          <cell r="V23" t="str">
            <v>CI-80-목</v>
          </cell>
          <cell r="W23" t="str">
            <v>CI-115-목</v>
          </cell>
          <cell r="X23" t="str">
            <v>CI-115-목</v>
          </cell>
          <cell r="Y23" t="str">
            <v>CI-115-목</v>
          </cell>
          <cell r="Z23" t="str">
            <v>CI-115-목</v>
          </cell>
          <cell r="AA23" t="str">
            <v>CI-115-목</v>
          </cell>
          <cell r="AG23" t="str">
            <v>CI-115-목</v>
          </cell>
          <cell r="AL23" t="str">
            <v>CI-115</v>
          </cell>
          <cell r="AM23" t="str">
            <v>CI-115-목</v>
          </cell>
        </row>
        <row r="24">
          <cell r="D24" t="str">
            <v>GS-96</v>
          </cell>
          <cell r="E24" t="str">
            <v>GS-115</v>
          </cell>
          <cell r="F24" t="str">
            <v>GS-96</v>
          </cell>
          <cell r="G24" t="str">
            <v>GS-115</v>
          </cell>
          <cell r="J24" t="str">
            <v>GS-115</v>
          </cell>
          <cell r="K24">
            <v>0</v>
          </cell>
          <cell r="P24" t="str">
            <v>GS-115F</v>
          </cell>
          <cell r="T24" t="str">
            <v>GS-96</v>
          </cell>
          <cell r="U24" t="str">
            <v>GS-115</v>
          </cell>
          <cell r="V24" t="str">
            <v>GS-96</v>
          </cell>
          <cell r="W24" t="str">
            <v>GS-115</v>
          </cell>
          <cell r="Z24" t="str">
            <v>GS-115</v>
          </cell>
          <cell r="AA24">
            <v>0</v>
          </cell>
          <cell r="AF24" t="str">
            <v>GS-115F</v>
          </cell>
          <cell r="AL24" t="str">
            <v>GS-115</v>
          </cell>
          <cell r="AM24" t="str">
            <v>GS-115</v>
          </cell>
        </row>
        <row r="25">
          <cell r="E25" t="str">
            <v>CS-115</v>
          </cell>
          <cell r="G25" t="str">
            <v>CS-115</v>
          </cell>
          <cell r="J25" t="str">
            <v>CS-115</v>
          </cell>
          <cell r="K25">
            <v>0</v>
          </cell>
          <cell r="U25" t="str">
            <v>CS-115</v>
          </cell>
          <cell r="W25" t="str">
            <v>CS-115</v>
          </cell>
          <cell r="Z25" t="str">
            <v>CS-115</v>
          </cell>
          <cell r="AA25">
            <v>0</v>
          </cell>
          <cell r="AL25" t="str">
            <v>CS-115</v>
          </cell>
          <cell r="AM25" t="str">
            <v>CS-115</v>
          </cell>
        </row>
        <row r="26">
          <cell r="K26">
            <v>0</v>
          </cell>
          <cell r="M26" t="str">
            <v>GS-115</v>
          </cell>
          <cell r="N26" t="str">
            <v>GS-115</v>
          </cell>
          <cell r="O26" t="str">
            <v>GS-115</v>
          </cell>
          <cell r="R26" t="str">
            <v>GS-115</v>
          </cell>
          <cell r="AA26">
            <v>0</v>
          </cell>
          <cell r="AC26" t="str">
            <v>GS-115</v>
          </cell>
          <cell r="AD26" t="str">
            <v>GS-115</v>
          </cell>
          <cell r="AE26" t="str">
            <v>GS-115</v>
          </cell>
          <cell r="AH26" t="str">
            <v>GS-115</v>
          </cell>
          <cell r="AQ26" t="str">
            <v>GS-115</v>
          </cell>
          <cell r="AR26" t="str">
            <v>GS-115</v>
          </cell>
          <cell r="AS26" t="str">
            <v>GS-115</v>
          </cell>
          <cell r="AT26" t="str">
            <v>GS-115</v>
          </cell>
        </row>
        <row r="27">
          <cell r="K27">
            <v>0</v>
          </cell>
          <cell r="M27" t="str">
            <v>GS-75C</v>
          </cell>
          <cell r="N27" t="str">
            <v>GS-75C</v>
          </cell>
          <cell r="O27" t="str">
            <v>GS-75C</v>
          </cell>
          <cell r="R27" t="str">
            <v>GS-75C</v>
          </cell>
          <cell r="AA27">
            <v>0</v>
          </cell>
          <cell r="AC27" t="str">
            <v>GS-75C</v>
          </cell>
          <cell r="AD27" t="str">
            <v>GS-75C</v>
          </cell>
          <cell r="AE27" t="str">
            <v>GS-75C</v>
          </cell>
          <cell r="AH27" t="str">
            <v>GS-75C</v>
          </cell>
          <cell r="AQ27" t="str">
            <v>GS-75C</v>
          </cell>
          <cell r="AR27" t="str">
            <v>GS-75C</v>
          </cell>
          <cell r="AS27" t="str">
            <v>GS-75C</v>
          </cell>
          <cell r="AT27" t="str">
            <v>GS-75C</v>
          </cell>
        </row>
        <row r="28">
          <cell r="D28" t="str">
            <v>MOH-96</v>
          </cell>
          <cell r="E28" t="str">
            <v>MOH-115</v>
          </cell>
          <cell r="F28" t="str">
            <v>NOH-96</v>
          </cell>
          <cell r="G28" t="str">
            <v>MOH-115</v>
          </cell>
          <cell r="H28" t="str">
            <v>MOH-115</v>
          </cell>
          <cell r="I28" t="str">
            <v>MOH-115</v>
          </cell>
          <cell r="J28" t="str">
            <v>MOH-115</v>
          </cell>
          <cell r="K28" t="str">
            <v>MOH-115</v>
          </cell>
          <cell r="L28" t="str">
            <v>MOH-115</v>
          </cell>
          <cell r="P28" t="str">
            <v>MOH-115</v>
          </cell>
          <cell r="Q28" t="str">
            <v>MOH-115</v>
          </cell>
          <cell r="T28" t="str">
            <v>MOH-96</v>
          </cell>
          <cell r="U28" t="str">
            <v>MOH-115</v>
          </cell>
          <cell r="V28" t="str">
            <v>NOH-96</v>
          </cell>
          <cell r="W28" t="str">
            <v>MOH-115</v>
          </cell>
          <cell r="X28" t="str">
            <v>MOH-115</v>
          </cell>
          <cell r="Y28" t="str">
            <v>MOH-115</v>
          </cell>
          <cell r="Z28" t="str">
            <v>MOH-115</v>
          </cell>
          <cell r="AA28" t="str">
            <v>MOH-115</v>
          </cell>
          <cell r="AB28" t="str">
            <v>MOH-115</v>
          </cell>
          <cell r="AF28" t="str">
            <v>MOH-115</v>
          </cell>
          <cell r="AG28" t="str">
            <v>MOH-115</v>
          </cell>
          <cell r="AL28" t="str">
            <v>MOH-115</v>
          </cell>
          <cell r="AM28" t="str">
            <v>MOH-115</v>
          </cell>
          <cell r="AV28" t="str">
            <v>MOH-115, 130B</v>
          </cell>
        </row>
        <row r="29">
          <cell r="D29" t="str">
            <v>ROL-96</v>
          </cell>
          <cell r="E29" t="str">
            <v>ROL-115</v>
          </cell>
          <cell r="F29" t="str">
            <v>ROL-96</v>
          </cell>
          <cell r="G29" t="str">
            <v>ROL-115</v>
          </cell>
          <cell r="H29" t="str">
            <v>ROL-115G</v>
          </cell>
          <cell r="I29" t="str">
            <v>ROL-115G</v>
          </cell>
          <cell r="J29" t="str">
            <v>ROL-115</v>
          </cell>
          <cell r="K29" t="str">
            <v>ROL-115G</v>
          </cell>
          <cell r="L29" t="str">
            <v>ROL-115B</v>
          </cell>
          <cell r="P29" t="str">
            <v>ROL-115</v>
          </cell>
          <cell r="Q29" t="str">
            <v>ROL-115G</v>
          </cell>
          <cell r="T29" t="str">
            <v>ROL-96</v>
          </cell>
          <cell r="U29" t="str">
            <v>ROL-115</v>
          </cell>
          <cell r="V29" t="str">
            <v>ROL-96</v>
          </cell>
          <cell r="W29" t="str">
            <v>ROL-115</v>
          </cell>
          <cell r="X29" t="str">
            <v>ROL-115G</v>
          </cell>
          <cell r="Y29" t="str">
            <v>ROL-115G</v>
          </cell>
          <cell r="Z29" t="str">
            <v>ROL-115</v>
          </cell>
          <cell r="AA29" t="str">
            <v>ROL-115G</v>
          </cell>
          <cell r="AB29" t="str">
            <v>ROL-115B</v>
          </cell>
          <cell r="AF29" t="str">
            <v>ROL-115</v>
          </cell>
          <cell r="AG29" t="str">
            <v>ROL-115G</v>
          </cell>
          <cell r="AL29" t="str">
            <v>ROL-115</v>
          </cell>
          <cell r="AM29" t="str">
            <v>ROL-115</v>
          </cell>
          <cell r="AV29" t="str">
            <v>SF-130B</v>
          </cell>
        </row>
        <row r="30">
          <cell r="D30" t="str">
            <v>SFS-96</v>
          </cell>
          <cell r="E30" t="str">
            <v>SFS-115</v>
          </cell>
          <cell r="F30" t="str">
            <v>SFS-96</v>
          </cell>
          <cell r="G30" t="str">
            <v>SFS-115</v>
          </cell>
          <cell r="H30" t="str">
            <v>SFS-115G</v>
          </cell>
          <cell r="I30" t="str">
            <v>SFS-115G</v>
          </cell>
          <cell r="J30" t="str">
            <v>SFS-96</v>
          </cell>
          <cell r="K30" t="str">
            <v>SFS-115G</v>
          </cell>
          <cell r="L30" t="str">
            <v>SFS-115B</v>
          </cell>
          <cell r="P30" t="str">
            <v>SFS-115G</v>
          </cell>
          <cell r="Q30" t="str">
            <v>SFS-115G</v>
          </cell>
          <cell r="T30" t="str">
            <v>SFS-96</v>
          </cell>
          <cell r="U30" t="str">
            <v>SFS-115</v>
          </cell>
          <cell r="V30" t="str">
            <v>SFS-96</v>
          </cell>
          <cell r="W30" t="str">
            <v>SFS-115</v>
          </cell>
          <cell r="X30" t="str">
            <v>SFS-115G</v>
          </cell>
          <cell r="Y30" t="str">
            <v>SFS-115G</v>
          </cell>
          <cell r="Z30" t="str">
            <v>SFS-96</v>
          </cell>
          <cell r="AA30" t="str">
            <v>SFS-115G</v>
          </cell>
          <cell r="AB30" t="str">
            <v>SFS-115B</v>
          </cell>
          <cell r="AF30" t="str">
            <v>SFS-115G</v>
          </cell>
          <cell r="AG30" t="str">
            <v>SFS-115G</v>
          </cell>
          <cell r="AL30" t="str">
            <v>SFS-115</v>
          </cell>
          <cell r="AM30" t="str">
            <v>SFS-115</v>
          </cell>
          <cell r="AV30" t="str">
            <v>130B</v>
          </cell>
        </row>
        <row r="31">
          <cell r="K31">
            <v>0</v>
          </cell>
          <cell r="M31" t="str">
            <v>핸들 PI/PO</v>
          </cell>
          <cell r="N31" t="str">
            <v>핸들 PI/PO</v>
          </cell>
          <cell r="O31" t="str">
            <v>핸들 PI/PO</v>
          </cell>
          <cell r="AA31">
            <v>0</v>
          </cell>
          <cell r="AC31" t="str">
            <v>핸들 PI/PO</v>
          </cell>
          <cell r="AD31" t="str">
            <v>핸들 PI/PO</v>
          </cell>
          <cell r="AE31" t="str">
            <v>핸들 PI/PO</v>
          </cell>
        </row>
        <row r="32">
          <cell r="K32">
            <v>0</v>
          </cell>
          <cell r="O32" t="str">
            <v>힌지</v>
          </cell>
          <cell r="AA32">
            <v>0</v>
          </cell>
          <cell r="AE32" t="str">
            <v>힌지</v>
          </cell>
        </row>
        <row r="33">
          <cell r="K33">
            <v>0</v>
          </cell>
          <cell r="M33" t="str">
            <v>ARM-P</v>
          </cell>
          <cell r="N33" t="str">
            <v>ARM-P</v>
          </cell>
          <cell r="O33" t="str">
            <v>ARM-P</v>
          </cell>
          <cell r="AA33">
            <v>0</v>
          </cell>
          <cell r="AC33" t="str">
            <v>ARM-P</v>
          </cell>
          <cell r="AD33" t="str">
            <v>ARM-P</v>
          </cell>
          <cell r="AE33" t="str">
            <v>ARM-P</v>
          </cell>
        </row>
        <row r="34">
          <cell r="K34">
            <v>0</v>
          </cell>
          <cell r="O34" t="str">
            <v>WP-60AL</v>
          </cell>
          <cell r="AA34">
            <v>0</v>
          </cell>
          <cell r="AE34" t="str">
            <v>WP-60AL</v>
          </cell>
        </row>
        <row r="35">
          <cell r="K35">
            <v>0</v>
          </cell>
          <cell r="AA35">
            <v>0</v>
          </cell>
        </row>
        <row r="36">
          <cell r="K36">
            <v>0</v>
          </cell>
          <cell r="AA36">
            <v>0</v>
          </cell>
        </row>
        <row r="37">
          <cell r="K37">
            <v>0</v>
          </cell>
          <cell r="AA37">
            <v>0</v>
          </cell>
        </row>
        <row r="38">
          <cell r="K38">
            <v>0</v>
          </cell>
          <cell r="AA38">
            <v>0</v>
          </cell>
        </row>
        <row r="39">
          <cell r="D39" t="str">
            <v>MF-115</v>
          </cell>
          <cell r="E39" t="str">
            <v>MF-115</v>
          </cell>
          <cell r="F39" t="str">
            <v>MF-115</v>
          </cell>
          <cell r="G39" t="str">
            <v>MF-115</v>
          </cell>
          <cell r="H39" t="str">
            <v>MF-115</v>
          </cell>
          <cell r="I39" t="str">
            <v>MF-115</v>
          </cell>
          <cell r="J39" t="str">
            <v>MF-115</v>
          </cell>
          <cell r="K39" t="str">
            <v>MF-115</v>
          </cell>
          <cell r="L39" t="str">
            <v>MF-123</v>
          </cell>
          <cell r="P39" t="str">
            <v>MF-115</v>
          </cell>
          <cell r="T39" t="str">
            <v>MF-115</v>
          </cell>
          <cell r="U39" t="str">
            <v>MF-115</v>
          </cell>
          <cell r="V39" t="str">
            <v>MF-115</v>
          </cell>
          <cell r="W39" t="str">
            <v>MF-115</v>
          </cell>
          <cell r="X39" t="str">
            <v>MF-115</v>
          </cell>
          <cell r="Y39" t="str">
            <v>MF-115</v>
          </cell>
          <cell r="Z39" t="str">
            <v>MF-115</v>
          </cell>
          <cell r="AA39" t="str">
            <v>MF-115</v>
          </cell>
          <cell r="AB39" t="str">
            <v>MF-123</v>
          </cell>
          <cell r="AF39" t="str">
            <v>MF-115</v>
          </cell>
        </row>
        <row r="40">
          <cell r="E40" t="str">
            <v>MF-115(보)</v>
          </cell>
          <cell r="G40" t="str">
            <v>MF-115(보)</v>
          </cell>
          <cell r="H40" t="str">
            <v>MF-115(보)</v>
          </cell>
          <cell r="I40" t="str">
            <v>MF-115(보)</v>
          </cell>
          <cell r="K40" t="str">
            <v>MF-115(보)</v>
          </cell>
          <cell r="L40" t="str">
            <v>MF-123(1.2t)</v>
          </cell>
          <cell r="P40" t="str">
            <v>MF-115(보)</v>
          </cell>
          <cell r="U40" t="str">
            <v>MF-115(보)</v>
          </cell>
          <cell r="W40" t="str">
            <v>MF-115(보)</v>
          </cell>
          <cell r="X40" t="str">
            <v>MF-115(보)</v>
          </cell>
          <cell r="Y40" t="str">
            <v>MF-115(보)</v>
          </cell>
          <cell r="AA40" t="str">
            <v>MF-115(보)</v>
          </cell>
          <cell r="AB40" t="str">
            <v>MF-123(1.2t)</v>
          </cell>
          <cell r="AF40" t="str">
            <v>MF-115(보)</v>
          </cell>
        </row>
        <row r="41">
          <cell r="D41" t="str">
            <v>MMOH-115</v>
          </cell>
          <cell r="E41" t="str">
            <v>MMOH-115</v>
          </cell>
          <cell r="F41" t="str">
            <v>MMOH-115</v>
          </cell>
          <cell r="G41" t="str">
            <v>MMOH-115</v>
          </cell>
          <cell r="H41" t="str">
            <v>MMOH-115</v>
          </cell>
          <cell r="I41" t="str">
            <v>MMOH-115</v>
          </cell>
          <cell r="J41" t="str">
            <v>MMOH-115</v>
          </cell>
          <cell r="K41" t="str">
            <v>MMOH-115</v>
          </cell>
          <cell r="L41" t="str">
            <v>MMOH-115</v>
          </cell>
          <cell r="P41" t="str">
            <v>MMOH-115</v>
          </cell>
          <cell r="T41" t="str">
            <v>MMOH-115</v>
          </cell>
          <cell r="U41" t="str">
            <v>MMOH-115</v>
          </cell>
          <cell r="V41" t="str">
            <v>MMOH-115</v>
          </cell>
          <cell r="W41" t="str">
            <v>MMOH-115</v>
          </cell>
          <cell r="X41" t="str">
            <v>MMOH-115</v>
          </cell>
          <cell r="Y41" t="str">
            <v>MMOH-115</v>
          </cell>
          <cell r="Z41" t="str">
            <v>MMOH-115</v>
          </cell>
          <cell r="AA41" t="str">
            <v>MMOH-115</v>
          </cell>
          <cell r="AB41" t="str">
            <v>MMOH-115</v>
          </cell>
          <cell r="AF41" t="str">
            <v>MMOH-115</v>
          </cell>
        </row>
        <row r="42">
          <cell r="D42" t="str">
            <v>MROL-115</v>
          </cell>
          <cell r="E42" t="str">
            <v>MROL-115</v>
          </cell>
          <cell r="F42" t="str">
            <v>MROL-115</v>
          </cell>
          <cell r="G42" t="str">
            <v>MROL-115</v>
          </cell>
          <cell r="H42" t="str">
            <v>MROL-115</v>
          </cell>
          <cell r="I42" t="str">
            <v>MROL-115</v>
          </cell>
          <cell r="J42" t="str">
            <v>MROL-115</v>
          </cell>
          <cell r="K42" t="str">
            <v>MROL-115</v>
          </cell>
          <cell r="L42" t="str">
            <v>MROL-123</v>
          </cell>
          <cell r="P42" t="str">
            <v>MROL-115</v>
          </cell>
          <cell r="T42" t="str">
            <v>MROL-115</v>
          </cell>
          <cell r="U42" t="str">
            <v>MROL-115</v>
          </cell>
          <cell r="V42" t="str">
            <v>MROL-115</v>
          </cell>
          <cell r="W42" t="str">
            <v>MROL-115</v>
          </cell>
          <cell r="X42" t="str">
            <v>MROL-115</v>
          </cell>
          <cell r="Y42" t="str">
            <v>MROL-115</v>
          </cell>
          <cell r="Z42" t="str">
            <v>MROL-115</v>
          </cell>
          <cell r="AA42" t="str">
            <v>MROL-115</v>
          </cell>
          <cell r="AB42" t="str">
            <v>MROL-123</v>
          </cell>
          <cell r="AF42" t="str">
            <v>MROL-115</v>
          </cell>
        </row>
        <row r="43">
          <cell r="D43" t="str">
            <v>CI-107M</v>
          </cell>
          <cell r="E43" t="str">
            <v>CI-107M</v>
          </cell>
          <cell r="F43" t="str">
            <v>CI-107M</v>
          </cell>
          <cell r="G43" t="str">
            <v>CI-107M</v>
          </cell>
          <cell r="H43" t="str">
            <v>CI-107M</v>
          </cell>
          <cell r="I43" t="str">
            <v>CI-107M</v>
          </cell>
          <cell r="J43" t="str">
            <v>CI-107M</v>
          </cell>
          <cell r="K43" t="str">
            <v>CI-107M</v>
          </cell>
          <cell r="T43" t="str">
            <v>CI-107M</v>
          </cell>
          <cell r="U43" t="str">
            <v>CI-107M</v>
          </cell>
          <cell r="V43" t="str">
            <v>CI-107M</v>
          </cell>
          <cell r="W43" t="str">
            <v>CI-107M</v>
          </cell>
          <cell r="X43" t="str">
            <v>CI-107M</v>
          </cell>
          <cell r="Y43" t="str">
            <v>CI-107M</v>
          </cell>
          <cell r="Z43" t="str">
            <v>CI-107M</v>
          </cell>
          <cell r="AA43" t="str">
            <v>CI-107M</v>
          </cell>
        </row>
        <row r="44">
          <cell r="D44" t="str">
            <v>유구봉</v>
          </cell>
          <cell r="E44" t="str">
            <v>유구봉</v>
          </cell>
          <cell r="F44" t="str">
            <v>유구봉</v>
          </cell>
          <cell r="G44" t="str">
            <v>유구봉</v>
          </cell>
          <cell r="H44" t="str">
            <v>유구봉</v>
          </cell>
          <cell r="I44" t="str">
            <v>유구봉</v>
          </cell>
          <cell r="J44" t="str">
            <v>유구봉</v>
          </cell>
          <cell r="K44" t="str">
            <v>유구봉</v>
          </cell>
          <cell r="P44" t="str">
            <v>유구봉</v>
          </cell>
          <cell r="T44" t="str">
            <v>유구봉</v>
          </cell>
          <cell r="U44" t="str">
            <v>유구봉</v>
          </cell>
          <cell r="V44" t="str">
            <v>유구봉</v>
          </cell>
          <cell r="W44" t="str">
            <v>유구봉</v>
          </cell>
          <cell r="X44" t="str">
            <v>유구봉</v>
          </cell>
          <cell r="Y44" t="str">
            <v>유구봉</v>
          </cell>
          <cell r="Z44" t="str">
            <v>유구봉</v>
          </cell>
          <cell r="AA44" t="str">
            <v>유구봉</v>
          </cell>
          <cell r="AF44" t="str">
            <v>유구봉</v>
          </cell>
        </row>
        <row r="45">
          <cell r="K45">
            <v>0</v>
          </cell>
          <cell r="AA45">
            <v>0</v>
          </cell>
        </row>
        <row r="46">
          <cell r="K46">
            <v>0</v>
          </cell>
          <cell r="AA46">
            <v>0</v>
          </cell>
        </row>
      </sheetData>
      <sheetData sheetId="13">
        <row r="3">
          <cell r="V3" t="str">
            <v>12×10/W</v>
          </cell>
          <cell r="W3">
            <v>8</v>
          </cell>
          <cell r="X3">
            <v>0</v>
          </cell>
          <cell r="Y3">
            <v>8</v>
          </cell>
          <cell r="Z3">
            <v>24</v>
          </cell>
          <cell r="AA3">
            <v>0</v>
          </cell>
        </row>
        <row r="4">
          <cell r="V4" t="str">
            <v>12×4/W</v>
          </cell>
          <cell r="W4">
            <v>0</v>
          </cell>
          <cell r="X4">
            <v>0</v>
          </cell>
          <cell r="Y4">
            <v>0</v>
          </cell>
          <cell r="Z4">
            <v>0</v>
          </cell>
          <cell r="AA4">
            <v>6</v>
          </cell>
        </row>
        <row r="5">
          <cell r="V5" t="str">
            <v>12×6/W</v>
          </cell>
          <cell r="W5">
            <v>0</v>
          </cell>
          <cell r="X5">
            <v>0</v>
          </cell>
          <cell r="Y5">
            <v>0</v>
          </cell>
          <cell r="Z5">
            <v>0</v>
          </cell>
          <cell r="AA5">
            <v>6</v>
          </cell>
          <cell r="AN5">
            <v>0.16450000000000001</v>
          </cell>
          <cell r="AO5">
            <v>4.1399999999999999E-2</v>
          </cell>
          <cell r="AP5">
            <v>0.15</v>
          </cell>
        </row>
        <row r="6">
          <cell r="V6" t="str">
            <v>12×9/W</v>
          </cell>
          <cell r="W6">
            <v>8</v>
          </cell>
          <cell r="X6">
            <v>0</v>
          </cell>
          <cell r="Y6">
            <v>8</v>
          </cell>
          <cell r="Z6">
            <v>24</v>
          </cell>
          <cell r="AA6">
            <v>0</v>
          </cell>
          <cell r="AN6">
            <v>0.1789</v>
          </cell>
          <cell r="AO6">
            <v>6.2E-2</v>
          </cell>
          <cell r="AP6">
            <v>0.16239999999999999</v>
          </cell>
        </row>
        <row r="7">
          <cell r="V7" t="str">
            <v>15×10/W</v>
          </cell>
          <cell r="W7">
            <v>10</v>
          </cell>
          <cell r="X7">
            <v>0</v>
          </cell>
          <cell r="Y7">
            <v>10</v>
          </cell>
          <cell r="Z7">
            <v>30</v>
          </cell>
          <cell r="AA7">
            <v>0</v>
          </cell>
          <cell r="AN7">
            <v>0.2213</v>
          </cell>
          <cell r="AO7">
            <v>0.1241</v>
          </cell>
          <cell r="AP7">
            <v>0.2084</v>
          </cell>
        </row>
        <row r="8">
          <cell r="V8" t="str">
            <v>15×12/W</v>
          </cell>
          <cell r="W8">
            <v>10</v>
          </cell>
          <cell r="X8">
            <v>0</v>
          </cell>
          <cell r="Y8">
            <v>10</v>
          </cell>
          <cell r="Z8">
            <v>30</v>
          </cell>
          <cell r="AA8">
            <v>0</v>
          </cell>
          <cell r="AN8">
            <v>0.30590000000000001</v>
          </cell>
          <cell r="AO8">
            <v>0.24840000000000001</v>
          </cell>
          <cell r="AP8">
            <v>0.29580000000000001</v>
          </cell>
        </row>
        <row r="9">
          <cell r="V9" t="str">
            <v>15×13/W</v>
          </cell>
          <cell r="W9">
            <v>12</v>
          </cell>
          <cell r="X9">
            <v>0</v>
          </cell>
          <cell r="Y9">
            <v>12</v>
          </cell>
          <cell r="Z9">
            <v>36</v>
          </cell>
          <cell r="AA9">
            <v>0</v>
          </cell>
          <cell r="AN9">
            <v>0.36230000000000001</v>
          </cell>
          <cell r="AO9">
            <v>0.33119999999999999</v>
          </cell>
          <cell r="AP9">
            <v>0.4461</v>
          </cell>
        </row>
        <row r="10">
          <cell r="V10" t="str">
            <v>15×16/W</v>
          </cell>
          <cell r="W10">
            <v>14</v>
          </cell>
          <cell r="X10">
            <v>0</v>
          </cell>
          <cell r="Y10">
            <v>14</v>
          </cell>
          <cell r="Z10">
            <v>42</v>
          </cell>
          <cell r="AA10">
            <v>0</v>
          </cell>
          <cell r="AN10">
            <v>0.27200000000000002</v>
          </cell>
          <cell r="AO10">
            <v>4.65E-2</v>
          </cell>
          <cell r="AP10">
            <v>0.15029999999999999</v>
          </cell>
        </row>
        <row r="11">
          <cell r="V11" t="str">
            <v>15×18/W</v>
          </cell>
          <cell r="W11">
            <v>11</v>
          </cell>
          <cell r="X11">
            <v>0</v>
          </cell>
          <cell r="Y11">
            <v>11</v>
          </cell>
          <cell r="Z11">
            <v>33</v>
          </cell>
          <cell r="AA11">
            <v>3</v>
          </cell>
          <cell r="AN11">
            <v>0.28620000000000001</v>
          </cell>
          <cell r="AO11">
            <v>6.9800000000000001E-2</v>
          </cell>
          <cell r="AP11">
            <v>0.1721</v>
          </cell>
        </row>
        <row r="12">
          <cell r="V12" t="str">
            <v>15×21/DP</v>
          </cell>
          <cell r="W12">
            <v>3</v>
          </cell>
          <cell r="X12">
            <v>10</v>
          </cell>
          <cell r="Y12">
            <v>23</v>
          </cell>
          <cell r="Z12">
            <v>39</v>
          </cell>
          <cell r="AA12">
            <v>10</v>
          </cell>
          <cell r="AN12">
            <v>0.32840000000000003</v>
          </cell>
          <cell r="AO12">
            <v>0.13969999999999999</v>
          </cell>
          <cell r="AP12">
            <v>0.223</v>
          </cell>
        </row>
        <row r="13">
          <cell r="V13" t="str">
            <v>15×22/DP</v>
          </cell>
          <cell r="W13">
            <v>3</v>
          </cell>
          <cell r="X13">
            <v>10</v>
          </cell>
          <cell r="Y13">
            <v>23</v>
          </cell>
          <cell r="Z13">
            <v>39</v>
          </cell>
          <cell r="AA13">
            <v>10</v>
          </cell>
          <cell r="AN13">
            <v>0.41299999999999998</v>
          </cell>
          <cell r="AO13">
            <v>0.27939999999999998</v>
          </cell>
          <cell r="AP13">
            <v>0.32</v>
          </cell>
        </row>
        <row r="14">
          <cell r="V14" t="str">
            <v>15×24/DP</v>
          </cell>
          <cell r="W14">
            <v>0</v>
          </cell>
          <cell r="X14">
            <v>10</v>
          </cell>
          <cell r="Y14">
            <v>20</v>
          </cell>
          <cell r="Z14">
            <v>30</v>
          </cell>
          <cell r="AA14">
            <v>13</v>
          </cell>
          <cell r="AN14">
            <v>0.46939999999999998</v>
          </cell>
          <cell r="AO14">
            <v>0.37259999999999999</v>
          </cell>
          <cell r="AP14">
            <v>0.4703</v>
          </cell>
        </row>
        <row r="15">
          <cell r="V15" t="str">
            <v>15×4/W</v>
          </cell>
          <cell r="W15">
            <v>12</v>
          </cell>
          <cell r="X15">
            <v>0</v>
          </cell>
          <cell r="Y15">
            <v>12</v>
          </cell>
          <cell r="Z15">
            <v>36</v>
          </cell>
          <cell r="AA15">
            <v>0</v>
          </cell>
          <cell r="AN15">
            <v>0.1734</v>
          </cell>
          <cell r="AO15">
            <v>0.13239999999999999</v>
          </cell>
          <cell r="AP15">
            <v>0.15029999999999999</v>
          </cell>
        </row>
        <row r="16">
          <cell r="V16" t="str">
            <v>15×6/W</v>
          </cell>
          <cell r="W16">
            <v>8</v>
          </cell>
          <cell r="X16">
            <v>0</v>
          </cell>
          <cell r="Y16">
            <v>8</v>
          </cell>
          <cell r="Z16">
            <v>24</v>
          </cell>
          <cell r="AA16">
            <v>0</v>
          </cell>
          <cell r="AN16">
            <v>0.20019999999999999</v>
          </cell>
          <cell r="AO16">
            <v>0.14949999999999999</v>
          </cell>
          <cell r="AP16">
            <v>0.16239999999999999</v>
          </cell>
        </row>
        <row r="17">
          <cell r="V17" t="str">
            <v>15×6/W</v>
          </cell>
          <cell r="W17">
            <v>8</v>
          </cell>
          <cell r="X17">
            <v>0</v>
          </cell>
          <cell r="Y17">
            <v>8</v>
          </cell>
          <cell r="Z17">
            <v>24</v>
          </cell>
          <cell r="AA17">
            <v>0</v>
          </cell>
          <cell r="AN17">
            <v>0.2424</v>
          </cell>
          <cell r="AO17">
            <v>0.22040000000000001</v>
          </cell>
          <cell r="AP17">
            <v>0.20849999999999999</v>
          </cell>
        </row>
        <row r="18">
          <cell r="V18" t="str">
            <v>15×9/W</v>
          </cell>
          <cell r="W18">
            <v>10</v>
          </cell>
          <cell r="X18">
            <v>0</v>
          </cell>
          <cell r="Y18">
            <v>10</v>
          </cell>
          <cell r="Z18">
            <v>30</v>
          </cell>
          <cell r="AA18">
            <v>0</v>
          </cell>
          <cell r="AN18">
            <v>0.3271</v>
          </cell>
          <cell r="AO18">
            <v>0.36020000000000002</v>
          </cell>
          <cell r="AP18">
            <v>0.29580000000000001</v>
          </cell>
        </row>
        <row r="19">
          <cell r="V19" t="str">
            <v>16×22/DP</v>
          </cell>
          <cell r="W19">
            <v>4</v>
          </cell>
          <cell r="X19">
            <v>12</v>
          </cell>
          <cell r="Y19">
            <v>28</v>
          </cell>
          <cell r="Z19">
            <v>48</v>
          </cell>
          <cell r="AA19">
            <v>10</v>
          </cell>
          <cell r="AN19">
            <v>0.49619999999999997</v>
          </cell>
          <cell r="AO19">
            <v>0.42230000000000001</v>
          </cell>
          <cell r="AP19">
            <v>0.44130000000000003</v>
          </cell>
        </row>
        <row r="20">
          <cell r="C20" t="str">
            <v>BF-96</v>
          </cell>
          <cell r="D20">
            <v>1.1060000000000001</v>
          </cell>
          <cell r="V20" t="str">
            <v>16×24/DP</v>
          </cell>
          <cell r="W20">
            <v>0</v>
          </cell>
          <cell r="X20">
            <v>12</v>
          </cell>
          <cell r="Y20">
            <v>24</v>
          </cell>
          <cell r="Z20">
            <v>36</v>
          </cell>
          <cell r="AA20">
            <v>14</v>
          </cell>
        </row>
        <row r="21">
          <cell r="C21" t="str">
            <v>BF-115</v>
          </cell>
          <cell r="D21">
            <v>1.47</v>
          </cell>
          <cell r="V21" t="str">
            <v>18×12/W</v>
          </cell>
          <cell r="W21">
            <v>12</v>
          </cell>
          <cell r="X21">
            <v>0</v>
          </cell>
          <cell r="Y21">
            <v>12</v>
          </cell>
          <cell r="Z21">
            <v>36</v>
          </cell>
          <cell r="AA21">
            <v>0</v>
          </cell>
        </row>
        <row r="22">
          <cell r="C22" t="str">
            <v>BF-184</v>
          </cell>
          <cell r="D22">
            <v>2.0449999999999999</v>
          </cell>
          <cell r="V22" t="str">
            <v>18×13/W</v>
          </cell>
          <cell r="W22">
            <v>14</v>
          </cell>
          <cell r="X22">
            <v>0</v>
          </cell>
          <cell r="Y22">
            <v>14</v>
          </cell>
          <cell r="Z22">
            <v>42</v>
          </cell>
          <cell r="AA22">
            <v>0</v>
          </cell>
        </row>
        <row r="23">
          <cell r="C23" t="str">
            <v>BF-225</v>
          </cell>
          <cell r="D23">
            <v>2.73</v>
          </cell>
          <cell r="V23" t="str">
            <v>18×16/W</v>
          </cell>
          <cell r="W23">
            <v>16</v>
          </cell>
          <cell r="X23">
            <v>0</v>
          </cell>
          <cell r="Y23">
            <v>16</v>
          </cell>
          <cell r="Z23">
            <v>48</v>
          </cell>
          <cell r="AA23">
            <v>0</v>
          </cell>
        </row>
        <row r="24">
          <cell r="C24" t="str">
            <v>FM-60N</v>
          </cell>
          <cell r="D24">
            <v>0.92700000000000005</v>
          </cell>
          <cell r="G24" t="str">
            <v>적용</v>
          </cell>
          <cell r="N24" t="str">
            <v>없음</v>
          </cell>
          <cell r="O24" t="str">
            <v>적용(자동락킹포함)</v>
          </cell>
          <cell r="V24" t="str">
            <v>18×18/DP</v>
          </cell>
          <cell r="W24">
            <v>4</v>
          </cell>
          <cell r="X24">
            <v>12</v>
          </cell>
          <cell r="Y24">
            <v>28</v>
          </cell>
          <cell r="Z24">
            <v>48</v>
          </cell>
          <cell r="AA24">
            <v>8</v>
          </cell>
        </row>
        <row r="25">
          <cell r="C25" t="str">
            <v>BF-115RB</v>
          </cell>
          <cell r="D25">
            <v>1.82</v>
          </cell>
          <cell r="G25" t="str">
            <v>미적용</v>
          </cell>
          <cell r="N25" t="str">
            <v>있음(4개)</v>
          </cell>
          <cell r="O25" t="str">
            <v>적용(자동락킹미포함)</v>
          </cell>
          <cell r="V25" t="str">
            <v>18×18/W</v>
          </cell>
          <cell r="W25">
            <v>12</v>
          </cell>
          <cell r="X25">
            <v>0</v>
          </cell>
          <cell r="Y25">
            <v>12</v>
          </cell>
          <cell r="Z25">
            <v>36</v>
          </cell>
          <cell r="AA25">
            <v>4</v>
          </cell>
        </row>
        <row r="26">
          <cell r="C26" t="str">
            <v>JF-150</v>
          </cell>
          <cell r="D26">
            <v>1.0740000000000001</v>
          </cell>
          <cell r="O26" t="str">
            <v>미적용</v>
          </cell>
          <cell r="V26" t="str">
            <v>18×22/DP</v>
          </cell>
          <cell r="W26">
            <v>4</v>
          </cell>
          <cell r="X26">
            <v>12</v>
          </cell>
          <cell r="Y26">
            <v>28</v>
          </cell>
          <cell r="Z26">
            <v>48</v>
          </cell>
          <cell r="AA26">
            <v>10</v>
          </cell>
        </row>
        <row r="27">
          <cell r="C27" t="str">
            <v>SS-115A</v>
          </cell>
          <cell r="D27">
            <v>2.1</v>
          </cell>
          <cell r="V27" t="str">
            <v>18×24/DP</v>
          </cell>
          <cell r="W27">
            <v>0</v>
          </cell>
          <cell r="X27">
            <v>12</v>
          </cell>
          <cell r="Y27">
            <v>24</v>
          </cell>
          <cell r="Z27">
            <v>36</v>
          </cell>
          <cell r="AA27">
            <v>14</v>
          </cell>
        </row>
        <row r="28">
          <cell r="C28" t="str">
            <v>FM-115F</v>
          </cell>
          <cell r="D28">
            <v>0.52500000000000002</v>
          </cell>
          <cell r="V28" t="str">
            <v>21×12/W</v>
          </cell>
          <cell r="W28">
            <v>14</v>
          </cell>
          <cell r="X28">
            <v>0</v>
          </cell>
          <cell r="Y28">
            <v>14</v>
          </cell>
          <cell r="Z28">
            <v>42</v>
          </cell>
          <cell r="AA28">
            <v>0</v>
          </cell>
        </row>
        <row r="29">
          <cell r="C29" t="str">
            <v>GB-60</v>
          </cell>
          <cell r="D29">
            <v>0.33</v>
          </cell>
          <cell r="V29" t="str">
            <v>21×13/W</v>
          </cell>
          <cell r="W29">
            <v>16</v>
          </cell>
          <cell r="X29">
            <v>0</v>
          </cell>
          <cell r="Y29">
            <v>16</v>
          </cell>
          <cell r="Z29">
            <v>48</v>
          </cell>
          <cell r="AA29">
            <v>0</v>
          </cell>
        </row>
        <row r="30">
          <cell r="C30" t="str">
            <v>SF-80N</v>
          </cell>
          <cell r="D30">
            <v>0.56999999999999995</v>
          </cell>
          <cell r="V30" t="str">
            <v>21×16/W</v>
          </cell>
          <cell r="W30">
            <v>18</v>
          </cell>
          <cell r="X30">
            <v>0</v>
          </cell>
          <cell r="Y30">
            <v>18</v>
          </cell>
          <cell r="Z30">
            <v>54</v>
          </cell>
          <cell r="AA30">
            <v>0</v>
          </cell>
        </row>
        <row r="31">
          <cell r="C31" t="str">
            <v>SF-115</v>
          </cell>
          <cell r="D31">
            <v>0.78</v>
          </cell>
          <cell r="V31" t="str">
            <v>21×18/W</v>
          </cell>
          <cell r="W31">
            <v>13</v>
          </cell>
          <cell r="X31">
            <v>0</v>
          </cell>
          <cell r="Y31">
            <v>13</v>
          </cell>
          <cell r="Z31">
            <v>39</v>
          </cell>
          <cell r="AA31">
            <v>5</v>
          </cell>
        </row>
        <row r="32">
          <cell r="C32" t="str">
            <v>SF-115G</v>
          </cell>
          <cell r="D32">
            <v>0.89</v>
          </cell>
          <cell r="V32" t="str">
            <v>21×22/DP</v>
          </cell>
          <cell r="W32">
            <v>10</v>
          </cell>
          <cell r="X32">
            <v>14</v>
          </cell>
          <cell r="Y32">
            <v>38</v>
          </cell>
          <cell r="Z32">
            <v>72</v>
          </cell>
          <cell r="AA32">
            <v>5</v>
          </cell>
        </row>
        <row r="33">
          <cell r="C33" t="str">
            <v>FF-60N</v>
          </cell>
          <cell r="D33">
            <v>1.103</v>
          </cell>
          <cell r="V33" t="str">
            <v>21×24/DP</v>
          </cell>
          <cell r="W33">
            <v>5</v>
          </cell>
          <cell r="X33">
            <v>14</v>
          </cell>
          <cell r="Y33">
            <v>33</v>
          </cell>
          <cell r="Z33">
            <v>57</v>
          </cell>
          <cell r="AA33">
            <v>10</v>
          </cell>
        </row>
        <row r="34">
          <cell r="C34" t="str">
            <v>MC-80N</v>
          </cell>
          <cell r="D34">
            <v>0.23</v>
          </cell>
          <cell r="V34" t="str">
            <v>24×16/W</v>
          </cell>
          <cell r="W34">
            <v>18</v>
          </cell>
          <cell r="X34">
            <v>0</v>
          </cell>
          <cell r="Y34">
            <v>18</v>
          </cell>
          <cell r="Z34">
            <v>54</v>
          </cell>
          <cell r="AA34">
            <v>0</v>
          </cell>
        </row>
        <row r="35">
          <cell r="C35" t="str">
            <v>MC-115</v>
          </cell>
          <cell r="D35">
            <v>0.23799999999999999</v>
          </cell>
          <cell r="V35" t="str">
            <v>24×18/W</v>
          </cell>
          <cell r="W35">
            <v>13</v>
          </cell>
          <cell r="X35">
            <v>0</v>
          </cell>
          <cell r="Y35">
            <v>13</v>
          </cell>
          <cell r="Z35">
            <v>39</v>
          </cell>
          <cell r="AA35">
            <v>5</v>
          </cell>
        </row>
        <row r="36">
          <cell r="C36" t="str">
            <v>MC-115B</v>
          </cell>
          <cell r="D36">
            <v>0.27500000000000002</v>
          </cell>
          <cell r="V36" t="str">
            <v>24×18/W</v>
          </cell>
          <cell r="W36">
            <v>13</v>
          </cell>
          <cell r="X36">
            <v>0</v>
          </cell>
          <cell r="Y36">
            <v>13</v>
          </cell>
          <cell r="Z36">
            <v>39</v>
          </cell>
          <cell r="AA36">
            <v>5</v>
          </cell>
        </row>
        <row r="37">
          <cell r="C37" t="str">
            <v>GB-5</v>
          </cell>
          <cell r="D37">
            <v>0.13</v>
          </cell>
          <cell r="V37" t="str">
            <v>24×22/DP</v>
          </cell>
          <cell r="W37">
            <v>10</v>
          </cell>
          <cell r="X37">
            <v>16</v>
          </cell>
          <cell r="Y37">
            <v>42</v>
          </cell>
          <cell r="Z37">
            <v>78</v>
          </cell>
          <cell r="AA37">
            <v>5</v>
          </cell>
        </row>
        <row r="38">
          <cell r="C38" t="str">
            <v>GB-94</v>
          </cell>
          <cell r="D38">
            <v>0.14000000000000001</v>
          </cell>
          <cell r="V38" t="str">
            <v>24×24/DP</v>
          </cell>
          <cell r="W38">
            <v>5</v>
          </cell>
          <cell r="X38">
            <v>16</v>
          </cell>
          <cell r="Y38">
            <v>37</v>
          </cell>
          <cell r="Z38">
            <v>63</v>
          </cell>
          <cell r="AA38">
            <v>10</v>
          </cell>
        </row>
        <row r="39">
          <cell r="C39" t="str">
            <v>GB-91P</v>
          </cell>
          <cell r="D39">
            <v>0.13500000000000001</v>
          </cell>
          <cell r="V39" t="str">
            <v>27×16/W</v>
          </cell>
          <cell r="W39">
            <v>20</v>
          </cell>
          <cell r="X39">
            <v>0</v>
          </cell>
          <cell r="Y39">
            <v>20</v>
          </cell>
          <cell r="Z39">
            <v>60</v>
          </cell>
          <cell r="AA39">
            <v>0</v>
          </cell>
        </row>
        <row r="40">
          <cell r="C40" t="str">
            <v>CI-80</v>
          </cell>
          <cell r="D40">
            <v>0.24299999999999999</v>
          </cell>
          <cell r="V40" t="str">
            <v>27×16/W</v>
          </cell>
          <cell r="W40">
            <v>20</v>
          </cell>
          <cell r="X40">
            <v>0</v>
          </cell>
          <cell r="Y40">
            <v>20</v>
          </cell>
          <cell r="Z40">
            <v>60</v>
          </cell>
          <cell r="AA40">
            <v>0</v>
          </cell>
        </row>
        <row r="41">
          <cell r="C41" t="str">
            <v>CI-115</v>
          </cell>
          <cell r="D41">
            <v>0.27</v>
          </cell>
          <cell r="V41" t="str">
            <v>27×18/W</v>
          </cell>
          <cell r="W41">
            <v>14</v>
          </cell>
          <cell r="X41">
            <v>0</v>
          </cell>
          <cell r="Y41">
            <v>14</v>
          </cell>
          <cell r="Z41">
            <v>42</v>
          </cell>
          <cell r="AA41">
            <v>6</v>
          </cell>
        </row>
        <row r="42">
          <cell r="C42" t="str">
            <v>MF-115</v>
          </cell>
          <cell r="D42">
            <v>0.52200000000000002</v>
          </cell>
          <cell r="V42" t="str">
            <v>27×18/W</v>
          </cell>
          <cell r="W42">
            <v>14</v>
          </cell>
          <cell r="X42">
            <v>0</v>
          </cell>
          <cell r="Y42">
            <v>14</v>
          </cell>
          <cell r="Z42">
            <v>42</v>
          </cell>
          <cell r="AA42">
            <v>6</v>
          </cell>
        </row>
        <row r="43">
          <cell r="C43" t="str">
            <v>MF-123</v>
          </cell>
          <cell r="D43">
            <v>0.6</v>
          </cell>
          <cell r="V43" t="str">
            <v>27×22/DP</v>
          </cell>
          <cell r="W43">
            <v>16</v>
          </cell>
          <cell r="X43">
            <v>18</v>
          </cell>
          <cell r="Y43">
            <v>52</v>
          </cell>
          <cell r="Z43">
            <v>102</v>
          </cell>
          <cell r="AA43">
            <v>0</v>
          </cell>
        </row>
        <row r="44">
          <cell r="C44" t="str">
            <v>CI-107M</v>
          </cell>
          <cell r="D44">
            <v>0.2</v>
          </cell>
          <cell r="H44" t="str">
            <v>창</v>
          </cell>
          <cell r="I44" t="str">
            <v>2짝대칭</v>
          </cell>
          <cell r="J44" t="str">
            <v>2짝대칭</v>
          </cell>
          <cell r="K44" t="str">
            <v>2짝대칭</v>
          </cell>
          <cell r="L44" t="str">
            <v>2짝대칭</v>
          </cell>
          <cell r="Q44" t="str">
            <v>침실미닫이(2/3)</v>
          </cell>
          <cell r="V44" t="str">
            <v>27×24/DP</v>
          </cell>
          <cell r="W44">
            <v>10</v>
          </cell>
          <cell r="X44">
            <v>18</v>
          </cell>
          <cell r="Y44">
            <v>46</v>
          </cell>
          <cell r="Z44">
            <v>84</v>
          </cell>
          <cell r="AA44">
            <v>6</v>
          </cell>
        </row>
        <row r="45">
          <cell r="C45" t="str">
            <v>BF-115WAJ</v>
          </cell>
          <cell r="D45">
            <v>3</v>
          </cell>
          <cell r="H45" t="str">
            <v>문</v>
          </cell>
          <cell r="I45" t="str">
            <v>2짝비대칭</v>
          </cell>
          <cell r="J45" t="str">
            <v>2짝비대칭</v>
          </cell>
          <cell r="K45" t="str">
            <v>2짝비대칭</v>
          </cell>
          <cell r="L45" t="str">
            <v>2짝비대칭</v>
          </cell>
          <cell r="Q45" t="str">
            <v>침실미닫이(2/4)</v>
          </cell>
          <cell r="V45" t="str">
            <v>30×16/W</v>
          </cell>
          <cell r="W45">
            <v>20</v>
          </cell>
          <cell r="X45">
            <v>0</v>
          </cell>
          <cell r="Y45">
            <v>20</v>
          </cell>
          <cell r="Z45">
            <v>60</v>
          </cell>
          <cell r="AA45">
            <v>0</v>
          </cell>
        </row>
        <row r="46">
          <cell r="C46" t="str">
            <v>SF-115B</v>
          </cell>
          <cell r="D46">
            <v>1.1599999999999999</v>
          </cell>
          <cell r="H46" t="str">
            <v>복층단창</v>
          </cell>
          <cell r="I46" t="str">
            <v>3짝비대칭</v>
          </cell>
          <cell r="J46" t="str">
            <v>3짝비대칭</v>
          </cell>
          <cell r="K46" t="str">
            <v>3짝비대칭</v>
          </cell>
          <cell r="L46" t="str">
            <v>3짝비대칭</v>
          </cell>
          <cell r="V46" t="str">
            <v>30×16/W</v>
          </cell>
          <cell r="W46">
            <v>20</v>
          </cell>
          <cell r="X46">
            <v>0</v>
          </cell>
          <cell r="Y46">
            <v>20</v>
          </cell>
          <cell r="Z46">
            <v>60</v>
          </cell>
          <cell r="AA46">
            <v>0</v>
          </cell>
        </row>
        <row r="47">
          <cell r="C47" t="str">
            <v>HP-75C</v>
          </cell>
          <cell r="D47">
            <v>7.0000000000000007E-2</v>
          </cell>
          <cell r="H47" t="str">
            <v>발코니</v>
          </cell>
          <cell r="I47" t="str">
            <v>4짝대칭</v>
          </cell>
          <cell r="K47" t="str">
            <v>4짝대칭</v>
          </cell>
          <cell r="V47" t="str">
            <v>30×18/W</v>
          </cell>
          <cell r="W47">
            <v>14</v>
          </cell>
          <cell r="X47">
            <v>0</v>
          </cell>
          <cell r="Y47">
            <v>14</v>
          </cell>
          <cell r="Z47">
            <v>42</v>
          </cell>
          <cell r="AA47">
            <v>6</v>
          </cell>
        </row>
        <row r="48">
          <cell r="C48" t="str">
            <v>CB-100</v>
          </cell>
          <cell r="D48">
            <v>0.19500000000000001</v>
          </cell>
          <cell r="H48" t="str">
            <v>고정&amp;프로젝트</v>
          </cell>
          <cell r="V48" t="str">
            <v>30×18/W</v>
          </cell>
          <cell r="W48">
            <v>14</v>
          </cell>
          <cell r="X48">
            <v>0</v>
          </cell>
          <cell r="Y48">
            <v>14</v>
          </cell>
          <cell r="Z48">
            <v>42</v>
          </cell>
          <cell r="AA48">
            <v>6</v>
          </cell>
        </row>
        <row r="49">
          <cell r="C49" t="str">
            <v>FM-90N</v>
          </cell>
          <cell r="D49">
            <v>1.2</v>
          </cell>
          <cell r="H49" t="str">
            <v>프로젝트</v>
          </cell>
          <cell r="V49" t="str">
            <v>30×22/DP</v>
          </cell>
          <cell r="W49">
            <v>16</v>
          </cell>
          <cell r="X49">
            <v>20</v>
          </cell>
          <cell r="Y49">
            <v>56</v>
          </cell>
          <cell r="Z49">
            <v>108</v>
          </cell>
          <cell r="AA49">
            <v>0</v>
          </cell>
        </row>
        <row r="50">
          <cell r="C50" t="str">
            <v>BF-200F</v>
          </cell>
          <cell r="D50">
            <v>2.5</v>
          </cell>
          <cell r="H50" t="str">
            <v>여닫이</v>
          </cell>
          <cell r="V50" t="str">
            <v>30×22/DP</v>
          </cell>
          <cell r="W50">
            <v>16</v>
          </cell>
          <cell r="X50">
            <v>20</v>
          </cell>
          <cell r="Y50">
            <v>56</v>
          </cell>
          <cell r="Z50">
            <v>108</v>
          </cell>
          <cell r="AA50">
            <v>0</v>
          </cell>
        </row>
        <row r="51">
          <cell r="C51" t="str">
            <v>BF-200B</v>
          </cell>
          <cell r="D51">
            <v>2</v>
          </cell>
          <cell r="H51" t="str">
            <v>고정&amp;미서기</v>
          </cell>
          <cell r="V51" t="str">
            <v>30×24/DP</v>
          </cell>
          <cell r="W51">
            <v>10</v>
          </cell>
          <cell r="X51">
            <v>20</v>
          </cell>
          <cell r="Y51">
            <v>50</v>
          </cell>
          <cell r="Z51">
            <v>90</v>
          </cell>
          <cell r="AA51">
            <v>6</v>
          </cell>
        </row>
        <row r="52">
          <cell r="C52" t="str">
            <v>BF-200</v>
          </cell>
          <cell r="D52">
            <v>1.5</v>
          </cell>
          <cell r="H52" t="str">
            <v>침실미닫이</v>
          </cell>
          <cell r="V52" t="str">
            <v>30×24/DP</v>
          </cell>
          <cell r="W52">
            <v>10</v>
          </cell>
          <cell r="X52">
            <v>20</v>
          </cell>
          <cell r="Y52">
            <v>50</v>
          </cell>
          <cell r="Z52">
            <v>90</v>
          </cell>
          <cell r="AA52">
            <v>6</v>
          </cell>
        </row>
        <row r="53">
          <cell r="C53" t="str">
            <v>SF-150</v>
          </cell>
          <cell r="D53">
            <v>0.8</v>
          </cell>
          <cell r="H53" t="str">
            <v>고정창</v>
          </cell>
          <cell r="V53" t="str">
            <v>33×16/W</v>
          </cell>
          <cell r="W53">
            <v>22</v>
          </cell>
          <cell r="X53">
            <v>0</v>
          </cell>
          <cell r="Y53">
            <v>22</v>
          </cell>
          <cell r="Z53">
            <v>66</v>
          </cell>
          <cell r="AA53">
            <v>0</v>
          </cell>
        </row>
        <row r="54">
          <cell r="C54" t="str">
            <v>MC-150</v>
          </cell>
          <cell r="D54">
            <v>0.75</v>
          </cell>
          <cell r="H54" t="str">
            <v>공틀</v>
          </cell>
          <cell r="V54" t="str">
            <v>33×16/W</v>
          </cell>
          <cell r="W54">
            <v>22</v>
          </cell>
          <cell r="X54">
            <v>0</v>
          </cell>
          <cell r="Y54">
            <v>22</v>
          </cell>
          <cell r="Z54">
            <v>66</v>
          </cell>
          <cell r="AA54">
            <v>0</v>
          </cell>
        </row>
        <row r="55">
          <cell r="C55" t="str">
            <v>BF-96-목</v>
          </cell>
          <cell r="D55">
            <v>1.1060000000000001</v>
          </cell>
          <cell r="V55" t="str">
            <v>33×18/W</v>
          </cell>
          <cell r="W55">
            <v>15</v>
          </cell>
          <cell r="X55">
            <v>0</v>
          </cell>
          <cell r="Y55">
            <v>15</v>
          </cell>
          <cell r="Z55">
            <v>45</v>
          </cell>
          <cell r="AA55">
            <v>7</v>
          </cell>
        </row>
        <row r="56">
          <cell r="C56" t="str">
            <v>BF-115-목</v>
          </cell>
          <cell r="D56">
            <v>1.47</v>
          </cell>
          <cell r="V56" t="str">
            <v>33×18/W</v>
          </cell>
          <cell r="W56">
            <v>15</v>
          </cell>
          <cell r="X56">
            <v>0</v>
          </cell>
          <cell r="Y56">
            <v>15</v>
          </cell>
          <cell r="Z56">
            <v>45</v>
          </cell>
          <cell r="AA56">
            <v>7</v>
          </cell>
        </row>
        <row r="57">
          <cell r="C57" t="str">
            <v>BF-184-목</v>
          </cell>
          <cell r="D57">
            <v>2.0449999999999999</v>
          </cell>
          <cell r="V57" t="str">
            <v>33×22/DP</v>
          </cell>
          <cell r="W57">
            <v>17</v>
          </cell>
          <cell r="X57">
            <v>22</v>
          </cell>
          <cell r="Y57">
            <v>61</v>
          </cell>
          <cell r="Z57">
            <v>117</v>
          </cell>
          <cell r="AA57">
            <v>0</v>
          </cell>
        </row>
        <row r="58">
          <cell r="C58" t="str">
            <v>BF-225-목</v>
          </cell>
          <cell r="D58">
            <v>2.73</v>
          </cell>
          <cell r="V58" t="str">
            <v>33×24/DP</v>
          </cell>
          <cell r="W58">
            <v>10</v>
          </cell>
          <cell r="X58">
            <v>22</v>
          </cell>
          <cell r="Y58">
            <v>54</v>
          </cell>
          <cell r="Z58">
            <v>96</v>
          </cell>
          <cell r="AA58">
            <v>7</v>
          </cell>
        </row>
        <row r="59">
          <cell r="C59" t="str">
            <v>FM-60N-목</v>
          </cell>
          <cell r="D59">
            <v>0.92700000000000005</v>
          </cell>
          <cell r="V59" t="str">
            <v>36×22/DP</v>
          </cell>
          <cell r="W59">
            <v>18</v>
          </cell>
          <cell r="X59">
            <v>24</v>
          </cell>
          <cell r="Y59">
            <v>66</v>
          </cell>
          <cell r="Z59">
            <v>126</v>
          </cell>
          <cell r="AA59">
            <v>0</v>
          </cell>
        </row>
        <row r="60">
          <cell r="C60" t="str">
            <v>BF-115RB-목</v>
          </cell>
          <cell r="D60">
            <v>1.82</v>
          </cell>
          <cell r="V60" t="str">
            <v>36×24/DP</v>
          </cell>
          <cell r="W60">
            <v>10</v>
          </cell>
          <cell r="X60">
            <v>24</v>
          </cell>
          <cell r="Y60">
            <v>58</v>
          </cell>
          <cell r="Z60">
            <v>102</v>
          </cell>
          <cell r="AA60">
            <v>8</v>
          </cell>
        </row>
        <row r="61">
          <cell r="C61" t="str">
            <v>JF-150-목</v>
          </cell>
          <cell r="D61">
            <v>1.0740000000000001</v>
          </cell>
          <cell r="V61" t="str">
            <v>39×22/DP</v>
          </cell>
          <cell r="W61">
            <v>18</v>
          </cell>
          <cell r="X61">
            <v>26</v>
          </cell>
          <cell r="Y61">
            <v>70</v>
          </cell>
          <cell r="Z61">
            <v>132</v>
          </cell>
          <cell r="AA61">
            <v>0</v>
          </cell>
        </row>
        <row r="62">
          <cell r="C62" t="str">
            <v>SS-115A-목</v>
          </cell>
          <cell r="D62">
            <v>2.1</v>
          </cell>
          <cell r="V62" t="str">
            <v>39×24/DP</v>
          </cell>
          <cell r="W62">
            <v>10</v>
          </cell>
          <cell r="X62">
            <v>26</v>
          </cell>
          <cell r="Y62">
            <v>62</v>
          </cell>
          <cell r="Z62">
            <v>108</v>
          </cell>
          <cell r="AA62">
            <v>8</v>
          </cell>
        </row>
        <row r="63">
          <cell r="C63" t="str">
            <v>FM-115F-목</v>
          </cell>
          <cell r="D63">
            <v>0.52500000000000002</v>
          </cell>
          <cell r="V63" t="str">
            <v>42×24/DP</v>
          </cell>
          <cell r="W63">
            <v>10</v>
          </cell>
          <cell r="X63">
            <v>28</v>
          </cell>
          <cell r="Y63">
            <v>66</v>
          </cell>
          <cell r="Z63">
            <v>114</v>
          </cell>
          <cell r="AA63">
            <v>9</v>
          </cell>
        </row>
        <row r="64">
          <cell r="C64" t="str">
            <v>GB-60-목</v>
          </cell>
          <cell r="D64">
            <v>0.33</v>
          </cell>
          <cell r="V64" t="str">
            <v>42×24/DP</v>
          </cell>
          <cell r="W64">
            <v>10</v>
          </cell>
          <cell r="X64">
            <v>28</v>
          </cell>
          <cell r="Y64">
            <v>66</v>
          </cell>
          <cell r="Z64">
            <v>114</v>
          </cell>
          <cell r="AA64">
            <v>9</v>
          </cell>
        </row>
        <row r="65">
          <cell r="C65" t="str">
            <v>SF-80N-목</v>
          </cell>
          <cell r="D65">
            <v>0.56999999999999995</v>
          </cell>
          <cell r="V65" t="str">
            <v>6×4/W</v>
          </cell>
          <cell r="W65">
            <v>4</v>
          </cell>
          <cell r="X65">
            <v>0</v>
          </cell>
          <cell r="Y65">
            <v>4</v>
          </cell>
          <cell r="Z65">
            <v>12</v>
          </cell>
          <cell r="AA65">
            <v>0</v>
          </cell>
        </row>
        <row r="66">
          <cell r="C66" t="str">
            <v>SF-115-목</v>
          </cell>
          <cell r="D66">
            <v>0.78</v>
          </cell>
          <cell r="V66" t="str">
            <v>6×6/W</v>
          </cell>
          <cell r="W66">
            <v>4</v>
          </cell>
          <cell r="X66">
            <v>0</v>
          </cell>
          <cell r="Y66">
            <v>4</v>
          </cell>
          <cell r="Z66">
            <v>12</v>
          </cell>
          <cell r="AA66">
            <v>0</v>
          </cell>
        </row>
        <row r="67">
          <cell r="C67" t="str">
            <v>SF-115G-목</v>
          </cell>
          <cell r="D67">
            <v>0.89</v>
          </cell>
          <cell r="V67" t="str">
            <v>9×4/W</v>
          </cell>
          <cell r="W67">
            <v>6</v>
          </cell>
          <cell r="X67">
            <v>0</v>
          </cell>
          <cell r="Y67">
            <v>6</v>
          </cell>
          <cell r="Z67">
            <v>18</v>
          </cell>
          <cell r="AA67">
            <v>0</v>
          </cell>
        </row>
        <row r="68">
          <cell r="C68" t="str">
            <v>FF-60N-목</v>
          </cell>
          <cell r="D68">
            <v>1.103</v>
          </cell>
          <cell r="V68" t="str">
            <v>9×6/W</v>
          </cell>
          <cell r="W68">
            <v>6</v>
          </cell>
          <cell r="X68">
            <v>0</v>
          </cell>
          <cell r="Y68">
            <v>6</v>
          </cell>
          <cell r="Z68">
            <v>18</v>
          </cell>
          <cell r="AA68">
            <v>0</v>
          </cell>
        </row>
        <row r="69">
          <cell r="C69" t="str">
            <v>MC-80N-목</v>
          </cell>
          <cell r="D69">
            <v>0.23</v>
          </cell>
          <cell r="V69" t="str">
            <v>9×9/W</v>
          </cell>
          <cell r="W69">
            <v>8</v>
          </cell>
          <cell r="X69">
            <v>0</v>
          </cell>
          <cell r="Y69">
            <v>8</v>
          </cell>
          <cell r="Z69">
            <v>24</v>
          </cell>
          <cell r="AA69">
            <v>0</v>
          </cell>
        </row>
        <row r="70">
          <cell r="C70" t="str">
            <v>MC-115-목</v>
          </cell>
          <cell r="D70">
            <v>0.23799999999999999</v>
          </cell>
        </row>
        <row r="71">
          <cell r="C71" t="str">
            <v>MC-115B-목</v>
          </cell>
          <cell r="D71">
            <v>0.27500000000000002</v>
          </cell>
        </row>
        <row r="72">
          <cell r="C72" t="str">
            <v>GB-5-목</v>
          </cell>
          <cell r="D72">
            <v>0.13</v>
          </cell>
        </row>
        <row r="73">
          <cell r="C73" t="str">
            <v>GB-94-목</v>
          </cell>
          <cell r="D73">
            <v>0.14000000000000001</v>
          </cell>
        </row>
        <row r="74">
          <cell r="C74" t="str">
            <v>GB-91P-목</v>
          </cell>
          <cell r="D74">
            <v>0.13500000000000001</v>
          </cell>
        </row>
        <row r="75">
          <cell r="C75" t="str">
            <v>CI-80-목</v>
          </cell>
          <cell r="D75">
            <v>0.24299999999999999</v>
          </cell>
        </row>
        <row r="76">
          <cell r="C76" t="str">
            <v>CI-115-목</v>
          </cell>
          <cell r="D76">
            <v>0.27</v>
          </cell>
        </row>
        <row r="77">
          <cell r="C77" t="str">
            <v>MF-115-목</v>
          </cell>
          <cell r="D77">
            <v>0.52200000000000002</v>
          </cell>
        </row>
        <row r="78">
          <cell r="C78" t="str">
            <v>MF-123-목</v>
          </cell>
          <cell r="D78">
            <v>0.6</v>
          </cell>
        </row>
        <row r="79">
          <cell r="C79" t="str">
            <v>CI-107M-목</v>
          </cell>
          <cell r="D79">
            <v>0.2</v>
          </cell>
        </row>
        <row r="80">
          <cell r="C80" t="str">
            <v>BF-115WAJ-목</v>
          </cell>
          <cell r="D80">
            <v>3</v>
          </cell>
        </row>
        <row r="81">
          <cell r="C81" t="str">
            <v>SF-115B-목</v>
          </cell>
          <cell r="D81">
            <v>1.1599999999999999</v>
          </cell>
        </row>
        <row r="82">
          <cell r="C82" t="str">
            <v>HP-75C-목</v>
          </cell>
          <cell r="D82">
            <v>7.0000000000000007E-2</v>
          </cell>
        </row>
        <row r="83">
          <cell r="C83" t="str">
            <v>CB-100-목</v>
          </cell>
          <cell r="D83">
            <v>0.19500000000000001</v>
          </cell>
        </row>
        <row r="84">
          <cell r="C84" t="str">
            <v>FM-90N-목</v>
          </cell>
          <cell r="D84">
            <v>1.2</v>
          </cell>
        </row>
        <row r="85">
          <cell r="C85" t="str">
            <v>BF-200F-목</v>
          </cell>
          <cell r="D85">
            <v>2.5</v>
          </cell>
        </row>
        <row r="86">
          <cell r="C86" t="str">
            <v>BF-200B-목</v>
          </cell>
          <cell r="D86">
            <v>2</v>
          </cell>
        </row>
        <row r="87">
          <cell r="C87" t="str">
            <v>BF-200-목</v>
          </cell>
          <cell r="D87">
            <v>1.5</v>
          </cell>
        </row>
        <row r="88">
          <cell r="C88" t="str">
            <v>SF-150-목</v>
          </cell>
          <cell r="D88">
            <v>0.8</v>
          </cell>
        </row>
        <row r="89">
          <cell r="C89" t="str">
            <v>MC-150-목</v>
          </cell>
          <cell r="D89">
            <v>0.75</v>
          </cell>
        </row>
      </sheetData>
      <sheetData sheetId="14"/>
      <sheetData sheetId="15"/>
      <sheetData sheetId="16" refreshError="1"/>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결과"/>
      <sheetName val="Sheet2"/>
      <sheetName val="견적"/>
      <sheetName val="원가"/>
      <sheetName val="중요"/>
      <sheetName val="원가산출결과"/>
      <sheetName val="신발원가비교"/>
      <sheetName val="원가비교"/>
      <sheetName val="LPM"/>
      <sheetName val="HPM"/>
      <sheetName val="MB"/>
      <sheetName val="도장"/>
      <sheetName val="고광택"/>
      <sheetName val="무늬목"/>
      <sheetName val="03. 자재단가비교"/>
      <sheetName val="Sheet1"/>
      <sheetName val="수정내용"/>
      <sheetName val="구분자"/>
      <sheetName val="자재"/>
    </sheetNames>
    <sheetDataSet>
      <sheetData sheetId="0"/>
      <sheetData sheetId="1"/>
      <sheetData sheetId="2"/>
      <sheetData sheetId="3"/>
      <sheetData sheetId="4">
        <row r="7">
          <cell r="AG7" t="str">
            <v>천판</v>
          </cell>
          <cell r="AH7" t="str">
            <v>측판</v>
          </cell>
          <cell r="AI7" t="str">
            <v>지판</v>
          </cell>
          <cell r="AJ7" t="str">
            <v>뒷판</v>
          </cell>
          <cell r="AK7" t="str">
            <v>고정선반</v>
          </cell>
          <cell r="AL7" t="str">
            <v>이동선반1</v>
          </cell>
          <cell r="AM7" t="str">
            <v>이동선반2</v>
          </cell>
          <cell r="AN7" t="str">
            <v>사절</v>
          </cell>
          <cell r="AO7" t="str">
            <v>걸레받이</v>
          </cell>
          <cell r="AP7" t="str">
            <v>서랍앞판</v>
          </cell>
          <cell r="AQ7" t="str">
            <v>서랍측판</v>
          </cell>
          <cell r="AR7" t="str">
            <v>서랍밑판</v>
          </cell>
          <cell r="AS7" t="str">
            <v>서랍고정밑판</v>
          </cell>
          <cell r="AT7" t="str">
            <v>서랍레일판</v>
          </cell>
          <cell r="AU7" t="str">
            <v>서랍사절</v>
          </cell>
          <cell r="AV7" t="str">
            <v>서랍장천판</v>
          </cell>
          <cell r="AW7" t="str">
            <v>서랍장측판</v>
          </cell>
          <cell r="AX7" t="str">
            <v>서랍장지판</v>
          </cell>
          <cell r="AY7" t="str">
            <v>기둥</v>
          </cell>
          <cell r="AZ7" t="str">
            <v>보조목</v>
          </cell>
          <cell r="BA7" t="str">
            <v>설치목</v>
          </cell>
          <cell r="BB7" t="str">
            <v>소계</v>
          </cell>
          <cell r="BC7" t="str">
            <v>에지접착</v>
          </cell>
          <cell r="BD7" t="str">
            <v>흰지접착</v>
          </cell>
          <cell r="BE7" t="str">
            <v>모따기</v>
          </cell>
          <cell r="BF7" t="str">
            <v>마감포장</v>
          </cell>
        </row>
        <row r="8">
          <cell r="AG8">
            <v>1</v>
          </cell>
          <cell r="AH8">
            <v>1</v>
          </cell>
          <cell r="AI8">
            <v>1</v>
          </cell>
          <cell r="AJ8">
            <v>1</v>
          </cell>
          <cell r="AK8">
            <v>1</v>
          </cell>
          <cell r="AL8">
            <v>1</v>
          </cell>
          <cell r="AM8">
            <v>1</v>
          </cell>
          <cell r="AN8">
            <v>1</v>
          </cell>
          <cell r="AO8">
            <v>1</v>
          </cell>
          <cell r="AP8">
            <v>1</v>
          </cell>
          <cell r="AQ8">
            <v>1</v>
          </cell>
          <cell r="AR8">
            <v>1</v>
          </cell>
          <cell r="AS8">
            <v>1</v>
          </cell>
          <cell r="AT8">
            <v>1</v>
          </cell>
          <cell r="AU8">
            <v>1</v>
          </cell>
          <cell r="AV8">
            <v>1</v>
          </cell>
          <cell r="AW8">
            <v>1</v>
          </cell>
          <cell r="AX8">
            <v>1</v>
          </cell>
          <cell r="AY8">
            <v>1</v>
          </cell>
          <cell r="BA8">
            <v>1</v>
          </cell>
        </row>
        <row r="9">
          <cell r="AG9">
            <v>1</v>
          </cell>
          <cell r="AH9">
            <v>1</v>
          </cell>
          <cell r="AI9">
            <v>1</v>
          </cell>
          <cell r="AK9">
            <v>1</v>
          </cell>
          <cell r="AL9">
            <v>1</v>
          </cell>
          <cell r="AM9">
            <v>1</v>
          </cell>
          <cell r="AN9">
            <v>1</v>
          </cell>
          <cell r="AO9">
            <v>1</v>
          </cell>
          <cell r="AP9">
            <v>1</v>
          </cell>
          <cell r="AQ9">
            <v>1</v>
          </cell>
          <cell r="AR9">
            <v>1</v>
          </cell>
          <cell r="AS9">
            <v>1</v>
          </cell>
          <cell r="AT9">
            <v>1</v>
          </cell>
          <cell r="AU9">
            <v>1</v>
          </cell>
          <cell r="AV9">
            <v>1</v>
          </cell>
          <cell r="AW9">
            <v>1</v>
          </cell>
          <cell r="AX9">
            <v>1</v>
          </cell>
          <cell r="AY9">
            <v>1</v>
          </cell>
          <cell r="AZ9">
            <v>1</v>
          </cell>
        </row>
        <row r="10">
          <cell r="AG10">
            <v>2</v>
          </cell>
          <cell r="AH10">
            <v>2</v>
          </cell>
          <cell r="AI10">
            <v>1</v>
          </cell>
          <cell r="AK10">
            <v>2</v>
          </cell>
          <cell r="AN10">
            <v>2</v>
          </cell>
          <cell r="AO10">
            <v>2</v>
          </cell>
          <cell r="AP10">
            <v>2</v>
          </cell>
          <cell r="AQ10">
            <v>2</v>
          </cell>
          <cell r="AR10">
            <v>2</v>
          </cell>
          <cell r="AS10">
            <v>2</v>
          </cell>
          <cell r="AT10">
            <v>2</v>
          </cell>
          <cell r="AU10">
            <v>2</v>
          </cell>
          <cell r="AV10">
            <v>2</v>
          </cell>
          <cell r="AW10">
            <v>2</v>
          </cell>
          <cell r="AX10">
            <v>2</v>
          </cell>
          <cell r="AY10">
            <v>2</v>
          </cell>
          <cell r="AZ10">
            <v>1</v>
          </cell>
        </row>
        <row r="11">
          <cell r="BB11">
            <v>1</v>
          </cell>
          <cell r="BC11">
            <v>1</v>
          </cell>
        </row>
        <row r="12">
          <cell r="AP12">
            <v>1</v>
          </cell>
        </row>
        <row r="13">
          <cell r="BB13">
            <v>1</v>
          </cell>
          <cell r="BD13">
            <v>1</v>
          </cell>
        </row>
        <row r="14">
          <cell r="BB14">
            <v>1</v>
          </cell>
          <cell r="BE14">
            <v>1</v>
          </cell>
        </row>
        <row r="15">
          <cell r="BB15">
            <v>1</v>
          </cell>
          <cell r="BF15">
            <v>1</v>
          </cell>
        </row>
      </sheetData>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청주개신A-4계산서"/>
      <sheetName val="파이프류"/>
      <sheetName val=""/>
      <sheetName val="Tool"/>
      <sheetName val="그림"/>
    </sheetNames>
    <definedNames>
      <definedName name="급1고"/>
      <definedName name="급1저"/>
      <definedName name="급2고"/>
      <definedName name="급2저"/>
      <definedName name="급3고"/>
      <definedName name="급3저"/>
    </definedNames>
    <sheetDataSet>
      <sheetData sheetId="0" refreshError="1"/>
      <sheetData sheetId="1" refreshError="1"/>
      <sheetData sheetId="2"/>
      <sheetData sheetId="3" refreshError="1"/>
      <sheetData sheetId="4" refreshError="1"/>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청주개신A-2(980)계산서"/>
      <sheetName val=""/>
    </sheetNames>
    <definedNames>
      <definedName name="단지개요" refersTo="#REF!"/>
    </definedNames>
    <sheetDataSet>
      <sheetData sheetId="0" refreshError="1"/>
      <sheetData sheetId="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오산운암3bl계산서"/>
      <sheetName val="표지"/>
      <sheetName val="1목차 "/>
      <sheetName val="2개요"/>
      <sheetName val="4.2열관류"/>
      <sheetName val="4.3비난방온도"/>
      <sheetName val="4-4.평형별 면적계산"/>
      <sheetName val="4.5집계"/>
      <sheetName val="39A"/>
      <sheetName val="39B"/>
      <sheetName val="59E"/>
      <sheetName val="84C"/>
      <sheetName val="84D"/>
      <sheetName val="부대"/>
      <sheetName val="방재"/>
      <sheetName val="4.6방열기"/>
      <sheetName val="4.7PAC"/>
      <sheetName val="4.8동지역부하"/>
      <sheetName val="구조체부하"/>
      <sheetName val="4.9기계실연결"/>
      <sheetName val="부하집계"/>
      <sheetName val="4.10난방열교환기"/>
      <sheetName val="4.11옥외난방"/>
      <sheetName val="동난방횡주관"/>
      <sheetName val="난방입상관"/>
      <sheetName val="4.12난방순환"/>
      <sheetName val="4.13난방신축"/>
      <sheetName val="4-14팽창탱크"/>
      <sheetName val="난방data"/>
      <sheetName val="4.15기수분리기"/>
      <sheetName val="4.16케미컬피더"/>
      <sheetName val="4.17.1 1차측PDCV"/>
      <sheetName val="4.17.2 차압밸브"/>
      <sheetName val="4.17.3 동별차압유량"/>
      <sheetName val="4.17.4 101~105동"/>
      <sheetName val="106~107동"/>
      <sheetName val="5-1급탕설비"/>
      <sheetName val="5-2급탕열량"/>
      <sheetName val="5.3급탕열교환기"/>
      <sheetName val="5.4옥외급탕"/>
      <sheetName val="동급탕횡주관1"/>
      <sheetName val="급탕입상관"/>
      <sheetName val="5.5급탕신축"/>
      <sheetName val="5.6급탕순환"/>
      <sheetName val="위생data"/>
      <sheetName val="6.1급수"/>
      <sheetName val="6.2옥외관"/>
      <sheetName val="횡주관"/>
      <sheetName val="입상관"/>
      <sheetName val="흡수기"/>
      <sheetName val="6.3펌프"/>
      <sheetName val="6.4저수조"/>
      <sheetName val="7.1오배수"/>
      <sheetName val="배수횡주(901동)"/>
      <sheetName val="배수횡주(902동)"/>
      <sheetName val="배수횡주(903동)"/>
      <sheetName val="배수횡주(904동)"/>
      <sheetName val="배수횡주(905동)"/>
      <sheetName val="배수횡주(906동)"/>
      <sheetName val="배수횡주(907동)"/>
      <sheetName val="배수횡주(908동)"/>
      <sheetName val="배수횡주(909동)"/>
      <sheetName val="배수횡주(910동)"/>
      <sheetName val="배수횡주(911동)"/>
      <sheetName val="배수횡주(912동)"/>
      <sheetName val="배수횡주(913동)"/>
      <sheetName val="7.3배수펌프"/>
      <sheetName val="AD면적"/>
      <sheetName val="환기설비"/>
      <sheetName val="송풍기"/>
      <sheetName val="주차장환기계산"/>
      <sheetName val="소화양정(공동주택)"/>
      <sheetName val="소화펌프 "/>
      <sheetName val="가스설계기준 "/>
      <sheetName val="m-901동"/>
      <sheetName val="수목데이타 "/>
      <sheetName val="wall"/>
      <sheetName val="Front"/>
      <sheetName val="운영비"/>
      <sheetName val="공조기휀"/>
      <sheetName val="AHU집계"/>
      <sheetName val="공조기"/>
      <sheetName val="전도율(DATA)▲"/>
      <sheetName val="DATA"/>
      <sheetName val="AHU-1"/>
      <sheetName val="급탕설비"/>
      <sheetName val="화장실배기팬"/>
      <sheetName val="일위대가표"/>
      <sheetName val="내역서"/>
      <sheetName val="수량산출"/>
      <sheetName val=""/>
      <sheetName val="자료1"/>
      <sheetName val="일위대가"/>
      <sheetName val="실행대비"/>
      <sheetName val="자료"/>
      <sheetName val="#REF"/>
      <sheetName val="(4-2)열관류값-2"/>
      <sheetName val="토목주소"/>
      <sheetName val="내역"/>
      <sheetName val="FCU (2)"/>
      <sheetName val="2000년1차"/>
      <sheetName val="횡배수관"/>
      <sheetName val="Xunit"/>
    </sheetNames>
    <definedNames>
      <definedName name="난방관경"/>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52.xml><?xml version="1.0" encoding="utf-8"?>
<externalLink xmlns="http://schemas.openxmlformats.org/spreadsheetml/2006/main">
  <externalBook xmlns:r="http://schemas.openxmlformats.org/officeDocument/2006/relationships" r:id="rId1">
    <sheetNames>
      <sheetName val="XXXXXX"/>
      <sheetName val="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 val="laroux"/>
      <sheetName val="흡수식냉동기,보일러"/>
      <sheetName val="열교환기"/>
      <sheetName val="한양대계산서98.1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Set>
  </externalBook>
</externalLink>
</file>

<file path=xl/externalLinks/externalLink53.xml><?xml version="1.0" encoding="utf-8"?>
<externalLink xmlns="http://schemas.openxmlformats.org/spreadsheetml/2006/main">
  <externalBook xmlns:r="http://schemas.openxmlformats.org/officeDocument/2006/relationships" r:id="rId1">
    <sheetNames>
      <sheetName val="511(1600×550)"/>
      <sheetName val="900×550 "/>
      <sheetName val="512(2165×800)"/>
      <sheetName val="1150×550"/>
      <sheetName val="800×550"/>
      <sheetName val="1150×500"/>
      <sheetName val="1200×400"/>
      <sheetName val="몸체(460×600)"/>
      <sheetName val="560×550"/>
      <sheetName val="590×630"/>
      <sheetName val="502(760×600)"/>
      <sheetName val="840×700"/>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780×500"/>
      <sheetName val="1650×650"/>
      <sheetName val="1650×8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PD점검구"/>
      <sheetName val="공조기"/>
      <sheetName val="공조기휀"/>
      <sheetName val="AHU집계"/>
    </sheet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4.xml><?xml version="1.0" encoding="utf-8"?>
<externalLink xmlns="http://schemas.openxmlformats.org/spreadsheetml/2006/main">
  <externalBook xmlns:r="http://schemas.openxmlformats.org/officeDocument/2006/relationships" r:id="rId1">
    <sheetNames>
      <sheetName val="청주개신A-2(980)계산서"/>
      <sheetName val="청주(철골발주의뢰서)"/>
      <sheetName val="몸체(460×600)"/>
    </sheetNames>
    <sheetDataSet>
      <sheetData sheetId="0" refreshError="1"/>
      <sheetData sheetId="1" refreshError="1"/>
      <sheetData sheetId="2" refreshError="1"/>
    </sheetDataSet>
  </externalBook>
</externalLink>
</file>

<file path=xl/externalLinks/externalLink55.xml><?xml version="1.0" encoding="utf-8"?>
<externalLink xmlns="http://schemas.openxmlformats.org/spreadsheetml/2006/main">
  <externalBook xmlns:r="http://schemas.openxmlformats.org/officeDocument/2006/relationships" r:id="rId1">
    <sheetNames>
      <sheetName val="일위대가(4층원격)"/>
      <sheetName val="일위대가목록"/>
      <sheetName val="단가산출목록표"/>
      <sheetName val="내역서2안"/>
      <sheetName val="공종단가"/>
      <sheetName val="대,유,램"/>
      <sheetName val="설계내역"/>
      <sheetName val="직노"/>
      <sheetName val="단가표"/>
      <sheetName val="일위대가"/>
      <sheetName val="투찰추정"/>
      <sheetName val="일위대가_4층원격_"/>
      <sheetName val="내역서"/>
      <sheetName val="몸체(460×600)"/>
      <sheetName val="DATA1"/>
      <sheetName val="단가조사"/>
      <sheetName val="일위대가(출입)"/>
      <sheetName val="4.산출근거(추락방지)"/>
      <sheetName val="수량산출(VMS)"/>
      <sheetName val="단가산출서"/>
      <sheetName val="5.2설치내역서(총괄)"/>
      <sheetName val="설직재-1"/>
      <sheetName val="경산"/>
      <sheetName val="노임단가"/>
      <sheetName val="Macro1"/>
      <sheetName val="CATV"/>
      <sheetName val="내역"/>
      <sheetName val="소방"/>
      <sheetName val="단"/>
      <sheetName val="일위_파일"/>
      <sheetName val="단가산출"/>
      <sheetName val="한강운반비"/>
      <sheetName val="인건비(VOICE)"/>
      <sheetName val="1안"/>
      <sheetName val="내역서(교량)전체"/>
      <sheetName val="갑지"/>
      <sheetName val="집계표"/>
      <sheetName val="기계경비(시간당)"/>
      <sheetName val="램머"/>
      <sheetName val="일위"/>
      <sheetName val="연봉제 전환의 건"/>
      <sheetName val="연봉제임금테이블"/>
      <sheetName val="N賃率-職"/>
      <sheetName val="WORK"/>
      <sheetName val="I一般比"/>
      <sheetName val="노무비"/>
      <sheetName val="Sheet1"/>
      <sheetName val="산출목록표"/>
      <sheetName val="강남1"/>
      <sheetName val=" HIT-&gt;HMC 견적(3900)"/>
      <sheetName val="Mc1"/>
      <sheetName val="실행내역"/>
      <sheetName val="청주(철골발주의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56.xml><?xml version="1.0" encoding="utf-8"?>
<externalLink xmlns="http://schemas.openxmlformats.org/spreadsheetml/2006/main">
  <externalBook xmlns:r="http://schemas.openxmlformats.org/officeDocument/2006/relationships" r:id="rId1">
    <sheetNames>
      <sheetName val="기자재 내역서"/>
      <sheetName val="일위대가"/>
      <sheetName val="Sheet1"/>
      <sheetName val="일위대가(4층원격)"/>
      <sheetName val="설직재-1"/>
      <sheetName val="대,유,램"/>
      <sheetName val="내역서"/>
      <sheetName val="일위대가_4층원격_"/>
      <sheetName val="내역서2안"/>
      <sheetName val="C-직노1"/>
      <sheetName val="D-경비1"/>
      <sheetName val="2F 회의실견적(5_14 일대)"/>
      <sheetName val="공종단가"/>
      <sheetName val="4.산출근거(추락방지)"/>
      <sheetName val="백암비스타내역"/>
      <sheetName val="CATV"/>
      <sheetName val="일위_파일"/>
      <sheetName val="단관데이터"/>
      <sheetName val="이형관데이터"/>
      <sheetName val="일위대가목록"/>
      <sheetName val="I一般比"/>
      <sheetName val="1안"/>
      <sheetName val="갑지"/>
      <sheetName val="집계표"/>
      <sheetName val="Macro1"/>
      <sheetName val="단가산출"/>
      <sheetName val="70%"/>
      <sheetName val="N賃率-職"/>
      <sheetName val="단가일람"/>
      <sheetName val="산출목록표"/>
      <sheetName val="단가조사"/>
      <sheetName val="직노"/>
      <sheetName val="단가산출목록표"/>
      <sheetName val="단"/>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7.xml><?xml version="1.0" encoding="utf-8"?>
<externalLink xmlns="http://schemas.openxmlformats.org/spreadsheetml/2006/main">
  <externalBook xmlns:r="http://schemas.openxmlformats.org/officeDocument/2006/relationships" r:id="rId1">
    <sheetNames>
      <sheetName val="골조시행"/>
      <sheetName val="부지현황"/>
      <sheetName val="목록"/>
      <sheetName val="공사개요"/>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통장출금액"/>
      <sheetName val="Mc1"/>
      <sheetName val="물가시세표"/>
      <sheetName val="견적업체리스트"/>
      <sheetName val="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externalBook xmlns:r="http://schemas.openxmlformats.org/officeDocument/2006/relationships" r:id="rId1">
    <sheetNames>
      <sheetName val="2공구원가계산"/>
      <sheetName val="2공구산출내역"/>
      <sheetName val="2______"/>
      <sheetName val="내역"/>
      <sheetName val="일위대가"/>
      <sheetName val="2차1차"/>
      <sheetName val="일위대가표"/>
      <sheetName val="대목"/>
      <sheetName val="104동"/>
      <sheetName val="데이타"/>
      <sheetName val="기자재비"/>
      <sheetName val="식재일위대가"/>
      <sheetName val="기초일위대가"/>
      <sheetName val="단가대비표"/>
      <sheetName val="단가표"/>
      <sheetName val="예산내역"/>
      <sheetName val="총괄수지표"/>
      <sheetName val="을"/>
      <sheetName val="10월"/>
      <sheetName val="골조시행"/>
      <sheetName val="담장산출"/>
      <sheetName val="토공사"/>
      <sheetName val="덤프트럭계수"/>
      <sheetName val="수목표준대가"/>
      <sheetName val="70%"/>
      <sheetName val="건축내역"/>
      <sheetName val="1차설계변경내역"/>
      <sheetName val="내역서2안"/>
      <sheetName val="b_balju"/>
      <sheetName val="공통가설"/>
      <sheetName val="자료"/>
      <sheetName val="견적서"/>
      <sheetName val="내역서"/>
      <sheetName val="Mc1"/>
      <sheetName val="b_balju-단가단가단가"/>
      <sheetName val="단가"/>
      <sheetName val="식재인부"/>
      <sheetName val="노임단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적격점수&lt;300억미만&gt;"/>
      <sheetName val="일위대가목차"/>
      <sheetName val="설비2차"/>
      <sheetName val="백암비스타내역"/>
      <sheetName val="data2"/>
      <sheetName val="sheet1"/>
      <sheetName val="일위목록"/>
      <sheetName val="b_balju_cho"/>
      <sheetName val="일위대가(건축)"/>
      <sheetName val="Y-WORK"/>
      <sheetName val="Data&amp;Result"/>
      <sheetName val="일용노임단가"/>
      <sheetName val="QandAJunior"/>
      <sheetName val="중기사용료산출근거"/>
      <sheetName val="단가 및 재료비"/>
      <sheetName val="FB25JN"/>
      <sheetName val="Sheet5"/>
      <sheetName val="공통가설공사"/>
      <sheetName val="건축공사실행"/>
      <sheetName val="내역5"/>
      <sheetName val="노원열병합  건축공사기성내역서"/>
      <sheetName val="EACT10"/>
      <sheetName val="기초입력 DATA"/>
      <sheetName val="전기품산출"/>
      <sheetName val="DT"/>
      <sheetName val="롤러"/>
      <sheetName val="BH"/>
      <sheetName val="조경유지관리"/>
      <sheetName val="조경식재굴취"/>
      <sheetName val="식재단가"/>
      <sheetName val="인력터파기품"/>
      <sheetName val="2005년임금"/>
      <sheetName val="컨테이너"/>
      <sheetName val="펌프차타설"/>
      <sheetName val="물가대비표"/>
      <sheetName val="요율"/>
      <sheetName val="개요"/>
      <sheetName val="기성내역"/>
      <sheetName val="COVER"/>
      <sheetName val="#REF"/>
      <sheetName val="직노"/>
      <sheetName val="제직재"/>
      <sheetName val="설직재-1"/>
      <sheetName val="자재단가"/>
      <sheetName val="경비"/>
      <sheetName val="단가산출"/>
      <sheetName val="BID"/>
      <sheetName val="공사비대비표B(토공)"/>
      <sheetName val="Sheet10"/>
      <sheetName val="일위대가(출입)"/>
      <sheetName val="안양동교 1안"/>
      <sheetName val="건축"/>
      <sheetName val="국별인원"/>
      <sheetName val="일위대가목록"/>
      <sheetName val="unit 4"/>
      <sheetName val="회사정보"/>
      <sheetName val="★도급내역"/>
      <sheetName val="노임"/>
      <sheetName val="집계표"/>
      <sheetName val="단가비교표"/>
      <sheetName val="단가일람"/>
      <sheetName val="단위량당중기"/>
      <sheetName val="기본단가"/>
      <sheetName val="인건비단가"/>
      <sheetName val="수량산출"/>
      <sheetName val="회사기초자료"/>
      <sheetName val="단가조사서"/>
      <sheetName val="공종목록표"/>
      <sheetName val="환율"/>
      <sheetName val="기계경비(시간당)"/>
      <sheetName val="관리자"/>
      <sheetName val="대가10%"/>
      <sheetName val="원가계산서"/>
      <sheetName val="월간관리비"/>
      <sheetName val="산출근거"/>
      <sheetName val="재료단가"/>
      <sheetName val="임금단가"/>
      <sheetName val="장비목록표"/>
      <sheetName val="장비운전경비"/>
      <sheetName val="장비손료"/>
      <sheetName val="1,2공구원가계산서"/>
      <sheetName val="1공구산출내역서"/>
      <sheetName val="Total"/>
      <sheetName val="결재판"/>
      <sheetName val="단가(1)"/>
      <sheetName val="대가"/>
      <sheetName val="터파기및재료"/>
      <sheetName val="실행철강하도"/>
      <sheetName val="출력은 금물"/>
      <sheetName val="중기사용료"/>
      <sheetName val="일 위 대 가 표"/>
      <sheetName val="몰탈재료산출"/>
      <sheetName val="설계"/>
      <sheetName val="장비"/>
      <sheetName val="산근1"/>
      <sheetName val="노무"/>
      <sheetName val="자재"/>
      <sheetName val="실행(1)"/>
      <sheetName val="단가조사"/>
      <sheetName val="투찰추정"/>
      <sheetName val="수목데이타 "/>
      <sheetName val="증감대비"/>
      <sheetName val="기초단가"/>
      <sheetName val="연결임시"/>
      <sheetName val="선금급신청서"/>
      <sheetName val="공통단가"/>
      <sheetName val="운반비"/>
      <sheetName val="2000양배"/>
      <sheetName val="CON'C"/>
      <sheetName val="단가표 (2)"/>
      <sheetName val="일위_파일"/>
      <sheetName val="제출내역"/>
      <sheetName val="소비자가"/>
      <sheetName val="시설물기초"/>
      <sheetName val="보할공정"/>
      <sheetName val="변수값"/>
      <sheetName val="중기상차"/>
      <sheetName val="AS복구"/>
      <sheetName val="중기터파기"/>
      <sheetName val="단산목록"/>
      <sheetName val=" 갑지"/>
      <sheetName val="기초내역"/>
      <sheetName val="DATA1"/>
      <sheetName val="입력"/>
      <sheetName val="할증 "/>
      <sheetName val="코드표"/>
      <sheetName val="식재가격"/>
      <sheetName val="식재총괄"/>
      <sheetName val="저수조"/>
      <sheetName val="BS"/>
      <sheetName val="실행내역"/>
      <sheetName val="Sheet1 (2)"/>
      <sheetName val="작업금지"/>
      <sheetName val="도급"/>
      <sheetName val="A-4"/>
      <sheetName val="중기조종사 단위단가"/>
      <sheetName val="교사기준면적(초등)"/>
      <sheetName val="상각비"/>
      <sheetName val="집계표_식재"/>
      <sheetName val="장비종합부표"/>
      <sheetName val="부표"/>
      <sheetName val="요약&amp;결과"/>
      <sheetName val="광양 3기 유입수"/>
      <sheetName val="조명일위"/>
      <sheetName val="기계경비일람"/>
      <sheetName val="급여대장"/>
      <sheetName val="직원 인적급여 카드"/>
      <sheetName val="에너지요금"/>
      <sheetName val="금액"/>
      <sheetName val="을지"/>
      <sheetName val="하부철근수량"/>
      <sheetName val="위치조서"/>
      <sheetName val="4.일위대가목차"/>
      <sheetName val="일위대가(가설)"/>
      <sheetName val="물가시세표"/>
      <sheetName val="01"/>
      <sheetName val="관로내역원"/>
      <sheetName val="BSD _2_"/>
      <sheetName val="전체"/>
      <sheetName val="공사개요"/>
      <sheetName val="자단"/>
      <sheetName val="냉천부속동"/>
      <sheetName val="현장경비"/>
      <sheetName val="FAX"/>
      <sheetName val="노임단가표"/>
      <sheetName val="9811"/>
      <sheetName val="2000년1차"/>
      <sheetName val="등록업체(031124)"/>
      <sheetName val="대한주택보증(수보)"/>
      <sheetName val="대한주택보증(입보)"/>
      <sheetName val="DANGA"/>
      <sheetName val="장비사양"/>
      <sheetName val="EJ"/>
      <sheetName val="웅진교-S2"/>
      <sheetName val="단청공사"/>
      <sheetName val="96노임기준"/>
      <sheetName val="설계예산서"/>
      <sheetName val="예산내역서"/>
      <sheetName val="재노경"/>
      <sheetName val="도급내역5+800"/>
      <sheetName val="도급내역"/>
      <sheetName val="3련 BOX"/>
      <sheetName val="경산"/>
      <sheetName val="기본입력"/>
      <sheetName val="DATA"/>
      <sheetName val="조명율표"/>
      <sheetName val="여과지동"/>
      <sheetName val="수지예산"/>
      <sheetName val="단가비교"/>
      <sheetName val="인건비"/>
      <sheetName val="일위대가 "/>
      <sheetName val="Macro2"/>
      <sheetName val="내부마감"/>
      <sheetName val="제2호단위수량"/>
      <sheetName val="2.냉난방설비공사"/>
      <sheetName val="7.자동제어공사"/>
      <sheetName val="코드목록(시스템담당용)"/>
      <sheetName val="DATE"/>
      <sheetName val="화재 탐지 설비"/>
      <sheetName val="별제권_정리담보권"/>
      <sheetName val="견적"/>
      <sheetName val="수목데이타"/>
      <sheetName val="대,유,램"/>
      <sheetName val="내역-2"/>
      <sheetName val="설계내역서"/>
      <sheetName val="재료"/>
      <sheetName val="보도공제면적"/>
      <sheetName val="원하대비"/>
      <sheetName val="원도급"/>
      <sheetName val="하도급"/>
      <sheetName val="대비2"/>
      <sheetName val="건축공사"/>
      <sheetName val="범례_(2)"/>
      <sheetName val="단가_및_재료비"/>
      <sheetName val="노원열병합__건축공사기성내역서"/>
      <sheetName val="안양동교_1안"/>
      <sheetName val="unit_4"/>
      <sheetName val="일_위_대_가_표"/>
      <sheetName val="ABUT수량-A1"/>
      <sheetName val="계약내역(2)"/>
      <sheetName val="기본단가표"/>
      <sheetName val="4.공사별"/>
      <sheetName val="갑지"/>
      <sheetName val="광주전남"/>
      <sheetName val="실행"/>
      <sheetName val="신규일위"/>
      <sheetName val="기본1"/>
      <sheetName val="수정일위대가"/>
      <sheetName val="000000"/>
      <sheetName val="이토변실(A3-LINE)"/>
      <sheetName val="포장복구집계"/>
      <sheetName val="북방3터널"/>
      <sheetName val="공정집계_국별"/>
      <sheetName val="AV시스템"/>
      <sheetName val="품셈TABLE"/>
      <sheetName val="주소록"/>
      <sheetName val="금액내역서"/>
      <sheetName val="입찰안"/>
      <sheetName val="재료집계표빽업"/>
      <sheetName val="암거수리계산서"/>
      <sheetName val="◀암거수리계산조서"/>
      <sheetName val="◀암거위치"/>
      <sheetName val="최종단면▶"/>
      <sheetName val="◀평균높이▶"/>
      <sheetName val="준검 내역서"/>
      <sheetName val="물가시세"/>
      <sheetName val="기계경비"/>
      <sheetName val="전력"/>
      <sheetName val="총공사비집계표"/>
      <sheetName val="기준액"/>
      <sheetName val="수목데이타_"/>
      <sheetName val="출력은_금물"/>
      <sheetName val="기초입력_DATA"/>
      <sheetName val="내 역 서(총괄)"/>
      <sheetName val="공구"/>
      <sheetName val="I一般比"/>
      <sheetName val="N賃率-職"/>
      <sheetName val="J直材4"/>
      <sheetName val="부대공"/>
      <sheetName val="배수공"/>
      <sheetName val="토공"/>
      <sheetName val="포장공"/>
      <sheetName val="도급FORM"/>
      <sheetName val="중기집계"/>
      <sheetName val="단가기준"/>
      <sheetName val="강병규"/>
      <sheetName val="(전남)시범지구 운영실적 및 결과분석(8월까지)"/>
      <sheetName val="_갑지"/>
      <sheetName val="단가표_(2)"/>
      <sheetName val="할증_"/>
      <sheetName val="광양_3기_유입수"/>
      <sheetName val="중기조종사_단위단가"/>
      <sheetName val="비전경영계획"/>
      <sheetName val="철콘공사"/>
      <sheetName val="계산서(곡선부)"/>
      <sheetName val="포장재료집계표"/>
      <sheetName val="일위대가 목록표"/>
      <sheetName val="통장출금액"/>
      <sheetName val="const."/>
      <sheetName val="우석문틀"/>
      <sheetName val="1안"/>
      <sheetName val="구의33고"/>
      <sheetName val="Sheet4"/>
      <sheetName val="6-1. 관개량조서"/>
      <sheetName val="자료입력"/>
      <sheetName val="종배수관면벽신"/>
      <sheetName val="피벗테이블데이터분석"/>
      <sheetName val="CABLE SIZE-1"/>
      <sheetName val="중기단가"/>
      <sheetName val="단가및재료비"/>
      <sheetName val="단가산출(총괄)"/>
      <sheetName val="일위총괄"/>
      <sheetName val="당사실시1"/>
      <sheetName val="공장동 지하1층"/>
      <sheetName val="용역동 및 154KV"/>
      <sheetName val="공장동 3층"/>
      <sheetName val="공장동 1층"/>
      <sheetName val="수량산출서"/>
      <sheetName val="단가산출2"/>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단가산출-기,교"/>
      <sheetName val="일위목록-기"/>
      <sheetName val="총괄내역서"/>
      <sheetName val="기초일위"/>
      <sheetName val="시설일위"/>
      <sheetName val="조건"/>
      <sheetName val="사업성"/>
      <sheetName val="굴화내역"/>
      <sheetName val="토량1-1"/>
      <sheetName val="노견단위수량"/>
      <sheetName val="신고조서"/>
      <sheetName val="덤프운반거리산출(토)"/>
      <sheetName val="덤프운반거리산출(풍)"/>
      <sheetName val="덤프운반거리산출(연)"/>
      <sheetName val="10월 (2)"/>
      <sheetName val="종합-임현"/>
      <sheetName val="단"/>
      <sheetName val="견적단가"/>
      <sheetName val="비탈면보호공수량산출"/>
      <sheetName val="전차선로 물량표"/>
      <sheetName val="한강운반비"/>
      <sheetName val="공통(20-91)"/>
      <sheetName val="잡비"/>
      <sheetName val="예산명세서"/>
      <sheetName val="설계명세서"/>
      <sheetName val="자동제어"/>
      <sheetName val="원가계산서(남측)"/>
      <sheetName val=" 견적서"/>
      <sheetName val="VOR"/>
      <sheetName val="기초자료"/>
      <sheetName val="1.우편집중내역서"/>
      <sheetName val="날개벽수량표"/>
      <sheetName val="DATA 입력란"/>
      <sheetName val="1. 설계조건 2.단면가정 3. 하중계산"/>
      <sheetName val="조경일람"/>
      <sheetName val="원가data"/>
      <sheetName val="전선 및 전선관"/>
      <sheetName val="현장관리비"/>
      <sheetName val="기능공인적사항"/>
      <sheetName val="3.하중산정4.지지력"/>
      <sheetName val="단가산출서"/>
      <sheetName val="대가단최종"/>
      <sheetName val="교각1"/>
      <sheetName val="단위수량"/>
      <sheetName val="-치수표(곡선부)"/>
      <sheetName val="의왕내역"/>
      <sheetName val="가동비율"/>
      <sheetName val="반포2차"/>
      <sheetName val="공내역"/>
      <sheetName val="ⴭⴭⴭⴭⴭ"/>
      <sheetName val="경율산정.XLS"/>
      <sheetName val="실행예산"/>
      <sheetName val="06 일위대가목록"/>
      <sheetName val="1공구원가계산서"/>
      <sheetName val="장비경비"/>
      <sheetName val="설명서 "/>
      <sheetName val="토목"/>
      <sheetName val="세부내역서(소방)"/>
      <sheetName val="관접합및부설"/>
      <sheetName val="일위대가(4층원격)"/>
      <sheetName val="건축공사 집계표"/>
      <sheetName val="골조"/>
      <sheetName val="토사(PE)"/>
      <sheetName val="내역서(전기)"/>
      <sheetName val="시멘트"/>
      <sheetName val="재료비"/>
      <sheetName val="가정조건"/>
      <sheetName val="공통"/>
      <sheetName val="빗물받이(910-510-410)"/>
      <sheetName val="L_RPTB~1"/>
      <sheetName val="시작4"/>
      <sheetName val="일위대가표(DEEP)"/>
      <sheetName val="노무비"/>
      <sheetName val="원가"/>
      <sheetName val="표준항목"/>
      <sheetName val="유림골조"/>
      <sheetName val="(A)내역서"/>
      <sheetName val="내역표지"/>
      <sheetName val="식재"/>
      <sheetName val="시설물"/>
      <sheetName val="식재출력용"/>
      <sheetName val="유지관리"/>
      <sheetName val="수량집계표(舊)"/>
      <sheetName val="투찰내역"/>
      <sheetName val="DAN"/>
      <sheetName val="백호우계수"/>
      <sheetName val="기타 정보통신공사"/>
      <sheetName val="조견표"/>
      <sheetName val="적산산출"/>
      <sheetName val="자재비산출"/>
      <sheetName val="운용비산출"/>
      <sheetName val="계약서"/>
      <sheetName val="간접비 총괄표"/>
      <sheetName val="2.1  노무비 평균단가산출"/>
      <sheetName val="부대공Ⅱ"/>
      <sheetName val="pier(각형)"/>
      <sheetName val="분당임차변경"/>
      <sheetName val="형틀공사"/>
      <sheetName val="청주(철골발주의뢰서)"/>
      <sheetName val="공조기"/>
      <sheetName val="단가_1_"/>
      <sheetName val="설비내역서"/>
      <sheetName val="건축내역서"/>
      <sheetName val="전기내역서"/>
      <sheetName val="총 괄 표"/>
      <sheetName val="지급자재"/>
      <sheetName val="일위대가집계"/>
      <sheetName val="버스운행안내"/>
      <sheetName val="부표총괄"/>
      <sheetName val="16-1"/>
      <sheetName val="9-1차이내역"/>
      <sheetName val="JUCKEYK"/>
      <sheetName val="중기손료"/>
      <sheetName val="기초대가"/>
      <sheetName val="시설대가"/>
      <sheetName val="수목대가"/>
      <sheetName val="인공대가"/>
      <sheetName val="노무비 근거"/>
      <sheetName val="청천내"/>
      <sheetName val="일용노임단가2001상"/>
      <sheetName val="참조자료"/>
      <sheetName val="A갑지"/>
      <sheetName val="단중표"/>
      <sheetName val="실행대비"/>
      <sheetName val="구간별현황"/>
      <sheetName val="실행내역 "/>
      <sheetName val="납부서"/>
      <sheetName val="보고"/>
      <sheetName val="금융비용"/>
      <sheetName val="2000,9월 일위"/>
      <sheetName val="을 1"/>
      <sheetName val="을 2"/>
      <sheetName val="식재일위"/>
      <sheetName val="말뚝지지력산정"/>
      <sheetName val="배수량"/>
      <sheetName val="WORK"/>
      <sheetName val="기본계획"/>
      <sheetName val="토목공사"/>
      <sheetName val="달대"/>
      <sheetName val="철거산출근거"/>
      <sheetName val="교통대책내역"/>
      <sheetName val="001"/>
      <sheetName val="변압기 및 발전기 용량"/>
      <sheetName val="장비가동"/>
      <sheetName val="배수내역"/>
      <sheetName val="단 box"/>
      <sheetName val="단  가  대  비  표"/>
      <sheetName val="일  위  대  가  목  록"/>
      <sheetName val="Baby일위대가"/>
      <sheetName val="남대문빌딩"/>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조도계산서 (도서)"/>
      <sheetName val="견적 (2)"/>
      <sheetName val="실행간접비"/>
      <sheetName val="1차 내역서"/>
      <sheetName val="손익계산서"/>
      <sheetName val="발주처담당자"/>
      <sheetName val="공정표"/>
      <sheetName val="도급원가"/>
      <sheetName val="2.대외공문"/>
      <sheetName val="중기작업량"/>
      <sheetName val="접속슬라브"/>
      <sheetName val="정산명세서"/>
      <sheetName val="자재목록"/>
      <sheetName val="단가목록"/>
      <sheetName val="중기목록"/>
      <sheetName val="간공설계서"/>
      <sheetName val="구간재료"/>
      <sheetName val="예총"/>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국민연금표"/>
      <sheetName val="일 위 목 록 표"/>
      <sheetName val="동문건설"/>
      <sheetName val="파일의이용"/>
      <sheetName val="노임이"/>
      <sheetName val="계정code"/>
      <sheetName val="맨홀_공사비"/>
      <sheetName val="횡배수관"/>
      <sheetName val="소방"/>
      <sheetName val="조명시설"/>
      <sheetName val="개인명세서"/>
      <sheetName val="토적단위"/>
      <sheetName val="변경내역"/>
      <sheetName val="단가견적조사표"/>
      <sheetName val="정의"/>
      <sheetName val="투입비"/>
      <sheetName val="사업수지"/>
      <sheetName val="기계"/>
      <sheetName val="정화조"/>
      <sheetName val="조경"/>
      <sheetName val="교량하부공"/>
      <sheetName val="원가서"/>
      <sheetName val="사각1,특1호"/>
      <sheetName val="수량집계"/>
      <sheetName val="이식운반"/>
      <sheetName val="용역비내역-진짜"/>
      <sheetName val="옥외외등집계표"/>
      <sheetName val="실행기초"/>
      <sheetName val="개요입력"/>
      <sheetName val="수량기준"/>
      <sheetName val="APT내역"/>
      <sheetName val="부대시설"/>
      <sheetName val="토건"/>
      <sheetName val="작업일보"/>
      <sheetName val="간접비"/>
      <sheetName val="램머"/>
      <sheetName val="괴목육교"/>
      <sheetName val="옥외등신설"/>
      <sheetName val="저케CV22신설"/>
      <sheetName val="저케CV38신설"/>
      <sheetName val="저케CV8신설"/>
      <sheetName val="접지3종"/>
      <sheetName val="sub"/>
      <sheetName val="근로자"/>
      <sheetName val="총괄표"/>
      <sheetName val="인공산출"/>
      <sheetName val="산출기초"/>
      <sheetName val="공사비산출서"/>
      <sheetName val="세금자료"/>
      <sheetName val="내역_FILE"/>
      <sheetName val="규준틀"/>
      <sheetName val="패널"/>
      <sheetName val="예산편성"/>
      <sheetName val="원가계산"/>
      <sheetName val="유역면적"/>
      <sheetName val="부대내역"/>
      <sheetName val="MCC제원"/>
      <sheetName val="제경비율"/>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장비집계"/>
      <sheetName val="인부노임"/>
      <sheetName val="단관데이터"/>
      <sheetName val="이형관데이터"/>
      <sheetName val="진주방향"/>
      <sheetName val="단가대비표 (3)"/>
      <sheetName val="CODE"/>
      <sheetName val="철근콘크리트 (5)"/>
      <sheetName val="안전장치"/>
      <sheetName val="일반공사"/>
      <sheetName val="적용단위길이"/>
      <sheetName val="특수기호강도거푸집"/>
      <sheetName val="종배수관(신)"/>
      <sheetName val="포스코실행"/>
      <sheetName val="도곡동APT"/>
      <sheetName val="신대방교수"/>
      <sheetName val="2003상반기노임기준"/>
      <sheetName val="직접비"/>
      <sheetName val="자  재"/>
      <sheetName val="건축외주"/>
      <sheetName val="SG"/>
      <sheetName val="7월11일"/>
      <sheetName val="시설물일위"/>
      <sheetName val="공내역서"/>
      <sheetName val="S&amp;R"/>
      <sheetName val="인원계획-미화"/>
      <sheetName val="Quality"/>
      <sheetName val="People"/>
      <sheetName val="Risk"/>
      <sheetName val="Training"/>
      <sheetName val="General"/>
      <sheetName val="Instructions"/>
      <sheetName val="기초공"/>
      <sheetName val="기둥(원형)"/>
      <sheetName val="실행내역서 "/>
      <sheetName val="교각별철근수량집계표"/>
      <sheetName val="원내역"/>
      <sheetName val="단위중량"/>
      <sheetName val="소일위대가코드표"/>
      <sheetName val="원가계산서(변경)"/>
      <sheetName val="22단가"/>
      <sheetName val="22인공"/>
      <sheetName val="설계명세서 (장비)"/>
      <sheetName val="단위단가"/>
      <sheetName val="자재테이블"/>
      <sheetName val="일위대가(1)"/>
      <sheetName val="BOJUNGGM"/>
      <sheetName val="주공 갑지"/>
      <sheetName val="front"/>
      <sheetName val="배수장토목공사비"/>
      <sheetName val="기본일위"/>
      <sheetName val="목록"/>
      <sheetName val="갑지(추정)"/>
      <sheetName val="본사인상전"/>
      <sheetName val="일반부표"/>
      <sheetName val="NEW DB"/>
      <sheetName val="단가 "/>
      <sheetName val="개화1교"/>
      <sheetName val="TYPE-1"/>
      <sheetName val="수목단가"/>
      <sheetName val="시설수량표"/>
      <sheetName val="식재수량표"/>
      <sheetName val="1.설계기준 "/>
      <sheetName val="G.R300경비"/>
      <sheetName val="1단계총괄내역서"/>
      <sheetName val="단가일람 (2)"/>
      <sheetName val="설계표지"/>
      <sheetName val="4_일위대가목차"/>
      <sheetName val="값"/>
      <sheetName val="기초목"/>
      <sheetName val="11-2.아파트내역"/>
      <sheetName val="아파트"/>
      <sheetName val="주beam"/>
      <sheetName val="?????"/>
      <sheetName val="98태백"/>
      <sheetName val="일위산출"/>
      <sheetName val="설비"/>
      <sheetName val="예가표"/>
      <sheetName val="archi(본사)"/>
      <sheetName val="약품공급2"/>
      <sheetName val="비용"/>
      <sheetName val="공사비산출내역"/>
      <sheetName val="COST"/>
      <sheetName val="설계예산서(흙막이)"/>
      <sheetName val="노임 단가"/>
      <sheetName val="내역1"/>
      <sheetName val="比較表"/>
      <sheetName val="편집1"/>
      <sheetName val="경남"/>
      <sheetName val="경북"/>
      <sheetName val="중부"/>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참고자료"/>
      <sheetName val="ITEM"/>
      <sheetName val="공사비증감"/>
      <sheetName val="기계설비"/>
      <sheetName val="총괄"/>
      <sheetName val="노무단가"/>
      <sheetName val="미드수량"/>
      <sheetName val="제경비"/>
      <sheetName val="출자한도"/>
      <sheetName val="구리토평1전기"/>
      <sheetName val="wall"/>
      <sheetName val="이름교환"/>
      <sheetName val="전기일위목록"/>
      <sheetName val="바닥판"/>
      <sheetName val="입력DATA"/>
      <sheetName val="판"/>
      <sheetName val="대덕토공총"/>
      <sheetName val="문학간접"/>
      <sheetName val="심사물량"/>
      <sheetName val="도로정위치부표"/>
      <sheetName val="심사계산"/>
      <sheetName val="DB구축"/>
      <sheetName val="도로조사부표"/>
      <sheetName val="재정비내역"/>
      <sheetName val="입력변수"/>
      <sheetName val="지적고시내역"/>
      <sheetName val="골막이(야매)"/>
      <sheetName val="재집"/>
      <sheetName val="직재"/>
      <sheetName val="단위목록"/>
      <sheetName val="기계경비목록"/>
      <sheetName val="6호기"/>
      <sheetName val="안전난간대원가"/>
      <sheetName val="관급자재"/>
      <sheetName val="건축일위"/>
      <sheetName val="그라우팅일위"/>
      <sheetName val="집계"/>
      <sheetName val="일반건축물통신회선수"/>
      <sheetName val="Proposal"/>
      <sheetName val="5직접"/>
      <sheetName val="장비단가"/>
      <sheetName val="4.2.1 마루높이 검토"/>
      <sheetName val="품셈표"/>
      <sheetName val="일위대가-1"/>
      <sheetName val="서식"/>
      <sheetName val="재료표"/>
      <sheetName val="물량내역"/>
      <sheetName val="건설기계사용기준"/>
      <sheetName val="단가 (2)"/>
      <sheetName val="※참고자료※"/>
      <sheetName val="대치판정"/>
      <sheetName val="산출내역서집계표"/>
      <sheetName val="실행내역서"/>
      <sheetName val="원가계산서 "/>
      <sheetName val="기"/>
      <sheetName val="전선(총)"/>
      <sheetName val="물가자료"/>
      <sheetName val="산출기준자료"/>
      <sheetName val="단면가정"/>
      <sheetName val="설계변경총괄표(계산식)"/>
      <sheetName val="정부노임단가"/>
      <sheetName val="용산1(해보)"/>
      <sheetName val="유류대관리"/>
      <sheetName val="적용기준"/>
      <sheetName val="고내분기~한림"/>
      <sheetName val="광령~경마장"/>
      <sheetName val="세기~광령"/>
      <sheetName val="물건개요"/>
      <sheetName val="빌딩경영보고서"/>
      <sheetName val="리스료"/>
      <sheetName val="BQ(실행)"/>
      <sheetName val="대로근거"/>
      <sheetName val="구입단가"/>
      <sheetName val="2F 회의실견적(5_14 일대)"/>
      <sheetName val="6공구(당초)"/>
      <sheetName val="소화실적"/>
      <sheetName val="Sheet3"/>
      <sheetName val="소총괄표1"/>
      <sheetName val="규격"/>
      <sheetName val="코드"/>
      <sheetName val="연결관암거"/>
      <sheetName val="PAINT"/>
      <sheetName val="3.고급화검토"/>
      <sheetName val="2.2.10.샤시등"/>
      <sheetName val="입면고급화단가표"/>
      <sheetName val="도급기성"/>
      <sheetName val="설계내역2"/>
      <sheetName val="횡배수관수량집계"/>
      <sheetName val="Ekog10"/>
      <sheetName val="하조서"/>
      <sheetName val="실행(ALT1)"/>
      <sheetName val="퍼스트"/>
      <sheetName val="간접1"/>
      <sheetName val="점수계산1-2"/>
      <sheetName val="관급"/>
      <sheetName val="96작생능"/>
      <sheetName val="내2"/>
      <sheetName val="확약서"/>
      <sheetName val="36단가"/>
      <sheetName val="적현로"/>
      <sheetName val="품셈 "/>
      <sheetName val="고시단가"/>
      <sheetName val="가격조사서"/>
      <sheetName val="설계예시"/>
      <sheetName val="기초자료입력"/>
      <sheetName val="우수공,맨홀,집수정"/>
      <sheetName val="출력X"/>
      <sheetName val="우수받이"/>
      <sheetName val="배수관연장조서"/>
      <sheetName val="4.직접인건비"/>
      <sheetName val="직접인건비"/>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Set>
  </externalBook>
</externalLink>
</file>

<file path=xl/externalLinks/externalLink59.xml><?xml version="1.0" encoding="utf-8"?>
<externalLink xmlns="http://schemas.openxmlformats.org/spreadsheetml/2006/main">
  <externalBook xmlns:r="http://schemas.openxmlformats.org/officeDocument/2006/relationships" r:id="rId1">
    <sheetNames>
      <sheetName val="공사개요"/>
      <sheetName val="공기기준"/>
      <sheetName val="건축공사실행"/>
      <sheetName val="창호1"/>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건축원가"/>
      <sheetName val="직노"/>
      <sheetName val="저"/>
      <sheetName val="일반전기C"/>
      <sheetName val="Baby일위대가"/>
      <sheetName val="토목내역"/>
      <sheetName val="연결관암거"/>
      <sheetName val="공통가설"/>
      <sheetName val="터파기및재료"/>
      <sheetName val="별표"/>
      <sheetName val="골조시행"/>
      <sheetName val="행당원가"/>
      <sheetName val="노임단가"/>
      <sheetName val="목표세부명세"/>
      <sheetName val="Sheet1"/>
      <sheetName val="급수"/>
      <sheetName val="통장출금액"/>
      <sheetName val="단가"/>
      <sheetName val="내역서"/>
      <sheetName val="내역서2안"/>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일위대가"/>
      <sheetName val="철거산출근거"/>
      <sheetName val="단가조사서"/>
      <sheetName val=" 냉각수펌프"/>
      <sheetName val="현장관리비"/>
      <sheetName val="#REF"/>
      <sheetName val="일위대가(건축)"/>
      <sheetName val="Total"/>
      <sheetName val="부대내역"/>
      <sheetName val="총괄집계표"/>
      <sheetName val="구분자"/>
      <sheetName val="Sheet15"/>
      <sheetName val="내역"/>
      <sheetName val="Mc1"/>
      <sheetName val="Sheeࡴ40"/>
      <sheetName val="설계도1"/>
      <sheetName val="차액보증"/>
      <sheetName val="금액내역서"/>
      <sheetName val="여흥"/>
      <sheetName val="적용건축"/>
      <sheetName val="설계"/>
      <sheetName val="WEIGHT LIST"/>
      <sheetName val="산#2-1 (2)"/>
      <sheetName val="산출-설비"/>
      <sheetName val="단중표"/>
      <sheetName val="문학간접"/>
      <sheetName val="간접"/>
      <sheetName val="일반공사"/>
      <sheetName val="노임"/>
      <sheetName val="기초자료"/>
      <sheetName val="수목표준대가"/>
      <sheetName val="2공구산출내역"/>
      <sheetName val="외주비"/>
      <sheetName val="경산"/>
      <sheetName val="1-1"/>
      <sheetName val="Breakdown"/>
      <sheetName val="UnitRate"/>
      <sheetName val="1차 내역서"/>
      <sheetName val="전력"/>
      <sheetName val="일위대가(가설)"/>
      <sheetName val="물량표"/>
      <sheetName val="토적계산서"/>
      <sheetName val="Sheet2"/>
      <sheetName val="열린교실"/>
      <sheetName val="가로등내역서"/>
      <sheetName val="공사예산하조서(O.K)"/>
      <sheetName val="증감대비"/>
      <sheetName val="입력값1"/>
      <sheetName val="단가조사"/>
      <sheetName val="wall"/>
      <sheetName val="의왕내역"/>
      <sheetName val="BOQ(전체)"/>
      <sheetName val="내역서(삼호)"/>
      <sheetName val="1안"/>
      <sheetName val="입찰안"/>
      <sheetName val="대전-교대(A1-A2)"/>
      <sheetName val="건축도급단가"/>
      <sheetName val="실행단가"/>
      <sheetName val="COVER"/>
      <sheetName val="ELECTRIC"/>
      <sheetName val="간접비"/>
      <sheetName val="부대공"/>
      <sheetName val="포장공"/>
      <sheetName val="토공"/>
      <sheetName val="일반전기(을지)"/>
      <sheetName val="패널"/>
      <sheetName val="정부노임단가"/>
      <sheetName val="Sheet4"/>
      <sheetName val="전체"/>
      <sheetName val="기계설비"/>
      <sheetName val="실행내역"/>
      <sheetName val="계측기"/>
      <sheetName val="토목"/>
      <sheetName val="전선 및 전선관"/>
      <sheetName val="1_종합손익(도급)1"/>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_냉각수펌프"/>
      <sheetName val="P-1"/>
      <sheetName val="그림"/>
      <sheetName val="구성1"/>
      <sheetName val="구성2"/>
      <sheetName val="구성3"/>
      <sheetName val="구성4"/>
      <sheetName val="그림2"/>
      <sheetName val="Tool"/>
      <sheetName val="견적서"/>
      <sheetName val="데리네이타현황"/>
      <sheetName val="분전반"/>
      <sheetName val="NYS"/>
      <sheetName val="투찰가"/>
      <sheetName val="토공집계표"/>
      <sheetName val="예가표"/>
      <sheetName val="교각1"/>
      <sheetName val="수입"/>
      <sheetName val="5사남"/>
      <sheetName val="쌍송교"/>
      <sheetName val="산출내역서"/>
      <sheetName val="BSD (2)"/>
      <sheetName val="갑지(추정)"/>
      <sheetName val="Sheet3"/>
      <sheetName val="Sheet5"/>
      <sheetName val="도급FORM"/>
      <sheetName val="70%"/>
      <sheetName val="건축내역"/>
      <sheetName val="기자재비"/>
      <sheetName val="일위대가내역"/>
      <sheetName val="데이타"/>
      <sheetName val="유치원내역"/>
      <sheetName val="일위대가단가표"/>
      <sheetName val="unit 4"/>
      <sheetName val="이름"/>
      <sheetName val="급여표"/>
      <sheetName val="직원투입계획"/>
      <sheetName val="1차사업FS"/>
      <sheetName val="내역5"/>
      <sheetName val="사업수지"/>
      <sheetName val="DATA"/>
      <sheetName val="자재목록"/>
      <sheetName val="입력"/>
      <sheetName val="가CP"/>
      <sheetName val="전기변내역"/>
      <sheetName val="교통대책내역"/>
      <sheetName val="CTEMCOST"/>
      <sheetName val="도봉2지구"/>
      <sheetName val="도급내역서"/>
      <sheetName val="22단가"/>
      <sheetName val="22인공"/>
      <sheetName val="(4-2)열관류값-2"/>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60.xml><?xml version="1.0" encoding="utf-8"?>
<externalLink xmlns="http://schemas.openxmlformats.org/spreadsheetml/2006/main">
  <externalBook xmlns:r="http://schemas.openxmlformats.org/officeDocument/2006/relationships" r:id="rId1">
    <sheetNames>
      <sheetName val="Tool"/>
      <sheetName val="그림"/>
      <sheetName val="조건"/>
      <sheetName val="단가"/>
      <sheetName val="일위"/>
      <sheetName val="결과"/>
      <sheetName val="부자재"/>
      <sheetName val="AL발코니외부창호(2006.01.01)_tool"/>
      <sheetName val="빙장비사양"/>
      <sheetName val="대림산업"/>
      <sheetName val="DATE"/>
      <sheetName val=""/>
      <sheetName val="골조시행"/>
    </sheetNames>
    <definedNames>
      <definedName name="냉각수펌프"/>
    </definedNames>
    <sheetDataSet>
      <sheetData sheetId="0">
        <row r="8">
          <cell r="D8" t="str">
            <v>2대칭창(BA1)</v>
          </cell>
        </row>
      </sheetData>
      <sheetData sheetId="1">
        <row r="1">
          <cell r="A1" t="str">
            <v>2대칭창(BA1)</v>
          </cell>
        </row>
      </sheetData>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61.xml><?xml version="1.0" encoding="utf-8"?>
<externalLink xmlns="http://schemas.openxmlformats.org/spreadsheetml/2006/main">
  <externalBook xmlns:r="http://schemas.openxmlformats.org/officeDocument/2006/relationships" r:id="rId1">
    <sheetNames>
      <sheetName val="표지"/>
      <sheetName val="목차"/>
      <sheetName val="단지개요"/>
      <sheetName val="건설규모"/>
      <sheetName val="설계기준"/>
      <sheetName val="급수 (LPM)"/>
      <sheetName val="급수양정계산"/>
      <sheetName val="소화배관"/>
      <sheetName val="소화양정"/>
      <sheetName val="소화감압양정"/>
      <sheetName val="잔류압력검토(공동구구간)"/>
      <sheetName val="잔류압력검토(소화1F기준)"/>
      <sheetName val="자동제어"/>
      <sheetName val="환기팬"/>
      <sheetName val="147대형 환기량"/>
      <sheetName val="147대형 송풍기"/>
      <sheetName val="참조(덕트규격)"/>
      <sheetName val="공동구 규격"/>
      <sheetName val="공동구관로"/>
      <sheetName val="주차장가대"/>
      <sheetName val="배관두께"/>
      <sheetName val="1m당손실 "/>
      <sheetName val="공조기"/>
      <sheetName val="공조기휀"/>
      <sheetName val="AHU집계"/>
      <sheetName val="To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62.xml><?xml version="1.0" encoding="utf-8"?>
<externalLink xmlns="http://schemas.openxmlformats.org/spreadsheetml/2006/main">
  <externalBook xmlns:r="http://schemas.openxmlformats.org/officeDocument/2006/relationships" r:id="rId1">
    <sheetNames>
      <sheetName val="XXXXXX"/>
      <sheetName val="설계조건"/>
      <sheetName val="열관류율"/>
      <sheetName val="부하계산"/>
      <sheetName val="보일러"/>
      <sheetName val="저수조"/>
      <sheetName val="경유탱크"/>
      <sheetName val="PAC"/>
      <sheetName val="팽창탱크"/>
      <sheetName val="급탕탱크"/>
      <sheetName val="휀류"/>
      <sheetName val="냉난방부하집계"/>
      <sheetName val="FCU부하집계"/>
      <sheetName val="펌프류"/>
      <sheetName val="Sheet3"/>
      <sheetName val="Sheet4"/>
      <sheetName val="Sheet5"/>
      <sheetName val="Sheet6"/>
      <sheetName val="Sheet7"/>
      <sheetName val="Sheet8"/>
      <sheetName val="Sheet9"/>
      <sheetName val="Sheet10"/>
      <sheetName val="급수 (LPM)"/>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63.xml><?xml version="1.0" encoding="utf-8"?>
<externalLink xmlns="http://schemas.openxmlformats.org/spreadsheetml/2006/main">
  <externalBook xmlns:r="http://schemas.openxmlformats.org/officeDocument/2006/relationships" r:id="rId1">
    <sheetNames>
      <sheetName val="XXXXXX"/>
      <sheetName val="99.4설계조건"/>
      <sheetName val="열관류율"/>
      <sheetName val="FCU 집계표"/>
      <sheetName val="AHU집계"/>
      <sheetName val="냉동기,보일러선정"/>
      <sheetName val="흡수식냉온수기,보일러"/>
      <sheetName val=" 냉각수펌프"/>
      <sheetName val="공조기"/>
      <sheetName val="공조기휀"/>
      <sheetName val="열교환기제외"/>
      <sheetName val="저수조"/>
      <sheetName val="고가수조"/>
      <sheetName val="경유탱크"/>
      <sheetName val="팽창탱크"/>
      <sheetName val=" 급탕탱크"/>
      <sheetName val="가열코일.급수유니트"/>
      <sheetName val="냉각수수처리기"/>
      <sheetName val="휀코일유니트선정"/>
      <sheetName val="배기휀"/>
      <sheetName val="PAC"/>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64.xml><?xml version="1.0" encoding="utf-8"?>
<externalLink xmlns="http://schemas.openxmlformats.org/spreadsheetml/2006/main">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일위대가목록"/>
      <sheetName val="Baby일위대가"/>
      <sheetName val="일위대가"/>
      <sheetName val="철거산출근거"/>
      <sheetName val="저"/>
      <sheetName val="내역서2안"/>
      <sheetName val="Sheet1"/>
      <sheetName val="일위_파일"/>
      <sheetName val="견적서"/>
      <sheetName val="출력은 금물"/>
      <sheetName val="일위대가(건축)"/>
      <sheetName val=" 냉각수펌프"/>
      <sheetName val="경산"/>
      <sheetName val="단가 "/>
      <sheetName val="COVER"/>
      <sheetName val="소비자가"/>
      <sheetName val="KKK"/>
      <sheetName val="Sheet3"/>
      <sheetName val="도급내역서"/>
      <sheetName val="간접비"/>
      <sheetName val="#REF"/>
      <sheetName val="국별인원"/>
      <sheetName val="내역서(삼호)"/>
      <sheetName val="표지"/>
      <sheetName val="단가조사"/>
      <sheetName val="사업부배부A"/>
      <sheetName val="2공구산출내역"/>
      <sheetName val="적용건축"/>
      <sheetName val="연결관암거"/>
      <sheetName val="직재"/>
      <sheetName val="J直材4"/>
      <sheetName val="일위대가(4층원격)"/>
      <sheetName val="단"/>
      <sheetName val="원가계산"/>
      <sheetName val="수정내역"/>
      <sheetName val="일위대가표"/>
      <sheetName val="실행내역"/>
      <sheetName val="전시원"/>
      <sheetName val="전시내"/>
      <sheetName val="Sheet2"/>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기본일위"/>
      <sheetName val="기본단가표"/>
      <sheetName val="I一般比"/>
      <sheetName val="식재인부"/>
      <sheetName val="현장"/>
      <sheetName val="재료"/>
      <sheetName val="N賃率-職"/>
      <sheetName val="MAIN_TABLE"/>
      <sheetName val="백암비스타내역"/>
      <sheetName val="설직재-1"/>
      <sheetName val="교통대책내역"/>
      <sheetName val="건축내역"/>
      <sheetName val="출자한도"/>
      <sheetName val="영창26"/>
      <sheetName val="101동"/>
      <sheetName val="2000년1차"/>
      <sheetName val="2000전체분"/>
      <sheetName val="요율"/>
      <sheetName val="공사비총괄표"/>
      <sheetName val="기초자료"/>
      <sheetName val="3BL공동구 수량"/>
      <sheetName val="본공사"/>
      <sheetName val="적용토목"/>
      <sheetName val="갑지"/>
      <sheetName val="예산M11A"/>
      <sheetName val="기초내역서"/>
      <sheetName val="수량산출"/>
      <sheetName val="대가목록표"/>
      <sheetName val="내역서중"/>
      <sheetName val="일위(PANEL)"/>
      <sheetName val="대로근거"/>
      <sheetName val="관로토공"/>
      <sheetName val="우수관"/>
      <sheetName val="토사(PE)"/>
      <sheetName val="일대-1"/>
      <sheetName val="공사개요(서광주)"/>
      <sheetName val="실행"/>
      <sheetName val="갑지(추정)"/>
      <sheetName val="대공종"/>
      <sheetName val="설계서"/>
      <sheetName val="단가산출"/>
      <sheetName val="골재산출"/>
      <sheetName val="산근"/>
      <sheetName val="AIR SHOWER(3인용)"/>
      <sheetName val="연부97-1"/>
      <sheetName val="조건표"/>
      <sheetName val="자갈,시멘트,모래산출"/>
      <sheetName val="자료"/>
      <sheetName val="총괄표"/>
      <sheetName val="차수공개요"/>
      <sheetName val="조명율표"/>
      <sheetName val="본체"/>
      <sheetName val="5공철탑검토표"/>
      <sheetName val="4공철탑검토"/>
      <sheetName val="금액내역서"/>
      <sheetName val="철탑공사"/>
      <sheetName val="예산"/>
      <sheetName val="Customer Databas"/>
      <sheetName val="위생설비"/>
      <sheetName val="스포회원매출"/>
      <sheetName val="원가 (2)"/>
      <sheetName val="일위목록"/>
      <sheetName val="#2_일위대가목록"/>
      <sheetName val="식재일위대가"/>
      <sheetName val="EJ"/>
      <sheetName val="일위대가(출입)"/>
      <sheetName val="기계내역"/>
      <sheetName val="데리네이타현황"/>
      <sheetName val="기자재비"/>
      <sheetName val="부분별수량산출(조합기초)"/>
      <sheetName val="물가자료"/>
      <sheetName val="대,유,램"/>
      <sheetName val="기초일위대가"/>
      <sheetName val="단가대비표"/>
      <sheetName val="산출기초"/>
      <sheetName val="9GNG운반"/>
      <sheetName val="기계경비(시간당)"/>
      <sheetName val="램머"/>
      <sheetName val="2F 회의실견적(5_14 일대)"/>
      <sheetName val="차액보증"/>
      <sheetName val="Sheet1 (2)"/>
      <sheetName val="소방"/>
      <sheetName val="COL"/>
      <sheetName val="터파기및재료"/>
      <sheetName val="Sheet5"/>
      <sheetName val="Macro1"/>
      <sheetName val="을"/>
      <sheetName val="정부노임단가"/>
      <sheetName val="손익분석"/>
      <sheetName val="단가조사서"/>
      <sheetName val="건축부하"/>
      <sheetName val="약전닥트"/>
      <sheetName val="일지-H"/>
      <sheetName val="김포IO"/>
      <sheetName val="LD"/>
      <sheetName val="FA설치명세"/>
      <sheetName val="처리단락"/>
      <sheetName val="Sheet38"/>
      <sheetName val="부속동"/>
      <sheetName val="1안"/>
      <sheetName val="쌍송교"/>
      <sheetName val="일반전기C"/>
      <sheetName val="부대공"/>
      <sheetName val="포장공"/>
      <sheetName val="토공"/>
      <sheetName val="ilch"/>
      <sheetName val="단위중량"/>
      <sheetName val="DATA"/>
      <sheetName val="데이타"/>
      <sheetName val="골조시행"/>
      <sheetName val="샘플표지"/>
      <sheetName val="대보~세기"/>
      <sheetName val="대운반(철재)"/>
      <sheetName val="노(97_1,97_9,98_1)"/>
      <sheetName val="출력은_금물"/>
      <sheetName val="_냉각수펌프"/>
      <sheetName val="단가_"/>
      <sheetName val="AHU집계"/>
      <sheetName val="수지예산"/>
      <sheetName val="일위"/>
      <sheetName val="산출-설비"/>
      <sheetName val="부대내역"/>
      <sheetName val="흥양2교토공집계표"/>
      <sheetName val="Base"/>
      <sheetName val="C3"/>
      <sheetName val="납부서"/>
      <sheetName val="건축원가"/>
      <sheetName val="공량(1월22일)"/>
      <sheetName val="도급내역"/>
      <sheetName val="을지"/>
      <sheetName val="대목"/>
      <sheetName val="전담운영PM"/>
      <sheetName val="일위대가내역"/>
      <sheetName val="목록"/>
      <sheetName val="ESCO개보수공사"/>
      <sheetName val="1차 내역서"/>
      <sheetName val="가로등내역서"/>
      <sheetName val="원내역"/>
      <sheetName val="외주비"/>
      <sheetName val="일반공사"/>
      <sheetName val="현장관리비 산출내역"/>
      <sheetName val="공사미수"/>
      <sheetName val="1구간BOQ"/>
      <sheetName val="말뚝지지력산정"/>
      <sheetName val="BOQ(전체)"/>
      <sheetName val="주소"/>
      <sheetName val="설계예시"/>
      <sheetName val="Mc1"/>
      <sheetName val="공통(20-91)"/>
      <sheetName val="ELECTRIC"/>
      <sheetName val="내역(100%)"/>
      <sheetName val="표지1"/>
      <sheetName val="WORK"/>
      <sheetName val="산출근거(단청공사)"/>
      <sheetName val="사업수지"/>
      <sheetName val="토목내역서 (도급단가)"/>
      <sheetName val="WEIGHT LIST"/>
      <sheetName val="POL6차-PIPING"/>
      <sheetName val="물량"/>
      <sheetName val="산#2-1 (2)"/>
      <sheetName val="산#3-1"/>
      <sheetName val="기계설비표선정수장"/>
      <sheetName val="수공기"/>
      <sheetName val="적용단위길이"/>
      <sheetName val="피벗테이블데이터분석"/>
      <sheetName val="특수기호강도거푸집"/>
      <sheetName val="종배수관면벽신"/>
      <sheetName val="종배수관(신)"/>
      <sheetName val="자료입력"/>
      <sheetName val="품셈"/>
      <sheetName val="인건비"/>
      <sheetName val="재집"/>
      <sheetName val="Y-WORK"/>
      <sheetName val="아파트건축"/>
      <sheetName val="패널"/>
      <sheetName val="TANK견적대지"/>
      <sheetName val="sst,stl창호"/>
      <sheetName val="DAN"/>
      <sheetName val="백호우계수"/>
      <sheetName val="9509"/>
      <sheetName val="품셈TABLE"/>
      <sheetName val="자재단가"/>
      <sheetName val="6PILE  (돌출)"/>
      <sheetName val="asd"/>
      <sheetName val="지질조사"/>
      <sheetName val="CTEMCOST"/>
      <sheetName val="산출내역서"/>
      <sheetName val="단중표"/>
      <sheetName val="Inst."/>
      <sheetName val="1"/>
      <sheetName val="교수설계"/>
      <sheetName val="산출근거"/>
      <sheetName val="당초"/>
      <sheetName val="식재수량표"/>
      <sheetName val="교각별철근수량집계표"/>
      <sheetName val="LF자재단가"/>
      <sheetName val="코드표"/>
      <sheetName val="재료비노무비"/>
      <sheetName val="지하"/>
      <sheetName val="도급기성"/>
      <sheetName val="설비단가표"/>
      <sheetName val="NYS"/>
      <sheetName val="일위대가목차"/>
      <sheetName val="토공(우물통,기타) "/>
      <sheetName val="6호기"/>
      <sheetName val="식생블럭단위수량"/>
      <sheetName val="노임,재료비"/>
      <sheetName val="토공 total"/>
      <sheetName val="기술부대조건"/>
      <sheetName val="RE9604"/>
      <sheetName val="LEGEND"/>
      <sheetName val="102역사"/>
      <sheetName val="Sheet6"/>
      <sheetName val="오수공수량집계표"/>
      <sheetName val="입찰안"/>
      <sheetName val="공사직종별노임"/>
      <sheetName val="노무비"/>
      <sheetName val="율촌법률사무소2내역"/>
      <sheetName val="노무,재료"/>
      <sheetName val="내역서(중수)"/>
      <sheetName val="CAT_5"/>
      <sheetName val="단가비교표_공통1"/>
      <sheetName val="48전력선로일위"/>
      <sheetName val="단가표"/>
      <sheetName val="CIVIL4"/>
      <sheetName val="원가계산서"/>
      <sheetName val="특외대"/>
      <sheetName val="첨부1"/>
      <sheetName val="국내"/>
      <sheetName val="중기"/>
      <sheetName val=" HIT-&gt;HMC 견적(3900)"/>
      <sheetName val="96정변2"/>
      <sheetName val="공통가설공사"/>
      <sheetName val="조명시설"/>
      <sheetName val="대치판정"/>
      <sheetName val="원가서"/>
      <sheetName val="전기일위목록"/>
      <sheetName val="001"/>
      <sheetName val="견적"/>
      <sheetName val="단위내역서"/>
      <sheetName val="당진1,2호기전선관설치및접지4차공사내역서-을지"/>
      <sheetName val="본체철근표"/>
      <sheetName val="노 무 비"/>
      <sheetName val="카메라"/>
      <sheetName val="계약서"/>
      <sheetName val="제작비추산총괄표"/>
      <sheetName val="갑"/>
      <sheetName val="설_(3)"/>
      <sheetName val="설_(2)"/>
      <sheetName val="3BL공동구_수량"/>
      <sheetName val="Customer_Databas"/>
      <sheetName val="토공_total"/>
      <sheetName val="_HIT-&gt;HMC_견적(3900)"/>
      <sheetName val="토공(우물통,기타)_"/>
      <sheetName val="AIR_SHOWER(3인용)"/>
      <sheetName val="6PILE__(돌출)"/>
      <sheetName val="원가_(2)"/>
      <sheetName val="1.설계조건"/>
      <sheetName val="사다리"/>
      <sheetName val="내역(원안-대안)"/>
      <sheetName val="부대공Ⅱ"/>
      <sheetName val="조경일람"/>
      <sheetName val="guard(mac)"/>
      <sheetName val="도급견적가"/>
      <sheetName val="주beam"/>
      <sheetName val="기계공사비집계(원안)"/>
      <sheetName val="sub"/>
      <sheetName val="기타 정보통신공사"/>
      <sheetName val="상가분양"/>
      <sheetName val="배수내역"/>
      <sheetName val="기흥하도용"/>
      <sheetName val="연습"/>
      <sheetName val="내역서1"/>
      <sheetName val="일위(철거)"/>
      <sheetName val="공조기휀"/>
      <sheetName val="ABUT수량-A1"/>
      <sheetName val="공량산출서"/>
      <sheetName val="합천내역"/>
      <sheetName val="예산총괄표"/>
      <sheetName val="시설물기초"/>
      <sheetName val="설계기준"/>
      <sheetName val="전기일위대가"/>
      <sheetName val="공주-교대(A1)"/>
      <sheetName val="기둥(원형)"/>
      <sheetName val="기초공"/>
      <sheetName val="용산1(해보)"/>
      <sheetName val="공내역"/>
      <sheetName val="danga"/>
      <sheetName val="단1"/>
      <sheetName val="연결관단위"/>
      <sheetName val="내역1공구"/>
      <sheetName val="실행철강하도"/>
      <sheetName val="설계내역서"/>
      <sheetName val="중기손료"/>
      <sheetName val="기초단가"/>
      <sheetName val="도시가스현황"/>
      <sheetName val="공사예산하조서(O.K)"/>
      <sheetName val="설계서을"/>
      <sheetName val="Pier 3"/>
      <sheetName val="예산변경사항"/>
      <sheetName val="파일의이용"/>
      <sheetName val="총체보활공정표"/>
      <sheetName val="골막이(야매)"/>
      <sheetName val="도로정위치부표"/>
      <sheetName val="도로조사부표"/>
      <sheetName val="길어깨(현황)"/>
      <sheetName val="MOTOR"/>
      <sheetName val="1공구내역"/>
      <sheetName val="별표"/>
      <sheetName val="건축공사실행"/>
      <sheetName val="중기일위대가"/>
      <sheetName val="tggwan(mac)"/>
      <sheetName val="현장관리비데이타"/>
      <sheetName val="소각장스케줄"/>
      <sheetName val="인사자료총집계"/>
      <sheetName val="공사비"/>
      <sheetName val="일위목록-기"/>
      <sheetName val="BOX전기내역"/>
      <sheetName val="60명당사(총괄)"/>
      <sheetName val="공종별내역서"/>
      <sheetName val="공통가설"/>
      <sheetName val="SG"/>
      <sheetName val="BID"/>
      <sheetName val="INPUT"/>
      <sheetName val="70%"/>
      <sheetName val="단위단가"/>
      <sheetName val="요약&amp;결과"/>
      <sheetName val="(4-2)열관류값-2"/>
      <sheetName val="금융"/>
      <sheetName val="일위목록데이타"/>
      <sheetName val="전기"/>
      <sheetName val="전기단가조사서"/>
      <sheetName val="화전내"/>
      <sheetName val="성곽내역서"/>
      <sheetName val="TEMP"/>
      <sheetName val="JA"/>
      <sheetName val="내역1"/>
      <sheetName val="Sheet1_(2)"/>
      <sheetName val="2F_회의실견적(5_14_일대)"/>
      <sheetName val="냉천부속동"/>
      <sheetName val="ITEM"/>
      <sheetName val="TABLE"/>
      <sheetName val="RAHMEN"/>
      <sheetName val="역공종"/>
      <sheetName val="제-노임"/>
      <sheetName val="제직재"/>
      <sheetName val="ELEC"/>
      <sheetName val="시멘트"/>
      <sheetName val="N賃率_職"/>
      <sheetName val="금액집계"/>
      <sheetName val="수주추정"/>
      <sheetName val="내역서 "/>
      <sheetName val="식재가격"/>
      <sheetName val="식재총괄"/>
      <sheetName val="AV시스템"/>
      <sheetName val="20관리비율"/>
      <sheetName val="민속촌메뉴"/>
      <sheetName val="2F 회의실견적_5_14 일대_"/>
      <sheetName val="97"/>
      <sheetName val="일위대가목록 "/>
      <sheetName val="공사개요"/>
      <sheetName val="간접1"/>
      <sheetName val="장비가동"/>
      <sheetName val="내역관리1"/>
      <sheetName val="총수량집계표"/>
      <sheetName val="갑지1"/>
      <sheetName val="전선 및 전선관"/>
      <sheetName val="내역(설계)"/>
      <sheetName val="백룡교차로"/>
      <sheetName val="산정교차로"/>
      <sheetName val="신영교차로"/>
      <sheetName val="물량입력"/>
      <sheetName val="E총15"/>
      <sheetName val="약품공급2"/>
      <sheetName val="내역서(기성청구)"/>
      <sheetName val="(1)본선수량집계"/>
      <sheetName val="3.2제조설비"/>
      <sheetName val="01상노임"/>
      <sheetName val="DATE"/>
      <sheetName val="200"/>
      <sheetName val="내역표지"/>
      <sheetName val="청주(철골발주의뢰서)"/>
      <sheetName val="유기공정"/>
      <sheetName val="원본"/>
      <sheetName val="Sheet7(ㅅ)"/>
      <sheetName val="물량표"/>
      <sheetName val="토공집계표"/>
      <sheetName val="내역서 제출"/>
      <sheetName val="부하자료"/>
      <sheetName val="일위대가1"/>
      <sheetName val="현장관리비"/>
      <sheetName val="터널조도"/>
      <sheetName val="교각1"/>
      <sheetName val="한전일위"/>
      <sheetName val="QandAJunior"/>
      <sheetName val="실행내역 "/>
      <sheetName val="9811"/>
      <sheetName val="현장지지물물량"/>
      <sheetName val="교각토공"/>
      <sheetName val="맨홀조서"/>
      <sheetName val="지주토목내역서"/>
      <sheetName val="원가계산서(남측)"/>
      <sheetName val="일위(설)"/>
      <sheetName val="S1,3"/>
      <sheetName val="구리토평1전기"/>
      <sheetName val="정산서 "/>
      <sheetName val="원가계산 (2)"/>
      <sheetName val="배수공"/>
      <sheetName val="건축기성"/>
      <sheetName val="예가표"/>
      <sheetName val="Tool"/>
      <sheetName val="토적표(광혁측량)"/>
      <sheetName val="노무비 근거"/>
      <sheetName val="JUCKEYK"/>
      <sheetName val="효성CB 1P기초"/>
      <sheetName val="계수시트"/>
      <sheetName val="경영상태"/>
      <sheetName val="하도급원가계산총괄표(식재)"/>
      <sheetName val="도급예산내역서봉투"/>
      <sheetName val="공사원가계산서"/>
      <sheetName val="설계산출표지"/>
      <sheetName val="도급예산내역서총괄표"/>
      <sheetName val="을부담운반비"/>
      <sheetName val="설계산출기초"/>
      <sheetName val="운반비산출"/>
      <sheetName val="공사착공계"/>
      <sheetName val="설계조건"/>
      <sheetName val="COST"/>
      <sheetName val="민감도"/>
      <sheetName val="반포2차"/>
      <sheetName val="2000.05"/>
      <sheetName val="98지급계획"/>
      <sheetName val="찍기"/>
      <sheetName val="날개벽수량표"/>
      <sheetName val="#3_일위대가목록"/>
      <sheetName val="세골재  T2 변경 현황"/>
      <sheetName val="2000년 공정표"/>
      <sheetName val="통합집계표"/>
      <sheetName val="3본사"/>
      <sheetName val="단가일람"/>
      <sheetName val="갑지.을지"/>
      <sheetName val="일위대가(1)"/>
      <sheetName val="직접공사비"/>
      <sheetName val="일위(시설)"/>
      <sheetName val="1공구산출내역서"/>
      <sheetName val="총괄내역"/>
      <sheetName val="유림콘도"/>
      <sheetName val="봉방동근생"/>
      <sheetName val="화의-현금흐름"/>
      <sheetName val="BSD (2)"/>
      <sheetName val="구성1"/>
      <sheetName val="구성2"/>
      <sheetName val="구성3"/>
      <sheetName val="구성4"/>
      <sheetName val="물가시세"/>
      <sheetName val="국도접속 차도부수량"/>
      <sheetName val="정거장 설계조건"/>
      <sheetName val="부대"/>
      <sheetName val="일위CODE"/>
      <sheetName val="gyun"/>
      <sheetName val="그림2"/>
      <sheetName val="단재적표"/>
      <sheetName val="특별땅고르기"/>
      <sheetName val="세부내역서(전기)"/>
      <sheetName val="노무비단가"/>
      <sheetName val="구의33고"/>
      <sheetName val="인적사항"/>
      <sheetName val="설계"/>
      <sheetName val="투찰가"/>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도급내역서(재노경)"/>
      <sheetName val="별표 "/>
      <sheetName val="청도공장"/>
      <sheetName val="자재표"/>
      <sheetName val="신우"/>
      <sheetName val="하이테콤직원"/>
      <sheetName val="전기내역"/>
      <sheetName val="참고"/>
      <sheetName val="보증수수료산출"/>
      <sheetName val="입력변수"/>
      <sheetName val="기초일위"/>
      <sheetName val="지점장"/>
      <sheetName val="암거단위"/>
      <sheetName val="단가대비표 (3)"/>
      <sheetName val="원가총괄"/>
      <sheetName val="수량산출(생반)"/>
      <sheetName val="청곡지선입력"/>
      <sheetName val="조명율"/>
      <sheetName val="개요"/>
      <sheetName val="노임단가(0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Set>
  </externalBook>
</externalLink>
</file>

<file path=xl/externalLinks/externalLink65.xml><?xml version="1.0" encoding="utf-8"?>
<externalLink xmlns="http://schemas.openxmlformats.org/spreadsheetml/2006/main">
  <externalBook xmlns:r="http://schemas.openxmlformats.org/officeDocument/2006/relationships" r:id="rId1">
    <sheetNames>
      <sheetName val="메뉴얼"/>
      <sheetName val="업뎃"/>
      <sheetName val="총괄집계표"/>
      <sheetName val="구성1"/>
      <sheetName val="구성2"/>
      <sheetName val="구성3"/>
      <sheetName val="구성4"/>
      <sheetName val="결과(PP백색)"/>
      <sheetName val="결과(PP목무늬)"/>
      <sheetName val="결과(PW백색)"/>
      <sheetName val="결과(PW목무늬)"/>
      <sheetName val="단가표"/>
      <sheetName val="자재"/>
      <sheetName val="구분자"/>
      <sheetName val="그림"/>
      <sheetName val="그림2"/>
      <sheetName val="p원가"/>
      <sheetName val="건축공사실행"/>
      <sheetName val="Sheet4"/>
      <sheetName val="노임"/>
      <sheetName val="직노"/>
    </sheetNames>
    <sheetDataSet>
      <sheetData sheetId="0"/>
      <sheetData sheetId="1"/>
      <sheetData sheetId="2"/>
      <sheetData sheetId="3">
        <row r="3">
          <cell r="P3">
            <v>3</v>
          </cell>
        </row>
      </sheetData>
      <sheetData sheetId="4">
        <row r="3">
          <cell r="P3">
            <v>3</v>
          </cell>
        </row>
      </sheetData>
      <sheetData sheetId="5">
        <row r="3">
          <cell r="P3">
            <v>1</v>
          </cell>
        </row>
      </sheetData>
      <sheetData sheetId="6">
        <row r="3">
          <cell r="P3">
            <v>1</v>
          </cell>
        </row>
      </sheetData>
      <sheetData sheetId="7"/>
      <sheetData sheetId="8"/>
      <sheetData sheetId="9"/>
      <sheetData sheetId="10"/>
      <sheetData sheetId="11"/>
      <sheetData sheetId="12"/>
      <sheetData sheetId="13"/>
      <sheetData sheetId="14">
        <row r="1">
          <cell r="B1" t="str">
            <v>2짝대칭</v>
          </cell>
        </row>
      </sheetData>
      <sheetData sheetId="15">
        <row r="1">
          <cell r="B1" t="str">
            <v>소형단창</v>
          </cell>
        </row>
      </sheetData>
      <sheetData sheetId="16"/>
      <sheetData sheetId="17" refreshError="1"/>
      <sheetData sheetId="18" refreshError="1"/>
      <sheetData sheetId="19" refreshError="1"/>
      <sheetData sheetId="20" refreshError="1"/>
    </sheetDataSet>
  </externalBook>
</externalLink>
</file>

<file path=xl/externalLinks/externalLink66.xml><?xml version="1.0" encoding="utf-8"?>
<externalLink xmlns="http://schemas.openxmlformats.org/spreadsheetml/2006/main">
  <externalBook xmlns:r="http://schemas.openxmlformats.org/officeDocument/2006/relationships" r:id="rId1">
    <sheetNames>
      <sheetName val="메뉴얼"/>
      <sheetName val="총괄집계표"/>
      <sheetName val="업뎃"/>
      <sheetName val="총목록"/>
      <sheetName val="결과"/>
      <sheetName val="구성"/>
      <sheetName val="직재틀"/>
      <sheetName val="간재틀"/>
      <sheetName val="간재창"/>
      <sheetName val="작업설틀"/>
      <sheetName val="단가표"/>
      <sheetName val="직노"/>
      <sheetName val="공수"/>
      <sheetName val="임율"/>
      <sheetName val="경산"/>
      <sheetName val="경배"/>
      <sheetName val="운반1"/>
      <sheetName val="설치산출"/>
      <sheetName val="설치"/>
      <sheetName val="자재"/>
      <sheetName val="구분자"/>
      <sheetName val="그림"/>
      <sheetName val="그림2"/>
      <sheetName val="p원가"/>
      <sheetName val="p직재"/>
      <sheetName val="p수입"/>
      <sheetName val="pCOM"/>
      <sheetName val="p환율표"/>
      <sheetName val="p수율"/>
      <sheetName val="pLOSS"/>
      <sheetName val="p목무늬"/>
      <sheetName val="p단가비교"/>
      <sheetName val="p간재"/>
      <sheetName val="p직노"/>
      <sheetName val="p임율1"/>
      <sheetName val="p임율2"/>
      <sheetName val="p간접노비"/>
      <sheetName val="p경비"/>
      <sheetName val="p제조비율"/>
      <sheetName val="자동산출-합성수지창호산출(최종030814노임변경)"/>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sheetData sheetId="18"/>
      <sheetData sheetId="19"/>
      <sheetData sheetId="20" refreshError="1">
        <row r="3">
          <cell r="B3" t="str">
            <v>가</v>
          </cell>
          <cell r="C3" t="str">
            <v>미서기문-1(대칭)</v>
          </cell>
          <cell r="D3">
            <v>2</v>
          </cell>
          <cell r="G3">
            <v>1</v>
          </cell>
          <cell r="H3" t="str">
            <v>소형단창</v>
          </cell>
          <cell r="I3" t="str">
            <v>BF-96</v>
          </cell>
          <cell r="J3">
            <v>95.5</v>
          </cell>
          <cell r="K3">
            <v>40</v>
          </cell>
          <cell r="L3" t="str">
            <v>SF-80N</v>
          </cell>
          <cell r="M3">
            <v>30</v>
          </cell>
          <cell r="N3">
            <v>49.2</v>
          </cell>
          <cell r="O3">
            <v>9</v>
          </cell>
          <cell r="P3">
            <v>7</v>
          </cell>
          <cell r="Q3">
            <v>7</v>
          </cell>
          <cell r="R3">
            <v>50</v>
          </cell>
        </row>
        <row r="4">
          <cell r="B4" t="str">
            <v>나</v>
          </cell>
          <cell r="C4" t="str">
            <v>미서기문-2(비대칭)</v>
          </cell>
          <cell r="D4">
            <v>1</v>
          </cell>
          <cell r="E4">
            <v>1</v>
          </cell>
          <cell r="G4">
            <v>2</v>
          </cell>
          <cell r="H4" t="str">
            <v>중대형단창</v>
          </cell>
          <cell r="I4" t="str">
            <v>BF-115</v>
          </cell>
          <cell r="J4">
            <v>115.5</v>
          </cell>
          <cell r="K4">
            <v>46</v>
          </cell>
          <cell r="L4" t="str">
            <v>SF-115</v>
          </cell>
          <cell r="M4">
            <v>36</v>
          </cell>
          <cell r="N4">
            <v>57</v>
          </cell>
          <cell r="O4">
            <v>10</v>
          </cell>
          <cell r="P4">
            <v>10</v>
          </cell>
          <cell r="Q4">
            <v>8.5</v>
          </cell>
          <cell r="R4">
            <v>50</v>
          </cell>
        </row>
        <row r="5">
          <cell r="B5" t="str">
            <v>다</v>
          </cell>
          <cell r="C5" t="str">
            <v>3짝 미서기문-1(비대칭)</v>
          </cell>
          <cell r="D5">
            <v>2</v>
          </cell>
          <cell r="E5">
            <v>1</v>
          </cell>
          <cell r="G5">
            <v>3</v>
          </cell>
          <cell r="H5" t="str">
            <v>미서기문</v>
          </cell>
          <cell r="I5" t="str">
            <v>BF-115</v>
          </cell>
          <cell r="J5">
            <v>115.5</v>
          </cell>
          <cell r="K5">
            <v>46</v>
          </cell>
          <cell r="L5" t="str">
            <v>SF-115G</v>
          </cell>
          <cell r="M5">
            <v>36</v>
          </cell>
          <cell r="N5">
            <v>70</v>
          </cell>
          <cell r="O5">
            <v>10</v>
          </cell>
          <cell r="P5">
            <v>10</v>
          </cell>
          <cell r="Q5">
            <v>8.5</v>
          </cell>
          <cell r="R5">
            <v>50</v>
          </cell>
        </row>
        <row r="6">
          <cell r="B6" t="str">
            <v>라</v>
          </cell>
          <cell r="C6" t="str">
            <v>미서기창-1(대칭)</v>
          </cell>
          <cell r="D6">
            <v>2</v>
          </cell>
          <cell r="G6">
            <v>4</v>
          </cell>
          <cell r="H6" t="str">
            <v>소형이중창</v>
          </cell>
          <cell r="I6" t="str">
            <v>BF-184</v>
          </cell>
          <cell r="J6">
            <v>183.5</v>
          </cell>
          <cell r="K6">
            <v>45</v>
          </cell>
          <cell r="L6" t="str">
            <v>SF-80N</v>
          </cell>
          <cell r="M6">
            <v>30</v>
          </cell>
          <cell r="N6">
            <v>49.2</v>
          </cell>
          <cell r="O6">
            <v>9</v>
          </cell>
          <cell r="P6">
            <v>7</v>
          </cell>
          <cell r="Q6">
            <v>7</v>
          </cell>
          <cell r="R6">
            <v>50</v>
          </cell>
        </row>
        <row r="7">
          <cell r="B7" t="str">
            <v>마</v>
          </cell>
          <cell r="C7" t="str">
            <v>미서기창-2(대칭)</v>
          </cell>
          <cell r="D7">
            <v>2</v>
          </cell>
          <cell r="G7">
            <v>5</v>
          </cell>
          <cell r="H7" t="str">
            <v>중대형이중창</v>
          </cell>
          <cell r="I7" t="str">
            <v>BF-225</v>
          </cell>
          <cell r="J7">
            <v>225.5</v>
          </cell>
          <cell r="K7">
            <v>56</v>
          </cell>
          <cell r="L7" t="str">
            <v>SF-115</v>
          </cell>
          <cell r="M7">
            <v>36</v>
          </cell>
          <cell r="N7">
            <v>57</v>
          </cell>
          <cell r="O7">
            <v>10</v>
          </cell>
          <cell r="P7">
            <v>10</v>
          </cell>
          <cell r="Q7">
            <v>8.5</v>
          </cell>
          <cell r="R7">
            <v>50</v>
          </cell>
        </row>
        <row r="8">
          <cell r="B8" t="str">
            <v>바</v>
          </cell>
          <cell r="C8" t="str">
            <v>미서기창-3(대칭)</v>
          </cell>
          <cell r="D8">
            <v>2</v>
          </cell>
          <cell r="G8">
            <v>6</v>
          </cell>
          <cell r="H8" t="str">
            <v>공틀일체형</v>
          </cell>
          <cell r="I8" t="str">
            <v>BF-115W</v>
          </cell>
          <cell r="J8">
            <v>225</v>
          </cell>
          <cell r="K8">
            <v>46</v>
          </cell>
          <cell r="L8" t="str">
            <v>SF-115G</v>
          </cell>
          <cell r="M8">
            <v>36</v>
          </cell>
          <cell r="N8">
            <v>70</v>
          </cell>
          <cell r="O8">
            <v>10</v>
          </cell>
          <cell r="P8">
            <v>10</v>
          </cell>
          <cell r="Q8">
            <v>8.5</v>
          </cell>
          <cell r="R8">
            <v>50</v>
          </cell>
        </row>
        <row r="9">
          <cell r="B9" t="str">
            <v>사</v>
          </cell>
          <cell r="C9" t="str">
            <v>3짝 미서기창-1(비대칭)</v>
          </cell>
          <cell r="D9">
            <v>2</v>
          </cell>
          <cell r="E9">
            <v>1</v>
          </cell>
          <cell r="G9">
            <v>7</v>
          </cell>
          <cell r="H9" t="str">
            <v>프로젝트창(F/P)</v>
          </cell>
          <cell r="I9" t="str">
            <v>FM-60N</v>
          </cell>
          <cell r="J9">
            <v>58</v>
          </cell>
          <cell r="K9">
            <v>56</v>
          </cell>
          <cell r="L9" t="str">
            <v>FF-60N</v>
          </cell>
          <cell r="M9">
            <v>78</v>
          </cell>
          <cell r="N9">
            <v>58</v>
          </cell>
          <cell r="O9">
            <v>30</v>
          </cell>
          <cell r="P9">
            <v>30</v>
          </cell>
          <cell r="Q9">
            <v>30</v>
          </cell>
        </row>
        <row r="10">
          <cell r="B10" t="str">
            <v>아</v>
          </cell>
          <cell r="C10" t="str">
            <v>4짝 미서기창-2(대칭)</v>
          </cell>
          <cell r="D10">
            <v>4</v>
          </cell>
          <cell r="G10">
            <v>8</v>
          </cell>
          <cell r="H10" t="str">
            <v>프로젝트창(P)</v>
          </cell>
          <cell r="I10" t="str">
            <v>FM-60N</v>
          </cell>
          <cell r="J10">
            <v>58</v>
          </cell>
          <cell r="K10">
            <v>56</v>
          </cell>
          <cell r="L10" t="str">
            <v>FF-60N</v>
          </cell>
          <cell r="M10">
            <v>78</v>
          </cell>
          <cell r="N10">
            <v>58</v>
          </cell>
          <cell r="O10">
            <v>30</v>
          </cell>
          <cell r="P10">
            <v>30</v>
          </cell>
          <cell r="Q10">
            <v>30</v>
          </cell>
        </row>
        <row r="11">
          <cell r="B11" t="str">
            <v>자</v>
          </cell>
          <cell r="C11" t="str">
            <v>프로젝트창(F/P)</v>
          </cell>
          <cell r="D11">
            <v>1</v>
          </cell>
          <cell r="G11">
            <v>9</v>
          </cell>
          <cell r="H11" t="str">
            <v>여닫이창</v>
          </cell>
          <cell r="I11" t="str">
            <v>FM-60N</v>
          </cell>
          <cell r="J11">
            <v>58</v>
          </cell>
          <cell r="K11">
            <v>56</v>
          </cell>
          <cell r="L11" t="str">
            <v>FF-60N</v>
          </cell>
          <cell r="M11">
            <v>78</v>
          </cell>
          <cell r="N11">
            <v>58</v>
          </cell>
          <cell r="O11">
            <v>30</v>
          </cell>
          <cell r="P11">
            <v>30</v>
          </cell>
          <cell r="Q11">
            <v>30</v>
          </cell>
        </row>
        <row r="12">
          <cell r="B12" t="str">
            <v>차</v>
          </cell>
          <cell r="C12" t="str">
            <v>프로젝트창(P)</v>
          </cell>
          <cell r="D12">
            <v>1</v>
          </cell>
          <cell r="G12">
            <v>10</v>
          </cell>
          <cell r="H12" t="str">
            <v>고정창</v>
          </cell>
          <cell r="I12" t="str">
            <v>FM-60N</v>
          </cell>
          <cell r="J12">
            <v>58</v>
          </cell>
          <cell r="K12">
            <v>56</v>
          </cell>
          <cell r="L12" t="str">
            <v>FF-60N</v>
          </cell>
          <cell r="M12">
            <v>78</v>
          </cell>
          <cell r="N12">
            <v>58</v>
          </cell>
          <cell r="O12">
            <v>30</v>
          </cell>
          <cell r="P12">
            <v>30</v>
          </cell>
          <cell r="Q12">
            <v>30</v>
          </cell>
        </row>
        <row r="13">
          <cell r="B13" t="str">
            <v>카</v>
          </cell>
          <cell r="C13" t="str">
            <v>여닫이창</v>
          </cell>
          <cell r="D13">
            <v>1</v>
          </cell>
          <cell r="G13">
            <v>11</v>
          </cell>
          <cell r="H13" t="str">
            <v>소형복층단창</v>
          </cell>
          <cell r="I13" t="str">
            <v>BF-96</v>
          </cell>
          <cell r="J13">
            <v>95.5</v>
          </cell>
          <cell r="K13">
            <v>40</v>
          </cell>
          <cell r="L13" t="str">
            <v>SF-115G</v>
          </cell>
          <cell r="M13">
            <v>36</v>
          </cell>
          <cell r="N13">
            <v>70</v>
          </cell>
          <cell r="O13">
            <v>15</v>
          </cell>
          <cell r="P13">
            <v>10</v>
          </cell>
          <cell r="Q13">
            <v>8.5</v>
          </cell>
        </row>
        <row r="14">
          <cell r="B14" t="str">
            <v>타</v>
          </cell>
          <cell r="C14" t="str">
            <v>고정창</v>
          </cell>
          <cell r="G14">
            <v>12</v>
          </cell>
          <cell r="H14" t="str">
            <v>중대형복층단창</v>
          </cell>
          <cell r="I14" t="str">
            <v>BF-115W</v>
          </cell>
          <cell r="J14">
            <v>225</v>
          </cell>
          <cell r="K14">
            <v>46</v>
          </cell>
          <cell r="L14" t="str">
            <v>SF-115G</v>
          </cell>
          <cell r="M14">
            <v>36</v>
          </cell>
          <cell r="N14">
            <v>70</v>
          </cell>
          <cell r="O14">
            <v>10</v>
          </cell>
          <cell r="P14">
            <v>10</v>
          </cell>
          <cell r="Q14">
            <v>8.5</v>
          </cell>
          <cell r="R14">
            <v>50</v>
          </cell>
        </row>
        <row r="15">
          <cell r="B15" t="str">
            <v>파</v>
          </cell>
          <cell r="C15" t="str">
            <v>고정&amp;미서기창</v>
          </cell>
          <cell r="D15">
            <v>1</v>
          </cell>
          <cell r="G15">
            <v>13</v>
          </cell>
          <cell r="H15" t="str">
            <v>고정&amp;미서기창</v>
          </cell>
          <cell r="I15" t="str">
            <v>BF-115</v>
          </cell>
          <cell r="J15">
            <v>115.5</v>
          </cell>
          <cell r="K15">
            <v>46</v>
          </cell>
          <cell r="L15" t="str">
            <v>SF-115</v>
          </cell>
          <cell r="M15">
            <v>36</v>
          </cell>
          <cell r="N15">
            <v>57</v>
          </cell>
          <cell r="O15">
            <v>13</v>
          </cell>
          <cell r="P15">
            <v>10</v>
          </cell>
          <cell r="Q15">
            <v>8.5</v>
          </cell>
        </row>
        <row r="16">
          <cell r="B16" t="str">
            <v>하</v>
          </cell>
          <cell r="C16" t="str">
            <v>공틀</v>
          </cell>
          <cell r="G16">
            <v>14</v>
          </cell>
          <cell r="H16" t="str">
            <v>발코니외부창호</v>
          </cell>
          <cell r="I16" t="str">
            <v>BF-115RB</v>
          </cell>
          <cell r="J16">
            <v>115.5</v>
          </cell>
          <cell r="K16">
            <v>58</v>
          </cell>
          <cell r="L16" t="str">
            <v>SF-115B</v>
          </cell>
          <cell r="M16">
            <v>40</v>
          </cell>
          <cell r="N16">
            <v>81</v>
          </cell>
          <cell r="O16">
            <v>18</v>
          </cell>
          <cell r="P16">
            <v>10</v>
          </cell>
          <cell r="Q16">
            <v>8.5</v>
          </cell>
        </row>
        <row r="17">
          <cell r="G17">
            <v>15</v>
          </cell>
          <cell r="H17" t="str">
            <v>공틀</v>
          </cell>
          <cell r="I17" t="str">
            <v>JF-150</v>
          </cell>
          <cell r="J17">
            <v>150</v>
          </cell>
          <cell r="K17">
            <v>20</v>
          </cell>
        </row>
        <row r="22">
          <cell r="J22" t="str">
            <v>소형단창</v>
          </cell>
          <cell r="L22" t="str">
            <v>백색바</v>
          </cell>
          <cell r="M22" t="str">
            <v>없슴</v>
          </cell>
        </row>
        <row r="23">
          <cell r="J23" t="str">
            <v>중대형단창</v>
          </cell>
          <cell r="L23" t="str">
            <v>목무늬</v>
          </cell>
          <cell r="M23" t="str">
            <v>있슴(1개)</v>
          </cell>
        </row>
        <row r="24">
          <cell r="J24" t="str">
            <v>미서기문</v>
          </cell>
          <cell r="M24" t="str">
            <v>있슴(2개)</v>
          </cell>
        </row>
        <row r="25">
          <cell r="J25" t="str">
            <v>소형이중창</v>
          </cell>
        </row>
        <row r="26">
          <cell r="J26" t="str">
            <v>중대형이중창</v>
          </cell>
        </row>
        <row r="27">
          <cell r="J27" t="str">
            <v>공틀일체형</v>
          </cell>
        </row>
        <row r="28">
          <cell r="J28" t="str">
            <v>프로젝트창(F/P)</v>
          </cell>
        </row>
        <row r="29">
          <cell r="J29" t="str">
            <v>프로젝트창(P)</v>
          </cell>
        </row>
        <row r="30">
          <cell r="J30" t="str">
            <v>여닫이창</v>
          </cell>
        </row>
        <row r="31">
          <cell r="J31" t="str">
            <v>고정창</v>
          </cell>
        </row>
        <row r="32">
          <cell r="J32" t="str">
            <v>소형복층단창</v>
          </cell>
        </row>
        <row r="33">
          <cell r="J33" t="str">
            <v>중대형복층단창</v>
          </cell>
        </row>
        <row r="34">
          <cell r="J34" t="str">
            <v>고정&amp;미서기창</v>
          </cell>
        </row>
        <row r="35">
          <cell r="J35" t="str">
            <v>발코니외부창호</v>
          </cell>
        </row>
        <row r="36">
          <cell r="J36" t="str">
            <v>공틀</v>
          </cell>
        </row>
      </sheetData>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7.xml><?xml version="1.0" encoding="utf-8"?>
<externalLink xmlns="http://schemas.openxmlformats.org/spreadsheetml/2006/main">
  <externalBook xmlns:r="http://schemas.openxmlformats.org/officeDocument/2006/relationships" r:id="rId1">
    <sheetNames>
      <sheetName val="메뉴얼"/>
      <sheetName val="업뎃"/>
      <sheetName val="총괄집계표"/>
      <sheetName val="구성1"/>
      <sheetName val="구성2"/>
      <sheetName val="구성3"/>
      <sheetName val="구성4"/>
      <sheetName val="결과(PP백색)"/>
      <sheetName val="결과(PP목무늬)"/>
      <sheetName val="결과(PW백색)"/>
      <sheetName val="결과(PW목무늬)"/>
      <sheetName val="단가표"/>
      <sheetName val="자재"/>
      <sheetName val="구분자"/>
      <sheetName val="그림"/>
      <sheetName val="그림2"/>
      <sheetName val="p원가"/>
      <sheetName val="밤범용방충망"/>
    </sheetNames>
    <sheetDataSet>
      <sheetData sheetId="0" refreshError="1"/>
      <sheetData sheetId="1" refreshError="1"/>
      <sheetData sheetId="2" refreshError="1"/>
      <sheetData sheetId="3" refreshError="1">
        <row r="3">
          <cell r="P3">
            <v>6</v>
          </cell>
        </row>
        <row r="25">
          <cell r="V25">
            <v>2</v>
          </cell>
        </row>
      </sheetData>
      <sheetData sheetId="4" refreshError="1">
        <row r="3">
          <cell r="P3">
            <v>6</v>
          </cell>
        </row>
      </sheetData>
      <sheetData sheetId="5" refreshError="1">
        <row r="3">
          <cell r="P3">
            <v>5</v>
          </cell>
        </row>
      </sheetData>
      <sheetData sheetId="6" refreshError="1">
        <row r="3">
          <cell r="P3">
            <v>5</v>
          </cell>
        </row>
      </sheetData>
      <sheetData sheetId="7" refreshError="1"/>
      <sheetData sheetId="8" refreshError="1"/>
      <sheetData sheetId="9" refreshError="1"/>
      <sheetData sheetId="10" refreshError="1"/>
      <sheetData sheetId="11"/>
      <sheetData sheetId="12"/>
      <sheetData sheetId="13"/>
      <sheetData sheetId="14" refreshError="1">
        <row r="1">
          <cell r="B1" t="str">
            <v>2짝대칭</v>
          </cell>
        </row>
        <row r="2">
          <cell r="B2" t="str">
            <v>2짝비대칭</v>
          </cell>
        </row>
        <row r="3">
          <cell r="B3" t="str">
            <v>3짝비대칭</v>
          </cell>
        </row>
        <row r="4">
          <cell r="B4" t="str">
            <v>4짝대칭</v>
          </cell>
        </row>
        <row r="5">
          <cell r="B5" t="str">
            <v>고정&amp;프로젝트</v>
          </cell>
        </row>
        <row r="6">
          <cell r="B6" t="str">
            <v>프로젝트</v>
          </cell>
        </row>
        <row r="7">
          <cell r="B7" t="str">
            <v>여닫이</v>
          </cell>
        </row>
        <row r="8">
          <cell r="B8" t="str">
            <v>고정&amp;미서기</v>
          </cell>
        </row>
        <row r="9">
          <cell r="B9" t="str">
            <v>침실미닫이(2/3)</v>
          </cell>
        </row>
        <row r="10">
          <cell r="B10" t="str">
            <v>침실미닫이(2/4)</v>
          </cell>
        </row>
        <row r="11">
          <cell r="B11" t="str">
            <v>고정창</v>
          </cell>
        </row>
        <row r="12">
          <cell r="B12" t="str">
            <v>공틀</v>
          </cell>
        </row>
      </sheetData>
      <sheetData sheetId="15" refreshError="1">
        <row r="1">
          <cell r="B1" t="str">
            <v>소형단창</v>
          </cell>
        </row>
        <row r="2">
          <cell r="B2" t="str">
            <v>중대형단창</v>
          </cell>
        </row>
        <row r="3">
          <cell r="B3" t="str">
            <v>소형이중창</v>
          </cell>
        </row>
        <row r="4">
          <cell r="B4" t="str">
            <v>중대형이중창</v>
          </cell>
        </row>
        <row r="5">
          <cell r="B5" t="str">
            <v>미서기문</v>
          </cell>
        </row>
        <row r="6">
          <cell r="B6" t="str">
            <v>일반형평레일</v>
          </cell>
        </row>
        <row r="7">
          <cell r="B7" t="str">
            <v>소형복층단창</v>
          </cell>
        </row>
        <row r="8">
          <cell r="B8" t="str">
            <v>중대형복층단창</v>
          </cell>
        </row>
        <row r="9">
          <cell r="B9" t="str">
            <v>발코니외부창호</v>
          </cell>
        </row>
        <row r="10">
          <cell r="B10" t="str">
            <v>프로젝트창(F/P)</v>
          </cell>
        </row>
        <row r="11">
          <cell r="B11" t="str">
            <v>프로젝트창(P)</v>
          </cell>
        </row>
        <row r="12">
          <cell r="B12" t="str">
            <v>여닫이창</v>
          </cell>
        </row>
        <row r="13">
          <cell r="B13" t="str">
            <v>고정&amp;미서기창</v>
          </cell>
        </row>
        <row r="14">
          <cell r="B14" t="str">
            <v>침실미닫이</v>
          </cell>
        </row>
        <row r="15">
          <cell r="B15" t="str">
            <v>고정창</v>
          </cell>
        </row>
        <row r="16">
          <cell r="B16" t="str">
            <v>공틀</v>
          </cell>
        </row>
        <row r="17">
          <cell r="B17" t="str">
            <v>공틀일체형</v>
          </cell>
        </row>
        <row r="18">
          <cell r="B18" t="str">
            <v>일반형평레일</v>
          </cell>
        </row>
        <row r="19">
          <cell r="B19" t="str">
            <v>중대형이중창</v>
          </cell>
        </row>
      </sheetData>
      <sheetData sheetId="16" refreshError="1"/>
      <sheetData sheetId="17" refreshError="1"/>
    </sheetDataSet>
  </externalBook>
</externalLink>
</file>

<file path=xl/externalLinks/externalLink68.xml><?xml version="1.0" encoding="utf-8"?>
<externalLink xmlns="http://schemas.openxmlformats.org/spreadsheetml/2006/main">
  <externalBook xmlns:r="http://schemas.openxmlformats.org/officeDocument/2006/relationships" r:id="rId1">
    <sheetNames>
      <sheetName val="본문"/>
      <sheetName val="개요"/>
      <sheetName val="기준"/>
      <sheetName val="재료"/>
      <sheetName val="단가"/>
      <sheetName val="구성1"/>
      <sheetName val="구성2"/>
      <sheetName val="구성3"/>
      <sheetName val="총괄"/>
      <sheetName val="집계"/>
      <sheetName val="원가"/>
      <sheetName val="재집"/>
      <sheetName val="재-틀"/>
      <sheetName val="재-창"/>
      <sheetName val="원-틀"/>
      <sheetName val="원-창"/>
      <sheetName val="짝목록"/>
      <sheetName val="간재-틀"/>
      <sheetName val="간재-창"/>
      <sheetName val="간원-틀"/>
      <sheetName val="간원-창"/>
      <sheetName val="노집"/>
      <sheetName val="노산-틀"/>
      <sheetName val="노산-틀2"/>
      <sheetName val="노산-창"/>
      <sheetName val="간노"/>
      <sheetName val="공수-틀"/>
      <sheetName val="공수-창"/>
      <sheetName val="공수-창2"/>
      <sheetName val="공수-틀2"/>
      <sheetName val="임률"/>
      <sheetName val="경집"/>
      <sheetName val="경산-틀"/>
      <sheetName val="경산-창"/>
      <sheetName val="경배"/>
      <sheetName val="경조"/>
      <sheetName val="경비적용"/>
      <sheetName val="운반"/>
      <sheetName val="운반2"/>
      <sheetName val="운반1"/>
      <sheetName val="일반"/>
      <sheetName val="간노비"/>
      <sheetName val="작업시간"/>
      <sheetName val="근태적용"/>
      <sheetName val="자료1-1"/>
      <sheetName val="자료1-2"/>
      <sheetName val="자료3-1"/>
      <sheetName val="자료3-2"/>
      <sheetName val="설-원가"/>
      <sheetName val="설재-틀"/>
      <sheetName val="설원-틀"/>
      <sheetName val="설치자재"/>
      <sheetName val="일위"/>
      <sheetName val="근태집계"/>
      <sheetName val="직접인원"/>
      <sheetName val="근태"/>
      <sheetName val="절단"/>
      <sheetName val="목절단"/>
      <sheetName val="그림"/>
      <sheetName val="구성4"/>
      <sheetName val="그림2"/>
      <sheetName val="주공-한양2000(수정2)"/>
      <sheetName val="기본사항"/>
      <sheetName val="전신환매도율"/>
      <sheetName val="구분자"/>
      <sheetName val="대가목록"/>
      <sheetName val="노임"/>
      <sheetName val="명세서"/>
      <sheetName val="직노"/>
      <sheetName val="J直材4"/>
      <sheetName val="#REF"/>
      <sheetName val="계획금액"/>
      <sheetName val="분석대장"/>
      <sheetName val="base"/>
      <sheetName val="세부"/>
      <sheetName val="골조시행"/>
      <sheetName val="Sheet1"/>
      <sheetName val="99년신청"/>
      <sheetName val="토목착공이월"/>
      <sheetName val="내역"/>
      <sheetName val="현장별계약현황('98.10.31)"/>
      <sheetName val="단위수량"/>
    </sheetNames>
    <sheetDataSet>
      <sheetData sheetId="0" refreshError="1"/>
      <sheetData sheetId="1" refreshError="1"/>
      <sheetData sheetId="2" refreshError="1"/>
      <sheetData sheetId="3" refreshError="1">
        <row r="7">
          <cell r="K7" t="str">
            <v>F-081R</v>
          </cell>
          <cell r="L7" t="str">
            <v>F-091R</v>
          </cell>
          <cell r="M7" t="str">
            <v>F-041R</v>
          </cell>
          <cell r="N7" t="str">
            <v>DF-082RW</v>
          </cell>
          <cell r="O7" t="str">
            <v>DF-092RW</v>
          </cell>
          <cell r="P7" t="str">
            <v>DF-041RW</v>
          </cell>
        </row>
        <row r="8">
          <cell r="K8" t="str">
            <v>CRS-700</v>
          </cell>
          <cell r="L8" t="str">
            <v>CRS-700</v>
          </cell>
          <cell r="M8" t="str">
            <v>CRS-700</v>
          </cell>
          <cell r="N8" t="str">
            <v>CRS-700</v>
          </cell>
          <cell r="O8" t="str">
            <v>CRS-700</v>
          </cell>
          <cell r="P8" t="str">
            <v>CRS-700</v>
          </cell>
        </row>
        <row r="9">
          <cell r="K9" t="str">
            <v>R/F-0800(1.2t)</v>
          </cell>
          <cell r="L9" t="str">
            <v>R/F-091R(1.2t)</v>
          </cell>
          <cell r="M9" t="str">
            <v>R/F-141R(1.2t)</v>
          </cell>
          <cell r="P9" t="str">
            <v>R/F-141R(1.2t)</v>
          </cell>
        </row>
        <row r="10">
          <cell r="K10" t="str">
            <v>F/S-081</v>
          </cell>
          <cell r="L10" t="str">
            <v>F/S-091</v>
          </cell>
          <cell r="M10" t="str">
            <v>F/S-041</v>
          </cell>
          <cell r="N10" t="str">
            <v>F/S-081</v>
          </cell>
          <cell r="O10" t="str">
            <v>F/S-091</v>
          </cell>
          <cell r="P10" t="str">
            <v>F/S-041</v>
          </cell>
        </row>
        <row r="11">
          <cell r="M11" t="str">
            <v>FILLER 45</v>
          </cell>
          <cell r="P11" t="str">
            <v>FILLER 45</v>
          </cell>
        </row>
        <row r="12">
          <cell r="K12" t="str">
            <v>F/P-080</v>
          </cell>
          <cell r="L12" t="str">
            <v>F/P-090</v>
          </cell>
          <cell r="M12" t="str">
            <v>F/P-040</v>
          </cell>
          <cell r="N12" t="str">
            <v>F/P-080</v>
          </cell>
          <cell r="O12" t="str">
            <v>F/P-090</v>
          </cell>
          <cell r="P12" t="str">
            <v>F/P-040</v>
          </cell>
        </row>
        <row r="15">
          <cell r="K15" t="str">
            <v>370mm</v>
          </cell>
          <cell r="L15" t="str">
            <v>370mm</v>
          </cell>
          <cell r="M15" t="str">
            <v>370mm</v>
          </cell>
          <cell r="N15" t="str">
            <v>370mm</v>
          </cell>
          <cell r="O15" t="str">
            <v>370mm</v>
          </cell>
          <cell r="P15" t="str">
            <v>370mm</v>
          </cell>
        </row>
        <row r="16">
          <cell r="K16" t="str">
            <v>70mm</v>
          </cell>
          <cell r="L16" t="str">
            <v>70mm</v>
          </cell>
          <cell r="M16" t="str">
            <v>70mm</v>
          </cell>
          <cell r="N16" t="str">
            <v>70mm</v>
          </cell>
          <cell r="O16" t="str">
            <v>70mm</v>
          </cell>
          <cell r="P16" t="str">
            <v>70mm</v>
          </cell>
        </row>
        <row r="17">
          <cell r="K17" t="str">
            <v>FC-081R</v>
          </cell>
          <cell r="L17" t="str">
            <v>FC-091R</v>
          </cell>
          <cell r="M17" t="str">
            <v>FC-041R</v>
          </cell>
          <cell r="N17" t="str">
            <v>FC-082R</v>
          </cell>
          <cell r="O17" t="str">
            <v>FC-092R</v>
          </cell>
          <cell r="P17" t="str">
            <v>FC-041R</v>
          </cell>
        </row>
        <row r="18">
          <cell r="K18" t="str">
            <v>600mm</v>
          </cell>
          <cell r="L18" t="str">
            <v>600mm</v>
          </cell>
          <cell r="M18" t="str">
            <v>600mm</v>
          </cell>
          <cell r="N18" t="str">
            <v>600mm</v>
          </cell>
          <cell r="O18" t="str">
            <v>600mm</v>
          </cell>
          <cell r="P18" t="str">
            <v>600mm</v>
          </cell>
        </row>
        <row r="19">
          <cell r="K19" t="str">
            <v>S-0810</v>
          </cell>
          <cell r="L19" t="str">
            <v>S-0910</v>
          </cell>
          <cell r="M19" t="str">
            <v>S-0410W</v>
          </cell>
          <cell r="N19" t="str">
            <v>S-0810W</v>
          </cell>
          <cell r="O19" t="str">
            <v>S-0910W</v>
          </cell>
          <cell r="P19" t="str">
            <v>S-0450W</v>
          </cell>
        </row>
        <row r="21">
          <cell r="K21" t="str">
            <v>GB-0810</v>
          </cell>
          <cell r="L21" t="str">
            <v>GB-0900</v>
          </cell>
          <cell r="M21" t="str">
            <v>GB-0410</v>
          </cell>
          <cell r="N21" t="str">
            <v>GB-0820</v>
          </cell>
          <cell r="O21" t="str">
            <v>GB-0910</v>
          </cell>
          <cell r="P21" t="str">
            <v>GB-0410</v>
          </cell>
        </row>
        <row r="22">
          <cell r="K22" t="str">
            <v>IL-0810</v>
          </cell>
          <cell r="L22" t="str">
            <v>IL-0930</v>
          </cell>
          <cell r="M22" t="str">
            <v>IL-0430W</v>
          </cell>
          <cell r="N22" t="str">
            <v>IL-0810W</v>
          </cell>
          <cell r="O22" t="str">
            <v>IL-0930W</v>
          </cell>
          <cell r="P22" t="str">
            <v>IL-0450W</v>
          </cell>
        </row>
        <row r="23">
          <cell r="K23" t="str">
            <v>IS-0800</v>
          </cell>
          <cell r="L23" t="str">
            <v>IS-0900</v>
          </cell>
          <cell r="M23" t="str">
            <v>IS-0400W</v>
          </cell>
          <cell r="N23" t="str">
            <v>IS-0800W</v>
          </cell>
          <cell r="O23" t="str">
            <v>IS-0900W</v>
          </cell>
          <cell r="P23" t="str">
            <v>IS-0400W</v>
          </cell>
        </row>
        <row r="24">
          <cell r="K24" t="str">
            <v>R/S-0800(1.2t)</v>
          </cell>
          <cell r="L24" t="str">
            <v>R/S-0900(1.2t)</v>
          </cell>
          <cell r="M24" t="str">
            <v>R/S-0400(1.2t)</v>
          </cell>
          <cell r="N24" t="str">
            <v>R/S-0800(1.2t)</v>
          </cell>
          <cell r="O24" t="str">
            <v>R/S-0900(1.2t)</v>
          </cell>
          <cell r="P24" t="str">
            <v>R/S-0450(1.2t)</v>
          </cell>
        </row>
        <row r="25">
          <cell r="K25" t="str">
            <v>ROLLER 081R</v>
          </cell>
          <cell r="L25" t="str">
            <v>ROLLER 091B</v>
          </cell>
          <cell r="M25" t="str">
            <v>ROLLER 041T</v>
          </cell>
          <cell r="N25" t="str">
            <v>ROLLER 081R</v>
          </cell>
          <cell r="O25" t="str">
            <v>ROLLER 091B</v>
          </cell>
          <cell r="P25" t="str">
            <v>ROLLER 045T</v>
          </cell>
        </row>
        <row r="26">
          <cell r="K26" t="str">
            <v>MOH-460</v>
          </cell>
          <cell r="L26" t="str">
            <v>MOH-460</v>
          </cell>
          <cell r="M26" t="str">
            <v>MOH-460</v>
          </cell>
          <cell r="N26" t="str">
            <v>MOH-460</v>
          </cell>
          <cell r="O26" t="str">
            <v>MOH-460</v>
          </cell>
          <cell r="P26" t="str">
            <v>MOH-460</v>
          </cell>
        </row>
        <row r="27">
          <cell r="K27" t="str">
            <v>S/S-081</v>
          </cell>
          <cell r="L27" t="str">
            <v>S/S-091</v>
          </cell>
          <cell r="M27" t="str">
            <v>S/S-091</v>
          </cell>
          <cell r="N27" t="str">
            <v>S/S-081</v>
          </cell>
          <cell r="O27" t="str">
            <v>S/S-091</v>
          </cell>
          <cell r="P27" t="str">
            <v>S/S-045</v>
          </cell>
        </row>
        <row r="29">
          <cell r="K29" t="str">
            <v>70mm</v>
          </cell>
          <cell r="L29" t="str">
            <v>70mm</v>
          </cell>
          <cell r="M29" t="str">
            <v>70mm</v>
          </cell>
          <cell r="N29" t="str">
            <v>70mm</v>
          </cell>
          <cell r="O29" t="str">
            <v>70mm</v>
          </cell>
          <cell r="P29" t="str">
            <v>70mm</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6">
          <cell r="A6">
            <v>42</v>
          </cell>
          <cell r="B6" t="str">
            <v>×</v>
          </cell>
          <cell r="C6">
            <v>24</v>
          </cell>
          <cell r="D6" t="str">
            <v>DP</v>
          </cell>
          <cell r="E6">
            <v>10</v>
          </cell>
          <cell r="F6">
            <v>28</v>
          </cell>
          <cell r="G6">
            <v>66</v>
          </cell>
          <cell r="H6">
            <v>114</v>
          </cell>
          <cell r="I6">
            <v>9</v>
          </cell>
        </row>
        <row r="7">
          <cell r="A7">
            <v>39</v>
          </cell>
          <cell r="B7" t="str">
            <v>×</v>
          </cell>
          <cell r="C7">
            <v>24</v>
          </cell>
          <cell r="D7" t="str">
            <v>DP</v>
          </cell>
          <cell r="E7">
            <v>10</v>
          </cell>
          <cell r="F7">
            <v>26</v>
          </cell>
          <cell r="G7">
            <v>62</v>
          </cell>
          <cell r="H7">
            <v>108</v>
          </cell>
          <cell r="I7">
            <v>8</v>
          </cell>
        </row>
        <row r="8">
          <cell r="A8">
            <v>39</v>
          </cell>
          <cell r="B8" t="str">
            <v>×</v>
          </cell>
          <cell r="C8">
            <v>22</v>
          </cell>
          <cell r="D8" t="str">
            <v>DP</v>
          </cell>
          <cell r="E8">
            <v>18</v>
          </cell>
          <cell r="F8">
            <v>26</v>
          </cell>
          <cell r="G8">
            <v>70</v>
          </cell>
          <cell r="H8">
            <v>132</v>
          </cell>
          <cell r="I8">
            <v>0</v>
          </cell>
        </row>
        <row r="9">
          <cell r="A9">
            <v>36</v>
          </cell>
          <cell r="B9" t="str">
            <v>×</v>
          </cell>
          <cell r="C9">
            <v>24</v>
          </cell>
          <cell r="D9" t="str">
            <v>DP</v>
          </cell>
          <cell r="E9">
            <v>10</v>
          </cell>
          <cell r="F9">
            <v>24</v>
          </cell>
          <cell r="G9">
            <v>58</v>
          </cell>
          <cell r="H9">
            <v>102</v>
          </cell>
          <cell r="I9">
            <v>8</v>
          </cell>
        </row>
        <row r="10">
          <cell r="A10">
            <v>36</v>
          </cell>
          <cell r="B10" t="str">
            <v>×</v>
          </cell>
          <cell r="C10">
            <v>22</v>
          </cell>
          <cell r="D10" t="str">
            <v>DP</v>
          </cell>
          <cell r="E10">
            <v>18</v>
          </cell>
          <cell r="F10">
            <v>24</v>
          </cell>
          <cell r="G10">
            <v>66</v>
          </cell>
          <cell r="H10">
            <v>126</v>
          </cell>
          <cell r="I10">
            <v>0</v>
          </cell>
        </row>
        <row r="11">
          <cell r="A11">
            <v>33</v>
          </cell>
          <cell r="B11" t="str">
            <v>×</v>
          </cell>
          <cell r="C11">
            <v>24</v>
          </cell>
          <cell r="D11" t="str">
            <v>DP</v>
          </cell>
          <cell r="E11">
            <v>10</v>
          </cell>
          <cell r="F11">
            <v>22</v>
          </cell>
          <cell r="G11">
            <v>54</v>
          </cell>
          <cell r="H11">
            <v>96</v>
          </cell>
          <cell r="I11">
            <v>7</v>
          </cell>
        </row>
        <row r="12">
          <cell r="A12">
            <v>33</v>
          </cell>
          <cell r="B12" t="str">
            <v>×</v>
          </cell>
          <cell r="C12">
            <v>22</v>
          </cell>
          <cell r="D12" t="str">
            <v>DP</v>
          </cell>
          <cell r="E12">
            <v>17</v>
          </cell>
          <cell r="F12">
            <v>22</v>
          </cell>
          <cell r="G12">
            <v>61</v>
          </cell>
          <cell r="H12">
            <v>117</v>
          </cell>
          <cell r="I12">
            <v>0</v>
          </cell>
        </row>
        <row r="13">
          <cell r="A13">
            <v>30</v>
          </cell>
          <cell r="B13" t="str">
            <v>×</v>
          </cell>
          <cell r="C13">
            <v>24</v>
          </cell>
          <cell r="D13" t="str">
            <v>DP</v>
          </cell>
          <cell r="E13">
            <v>10</v>
          </cell>
          <cell r="F13">
            <v>20</v>
          </cell>
          <cell r="G13">
            <v>50</v>
          </cell>
          <cell r="H13">
            <v>90</v>
          </cell>
          <cell r="I13">
            <v>6</v>
          </cell>
        </row>
        <row r="14">
          <cell r="A14">
            <v>30</v>
          </cell>
          <cell r="B14" t="str">
            <v>×</v>
          </cell>
          <cell r="C14">
            <v>22</v>
          </cell>
          <cell r="D14" t="str">
            <v>DP</v>
          </cell>
          <cell r="E14">
            <v>16</v>
          </cell>
          <cell r="F14">
            <v>20</v>
          </cell>
          <cell r="G14">
            <v>56</v>
          </cell>
          <cell r="H14">
            <v>108</v>
          </cell>
          <cell r="I14">
            <v>0</v>
          </cell>
        </row>
        <row r="15">
          <cell r="A15">
            <v>27</v>
          </cell>
          <cell r="B15" t="str">
            <v>×</v>
          </cell>
          <cell r="C15">
            <v>24</v>
          </cell>
          <cell r="D15" t="str">
            <v>DP</v>
          </cell>
          <cell r="E15">
            <v>10</v>
          </cell>
          <cell r="F15">
            <v>18</v>
          </cell>
          <cell r="G15">
            <v>46</v>
          </cell>
          <cell r="H15">
            <v>84</v>
          </cell>
          <cell r="I15">
            <v>6</v>
          </cell>
        </row>
        <row r="16">
          <cell r="A16">
            <v>27</v>
          </cell>
          <cell r="B16" t="str">
            <v>×</v>
          </cell>
          <cell r="C16">
            <v>22</v>
          </cell>
          <cell r="D16" t="str">
            <v>DP</v>
          </cell>
          <cell r="E16">
            <v>16</v>
          </cell>
          <cell r="F16">
            <v>18</v>
          </cell>
          <cell r="G16">
            <v>52</v>
          </cell>
          <cell r="H16">
            <v>102</v>
          </cell>
          <cell r="I16">
            <v>0</v>
          </cell>
        </row>
        <row r="17">
          <cell r="A17">
            <v>24</v>
          </cell>
          <cell r="B17" t="str">
            <v>×</v>
          </cell>
          <cell r="C17">
            <v>24</v>
          </cell>
          <cell r="D17" t="str">
            <v>DP</v>
          </cell>
          <cell r="E17">
            <v>5</v>
          </cell>
          <cell r="F17">
            <v>16</v>
          </cell>
          <cell r="G17">
            <v>37</v>
          </cell>
          <cell r="H17">
            <v>63</v>
          </cell>
          <cell r="I17">
            <v>10</v>
          </cell>
        </row>
        <row r="18">
          <cell r="A18">
            <v>24</v>
          </cell>
          <cell r="B18" t="str">
            <v>×</v>
          </cell>
          <cell r="C18">
            <v>22</v>
          </cell>
          <cell r="D18" t="str">
            <v>DP</v>
          </cell>
          <cell r="E18">
            <v>10</v>
          </cell>
          <cell r="F18">
            <v>16</v>
          </cell>
          <cell r="G18">
            <v>42</v>
          </cell>
          <cell r="H18">
            <v>78</v>
          </cell>
          <cell r="I18">
            <v>5</v>
          </cell>
        </row>
        <row r="19">
          <cell r="A19">
            <v>21</v>
          </cell>
          <cell r="B19" t="str">
            <v>×</v>
          </cell>
          <cell r="C19">
            <v>24</v>
          </cell>
          <cell r="D19" t="str">
            <v>DP</v>
          </cell>
          <cell r="E19">
            <v>5</v>
          </cell>
          <cell r="F19">
            <v>14</v>
          </cell>
          <cell r="G19">
            <v>33</v>
          </cell>
          <cell r="H19">
            <v>57</v>
          </cell>
          <cell r="I19">
            <v>10</v>
          </cell>
        </row>
        <row r="20">
          <cell r="A20">
            <v>21</v>
          </cell>
          <cell r="B20" t="str">
            <v>×</v>
          </cell>
          <cell r="C20">
            <v>22</v>
          </cell>
          <cell r="D20" t="str">
            <v>DP</v>
          </cell>
          <cell r="E20">
            <v>10</v>
          </cell>
          <cell r="F20">
            <v>14</v>
          </cell>
          <cell r="G20">
            <v>38</v>
          </cell>
          <cell r="H20">
            <v>72</v>
          </cell>
          <cell r="I20">
            <v>5</v>
          </cell>
        </row>
        <row r="21">
          <cell r="A21">
            <v>18</v>
          </cell>
          <cell r="B21" t="str">
            <v>×</v>
          </cell>
          <cell r="C21">
            <v>24</v>
          </cell>
          <cell r="D21" t="str">
            <v>DP</v>
          </cell>
          <cell r="E21">
            <v>0</v>
          </cell>
          <cell r="F21">
            <v>12</v>
          </cell>
          <cell r="G21">
            <v>24</v>
          </cell>
          <cell r="H21">
            <v>36</v>
          </cell>
          <cell r="I21">
            <v>14</v>
          </cell>
        </row>
        <row r="22">
          <cell r="A22">
            <v>18</v>
          </cell>
          <cell r="B22" t="str">
            <v>×</v>
          </cell>
          <cell r="C22">
            <v>22</v>
          </cell>
          <cell r="D22" t="str">
            <v>DP</v>
          </cell>
          <cell r="E22">
            <v>4</v>
          </cell>
          <cell r="F22">
            <v>12</v>
          </cell>
          <cell r="G22">
            <v>28</v>
          </cell>
          <cell r="H22">
            <v>48</v>
          </cell>
          <cell r="I22">
            <v>10</v>
          </cell>
        </row>
        <row r="23">
          <cell r="A23">
            <v>16</v>
          </cell>
          <cell r="B23" t="str">
            <v>×</v>
          </cell>
          <cell r="C23">
            <v>24</v>
          </cell>
          <cell r="D23" t="str">
            <v>DP</v>
          </cell>
          <cell r="E23">
            <v>0</v>
          </cell>
          <cell r="F23">
            <v>12</v>
          </cell>
          <cell r="G23">
            <v>24</v>
          </cell>
          <cell r="H23">
            <v>36</v>
          </cell>
          <cell r="I23">
            <v>14</v>
          </cell>
        </row>
        <row r="24">
          <cell r="A24">
            <v>16</v>
          </cell>
          <cell r="B24" t="str">
            <v>×</v>
          </cell>
          <cell r="C24">
            <v>22</v>
          </cell>
          <cell r="D24" t="str">
            <v>DP</v>
          </cell>
          <cell r="E24">
            <v>4</v>
          </cell>
          <cell r="F24">
            <v>12</v>
          </cell>
          <cell r="G24">
            <v>28</v>
          </cell>
          <cell r="H24">
            <v>48</v>
          </cell>
          <cell r="I24">
            <v>10</v>
          </cell>
        </row>
        <row r="25">
          <cell r="A25">
            <v>15</v>
          </cell>
          <cell r="B25" t="str">
            <v>×</v>
          </cell>
          <cell r="C25">
            <v>24</v>
          </cell>
          <cell r="D25" t="str">
            <v>DP</v>
          </cell>
          <cell r="E25">
            <v>0</v>
          </cell>
          <cell r="F25">
            <v>10</v>
          </cell>
          <cell r="G25">
            <v>20</v>
          </cell>
          <cell r="H25">
            <v>30</v>
          </cell>
          <cell r="I25">
            <v>13</v>
          </cell>
        </row>
        <row r="26">
          <cell r="A26">
            <v>15</v>
          </cell>
          <cell r="B26" t="str">
            <v>×</v>
          </cell>
          <cell r="C26">
            <v>22</v>
          </cell>
          <cell r="D26" t="str">
            <v>DP</v>
          </cell>
          <cell r="E26">
            <v>3</v>
          </cell>
          <cell r="F26">
            <v>10</v>
          </cell>
          <cell r="G26">
            <v>23</v>
          </cell>
          <cell r="H26">
            <v>39</v>
          </cell>
          <cell r="I26">
            <v>10</v>
          </cell>
        </row>
        <row r="27">
          <cell r="A27">
            <v>15</v>
          </cell>
          <cell r="B27" t="str">
            <v>×</v>
          </cell>
          <cell r="C27">
            <v>21</v>
          </cell>
          <cell r="D27" t="str">
            <v>DP</v>
          </cell>
          <cell r="E27">
            <v>3</v>
          </cell>
          <cell r="F27">
            <v>10</v>
          </cell>
          <cell r="G27">
            <v>23</v>
          </cell>
          <cell r="H27">
            <v>39</v>
          </cell>
          <cell r="I27">
            <v>10</v>
          </cell>
        </row>
        <row r="28">
          <cell r="A28">
            <v>18</v>
          </cell>
          <cell r="B28" t="str">
            <v>×</v>
          </cell>
          <cell r="C28">
            <v>18</v>
          </cell>
          <cell r="D28" t="str">
            <v>DP</v>
          </cell>
          <cell r="E28">
            <v>4</v>
          </cell>
          <cell r="F28">
            <v>12</v>
          </cell>
          <cell r="G28">
            <v>28</v>
          </cell>
          <cell r="H28">
            <v>48</v>
          </cell>
          <cell r="I28">
            <v>8</v>
          </cell>
        </row>
        <row r="29">
          <cell r="A29">
            <v>42</v>
          </cell>
          <cell r="B29" t="str">
            <v>×</v>
          </cell>
          <cell r="C29">
            <v>24</v>
          </cell>
          <cell r="D29" t="str">
            <v>DP</v>
          </cell>
          <cell r="E29">
            <v>10</v>
          </cell>
          <cell r="F29">
            <v>28</v>
          </cell>
          <cell r="G29">
            <v>66</v>
          </cell>
          <cell r="H29">
            <v>114</v>
          </cell>
          <cell r="I29">
            <v>9</v>
          </cell>
        </row>
        <row r="30">
          <cell r="A30">
            <v>30</v>
          </cell>
          <cell r="B30" t="str">
            <v>×</v>
          </cell>
          <cell r="C30">
            <v>24</v>
          </cell>
          <cell r="D30" t="str">
            <v>DP</v>
          </cell>
          <cell r="E30">
            <v>10</v>
          </cell>
          <cell r="F30">
            <v>20</v>
          </cell>
          <cell r="G30">
            <v>50</v>
          </cell>
          <cell r="H30">
            <v>90</v>
          </cell>
          <cell r="I30">
            <v>6</v>
          </cell>
        </row>
        <row r="31">
          <cell r="A31">
            <v>30</v>
          </cell>
          <cell r="B31" t="str">
            <v>×</v>
          </cell>
          <cell r="C31">
            <v>22</v>
          </cell>
          <cell r="D31" t="str">
            <v>DP</v>
          </cell>
          <cell r="E31">
            <v>16</v>
          </cell>
          <cell r="F31">
            <v>20</v>
          </cell>
          <cell r="G31">
            <v>56</v>
          </cell>
          <cell r="H31">
            <v>108</v>
          </cell>
          <cell r="I31">
            <v>0</v>
          </cell>
        </row>
        <row r="32">
          <cell r="A32">
            <v>33</v>
          </cell>
          <cell r="B32" t="str">
            <v>×</v>
          </cell>
          <cell r="C32">
            <v>18</v>
          </cell>
          <cell r="D32" t="str">
            <v>W</v>
          </cell>
          <cell r="E32">
            <v>15</v>
          </cell>
          <cell r="F32">
            <v>0</v>
          </cell>
          <cell r="G32">
            <v>15</v>
          </cell>
          <cell r="H32">
            <v>45</v>
          </cell>
          <cell r="I32">
            <v>7</v>
          </cell>
        </row>
        <row r="33">
          <cell r="A33">
            <v>33</v>
          </cell>
          <cell r="B33" t="str">
            <v>×</v>
          </cell>
          <cell r="C33">
            <v>16</v>
          </cell>
          <cell r="D33" t="str">
            <v>W</v>
          </cell>
          <cell r="E33">
            <v>22</v>
          </cell>
          <cell r="F33">
            <v>0</v>
          </cell>
          <cell r="G33">
            <v>22</v>
          </cell>
          <cell r="H33">
            <v>66</v>
          </cell>
          <cell r="I33">
            <v>0</v>
          </cell>
        </row>
        <row r="34">
          <cell r="A34">
            <v>30</v>
          </cell>
          <cell r="B34" t="str">
            <v>×</v>
          </cell>
          <cell r="C34">
            <v>18</v>
          </cell>
          <cell r="D34" t="str">
            <v>W</v>
          </cell>
          <cell r="E34">
            <v>14</v>
          </cell>
          <cell r="F34">
            <v>0</v>
          </cell>
          <cell r="G34">
            <v>14</v>
          </cell>
          <cell r="H34">
            <v>42</v>
          </cell>
          <cell r="I34">
            <v>6</v>
          </cell>
        </row>
        <row r="35">
          <cell r="A35">
            <v>30</v>
          </cell>
          <cell r="B35" t="str">
            <v>×</v>
          </cell>
          <cell r="C35">
            <v>16</v>
          </cell>
          <cell r="D35" t="str">
            <v>W</v>
          </cell>
          <cell r="E35">
            <v>20</v>
          </cell>
          <cell r="F35">
            <v>0</v>
          </cell>
          <cell r="G35">
            <v>20</v>
          </cell>
          <cell r="H35">
            <v>60</v>
          </cell>
          <cell r="I35">
            <v>0</v>
          </cell>
        </row>
        <row r="36">
          <cell r="A36">
            <v>27</v>
          </cell>
          <cell r="B36" t="str">
            <v>×</v>
          </cell>
          <cell r="C36">
            <v>18</v>
          </cell>
          <cell r="D36" t="str">
            <v>W</v>
          </cell>
          <cell r="E36">
            <v>14</v>
          </cell>
          <cell r="F36">
            <v>0</v>
          </cell>
          <cell r="G36">
            <v>14</v>
          </cell>
          <cell r="H36">
            <v>42</v>
          </cell>
          <cell r="I36">
            <v>6</v>
          </cell>
        </row>
        <row r="37">
          <cell r="A37">
            <v>27</v>
          </cell>
          <cell r="B37" t="str">
            <v>×</v>
          </cell>
          <cell r="C37">
            <v>16</v>
          </cell>
          <cell r="D37" t="str">
            <v>W</v>
          </cell>
          <cell r="E37">
            <v>20</v>
          </cell>
          <cell r="F37">
            <v>0</v>
          </cell>
          <cell r="G37">
            <v>20</v>
          </cell>
          <cell r="H37">
            <v>60</v>
          </cell>
          <cell r="I37">
            <v>0</v>
          </cell>
        </row>
        <row r="38">
          <cell r="A38">
            <v>24</v>
          </cell>
          <cell r="B38" t="str">
            <v>×</v>
          </cell>
          <cell r="C38">
            <v>18</v>
          </cell>
          <cell r="D38" t="str">
            <v>W</v>
          </cell>
          <cell r="E38">
            <v>13</v>
          </cell>
          <cell r="F38">
            <v>0</v>
          </cell>
          <cell r="G38">
            <v>13</v>
          </cell>
          <cell r="H38">
            <v>39</v>
          </cell>
          <cell r="I38">
            <v>5</v>
          </cell>
        </row>
        <row r="39">
          <cell r="A39">
            <v>24</v>
          </cell>
          <cell r="B39" t="str">
            <v>×</v>
          </cell>
          <cell r="C39">
            <v>16</v>
          </cell>
          <cell r="D39" t="str">
            <v>W</v>
          </cell>
          <cell r="E39">
            <v>18</v>
          </cell>
          <cell r="F39">
            <v>0</v>
          </cell>
          <cell r="G39">
            <v>18</v>
          </cell>
          <cell r="H39">
            <v>54</v>
          </cell>
          <cell r="I39">
            <v>0</v>
          </cell>
        </row>
        <row r="40">
          <cell r="A40">
            <v>21</v>
          </cell>
          <cell r="B40" t="str">
            <v>×</v>
          </cell>
          <cell r="C40">
            <v>18</v>
          </cell>
          <cell r="D40" t="str">
            <v>W</v>
          </cell>
          <cell r="E40">
            <v>13</v>
          </cell>
          <cell r="F40">
            <v>0</v>
          </cell>
          <cell r="G40">
            <v>13</v>
          </cell>
          <cell r="H40">
            <v>39</v>
          </cell>
          <cell r="I40">
            <v>5</v>
          </cell>
        </row>
        <row r="41">
          <cell r="A41">
            <v>21</v>
          </cell>
          <cell r="B41" t="str">
            <v>×</v>
          </cell>
          <cell r="C41">
            <v>16</v>
          </cell>
          <cell r="D41" t="str">
            <v>W</v>
          </cell>
          <cell r="E41">
            <v>18</v>
          </cell>
          <cell r="F41">
            <v>0</v>
          </cell>
          <cell r="G41">
            <v>18</v>
          </cell>
          <cell r="H41">
            <v>54</v>
          </cell>
          <cell r="I41">
            <v>0</v>
          </cell>
        </row>
        <row r="42">
          <cell r="A42">
            <v>18</v>
          </cell>
          <cell r="B42" t="str">
            <v>×</v>
          </cell>
          <cell r="C42">
            <v>18</v>
          </cell>
          <cell r="D42" t="str">
            <v>W</v>
          </cell>
          <cell r="E42">
            <v>12</v>
          </cell>
          <cell r="F42">
            <v>0</v>
          </cell>
          <cell r="G42">
            <v>12</v>
          </cell>
          <cell r="H42">
            <v>36</v>
          </cell>
          <cell r="I42">
            <v>4</v>
          </cell>
        </row>
        <row r="43">
          <cell r="A43">
            <v>18</v>
          </cell>
          <cell r="B43" t="str">
            <v>×</v>
          </cell>
          <cell r="C43">
            <v>16</v>
          </cell>
          <cell r="D43" t="str">
            <v>W</v>
          </cell>
          <cell r="E43">
            <v>16</v>
          </cell>
          <cell r="F43">
            <v>0</v>
          </cell>
          <cell r="G43">
            <v>16</v>
          </cell>
          <cell r="H43">
            <v>48</v>
          </cell>
          <cell r="I43">
            <v>0</v>
          </cell>
        </row>
        <row r="44">
          <cell r="A44">
            <v>15</v>
          </cell>
          <cell r="B44" t="str">
            <v>×</v>
          </cell>
          <cell r="C44">
            <v>18</v>
          </cell>
          <cell r="D44" t="str">
            <v>W</v>
          </cell>
          <cell r="E44">
            <v>11</v>
          </cell>
          <cell r="F44">
            <v>0</v>
          </cell>
          <cell r="G44">
            <v>11</v>
          </cell>
          <cell r="H44">
            <v>33</v>
          </cell>
          <cell r="I44">
            <v>3</v>
          </cell>
        </row>
        <row r="45">
          <cell r="A45">
            <v>15</v>
          </cell>
          <cell r="B45" t="str">
            <v>×</v>
          </cell>
          <cell r="C45">
            <v>16</v>
          </cell>
          <cell r="D45" t="str">
            <v>W</v>
          </cell>
          <cell r="E45">
            <v>14</v>
          </cell>
          <cell r="F45">
            <v>0</v>
          </cell>
          <cell r="G45">
            <v>14</v>
          </cell>
          <cell r="H45">
            <v>42</v>
          </cell>
          <cell r="I45">
            <v>0</v>
          </cell>
        </row>
        <row r="46">
          <cell r="A46">
            <v>21</v>
          </cell>
          <cell r="B46" t="str">
            <v>×</v>
          </cell>
          <cell r="C46">
            <v>13</v>
          </cell>
          <cell r="D46" t="str">
            <v>W</v>
          </cell>
          <cell r="E46">
            <v>16</v>
          </cell>
          <cell r="F46">
            <v>0</v>
          </cell>
          <cell r="G46">
            <v>16</v>
          </cell>
          <cell r="H46">
            <v>48</v>
          </cell>
          <cell r="I46">
            <v>0</v>
          </cell>
        </row>
        <row r="47">
          <cell r="A47">
            <v>21</v>
          </cell>
          <cell r="B47" t="str">
            <v>×</v>
          </cell>
          <cell r="C47">
            <v>12</v>
          </cell>
          <cell r="D47" t="str">
            <v>W</v>
          </cell>
          <cell r="E47">
            <v>14</v>
          </cell>
          <cell r="F47">
            <v>0</v>
          </cell>
          <cell r="G47">
            <v>14</v>
          </cell>
          <cell r="H47">
            <v>42</v>
          </cell>
          <cell r="I47">
            <v>0</v>
          </cell>
        </row>
        <row r="48">
          <cell r="A48">
            <v>18</v>
          </cell>
          <cell r="B48" t="str">
            <v>×</v>
          </cell>
          <cell r="C48">
            <v>13</v>
          </cell>
          <cell r="D48" t="str">
            <v>W</v>
          </cell>
          <cell r="E48">
            <v>14</v>
          </cell>
          <cell r="F48">
            <v>0</v>
          </cell>
          <cell r="G48">
            <v>14</v>
          </cell>
          <cell r="H48">
            <v>42</v>
          </cell>
          <cell r="I48">
            <v>0</v>
          </cell>
        </row>
        <row r="49">
          <cell r="A49">
            <v>18</v>
          </cell>
          <cell r="B49" t="str">
            <v>×</v>
          </cell>
          <cell r="C49">
            <v>12</v>
          </cell>
          <cell r="D49" t="str">
            <v>W</v>
          </cell>
          <cell r="E49">
            <v>12</v>
          </cell>
          <cell r="F49">
            <v>0</v>
          </cell>
          <cell r="G49">
            <v>12</v>
          </cell>
          <cell r="H49">
            <v>36</v>
          </cell>
          <cell r="I49">
            <v>0</v>
          </cell>
        </row>
        <row r="50">
          <cell r="A50">
            <v>15</v>
          </cell>
          <cell r="B50" t="str">
            <v>×</v>
          </cell>
          <cell r="C50">
            <v>13</v>
          </cell>
          <cell r="D50" t="str">
            <v>W</v>
          </cell>
          <cell r="E50">
            <v>12</v>
          </cell>
          <cell r="F50">
            <v>0</v>
          </cell>
          <cell r="G50">
            <v>12</v>
          </cell>
          <cell r="H50">
            <v>36</v>
          </cell>
          <cell r="I50">
            <v>0</v>
          </cell>
        </row>
        <row r="51">
          <cell r="A51">
            <v>15</v>
          </cell>
          <cell r="B51" t="str">
            <v>×</v>
          </cell>
          <cell r="C51">
            <v>12</v>
          </cell>
          <cell r="D51" t="str">
            <v>W</v>
          </cell>
          <cell r="E51">
            <v>10</v>
          </cell>
          <cell r="F51">
            <v>0</v>
          </cell>
          <cell r="G51">
            <v>10</v>
          </cell>
          <cell r="H51">
            <v>30</v>
          </cell>
          <cell r="I51">
            <v>0</v>
          </cell>
        </row>
        <row r="52">
          <cell r="A52">
            <v>15</v>
          </cell>
          <cell r="B52" t="str">
            <v>×</v>
          </cell>
          <cell r="C52">
            <v>10</v>
          </cell>
          <cell r="D52" t="str">
            <v>W</v>
          </cell>
          <cell r="E52">
            <v>10</v>
          </cell>
          <cell r="F52">
            <v>0</v>
          </cell>
          <cell r="G52">
            <v>10</v>
          </cell>
          <cell r="H52">
            <v>30</v>
          </cell>
          <cell r="I52">
            <v>0</v>
          </cell>
        </row>
        <row r="53">
          <cell r="A53">
            <v>15</v>
          </cell>
          <cell r="B53" t="str">
            <v>×</v>
          </cell>
          <cell r="C53">
            <v>9</v>
          </cell>
          <cell r="D53" t="str">
            <v>W</v>
          </cell>
          <cell r="E53">
            <v>10</v>
          </cell>
          <cell r="F53">
            <v>0</v>
          </cell>
          <cell r="G53">
            <v>10</v>
          </cell>
          <cell r="H53">
            <v>30</v>
          </cell>
          <cell r="I53">
            <v>0</v>
          </cell>
        </row>
        <row r="54">
          <cell r="A54">
            <v>12</v>
          </cell>
          <cell r="B54" t="str">
            <v>×</v>
          </cell>
          <cell r="C54">
            <v>10</v>
          </cell>
          <cell r="D54" t="str">
            <v>W</v>
          </cell>
          <cell r="E54">
            <v>8</v>
          </cell>
          <cell r="F54">
            <v>0</v>
          </cell>
          <cell r="G54">
            <v>8</v>
          </cell>
          <cell r="H54">
            <v>24</v>
          </cell>
          <cell r="I54">
            <v>0</v>
          </cell>
        </row>
        <row r="55">
          <cell r="A55">
            <v>12</v>
          </cell>
          <cell r="B55" t="str">
            <v>×</v>
          </cell>
          <cell r="C55">
            <v>9</v>
          </cell>
          <cell r="D55" t="str">
            <v>W</v>
          </cell>
          <cell r="E55">
            <v>8</v>
          </cell>
          <cell r="F55">
            <v>0</v>
          </cell>
          <cell r="G55">
            <v>8</v>
          </cell>
          <cell r="H55">
            <v>24</v>
          </cell>
          <cell r="I55">
            <v>0</v>
          </cell>
        </row>
        <row r="56">
          <cell r="A56">
            <v>15</v>
          </cell>
          <cell r="B56" t="str">
            <v>×</v>
          </cell>
          <cell r="C56">
            <v>6</v>
          </cell>
          <cell r="D56" t="str">
            <v>W</v>
          </cell>
          <cell r="E56">
            <v>8</v>
          </cell>
          <cell r="F56">
            <v>0</v>
          </cell>
          <cell r="G56">
            <v>8</v>
          </cell>
          <cell r="H56">
            <v>24</v>
          </cell>
          <cell r="I56">
            <v>0</v>
          </cell>
        </row>
        <row r="57">
          <cell r="A57">
            <v>12</v>
          </cell>
          <cell r="B57" t="str">
            <v>×</v>
          </cell>
          <cell r="C57">
            <v>6</v>
          </cell>
          <cell r="D57" t="str">
            <v>W</v>
          </cell>
          <cell r="E57">
            <v>0</v>
          </cell>
          <cell r="F57">
            <v>0</v>
          </cell>
          <cell r="G57">
            <v>0</v>
          </cell>
          <cell r="H57">
            <v>0</v>
          </cell>
          <cell r="I57">
            <v>6</v>
          </cell>
        </row>
        <row r="58">
          <cell r="A58">
            <v>9</v>
          </cell>
          <cell r="B58" t="str">
            <v>×</v>
          </cell>
          <cell r="C58">
            <v>6</v>
          </cell>
          <cell r="D58" t="str">
            <v>W</v>
          </cell>
          <cell r="E58">
            <v>6</v>
          </cell>
          <cell r="F58">
            <v>0</v>
          </cell>
          <cell r="G58">
            <v>6</v>
          </cell>
          <cell r="H58">
            <v>18</v>
          </cell>
          <cell r="I58">
            <v>0</v>
          </cell>
        </row>
        <row r="59">
          <cell r="A59">
            <v>15</v>
          </cell>
          <cell r="B59" t="str">
            <v>×</v>
          </cell>
          <cell r="C59">
            <v>4</v>
          </cell>
          <cell r="D59" t="str">
            <v>W</v>
          </cell>
          <cell r="E59">
            <v>8</v>
          </cell>
          <cell r="F59">
            <v>0</v>
          </cell>
          <cell r="G59">
            <v>8</v>
          </cell>
          <cell r="H59">
            <v>24</v>
          </cell>
          <cell r="I59">
            <v>0</v>
          </cell>
        </row>
        <row r="60">
          <cell r="A60">
            <v>12</v>
          </cell>
          <cell r="B60" t="str">
            <v>×</v>
          </cell>
          <cell r="C60">
            <v>4</v>
          </cell>
          <cell r="D60" t="str">
            <v>W</v>
          </cell>
          <cell r="E60">
            <v>0</v>
          </cell>
          <cell r="F60">
            <v>0</v>
          </cell>
          <cell r="G60">
            <v>0</v>
          </cell>
          <cell r="H60">
            <v>0</v>
          </cell>
          <cell r="I60">
            <v>6</v>
          </cell>
        </row>
        <row r="61">
          <cell r="A61">
            <v>9</v>
          </cell>
          <cell r="B61" t="str">
            <v>×</v>
          </cell>
          <cell r="C61">
            <v>4</v>
          </cell>
          <cell r="D61" t="str">
            <v>W</v>
          </cell>
          <cell r="E61">
            <v>6</v>
          </cell>
          <cell r="F61">
            <v>0</v>
          </cell>
          <cell r="G61">
            <v>6</v>
          </cell>
          <cell r="H61">
            <v>18</v>
          </cell>
          <cell r="I61">
            <v>0</v>
          </cell>
        </row>
        <row r="62">
          <cell r="A62">
            <v>6</v>
          </cell>
          <cell r="B62" t="str">
            <v>×</v>
          </cell>
          <cell r="C62">
            <v>6</v>
          </cell>
          <cell r="D62" t="str">
            <v>W</v>
          </cell>
          <cell r="E62">
            <v>4</v>
          </cell>
          <cell r="F62">
            <v>0</v>
          </cell>
          <cell r="G62">
            <v>4</v>
          </cell>
          <cell r="H62">
            <v>12</v>
          </cell>
          <cell r="I62">
            <v>0</v>
          </cell>
        </row>
        <row r="63">
          <cell r="A63">
            <v>6</v>
          </cell>
          <cell r="B63" t="str">
            <v>×</v>
          </cell>
          <cell r="C63">
            <v>4</v>
          </cell>
          <cell r="D63" t="str">
            <v>W</v>
          </cell>
          <cell r="E63">
            <v>4</v>
          </cell>
          <cell r="F63">
            <v>0</v>
          </cell>
          <cell r="G63">
            <v>4</v>
          </cell>
          <cell r="H63">
            <v>12</v>
          </cell>
          <cell r="I63">
            <v>0</v>
          </cell>
        </row>
        <row r="64">
          <cell r="A64">
            <v>33</v>
          </cell>
          <cell r="B64" t="str">
            <v>×</v>
          </cell>
          <cell r="C64">
            <v>18</v>
          </cell>
          <cell r="D64" t="str">
            <v>W</v>
          </cell>
          <cell r="E64">
            <v>15</v>
          </cell>
          <cell r="F64">
            <v>0</v>
          </cell>
          <cell r="G64">
            <v>15</v>
          </cell>
          <cell r="H64">
            <v>45</v>
          </cell>
          <cell r="I64">
            <v>7</v>
          </cell>
        </row>
        <row r="65">
          <cell r="A65">
            <v>33</v>
          </cell>
          <cell r="B65" t="str">
            <v>×</v>
          </cell>
          <cell r="C65">
            <v>16</v>
          </cell>
          <cell r="D65" t="str">
            <v>W</v>
          </cell>
          <cell r="E65">
            <v>22</v>
          </cell>
          <cell r="F65">
            <v>0</v>
          </cell>
          <cell r="G65">
            <v>22</v>
          </cell>
          <cell r="H65">
            <v>66</v>
          </cell>
          <cell r="I65">
            <v>0</v>
          </cell>
        </row>
        <row r="66">
          <cell r="A66">
            <v>30</v>
          </cell>
          <cell r="B66" t="str">
            <v>×</v>
          </cell>
          <cell r="C66">
            <v>18</v>
          </cell>
          <cell r="D66" t="str">
            <v>W</v>
          </cell>
          <cell r="E66">
            <v>14</v>
          </cell>
          <cell r="F66">
            <v>0</v>
          </cell>
          <cell r="G66">
            <v>14</v>
          </cell>
          <cell r="H66">
            <v>42</v>
          </cell>
          <cell r="I66">
            <v>6</v>
          </cell>
        </row>
        <row r="67">
          <cell r="A67">
            <v>30</v>
          </cell>
          <cell r="B67" t="str">
            <v>×</v>
          </cell>
          <cell r="C67">
            <v>16</v>
          </cell>
          <cell r="D67" t="str">
            <v>W</v>
          </cell>
          <cell r="E67">
            <v>20</v>
          </cell>
          <cell r="F67">
            <v>0</v>
          </cell>
          <cell r="G67">
            <v>20</v>
          </cell>
          <cell r="H67">
            <v>60</v>
          </cell>
          <cell r="I67">
            <v>0</v>
          </cell>
        </row>
        <row r="68">
          <cell r="A68">
            <v>27</v>
          </cell>
          <cell r="B68" t="str">
            <v>×</v>
          </cell>
          <cell r="C68">
            <v>18</v>
          </cell>
          <cell r="D68" t="str">
            <v>W</v>
          </cell>
          <cell r="E68">
            <v>14</v>
          </cell>
          <cell r="F68">
            <v>0</v>
          </cell>
          <cell r="G68">
            <v>14</v>
          </cell>
          <cell r="H68">
            <v>42</v>
          </cell>
          <cell r="I68">
            <v>6</v>
          </cell>
        </row>
        <row r="69">
          <cell r="A69">
            <v>27</v>
          </cell>
          <cell r="B69" t="str">
            <v>×</v>
          </cell>
          <cell r="C69">
            <v>16</v>
          </cell>
          <cell r="D69" t="str">
            <v>W</v>
          </cell>
          <cell r="E69">
            <v>20</v>
          </cell>
          <cell r="F69">
            <v>0</v>
          </cell>
          <cell r="G69">
            <v>20</v>
          </cell>
          <cell r="H69">
            <v>60</v>
          </cell>
          <cell r="I69">
            <v>0</v>
          </cell>
        </row>
        <row r="70">
          <cell r="A70">
            <v>24</v>
          </cell>
          <cell r="B70" t="str">
            <v>×</v>
          </cell>
          <cell r="C70">
            <v>18</v>
          </cell>
          <cell r="D70" t="str">
            <v>W</v>
          </cell>
          <cell r="E70">
            <v>13</v>
          </cell>
          <cell r="F70">
            <v>0</v>
          </cell>
          <cell r="G70">
            <v>13</v>
          </cell>
          <cell r="H70">
            <v>39</v>
          </cell>
          <cell r="I70">
            <v>5</v>
          </cell>
        </row>
        <row r="71">
          <cell r="A71">
            <v>6</v>
          </cell>
          <cell r="B71" t="str">
            <v>×</v>
          </cell>
          <cell r="C71">
            <v>12</v>
          </cell>
          <cell r="D71" t="str">
            <v>W</v>
          </cell>
          <cell r="E71">
            <v>6</v>
          </cell>
          <cell r="F71">
            <v>0</v>
          </cell>
          <cell r="G71">
            <v>6</v>
          </cell>
          <cell r="H71">
            <v>18</v>
          </cell>
          <cell r="I71">
            <v>0</v>
          </cell>
        </row>
        <row r="72">
          <cell r="A72">
            <v>5.6</v>
          </cell>
          <cell r="B72" t="str">
            <v>×</v>
          </cell>
          <cell r="C72">
            <v>12</v>
          </cell>
          <cell r="D72" t="str">
            <v>W</v>
          </cell>
          <cell r="E72">
            <v>6</v>
          </cell>
          <cell r="F72">
            <v>0</v>
          </cell>
          <cell r="G72">
            <v>6</v>
          </cell>
          <cell r="H72">
            <v>18</v>
          </cell>
          <cell r="I72">
            <v>0</v>
          </cell>
        </row>
      </sheetData>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69.xml><?xml version="1.0" encoding="utf-8"?>
<externalLink xmlns="http://schemas.openxmlformats.org/spreadsheetml/2006/main">
  <externalBook xmlns:r="http://schemas.openxmlformats.org/officeDocument/2006/relationships" r:id="rId1">
    <sheetNames>
      <sheetName val="I一般比"/>
      <sheetName val="설직재-1"/>
      <sheetName val="N賃率-職"/>
      <sheetName val="일위"/>
      <sheetName val="20관리비율"/>
      <sheetName val="#REF"/>
      <sheetName val="직노"/>
      <sheetName val="노임"/>
      <sheetName val="Sheet1"/>
      <sheetName val="제경집계"/>
      <sheetName val="표지"/>
      <sheetName val="총괄집계표"/>
      <sheetName val="J直材4"/>
      <sheetName val="이토변실"/>
      <sheetName val="단"/>
      <sheetName val="경율산정.XLS"/>
      <sheetName val="증감대비"/>
      <sheetName val="물집"/>
      <sheetName val="일위대가(가설)"/>
      <sheetName val="공조기휀"/>
      <sheetName val="2000전체분"/>
      <sheetName val="2000년1차"/>
      <sheetName val="CT "/>
      <sheetName val="내역서"/>
      <sheetName val="재료"/>
      <sheetName val="설치자재"/>
      <sheetName val="단위수량"/>
      <sheetName val="일위대가목록 "/>
      <sheetName val="기초자료"/>
      <sheetName val="C-노임단가"/>
      <sheetName val="건축내역"/>
      <sheetName val="정류기"/>
      <sheetName val="날개벽"/>
      <sheetName val="원가 (2)"/>
      <sheetName val="수량산출"/>
      <sheetName val="Sump,Pit,MH"/>
      <sheetName val="부표총괄"/>
      <sheetName val="직재"/>
      <sheetName val="굴착현장"/>
      <sheetName val="일위대가"/>
      <sheetName val="밸브설치"/>
      <sheetName val="내역"/>
      <sheetName val="노임단가"/>
      <sheetName val="96노임기준"/>
      <sheetName val="조건표"/>
      <sheetName val="재정비직인"/>
      <sheetName val="재정비내역"/>
      <sheetName val="지적고시내역"/>
      <sheetName val="노무비"/>
      <sheetName val="갑지"/>
      <sheetName val="집계표"/>
      <sheetName val="총괄내역서"/>
      <sheetName val="자재단가"/>
      <sheetName val="단위단가"/>
      <sheetName val="공조기(삭제)"/>
      <sheetName val="기본일위"/>
      <sheetName val="G.R300경비"/>
      <sheetName val="공종목록표"/>
      <sheetName val="일지-H"/>
      <sheetName val="2.대외공문"/>
      <sheetName val="경산"/>
      <sheetName val="을지"/>
      <sheetName val="APT"/>
      <sheetName val="울산자동제어"/>
      <sheetName val="입력"/>
      <sheetName val="화재 탐지 설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70.xml><?xml version="1.0" encoding="utf-8"?>
<externalLink xmlns="http://schemas.openxmlformats.org/spreadsheetml/2006/main">
  <externalBook xmlns:r="http://schemas.openxmlformats.org/officeDocument/2006/relationships" r:id="rId1">
    <sheetNames>
      <sheetName val="미드수량"/>
      <sheetName val="등가관장표"/>
      <sheetName val="Tool"/>
    </sheetNames>
    <sheetDataSet>
      <sheetData sheetId="0"/>
      <sheetData sheetId="1" refreshError="1"/>
      <sheetData sheetId="2" refreshError="1"/>
    </sheetDataSet>
  </externalBook>
</externalLink>
</file>

<file path=xl/externalLinks/externalLink71.xml><?xml version="1.0" encoding="utf-8"?>
<externalLink xmlns="http://schemas.openxmlformats.org/spreadsheetml/2006/main">
  <externalBook xmlns:r="http://schemas.openxmlformats.org/officeDocument/2006/relationships" r:id="rId1">
    <sheetNames>
      <sheetName val="OSO아산"/>
      <sheetName val=" 냉각수펌프"/>
      <sheetName val="을지"/>
      <sheetName val="일위대가"/>
      <sheetName val="I一般比"/>
      <sheetName val="증감대비"/>
      <sheetName val=""/>
      <sheetName val="등가관장표"/>
      <sheetName val="미드수량"/>
      <sheetName val="3.공통공사대비"/>
      <sheetName val="횡배수관집현황(2공구)"/>
      <sheetName val="J直材4"/>
      <sheetName val="Sheet6"/>
      <sheetName val="입찰"/>
      <sheetName val="현경"/>
      <sheetName val="내역"/>
      <sheetName val="수수료율표"/>
      <sheetName val="새공통"/>
      <sheetName val="골조시행"/>
      <sheetName val="관리,공감"/>
      <sheetName val="공예을"/>
      <sheetName val="식재인부"/>
      <sheetName val="wall"/>
      <sheetName val="Front"/>
      <sheetName val="내역서(변경)"/>
      <sheetName val="#REF"/>
      <sheetName val="샤워실위생"/>
      <sheetName val="노임이"/>
      <sheetName val="개산공사비"/>
      <sheetName val="4.2유효폭의 계산"/>
      <sheetName val="Baby일위대가"/>
      <sheetName val="공조기휀"/>
      <sheetName val="공주-교대(A1)"/>
      <sheetName val="Macro1"/>
      <sheetName val="공비대비"/>
      <sheetName val="주요기준"/>
      <sheetName val="Sheet1 (2)"/>
      <sheetName val="단가표"/>
      <sheetName val="투찰"/>
      <sheetName val="일위대가(가설)"/>
      <sheetName val="정부노임(2000.상)"/>
      <sheetName val="단가"/>
      <sheetName val="설계서(8)"/>
      <sheetName val="목차"/>
      <sheetName val="수지"/>
      <sheetName val="기초일위"/>
      <sheetName val="공통가설"/>
      <sheetName val="건축공사실행"/>
      <sheetName val="공사비산출내역"/>
      <sheetName val="인사자료총집계"/>
      <sheetName val="기본사항"/>
      <sheetName val="9GNG운반"/>
      <sheetName val="시중노임단가"/>
      <sheetName val="EP0618"/>
      <sheetName val="Sheet1 _2_"/>
      <sheetName val="노임단가"/>
    </sheetNames>
    <definedNames>
      <definedName name="복사"/>
    </defined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2.xml><?xml version="1.0" encoding="utf-8"?>
<externalLink xmlns="http://schemas.openxmlformats.org/spreadsheetml/2006/main">
  <externalBook xmlns:r="http://schemas.openxmlformats.org/officeDocument/2006/relationships" r:id="rId1">
    <sheetNames>
      <sheetName val="C1총괄"/>
      <sheetName val="을지"/>
      <sheetName val=""/>
      <sheetName val="gyun"/>
      <sheetName val="수수료율표"/>
      <sheetName val="4.2유효폭의 계산"/>
      <sheetName val="Sheet1 (2)"/>
      <sheetName val="입찰"/>
      <sheetName val="현경"/>
      <sheetName val="관리,공감"/>
      <sheetName val="저감재산출표 "/>
      <sheetName val="투찰"/>
      <sheetName val="Macro1"/>
      <sheetName val="인사자료총집계"/>
      <sheetName val="#REF"/>
      <sheetName val="전체"/>
      <sheetName val="wall"/>
      <sheetName val="Front"/>
      <sheetName val="내역"/>
      <sheetName val="수지"/>
      <sheetName val="공통가설"/>
      <sheetName val="샤워실위생"/>
      <sheetName val="J直材4"/>
      <sheetName val="Sheet6"/>
      <sheetName val="개산공사비"/>
      <sheetName val="노임"/>
      <sheetName val="노무비"/>
      <sheetName val="인건비"/>
      <sheetName val="Sheet1"/>
      <sheetName val="I一般比"/>
      <sheetName val="남양시작동010313100%"/>
      <sheetName val="건축토목내역"/>
      <sheetName val="증감대비"/>
    </sheetNames>
    <definedNames>
      <definedName name="복사준비"/>
      <definedName name="우로복사"/>
      <definedName name="인쇄"/>
      <definedName name="지우기"/>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3.xml><?xml version="1.0" encoding="utf-8"?>
<externalLink xmlns="http://schemas.openxmlformats.org/spreadsheetml/2006/main">
  <externalBook xmlns:r="http://schemas.openxmlformats.org/officeDocument/2006/relationships" r:id="rId1">
    <sheetNames>
      <sheetName val="코드"/>
      <sheetName val="DATA"/>
      <sheetName val="VXXXXXX"/>
      <sheetName val="4.배관총괄"/>
      <sheetName val="-1.hotair"/>
      <sheetName val="-2.htm"/>
      <sheetName val="-3.hw"/>
      <sheetName val="-4.dope"/>
      <sheetName val="-5.damc"/>
      <sheetName val="-6.dew"/>
      <sheetName val="-7.foil"/>
      <sheetName val="-8.brine"/>
      <sheetName val="-9.2stm"/>
      <sheetName val="-10.7ia"/>
      <sheetName val="-11.7pa"/>
      <sheetName val="-12.cow"/>
      <sheetName val="-13.chw"/>
      <sheetName val="-14.fw"/>
      <sheetName val="-15.air duct"/>
      <sheetName val="-16.UT'Y"/>
      <sheetName val="Sheet1"/>
      <sheetName val="식재인부"/>
      <sheetName val="공사개요"/>
      <sheetName val="예가표"/>
      <sheetName val="실행(표지,갑,을)"/>
      <sheetName val="(1)본선수량집계"/>
      <sheetName val="갑지(추정)"/>
      <sheetName val="총관리비"/>
      <sheetName val="제잡비계산"/>
      <sheetName val="일위대가(가설)"/>
      <sheetName val="형틀공사"/>
      <sheetName val="부대내역"/>
      <sheetName val="입찰"/>
      <sheetName val="현경"/>
      <sheetName val="투찰"/>
      <sheetName val="설계"/>
      <sheetName val="노임"/>
      <sheetName val="원가계산 (2)"/>
      <sheetName val="본공사"/>
      <sheetName val="Total"/>
      <sheetName val="Sheet1 (2)"/>
      <sheetName val="국내조달(통합-1)"/>
      <sheetName val="내역"/>
      <sheetName val="공내역"/>
      <sheetName val="4.2유효폭의 계산"/>
      <sheetName val="입력자료"/>
      <sheetName val="토목"/>
      <sheetName val="노무비단가"/>
      <sheetName val="공통비(전체)"/>
      <sheetName val="일위대가"/>
      <sheetName val="공사비산출내역"/>
      <sheetName val="통장출금액"/>
      <sheetName val="적심사표"/>
      <sheetName val="Xunit (단위환산)"/>
      <sheetName val="대비표(토공1안)"/>
      <sheetName val="표준공사비-조명제외x10%up"/>
      <sheetName val="기초일위"/>
      <sheetName val="갑지_추정_"/>
      <sheetName val="내역서"/>
      <sheetName val="4_배관총괄"/>
      <sheetName val="-1_hotair"/>
      <sheetName val="-2_htm"/>
      <sheetName val="-3_hw"/>
      <sheetName val="-4_dope"/>
      <sheetName val="-5_damc"/>
      <sheetName val="-6_dew"/>
      <sheetName val="-7_foil"/>
      <sheetName val="-8_brine"/>
      <sheetName val="-9_2stm"/>
      <sheetName val="-10_7ia"/>
      <sheetName val="-11_7pa"/>
      <sheetName val="-12_cow"/>
      <sheetName val="-13_chw"/>
      <sheetName val="-14_fw"/>
      <sheetName val="-15_air_duct"/>
      <sheetName val="-16_UT'Y"/>
      <sheetName val="새공통"/>
      <sheetName val="단가"/>
      <sheetName val="은행"/>
      <sheetName val="심의위원명단"/>
      <sheetName val="을-ATYPE"/>
      <sheetName val="단가표"/>
      <sheetName val="I一般比"/>
      <sheetName val="실행내역"/>
      <sheetName val="직노"/>
      <sheetName val="총물량"/>
      <sheetName val="Sheet6"/>
      <sheetName val="SG"/>
      <sheetName val="백호우계수"/>
      <sheetName val="현장경비"/>
      <sheetName val="TIE-IN"/>
      <sheetName val="2-2.매출분석"/>
      <sheetName val="일위대가LIST"/>
      <sheetName val="기본사항"/>
      <sheetName val="개산공사비"/>
      <sheetName val="노무비"/>
      <sheetName val="공조기"/>
      <sheetName val="건축일"/>
      <sheetName val="회사정보"/>
      <sheetName val="입찰안"/>
      <sheetName val="계수시트"/>
      <sheetName val="원가계산서"/>
      <sheetName val="인건비"/>
      <sheetName val="관리,공감"/>
      <sheetName val="1공구 건정토건 토공"/>
      <sheetName val="BID"/>
      <sheetName val="수량산출"/>
      <sheetName val="요율"/>
      <sheetName val="시설물일위"/>
      <sheetName val="계약서"/>
      <sheetName val="전기"/>
      <sheetName val="NP-총정리"/>
      <sheetName val="도근좌표"/>
      <sheetName val="Macro1"/>
      <sheetName val="유림골조"/>
      <sheetName val="gyun"/>
      <sheetName val="Sheet5"/>
      <sheetName val="1월"/>
      <sheetName val="옥룡잡비"/>
      <sheetName val="노임단가"/>
      <sheetName val="자재단가"/>
      <sheetName val="갑지"/>
      <sheetName val="#REF"/>
      <sheetName val="삭제금지단가"/>
      <sheetName val="4_배관총괄1"/>
      <sheetName val="-1_hotair1"/>
      <sheetName val="-2_htm1"/>
      <sheetName val="-3_hw1"/>
      <sheetName val="-4_dope1"/>
      <sheetName val="-5_damc1"/>
      <sheetName val="-6_dew1"/>
      <sheetName val="-7_foil1"/>
      <sheetName val="-8_brine1"/>
      <sheetName val="-9_2stm1"/>
      <sheetName val="-10_7ia1"/>
      <sheetName val="-11_7pa1"/>
      <sheetName val="-12_cow1"/>
      <sheetName val="-13_chw1"/>
      <sheetName val="-14_fw1"/>
      <sheetName val="-15_air_duct1"/>
      <sheetName val="-16_UT'Y1"/>
      <sheetName val="원가계산_(2)"/>
      <sheetName val="4_2유효폭의_계산"/>
      <sheetName val="Sheet1_(2)"/>
      <sheetName val="2-2_매출분석"/>
      <sheetName val="Xunit_(단위환산)"/>
      <sheetName val="시중노임단가"/>
      <sheetName val="월별손익"/>
      <sheetName val="을지"/>
      <sheetName val="가설개략"/>
      <sheetName val="Transaction"/>
      <sheetName val="(4-2)열관류값-2"/>
      <sheetName val="3.공통공사대비"/>
      <sheetName val="내   역"/>
      <sheetName val="단위수량"/>
      <sheetName val="강재표"/>
      <sheetName val="화설내"/>
      <sheetName val="Sheet2"/>
      <sheetName val="슬래브(PF)(하류)"/>
      <sheetName val="공통가설"/>
      <sheetName val="수지"/>
      <sheetName val="★도급내역"/>
      <sheetName val="금속및금속창호"/>
      <sheetName val="품셈TABLE"/>
      <sheetName val="부관수량집계"/>
      <sheetName val="개요"/>
      <sheetName val="ABUT수량-A1"/>
      <sheetName val="노임,재료비"/>
      <sheetName val="산출내역서집계표"/>
      <sheetName val="적용기준"/>
      <sheetName val="물가대비표"/>
      <sheetName val="실행"/>
      <sheetName val="제품표준규격"/>
      <sheetName val="사용자정의"/>
      <sheetName val="관급자재"/>
      <sheetName val="자재비"/>
      <sheetName val="JA8-4"/>
      <sheetName val="공통(20-91)"/>
      <sheetName val="터파기및재료"/>
      <sheetName val="건축공사실행"/>
      <sheetName val="수전1차"/>
      <sheetName val="내역(중앙)"/>
      <sheetName val="내역(창신)"/>
      <sheetName val="01상노임"/>
      <sheetName val="단가비교표"/>
      <sheetName val="단위내역목록"/>
      <sheetName val="덕전리"/>
      <sheetName val="단위단가"/>
    </sheetNames>
    <sheetDataSet>
      <sheetData sheetId="0" refreshError="1">
        <row r="4">
          <cell r="I4" t="str">
            <v>A000</v>
          </cell>
          <cell r="J4" t="str">
            <v>대표이사실</v>
          </cell>
          <cell r="K4" t="str">
            <v>H</v>
          </cell>
        </row>
        <row r="5">
          <cell r="I5" t="str">
            <v>A010</v>
          </cell>
          <cell r="J5" t="str">
            <v>감사실</v>
          </cell>
          <cell r="K5" t="str">
            <v>H</v>
          </cell>
        </row>
        <row r="6">
          <cell r="I6" t="str">
            <v>A015</v>
          </cell>
          <cell r="J6" t="str">
            <v>임원실</v>
          </cell>
          <cell r="K6" t="str">
            <v>H</v>
          </cell>
        </row>
        <row r="7">
          <cell r="I7" t="str">
            <v>A020</v>
          </cell>
          <cell r="J7" t="str">
            <v>기획조정팀</v>
          </cell>
          <cell r="K7" t="str">
            <v>H</v>
          </cell>
        </row>
        <row r="8">
          <cell r="I8" t="str">
            <v>A021</v>
          </cell>
          <cell r="J8" t="str">
            <v>경영개선팀</v>
          </cell>
          <cell r="K8" t="str">
            <v>H</v>
          </cell>
        </row>
        <row r="9">
          <cell r="I9" t="str">
            <v>A026</v>
          </cell>
          <cell r="J9" t="str">
            <v>법제팀</v>
          </cell>
          <cell r="K9" t="str">
            <v>H</v>
          </cell>
        </row>
        <row r="10">
          <cell r="I10" t="str">
            <v>A030</v>
          </cell>
          <cell r="J10" t="str">
            <v>시스템개발팀</v>
          </cell>
          <cell r="K10" t="str">
            <v>H</v>
          </cell>
        </row>
        <row r="11">
          <cell r="I11" t="str">
            <v>A040</v>
          </cell>
          <cell r="J11" t="str">
            <v>기술연구소</v>
          </cell>
          <cell r="K11" t="str">
            <v>H</v>
          </cell>
        </row>
        <row r="12">
          <cell r="I12" t="str">
            <v>A041</v>
          </cell>
          <cell r="J12" t="str">
            <v>주택품질팀</v>
          </cell>
          <cell r="K12" t="str">
            <v>JD</v>
          </cell>
        </row>
        <row r="13">
          <cell r="I13" t="str">
            <v>A042</v>
          </cell>
          <cell r="J13" t="str">
            <v>일산A/S</v>
          </cell>
          <cell r="K13" t="str">
            <v>JD</v>
          </cell>
        </row>
        <row r="14">
          <cell r="I14" t="str">
            <v>A045</v>
          </cell>
          <cell r="J14" t="str">
            <v>시험실</v>
          </cell>
          <cell r="K14" t="str">
            <v>H</v>
          </cell>
        </row>
        <row r="15">
          <cell r="I15" t="str">
            <v>A050</v>
          </cell>
          <cell r="J15" t="str">
            <v>인력개발팀</v>
          </cell>
          <cell r="K15" t="str">
            <v>H</v>
          </cell>
        </row>
        <row r="16">
          <cell r="I16" t="str">
            <v>A051</v>
          </cell>
          <cell r="J16" t="str">
            <v>기술관리팀</v>
          </cell>
          <cell r="K16" t="str">
            <v>H</v>
          </cell>
        </row>
        <row r="17">
          <cell r="I17" t="str">
            <v>A060</v>
          </cell>
          <cell r="J17" t="str">
            <v>비상계획팀</v>
          </cell>
          <cell r="K17" t="str">
            <v>H</v>
          </cell>
        </row>
        <row r="18">
          <cell r="I18" t="str">
            <v>A070</v>
          </cell>
          <cell r="J18" t="str">
            <v>자금팀</v>
          </cell>
          <cell r="K18" t="str">
            <v>H</v>
          </cell>
        </row>
        <row r="19">
          <cell r="I19" t="str">
            <v>A080</v>
          </cell>
          <cell r="J19" t="str">
            <v>회계팀</v>
          </cell>
          <cell r="K19" t="str">
            <v>H</v>
          </cell>
        </row>
        <row r="20">
          <cell r="I20" t="str">
            <v>A090</v>
          </cell>
          <cell r="J20" t="str">
            <v>자재팀</v>
          </cell>
          <cell r="K20" t="str">
            <v>H</v>
          </cell>
        </row>
        <row r="21">
          <cell r="I21" t="str">
            <v>A100</v>
          </cell>
          <cell r="J21" t="str">
            <v>외주육성팀</v>
          </cell>
          <cell r="K21" t="str">
            <v>H</v>
          </cell>
        </row>
        <row r="22">
          <cell r="I22" t="str">
            <v>A105</v>
          </cell>
          <cell r="J22" t="str">
            <v>안전환경팀</v>
          </cell>
          <cell r="K22" t="str">
            <v>H</v>
          </cell>
        </row>
        <row r="23">
          <cell r="I23" t="str">
            <v>A110</v>
          </cell>
          <cell r="J23" t="str">
            <v>업무추진팀</v>
          </cell>
          <cell r="K23" t="str">
            <v>TI</v>
          </cell>
        </row>
        <row r="24">
          <cell r="I24" t="str">
            <v>A115</v>
          </cell>
          <cell r="J24" t="str">
            <v>부산지사</v>
          </cell>
          <cell r="K24" t="str">
            <v>H</v>
          </cell>
        </row>
        <row r="25">
          <cell r="I25" t="str">
            <v>A130</v>
          </cell>
          <cell r="J25" t="str">
            <v>해외사업팀</v>
          </cell>
          <cell r="K25" t="str">
            <v>FD</v>
          </cell>
        </row>
        <row r="26">
          <cell r="I26" t="str">
            <v>A131</v>
          </cell>
          <cell r="J26" t="str">
            <v>호치민사무소</v>
          </cell>
          <cell r="K26" t="str">
            <v>FD</v>
          </cell>
        </row>
        <row r="27">
          <cell r="I27" t="str">
            <v>A150</v>
          </cell>
          <cell r="J27" t="str">
            <v>영업개발팀</v>
          </cell>
          <cell r="K27" t="str">
            <v>GI</v>
          </cell>
        </row>
        <row r="28">
          <cell r="I28" t="str">
            <v>A151</v>
          </cell>
          <cell r="J28" t="str">
            <v>전주지사</v>
          </cell>
          <cell r="K28" t="str">
            <v>H</v>
          </cell>
        </row>
        <row r="29">
          <cell r="I29" t="str">
            <v>A155</v>
          </cell>
          <cell r="J29" t="str">
            <v>S O C 팀</v>
          </cell>
          <cell r="K29" t="str">
            <v>TD</v>
          </cell>
        </row>
        <row r="30">
          <cell r="I30" t="str">
            <v>A160</v>
          </cell>
          <cell r="J30" t="str">
            <v>주택사업1팀</v>
          </cell>
          <cell r="K30" t="str">
            <v>JD</v>
          </cell>
        </row>
        <row r="31">
          <cell r="I31" t="str">
            <v>A161</v>
          </cell>
          <cell r="J31" t="str">
            <v>주택사업2팀</v>
          </cell>
          <cell r="K31" t="str">
            <v>JD</v>
          </cell>
        </row>
        <row r="32">
          <cell r="I32" t="str">
            <v>A166</v>
          </cell>
          <cell r="J32" t="str">
            <v>용지개발팀</v>
          </cell>
          <cell r="K32" t="str">
            <v>JD</v>
          </cell>
        </row>
        <row r="33">
          <cell r="I33" t="str">
            <v>A175</v>
          </cell>
          <cell r="J33" t="str">
            <v>주택공사팀</v>
          </cell>
          <cell r="K33" t="str">
            <v>JD</v>
          </cell>
        </row>
        <row r="34">
          <cell r="I34" t="str">
            <v>A176</v>
          </cell>
          <cell r="J34" t="str">
            <v>주택기술팀</v>
          </cell>
          <cell r="K34" t="str">
            <v>JD</v>
          </cell>
        </row>
        <row r="35">
          <cell r="I35" t="str">
            <v>A177</v>
          </cell>
          <cell r="J35" t="str">
            <v>주택마케팅팀</v>
          </cell>
          <cell r="K35" t="str">
            <v>JD</v>
          </cell>
        </row>
        <row r="36">
          <cell r="I36" t="str">
            <v>A191</v>
          </cell>
          <cell r="J36" t="str">
            <v>주택M/H</v>
          </cell>
          <cell r="K36" t="str">
            <v>JD</v>
          </cell>
        </row>
        <row r="37">
          <cell r="I37" t="str">
            <v>AG816-0190</v>
          </cell>
          <cell r="J37" t="str">
            <v>전주평화동 분양</v>
          </cell>
          <cell r="K37" t="str">
            <v>JD</v>
          </cell>
        </row>
        <row r="38">
          <cell r="I38" t="str">
            <v>AG821-0191</v>
          </cell>
          <cell r="J38" t="str">
            <v>군산산북동 분양</v>
          </cell>
          <cell r="K38" t="str">
            <v>JD</v>
          </cell>
        </row>
        <row r="39">
          <cell r="I39" t="str">
            <v>AG822-0191</v>
          </cell>
          <cell r="J39" t="str">
            <v>대전정림동 분양</v>
          </cell>
          <cell r="K39" t="str">
            <v>JD</v>
          </cell>
        </row>
        <row r="40">
          <cell r="I40" t="str">
            <v>AG823-0191</v>
          </cell>
          <cell r="J40" t="str">
            <v>중산1차 분양</v>
          </cell>
          <cell r="K40" t="str">
            <v>JD</v>
          </cell>
        </row>
        <row r="41">
          <cell r="I41" t="str">
            <v>AG824-0191</v>
          </cell>
          <cell r="J41" t="str">
            <v>둔산2차 분양</v>
          </cell>
          <cell r="K41" t="str">
            <v>JD</v>
          </cell>
        </row>
        <row r="42">
          <cell r="I42" t="str">
            <v>AG825-0192</v>
          </cell>
          <cell r="J42" t="str">
            <v>고양화정 분양</v>
          </cell>
          <cell r="K42" t="str">
            <v>JD</v>
          </cell>
        </row>
        <row r="43">
          <cell r="I43" t="str">
            <v>AG826-0192</v>
          </cell>
          <cell r="J43" t="str">
            <v>부산해운대 분양</v>
          </cell>
          <cell r="K43" t="str">
            <v>JD</v>
          </cell>
        </row>
        <row r="44">
          <cell r="I44" t="str">
            <v>AG827-0192</v>
          </cell>
          <cell r="J44" t="str">
            <v>일산2차 분양</v>
          </cell>
          <cell r="K44" t="str">
            <v>JD</v>
          </cell>
        </row>
        <row r="45">
          <cell r="I45" t="str">
            <v>AG828-0192</v>
          </cell>
          <cell r="J45" t="str">
            <v>의왕고천 분양</v>
          </cell>
          <cell r="K45" t="str">
            <v>JD</v>
          </cell>
        </row>
        <row r="46">
          <cell r="I46" t="str">
            <v>AG829-0192</v>
          </cell>
          <cell r="J46" t="str">
            <v>일산3차 분양</v>
          </cell>
          <cell r="K46" t="str">
            <v>JD</v>
          </cell>
        </row>
        <row r="47">
          <cell r="I47" t="str">
            <v>AG831-0193</v>
          </cell>
          <cell r="J47" t="str">
            <v>중산2차 분양</v>
          </cell>
          <cell r="K47" t="str">
            <v>JD</v>
          </cell>
        </row>
        <row r="48">
          <cell r="I48" t="str">
            <v>AG833-0193</v>
          </cell>
          <cell r="J48" t="str">
            <v>충주금릉 분양</v>
          </cell>
          <cell r="K48" t="str">
            <v>JD</v>
          </cell>
        </row>
        <row r="49">
          <cell r="I49" t="str">
            <v>AG834-0193</v>
          </cell>
          <cell r="J49" t="str">
            <v>부산화명 분양</v>
          </cell>
          <cell r="K49" t="str">
            <v>JD</v>
          </cell>
        </row>
        <row r="50">
          <cell r="I50" t="str">
            <v>AG835-0193</v>
          </cell>
          <cell r="J50" t="str">
            <v>분당연립 분양</v>
          </cell>
          <cell r="K50" t="str">
            <v>JD</v>
          </cell>
        </row>
        <row r="51">
          <cell r="I51" t="str">
            <v>AG836-0193</v>
          </cell>
          <cell r="J51" t="str">
            <v>고양능곡 분양</v>
          </cell>
          <cell r="K51" t="str">
            <v>JD</v>
          </cell>
        </row>
        <row r="52">
          <cell r="I52" t="str">
            <v>AG838-0193</v>
          </cell>
          <cell r="J52" t="str">
            <v>부산엄궁 분양</v>
          </cell>
          <cell r="K52" t="str">
            <v>JD</v>
          </cell>
        </row>
        <row r="53">
          <cell r="I53" t="str">
            <v>AG839-0195</v>
          </cell>
          <cell r="J53" t="str">
            <v>대구대명 분양</v>
          </cell>
          <cell r="K53" t="str">
            <v>JD</v>
          </cell>
        </row>
        <row r="54">
          <cell r="I54" t="str">
            <v>AG840-0195</v>
          </cell>
          <cell r="J54" t="str">
            <v>하계연립 분양</v>
          </cell>
          <cell r="K54" t="str">
            <v>JD</v>
          </cell>
        </row>
        <row r="55">
          <cell r="I55" t="str">
            <v>AG841-0195</v>
          </cell>
          <cell r="J55" t="str">
            <v>대림동 분양</v>
          </cell>
          <cell r="K55" t="str">
            <v>JD</v>
          </cell>
        </row>
        <row r="56">
          <cell r="I56" t="str">
            <v>AG841-0196</v>
          </cell>
          <cell r="J56" t="str">
            <v>수원정자 분양</v>
          </cell>
          <cell r="K56" t="str">
            <v>JD</v>
          </cell>
        </row>
        <row r="57">
          <cell r="I57" t="str">
            <v>AG842-0195</v>
          </cell>
          <cell r="J57" t="str">
            <v>남양주덕소 분양</v>
          </cell>
          <cell r="K57" t="str">
            <v>JD</v>
          </cell>
        </row>
        <row r="58">
          <cell r="I58" t="str">
            <v>AG845-0194</v>
          </cell>
          <cell r="J58" t="str">
            <v>상계동 분양</v>
          </cell>
          <cell r="K58" t="str">
            <v>JD</v>
          </cell>
        </row>
        <row r="59">
          <cell r="I59" t="str">
            <v>AG848-0196</v>
          </cell>
          <cell r="J59" t="str">
            <v>안중현화 분양</v>
          </cell>
          <cell r="K59" t="str">
            <v>JD</v>
          </cell>
        </row>
        <row r="60">
          <cell r="I60" t="str">
            <v>AG853*0197</v>
          </cell>
          <cell r="J60" t="str">
            <v>기흥구갈 분양</v>
          </cell>
          <cell r="K60" t="str">
            <v>JD</v>
          </cell>
        </row>
        <row r="61">
          <cell r="I61" t="str">
            <v>AG853-0196</v>
          </cell>
          <cell r="J61" t="str">
            <v>원주단관 분양</v>
          </cell>
          <cell r="K61" t="str">
            <v>JD</v>
          </cell>
        </row>
        <row r="62">
          <cell r="I62" t="str">
            <v>AG854*0197</v>
          </cell>
          <cell r="J62" t="str">
            <v>자체A 분양</v>
          </cell>
          <cell r="K62" t="str">
            <v>JD</v>
          </cell>
        </row>
        <row r="63">
          <cell r="I63" t="str">
            <v>AG891-0190</v>
          </cell>
          <cell r="J63" t="str">
            <v>춘천퇴계 분양</v>
          </cell>
          <cell r="K63" t="str">
            <v>JD</v>
          </cell>
        </row>
        <row r="64">
          <cell r="I64" t="str">
            <v>B019</v>
          </cell>
          <cell r="J64" t="str">
            <v>철구건재(건)</v>
          </cell>
          <cell r="K64" t="str">
            <v>GI</v>
          </cell>
        </row>
        <row r="65">
          <cell r="I65" t="str">
            <v>B020</v>
          </cell>
          <cell r="J65" t="str">
            <v>철구건재(철)</v>
          </cell>
          <cell r="K65" t="str">
            <v>GI</v>
          </cell>
        </row>
        <row r="66">
          <cell r="I66" t="str">
            <v>B022</v>
          </cell>
          <cell r="J66" t="str">
            <v>용인자재창고</v>
          </cell>
          <cell r="K66" t="str">
            <v>H</v>
          </cell>
        </row>
        <row r="67">
          <cell r="I67" t="str">
            <v>B030</v>
          </cell>
          <cell r="J67" t="str">
            <v>토목공사팀</v>
          </cell>
          <cell r="K67" t="str">
            <v>TD</v>
          </cell>
        </row>
        <row r="68">
          <cell r="I68" t="str">
            <v>B035</v>
          </cell>
          <cell r="J68" t="str">
            <v>토목견적팀</v>
          </cell>
          <cell r="K68" t="str">
            <v>TI</v>
          </cell>
        </row>
        <row r="69">
          <cell r="I69" t="str">
            <v>B039</v>
          </cell>
          <cell r="J69" t="str">
            <v>동해리조트추진본부</v>
          </cell>
          <cell r="K69" t="str">
            <v>H</v>
          </cell>
        </row>
        <row r="70">
          <cell r="I70" t="str">
            <v>B040</v>
          </cell>
          <cell r="J70" t="str">
            <v>건축공사팀</v>
          </cell>
          <cell r="K70" t="str">
            <v>GD</v>
          </cell>
        </row>
        <row r="71">
          <cell r="I71" t="str">
            <v>B050</v>
          </cell>
          <cell r="J71" t="str">
            <v>기전팀</v>
          </cell>
          <cell r="K71" t="str">
            <v>GI</v>
          </cell>
        </row>
        <row r="72">
          <cell r="I72" t="str">
            <v>B060</v>
          </cell>
          <cell r="J72" t="str">
            <v>구조설계팀</v>
          </cell>
          <cell r="K72" t="str">
            <v>TI</v>
          </cell>
        </row>
        <row r="73">
          <cell r="I73" t="str">
            <v>B070</v>
          </cell>
          <cell r="J73" t="str">
            <v>토질설계팀</v>
          </cell>
          <cell r="K73" t="str">
            <v>TI</v>
          </cell>
        </row>
        <row r="74">
          <cell r="I74" t="str">
            <v>B080</v>
          </cell>
          <cell r="J74" t="str">
            <v>용역개발팀</v>
          </cell>
          <cell r="K74" t="str">
            <v>Y</v>
          </cell>
        </row>
        <row r="75">
          <cell r="I75" t="str">
            <v>B085</v>
          </cell>
          <cell r="J75" t="str">
            <v>지하공간개발팀</v>
          </cell>
          <cell r="K75" t="str">
            <v>TI</v>
          </cell>
        </row>
        <row r="76">
          <cell r="I76" t="str">
            <v>B150</v>
          </cell>
          <cell r="J76" t="str">
            <v>플랜트사업1팀</v>
          </cell>
          <cell r="K76" t="str">
            <v>PD</v>
          </cell>
        </row>
        <row r="77">
          <cell r="I77" t="str">
            <v>B160</v>
          </cell>
          <cell r="J77" t="str">
            <v>건축견적팀</v>
          </cell>
          <cell r="K77" t="str">
            <v>GI</v>
          </cell>
        </row>
        <row r="78">
          <cell r="I78" t="str">
            <v>B165</v>
          </cell>
          <cell r="J78" t="str">
            <v>주택설계팀</v>
          </cell>
          <cell r="K78" t="str">
            <v>JD</v>
          </cell>
        </row>
        <row r="79">
          <cell r="I79" t="str">
            <v>C000</v>
          </cell>
          <cell r="J79" t="str">
            <v>부회장</v>
          </cell>
          <cell r="K79" t="str">
            <v>H</v>
          </cell>
        </row>
        <row r="80">
          <cell r="I80" t="str">
            <v>C001</v>
          </cell>
          <cell r="J80" t="str">
            <v>사장</v>
          </cell>
          <cell r="K80" t="str">
            <v>H</v>
          </cell>
        </row>
        <row r="81">
          <cell r="I81" t="str">
            <v>C002</v>
          </cell>
          <cell r="J81" t="str">
            <v>민부사장</v>
          </cell>
          <cell r="K81" t="str">
            <v>H</v>
          </cell>
        </row>
        <row r="82">
          <cell r="I82" t="str">
            <v>C003</v>
          </cell>
          <cell r="J82" t="str">
            <v>최부사장</v>
          </cell>
          <cell r="K82" t="str">
            <v>H</v>
          </cell>
        </row>
        <row r="83">
          <cell r="I83" t="str">
            <v>C022</v>
          </cell>
          <cell r="J83" t="str">
            <v>토목본부장</v>
          </cell>
          <cell r="K83" t="str">
            <v>TI</v>
          </cell>
        </row>
        <row r="84">
          <cell r="I84" t="str">
            <v>C024</v>
          </cell>
          <cell r="J84" t="str">
            <v>토목담당</v>
          </cell>
          <cell r="K84" t="str">
            <v>TI</v>
          </cell>
        </row>
        <row r="85">
          <cell r="I85" t="str">
            <v>C025</v>
          </cell>
          <cell r="J85" t="str">
            <v>토목담당</v>
          </cell>
          <cell r="K85" t="str">
            <v>TI</v>
          </cell>
        </row>
        <row r="86">
          <cell r="I86" t="str">
            <v>C031</v>
          </cell>
          <cell r="J86" t="str">
            <v>건축본부장</v>
          </cell>
          <cell r="K86" t="str">
            <v>GI</v>
          </cell>
        </row>
        <row r="87">
          <cell r="I87" t="str">
            <v>C032</v>
          </cell>
          <cell r="J87" t="str">
            <v>주택본부장</v>
          </cell>
          <cell r="K87" t="str">
            <v>JI</v>
          </cell>
        </row>
        <row r="88">
          <cell r="I88" t="str">
            <v>C034</v>
          </cell>
          <cell r="J88" t="str">
            <v>건축영업</v>
          </cell>
          <cell r="K88" t="str">
            <v>GI</v>
          </cell>
        </row>
        <row r="89">
          <cell r="I89" t="str">
            <v>C035</v>
          </cell>
          <cell r="J89" t="str">
            <v>건축공사</v>
          </cell>
          <cell r="K89" t="str">
            <v>GI</v>
          </cell>
        </row>
        <row r="90">
          <cell r="I90" t="str">
            <v>C036</v>
          </cell>
          <cell r="J90" t="str">
            <v>주택사업</v>
          </cell>
          <cell r="K90" t="str">
            <v>JI</v>
          </cell>
        </row>
        <row r="91">
          <cell r="I91" t="str">
            <v>C040</v>
          </cell>
          <cell r="J91" t="str">
            <v>주택공사</v>
          </cell>
          <cell r="K91" t="str">
            <v>JI</v>
          </cell>
        </row>
        <row r="92">
          <cell r="I92" t="str">
            <v>C060</v>
          </cell>
          <cell r="J92" t="str">
            <v>ENG본부장</v>
          </cell>
          <cell r="K92" t="str">
            <v>Y</v>
          </cell>
        </row>
        <row r="93">
          <cell r="I93" t="str">
            <v>C070</v>
          </cell>
          <cell r="J93" t="str">
            <v>업무담당</v>
          </cell>
          <cell r="K93" t="str">
            <v>TI</v>
          </cell>
        </row>
        <row r="94">
          <cell r="I94" t="str">
            <v>C093</v>
          </cell>
          <cell r="J94" t="str">
            <v>해외본부장</v>
          </cell>
          <cell r="K94" t="str">
            <v>FI</v>
          </cell>
        </row>
        <row r="95">
          <cell r="I95" t="str">
            <v>C121</v>
          </cell>
          <cell r="J95" t="str">
            <v>기획담당</v>
          </cell>
          <cell r="K95" t="str">
            <v>H</v>
          </cell>
        </row>
        <row r="96">
          <cell r="I96" t="str">
            <v>C122</v>
          </cell>
          <cell r="J96" t="str">
            <v>지원담당</v>
          </cell>
          <cell r="K96" t="str">
            <v>H</v>
          </cell>
        </row>
        <row r="97">
          <cell r="I97" t="str">
            <v>CG830-0193</v>
          </cell>
          <cell r="J97" t="str">
            <v>삼선재건축 분양</v>
          </cell>
          <cell r="K97" t="str">
            <v>JD</v>
          </cell>
        </row>
        <row r="98">
          <cell r="I98" t="str">
            <v>CG831-0193</v>
          </cell>
          <cell r="J98" t="str">
            <v>석관동재건축 분양</v>
          </cell>
          <cell r="K98" t="str">
            <v>JD</v>
          </cell>
        </row>
        <row r="99">
          <cell r="I99" t="str">
            <v>CG841-0193</v>
          </cell>
          <cell r="J99" t="str">
            <v>이촌동B재건축 분양</v>
          </cell>
          <cell r="K99" t="str">
            <v>JD</v>
          </cell>
        </row>
        <row r="100">
          <cell r="I100" t="str">
            <v>CG843-0194</v>
          </cell>
          <cell r="J100" t="str">
            <v>성내동재건축 분양</v>
          </cell>
          <cell r="K100" t="str">
            <v>JD</v>
          </cell>
        </row>
        <row r="101">
          <cell r="I101" t="str">
            <v>CG849-0195</v>
          </cell>
          <cell r="J101" t="str">
            <v>부산왕자재건축 분양</v>
          </cell>
          <cell r="K101" t="str">
            <v>JD</v>
          </cell>
        </row>
        <row r="102">
          <cell r="I102" t="str">
            <v>CG850-0195</v>
          </cell>
          <cell r="J102" t="str">
            <v>잠실시영재건축 분양</v>
          </cell>
          <cell r="K102" t="str">
            <v>JD</v>
          </cell>
        </row>
        <row r="103">
          <cell r="I103" t="str">
            <v>CG851-0195</v>
          </cell>
          <cell r="J103" t="str">
            <v>서빙고재건축 분양</v>
          </cell>
          <cell r="K103" t="str">
            <v>JD</v>
          </cell>
        </row>
        <row r="104">
          <cell r="I104" t="str">
            <v>CG853-0195</v>
          </cell>
          <cell r="J104" t="str">
            <v>해운대재건축 분양</v>
          </cell>
          <cell r="K104" t="str">
            <v>JD</v>
          </cell>
        </row>
        <row r="105">
          <cell r="I105" t="str">
            <v>CG854-0196</v>
          </cell>
          <cell r="J105" t="str">
            <v>수원구운동재건축 분양</v>
          </cell>
          <cell r="K105" t="str">
            <v>JD</v>
          </cell>
        </row>
        <row r="106">
          <cell r="I106" t="str">
            <v>CG855-0196</v>
          </cell>
          <cell r="J106" t="str">
            <v>등촌제일재건축 분양</v>
          </cell>
          <cell r="K106" t="str">
            <v>JD</v>
          </cell>
        </row>
        <row r="107">
          <cell r="I107" t="str">
            <v>CG856-0196</v>
          </cell>
          <cell r="J107" t="str">
            <v>연세빌라재건축 분양</v>
          </cell>
          <cell r="K107" t="str">
            <v>JD</v>
          </cell>
        </row>
        <row r="108">
          <cell r="I108" t="str">
            <v>CG857*0196</v>
          </cell>
          <cell r="J108" t="str">
            <v>김포고천재건축 분양</v>
          </cell>
          <cell r="K108" t="str">
            <v>JD</v>
          </cell>
        </row>
        <row r="109">
          <cell r="I109" t="str">
            <v>CG858*0197</v>
          </cell>
          <cell r="J109" t="str">
            <v>재건축A 분양</v>
          </cell>
          <cell r="K109" t="str">
            <v>JD</v>
          </cell>
        </row>
        <row r="110">
          <cell r="I110" t="str">
            <v>CG859*0197</v>
          </cell>
          <cell r="J110" t="str">
            <v>재건축B 분양</v>
          </cell>
          <cell r="K110" t="str">
            <v>JD</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74.xml><?xml version="1.0" encoding="utf-8"?>
<externalLink xmlns="http://schemas.openxmlformats.org/spreadsheetml/2006/main">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6호기"/>
      <sheetName val="재집"/>
      <sheetName val="내역"/>
      <sheetName val="table"/>
      <sheetName val="데이타"/>
      <sheetName val="식재인부"/>
      <sheetName val="부하계산서"/>
      <sheetName val="부하(성남)"/>
      <sheetName val="조직"/>
      <sheetName val="견적을지"/>
      <sheetName val="경율산정.XLS"/>
      <sheetName val="교수설계"/>
      <sheetName val="금액내역서"/>
      <sheetName val="재정비직인"/>
      <sheetName val="재정비내역"/>
      <sheetName val="지적고시내역"/>
      <sheetName val="을"/>
      <sheetName val="총괄내역서"/>
      <sheetName val="수량산출(모형)"/>
      <sheetName val="수량산출(공수)"/>
      <sheetName val="모형단가"/>
      <sheetName val="내역을"/>
      <sheetName val="명세서"/>
      <sheetName val="Sheet1 (2)"/>
      <sheetName val="공정집계_국별"/>
      <sheetName val="Sheet6"/>
      <sheetName val="인제내역"/>
      <sheetName val="LEGEND"/>
      <sheetName val="Option"/>
      <sheetName val="252K444"/>
      <sheetName val="최종총괄"/>
      <sheetName val="세부산출내역서"/>
      <sheetName val="공사원가계산서"/>
      <sheetName val="표지 (2)"/>
      <sheetName val="교통대책내역"/>
      <sheetName val="내역서1-2"/>
      <sheetName val="입찰안"/>
      <sheetName val="전기일위대가"/>
      <sheetName val="제-노임"/>
      <sheetName val="산정표"/>
      <sheetName val="품"/>
      <sheetName val="제수"/>
      <sheetName val="공기"/>
      <sheetName val="Customer Databas"/>
      <sheetName val="수로교총재료집계"/>
      <sheetName val="요율"/>
      <sheetName val="안정검토"/>
      <sheetName val="일위대가표지"/>
      <sheetName val="공조기휀"/>
      <sheetName val="GAS"/>
      <sheetName val="적용환율"/>
      <sheetName val="설계서"/>
      <sheetName val="Transaction"/>
      <sheetName val="자재조사표"/>
      <sheetName val="별표"/>
      <sheetName val="표지"/>
      <sheetName val="진주방향"/>
      <sheetName val="마산방향"/>
      <sheetName val="전차선로 물량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세부내역"/>
      <sheetName val="인사자료총집계"/>
      <sheetName val="차액보증"/>
      <sheetName val="APT"/>
      <sheetName val="소비자가"/>
      <sheetName val="2F_회의실견적(5_14_일대)"/>
      <sheetName val="_HIT-&gt;HMC_견적(3900)"/>
      <sheetName val="단가_(2)"/>
      <sheetName val="경율산정_XLS"/>
      <sheetName val="북제주원가"/>
      <sheetName val="양천현"/>
      <sheetName val="카니발(자105노60)"/>
      <sheetName val="토사(PE)"/>
      <sheetName val="공사내역"/>
      <sheetName val="코드"/>
      <sheetName val="제경비율"/>
      <sheetName val="단가조사"/>
      <sheetName val="DATE"/>
      <sheetName val="20관리비율"/>
      <sheetName val="설비단가표"/>
      <sheetName val="bCord공정"/>
      <sheetName val="e대가"/>
      <sheetName val="g단가"/>
      <sheetName val="h집계"/>
      <sheetName val="재공품기초자료"/>
      <sheetName val="약품공급2"/>
      <sheetName val="원본(갑지)"/>
      <sheetName val="건축내역"/>
      <sheetName val="건축일위"/>
      <sheetName val="그라우팅일위"/>
      <sheetName val="PROJECT BRIEF(EX.NEW)"/>
      <sheetName val="갑지(추정)"/>
      <sheetName val="금융비용"/>
      <sheetName val="IMPEADENCE MAP 취수장"/>
      <sheetName val="개요"/>
      <sheetName val="공사비예산서(토목분)"/>
      <sheetName val="일위대가표"/>
      <sheetName val="GAEYO"/>
      <sheetName val="원가 (2)"/>
      <sheetName val="Baby일위대가"/>
      <sheetName val="주요공정"/>
      <sheetName val="입력변수"/>
      <sheetName val="설계내역서"/>
      <sheetName val="Sheet5"/>
      <sheetName val="토적계산"/>
      <sheetName val="sh1"/>
      <sheetName val="공통가설(기준안)"/>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정보"/>
      <sheetName val="중기손료"/>
      <sheetName val="원가계산서"/>
      <sheetName val="전선 및 전선관"/>
      <sheetName val="1층"/>
      <sheetName val="#3_일위대가목록"/>
      <sheetName val="TOT"/>
      <sheetName val="미드수량"/>
      <sheetName val="ABUT수량-A1"/>
      <sheetName val="노임이"/>
      <sheetName val="토목공사"/>
      <sheetName val="마산월령동골조물량변경"/>
      <sheetName val="소방"/>
      <sheetName val="구역화물"/>
      <sheetName val="단위목록"/>
      <sheetName val="시험비"/>
      <sheetName val="기계경비목록"/>
      <sheetName val="유기공정"/>
      <sheetName val="22전선(P)"/>
      <sheetName val="22전선(L)"/>
      <sheetName val="22전선(R)"/>
      <sheetName val="설계명세서"/>
      <sheetName val="000000"/>
      <sheetName val="연결임시"/>
      <sheetName val="가로등내역서"/>
      <sheetName val="내역서(교량)전체"/>
      <sheetName val="FitOutConfCentre"/>
      <sheetName val="FAB별"/>
      <sheetName val="C-직노1"/>
      <sheetName val="I.설계조건"/>
      <sheetName val="감가상각"/>
      <sheetName val="단위중량"/>
      <sheetName val="비탈면보호공수량산출"/>
      <sheetName val="공사현황"/>
      <sheetName val="_REF"/>
      <sheetName val="설직재_1"/>
      <sheetName val="에어샵공사"/>
      <sheetName val="Macro(ST)"/>
      <sheetName val="부대비율"/>
      <sheetName val="조건입력"/>
      <sheetName val="조건입력(2)"/>
      <sheetName val="장비선정"/>
      <sheetName val="내역서-CCTV"/>
      <sheetName val="copy"/>
      <sheetName val="서식"/>
      <sheetName val="실행"/>
      <sheetName val="danga"/>
      <sheetName val="ilch"/>
      <sheetName val="중기사용료"/>
      <sheetName val="KCS-CA"/>
      <sheetName val="본공사"/>
      <sheetName val="심사계산"/>
      <sheetName val="심사물량"/>
      <sheetName val="BOQ건축"/>
      <sheetName val="일위대가(계측기설치)"/>
      <sheetName val="6PILE  (돌출)"/>
      <sheetName val="수지예산"/>
      <sheetName val="5.연간운전비계산서"/>
      <sheetName val="INPUT"/>
      <sheetName val="G.R300경비"/>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산출내역서"/>
      <sheetName val="1차 내역서"/>
      <sheetName val="준검 내역서"/>
      <sheetName val="교대(A1)"/>
      <sheetName val="파일의이용"/>
      <sheetName val="대조표(0108)"/>
      <sheetName val="간접"/>
      <sheetName val="하중계산"/>
      <sheetName val="식재"/>
      <sheetName val="시설물"/>
      <sheetName val="식재출력용"/>
      <sheetName val="유지관리"/>
      <sheetName val="회사정보"/>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도급양식"/>
      <sheetName val="토공(우물통,기타) "/>
      <sheetName val="부속동"/>
      <sheetName val="COVER-P"/>
      <sheetName val="빗물받이(910-510-410)"/>
      <sheetName val="토목"/>
      <sheetName val="Sheet1_(2)"/>
      <sheetName val="실행철강하도"/>
      <sheetName val="인부신상자료"/>
      <sheetName val="기둥(원형)"/>
      <sheetName val="교각1"/>
      <sheetName val="단면 (2)"/>
      <sheetName val="COPING"/>
      <sheetName val="설비원가"/>
      <sheetName val="날개벽수량표"/>
      <sheetName val="토공사(흙막이)"/>
      <sheetName val="을-ATYPE"/>
      <sheetName val="2회내역"/>
      <sheetName val="본서하반기"/>
      <sheetName val="하반기(지구대)"/>
      <sheetName val="이토변실"/>
      <sheetName val="작업시작"/>
      <sheetName val="투찰"/>
      <sheetName val="기초일위"/>
      <sheetName val="단중표"/>
      <sheetName val="방호벽"/>
      <sheetName val="산출내역서집계표"/>
      <sheetName val="TOWER 10TON"/>
      <sheetName val="수량집계1"/>
      <sheetName val="수량집계2"/>
      <sheetName val="수리결과"/>
      <sheetName val="공통가설"/>
      <sheetName val="공사개요"/>
      <sheetName val="노무비단가"/>
      <sheetName val="소방사항"/>
      <sheetName val="경상직원"/>
      <sheetName val="70%"/>
      <sheetName val="수정시산표"/>
      <sheetName val="원본 (4)"/>
      <sheetName val="산출"/>
      <sheetName val="b_balju_cho"/>
      <sheetName val="PI"/>
      <sheetName val="전계가"/>
      <sheetName val="수량산출내역1115"/>
      <sheetName val="등록자료"/>
      <sheetName val="자료"/>
      <sheetName val="기초공"/>
      <sheetName val="설계조건"/>
      <sheetName val="외자내역"/>
      <sheetName val="외자배분"/>
      <sheetName val="강재창호(작업중)"/>
      <sheetName val="강재창호(변경후작업중)"/>
      <sheetName val="basic_info"/>
      <sheetName val="POL6차-PIPING"/>
      <sheetName val="포장직선구간"/>
      <sheetName val="1.우편집중내역서"/>
      <sheetName val="기본1"/>
      <sheetName val="수정일위대가"/>
      <sheetName val="공비대비"/>
      <sheetName val="이름정의"/>
      <sheetName val="당초계약"/>
      <sheetName val="변경내역"/>
      <sheetName val="기성내역서"/>
      <sheetName val="평야부단가"/>
      <sheetName val="말뚝지지력산정"/>
      <sheetName val="우수"/>
      <sheetName val="가압장(토목)"/>
      <sheetName val="미장공사"/>
      <sheetName val="가설공사"/>
      <sheetName val="목공사"/>
      <sheetName val="48일위"/>
      <sheetName val="날개벽"/>
      <sheetName val="전력"/>
      <sheetName val="94"/>
      <sheetName val="기계공사"/>
      <sheetName val="가시설흙막이"/>
      <sheetName val="콘_재료분리(1)"/>
      <sheetName val="조건표"/>
      <sheetName val="DB구축"/>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공문"/>
      <sheetName val="맨홀수량산출"/>
      <sheetName val="목표세부명세"/>
      <sheetName val="프로젝트명"/>
      <sheetName val="48평단가"/>
      <sheetName val="57단가"/>
      <sheetName val="54평단가"/>
      <sheetName val="66평단가"/>
      <sheetName val="61단가"/>
      <sheetName val="89평단가"/>
      <sheetName val="84평단가"/>
      <sheetName val="00000"/>
      <sheetName val="업체명"/>
      <sheetName val="관리"/>
      <sheetName val="기본DATA"/>
      <sheetName val="일위산출"/>
      <sheetName val="공내역"/>
      <sheetName val="백암비스타내역"/>
      <sheetName val="유림총괄"/>
      <sheetName val="1000 DB구축 부표"/>
      <sheetName val="종배수관"/>
      <sheetName val="48수량"/>
      <sheetName val="22수량"/>
      <sheetName val="49일위"/>
      <sheetName val="22일위"/>
      <sheetName val="49수량"/>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금융"/>
      <sheetName val="하수급견적대비"/>
      <sheetName val="상반기손익차2총괄"/>
      <sheetName val="FURNITURE-01"/>
      <sheetName val="일위대가총괄표 2(설치)"/>
      <sheetName val="부대"/>
      <sheetName val="일위CODE"/>
      <sheetName val="일반수량총괄"/>
      <sheetName val="사업분석"/>
      <sheetName val="Tool"/>
      <sheetName val="사유서제출현황-2"/>
      <sheetName val="실행내역서 "/>
      <sheetName val="기본사항"/>
      <sheetName val="01AC"/>
      <sheetName val="조견표"/>
      <sheetName val="설계"/>
      <sheetName val="물량산출근거"/>
      <sheetName val="2002하반기노임기준"/>
      <sheetName val="BSD (2)"/>
      <sheetName val="파일구성"/>
      <sheetName val="단가조사표 (2)"/>
      <sheetName val="내역서 "/>
      <sheetName val="1.설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Set>
  </externalBook>
</externalLink>
</file>

<file path=xl/externalLinks/externalLink75.xml><?xml version="1.0" encoding="utf-8"?>
<externalLink xmlns="http://schemas.openxmlformats.org/spreadsheetml/2006/main">
  <externalBook xmlns:r="http://schemas.openxmlformats.org/officeDocument/2006/relationships" r:id="rId1">
    <sheetNames>
      <sheetName val="설-원가"/>
      <sheetName val="설-집"/>
      <sheetName val="설재-틀"/>
      <sheetName val="설원-틀"/>
      <sheetName val="설치자재"/>
      <sheetName val="자료2-1"/>
      <sheetName val="자료2-2"/>
      <sheetName val="자료3-1"/>
      <sheetName val="자료3-2"/>
      <sheetName val="업체3"/>
      <sheetName val="일위"/>
      <sheetName val="설원-창"/>
      <sheetName val="설노-창"/>
      <sheetName val="설간노"/>
      <sheetName val="설경배"/>
      <sheetName val="설경산"/>
      <sheetName val="설경집"/>
      <sheetName val="단중"/>
      <sheetName val="#REF"/>
    </sheetNames>
    <sheetDataSet>
      <sheetData sheetId="0" refreshError="1">
        <row r="5">
          <cell r="A5" t="str">
            <v>PP 1-01</v>
          </cell>
          <cell r="B5">
            <v>15227</v>
          </cell>
          <cell r="C5">
            <v>38454</v>
          </cell>
          <cell r="E5">
            <v>53681</v>
          </cell>
          <cell r="F5">
            <v>3220</v>
          </cell>
          <cell r="G5">
            <v>483</v>
          </cell>
          <cell r="H5">
            <v>57384</v>
          </cell>
        </row>
        <row r="6">
          <cell r="A6" t="str">
            <v>PP 1-02</v>
          </cell>
          <cell r="B6">
            <v>14324</v>
          </cell>
          <cell r="C6">
            <v>35724</v>
          </cell>
          <cell r="E6">
            <v>50048</v>
          </cell>
          <cell r="F6">
            <v>3002</v>
          </cell>
          <cell r="G6">
            <v>450</v>
          </cell>
          <cell r="H6">
            <v>53500</v>
          </cell>
        </row>
        <row r="7">
          <cell r="A7" t="str">
            <v>PP 1-03</v>
          </cell>
          <cell r="B7">
            <v>15620</v>
          </cell>
          <cell r="C7">
            <v>33189</v>
          </cell>
          <cell r="E7">
            <v>48809</v>
          </cell>
          <cell r="F7">
            <v>2928</v>
          </cell>
          <cell r="G7">
            <v>439</v>
          </cell>
          <cell r="H7">
            <v>52176</v>
          </cell>
        </row>
        <row r="8">
          <cell r="A8" t="str">
            <v>PP 1-04</v>
          </cell>
          <cell r="B8">
            <v>13614</v>
          </cell>
          <cell r="C8">
            <v>32955</v>
          </cell>
          <cell r="E8">
            <v>46569</v>
          </cell>
          <cell r="F8">
            <v>2794</v>
          </cell>
          <cell r="G8">
            <v>419</v>
          </cell>
          <cell r="H8">
            <v>49782</v>
          </cell>
        </row>
        <row r="9">
          <cell r="A9" t="str">
            <v>PP 1-05</v>
          </cell>
          <cell r="B9">
            <v>14910</v>
          </cell>
          <cell r="C9">
            <v>30654</v>
          </cell>
          <cell r="E9">
            <v>45564</v>
          </cell>
          <cell r="F9">
            <v>2733</v>
          </cell>
          <cell r="G9">
            <v>409</v>
          </cell>
          <cell r="H9">
            <v>48706</v>
          </cell>
        </row>
        <row r="10">
          <cell r="A10" t="str">
            <v>PP 1-06</v>
          </cell>
          <cell r="B10">
            <v>12711</v>
          </cell>
          <cell r="C10">
            <v>30186</v>
          </cell>
          <cell r="E10">
            <v>42897</v>
          </cell>
          <cell r="F10">
            <v>2573</v>
          </cell>
          <cell r="G10">
            <v>385</v>
          </cell>
          <cell r="H10">
            <v>45855</v>
          </cell>
        </row>
        <row r="11">
          <cell r="A11" t="str">
            <v>PP 1-07</v>
          </cell>
          <cell r="B11">
            <v>13845</v>
          </cell>
          <cell r="C11">
            <v>28080</v>
          </cell>
          <cell r="E11">
            <v>41925</v>
          </cell>
          <cell r="F11">
            <v>2515</v>
          </cell>
          <cell r="G11">
            <v>377</v>
          </cell>
          <cell r="H11">
            <v>44817</v>
          </cell>
        </row>
        <row r="12">
          <cell r="A12" t="str">
            <v>PP 1-08</v>
          </cell>
          <cell r="B12">
            <v>11808</v>
          </cell>
          <cell r="C12">
            <v>27456</v>
          </cell>
          <cell r="E12">
            <v>39264</v>
          </cell>
          <cell r="F12">
            <v>2355</v>
          </cell>
          <cell r="G12">
            <v>353</v>
          </cell>
          <cell r="H12">
            <v>41972</v>
          </cell>
        </row>
        <row r="13">
          <cell r="A13" t="str">
            <v>PP 1-09</v>
          </cell>
          <cell r="B13">
            <v>12780</v>
          </cell>
          <cell r="C13">
            <v>25506</v>
          </cell>
          <cell r="E13">
            <v>38286</v>
          </cell>
          <cell r="F13">
            <v>2297</v>
          </cell>
          <cell r="G13">
            <v>344</v>
          </cell>
          <cell r="H13">
            <v>40927</v>
          </cell>
        </row>
        <row r="14">
          <cell r="A14" t="str">
            <v>PP 1-10</v>
          </cell>
          <cell r="B14">
            <v>11098</v>
          </cell>
          <cell r="C14">
            <v>24687</v>
          </cell>
          <cell r="E14">
            <v>35785</v>
          </cell>
          <cell r="F14">
            <v>2147</v>
          </cell>
          <cell r="G14">
            <v>322</v>
          </cell>
          <cell r="H14">
            <v>38254</v>
          </cell>
        </row>
        <row r="15">
          <cell r="A15" t="str">
            <v>PP 1-11</v>
          </cell>
          <cell r="B15">
            <v>12070</v>
          </cell>
          <cell r="C15">
            <v>22971</v>
          </cell>
          <cell r="E15">
            <v>35041</v>
          </cell>
          <cell r="F15">
            <v>2102</v>
          </cell>
          <cell r="G15">
            <v>315</v>
          </cell>
          <cell r="H15">
            <v>37458</v>
          </cell>
        </row>
        <row r="16">
          <cell r="A16" t="str">
            <v>PP 1-12</v>
          </cell>
          <cell r="B16">
            <v>9385</v>
          </cell>
          <cell r="C16">
            <v>21918</v>
          </cell>
          <cell r="E16">
            <v>31303</v>
          </cell>
          <cell r="F16">
            <v>1878</v>
          </cell>
          <cell r="G16">
            <v>281</v>
          </cell>
          <cell r="H16">
            <v>33462</v>
          </cell>
        </row>
        <row r="17">
          <cell r="A17" t="str">
            <v>PP 1-13</v>
          </cell>
          <cell r="B17">
            <v>10195</v>
          </cell>
          <cell r="C17">
            <v>20397</v>
          </cell>
          <cell r="E17">
            <v>30592</v>
          </cell>
          <cell r="F17">
            <v>1835</v>
          </cell>
          <cell r="G17">
            <v>275</v>
          </cell>
          <cell r="H17">
            <v>32702</v>
          </cell>
        </row>
        <row r="18">
          <cell r="A18" t="str">
            <v>PP 1-14</v>
          </cell>
          <cell r="B18">
            <v>8675</v>
          </cell>
          <cell r="C18">
            <v>19188</v>
          </cell>
          <cell r="E18">
            <v>27863</v>
          </cell>
          <cell r="F18">
            <v>1671</v>
          </cell>
          <cell r="G18">
            <v>250</v>
          </cell>
          <cell r="H18">
            <v>29784</v>
          </cell>
        </row>
        <row r="19">
          <cell r="A19" t="str">
            <v>PP 1-15</v>
          </cell>
          <cell r="B19">
            <v>9485</v>
          </cell>
          <cell r="C19">
            <v>17823</v>
          </cell>
          <cell r="E19">
            <v>27308</v>
          </cell>
          <cell r="F19">
            <v>1638</v>
          </cell>
          <cell r="G19">
            <v>245</v>
          </cell>
          <cell r="H19">
            <v>29191</v>
          </cell>
        </row>
        <row r="20">
          <cell r="A20" t="str">
            <v>PP 1-16</v>
          </cell>
          <cell r="B20">
            <v>6962</v>
          </cell>
          <cell r="C20">
            <v>16419</v>
          </cell>
          <cell r="E20">
            <v>23381</v>
          </cell>
          <cell r="F20">
            <v>1402</v>
          </cell>
          <cell r="G20">
            <v>210</v>
          </cell>
          <cell r="H20">
            <v>24993</v>
          </cell>
        </row>
        <row r="21">
          <cell r="A21" t="str">
            <v>PP 1-17</v>
          </cell>
          <cell r="B21">
            <v>7610</v>
          </cell>
          <cell r="C21">
            <v>15288</v>
          </cell>
          <cell r="E21">
            <v>22898</v>
          </cell>
          <cell r="F21">
            <v>1373</v>
          </cell>
          <cell r="G21">
            <v>205</v>
          </cell>
          <cell r="H21">
            <v>24476</v>
          </cell>
        </row>
        <row r="22">
          <cell r="A22" t="str">
            <v>PP 1-18</v>
          </cell>
          <cell r="B22">
            <v>6962</v>
          </cell>
          <cell r="C22">
            <v>14586</v>
          </cell>
          <cell r="E22">
            <v>21548</v>
          </cell>
          <cell r="F22">
            <v>1292</v>
          </cell>
          <cell r="G22">
            <v>193</v>
          </cell>
          <cell r="H22">
            <v>23033</v>
          </cell>
        </row>
        <row r="23">
          <cell r="A23" t="str">
            <v>PP 1-19</v>
          </cell>
          <cell r="B23">
            <v>7610</v>
          </cell>
          <cell r="C23">
            <v>13572</v>
          </cell>
          <cell r="E23">
            <v>21182</v>
          </cell>
          <cell r="F23">
            <v>1270</v>
          </cell>
          <cell r="G23">
            <v>190</v>
          </cell>
          <cell r="H23">
            <v>22642</v>
          </cell>
        </row>
        <row r="24">
          <cell r="A24" t="str">
            <v>PP 1-20</v>
          </cell>
          <cell r="B24">
            <v>6059</v>
          </cell>
          <cell r="C24">
            <v>13650</v>
          </cell>
          <cell r="E24">
            <v>19709</v>
          </cell>
          <cell r="F24">
            <v>1182</v>
          </cell>
          <cell r="G24">
            <v>177</v>
          </cell>
          <cell r="H24">
            <v>21068</v>
          </cell>
        </row>
        <row r="25">
          <cell r="A25" t="str">
            <v>PP 1-21</v>
          </cell>
          <cell r="B25">
            <v>6545</v>
          </cell>
          <cell r="C25">
            <v>12714</v>
          </cell>
          <cell r="E25">
            <v>19259</v>
          </cell>
          <cell r="F25">
            <v>1155</v>
          </cell>
          <cell r="G25">
            <v>173</v>
          </cell>
          <cell r="H25">
            <v>20587</v>
          </cell>
        </row>
        <row r="26">
          <cell r="A26" t="str">
            <v>PP 1-22</v>
          </cell>
          <cell r="B26">
            <v>6545</v>
          </cell>
          <cell r="C26">
            <v>12129</v>
          </cell>
          <cell r="E26">
            <v>18674</v>
          </cell>
          <cell r="F26">
            <v>1120</v>
          </cell>
          <cell r="G26">
            <v>168</v>
          </cell>
          <cell r="H26">
            <v>19962</v>
          </cell>
        </row>
        <row r="27">
          <cell r="A27" t="str">
            <v>PP 1-23</v>
          </cell>
          <cell r="B27">
            <v>7224</v>
          </cell>
          <cell r="C27">
            <v>12480</v>
          </cell>
          <cell r="E27">
            <v>19704</v>
          </cell>
          <cell r="F27">
            <v>1182</v>
          </cell>
          <cell r="G27">
            <v>177</v>
          </cell>
          <cell r="H27">
            <v>21063</v>
          </cell>
        </row>
        <row r="28">
          <cell r="A28" t="str">
            <v>PP 1-24</v>
          </cell>
          <cell r="B28">
            <v>15227</v>
          </cell>
          <cell r="C28">
            <v>38454</v>
          </cell>
          <cell r="E28">
            <v>53681</v>
          </cell>
          <cell r="F28">
            <v>3220</v>
          </cell>
          <cell r="G28">
            <v>483</v>
          </cell>
          <cell r="H28">
            <v>57384</v>
          </cell>
        </row>
        <row r="29">
          <cell r="A29" t="str">
            <v>PP 1-25</v>
          </cell>
          <cell r="B29">
            <v>11808</v>
          </cell>
          <cell r="C29">
            <v>27456</v>
          </cell>
          <cell r="E29">
            <v>39264</v>
          </cell>
          <cell r="F29">
            <v>2355</v>
          </cell>
          <cell r="G29">
            <v>353</v>
          </cell>
          <cell r="H29">
            <v>41972</v>
          </cell>
        </row>
        <row r="30">
          <cell r="A30" t="str">
            <v>PP 1-26</v>
          </cell>
          <cell r="B30">
            <v>12780</v>
          </cell>
          <cell r="C30">
            <v>25506</v>
          </cell>
          <cell r="E30">
            <v>38286</v>
          </cell>
          <cell r="F30">
            <v>2297</v>
          </cell>
          <cell r="G30">
            <v>344</v>
          </cell>
          <cell r="H30">
            <v>40927</v>
          </cell>
        </row>
        <row r="31">
          <cell r="A31" t="str">
            <v>PP 2-01</v>
          </cell>
          <cell r="B31">
            <v>6676</v>
          </cell>
          <cell r="C31">
            <v>22932</v>
          </cell>
          <cell r="E31">
            <v>29608</v>
          </cell>
          <cell r="F31">
            <v>1776</v>
          </cell>
          <cell r="G31">
            <v>266</v>
          </cell>
          <cell r="H31">
            <v>31650</v>
          </cell>
        </row>
        <row r="32">
          <cell r="A32" t="str">
            <v>PP 2-02</v>
          </cell>
          <cell r="B32">
            <v>7810</v>
          </cell>
          <cell r="C32">
            <v>20397</v>
          </cell>
          <cell r="E32">
            <v>28207</v>
          </cell>
          <cell r="F32">
            <v>1692</v>
          </cell>
          <cell r="G32">
            <v>253</v>
          </cell>
          <cell r="H32">
            <v>30152</v>
          </cell>
        </row>
        <row r="33">
          <cell r="A33" t="str">
            <v>PP 2-03</v>
          </cell>
          <cell r="B33">
            <v>6128</v>
          </cell>
          <cell r="C33">
            <v>20865</v>
          </cell>
          <cell r="E33">
            <v>26993</v>
          </cell>
          <cell r="F33">
            <v>1619</v>
          </cell>
          <cell r="G33">
            <v>242</v>
          </cell>
          <cell r="H33">
            <v>28854</v>
          </cell>
        </row>
        <row r="34">
          <cell r="A34" t="str">
            <v>PP 2-04</v>
          </cell>
          <cell r="B34">
            <v>7100</v>
          </cell>
          <cell r="C34">
            <v>18525</v>
          </cell>
          <cell r="E34">
            <v>25625</v>
          </cell>
          <cell r="F34">
            <v>1537</v>
          </cell>
          <cell r="G34">
            <v>230</v>
          </cell>
          <cell r="H34">
            <v>27392</v>
          </cell>
        </row>
        <row r="35">
          <cell r="A35" t="str">
            <v>PP 2-05</v>
          </cell>
          <cell r="B35">
            <v>6128</v>
          </cell>
          <cell r="C35">
            <v>18759</v>
          </cell>
          <cell r="E35">
            <v>24887</v>
          </cell>
          <cell r="F35">
            <v>1493</v>
          </cell>
          <cell r="G35">
            <v>223</v>
          </cell>
          <cell r="H35">
            <v>26603</v>
          </cell>
        </row>
        <row r="36">
          <cell r="A36" t="str">
            <v>PP 2-06</v>
          </cell>
          <cell r="B36">
            <v>7100</v>
          </cell>
          <cell r="C36">
            <v>16653</v>
          </cell>
          <cell r="E36">
            <v>23753</v>
          </cell>
          <cell r="F36">
            <v>1425</v>
          </cell>
          <cell r="G36">
            <v>213</v>
          </cell>
          <cell r="H36">
            <v>25391</v>
          </cell>
        </row>
        <row r="37">
          <cell r="A37" t="str">
            <v>PP 2-07</v>
          </cell>
          <cell r="B37">
            <v>5580</v>
          </cell>
          <cell r="C37">
            <v>16653</v>
          </cell>
          <cell r="E37">
            <v>22233</v>
          </cell>
          <cell r="F37">
            <v>1333</v>
          </cell>
          <cell r="G37">
            <v>199</v>
          </cell>
          <cell r="H37">
            <v>23765</v>
          </cell>
        </row>
        <row r="38">
          <cell r="A38" t="str">
            <v>PP 2-08</v>
          </cell>
          <cell r="B38">
            <v>6390</v>
          </cell>
          <cell r="C38">
            <v>14820</v>
          </cell>
          <cell r="E38">
            <v>21210</v>
          </cell>
          <cell r="F38">
            <v>1272</v>
          </cell>
          <cell r="G38">
            <v>190</v>
          </cell>
          <cell r="H38">
            <v>22672</v>
          </cell>
        </row>
        <row r="39">
          <cell r="A39" t="str">
            <v>PP 2-09</v>
          </cell>
          <cell r="B39">
            <v>5580</v>
          </cell>
          <cell r="C39">
            <v>14586</v>
          </cell>
          <cell r="E39">
            <v>20166</v>
          </cell>
          <cell r="F39">
            <v>1209</v>
          </cell>
          <cell r="G39">
            <v>181</v>
          </cell>
          <cell r="H39">
            <v>21556</v>
          </cell>
        </row>
        <row r="40">
          <cell r="A40" t="str">
            <v>PP 2-10</v>
          </cell>
          <cell r="B40">
            <v>6390</v>
          </cell>
          <cell r="C40">
            <v>12948</v>
          </cell>
          <cell r="E40">
            <v>19338</v>
          </cell>
          <cell r="F40">
            <v>1160</v>
          </cell>
          <cell r="G40">
            <v>174</v>
          </cell>
          <cell r="H40">
            <v>20672</v>
          </cell>
        </row>
        <row r="41">
          <cell r="A41" t="str">
            <v>PP 2-11</v>
          </cell>
          <cell r="B41">
            <v>5032</v>
          </cell>
          <cell r="C41">
            <v>12480</v>
          </cell>
          <cell r="E41">
            <v>17512</v>
          </cell>
          <cell r="F41">
            <v>1050</v>
          </cell>
          <cell r="G41">
            <v>157</v>
          </cell>
          <cell r="H41">
            <v>18719</v>
          </cell>
        </row>
        <row r="42">
          <cell r="A42" t="str">
            <v>PP 2-12</v>
          </cell>
          <cell r="B42">
            <v>5680</v>
          </cell>
          <cell r="C42">
            <v>11076</v>
          </cell>
          <cell r="E42">
            <v>16756</v>
          </cell>
          <cell r="F42">
            <v>1005</v>
          </cell>
          <cell r="G42">
            <v>150</v>
          </cell>
          <cell r="H42">
            <v>17911</v>
          </cell>
        </row>
        <row r="43">
          <cell r="A43" t="str">
            <v>PP 2-13</v>
          </cell>
          <cell r="B43">
            <v>4484</v>
          </cell>
          <cell r="C43">
            <v>10374</v>
          </cell>
          <cell r="E43">
            <v>14858</v>
          </cell>
          <cell r="F43">
            <v>891</v>
          </cell>
          <cell r="G43">
            <v>133</v>
          </cell>
          <cell r="H43">
            <v>15882</v>
          </cell>
        </row>
        <row r="44">
          <cell r="A44" t="str">
            <v>PP 2-14</v>
          </cell>
          <cell r="B44">
            <v>4970</v>
          </cell>
          <cell r="C44">
            <v>9204</v>
          </cell>
          <cell r="E44">
            <v>14174</v>
          </cell>
          <cell r="F44">
            <v>850</v>
          </cell>
          <cell r="G44">
            <v>127</v>
          </cell>
          <cell r="H44">
            <v>15151</v>
          </cell>
        </row>
        <row r="45">
          <cell r="A45" t="str">
            <v>PP 2-15</v>
          </cell>
          <cell r="B45">
            <v>5680</v>
          </cell>
          <cell r="C45">
            <v>10491</v>
          </cell>
          <cell r="E45">
            <v>16171</v>
          </cell>
          <cell r="F45">
            <v>970</v>
          </cell>
          <cell r="G45">
            <v>145</v>
          </cell>
          <cell r="H45">
            <v>17286</v>
          </cell>
        </row>
        <row r="46">
          <cell r="A46" t="str">
            <v>PP 2-16</v>
          </cell>
          <cell r="B46">
            <v>4970</v>
          </cell>
          <cell r="C46">
            <v>9672</v>
          </cell>
          <cell r="E46">
            <v>14642</v>
          </cell>
          <cell r="F46">
            <v>878</v>
          </cell>
          <cell r="G46">
            <v>131</v>
          </cell>
          <cell r="H46">
            <v>15651</v>
          </cell>
        </row>
        <row r="47">
          <cell r="A47" t="str">
            <v>PP 2-17</v>
          </cell>
          <cell r="B47">
            <v>4970</v>
          </cell>
          <cell r="C47">
            <v>8970</v>
          </cell>
          <cell r="E47">
            <v>13940</v>
          </cell>
          <cell r="F47">
            <v>836</v>
          </cell>
          <cell r="G47">
            <v>125</v>
          </cell>
          <cell r="H47">
            <v>14901</v>
          </cell>
        </row>
        <row r="48">
          <cell r="A48" t="str">
            <v>PP 2-18</v>
          </cell>
          <cell r="B48">
            <v>4260</v>
          </cell>
          <cell r="C48">
            <v>8307</v>
          </cell>
          <cell r="E48">
            <v>12567</v>
          </cell>
          <cell r="F48">
            <v>754</v>
          </cell>
          <cell r="G48">
            <v>113</v>
          </cell>
          <cell r="H48">
            <v>13434</v>
          </cell>
        </row>
        <row r="49">
          <cell r="A49" t="str">
            <v>PP 2-19</v>
          </cell>
          <cell r="B49">
            <v>4260</v>
          </cell>
          <cell r="C49">
            <v>7488</v>
          </cell>
          <cell r="E49">
            <v>11748</v>
          </cell>
          <cell r="F49">
            <v>704</v>
          </cell>
          <cell r="G49">
            <v>105</v>
          </cell>
          <cell r="H49">
            <v>12557</v>
          </cell>
        </row>
        <row r="50">
          <cell r="A50" t="str">
            <v>PP 2-20</v>
          </cell>
          <cell r="B50">
            <v>3550</v>
          </cell>
          <cell r="C50">
            <v>6903</v>
          </cell>
          <cell r="E50">
            <v>10453</v>
          </cell>
          <cell r="F50">
            <v>627</v>
          </cell>
          <cell r="G50">
            <v>94</v>
          </cell>
          <cell r="H50">
            <v>11174</v>
          </cell>
        </row>
        <row r="51">
          <cell r="A51" t="str">
            <v>PP 2-21</v>
          </cell>
          <cell r="B51">
            <v>3550</v>
          </cell>
          <cell r="C51">
            <v>5733</v>
          </cell>
          <cell r="E51">
            <v>9283</v>
          </cell>
          <cell r="F51">
            <v>556</v>
          </cell>
          <cell r="G51">
            <v>83</v>
          </cell>
          <cell r="H51">
            <v>9922</v>
          </cell>
        </row>
        <row r="52">
          <cell r="A52" t="str">
            <v>PP 2-22</v>
          </cell>
          <cell r="B52">
            <v>3550</v>
          </cell>
          <cell r="C52">
            <v>5148</v>
          </cell>
          <cell r="E52">
            <v>8698</v>
          </cell>
          <cell r="F52">
            <v>521</v>
          </cell>
          <cell r="G52">
            <v>78</v>
          </cell>
          <cell r="H52">
            <v>9297</v>
          </cell>
        </row>
        <row r="53">
          <cell r="A53" t="str">
            <v>PP 2-23</v>
          </cell>
          <cell r="B53">
            <v>2840</v>
          </cell>
          <cell r="C53">
            <v>4563</v>
          </cell>
          <cell r="E53">
            <v>7403</v>
          </cell>
          <cell r="F53">
            <v>444</v>
          </cell>
          <cell r="G53">
            <v>66</v>
          </cell>
          <cell r="H53">
            <v>7913</v>
          </cell>
        </row>
        <row r="54">
          <cell r="A54" t="str">
            <v>PP 2-24</v>
          </cell>
          <cell r="B54">
            <v>2840</v>
          </cell>
          <cell r="C54">
            <v>4095</v>
          </cell>
          <cell r="E54">
            <v>6935</v>
          </cell>
          <cell r="F54">
            <v>416</v>
          </cell>
          <cell r="G54">
            <v>62</v>
          </cell>
          <cell r="H54">
            <v>7413</v>
          </cell>
        </row>
        <row r="55">
          <cell r="A55" t="str">
            <v>PP 2-25</v>
          </cell>
          <cell r="B55">
            <v>2840</v>
          </cell>
          <cell r="C55">
            <v>3393</v>
          </cell>
          <cell r="E55">
            <v>6233</v>
          </cell>
          <cell r="F55">
            <v>373</v>
          </cell>
          <cell r="G55">
            <v>55</v>
          </cell>
          <cell r="H55">
            <v>6661</v>
          </cell>
        </row>
        <row r="56">
          <cell r="A56" t="str">
            <v>PP 2-26</v>
          </cell>
          <cell r="B56">
            <v>1158</v>
          </cell>
          <cell r="C56">
            <v>2730</v>
          </cell>
          <cell r="E56">
            <v>3888</v>
          </cell>
          <cell r="F56">
            <v>233</v>
          </cell>
          <cell r="G56">
            <v>34</v>
          </cell>
          <cell r="H56">
            <v>4155</v>
          </cell>
        </row>
        <row r="57">
          <cell r="A57" t="str">
            <v>PP 2-27</v>
          </cell>
          <cell r="B57">
            <v>2130</v>
          </cell>
          <cell r="C57">
            <v>2028</v>
          </cell>
          <cell r="E57">
            <v>4158</v>
          </cell>
          <cell r="F57">
            <v>249</v>
          </cell>
          <cell r="G57">
            <v>37</v>
          </cell>
          <cell r="H57">
            <v>4444</v>
          </cell>
        </row>
        <row r="58">
          <cell r="A58" t="str">
            <v>PP 2-28</v>
          </cell>
          <cell r="B58">
            <v>2840</v>
          </cell>
          <cell r="C58">
            <v>2262</v>
          </cell>
          <cell r="E58">
            <v>5102</v>
          </cell>
          <cell r="F58">
            <v>306</v>
          </cell>
          <cell r="G58">
            <v>45</v>
          </cell>
          <cell r="H58">
            <v>5453</v>
          </cell>
        </row>
        <row r="59">
          <cell r="A59" t="str">
            <v>PP 2-29</v>
          </cell>
          <cell r="B59">
            <v>1158</v>
          </cell>
          <cell r="C59">
            <v>1794</v>
          </cell>
          <cell r="E59">
            <v>2952</v>
          </cell>
          <cell r="F59">
            <v>177</v>
          </cell>
          <cell r="G59">
            <v>26</v>
          </cell>
          <cell r="H59">
            <v>3155</v>
          </cell>
        </row>
        <row r="60">
          <cell r="A60" t="str">
            <v>PP 2-30</v>
          </cell>
          <cell r="B60">
            <v>2130</v>
          </cell>
          <cell r="C60">
            <v>1326</v>
          </cell>
          <cell r="E60">
            <v>3456</v>
          </cell>
          <cell r="F60">
            <v>207</v>
          </cell>
          <cell r="G60">
            <v>31</v>
          </cell>
          <cell r="H60">
            <v>3694</v>
          </cell>
        </row>
        <row r="61">
          <cell r="A61" t="str">
            <v>PP 2-31</v>
          </cell>
          <cell r="B61">
            <v>1420</v>
          </cell>
          <cell r="C61">
            <v>1326</v>
          </cell>
          <cell r="E61">
            <v>2746</v>
          </cell>
          <cell r="F61">
            <v>164</v>
          </cell>
          <cell r="G61">
            <v>24</v>
          </cell>
          <cell r="H61">
            <v>2934</v>
          </cell>
        </row>
        <row r="62">
          <cell r="A62" t="str">
            <v>PP 2-32</v>
          </cell>
          <cell r="B62">
            <v>1420</v>
          </cell>
          <cell r="C62">
            <v>897</v>
          </cell>
          <cell r="E62">
            <v>2317</v>
          </cell>
          <cell r="F62">
            <v>139</v>
          </cell>
          <cell r="G62">
            <v>20</v>
          </cell>
          <cell r="H62">
            <v>2476</v>
          </cell>
        </row>
        <row r="63">
          <cell r="A63" t="str">
            <v>PP 2-33</v>
          </cell>
          <cell r="B63">
            <v>6676</v>
          </cell>
          <cell r="C63">
            <v>22932</v>
          </cell>
          <cell r="E63">
            <v>29608</v>
          </cell>
          <cell r="F63">
            <v>1776</v>
          </cell>
          <cell r="G63">
            <v>266</v>
          </cell>
          <cell r="H63">
            <v>31650</v>
          </cell>
        </row>
        <row r="64">
          <cell r="A64" t="str">
            <v>PP 2-34</v>
          </cell>
          <cell r="B64">
            <v>7810</v>
          </cell>
          <cell r="C64">
            <v>20397</v>
          </cell>
          <cell r="E64">
            <v>28207</v>
          </cell>
          <cell r="F64">
            <v>1692</v>
          </cell>
          <cell r="G64">
            <v>253</v>
          </cell>
          <cell r="H64">
            <v>30152</v>
          </cell>
        </row>
        <row r="65">
          <cell r="A65" t="str">
            <v>PP 2-35</v>
          </cell>
          <cell r="B65">
            <v>6128</v>
          </cell>
          <cell r="C65">
            <v>20865</v>
          </cell>
          <cell r="E65">
            <v>26993</v>
          </cell>
          <cell r="F65">
            <v>1619</v>
          </cell>
          <cell r="G65">
            <v>242</v>
          </cell>
          <cell r="H65">
            <v>28854</v>
          </cell>
        </row>
        <row r="66">
          <cell r="A66" t="str">
            <v>PP 2-36</v>
          </cell>
          <cell r="B66">
            <v>7100</v>
          </cell>
          <cell r="C66">
            <v>18525</v>
          </cell>
          <cell r="E66">
            <v>25625</v>
          </cell>
          <cell r="F66">
            <v>1537</v>
          </cell>
          <cell r="G66">
            <v>230</v>
          </cell>
          <cell r="H66">
            <v>27392</v>
          </cell>
        </row>
        <row r="67">
          <cell r="A67" t="str">
            <v>PP 2-37</v>
          </cell>
          <cell r="B67">
            <v>6128</v>
          </cell>
          <cell r="C67">
            <v>18759</v>
          </cell>
          <cell r="E67">
            <v>24887</v>
          </cell>
          <cell r="F67">
            <v>1493</v>
          </cell>
          <cell r="G67">
            <v>223</v>
          </cell>
          <cell r="H67">
            <v>26603</v>
          </cell>
        </row>
        <row r="68">
          <cell r="A68" t="str">
            <v>PP 2-38</v>
          </cell>
          <cell r="B68">
            <v>7100</v>
          </cell>
          <cell r="C68">
            <v>16653</v>
          </cell>
          <cell r="E68">
            <v>23753</v>
          </cell>
          <cell r="F68">
            <v>1425</v>
          </cell>
          <cell r="G68">
            <v>213</v>
          </cell>
          <cell r="H68">
            <v>25391</v>
          </cell>
        </row>
        <row r="69">
          <cell r="A69" t="str">
            <v>PP 2-39</v>
          </cell>
          <cell r="B69">
            <v>5580</v>
          </cell>
          <cell r="C69">
            <v>16653</v>
          </cell>
          <cell r="E69">
            <v>22233</v>
          </cell>
          <cell r="F69">
            <v>1333</v>
          </cell>
          <cell r="G69">
            <v>199</v>
          </cell>
          <cell r="H69">
            <v>23765</v>
          </cell>
        </row>
        <row r="70">
          <cell r="A70" t="str">
            <v>PP 3-01</v>
          </cell>
          <cell r="B70">
            <v>772</v>
          </cell>
          <cell r="C70">
            <v>2150</v>
          </cell>
          <cell r="E70">
            <v>2922</v>
          </cell>
          <cell r="F70">
            <v>175</v>
          </cell>
          <cell r="G70">
            <v>26</v>
          </cell>
          <cell r="H70">
            <v>3123</v>
          </cell>
        </row>
        <row r="71">
          <cell r="A71" t="str">
            <v>PP 3-02</v>
          </cell>
          <cell r="B71">
            <v>668</v>
          </cell>
          <cell r="C71">
            <v>2304</v>
          </cell>
          <cell r="E71">
            <v>2972</v>
          </cell>
          <cell r="F71">
            <v>178</v>
          </cell>
          <cell r="G71">
            <v>26</v>
          </cell>
          <cell r="H71">
            <v>3176</v>
          </cell>
        </row>
        <row r="72">
          <cell r="A72" t="str">
            <v>PP 4-01</v>
          </cell>
          <cell r="B72">
            <v>2038</v>
          </cell>
          <cell r="C72">
            <v>37793</v>
          </cell>
          <cell r="E72">
            <v>39831</v>
          </cell>
          <cell r="F72">
            <v>2389</v>
          </cell>
          <cell r="G72">
            <v>358</v>
          </cell>
          <cell r="H72">
            <v>42578</v>
          </cell>
        </row>
        <row r="73">
          <cell r="A73" t="str">
            <v>PP 4-02</v>
          </cell>
          <cell r="B73">
            <v>2038</v>
          </cell>
          <cell r="C73">
            <v>42663</v>
          </cell>
          <cell r="E73">
            <v>44701</v>
          </cell>
          <cell r="F73">
            <v>2682</v>
          </cell>
          <cell r="G73">
            <v>402</v>
          </cell>
          <cell r="H73">
            <v>47785</v>
          </cell>
        </row>
        <row r="74">
          <cell r="A74" t="str">
            <v>WPP 1-01</v>
          </cell>
          <cell r="B74">
            <v>15227</v>
          </cell>
          <cell r="C74">
            <v>38454</v>
          </cell>
          <cell r="E74">
            <v>53681</v>
          </cell>
          <cell r="F74">
            <v>3220</v>
          </cell>
          <cell r="G74">
            <v>483</v>
          </cell>
          <cell r="H74">
            <v>57384</v>
          </cell>
        </row>
        <row r="75">
          <cell r="A75" t="str">
            <v>WPP 1-02</v>
          </cell>
          <cell r="B75">
            <v>14324</v>
          </cell>
          <cell r="C75">
            <v>35724</v>
          </cell>
          <cell r="E75">
            <v>50048</v>
          </cell>
          <cell r="F75">
            <v>3002</v>
          </cell>
          <cell r="G75">
            <v>450</v>
          </cell>
          <cell r="H75">
            <v>53500</v>
          </cell>
        </row>
        <row r="76">
          <cell r="A76" t="str">
            <v>WPP 1-03</v>
          </cell>
          <cell r="B76">
            <v>15620</v>
          </cell>
          <cell r="C76">
            <v>33189</v>
          </cell>
          <cell r="E76">
            <v>48809</v>
          </cell>
          <cell r="F76">
            <v>2928</v>
          </cell>
          <cell r="G76">
            <v>439</v>
          </cell>
          <cell r="H76">
            <v>52176</v>
          </cell>
        </row>
        <row r="77">
          <cell r="A77" t="str">
            <v>WPP 1-04</v>
          </cell>
          <cell r="B77">
            <v>13614</v>
          </cell>
          <cell r="C77">
            <v>32955</v>
          </cell>
          <cell r="E77">
            <v>46569</v>
          </cell>
          <cell r="F77">
            <v>2794</v>
          </cell>
          <cell r="G77">
            <v>419</v>
          </cell>
          <cell r="H77">
            <v>49782</v>
          </cell>
        </row>
        <row r="78">
          <cell r="A78" t="str">
            <v>WPP 1-05</v>
          </cell>
          <cell r="B78">
            <v>14910</v>
          </cell>
          <cell r="C78">
            <v>30654</v>
          </cell>
          <cell r="E78">
            <v>45564</v>
          </cell>
          <cell r="F78">
            <v>2733</v>
          </cell>
          <cell r="G78">
            <v>409</v>
          </cell>
          <cell r="H78">
            <v>48706</v>
          </cell>
        </row>
        <row r="79">
          <cell r="A79" t="str">
            <v>WPP 1-06</v>
          </cell>
          <cell r="B79">
            <v>12711</v>
          </cell>
          <cell r="C79">
            <v>30186</v>
          </cell>
          <cell r="E79">
            <v>42897</v>
          </cell>
          <cell r="F79">
            <v>2573</v>
          </cell>
          <cell r="G79">
            <v>385</v>
          </cell>
          <cell r="H79">
            <v>45855</v>
          </cell>
        </row>
        <row r="80">
          <cell r="A80" t="str">
            <v>WPP 1-07</v>
          </cell>
          <cell r="B80">
            <v>13845</v>
          </cell>
          <cell r="C80">
            <v>28080</v>
          </cell>
          <cell r="E80">
            <v>41925</v>
          </cell>
          <cell r="F80">
            <v>2515</v>
          </cell>
          <cell r="G80">
            <v>377</v>
          </cell>
          <cell r="H80">
            <v>44817</v>
          </cell>
        </row>
        <row r="81">
          <cell r="A81" t="str">
            <v>WPP 1-08</v>
          </cell>
          <cell r="B81">
            <v>11808</v>
          </cell>
          <cell r="C81">
            <v>27456</v>
          </cell>
          <cell r="E81">
            <v>39264</v>
          </cell>
          <cell r="F81">
            <v>2355</v>
          </cell>
          <cell r="G81">
            <v>353</v>
          </cell>
          <cell r="H81">
            <v>41972</v>
          </cell>
        </row>
        <row r="82">
          <cell r="A82" t="str">
            <v>WPP 1-09</v>
          </cell>
          <cell r="B82">
            <v>12780</v>
          </cell>
          <cell r="C82">
            <v>25506</v>
          </cell>
          <cell r="E82">
            <v>38286</v>
          </cell>
          <cell r="F82">
            <v>2297</v>
          </cell>
          <cell r="G82">
            <v>344</v>
          </cell>
          <cell r="H82">
            <v>40927</v>
          </cell>
        </row>
        <row r="83">
          <cell r="A83" t="str">
            <v>WPP 1-10</v>
          </cell>
          <cell r="B83">
            <v>11098</v>
          </cell>
          <cell r="C83">
            <v>24687</v>
          </cell>
          <cell r="E83">
            <v>35785</v>
          </cell>
          <cell r="F83">
            <v>2147</v>
          </cell>
          <cell r="G83">
            <v>322</v>
          </cell>
          <cell r="H83">
            <v>38254</v>
          </cell>
        </row>
        <row r="84">
          <cell r="A84" t="str">
            <v>WPP 1-11</v>
          </cell>
          <cell r="B84">
            <v>12070</v>
          </cell>
          <cell r="C84">
            <v>22971</v>
          </cell>
          <cell r="E84">
            <v>35041</v>
          </cell>
          <cell r="F84">
            <v>2102</v>
          </cell>
          <cell r="G84">
            <v>315</v>
          </cell>
          <cell r="H84">
            <v>37458</v>
          </cell>
        </row>
        <row r="85">
          <cell r="A85" t="str">
            <v>WPP 1-12</v>
          </cell>
          <cell r="B85">
            <v>9385</v>
          </cell>
          <cell r="C85">
            <v>21918</v>
          </cell>
          <cell r="E85">
            <v>31303</v>
          </cell>
          <cell r="F85">
            <v>1878</v>
          </cell>
          <cell r="G85">
            <v>281</v>
          </cell>
          <cell r="H85">
            <v>33462</v>
          </cell>
        </row>
        <row r="86">
          <cell r="A86" t="str">
            <v>WPP 1-13</v>
          </cell>
          <cell r="B86">
            <v>10195</v>
          </cell>
          <cell r="C86">
            <v>20397</v>
          </cell>
          <cell r="E86">
            <v>30592</v>
          </cell>
          <cell r="F86">
            <v>1835</v>
          </cell>
          <cell r="G86">
            <v>275</v>
          </cell>
          <cell r="H86">
            <v>32702</v>
          </cell>
        </row>
        <row r="87">
          <cell r="A87" t="str">
            <v>WPP 1-14</v>
          </cell>
          <cell r="B87">
            <v>8675</v>
          </cell>
          <cell r="C87">
            <v>19188</v>
          </cell>
          <cell r="E87">
            <v>27863</v>
          </cell>
          <cell r="F87">
            <v>1671</v>
          </cell>
          <cell r="G87">
            <v>250</v>
          </cell>
          <cell r="H87">
            <v>29784</v>
          </cell>
        </row>
        <row r="88">
          <cell r="A88" t="str">
            <v>WPP 1-15</v>
          </cell>
          <cell r="B88">
            <v>9485</v>
          </cell>
          <cell r="C88">
            <v>17823</v>
          </cell>
          <cell r="E88">
            <v>27308</v>
          </cell>
          <cell r="F88">
            <v>1638</v>
          </cell>
          <cell r="G88">
            <v>245</v>
          </cell>
          <cell r="H88">
            <v>29191</v>
          </cell>
        </row>
        <row r="89">
          <cell r="A89" t="str">
            <v>WPP 1-16</v>
          </cell>
          <cell r="B89">
            <v>6962</v>
          </cell>
          <cell r="C89">
            <v>16419</v>
          </cell>
          <cell r="E89">
            <v>23381</v>
          </cell>
          <cell r="F89">
            <v>1402</v>
          </cell>
          <cell r="G89">
            <v>210</v>
          </cell>
          <cell r="H89">
            <v>24993</v>
          </cell>
        </row>
        <row r="90">
          <cell r="A90" t="str">
            <v>WPP 1-17</v>
          </cell>
          <cell r="B90">
            <v>7610</v>
          </cell>
          <cell r="C90">
            <v>15288</v>
          </cell>
          <cell r="E90">
            <v>22898</v>
          </cell>
          <cell r="F90">
            <v>1373</v>
          </cell>
          <cell r="G90">
            <v>205</v>
          </cell>
          <cell r="H90">
            <v>24476</v>
          </cell>
        </row>
        <row r="91">
          <cell r="A91" t="str">
            <v>WPP 1-18</v>
          </cell>
          <cell r="B91">
            <v>6962</v>
          </cell>
          <cell r="C91">
            <v>14586</v>
          </cell>
          <cell r="E91">
            <v>21548</v>
          </cell>
          <cell r="F91">
            <v>1292</v>
          </cell>
          <cell r="G91">
            <v>193</v>
          </cell>
          <cell r="H91">
            <v>23033</v>
          </cell>
        </row>
        <row r="92">
          <cell r="A92" t="str">
            <v>WPP 1-19</v>
          </cell>
          <cell r="B92">
            <v>7610</v>
          </cell>
          <cell r="C92">
            <v>13572</v>
          </cell>
          <cell r="E92">
            <v>21182</v>
          </cell>
          <cell r="F92">
            <v>1270</v>
          </cell>
          <cell r="G92">
            <v>190</v>
          </cell>
          <cell r="H92">
            <v>22642</v>
          </cell>
        </row>
        <row r="93">
          <cell r="A93" t="str">
            <v>WPP 1-20</v>
          </cell>
          <cell r="B93">
            <v>6059</v>
          </cell>
          <cell r="C93">
            <v>13650</v>
          </cell>
          <cell r="E93">
            <v>19709</v>
          </cell>
          <cell r="F93">
            <v>1182</v>
          </cell>
          <cell r="G93">
            <v>177</v>
          </cell>
          <cell r="H93">
            <v>21068</v>
          </cell>
        </row>
        <row r="94">
          <cell r="A94" t="str">
            <v>WPP 1-21</v>
          </cell>
          <cell r="B94">
            <v>6545</v>
          </cell>
          <cell r="C94">
            <v>12714</v>
          </cell>
          <cell r="E94">
            <v>19259</v>
          </cell>
          <cell r="F94">
            <v>1155</v>
          </cell>
          <cell r="G94">
            <v>173</v>
          </cell>
          <cell r="H94">
            <v>20587</v>
          </cell>
        </row>
        <row r="95">
          <cell r="A95" t="str">
            <v>WPP 1-22</v>
          </cell>
          <cell r="B95">
            <v>6545</v>
          </cell>
          <cell r="C95">
            <v>12129</v>
          </cell>
          <cell r="E95">
            <v>18674</v>
          </cell>
          <cell r="F95">
            <v>1120</v>
          </cell>
          <cell r="G95">
            <v>168</v>
          </cell>
          <cell r="H95">
            <v>19962</v>
          </cell>
        </row>
        <row r="96">
          <cell r="A96" t="str">
            <v>WPP 1-23</v>
          </cell>
          <cell r="B96">
            <v>7224</v>
          </cell>
          <cell r="C96">
            <v>12480</v>
          </cell>
          <cell r="E96">
            <v>19704</v>
          </cell>
          <cell r="F96">
            <v>1182</v>
          </cell>
          <cell r="G96">
            <v>177</v>
          </cell>
          <cell r="H96">
            <v>21063</v>
          </cell>
        </row>
        <row r="97">
          <cell r="A97" t="str">
            <v>WPP 1-24</v>
          </cell>
          <cell r="B97">
            <v>15227</v>
          </cell>
          <cell r="C97">
            <v>38454</v>
          </cell>
          <cell r="E97">
            <v>53681</v>
          </cell>
          <cell r="F97">
            <v>3220</v>
          </cell>
          <cell r="G97">
            <v>483</v>
          </cell>
          <cell r="H97">
            <v>57384</v>
          </cell>
        </row>
        <row r="98">
          <cell r="A98" t="str">
            <v>WPP 1-25</v>
          </cell>
          <cell r="B98">
            <v>11808</v>
          </cell>
          <cell r="C98">
            <v>27456</v>
          </cell>
          <cell r="E98">
            <v>39264</v>
          </cell>
          <cell r="F98">
            <v>2355</v>
          </cell>
          <cell r="G98">
            <v>353</v>
          </cell>
          <cell r="H98">
            <v>41972</v>
          </cell>
        </row>
        <row r="99">
          <cell r="A99" t="str">
            <v>WPP 1-26</v>
          </cell>
          <cell r="B99">
            <v>12780</v>
          </cell>
          <cell r="C99">
            <v>25506</v>
          </cell>
          <cell r="E99">
            <v>38286</v>
          </cell>
          <cell r="F99">
            <v>2297</v>
          </cell>
          <cell r="G99">
            <v>344</v>
          </cell>
          <cell r="H99">
            <v>40927</v>
          </cell>
        </row>
        <row r="100">
          <cell r="A100" t="str">
            <v>WPP 2-01</v>
          </cell>
          <cell r="B100">
            <v>6676</v>
          </cell>
          <cell r="C100">
            <v>22932</v>
          </cell>
          <cell r="E100">
            <v>29608</v>
          </cell>
          <cell r="F100">
            <v>1776</v>
          </cell>
          <cell r="G100">
            <v>266</v>
          </cell>
          <cell r="H100">
            <v>31650</v>
          </cell>
        </row>
        <row r="101">
          <cell r="A101" t="str">
            <v>WPP 2-02</v>
          </cell>
          <cell r="B101">
            <v>7810</v>
          </cell>
          <cell r="C101">
            <v>20397</v>
          </cell>
          <cell r="E101">
            <v>28207</v>
          </cell>
          <cell r="F101">
            <v>1692</v>
          </cell>
          <cell r="G101">
            <v>253</v>
          </cell>
          <cell r="H101">
            <v>30152</v>
          </cell>
        </row>
        <row r="102">
          <cell r="A102" t="str">
            <v>WPP 2-03</v>
          </cell>
          <cell r="B102">
            <v>6128</v>
          </cell>
          <cell r="C102">
            <v>20865</v>
          </cell>
          <cell r="E102">
            <v>26993</v>
          </cell>
          <cell r="F102">
            <v>1619</v>
          </cell>
          <cell r="G102">
            <v>242</v>
          </cell>
          <cell r="H102">
            <v>28854</v>
          </cell>
        </row>
        <row r="103">
          <cell r="A103" t="str">
            <v>WPP 2-04</v>
          </cell>
          <cell r="B103">
            <v>7100</v>
          </cell>
          <cell r="C103">
            <v>18525</v>
          </cell>
          <cell r="E103">
            <v>25625</v>
          </cell>
          <cell r="F103">
            <v>1537</v>
          </cell>
          <cell r="G103">
            <v>230</v>
          </cell>
          <cell r="H103">
            <v>27392</v>
          </cell>
        </row>
        <row r="104">
          <cell r="A104" t="str">
            <v>WPP 2-05</v>
          </cell>
          <cell r="B104">
            <v>6128</v>
          </cell>
          <cell r="C104">
            <v>18759</v>
          </cell>
          <cell r="E104">
            <v>24887</v>
          </cell>
          <cell r="F104">
            <v>1493</v>
          </cell>
          <cell r="G104">
            <v>223</v>
          </cell>
          <cell r="H104">
            <v>26603</v>
          </cell>
        </row>
        <row r="105">
          <cell r="A105" t="str">
            <v>WPP 2-06</v>
          </cell>
          <cell r="B105">
            <v>7100</v>
          </cell>
          <cell r="C105">
            <v>16653</v>
          </cell>
          <cell r="E105">
            <v>23753</v>
          </cell>
          <cell r="F105">
            <v>1425</v>
          </cell>
          <cell r="G105">
            <v>213</v>
          </cell>
          <cell r="H105">
            <v>25391</v>
          </cell>
        </row>
        <row r="106">
          <cell r="A106" t="str">
            <v>WPP 2-07</v>
          </cell>
          <cell r="B106">
            <v>5580</v>
          </cell>
          <cell r="C106">
            <v>16653</v>
          </cell>
          <cell r="E106">
            <v>22233</v>
          </cell>
          <cell r="F106">
            <v>1333</v>
          </cell>
          <cell r="G106">
            <v>199</v>
          </cell>
          <cell r="H106">
            <v>23765</v>
          </cell>
        </row>
        <row r="107">
          <cell r="A107" t="str">
            <v>WPP 2-08</v>
          </cell>
          <cell r="B107">
            <v>6390</v>
          </cell>
          <cell r="C107">
            <v>14820</v>
          </cell>
          <cell r="E107">
            <v>21210</v>
          </cell>
          <cell r="F107">
            <v>1272</v>
          </cell>
          <cell r="G107">
            <v>190</v>
          </cell>
          <cell r="H107">
            <v>22672</v>
          </cell>
        </row>
        <row r="108">
          <cell r="A108" t="str">
            <v>WPP 2-09</v>
          </cell>
          <cell r="B108">
            <v>5580</v>
          </cell>
          <cell r="C108">
            <v>14586</v>
          </cell>
          <cell r="E108">
            <v>20166</v>
          </cell>
          <cell r="F108">
            <v>1209</v>
          </cell>
          <cell r="G108">
            <v>181</v>
          </cell>
          <cell r="H108">
            <v>21556</v>
          </cell>
        </row>
        <row r="109">
          <cell r="A109" t="str">
            <v>WPP 2-10</v>
          </cell>
          <cell r="B109">
            <v>6390</v>
          </cell>
          <cell r="C109">
            <v>12948</v>
          </cell>
          <cell r="E109">
            <v>19338</v>
          </cell>
          <cell r="F109">
            <v>1160</v>
          </cell>
          <cell r="G109">
            <v>174</v>
          </cell>
          <cell r="H109">
            <v>20672</v>
          </cell>
        </row>
        <row r="110">
          <cell r="A110" t="str">
            <v>WPP 2-11</v>
          </cell>
          <cell r="B110">
            <v>5032</v>
          </cell>
          <cell r="C110">
            <v>12480</v>
          </cell>
          <cell r="E110">
            <v>17512</v>
          </cell>
          <cell r="F110">
            <v>1050</v>
          </cell>
          <cell r="G110">
            <v>157</v>
          </cell>
          <cell r="H110">
            <v>18719</v>
          </cell>
        </row>
        <row r="111">
          <cell r="A111" t="str">
            <v>WPP 2-12</v>
          </cell>
          <cell r="B111">
            <v>5680</v>
          </cell>
          <cell r="C111">
            <v>11076</v>
          </cell>
          <cell r="E111">
            <v>16756</v>
          </cell>
          <cell r="F111">
            <v>1005</v>
          </cell>
          <cell r="G111">
            <v>150</v>
          </cell>
          <cell r="H111">
            <v>17911</v>
          </cell>
        </row>
        <row r="112">
          <cell r="A112" t="str">
            <v>WPP 2-13</v>
          </cell>
          <cell r="B112">
            <v>4484</v>
          </cell>
          <cell r="C112">
            <v>10374</v>
          </cell>
          <cell r="E112">
            <v>14858</v>
          </cell>
          <cell r="F112">
            <v>891</v>
          </cell>
          <cell r="G112">
            <v>133</v>
          </cell>
          <cell r="H112">
            <v>15882</v>
          </cell>
        </row>
        <row r="113">
          <cell r="A113" t="str">
            <v>WPP 2-14</v>
          </cell>
          <cell r="B113">
            <v>4970</v>
          </cell>
          <cell r="C113">
            <v>9204</v>
          </cell>
          <cell r="E113">
            <v>14174</v>
          </cell>
          <cell r="F113">
            <v>850</v>
          </cell>
          <cell r="G113">
            <v>127</v>
          </cell>
          <cell r="H113">
            <v>15151</v>
          </cell>
        </row>
        <row r="114">
          <cell r="A114" t="str">
            <v>WPP 2-15</v>
          </cell>
          <cell r="B114">
            <v>5680</v>
          </cell>
          <cell r="C114">
            <v>10491</v>
          </cell>
          <cell r="E114">
            <v>16171</v>
          </cell>
          <cell r="F114">
            <v>970</v>
          </cell>
          <cell r="G114">
            <v>145</v>
          </cell>
          <cell r="H114">
            <v>17286</v>
          </cell>
        </row>
        <row r="115">
          <cell r="A115" t="str">
            <v>WPP 2-16</v>
          </cell>
          <cell r="B115">
            <v>4970</v>
          </cell>
          <cell r="C115">
            <v>9672</v>
          </cell>
          <cell r="E115">
            <v>14642</v>
          </cell>
          <cell r="F115">
            <v>878</v>
          </cell>
          <cell r="G115">
            <v>131</v>
          </cell>
          <cell r="H115">
            <v>15651</v>
          </cell>
        </row>
        <row r="116">
          <cell r="A116" t="str">
            <v>WPP 2-17</v>
          </cell>
          <cell r="B116">
            <v>4970</v>
          </cell>
          <cell r="C116">
            <v>8970</v>
          </cell>
          <cell r="E116">
            <v>13940</v>
          </cell>
          <cell r="F116">
            <v>836</v>
          </cell>
          <cell r="G116">
            <v>125</v>
          </cell>
          <cell r="H116">
            <v>14901</v>
          </cell>
        </row>
        <row r="117">
          <cell r="A117" t="str">
            <v>WPP 2-18</v>
          </cell>
          <cell r="B117">
            <v>4260</v>
          </cell>
          <cell r="C117">
            <v>8307</v>
          </cell>
          <cell r="E117">
            <v>12567</v>
          </cell>
          <cell r="F117">
            <v>754</v>
          </cell>
          <cell r="G117">
            <v>113</v>
          </cell>
          <cell r="H117">
            <v>13434</v>
          </cell>
        </row>
        <row r="118">
          <cell r="A118" t="str">
            <v>WPP 2-19</v>
          </cell>
          <cell r="B118">
            <v>4260</v>
          </cell>
          <cell r="C118">
            <v>7488</v>
          </cell>
          <cell r="E118">
            <v>11748</v>
          </cell>
          <cell r="F118">
            <v>704</v>
          </cell>
          <cell r="G118">
            <v>105</v>
          </cell>
          <cell r="H118">
            <v>12557</v>
          </cell>
        </row>
        <row r="119">
          <cell r="A119" t="str">
            <v>WPP 2-20</v>
          </cell>
          <cell r="B119">
            <v>3550</v>
          </cell>
          <cell r="C119">
            <v>6903</v>
          </cell>
          <cell r="E119">
            <v>10453</v>
          </cell>
          <cell r="F119">
            <v>627</v>
          </cell>
          <cell r="G119">
            <v>94</v>
          </cell>
          <cell r="H119">
            <v>11174</v>
          </cell>
        </row>
        <row r="120">
          <cell r="A120" t="str">
            <v>WPP 2-21</v>
          </cell>
          <cell r="B120">
            <v>3550</v>
          </cell>
          <cell r="C120">
            <v>5733</v>
          </cell>
          <cell r="E120">
            <v>9283</v>
          </cell>
          <cell r="F120">
            <v>556</v>
          </cell>
          <cell r="G120">
            <v>83</v>
          </cell>
          <cell r="H120">
            <v>9922</v>
          </cell>
        </row>
        <row r="121">
          <cell r="A121" t="str">
            <v>WPP 2-22</v>
          </cell>
          <cell r="B121">
            <v>3550</v>
          </cell>
          <cell r="C121">
            <v>5148</v>
          </cell>
          <cell r="E121">
            <v>8698</v>
          </cell>
          <cell r="F121">
            <v>521</v>
          </cell>
          <cell r="G121">
            <v>78</v>
          </cell>
          <cell r="H121">
            <v>9297</v>
          </cell>
        </row>
        <row r="122">
          <cell r="A122" t="str">
            <v>WPP 2-23</v>
          </cell>
          <cell r="B122">
            <v>2840</v>
          </cell>
          <cell r="C122">
            <v>4563</v>
          </cell>
          <cell r="E122">
            <v>7403</v>
          </cell>
          <cell r="F122">
            <v>444</v>
          </cell>
          <cell r="G122">
            <v>66</v>
          </cell>
          <cell r="H122">
            <v>7913</v>
          </cell>
        </row>
        <row r="123">
          <cell r="A123" t="str">
            <v>WPP 2-24</v>
          </cell>
          <cell r="B123">
            <v>2840</v>
          </cell>
          <cell r="C123">
            <v>4095</v>
          </cell>
          <cell r="E123">
            <v>6935</v>
          </cell>
          <cell r="F123">
            <v>416</v>
          </cell>
          <cell r="G123">
            <v>62</v>
          </cell>
          <cell r="H123">
            <v>7413</v>
          </cell>
        </row>
        <row r="124">
          <cell r="A124" t="str">
            <v>WPP 2-25</v>
          </cell>
          <cell r="B124">
            <v>2840</v>
          </cell>
          <cell r="C124">
            <v>3393</v>
          </cell>
          <cell r="E124">
            <v>6233</v>
          </cell>
          <cell r="F124">
            <v>373</v>
          </cell>
          <cell r="G124">
            <v>55</v>
          </cell>
          <cell r="H124">
            <v>6661</v>
          </cell>
        </row>
        <row r="125">
          <cell r="A125" t="str">
            <v>WPP 2-26</v>
          </cell>
          <cell r="B125">
            <v>1158</v>
          </cell>
          <cell r="C125">
            <v>2730</v>
          </cell>
          <cell r="E125">
            <v>3888</v>
          </cell>
          <cell r="F125">
            <v>233</v>
          </cell>
          <cell r="G125">
            <v>34</v>
          </cell>
          <cell r="H125">
            <v>4155</v>
          </cell>
        </row>
        <row r="126">
          <cell r="A126" t="str">
            <v>WPP 2-27</v>
          </cell>
          <cell r="B126">
            <v>2130</v>
          </cell>
          <cell r="C126">
            <v>2028</v>
          </cell>
          <cell r="E126">
            <v>4158</v>
          </cell>
          <cell r="F126">
            <v>249</v>
          </cell>
          <cell r="G126">
            <v>37</v>
          </cell>
          <cell r="H126">
            <v>4444</v>
          </cell>
        </row>
        <row r="127">
          <cell r="A127" t="str">
            <v>WPP 2-28</v>
          </cell>
          <cell r="B127">
            <v>2840</v>
          </cell>
          <cell r="C127">
            <v>2262</v>
          </cell>
          <cell r="E127">
            <v>5102</v>
          </cell>
          <cell r="F127">
            <v>306</v>
          </cell>
          <cell r="G127">
            <v>45</v>
          </cell>
          <cell r="H127">
            <v>5453</v>
          </cell>
        </row>
        <row r="128">
          <cell r="A128" t="str">
            <v>WPP 2-29</v>
          </cell>
          <cell r="B128">
            <v>1158</v>
          </cell>
          <cell r="C128">
            <v>1794</v>
          </cell>
          <cell r="E128">
            <v>2952</v>
          </cell>
          <cell r="F128">
            <v>177</v>
          </cell>
          <cell r="G128">
            <v>26</v>
          </cell>
          <cell r="H128">
            <v>3155</v>
          </cell>
        </row>
        <row r="129">
          <cell r="A129" t="str">
            <v>WPP 2-30</v>
          </cell>
          <cell r="B129">
            <v>2130</v>
          </cell>
          <cell r="C129">
            <v>1326</v>
          </cell>
          <cell r="E129">
            <v>3456</v>
          </cell>
          <cell r="F129">
            <v>207</v>
          </cell>
          <cell r="G129">
            <v>31</v>
          </cell>
          <cell r="H129">
            <v>3694</v>
          </cell>
        </row>
        <row r="130">
          <cell r="A130" t="str">
            <v>WPP 2-31</v>
          </cell>
          <cell r="B130">
            <v>1420</v>
          </cell>
          <cell r="C130">
            <v>1326</v>
          </cell>
          <cell r="E130">
            <v>2746</v>
          </cell>
          <cell r="F130">
            <v>164</v>
          </cell>
          <cell r="G130">
            <v>24</v>
          </cell>
          <cell r="H130">
            <v>2934</v>
          </cell>
        </row>
        <row r="131">
          <cell r="A131" t="str">
            <v>WPP 2-32</v>
          </cell>
          <cell r="B131">
            <v>1420</v>
          </cell>
          <cell r="C131">
            <v>897</v>
          </cell>
          <cell r="E131">
            <v>2317</v>
          </cell>
          <cell r="F131">
            <v>139</v>
          </cell>
          <cell r="G131">
            <v>20</v>
          </cell>
          <cell r="H131">
            <v>2476</v>
          </cell>
        </row>
        <row r="132">
          <cell r="A132" t="str">
            <v>WPP 2-33</v>
          </cell>
          <cell r="B132">
            <v>6676</v>
          </cell>
          <cell r="C132">
            <v>22932</v>
          </cell>
          <cell r="E132">
            <v>29608</v>
          </cell>
          <cell r="F132">
            <v>1776</v>
          </cell>
          <cell r="G132">
            <v>266</v>
          </cell>
          <cell r="H132">
            <v>31650</v>
          </cell>
        </row>
        <row r="133">
          <cell r="A133" t="str">
            <v>WPP 2-34</v>
          </cell>
          <cell r="B133">
            <v>7810</v>
          </cell>
          <cell r="C133">
            <v>20397</v>
          </cell>
          <cell r="E133">
            <v>28207</v>
          </cell>
          <cell r="F133">
            <v>1692</v>
          </cell>
          <cell r="G133">
            <v>253</v>
          </cell>
          <cell r="H133">
            <v>30152</v>
          </cell>
        </row>
        <row r="134">
          <cell r="A134" t="str">
            <v>WPP 2-35</v>
          </cell>
          <cell r="B134">
            <v>6128</v>
          </cell>
          <cell r="C134">
            <v>20865</v>
          </cell>
          <cell r="E134">
            <v>26993</v>
          </cell>
          <cell r="F134">
            <v>1619</v>
          </cell>
          <cell r="G134">
            <v>242</v>
          </cell>
          <cell r="H134">
            <v>28854</v>
          </cell>
        </row>
        <row r="135">
          <cell r="A135" t="str">
            <v>WPP 2-36</v>
          </cell>
          <cell r="B135">
            <v>7100</v>
          </cell>
          <cell r="C135">
            <v>18525</v>
          </cell>
          <cell r="E135">
            <v>25625</v>
          </cell>
          <cell r="F135">
            <v>1537</v>
          </cell>
          <cell r="G135">
            <v>230</v>
          </cell>
          <cell r="H135">
            <v>27392</v>
          </cell>
        </row>
        <row r="136">
          <cell r="A136" t="str">
            <v>WPP 2-37</v>
          </cell>
          <cell r="B136">
            <v>6128</v>
          </cell>
          <cell r="C136">
            <v>18759</v>
          </cell>
          <cell r="E136">
            <v>24887</v>
          </cell>
          <cell r="F136">
            <v>1493</v>
          </cell>
          <cell r="G136">
            <v>223</v>
          </cell>
          <cell r="H136">
            <v>26603</v>
          </cell>
        </row>
        <row r="137">
          <cell r="A137" t="str">
            <v>WPP 2-38</v>
          </cell>
          <cell r="B137">
            <v>7100</v>
          </cell>
          <cell r="C137">
            <v>16653</v>
          </cell>
          <cell r="E137">
            <v>23753</v>
          </cell>
          <cell r="F137">
            <v>1425</v>
          </cell>
          <cell r="G137">
            <v>213</v>
          </cell>
          <cell r="H137">
            <v>25391</v>
          </cell>
        </row>
        <row r="138">
          <cell r="A138" t="str">
            <v>WPP 2-39</v>
          </cell>
          <cell r="B138">
            <v>5580</v>
          </cell>
          <cell r="C138">
            <v>16653</v>
          </cell>
          <cell r="E138">
            <v>22233</v>
          </cell>
          <cell r="F138">
            <v>1333</v>
          </cell>
          <cell r="G138">
            <v>199</v>
          </cell>
          <cell r="H138">
            <v>23765</v>
          </cell>
        </row>
        <row r="139">
          <cell r="A139" t="str">
            <v>WPP 4-01</v>
          </cell>
          <cell r="B139">
            <v>2038</v>
          </cell>
          <cell r="C139">
            <v>37793</v>
          </cell>
          <cell r="E139">
            <v>39831</v>
          </cell>
          <cell r="F139">
            <v>2389</v>
          </cell>
          <cell r="G139">
            <v>358</v>
          </cell>
          <cell r="H139">
            <v>42578</v>
          </cell>
        </row>
        <row r="140">
          <cell r="A140" t="str">
            <v>WPP 4-02</v>
          </cell>
          <cell r="B140">
            <v>2038</v>
          </cell>
          <cell r="C140">
            <v>42663</v>
          </cell>
          <cell r="E140">
            <v>44701</v>
          </cell>
          <cell r="F140">
            <v>2682</v>
          </cell>
          <cell r="G140">
            <v>402</v>
          </cell>
          <cell r="H140">
            <v>47785</v>
          </cell>
        </row>
      </sheetData>
      <sheetData sheetId="1" refreshError="1"/>
      <sheetData sheetId="2" refreshError="1"/>
      <sheetData sheetId="3" refreshError="1"/>
      <sheetData sheetId="4" refreshError="1">
        <row r="6">
          <cell r="A6">
            <v>42</v>
          </cell>
          <cell r="B6" t="str">
            <v>×</v>
          </cell>
          <cell r="C6">
            <v>24</v>
          </cell>
          <cell r="D6" t="str">
            <v>DP</v>
          </cell>
          <cell r="E6">
            <v>10</v>
          </cell>
          <cell r="F6">
            <v>28</v>
          </cell>
          <cell r="G6">
            <v>66</v>
          </cell>
          <cell r="H6">
            <v>114</v>
          </cell>
          <cell r="I6">
            <v>9</v>
          </cell>
        </row>
        <row r="7">
          <cell r="A7">
            <v>39</v>
          </cell>
          <cell r="B7" t="str">
            <v>×</v>
          </cell>
          <cell r="C7">
            <v>24</v>
          </cell>
          <cell r="D7" t="str">
            <v>DP</v>
          </cell>
          <cell r="E7">
            <v>10</v>
          </cell>
          <cell r="F7">
            <v>26</v>
          </cell>
          <cell r="G7">
            <v>62</v>
          </cell>
          <cell r="H7">
            <v>108</v>
          </cell>
          <cell r="I7">
            <v>8</v>
          </cell>
        </row>
        <row r="8">
          <cell r="A8">
            <v>39</v>
          </cell>
          <cell r="B8" t="str">
            <v>×</v>
          </cell>
          <cell r="C8">
            <v>22</v>
          </cell>
          <cell r="D8" t="str">
            <v>DP</v>
          </cell>
          <cell r="E8">
            <v>18</v>
          </cell>
          <cell r="F8">
            <v>26</v>
          </cell>
          <cell r="G8">
            <v>70</v>
          </cell>
          <cell r="H8">
            <v>132</v>
          </cell>
          <cell r="I8">
            <v>0</v>
          </cell>
        </row>
        <row r="9">
          <cell r="A9">
            <v>36</v>
          </cell>
          <cell r="B9" t="str">
            <v>×</v>
          </cell>
          <cell r="C9">
            <v>24</v>
          </cell>
          <cell r="D9" t="str">
            <v>DP</v>
          </cell>
          <cell r="E9">
            <v>10</v>
          </cell>
          <cell r="F9">
            <v>24</v>
          </cell>
          <cell r="G9">
            <v>58</v>
          </cell>
          <cell r="H9">
            <v>102</v>
          </cell>
          <cell r="I9">
            <v>8</v>
          </cell>
        </row>
        <row r="10">
          <cell r="A10">
            <v>36</v>
          </cell>
          <cell r="B10" t="str">
            <v>×</v>
          </cell>
          <cell r="C10">
            <v>22</v>
          </cell>
          <cell r="D10" t="str">
            <v>DP</v>
          </cell>
          <cell r="E10">
            <v>18</v>
          </cell>
          <cell r="F10">
            <v>24</v>
          </cell>
          <cell r="G10">
            <v>66</v>
          </cell>
          <cell r="H10">
            <v>126</v>
          </cell>
          <cell r="I10">
            <v>0</v>
          </cell>
        </row>
        <row r="11">
          <cell r="A11">
            <v>33</v>
          </cell>
          <cell r="B11" t="str">
            <v>×</v>
          </cell>
          <cell r="C11">
            <v>24</v>
          </cell>
          <cell r="D11" t="str">
            <v>DP</v>
          </cell>
          <cell r="E11">
            <v>10</v>
          </cell>
          <cell r="F11">
            <v>22</v>
          </cell>
          <cell r="G11">
            <v>54</v>
          </cell>
          <cell r="H11">
            <v>96</v>
          </cell>
          <cell r="I11">
            <v>7</v>
          </cell>
        </row>
        <row r="12">
          <cell r="A12">
            <v>33</v>
          </cell>
          <cell r="B12" t="str">
            <v>×</v>
          </cell>
          <cell r="C12">
            <v>22</v>
          </cell>
          <cell r="D12" t="str">
            <v>DP</v>
          </cell>
          <cell r="E12">
            <v>17</v>
          </cell>
          <cell r="F12">
            <v>22</v>
          </cell>
          <cell r="G12">
            <v>61</v>
          </cell>
          <cell r="H12">
            <v>117</v>
          </cell>
          <cell r="I12">
            <v>0</v>
          </cell>
        </row>
        <row r="13">
          <cell r="A13">
            <v>30</v>
          </cell>
          <cell r="B13" t="str">
            <v>×</v>
          </cell>
          <cell r="C13">
            <v>24</v>
          </cell>
          <cell r="D13" t="str">
            <v>DP</v>
          </cell>
          <cell r="E13">
            <v>10</v>
          </cell>
          <cell r="F13">
            <v>20</v>
          </cell>
          <cell r="G13">
            <v>50</v>
          </cell>
          <cell r="H13">
            <v>90</v>
          </cell>
          <cell r="I13">
            <v>6</v>
          </cell>
        </row>
        <row r="14">
          <cell r="A14">
            <v>30</v>
          </cell>
          <cell r="B14" t="str">
            <v>×</v>
          </cell>
          <cell r="C14">
            <v>22</v>
          </cell>
          <cell r="D14" t="str">
            <v>DP</v>
          </cell>
          <cell r="E14">
            <v>16</v>
          </cell>
          <cell r="F14">
            <v>20</v>
          </cell>
          <cell r="G14">
            <v>56</v>
          </cell>
          <cell r="H14">
            <v>108</v>
          </cell>
          <cell r="I14">
            <v>0</v>
          </cell>
        </row>
        <row r="15">
          <cell r="A15">
            <v>27</v>
          </cell>
          <cell r="B15" t="str">
            <v>×</v>
          </cell>
          <cell r="C15">
            <v>24</v>
          </cell>
          <cell r="D15" t="str">
            <v>DP</v>
          </cell>
          <cell r="E15">
            <v>10</v>
          </cell>
          <cell r="F15">
            <v>18</v>
          </cell>
          <cell r="G15">
            <v>46</v>
          </cell>
          <cell r="H15">
            <v>84</v>
          </cell>
          <cell r="I15">
            <v>6</v>
          </cell>
        </row>
        <row r="16">
          <cell r="A16">
            <v>27</v>
          </cell>
          <cell r="B16" t="str">
            <v>×</v>
          </cell>
          <cell r="C16">
            <v>22</v>
          </cell>
          <cell r="D16" t="str">
            <v>DP</v>
          </cell>
          <cell r="E16">
            <v>16</v>
          </cell>
          <cell r="F16">
            <v>18</v>
          </cell>
          <cell r="G16">
            <v>52</v>
          </cell>
          <cell r="H16">
            <v>102</v>
          </cell>
          <cell r="I16">
            <v>0</v>
          </cell>
        </row>
        <row r="17">
          <cell r="A17">
            <v>24</v>
          </cell>
          <cell r="B17" t="str">
            <v>×</v>
          </cell>
          <cell r="C17">
            <v>24</v>
          </cell>
          <cell r="D17" t="str">
            <v>DP</v>
          </cell>
          <cell r="E17">
            <v>5</v>
          </cell>
          <cell r="F17">
            <v>16</v>
          </cell>
          <cell r="G17">
            <v>37</v>
          </cell>
          <cell r="H17">
            <v>63</v>
          </cell>
          <cell r="I17">
            <v>10</v>
          </cell>
        </row>
        <row r="18">
          <cell r="A18">
            <v>24</v>
          </cell>
          <cell r="B18" t="str">
            <v>×</v>
          </cell>
          <cell r="C18">
            <v>22</v>
          </cell>
          <cell r="D18" t="str">
            <v>DP</v>
          </cell>
          <cell r="E18">
            <v>10</v>
          </cell>
          <cell r="F18">
            <v>16</v>
          </cell>
          <cell r="G18">
            <v>42</v>
          </cell>
          <cell r="H18">
            <v>78</v>
          </cell>
          <cell r="I18">
            <v>5</v>
          </cell>
        </row>
        <row r="19">
          <cell r="A19">
            <v>21</v>
          </cell>
          <cell r="B19" t="str">
            <v>×</v>
          </cell>
          <cell r="C19">
            <v>24</v>
          </cell>
          <cell r="D19" t="str">
            <v>DP</v>
          </cell>
          <cell r="E19">
            <v>5</v>
          </cell>
          <cell r="F19">
            <v>14</v>
          </cell>
          <cell r="G19">
            <v>33</v>
          </cell>
          <cell r="H19">
            <v>57</v>
          </cell>
          <cell r="I19">
            <v>10</v>
          </cell>
        </row>
        <row r="20">
          <cell r="A20">
            <v>21</v>
          </cell>
          <cell r="B20" t="str">
            <v>×</v>
          </cell>
          <cell r="C20">
            <v>22</v>
          </cell>
          <cell r="D20" t="str">
            <v>DP</v>
          </cell>
          <cell r="E20">
            <v>10</v>
          </cell>
          <cell r="F20">
            <v>14</v>
          </cell>
          <cell r="G20">
            <v>38</v>
          </cell>
          <cell r="H20">
            <v>72</v>
          </cell>
          <cell r="I20">
            <v>5</v>
          </cell>
        </row>
        <row r="21">
          <cell r="A21">
            <v>18</v>
          </cell>
          <cell r="B21" t="str">
            <v>×</v>
          </cell>
          <cell r="C21">
            <v>24</v>
          </cell>
          <cell r="D21" t="str">
            <v>DP</v>
          </cell>
          <cell r="E21">
            <v>0</v>
          </cell>
          <cell r="F21">
            <v>12</v>
          </cell>
          <cell r="G21">
            <v>24</v>
          </cell>
          <cell r="H21">
            <v>36</v>
          </cell>
          <cell r="I21">
            <v>14</v>
          </cell>
        </row>
        <row r="22">
          <cell r="A22">
            <v>18</v>
          </cell>
          <cell r="B22" t="str">
            <v>×</v>
          </cell>
          <cell r="C22">
            <v>22</v>
          </cell>
          <cell r="D22" t="str">
            <v>DP</v>
          </cell>
          <cell r="E22">
            <v>4</v>
          </cell>
          <cell r="F22">
            <v>12</v>
          </cell>
          <cell r="G22">
            <v>28</v>
          </cell>
          <cell r="H22">
            <v>48</v>
          </cell>
          <cell r="I22">
            <v>10</v>
          </cell>
        </row>
        <row r="23">
          <cell r="A23">
            <v>16</v>
          </cell>
          <cell r="B23" t="str">
            <v>×</v>
          </cell>
          <cell r="C23">
            <v>24</v>
          </cell>
          <cell r="D23" t="str">
            <v>DP</v>
          </cell>
          <cell r="E23">
            <v>0</v>
          </cell>
          <cell r="F23">
            <v>12</v>
          </cell>
          <cell r="G23">
            <v>24</v>
          </cell>
          <cell r="H23">
            <v>36</v>
          </cell>
          <cell r="I23">
            <v>14</v>
          </cell>
        </row>
        <row r="24">
          <cell r="A24">
            <v>16</v>
          </cell>
          <cell r="B24" t="str">
            <v>×</v>
          </cell>
          <cell r="C24">
            <v>22</v>
          </cell>
          <cell r="D24" t="str">
            <v>DP</v>
          </cell>
          <cell r="E24">
            <v>4</v>
          </cell>
          <cell r="F24">
            <v>12</v>
          </cell>
          <cell r="G24">
            <v>28</v>
          </cell>
          <cell r="H24">
            <v>48</v>
          </cell>
          <cell r="I24">
            <v>10</v>
          </cell>
        </row>
        <row r="25">
          <cell r="A25">
            <v>15</v>
          </cell>
          <cell r="B25" t="str">
            <v>×</v>
          </cell>
          <cell r="C25">
            <v>24</v>
          </cell>
          <cell r="D25" t="str">
            <v>DP</v>
          </cell>
          <cell r="E25">
            <v>0</v>
          </cell>
          <cell r="F25">
            <v>10</v>
          </cell>
          <cell r="G25">
            <v>20</v>
          </cell>
          <cell r="H25">
            <v>30</v>
          </cell>
          <cell r="I25">
            <v>13</v>
          </cell>
        </row>
        <row r="26">
          <cell r="A26">
            <v>15</v>
          </cell>
          <cell r="B26" t="str">
            <v>×</v>
          </cell>
          <cell r="C26">
            <v>22</v>
          </cell>
          <cell r="D26" t="str">
            <v>DP</v>
          </cell>
          <cell r="E26">
            <v>3</v>
          </cell>
          <cell r="F26">
            <v>10</v>
          </cell>
          <cell r="G26">
            <v>23</v>
          </cell>
          <cell r="H26">
            <v>39</v>
          </cell>
          <cell r="I26">
            <v>10</v>
          </cell>
        </row>
        <row r="27">
          <cell r="A27">
            <v>15</v>
          </cell>
          <cell r="B27" t="str">
            <v>×</v>
          </cell>
          <cell r="C27">
            <v>21</v>
          </cell>
          <cell r="D27" t="str">
            <v>DP</v>
          </cell>
          <cell r="E27">
            <v>3</v>
          </cell>
          <cell r="F27">
            <v>10</v>
          </cell>
          <cell r="G27">
            <v>23</v>
          </cell>
          <cell r="H27">
            <v>39</v>
          </cell>
          <cell r="I27">
            <v>10</v>
          </cell>
        </row>
        <row r="28">
          <cell r="A28">
            <v>18</v>
          </cell>
          <cell r="B28" t="str">
            <v>×</v>
          </cell>
          <cell r="C28">
            <v>18</v>
          </cell>
          <cell r="D28" t="str">
            <v>DP</v>
          </cell>
          <cell r="E28">
            <v>4</v>
          </cell>
          <cell r="F28">
            <v>12</v>
          </cell>
          <cell r="G28">
            <v>28</v>
          </cell>
          <cell r="H28">
            <v>48</v>
          </cell>
          <cell r="I28">
            <v>8</v>
          </cell>
        </row>
        <row r="29">
          <cell r="A29">
            <v>42</v>
          </cell>
          <cell r="B29" t="str">
            <v>×</v>
          </cell>
          <cell r="C29">
            <v>24</v>
          </cell>
          <cell r="D29" t="str">
            <v>DP</v>
          </cell>
          <cell r="E29">
            <v>10</v>
          </cell>
          <cell r="F29">
            <v>28</v>
          </cell>
          <cell r="G29">
            <v>66</v>
          </cell>
          <cell r="H29">
            <v>114</v>
          </cell>
          <cell r="I29">
            <v>9</v>
          </cell>
        </row>
        <row r="30">
          <cell r="A30">
            <v>30</v>
          </cell>
          <cell r="B30" t="str">
            <v>×</v>
          </cell>
          <cell r="C30">
            <v>24</v>
          </cell>
          <cell r="D30" t="str">
            <v>DP</v>
          </cell>
          <cell r="E30">
            <v>10</v>
          </cell>
          <cell r="F30">
            <v>20</v>
          </cell>
          <cell r="G30">
            <v>50</v>
          </cell>
          <cell r="H30">
            <v>90</v>
          </cell>
          <cell r="I30">
            <v>6</v>
          </cell>
        </row>
        <row r="31">
          <cell r="A31">
            <v>30</v>
          </cell>
          <cell r="B31" t="str">
            <v>×</v>
          </cell>
          <cell r="C31">
            <v>22</v>
          </cell>
          <cell r="D31" t="str">
            <v>DP</v>
          </cell>
          <cell r="E31">
            <v>16</v>
          </cell>
          <cell r="F31">
            <v>20</v>
          </cell>
          <cell r="G31">
            <v>56</v>
          </cell>
          <cell r="H31">
            <v>108</v>
          </cell>
          <cell r="I31">
            <v>0</v>
          </cell>
        </row>
        <row r="32">
          <cell r="A32">
            <v>33</v>
          </cell>
          <cell r="B32" t="str">
            <v>×</v>
          </cell>
          <cell r="C32">
            <v>18</v>
          </cell>
          <cell r="D32" t="str">
            <v>W</v>
          </cell>
          <cell r="E32">
            <v>15</v>
          </cell>
          <cell r="F32">
            <v>0</v>
          </cell>
          <cell r="G32">
            <v>15</v>
          </cell>
          <cell r="H32">
            <v>45</v>
          </cell>
          <cell r="I32">
            <v>7</v>
          </cell>
        </row>
        <row r="33">
          <cell r="A33">
            <v>33</v>
          </cell>
          <cell r="B33" t="str">
            <v>×</v>
          </cell>
          <cell r="C33">
            <v>16</v>
          </cell>
          <cell r="D33" t="str">
            <v>W</v>
          </cell>
          <cell r="E33">
            <v>22</v>
          </cell>
          <cell r="F33">
            <v>0</v>
          </cell>
          <cell r="G33">
            <v>22</v>
          </cell>
          <cell r="H33">
            <v>66</v>
          </cell>
          <cell r="I33">
            <v>0</v>
          </cell>
        </row>
        <row r="34">
          <cell r="A34">
            <v>30</v>
          </cell>
          <cell r="B34" t="str">
            <v>×</v>
          </cell>
          <cell r="C34">
            <v>18</v>
          </cell>
          <cell r="D34" t="str">
            <v>W</v>
          </cell>
          <cell r="E34">
            <v>14</v>
          </cell>
          <cell r="F34">
            <v>0</v>
          </cell>
          <cell r="G34">
            <v>14</v>
          </cell>
          <cell r="H34">
            <v>42</v>
          </cell>
          <cell r="I34">
            <v>6</v>
          </cell>
        </row>
        <row r="35">
          <cell r="A35">
            <v>30</v>
          </cell>
          <cell r="B35" t="str">
            <v>×</v>
          </cell>
          <cell r="C35">
            <v>16</v>
          </cell>
          <cell r="D35" t="str">
            <v>W</v>
          </cell>
          <cell r="E35">
            <v>20</v>
          </cell>
          <cell r="F35">
            <v>0</v>
          </cell>
          <cell r="G35">
            <v>20</v>
          </cell>
          <cell r="H35">
            <v>60</v>
          </cell>
          <cell r="I35">
            <v>0</v>
          </cell>
        </row>
        <row r="36">
          <cell r="A36">
            <v>27</v>
          </cell>
          <cell r="B36" t="str">
            <v>×</v>
          </cell>
          <cell r="C36">
            <v>18</v>
          </cell>
          <cell r="D36" t="str">
            <v>W</v>
          </cell>
          <cell r="E36">
            <v>14</v>
          </cell>
          <cell r="F36">
            <v>0</v>
          </cell>
          <cell r="G36">
            <v>14</v>
          </cell>
          <cell r="H36">
            <v>42</v>
          </cell>
          <cell r="I36">
            <v>6</v>
          </cell>
        </row>
        <row r="37">
          <cell r="A37">
            <v>27</v>
          </cell>
          <cell r="B37" t="str">
            <v>×</v>
          </cell>
          <cell r="C37">
            <v>16</v>
          </cell>
          <cell r="D37" t="str">
            <v>W</v>
          </cell>
          <cell r="E37">
            <v>20</v>
          </cell>
          <cell r="F37">
            <v>0</v>
          </cell>
          <cell r="G37">
            <v>20</v>
          </cell>
          <cell r="H37">
            <v>60</v>
          </cell>
          <cell r="I37">
            <v>0</v>
          </cell>
        </row>
        <row r="38">
          <cell r="A38">
            <v>24</v>
          </cell>
          <cell r="B38" t="str">
            <v>×</v>
          </cell>
          <cell r="C38">
            <v>18</v>
          </cell>
          <cell r="D38" t="str">
            <v>W</v>
          </cell>
          <cell r="E38">
            <v>13</v>
          </cell>
          <cell r="F38">
            <v>0</v>
          </cell>
          <cell r="G38">
            <v>13</v>
          </cell>
          <cell r="H38">
            <v>39</v>
          </cell>
          <cell r="I38">
            <v>5</v>
          </cell>
        </row>
        <row r="39">
          <cell r="A39">
            <v>24</v>
          </cell>
          <cell r="B39" t="str">
            <v>×</v>
          </cell>
          <cell r="C39">
            <v>16</v>
          </cell>
          <cell r="D39" t="str">
            <v>W</v>
          </cell>
          <cell r="E39">
            <v>18</v>
          </cell>
          <cell r="F39">
            <v>0</v>
          </cell>
          <cell r="G39">
            <v>18</v>
          </cell>
          <cell r="H39">
            <v>54</v>
          </cell>
          <cell r="I39">
            <v>0</v>
          </cell>
        </row>
        <row r="40">
          <cell r="A40">
            <v>21</v>
          </cell>
          <cell r="B40" t="str">
            <v>×</v>
          </cell>
          <cell r="C40">
            <v>18</v>
          </cell>
          <cell r="D40" t="str">
            <v>W</v>
          </cell>
          <cell r="E40">
            <v>13</v>
          </cell>
          <cell r="F40">
            <v>0</v>
          </cell>
          <cell r="G40">
            <v>13</v>
          </cell>
          <cell r="H40">
            <v>39</v>
          </cell>
          <cell r="I40">
            <v>5</v>
          </cell>
        </row>
        <row r="41">
          <cell r="A41">
            <v>21</v>
          </cell>
          <cell r="B41" t="str">
            <v>×</v>
          </cell>
          <cell r="C41">
            <v>16</v>
          </cell>
          <cell r="D41" t="str">
            <v>W</v>
          </cell>
          <cell r="E41">
            <v>18</v>
          </cell>
          <cell r="F41">
            <v>0</v>
          </cell>
          <cell r="G41">
            <v>18</v>
          </cell>
          <cell r="H41">
            <v>54</v>
          </cell>
          <cell r="I41">
            <v>0</v>
          </cell>
        </row>
        <row r="42">
          <cell r="A42">
            <v>18</v>
          </cell>
          <cell r="B42" t="str">
            <v>×</v>
          </cell>
          <cell r="C42">
            <v>18</v>
          </cell>
          <cell r="D42" t="str">
            <v>W</v>
          </cell>
          <cell r="E42">
            <v>12</v>
          </cell>
          <cell r="F42">
            <v>0</v>
          </cell>
          <cell r="G42">
            <v>12</v>
          </cell>
          <cell r="H42">
            <v>36</v>
          </cell>
          <cell r="I42">
            <v>4</v>
          </cell>
        </row>
        <row r="43">
          <cell r="A43">
            <v>18</v>
          </cell>
          <cell r="B43" t="str">
            <v>×</v>
          </cell>
          <cell r="C43">
            <v>16</v>
          </cell>
          <cell r="D43" t="str">
            <v>W</v>
          </cell>
          <cell r="E43">
            <v>16</v>
          </cell>
          <cell r="F43">
            <v>0</v>
          </cell>
          <cell r="G43">
            <v>16</v>
          </cell>
          <cell r="H43">
            <v>48</v>
          </cell>
          <cell r="I43">
            <v>0</v>
          </cell>
        </row>
        <row r="44">
          <cell r="A44">
            <v>15</v>
          </cell>
          <cell r="B44" t="str">
            <v>×</v>
          </cell>
          <cell r="C44">
            <v>18</v>
          </cell>
          <cell r="D44" t="str">
            <v>W</v>
          </cell>
          <cell r="E44">
            <v>11</v>
          </cell>
          <cell r="F44">
            <v>0</v>
          </cell>
          <cell r="G44">
            <v>11</v>
          </cell>
          <cell r="H44">
            <v>33</v>
          </cell>
          <cell r="I44">
            <v>3</v>
          </cell>
        </row>
        <row r="45">
          <cell r="A45">
            <v>15</v>
          </cell>
          <cell r="B45" t="str">
            <v>×</v>
          </cell>
          <cell r="C45">
            <v>16</v>
          </cell>
          <cell r="D45" t="str">
            <v>W</v>
          </cell>
          <cell r="E45">
            <v>14</v>
          </cell>
          <cell r="F45">
            <v>0</v>
          </cell>
          <cell r="G45">
            <v>14</v>
          </cell>
          <cell r="H45">
            <v>42</v>
          </cell>
          <cell r="I45">
            <v>0</v>
          </cell>
        </row>
        <row r="46">
          <cell r="A46">
            <v>21</v>
          </cell>
          <cell r="B46" t="str">
            <v>×</v>
          </cell>
          <cell r="C46">
            <v>13</v>
          </cell>
          <cell r="D46" t="str">
            <v>W</v>
          </cell>
          <cell r="E46">
            <v>16</v>
          </cell>
          <cell r="F46">
            <v>0</v>
          </cell>
          <cell r="G46">
            <v>16</v>
          </cell>
          <cell r="H46">
            <v>48</v>
          </cell>
          <cell r="I46">
            <v>0</v>
          </cell>
        </row>
        <row r="47">
          <cell r="A47">
            <v>21</v>
          </cell>
          <cell r="B47" t="str">
            <v>×</v>
          </cell>
          <cell r="C47">
            <v>12</v>
          </cell>
          <cell r="D47" t="str">
            <v>W</v>
          </cell>
          <cell r="E47">
            <v>14</v>
          </cell>
          <cell r="F47">
            <v>0</v>
          </cell>
          <cell r="G47">
            <v>14</v>
          </cell>
          <cell r="H47">
            <v>42</v>
          </cell>
          <cell r="I47">
            <v>0</v>
          </cell>
        </row>
        <row r="48">
          <cell r="A48">
            <v>18</v>
          </cell>
          <cell r="B48" t="str">
            <v>×</v>
          </cell>
          <cell r="C48">
            <v>13</v>
          </cell>
          <cell r="D48" t="str">
            <v>W</v>
          </cell>
          <cell r="E48">
            <v>14</v>
          </cell>
          <cell r="F48">
            <v>0</v>
          </cell>
          <cell r="G48">
            <v>14</v>
          </cell>
          <cell r="H48">
            <v>42</v>
          </cell>
          <cell r="I48">
            <v>0</v>
          </cell>
        </row>
        <row r="49">
          <cell r="A49">
            <v>18</v>
          </cell>
          <cell r="B49" t="str">
            <v>×</v>
          </cell>
          <cell r="C49">
            <v>12</v>
          </cell>
          <cell r="D49" t="str">
            <v>W</v>
          </cell>
          <cell r="E49">
            <v>12</v>
          </cell>
          <cell r="F49">
            <v>0</v>
          </cell>
          <cell r="G49">
            <v>12</v>
          </cell>
          <cell r="H49">
            <v>36</v>
          </cell>
          <cell r="I49">
            <v>0</v>
          </cell>
        </row>
        <row r="50">
          <cell r="A50">
            <v>15</v>
          </cell>
          <cell r="B50" t="str">
            <v>×</v>
          </cell>
          <cell r="C50">
            <v>13</v>
          </cell>
          <cell r="D50" t="str">
            <v>W</v>
          </cell>
          <cell r="E50">
            <v>12</v>
          </cell>
          <cell r="F50">
            <v>0</v>
          </cell>
          <cell r="G50">
            <v>12</v>
          </cell>
          <cell r="H50">
            <v>36</v>
          </cell>
          <cell r="I50">
            <v>0</v>
          </cell>
        </row>
        <row r="51">
          <cell r="A51">
            <v>15</v>
          </cell>
          <cell r="B51" t="str">
            <v>×</v>
          </cell>
          <cell r="C51">
            <v>12</v>
          </cell>
          <cell r="D51" t="str">
            <v>W</v>
          </cell>
          <cell r="E51">
            <v>10</v>
          </cell>
          <cell r="F51">
            <v>0</v>
          </cell>
          <cell r="G51">
            <v>10</v>
          </cell>
          <cell r="H51">
            <v>30</v>
          </cell>
          <cell r="I51">
            <v>0</v>
          </cell>
        </row>
        <row r="52">
          <cell r="A52">
            <v>15</v>
          </cell>
          <cell r="B52" t="str">
            <v>×</v>
          </cell>
          <cell r="C52">
            <v>10</v>
          </cell>
          <cell r="D52" t="str">
            <v>W</v>
          </cell>
          <cell r="E52">
            <v>10</v>
          </cell>
          <cell r="F52">
            <v>0</v>
          </cell>
          <cell r="G52">
            <v>10</v>
          </cell>
          <cell r="H52">
            <v>30</v>
          </cell>
          <cell r="I52">
            <v>0</v>
          </cell>
        </row>
        <row r="53">
          <cell r="A53">
            <v>15</v>
          </cell>
          <cell r="B53" t="str">
            <v>×</v>
          </cell>
          <cell r="C53">
            <v>9</v>
          </cell>
          <cell r="D53" t="str">
            <v>W</v>
          </cell>
          <cell r="E53">
            <v>10</v>
          </cell>
          <cell r="F53">
            <v>0</v>
          </cell>
          <cell r="G53">
            <v>10</v>
          </cell>
          <cell r="H53">
            <v>30</v>
          </cell>
          <cell r="I53">
            <v>0</v>
          </cell>
        </row>
        <row r="54">
          <cell r="A54">
            <v>12</v>
          </cell>
          <cell r="B54" t="str">
            <v>×</v>
          </cell>
          <cell r="C54">
            <v>10</v>
          </cell>
          <cell r="D54" t="str">
            <v>W</v>
          </cell>
          <cell r="E54">
            <v>8</v>
          </cell>
          <cell r="F54">
            <v>0</v>
          </cell>
          <cell r="G54">
            <v>8</v>
          </cell>
          <cell r="H54">
            <v>24</v>
          </cell>
          <cell r="I54">
            <v>0</v>
          </cell>
        </row>
        <row r="55">
          <cell r="A55">
            <v>12</v>
          </cell>
          <cell r="B55" t="str">
            <v>×</v>
          </cell>
          <cell r="C55">
            <v>9</v>
          </cell>
          <cell r="D55" t="str">
            <v>W</v>
          </cell>
          <cell r="E55">
            <v>8</v>
          </cell>
          <cell r="F55">
            <v>0</v>
          </cell>
          <cell r="G55">
            <v>8</v>
          </cell>
          <cell r="H55">
            <v>24</v>
          </cell>
          <cell r="I55">
            <v>0</v>
          </cell>
        </row>
        <row r="56">
          <cell r="A56">
            <v>15</v>
          </cell>
          <cell r="B56" t="str">
            <v>×</v>
          </cell>
          <cell r="C56">
            <v>6</v>
          </cell>
          <cell r="D56" t="str">
            <v>W</v>
          </cell>
          <cell r="E56">
            <v>8</v>
          </cell>
          <cell r="F56">
            <v>0</v>
          </cell>
          <cell r="G56">
            <v>8</v>
          </cell>
          <cell r="H56">
            <v>24</v>
          </cell>
          <cell r="I56">
            <v>0</v>
          </cell>
        </row>
        <row r="57">
          <cell r="A57">
            <v>12</v>
          </cell>
          <cell r="B57" t="str">
            <v>×</v>
          </cell>
          <cell r="C57">
            <v>6</v>
          </cell>
          <cell r="D57" t="str">
            <v>W</v>
          </cell>
          <cell r="E57">
            <v>0</v>
          </cell>
          <cell r="F57">
            <v>0</v>
          </cell>
          <cell r="G57">
            <v>0</v>
          </cell>
          <cell r="H57">
            <v>0</v>
          </cell>
          <cell r="I57">
            <v>6</v>
          </cell>
        </row>
        <row r="58">
          <cell r="A58">
            <v>9</v>
          </cell>
          <cell r="B58" t="str">
            <v>×</v>
          </cell>
          <cell r="C58">
            <v>6</v>
          </cell>
          <cell r="D58" t="str">
            <v>W</v>
          </cell>
          <cell r="E58">
            <v>6</v>
          </cell>
          <cell r="F58">
            <v>0</v>
          </cell>
          <cell r="G58">
            <v>6</v>
          </cell>
          <cell r="H58">
            <v>18</v>
          </cell>
          <cell r="I58">
            <v>0</v>
          </cell>
        </row>
        <row r="59">
          <cell r="A59">
            <v>15</v>
          </cell>
          <cell r="B59" t="str">
            <v>×</v>
          </cell>
          <cell r="C59">
            <v>4</v>
          </cell>
          <cell r="D59" t="str">
            <v>W</v>
          </cell>
          <cell r="E59">
            <v>8</v>
          </cell>
          <cell r="F59">
            <v>0</v>
          </cell>
          <cell r="G59">
            <v>8</v>
          </cell>
          <cell r="H59">
            <v>24</v>
          </cell>
          <cell r="I59">
            <v>0</v>
          </cell>
        </row>
        <row r="60">
          <cell r="A60">
            <v>12</v>
          </cell>
          <cell r="B60" t="str">
            <v>×</v>
          </cell>
          <cell r="C60">
            <v>4</v>
          </cell>
          <cell r="D60" t="str">
            <v>W</v>
          </cell>
          <cell r="E60">
            <v>0</v>
          </cell>
          <cell r="F60">
            <v>0</v>
          </cell>
          <cell r="G60">
            <v>0</v>
          </cell>
          <cell r="H60">
            <v>0</v>
          </cell>
          <cell r="I60">
            <v>6</v>
          </cell>
        </row>
        <row r="61">
          <cell r="A61">
            <v>9</v>
          </cell>
          <cell r="B61" t="str">
            <v>×</v>
          </cell>
          <cell r="C61">
            <v>4</v>
          </cell>
          <cell r="D61" t="str">
            <v>W</v>
          </cell>
          <cell r="E61">
            <v>6</v>
          </cell>
          <cell r="F61">
            <v>0</v>
          </cell>
          <cell r="G61">
            <v>6</v>
          </cell>
          <cell r="H61">
            <v>18</v>
          </cell>
          <cell r="I61">
            <v>0</v>
          </cell>
        </row>
        <row r="62">
          <cell r="A62">
            <v>6</v>
          </cell>
          <cell r="B62" t="str">
            <v>×</v>
          </cell>
          <cell r="C62">
            <v>6</v>
          </cell>
          <cell r="D62" t="str">
            <v>W</v>
          </cell>
          <cell r="E62">
            <v>4</v>
          </cell>
          <cell r="F62">
            <v>0</v>
          </cell>
          <cell r="G62">
            <v>4</v>
          </cell>
          <cell r="H62">
            <v>12</v>
          </cell>
          <cell r="I62">
            <v>0</v>
          </cell>
        </row>
        <row r="63">
          <cell r="A63">
            <v>6</v>
          </cell>
          <cell r="B63" t="str">
            <v>×</v>
          </cell>
          <cell r="C63">
            <v>4</v>
          </cell>
          <cell r="D63" t="str">
            <v>W</v>
          </cell>
          <cell r="E63">
            <v>4</v>
          </cell>
          <cell r="F63">
            <v>0</v>
          </cell>
          <cell r="G63">
            <v>4</v>
          </cell>
          <cell r="H63">
            <v>12</v>
          </cell>
          <cell r="I63">
            <v>0</v>
          </cell>
        </row>
        <row r="64">
          <cell r="A64">
            <v>33</v>
          </cell>
          <cell r="B64" t="str">
            <v>×</v>
          </cell>
          <cell r="C64">
            <v>18</v>
          </cell>
          <cell r="D64" t="str">
            <v>W</v>
          </cell>
          <cell r="E64">
            <v>15</v>
          </cell>
          <cell r="F64">
            <v>0</v>
          </cell>
          <cell r="G64">
            <v>15</v>
          </cell>
          <cell r="H64">
            <v>45</v>
          </cell>
          <cell r="I64">
            <v>7</v>
          </cell>
        </row>
        <row r="65">
          <cell r="A65">
            <v>33</v>
          </cell>
          <cell r="B65" t="str">
            <v>×</v>
          </cell>
          <cell r="C65">
            <v>16</v>
          </cell>
          <cell r="D65" t="str">
            <v>W</v>
          </cell>
          <cell r="E65">
            <v>22</v>
          </cell>
          <cell r="F65">
            <v>0</v>
          </cell>
          <cell r="G65">
            <v>22</v>
          </cell>
          <cell r="H65">
            <v>66</v>
          </cell>
          <cell r="I65">
            <v>0</v>
          </cell>
        </row>
        <row r="66">
          <cell r="A66">
            <v>30</v>
          </cell>
          <cell r="B66" t="str">
            <v>×</v>
          </cell>
          <cell r="C66">
            <v>18</v>
          </cell>
          <cell r="D66" t="str">
            <v>W</v>
          </cell>
          <cell r="E66">
            <v>14</v>
          </cell>
          <cell r="F66">
            <v>0</v>
          </cell>
          <cell r="G66">
            <v>14</v>
          </cell>
          <cell r="H66">
            <v>42</v>
          </cell>
          <cell r="I66">
            <v>6</v>
          </cell>
        </row>
        <row r="67">
          <cell r="A67">
            <v>30</v>
          </cell>
          <cell r="B67" t="str">
            <v>×</v>
          </cell>
          <cell r="C67">
            <v>16</v>
          </cell>
          <cell r="D67" t="str">
            <v>W</v>
          </cell>
          <cell r="E67">
            <v>20</v>
          </cell>
          <cell r="F67">
            <v>0</v>
          </cell>
          <cell r="G67">
            <v>20</v>
          </cell>
          <cell r="H67">
            <v>60</v>
          </cell>
          <cell r="I67">
            <v>0</v>
          </cell>
        </row>
        <row r="68">
          <cell r="A68">
            <v>27</v>
          </cell>
          <cell r="B68" t="str">
            <v>×</v>
          </cell>
          <cell r="C68">
            <v>18</v>
          </cell>
          <cell r="D68" t="str">
            <v>W</v>
          </cell>
          <cell r="E68">
            <v>14</v>
          </cell>
          <cell r="F68">
            <v>0</v>
          </cell>
          <cell r="G68">
            <v>14</v>
          </cell>
          <cell r="H68">
            <v>42</v>
          </cell>
          <cell r="I68">
            <v>6</v>
          </cell>
        </row>
        <row r="69">
          <cell r="A69">
            <v>27</v>
          </cell>
          <cell r="B69" t="str">
            <v>×</v>
          </cell>
          <cell r="C69">
            <v>16</v>
          </cell>
          <cell r="D69" t="str">
            <v>W</v>
          </cell>
          <cell r="E69">
            <v>20</v>
          </cell>
          <cell r="F69">
            <v>0</v>
          </cell>
          <cell r="G69">
            <v>20</v>
          </cell>
          <cell r="H69">
            <v>60</v>
          </cell>
          <cell r="I69">
            <v>0</v>
          </cell>
        </row>
        <row r="70">
          <cell r="A70">
            <v>24</v>
          </cell>
          <cell r="B70" t="str">
            <v>×</v>
          </cell>
          <cell r="C70">
            <v>18</v>
          </cell>
          <cell r="D70" t="str">
            <v>W</v>
          </cell>
          <cell r="E70">
            <v>13</v>
          </cell>
          <cell r="F70">
            <v>0</v>
          </cell>
          <cell r="G70">
            <v>13</v>
          </cell>
          <cell r="H70">
            <v>39</v>
          </cell>
          <cell r="I70">
            <v>5</v>
          </cell>
        </row>
        <row r="71">
          <cell r="A71">
            <v>6</v>
          </cell>
          <cell r="B71" t="str">
            <v>×</v>
          </cell>
          <cell r="C71">
            <v>12</v>
          </cell>
          <cell r="D71" t="str">
            <v>W</v>
          </cell>
          <cell r="E71">
            <v>6</v>
          </cell>
          <cell r="F71">
            <v>0</v>
          </cell>
          <cell r="G71">
            <v>6</v>
          </cell>
          <cell r="H71">
            <v>18</v>
          </cell>
          <cell r="I71">
            <v>0</v>
          </cell>
        </row>
        <row r="72">
          <cell r="A72">
            <v>5.6</v>
          </cell>
          <cell r="B72" t="str">
            <v>×</v>
          </cell>
          <cell r="C72">
            <v>12</v>
          </cell>
          <cell r="D72" t="str">
            <v>W</v>
          </cell>
          <cell r="E72">
            <v>6</v>
          </cell>
          <cell r="F72">
            <v>0</v>
          </cell>
          <cell r="G72">
            <v>6</v>
          </cell>
          <cell r="H72">
            <v>18</v>
          </cell>
          <cell r="I7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7">
          <cell r="C7">
            <v>1.05</v>
          </cell>
          <cell r="D7">
            <v>1.42</v>
          </cell>
          <cell r="E7">
            <v>1.42</v>
          </cell>
          <cell r="F7">
            <v>1.9850000000000001</v>
          </cell>
          <cell r="G7">
            <v>2.85</v>
          </cell>
          <cell r="H7">
            <v>3</v>
          </cell>
          <cell r="I7">
            <v>0.85399999999999998</v>
          </cell>
          <cell r="J7">
            <v>1.52</v>
          </cell>
          <cell r="K7">
            <v>1.05</v>
          </cell>
          <cell r="L7">
            <v>1.42</v>
          </cell>
          <cell r="M7">
            <v>1.42</v>
          </cell>
          <cell r="N7">
            <v>1.9850000000000001</v>
          </cell>
          <cell r="O7">
            <v>2.85</v>
          </cell>
          <cell r="P7">
            <v>3</v>
          </cell>
        </row>
        <row r="8">
          <cell r="I8">
            <v>7.4999999999999997E-2</v>
          </cell>
        </row>
        <row r="9">
          <cell r="I9">
            <v>0.25</v>
          </cell>
        </row>
        <row r="18">
          <cell r="C18">
            <v>0.56999999999999995</v>
          </cell>
          <cell r="D18">
            <v>0.76</v>
          </cell>
          <cell r="E18">
            <v>0.86</v>
          </cell>
          <cell r="F18">
            <v>0.56999999999999995</v>
          </cell>
          <cell r="G18">
            <v>0.76</v>
          </cell>
          <cell r="H18">
            <v>0.86</v>
          </cell>
          <cell r="I18">
            <v>1.0609999999999999</v>
          </cell>
          <cell r="J18">
            <v>0.9</v>
          </cell>
          <cell r="K18">
            <v>0.57999999999999996</v>
          </cell>
          <cell r="L18">
            <v>0.8</v>
          </cell>
          <cell r="M18">
            <v>0.95</v>
          </cell>
          <cell r="N18">
            <v>0.57999999999999996</v>
          </cell>
          <cell r="O18">
            <v>0.8</v>
          </cell>
          <cell r="P18">
            <v>0.95</v>
          </cell>
        </row>
        <row r="19">
          <cell r="C19">
            <v>0.27</v>
          </cell>
          <cell r="D19">
            <v>0.246</v>
          </cell>
          <cell r="E19">
            <v>0.252</v>
          </cell>
          <cell r="F19">
            <v>0.27</v>
          </cell>
          <cell r="G19">
            <v>0.246</v>
          </cell>
          <cell r="H19">
            <v>0.252</v>
          </cell>
          <cell r="K19">
            <v>0.27</v>
          </cell>
          <cell r="L19">
            <v>0.246</v>
          </cell>
          <cell r="M19">
            <v>0.252</v>
          </cell>
          <cell r="N19">
            <v>0.27</v>
          </cell>
          <cell r="O19">
            <v>0.246</v>
          </cell>
          <cell r="P19">
            <v>0.252</v>
          </cell>
        </row>
        <row r="20">
          <cell r="C20">
            <v>0.13</v>
          </cell>
          <cell r="D20">
            <v>0.125</v>
          </cell>
          <cell r="E20">
            <v>0.16</v>
          </cell>
          <cell r="F20">
            <v>0.13</v>
          </cell>
          <cell r="G20">
            <v>0.125</v>
          </cell>
          <cell r="H20">
            <v>0.16</v>
          </cell>
          <cell r="I20">
            <v>0.25</v>
          </cell>
          <cell r="J20">
            <v>0.16</v>
          </cell>
          <cell r="K20">
            <v>0.13</v>
          </cell>
          <cell r="L20">
            <v>0.125</v>
          </cell>
          <cell r="M20">
            <v>0.16</v>
          </cell>
          <cell r="N20">
            <v>0.13</v>
          </cell>
          <cell r="O20">
            <v>0.125</v>
          </cell>
          <cell r="P20">
            <v>0.16</v>
          </cell>
        </row>
      </sheetData>
      <sheetData sheetId="18" refreshError="1"/>
    </sheetDataSet>
  </externalBook>
</externalLink>
</file>

<file path=xl/externalLinks/externalLink76.xml><?xml version="1.0" encoding="utf-8"?>
<externalLink xmlns="http://schemas.openxmlformats.org/spreadsheetml/2006/main">
  <externalBook xmlns:r="http://schemas.openxmlformats.org/officeDocument/2006/relationships" r:id="rId1">
    <sheetNames>
      <sheetName val="본문"/>
      <sheetName val="개요"/>
      <sheetName val="총괄"/>
      <sheetName val="집계"/>
      <sheetName val="기준"/>
      <sheetName val="구성1"/>
      <sheetName val="구성2"/>
      <sheetName val="구성"/>
      <sheetName val="원가"/>
      <sheetName val="재집"/>
      <sheetName val="재-틀"/>
      <sheetName val="재-창"/>
      <sheetName val="원-틀"/>
      <sheetName val="원-창"/>
      <sheetName val="간재-틀"/>
      <sheetName val="간재-창"/>
      <sheetName val="간원-틀"/>
      <sheetName val="간원-창"/>
      <sheetName val="설-틀"/>
      <sheetName val="설-창"/>
      <sheetName val="원-설틀"/>
      <sheetName val="원-설창"/>
      <sheetName val="재료"/>
      <sheetName val="단가"/>
      <sheetName val="노집"/>
      <sheetName val="노산-틀"/>
      <sheetName val="노산-창(백색)"/>
      <sheetName val="노산-창(목무늬)"/>
      <sheetName val="공수"/>
      <sheetName val="공수1"/>
      <sheetName val="계수1"/>
      <sheetName val="계수2"/>
      <sheetName val="계수3"/>
      <sheetName val="생산량"/>
      <sheetName val="임율1"/>
      <sheetName val="임율2"/>
      <sheetName val="임율3"/>
      <sheetName val="간노비"/>
      <sheetName val="시간(직)"/>
      <sheetName val="시간(일)"/>
      <sheetName val="적용작업시간"/>
      <sheetName val="업체1"/>
      <sheetName val="업체2"/>
      <sheetName val="경집"/>
      <sheetName val="경산-틀"/>
      <sheetName val="경산-창(백색)"/>
      <sheetName val="경산-창(목무늬)"/>
      <sheetName val="경배"/>
      <sheetName val="경조"/>
      <sheetName val="운반"/>
      <sheetName val="운반1"/>
      <sheetName val="운반2"/>
      <sheetName val="일반"/>
      <sheetName val="설-원가"/>
      <sheetName val="설-집"/>
      <sheetName val="설재-틀"/>
      <sheetName val="설원-틀"/>
      <sheetName val="설치자재"/>
      <sheetName val="자료2-1"/>
      <sheetName val="자료2-2"/>
      <sheetName val="자료3-1"/>
      <sheetName val="자료3-2"/>
      <sheetName val="업체3"/>
      <sheetName val="일위"/>
      <sheetName val="설원-창"/>
      <sheetName val="설노-창"/>
      <sheetName val="설간노"/>
      <sheetName val="설경배"/>
      <sheetName val="설경산"/>
      <sheetName val="설경집"/>
      <sheetName val="단중"/>
    </sheetNames>
    <sheetDataSet>
      <sheetData sheetId="0"/>
      <sheetData sheetId="1"/>
      <sheetData sheetId="2"/>
      <sheetData sheetId="3"/>
      <sheetData sheetId="4"/>
      <sheetData sheetId="5"/>
      <sheetData sheetId="6"/>
      <sheetData sheetId="7"/>
      <sheetData sheetId="8" refreshError="1">
        <row r="5">
          <cell r="K5" t="str">
            <v>PP 1-01</v>
          </cell>
          <cell r="L5">
            <v>114063</v>
          </cell>
        </row>
        <row r="6">
          <cell r="K6" t="str">
            <v>PP 1-02</v>
          </cell>
          <cell r="L6">
            <v>108954</v>
          </cell>
        </row>
        <row r="7">
          <cell r="K7" t="str">
            <v>PP 1-03</v>
          </cell>
          <cell r="L7">
            <v>106908</v>
          </cell>
        </row>
        <row r="8">
          <cell r="K8" t="str">
            <v>PP 1-04</v>
          </cell>
          <cell r="L8">
            <v>103842</v>
          </cell>
        </row>
        <row r="9">
          <cell r="K9" t="str">
            <v>PP 1-05</v>
          </cell>
          <cell r="L9">
            <v>101850</v>
          </cell>
        </row>
        <row r="10">
          <cell r="K10" t="str">
            <v>PP 1-06</v>
          </cell>
          <cell r="L10">
            <v>98733</v>
          </cell>
        </row>
        <row r="11">
          <cell r="K11" t="str">
            <v>PP 1-07</v>
          </cell>
          <cell r="L11">
            <v>96793</v>
          </cell>
        </row>
        <row r="12">
          <cell r="K12" t="str">
            <v>PP 1-08</v>
          </cell>
          <cell r="L12">
            <v>91879</v>
          </cell>
        </row>
        <row r="13">
          <cell r="K13" t="str">
            <v>PP 1-09</v>
          </cell>
          <cell r="L13">
            <v>89991</v>
          </cell>
        </row>
        <row r="14">
          <cell r="K14" t="str">
            <v>PP 1-10</v>
          </cell>
          <cell r="L14">
            <v>86770</v>
          </cell>
        </row>
        <row r="15">
          <cell r="K15" t="str">
            <v>PP 1-11</v>
          </cell>
          <cell r="L15">
            <v>84934</v>
          </cell>
        </row>
        <row r="16">
          <cell r="K16" t="str">
            <v>PP 1-12</v>
          </cell>
          <cell r="L16">
            <v>81660</v>
          </cell>
        </row>
        <row r="17">
          <cell r="K17" t="str">
            <v>PP 1-13</v>
          </cell>
          <cell r="L17">
            <v>79877</v>
          </cell>
        </row>
        <row r="18">
          <cell r="K18" t="str">
            <v>PP 1-14</v>
          </cell>
          <cell r="L18">
            <v>76550</v>
          </cell>
        </row>
        <row r="19">
          <cell r="K19" t="str">
            <v>PP 1-15</v>
          </cell>
          <cell r="L19">
            <v>74821</v>
          </cell>
        </row>
        <row r="20">
          <cell r="K20" t="str">
            <v>PP 1-16</v>
          </cell>
          <cell r="L20">
            <v>71440</v>
          </cell>
        </row>
        <row r="21">
          <cell r="K21" t="str">
            <v>PP 1-17</v>
          </cell>
          <cell r="L21">
            <v>66891</v>
          </cell>
        </row>
        <row r="22">
          <cell r="K22" t="str">
            <v>PP 1-18</v>
          </cell>
          <cell r="L22">
            <v>65162</v>
          </cell>
        </row>
        <row r="23">
          <cell r="K23" t="str">
            <v>PP 1-19</v>
          </cell>
          <cell r="L23">
            <v>63522</v>
          </cell>
        </row>
        <row r="24">
          <cell r="K24" t="str">
            <v>PP 1-20</v>
          </cell>
          <cell r="L24">
            <v>63460</v>
          </cell>
        </row>
        <row r="25">
          <cell r="K25" t="str">
            <v>PP 1-21</v>
          </cell>
          <cell r="L25">
            <v>61835</v>
          </cell>
        </row>
        <row r="26">
          <cell r="K26" t="str">
            <v>PP 1-22</v>
          </cell>
          <cell r="L26">
            <v>60586</v>
          </cell>
        </row>
        <row r="27">
          <cell r="K27" t="str">
            <v>PP 1-23</v>
          </cell>
          <cell r="L27">
            <v>61280</v>
          </cell>
        </row>
        <row r="28">
          <cell r="K28" t="str">
            <v>PP 1-24</v>
          </cell>
          <cell r="L28">
            <v>112319</v>
          </cell>
        </row>
        <row r="29">
          <cell r="K29" t="str">
            <v>PP 1-25</v>
          </cell>
          <cell r="L29">
            <v>93624</v>
          </cell>
        </row>
        <row r="30">
          <cell r="K30" t="str">
            <v>PP 1-26</v>
          </cell>
          <cell r="L30">
            <v>91735</v>
          </cell>
        </row>
        <row r="31">
          <cell r="K31" t="str">
            <v>PP 2-01</v>
          </cell>
          <cell r="L31">
            <v>75760</v>
          </cell>
        </row>
        <row r="32">
          <cell r="K32" t="str">
            <v>PP 2-02</v>
          </cell>
          <cell r="L32">
            <v>72870</v>
          </cell>
        </row>
        <row r="33">
          <cell r="K33" t="str">
            <v>PP 2-03</v>
          </cell>
          <cell r="L33">
            <v>71947</v>
          </cell>
        </row>
        <row r="34">
          <cell r="K34" t="str">
            <v>PP 2-04</v>
          </cell>
          <cell r="L34">
            <v>69140</v>
          </cell>
        </row>
        <row r="35">
          <cell r="K35" t="str">
            <v>PP 2-05</v>
          </cell>
          <cell r="L35">
            <v>68136</v>
          </cell>
        </row>
        <row r="36">
          <cell r="K36" t="str">
            <v>PP 2-06</v>
          </cell>
          <cell r="L36">
            <v>63533</v>
          </cell>
        </row>
        <row r="37">
          <cell r="K37" t="str">
            <v>PP 2-07</v>
          </cell>
          <cell r="L37">
            <v>62451</v>
          </cell>
        </row>
        <row r="38">
          <cell r="K38" t="str">
            <v>PP 2-08</v>
          </cell>
          <cell r="L38">
            <v>56932</v>
          </cell>
        </row>
        <row r="39">
          <cell r="K39" t="str">
            <v>PP 2-09</v>
          </cell>
          <cell r="L39">
            <v>55767</v>
          </cell>
        </row>
        <row r="40">
          <cell r="K40" t="str">
            <v>PP 2-10</v>
          </cell>
          <cell r="L40">
            <v>53201</v>
          </cell>
        </row>
        <row r="41">
          <cell r="K41" t="str">
            <v>PP 2-11</v>
          </cell>
          <cell r="L41">
            <v>51953</v>
          </cell>
        </row>
        <row r="42">
          <cell r="K42" t="str">
            <v>PP 2-12</v>
          </cell>
          <cell r="L42">
            <v>49467</v>
          </cell>
        </row>
        <row r="43">
          <cell r="K43" t="str">
            <v>PP 2-13</v>
          </cell>
          <cell r="L43">
            <v>48141</v>
          </cell>
        </row>
        <row r="44">
          <cell r="K44" t="str">
            <v>PP 2-14</v>
          </cell>
          <cell r="L44">
            <v>45738</v>
          </cell>
        </row>
        <row r="45">
          <cell r="K45" t="str">
            <v>PP 2-15</v>
          </cell>
          <cell r="L45">
            <v>49350</v>
          </cell>
        </row>
        <row r="46">
          <cell r="K46" t="str">
            <v>PP 2-16</v>
          </cell>
          <cell r="L46">
            <v>48067</v>
          </cell>
        </row>
        <row r="47">
          <cell r="K47" t="str">
            <v>PP 2-17</v>
          </cell>
          <cell r="L47">
            <v>45740</v>
          </cell>
        </row>
        <row r="48">
          <cell r="K48" t="str">
            <v>PP 2-18</v>
          </cell>
          <cell r="L48">
            <v>44497</v>
          </cell>
        </row>
        <row r="49">
          <cell r="K49" t="str">
            <v>PP 2-19</v>
          </cell>
          <cell r="L49">
            <v>38999</v>
          </cell>
        </row>
        <row r="50">
          <cell r="K50" t="str">
            <v>PP 2-20</v>
          </cell>
          <cell r="L50">
            <v>29680</v>
          </cell>
        </row>
        <row r="51">
          <cell r="K51" t="str">
            <v>PP 2-21</v>
          </cell>
          <cell r="L51">
            <v>27928</v>
          </cell>
        </row>
        <row r="52">
          <cell r="K52" t="str">
            <v>PP 2-22</v>
          </cell>
          <cell r="L52">
            <v>27052</v>
          </cell>
        </row>
        <row r="53">
          <cell r="K53" t="str">
            <v>PP 2-23</v>
          </cell>
          <cell r="L53">
            <v>25380</v>
          </cell>
        </row>
        <row r="54">
          <cell r="K54" t="str">
            <v>PP 2-24</v>
          </cell>
          <cell r="L54">
            <v>24540</v>
          </cell>
        </row>
        <row r="55">
          <cell r="K55" t="str">
            <v>PP 2-25</v>
          </cell>
          <cell r="L55">
            <v>22835</v>
          </cell>
        </row>
        <row r="56">
          <cell r="K56" t="str">
            <v>PP 2-26</v>
          </cell>
          <cell r="L56">
            <v>20418</v>
          </cell>
        </row>
        <row r="57">
          <cell r="K57" t="str">
            <v>PP 2-27</v>
          </cell>
          <cell r="L57">
            <v>18003</v>
          </cell>
        </row>
        <row r="58">
          <cell r="K58" t="str">
            <v>PP 2-28</v>
          </cell>
          <cell r="L58">
            <v>21083</v>
          </cell>
        </row>
        <row r="59">
          <cell r="K59" t="str">
            <v>PP 2-29</v>
          </cell>
          <cell r="L59">
            <v>18163</v>
          </cell>
        </row>
        <row r="60">
          <cell r="K60" t="str">
            <v>PP 2-30</v>
          </cell>
          <cell r="L60">
            <v>15815</v>
          </cell>
        </row>
        <row r="61">
          <cell r="K61" t="str">
            <v>PP 2-31</v>
          </cell>
          <cell r="L61">
            <v>15021</v>
          </cell>
        </row>
        <row r="62">
          <cell r="K62" t="str">
            <v>PP 2-32</v>
          </cell>
          <cell r="L62">
            <v>13467</v>
          </cell>
        </row>
        <row r="63">
          <cell r="K63" t="str">
            <v>PP 2-33</v>
          </cell>
          <cell r="L63">
            <v>74939</v>
          </cell>
        </row>
        <row r="64">
          <cell r="K64" t="str">
            <v>PP 2-34</v>
          </cell>
          <cell r="L64">
            <v>72049</v>
          </cell>
        </row>
        <row r="65">
          <cell r="K65" t="str">
            <v>PP 2-35</v>
          </cell>
          <cell r="L65">
            <v>71126</v>
          </cell>
        </row>
        <row r="66">
          <cell r="K66" t="str">
            <v>PP 2-36</v>
          </cell>
          <cell r="L66">
            <v>68319</v>
          </cell>
        </row>
        <row r="67">
          <cell r="K67" t="str">
            <v>PP 2-37</v>
          </cell>
          <cell r="L67">
            <v>67315</v>
          </cell>
        </row>
        <row r="68">
          <cell r="K68" t="str">
            <v>PP 2-38</v>
          </cell>
          <cell r="L68">
            <v>64586</v>
          </cell>
        </row>
        <row r="69">
          <cell r="K69" t="str">
            <v>PP 2-39</v>
          </cell>
          <cell r="L69">
            <v>63503</v>
          </cell>
        </row>
        <row r="70">
          <cell r="K70" t="str">
            <v>PP 3-01</v>
          </cell>
          <cell r="L70">
            <v>26203</v>
          </cell>
        </row>
        <row r="71">
          <cell r="K71" t="str">
            <v>PP 3-02</v>
          </cell>
          <cell r="L71">
            <v>27137</v>
          </cell>
        </row>
        <row r="72">
          <cell r="K72" t="str">
            <v>PP 4-01</v>
          </cell>
          <cell r="L72" t="e">
            <v>#REF!</v>
          </cell>
        </row>
        <row r="73">
          <cell r="K73" t="str">
            <v>PP 4-02</v>
          </cell>
          <cell r="L73" t="e">
            <v>#REF!</v>
          </cell>
        </row>
        <row r="74">
          <cell r="K74" t="str">
            <v>PW 1-01</v>
          </cell>
          <cell r="L74">
            <v>65132</v>
          </cell>
        </row>
        <row r="75">
          <cell r="K75" t="str">
            <v>PW 1-02</v>
          </cell>
          <cell r="L75">
            <v>62652</v>
          </cell>
        </row>
        <row r="76">
          <cell r="K76" t="str">
            <v>PW 1-03</v>
          </cell>
          <cell r="L76">
            <v>61440</v>
          </cell>
        </row>
        <row r="77">
          <cell r="K77" t="str">
            <v>PW 1-04</v>
          </cell>
          <cell r="L77">
            <v>60173</v>
          </cell>
        </row>
        <row r="78">
          <cell r="K78" t="str">
            <v>PW 1-05</v>
          </cell>
          <cell r="L78">
            <v>58988</v>
          </cell>
        </row>
        <row r="79">
          <cell r="K79" t="str">
            <v>PW 1-06</v>
          </cell>
          <cell r="L79">
            <v>57693</v>
          </cell>
        </row>
        <row r="80">
          <cell r="K80" t="str">
            <v>PW 1-07</v>
          </cell>
          <cell r="L80">
            <v>56535</v>
          </cell>
        </row>
        <row r="81">
          <cell r="K81" t="str">
            <v>PW 1-08</v>
          </cell>
          <cell r="L81">
            <v>53472</v>
          </cell>
        </row>
        <row r="82">
          <cell r="K82" t="str">
            <v>PW 1-09</v>
          </cell>
          <cell r="L82">
            <v>52339</v>
          </cell>
        </row>
        <row r="83">
          <cell r="K83" t="str">
            <v>PW 1-10</v>
          </cell>
          <cell r="L83">
            <v>50991</v>
          </cell>
        </row>
        <row r="84">
          <cell r="K84" t="str">
            <v>PW 1-11</v>
          </cell>
          <cell r="L84">
            <v>49886</v>
          </cell>
        </row>
        <row r="85">
          <cell r="K85" t="str">
            <v>PW 1-12</v>
          </cell>
          <cell r="L85">
            <v>48513</v>
          </cell>
        </row>
        <row r="86">
          <cell r="K86" t="str">
            <v>PW 1-13</v>
          </cell>
          <cell r="L86">
            <v>47436</v>
          </cell>
        </row>
        <row r="87">
          <cell r="K87" t="str">
            <v>PW 1-14</v>
          </cell>
          <cell r="L87">
            <v>46034</v>
          </cell>
        </row>
        <row r="88">
          <cell r="K88" t="str">
            <v>PW 1-15</v>
          </cell>
          <cell r="L88">
            <v>44983</v>
          </cell>
        </row>
        <row r="89">
          <cell r="K89" t="str">
            <v>PW 1-16</v>
          </cell>
          <cell r="L89">
            <v>43554</v>
          </cell>
        </row>
        <row r="90">
          <cell r="K90" t="str">
            <v>PW 1-17</v>
          </cell>
          <cell r="L90">
            <v>39755</v>
          </cell>
        </row>
        <row r="91">
          <cell r="K91" t="str">
            <v>PW 1-18</v>
          </cell>
          <cell r="L91">
            <v>39127</v>
          </cell>
        </row>
        <row r="92">
          <cell r="K92" t="str">
            <v>PW 1-19</v>
          </cell>
          <cell r="L92">
            <v>38123</v>
          </cell>
        </row>
        <row r="93">
          <cell r="K93" t="str">
            <v>PW 1-20</v>
          </cell>
          <cell r="L93">
            <v>38300</v>
          </cell>
        </row>
        <row r="94">
          <cell r="K94" t="str">
            <v>PW 1-21</v>
          </cell>
          <cell r="L94">
            <v>37304</v>
          </cell>
        </row>
        <row r="95">
          <cell r="K95" t="str">
            <v>PW 1-22</v>
          </cell>
          <cell r="L95">
            <v>36539</v>
          </cell>
        </row>
        <row r="96">
          <cell r="K96" t="str">
            <v>PW 1-23</v>
          </cell>
          <cell r="L96">
            <v>36331</v>
          </cell>
        </row>
        <row r="97">
          <cell r="K97" t="str">
            <v>PW 1-24</v>
          </cell>
          <cell r="L97">
            <v>63387</v>
          </cell>
        </row>
        <row r="98">
          <cell r="K98" t="str">
            <v>PW 1-25</v>
          </cell>
          <cell r="L98">
            <v>55216</v>
          </cell>
        </row>
        <row r="99">
          <cell r="K99" t="str">
            <v>PW 1-26</v>
          </cell>
          <cell r="L99">
            <v>54084</v>
          </cell>
        </row>
        <row r="100">
          <cell r="K100" t="str">
            <v>PW 2-01</v>
          </cell>
          <cell r="L100">
            <v>44732</v>
          </cell>
        </row>
        <row r="101">
          <cell r="K101" t="str">
            <v>PW 2-02</v>
          </cell>
          <cell r="L101">
            <v>43230</v>
          </cell>
        </row>
        <row r="102">
          <cell r="K102" t="str">
            <v>PW 2-03</v>
          </cell>
          <cell r="L102">
            <v>42791</v>
          </cell>
        </row>
        <row r="103">
          <cell r="K103" t="str">
            <v>PW 2-04</v>
          </cell>
          <cell r="L103">
            <v>41331</v>
          </cell>
        </row>
        <row r="104">
          <cell r="K104" t="str">
            <v>PW 2-05</v>
          </cell>
          <cell r="L104">
            <v>40851</v>
          </cell>
        </row>
        <row r="105">
          <cell r="K105" t="str">
            <v>PW 2-06</v>
          </cell>
          <cell r="L105">
            <v>37911</v>
          </cell>
        </row>
        <row r="106">
          <cell r="K106" t="str">
            <v>PW 2-07</v>
          </cell>
          <cell r="L106">
            <v>37388</v>
          </cell>
        </row>
        <row r="107">
          <cell r="K107" t="str">
            <v>PW 2-08</v>
          </cell>
          <cell r="L107">
            <v>33238</v>
          </cell>
        </row>
        <row r="108">
          <cell r="K108" t="str">
            <v>PW 2-09</v>
          </cell>
          <cell r="L108">
            <v>32674</v>
          </cell>
        </row>
        <row r="109">
          <cell r="K109" t="str">
            <v>PW 2-10</v>
          </cell>
          <cell r="L109">
            <v>31339</v>
          </cell>
        </row>
        <row r="110">
          <cell r="K110" t="str">
            <v>PW 2-11</v>
          </cell>
          <cell r="L110">
            <v>30733</v>
          </cell>
        </row>
        <row r="111">
          <cell r="K111" t="str">
            <v>PW 2-12</v>
          </cell>
          <cell r="L111">
            <v>29440</v>
          </cell>
        </row>
        <row r="112">
          <cell r="K112" t="str">
            <v>PW 2-13</v>
          </cell>
          <cell r="L112">
            <v>28793</v>
          </cell>
        </row>
        <row r="113">
          <cell r="K113" t="str">
            <v>PW 2-14</v>
          </cell>
          <cell r="L113">
            <v>27540</v>
          </cell>
        </row>
        <row r="114">
          <cell r="K114" t="str">
            <v>PW 2-15</v>
          </cell>
          <cell r="L114">
            <v>29335</v>
          </cell>
        </row>
        <row r="115">
          <cell r="K115" t="str">
            <v>PW 2-16</v>
          </cell>
          <cell r="L115">
            <v>28668</v>
          </cell>
        </row>
        <row r="116">
          <cell r="K116" t="str">
            <v>PW 2-17</v>
          </cell>
          <cell r="L116">
            <v>27499</v>
          </cell>
        </row>
        <row r="117">
          <cell r="K117" t="str">
            <v>PW 2-18</v>
          </cell>
          <cell r="L117">
            <v>26853</v>
          </cell>
        </row>
        <row r="118">
          <cell r="K118" t="str">
            <v>PW 2-19</v>
          </cell>
          <cell r="L118">
            <v>22768</v>
          </cell>
        </row>
        <row r="119">
          <cell r="K119" t="str">
            <v>PW 2-20</v>
          </cell>
          <cell r="L119">
            <v>18551</v>
          </cell>
        </row>
        <row r="120">
          <cell r="K120" t="str">
            <v>PW 2-21</v>
          </cell>
          <cell r="L120">
            <v>17586</v>
          </cell>
        </row>
        <row r="121">
          <cell r="K121" t="str">
            <v>PW 2-22</v>
          </cell>
          <cell r="L121">
            <v>17103</v>
          </cell>
        </row>
        <row r="122">
          <cell r="K122" t="str">
            <v>PW 2-23</v>
          </cell>
          <cell r="L122">
            <v>16223</v>
          </cell>
        </row>
        <row r="123">
          <cell r="K123" t="str">
            <v>PW 2-24</v>
          </cell>
          <cell r="L123">
            <v>15756</v>
          </cell>
        </row>
        <row r="124">
          <cell r="K124" t="str">
            <v>PW 2-25</v>
          </cell>
          <cell r="L124">
            <v>14185</v>
          </cell>
        </row>
        <row r="125">
          <cell r="K125" t="str">
            <v>PW 2-26</v>
          </cell>
          <cell r="L125">
            <v>12890</v>
          </cell>
        </row>
        <row r="126">
          <cell r="K126" t="str">
            <v>PW 2-27</v>
          </cell>
          <cell r="L126">
            <v>11595</v>
          </cell>
        </row>
        <row r="127">
          <cell r="K127" t="str">
            <v>PW 2-28</v>
          </cell>
          <cell r="L127">
            <v>13219</v>
          </cell>
        </row>
        <row r="128">
          <cell r="K128" t="str">
            <v>PW 2-29</v>
          </cell>
          <cell r="L128">
            <v>11485</v>
          </cell>
        </row>
        <row r="129">
          <cell r="K129" t="str">
            <v>PW 2-30</v>
          </cell>
          <cell r="L129">
            <v>10224</v>
          </cell>
        </row>
        <row r="130">
          <cell r="K130" t="str">
            <v>PW 2-31</v>
          </cell>
          <cell r="L130">
            <v>9828</v>
          </cell>
        </row>
        <row r="131">
          <cell r="K131" t="str">
            <v>PW 2-32</v>
          </cell>
          <cell r="L131">
            <v>8965</v>
          </cell>
        </row>
        <row r="132">
          <cell r="K132" t="str">
            <v>PW 2-33</v>
          </cell>
          <cell r="L132">
            <v>44265</v>
          </cell>
        </row>
        <row r="133">
          <cell r="K133" t="str">
            <v>PW 2-34</v>
          </cell>
          <cell r="L133">
            <v>42762</v>
          </cell>
        </row>
        <row r="134">
          <cell r="K134" t="str">
            <v>PW 2-35</v>
          </cell>
          <cell r="L134">
            <v>42323</v>
          </cell>
        </row>
        <row r="135">
          <cell r="K135" t="str">
            <v>PW 2-36</v>
          </cell>
          <cell r="L135">
            <v>40863</v>
          </cell>
        </row>
        <row r="136">
          <cell r="K136" t="str">
            <v>PW 2-37</v>
          </cell>
          <cell r="L136">
            <v>40383</v>
          </cell>
        </row>
        <row r="137">
          <cell r="K137" t="str">
            <v>PW 2-38</v>
          </cell>
          <cell r="L137">
            <v>38964</v>
          </cell>
        </row>
        <row r="138">
          <cell r="K138" t="str">
            <v>PW 2-39</v>
          </cell>
          <cell r="L138">
            <v>38441</v>
          </cell>
        </row>
        <row r="139">
          <cell r="K139" t="str">
            <v>PP 1-01 창1</v>
          </cell>
          <cell r="L139">
            <v>33838</v>
          </cell>
        </row>
        <row r="140">
          <cell r="K140" t="str">
            <v>PP 1-01 창2</v>
          </cell>
          <cell r="L140">
            <v>49840</v>
          </cell>
        </row>
        <row r="141">
          <cell r="K141" t="str">
            <v>PP 1-02 창1</v>
          </cell>
          <cell r="L141">
            <v>33838</v>
          </cell>
        </row>
        <row r="142">
          <cell r="K142" t="str">
            <v>PP 1-02 창2</v>
          </cell>
          <cell r="L142">
            <v>48148</v>
          </cell>
        </row>
        <row r="143">
          <cell r="K143" t="str">
            <v>PP 1-03 창1</v>
          </cell>
          <cell r="L143">
            <v>29894</v>
          </cell>
        </row>
        <row r="144">
          <cell r="K144" t="str">
            <v>PP 1-03 창2</v>
          </cell>
          <cell r="L144">
            <v>47240</v>
          </cell>
        </row>
        <row r="145">
          <cell r="K145" t="str">
            <v>PP 1-04 창1</v>
          </cell>
          <cell r="L145">
            <v>33838</v>
          </cell>
        </row>
        <row r="146">
          <cell r="K146" t="str">
            <v>PP 1-04 창2</v>
          </cell>
          <cell r="L146">
            <v>46475</v>
          </cell>
        </row>
        <row r="147">
          <cell r="K147" t="str">
            <v>PP 1-05 창1</v>
          </cell>
          <cell r="L147">
            <v>29894</v>
          </cell>
        </row>
        <row r="148">
          <cell r="K148" t="str">
            <v>PP 1-05 창2</v>
          </cell>
          <cell r="L148">
            <v>41809</v>
          </cell>
        </row>
        <row r="149">
          <cell r="K149" t="str">
            <v>PP 1-06 창1</v>
          </cell>
          <cell r="L149">
            <v>33838</v>
          </cell>
        </row>
        <row r="150">
          <cell r="K150" t="str">
            <v>PP 1-06 창2</v>
          </cell>
          <cell r="L150">
            <v>41046</v>
          </cell>
        </row>
        <row r="151">
          <cell r="K151" t="str">
            <v>PP 1-07 창1</v>
          </cell>
          <cell r="L151">
            <v>29894</v>
          </cell>
        </row>
        <row r="152">
          <cell r="K152" t="str">
            <v>PP 1-07 창2</v>
          </cell>
          <cell r="L152">
            <v>40116</v>
          </cell>
        </row>
        <row r="153">
          <cell r="K153" t="str">
            <v>PP 1-08 창1</v>
          </cell>
          <cell r="L153">
            <v>33838</v>
          </cell>
        </row>
        <row r="154">
          <cell r="K154" t="str">
            <v>PP 1-08 창2</v>
          </cell>
          <cell r="L154">
            <v>48660</v>
          </cell>
        </row>
        <row r="155">
          <cell r="K155" t="str">
            <v>PP 1-09 창1</v>
          </cell>
          <cell r="L155">
            <v>29894</v>
          </cell>
        </row>
        <row r="156">
          <cell r="K156" t="str">
            <v>PP 1-09 창2</v>
          </cell>
          <cell r="L156">
            <v>47685</v>
          </cell>
        </row>
        <row r="157">
          <cell r="K157" t="str">
            <v>PP 1-10 창1</v>
          </cell>
          <cell r="L157">
            <v>33838</v>
          </cell>
        </row>
        <row r="158">
          <cell r="K158" t="str">
            <v>PP 1-10 창2</v>
          </cell>
          <cell r="L158">
            <v>46964</v>
          </cell>
        </row>
        <row r="159">
          <cell r="K159" t="str">
            <v>PP 1-11 창1</v>
          </cell>
          <cell r="L159">
            <v>29894</v>
          </cell>
        </row>
        <row r="160">
          <cell r="K160" t="str">
            <v>PP 1-11 창2</v>
          </cell>
          <cell r="L160">
            <v>42255</v>
          </cell>
        </row>
        <row r="161">
          <cell r="K161" t="str">
            <v>PP 1-12 창1</v>
          </cell>
          <cell r="L161">
            <v>33838</v>
          </cell>
        </row>
        <row r="162">
          <cell r="K162" t="str">
            <v>PP 1-12 창2</v>
          </cell>
          <cell r="L162">
            <v>41536</v>
          </cell>
        </row>
        <row r="163">
          <cell r="K163" t="str">
            <v>PP 1-13 창1</v>
          </cell>
          <cell r="L163">
            <v>29894</v>
          </cell>
        </row>
        <row r="164">
          <cell r="K164" t="str">
            <v>PP 1-13 창2</v>
          </cell>
          <cell r="L164">
            <v>40562</v>
          </cell>
        </row>
        <row r="165">
          <cell r="K165" t="str">
            <v>PP 1-14 창1</v>
          </cell>
          <cell r="L165">
            <v>34437</v>
          </cell>
        </row>
        <row r="166">
          <cell r="K166" t="str">
            <v>PP 1-15 창1</v>
          </cell>
          <cell r="L166">
            <v>33537</v>
          </cell>
        </row>
        <row r="167">
          <cell r="K167" t="str">
            <v>PP 1-16 창1</v>
          </cell>
          <cell r="L167">
            <v>33764</v>
          </cell>
        </row>
        <row r="168">
          <cell r="K168" t="str">
            <v>PP 1-17 창1</v>
          </cell>
          <cell r="L168">
            <v>29820</v>
          </cell>
        </row>
        <row r="169">
          <cell r="K169" t="str">
            <v>PP 1-18 창1</v>
          </cell>
          <cell r="L169">
            <v>30255</v>
          </cell>
        </row>
        <row r="170">
          <cell r="K170" t="str">
            <v>PP 1-19 창1</v>
          </cell>
          <cell r="L170">
            <v>29355</v>
          </cell>
        </row>
        <row r="171">
          <cell r="K171" t="str">
            <v>PP 1-20 창1</v>
          </cell>
          <cell r="L171">
            <v>30023</v>
          </cell>
        </row>
        <row r="172">
          <cell r="K172" t="str">
            <v>PP 1-21 창1</v>
          </cell>
          <cell r="L172">
            <v>29125</v>
          </cell>
        </row>
        <row r="173">
          <cell r="K173" t="str">
            <v>PP 1-22 창1</v>
          </cell>
          <cell r="L173">
            <v>28433</v>
          </cell>
        </row>
        <row r="174">
          <cell r="K174" t="str">
            <v>PP 1-23 창1</v>
          </cell>
          <cell r="L174">
            <v>26813</v>
          </cell>
        </row>
        <row r="175">
          <cell r="K175" t="str">
            <v>PP 1-24 창1</v>
          </cell>
          <cell r="L175">
            <v>33838</v>
          </cell>
        </row>
        <row r="176">
          <cell r="K176" t="str">
            <v>PP 1-24 창2</v>
          </cell>
          <cell r="L176">
            <v>55414</v>
          </cell>
        </row>
        <row r="177">
          <cell r="K177" t="str">
            <v>PP 1-25 창1</v>
          </cell>
          <cell r="L177">
            <v>30339</v>
          </cell>
        </row>
        <row r="178">
          <cell r="K178" t="str">
            <v>PP 1-25 창2</v>
          </cell>
          <cell r="L178">
            <v>41299</v>
          </cell>
        </row>
        <row r="179">
          <cell r="K179" t="str">
            <v>PP 1-26 창1</v>
          </cell>
          <cell r="L179">
            <v>29200</v>
          </cell>
        </row>
        <row r="180">
          <cell r="K180" t="str">
            <v>PP 1-26 창2</v>
          </cell>
          <cell r="L180">
            <v>40116</v>
          </cell>
        </row>
        <row r="181">
          <cell r="K181" t="str">
            <v>PP 2-01 창1</v>
          </cell>
          <cell r="L181">
            <v>20146</v>
          </cell>
        </row>
        <row r="182">
          <cell r="K182" t="str">
            <v>PP 2-01 외창1</v>
          </cell>
          <cell r="L182">
            <v>20146</v>
          </cell>
        </row>
        <row r="183">
          <cell r="K183" t="str">
            <v>PP 2-02 창1</v>
          </cell>
          <cell r="L183">
            <v>18976</v>
          </cell>
        </row>
        <row r="184">
          <cell r="K184" t="str">
            <v>PP 2-02 외창1</v>
          </cell>
          <cell r="L184">
            <v>18976</v>
          </cell>
        </row>
        <row r="185">
          <cell r="K185" t="str">
            <v>PP 2-03 창1</v>
          </cell>
          <cell r="L185">
            <v>19837</v>
          </cell>
        </row>
        <row r="186">
          <cell r="K186" t="str">
            <v>PP 2-03 외창1</v>
          </cell>
          <cell r="L186">
            <v>19837</v>
          </cell>
        </row>
        <row r="187">
          <cell r="K187" t="str">
            <v>PP 2-04 창1</v>
          </cell>
          <cell r="L187">
            <v>18666</v>
          </cell>
        </row>
        <row r="188">
          <cell r="K188" t="str">
            <v>PP 2-04 외창1</v>
          </cell>
          <cell r="L188">
            <v>18666</v>
          </cell>
        </row>
        <row r="189">
          <cell r="K189" t="str">
            <v>PP 2-05 창1</v>
          </cell>
          <cell r="L189">
            <v>19528</v>
          </cell>
        </row>
        <row r="190">
          <cell r="K190" t="str">
            <v>PP 2-05 외창1</v>
          </cell>
          <cell r="L190">
            <v>19528</v>
          </cell>
        </row>
        <row r="191">
          <cell r="K191" t="str">
            <v>PP 2-06 창1</v>
          </cell>
          <cell r="L191">
            <v>20860</v>
          </cell>
        </row>
        <row r="192">
          <cell r="K192" t="str">
            <v>PP 2-06 외창1</v>
          </cell>
          <cell r="L192">
            <v>20860</v>
          </cell>
        </row>
        <row r="193">
          <cell r="K193" t="str">
            <v>PP 2-07 창1</v>
          </cell>
          <cell r="L193">
            <v>21414</v>
          </cell>
        </row>
        <row r="194">
          <cell r="K194" t="str">
            <v>PP 2-07 외창1</v>
          </cell>
          <cell r="L194">
            <v>21414</v>
          </cell>
        </row>
        <row r="195">
          <cell r="K195" t="str">
            <v>PP 2-08 창1</v>
          </cell>
          <cell r="L195">
            <v>20244</v>
          </cell>
        </row>
        <row r="196">
          <cell r="K196" t="str">
            <v>PP 2-08 외창1</v>
          </cell>
          <cell r="L196">
            <v>20244</v>
          </cell>
        </row>
        <row r="197">
          <cell r="K197" t="str">
            <v>PP 2-09 창1</v>
          </cell>
          <cell r="L197">
            <v>20795</v>
          </cell>
        </row>
        <row r="198">
          <cell r="K198" t="str">
            <v>PP 2-09 외창1</v>
          </cell>
          <cell r="L198">
            <v>20795</v>
          </cell>
        </row>
        <row r="199">
          <cell r="K199" t="str">
            <v>PP 2-10 창1</v>
          </cell>
          <cell r="L199">
            <v>19624</v>
          </cell>
        </row>
        <row r="200">
          <cell r="K200" t="str">
            <v>PP 2-10 외창1</v>
          </cell>
          <cell r="L200">
            <v>19624</v>
          </cell>
        </row>
        <row r="201">
          <cell r="K201" t="str">
            <v>PP 2-11 창1</v>
          </cell>
          <cell r="L201">
            <v>20176</v>
          </cell>
        </row>
        <row r="202">
          <cell r="K202" t="str">
            <v>PP 2-11 외창1</v>
          </cell>
          <cell r="L202">
            <v>20176</v>
          </cell>
        </row>
        <row r="203">
          <cell r="K203" t="str">
            <v>PP 2-12 창1</v>
          </cell>
          <cell r="L203">
            <v>19003</v>
          </cell>
        </row>
        <row r="204">
          <cell r="K204" t="str">
            <v>PP 2-12 외창1</v>
          </cell>
          <cell r="L204">
            <v>19003</v>
          </cell>
        </row>
        <row r="205">
          <cell r="K205" t="str">
            <v>PP 2-13 창1</v>
          </cell>
          <cell r="L205">
            <v>19558</v>
          </cell>
        </row>
        <row r="206">
          <cell r="K206" t="str">
            <v>PP 2-13 외창1</v>
          </cell>
          <cell r="L206">
            <v>19558</v>
          </cell>
        </row>
        <row r="207">
          <cell r="K207" t="str">
            <v>PP 2-14 창1</v>
          </cell>
          <cell r="L207">
            <v>18386</v>
          </cell>
        </row>
        <row r="208">
          <cell r="K208" t="str">
            <v>PP 2-14 외창1</v>
          </cell>
          <cell r="L208">
            <v>18386</v>
          </cell>
        </row>
        <row r="209">
          <cell r="K209" t="str">
            <v>PP 2-15 창1</v>
          </cell>
          <cell r="L209">
            <v>17935</v>
          </cell>
        </row>
        <row r="210">
          <cell r="K210" t="str">
            <v>PP 2-15 외창1</v>
          </cell>
          <cell r="L210">
            <v>17935</v>
          </cell>
        </row>
        <row r="211">
          <cell r="K211" t="str">
            <v>PP 2-16 창1</v>
          </cell>
          <cell r="L211">
            <v>17371</v>
          </cell>
        </row>
        <row r="212">
          <cell r="K212" t="str">
            <v>PP 2-16 외창1</v>
          </cell>
          <cell r="L212">
            <v>17371</v>
          </cell>
        </row>
        <row r="213">
          <cell r="K213" t="str">
            <v>PP 2-17 창1</v>
          </cell>
          <cell r="L213">
            <v>17314</v>
          </cell>
        </row>
        <row r="214">
          <cell r="K214" t="str">
            <v>PP 2-17 외창1</v>
          </cell>
          <cell r="L214">
            <v>17314</v>
          </cell>
        </row>
        <row r="215">
          <cell r="K215" t="str">
            <v>PP 2-18 창1</v>
          </cell>
          <cell r="L215">
            <v>15211</v>
          </cell>
        </row>
        <row r="216">
          <cell r="K216" t="str">
            <v>PP 2-18 외창1</v>
          </cell>
          <cell r="L216">
            <v>15211</v>
          </cell>
        </row>
        <row r="217">
          <cell r="K217" t="str">
            <v>PP 2-19 창1</v>
          </cell>
          <cell r="L217">
            <v>15154</v>
          </cell>
        </row>
        <row r="218">
          <cell r="K218" t="str">
            <v>PP 2-19 외창1</v>
          </cell>
          <cell r="L218">
            <v>15154</v>
          </cell>
        </row>
        <row r="219">
          <cell r="K219" t="str">
            <v>PP 2-20 창1</v>
          </cell>
          <cell r="L219">
            <v>13141</v>
          </cell>
        </row>
        <row r="220">
          <cell r="K220" t="str">
            <v>PP 2-20 외창1</v>
          </cell>
          <cell r="L220">
            <v>13141</v>
          </cell>
        </row>
        <row r="221">
          <cell r="K221" t="str">
            <v>PP 2-21 창1</v>
          </cell>
          <cell r="L221">
            <v>12214</v>
          </cell>
        </row>
        <row r="222">
          <cell r="K222" t="str">
            <v>PP 2-21 외창1</v>
          </cell>
          <cell r="L222">
            <v>12214</v>
          </cell>
        </row>
        <row r="223">
          <cell r="K223" t="str">
            <v>PP 2-22 창1</v>
          </cell>
          <cell r="L223">
            <v>11749</v>
          </cell>
        </row>
        <row r="224">
          <cell r="K224" t="str">
            <v>PP 2-22 외창1</v>
          </cell>
          <cell r="L224">
            <v>11749</v>
          </cell>
        </row>
        <row r="225">
          <cell r="K225" t="str">
            <v>PP 2-23 창1</v>
          </cell>
          <cell r="L225">
            <v>11671</v>
          </cell>
        </row>
        <row r="226">
          <cell r="K226" t="str">
            <v>PP 2-23 외창1</v>
          </cell>
          <cell r="L226">
            <v>11694</v>
          </cell>
        </row>
        <row r="227">
          <cell r="K227" t="str">
            <v>PP 2-24 창1</v>
          </cell>
          <cell r="L227">
            <v>10661</v>
          </cell>
        </row>
        <row r="228">
          <cell r="K228" t="str">
            <v>PP 2-24 외창1</v>
          </cell>
          <cell r="L228">
            <v>10661</v>
          </cell>
        </row>
        <row r="229">
          <cell r="K229" t="str">
            <v>PP 2-25 창1</v>
          </cell>
          <cell r="L229">
            <v>9788</v>
          </cell>
        </row>
        <row r="230">
          <cell r="K230" t="str">
            <v>PP 2-25 외창1</v>
          </cell>
          <cell r="L230">
            <v>9788</v>
          </cell>
        </row>
        <row r="231">
          <cell r="K231" t="str">
            <v>PP 2-26 창1</v>
          </cell>
          <cell r="L231">
            <v>9268</v>
          </cell>
        </row>
        <row r="232">
          <cell r="K232" t="str">
            <v>PP 2-26 외창1</v>
          </cell>
          <cell r="L232">
            <v>9268</v>
          </cell>
        </row>
        <row r="233">
          <cell r="K233" t="str">
            <v>PP 2-27 창1</v>
          </cell>
          <cell r="L233">
            <v>8750</v>
          </cell>
        </row>
        <row r="234">
          <cell r="K234" t="str">
            <v>PP 2-27 외창1</v>
          </cell>
          <cell r="L234">
            <v>8750</v>
          </cell>
        </row>
        <row r="235">
          <cell r="K235" t="str">
            <v>PP 2-28 창1</v>
          </cell>
          <cell r="L235">
            <v>8859</v>
          </cell>
        </row>
        <row r="236">
          <cell r="K236" t="str">
            <v>PP 2-28 외창1</v>
          </cell>
          <cell r="L236">
            <v>8859</v>
          </cell>
        </row>
        <row r="237">
          <cell r="K237" t="str">
            <v>PP 2-29 창1</v>
          </cell>
          <cell r="L237">
            <v>8340</v>
          </cell>
        </row>
        <row r="238">
          <cell r="K238" t="str">
            <v>PP 2-29 외창1</v>
          </cell>
          <cell r="L238">
            <v>8340</v>
          </cell>
        </row>
        <row r="239">
          <cell r="K239" t="str">
            <v>PP 2-30 창1</v>
          </cell>
          <cell r="L239">
            <v>7821</v>
          </cell>
        </row>
        <row r="240">
          <cell r="K240" t="str">
            <v>PP 2-30 외창1</v>
          </cell>
          <cell r="L240">
            <v>7821</v>
          </cell>
        </row>
        <row r="241">
          <cell r="K241" t="str">
            <v>PP 2-31 창1</v>
          </cell>
          <cell r="L241">
            <v>8231</v>
          </cell>
        </row>
        <row r="242">
          <cell r="K242" t="str">
            <v>PP 2-31 외창1</v>
          </cell>
          <cell r="L242">
            <v>8231</v>
          </cell>
        </row>
        <row r="243">
          <cell r="K243" t="str">
            <v>PP 2-32 창1</v>
          </cell>
          <cell r="L243">
            <v>7303</v>
          </cell>
        </row>
        <row r="244">
          <cell r="K244" t="str">
            <v>PP 2-32 외창1</v>
          </cell>
          <cell r="L244">
            <v>7303</v>
          </cell>
        </row>
        <row r="245">
          <cell r="K245" t="str">
            <v>PP 2-33 창1</v>
          </cell>
          <cell r="L245">
            <v>20302</v>
          </cell>
        </row>
        <row r="246">
          <cell r="K246" t="str">
            <v>PP 2-33 창2</v>
          </cell>
          <cell r="L246">
            <v>26094</v>
          </cell>
        </row>
        <row r="247">
          <cell r="K247" t="str">
            <v>PP 2-33 외창1</v>
          </cell>
          <cell r="L247">
            <v>20307</v>
          </cell>
        </row>
        <row r="248">
          <cell r="K248" t="str">
            <v>PP 2-33 외창2</v>
          </cell>
          <cell r="L248">
            <v>26094</v>
          </cell>
        </row>
        <row r="249">
          <cell r="K249" t="str">
            <v>PP 2-34 창1</v>
          </cell>
          <cell r="L249">
            <v>19135</v>
          </cell>
        </row>
        <row r="250">
          <cell r="K250" t="str">
            <v>PP 2-34 창2</v>
          </cell>
          <cell r="L250">
            <v>24875</v>
          </cell>
        </row>
        <row r="251">
          <cell r="K251" t="str">
            <v>PP 2-34 외창1</v>
          </cell>
          <cell r="L251">
            <v>19135</v>
          </cell>
        </row>
        <row r="252">
          <cell r="K252" t="str">
            <v>PP 2-34 외창2</v>
          </cell>
          <cell r="L252">
            <v>24875</v>
          </cell>
        </row>
        <row r="253">
          <cell r="K253" t="str">
            <v>PP 2-35 창1</v>
          </cell>
          <cell r="L253">
            <v>20307</v>
          </cell>
        </row>
        <row r="254">
          <cell r="K254" t="str">
            <v>PP 2-35 창2</v>
          </cell>
          <cell r="L254">
            <v>24855</v>
          </cell>
        </row>
        <row r="255">
          <cell r="K255" t="str">
            <v>PP 2-35 외창1</v>
          </cell>
          <cell r="L255">
            <v>20307</v>
          </cell>
        </row>
        <row r="256">
          <cell r="K256" t="str">
            <v>PP 2-35 외창2</v>
          </cell>
          <cell r="L256">
            <v>24855</v>
          </cell>
        </row>
        <row r="257">
          <cell r="K257" t="str">
            <v>PP 2-36 창1</v>
          </cell>
          <cell r="L257">
            <v>19135</v>
          </cell>
        </row>
        <row r="258">
          <cell r="K258" t="str">
            <v>PP 2-36 창2</v>
          </cell>
          <cell r="L258">
            <v>20591</v>
          </cell>
        </row>
        <row r="259">
          <cell r="K259" t="str">
            <v>PP 2-36 외창1</v>
          </cell>
          <cell r="L259">
            <v>19135</v>
          </cell>
        </row>
        <row r="260">
          <cell r="K260" t="str">
            <v>PP 2-36 외창2</v>
          </cell>
          <cell r="L260">
            <v>20591</v>
          </cell>
        </row>
        <row r="261">
          <cell r="K261" t="str">
            <v>PP 2-37 창1</v>
          </cell>
          <cell r="L261">
            <v>20307</v>
          </cell>
        </row>
        <row r="262">
          <cell r="K262" t="str">
            <v>PP 2-37 창2</v>
          </cell>
          <cell r="L262">
            <v>20571</v>
          </cell>
        </row>
        <row r="263">
          <cell r="K263" t="str">
            <v>PP 2-37 외창1</v>
          </cell>
          <cell r="L263">
            <v>20307</v>
          </cell>
        </row>
        <row r="264">
          <cell r="K264" t="str">
            <v>PP 2-37 외창2</v>
          </cell>
          <cell r="L264">
            <v>20571</v>
          </cell>
        </row>
        <row r="265">
          <cell r="K265" t="str">
            <v>PP 2-38 창1</v>
          </cell>
          <cell r="L265">
            <v>19135</v>
          </cell>
        </row>
        <row r="266">
          <cell r="K266" t="str">
            <v>PP 2-38 창2</v>
          </cell>
          <cell r="L266">
            <v>19354</v>
          </cell>
        </row>
        <row r="267">
          <cell r="K267" t="str">
            <v>PP 2-38 외창1</v>
          </cell>
          <cell r="L267">
            <v>19135</v>
          </cell>
        </row>
        <row r="268">
          <cell r="K268" t="str">
            <v>PP 2-38 외창2</v>
          </cell>
          <cell r="L268">
            <v>19354</v>
          </cell>
        </row>
        <row r="269">
          <cell r="K269" t="str">
            <v>PP 2-39 창1</v>
          </cell>
          <cell r="L269">
            <v>20307</v>
          </cell>
        </row>
        <row r="270">
          <cell r="K270" t="str">
            <v>PP 2-39 창2</v>
          </cell>
          <cell r="L270">
            <v>19333</v>
          </cell>
        </row>
        <row r="271">
          <cell r="K271" t="str">
            <v>PP 2-39 외창1</v>
          </cell>
          <cell r="L271">
            <v>20307</v>
          </cell>
        </row>
        <row r="272">
          <cell r="K272" t="str">
            <v>PP 2-39 외창2</v>
          </cell>
          <cell r="L272">
            <v>19333</v>
          </cell>
        </row>
        <row r="273">
          <cell r="K273" t="str">
            <v>PP 3-01 창1</v>
          </cell>
          <cell r="L273">
            <v>18487</v>
          </cell>
        </row>
        <row r="274">
          <cell r="K274" t="str">
            <v>PP 3-02 창1</v>
          </cell>
          <cell r="L274">
            <v>18776</v>
          </cell>
        </row>
        <row r="275">
          <cell r="K275" t="str">
            <v>PP 4-01 창1</v>
          </cell>
          <cell r="L275" t="e">
            <v>#REF!</v>
          </cell>
        </row>
        <row r="276">
          <cell r="K276" t="str">
            <v>PP 4-02 창1</v>
          </cell>
          <cell r="L276" t="e">
            <v>#REF!</v>
          </cell>
        </row>
        <row r="277">
          <cell r="K277" t="str">
            <v>PW 1-01 창1</v>
          </cell>
          <cell r="L277">
            <v>33838</v>
          </cell>
        </row>
        <row r="278">
          <cell r="K278" t="str">
            <v>PW 1-01 창2</v>
          </cell>
          <cell r="L278">
            <v>49840</v>
          </cell>
        </row>
        <row r="279">
          <cell r="K279" t="str">
            <v>PW 1-02 창1</v>
          </cell>
          <cell r="L279">
            <v>33838</v>
          </cell>
        </row>
        <row r="280">
          <cell r="K280" t="str">
            <v>PW 1-02 창2</v>
          </cell>
          <cell r="L280">
            <v>48148</v>
          </cell>
        </row>
        <row r="281">
          <cell r="K281" t="str">
            <v>PW 1-03 창1</v>
          </cell>
          <cell r="L281">
            <v>29894</v>
          </cell>
        </row>
        <row r="282">
          <cell r="K282" t="str">
            <v>PW 1-03 창2</v>
          </cell>
          <cell r="L282">
            <v>47216</v>
          </cell>
        </row>
        <row r="283">
          <cell r="K283" t="str">
            <v>PW 1-04 창1</v>
          </cell>
          <cell r="L283">
            <v>33838</v>
          </cell>
        </row>
        <row r="284">
          <cell r="K284" t="str">
            <v>PW 1-04 창2</v>
          </cell>
          <cell r="L284">
            <v>46437</v>
          </cell>
        </row>
        <row r="285">
          <cell r="K285" t="str">
            <v>PW 1-05 창1</v>
          </cell>
          <cell r="L285">
            <v>29894</v>
          </cell>
        </row>
        <row r="286">
          <cell r="K286" t="str">
            <v>PW 1-05 창2</v>
          </cell>
          <cell r="L286">
            <v>41795</v>
          </cell>
        </row>
        <row r="287">
          <cell r="K287" t="str">
            <v>PW 1-06 창1</v>
          </cell>
          <cell r="L287">
            <v>33838</v>
          </cell>
        </row>
        <row r="288">
          <cell r="K288" t="str">
            <v>PW 1-06 창2</v>
          </cell>
          <cell r="L288">
            <v>41031</v>
          </cell>
        </row>
        <row r="289">
          <cell r="K289" t="str">
            <v>PW 1-07 창1</v>
          </cell>
          <cell r="L289">
            <v>29894</v>
          </cell>
        </row>
        <row r="290">
          <cell r="K290" t="str">
            <v>PW 1-07 창2</v>
          </cell>
          <cell r="L290">
            <v>40099</v>
          </cell>
        </row>
        <row r="291">
          <cell r="K291" t="str">
            <v>PW 1-08 창1</v>
          </cell>
          <cell r="L291">
            <v>33838</v>
          </cell>
        </row>
        <row r="292">
          <cell r="K292" t="str">
            <v>PW 1-08 창2</v>
          </cell>
          <cell r="L292">
            <v>48688</v>
          </cell>
        </row>
        <row r="293">
          <cell r="K293" t="str">
            <v>PW 1-09 창1</v>
          </cell>
          <cell r="L293">
            <v>29894</v>
          </cell>
        </row>
        <row r="294">
          <cell r="K294" t="str">
            <v>PW 1-09 창2</v>
          </cell>
          <cell r="L294">
            <v>47715</v>
          </cell>
        </row>
        <row r="295">
          <cell r="K295" t="str">
            <v>PW 1-10 창1</v>
          </cell>
          <cell r="L295">
            <v>33838</v>
          </cell>
        </row>
        <row r="296">
          <cell r="K296" t="str">
            <v>PW 1-10 창2</v>
          </cell>
          <cell r="L296">
            <v>46949</v>
          </cell>
        </row>
        <row r="297">
          <cell r="K297" t="str">
            <v>PW 1-11 창1</v>
          </cell>
          <cell r="L297">
            <v>29894</v>
          </cell>
        </row>
        <row r="298">
          <cell r="K298" t="str">
            <v>PW 1-11 창2</v>
          </cell>
          <cell r="L298">
            <v>42240</v>
          </cell>
        </row>
        <row r="299">
          <cell r="K299" t="str">
            <v>PW 1-12 창1</v>
          </cell>
          <cell r="L299">
            <v>33838</v>
          </cell>
        </row>
        <row r="300">
          <cell r="K300" t="str">
            <v>PW 1-12 창2</v>
          </cell>
          <cell r="L300">
            <v>41521</v>
          </cell>
        </row>
        <row r="301">
          <cell r="K301" t="str">
            <v>PW 1-13 창1</v>
          </cell>
          <cell r="L301">
            <v>29894</v>
          </cell>
        </row>
        <row r="302">
          <cell r="K302" t="str">
            <v>PW 1-13 창2</v>
          </cell>
          <cell r="L302">
            <v>40562</v>
          </cell>
        </row>
        <row r="303">
          <cell r="K303" t="str">
            <v>PW 1-14 창1</v>
          </cell>
          <cell r="L303">
            <v>34437</v>
          </cell>
        </row>
        <row r="304">
          <cell r="K304" t="str">
            <v>PW 1-15 창1</v>
          </cell>
          <cell r="L304">
            <v>33537</v>
          </cell>
        </row>
        <row r="305">
          <cell r="K305" t="str">
            <v>PW 1-16 창1</v>
          </cell>
          <cell r="L305">
            <v>33764</v>
          </cell>
        </row>
        <row r="306">
          <cell r="K306" t="str">
            <v>PW 1-17 창1</v>
          </cell>
          <cell r="L306">
            <v>29820</v>
          </cell>
        </row>
        <row r="307">
          <cell r="K307" t="str">
            <v>PW 1-18 창1</v>
          </cell>
          <cell r="L307">
            <v>30255</v>
          </cell>
        </row>
        <row r="308">
          <cell r="K308" t="str">
            <v>PW 1-19 창1</v>
          </cell>
          <cell r="L308">
            <v>29355</v>
          </cell>
        </row>
        <row r="309">
          <cell r="K309" t="str">
            <v>PW 1-20 창1</v>
          </cell>
          <cell r="L309">
            <v>30023</v>
          </cell>
        </row>
        <row r="310">
          <cell r="K310" t="str">
            <v>PW 1-21 창1</v>
          </cell>
          <cell r="L310">
            <v>29125</v>
          </cell>
        </row>
        <row r="311">
          <cell r="K311" t="str">
            <v>PW 1-22 창1</v>
          </cell>
          <cell r="L311">
            <v>28433</v>
          </cell>
        </row>
        <row r="312">
          <cell r="K312" t="str">
            <v>PW 1-23 창1</v>
          </cell>
          <cell r="L312">
            <v>26813</v>
          </cell>
        </row>
        <row r="313">
          <cell r="K313" t="str">
            <v>PW 1-24 창1</v>
          </cell>
          <cell r="L313">
            <v>33838</v>
          </cell>
        </row>
        <row r="314">
          <cell r="K314" t="str">
            <v>PW 1-24 창2</v>
          </cell>
          <cell r="L314">
            <v>55592</v>
          </cell>
        </row>
        <row r="315">
          <cell r="K315" t="str">
            <v>PW 1-25 창1</v>
          </cell>
          <cell r="L315">
            <v>30097</v>
          </cell>
        </row>
        <row r="316">
          <cell r="K316" t="str">
            <v>PW 1-25 창2</v>
          </cell>
          <cell r="L316">
            <v>41128</v>
          </cell>
        </row>
        <row r="317">
          <cell r="K317" t="str">
            <v>PW 1-26 창1</v>
          </cell>
          <cell r="L317">
            <v>29200</v>
          </cell>
        </row>
        <row r="318">
          <cell r="K318" t="str">
            <v>PW 1-26 창2</v>
          </cell>
          <cell r="L318">
            <v>40016</v>
          </cell>
        </row>
        <row r="319">
          <cell r="K319" t="str">
            <v>PW 2-01 창1</v>
          </cell>
          <cell r="L319">
            <v>20270</v>
          </cell>
        </row>
        <row r="320">
          <cell r="K320" t="str">
            <v>PW 2-02 창1</v>
          </cell>
          <cell r="L320">
            <v>19145</v>
          </cell>
        </row>
        <row r="321">
          <cell r="K321" t="str">
            <v>PW 2-03 창1</v>
          </cell>
          <cell r="L321">
            <v>19961</v>
          </cell>
        </row>
        <row r="322">
          <cell r="K322" t="str">
            <v>PW 2-04 창1</v>
          </cell>
          <cell r="L322">
            <v>18836</v>
          </cell>
        </row>
        <row r="323">
          <cell r="K323" t="str">
            <v>PW 2-05 창1</v>
          </cell>
          <cell r="L323">
            <v>19651</v>
          </cell>
        </row>
        <row r="324">
          <cell r="K324" t="str">
            <v>PW 2-06 창1</v>
          </cell>
          <cell r="L324">
            <v>24057</v>
          </cell>
        </row>
        <row r="325">
          <cell r="K325" t="str">
            <v>PW 2-07 창1</v>
          </cell>
          <cell r="L325">
            <v>24563</v>
          </cell>
        </row>
        <row r="326">
          <cell r="K326" t="str">
            <v>PW 2-08 창1</v>
          </cell>
          <cell r="L326">
            <v>20391</v>
          </cell>
        </row>
        <row r="327">
          <cell r="K327" t="str">
            <v>PW 2-09 창1</v>
          </cell>
          <cell r="L327">
            <v>20898</v>
          </cell>
        </row>
        <row r="328">
          <cell r="K328" t="str">
            <v>PW 2-10 창1</v>
          </cell>
          <cell r="L328">
            <v>19774</v>
          </cell>
        </row>
        <row r="329">
          <cell r="K329" t="str">
            <v>PW 2-11 창1</v>
          </cell>
          <cell r="L329">
            <v>20278</v>
          </cell>
        </row>
        <row r="330">
          <cell r="K330" t="str">
            <v>PW 2-12 창1</v>
          </cell>
          <cell r="L330">
            <v>19153</v>
          </cell>
        </row>
        <row r="331">
          <cell r="K331" t="str">
            <v>PW 2-13 창1</v>
          </cell>
          <cell r="L331">
            <v>19661</v>
          </cell>
        </row>
        <row r="332">
          <cell r="K332" t="str">
            <v>PW 2-14 창1</v>
          </cell>
          <cell r="L332">
            <v>18535</v>
          </cell>
        </row>
        <row r="333">
          <cell r="K333" t="str">
            <v>PW 2-15 창1</v>
          </cell>
          <cell r="L333">
            <v>18038</v>
          </cell>
        </row>
        <row r="334">
          <cell r="K334" t="str">
            <v>PW 2-16 창1</v>
          </cell>
          <cell r="L334">
            <v>17475</v>
          </cell>
        </row>
        <row r="335">
          <cell r="K335" t="str">
            <v>PW 2-17 창1</v>
          </cell>
          <cell r="L335">
            <v>17417</v>
          </cell>
        </row>
        <row r="336">
          <cell r="K336" t="str">
            <v>PW 2-18 창1</v>
          </cell>
          <cell r="L336">
            <v>15313</v>
          </cell>
        </row>
        <row r="337">
          <cell r="K337" t="str">
            <v>PW 2-19 창1</v>
          </cell>
          <cell r="L337">
            <v>15257</v>
          </cell>
        </row>
        <row r="338">
          <cell r="K338" t="str">
            <v>PW 2-20 창1</v>
          </cell>
          <cell r="L338">
            <v>13204</v>
          </cell>
        </row>
        <row r="339">
          <cell r="K339" t="str">
            <v>PW 2-21 창1</v>
          </cell>
          <cell r="L339">
            <v>12276</v>
          </cell>
        </row>
        <row r="340">
          <cell r="K340" t="str">
            <v>PW 2-22 창1</v>
          </cell>
          <cell r="L340">
            <v>11811</v>
          </cell>
        </row>
        <row r="341">
          <cell r="K341" t="str">
            <v>PW 2-23 창1</v>
          </cell>
          <cell r="L341">
            <v>11756</v>
          </cell>
        </row>
        <row r="342">
          <cell r="K342" t="str">
            <v>PW 2-24 창1</v>
          </cell>
          <cell r="L342">
            <v>10725</v>
          </cell>
        </row>
        <row r="343">
          <cell r="K343" t="str">
            <v>PW 2-25 창1</v>
          </cell>
          <cell r="L343">
            <v>9850</v>
          </cell>
        </row>
        <row r="344">
          <cell r="K344" t="str">
            <v>PW 2-26 창1</v>
          </cell>
          <cell r="L344">
            <v>9331</v>
          </cell>
        </row>
        <row r="345">
          <cell r="K345" t="str">
            <v>PW 2-27 창1</v>
          </cell>
          <cell r="L345">
            <v>8812</v>
          </cell>
        </row>
        <row r="346">
          <cell r="K346" t="str">
            <v>PW 2-28 창1</v>
          </cell>
          <cell r="L346">
            <v>8921</v>
          </cell>
        </row>
        <row r="347">
          <cell r="K347" t="str">
            <v>PW 2-29 창1</v>
          </cell>
          <cell r="L347">
            <v>8404</v>
          </cell>
        </row>
        <row r="348">
          <cell r="K348" t="str">
            <v>PW 2-30 창1</v>
          </cell>
          <cell r="L348">
            <v>7883</v>
          </cell>
        </row>
        <row r="349">
          <cell r="K349" t="str">
            <v>PW 2-31 창1</v>
          </cell>
          <cell r="L349">
            <v>8294</v>
          </cell>
        </row>
        <row r="350">
          <cell r="K350" t="str">
            <v>PW 2-32 창1</v>
          </cell>
          <cell r="L350">
            <v>7366</v>
          </cell>
        </row>
        <row r="351">
          <cell r="K351" t="str">
            <v>PW 2-33 창1</v>
          </cell>
          <cell r="L351">
            <v>20345</v>
          </cell>
        </row>
        <row r="352">
          <cell r="K352" t="str">
            <v>PW 2-33 창2</v>
          </cell>
          <cell r="L352">
            <v>26324</v>
          </cell>
        </row>
        <row r="353">
          <cell r="K353" t="str">
            <v>PW 2-34 창1</v>
          </cell>
          <cell r="L353">
            <v>19218</v>
          </cell>
        </row>
        <row r="354">
          <cell r="K354" t="str">
            <v>PW 2-34 창2</v>
          </cell>
          <cell r="L354">
            <v>25153</v>
          </cell>
        </row>
        <row r="355">
          <cell r="K355" t="str">
            <v>PW 2-35 창1</v>
          </cell>
          <cell r="L355">
            <v>20345</v>
          </cell>
        </row>
        <row r="356">
          <cell r="K356" t="str">
            <v>PW 2-35 창2</v>
          </cell>
          <cell r="L356">
            <v>25085</v>
          </cell>
        </row>
        <row r="357">
          <cell r="K357" t="str">
            <v>PW 2-36 창1</v>
          </cell>
          <cell r="L357">
            <v>19218</v>
          </cell>
        </row>
        <row r="358">
          <cell r="K358" t="str">
            <v>PW 2-36 창2</v>
          </cell>
          <cell r="L358">
            <v>20868</v>
          </cell>
        </row>
        <row r="359">
          <cell r="K359" t="str">
            <v>PW 2-37 창1</v>
          </cell>
          <cell r="L359">
            <v>20345</v>
          </cell>
        </row>
        <row r="360">
          <cell r="K360" t="str">
            <v>PW 2-37 창2</v>
          </cell>
          <cell r="L360">
            <v>20801</v>
          </cell>
        </row>
        <row r="361">
          <cell r="K361" t="str">
            <v>PW 2-38 창1</v>
          </cell>
          <cell r="L361">
            <v>19218</v>
          </cell>
        </row>
        <row r="362">
          <cell r="K362" t="str">
            <v>PW 2-38 창2</v>
          </cell>
          <cell r="L362">
            <v>19631</v>
          </cell>
        </row>
        <row r="363">
          <cell r="K363" t="str">
            <v>PW 2-39 창1</v>
          </cell>
          <cell r="L363">
            <v>20345</v>
          </cell>
        </row>
        <row r="364">
          <cell r="K364" t="str">
            <v>PW 2-39 창2</v>
          </cell>
          <cell r="L364">
            <v>19564</v>
          </cell>
        </row>
        <row r="365">
          <cell r="K365" t="str">
            <v>WPP 1-01</v>
          </cell>
          <cell r="L365">
            <v>120443</v>
          </cell>
        </row>
        <row r="366">
          <cell r="K366" t="str">
            <v>WPP 1-02</v>
          </cell>
          <cell r="L366">
            <v>115042</v>
          </cell>
        </row>
        <row r="367">
          <cell r="K367" t="str">
            <v>WPP 1-03</v>
          </cell>
          <cell r="L367">
            <v>112870</v>
          </cell>
        </row>
        <row r="368">
          <cell r="K368" t="str">
            <v>WPP 1-04</v>
          </cell>
          <cell r="L368">
            <v>109638</v>
          </cell>
        </row>
        <row r="369">
          <cell r="K369" t="str">
            <v>WPP 1-05</v>
          </cell>
          <cell r="L369">
            <v>107519</v>
          </cell>
        </row>
        <row r="370">
          <cell r="K370" t="str">
            <v>WPP 1-06</v>
          </cell>
          <cell r="L370">
            <v>104237</v>
          </cell>
        </row>
        <row r="371">
          <cell r="K371" t="str">
            <v>WPP 1-07</v>
          </cell>
          <cell r="L371">
            <v>102170</v>
          </cell>
        </row>
        <row r="372">
          <cell r="K372" t="str">
            <v>WPP 1-08</v>
          </cell>
          <cell r="L372">
            <v>97091</v>
          </cell>
        </row>
        <row r="373">
          <cell r="K373" t="str">
            <v>WPP 1-09</v>
          </cell>
          <cell r="L373">
            <v>95076</v>
          </cell>
        </row>
        <row r="374">
          <cell r="K374" t="str">
            <v>WPP 1-10</v>
          </cell>
          <cell r="L374">
            <v>91688</v>
          </cell>
        </row>
        <row r="375">
          <cell r="K375" t="str">
            <v>WPP 1-11</v>
          </cell>
          <cell r="L375">
            <v>89727</v>
          </cell>
        </row>
        <row r="376">
          <cell r="K376" t="str">
            <v>WPP 1-12</v>
          </cell>
          <cell r="L376">
            <v>86286</v>
          </cell>
        </row>
        <row r="377">
          <cell r="K377" t="str">
            <v>WPP 1-13</v>
          </cell>
          <cell r="L377">
            <v>84376</v>
          </cell>
        </row>
        <row r="378">
          <cell r="K378" t="str">
            <v>WPP 1-14</v>
          </cell>
          <cell r="L378">
            <v>80885</v>
          </cell>
        </row>
        <row r="379">
          <cell r="K379" t="str">
            <v>WPP 1-15</v>
          </cell>
          <cell r="L379">
            <v>79028</v>
          </cell>
        </row>
        <row r="380">
          <cell r="K380" t="str">
            <v>WPP 1-16</v>
          </cell>
          <cell r="L380">
            <v>75482</v>
          </cell>
        </row>
        <row r="381">
          <cell r="K381" t="str">
            <v>WPP 1-17</v>
          </cell>
          <cell r="L381">
            <v>70805</v>
          </cell>
        </row>
        <row r="382">
          <cell r="K382" t="str">
            <v>WPP 1-18</v>
          </cell>
          <cell r="L382">
            <v>69010</v>
          </cell>
        </row>
        <row r="383">
          <cell r="K383" t="str">
            <v>WPP 1-19</v>
          </cell>
          <cell r="L383">
            <v>67241</v>
          </cell>
        </row>
        <row r="384">
          <cell r="K384" t="str">
            <v>WPP 1-20</v>
          </cell>
          <cell r="L384">
            <v>67209</v>
          </cell>
        </row>
        <row r="385">
          <cell r="K385" t="str">
            <v>WPP 1-21</v>
          </cell>
          <cell r="L385">
            <v>65458</v>
          </cell>
        </row>
        <row r="386">
          <cell r="K386" t="str">
            <v>WPP 1-22</v>
          </cell>
          <cell r="L386">
            <v>64111</v>
          </cell>
        </row>
        <row r="387">
          <cell r="K387" t="str">
            <v>WPP 1-23</v>
          </cell>
          <cell r="L387">
            <v>64771</v>
          </cell>
        </row>
        <row r="388">
          <cell r="K388" t="str">
            <v>WPP 1-24</v>
          </cell>
          <cell r="L388">
            <v>118699</v>
          </cell>
        </row>
        <row r="389">
          <cell r="K389" t="str">
            <v>WPP 1-25</v>
          </cell>
          <cell r="L389">
            <v>98835</v>
          </cell>
        </row>
        <row r="390">
          <cell r="K390" t="str">
            <v>WPP 1-26</v>
          </cell>
          <cell r="L390">
            <v>96821</v>
          </cell>
        </row>
        <row r="391">
          <cell r="K391" t="str">
            <v>WPP 2-01</v>
          </cell>
          <cell r="L391">
            <v>79474</v>
          </cell>
        </row>
        <row r="392">
          <cell r="K392" t="str">
            <v>WPP 2-02</v>
          </cell>
          <cell r="L392">
            <v>76437</v>
          </cell>
        </row>
        <row r="393">
          <cell r="K393" t="str">
            <v>WPP 2-03</v>
          </cell>
          <cell r="L393">
            <v>75442</v>
          </cell>
        </row>
        <row r="394">
          <cell r="K394" t="str">
            <v>WPP 2-04</v>
          </cell>
          <cell r="L394">
            <v>72488</v>
          </cell>
        </row>
        <row r="395">
          <cell r="K395" t="str">
            <v>WPP 2-05</v>
          </cell>
          <cell r="L395">
            <v>71411</v>
          </cell>
        </row>
        <row r="396">
          <cell r="K396" t="str">
            <v>WPP 2-06</v>
          </cell>
          <cell r="L396">
            <v>66662</v>
          </cell>
        </row>
        <row r="397">
          <cell r="K397" t="str">
            <v>WPP 2-07</v>
          </cell>
          <cell r="L397">
            <v>65506</v>
          </cell>
        </row>
        <row r="398">
          <cell r="K398" t="str">
            <v>WPP 2-08</v>
          </cell>
          <cell r="L398">
            <v>59841</v>
          </cell>
        </row>
        <row r="399">
          <cell r="K399" t="str">
            <v>WPP 2-09</v>
          </cell>
          <cell r="L399">
            <v>58603</v>
          </cell>
        </row>
        <row r="400">
          <cell r="K400" t="str">
            <v>WPP 2-10</v>
          </cell>
          <cell r="L400">
            <v>55890</v>
          </cell>
        </row>
        <row r="401">
          <cell r="K401" t="str">
            <v>WPP 2-11</v>
          </cell>
          <cell r="L401">
            <v>54570</v>
          </cell>
        </row>
        <row r="402">
          <cell r="K402" t="str">
            <v>WPP 2-12</v>
          </cell>
          <cell r="L402">
            <v>51938</v>
          </cell>
        </row>
        <row r="403">
          <cell r="K403" t="str">
            <v>WPP 2-13</v>
          </cell>
          <cell r="L403">
            <v>50539</v>
          </cell>
        </row>
        <row r="404">
          <cell r="K404" t="str">
            <v>WPP 2-14</v>
          </cell>
          <cell r="L404">
            <v>47990</v>
          </cell>
        </row>
        <row r="405">
          <cell r="K405" t="str">
            <v>WPP 2-15</v>
          </cell>
          <cell r="L405">
            <v>51820</v>
          </cell>
        </row>
        <row r="406">
          <cell r="K406" t="str">
            <v>WPP 2-16</v>
          </cell>
          <cell r="L406">
            <v>50465</v>
          </cell>
        </row>
        <row r="407">
          <cell r="K407" t="str">
            <v>WPP 2-17</v>
          </cell>
          <cell r="L407">
            <v>47991</v>
          </cell>
        </row>
        <row r="408">
          <cell r="K408" t="str">
            <v>WPP 2-18</v>
          </cell>
          <cell r="L408">
            <v>46676</v>
          </cell>
        </row>
        <row r="409">
          <cell r="K409" t="str">
            <v>WPP 2-19</v>
          </cell>
          <cell r="L409">
            <v>41032</v>
          </cell>
        </row>
        <row r="410">
          <cell r="K410" t="str">
            <v>WPP 2-20</v>
          </cell>
          <cell r="L410">
            <v>31199</v>
          </cell>
        </row>
        <row r="411">
          <cell r="K411" t="str">
            <v>WPP 2-21</v>
          </cell>
          <cell r="L411">
            <v>29333</v>
          </cell>
        </row>
        <row r="412">
          <cell r="K412" t="str">
            <v>WPP 2-22</v>
          </cell>
          <cell r="L412">
            <v>28402</v>
          </cell>
        </row>
        <row r="413">
          <cell r="K413" t="str">
            <v>WPP 2-23</v>
          </cell>
          <cell r="L413">
            <v>26617</v>
          </cell>
        </row>
        <row r="414">
          <cell r="K414" t="str">
            <v>WPP 2-24</v>
          </cell>
          <cell r="L414">
            <v>25719</v>
          </cell>
        </row>
        <row r="415">
          <cell r="K415" t="str">
            <v>WPP 2-25</v>
          </cell>
          <cell r="L415">
            <v>24015</v>
          </cell>
        </row>
        <row r="416">
          <cell r="K416" t="str">
            <v>WPP 2-26</v>
          </cell>
          <cell r="L416">
            <v>21428</v>
          </cell>
        </row>
        <row r="417">
          <cell r="K417" t="str">
            <v>WPP 2-27</v>
          </cell>
          <cell r="L417">
            <v>18843</v>
          </cell>
        </row>
        <row r="418">
          <cell r="K418" t="str">
            <v>WPP 2-28</v>
          </cell>
          <cell r="L418">
            <v>22149</v>
          </cell>
        </row>
        <row r="419">
          <cell r="K419" t="str">
            <v>WPP 2-29</v>
          </cell>
          <cell r="L419">
            <v>19059</v>
          </cell>
        </row>
        <row r="420">
          <cell r="K420" t="str">
            <v>WPP 2-30</v>
          </cell>
          <cell r="L420">
            <v>16541</v>
          </cell>
        </row>
        <row r="421">
          <cell r="K421" t="str">
            <v>WPP 2-31</v>
          </cell>
          <cell r="L421">
            <v>15690</v>
          </cell>
        </row>
        <row r="422">
          <cell r="K422" t="str">
            <v>WPP 2-32</v>
          </cell>
          <cell r="L422">
            <v>14024</v>
          </cell>
        </row>
        <row r="423">
          <cell r="K423" t="str">
            <v>WPP 2-33</v>
          </cell>
          <cell r="L423">
            <v>78653</v>
          </cell>
        </row>
        <row r="424">
          <cell r="K424" t="str">
            <v>WPP 2-34</v>
          </cell>
          <cell r="L424">
            <v>75616</v>
          </cell>
        </row>
        <row r="425">
          <cell r="K425" t="str">
            <v>WPP 2-35</v>
          </cell>
          <cell r="L425">
            <v>74621</v>
          </cell>
        </row>
        <row r="426">
          <cell r="K426" t="str">
            <v>WPP 2-36</v>
          </cell>
          <cell r="L426">
            <v>71667</v>
          </cell>
        </row>
        <row r="427">
          <cell r="K427" t="str">
            <v>WPP 2-37</v>
          </cell>
          <cell r="L427">
            <v>70590</v>
          </cell>
        </row>
        <row r="428">
          <cell r="K428" t="str">
            <v>WPP 2-38</v>
          </cell>
          <cell r="L428">
            <v>67714</v>
          </cell>
        </row>
        <row r="429">
          <cell r="K429" t="str">
            <v>WPP 2-39</v>
          </cell>
          <cell r="L429">
            <v>66559</v>
          </cell>
        </row>
        <row r="430">
          <cell r="K430" t="str">
            <v>WPP 4-01</v>
          </cell>
          <cell r="L430" t="e">
            <v>#REF!</v>
          </cell>
        </row>
        <row r="431">
          <cell r="K431" t="str">
            <v>WPP 4-02</v>
          </cell>
          <cell r="L431" t="e">
            <v>#REF!</v>
          </cell>
        </row>
        <row r="432">
          <cell r="K432" t="str">
            <v>WPW 1-01</v>
          </cell>
          <cell r="L432">
            <v>65132</v>
          </cell>
        </row>
        <row r="433">
          <cell r="K433" t="str">
            <v>WPW 1-02</v>
          </cell>
          <cell r="L433">
            <v>62652</v>
          </cell>
        </row>
        <row r="434">
          <cell r="K434" t="str">
            <v>WPW 1-03</v>
          </cell>
          <cell r="L434">
            <v>61440</v>
          </cell>
        </row>
        <row r="435">
          <cell r="K435" t="str">
            <v>WPW 1-04</v>
          </cell>
          <cell r="L435">
            <v>60173</v>
          </cell>
        </row>
        <row r="436">
          <cell r="K436" t="str">
            <v>WPW 1-05</v>
          </cell>
          <cell r="L436">
            <v>58988</v>
          </cell>
        </row>
        <row r="437">
          <cell r="K437" t="str">
            <v>WPW 1-06</v>
          </cell>
          <cell r="L437">
            <v>57693</v>
          </cell>
        </row>
        <row r="438">
          <cell r="K438" t="str">
            <v>WPW 1-07</v>
          </cell>
          <cell r="L438">
            <v>56535</v>
          </cell>
        </row>
        <row r="439">
          <cell r="K439" t="str">
            <v>WPW 1-08</v>
          </cell>
          <cell r="L439">
            <v>53472</v>
          </cell>
        </row>
        <row r="440">
          <cell r="K440" t="str">
            <v>WPW 1-09</v>
          </cell>
          <cell r="L440">
            <v>52339</v>
          </cell>
        </row>
        <row r="441">
          <cell r="K441" t="str">
            <v>WPW 1-10</v>
          </cell>
          <cell r="L441">
            <v>50991</v>
          </cell>
        </row>
        <row r="442">
          <cell r="K442" t="str">
            <v>WPW 1-11</v>
          </cell>
          <cell r="L442">
            <v>49886</v>
          </cell>
        </row>
        <row r="443">
          <cell r="K443" t="str">
            <v>WPW 1-12</v>
          </cell>
          <cell r="L443">
            <v>48513</v>
          </cell>
        </row>
        <row r="444">
          <cell r="K444" t="str">
            <v>WPW 1-13</v>
          </cell>
          <cell r="L444">
            <v>47436</v>
          </cell>
        </row>
        <row r="445">
          <cell r="K445" t="str">
            <v>WPW 1-14</v>
          </cell>
          <cell r="L445">
            <v>46034</v>
          </cell>
        </row>
        <row r="446">
          <cell r="K446" t="str">
            <v>WPW 1-15</v>
          </cell>
          <cell r="L446">
            <v>44983</v>
          </cell>
        </row>
        <row r="447">
          <cell r="K447" t="str">
            <v>WPW 1-16</v>
          </cell>
          <cell r="L447">
            <v>43554</v>
          </cell>
        </row>
        <row r="448">
          <cell r="K448" t="str">
            <v>WPW 1-17</v>
          </cell>
          <cell r="L448">
            <v>39755</v>
          </cell>
        </row>
        <row r="449">
          <cell r="K449" t="str">
            <v>WPW 1-18</v>
          </cell>
          <cell r="L449">
            <v>39127</v>
          </cell>
        </row>
        <row r="450">
          <cell r="K450" t="str">
            <v>WPW 1-19</v>
          </cell>
          <cell r="L450">
            <v>38123</v>
          </cell>
        </row>
        <row r="451">
          <cell r="K451" t="str">
            <v>WPW 1-20</v>
          </cell>
          <cell r="L451">
            <v>38300</v>
          </cell>
        </row>
        <row r="452">
          <cell r="K452" t="str">
            <v>WPW 1-21</v>
          </cell>
          <cell r="L452">
            <v>37304</v>
          </cell>
        </row>
        <row r="453">
          <cell r="K453" t="str">
            <v>WPW 1-22</v>
          </cell>
          <cell r="L453">
            <v>36539</v>
          </cell>
        </row>
        <row r="454">
          <cell r="K454" t="str">
            <v>WPW 1-23</v>
          </cell>
          <cell r="L454">
            <v>36331</v>
          </cell>
        </row>
        <row r="455">
          <cell r="K455" t="str">
            <v>WPW 1-24</v>
          </cell>
          <cell r="L455">
            <v>63387</v>
          </cell>
        </row>
        <row r="456">
          <cell r="K456" t="str">
            <v>WPW 1-25</v>
          </cell>
          <cell r="L456">
            <v>55216</v>
          </cell>
        </row>
        <row r="457">
          <cell r="K457" t="str">
            <v>WPW 1-26</v>
          </cell>
          <cell r="L457">
            <v>54084</v>
          </cell>
        </row>
        <row r="458">
          <cell r="K458" t="str">
            <v>WPW 2-01</v>
          </cell>
          <cell r="L458">
            <v>44732</v>
          </cell>
        </row>
        <row r="459">
          <cell r="K459" t="str">
            <v>WPW 2-02</v>
          </cell>
          <cell r="L459">
            <v>43230</v>
          </cell>
        </row>
        <row r="460">
          <cell r="K460" t="str">
            <v>WPW 2-03</v>
          </cell>
          <cell r="L460">
            <v>42791</v>
          </cell>
        </row>
        <row r="461">
          <cell r="K461" t="str">
            <v>WPW 2-04</v>
          </cell>
          <cell r="L461">
            <v>41331</v>
          </cell>
        </row>
        <row r="462">
          <cell r="K462" t="str">
            <v>WPW 2-05</v>
          </cell>
          <cell r="L462">
            <v>40851</v>
          </cell>
        </row>
        <row r="463">
          <cell r="K463" t="str">
            <v>WPW 2-06</v>
          </cell>
          <cell r="L463">
            <v>37911</v>
          </cell>
        </row>
        <row r="464">
          <cell r="K464" t="str">
            <v>WPW 2-07</v>
          </cell>
          <cell r="L464">
            <v>37388</v>
          </cell>
        </row>
        <row r="465">
          <cell r="K465" t="str">
            <v>WPW 2-08</v>
          </cell>
          <cell r="L465">
            <v>33238</v>
          </cell>
        </row>
        <row r="466">
          <cell r="K466" t="str">
            <v>WPW 2-09</v>
          </cell>
          <cell r="L466">
            <v>32674</v>
          </cell>
        </row>
        <row r="467">
          <cell r="K467" t="str">
            <v>WPW 2-10</v>
          </cell>
          <cell r="L467">
            <v>31339</v>
          </cell>
        </row>
        <row r="468">
          <cell r="K468" t="str">
            <v>WPW 2-11</v>
          </cell>
          <cell r="L468">
            <v>30733</v>
          </cell>
        </row>
        <row r="469">
          <cell r="K469" t="str">
            <v>WPW 2-12</v>
          </cell>
          <cell r="L469">
            <v>29440</v>
          </cell>
        </row>
        <row r="470">
          <cell r="K470" t="str">
            <v>WPW 2-13</v>
          </cell>
          <cell r="L470">
            <v>28793</v>
          </cell>
        </row>
        <row r="471">
          <cell r="K471" t="str">
            <v>WPW 2-14</v>
          </cell>
          <cell r="L471">
            <v>27540</v>
          </cell>
        </row>
        <row r="472">
          <cell r="K472" t="str">
            <v>WPW 2-15</v>
          </cell>
          <cell r="L472">
            <v>29335</v>
          </cell>
        </row>
        <row r="473">
          <cell r="K473" t="str">
            <v>WPW 2-16</v>
          </cell>
          <cell r="L473">
            <v>28668</v>
          </cell>
        </row>
        <row r="474">
          <cell r="K474" t="str">
            <v>WPW 2-17</v>
          </cell>
          <cell r="L474">
            <v>27499</v>
          </cell>
        </row>
        <row r="475">
          <cell r="K475" t="str">
            <v>WPW 2-18</v>
          </cell>
          <cell r="L475">
            <v>26853</v>
          </cell>
        </row>
        <row r="476">
          <cell r="K476" t="str">
            <v>WPW 2-19</v>
          </cell>
          <cell r="L476">
            <v>22768</v>
          </cell>
        </row>
        <row r="477">
          <cell r="K477" t="str">
            <v>WPW 2-20</v>
          </cell>
          <cell r="L477">
            <v>18551</v>
          </cell>
        </row>
        <row r="478">
          <cell r="K478" t="str">
            <v>WPW 2-21</v>
          </cell>
          <cell r="L478">
            <v>17586</v>
          </cell>
        </row>
        <row r="479">
          <cell r="K479" t="str">
            <v>WPW 2-22</v>
          </cell>
          <cell r="L479">
            <v>17103</v>
          </cell>
        </row>
        <row r="480">
          <cell r="K480" t="str">
            <v>WPW 2-23</v>
          </cell>
          <cell r="L480">
            <v>16223</v>
          </cell>
        </row>
        <row r="481">
          <cell r="K481" t="str">
            <v>WPW 2-24</v>
          </cell>
          <cell r="L481">
            <v>15756</v>
          </cell>
        </row>
        <row r="482">
          <cell r="K482" t="str">
            <v>WPW 2-25</v>
          </cell>
          <cell r="L482">
            <v>14185</v>
          </cell>
        </row>
        <row r="483">
          <cell r="K483" t="str">
            <v>WPW 2-26</v>
          </cell>
          <cell r="L483">
            <v>12890</v>
          </cell>
        </row>
        <row r="484">
          <cell r="K484" t="str">
            <v>WPW 2-27</v>
          </cell>
          <cell r="L484">
            <v>11595</v>
          </cell>
        </row>
        <row r="485">
          <cell r="K485" t="str">
            <v>WPW 2-28</v>
          </cell>
          <cell r="L485">
            <v>13219</v>
          </cell>
        </row>
        <row r="486">
          <cell r="K486" t="str">
            <v>WPW 2-29</v>
          </cell>
          <cell r="L486">
            <v>11485</v>
          </cell>
        </row>
        <row r="487">
          <cell r="K487" t="str">
            <v>WPW 2-30</v>
          </cell>
          <cell r="L487">
            <v>10224</v>
          </cell>
        </row>
        <row r="488">
          <cell r="K488" t="str">
            <v>WPW 2-31</v>
          </cell>
          <cell r="L488">
            <v>9828</v>
          </cell>
        </row>
        <row r="489">
          <cell r="K489" t="str">
            <v>WPW 2-32</v>
          </cell>
          <cell r="L489">
            <v>8965</v>
          </cell>
        </row>
        <row r="490">
          <cell r="K490" t="str">
            <v>WPW 2-33</v>
          </cell>
          <cell r="L490">
            <v>44265</v>
          </cell>
        </row>
        <row r="491">
          <cell r="K491" t="str">
            <v>WPW 2-34</v>
          </cell>
          <cell r="L491">
            <v>42762</v>
          </cell>
        </row>
        <row r="492">
          <cell r="K492" t="str">
            <v>WPW 2-35</v>
          </cell>
          <cell r="L492">
            <v>42323</v>
          </cell>
        </row>
        <row r="493">
          <cell r="K493" t="str">
            <v>WPW 2-36</v>
          </cell>
          <cell r="L493">
            <v>40863</v>
          </cell>
        </row>
        <row r="494">
          <cell r="K494" t="str">
            <v>WPW 2-37</v>
          </cell>
          <cell r="L494">
            <v>40383</v>
          </cell>
        </row>
        <row r="495">
          <cell r="K495" t="str">
            <v>WPW 2-38</v>
          </cell>
          <cell r="L495">
            <v>38964</v>
          </cell>
        </row>
        <row r="496">
          <cell r="K496" t="str">
            <v>WPW 2-39</v>
          </cell>
          <cell r="L496">
            <v>38441</v>
          </cell>
        </row>
        <row r="497">
          <cell r="K497" t="str">
            <v>WPP 1-01 창1</v>
          </cell>
          <cell r="L497">
            <v>36746</v>
          </cell>
        </row>
        <row r="498">
          <cell r="K498" t="str">
            <v>WPP 1-01 창2</v>
          </cell>
          <cell r="L498">
            <v>54555</v>
          </cell>
        </row>
        <row r="499">
          <cell r="K499" t="str">
            <v>WPP 1-02 창1</v>
          </cell>
          <cell r="L499">
            <v>36746</v>
          </cell>
        </row>
        <row r="500">
          <cell r="K500" t="str">
            <v>WPP 1-02 창2</v>
          </cell>
          <cell r="L500">
            <v>52663</v>
          </cell>
        </row>
        <row r="501">
          <cell r="K501" t="str">
            <v>WPP 1-03 창1</v>
          </cell>
          <cell r="L501">
            <v>32670</v>
          </cell>
        </row>
        <row r="502">
          <cell r="K502" t="str">
            <v>WPP 1-03 창2</v>
          </cell>
          <cell r="L502">
            <v>51555</v>
          </cell>
        </row>
        <row r="503">
          <cell r="K503" t="str">
            <v>WPP 1-04 창1</v>
          </cell>
          <cell r="L503">
            <v>36746</v>
          </cell>
        </row>
        <row r="504">
          <cell r="K504" t="str">
            <v>WPP 1-04 창2</v>
          </cell>
          <cell r="L504">
            <v>50792</v>
          </cell>
        </row>
        <row r="505">
          <cell r="K505" t="str">
            <v>WPP 1-05 창1</v>
          </cell>
          <cell r="L505">
            <v>32670</v>
          </cell>
        </row>
        <row r="506">
          <cell r="K506" t="str">
            <v>WPP 1-05 창2</v>
          </cell>
          <cell r="L506">
            <v>45948</v>
          </cell>
        </row>
        <row r="507">
          <cell r="K507" t="str">
            <v>WPP 1-06 창1</v>
          </cell>
          <cell r="L507">
            <v>36746</v>
          </cell>
        </row>
        <row r="508">
          <cell r="K508" t="str">
            <v>WPP 1-06 창2</v>
          </cell>
          <cell r="L508">
            <v>45164</v>
          </cell>
        </row>
        <row r="509">
          <cell r="K509" t="str">
            <v>WPP 1-07 창1</v>
          </cell>
          <cell r="L509">
            <v>32670</v>
          </cell>
        </row>
        <row r="510">
          <cell r="K510" t="str">
            <v>WPP 1-07 창2</v>
          </cell>
          <cell r="L510">
            <v>44055</v>
          </cell>
        </row>
        <row r="511">
          <cell r="K511" t="str">
            <v>WPP 1-08 창1</v>
          </cell>
          <cell r="L511">
            <v>36746</v>
          </cell>
        </row>
        <row r="512">
          <cell r="K512" t="str">
            <v>WPP 1-08 창2</v>
          </cell>
          <cell r="L512">
            <v>53144</v>
          </cell>
        </row>
        <row r="513">
          <cell r="K513" t="str">
            <v>WPP 1-09 창1</v>
          </cell>
          <cell r="L513">
            <v>32670</v>
          </cell>
        </row>
        <row r="514">
          <cell r="K514" t="str">
            <v>WPP 1-09 창2</v>
          </cell>
          <cell r="L514">
            <v>51991</v>
          </cell>
        </row>
        <row r="515">
          <cell r="K515" t="str">
            <v>WPP 1-10 창1</v>
          </cell>
          <cell r="L515">
            <v>36746</v>
          </cell>
        </row>
        <row r="516">
          <cell r="K516" t="str">
            <v>WPP 1-10 창2</v>
          </cell>
          <cell r="L516">
            <v>51248</v>
          </cell>
        </row>
        <row r="517">
          <cell r="K517" t="str">
            <v>WPP 1-11 창1</v>
          </cell>
          <cell r="L517">
            <v>32670</v>
          </cell>
        </row>
        <row r="518">
          <cell r="K518" t="str">
            <v>WPP 1-11 창2</v>
          </cell>
          <cell r="L518">
            <v>46362</v>
          </cell>
        </row>
        <row r="519">
          <cell r="K519" t="str">
            <v>WPP 1-12 창1</v>
          </cell>
          <cell r="L519">
            <v>36746</v>
          </cell>
        </row>
        <row r="520">
          <cell r="K520" t="str">
            <v>WPP 1-12 창2</v>
          </cell>
          <cell r="L520">
            <v>45621</v>
          </cell>
        </row>
        <row r="521">
          <cell r="K521" t="str">
            <v>WPP 1-13 창1</v>
          </cell>
          <cell r="L521">
            <v>32670</v>
          </cell>
        </row>
        <row r="522">
          <cell r="K522" t="str">
            <v>WPP 1-13 창2</v>
          </cell>
          <cell r="L522">
            <v>43036</v>
          </cell>
        </row>
        <row r="523">
          <cell r="K523" t="str">
            <v>WPP 1-14 창1</v>
          </cell>
          <cell r="L523">
            <v>37434</v>
          </cell>
        </row>
        <row r="524">
          <cell r="K524" t="str">
            <v>WPP 1-15 창1</v>
          </cell>
          <cell r="L524">
            <v>36401</v>
          </cell>
        </row>
        <row r="525">
          <cell r="K525" t="str">
            <v>WPP 1-16 창1</v>
          </cell>
          <cell r="L525">
            <v>36660</v>
          </cell>
        </row>
        <row r="526">
          <cell r="K526" t="str">
            <v>WPP 1-17 창1</v>
          </cell>
          <cell r="L526">
            <v>32585</v>
          </cell>
        </row>
        <row r="527">
          <cell r="K527" t="str">
            <v>WPP 1-18 창1</v>
          </cell>
          <cell r="L527">
            <v>33085</v>
          </cell>
        </row>
        <row r="528">
          <cell r="K528" t="str">
            <v>WPP 1-19 창1</v>
          </cell>
          <cell r="L528">
            <v>32054</v>
          </cell>
        </row>
        <row r="529">
          <cell r="K529" t="str">
            <v>WPP 1-20 창1</v>
          </cell>
          <cell r="L529">
            <v>32820</v>
          </cell>
        </row>
        <row r="530">
          <cell r="K530" t="str">
            <v>WPP 1-21 창1</v>
          </cell>
          <cell r="L530">
            <v>31790</v>
          </cell>
        </row>
        <row r="531">
          <cell r="K531" t="str">
            <v>WPP 1-22 창1</v>
          </cell>
          <cell r="L531">
            <v>30998</v>
          </cell>
        </row>
        <row r="532">
          <cell r="K532" t="str">
            <v>WPP 1-23 창1</v>
          </cell>
          <cell r="L532">
            <v>29140</v>
          </cell>
        </row>
        <row r="533">
          <cell r="K533" t="str">
            <v>WPP 1-24 창1</v>
          </cell>
          <cell r="L533">
            <v>36746</v>
          </cell>
        </row>
        <row r="534">
          <cell r="K534" t="str">
            <v>WPP 1-24 창2</v>
          </cell>
          <cell r="L534">
            <v>60691</v>
          </cell>
        </row>
        <row r="535">
          <cell r="K535" t="str">
            <v>WPP 1-25 창1</v>
          </cell>
          <cell r="L535">
            <v>33183</v>
          </cell>
        </row>
        <row r="536">
          <cell r="K536" t="str">
            <v>WPP 1-25 창2</v>
          </cell>
          <cell r="L536">
            <v>45440</v>
          </cell>
        </row>
        <row r="537">
          <cell r="K537" t="str">
            <v>WPP 1-26 창1</v>
          </cell>
          <cell r="L537">
            <v>31876</v>
          </cell>
        </row>
        <row r="538">
          <cell r="K538" t="str">
            <v>WPP 1-26 창2</v>
          </cell>
          <cell r="L538">
            <v>44032</v>
          </cell>
        </row>
        <row r="539">
          <cell r="K539" t="str">
            <v>WPP 2-01 창1</v>
          </cell>
          <cell r="L539">
            <v>22271</v>
          </cell>
        </row>
        <row r="540">
          <cell r="K540" t="str">
            <v>WPP 2-01 외창1</v>
          </cell>
          <cell r="L540">
            <v>20146</v>
          </cell>
        </row>
        <row r="541">
          <cell r="K541" t="str">
            <v>WPP 2-02 창1</v>
          </cell>
          <cell r="L541">
            <v>20912</v>
          </cell>
        </row>
        <row r="542">
          <cell r="K542" t="str">
            <v>WPP 2-02 외창1</v>
          </cell>
          <cell r="L542">
            <v>18976</v>
          </cell>
        </row>
        <row r="543">
          <cell r="K543" t="str">
            <v>WPP 2-03 창1</v>
          </cell>
          <cell r="L543">
            <v>21918</v>
          </cell>
        </row>
        <row r="544">
          <cell r="K544" t="str">
            <v>WPP 2-03 외창1</v>
          </cell>
          <cell r="L544">
            <v>19837</v>
          </cell>
        </row>
        <row r="545">
          <cell r="K545" t="str">
            <v>WPP 2-04 창1</v>
          </cell>
          <cell r="L545">
            <v>20559</v>
          </cell>
        </row>
        <row r="546">
          <cell r="K546" t="str">
            <v>WPP 2-04 외창1</v>
          </cell>
          <cell r="L546">
            <v>18666</v>
          </cell>
        </row>
        <row r="547">
          <cell r="K547" t="str">
            <v>WPP 2-05 창1</v>
          </cell>
          <cell r="L547">
            <v>21563</v>
          </cell>
        </row>
        <row r="548">
          <cell r="K548" t="str">
            <v>WPP 2-05 외창1</v>
          </cell>
          <cell r="L548">
            <v>19528</v>
          </cell>
        </row>
        <row r="549">
          <cell r="K549" t="str">
            <v>WPP 2-06 창1</v>
          </cell>
          <cell r="L549">
            <v>23069</v>
          </cell>
        </row>
        <row r="550">
          <cell r="K550" t="str">
            <v>WPP 2-06 외창1</v>
          </cell>
          <cell r="L550">
            <v>20860</v>
          </cell>
        </row>
        <row r="551">
          <cell r="K551" t="str">
            <v>WPP 2-07 창1</v>
          </cell>
          <cell r="L551">
            <v>23723</v>
          </cell>
        </row>
        <row r="552">
          <cell r="K552" t="str">
            <v>WPP 2-07 외창1</v>
          </cell>
          <cell r="L552">
            <v>21414</v>
          </cell>
        </row>
        <row r="553">
          <cell r="K553" t="str">
            <v>WPP 2-08 창1</v>
          </cell>
          <cell r="L553">
            <v>22362</v>
          </cell>
        </row>
        <row r="554">
          <cell r="K554" t="str">
            <v>WPP 2-08 외창1</v>
          </cell>
          <cell r="L554">
            <v>20244</v>
          </cell>
        </row>
        <row r="555">
          <cell r="K555" t="str">
            <v>WPP 2-09 창1</v>
          </cell>
          <cell r="L555">
            <v>23013</v>
          </cell>
        </row>
        <row r="556">
          <cell r="K556" t="str">
            <v>WPP 2-09 외창1</v>
          </cell>
          <cell r="L556">
            <v>20795</v>
          </cell>
        </row>
        <row r="557">
          <cell r="K557" t="str">
            <v>WPP 2-10 창1</v>
          </cell>
          <cell r="L557">
            <v>21653</v>
          </cell>
        </row>
        <row r="558">
          <cell r="K558" t="str">
            <v>WPP 2-10 외창1</v>
          </cell>
          <cell r="L558">
            <v>19624</v>
          </cell>
        </row>
        <row r="559">
          <cell r="K559" t="str">
            <v>WPP 2-11 창1</v>
          </cell>
          <cell r="L559">
            <v>22307</v>
          </cell>
        </row>
        <row r="560">
          <cell r="K560" t="str">
            <v>WPP 2-11 외창1</v>
          </cell>
          <cell r="L560">
            <v>20176</v>
          </cell>
        </row>
        <row r="561">
          <cell r="K561" t="str">
            <v>WPP 2-12 창1</v>
          </cell>
          <cell r="L561">
            <v>20944</v>
          </cell>
        </row>
        <row r="562">
          <cell r="K562" t="str">
            <v>WPP 2-12 외창1</v>
          </cell>
          <cell r="L562">
            <v>19003</v>
          </cell>
        </row>
        <row r="563">
          <cell r="K563" t="str">
            <v>WPP 2-13 창1</v>
          </cell>
          <cell r="L563">
            <v>21598</v>
          </cell>
        </row>
        <row r="564">
          <cell r="K564" t="str">
            <v>WPP 2-13 외창1</v>
          </cell>
          <cell r="L564">
            <v>19568</v>
          </cell>
        </row>
        <row r="565">
          <cell r="K565" t="str">
            <v>WPP 2-14 창1</v>
          </cell>
          <cell r="L565">
            <v>20236</v>
          </cell>
        </row>
        <row r="566">
          <cell r="K566" t="str">
            <v>WPP 2-14 외창1</v>
          </cell>
          <cell r="L566">
            <v>18387</v>
          </cell>
        </row>
        <row r="567">
          <cell r="K567" t="str">
            <v>WPP 2-15 창1</v>
          </cell>
          <cell r="L567">
            <v>19680</v>
          </cell>
        </row>
        <row r="568">
          <cell r="K568" t="str">
            <v>WPP 2-15 외창1</v>
          </cell>
          <cell r="L568">
            <v>17935</v>
          </cell>
        </row>
        <row r="569">
          <cell r="K569" t="str">
            <v>WPP 2-16 창1</v>
          </cell>
          <cell r="L569">
            <v>19022</v>
          </cell>
        </row>
        <row r="570">
          <cell r="K570" t="str">
            <v>WPP 2-16 외창1</v>
          </cell>
          <cell r="L570">
            <v>17371</v>
          </cell>
        </row>
        <row r="571">
          <cell r="K571" t="str">
            <v>WPP 2-17 창1</v>
          </cell>
          <cell r="L571">
            <v>18971</v>
          </cell>
        </row>
        <row r="572">
          <cell r="K572" t="str">
            <v>WPP 2-17 외창1</v>
          </cell>
          <cell r="L572">
            <v>17314</v>
          </cell>
        </row>
        <row r="573">
          <cell r="K573" t="str">
            <v>WPP 2-18 창1</v>
          </cell>
          <cell r="L573">
            <v>16772</v>
          </cell>
        </row>
        <row r="574">
          <cell r="K574" t="str">
            <v>WPP 2-18 외창1</v>
          </cell>
          <cell r="L574">
            <v>15211</v>
          </cell>
        </row>
        <row r="575">
          <cell r="K575" t="str">
            <v>WPP 2-19 창1</v>
          </cell>
          <cell r="L575">
            <v>16721</v>
          </cell>
        </row>
        <row r="576">
          <cell r="K576" t="str">
            <v>WPP 2-19 외창1</v>
          </cell>
          <cell r="L576">
            <v>15154</v>
          </cell>
        </row>
        <row r="577">
          <cell r="K577" t="str">
            <v>WPP 2-20 창1</v>
          </cell>
          <cell r="L577">
            <v>14496</v>
          </cell>
        </row>
        <row r="578">
          <cell r="K578" t="str">
            <v>WPP 2-20 외창1</v>
          </cell>
          <cell r="L578">
            <v>13141</v>
          </cell>
        </row>
        <row r="579">
          <cell r="K579" t="str">
            <v>WPP 2-21 창1</v>
          </cell>
          <cell r="L579">
            <v>13401</v>
          </cell>
        </row>
        <row r="580">
          <cell r="K580" t="str">
            <v>WPP 2-21 외창1</v>
          </cell>
          <cell r="L580">
            <v>12214</v>
          </cell>
        </row>
        <row r="581">
          <cell r="K581" t="str">
            <v>WPP 2-22 창1</v>
          </cell>
          <cell r="L581">
            <v>12851</v>
          </cell>
        </row>
        <row r="582">
          <cell r="K582" t="str">
            <v>WPP 2-22 외창1</v>
          </cell>
          <cell r="L582">
            <v>11749</v>
          </cell>
        </row>
        <row r="583">
          <cell r="K583" t="str">
            <v>WPP 2-23 창1</v>
          </cell>
          <cell r="L583">
            <v>12796</v>
          </cell>
        </row>
        <row r="584">
          <cell r="K584" t="str">
            <v>WPP 2-23 외창1</v>
          </cell>
          <cell r="L584">
            <v>11694</v>
          </cell>
        </row>
        <row r="585">
          <cell r="K585" t="str">
            <v>WPP 2-24 창1</v>
          </cell>
          <cell r="L585">
            <v>11679</v>
          </cell>
        </row>
        <row r="586">
          <cell r="K586" t="str">
            <v>WPP 2-24 외창1</v>
          </cell>
          <cell r="L586">
            <v>10661</v>
          </cell>
        </row>
        <row r="587">
          <cell r="K587" t="str">
            <v>WPP 2-25 창1</v>
          </cell>
          <cell r="L587">
            <v>10637</v>
          </cell>
        </row>
        <row r="588">
          <cell r="K588" t="str">
            <v>WPP 2-25 외창1</v>
          </cell>
          <cell r="L588">
            <v>9788</v>
          </cell>
        </row>
        <row r="589">
          <cell r="K589" t="str">
            <v>WPP 2-26 창1</v>
          </cell>
          <cell r="L589">
            <v>10034</v>
          </cell>
        </row>
        <row r="590">
          <cell r="K590" t="str">
            <v>WPP 2-26 외창1</v>
          </cell>
          <cell r="L590">
            <v>9268</v>
          </cell>
        </row>
        <row r="591">
          <cell r="K591" t="str">
            <v>WPP 2-27 창1</v>
          </cell>
          <cell r="L591">
            <v>9430</v>
          </cell>
        </row>
        <row r="592">
          <cell r="K592" t="str">
            <v>WPP 2-27 외창1</v>
          </cell>
          <cell r="L592">
            <v>8750</v>
          </cell>
        </row>
        <row r="593">
          <cell r="K593" t="str">
            <v>WPP 2-28 창1</v>
          </cell>
          <cell r="L593">
            <v>9541</v>
          </cell>
        </row>
        <row r="594">
          <cell r="K594" t="str">
            <v>WPP 2-28 외창1</v>
          </cell>
          <cell r="L594">
            <v>8859</v>
          </cell>
        </row>
        <row r="595">
          <cell r="K595" t="str">
            <v>WPP 2-29 창1</v>
          </cell>
          <cell r="L595">
            <v>8937</v>
          </cell>
        </row>
        <row r="596">
          <cell r="K596" t="str">
            <v>WPP 2-29 외창1</v>
          </cell>
          <cell r="L596">
            <v>8340</v>
          </cell>
        </row>
        <row r="597">
          <cell r="K597" t="str">
            <v>WPP 2-30 창1</v>
          </cell>
          <cell r="L597">
            <v>8335</v>
          </cell>
        </row>
        <row r="598">
          <cell r="K598" t="str">
            <v>WPP 2-30 외창1</v>
          </cell>
          <cell r="L598">
            <v>7821</v>
          </cell>
        </row>
        <row r="599">
          <cell r="K599" t="str">
            <v>WPP 2-31 창1</v>
          </cell>
          <cell r="L599">
            <v>8828</v>
          </cell>
        </row>
        <row r="600">
          <cell r="K600" t="str">
            <v>WPP 2-31 외창1</v>
          </cell>
          <cell r="L600">
            <v>8231</v>
          </cell>
        </row>
        <row r="601">
          <cell r="K601" t="str">
            <v>WPP 2-32 창1</v>
          </cell>
          <cell r="L601">
            <v>7732</v>
          </cell>
        </row>
        <row r="602">
          <cell r="K602" t="str">
            <v>WPP 2-32 외창1</v>
          </cell>
          <cell r="L602">
            <v>7303</v>
          </cell>
        </row>
        <row r="603">
          <cell r="K603" t="str">
            <v>WPP 2-33 창1</v>
          </cell>
          <cell r="L603">
            <v>22456</v>
          </cell>
        </row>
        <row r="604">
          <cell r="K604" t="str">
            <v>WPP 2-33 창2</v>
          </cell>
          <cell r="L604">
            <v>29184</v>
          </cell>
        </row>
        <row r="605">
          <cell r="K605" t="str">
            <v>WPP 2-33 외창1</v>
          </cell>
          <cell r="L605">
            <v>20307</v>
          </cell>
        </row>
        <row r="606">
          <cell r="K606" t="str">
            <v>WPP 2-33 외창2</v>
          </cell>
          <cell r="L606">
            <v>26094</v>
          </cell>
        </row>
        <row r="607">
          <cell r="K607" t="str">
            <v>WPP 2-34 창1</v>
          </cell>
          <cell r="L607">
            <v>21094</v>
          </cell>
        </row>
        <row r="608">
          <cell r="K608" t="str">
            <v>WPP 2-34 창2</v>
          </cell>
          <cell r="L608">
            <v>27706</v>
          </cell>
        </row>
        <row r="609">
          <cell r="K609" t="str">
            <v>WPP 2-34 외창1</v>
          </cell>
          <cell r="L609">
            <v>19135</v>
          </cell>
        </row>
        <row r="610">
          <cell r="K610" t="str">
            <v>WPP 2-34 외창2</v>
          </cell>
          <cell r="L610">
            <v>24875</v>
          </cell>
        </row>
        <row r="611">
          <cell r="K611" t="str">
            <v>WPP 2-35 창1</v>
          </cell>
          <cell r="L611">
            <v>22456</v>
          </cell>
        </row>
        <row r="612">
          <cell r="K612" t="str">
            <v>WPP 2-35 창2</v>
          </cell>
          <cell r="L612">
            <v>27764</v>
          </cell>
        </row>
        <row r="613">
          <cell r="K613" t="str">
            <v>WPP 2-35 외창1</v>
          </cell>
          <cell r="L613">
            <v>20307</v>
          </cell>
        </row>
        <row r="614">
          <cell r="K614" t="str">
            <v>WPP 2-35 외창2</v>
          </cell>
          <cell r="L614">
            <v>24855</v>
          </cell>
        </row>
        <row r="615">
          <cell r="K615" t="str">
            <v>WPP 2-36 창1</v>
          </cell>
          <cell r="L615">
            <v>21094</v>
          </cell>
        </row>
        <row r="616">
          <cell r="K616" t="str">
            <v>WPP 2-36 창2</v>
          </cell>
          <cell r="L616">
            <v>23243</v>
          </cell>
        </row>
        <row r="617">
          <cell r="K617" t="str">
            <v>WPP 2-36 외창1</v>
          </cell>
          <cell r="L617">
            <v>19135</v>
          </cell>
        </row>
        <row r="618">
          <cell r="K618" t="str">
            <v>WPP 2-36 외창2</v>
          </cell>
          <cell r="L618">
            <v>20591</v>
          </cell>
        </row>
        <row r="619">
          <cell r="K619" t="str">
            <v>WPP 2-37 창1</v>
          </cell>
          <cell r="L619">
            <v>22456</v>
          </cell>
        </row>
        <row r="620">
          <cell r="K620" t="str">
            <v>WPP 2-37 창2</v>
          </cell>
          <cell r="L620">
            <v>23302</v>
          </cell>
        </row>
        <row r="621">
          <cell r="K621" t="str">
            <v>WPP 2-37 외창1</v>
          </cell>
          <cell r="L621">
            <v>20307</v>
          </cell>
        </row>
        <row r="622">
          <cell r="K622" t="str">
            <v>WPP 2-37 외창2</v>
          </cell>
          <cell r="L622">
            <v>20571</v>
          </cell>
        </row>
        <row r="623">
          <cell r="K623" t="str">
            <v>WPP 2-38 창1</v>
          </cell>
          <cell r="L623">
            <v>21094</v>
          </cell>
        </row>
        <row r="624">
          <cell r="K624" t="str">
            <v>WPP 2-38 창2</v>
          </cell>
          <cell r="L624">
            <v>21828</v>
          </cell>
        </row>
        <row r="625">
          <cell r="K625" t="str">
            <v>WPP 2-38 외창1</v>
          </cell>
          <cell r="L625">
            <v>19135</v>
          </cell>
        </row>
        <row r="626">
          <cell r="K626" t="str">
            <v>WPP 2-38 외창2</v>
          </cell>
          <cell r="L626">
            <v>19354</v>
          </cell>
        </row>
        <row r="627">
          <cell r="K627" t="str">
            <v>WPP 2-39 창1</v>
          </cell>
          <cell r="L627">
            <v>22456</v>
          </cell>
        </row>
        <row r="628">
          <cell r="K628" t="str">
            <v>WPP 2-39 창2</v>
          </cell>
          <cell r="L628">
            <v>21886</v>
          </cell>
        </row>
        <row r="629">
          <cell r="K629" t="str">
            <v>WPP 2-39 외창1</v>
          </cell>
          <cell r="L629">
            <v>20307</v>
          </cell>
        </row>
        <row r="630">
          <cell r="K630" t="str">
            <v>WPP 2-39 외창2</v>
          </cell>
          <cell r="L630">
            <v>19333</v>
          </cell>
        </row>
        <row r="631">
          <cell r="K631" t="str">
            <v>WPP 4-01 창1</v>
          </cell>
          <cell r="L631" t="e">
            <v>#REF!</v>
          </cell>
        </row>
        <row r="632">
          <cell r="K632" t="str">
            <v>WPP 4-02 창1</v>
          </cell>
          <cell r="L632" t="e">
            <v>#REF!</v>
          </cell>
        </row>
        <row r="633">
          <cell r="K633" t="str">
            <v>WPW 1-01 창1</v>
          </cell>
          <cell r="L633">
            <v>36746</v>
          </cell>
        </row>
        <row r="634">
          <cell r="K634" t="str">
            <v>WPW 1-01 창2</v>
          </cell>
          <cell r="L634">
            <v>54578</v>
          </cell>
        </row>
        <row r="635">
          <cell r="K635" t="str">
            <v>WPW 1-02 창1</v>
          </cell>
          <cell r="L635">
            <v>36746</v>
          </cell>
        </row>
        <row r="636">
          <cell r="K636" t="str">
            <v>WPW 1-02 창2</v>
          </cell>
          <cell r="L636">
            <v>52686</v>
          </cell>
        </row>
        <row r="637">
          <cell r="K637" t="str">
            <v>WPW 1-03 창1</v>
          </cell>
          <cell r="L637">
            <v>32670</v>
          </cell>
        </row>
        <row r="638">
          <cell r="K638" t="str">
            <v>WPW 1-03 창2</v>
          </cell>
          <cell r="L638">
            <v>51578</v>
          </cell>
        </row>
        <row r="639">
          <cell r="K639" t="str">
            <v>WPW 1-04 창1</v>
          </cell>
          <cell r="L639">
            <v>36746</v>
          </cell>
        </row>
        <row r="640">
          <cell r="K640" t="str">
            <v>WPW 1-04 창2</v>
          </cell>
          <cell r="L640">
            <v>50792</v>
          </cell>
        </row>
        <row r="641">
          <cell r="K641" t="str">
            <v>WPW 1-05 창1</v>
          </cell>
          <cell r="L641">
            <v>32670</v>
          </cell>
        </row>
        <row r="642">
          <cell r="K642" t="str">
            <v>WPW 1-05 창2</v>
          </cell>
          <cell r="L642">
            <v>45948</v>
          </cell>
        </row>
        <row r="643">
          <cell r="K643" t="str">
            <v>WPW 1-06 창1</v>
          </cell>
          <cell r="L643">
            <v>36746</v>
          </cell>
        </row>
        <row r="644">
          <cell r="K644" t="str">
            <v>WPW 1-06 창2</v>
          </cell>
          <cell r="L644">
            <v>45164</v>
          </cell>
        </row>
        <row r="645">
          <cell r="K645" t="str">
            <v>WPW 1-07 창1</v>
          </cell>
          <cell r="L645">
            <v>32670</v>
          </cell>
        </row>
        <row r="646">
          <cell r="K646" t="str">
            <v>WPW 1-07 창2</v>
          </cell>
          <cell r="L646">
            <v>44055</v>
          </cell>
        </row>
        <row r="647">
          <cell r="K647" t="str">
            <v>WPW 1-08 창1</v>
          </cell>
          <cell r="L647">
            <v>36746</v>
          </cell>
        </row>
        <row r="648">
          <cell r="K648" t="str">
            <v>WPW 1-08 창2</v>
          </cell>
          <cell r="L648">
            <v>53144</v>
          </cell>
        </row>
        <row r="649">
          <cell r="K649" t="str">
            <v>WPW 1-09 창1</v>
          </cell>
          <cell r="L649">
            <v>32670</v>
          </cell>
        </row>
        <row r="650">
          <cell r="K650" t="str">
            <v>WPW 1-09 창2</v>
          </cell>
          <cell r="L650">
            <v>51991</v>
          </cell>
        </row>
        <row r="651">
          <cell r="K651" t="str">
            <v>WPW 1-10 창1</v>
          </cell>
          <cell r="L651">
            <v>36746</v>
          </cell>
        </row>
        <row r="652">
          <cell r="K652" t="str">
            <v>WPW 1-10 창2</v>
          </cell>
          <cell r="L652">
            <v>51248</v>
          </cell>
        </row>
        <row r="653">
          <cell r="K653" t="str">
            <v>WPW 1-11 창1</v>
          </cell>
          <cell r="L653">
            <v>32670</v>
          </cell>
        </row>
        <row r="654">
          <cell r="K654" t="str">
            <v>WPW 1-11 창2</v>
          </cell>
          <cell r="L654">
            <v>46362</v>
          </cell>
        </row>
        <row r="655">
          <cell r="K655" t="str">
            <v>WPW 1-12 창1</v>
          </cell>
          <cell r="L655">
            <v>36746</v>
          </cell>
        </row>
        <row r="656">
          <cell r="K656" t="str">
            <v>WPW 1-12 창2</v>
          </cell>
          <cell r="L656">
            <v>45621</v>
          </cell>
        </row>
        <row r="657">
          <cell r="K657" t="str">
            <v>WPW 1-13 창1</v>
          </cell>
          <cell r="L657">
            <v>32670</v>
          </cell>
        </row>
        <row r="658">
          <cell r="K658" t="str">
            <v>WPW 1-13 창2</v>
          </cell>
          <cell r="L658">
            <v>44469</v>
          </cell>
        </row>
        <row r="659">
          <cell r="K659" t="str">
            <v>WPW 1-14 창1</v>
          </cell>
          <cell r="L659">
            <v>37434</v>
          </cell>
        </row>
        <row r="660">
          <cell r="K660" t="str">
            <v>WPW 1-15 창1</v>
          </cell>
          <cell r="L660">
            <v>36401</v>
          </cell>
        </row>
        <row r="661">
          <cell r="K661" t="str">
            <v>WPW 1-16 창1</v>
          </cell>
          <cell r="L661">
            <v>36660</v>
          </cell>
        </row>
        <row r="662">
          <cell r="K662" t="str">
            <v>WPW 1-17 창1</v>
          </cell>
          <cell r="L662">
            <v>32585</v>
          </cell>
        </row>
        <row r="663">
          <cell r="K663" t="str">
            <v>WPW 1-18 창1</v>
          </cell>
          <cell r="L663">
            <v>33085</v>
          </cell>
        </row>
        <row r="664">
          <cell r="K664" t="str">
            <v>WPW 1-19 창1</v>
          </cell>
          <cell r="L664">
            <v>32054</v>
          </cell>
        </row>
        <row r="665">
          <cell r="K665" t="str">
            <v>WPW 1-20 창1</v>
          </cell>
          <cell r="L665">
            <v>32820</v>
          </cell>
        </row>
        <row r="666">
          <cell r="K666" t="str">
            <v>WPW 1-21 창1</v>
          </cell>
          <cell r="L666">
            <v>31790</v>
          </cell>
        </row>
        <row r="667">
          <cell r="K667" t="str">
            <v>WPW 1-22 창1</v>
          </cell>
          <cell r="L667">
            <v>30998</v>
          </cell>
        </row>
        <row r="668">
          <cell r="K668" t="str">
            <v>WPW 1-23 창1</v>
          </cell>
          <cell r="L668">
            <v>29140</v>
          </cell>
        </row>
        <row r="669">
          <cell r="K669" t="str">
            <v>WPW 1-24 창1</v>
          </cell>
          <cell r="L669">
            <v>36746</v>
          </cell>
        </row>
        <row r="670">
          <cell r="K670" t="str">
            <v>WPW 1-24 창2</v>
          </cell>
          <cell r="L670">
            <v>60691</v>
          </cell>
        </row>
        <row r="671">
          <cell r="K671" t="str">
            <v>WPW 1-25 창1</v>
          </cell>
          <cell r="L671">
            <v>32905</v>
          </cell>
        </row>
        <row r="672">
          <cell r="K672" t="str">
            <v>WPW 1-25 창2</v>
          </cell>
          <cell r="L672">
            <v>45164</v>
          </cell>
        </row>
        <row r="673">
          <cell r="K673" t="str">
            <v>WPW 1-26 창1</v>
          </cell>
          <cell r="L673">
            <v>31876</v>
          </cell>
        </row>
        <row r="674">
          <cell r="K674" t="str">
            <v>WPW 1-26 창2</v>
          </cell>
          <cell r="L674">
            <v>44055</v>
          </cell>
        </row>
        <row r="675">
          <cell r="K675" t="str">
            <v>WPW 2-01 창1</v>
          </cell>
          <cell r="L675">
            <v>20270</v>
          </cell>
        </row>
        <row r="676">
          <cell r="K676" t="str">
            <v>WPW 2-02 창1</v>
          </cell>
          <cell r="L676">
            <v>19145</v>
          </cell>
        </row>
        <row r="677">
          <cell r="K677" t="str">
            <v>WPW 2-03 창1</v>
          </cell>
          <cell r="L677">
            <v>19961</v>
          </cell>
        </row>
        <row r="678">
          <cell r="K678" t="str">
            <v>WPW 2-04 창1</v>
          </cell>
          <cell r="L678">
            <v>18836</v>
          </cell>
        </row>
        <row r="679">
          <cell r="K679" t="str">
            <v>WPW 2-05 창1</v>
          </cell>
          <cell r="L679">
            <v>19651</v>
          </cell>
        </row>
        <row r="680">
          <cell r="K680" t="str">
            <v>WPW 2-06 창1</v>
          </cell>
          <cell r="L680">
            <v>24057</v>
          </cell>
        </row>
        <row r="681">
          <cell r="K681" t="str">
            <v>WPW 2-07 창1</v>
          </cell>
          <cell r="L681">
            <v>24563</v>
          </cell>
        </row>
        <row r="682">
          <cell r="K682" t="str">
            <v>WPW 2-08 창1</v>
          </cell>
          <cell r="L682">
            <v>20391</v>
          </cell>
        </row>
        <row r="683">
          <cell r="K683" t="str">
            <v>WPW 2-09 창1</v>
          </cell>
          <cell r="L683">
            <v>20898</v>
          </cell>
        </row>
        <row r="684">
          <cell r="K684" t="str">
            <v>WPW 2-10 창1</v>
          </cell>
          <cell r="L684">
            <v>19774</v>
          </cell>
        </row>
        <row r="685">
          <cell r="K685" t="str">
            <v>WPW 2-11 창1</v>
          </cell>
          <cell r="L685">
            <v>20278</v>
          </cell>
        </row>
        <row r="686">
          <cell r="K686" t="str">
            <v>WPW 2-12 창1</v>
          </cell>
          <cell r="L686">
            <v>19153</v>
          </cell>
        </row>
        <row r="687">
          <cell r="K687" t="str">
            <v>WPW 2-13 창1</v>
          </cell>
          <cell r="L687">
            <v>19661</v>
          </cell>
        </row>
        <row r="688">
          <cell r="K688" t="str">
            <v>WPW 2-14 창1</v>
          </cell>
          <cell r="L688">
            <v>18535</v>
          </cell>
        </row>
        <row r="689">
          <cell r="K689" t="str">
            <v>WPW 2-15 창1</v>
          </cell>
          <cell r="L689">
            <v>18038</v>
          </cell>
        </row>
        <row r="690">
          <cell r="K690" t="str">
            <v>WPW 2-16 창1</v>
          </cell>
          <cell r="L690">
            <v>17475</v>
          </cell>
        </row>
        <row r="691">
          <cell r="K691" t="str">
            <v>WPW 2-17 창1</v>
          </cell>
          <cell r="L691">
            <v>17417</v>
          </cell>
        </row>
        <row r="692">
          <cell r="K692" t="str">
            <v>WPW 2-18 창1</v>
          </cell>
          <cell r="L692">
            <v>15313</v>
          </cell>
        </row>
        <row r="693">
          <cell r="K693" t="str">
            <v>WPW 2-19 창1</v>
          </cell>
          <cell r="L693">
            <v>15257</v>
          </cell>
        </row>
        <row r="694">
          <cell r="K694" t="str">
            <v>WPW 2-20 창1</v>
          </cell>
          <cell r="L694">
            <v>13204</v>
          </cell>
        </row>
        <row r="695">
          <cell r="K695" t="str">
            <v>WPW 2-21 창1</v>
          </cell>
          <cell r="L695">
            <v>12276</v>
          </cell>
        </row>
        <row r="696">
          <cell r="K696" t="str">
            <v>WPW 2-22 창1</v>
          </cell>
          <cell r="L696">
            <v>11811</v>
          </cell>
        </row>
        <row r="697">
          <cell r="K697" t="str">
            <v>WPW 2-23 창1</v>
          </cell>
          <cell r="L697">
            <v>11756</v>
          </cell>
        </row>
        <row r="698">
          <cell r="K698" t="str">
            <v>WPW 2-24 창1</v>
          </cell>
          <cell r="L698">
            <v>10725</v>
          </cell>
        </row>
        <row r="699">
          <cell r="K699" t="str">
            <v>WPW 2-25 창1</v>
          </cell>
          <cell r="L699">
            <v>9850</v>
          </cell>
        </row>
        <row r="700">
          <cell r="K700" t="str">
            <v>WPW 2-26 창1</v>
          </cell>
          <cell r="L700">
            <v>9331</v>
          </cell>
        </row>
        <row r="701">
          <cell r="K701" t="str">
            <v>WPW 2-27 창1</v>
          </cell>
          <cell r="L701">
            <v>8812</v>
          </cell>
        </row>
        <row r="702">
          <cell r="K702" t="str">
            <v>WPW 2-28 창1</v>
          </cell>
          <cell r="L702">
            <v>8921</v>
          </cell>
        </row>
        <row r="703">
          <cell r="K703" t="str">
            <v>WPW 2-29 창1</v>
          </cell>
          <cell r="L703">
            <v>8404</v>
          </cell>
        </row>
        <row r="704">
          <cell r="K704" t="str">
            <v>WPW 2-30 창1</v>
          </cell>
          <cell r="L704">
            <v>7883</v>
          </cell>
        </row>
        <row r="705">
          <cell r="K705" t="str">
            <v>WPW 2-31 창1</v>
          </cell>
          <cell r="L705">
            <v>8294</v>
          </cell>
        </row>
        <row r="706">
          <cell r="K706" t="str">
            <v>WPW 2-32 창1</v>
          </cell>
          <cell r="L706">
            <v>7366</v>
          </cell>
        </row>
        <row r="707">
          <cell r="K707" t="str">
            <v>WPW 2-33 창1</v>
          </cell>
          <cell r="L707">
            <v>20345</v>
          </cell>
        </row>
        <row r="708">
          <cell r="K708" t="str">
            <v>WPW 2-33 창2</v>
          </cell>
          <cell r="L708">
            <v>26324</v>
          </cell>
        </row>
        <row r="709">
          <cell r="K709" t="str">
            <v>WPW 2-34 창1</v>
          </cell>
          <cell r="L709">
            <v>19218</v>
          </cell>
        </row>
        <row r="710">
          <cell r="K710" t="str">
            <v>WPW 2-34 창2</v>
          </cell>
          <cell r="L710">
            <v>25153</v>
          </cell>
        </row>
        <row r="711">
          <cell r="K711" t="str">
            <v>WPW 2-35 창1</v>
          </cell>
          <cell r="L711">
            <v>20345</v>
          </cell>
        </row>
        <row r="712">
          <cell r="K712" t="str">
            <v>WPW 2-35 창2</v>
          </cell>
          <cell r="L712">
            <v>25085</v>
          </cell>
        </row>
        <row r="713">
          <cell r="K713" t="str">
            <v>WPW 2-36 창1</v>
          </cell>
          <cell r="L713">
            <v>19218</v>
          </cell>
        </row>
        <row r="714">
          <cell r="K714" t="str">
            <v>WPW 2-36 창2</v>
          </cell>
          <cell r="L714">
            <v>20868</v>
          </cell>
        </row>
        <row r="715">
          <cell r="K715" t="str">
            <v>WPW 2-37 창1</v>
          </cell>
          <cell r="L715">
            <v>20345</v>
          </cell>
        </row>
        <row r="716">
          <cell r="K716" t="str">
            <v>WPW 2-37 창2</v>
          </cell>
          <cell r="L716">
            <v>20801</v>
          </cell>
        </row>
        <row r="717">
          <cell r="K717" t="str">
            <v>WPW 2-38 창1</v>
          </cell>
          <cell r="L717">
            <v>19218</v>
          </cell>
        </row>
        <row r="718">
          <cell r="K718" t="str">
            <v>WPW 2-38 창2</v>
          </cell>
          <cell r="L718">
            <v>19631</v>
          </cell>
        </row>
        <row r="719">
          <cell r="K719" t="str">
            <v>WPW 2-39 창1</v>
          </cell>
          <cell r="L719">
            <v>20345</v>
          </cell>
        </row>
        <row r="720">
          <cell r="K720" t="str">
            <v>WPW 2-39 창2</v>
          </cell>
          <cell r="L720">
            <v>19564</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row r="5">
          <cell r="J5" t="str">
            <v>PP 1-01</v>
          </cell>
          <cell r="K5">
            <v>55663</v>
          </cell>
        </row>
        <row r="6">
          <cell r="J6" t="str">
            <v>PP 1-02</v>
          </cell>
          <cell r="K6">
            <v>51896</v>
          </cell>
        </row>
        <row r="7">
          <cell r="J7" t="str">
            <v>PP 1-03</v>
          </cell>
          <cell r="K7">
            <v>50612</v>
          </cell>
        </row>
        <row r="8">
          <cell r="J8" t="str">
            <v>PP 1-04</v>
          </cell>
          <cell r="K8">
            <v>48288</v>
          </cell>
        </row>
        <row r="9">
          <cell r="J9" t="str">
            <v>PP 1-05</v>
          </cell>
          <cell r="K9">
            <v>47246</v>
          </cell>
        </row>
        <row r="10">
          <cell r="J10" t="str">
            <v>PP 1-06</v>
          </cell>
          <cell r="K10">
            <v>44481</v>
          </cell>
        </row>
        <row r="11">
          <cell r="J11" t="str">
            <v>PP 1-07</v>
          </cell>
          <cell r="K11">
            <v>43473</v>
          </cell>
        </row>
        <row r="12">
          <cell r="J12" t="str">
            <v>PP 1-08</v>
          </cell>
          <cell r="K12">
            <v>40714</v>
          </cell>
        </row>
        <row r="13">
          <cell r="J13" t="str">
            <v>PP 1-09</v>
          </cell>
          <cell r="K13">
            <v>39700</v>
          </cell>
        </row>
        <row r="14">
          <cell r="J14" t="str">
            <v>PP 1-10</v>
          </cell>
          <cell r="K14">
            <v>37106</v>
          </cell>
        </row>
        <row r="15">
          <cell r="J15" t="str">
            <v>PP 1-11</v>
          </cell>
          <cell r="K15">
            <v>36335</v>
          </cell>
        </row>
        <row r="16">
          <cell r="J16" t="str">
            <v>PP 1-12</v>
          </cell>
          <cell r="K16">
            <v>32458</v>
          </cell>
        </row>
        <row r="17">
          <cell r="J17" t="str">
            <v>PP 1-13</v>
          </cell>
          <cell r="K17">
            <v>31721</v>
          </cell>
        </row>
        <row r="18">
          <cell r="J18" t="str">
            <v>PP 1-14</v>
          </cell>
          <cell r="K18">
            <v>28892</v>
          </cell>
        </row>
        <row r="19">
          <cell r="J19" t="str">
            <v>PP 1-15</v>
          </cell>
          <cell r="K19">
            <v>28316</v>
          </cell>
        </row>
        <row r="20">
          <cell r="J20" t="str">
            <v>PP 1-16</v>
          </cell>
          <cell r="K20">
            <v>24244</v>
          </cell>
        </row>
        <row r="21">
          <cell r="J21" t="str">
            <v>PP 1-17</v>
          </cell>
          <cell r="K21">
            <v>23743</v>
          </cell>
        </row>
        <row r="22">
          <cell r="J22" t="str">
            <v>PP 1-18</v>
          </cell>
          <cell r="K22">
            <v>22343</v>
          </cell>
        </row>
        <row r="23">
          <cell r="J23" t="str">
            <v>PP 1-19</v>
          </cell>
          <cell r="K23">
            <v>21964</v>
          </cell>
        </row>
        <row r="24">
          <cell r="J24" t="str">
            <v>PP 1-20</v>
          </cell>
          <cell r="K24">
            <v>20436</v>
          </cell>
        </row>
        <row r="25">
          <cell r="J25" t="str">
            <v>PP 1-21</v>
          </cell>
          <cell r="K25">
            <v>19970</v>
          </cell>
        </row>
        <row r="26">
          <cell r="J26" t="str">
            <v>PP 1-22</v>
          </cell>
          <cell r="K26">
            <v>19363</v>
          </cell>
        </row>
        <row r="27">
          <cell r="J27" t="str">
            <v>PP 1-23</v>
          </cell>
          <cell r="K27">
            <v>20431</v>
          </cell>
        </row>
        <row r="28">
          <cell r="J28" t="str">
            <v>PP 1-24</v>
          </cell>
          <cell r="K28">
            <v>55663</v>
          </cell>
        </row>
        <row r="29">
          <cell r="J29" t="str">
            <v>PP 1-25</v>
          </cell>
          <cell r="K29">
            <v>40714</v>
          </cell>
        </row>
        <row r="30">
          <cell r="J30" t="str">
            <v>PP 1-26</v>
          </cell>
          <cell r="K30">
            <v>39700</v>
          </cell>
        </row>
        <row r="31">
          <cell r="J31" t="str">
            <v>PP 2-01</v>
          </cell>
          <cell r="K31">
            <v>30701</v>
          </cell>
        </row>
        <row r="32">
          <cell r="J32" t="str">
            <v>PP 2-02</v>
          </cell>
          <cell r="K32">
            <v>29248</v>
          </cell>
        </row>
        <row r="33">
          <cell r="J33" t="str">
            <v>PP 2-03</v>
          </cell>
          <cell r="K33">
            <v>27989</v>
          </cell>
        </row>
        <row r="34">
          <cell r="J34" t="str">
            <v>PP 2-04</v>
          </cell>
          <cell r="K34">
            <v>26570</v>
          </cell>
        </row>
        <row r="35">
          <cell r="J35" t="str">
            <v>PP 2-05</v>
          </cell>
          <cell r="K35">
            <v>25806</v>
          </cell>
        </row>
        <row r="36">
          <cell r="J36" t="str">
            <v>PP 2-06</v>
          </cell>
          <cell r="K36">
            <v>24630</v>
          </cell>
        </row>
        <row r="37">
          <cell r="J37" t="str">
            <v>PP 2-07</v>
          </cell>
          <cell r="K37">
            <v>23054</v>
          </cell>
        </row>
        <row r="38">
          <cell r="J38" t="str">
            <v>PP 2-08</v>
          </cell>
          <cell r="K38">
            <v>21993</v>
          </cell>
        </row>
        <row r="39">
          <cell r="J39" t="str">
            <v>PP 2-09</v>
          </cell>
          <cell r="K39">
            <v>20910</v>
          </cell>
        </row>
        <row r="40">
          <cell r="J40" t="str">
            <v>PP 2-10</v>
          </cell>
          <cell r="K40">
            <v>20051</v>
          </cell>
        </row>
        <row r="41">
          <cell r="J41" t="str">
            <v>PP 2-11</v>
          </cell>
          <cell r="K41">
            <v>18158</v>
          </cell>
        </row>
        <row r="42">
          <cell r="J42" t="str">
            <v>PP 2-12</v>
          </cell>
          <cell r="K42">
            <v>17374</v>
          </cell>
        </row>
        <row r="43">
          <cell r="J43" t="str">
            <v>PP 2-13</v>
          </cell>
          <cell r="K43">
            <v>15406</v>
          </cell>
        </row>
        <row r="44">
          <cell r="J44" t="str">
            <v>PP 2-14</v>
          </cell>
          <cell r="K44">
            <v>14697</v>
          </cell>
        </row>
        <row r="45">
          <cell r="J45" t="str">
            <v>PP 2-15</v>
          </cell>
          <cell r="K45">
            <v>16767</v>
          </cell>
        </row>
        <row r="46">
          <cell r="J46" t="str">
            <v>PP 2-16</v>
          </cell>
          <cell r="K46">
            <v>15182</v>
          </cell>
        </row>
        <row r="47">
          <cell r="J47" t="str">
            <v>PP 2-17</v>
          </cell>
          <cell r="K47">
            <v>14454</v>
          </cell>
        </row>
        <row r="48">
          <cell r="J48" t="str">
            <v>PP 2-18</v>
          </cell>
          <cell r="K48">
            <v>13030</v>
          </cell>
        </row>
        <row r="49">
          <cell r="J49" t="str">
            <v>PP 2-19</v>
          </cell>
          <cell r="K49">
            <v>12181</v>
          </cell>
        </row>
        <row r="50">
          <cell r="J50" t="str">
            <v>PP 2-20</v>
          </cell>
          <cell r="K50">
            <v>10838</v>
          </cell>
        </row>
        <row r="51">
          <cell r="J51" t="str">
            <v>PP 2-21</v>
          </cell>
          <cell r="K51">
            <v>9625</v>
          </cell>
        </row>
        <row r="52">
          <cell r="J52" t="str">
            <v>PP 2-22</v>
          </cell>
          <cell r="K52">
            <v>9018</v>
          </cell>
        </row>
        <row r="53">
          <cell r="J53" t="str">
            <v>PP 2-23</v>
          </cell>
          <cell r="K53">
            <v>7676</v>
          </cell>
        </row>
        <row r="54">
          <cell r="J54" t="str">
            <v>PP 2-24</v>
          </cell>
          <cell r="K54">
            <v>7190</v>
          </cell>
        </row>
        <row r="55">
          <cell r="J55" t="str">
            <v>PP 2-25</v>
          </cell>
          <cell r="K55">
            <v>6463</v>
          </cell>
        </row>
        <row r="56">
          <cell r="J56" t="str">
            <v>PP 2-26</v>
          </cell>
          <cell r="K56">
            <v>4031</v>
          </cell>
        </row>
        <row r="57">
          <cell r="J57" t="str">
            <v>PP 2-27</v>
          </cell>
          <cell r="K57">
            <v>4311</v>
          </cell>
        </row>
        <row r="58">
          <cell r="J58" t="str">
            <v>PP 2-28</v>
          </cell>
          <cell r="K58">
            <v>5289</v>
          </cell>
        </row>
        <row r="59">
          <cell r="J59" t="str">
            <v>PP 2-29</v>
          </cell>
          <cell r="K59">
            <v>3060</v>
          </cell>
        </row>
        <row r="60">
          <cell r="J60" t="str">
            <v>PP 2-30</v>
          </cell>
          <cell r="K60">
            <v>3582</v>
          </cell>
        </row>
        <row r="61">
          <cell r="J61" t="str">
            <v>PP 2-31</v>
          </cell>
          <cell r="K61">
            <v>2847</v>
          </cell>
        </row>
        <row r="62">
          <cell r="J62" t="str">
            <v>PP 2-32</v>
          </cell>
          <cell r="K62">
            <v>2402</v>
          </cell>
        </row>
        <row r="63">
          <cell r="J63" t="str">
            <v>PP 2-33</v>
          </cell>
          <cell r="K63">
            <v>30701</v>
          </cell>
        </row>
        <row r="64">
          <cell r="J64" t="str">
            <v>PP 2-34</v>
          </cell>
          <cell r="K64">
            <v>29248</v>
          </cell>
        </row>
        <row r="65">
          <cell r="J65" t="str">
            <v>PP 2-35</v>
          </cell>
          <cell r="K65">
            <v>27989</v>
          </cell>
        </row>
        <row r="66">
          <cell r="J66" t="str">
            <v>PP 2-36</v>
          </cell>
          <cell r="K66">
            <v>26570</v>
          </cell>
        </row>
        <row r="67">
          <cell r="J67" t="str">
            <v>PP 2-37</v>
          </cell>
          <cell r="K67">
            <v>25806</v>
          </cell>
        </row>
        <row r="68">
          <cell r="J68" t="str">
            <v>PP 2-38</v>
          </cell>
          <cell r="K68">
            <v>24630</v>
          </cell>
        </row>
        <row r="69">
          <cell r="J69" t="str">
            <v>PP 2-39</v>
          </cell>
          <cell r="K69">
            <v>23054</v>
          </cell>
        </row>
        <row r="70">
          <cell r="J70" t="str">
            <v>PP 3-01</v>
          </cell>
          <cell r="K70">
            <v>3029</v>
          </cell>
        </row>
        <row r="71">
          <cell r="J71" t="str">
            <v>PP 3-02</v>
          </cell>
          <cell r="K71">
            <v>3081</v>
          </cell>
        </row>
        <row r="72">
          <cell r="J72" t="str">
            <v>PP 4-01</v>
          </cell>
          <cell r="K72">
            <v>41302</v>
          </cell>
        </row>
        <row r="73">
          <cell r="J73" t="str">
            <v>PP 4-02</v>
          </cell>
          <cell r="K73">
            <v>46352</v>
          </cell>
        </row>
        <row r="74">
          <cell r="J74" t="str">
            <v>WPP 1-01</v>
          </cell>
          <cell r="K74">
            <v>55663</v>
          </cell>
        </row>
        <row r="75">
          <cell r="J75" t="str">
            <v>WPP 1-02</v>
          </cell>
          <cell r="K75">
            <v>51896</v>
          </cell>
        </row>
        <row r="76">
          <cell r="J76" t="str">
            <v>WPP 1-03</v>
          </cell>
          <cell r="K76">
            <v>50612</v>
          </cell>
        </row>
        <row r="77">
          <cell r="J77" t="str">
            <v>WPP 1-04</v>
          </cell>
          <cell r="K77">
            <v>48288</v>
          </cell>
        </row>
        <row r="78">
          <cell r="J78" t="str">
            <v>WPP 1-05</v>
          </cell>
          <cell r="K78">
            <v>47246</v>
          </cell>
        </row>
        <row r="79">
          <cell r="J79" t="str">
            <v>WPP 1-06</v>
          </cell>
          <cell r="K79">
            <v>44481</v>
          </cell>
        </row>
        <row r="80">
          <cell r="J80" t="str">
            <v>WPP 1-07</v>
          </cell>
          <cell r="K80">
            <v>43473</v>
          </cell>
        </row>
        <row r="81">
          <cell r="J81" t="str">
            <v>WPP 1-08</v>
          </cell>
          <cell r="K81">
            <v>40714</v>
          </cell>
        </row>
        <row r="82">
          <cell r="J82" t="str">
            <v>WPP 1-09</v>
          </cell>
          <cell r="K82">
            <v>39700</v>
          </cell>
        </row>
        <row r="83">
          <cell r="J83" t="str">
            <v>WPP 1-10</v>
          </cell>
          <cell r="K83">
            <v>37106</v>
          </cell>
        </row>
        <row r="84">
          <cell r="J84" t="str">
            <v>WPP 1-11</v>
          </cell>
          <cell r="K84">
            <v>36335</v>
          </cell>
        </row>
        <row r="85">
          <cell r="J85" t="str">
            <v>WPP 1-12</v>
          </cell>
          <cell r="K85">
            <v>32458</v>
          </cell>
        </row>
        <row r="86">
          <cell r="J86" t="str">
            <v>WPP 1-13</v>
          </cell>
          <cell r="K86">
            <v>31721</v>
          </cell>
        </row>
        <row r="87">
          <cell r="J87" t="str">
            <v>WPP 1-14</v>
          </cell>
          <cell r="K87">
            <v>28892</v>
          </cell>
        </row>
        <row r="88">
          <cell r="J88" t="str">
            <v>WPP 1-15</v>
          </cell>
          <cell r="K88">
            <v>28316</v>
          </cell>
        </row>
        <row r="89">
          <cell r="J89" t="str">
            <v>WPP 1-16</v>
          </cell>
          <cell r="K89">
            <v>24244</v>
          </cell>
        </row>
        <row r="90">
          <cell r="J90" t="str">
            <v>WPP 1-17</v>
          </cell>
          <cell r="K90">
            <v>23743</v>
          </cell>
        </row>
        <row r="91">
          <cell r="J91" t="str">
            <v>WPP 1-18</v>
          </cell>
          <cell r="K91">
            <v>22343</v>
          </cell>
        </row>
        <row r="92">
          <cell r="J92" t="str">
            <v>WPP 1-19</v>
          </cell>
          <cell r="K92">
            <v>21964</v>
          </cell>
        </row>
        <row r="93">
          <cell r="J93" t="str">
            <v>WPP 1-20</v>
          </cell>
          <cell r="K93">
            <v>20436</v>
          </cell>
        </row>
        <row r="94">
          <cell r="J94" t="str">
            <v>WPP 1-21</v>
          </cell>
          <cell r="K94">
            <v>19970</v>
          </cell>
        </row>
        <row r="95">
          <cell r="J95" t="str">
            <v>WPP 1-22</v>
          </cell>
          <cell r="K95">
            <v>19363</v>
          </cell>
        </row>
        <row r="96">
          <cell r="J96" t="str">
            <v>WPP 1-23</v>
          </cell>
          <cell r="K96">
            <v>20431</v>
          </cell>
        </row>
        <row r="97">
          <cell r="J97" t="str">
            <v>WPP 1-24</v>
          </cell>
          <cell r="K97">
            <v>55663</v>
          </cell>
        </row>
        <row r="98">
          <cell r="J98" t="str">
            <v>WPP 1-25</v>
          </cell>
          <cell r="K98">
            <v>40714</v>
          </cell>
        </row>
        <row r="99">
          <cell r="J99" t="str">
            <v>WPP 1-26</v>
          </cell>
          <cell r="K99">
            <v>39700</v>
          </cell>
        </row>
        <row r="100">
          <cell r="J100" t="str">
            <v>WPP 2-01</v>
          </cell>
          <cell r="K100">
            <v>30701</v>
          </cell>
        </row>
        <row r="101">
          <cell r="J101" t="str">
            <v>WPP 2-02</v>
          </cell>
          <cell r="K101">
            <v>29248</v>
          </cell>
        </row>
        <row r="102">
          <cell r="J102" t="str">
            <v>WPP 2-03</v>
          </cell>
          <cell r="K102">
            <v>27989</v>
          </cell>
        </row>
        <row r="103">
          <cell r="J103" t="str">
            <v>WPP 2-04</v>
          </cell>
          <cell r="K103">
            <v>26570</v>
          </cell>
        </row>
        <row r="104">
          <cell r="J104" t="str">
            <v>WPP 2-05</v>
          </cell>
          <cell r="K104">
            <v>25806</v>
          </cell>
        </row>
        <row r="105">
          <cell r="J105" t="str">
            <v>WPP 2-06</v>
          </cell>
          <cell r="K105">
            <v>24630</v>
          </cell>
        </row>
        <row r="106">
          <cell r="J106" t="str">
            <v>WPP 2-07</v>
          </cell>
          <cell r="K106">
            <v>23054</v>
          </cell>
        </row>
        <row r="107">
          <cell r="J107" t="str">
            <v>WPP 2-08</v>
          </cell>
          <cell r="K107">
            <v>21993</v>
          </cell>
        </row>
        <row r="108">
          <cell r="J108" t="str">
            <v>WPP 2-09</v>
          </cell>
          <cell r="K108">
            <v>20910</v>
          </cell>
        </row>
        <row r="109">
          <cell r="J109" t="str">
            <v>WPP 2-10</v>
          </cell>
          <cell r="K109">
            <v>20051</v>
          </cell>
        </row>
        <row r="110">
          <cell r="J110" t="str">
            <v>WPP 2-11</v>
          </cell>
          <cell r="K110">
            <v>18158</v>
          </cell>
        </row>
        <row r="111">
          <cell r="J111" t="str">
            <v>WPP 2-12</v>
          </cell>
          <cell r="K111">
            <v>17374</v>
          </cell>
        </row>
        <row r="112">
          <cell r="J112" t="str">
            <v>WPP 2-13</v>
          </cell>
          <cell r="K112">
            <v>15406</v>
          </cell>
        </row>
        <row r="113">
          <cell r="J113" t="str">
            <v>WPP 2-14</v>
          </cell>
          <cell r="K113">
            <v>14697</v>
          </cell>
        </row>
        <row r="114">
          <cell r="J114" t="str">
            <v>WPP 2-15</v>
          </cell>
          <cell r="K114">
            <v>16767</v>
          </cell>
        </row>
        <row r="115">
          <cell r="J115" t="str">
            <v>WPP 2-16</v>
          </cell>
          <cell r="K115">
            <v>15182</v>
          </cell>
        </row>
        <row r="116">
          <cell r="J116" t="str">
            <v>WPP 2-17</v>
          </cell>
          <cell r="K116">
            <v>14454</v>
          </cell>
        </row>
        <row r="117">
          <cell r="J117" t="str">
            <v>WPP 2-18</v>
          </cell>
          <cell r="K117">
            <v>13030</v>
          </cell>
        </row>
        <row r="118">
          <cell r="J118" t="str">
            <v>WPP 2-19</v>
          </cell>
          <cell r="K118">
            <v>12181</v>
          </cell>
        </row>
        <row r="119">
          <cell r="J119" t="str">
            <v>WPP 2-20</v>
          </cell>
          <cell r="K119">
            <v>10838</v>
          </cell>
        </row>
        <row r="120">
          <cell r="J120" t="str">
            <v>WPP 2-21</v>
          </cell>
          <cell r="K120">
            <v>9625</v>
          </cell>
        </row>
        <row r="121">
          <cell r="J121" t="str">
            <v>WPP 2-22</v>
          </cell>
          <cell r="K121">
            <v>9018</v>
          </cell>
        </row>
        <row r="122">
          <cell r="J122" t="str">
            <v>WPP 2-23</v>
          </cell>
          <cell r="K122">
            <v>7676</v>
          </cell>
        </row>
        <row r="123">
          <cell r="J123" t="str">
            <v>WPP 2-24</v>
          </cell>
          <cell r="K123">
            <v>7190</v>
          </cell>
        </row>
        <row r="124">
          <cell r="J124" t="str">
            <v>WPP 2-25</v>
          </cell>
          <cell r="K124">
            <v>6463</v>
          </cell>
        </row>
        <row r="125">
          <cell r="J125" t="str">
            <v>WPP 2-26</v>
          </cell>
          <cell r="K125">
            <v>4031</v>
          </cell>
        </row>
        <row r="126">
          <cell r="J126" t="str">
            <v>WPP 2-27</v>
          </cell>
          <cell r="K126">
            <v>4311</v>
          </cell>
        </row>
        <row r="127">
          <cell r="J127" t="str">
            <v>WPP 2-28</v>
          </cell>
          <cell r="K127">
            <v>5289</v>
          </cell>
        </row>
        <row r="128">
          <cell r="J128" t="str">
            <v>WPP 2-29</v>
          </cell>
          <cell r="K128">
            <v>3060</v>
          </cell>
        </row>
        <row r="129">
          <cell r="J129" t="str">
            <v>WPP 2-30</v>
          </cell>
          <cell r="K129">
            <v>3582</v>
          </cell>
        </row>
        <row r="130">
          <cell r="J130" t="str">
            <v>WPP 2-31</v>
          </cell>
          <cell r="K130">
            <v>2847</v>
          </cell>
        </row>
        <row r="131">
          <cell r="J131" t="str">
            <v>WPP 2-32</v>
          </cell>
          <cell r="K131">
            <v>2402</v>
          </cell>
        </row>
        <row r="132">
          <cell r="J132" t="str">
            <v>WPP 2-33</v>
          </cell>
          <cell r="K132">
            <v>30701</v>
          </cell>
        </row>
        <row r="133">
          <cell r="J133" t="str">
            <v>WPP 2-34</v>
          </cell>
          <cell r="K133">
            <v>29248</v>
          </cell>
        </row>
        <row r="134">
          <cell r="J134" t="str">
            <v>WPP 2-35</v>
          </cell>
          <cell r="K134">
            <v>27989</v>
          </cell>
        </row>
        <row r="135">
          <cell r="J135" t="str">
            <v>WPP 2-36</v>
          </cell>
          <cell r="K135">
            <v>26570</v>
          </cell>
        </row>
        <row r="136">
          <cell r="J136" t="str">
            <v>WPP 2-37</v>
          </cell>
          <cell r="K136">
            <v>25806</v>
          </cell>
        </row>
        <row r="137">
          <cell r="J137" t="str">
            <v>WPP 2-38</v>
          </cell>
          <cell r="K137">
            <v>24630</v>
          </cell>
        </row>
        <row r="138">
          <cell r="J138" t="str">
            <v>WPP 2-39</v>
          </cell>
          <cell r="K138">
            <v>23054</v>
          </cell>
        </row>
        <row r="139">
          <cell r="J139" t="str">
            <v>WPP 4-01</v>
          </cell>
          <cell r="K139">
            <v>41302</v>
          </cell>
        </row>
        <row r="140">
          <cell r="J140" t="str">
            <v>WPP 4-02</v>
          </cell>
          <cell r="K140">
            <v>46352</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77.xml><?xml version="1.0" encoding="utf-8"?>
<externalLink xmlns="http://schemas.openxmlformats.org/spreadsheetml/2006/main">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노임"/>
      <sheetName val="입찰안"/>
      <sheetName val="코드표"/>
      <sheetName val="설-원가"/>
      <sheetName val="원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78.xml><?xml version="1.0" encoding="utf-8"?>
<externalLink xmlns="http://schemas.openxmlformats.org/spreadsheetml/2006/main">
  <externalBook xmlns:r="http://schemas.openxmlformats.org/officeDocument/2006/relationships" r:id="rId1">
    <sheetNames>
      <sheetName val="Tool"/>
      <sheetName val="그림"/>
      <sheetName val="조건"/>
      <sheetName val="단가"/>
      <sheetName val="일위"/>
      <sheetName val="결과"/>
      <sheetName val="부자재"/>
    </sheetNames>
    <sheetDataSet>
      <sheetData sheetId="0" refreshError="1"/>
      <sheetData sheetId="1" refreshError="1">
        <row r="1">
          <cell r="A1" t="str">
            <v>2대칭창(BA1)</v>
          </cell>
        </row>
        <row r="2">
          <cell r="A2" t="str">
            <v>3비대칭창(BA1)</v>
          </cell>
        </row>
        <row r="3">
          <cell r="A3" t="str">
            <v>2대칭창(BA2)</v>
          </cell>
        </row>
        <row r="4">
          <cell r="A4" t="str">
            <v>3비대칭창(BA2)</v>
          </cell>
        </row>
        <row r="5">
          <cell r="A5" t="str">
            <v>고정창</v>
          </cell>
        </row>
      </sheetData>
      <sheetData sheetId="2"/>
      <sheetData sheetId="3" refreshError="1"/>
      <sheetData sheetId="4"/>
      <sheetData sheetId="5" refreshError="1"/>
      <sheetData sheetId="6" refreshError="1"/>
    </sheetDataSet>
  </externalBook>
</externalLink>
</file>

<file path=xl/externalLinks/externalLink79.xml><?xml version="1.0" encoding="utf-8"?>
<externalLink xmlns="http://schemas.openxmlformats.org/spreadsheetml/2006/main">
  <externalBook xmlns:r="http://schemas.openxmlformats.org/officeDocument/2006/relationships" r:id="rId1">
    <sheetNames>
      <sheetName val="코드"/>
      <sheetName val="공통가설"/>
      <sheetName val="간접비계산"/>
      <sheetName val="그림"/>
      <sheetName val="터파기및재료"/>
      <sheetName val="실행철강하도"/>
    </sheetNames>
    <sheetDataSet>
      <sheetData sheetId="0" refreshError="1">
        <row r="3">
          <cell r="B3" t="str">
            <v>LL004</v>
          </cell>
          <cell r="C3" t="str">
            <v>건축목공</v>
          </cell>
          <cell r="E3" t="str">
            <v>인</v>
          </cell>
          <cell r="F3">
            <v>0</v>
          </cell>
          <cell r="G3">
            <v>69710</v>
          </cell>
        </row>
        <row r="4">
          <cell r="B4" t="str">
            <v>LL006</v>
          </cell>
          <cell r="C4" t="str">
            <v>창호목공</v>
          </cell>
          <cell r="D4" t="str">
            <v/>
          </cell>
          <cell r="E4" t="str">
            <v>인</v>
          </cell>
          <cell r="F4">
            <v>0</v>
          </cell>
          <cell r="G4">
            <v>65138</v>
          </cell>
        </row>
        <row r="5">
          <cell r="B5" t="str">
            <v>LL023</v>
          </cell>
          <cell r="C5" t="str">
            <v>조적공</v>
          </cell>
          <cell r="E5" t="str">
            <v>인</v>
          </cell>
          <cell r="F5">
            <v>0</v>
          </cell>
          <cell r="G5">
            <v>66437</v>
          </cell>
        </row>
        <row r="6">
          <cell r="B6" t="str">
            <v>LL099</v>
          </cell>
          <cell r="C6" t="str">
            <v>보통인부</v>
          </cell>
          <cell r="E6" t="str">
            <v>인</v>
          </cell>
          <cell r="F6">
            <v>0</v>
          </cell>
          <cell r="G6">
            <v>35932</v>
          </cell>
        </row>
        <row r="7">
          <cell r="B7" t="str">
            <v>LL133</v>
          </cell>
          <cell r="C7" t="str">
            <v>유리공</v>
          </cell>
          <cell r="E7" t="str">
            <v>인</v>
          </cell>
          <cell r="F7">
            <v>0</v>
          </cell>
          <cell r="G7">
            <v>65935</v>
          </cell>
        </row>
        <row r="8">
          <cell r="B8" t="str">
            <v>MBA14</v>
          </cell>
          <cell r="C8" t="str">
            <v>이형철근</v>
          </cell>
          <cell r="D8" t="str">
            <v>D19</v>
          </cell>
          <cell r="E8" t="str">
            <v>M</v>
          </cell>
          <cell r="F8">
            <v>269298</v>
          </cell>
          <cell r="G8">
            <v>0</v>
          </cell>
        </row>
        <row r="9">
          <cell r="B9" t="str">
            <v>MBC02</v>
          </cell>
          <cell r="C9" t="str">
            <v>원형철근</v>
          </cell>
          <cell r="D9" t="str">
            <v>9MM</v>
          </cell>
          <cell r="E9" t="str">
            <v>M</v>
          </cell>
          <cell r="F9">
            <v>300000</v>
          </cell>
          <cell r="G9">
            <v>0</v>
          </cell>
        </row>
        <row r="10">
          <cell r="B10" t="str">
            <v>MCC01</v>
          </cell>
          <cell r="C10" t="str">
            <v>육송각재</v>
          </cell>
          <cell r="E10" t="str">
            <v>M3</v>
          </cell>
          <cell r="F10">
            <v>190528</v>
          </cell>
          <cell r="G10">
            <v>0</v>
          </cell>
        </row>
        <row r="11">
          <cell r="B11" t="str">
            <v>MCE02</v>
          </cell>
          <cell r="C11" t="str">
            <v>라왕각재</v>
          </cell>
          <cell r="E11" t="str">
            <v>M3</v>
          </cell>
          <cell r="F11">
            <v>389221</v>
          </cell>
          <cell r="G11">
            <v>0</v>
          </cell>
        </row>
        <row r="12">
          <cell r="B12" t="str">
            <v>MCE04</v>
          </cell>
          <cell r="C12" t="str">
            <v>라왕각재</v>
          </cell>
          <cell r="D12" t="str">
            <v>증기건조목</v>
          </cell>
          <cell r="E12" t="str">
            <v>M3</v>
          </cell>
          <cell r="F12">
            <v>779700</v>
          </cell>
          <cell r="G12">
            <v>0</v>
          </cell>
        </row>
        <row r="13">
          <cell r="B13" t="str">
            <v>MCH13</v>
          </cell>
          <cell r="C13" t="str">
            <v>합판</v>
          </cell>
          <cell r="D13" t="str">
            <v>T15mm</v>
          </cell>
          <cell r="E13" t="str">
            <v>M2</v>
          </cell>
          <cell r="F13">
            <v>18000</v>
          </cell>
          <cell r="G13">
            <v>0</v>
          </cell>
        </row>
        <row r="14">
          <cell r="B14" t="str">
            <v>MCH27</v>
          </cell>
          <cell r="C14" t="str">
            <v>합판</v>
          </cell>
          <cell r="D14" t="str">
            <v>12mm</v>
          </cell>
          <cell r="E14" t="str">
            <v>M2</v>
          </cell>
          <cell r="F14">
            <v>15500</v>
          </cell>
          <cell r="G14">
            <v>0</v>
          </cell>
        </row>
        <row r="15">
          <cell r="B15" t="str">
            <v>MDA02</v>
          </cell>
          <cell r="C15" t="str">
            <v>앵글</v>
          </cell>
          <cell r="D15" t="str">
            <v>L-30X30X3</v>
          </cell>
          <cell r="E15" t="str">
            <v>M</v>
          </cell>
          <cell r="F15">
            <v>297</v>
          </cell>
          <cell r="G15">
            <v>0</v>
          </cell>
        </row>
        <row r="16">
          <cell r="B16" t="str">
            <v>MDA64</v>
          </cell>
          <cell r="C16" t="str">
            <v>ㄷ형강</v>
          </cell>
          <cell r="D16" t="str">
            <v>35X35X2.3</v>
          </cell>
          <cell r="E16" t="str">
            <v>M</v>
          </cell>
          <cell r="F16">
            <v>320</v>
          </cell>
        </row>
        <row r="17">
          <cell r="B17" t="str">
            <v>MDA71</v>
          </cell>
          <cell r="C17" t="str">
            <v>I형강</v>
          </cell>
          <cell r="D17" t="str">
            <v>150X75X5.5X9.5</v>
          </cell>
          <cell r="E17" t="str">
            <v>M</v>
          </cell>
          <cell r="F17">
            <v>370</v>
          </cell>
          <cell r="G17">
            <v>0</v>
          </cell>
        </row>
        <row r="18">
          <cell r="B18" t="str">
            <v>MDAZ2</v>
          </cell>
          <cell r="C18" t="str">
            <v>냉연철판</v>
          </cell>
          <cell r="D18" t="str">
            <v>0.5T</v>
          </cell>
          <cell r="E18" t="str">
            <v>M2</v>
          </cell>
          <cell r="F18">
            <v>421</v>
          </cell>
          <cell r="G18">
            <v>0</v>
          </cell>
        </row>
        <row r="19">
          <cell r="B19" t="str">
            <v>MDC01</v>
          </cell>
          <cell r="C19" t="str">
            <v>열연철판</v>
          </cell>
          <cell r="D19" t="str">
            <v>1.6T</v>
          </cell>
          <cell r="E19" t="str">
            <v>M2</v>
          </cell>
          <cell r="F19">
            <v>268</v>
          </cell>
          <cell r="G19">
            <v>0</v>
          </cell>
        </row>
        <row r="20">
          <cell r="B20" t="str">
            <v>MDC02</v>
          </cell>
          <cell r="C20" t="str">
            <v>열연철판</v>
          </cell>
          <cell r="D20" t="str">
            <v>T2.3mm</v>
          </cell>
          <cell r="E20" t="str">
            <v>M2</v>
          </cell>
          <cell r="F20">
            <v>259</v>
          </cell>
          <cell r="G20">
            <v>0</v>
          </cell>
        </row>
        <row r="21">
          <cell r="B21" t="str">
            <v>MDC10</v>
          </cell>
          <cell r="C21" t="str">
            <v>열연철판</v>
          </cell>
          <cell r="D21" t="str">
            <v>T3.0mm</v>
          </cell>
          <cell r="E21" t="str">
            <v>M2</v>
          </cell>
          <cell r="F21">
            <v>259</v>
          </cell>
          <cell r="G21">
            <v>0</v>
          </cell>
        </row>
        <row r="22">
          <cell r="B22" t="str">
            <v>MDG97</v>
          </cell>
          <cell r="C22" t="str">
            <v>스텐레스판</v>
          </cell>
          <cell r="D22" t="str">
            <v>0.5T</v>
          </cell>
          <cell r="E22" t="str">
            <v>M2</v>
          </cell>
          <cell r="F22">
            <v>19883</v>
          </cell>
          <cell r="G22">
            <v>0</v>
          </cell>
        </row>
        <row r="23">
          <cell r="B23" t="str">
            <v>MDH02</v>
          </cell>
          <cell r="C23" t="str">
            <v>스텐레스판</v>
          </cell>
          <cell r="D23" t="str">
            <v>1.2T</v>
          </cell>
          <cell r="E23" t="str">
            <v>M2</v>
          </cell>
          <cell r="F23">
            <v>40445</v>
          </cell>
          <cell r="G23">
            <v>0</v>
          </cell>
        </row>
        <row r="24">
          <cell r="B24" t="str">
            <v>MDH03</v>
          </cell>
          <cell r="C24" t="str">
            <v>스텐레스판</v>
          </cell>
          <cell r="D24" t="str">
            <v>1.5T</v>
          </cell>
          <cell r="E24" t="str">
            <v>M2</v>
          </cell>
          <cell r="F24">
            <v>47508</v>
          </cell>
          <cell r="G24">
            <v>0</v>
          </cell>
        </row>
        <row r="25">
          <cell r="B25" t="str">
            <v>MDH14</v>
          </cell>
          <cell r="C25" t="str">
            <v>스텐레스헤어라인</v>
          </cell>
          <cell r="D25" t="str">
            <v>THK=1.2</v>
          </cell>
          <cell r="E25" t="str">
            <v>M2</v>
          </cell>
          <cell r="F25">
            <v>24313</v>
          </cell>
          <cell r="G25">
            <v>0</v>
          </cell>
        </row>
        <row r="26">
          <cell r="B26" t="str">
            <v>MDH16</v>
          </cell>
          <cell r="C26" t="str">
            <v>스텐레스판</v>
          </cell>
          <cell r="D26" t="str">
            <v>5mm</v>
          </cell>
          <cell r="E26" t="str">
            <v>M2</v>
          </cell>
          <cell r="F26">
            <v>77119</v>
          </cell>
          <cell r="G26">
            <v>0</v>
          </cell>
        </row>
        <row r="27">
          <cell r="B27" t="str">
            <v>MEB/1</v>
          </cell>
          <cell r="C27" t="str">
            <v>각관</v>
          </cell>
          <cell r="D27" t="str">
            <v>85X50X2.3</v>
          </cell>
          <cell r="E27" t="str">
            <v>M</v>
          </cell>
          <cell r="F27" t="e">
            <v>#N/A</v>
          </cell>
          <cell r="G27">
            <v>0</v>
          </cell>
        </row>
        <row r="28">
          <cell r="B28" t="str">
            <v>MEB/2</v>
          </cell>
          <cell r="C28" t="str">
            <v>각관</v>
          </cell>
          <cell r="D28" t="str">
            <v>27X27X2.3</v>
          </cell>
          <cell r="E28" t="str">
            <v>M</v>
          </cell>
          <cell r="F28" t="e">
            <v>#N/A</v>
          </cell>
          <cell r="G28">
            <v>0</v>
          </cell>
        </row>
        <row r="29">
          <cell r="B29" t="str">
            <v>MEB51</v>
          </cell>
          <cell r="C29" t="str">
            <v>각관</v>
          </cell>
          <cell r="D29" t="str">
            <v>50X50X2.3</v>
          </cell>
          <cell r="E29" t="str">
            <v>M</v>
          </cell>
          <cell r="F29">
            <v>1369</v>
          </cell>
          <cell r="G29">
            <v>0</v>
          </cell>
        </row>
        <row r="30">
          <cell r="B30" t="str">
            <v>MEB53</v>
          </cell>
          <cell r="C30" t="str">
            <v>각관</v>
          </cell>
          <cell r="D30" t="str">
            <v>30X50X2.3</v>
          </cell>
          <cell r="E30" t="str">
            <v>M</v>
          </cell>
          <cell r="F30">
            <v>1074</v>
          </cell>
          <cell r="G30">
            <v>0</v>
          </cell>
        </row>
        <row r="31">
          <cell r="B31" t="str">
            <v>MEB54</v>
          </cell>
          <cell r="C31" t="str">
            <v>각관</v>
          </cell>
          <cell r="D31" t="str">
            <v>40X40X2.3</v>
          </cell>
          <cell r="E31" t="str">
            <v>M</v>
          </cell>
          <cell r="F31">
            <v>1074</v>
          </cell>
          <cell r="G31">
            <v>0</v>
          </cell>
        </row>
        <row r="32">
          <cell r="B32" t="str">
            <v>MF062</v>
          </cell>
          <cell r="C32" t="str">
            <v>메탈스터드</v>
          </cell>
          <cell r="D32" t="str">
            <v>T0.8, 42X32</v>
          </cell>
          <cell r="E32" t="str">
            <v>M</v>
          </cell>
          <cell r="F32" t="e">
            <v>#N/A</v>
          </cell>
          <cell r="G32">
            <v>0</v>
          </cell>
        </row>
        <row r="33">
          <cell r="B33" t="str">
            <v>MFF05</v>
          </cell>
          <cell r="C33" t="str">
            <v>못</v>
          </cell>
          <cell r="D33" t="str">
            <v>3INCH</v>
          </cell>
          <cell r="E33" t="str">
            <v>KG</v>
          </cell>
          <cell r="F33">
            <v>468</v>
          </cell>
          <cell r="G33">
            <v>0</v>
          </cell>
        </row>
        <row r="34">
          <cell r="B34" t="str">
            <v>MFF10</v>
          </cell>
          <cell r="C34" t="str">
            <v>아연도나사못</v>
          </cell>
          <cell r="E34" t="str">
            <v>개</v>
          </cell>
          <cell r="F34">
            <v>3</v>
          </cell>
          <cell r="G34">
            <v>0</v>
          </cell>
        </row>
        <row r="35">
          <cell r="B35" t="str">
            <v>MFM20</v>
          </cell>
          <cell r="C35" t="str">
            <v>볼트</v>
          </cell>
          <cell r="D35" t="str">
            <v>D8X80</v>
          </cell>
          <cell r="E35" t="str">
            <v>개</v>
          </cell>
          <cell r="F35">
            <v>28</v>
          </cell>
          <cell r="G35">
            <v>0</v>
          </cell>
        </row>
        <row r="36">
          <cell r="B36" t="str">
            <v>MFM55</v>
          </cell>
          <cell r="C36" t="str">
            <v>스트롱앙카</v>
          </cell>
          <cell r="D36" t="str">
            <v>D9X80</v>
          </cell>
          <cell r="E36" t="str">
            <v>M</v>
          </cell>
          <cell r="F36">
            <v>43</v>
          </cell>
          <cell r="G36">
            <v>0</v>
          </cell>
        </row>
        <row r="37">
          <cell r="B37" t="str">
            <v>MFO67</v>
          </cell>
          <cell r="C37" t="str">
            <v>보강철물</v>
          </cell>
          <cell r="D37" t="str">
            <v>T1.2, 51X45X25</v>
          </cell>
          <cell r="E37" t="str">
            <v>M</v>
          </cell>
          <cell r="F37">
            <v>1550</v>
          </cell>
          <cell r="G37">
            <v>0</v>
          </cell>
        </row>
        <row r="38">
          <cell r="B38" t="str">
            <v>MFP02</v>
          </cell>
          <cell r="C38" t="str">
            <v>앙카브라켓</v>
          </cell>
          <cell r="E38" t="str">
            <v>개</v>
          </cell>
          <cell r="F38">
            <v>25</v>
          </cell>
          <cell r="G38">
            <v>0</v>
          </cell>
        </row>
        <row r="39">
          <cell r="B39" t="str">
            <v>MFQ01</v>
          </cell>
          <cell r="C39" t="str">
            <v>아연도금스비스</v>
          </cell>
          <cell r="D39" t="str">
            <v>3.5X12</v>
          </cell>
          <cell r="E39" t="str">
            <v>개</v>
          </cell>
          <cell r="F39">
            <v>2</v>
          </cell>
          <cell r="G39">
            <v>0</v>
          </cell>
        </row>
        <row r="40">
          <cell r="B40" t="str">
            <v>MLG02</v>
          </cell>
          <cell r="C40" t="str">
            <v>석고판</v>
          </cell>
          <cell r="D40" t="str">
            <v>T9.5mm</v>
          </cell>
          <cell r="E40" t="str">
            <v>M2</v>
          </cell>
          <cell r="F40">
            <v>1800</v>
          </cell>
          <cell r="G40">
            <v>0</v>
          </cell>
        </row>
        <row r="41">
          <cell r="B41" t="str">
            <v>MLG03</v>
          </cell>
          <cell r="C41" t="str">
            <v>석고판</v>
          </cell>
          <cell r="D41" t="str">
            <v>12.5mm</v>
          </cell>
          <cell r="E41" t="str">
            <v>M2</v>
          </cell>
          <cell r="F41">
            <v>2300</v>
          </cell>
          <cell r="G41">
            <v>0</v>
          </cell>
        </row>
        <row r="42">
          <cell r="B42" t="str">
            <v>MLG07</v>
          </cell>
          <cell r="C42" t="str">
            <v>방수석고보드</v>
          </cell>
          <cell r="D42" t="str">
            <v>12.5mm</v>
          </cell>
          <cell r="E42" t="str">
            <v>M3</v>
          </cell>
          <cell r="F42">
            <v>4400</v>
          </cell>
          <cell r="G42">
            <v>0</v>
          </cell>
        </row>
        <row r="43">
          <cell r="B43" t="str">
            <v>MQI10</v>
          </cell>
          <cell r="C43" t="str">
            <v>강화유리문(틀제외)</v>
          </cell>
          <cell r="D43" t="str">
            <v>900X2100</v>
          </cell>
          <cell r="E43" t="str">
            <v>개소</v>
          </cell>
          <cell r="F43">
            <v>80000</v>
          </cell>
          <cell r="G43">
            <v>0</v>
          </cell>
        </row>
        <row r="44">
          <cell r="B44" t="str">
            <v>MRA01</v>
          </cell>
          <cell r="C44" t="str">
            <v>꼭지정첩</v>
          </cell>
          <cell r="D44" t="str">
            <v>2"</v>
          </cell>
          <cell r="E44" t="str">
            <v>개</v>
          </cell>
          <cell r="F44">
            <v>120</v>
          </cell>
          <cell r="G44">
            <v>0</v>
          </cell>
        </row>
        <row r="45">
          <cell r="B45" t="str">
            <v>MRA23</v>
          </cell>
          <cell r="C45" t="str">
            <v>분체도장고급정첩</v>
          </cell>
          <cell r="D45" t="str">
            <v>KS4IN</v>
          </cell>
          <cell r="E45" t="str">
            <v>개</v>
          </cell>
          <cell r="F45">
            <v>750</v>
          </cell>
          <cell r="G45">
            <v>0</v>
          </cell>
        </row>
        <row r="46">
          <cell r="B46" t="str">
            <v>MRP02</v>
          </cell>
          <cell r="C46" t="str">
            <v>도아로크(스텐)</v>
          </cell>
          <cell r="D46" t="str">
            <v>침실용</v>
          </cell>
          <cell r="E46" t="str">
            <v>조</v>
          </cell>
          <cell r="F46">
            <v>4300</v>
          </cell>
          <cell r="G46">
            <v>0</v>
          </cell>
        </row>
        <row r="47">
          <cell r="B47" t="str">
            <v>MRP04</v>
          </cell>
          <cell r="C47" t="str">
            <v>도아로크(스텐)</v>
          </cell>
          <cell r="D47" t="str">
            <v>통로용</v>
          </cell>
          <cell r="E47" t="str">
            <v>조</v>
          </cell>
          <cell r="F47">
            <v>4000</v>
          </cell>
          <cell r="G47">
            <v>0</v>
          </cell>
        </row>
        <row r="48">
          <cell r="B48" t="str">
            <v>MRP07</v>
          </cell>
          <cell r="C48" t="str">
            <v>도아로크</v>
          </cell>
          <cell r="D48" t="str">
            <v>침실용(칼라수지)</v>
          </cell>
          <cell r="E48" t="str">
            <v>조</v>
          </cell>
          <cell r="F48">
            <v>9000</v>
          </cell>
          <cell r="G48">
            <v>0</v>
          </cell>
        </row>
        <row r="49">
          <cell r="B49" t="str">
            <v>MRS07</v>
          </cell>
          <cell r="C49" t="str">
            <v>스텐레스손잡이(PD)</v>
          </cell>
          <cell r="E49" t="str">
            <v>개</v>
          </cell>
          <cell r="F49">
            <v>800</v>
          </cell>
          <cell r="G49">
            <v>0</v>
          </cell>
        </row>
        <row r="50">
          <cell r="B50" t="str">
            <v>MRS31</v>
          </cell>
          <cell r="C50" t="str">
            <v>가구용손잡이</v>
          </cell>
          <cell r="D50" t="str">
            <v/>
          </cell>
          <cell r="E50" t="str">
            <v>개</v>
          </cell>
          <cell r="F50">
            <v>600</v>
          </cell>
          <cell r="G50">
            <v>0</v>
          </cell>
        </row>
        <row r="51">
          <cell r="B51" t="str">
            <v>MRZ01</v>
          </cell>
          <cell r="C51" t="str">
            <v>자석잠금쇠</v>
          </cell>
          <cell r="D51" t="str">
            <v/>
          </cell>
          <cell r="E51" t="str">
            <v>조</v>
          </cell>
          <cell r="F51">
            <v>160</v>
          </cell>
          <cell r="G51">
            <v>0</v>
          </cell>
        </row>
        <row r="52">
          <cell r="B52" t="str">
            <v>MSC02</v>
          </cell>
          <cell r="C52" t="str">
            <v>스틸도아(방청1회)</v>
          </cell>
          <cell r="E52" t="str">
            <v>M2</v>
          </cell>
          <cell r="F52">
            <v>63190</v>
          </cell>
          <cell r="G52">
            <v>0</v>
          </cell>
        </row>
        <row r="53">
          <cell r="B53" t="str">
            <v>MSC05</v>
          </cell>
          <cell r="C53" t="str">
            <v>착색아연도강판도아</v>
          </cell>
          <cell r="D53" t="str">
            <v>문틀페인트별도</v>
          </cell>
          <cell r="E53" t="str">
            <v>M2</v>
          </cell>
          <cell r="F53">
            <v>43800</v>
          </cell>
          <cell r="G53">
            <v>0</v>
          </cell>
        </row>
        <row r="54">
          <cell r="B54" t="str">
            <v>MSD35</v>
          </cell>
          <cell r="C54" t="str">
            <v>스텐레스후레임</v>
          </cell>
          <cell r="E54" t="str">
            <v>M2</v>
          </cell>
          <cell r="F54">
            <v>70000</v>
          </cell>
          <cell r="G54">
            <v>0</v>
          </cell>
        </row>
        <row r="55">
          <cell r="B55" t="str">
            <v>MSE21</v>
          </cell>
          <cell r="C55" t="str">
            <v>알미늄샷시(칼라2차)</v>
          </cell>
          <cell r="D55" t="str">
            <v>제작및부자재포함</v>
          </cell>
          <cell r="E55" t="str">
            <v>KG</v>
          </cell>
          <cell r="F55">
            <v>4110</v>
          </cell>
          <cell r="G55">
            <v>0</v>
          </cell>
        </row>
        <row r="56">
          <cell r="B56" t="str">
            <v>MSE25</v>
          </cell>
          <cell r="C56" t="str">
            <v>플로로폰알미늄창호</v>
          </cell>
          <cell r="D56" t="str">
            <v>제작및부자재포함</v>
          </cell>
          <cell r="E56" t="str">
            <v>KG</v>
          </cell>
          <cell r="F56">
            <v>5650</v>
          </cell>
          <cell r="G56">
            <v>0</v>
          </cell>
        </row>
        <row r="57">
          <cell r="B57" t="str">
            <v>MTL01</v>
          </cell>
          <cell r="C57" t="str">
            <v>비스</v>
          </cell>
          <cell r="D57" t="str">
            <v>9MM</v>
          </cell>
          <cell r="E57" t="str">
            <v>개</v>
          </cell>
          <cell r="F57">
            <v>2</v>
          </cell>
          <cell r="G57">
            <v>0</v>
          </cell>
        </row>
        <row r="58">
          <cell r="B58" t="str">
            <v>MUA12</v>
          </cell>
          <cell r="C58" t="str">
            <v>스치로폴</v>
          </cell>
          <cell r="D58" t="str">
            <v>T30mm, 4호</v>
          </cell>
          <cell r="E58" t="str">
            <v>M2</v>
          </cell>
          <cell r="F58">
            <v>810</v>
          </cell>
          <cell r="G58">
            <v>0</v>
          </cell>
        </row>
        <row r="59">
          <cell r="B59" t="str">
            <v>MUA52</v>
          </cell>
          <cell r="C59" t="str">
            <v>유리면보온판</v>
          </cell>
          <cell r="D59" t="str">
            <v>2호(24K)50mm</v>
          </cell>
          <cell r="E59" t="str">
            <v>M2</v>
          </cell>
          <cell r="F59">
            <v>1820</v>
          </cell>
          <cell r="G59">
            <v>0</v>
          </cell>
        </row>
        <row r="60">
          <cell r="B60" t="str">
            <v>MUA53</v>
          </cell>
          <cell r="C60" t="str">
            <v>유리면보온판</v>
          </cell>
          <cell r="D60" t="str">
            <v>2호(24K)30mm</v>
          </cell>
          <cell r="E60" t="str">
            <v>M2</v>
          </cell>
          <cell r="F60">
            <v>1092</v>
          </cell>
          <cell r="G60">
            <v>0</v>
          </cell>
        </row>
        <row r="61">
          <cell r="B61" t="str">
            <v>MUA54</v>
          </cell>
          <cell r="C61" t="str">
            <v>유리면보온판</v>
          </cell>
          <cell r="D61" t="str">
            <v>2호(24K)40mm</v>
          </cell>
          <cell r="E61" t="str">
            <v>M2</v>
          </cell>
          <cell r="F61">
            <v>1456</v>
          </cell>
          <cell r="G61">
            <v>0</v>
          </cell>
        </row>
        <row r="62">
          <cell r="B62" t="str">
            <v>MUA55</v>
          </cell>
          <cell r="C62" t="str">
            <v>유리면보온판</v>
          </cell>
          <cell r="D62" t="str">
            <v>2호(24K)70mm</v>
          </cell>
          <cell r="E62" t="str">
            <v>M2</v>
          </cell>
          <cell r="F62">
            <v>2548</v>
          </cell>
          <cell r="G62">
            <v>0</v>
          </cell>
        </row>
        <row r="63">
          <cell r="B63" t="str">
            <v>MUG11</v>
          </cell>
          <cell r="C63" t="str">
            <v>P.P접착테이프</v>
          </cell>
          <cell r="D63" t="str">
            <v>W=50</v>
          </cell>
          <cell r="E63" t="str">
            <v>M</v>
          </cell>
          <cell r="F63">
            <v>12</v>
          </cell>
          <cell r="G63">
            <v>0</v>
          </cell>
        </row>
        <row r="64">
          <cell r="B64" t="str">
            <v>MWI01</v>
          </cell>
          <cell r="C64" t="str">
            <v>분체정전도장임가공비</v>
          </cell>
          <cell r="E64" t="str">
            <v>M</v>
          </cell>
          <cell r="F64">
            <v>3500</v>
          </cell>
          <cell r="G64">
            <v>0</v>
          </cell>
        </row>
        <row r="65">
          <cell r="B65" t="str">
            <v>MWT24</v>
          </cell>
          <cell r="C65" t="str">
            <v>HONEY COMB</v>
          </cell>
          <cell r="E65" t="str">
            <v>M2</v>
          </cell>
          <cell r="F65">
            <v>420</v>
          </cell>
          <cell r="G65">
            <v>0</v>
          </cell>
        </row>
        <row r="66">
          <cell r="B66" t="str">
            <v>MWU01</v>
          </cell>
          <cell r="C66" t="str">
            <v>화목대</v>
          </cell>
          <cell r="E66" t="str">
            <v>M3</v>
          </cell>
          <cell r="F66">
            <v>4200</v>
          </cell>
          <cell r="G66">
            <v>0</v>
          </cell>
        </row>
        <row r="67">
          <cell r="B67" t="str">
            <v>MWV01</v>
          </cell>
          <cell r="C67" t="str">
            <v>고철</v>
          </cell>
          <cell r="D67" t="str">
            <v>감</v>
          </cell>
          <cell r="E67" t="str">
            <v>톤</v>
          </cell>
          <cell r="F67">
            <v>81000</v>
          </cell>
          <cell r="G67">
            <v>0</v>
          </cell>
        </row>
        <row r="68">
          <cell r="B68" t="str">
            <v>MX001</v>
          </cell>
          <cell r="C68" t="str">
            <v>AL.SHEET</v>
          </cell>
          <cell r="D68" t="str">
            <v>T3mm, 불소수지코팅</v>
          </cell>
          <cell r="E68" t="str">
            <v>M2</v>
          </cell>
          <cell r="F68">
            <v>22230.902777777781</v>
          </cell>
          <cell r="G68">
            <v>0</v>
          </cell>
        </row>
        <row r="69">
          <cell r="B69" t="str">
            <v>MX002</v>
          </cell>
          <cell r="C69" t="str">
            <v>폴리카보네이트시트</v>
          </cell>
          <cell r="D69" t="str">
            <v>T4.5mm, 칼라</v>
          </cell>
          <cell r="E69" t="str">
            <v>M2</v>
          </cell>
          <cell r="F69">
            <v>33500</v>
          </cell>
          <cell r="G69">
            <v>0</v>
          </cell>
        </row>
        <row r="70">
          <cell r="B70" t="str">
            <v>MX003</v>
          </cell>
          <cell r="C70" t="str">
            <v>폴리카보네이트시트</v>
          </cell>
          <cell r="D70" t="str">
            <v>T6mm, 칼라</v>
          </cell>
          <cell r="E70" t="str">
            <v>M2</v>
          </cell>
          <cell r="F70">
            <v>48000</v>
          </cell>
          <cell r="G70">
            <v>0</v>
          </cell>
        </row>
        <row r="71">
          <cell r="B71" t="str">
            <v>MX004</v>
          </cell>
          <cell r="C71" t="str">
            <v>AL(불소수지)</v>
          </cell>
          <cell r="D71" t="str">
            <v>ㅁ60X40X2.3T</v>
          </cell>
          <cell r="E71" t="str">
            <v>M</v>
          </cell>
          <cell r="F71">
            <v>7069.2800000000007</v>
          </cell>
          <cell r="G71">
            <v>0</v>
          </cell>
        </row>
        <row r="72">
          <cell r="B72" t="str">
            <v>UE/55</v>
          </cell>
          <cell r="C72" t="str">
            <v>반자돌림설치</v>
          </cell>
          <cell r="D72" t="str">
            <v>35X35</v>
          </cell>
          <cell r="E72" t="str">
            <v>M</v>
          </cell>
          <cell r="F72">
            <v>0</v>
          </cell>
          <cell r="G72">
            <v>0</v>
          </cell>
        </row>
        <row r="73">
          <cell r="B73" t="str">
            <v>UE011</v>
          </cell>
          <cell r="C73" t="str">
            <v>목재방부재칠</v>
          </cell>
          <cell r="D73" t="str">
            <v/>
          </cell>
          <cell r="E73" t="str">
            <v>M2</v>
          </cell>
          <cell r="F73">
            <v>91</v>
          </cell>
          <cell r="G73">
            <v>1072</v>
          </cell>
        </row>
        <row r="74">
          <cell r="B74" t="str">
            <v>UE021</v>
          </cell>
          <cell r="C74" t="str">
            <v>씰링재충진</v>
          </cell>
          <cell r="D74" t="str">
            <v>실리콘계 ㅁ10X10</v>
          </cell>
          <cell r="E74" t="str">
            <v>M2</v>
          </cell>
          <cell r="F74">
            <v>969</v>
          </cell>
          <cell r="G74">
            <v>1278</v>
          </cell>
        </row>
        <row r="75">
          <cell r="B75" t="str">
            <v>UE026</v>
          </cell>
          <cell r="C75" t="str">
            <v>씰링재충진</v>
          </cell>
          <cell r="D75" t="str">
            <v>폴리우레탄계 ㅁ10X10</v>
          </cell>
          <cell r="E75" t="str">
            <v>M</v>
          </cell>
          <cell r="F75">
            <v>280</v>
          </cell>
          <cell r="G75">
            <v>1278</v>
          </cell>
        </row>
        <row r="76">
          <cell r="B76" t="str">
            <v>UE031</v>
          </cell>
          <cell r="C76" t="str">
            <v>목부양생비</v>
          </cell>
          <cell r="E76" t="str">
            <v>M2</v>
          </cell>
          <cell r="F76">
            <v>437</v>
          </cell>
          <cell r="G76">
            <v>1048</v>
          </cell>
        </row>
        <row r="77">
          <cell r="B77" t="str">
            <v>UE033</v>
          </cell>
          <cell r="C77" t="str">
            <v>씰링재충진</v>
          </cell>
          <cell r="D77" t="str">
            <v>폴리우레탄계 ㅁ5X5</v>
          </cell>
          <cell r="E77" t="str">
            <v>M</v>
          </cell>
          <cell r="F77">
            <v>70</v>
          </cell>
          <cell r="G77">
            <v>1278</v>
          </cell>
        </row>
        <row r="78">
          <cell r="B78" t="str">
            <v>UE038</v>
          </cell>
          <cell r="C78" t="str">
            <v>문틀및창틀보양</v>
          </cell>
          <cell r="D78" t="str">
            <v>폭100MM</v>
          </cell>
          <cell r="E78" t="str">
            <v>M</v>
          </cell>
          <cell r="F78">
            <v>142</v>
          </cell>
          <cell r="G78">
            <v>1048</v>
          </cell>
        </row>
        <row r="79">
          <cell r="B79" t="str">
            <v>UE039</v>
          </cell>
          <cell r="C79" t="str">
            <v>문틀및창틀보양</v>
          </cell>
          <cell r="D79" t="str">
            <v>폭160MM</v>
          </cell>
          <cell r="E79" t="str">
            <v>M</v>
          </cell>
          <cell r="F79">
            <v>187</v>
          </cell>
          <cell r="G79">
            <v>1048</v>
          </cell>
        </row>
        <row r="80">
          <cell r="B80" t="str">
            <v>UE040</v>
          </cell>
          <cell r="C80" t="str">
            <v>문틀및창틀보양</v>
          </cell>
          <cell r="D80" t="str">
            <v>폭240MM</v>
          </cell>
          <cell r="E80" t="str">
            <v>M</v>
          </cell>
          <cell r="F80">
            <v>223</v>
          </cell>
          <cell r="G80">
            <v>1048</v>
          </cell>
        </row>
        <row r="81">
          <cell r="B81" t="str">
            <v>UE041</v>
          </cell>
          <cell r="C81" t="str">
            <v>문틀버팀목손료</v>
          </cell>
          <cell r="D81" t="str">
            <v/>
          </cell>
          <cell r="E81" t="str">
            <v>개소</v>
          </cell>
          <cell r="F81">
            <v>259</v>
          </cell>
          <cell r="G81">
            <v>0</v>
          </cell>
        </row>
        <row r="82">
          <cell r="B82" t="str">
            <v>UE053</v>
          </cell>
          <cell r="C82" t="str">
            <v>반자돌림설치</v>
          </cell>
          <cell r="D82" t="str">
            <v>35X35</v>
          </cell>
          <cell r="E82" t="str">
            <v>M</v>
          </cell>
          <cell r="F82">
            <v>1072</v>
          </cell>
          <cell r="G82">
            <v>874</v>
          </cell>
        </row>
        <row r="83">
          <cell r="B83" t="str">
            <v>UE055</v>
          </cell>
          <cell r="C83" t="str">
            <v>반자돌림설치</v>
          </cell>
          <cell r="D83" t="str">
            <v>45X45</v>
          </cell>
          <cell r="E83" t="str">
            <v>M</v>
          </cell>
          <cell r="F83">
            <v>1217</v>
          </cell>
          <cell r="G83">
            <v>874</v>
          </cell>
        </row>
        <row r="84">
          <cell r="B84" t="str">
            <v>UE103</v>
          </cell>
          <cell r="C84" t="str">
            <v>EL벽소음방지재</v>
          </cell>
          <cell r="D84" t="str">
            <v>(압출스치로폴+합판)</v>
          </cell>
          <cell r="E84" t="str">
            <v>M2</v>
          </cell>
          <cell r="F84">
            <v>5326</v>
          </cell>
          <cell r="G84">
            <v>6358</v>
          </cell>
        </row>
        <row r="85">
          <cell r="B85" t="str">
            <v>UEA11</v>
          </cell>
          <cell r="C85" t="str">
            <v>후라쉬도아달기</v>
          </cell>
          <cell r="D85" t="str">
            <v/>
          </cell>
          <cell r="E85" t="str">
            <v>개소</v>
          </cell>
          <cell r="F85">
            <v>0</v>
          </cell>
          <cell r="G85">
            <v>6648</v>
          </cell>
        </row>
        <row r="86">
          <cell r="B86" t="str">
            <v>UEA12</v>
          </cell>
          <cell r="C86" t="str">
            <v>후라쉬도아달기</v>
          </cell>
          <cell r="D86" t="str">
            <v>반침문</v>
          </cell>
          <cell r="E86" t="str">
            <v>개소</v>
          </cell>
          <cell r="F86">
            <v>0</v>
          </cell>
          <cell r="G86">
            <v>5935</v>
          </cell>
        </row>
        <row r="87">
          <cell r="B87" t="str">
            <v>UEC31</v>
          </cell>
          <cell r="C87" t="str">
            <v>AL창호설치</v>
          </cell>
          <cell r="D87" t="str">
            <v>붙박이창</v>
          </cell>
          <cell r="E87" t="str">
            <v>개소</v>
          </cell>
          <cell r="F87">
            <v>0</v>
          </cell>
          <cell r="G87">
            <v>13202</v>
          </cell>
        </row>
        <row r="88">
          <cell r="B88" t="str">
            <v>UEC33</v>
          </cell>
          <cell r="C88" t="str">
            <v>AL창호설치</v>
          </cell>
          <cell r="D88" t="str">
            <v>회전미들창</v>
          </cell>
          <cell r="E88" t="str">
            <v>개소</v>
          </cell>
          <cell r="F88">
            <v>0</v>
          </cell>
          <cell r="G88">
            <v>13202</v>
          </cell>
        </row>
        <row r="89">
          <cell r="B89" t="str">
            <v>UEC35</v>
          </cell>
          <cell r="C89" t="str">
            <v>AL창호설치</v>
          </cell>
          <cell r="D89" t="str">
            <v>양여닫이문</v>
          </cell>
          <cell r="E89" t="str">
            <v>개소</v>
          </cell>
          <cell r="F89">
            <v>0</v>
          </cell>
          <cell r="G89">
            <v>17012</v>
          </cell>
        </row>
        <row r="90">
          <cell r="B90" t="str">
            <v>UEC37</v>
          </cell>
          <cell r="C90" t="str">
            <v>AL창호설치</v>
          </cell>
          <cell r="D90" t="str">
            <v>미서기창</v>
          </cell>
          <cell r="E90" t="str">
            <v>개소</v>
          </cell>
          <cell r="F90">
            <v>0</v>
          </cell>
          <cell r="G90">
            <v>13202</v>
          </cell>
        </row>
        <row r="91">
          <cell r="B91" t="str">
            <v>UEC41</v>
          </cell>
          <cell r="C91" t="str">
            <v>AL창호설치</v>
          </cell>
          <cell r="D91" t="str">
            <v>외여닫이문</v>
          </cell>
          <cell r="E91" t="str">
            <v>개소</v>
          </cell>
          <cell r="F91">
            <v>0</v>
          </cell>
          <cell r="G91">
            <v>13202</v>
          </cell>
        </row>
        <row r="92">
          <cell r="B92" t="str">
            <v>UEC49</v>
          </cell>
          <cell r="C92" t="str">
            <v>문선설치(라왕별도)</v>
          </cell>
          <cell r="D92" t="str">
            <v/>
          </cell>
          <cell r="E92" t="str">
            <v>M</v>
          </cell>
          <cell r="F92">
            <v>0</v>
          </cell>
          <cell r="G92">
            <v>1354</v>
          </cell>
        </row>
        <row r="93">
          <cell r="B93" t="str">
            <v>UEC50</v>
          </cell>
          <cell r="C93" t="str">
            <v>플로어힌지달기</v>
          </cell>
          <cell r="E93" t="str">
            <v>개소</v>
          </cell>
          <cell r="F93">
            <v>33116</v>
          </cell>
          <cell r="G93">
            <v>8569</v>
          </cell>
        </row>
        <row r="94">
          <cell r="B94" t="str">
            <v>UEC60</v>
          </cell>
          <cell r="C94" t="str">
            <v>도아체크달기</v>
          </cell>
          <cell r="D94" t="str">
            <v>3호</v>
          </cell>
          <cell r="E94" t="str">
            <v>개소</v>
          </cell>
          <cell r="F94">
            <v>15006</v>
          </cell>
          <cell r="G94">
            <v>5592</v>
          </cell>
        </row>
        <row r="95">
          <cell r="B95" t="str">
            <v>UEC61</v>
          </cell>
          <cell r="C95" t="str">
            <v>도아체크달기</v>
          </cell>
          <cell r="D95" t="str">
            <v>방화용</v>
          </cell>
          <cell r="E95" t="str">
            <v>개소</v>
          </cell>
          <cell r="F95">
            <v>34151</v>
          </cell>
          <cell r="G95">
            <v>5592</v>
          </cell>
        </row>
        <row r="96">
          <cell r="B96" t="str">
            <v>UH022</v>
          </cell>
          <cell r="C96" t="str">
            <v>폴리에칠렌필름설치</v>
          </cell>
          <cell r="D96" t="str">
            <v>벽</v>
          </cell>
          <cell r="E96" t="str">
            <v>M2</v>
          </cell>
          <cell r="F96">
            <v>75</v>
          </cell>
          <cell r="G96">
            <v>575</v>
          </cell>
        </row>
        <row r="97">
          <cell r="B97" t="str">
            <v>UI043</v>
          </cell>
          <cell r="C97" t="str">
            <v>폴리카보네이트끼우기</v>
          </cell>
          <cell r="D97" t="str">
            <v>T3mm</v>
          </cell>
          <cell r="E97" t="str">
            <v>M2</v>
          </cell>
          <cell r="F97">
            <v>30177</v>
          </cell>
          <cell r="G97">
            <v>8082</v>
          </cell>
        </row>
        <row r="98">
          <cell r="B98" t="str">
            <v>UK011</v>
          </cell>
          <cell r="C98" t="str">
            <v>철물제작설치비</v>
          </cell>
          <cell r="D98" t="str">
            <v>간단 100%</v>
          </cell>
          <cell r="E98" t="str">
            <v>톤</v>
          </cell>
          <cell r="F98">
            <v>40318</v>
          </cell>
          <cell r="G98">
            <v>2174979</v>
          </cell>
        </row>
        <row r="99">
          <cell r="B99" t="str">
            <v>UK012</v>
          </cell>
          <cell r="C99" t="str">
            <v>철물제작설치비</v>
          </cell>
          <cell r="D99" t="str">
            <v>복잡 140%</v>
          </cell>
          <cell r="E99" t="str">
            <v>톤</v>
          </cell>
          <cell r="F99">
            <v>56445</v>
          </cell>
          <cell r="G99">
            <v>3044970</v>
          </cell>
        </row>
        <row r="100">
          <cell r="B100" t="str">
            <v>UK013</v>
          </cell>
          <cell r="C100" t="str">
            <v>철물제작설치비</v>
          </cell>
          <cell r="D100" t="str">
            <v>보통 120%</v>
          </cell>
          <cell r="E100" t="str">
            <v>톤</v>
          </cell>
          <cell r="F100">
            <v>48381</v>
          </cell>
          <cell r="G100">
            <v>2609974</v>
          </cell>
        </row>
        <row r="101">
          <cell r="B101" t="str">
            <v>MSF07</v>
          </cell>
          <cell r="C101" t="str">
            <v>알미늄그릴</v>
          </cell>
          <cell r="E101" t="str">
            <v>M2</v>
          </cell>
          <cell r="F101">
            <v>1500</v>
          </cell>
          <cell r="G101">
            <v>0</v>
          </cell>
        </row>
        <row r="102">
          <cell r="B102" t="str">
            <v>MDJ01</v>
          </cell>
          <cell r="C102" t="str">
            <v>동판</v>
          </cell>
          <cell r="D102" t="str">
            <v>0.5mm</v>
          </cell>
          <cell r="E102" t="str">
            <v>M2</v>
          </cell>
          <cell r="F102">
            <v>3370</v>
          </cell>
          <cell r="G102">
            <v>0</v>
          </cell>
        </row>
        <row r="103">
          <cell r="B103" t="str">
            <v>MX005</v>
          </cell>
          <cell r="C103" t="str">
            <v>맑은유리</v>
          </cell>
          <cell r="D103" t="str">
            <v>T6mm</v>
          </cell>
          <cell r="E103" t="str">
            <v>M2</v>
          </cell>
          <cell r="F103">
            <v>6426.2648008611413</v>
          </cell>
          <cell r="G103">
            <v>0</v>
          </cell>
        </row>
        <row r="104">
          <cell r="B104" t="str">
            <v>MGI01</v>
          </cell>
          <cell r="C104" t="str">
            <v>보일유</v>
          </cell>
          <cell r="E104" t="str">
            <v>L</v>
          </cell>
          <cell r="F104">
            <v>1370</v>
          </cell>
          <cell r="G104">
            <v>0</v>
          </cell>
        </row>
        <row r="105">
          <cell r="B105" t="str">
            <v>MWF02</v>
          </cell>
          <cell r="C105" t="str">
            <v>퍼티</v>
          </cell>
          <cell r="D105" t="str">
            <v>유리용</v>
          </cell>
          <cell r="E105" t="str">
            <v>KG</v>
          </cell>
          <cell r="F105">
            <v>855</v>
          </cell>
          <cell r="G105">
            <v>0</v>
          </cell>
        </row>
        <row r="106">
          <cell r="B106" t="str">
            <v>MX006</v>
          </cell>
          <cell r="C106" t="str">
            <v>강화복층유리</v>
          </cell>
          <cell r="D106" t="str">
            <v>16mm</v>
          </cell>
          <cell r="E106" t="str">
            <v>M2</v>
          </cell>
          <cell r="F106">
            <v>5620</v>
          </cell>
          <cell r="G106">
            <v>0</v>
          </cell>
        </row>
        <row r="107">
          <cell r="B107" t="str">
            <v>MNB03</v>
          </cell>
          <cell r="C107" t="str">
            <v>씰링재</v>
          </cell>
          <cell r="E107" t="str">
            <v>L</v>
          </cell>
          <cell r="F107">
            <v>2325</v>
          </cell>
          <cell r="G107">
            <v>0</v>
          </cell>
        </row>
        <row r="108">
          <cell r="B108" t="str">
            <v>MEC15</v>
          </cell>
          <cell r="C108" t="str">
            <v>스텐레스각파이프</v>
          </cell>
          <cell r="D108" t="str">
            <v>30X50X1.5</v>
          </cell>
          <cell r="E108" t="str">
            <v>M</v>
          </cell>
          <cell r="F108">
            <v>5520</v>
          </cell>
          <cell r="G108">
            <v>0</v>
          </cell>
        </row>
        <row r="109">
          <cell r="B109" t="str">
            <v>MEC16</v>
          </cell>
          <cell r="C109" t="str">
            <v>스텐레스각파이프</v>
          </cell>
          <cell r="D109" t="str">
            <v>30X30X1.5</v>
          </cell>
          <cell r="E109" t="str">
            <v>M</v>
          </cell>
          <cell r="F109">
            <v>4150</v>
          </cell>
          <cell r="G109">
            <v>0</v>
          </cell>
        </row>
        <row r="110">
          <cell r="B110" t="str">
            <v>MQI02</v>
          </cell>
          <cell r="C110" t="str">
            <v>강화유리</v>
          </cell>
          <cell r="D110" t="str">
            <v>8mm,투명</v>
          </cell>
          <cell r="E110" t="str">
            <v>M2</v>
          </cell>
          <cell r="F110">
            <v>23170</v>
          </cell>
          <cell r="G110">
            <v>0</v>
          </cell>
        </row>
      </sheetData>
      <sheetData sheetId="1" refreshError="1"/>
      <sheetData sheetId="2" refreshError="1"/>
      <sheetData sheetId="3" refreshError="1"/>
      <sheetData sheetId="4" refreshError="1"/>
      <sheetData sheetId="5" refreshError="1"/>
    </sheetDataSet>
  </externalBook>
</externalLink>
</file>

<file path=xl/externalLinks/externalLink80.xml><?xml version="1.0" encoding="utf-8"?>
<externalLink xmlns="http://schemas.openxmlformats.org/spreadsheetml/2006/main">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h1"/>
      <sheetName val="원가계산서(변경)"/>
      <sheetName val="원가"/>
      <sheetName val="공통가설"/>
      <sheetName val="코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81.xml><?xml version="1.0" encoding="utf-8"?>
<externalLink xmlns="http://schemas.openxmlformats.org/spreadsheetml/2006/main">
  <externalBook xmlns:r="http://schemas.openxmlformats.org/officeDocument/2006/relationships" r:id="rId1">
    <sheetNames>
      <sheetName val="미드수량"/>
    </sheetNames>
    <sheetDataSet>
      <sheetData sheetId="0"/>
    </sheetDataSet>
  </externalBook>
</externalLink>
</file>

<file path=xl/externalLinks/externalLink82.xml><?xml version="1.0" encoding="utf-8"?>
<externalLink xmlns="http://schemas.openxmlformats.org/spreadsheetml/2006/main">
  <externalBook xmlns:r="http://schemas.openxmlformats.org/officeDocument/2006/relationships" r:id="rId1">
    <sheetNames>
      <sheetName val="RE9604"/>
      <sheetName val="콘도손익"/>
      <sheetName val="장림"/>
      <sheetName val="장림전제"/>
      <sheetName val="Sheet2"/>
      <sheetName val="Sheet3"/>
      <sheetName val="5.동별횡주관경"/>
      <sheetName val="미드수량"/>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83.xml><?xml version="1.0" encoding="utf-8"?>
<externalLink xmlns="http://schemas.openxmlformats.org/spreadsheetml/2006/main">
  <externalBook xmlns:r="http://schemas.openxmlformats.org/officeDocument/2006/relationships" r:id="rId1">
    <sheetNames>
      <sheetName val="1.건축"/>
      <sheetName val="1-1.건축"/>
      <sheetName val="2.토목"/>
      <sheetName val="2-1.토목-실거래가"/>
      <sheetName val="3.기계설비"/>
      <sheetName val="4.전기"/>
      <sheetName val="RE9604"/>
      <sheetName val="표지"/>
      <sheetName val="간지"/>
      <sheetName val="목차(건축)"/>
      <sheetName val="목차(기계설비)"/>
      <sheetName val="목차(전기설비)"/>
      <sheetName val="집계표(비교표)"/>
      <sheetName val="총괄표(당초)"/>
      <sheetName val="총괄표(원가)"/>
      <sheetName val="총괄표"/>
      <sheetName val="집계표"/>
      <sheetName val="내역서(건축)"/>
      <sheetName val="내역서(기계설비)"/>
      <sheetName val="내역서(전기설비)"/>
      <sheetName val="건축증감(집계표)"/>
      <sheetName val="건축내역서(변경전)"/>
      <sheetName val="건축내역서(변경후)"/>
      <sheetName val="건축내역서(증감내용)"/>
      <sheetName val="검토자료(기계설비)"/>
      <sheetName val="검토자료(전기설비)"/>
      <sheetName val="DATE"/>
      <sheetName val="시설자재가격자료(2월)"/>
      <sheetName val="문학간접"/>
      <sheetName val="을부담운반비"/>
      <sheetName val="재학생"/>
      <sheetName val="5.동별횡주관경"/>
      <sheetName val="전기일위목록"/>
      <sheetName val="전체"/>
      <sheetName val="1공구(입찰내역)"/>
      <sheetName val="실행(1)"/>
      <sheetName val="공사비산출내역"/>
      <sheetName val="건축내역"/>
      <sheetName val="#REF"/>
      <sheetName val="견적"/>
      <sheetName val="건축"/>
      <sheetName val="98지급계획"/>
      <sheetName val="Total"/>
      <sheetName val="갑지"/>
      <sheetName val="수량산출서"/>
      <sheetName val="2000노임기준"/>
      <sheetName val="청주(철골발주의뢰서)"/>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4.xml><?xml version="1.0" encoding="utf-8"?>
<externalLink xmlns="http://schemas.openxmlformats.org/spreadsheetml/2006/main">
  <externalBook xmlns:r="http://schemas.openxmlformats.org/officeDocument/2006/relationships" r:id="rId1">
    <sheetNames>
      <sheetName val="골조시행"/>
      <sheetName val="부지현황"/>
      <sheetName val="목록"/>
      <sheetName val="공사개요"/>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4.전기"/>
      <sheetName val="일위대가표"/>
      <sheetName val="개요"/>
      <sheetName val="RE960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5.xml><?xml version="1.0" encoding="utf-8"?>
<externalLink xmlns="http://schemas.openxmlformats.org/spreadsheetml/2006/main">
  <externalBook xmlns:r="http://schemas.openxmlformats.org/officeDocument/2006/relationships" r:id="rId1">
    <sheetNames>
      <sheetName val="N賃率-職"/>
      <sheetName val="I一般比"/>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製總"/>
      <sheetName val="A4-結果 "/>
      <sheetName val="IS"/>
      <sheetName val="J間材"/>
      <sheetName val="J輸入計"/>
      <sheetName val="J輸入率1"/>
      <sheetName val="설직재-1"/>
      <sheetName val="약품공급2"/>
      <sheetName val="내역"/>
      <sheetName val="직재"/>
      <sheetName val="기본일위"/>
      <sheetName val="직노"/>
      <sheetName val="sheet1"/>
      <sheetName val="내역서2안"/>
      <sheetName val="일위대가"/>
      <sheetName val="일위목록"/>
      <sheetName val="요율"/>
      <sheetName val="기본단가표"/>
      <sheetName val="N賃率_職"/>
      <sheetName val="제노임"/>
      <sheetName val="정산자료"/>
      <sheetName val="본부"/>
      <sheetName val="전주"/>
      <sheetName val="광주"/>
      <sheetName val="순천"/>
      <sheetName val="남원"/>
      <sheetName val="목포"/>
      <sheetName val="군산"/>
      <sheetName val="표지"/>
      <sheetName val="내역서"/>
      <sheetName val="2000년1차"/>
      <sheetName val="2000전체분"/>
      <sheetName val="#REF"/>
      <sheetName val="DB"/>
      <sheetName val="시약"/>
      <sheetName val="재료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20관리비율"/>
      <sheetName val="전기2005"/>
      <sheetName val="통신2005"/>
      <sheetName val="자재단가표"/>
      <sheetName val="봉양~조차장간고하개명(신설)"/>
      <sheetName val="노무비"/>
      <sheetName val="노임단가 (2)"/>
      <sheetName val="원가계산서구조조정"/>
      <sheetName val="건축내역"/>
      <sheetName val="일위"/>
      <sheetName val="ELEC"/>
      <sheetName val="경산"/>
      <sheetName val="접지수량"/>
      <sheetName val="옥외외등집계표"/>
      <sheetName val="자재테이블"/>
      <sheetName val="공사원가계산서"/>
      <sheetName val="자재단가"/>
      <sheetName val="대포2교접속"/>
      <sheetName val="천방교접속"/>
      <sheetName val="Resource2"/>
      <sheetName val="신호등일위대가"/>
      <sheetName val=" HIT-&gt;HMC 견적(3900)"/>
      <sheetName val="SHEET PILE단가"/>
      <sheetName val="급,배기팬"/>
      <sheetName val="내   역"/>
      <sheetName val="투자-국내2"/>
      <sheetName val="산출(2)"/>
      <sheetName val="전체제잡비"/>
      <sheetName val="교각계산"/>
      <sheetName val="공사내역"/>
      <sheetName val="COST"/>
      <sheetName val="ABUT수량-A1"/>
      <sheetName val="관급"/>
      <sheetName val="일위대가목록"/>
      <sheetName val="#3_일위대가목록"/>
      <sheetName val="#2_일위대가목록"/>
      <sheetName val="노단"/>
      <sheetName val="기준"/>
      <sheetName val="work-form"/>
      <sheetName val="재료비집계"/>
      <sheetName val="제조노임"/>
      <sheetName val="원가총괄"/>
      <sheetName val="수량총괄"/>
      <sheetName val="BH_1 _2_"/>
      <sheetName val="설계내역서"/>
      <sheetName val="총괄표"/>
      <sheetName val="자재"/>
      <sheetName val="공사비예산서"/>
      <sheetName val="교각1"/>
      <sheetName val="견적서"/>
      <sheetName val="4.전기"/>
      <sheetName val="기계실냉난방"/>
      <sheetName val="설계서"/>
      <sheetName val="품셈TABLE"/>
      <sheetName val="견적"/>
      <sheetName val="제작기술지원센터"/>
      <sheetName val="교통대책내역"/>
      <sheetName val="잡철물"/>
      <sheetName val="통신대가"/>
      <sheetName val="A 견적"/>
      <sheetName val="정류기"/>
      <sheetName val="직접경비호표"/>
      <sheetName val="인건-측정"/>
      <sheetName val="노임변동률"/>
      <sheetName val="자재단가비교표"/>
      <sheetName val="영1"/>
      <sheetName val="b_balju"/>
      <sheetName val="투찰(하수)"/>
      <sheetName val="금액내역서"/>
      <sheetName val="갑지"/>
      <sheetName val="DATA"/>
      <sheetName val="단가 및 재료비"/>
      <sheetName val="한일양산"/>
      <sheetName val="단가산출"/>
      <sheetName val="8설7발"/>
      <sheetName val="공정증감대ㅈ표"/>
      <sheetName val="Price List"/>
      <sheetName val="전기일위목록"/>
      <sheetName val="중강당 내역"/>
      <sheetName val="설비2차"/>
      <sheetName val="내역서1"/>
      <sheetName val="설계서(본관)"/>
      <sheetName val="단가대비표"/>
      <sheetName val="A4-結果_"/>
      <sheetName val="일위대가56-1_"/>
      <sheetName val="일위대가71-1_"/>
      <sheetName val="일위대가74-1_"/>
      <sheetName val="일위대가76-1_"/>
      <sheetName val="일위대가77-1_"/>
      <sheetName val="일위대가78-1_"/>
      <sheetName val="노임단가_(2)"/>
      <sheetName val="내___역"/>
      <sheetName val="수량산출서"/>
      <sheetName val="총괄내역서"/>
      <sheetName val="전기내역서(총계)"/>
      <sheetName val="제직재"/>
      <sheetName val="센터"/>
      <sheetName val="현금예금"/>
      <sheetName val="노임"/>
      <sheetName val="현금"/>
      <sheetName val="사무기기단가표"/>
      <sheetName val="직접경비총괄 총괄"/>
      <sheetName val="품셈"/>
      <sheetName val="미드수량"/>
      <sheetName val="수우미양가(Vlookup)"/>
      <sheetName val="견적조건"/>
      <sheetName val="이형관"/>
      <sheetName val="전동기"/>
      <sheetName val="율촌법률사무소2내역"/>
      <sheetName val="원가계산서"/>
      <sheetName val="동방설계서"/>
      <sheetName val="제조경비누계"/>
      <sheetName val="토사(PE)"/>
      <sheetName val="약품설비"/>
      <sheetName val="학교별우선순위"/>
      <sheetName val="NìüëÒ-òÅ"/>
      <sheetName val="IìéÚõÝï"/>
      <sheetName val="JâÃìýî§"/>
      <sheetName val="JíÂÍª"/>
      <sheetName val="Jî§ÖùÕá1"/>
      <sheetName val="Jî§ÖùÕá2"/>
      <sheetName val="JòÁî§1"/>
      <sheetName val="JòÁî§2"/>
      <sheetName val="JòÁî§3"/>
      <sheetName val="JòÁî§4"/>
      <sheetName val="KÊõßÚÊ¿"/>
      <sheetName val="KÌèÍª"/>
      <sheetName val="KÌèÛÕÝ·"/>
      <sheetName val="KÌèðàïÚ"/>
      <sheetName val="Ká¼ÙÄÝÂ"/>
      <sheetName val="NÊàÒ¾Íª"/>
      <sheetName val="NÊàÝïëÒ"/>
      <sheetName val="NÊàãÁëÒ"/>
      <sheetName val="NÍïâ¦1"/>
      <sheetName val="NÍïâ¦2"/>
      <sheetName val="NÒ¾Íª"/>
      <sheetName val="NÒ¾ÙâÝÂ"/>
      <sheetName val="NÒ¾Ùâãù"/>
      <sheetName val="NÒ¾íÂ"/>
      <sheetName val="Að²õÅ"/>
      <sheetName val="A4-Ì¿Íý "/>
      <sheetName val="JÊàî§"/>
      <sheetName val="JâÃìýÍª"/>
      <sheetName val="JâÃìýëÒ1"/>
      <sheetName val="³»¿ª"/>
      <sheetName val="¼³Á÷Àç-1"/>
      <sheetName val="Á÷Àç"/>
      <sheetName val="±âº»ÀÏÀ§"/>
      <sheetName val="Á÷³ë"/>
      <sheetName val="³»¿ª¼­2¾È"/>
      <sheetName val="¿äÀ²"/>
      <sheetName val="±âº»´Ü°¡Ç¥"/>
      <sheetName val="¾àÇ°°ø±Þ2"/>
      <sheetName val="NìüëÒ_òÅ"/>
      <sheetName val="ÀÏÀ§´ë°¡"/>
      <sheetName val="ÀÏÀ§¸ñ·Ï"/>
      <sheetName val="2000³â1Â÷"/>
      <sheetName val="2000ÀüÃ¼ºÐ"/>
      <sheetName val="Á¦³ëÀÓ"/>
      <sheetName val="³ëÀÓ´Ü°¡ (2)"/>
      <sheetName val="¿ø°¡°è»ê¼­±¸Á¶Á¶Á¤"/>
      <sheetName val="°ÇÃà³»¿ª"/>
      <sheetName val="Àü±â2005"/>
      <sheetName val="Åë½Å2005"/>
      <sheetName val="ÀÏÀ§´ë°¡1"/>
      <sheetName val="ÀÏÀ§´ë°¡10"/>
      <sheetName val="ÀÏÀ§´ë°¡11"/>
      <sheetName val="ÀÏÀ§´ë°¡12"/>
      <sheetName val="ÀÏÀ§´ë°¡13"/>
      <sheetName val="ÀÏÀ§´ë°¡14"/>
      <sheetName val="ÀÏÀ§´ë°¡15"/>
      <sheetName val="ÀÏÀ§´ë°¡16"/>
      <sheetName val="ÀÏÀ§´ë°¡17"/>
      <sheetName val="ÀÏÀ§´ë°¡2"/>
      <sheetName val="ÀÏÀ§´ë°¡3"/>
      <sheetName val="ÀÏÀ§´ë°¡4"/>
      <sheetName val="ÀÏÀ§´ë°¡5"/>
      <sheetName val="ÀÏÀ§´ë°¡6"/>
      <sheetName val="ÀÏÀ§´ë°¡7"/>
      <sheetName val="ÀÏÀ§´ë°¡8"/>
      <sheetName val="ÀÏÀ§´ë°¡9"/>
      <sheetName val="ÀÏÀ§´ë°¡18-1"/>
      <sheetName val="ÀÏÀ§´ë°¡19-1"/>
      <sheetName val="ÀÏÀ§´ë°¡20-1"/>
      <sheetName val="ÀÏÀ§´ë°¡21-1"/>
      <sheetName val="ÀÏÀ§´ë°¡22-1"/>
      <sheetName val="ÀÏÀ§´ë°¡23-1"/>
      <sheetName val="ÀÏÀ§´ë°¡24-1"/>
      <sheetName val="ÀÏÀ§´ë°¡25-1"/>
      <sheetName val="ÀÏÀ§´ë°¡26-1"/>
      <sheetName val="ÀÏÀ§´ë°¡27-1"/>
      <sheetName val="ÀÏÀ§´ë°¡28-1"/>
      <sheetName val="ÀÏÀ§´ë°¡29-1"/>
      <sheetName val="ÀÏÀ§´ë°¡30-1"/>
      <sheetName val="ÀÏÀ§´ë°¡31-1"/>
      <sheetName val="ÀÏÀ§´ë°¡32-1"/>
      <sheetName val="ÀÏÀ§´ë°¡33-1"/>
      <sheetName val="ÀÏÀ§´ë°¡34-1"/>
      <sheetName val="ÀÏÀ§´ë°¡35-1"/>
      <sheetName val="ÀÏÀ§´ë°¡36-1"/>
      <sheetName val="ÀÏÀ§´ë°¡37-1"/>
      <sheetName val="ÀÏÀ§´ë°¡38-1"/>
      <sheetName val="ÀÏÀ§´ë°¡39-1"/>
      <sheetName val="ÀÏÀ§´ë°¡40-1"/>
      <sheetName val="ÀÏÀ§´ë°¡41-1"/>
      <sheetName val="ÀÏÀ§´ë°¡42-1"/>
      <sheetName val="ÀÏÀ§´ë°¡43-1"/>
      <sheetName val="ÀÏÀ§´ë°¡44-1"/>
      <sheetName val="ÀÏÀ§´ë°¡45-1"/>
      <sheetName val="ÀÏÀ§´ë°¡46-1"/>
      <sheetName val="ÀÏÀ§´ë°¡47-1"/>
      <sheetName val="ÀÏÀ§´ë°¡48-1"/>
      <sheetName val="ÀÏÀ§´ë°¡49-1"/>
      <sheetName val="ÀÏÀ§´ë°¡50-1"/>
      <sheetName val="ÀÏÀ§´ë°¡51-1"/>
      <sheetName val="ÀÏÀ§´ë°¡52-1"/>
      <sheetName val="ÀÏÀ§´ë°¡53-1"/>
      <sheetName val="ÀÏÀ§´ë°¡54-1"/>
      <sheetName val="ÀÏÀ§´ë°¡55-1"/>
      <sheetName val="ÀÏÀ§´ë°¡56-1 "/>
      <sheetName val="ÀÏÀ§´ë°¡57-1"/>
      <sheetName val="ÀÏÀ§´ë°¡58-1"/>
      <sheetName val="ÀÏÀ§´ë°¡59-1"/>
      <sheetName val="ÀÏÀ§´ë°¡60-1"/>
      <sheetName val="ÀÏÀ§´ë°¡61-1"/>
      <sheetName val="ÀÏÀ§´ë°¡62-1"/>
      <sheetName val="ÀÏÀ§´ë°¡63-1"/>
      <sheetName val="ÀÏÀ§´ë°¡64-1"/>
      <sheetName val="ÀÏÀ§´ë°¡65-1"/>
      <sheetName val="ÀÏÀ§´ë°¡66-1"/>
      <sheetName val="ÀÏÀ§´ë°¡67-1"/>
      <sheetName val="ÀÏÀ§´ë°¡68-1"/>
      <sheetName val="ÀÏÀ§´ë°¡69-1"/>
      <sheetName val="ÀÏÀ§´ë°¡70-1"/>
      <sheetName val="ÀÏÀ§´ë°¡71-1 "/>
      <sheetName val="ÀÏÀ§´ë°¡72-1"/>
      <sheetName val="ÀÏÀ§´ë°¡73-1"/>
      <sheetName val="ÀÏÀ§´ë°¡74-1 "/>
      <sheetName val="ÀÏÀ§´ë°¡75-1"/>
      <sheetName val="ÀÏÀ§´ë°¡76-1 "/>
      <sheetName val="ÀÏÀ§´ë°¡77-1 "/>
      <sheetName val="ÀÏÀ§´ë°¡78-1 "/>
      <sheetName val="ÀÏÀ§´ë°¡79-1"/>
      <sheetName val="ÀÏÀ§´ë°¡80-1"/>
      <sheetName val="ÀÏÀ§´ë°¡81-1"/>
      <sheetName val="ÀÏÀ§´ë°¡82-1"/>
      <sheetName val="ÀÏÀ§´ë°¡92-1"/>
      <sheetName val="³»¿ª¼­"/>
      <sheetName val="20°ü¸®ºñÀ²"/>
      <sheetName val="ÀÚÀç´Ü°¡"/>
      <sheetName val="½Ã¾à"/>
      <sheetName val="Àç·áºñ"/>
      <sheetName val="°æ»ê"/>
      <sheetName val="집계표2"/>
      <sheetName val="현장조사"/>
      <sheetName val="실행내역서 "/>
      <sheetName val="13LPMCC"/>
      <sheetName val=" 옥외 통신 공사 간선 집계표"/>
      <sheetName val="여과지동"/>
      <sheetName val="기초자료"/>
      <sheetName val="내역서 (을)"/>
      <sheetName val="재료"/>
      <sheetName val="집계표"/>
      <sheetName val="공사설계"/>
      <sheetName val="준검 내역서"/>
      <sheetName val="99-0002"/>
      <sheetName val="노임단가"/>
      <sheetName val="산출근거"/>
      <sheetName val="A4-結果_1"/>
      <sheetName val="노임단가_(2)1"/>
      <sheetName val="내___역1"/>
      <sheetName val="일위대가56-1_1"/>
      <sheetName val="일위대가71-1_1"/>
      <sheetName val="일위대가74-1_1"/>
      <sheetName val="일위대가76-1_1"/>
      <sheetName val="일위대가77-1_1"/>
      <sheetName val="일위대가78-1_1"/>
      <sheetName val="_HIT-&gt;HMC_견적(3900)"/>
      <sheetName val="SHEET_PILE단가"/>
      <sheetName val="XL4Poppy"/>
      <sheetName val="재료집계"/>
      <sheetName val="앉음벽 (2)"/>
      <sheetName val="외화환산(2분기)"/>
      <sheetName val="손익분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Set>
  </externalBook>
</externalLink>
</file>

<file path=xl/externalLinks/externalLink86.xml><?xml version="1.0" encoding="utf-8"?>
<externalLink xmlns="http://schemas.openxmlformats.org/spreadsheetml/2006/main">
  <externalBook xmlns:r="http://schemas.openxmlformats.org/officeDocument/2006/relationships" r:id="rId1">
    <sheetNames>
      <sheetName val="200307월"/>
      <sheetName val="200308"/>
      <sheetName val="200309"/>
      <sheetName val="200310"/>
      <sheetName val="200311"/>
      <sheetName val="200312"/>
      <sheetName val="자재수불현황"/>
      <sheetName val="철근"/>
      <sheetName val="레미콘"/>
      <sheetName val="콘크리트타설"/>
      <sheetName val="시멘트"/>
      <sheetName val="파일공사"/>
      <sheetName val="공사기간"/>
      <sheetName val=""/>
      <sheetName val="N賃率-職"/>
    </sheetNames>
    <definedNames>
      <definedName name="조건_입력"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Set>
  </externalBook>
</externalLink>
</file>

<file path=xl/externalLinks/externalLink87.xml><?xml version="1.0" encoding="utf-8"?>
<externalLink xmlns="http://schemas.openxmlformats.org/spreadsheetml/2006/main">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골조시행"/>
      <sheetName val="내역(~2"/>
      <sheetName val="토공사"/>
      <sheetName val="증감대비"/>
      <sheetName val="데이타"/>
      <sheetName val="CON'C"/>
      <sheetName val="보증수수료산출"/>
      <sheetName val="실행대비"/>
      <sheetName val="공사비총괄표"/>
      <sheetName val="99년하반기"/>
      <sheetName val="재료"/>
      <sheetName val="일위_파일"/>
      <sheetName val="소비자가"/>
      <sheetName val="Sheet1"/>
      <sheetName val="RING WALL"/>
      <sheetName val="지질조사"/>
      <sheetName val="품셈TABLE"/>
      <sheetName val="집계표"/>
      <sheetName val="기성"/>
      <sheetName val="북제주원가"/>
      <sheetName val="BID"/>
      <sheetName val="자재단가"/>
      <sheetName val="단가비교표"/>
      <sheetName val="예산서"/>
      <sheetName val="산출내역서집계표"/>
      <sheetName val="실행"/>
      <sheetName val="내역"/>
      <sheetName val="우수받이"/>
      <sheetName val="단가표"/>
      <sheetName val="1,2공구원가계산서"/>
      <sheetName val="2공구산출내역"/>
      <sheetName val="1공구산출내역서"/>
      <sheetName val="설변공종별"/>
      <sheetName val="설변조정내역"/>
      <sheetName val="건기토원가"/>
      <sheetName val="건축원가"/>
      <sheetName val="토목원가"/>
      <sheetName val="기계원가"/>
      <sheetName val="기계내역"/>
      <sheetName val="표지"/>
      <sheetName val="계약내역(2)"/>
      <sheetName val="표준건축비"/>
      <sheetName val="Sheet5"/>
      <sheetName val="기결의"/>
      <sheetName val="실행(ALT1)"/>
      <sheetName val="단"/>
      <sheetName val="경비"/>
      <sheetName val="2002하반기노임기준"/>
      <sheetName val="기본단가표"/>
      <sheetName val="원가"/>
      <sheetName val="건축2"/>
      <sheetName val="구체"/>
      <sheetName val="좌측날개벽"/>
      <sheetName val="우측날개벽"/>
      <sheetName val="노임"/>
      <sheetName val="Sheet6"/>
      <sheetName val="노임단가"/>
      <sheetName val="식재인부"/>
      <sheetName val="목록"/>
      <sheetName val="4차원가계산서"/>
      <sheetName val="수단"/>
      <sheetName val="기자재수량"/>
      <sheetName val="건축일위"/>
      <sheetName val="그라우팅일위"/>
      <sheetName val="납부서"/>
      <sheetName val="식재가격"/>
      <sheetName val="식재총괄"/>
      <sheetName val="일위목록"/>
      <sheetName val="입력자료"/>
      <sheetName val="조명시설"/>
      <sheetName val="청주(철골발주의뢰서)"/>
      <sheetName val="정부노임단가"/>
      <sheetName val="일위대가(건축)"/>
      <sheetName val="#3_일위대가목록"/>
      <sheetName val="토목주소"/>
      <sheetName val="Y-WORK"/>
      <sheetName val="식재수량표"/>
      <sheetName val="노무비단가"/>
      <sheetName val="세부내역"/>
      <sheetName val="토사(PE)"/>
      <sheetName val="단가(자재)"/>
      <sheetName val="단가(노임)"/>
      <sheetName val="기초목록"/>
      <sheetName val="상반기손익차2총괄"/>
      <sheetName val="#REF"/>
      <sheetName val="예산명세서"/>
      <sheetName val="설계명세서"/>
      <sheetName val="자료입력"/>
      <sheetName val="䴝괄내역"/>
      <sheetName val="원가계산"/>
      <sheetName val="COVER"/>
      <sheetName val="Sheet1 (2)"/>
      <sheetName val="단가비교표_공통1"/>
      <sheetName val="부대내역"/>
      <sheetName val="상계견적"/>
      <sheetName val="수목단가"/>
      <sheetName val="시설수량표"/>
      <sheetName val="설명서 "/>
      <sheetName val="토목"/>
      <sheetName val="중기"/>
      <sheetName val="수목표준대가"/>
      <sheetName val="JUCKEYK"/>
      <sheetName val="갑지"/>
      <sheetName val="철거산출근거"/>
      <sheetName val="mcc일위대가"/>
      <sheetName val="MOTOR"/>
      <sheetName val="DATA"/>
      <sheetName val="01AC"/>
      <sheetName val="기초일위"/>
      <sheetName val="시설일위"/>
      <sheetName val="식재일위"/>
      <sheetName val="공사개요"/>
      <sheetName val="일위대가목차"/>
      <sheetName val="총공사내역서"/>
      <sheetName val="전기"/>
      <sheetName val="대창(함평)"/>
      <sheetName val="대창(장성)"/>
      <sheetName val="대창(함평)-창열"/>
      <sheetName val="터파기및재료"/>
      <sheetName val="자료"/>
      <sheetName val="해평견적"/>
      <sheetName val="의왕내역"/>
      <sheetName val="시설물일위"/>
      <sheetName val="실행기고및 투입현황(총괄)"/>
      <sheetName val="발주내역"/>
      <sheetName val="2000,9월 일위"/>
      <sheetName val="바닥판"/>
      <sheetName val="입력DATA"/>
      <sheetName val="원가계산서 "/>
      <sheetName val="공량산출서"/>
      <sheetName val="45,46"/>
      <sheetName val="DATE"/>
      <sheetName val="산출근거#2-3"/>
      <sheetName val="마감LIST-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Sheet2"/>
      <sheetName val="공사"/>
      <sheetName val="정산내역서"/>
      <sheetName val="공조기"/>
      <sheetName val="내역서(전기)"/>
      <sheetName val="6호기"/>
      <sheetName val="2000년1차"/>
      <sheetName val="2000전체분"/>
      <sheetName val="4.전기"/>
      <sheetName val="H-PILE수량집계"/>
      <sheetName val="이토변실(A3-LINE)"/>
      <sheetName val="입찰안"/>
      <sheetName val="#2_일위대가목록"/>
      <sheetName val="수량산출"/>
      <sheetName val="조명일위"/>
      <sheetName val="내역서1999.8최종"/>
      <sheetName val="해외(원화)"/>
      <sheetName val="명세서"/>
      <sheetName val="COST"/>
      <sheetName val="실행예산"/>
      <sheetName val="맨홀수량"/>
      <sheetName val="견적공통"/>
      <sheetName val="건축내역서"/>
      <sheetName val="설비내역서"/>
      <sheetName val="전기내역서"/>
      <sheetName val="단가조사"/>
      <sheetName val="연결임시"/>
      <sheetName val="ES조서출력하기"/>
      <sheetName val="간접비계산"/>
      <sheetName val="소일위대가코드표"/>
      <sheetName val="을지"/>
      <sheetName val="총 원가계산"/>
      <sheetName val="역T형교대(말뚝기초)"/>
      <sheetName val="수량집계"/>
      <sheetName val="2.토목공사"/>
      <sheetName val="파일의이용"/>
      <sheetName val="유리"/>
      <sheetName val="건축"/>
      <sheetName val="입찰보고"/>
      <sheetName val="인제내역"/>
      <sheetName val="교통대책내역"/>
      <sheetName val="공정표"/>
      <sheetName val="70%"/>
      <sheetName val="노임,재료비"/>
      <sheetName val="조명율표"/>
      <sheetName val="단위단가"/>
      <sheetName val="시운전연료비"/>
      <sheetName val="단가일람"/>
      <sheetName val="단가일람 (2)"/>
      <sheetName val="구리토평1전기"/>
      <sheetName val="오동"/>
      <sheetName val="대조"/>
      <sheetName val="나한"/>
      <sheetName val="신공항A-9(원가수정)"/>
      <sheetName val="철근량"/>
      <sheetName val="건축공사"/>
      <sheetName val="대비2"/>
      <sheetName val="일반부표"/>
      <sheetName val="정공공사"/>
      <sheetName val="Sheet4"/>
      <sheetName val="횡배수관집현황(2공구)"/>
      <sheetName val="남대문빌딩"/>
      <sheetName val="수량산출(음암)"/>
      <sheetName val="주beam"/>
      <sheetName val="아파트"/>
      <sheetName val="주소록"/>
      <sheetName val="기안"/>
      <sheetName val="결재갑지"/>
      <sheetName val="물가시세"/>
      <sheetName val="판매시설"/>
      <sheetName val="DAN"/>
      <sheetName val="백호우계수"/>
      <sheetName val="연동내역"/>
      <sheetName val="원가집계"/>
      <sheetName val="unit 4"/>
      <sheetName val="일위대가 "/>
      <sheetName val="소방"/>
      <sheetName val="22단가"/>
      <sheetName val="22산출"/>
      <sheetName val="재료비"/>
      <sheetName val="별표 "/>
      <sheetName val="수간보호"/>
      <sheetName val="D"/>
      <sheetName val="00000"/>
      <sheetName val="산출2-기기동력"/>
      <sheetName val="1단계"/>
      <sheetName val="방수"/>
      <sheetName val="Total"/>
      <sheetName val="제경비"/>
      <sheetName val="실행,원가 최종예상"/>
      <sheetName val="일위대가(가설)"/>
      <sheetName val="확약서"/>
      <sheetName val="교각1"/>
      <sheetName val="분전반계산서(석관)"/>
      <sheetName val="Customer Databas"/>
      <sheetName val="기초자료"/>
      <sheetName val="합의경상"/>
      <sheetName val="설계내역"/>
      <sheetName val="영창26"/>
      <sheetName val="대공종"/>
      <sheetName val="WORK"/>
      <sheetName val="49단가"/>
      <sheetName val="거래처등록"/>
      <sheetName val="내역서 제출"/>
      <sheetName val="101동"/>
      <sheetName val="APT"/>
      <sheetName val="주공 갑지"/>
      <sheetName val="차수"/>
      <sheetName val="남양주댠가표"/>
      <sheetName val="금액"/>
      <sheetName val="변수값"/>
      <sheetName val="중기상차"/>
      <sheetName val="AS복구"/>
      <sheetName val="중기터파기"/>
      <sheetName val="경상직원"/>
      <sheetName val="단가대비표"/>
      <sheetName val="기계경비(시간당)"/>
      <sheetName val="램머"/>
      <sheetName val="건축공사 집계표"/>
      <sheetName val="골조"/>
      <sheetName val="견적서"/>
      <sheetName val="EACT10"/>
      <sheetName val="단중표"/>
      <sheetName val="9-1차이내역"/>
      <sheetName val="토목변경"/>
      <sheetName val="48산출"/>
      <sheetName val="덕전리"/>
      <sheetName val="단가조사서"/>
      <sheetName val="유림총괄"/>
      <sheetName val="집계"/>
      <sheetName val="A2"/>
      <sheetName val="101동 "/>
      <sheetName val="구조"/>
      <sheetName val="총괄내역서(설계)"/>
      <sheetName val="말뚝지지력산정"/>
      <sheetName val="AV시스템"/>
      <sheetName val="시설물기초"/>
      <sheetName val="평가데이터"/>
      <sheetName val="단가(1)"/>
      <sheetName val="복지관 풍화암-평면"/>
      <sheetName val="시중노임"/>
      <sheetName val="갑  지"/>
      <sheetName val="설계예산서"/>
      <sheetName val="대치판정"/>
      <sheetName val="밸브설치"/>
      <sheetName val="조건"/>
      <sheetName val="도급"/>
      <sheetName val="단양 00 아파트-세부내역"/>
      <sheetName val="FB25JN"/>
      <sheetName val="수량산출서-2"/>
      <sheetName val="일위대가표_(2)"/>
      <sheetName val="공종별_집계표"/>
      <sheetName val="도급내역서_표지"/>
      <sheetName val="RING_WALL"/>
      <sheetName val="Sheet1_(2)"/>
      <sheetName val="설명서_"/>
      <sheetName val="실행기고및_투입현황(총괄)"/>
      <sheetName val="원가계산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용수량(생활용수)"/>
      <sheetName val="개소별수량산출"/>
      <sheetName val="단가대비표 (2)"/>
      <sheetName val="요율"/>
      <sheetName val="2단지내역서"/>
      <sheetName val="산근"/>
      <sheetName val="HVAC"/>
      <sheetName val="인건비"/>
      <sheetName val="제경비율"/>
      <sheetName val="재료값"/>
      <sheetName val="산출내역서"/>
      <sheetName val="기흥하도용"/>
      <sheetName val="데리네이타현황"/>
      <sheetName val="중기 부표"/>
      <sheetName val="원가서"/>
      <sheetName val="일반수량총괄집계"/>
      <sheetName val="설계기준"/>
      <sheetName val="내역1"/>
      <sheetName val="변압기 및 발전기 용량"/>
      <sheetName val="1차 내역서"/>
      <sheetName val="석축산출서"/>
      <sheetName val="프랜트면허"/>
      <sheetName val="노무비"/>
      <sheetName val="간접"/>
      <sheetName val="예산내역서"/>
      <sheetName val="총계"/>
      <sheetName val="을"/>
      <sheetName val="FORM-0"/>
      <sheetName val="기본일위"/>
      <sheetName val="안전시설"/>
      <sheetName val="설계명세"/>
      <sheetName val="c_balju"/>
      <sheetName val="수주현황2월"/>
      <sheetName val="내역서1999_8최종"/>
      <sheetName val="2000,9월_일위"/>
      <sheetName val="unit_4"/>
      <sheetName val="단가일람_(2)"/>
      <sheetName val="총_원가계산"/>
      <sheetName val="2_토목공사"/>
      <sheetName val="일위대가_"/>
      <sheetName val="별표_"/>
      <sheetName val="현장관리비"/>
      <sheetName val="송전재료비"/>
      <sheetName val="견적단가"/>
      <sheetName val="2.대외공문"/>
      <sheetName val="AS포장복구 "/>
      <sheetName val="s.v"/>
      <sheetName val="매입세율"/>
      <sheetName val="대비"/>
      <sheetName val="약품공급2"/>
      <sheetName val="원가계산서(남측)"/>
      <sheetName val="옥외부분합"/>
      <sheetName val="b_babun (2)"/>
      <sheetName val="직공비"/>
      <sheetName val="건축설비"/>
      <sheetName val="토공(우물통,기타) "/>
      <sheetName val="변경내역서간지"/>
      <sheetName val="단가대비표 (3)"/>
      <sheetName val="견적1"/>
      <sheetName val="NEYOK"/>
      <sheetName val="공사착공계"/>
      <sheetName val="archi(본사)"/>
      <sheetName val="대목"/>
      <sheetName val="적용기준"/>
      <sheetName val="입력"/>
      <sheetName val="공통단가"/>
      <sheetName val="운반비"/>
      <sheetName val="2000양배"/>
      <sheetName val="기본입력"/>
      <sheetName val="인수공규격"/>
      <sheetName val="1.설계조건"/>
      <sheetName val="잡비계산"/>
      <sheetName val="내역(원안-대안)"/>
      <sheetName val="사급자재"/>
      <sheetName val="직노"/>
      <sheetName val="공사비산출내역"/>
      <sheetName val="견적대비표"/>
      <sheetName val="가정조건"/>
      <sheetName val="BSD (2)"/>
      <sheetName val="전체내역"/>
      <sheetName val="시중노임단가"/>
      <sheetName val="자재"/>
      <sheetName val="차액보증"/>
      <sheetName val="코드표"/>
      <sheetName val="소화배관"/>
      <sheetName val="공조배관"/>
      <sheetName val="PIPE(UG)내역"/>
      <sheetName val="단가기준"/>
      <sheetName val="배수내역"/>
      <sheetName val="I一般比"/>
      <sheetName val="일위"/>
      <sheetName val="2000노임기준"/>
      <sheetName val="코드"/>
      <sheetName val="AL공사(원)"/>
      <sheetName val="단가집"/>
      <sheetName val="설계가"/>
      <sheetName val="조건입력"/>
      <sheetName val="조건입력(2)"/>
      <sheetName val="장비선정"/>
      <sheetName val="표지 (2)"/>
      <sheetName val="주배관TYPE현황"/>
      <sheetName val="본실행경비"/>
      <sheetName val="노임이"/>
      <sheetName val="상하차비용(기계상차)"/>
      <sheetName val="N賃率-職"/>
      <sheetName val="총 괄 표"/>
      <sheetName val="36단가"/>
      <sheetName val="냉천부속동"/>
      <sheetName val="토목수량(공정)"/>
      <sheetName val="토목내역서"/>
      <sheetName val="견"/>
      <sheetName val="값"/>
      <sheetName val="설계서(동안동)"/>
      <sheetName val="단위중량"/>
      <sheetName val="삭제금지단가"/>
      <sheetName val="8.수량산출 (2)"/>
      <sheetName val="보할공정"/>
      <sheetName val="21301동"/>
      <sheetName val="공사수행방안"/>
      <sheetName val="9GNG운반"/>
      <sheetName val="예정(3)"/>
      <sheetName val="내역_ver1.0"/>
      <sheetName val="Baby일위대가"/>
      <sheetName val="철골,판넬"/>
      <sheetName val="내역서적용수량"/>
      <sheetName val="시험장S자로가로등공사"/>
      <sheetName val="식재일위대가"/>
      <sheetName val="갑지(추정)"/>
      <sheetName val="횡배수관재료-"/>
      <sheetName val="계산서(직선부)"/>
      <sheetName val="포장재료집계표"/>
      <sheetName val="콘크리트측구연장"/>
      <sheetName val="포장공"/>
      <sheetName val="-몰탈콘크리트"/>
      <sheetName val="-배수구조물공토공"/>
      <sheetName val="운반공사"/>
      <sheetName val="수목일위"/>
      <sheetName val="실행철강하도"/>
      <sheetName val="일위대가목록"/>
      <sheetName val="진흥지역조서(구역밖)"/>
      <sheetName val="조정율"/>
      <sheetName val="내역서1"/>
      <sheetName val="장비경비"/>
      <sheetName val="PROG"/>
      <sheetName val="Xunit (단위환산)"/>
      <sheetName val="00노임기준"/>
      <sheetName val="예총"/>
      <sheetName val="견적(100%)"/>
      <sheetName val="99총공사내역서"/>
      <sheetName val="개산공사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웅진교-S2"/>
      <sheetName val="건축원가계산서"/>
      <sheetName val="준검 내역서"/>
      <sheetName val="1회"/>
      <sheetName val="설계산출기초"/>
      <sheetName val="도급예산내역서봉투"/>
      <sheetName val="공사원가계산서"/>
      <sheetName val="설계산출표지"/>
      <sheetName val="도급예산내역서총괄표"/>
      <sheetName val="을부담운반비"/>
      <sheetName val="운반비산출"/>
      <sheetName val="DANGA"/>
      <sheetName val="Dae_Jiju"/>
      <sheetName val="식재"/>
      <sheetName val="시설물"/>
      <sheetName val="식재출력용"/>
      <sheetName val="유지관리"/>
      <sheetName val="기초도면제작"/>
      <sheetName val="주출입구조사"/>
      <sheetName val="간접1"/>
      <sheetName val="단가조정"/>
      <sheetName val="노임단가표"/>
      <sheetName val="SG"/>
      <sheetName val="설계서(본관)"/>
      <sheetName val="설비"/>
      <sheetName val="설계예시"/>
      <sheetName val="LD"/>
      <sheetName val="BDATA"/>
      <sheetName val="각종단가"/>
      <sheetName val="정보"/>
      <sheetName val="별표집계"/>
      <sheetName val="CATV"/>
      <sheetName val="할증 "/>
      <sheetName val="48단가"/>
      <sheetName val="분전함신설"/>
      <sheetName val="접지1종"/>
      <sheetName val="견적조건"/>
      <sheetName val="옥내소화전계산서"/>
      <sheetName val="산출기초"/>
      <sheetName val="99노임기준"/>
      <sheetName val="STAND98"/>
      <sheetName val="영업3"/>
      <sheetName val="영업2"/>
      <sheetName val="유림콘도"/>
      <sheetName val="조경"/>
      <sheetName val="설계"/>
      <sheetName val="PAINT"/>
      <sheetName val="h-013211-2"/>
      <sheetName val="1-1"/>
      <sheetName val="노임단가 (2)"/>
      <sheetName val="현관"/>
      <sheetName val="광주운남을"/>
      <sheetName val="공사비"/>
      <sheetName val="기존단가 (2)"/>
      <sheetName val="경산"/>
      <sheetName val="영신토건물가변동"/>
      <sheetName val="산수배수"/>
      <sheetName val="2"/>
      <sheetName val="수목데이타 "/>
      <sheetName val="원"/>
      <sheetName val="소야공정계획표"/>
      <sheetName val="참고자료"/>
      <sheetName val="은행코드"/>
      <sheetName val="2003상반기노임기준"/>
      <sheetName val="산출2-동력"/>
      <sheetName val="산출3-전등"/>
      <sheetName val="산출4-조명제어"/>
      <sheetName val="산출5-전열"/>
      <sheetName val="산출7-유도등"/>
      <sheetName val="품목"/>
      <sheetName val="7.산출집계"/>
      <sheetName val="4.일위산출"/>
      <sheetName val="9.자재단가"/>
      <sheetName val="공비대비"/>
      <sheetName val="거푸집물량"/>
      <sheetName val="인사자료총집계"/>
      <sheetName val="자  재"/>
      <sheetName val="건축외주"/>
      <sheetName val="파일구성"/>
      <sheetName val="견적갑지"/>
      <sheetName val="가설공사비"/>
      <sheetName val="총괄내역서"/>
      <sheetName val="관급자재대"/>
      <sheetName val="2총괄내역서"/>
      <sheetName val="유기공정"/>
      <sheetName val="기초단가"/>
      <sheetName val="물량표"/>
      <sheetName val="간접경상비"/>
      <sheetName val="tggwan(mac)"/>
      <sheetName val="금액내역서"/>
      <sheetName val="재노경"/>
      <sheetName val="매입세会"/>
      <sheetName val="SLAB&quot;1&quot;"/>
      <sheetName val="총경력기간"/>
      <sheetName val="점수표"/>
      <sheetName val="과거면접실시자"/>
      <sheetName val="학력사항"/>
      <sheetName val="총정리"/>
      <sheetName val="지급자재"/>
      <sheetName val="카메라"/>
      <sheetName val="b_balju_cho"/>
      <sheetName val="단가 "/>
      <sheetName val="수량"/>
      <sheetName val="공기압축기실"/>
      <sheetName val="ABUT수량-A1"/>
      <sheetName val="직접인건비"/>
      <sheetName val="직원자료입력"/>
      <sheetName val="플랜트 설치"/>
      <sheetName val="사회복지관"/>
      <sheetName val="표  지"/>
      <sheetName val="102역사"/>
      <sheetName val="골조공사"/>
      <sheetName val="물집"/>
      <sheetName val="단가산출서 (2)"/>
      <sheetName val="단가산출서"/>
      <sheetName val="노무산출서"/>
      <sheetName val="소요자재"/>
      <sheetName val="MC내역(이설)"/>
      <sheetName val="3.단가산출서"/>
      <sheetName val="수량산출서집계"/>
      <sheetName val="CLAUSE"/>
      <sheetName val="장비집계"/>
      <sheetName val="수량계산"/>
      <sheetName val="일위산출"/>
      <sheetName val="시점교대"/>
      <sheetName val="일반"/>
      <sheetName val="빗물받이(910-510-410)"/>
      <sheetName val="충주"/>
      <sheetName val="POL6차-PIPING"/>
      <sheetName val="직접경비호표"/>
      <sheetName val="1."/>
      <sheetName val="단위골재량"/>
      <sheetName val="철거단가"/>
      <sheetName val="날개벽수량표"/>
      <sheetName val="제목"/>
      <sheetName val="유림골조"/>
      <sheetName val="산출근거"/>
      <sheetName val="총괄"/>
      <sheetName val="LP-S"/>
      <sheetName val="입출재고현황 (2)"/>
      <sheetName val="세골재  T2 변경 현황"/>
      <sheetName val="SUB일위대가(이음)"/>
      <sheetName val="설계개요"/>
      <sheetName val="한강운반비"/>
      <sheetName val="횡배수관"/>
      <sheetName val="교통표지기초"/>
      <sheetName val="257A1"/>
      <sheetName val="factor(건축)"/>
      <sheetName val="M-EQPT-Z"/>
      <sheetName val="실행내역(10.13)"/>
      <sheetName val="기성내역1"/>
      <sheetName val="단위수량"/>
      <sheetName val="노임(1차)"/>
      <sheetName val="집계표 "/>
      <sheetName val="수리보고서비"/>
      <sheetName val="예측단가간지"/>
      <sheetName val="&lt;양식23_CF&gt;"/>
      <sheetName val="1련,2련"/>
      <sheetName val="변품8-37"/>
      <sheetName val="빌딩 안내"/>
      <sheetName val="COPING-1"/>
      <sheetName val="역T형교대-2수량"/>
      <sheetName val="비주거용"/>
      <sheetName val="계획금액"/>
      <sheetName val="시운전연료"/>
      <sheetName val="손료기준-공사부구두문의"/>
      <sheetName val="비품"/>
      <sheetName val="품셈집계표"/>
      <sheetName val="자재조사표"/>
      <sheetName val="C3"/>
      <sheetName val="설비(제출)"/>
      <sheetName val="항목등록"/>
      <sheetName val="기성고조서"/>
      <sheetName val="기타사항"/>
      <sheetName val="자재테이블"/>
      <sheetName val="견적을지"/>
      <sheetName val="적정심사"/>
      <sheetName val="200"/>
      <sheetName val="JOIN(2span)"/>
      <sheetName val="주빔의 설계"/>
      <sheetName val="철근량산정및사용성검토"/>
      <sheetName val="소방사항"/>
      <sheetName val="부표"/>
      <sheetName val="단가대비표(건축)"/>
      <sheetName val="257º_x0000_"/>
      <sheetName val="가시설수량집계"/>
      <sheetName val="자재단가비교표"/>
      <sheetName val="광장"/>
      <sheetName val="제수"/>
      <sheetName val="테이블"/>
      <sheetName val="포장수량"/>
      <sheetName val="준공정산"/>
      <sheetName val="단가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Set>
  </externalBook>
</externalLink>
</file>

<file path=xl/externalLinks/externalLink88.xml><?xml version="1.0" encoding="utf-8"?>
<externalLink xmlns="http://schemas.openxmlformats.org/spreadsheetml/2006/main">
  <externalBook xmlns:r="http://schemas.openxmlformats.org/officeDocument/2006/relationships" r:id="rId1">
    <sheetNames>
      <sheetName val="laroux"/>
      <sheetName val="갑지"/>
      <sheetName val="내역"/>
      <sheetName val="표지"/>
      <sheetName val="특기"/>
      <sheetName val="원가"/>
      <sheetName val="내역 (2)"/>
      <sheetName val="실행내역서"/>
      <sheetName val="01.인건비TABLE"/>
      <sheetName val="02.공수산정"/>
      <sheetName val="03.공수TABLE"/>
      <sheetName val="04.재료비TABLE(총괄)"/>
      <sheetName val="일위대가표"/>
      <sheetName val="봉방동근생"/>
      <sheetName val="건축내역"/>
      <sheetName val="당초"/>
      <sheetName val="주요기준"/>
      <sheetName val="조명율표"/>
      <sheetName val="교통대책내역"/>
      <sheetName val="5.전화설비공사"/>
      <sheetName val="휘경동(신일)"/>
      <sheetName val="카메라"/>
    </sheetNames>
    <sheetDataSet>
      <sheetData sheetId="0" refreshError="1"/>
      <sheetData sheetId="1"/>
      <sheetData sheetId="2"/>
      <sheetData sheetId="3"/>
      <sheetData sheetId="4" refreshError="1"/>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9.xml><?xml version="1.0" encoding="utf-8"?>
<externalLink xmlns="http://schemas.openxmlformats.org/spreadsheetml/2006/main">
  <externalBook xmlns:r="http://schemas.openxmlformats.org/officeDocument/2006/relationships" r:id="rId1">
    <sheetNames>
      <sheetName val="메뉴얼"/>
      <sheetName val="업뎃"/>
      <sheetName val="총괄집계표"/>
      <sheetName val="구성1"/>
      <sheetName val="구성2"/>
      <sheetName val="구성3"/>
      <sheetName val="구성4"/>
      <sheetName val="결과(PP백색)"/>
      <sheetName val="결과(PP목무늬)"/>
      <sheetName val="결과(PW백색)"/>
      <sheetName val="결과(PW목무늬)"/>
      <sheetName val="단가표"/>
      <sheetName val="자재"/>
      <sheetName val="구분자"/>
      <sheetName val="그림"/>
      <sheetName val="그림2"/>
      <sheetName val="p원가"/>
      <sheetName val="밤범용방충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refreshError="1">
        <row r="1">
          <cell r="B1" t="str">
            <v>2짝대칭</v>
          </cell>
        </row>
        <row r="2">
          <cell r="B2" t="str">
            <v>2짝비대칭</v>
          </cell>
        </row>
        <row r="3">
          <cell r="B3" t="str">
            <v>3짝비대칭</v>
          </cell>
        </row>
        <row r="4">
          <cell r="B4" t="str">
            <v>4짝대칭</v>
          </cell>
        </row>
        <row r="5">
          <cell r="B5" t="str">
            <v>고정&amp;프로젝트</v>
          </cell>
        </row>
        <row r="6">
          <cell r="B6" t="str">
            <v>프로젝트</v>
          </cell>
        </row>
        <row r="7">
          <cell r="B7" t="str">
            <v>여닫이</v>
          </cell>
        </row>
        <row r="8">
          <cell r="B8" t="str">
            <v>고정&amp;미서기</v>
          </cell>
        </row>
        <row r="9">
          <cell r="B9" t="str">
            <v>침실미닫이(2/3)</v>
          </cell>
        </row>
        <row r="10">
          <cell r="B10" t="str">
            <v>침실미닫이(2/4)</v>
          </cell>
        </row>
        <row r="11">
          <cell r="B11" t="str">
            <v>고정창</v>
          </cell>
        </row>
        <row r="12">
          <cell r="B12" t="str">
            <v>공틀</v>
          </cell>
        </row>
      </sheetData>
      <sheetData sheetId="15" refreshError="1"/>
      <sheetData sheetId="16" refreshError="1"/>
      <sheetData sheetId="17" refreshError="1"/>
    </sheetDataSet>
  </externalBook>
</externalLink>
</file>

<file path=xl/externalLinks/externalLink90.xml><?xml version="1.0" encoding="utf-8"?>
<externalLink xmlns="http://schemas.openxmlformats.org/spreadsheetml/2006/main">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원가계산"/>
      <sheetName val="수정내역"/>
      <sheetName val="일위대가표"/>
      <sheetName val="일위대가"/>
      <sheetName val="실행내역"/>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현장"/>
      <sheetName val="내역"/>
      <sheetName val="#REF"/>
      <sheetName val="MAIN_TABLE"/>
      <sheetName val="백암비스타내역"/>
      <sheetName val="교통대책내역"/>
      <sheetName val="3BL공동구 수량"/>
      <sheetName val="기본일위"/>
      <sheetName val="J直材4"/>
      <sheetName val="I一般比"/>
      <sheetName val="적용토목"/>
      <sheetName val="기초자료"/>
      <sheetName val="공사비총괄표"/>
      <sheetName val="예산M11A"/>
      <sheetName val="건축내역"/>
      <sheetName val="101동"/>
      <sheetName val="2000년1차"/>
      <sheetName val="2000전체분"/>
      <sheetName val="출자한도"/>
      <sheetName val="KKK"/>
      <sheetName val="물가자료"/>
      <sheetName val="일대-1"/>
      <sheetName val="단가조사"/>
      <sheetName val="재료"/>
      <sheetName val="공사개요(서광주)"/>
      <sheetName val="경산"/>
      <sheetName val="기본단가표"/>
      <sheetName val="식재인부"/>
      <sheetName val="설직재-1"/>
      <sheetName val="N賃率-職"/>
      <sheetName val="실행"/>
      <sheetName val="산근"/>
      <sheetName val="당초"/>
      <sheetName val="금액내역서"/>
      <sheetName val="기초내역서"/>
      <sheetName val="수량산출"/>
      <sheetName val="대가목록표"/>
      <sheetName val="Customer Databas"/>
      <sheetName val="스포회원매출"/>
      <sheetName val="철탑공사"/>
      <sheetName val="골재산출"/>
      <sheetName val="6PILE  (돌출)"/>
      <sheetName val="설계서"/>
      <sheetName val="asd"/>
      <sheetName val="영창26"/>
      <sheetName val="본공사"/>
      <sheetName val="요율"/>
      <sheetName val="갑지"/>
      <sheetName val="갑지(추정)"/>
      <sheetName val="자재단가"/>
      <sheetName val="5공철탑검토표"/>
      <sheetName val="4공철탑검토"/>
      <sheetName val="조명율표"/>
      <sheetName val="CTEMCOST"/>
      <sheetName val="자료"/>
      <sheetName val="대공종"/>
      <sheetName val="총괄표"/>
      <sheetName val="차수공개요"/>
      <sheetName val="본체"/>
      <sheetName val="산출내역서"/>
      <sheetName val="단가산출"/>
      <sheetName val="지하"/>
      <sheetName val="산출근거"/>
      <sheetName val="목록"/>
      <sheetName val="교각별철근수량집계표"/>
      <sheetName val="노임"/>
      <sheetName val="토공 total"/>
      <sheetName val="조명시설"/>
      <sheetName val="일위대가목차"/>
      <sheetName val="식생블럭단위수량"/>
      <sheetName val="노임,재료비"/>
      <sheetName val="LF자재단가"/>
      <sheetName val="지질조사"/>
      <sheetName val="내역(원안-대안)"/>
      <sheetName val="NYS"/>
      <sheetName val="단중표"/>
      <sheetName val="코드표"/>
      <sheetName val="위생설비"/>
      <sheetName val="CIVIL4"/>
      <sheetName val="토공(우물통,기타) "/>
      <sheetName val="재료비노무비"/>
      <sheetName val=" HIT-&gt;HMC 견적(3900)"/>
      <sheetName val="데이타"/>
      <sheetName val="DATA"/>
      <sheetName val="AIR SHOWER(3인용)"/>
      <sheetName val="예산"/>
      <sheetName val="도급기성"/>
      <sheetName val="설비단가표"/>
      <sheetName val="노무,재료"/>
      <sheetName val="교수설계"/>
      <sheetName val="Sheet5"/>
      <sheetName val="공통가설공사"/>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견적서"/>
      <sheetName val="6호기"/>
      <sheetName val="기술부대조건"/>
      <sheetName val="RE9604"/>
      <sheetName val="LEGEND"/>
      <sheetName val="102역사"/>
      <sheetName val="Sheet6"/>
      <sheetName val="연부97-1"/>
      <sheetName val="조건표"/>
      <sheetName val="자갈,시멘트,모래산출"/>
      <sheetName val="오수공수량집계표"/>
      <sheetName val="원가 (2)"/>
      <sheetName val="입찰안"/>
      <sheetName val="내역서2안"/>
      <sheetName val="공사직종별노임"/>
      <sheetName val="율촌법률사무소2내역"/>
      <sheetName val="당진1,2호기전선관설치및접지4차공사내역서-을지"/>
      <sheetName val="본체철근표"/>
      <sheetName val="노무비"/>
      <sheetName val="특외대"/>
      <sheetName val="48전력선로일위"/>
      <sheetName val="단가표"/>
      <sheetName val="시설물기초"/>
      <sheetName val=" 냉각수펌프"/>
      <sheetName val="AHU집계"/>
      <sheetName val="1.설계조건"/>
      <sheetName val="중기"/>
      <sheetName val="ELEC"/>
      <sheetName val="9GNG운반"/>
      <sheetName val="공조기휀"/>
      <sheetName val="내역서(중수)"/>
      <sheetName val="CAT_5"/>
      <sheetName val="단가비교표_공통1"/>
      <sheetName val="재집"/>
      <sheetName val="내역서(기성청구)"/>
      <sheetName val="별표 "/>
      <sheetName val="사다리"/>
      <sheetName val="청주(철골발주의뢰서)"/>
      <sheetName val="일위(철거)"/>
      <sheetName val="데리네이타현황"/>
      <sheetName val="표지"/>
      <sheetName val="조경일람"/>
      <sheetName val="일위대가1"/>
      <sheetName val="수주추정"/>
      <sheetName val="96정변2"/>
      <sheetName val="역공종"/>
      <sheetName val="제-노임"/>
      <sheetName val="제직재"/>
      <sheetName val="N賃率_職"/>
      <sheetName val="시멘트"/>
      <sheetName val="금액집계"/>
      <sheetName val="대치판정"/>
      <sheetName val="원가서"/>
      <sheetName val="기계경비(시간당)"/>
      <sheetName val="견적"/>
      <sheetName val="도급견적가"/>
      <sheetName val="갑지1"/>
      <sheetName val="전선 및 전선관"/>
      <sheetName val="전기일위목록"/>
      <sheetName val="철거산출근거"/>
      <sheetName val="아파트건축"/>
      <sheetName val="guard(mac)"/>
      <sheetName val="내역서 "/>
      <sheetName val="원가계산서"/>
      <sheetName val="001"/>
      <sheetName val="단위내역서"/>
      <sheetName val="주beam"/>
      <sheetName val="특별땅고르기"/>
      <sheetName val="부대공Ⅱ"/>
      <sheetName val="물량입력"/>
      <sheetName val="공통가설"/>
      <sheetName val="배수내역"/>
      <sheetName val="기흥하도용"/>
      <sheetName val="저"/>
      <sheetName val="공사개요"/>
      <sheetName val="간접1"/>
      <sheetName val="장비가동"/>
      <sheetName val="내역관리1"/>
      <sheetName val="산출-설비"/>
      <sheetName val="설_(3)"/>
      <sheetName val="설_(2)"/>
      <sheetName val="3BL공동구_수량"/>
      <sheetName val="내역(설계)"/>
      <sheetName val="E총15"/>
      <sheetName val="약품공급2"/>
      <sheetName val="카메라"/>
      <sheetName val="총수량집계표"/>
      <sheetName val="제작비추산총괄표"/>
      <sheetName val="갑"/>
      <sheetName val="백룡교차로"/>
      <sheetName val="산정교차로"/>
      <sheetName val="신영교차로"/>
      <sheetName val="담장산출"/>
      <sheetName val="처리단락"/>
      <sheetName val="건축부하"/>
      <sheetName val="약전닥트"/>
      <sheetName val="일지-H"/>
      <sheetName val="김포IO"/>
      <sheetName val="LD"/>
      <sheetName val="FA설치명세"/>
      <sheetName val="철근중량"/>
      <sheetName val="DATE"/>
      <sheetName val="계약서"/>
      <sheetName val="토공"/>
      <sheetName val="첨부1"/>
      <sheetName val="sub"/>
      <sheetName val="반포2차"/>
      <sheetName val="공사착공계"/>
      <sheetName val="하도급원가계산총괄표(식재)"/>
      <sheetName val="부하자료"/>
      <sheetName val="찍기"/>
      <sheetName val="Inst."/>
      <sheetName val="물량표"/>
      <sheetName val="국내"/>
      <sheetName val="Baby일위대가"/>
      <sheetName val="을지"/>
      <sheetName val="내역서 제출"/>
      <sheetName val="직접공사비"/>
      <sheetName val="JUCKEYK"/>
      <sheetName val="내역표지"/>
      <sheetName val="노 무 비"/>
      <sheetName val="건축원가"/>
      <sheetName val="#3_일위대가목록"/>
      <sheetName val="200"/>
      <sheetName val="토공집계표"/>
      <sheetName val="단"/>
      <sheetName val="기계공사비집계(원안)"/>
      <sheetName val="터파기및재료"/>
      <sheetName val="별표"/>
      <sheetName val="01상노임"/>
      <sheetName val="2000년 공정표"/>
      <sheetName val="3.2제조설비"/>
      <sheetName val="적용건축"/>
      <sheetName val="원가총괄"/>
      <sheetName val="노무비 근거"/>
      <sheetName val="연결관암거"/>
      <sheetName val="소비자가"/>
      <sheetName val="일위대가목록"/>
      <sheetName val="일위_파일"/>
      <sheetName val="일위(PANEL)"/>
      <sheetName val="효성CB 1P기초"/>
      <sheetName val="계수시트"/>
      <sheetName val="램머"/>
      <sheetName val="경영상태"/>
      <sheetName val="상가분양"/>
      <sheetName val="총괄내역"/>
      <sheetName val="2공구산출내역"/>
      <sheetName val="입력변수"/>
      <sheetName val="일위"/>
      <sheetName val="Sheet7(ㅅ)"/>
      <sheetName val="단위단가"/>
      <sheetName val="INPUT"/>
      <sheetName val="AIR_SHOWER(3인용)"/>
      <sheetName val="Customer_Databas"/>
      <sheetName val="토공(우물통,기타)_"/>
      <sheetName val="원가_(2)"/>
      <sheetName val="_HIT-&gt;HMC_견적(3900)"/>
      <sheetName val="노무비단가"/>
      <sheetName val="토공_total"/>
      <sheetName val="노(97_1,97_9,98_1)"/>
      <sheetName val="6PILE__(돌출)"/>
      <sheetName val="적용단위길이"/>
      <sheetName val="피벗테이블데이터분석"/>
      <sheetName val="COST"/>
      <sheetName val="부대내역"/>
      <sheetName val="세골재  T2 변경 현황"/>
      <sheetName val="손익분석"/>
      <sheetName val="직재"/>
      <sheetName val="ITEM"/>
      <sheetName val="설계조건"/>
      <sheetName val="통합집계표"/>
      <sheetName val="3본사"/>
      <sheetName val="단가일람"/>
      <sheetName val="유기공정"/>
      <sheetName val="갑지.을지"/>
      <sheetName val="실행철강하도"/>
      <sheetName val="BID"/>
      <sheetName val="일위대가(1)"/>
      <sheetName val="원본"/>
      <sheetName val="개요"/>
      <sheetName val="노임단가(08.01)"/>
      <sheetName val="현장관리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유림콘도"/>
      <sheetName val="봉방동근생"/>
      <sheetName val="기타 정보통신공사"/>
      <sheetName val="유림골조"/>
      <sheetName val="민감도"/>
      <sheetName val="세부내역서(전기)"/>
      <sheetName val="수량산출(생반)"/>
      <sheetName val="(1)본선수량집계"/>
      <sheetName val="품셈"/>
      <sheetName val="기초일위"/>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1공구산출내역서"/>
      <sheetName val="지점장"/>
      <sheetName val="암거단위"/>
      <sheetName val="단가대비표 (3)"/>
      <sheetName val="일반전기C"/>
      <sheetName val="청곡지선입력"/>
      <sheetName val="Sheet1 (2)"/>
      <sheetName val="조명율"/>
      <sheetName val="20관리비율"/>
      <sheetName val="98지급계획"/>
      <sheetName val="예가표"/>
      <sheetName val="부대"/>
      <sheetName val="일위CODE"/>
      <sheetName val="gyun"/>
      <sheetName val="신우"/>
      <sheetName val="날개벽수량표"/>
      <sheetName val="하이테콤직원"/>
      <sheetName val="전기내역"/>
      <sheetName val="그림"/>
      <sheetName val="그림2"/>
      <sheetName val="현장관리비참조"/>
      <sheetName val="Macro1"/>
      <sheetName val="1000 DB구축 부표"/>
      <sheetName val="CT "/>
      <sheetName val="발신정보"/>
      <sheetName val="기초대가"/>
      <sheetName val="조도계산서 (도서)"/>
      <sheetName val="명세서"/>
      <sheetName val="계측기"/>
      <sheetName val="출력은 금물"/>
      <sheetName val="일위대가(건축)"/>
      <sheetName val="단가 "/>
      <sheetName val="COVER"/>
      <sheetName val="ESCO개보수공사"/>
      <sheetName val="자재표"/>
      <sheetName val="전체"/>
      <sheetName val="구리토평1전기"/>
      <sheetName val="C.전기공사"/>
      <sheetName val="ABUT수량-A1"/>
      <sheetName val="작성"/>
      <sheetName val="간접비"/>
      <sheetName val="청도공장"/>
      <sheetName val="을"/>
      <sheetName val="내역서적용수량"/>
      <sheetName val="가도공"/>
      <sheetName val="공사입찰정보입력"/>
      <sheetName val="J-EQ"/>
      <sheetName val="간접비계산"/>
      <sheetName val="DB"/>
      <sheetName val="공연,전시"/>
      <sheetName val="A 견적"/>
      <sheetName val="s.v"/>
      <sheetName val="변경내역(전체)"/>
      <sheetName val="1차 내역서"/>
      <sheetName val="DATA테이블1 (2)"/>
      <sheetName val="일위목록"/>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유림총괄"/>
      <sheetName val="빌딩 안내"/>
      <sheetName val="맨홀수량산출"/>
      <sheetName val="참조자료"/>
      <sheetName val="연습"/>
      <sheetName val="내역서중"/>
      <sheetName val="접지수량"/>
      <sheetName val="교각계산"/>
      <sheetName val="직접노무"/>
      <sheetName val="직접재료"/>
      <sheetName val="산출0"/>
      <sheetName val="내역전기"/>
      <sheetName val="패널"/>
      <sheetName val="전기2005"/>
      <sheetName val="통신2005"/>
      <sheetName val="총괄집계표"/>
      <sheetName val="자료입력"/>
      <sheetName val="철콘"/>
      <sheetName val="표  지"/>
      <sheetName val="PIPING"/>
      <sheetName val="분전반"/>
      <sheetName val="간접(90)"/>
      <sheetName val="입상내역"/>
      <sheetName val="품셈총괄"/>
      <sheetName val="교각1"/>
      <sheetName val="표층포설및다짐"/>
      <sheetName val="전기"/>
      <sheetName val="인적사항"/>
      <sheetName val="단재적표"/>
      <sheetName val="설계"/>
      <sheetName val="투찰가"/>
      <sheetName val="공문"/>
      <sheetName val="수목표준대가"/>
      <sheetName val="Total"/>
      <sheetName val="예산총괄"/>
      <sheetName val="옥외계측"/>
      <sheetName val="CODE"/>
      <sheetName val="인공"/>
      <sheetName val="도급자재"/>
      <sheetName val="중기일위대가"/>
      <sheetName val="0Title"/>
      <sheetName val="추가예산"/>
      <sheetName val="오동"/>
      <sheetName val="대조"/>
      <sheetName val="나한"/>
      <sheetName val="물가시세"/>
      <sheetName val="부하"/>
      <sheetName val="지급자재"/>
      <sheetName val="수량총괄"/>
      <sheetName val="화재 탐지 설비"/>
      <sheetName val="건축기계설비표선정수장"/>
      <sheetName val="국내조달(통합-1)"/>
      <sheetName val="보증수수료산출"/>
      <sheetName val="도담구내 개소별 명세"/>
      <sheetName val="工관리비율"/>
      <sheetName val="工완성공사율"/>
      <sheetName val="정거장 설계조건"/>
      <sheetName val="주요기준"/>
      <sheetName val="제경비율"/>
      <sheetName val="기본가정"/>
      <sheetName val="자재단가비교표"/>
      <sheetName val="단가대비표"/>
      <sheetName val="터널조도"/>
      <sheetName val="b_balju"/>
      <sheetName val="인공산출"/>
      <sheetName val="노무단가산정"/>
      <sheetName val="2000.05"/>
      <sheetName val="구의33고"/>
      <sheetName val="구성1"/>
      <sheetName val="구성2"/>
      <sheetName val="구성3"/>
      <sheetName val="구성4"/>
      <sheetName val="도급내역서(재노경)"/>
      <sheetName val="16-1"/>
      <sheetName val="와동수량"/>
      <sheetName val="직원현황"/>
      <sheetName val="ELECTRIC"/>
      <sheetName val="품셈TABLE"/>
      <sheetName val="99년하반기"/>
      <sheetName val="말뚝지지력산정"/>
      <sheetName val="금융비용"/>
      <sheetName val="콘크리트"/>
      <sheetName val="철근집계"/>
      <sheetName val="COPING"/>
      <sheetName val="건설기계사용료목록"/>
      <sheetName val="단가조사서"/>
      <sheetName val="집"/>
      <sheetName val="간선계산"/>
      <sheetName val="계화배수"/>
      <sheetName val="공정코드"/>
      <sheetName val="대,유,램"/>
      <sheetName val="예비용"/>
      <sheetName val="상행-교대(A1-A2)"/>
      <sheetName val="전기설계변경"/>
      <sheetName val="기초목록"/>
      <sheetName val="단가(자재)"/>
      <sheetName val="공사추진현황"/>
      <sheetName val="입력"/>
      <sheetName val="&lt;--"/>
      <sheetName val="단가 및 재료비"/>
      <sheetName val="현장경비"/>
      <sheetName val="포승중환경개선공사(변경)"/>
      <sheetName val="견적업체"/>
      <sheetName val="MOTOR"/>
      <sheetName val="본서하반기"/>
      <sheetName val="하반기(지구대)"/>
      <sheetName val="1안"/>
      <sheetName val="Sheet4"/>
      <sheetName val="철근량"/>
      <sheetName val="일위대가(비굴착)"/>
      <sheetName val="견적(100%)"/>
      <sheetName val="실행대비"/>
      <sheetName val="유입맨홀산출"/>
      <sheetName val="상세도(80)"/>
      <sheetName val="조명일위"/>
      <sheetName val="국도접속 차도부수량"/>
      <sheetName val="진주방향"/>
      <sheetName val="접수부"/>
      <sheetName val="버스운행안내"/>
      <sheetName val="예방접종계획"/>
      <sheetName val="근태계획서"/>
      <sheetName val="문학간접"/>
      <sheetName val="직접시공계획서"/>
      <sheetName val="일위(시설)"/>
      <sheetName val="BSD (2)"/>
      <sheetName val="화의-현금흐름"/>
      <sheetName val="전체제잡비"/>
      <sheetName val="바닥판"/>
      <sheetName val="입력DATA"/>
      <sheetName val="시중노임"/>
      <sheetName val="CL분석결과"/>
      <sheetName val="원가계산서(변경)"/>
      <sheetName val="17F MOCKUP B-1,B-2"/>
      <sheetName val="하중계산"/>
      <sheetName val="안정성검토"/>
      <sheetName val="설계기준"/>
      <sheetName val="직공비"/>
      <sheetName val="퍼스트"/>
      <sheetName val="노임200103"/>
      <sheetName val="가설공사"/>
      <sheetName val="백호우계수"/>
      <sheetName val="단조-노임"/>
      <sheetName val="기본항목 입력"/>
      <sheetName val="조사집계표(1)_솎아베기"/>
      <sheetName val="조사집계표(2)_솎아베기"/>
      <sheetName val="필지별내역서"/>
      <sheetName val="조사집계표(3)_솎아베기"/>
      <sheetName val="Uint보온"/>
      <sheetName val="1Month+Sheet2!"/>
      <sheetName val="2.노임및손료"/>
      <sheetName val="영외수지"/>
      <sheetName val="일위-1"/>
      <sheetName val="기초자료입력"/>
      <sheetName val="BF12-R0"/>
      <sheetName val="교사기준면적(초등)"/>
      <sheetName val="Y-WORK"/>
      <sheetName val="일위대가 "/>
      <sheetName val="FAX"/>
      <sheetName val="기초분물량표"/>
      <sheetName val="일위총괄표"/>
      <sheetName val="도로일위대가표"/>
      <sheetName val="원가계산서구조조정"/>
      <sheetName val="B부대공"/>
      <sheetName val="현금예금"/>
      <sheetName val="자재일람"/>
      <sheetName val="사전공사"/>
      <sheetName val="세부내역"/>
      <sheetName val="석축산출서"/>
      <sheetName val="unitpric"/>
      <sheetName val="골조"/>
      <sheetName val="총공사내역서"/>
      <sheetName val="기계경비시간당손료목록"/>
      <sheetName val="참고"/>
      <sheetName val="연결원본-절대지우지말것"/>
      <sheetName val="수량산출서"/>
      <sheetName val="앉음벽 (2)"/>
      <sheetName val="단위중량"/>
      <sheetName val="포장복구집계"/>
      <sheetName val="1,2공구원가계산서"/>
      <sheetName val="일 위 목 록 표"/>
      <sheetName val="실행(1)"/>
      <sheetName val="가락화장을지"/>
      <sheetName val="기초입력"/>
      <sheetName val="단가비교"/>
      <sheetName val="건축공사"/>
      <sheetName val="신규 수주분(사용자 정의)"/>
      <sheetName val="동해title"/>
      <sheetName val="진흥지역조서(구역밖)"/>
      <sheetName val="SHEET PILE단가"/>
      <sheetName val="사유서제출현황-2"/>
      <sheetName val="준공정산"/>
      <sheetName val="항목등록"/>
      <sheetName val="토목"/>
      <sheetName val="집수정토공"/>
      <sheetName val="설계명세서"/>
      <sheetName val="남양시작동자105노65기1.3화1.2"/>
      <sheetName val="인부노임"/>
      <sheetName val="특별교실"/>
      <sheetName val="간접"/>
      <sheetName val="일위단가"/>
      <sheetName val="실행-집행"/>
      <sheetName val="5.동별횡주관경"/>
      <sheetName val="양식_자재단가조사표"/>
      <sheetName val="정부노임단가"/>
      <sheetName val="내역서(삼호)"/>
      <sheetName val="1구간BOQ"/>
      <sheetName val="형틀공사"/>
      <sheetName val="기성내역서표지"/>
      <sheetName val="구천"/>
      <sheetName val="설계명세"/>
      <sheetName val="기계설비표선정수장"/>
      <sheetName val="EJ"/>
      <sheetName val="일위대가(출입)"/>
      <sheetName val="직원자료입력"/>
      <sheetName val="물집"/>
      <sheetName val="식재일위대가"/>
      <sheetName val="국별인원"/>
      <sheetName val="일위대가(4층원격)"/>
      <sheetName val="기초일위대가"/>
      <sheetName val="산출기초"/>
      <sheetName val="기계내역"/>
      <sheetName val="도급내역서"/>
      <sheetName val="부분별수량산출(조합기초)"/>
      <sheetName val="소방"/>
      <sheetName val="COL"/>
      <sheetName val="2F 회의실견적(5_14 일대)"/>
      <sheetName val="Sheet38"/>
      <sheetName val="기자재비"/>
      <sheetName val="부속동"/>
      <sheetName val="부대공"/>
      <sheetName val="포장공"/>
      <sheetName val="ilch"/>
      <sheetName val="골조시행"/>
      <sheetName val="샘플표지"/>
      <sheetName val="대보~세기"/>
      <sheetName val="대운반(철재)"/>
      <sheetName val="쌍송교"/>
      <sheetName val="수지예산"/>
      <sheetName val="직원관리자료"/>
      <sheetName val="일위(집)"/>
      <sheetName val="ATM기초철가"/>
      <sheetName val="다이꾸"/>
      <sheetName val="base"/>
      <sheetName val="중질쓰레기"/>
      <sheetName val="압축공기소요량"/>
      <sheetName val="보일러물질수지"/>
      <sheetName val="일위대가목록 "/>
      <sheetName val="을-ATYPE"/>
      <sheetName val="TABLE"/>
      <sheetName val="RAHMEN"/>
      <sheetName val="WORK"/>
      <sheetName val="AV시스템"/>
      <sheetName val="민속촌메뉴"/>
      <sheetName val="2F 회의실견적_5_14 일대_"/>
      <sheetName val="97"/>
      <sheetName val="식재가격"/>
      <sheetName val="식재총괄"/>
      <sheetName val="조달단가"/>
      <sheetName val="일위대가(계측기설치)"/>
      <sheetName val="f산출"/>
      <sheetName val="자재단가리스트"/>
      <sheetName val="관로공정"/>
      <sheetName val="작업일보"/>
      <sheetName val="내역서01"/>
      <sheetName val="토사(PE)"/>
      <sheetName val="01"/>
      <sheetName val="수배전반"/>
      <sheetName val="총내역서"/>
      <sheetName val="설계예시"/>
      <sheetName val="예산서"/>
      <sheetName val="사급자재(1단계)"/>
      <sheetName val="기초입력 DATA"/>
      <sheetName val="자재대"/>
      <sheetName val="간지"/>
      <sheetName val="견적단가"/>
      <sheetName val="기초작업"/>
      <sheetName val="부대집계"/>
      <sheetName val="전신환매도율"/>
      <sheetName val="준공내역"/>
      <sheetName val="제출내역 (3)"/>
      <sheetName val="7.환경"/>
      <sheetName val="PROJECT BRIEF(EX.NEW)"/>
      <sheetName val="조정율"/>
      <sheetName val="동원(3)"/>
      <sheetName val="강관주휀스"/>
      <sheetName val="집수A"/>
      <sheetName val="투찰(하수)"/>
      <sheetName val="통신원가"/>
      <sheetName val="도급내역"/>
      <sheetName val="공량(1월22일)"/>
      <sheetName val="출력은_금물"/>
      <sheetName val="단가_"/>
      <sheetName val="일반공사"/>
      <sheetName val="외주비"/>
      <sheetName val="sst,stl창호"/>
      <sheetName val="기존단가 (2)"/>
      <sheetName val="세부내역서"/>
      <sheetName val="참조 (2)"/>
      <sheetName val="BOX단위철근"/>
      <sheetName val="Macro(MCC)"/>
      <sheetName val="하반기(지구대ო"/>
      <sheetName val="990430_당초"/>
      <sheetName val="견적내역서"/>
      <sheetName val="어룡"/>
      <sheetName val="기성내역"/>
      <sheetName val="중기사용료산출근거"/>
      <sheetName val="공내역"/>
      <sheetName val="자재테이블"/>
      <sheetName val="지입자재집계표"/>
      <sheetName val="산출내력"/>
      <sheetName val="AHU-01"/>
      <sheetName val="흥양2교토공집계표"/>
      <sheetName val="실행기초"/>
      <sheetName val="관로내역원"/>
      <sheetName val="수토공단위당"/>
      <sheetName val="인건-측정"/>
      <sheetName val="현장관리비 산출내역"/>
      <sheetName val="사업부배부A"/>
      <sheetName val="일위목록-기"/>
      <sheetName val="토목내역서 (도급단가)"/>
      <sheetName val="기안1"/>
      <sheetName val="CABLE SIZE-1"/>
      <sheetName val="단가표 (2)"/>
      <sheetName val="Data&amp;Result"/>
      <sheetName val="시운전연료비"/>
      <sheetName val="99총공사내역서"/>
      <sheetName val="투찰내역"/>
      <sheetName val="대"/>
      <sheetName val="엔지니어링"/>
      <sheetName val="상수도토공집계표"/>
      <sheetName val="건설성적"/>
      <sheetName val="주안3차A-A"/>
      <sheetName val="간접경상비"/>
      <sheetName val="Cost bd-&quot;A&quot;"/>
      <sheetName val="2.대외공문"/>
      <sheetName val="합의경상"/>
      <sheetName val="4.고용보험"/>
      <sheetName val="휴가비,급량비"/>
      <sheetName val="본사업"/>
      <sheetName val="공정외주"/>
      <sheetName val="부자재 적용비율"/>
      <sheetName val="공기압축기실"/>
      <sheetName val="노임변동률"/>
      <sheetName val="잡철물"/>
      <sheetName val="ES조서출력하기"/>
      <sheetName val="품목"/>
      <sheetName val="공사미수"/>
      <sheetName val="인사자료총집계"/>
      <sheetName val="가로등내역서"/>
      <sheetName val="70%"/>
      <sheetName val="내역(100%)"/>
      <sheetName val="지하시설물작성"/>
      <sheetName val="ETC"/>
      <sheetName val="1-1"/>
      <sheetName val="대목"/>
      <sheetName val="B2BERP"/>
      <sheetName val="1월"/>
      <sheetName val="P-1"/>
      <sheetName val="itm코드"/>
      <sheetName val="itm기준"/>
      <sheetName val="97년 추정"/>
      <sheetName val="제노임"/>
      <sheetName val="연환"/>
      <sheetName val="Summary Sheets"/>
      <sheetName val="흙쌓기도수로설치현황"/>
      <sheetName val="샌딩 에폭시 도장"/>
      <sheetName val="일반문틀 설치"/>
      <sheetName val="스텐문틀설치"/>
      <sheetName val="1.토공집계표"/>
      <sheetName val="접속단위"/>
      <sheetName val="입력정보"/>
      <sheetName val="전동기"/>
      <sheetName val="주차구획선수량"/>
      <sheetName val="재료할증"/>
      <sheetName val="단위수량산출"/>
      <sheetName val="낙찰표"/>
      <sheetName val="개별직종노임단가(2003.9)"/>
      <sheetName val="실행내역 (2)"/>
      <sheetName val="배수통관(좌)"/>
      <sheetName val="각종양식"/>
      <sheetName val="노임(1차)"/>
      <sheetName val="모래기초"/>
      <sheetName val="위치조서"/>
      <sheetName val="하조서"/>
      <sheetName val="중기조종사 단위단가"/>
      <sheetName val="MAT"/>
      <sheetName val="환율change"/>
      <sheetName val="3.자재비(총괄)"/>
      <sheetName val="매립"/>
      <sheetName val="제잡비"/>
      <sheetName val="전기일위대가"/>
      <sheetName val="수공기"/>
      <sheetName val="조건표 (2)"/>
      <sheetName val="우수공집계"/>
      <sheetName val="토공A1"/>
      <sheetName val="BOX수량"/>
      <sheetName val="기계공사"/>
      <sheetName val="B-data"/>
      <sheetName val=" 토목 처리장도급내역서 "/>
      <sheetName val="공통(20-91)"/>
      <sheetName val="설-원가"/>
      <sheetName val="설치자재"/>
      <sheetName val="단중"/>
      <sheetName val="#2_일위대가목록"/>
      <sheetName val="WING3"/>
      <sheetName val="특수기호강도거푸집"/>
      <sheetName val="종배수관면벽신"/>
      <sheetName val="종배수관(신)"/>
      <sheetName val="전담운영PM"/>
      <sheetName val="원내역"/>
      <sheetName val="BOQ(전체)"/>
      <sheetName val="예산명세서"/>
      <sheetName val="천방교접속"/>
      <sheetName val="대포2교접속"/>
      <sheetName val="tggwan(mac)"/>
      <sheetName val="예산총괄표"/>
      <sheetName val="인건비"/>
      <sheetName val="주소"/>
      <sheetName val="기둥(원형)"/>
      <sheetName val="기초공"/>
      <sheetName val="공주-교대(A1)"/>
      <sheetName val="일위대가내역"/>
      <sheetName val="C3"/>
      <sheetName val="납부서"/>
      <sheetName val="Mc1"/>
      <sheetName val="사업수지"/>
      <sheetName val="표지1"/>
      <sheetName val="산출근거(단청공사)"/>
      <sheetName val="WEIGHT LIST"/>
      <sheetName val="POL6차-PIPING"/>
      <sheetName val="물량"/>
      <sheetName val="산#2-1 (2)"/>
      <sheetName val="산#3-1"/>
      <sheetName val="공량산출서"/>
      <sheetName val="대로근거"/>
      <sheetName val="관로토공"/>
      <sheetName val="우수관"/>
      <sheetName val="TANK견적대지"/>
      <sheetName val="철콘산출"/>
      <sheetName val="포승중환경개선공사_변경_"/>
      <sheetName val="관리보고"/>
      <sheetName val="파일의이용"/>
      <sheetName val="산출"/>
      <sheetName val="차수"/>
      <sheetName val="GRACE"/>
      <sheetName val="업체별기성내역"/>
      <sheetName val="결재갑지"/>
      <sheetName val="wall"/>
      <sheetName val="95년12월말"/>
      <sheetName val="단가산출2"/>
      <sheetName val="개거재료산출"/>
      <sheetName val="면적표"/>
      <sheetName val="적용률"/>
      <sheetName val="1구간FRP수량산출"/>
      <sheetName val="준검 내역서"/>
      <sheetName val="A1"/>
      <sheetName val="건축2"/>
      <sheetName val="플랜트 설치"/>
      <sheetName val="북방3터널"/>
      <sheetName val="선급비용"/>
      <sheetName val="상반기손익차2총괄"/>
      <sheetName val="원가계산 (2)"/>
      <sheetName val="배수공"/>
      <sheetName val="건축기성"/>
      <sheetName val="청곡지거입력"/>
      <sheetName val="청곡간선입력"/>
      <sheetName val="관개"/>
      <sheetName val="산출근거1"/>
      <sheetName val="1"/>
      <sheetName val="견적조건"/>
      <sheetName val="노임이"/>
      <sheetName val="공동구수량"/>
      <sheetName val="단가대비"/>
      <sheetName val="차압계산"/>
      <sheetName val="남평내역"/>
      <sheetName val="폐토수익화 "/>
      <sheetName val="원료"/>
      <sheetName val="재료집계표"/>
      <sheetName val="수량산출목록표"/>
      <sheetName val="PARAMETER"/>
      <sheetName val="10월"/>
      <sheetName val="기초"/>
      <sheetName val="부경"/>
      <sheetName val="전기외주내역"/>
      <sheetName val="database"/>
      <sheetName val="전계가"/>
      <sheetName val="평가데이터"/>
      <sheetName val="S1,3"/>
      <sheetName val="수안보-MBR1"/>
      <sheetName val="원형1호맨홀토공수량"/>
      <sheetName val="P.M 별"/>
      <sheetName val="청곡지선토공총"/>
      <sheetName val="토공총"/>
      <sheetName val="슬래브(유곡)"/>
      <sheetName val="자재발주서"/>
      <sheetName val="호표"/>
      <sheetName val="남양구조시험동"/>
      <sheetName val="전기단가조사서"/>
      <sheetName val="신표지1"/>
      <sheetName val="P-산#1-1(WOWA1)"/>
      <sheetName val="단중표-ST"/>
      <sheetName val="000000"/>
      <sheetName val="무시"/>
      <sheetName val="산출금액내역"/>
      <sheetName val="용역비내역-진짜"/>
      <sheetName val="관급단가"/>
      <sheetName val="공사비산출서"/>
      <sheetName val="한강운반비"/>
      <sheetName val="단가 (2)"/>
      <sheetName val="NO.1-NO12(설계예산서)"/>
      <sheetName val="2.고용보험료산출근거"/>
      <sheetName val="ÀÏÀ§(PANEL)"/>
      <sheetName val="전통건설"/>
      <sheetName val="설계내역2"/>
      <sheetName val="유수전환공사"/>
      <sheetName val="공종목록표"/>
      <sheetName val="프랜트면허"/>
      <sheetName val="설계내역서"/>
      <sheetName val="기본자료"/>
      <sheetName val="노무비 "/>
      <sheetName val="부안변전"/>
      <sheetName val="기초목"/>
      <sheetName val="현장관리비데이타"/>
      <sheetName val="기술조건"/>
      <sheetName val="대비"/>
      <sheetName val="일용노임단가"/>
      <sheetName val="Front"/>
      <sheetName val=" 소방공사 산출근거"/>
      <sheetName val="간접비 총괄표"/>
      <sheetName val="노임단가 (2)"/>
      <sheetName val="이름"/>
      <sheetName val="소총괄표1"/>
      <sheetName val="실행간접비용"/>
      <sheetName val="주요항목별"/>
      <sheetName val="48평형"/>
      <sheetName val="62평형"/>
      <sheetName val="일위산출"/>
      <sheetName val="LIST"/>
      <sheetName val="토공 totൡý"/>
      <sheetName val="B"/>
      <sheetName val="청학계"/>
      <sheetName val="창호"/>
      <sheetName val="가설제외"/>
      <sheetName val="기타공사"/>
      <sheetName val="평3"/>
      <sheetName val="직접경비호표"/>
      <sheetName val="이형관"/>
      <sheetName val="교대(A1-A2)"/>
      <sheetName val="도로횡단-D300"/>
      <sheetName val="개별직종노임단가(2002.5)"/>
      <sheetName val="설계예산서"/>
      <sheetName val="폐기물"/>
      <sheetName val="대림경상68억"/>
      <sheetName val="도급"/>
      <sheetName val="4.2유효폭의 계산"/>
      <sheetName val="점검총괄"/>
      <sheetName val="설_(3)2"/>
      <sheetName val="설_(2)2"/>
      <sheetName val="3BL공동구_수량2"/>
      <sheetName val="Customer_Databas1"/>
      <sheetName val="토공(우물통,기타)_1"/>
      <sheetName val="_HIT-&gt;HMC_견적(3900)1"/>
      <sheetName val="AIR_SHOWER(3인용)1"/>
      <sheetName val="노(97_1,97_9,98_1)1"/>
      <sheetName val="6PILE__(돌출)1"/>
      <sheetName val="토공_total1"/>
      <sheetName val="원가_(2)1"/>
      <sheetName val="내역서_제출1"/>
      <sheetName val="2000년_공정표1"/>
      <sheetName val="1_설계조건1"/>
      <sheetName val="세골재__T2_변경_현황"/>
      <sheetName val="_냉각수펌프1"/>
      <sheetName val="갑지_을지"/>
      <sheetName val="기타_정보통신공사"/>
      <sheetName val="정거장_설계조건"/>
      <sheetName val="노무비_근거1"/>
      <sheetName val="효성CB_1P기초1"/>
      <sheetName val="내역서_"/>
      <sheetName val="전선_및_전선관1"/>
      <sheetName val="노_무_비"/>
      <sheetName val="2000_05"/>
      <sheetName val="Inst_"/>
      <sheetName val="별표_"/>
      <sheetName val="일위대가56-1_"/>
      <sheetName val="일위대가71-1_"/>
      <sheetName val="일위대가74-1_"/>
      <sheetName val="일위대가76-1_"/>
      <sheetName val="일위대가77-1_"/>
      <sheetName val="일위대가78-1_"/>
      <sheetName val="노임단가(08_01)"/>
      <sheetName val="3_2제조설비"/>
      <sheetName val="남양시작동자105노65기1_3화1_2"/>
      <sheetName val="출력은_금물1"/>
      <sheetName val="C_전기공사"/>
      <sheetName val="국도접속_차도부수량"/>
      <sheetName val="빌딩_안내"/>
      <sheetName val="화재_탐지_설비"/>
      <sheetName val="단가대비표_(3)"/>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팀업무"/>
      <sheetName val="전기내역서(총계)"/>
      <sheetName val="약품설비"/>
      <sheetName val="점수계산1-2"/>
      <sheetName val="직접노무비"/>
      <sheetName val="담보"/>
      <sheetName val="220 (2)"/>
      <sheetName val="남양내역"/>
      <sheetName val="경비2내역"/>
      <sheetName val="본사"/>
      <sheetName val="공장"/>
      <sheetName val="산출기초(기계터파기)3열"/>
      <sheetName val="전송망집계"/>
      <sheetName val="철거수량(전송)"/>
      <sheetName val="정산내역서"/>
      <sheetName val="매출채권"/>
      <sheetName val="B부대0"/>
      <sheetName val="말뚝지/_x0000__x0013_"/>
      <sheetName val="손익"/>
      <sheetName val="통합"/>
      <sheetName val="[KKK.XLS][KKK.XLS]말뚝지/_x0000__x0013_"/>
      <sheetName val="Sheet15"/>
      <sheetName val="전국현황"/>
      <sheetName val="광장"/>
      <sheetName val="암거 제원표-1단계"/>
      <sheetName val="하수처리장"/>
      <sheetName val="내역서_᎛⼗"/>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기준표"/>
      <sheetName val="제안서"/>
      <sheetName val="행정표준(1)"/>
      <sheetName val="행정표준(2)"/>
      <sheetName val="값"/>
      <sheetName val="인수공규격"/>
      <sheetName val="단면가정"/>
      <sheetName val="부재력정리"/>
      <sheetName val="경비"/>
      <sheetName val="견적대비 견적서"/>
      <sheetName val="미드수량"/>
      <sheetName val="갑  지"/>
      <sheetName val="연결관단위"/>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품셈총괄표"/>
      <sheetName val="공사잡비"/>
      <sheetName val="봉양~조차장간고하개명(신설)"/>
      <sheetName val="5"/>
      <sheetName val="98수문일위"/>
      <sheetName val="현장조사"/>
      <sheetName val="일위대가(목록)"/>
      <sheetName val="산근(목록)"/>
      <sheetName val="재료비"/>
      <sheetName val="이형관중량"/>
      <sheetName val="BS(5월-경리과)"/>
      <sheetName val="채권(하반기)"/>
      <sheetName val="1.검토서"/>
      <sheetName val="여과지동"/>
      <sheetName val="지급자재단가"/>
      <sheetName val="공헾⾵_x0005_"/>
      <sheetName val="집 계 표"/>
      <sheetName val="BH-1 (2)"/>
      <sheetName val="공사내역"/>
      <sheetName val="업무분장"/>
      <sheetName val="공사진행"/>
      <sheetName val="개요2"/>
      <sheetName val="철집"/>
      <sheetName val="부재리스트"/>
      <sheetName val="실행내역 "/>
      <sheetName val="구분자"/>
      <sheetName val="48단가"/>
      <sheetName val="공종"/>
      <sheetName val="기계경비_시간당_"/>
      <sheetName val="22관계"/>
      <sheetName val="22기타(L,R)"/>
      <sheetName val="22전선계"/>
      <sheetName val="월래"/>
      <sheetName val="중기단가"/>
      <sheetName val="중기목록"/>
      <sheetName val="수량이동"/>
      <sheetName val="중간"/>
      <sheetName val="하자접수대장"/>
      <sheetName val="총괄표 "/>
      <sheetName val="시점교대"/>
      <sheetName val="미장&amp;수장공사"/>
      <sheetName val="DATA 입력부"/>
      <sheetName val="기안문"/>
      <sheetName val="XL4Poppy"/>
      <sheetName val="옹벽"/>
      <sheetName val="변경내역"/>
      <sheetName val="냉온수유니트"/>
      <sheetName val="진단세부현황"/>
      <sheetName val="우수데이터"/>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예정(3)"/>
      <sheetName val="5-(하)설비"/>
      <sheetName val="코드일람표2001년10월"/>
      <sheetName val="충주"/>
      <sheetName val="견적(100%"/>
      <sheetName val="견적(100%ᓈ"/>
      <sheetName val="견적(100%䃈"/>
      <sheetName val="견적(100%耀"/>
      <sheetName val="견적(100%저"/>
      <sheetName val="견적(100%_x0000_"/>
      <sheetName val="대가호표"/>
      <sheetName val="3.공통공사대비"/>
      <sheetName val="콘크리트타설집계표"/>
      <sheetName val="[KKK.XLS]말뚝지/_x0000__x0013_"/>
      <sheetName val="4.2내역서"/>
      <sheetName val="전선(총)"/>
      <sheetName val="견적(100%"/>
      <sheetName val="견적(100%_x0008_"/>
      <sheetName val="달서천-대비"/>
      <sheetName val="건설기계사용_x0000__x0000__x0005_"/>
      <sheetName val="건설기계사용_x0000__x0000_Ā"/>
      <sheetName val="단가산출(T)"/>
      <sheetName val="일위산출근거"/>
      <sheetName val="자재단가비轀ய"/>
      <sheetName val="자재단가비錠茏"/>
      <sheetName val="#REF!"/>
      <sheetName val="기계경비산출기준"/>
      <sheetName val="기초단가"/>
      <sheetName val="경영"/>
      <sheetName val="98년"/>
      <sheetName val="실적"/>
      <sheetName val="내역서(교량)전체"/>
      <sheetName val="관급_File"/>
      <sheetName val="구역화물"/>
      <sheetName val="단위목록"/>
      <sheetName val="시험비"/>
      <sheetName val="기계경비목록"/>
      <sheetName val="견적을지"/>
      <sheetName val="노임단가2004(상)"/>
      <sheetName val="수량"/>
      <sheetName val="1 자원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sheetData sheetId="15"/>
      <sheetData sheetId="16"/>
      <sheetData sheetId="17"/>
      <sheetData sheetId="18" refreshError="1"/>
      <sheetData sheetId="19" refreshError="1"/>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Set>
  </externalBook>
</externalLink>
</file>

<file path=xl/externalLinks/externalLink91.xml><?xml version="1.0" encoding="utf-8"?>
<externalLink xmlns="http://schemas.openxmlformats.org/spreadsheetml/2006/main">
  <externalBook xmlns:r="http://schemas.openxmlformats.org/officeDocument/2006/relationships" r:id="rId1">
    <sheetNames>
      <sheetName val="메뉴"/>
      <sheetName val="미드수량"/>
      <sheetName val="변환수량"/>
      <sheetName val="변환수량2"/>
      <sheetName val="최종수량"/>
      <sheetName val="코드변환"/>
      <sheetName val="단열공사"/>
      <sheetName val="추가코드"/>
      <sheetName val="삭제코드"/>
      <sheetName val="단위환산"/>
      <sheetName val="소수점"/>
      <sheetName val="Module1"/>
      <sheetName val="Module2"/>
      <sheetName val="Module3"/>
      <sheetName val="실행내역"/>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externalBook xmlns:r="http://schemas.openxmlformats.org/officeDocument/2006/relationships" r:id="rId1">
    <sheetNames>
      <sheetName val="메뉴얼"/>
      <sheetName val="업뎃"/>
      <sheetName val="총괄집계표"/>
      <sheetName val="구성1"/>
      <sheetName val="구성2"/>
      <sheetName val="구성3"/>
      <sheetName val="구성4"/>
      <sheetName val="결과(PP백색)"/>
      <sheetName val="결과(PP목무늬)"/>
      <sheetName val="결과(PW백색)"/>
      <sheetName val="결과(PW목무늬)"/>
      <sheetName val="단가표"/>
      <sheetName val="자재"/>
      <sheetName val="구분자"/>
      <sheetName val="그림"/>
      <sheetName val="그림2"/>
      <sheetName val="p원가"/>
      <sheetName val="밤범용방충망"/>
      <sheetName val="골조시행"/>
      <sheetName val="일위대가표"/>
      <sheetName val="미드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4">
          <cell r="N24" t="str">
            <v>없음</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구분자"/>
      <sheetName val="골조시행"/>
      <sheetName val="Sheet1"/>
      <sheetName val="증감대비"/>
      <sheetName val="#REF"/>
      <sheetName val="예산서(토목)"/>
      <sheetName val="설치기별"/>
      <sheetName val="공종단가"/>
      <sheetName val="철거기별"/>
      <sheetName val="예산서(상부)"/>
      <sheetName val="정부노임단가"/>
      <sheetName val="표지"/>
      <sheetName val="목차"/>
      <sheetName val="개요"/>
      <sheetName val="전제"/>
      <sheetName val="매출"/>
      <sheetName val="전사.사업"/>
      <sheetName val="손익증감"/>
      <sheetName val="CF차입"/>
      <sheetName val="ROIC"/>
      <sheetName val="매출 설비"/>
      <sheetName val="재고자산"/>
      <sheetName val="인원G"/>
      <sheetName val="주요비용"/>
      <sheetName val="구조조정"/>
      <sheetName val="1유리"/>
      <sheetName val="신우"/>
      <sheetName val="내역"/>
      <sheetName val="송전재료비"/>
      <sheetName val="견적대비표"/>
      <sheetName val="갑지"/>
      <sheetName val="Apt내역"/>
      <sheetName val="DATE"/>
      <sheetName val="소방사항"/>
      <sheetName val="학생내역"/>
      <sheetName val="자재단가비교표"/>
      <sheetName val="Sheet4"/>
      <sheetName val="물량표"/>
      <sheetName val="설-원가"/>
      <sheetName val="원가"/>
      <sheetName val="횡배수관토공수량"/>
      <sheetName val="설 계"/>
    </sheetNames>
    <sheetDataSet>
      <sheetData sheetId="0">
        <row r="2">
          <cell r="A2">
            <v>83785</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94.xml><?xml version="1.0" encoding="utf-8"?>
<externalLink xmlns="http://schemas.openxmlformats.org/spreadsheetml/2006/main">
  <externalBook xmlns:r="http://schemas.openxmlformats.org/officeDocument/2006/relationships" r:id="rId1">
    <sheetNames>
      <sheetName val="단가대비표"/>
      <sheetName val="견적대비표"/>
      <sheetName val="내역서"/>
      <sheetName val="PANEL 중량산출"/>
      <sheetName val="중량산출"/>
      <sheetName val="수량산출"/>
      <sheetName val="연습"/>
      <sheetName val="대치판정"/>
      <sheetName val="원가계산서"/>
      <sheetName val="자재단가"/>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1안"/>
      <sheetName val="시행후면적"/>
      <sheetName val="수지예산"/>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96.xml><?xml version="1.0" encoding="utf-8"?>
<externalLink xmlns="http://schemas.openxmlformats.org/spreadsheetml/2006/main">
  <externalBook xmlns:r="http://schemas.openxmlformats.org/officeDocument/2006/relationships" r:id="rId1">
    <sheetNames>
      <sheetName val="1"/>
      <sheetName val="2"/>
      <sheetName val="장비용량 (1)"/>
      <sheetName val="장비용량(2)"/>
      <sheetName val="장비용량(3)"/>
      <sheetName val="장비용량 (4)"/>
      <sheetName val="장비용량 (5)"/>
      <sheetName val="장비용량 (6)"/>
      <sheetName val="장비사양"/>
      <sheetName val="표지"/>
      <sheetName val="목차"/>
      <sheetName val="설계사양"/>
      <sheetName val="대구"/>
      <sheetName val="열부하지수"/>
      <sheetName val="빙장비사양"/>
      <sheetName val="빙운전방식"/>
      <sheetName val="8월최대"/>
      <sheetName val="8월최대일"/>
      <sheetName val="5월"/>
      <sheetName val="6월"/>
      <sheetName val="7월"/>
      <sheetName val="8월"/>
      <sheetName val="9월"/>
      <sheetName val="10월"/>
      <sheetName val="빙운전비"/>
      <sheetName val="기존장비"/>
      <sheetName val="기5월"/>
      <sheetName val="기6월"/>
      <sheetName val="기7월"/>
      <sheetName val="기8월"/>
      <sheetName val="기9월"/>
      <sheetName val="기10월"/>
      <sheetName val="기존빙운전비"/>
      <sheetName val="단순비교"/>
      <sheetName val="고정투자대조표"/>
      <sheetName val="지원내용"/>
      <sheetName val="백화점"/>
      <sheetName val="사무실"/>
      <sheetName val="database"/>
      <sheetName val="4월"/>
      <sheetName val="11월"/>
      <sheetName val="대림산업"/>
      <sheetName val="설-원가"/>
      <sheetName val="연습"/>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97.xml><?xml version="1.0" encoding="utf-8"?>
<externalLink xmlns="http://schemas.openxmlformats.org/spreadsheetml/2006/main">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신갈"/>
      <sheetName val="예산"/>
      <sheetName val="집계표"/>
      <sheetName val="설-원가"/>
      <sheetName val="그림"/>
      <sheetName val="빙장비사양"/>
      <sheetName val="추가예산"/>
      <sheetName val="차수"/>
      <sheetName val="총괄내역서"/>
      <sheetName val="노무,재료"/>
      <sheetName val="입찰견적보고서"/>
      <sheetName val="ABUT수량-A1"/>
      <sheetName val="자재단가"/>
      <sheetName val="유림총괄"/>
      <sheetName val="건축공사실행"/>
      <sheetName val="대림산업"/>
      <sheetName val="#REF"/>
      <sheetName val="WONMI"/>
      <sheetName val="제잡비"/>
      <sheetName val="일위대가"/>
      <sheetName val="현장별"/>
      <sheetName val="설비"/>
      <sheetName val="기초단가"/>
      <sheetName val="전체"/>
      <sheetName val="목차"/>
      <sheetName val="개요"/>
      <sheetName val="sh1"/>
      <sheetName val="WORK"/>
      <sheetName val="내역서"/>
      <sheetName val="원하대비"/>
      <sheetName val="원도급"/>
      <sheetName val="하도급"/>
      <sheetName val="터파기및재료"/>
      <sheetName val="단열-자재"/>
      <sheetName val="실행철강하도"/>
      <sheetName val="파이프류"/>
      <sheetName val="연습"/>
      <sheetName val="직노"/>
      <sheetName val="Baby일위대가"/>
      <sheetName val="호표"/>
      <sheetName val="Sheet1"/>
      <sheetName val="공통(20-91)"/>
      <sheetName val="건축"/>
      <sheetName val="시화점실행"/>
      <sheetName val="금융비용"/>
      <sheetName val="직접비"/>
      <sheetName val="공사비집계"/>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R32"/>
  <sheetViews>
    <sheetView tabSelected="1" view="pageBreakPreview" zoomScale="70" zoomScaleNormal="70" zoomScaleSheetLayoutView="70" workbookViewId="0">
      <selection sqref="A1:I1"/>
    </sheetView>
  </sheetViews>
  <sheetFormatPr defaultRowHeight="16.5"/>
  <cols>
    <col min="1" max="1" width="32.625" style="57" customWidth="1"/>
    <col min="2" max="7" width="28.625" style="57" customWidth="1"/>
    <col min="8" max="9" width="32.625" style="57" customWidth="1"/>
    <col min="10" max="10" width="34.625" style="56" bestFit="1" customWidth="1"/>
    <col min="11" max="13" width="9" style="57" customWidth="1"/>
    <col min="14" max="14" width="18" style="58" bestFit="1" customWidth="1"/>
    <col min="15" max="15" width="9.375" style="58" bestFit="1" customWidth="1"/>
    <col min="16" max="16" width="9" style="57" customWidth="1"/>
    <col min="17" max="17" width="16.75" style="57" bestFit="1" customWidth="1"/>
    <col min="18" max="18" width="18.625" style="57" bestFit="1" customWidth="1"/>
    <col min="19" max="258" width="9" style="57"/>
    <col min="259" max="259" width="32.375" style="57" customWidth="1"/>
    <col min="260" max="263" width="27.875" style="57" customWidth="1"/>
    <col min="264" max="265" width="29" style="57" customWidth="1"/>
    <col min="266" max="266" width="34.625" style="57" bestFit="1" customWidth="1"/>
    <col min="267" max="269" width="9" style="57" customWidth="1"/>
    <col min="270" max="270" width="18" style="57" bestFit="1" customWidth="1"/>
    <col min="271" max="271" width="9.375" style="57" bestFit="1" customWidth="1"/>
    <col min="272" max="272" width="9" style="57" customWidth="1"/>
    <col min="273" max="273" width="16.75" style="57" bestFit="1" customWidth="1"/>
    <col min="274" max="274" width="18.625" style="57" bestFit="1" customWidth="1"/>
    <col min="275" max="514" width="9" style="57"/>
    <col min="515" max="515" width="32.375" style="57" customWidth="1"/>
    <col min="516" max="519" width="27.875" style="57" customWidth="1"/>
    <col min="520" max="521" width="29" style="57" customWidth="1"/>
    <col min="522" max="522" width="34.625" style="57" bestFit="1" customWidth="1"/>
    <col min="523" max="525" width="9" style="57" customWidth="1"/>
    <col min="526" max="526" width="18" style="57" bestFit="1" customWidth="1"/>
    <col min="527" max="527" width="9.375" style="57" bestFit="1" customWidth="1"/>
    <col min="528" max="528" width="9" style="57" customWidth="1"/>
    <col min="529" max="529" width="16.75" style="57" bestFit="1" customWidth="1"/>
    <col min="530" max="530" width="18.625" style="57" bestFit="1" customWidth="1"/>
    <col min="531" max="770" width="9" style="57"/>
    <col min="771" max="771" width="32.375" style="57" customWidth="1"/>
    <col min="772" max="775" width="27.875" style="57" customWidth="1"/>
    <col min="776" max="777" width="29" style="57" customWidth="1"/>
    <col min="778" max="778" width="34.625" style="57" bestFit="1" customWidth="1"/>
    <col min="779" max="781" width="9" style="57" customWidth="1"/>
    <col min="782" max="782" width="18" style="57" bestFit="1" customWidth="1"/>
    <col min="783" max="783" width="9.375" style="57" bestFit="1" customWidth="1"/>
    <col min="784" max="784" width="9" style="57" customWidth="1"/>
    <col min="785" max="785" width="16.75" style="57" bestFit="1" customWidth="1"/>
    <col min="786" max="786" width="18.625" style="57" bestFit="1" customWidth="1"/>
    <col min="787" max="1026" width="9" style="57"/>
    <col min="1027" max="1027" width="32.375" style="57" customWidth="1"/>
    <col min="1028" max="1031" width="27.875" style="57" customWidth="1"/>
    <col min="1032" max="1033" width="29" style="57" customWidth="1"/>
    <col min="1034" max="1034" width="34.625" style="57" bestFit="1" customWidth="1"/>
    <col min="1035" max="1037" width="9" style="57" customWidth="1"/>
    <col min="1038" max="1038" width="18" style="57" bestFit="1" customWidth="1"/>
    <col min="1039" max="1039" width="9.375" style="57" bestFit="1" customWidth="1"/>
    <col min="1040" max="1040" width="9" style="57" customWidth="1"/>
    <col min="1041" max="1041" width="16.75" style="57" bestFit="1" customWidth="1"/>
    <col min="1042" max="1042" width="18.625" style="57" bestFit="1" customWidth="1"/>
    <col min="1043" max="1282" width="9" style="57"/>
    <col min="1283" max="1283" width="32.375" style="57" customWidth="1"/>
    <col min="1284" max="1287" width="27.875" style="57" customWidth="1"/>
    <col min="1288" max="1289" width="29" style="57" customWidth="1"/>
    <col min="1290" max="1290" width="34.625" style="57" bestFit="1" customWidth="1"/>
    <col min="1291" max="1293" width="9" style="57" customWidth="1"/>
    <col min="1294" max="1294" width="18" style="57" bestFit="1" customWidth="1"/>
    <col min="1295" max="1295" width="9.375" style="57" bestFit="1" customWidth="1"/>
    <col min="1296" max="1296" width="9" style="57" customWidth="1"/>
    <col min="1297" max="1297" width="16.75" style="57" bestFit="1" customWidth="1"/>
    <col min="1298" max="1298" width="18.625" style="57" bestFit="1" customWidth="1"/>
    <col min="1299" max="1538" width="9" style="57"/>
    <col min="1539" max="1539" width="32.375" style="57" customWidth="1"/>
    <col min="1540" max="1543" width="27.875" style="57" customWidth="1"/>
    <col min="1544" max="1545" width="29" style="57" customWidth="1"/>
    <col min="1546" max="1546" width="34.625" style="57" bestFit="1" customWidth="1"/>
    <col min="1547" max="1549" width="9" style="57" customWidth="1"/>
    <col min="1550" max="1550" width="18" style="57" bestFit="1" customWidth="1"/>
    <col min="1551" max="1551" width="9.375" style="57" bestFit="1" customWidth="1"/>
    <col min="1552" max="1552" width="9" style="57" customWidth="1"/>
    <col min="1553" max="1553" width="16.75" style="57" bestFit="1" customWidth="1"/>
    <col min="1554" max="1554" width="18.625" style="57" bestFit="1" customWidth="1"/>
    <col min="1555" max="1794" width="9" style="57"/>
    <col min="1795" max="1795" width="32.375" style="57" customWidth="1"/>
    <col min="1796" max="1799" width="27.875" style="57" customWidth="1"/>
    <col min="1800" max="1801" width="29" style="57" customWidth="1"/>
    <col min="1802" max="1802" width="34.625" style="57" bestFit="1" customWidth="1"/>
    <col min="1803" max="1805" width="9" style="57" customWidth="1"/>
    <col min="1806" max="1806" width="18" style="57" bestFit="1" customWidth="1"/>
    <col min="1807" max="1807" width="9.375" style="57" bestFit="1" customWidth="1"/>
    <col min="1808" max="1808" width="9" style="57" customWidth="1"/>
    <col min="1809" max="1809" width="16.75" style="57" bestFit="1" customWidth="1"/>
    <col min="1810" max="1810" width="18.625" style="57" bestFit="1" customWidth="1"/>
    <col min="1811" max="2050" width="9" style="57"/>
    <col min="2051" max="2051" width="32.375" style="57" customWidth="1"/>
    <col min="2052" max="2055" width="27.875" style="57" customWidth="1"/>
    <col min="2056" max="2057" width="29" style="57" customWidth="1"/>
    <col min="2058" max="2058" width="34.625" style="57" bestFit="1" customWidth="1"/>
    <col min="2059" max="2061" width="9" style="57" customWidth="1"/>
    <col min="2062" max="2062" width="18" style="57" bestFit="1" customWidth="1"/>
    <col min="2063" max="2063" width="9.375" style="57" bestFit="1" customWidth="1"/>
    <col min="2064" max="2064" width="9" style="57" customWidth="1"/>
    <col min="2065" max="2065" width="16.75" style="57" bestFit="1" customWidth="1"/>
    <col min="2066" max="2066" width="18.625" style="57" bestFit="1" customWidth="1"/>
    <col min="2067" max="2306" width="9" style="57"/>
    <col min="2307" max="2307" width="32.375" style="57" customWidth="1"/>
    <col min="2308" max="2311" width="27.875" style="57" customWidth="1"/>
    <col min="2312" max="2313" width="29" style="57" customWidth="1"/>
    <col min="2314" max="2314" width="34.625" style="57" bestFit="1" customWidth="1"/>
    <col min="2315" max="2317" width="9" style="57" customWidth="1"/>
    <col min="2318" max="2318" width="18" style="57" bestFit="1" customWidth="1"/>
    <col min="2319" max="2319" width="9.375" style="57" bestFit="1" customWidth="1"/>
    <col min="2320" max="2320" width="9" style="57" customWidth="1"/>
    <col min="2321" max="2321" width="16.75" style="57" bestFit="1" customWidth="1"/>
    <col min="2322" max="2322" width="18.625" style="57" bestFit="1" customWidth="1"/>
    <col min="2323" max="2562" width="9" style="57"/>
    <col min="2563" max="2563" width="32.375" style="57" customWidth="1"/>
    <col min="2564" max="2567" width="27.875" style="57" customWidth="1"/>
    <col min="2568" max="2569" width="29" style="57" customWidth="1"/>
    <col min="2570" max="2570" width="34.625" style="57" bestFit="1" customWidth="1"/>
    <col min="2571" max="2573" width="9" style="57" customWidth="1"/>
    <col min="2574" max="2574" width="18" style="57" bestFit="1" customWidth="1"/>
    <col min="2575" max="2575" width="9.375" style="57" bestFit="1" customWidth="1"/>
    <col min="2576" max="2576" width="9" style="57" customWidth="1"/>
    <col min="2577" max="2577" width="16.75" style="57" bestFit="1" customWidth="1"/>
    <col min="2578" max="2578" width="18.625" style="57" bestFit="1" customWidth="1"/>
    <col min="2579" max="2818" width="9" style="57"/>
    <col min="2819" max="2819" width="32.375" style="57" customWidth="1"/>
    <col min="2820" max="2823" width="27.875" style="57" customWidth="1"/>
    <col min="2824" max="2825" width="29" style="57" customWidth="1"/>
    <col min="2826" max="2826" width="34.625" style="57" bestFit="1" customWidth="1"/>
    <col min="2827" max="2829" width="9" style="57" customWidth="1"/>
    <col min="2830" max="2830" width="18" style="57" bestFit="1" customWidth="1"/>
    <col min="2831" max="2831" width="9.375" style="57" bestFit="1" customWidth="1"/>
    <col min="2832" max="2832" width="9" style="57" customWidth="1"/>
    <col min="2833" max="2833" width="16.75" style="57" bestFit="1" customWidth="1"/>
    <col min="2834" max="2834" width="18.625" style="57" bestFit="1" customWidth="1"/>
    <col min="2835" max="3074" width="9" style="57"/>
    <col min="3075" max="3075" width="32.375" style="57" customWidth="1"/>
    <col min="3076" max="3079" width="27.875" style="57" customWidth="1"/>
    <col min="3080" max="3081" width="29" style="57" customWidth="1"/>
    <col min="3082" max="3082" width="34.625" style="57" bestFit="1" customWidth="1"/>
    <col min="3083" max="3085" width="9" style="57" customWidth="1"/>
    <col min="3086" max="3086" width="18" style="57" bestFit="1" customWidth="1"/>
    <col min="3087" max="3087" width="9.375" style="57" bestFit="1" customWidth="1"/>
    <col min="3088" max="3088" width="9" style="57" customWidth="1"/>
    <col min="3089" max="3089" width="16.75" style="57" bestFit="1" customWidth="1"/>
    <col min="3090" max="3090" width="18.625" style="57" bestFit="1" customWidth="1"/>
    <col min="3091" max="3330" width="9" style="57"/>
    <col min="3331" max="3331" width="32.375" style="57" customWidth="1"/>
    <col min="3332" max="3335" width="27.875" style="57" customWidth="1"/>
    <col min="3336" max="3337" width="29" style="57" customWidth="1"/>
    <col min="3338" max="3338" width="34.625" style="57" bestFit="1" customWidth="1"/>
    <col min="3339" max="3341" width="9" style="57" customWidth="1"/>
    <col min="3342" max="3342" width="18" style="57" bestFit="1" customWidth="1"/>
    <col min="3343" max="3343" width="9.375" style="57" bestFit="1" customWidth="1"/>
    <col min="3344" max="3344" width="9" style="57" customWidth="1"/>
    <col min="3345" max="3345" width="16.75" style="57" bestFit="1" customWidth="1"/>
    <col min="3346" max="3346" width="18.625" style="57" bestFit="1" customWidth="1"/>
    <col min="3347" max="3586" width="9" style="57"/>
    <col min="3587" max="3587" width="32.375" style="57" customWidth="1"/>
    <col min="3588" max="3591" width="27.875" style="57" customWidth="1"/>
    <col min="3592" max="3593" width="29" style="57" customWidth="1"/>
    <col min="3594" max="3594" width="34.625" style="57" bestFit="1" customWidth="1"/>
    <col min="3595" max="3597" width="9" style="57" customWidth="1"/>
    <col min="3598" max="3598" width="18" style="57" bestFit="1" customWidth="1"/>
    <col min="3599" max="3599" width="9.375" style="57" bestFit="1" customWidth="1"/>
    <col min="3600" max="3600" width="9" style="57" customWidth="1"/>
    <col min="3601" max="3601" width="16.75" style="57" bestFit="1" customWidth="1"/>
    <col min="3602" max="3602" width="18.625" style="57" bestFit="1" customWidth="1"/>
    <col min="3603" max="3842" width="9" style="57"/>
    <col min="3843" max="3843" width="32.375" style="57" customWidth="1"/>
    <col min="3844" max="3847" width="27.875" style="57" customWidth="1"/>
    <col min="3848" max="3849" width="29" style="57" customWidth="1"/>
    <col min="3850" max="3850" width="34.625" style="57" bestFit="1" customWidth="1"/>
    <col min="3851" max="3853" width="9" style="57" customWidth="1"/>
    <col min="3854" max="3854" width="18" style="57" bestFit="1" customWidth="1"/>
    <col min="3855" max="3855" width="9.375" style="57" bestFit="1" customWidth="1"/>
    <col min="3856" max="3856" width="9" style="57" customWidth="1"/>
    <col min="3857" max="3857" width="16.75" style="57" bestFit="1" customWidth="1"/>
    <col min="3858" max="3858" width="18.625" style="57" bestFit="1" customWidth="1"/>
    <col min="3859" max="4098" width="9" style="57"/>
    <col min="4099" max="4099" width="32.375" style="57" customWidth="1"/>
    <col min="4100" max="4103" width="27.875" style="57" customWidth="1"/>
    <col min="4104" max="4105" width="29" style="57" customWidth="1"/>
    <col min="4106" max="4106" width="34.625" style="57" bestFit="1" customWidth="1"/>
    <col min="4107" max="4109" width="9" style="57" customWidth="1"/>
    <col min="4110" max="4110" width="18" style="57" bestFit="1" customWidth="1"/>
    <col min="4111" max="4111" width="9.375" style="57" bestFit="1" customWidth="1"/>
    <col min="4112" max="4112" width="9" style="57" customWidth="1"/>
    <col min="4113" max="4113" width="16.75" style="57" bestFit="1" customWidth="1"/>
    <col min="4114" max="4114" width="18.625" style="57" bestFit="1" customWidth="1"/>
    <col min="4115" max="4354" width="9" style="57"/>
    <col min="4355" max="4355" width="32.375" style="57" customWidth="1"/>
    <col min="4356" max="4359" width="27.875" style="57" customWidth="1"/>
    <col min="4360" max="4361" width="29" style="57" customWidth="1"/>
    <col min="4362" max="4362" width="34.625" style="57" bestFit="1" customWidth="1"/>
    <col min="4363" max="4365" width="9" style="57" customWidth="1"/>
    <col min="4366" max="4366" width="18" style="57" bestFit="1" customWidth="1"/>
    <col min="4367" max="4367" width="9.375" style="57" bestFit="1" customWidth="1"/>
    <col min="4368" max="4368" width="9" style="57" customWidth="1"/>
    <col min="4369" max="4369" width="16.75" style="57" bestFit="1" customWidth="1"/>
    <col min="4370" max="4370" width="18.625" style="57" bestFit="1" customWidth="1"/>
    <col min="4371" max="4610" width="9" style="57"/>
    <col min="4611" max="4611" width="32.375" style="57" customWidth="1"/>
    <col min="4612" max="4615" width="27.875" style="57" customWidth="1"/>
    <col min="4616" max="4617" width="29" style="57" customWidth="1"/>
    <col min="4618" max="4618" width="34.625" style="57" bestFit="1" customWidth="1"/>
    <col min="4619" max="4621" width="9" style="57" customWidth="1"/>
    <col min="4622" max="4622" width="18" style="57" bestFit="1" customWidth="1"/>
    <col min="4623" max="4623" width="9.375" style="57" bestFit="1" customWidth="1"/>
    <col min="4624" max="4624" width="9" style="57" customWidth="1"/>
    <col min="4625" max="4625" width="16.75" style="57" bestFit="1" customWidth="1"/>
    <col min="4626" max="4626" width="18.625" style="57" bestFit="1" customWidth="1"/>
    <col min="4627" max="4866" width="9" style="57"/>
    <col min="4867" max="4867" width="32.375" style="57" customWidth="1"/>
    <col min="4868" max="4871" width="27.875" style="57" customWidth="1"/>
    <col min="4872" max="4873" width="29" style="57" customWidth="1"/>
    <col min="4874" max="4874" width="34.625" style="57" bestFit="1" customWidth="1"/>
    <col min="4875" max="4877" width="9" style="57" customWidth="1"/>
    <col min="4878" max="4878" width="18" style="57" bestFit="1" customWidth="1"/>
    <col min="4879" max="4879" width="9.375" style="57" bestFit="1" customWidth="1"/>
    <col min="4880" max="4880" width="9" style="57" customWidth="1"/>
    <col min="4881" max="4881" width="16.75" style="57" bestFit="1" customWidth="1"/>
    <col min="4882" max="4882" width="18.625" style="57" bestFit="1" customWidth="1"/>
    <col min="4883" max="5122" width="9" style="57"/>
    <col min="5123" max="5123" width="32.375" style="57" customWidth="1"/>
    <col min="5124" max="5127" width="27.875" style="57" customWidth="1"/>
    <col min="5128" max="5129" width="29" style="57" customWidth="1"/>
    <col min="5130" max="5130" width="34.625" style="57" bestFit="1" customWidth="1"/>
    <col min="5131" max="5133" width="9" style="57" customWidth="1"/>
    <col min="5134" max="5134" width="18" style="57" bestFit="1" customWidth="1"/>
    <col min="5135" max="5135" width="9.375" style="57" bestFit="1" customWidth="1"/>
    <col min="5136" max="5136" width="9" style="57" customWidth="1"/>
    <col min="5137" max="5137" width="16.75" style="57" bestFit="1" customWidth="1"/>
    <col min="5138" max="5138" width="18.625" style="57" bestFit="1" customWidth="1"/>
    <col min="5139" max="5378" width="9" style="57"/>
    <col min="5379" max="5379" width="32.375" style="57" customWidth="1"/>
    <col min="5380" max="5383" width="27.875" style="57" customWidth="1"/>
    <col min="5384" max="5385" width="29" style="57" customWidth="1"/>
    <col min="5386" max="5386" width="34.625" style="57" bestFit="1" customWidth="1"/>
    <col min="5387" max="5389" width="9" style="57" customWidth="1"/>
    <col min="5390" max="5390" width="18" style="57" bestFit="1" customWidth="1"/>
    <col min="5391" max="5391" width="9.375" style="57" bestFit="1" customWidth="1"/>
    <col min="5392" max="5392" width="9" style="57" customWidth="1"/>
    <col min="5393" max="5393" width="16.75" style="57" bestFit="1" customWidth="1"/>
    <col min="5394" max="5394" width="18.625" style="57" bestFit="1" customWidth="1"/>
    <col min="5395" max="5634" width="9" style="57"/>
    <col min="5635" max="5635" width="32.375" style="57" customWidth="1"/>
    <col min="5636" max="5639" width="27.875" style="57" customWidth="1"/>
    <col min="5640" max="5641" width="29" style="57" customWidth="1"/>
    <col min="5642" max="5642" width="34.625" style="57" bestFit="1" customWidth="1"/>
    <col min="5643" max="5645" width="9" style="57" customWidth="1"/>
    <col min="5646" max="5646" width="18" style="57" bestFit="1" customWidth="1"/>
    <col min="5647" max="5647" width="9.375" style="57" bestFit="1" customWidth="1"/>
    <col min="5648" max="5648" width="9" style="57" customWidth="1"/>
    <col min="5649" max="5649" width="16.75" style="57" bestFit="1" customWidth="1"/>
    <col min="5650" max="5650" width="18.625" style="57" bestFit="1" customWidth="1"/>
    <col min="5651" max="5890" width="9" style="57"/>
    <col min="5891" max="5891" width="32.375" style="57" customWidth="1"/>
    <col min="5892" max="5895" width="27.875" style="57" customWidth="1"/>
    <col min="5896" max="5897" width="29" style="57" customWidth="1"/>
    <col min="5898" max="5898" width="34.625" style="57" bestFit="1" customWidth="1"/>
    <col min="5899" max="5901" width="9" style="57" customWidth="1"/>
    <col min="5902" max="5902" width="18" style="57" bestFit="1" customWidth="1"/>
    <col min="5903" max="5903" width="9.375" style="57" bestFit="1" customWidth="1"/>
    <col min="5904" max="5904" width="9" style="57" customWidth="1"/>
    <col min="5905" max="5905" width="16.75" style="57" bestFit="1" customWidth="1"/>
    <col min="5906" max="5906" width="18.625" style="57" bestFit="1" customWidth="1"/>
    <col min="5907" max="6146" width="9" style="57"/>
    <col min="6147" max="6147" width="32.375" style="57" customWidth="1"/>
    <col min="6148" max="6151" width="27.875" style="57" customWidth="1"/>
    <col min="6152" max="6153" width="29" style="57" customWidth="1"/>
    <col min="6154" max="6154" width="34.625" style="57" bestFit="1" customWidth="1"/>
    <col min="6155" max="6157" width="9" style="57" customWidth="1"/>
    <col min="6158" max="6158" width="18" style="57" bestFit="1" customWidth="1"/>
    <col min="6159" max="6159" width="9.375" style="57" bestFit="1" customWidth="1"/>
    <col min="6160" max="6160" width="9" style="57" customWidth="1"/>
    <col min="6161" max="6161" width="16.75" style="57" bestFit="1" customWidth="1"/>
    <col min="6162" max="6162" width="18.625" style="57" bestFit="1" customWidth="1"/>
    <col min="6163" max="6402" width="9" style="57"/>
    <col min="6403" max="6403" width="32.375" style="57" customWidth="1"/>
    <col min="6404" max="6407" width="27.875" style="57" customWidth="1"/>
    <col min="6408" max="6409" width="29" style="57" customWidth="1"/>
    <col min="6410" max="6410" width="34.625" style="57" bestFit="1" customWidth="1"/>
    <col min="6411" max="6413" width="9" style="57" customWidth="1"/>
    <col min="6414" max="6414" width="18" style="57" bestFit="1" customWidth="1"/>
    <col min="6415" max="6415" width="9.375" style="57" bestFit="1" customWidth="1"/>
    <col min="6416" max="6416" width="9" style="57" customWidth="1"/>
    <col min="6417" max="6417" width="16.75" style="57" bestFit="1" customWidth="1"/>
    <col min="6418" max="6418" width="18.625" style="57" bestFit="1" customWidth="1"/>
    <col min="6419" max="6658" width="9" style="57"/>
    <col min="6659" max="6659" width="32.375" style="57" customWidth="1"/>
    <col min="6660" max="6663" width="27.875" style="57" customWidth="1"/>
    <col min="6664" max="6665" width="29" style="57" customWidth="1"/>
    <col min="6666" max="6666" width="34.625" style="57" bestFit="1" customWidth="1"/>
    <col min="6667" max="6669" width="9" style="57" customWidth="1"/>
    <col min="6670" max="6670" width="18" style="57" bestFit="1" customWidth="1"/>
    <col min="6671" max="6671" width="9.375" style="57" bestFit="1" customWidth="1"/>
    <col min="6672" max="6672" width="9" style="57" customWidth="1"/>
    <col min="6673" max="6673" width="16.75" style="57" bestFit="1" customWidth="1"/>
    <col min="6674" max="6674" width="18.625" style="57" bestFit="1" customWidth="1"/>
    <col min="6675" max="6914" width="9" style="57"/>
    <col min="6915" max="6915" width="32.375" style="57" customWidth="1"/>
    <col min="6916" max="6919" width="27.875" style="57" customWidth="1"/>
    <col min="6920" max="6921" width="29" style="57" customWidth="1"/>
    <col min="6922" max="6922" width="34.625" style="57" bestFit="1" customWidth="1"/>
    <col min="6923" max="6925" width="9" style="57" customWidth="1"/>
    <col min="6926" max="6926" width="18" style="57" bestFit="1" customWidth="1"/>
    <col min="6927" max="6927" width="9.375" style="57" bestFit="1" customWidth="1"/>
    <col min="6928" max="6928" width="9" style="57" customWidth="1"/>
    <col min="6929" max="6929" width="16.75" style="57" bestFit="1" customWidth="1"/>
    <col min="6930" max="6930" width="18.625" style="57" bestFit="1" customWidth="1"/>
    <col min="6931" max="7170" width="9" style="57"/>
    <col min="7171" max="7171" width="32.375" style="57" customWidth="1"/>
    <col min="7172" max="7175" width="27.875" style="57" customWidth="1"/>
    <col min="7176" max="7177" width="29" style="57" customWidth="1"/>
    <col min="7178" max="7178" width="34.625" style="57" bestFit="1" customWidth="1"/>
    <col min="7179" max="7181" width="9" style="57" customWidth="1"/>
    <col min="7182" max="7182" width="18" style="57" bestFit="1" customWidth="1"/>
    <col min="7183" max="7183" width="9.375" style="57" bestFit="1" customWidth="1"/>
    <col min="7184" max="7184" width="9" style="57" customWidth="1"/>
    <col min="7185" max="7185" width="16.75" style="57" bestFit="1" customWidth="1"/>
    <col min="7186" max="7186" width="18.625" style="57" bestFit="1" customWidth="1"/>
    <col min="7187" max="7426" width="9" style="57"/>
    <col min="7427" max="7427" width="32.375" style="57" customWidth="1"/>
    <col min="7428" max="7431" width="27.875" style="57" customWidth="1"/>
    <col min="7432" max="7433" width="29" style="57" customWidth="1"/>
    <col min="7434" max="7434" width="34.625" style="57" bestFit="1" customWidth="1"/>
    <col min="7435" max="7437" width="9" style="57" customWidth="1"/>
    <col min="7438" max="7438" width="18" style="57" bestFit="1" customWidth="1"/>
    <col min="7439" max="7439" width="9.375" style="57" bestFit="1" customWidth="1"/>
    <col min="7440" max="7440" width="9" style="57" customWidth="1"/>
    <col min="7441" max="7441" width="16.75" style="57" bestFit="1" customWidth="1"/>
    <col min="7442" max="7442" width="18.625" style="57" bestFit="1" customWidth="1"/>
    <col min="7443" max="7682" width="9" style="57"/>
    <col min="7683" max="7683" width="32.375" style="57" customWidth="1"/>
    <col min="7684" max="7687" width="27.875" style="57" customWidth="1"/>
    <col min="7688" max="7689" width="29" style="57" customWidth="1"/>
    <col min="7690" max="7690" width="34.625" style="57" bestFit="1" customWidth="1"/>
    <col min="7691" max="7693" width="9" style="57" customWidth="1"/>
    <col min="7694" max="7694" width="18" style="57" bestFit="1" customWidth="1"/>
    <col min="7695" max="7695" width="9.375" style="57" bestFit="1" customWidth="1"/>
    <col min="7696" max="7696" width="9" style="57" customWidth="1"/>
    <col min="7697" max="7697" width="16.75" style="57" bestFit="1" customWidth="1"/>
    <col min="7698" max="7698" width="18.625" style="57" bestFit="1" customWidth="1"/>
    <col min="7699" max="7938" width="9" style="57"/>
    <col min="7939" max="7939" width="32.375" style="57" customWidth="1"/>
    <col min="7940" max="7943" width="27.875" style="57" customWidth="1"/>
    <col min="7944" max="7945" width="29" style="57" customWidth="1"/>
    <col min="7946" max="7946" width="34.625" style="57" bestFit="1" customWidth="1"/>
    <col min="7947" max="7949" width="9" style="57" customWidth="1"/>
    <col min="7950" max="7950" width="18" style="57" bestFit="1" customWidth="1"/>
    <col min="7951" max="7951" width="9.375" style="57" bestFit="1" customWidth="1"/>
    <col min="7952" max="7952" width="9" style="57" customWidth="1"/>
    <col min="7953" max="7953" width="16.75" style="57" bestFit="1" customWidth="1"/>
    <col min="7954" max="7954" width="18.625" style="57" bestFit="1" customWidth="1"/>
    <col min="7955" max="8194" width="9" style="57"/>
    <col min="8195" max="8195" width="32.375" style="57" customWidth="1"/>
    <col min="8196" max="8199" width="27.875" style="57" customWidth="1"/>
    <col min="8200" max="8201" width="29" style="57" customWidth="1"/>
    <col min="8202" max="8202" width="34.625" style="57" bestFit="1" customWidth="1"/>
    <col min="8203" max="8205" width="9" style="57" customWidth="1"/>
    <col min="8206" max="8206" width="18" style="57" bestFit="1" customWidth="1"/>
    <col min="8207" max="8207" width="9.375" style="57" bestFit="1" customWidth="1"/>
    <col min="8208" max="8208" width="9" style="57" customWidth="1"/>
    <col min="8209" max="8209" width="16.75" style="57" bestFit="1" customWidth="1"/>
    <col min="8210" max="8210" width="18.625" style="57" bestFit="1" customWidth="1"/>
    <col min="8211" max="8450" width="9" style="57"/>
    <col min="8451" max="8451" width="32.375" style="57" customWidth="1"/>
    <col min="8452" max="8455" width="27.875" style="57" customWidth="1"/>
    <col min="8456" max="8457" width="29" style="57" customWidth="1"/>
    <col min="8458" max="8458" width="34.625" style="57" bestFit="1" customWidth="1"/>
    <col min="8459" max="8461" width="9" style="57" customWidth="1"/>
    <col min="8462" max="8462" width="18" style="57" bestFit="1" customWidth="1"/>
    <col min="8463" max="8463" width="9.375" style="57" bestFit="1" customWidth="1"/>
    <col min="8464" max="8464" width="9" style="57" customWidth="1"/>
    <col min="8465" max="8465" width="16.75" style="57" bestFit="1" customWidth="1"/>
    <col min="8466" max="8466" width="18.625" style="57" bestFit="1" customWidth="1"/>
    <col min="8467" max="8706" width="9" style="57"/>
    <col min="8707" max="8707" width="32.375" style="57" customWidth="1"/>
    <col min="8708" max="8711" width="27.875" style="57" customWidth="1"/>
    <col min="8712" max="8713" width="29" style="57" customWidth="1"/>
    <col min="8714" max="8714" width="34.625" style="57" bestFit="1" customWidth="1"/>
    <col min="8715" max="8717" width="9" style="57" customWidth="1"/>
    <col min="8718" max="8718" width="18" style="57" bestFit="1" customWidth="1"/>
    <col min="8719" max="8719" width="9.375" style="57" bestFit="1" customWidth="1"/>
    <col min="8720" max="8720" width="9" style="57" customWidth="1"/>
    <col min="8721" max="8721" width="16.75" style="57" bestFit="1" customWidth="1"/>
    <col min="8722" max="8722" width="18.625" style="57" bestFit="1" customWidth="1"/>
    <col min="8723" max="8962" width="9" style="57"/>
    <col min="8963" max="8963" width="32.375" style="57" customWidth="1"/>
    <col min="8964" max="8967" width="27.875" style="57" customWidth="1"/>
    <col min="8968" max="8969" width="29" style="57" customWidth="1"/>
    <col min="8970" max="8970" width="34.625" style="57" bestFit="1" customWidth="1"/>
    <col min="8971" max="8973" width="9" style="57" customWidth="1"/>
    <col min="8974" max="8974" width="18" style="57" bestFit="1" customWidth="1"/>
    <col min="8975" max="8975" width="9.375" style="57" bestFit="1" customWidth="1"/>
    <col min="8976" max="8976" width="9" style="57" customWidth="1"/>
    <col min="8977" max="8977" width="16.75" style="57" bestFit="1" customWidth="1"/>
    <col min="8978" max="8978" width="18.625" style="57" bestFit="1" customWidth="1"/>
    <col min="8979" max="9218" width="9" style="57"/>
    <col min="9219" max="9219" width="32.375" style="57" customWidth="1"/>
    <col min="9220" max="9223" width="27.875" style="57" customWidth="1"/>
    <col min="9224" max="9225" width="29" style="57" customWidth="1"/>
    <col min="9226" max="9226" width="34.625" style="57" bestFit="1" customWidth="1"/>
    <col min="9227" max="9229" width="9" style="57" customWidth="1"/>
    <col min="9230" max="9230" width="18" style="57" bestFit="1" customWidth="1"/>
    <col min="9231" max="9231" width="9.375" style="57" bestFit="1" customWidth="1"/>
    <col min="9232" max="9232" width="9" style="57" customWidth="1"/>
    <col min="9233" max="9233" width="16.75" style="57" bestFit="1" customWidth="1"/>
    <col min="9234" max="9234" width="18.625" style="57" bestFit="1" customWidth="1"/>
    <col min="9235" max="9474" width="9" style="57"/>
    <col min="9475" max="9475" width="32.375" style="57" customWidth="1"/>
    <col min="9476" max="9479" width="27.875" style="57" customWidth="1"/>
    <col min="9480" max="9481" width="29" style="57" customWidth="1"/>
    <col min="9482" max="9482" width="34.625" style="57" bestFit="1" customWidth="1"/>
    <col min="9483" max="9485" width="9" style="57" customWidth="1"/>
    <col min="9486" max="9486" width="18" style="57" bestFit="1" customWidth="1"/>
    <col min="9487" max="9487" width="9.375" style="57" bestFit="1" customWidth="1"/>
    <col min="9488" max="9488" width="9" style="57" customWidth="1"/>
    <col min="9489" max="9489" width="16.75" style="57" bestFit="1" customWidth="1"/>
    <col min="9490" max="9490" width="18.625" style="57" bestFit="1" customWidth="1"/>
    <col min="9491" max="9730" width="9" style="57"/>
    <col min="9731" max="9731" width="32.375" style="57" customWidth="1"/>
    <col min="9732" max="9735" width="27.875" style="57" customWidth="1"/>
    <col min="9736" max="9737" width="29" style="57" customWidth="1"/>
    <col min="9738" max="9738" width="34.625" style="57" bestFit="1" customWidth="1"/>
    <col min="9739" max="9741" width="9" style="57" customWidth="1"/>
    <col min="9742" max="9742" width="18" style="57" bestFit="1" customWidth="1"/>
    <col min="9743" max="9743" width="9.375" style="57" bestFit="1" customWidth="1"/>
    <col min="9744" max="9744" width="9" style="57" customWidth="1"/>
    <col min="9745" max="9745" width="16.75" style="57" bestFit="1" customWidth="1"/>
    <col min="9746" max="9746" width="18.625" style="57" bestFit="1" customWidth="1"/>
    <col min="9747" max="9986" width="9" style="57"/>
    <col min="9987" max="9987" width="32.375" style="57" customWidth="1"/>
    <col min="9988" max="9991" width="27.875" style="57" customWidth="1"/>
    <col min="9992" max="9993" width="29" style="57" customWidth="1"/>
    <col min="9994" max="9994" width="34.625" style="57" bestFit="1" customWidth="1"/>
    <col min="9995" max="9997" width="9" style="57" customWidth="1"/>
    <col min="9998" max="9998" width="18" style="57" bestFit="1" customWidth="1"/>
    <col min="9999" max="9999" width="9.375" style="57" bestFit="1" customWidth="1"/>
    <col min="10000" max="10000" width="9" style="57" customWidth="1"/>
    <col min="10001" max="10001" width="16.75" style="57" bestFit="1" customWidth="1"/>
    <col min="10002" max="10002" width="18.625" style="57" bestFit="1" customWidth="1"/>
    <col min="10003" max="10242" width="9" style="57"/>
    <col min="10243" max="10243" width="32.375" style="57" customWidth="1"/>
    <col min="10244" max="10247" width="27.875" style="57" customWidth="1"/>
    <col min="10248" max="10249" width="29" style="57" customWidth="1"/>
    <col min="10250" max="10250" width="34.625" style="57" bestFit="1" customWidth="1"/>
    <col min="10251" max="10253" width="9" style="57" customWidth="1"/>
    <col min="10254" max="10254" width="18" style="57" bestFit="1" customWidth="1"/>
    <col min="10255" max="10255" width="9.375" style="57" bestFit="1" customWidth="1"/>
    <col min="10256" max="10256" width="9" style="57" customWidth="1"/>
    <col min="10257" max="10257" width="16.75" style="57" bestFit="1" customWidth="1"/>
    <col min="10258" max="10258" width="18.625" style="57" bestFit="1" customWidth="1"/>
    <col min="10259" max="10498" width="9" style="57"/>
    <col min="10499" max="10499" width="32.375" style="57" customWidth="1"/>
    <col min="10500" max="10503" width="27.875" style="57" customWidth="1"/>
    <col min="10504" max="10505" width="29" style="57" customWidth="1"/>
    <col min="10506" max="10506" width="34.625" style="57" bestFit="1" customWidth="1"/>
    <col min="10507" max="10509" width="9" style="57" customWidth="1"/>
    <col min="10510" max="10510" width="18" style="57" bestFit="1" customWidth="1"/>
    <col min="10511" max="10511" width="9.375" style="57" bestFit="1" customWidth="1"/>
    <col min="10512" max="10512" width="9" style="57" customWidth="1"/>
    <col min="10513" max="10513" width="16.75" style="57" bestFit="1" customWidth="1"/>
    <col min="10514" max="10514" width="18.625" style="57" bestFit="1" customWidth="1"/>
    <col min="10515" max="10754" width="9" style="57"/>
    <col min="10755" max="10755" width="32.375" style="57" customWidth="1"/>
    <col min="10756" max="10759" width="27.875" style="57" customWidth="1"/>
    <col min="10760" max="10761" width="29" style="57" customWidth="1"/>
    <col min="10762" max="10762" width="34.625" style="57" bestFit="1" customWidth="1"/>
    <col min="10763" max="10765" width="9" style="57" customWidth="1"/>
    <col min="10766" max="10766" width="18" style="57" bestFit="1" customWidth="1"/>
    <col min="10767" max="10767" width="9.375" style="57" bestFit="1" customWidth="1"/>
    <col min="10768" max="10768" width="9" style="57" customWidth="1"/>
    <col min="10769" max="10769" width="16.75" style="57" bestFit="1" customWidth="1"/>
    <col min="10770" max="10770" width="18.625" style="57" bestFit="1" customWidth="1"/>
    <col min="10771" max="11010" width="9" style="57"/>
    <col min="11011" max="11011" width="32.375" style="57" customWidth="1"/>
    <col min="11012" max="11015" width="27.875" style="57" customWidth="1"/>
    <col min="11016" max="11017" width="29" style="57" customWidth="1"/>
    <col min="11018" max="11018" width="34.625" style="57" bestFit="1" customWidth="1"/>
    <col min="11019" max="11021" width="9" style="57" customWidth="1"/>
    <col min="11022" max="11022" width="18" style="57" bestFit="1" customWidth="1"/>
    <col min="11023" max="11023" width="9.375" style="57" bestFit="1" customWidth="1"/>
    <col min="11024" max="11024" width="9" style="57" customWidth="1"/>
    <col min="11025" max="11025" width="16.75" style="57" bestFit="1" customWidth="1"/>
    <col min="11026" max="11026" width="18.625" style="57" bestFit="1" customWidth="1"/>
    <col min="11027" max="11266" width="9" style="57"/>
    <col min="11267" max="11267" width="32.375" style="57" customWidth="1"/>
    <col min="11268" max="11271" width="27.875" style="57" customWidth="1"/>
    <col min="11272" max="11273" width="29" style="57" customWidth="1"/>
    <col min="11274" max="11274" width="34.625" style="57" bestFit="1" customWidth="1"/>
    <col min="11275" max="11277" width="9" style="57" customWidth="1"/>
    <col min="11278" max="11278" width="18" style="57" bestFit="1" customWidth="1"/>
    <col min="11279" max="11279" width="9.375" style="57" bestFit="1" customWidth="1"/>
    <col min="11280" max="11280" width="9" style="57" customWidth="1"/>
    <col min="11281" max="11281" width="16.75" style="57" bestFit="1" customWidth="1"/>
    <col min="11282" max="11282" width="18.625" style="57" bestFit="1" customWidth="1"/>
    <col min="11283" max="11522" width="9" style="57"/>
    <col min="11523" max="11523" width="32.375" style="57" customWidth="1"/>
    <col min="11524" max="11527" width="27.875" style="57" customWidth="1"/>
    <col min="11528" max="11529" width="29" style="57" customWidth="1"/>
    <col min="11530" max="11530" width="34.625" style="57" bestFit="1" customWidth="1"/>
    <col min="11531" max="11533" width="9" style="57" customWidth="1"/>
    <col min="11534" max="11534" width="18" style="57" bestFit="1" customWidth="1"/>
    <col min="11535" max="11535" width="9.375" style="57" bestFit="1" customWidth="1"/>
    <col min="11536" max="11536" width="9" style="57" customWidth="1"/>
    <col min="11537" max="11537" width="16.75" style="57" bestFit="1" customWidth="1"/>
    <col min="11538" max="11538" width="18.625" style="57" bestFit="1" customWidth="1"/>
    <col min="11539" max="11778" width="9" style="57"/>
    <col min="11779" max="11779" width="32.375" style="57" customWidth="1"/>
    <col min="11780" max="11783" width="27.875" style="57" customWidth="1"/>
    <col min="11784" max="11785" width="29" style="57" customWidth="1"/>
    <col min="11786" max="11786" width="34.625" style="57" bestFit="1" customWidth="1"/>
    <col min="11787" max="11789" width="9" style="57" customWidth="1"/>
    <col min="11790" max="11790" width="18" style="57" bestFit="1" customWidth="1"/>
    <col min="11791" max="11791" width="9.375" style="57" bestFit="1" customWidth="1"/>
    <col min="11792" max="11792" width="9" style="57" customWidth="1"/>
    <col min="11793" max="11793" width="16.75" style="57" bestFit="1" customWidth="1"/>
    <col min="11794" max="11794" width="18.625" style="57" bestFit="1" customWidth="1"/>
    <col min="11795" max="12034" width="9" style="57"/>
    <col min="12035" max="12035" width="32.375" style="57" customWidth="1"/>
    <col min="12036" max="12039" width="27.875" style="57" customWidth="1"/>
    <col min="12040" max="12041" width="29" style="57" customWidth="1"/>
    <col min="12042" max="12042" width="34.625" style="57" bestFit="1" customWidth="1"/>
    <col min="12043" max="12045" width="9" style="57" customWidth="1"/>
    <col min="12046" max="12046" width="18" style="57" bestFit="1" customWidth="1"/>
    <col min="12047" max="12047" width="9.375" style="57" bestFit="1" customWidth="1"/>
    <col min="12048" max="12048" width="9" style="57" customWidth="1"/>
    <col min="12049" max="12049" width="16.75" style="57" bestFit="1" customWidth="1"/>
    <col min="12050" max="12050" width="18.625" style="57" bestFit="1" customWidth="1"/>
    <col min="12051" max="12290" width="9" style="57"/>
    <col min="12291" max="12291" width="32.375" style="57" customWidth="1"/>
    <col min="12292" max="12295" width="27.875" style="57" customWidth="1"/>
    <col min="12296" max="12297" width="29" style="57" customWidth="1"/>
    <col min="12298" max="12298" width="34.625" style="57" bestFit="1" customWidth="1"/>
    <col min="12299" max="12301" width="9" style="57" customWidth="1"/>
    <col min="12302" max="12302" width="18" style="57" bestFit="1" customWidth="1"/>
    <col min="12303" max="12303" width="9.375" style="57" bestFit="1" customWidth="1"/>
    <col min="12304" max="12304" width="9" style="57" customWidth="1"/>
    <col min="12305" max="12305" width="16.75" style="57" bestFit="1" customWidth="1"/>
    <col min="12306" max="12306" width="18.625" style="57" bestFit="1" customWidth="1"/>
    <col min="12307" max="12546" width="9" style="57"/>
    <col min="12547" max="12547" width="32.375" style="57" customWidth="1"/>
    <col min="12548" max="12551" width="27.875" style="57" customWidth="1"/>
    <col min="12552" max="12553" width="29" style="57" customWidth="1"/>
    <col min="12554" max="12554" width="34.625" style="57" bestFit="1" customWidth="1"/>
    <col min="12555" max="12557" width="9" style="57" customWidth="1"/>
    <col min="12558" max="12558" width="18" style="57" bestFit="1" customWidth="1"/>
    <col min="12559" max="12559" width="9.375" style="57" bestFit="1" customWidth="1"/>
    <col min="12560" max="12560" width="9" style="57" customWidth="1"/>
    <col min="12561" max="12561" width="16.75" style="57" bestFit="1" customWidth="1"/>
    <col min="12562" max="12562" width="18.625" style="57" bestFit="1" customWidth="1"/>
    <col min="12563" max="12802" width="9" style="57"/>
    <col min="12803" max="12803" width="32.375" style="57" customWidth="1"/>
    <col min="12804" max="12807" width="27.875" style="57" customWidth="1"/>
    <col min="12808" max="12809" width="29" style="57" customWidth="1"/>
    <col min="12810" max="12810" width="34.625" style="57" bestFit="1" customWidth="1"/>
    <col min="12811" max="12813" width="9" style="57" customWidth="1"/>
    <col min="12814" max="12814" width="18" style="57" bestFit="1" customWidth="1"/>
    <col min="12815" max="12815" width="9.375" style="57" bestFit="1" customWidth="1"/>
    <col min="12816" max="12816" width="9" style="57" customWidth="1"/>
    <col min="12817" max="12817" width="16.75" style="57" bestFit="1" customWidth="1"/>
    <col min="12818" max="12818" width="18.625" style="57" bestFit="1" customWidth="1"/>
    <col min="12819" max="13058" width="9" style="57"/>
    <col min="13059" max="13059" width="32.375" style="57" customWidth="1"/>
    <col min="13060" max="13063" width="27.875" style="57" customWidth="1"/>
    <col min="13064" max="13065" width="29" style="57" customWidth="1"/>
    <col min="13066" max="13066" width="34.625" style="57" bestFit="1" customWidth="1"/>
    <col min="13067" max="13069" width="9" style="57" customWidth="1"/>
    <col min="13070" max="13070" width="18" style="57" bestFit="1" customWidth="1"/>
    <col min="13071" max="13071" width="9.375" style="57" bestFit="1" customWidth="1"/>
    <col min="13072" max="13072" width="9" style="57" customWidth="1"/>
    <col min="13073" max="13073" width="16.75" style="57" bestFit="1" customWidth="1"/>
    <col min="13074" max="13074" width="18.625" style="57" bestFit="1" customWidth="1"/>
    <col min="13075" max="13314" width="9" style="57"/>
    <col min="13315" max="13315" width="32.375" style="57" customWidth="1"/>
    <col min="13316" max="13319" width="27.875" style="57" customWidth="1"/>
    <col min="13320" max="13321" width="29" style="57" customWidth="1"/>
    <col min="13322" max="13322" width="34.625" style="57" bestFit="1" customWidth="1"/>
    <col min="13323" max="13325" width="9" style="57" customWidth="1"/>
    <col min="13326" max="13326" width="18" style="57" bestFit="1" customWidth="1"/>
    <col min="13327" max="13327" width="9.375" style="57" bestFit="1" customWidth="1"/>
    <col min="13328" max="13328" width="9" style="57" customWidth="1"/>
    <col min="13329" max="13329" width="16.75" style="57" bestFit="1" customWidth="1"/>
    <col min="13330" max="13330" width="18.625" style="57" bestFit="1" customWidth="1"/>
    <col min="13331" max="13570" width="9" style="57"/>
    <col min="13571" max="13571" width="32.375" style="57" customWidth="1"/>
    <col min="13572" max="13575" width="27.875" style="57" customWidth="1"/>
    <col min="13576" max="13577" width="29" style="57" customWidth="1"/>
    <col min="13578" max="13578" width="34.625" style="57" bestFit="1" customWidth="1"/>
    <col min="13579" max="13581" width="9" style="57" customWidth="1"/>
    <col min="13582" max="13582" width="18" style="57" bestFit="1" customWidth="1"/>
    <col min="13583" max="13583" width="9.375" style="57" bestFit="1" customWidth="1"/>
    <col min="13584" max="13584" width="9" style="57" customWidth="1"/>
    <col min="13585" max="13585" width="16.75" style="57" bestFit="1" customWidth="1"/>
    <col min="13586" max="13586" width="18.625" style="57" bestFit="1" customWidth="1"/>
    <col min="13587" max="13826" width="9" style="57"/>
    <col min="13827" max="13827" width="32.375" style="57" customWidth="1"/>
    <col min="13828" max="13831" width="27.875" style="57" customWidth="1"/>
    <col min="13832" max="13833" width="29" style="57" customWidth="1"/>
    <col min="13834" max="13834" width="34.625" style="57" bestFit="1" customWidth="1"/>
    <col min="13835" max="13837" width="9" style="57" customWidth="1"/>
    <col min="13838" max="13838" width="18" style="57" bestFit="1" customWidth="1"/>
    <col min="13839" max="13839" width="9.375" style="57" bestFit="1" customWidth="1"/>
    <col min="13840" max="13840" width="9" style="57" customWidth="1"/>
    <col min="13841" max="13841" width="16.75" style="57" bestFit="1" customWidth="1"/>
    <col min="13842" max="13842" width="18.625" style="57" bestFit="1" customWidth="1"/>
    <col min="13843" max="14082" width="9" style="57"/>
    <col min="14083" max="14083" width="32.375" style="57" customWidth="1"/>
    <col min="14084" max="14087" width="27.875" style="57" customWidth="1"/>
    <col min="14088" max="14089" width="29" style="57" customWidth="1"/>
    <col min="14090" max="14090" width="34.625" style="57" bestFit="1" customWidth="1"/>
    <col min="14091" max="14093" width="9" style="57" customWidth="1"/>
    <col min="14094" max="14094" width="18" style="57" bestFit="1" customWidth="1"/>
    <col min="14095" max="14095" width="9.375" style="57" bestFit="1" customWidth="1"/>
    <col min="14096" max="14096" width="9" style="57" customWidth="1"/>
    <col min="14097" max="14097" width="16.75" style="57" bestFit="1" customWidth="1"/>
    <col min="14098" max="14098" width="18.625" style="57" bestFit="1" customWidth="1"/>
    <col min="14099" max="14338" width="9" style="57"/>
    <col min="14339" max="14339" width="32.375" style="57" customWidth="1"/>
    <col min="14340" max="14343" width="27.875" style="57" customWidth="1"/>
    <col min="14344" max="14345" width="29" style="57" customWidth="1"/>
    <col min="14346" max="14346" width="34.625" style="57" bestFit="1" customWidth="1"/>
    <col min="14347" max="14349" width="9" style="57" customWidth="1"/>
    <col min="14350" max="14350" width="18" style="57" bestFit="1" customWidth="1"/>
    <col min="14351" max="14351" width="9.375" style="57" bestFit="1" customWidth="1"/>
    <col min="14352" max="14352" width="9" style="57" customWidth="1"/>
    <col min="14353" max="14353" width="16.75" style="57" bestFit="1" customWidth="1"/>
    <col min="14354" max="14354" width="18.625" style="57" bestFit="1" customWidth="1"/>
    <col min="14355" max="14594" width="9" style="57"/>
    <col min="14595" max="14595" width="32.375" style="57" customWidth="1"/>
    <col min="14596" max="14599" width="27.875" style="57" customWidth="1"/>
    <col min="14600" max="14601" width="29" style="57" customWidth="1"/>
    <col min="14602" max="14602" width="34.625" style="57" bestFit="1" customWidth="1"/>
    <col min="14603" max="14605" width="9" style="57" customWidth="1"/>
    <col min="14606" max="14606" width="18" style="57" bestFit="1" customWidth="1"/>
    <col min="14607" max="14607" width="9.375" style="57" bestFit="1" customWidth="1"/>
    <col min="14608" max="14608" width="9" style="57" customWidth="1"/>
    <col min="14609" max="14609" width="16.75" style="57" bestFit="1" customWidth="1"/>
    <col min="14610" max="14610" width="18.625" style="57" bestFit="1" customWidth="1"/>
    <col min="14611" max="14850" width="9" style="57"/>
    <col min="14851" max="14851" width="32.375" style="57" customWidth="1"/>
    <col min="14852" max="14855" width="27.875" style="57" customWidth="1"/>
    <col min="14856" max="14857" width="29" style="57" customWidth="1"/>
    <col min="14858" max="14858" width="34.625" style="57" bestFit="1" customWidth="1"/>
    <col min="14859" max="14861" width="9" style="57" customWidth="1"/>
    <col min="14862" max="14862" width="18" style="57" bestFit="1" customWidth="1"/>
    <col min="14863" max="14863" width="9.375" style="57" bestFit="1" customWidth="1"/>
    <col min="14864" max="14864" width="9" style="57" customWidth="1"/>
    <col min="14865" max="14865" width="16.75" style="57" bestFit="1" customWidth="1"/>
    <col min="14866" max="14866" width="18.625" style="57" bestFit="1" customWidth="1"/>
    <col min="14867" max="15106" width="9" style="57"/>
    <col min="15107" max="15107" width="32.375" style="57" customWidth="1"/>
    <col min="15108" max="15111" width="27.875" style="57" customWidth="1"/>
    <col min="15112" max="15113" width="29" style="57" customWidth="1"/>
    <col min="15114" max="15114" width="34.625" style="57" bestFit="1" customWidth="1"/>
    <col min="15115" max="15117" width="9" style="57" customWidth="1"/>
    <col min="15118" max="15118" width="18" style="57" bestFit="1" customWidth="1"/>
    <col min="15119" max="15119" width="9.375" style="57" bestFit="1" customWidth="1"/>
    <col min="15120" max="15120" width="9" style="57" customWidth="1"/>
    <col min="15121" max="15121" width="16.75" style="57" bestFit="1" customWidth="1"/>
    <col min="15122" max="15122" width="18.625" style="57" bestFit="1" customWidth="1"/>
    <col min="15123" max="15362" width="9" style="57"/>
    <col min="15363" max="15363" width="32.375" style="57" customWidth="1"/>
    <col min="15364" max="15367" width="27.875" style="57" customWidth="1"/>
    <col min="15368" max="15369" width="29" style="57" customWidth="1"/>
    <col min="15370" max="15370" width="34.625" style="57" bestFit="1" customWidth="1"/>
    <col min="15371" max="15373" width="9" style="57" customWidth="1"/>
    <col min="15374" max="15374" width="18" style="57" bestFit="1" customWidth="1"/>
    <col min="15375" max="15375" width="9.375" style="57" bestFit="1" customWidth="1"/>
    <col min="15376" max="15376" width="9" style="57" customWidth="1"/>
    <col min="15377" max="15377" width="16.75" style="57" bestFit="1" customWidth="1"/>
    <col min="15378" max="15378" width="18.625" style="57" bestFit="1" customWidth="1"/>
    <col min="15379" max="15618" width="9" style="57"/>
    <col min="15619" max="15619" width="32.375" style="57" customWidth="1"/>
    <col min="15620" max="15623" width="27.875" style="57" customWidth="1"/>
    <col min="15624" max="15625" width="29" style="57" customWidth="1"/>
    <col min="15626" max="15626" width="34.625" style="57" bestFit="1" customWidth="1"/>
    <col min="15627" max="15629" width="9" style="57" customWidth="1"/>
    <col min="15630" max="15630" width="18" style="57" bestFit="1" customWidth="1"/>
    <col min="15631" max="15631" width="9.375" style="57" bestFit="1" customWidth="1"/>
    <col min="15632" max="15632" width="9" style="57" customWidth="1"/>
    <col min="15633" max="15633" width="16.75" style="57" bestFit="1" customWidth="1"/>
    <col min="15634" max="15634" width="18.625" style="57" bestFit="1" customWidth="1"/>
    <col min="15635" max="15874" width="9" style="57"/>
    <col min="15875" max="15875" width="32.375" style="57" customWidth="1"/>
    <col min="15876" max="15879" width="27.875" style="57" customWidth="1"/>
    <col min="15880" max="15881" width="29" style="57" customWidth="1"/>
    <col min="15882" max="15882" width="34.625" style="57" bestFit="1" customWidth="1"/>
    <col min="15883" max="15885" width="9" style="57" customWidth="1"/>
    <col min="15886" max="15886" width="18" style="57" bestFit="1" customWidth="1"/>
    <col min="15887" max="15887" width="9.375" style="57" bestFit="1" customWidth="1"/>
    <col min="15888" max="15888" width="9" style="57" customWidth="1"/>
    <col min="15889" max="15889" width="16.75" style="57" bestFit="1" customWidth="1"/>
    <col min="15890" max="15890" width="18.625" style="57" bestFit="1" customWidth="1"/>
    <col min="15891" max="16130" width="9" style="57"/>
    <col min="16131" max="16131" width="32.375" style="57" customWidth="1"/>
    <col min="16132" max="16135" width="27.875" style="57" customWidth="1"/>
    <col min="16136" max="16137" width="29" style="57" customWidth="1"/>
    <col min="16138" max="16138" width="34.625" style="57" bestFit="1" customWidth="1"/>
    <col min="16139" max="16141" width="9" style="57" customWidth="1"/>
    <col min="16142" max="16142" width="18" style="57" bestFit="1" customWidth="1"/>
    <col min="16143" max="16143" width="9.375" style="57" bestFit="1" customWidth="1"/>
    <col min="16144" max="16144" width="9" style="57" customWidth="1"/>
    <col min="16145" max="16145" width="16.75" style="57" bestFit="1" customWidth="1"/>
    <col min="16146" max="16146" width="18.625" style="57" bestFit="1" customWidth="1"/>
    <col min="16147" max="16384" width="9" style="57"/>
  </cols>
  <sheetData>
    <row r="1" spans="1:18" ht="30.75" customHeight="1">
      <c r="A1" s="55" t="s">
        <v>2560</v>
      </c>
      <c r="B1" s="55"/>
      <c r="C1" s="55"/>
      <c r="D1" s="55"/>
      <c r="E1" s="55"/>
      <c r="F1" s="55"/>
      <c r="G1" s="55"/>
      <c r="H1" s="55"/>
      <c r="I1" s="55"/>
    </row>
    <row r="2" spans="1:18" s="61" customFormat="1" ht="27" customHeight="1">
      <c r="A2" s="59" t="s">
        <v>2708</v>
      </c>
      <c r="B2" s="59"/>
      <c r="C2" s="59"/>
      <c r="D2" s="59"/>
      <c r="E2" s="59"/>
      <c r="F2" s="59"/>
      <c r="G2" s="59"/>
      <c r="H2" s="59"/>
      <c r="I2" s="59"/>
      <c r="J2" s="60"/>
      <c r="N2" s="60"/>
      <c r="O2" s="60"/>
    </row>
    <row r="3" spans="1:18" s="66" customFormat="1" ht="30" customHeight="1">
      <c r="A3" s="62" t="s">
        <v>2561</v>
      </c>
      <c r="B3" s="63"/>
      <c r="C3" s="63"/>
      <c r="D3" s="63"/>
      <c r="E3" s="62"/>
      <c r="F3" s="62"/>
      <c r="G3" s="64" t="s">
        <v>2562</v>
      </c>
      <c r="H3" s="64"/>
      <c r="I3" s="64"/>
      <c r="J3" s="65"/>
      <c r="N3" s="65"/>
      <c r="O3" s="65"/>
    </row>
    <row r="4" spans="1:18" s="66" customFormat="1" ht="30" customHeight="1">
      <c r="A4" s="62" t="s">
        <v>2563</v>
      </c>
      <c r="B4" s="63"/>
      <c r="C4" s="63"/>
      <c r="D4" s="63"/>
      <c r="E4" s="62"/>
      <c r="F4" s="62"/>
      <c r="G4" s="64" t="s">
        <v>2564</v>
      </c>
      <c r="H4" s="64"/>
      <c r="I4" s="64"/>
      <c r="J4" s="65"/>
      <c r="N4" s="65"/>
      <c r="O4" s="65"/>
    </row>
    <row r="5" spans="1:18" s="66" customFormat="1" ht="30" customHeight="1">
      <c r="A5" s="62" t="s">
        <v>2565</v>
      </c>
      <c r="B5" s="63"/>
      <c r="C5" s="63"/>
      <c r="D5" s="63"/>
      <c r="E5" s="62"/>
      <c r="F5" s="62"/>
      <c r="G5" s="62"/>
      <c r="H5" s="62"/>
      <c r="I5" s="63"/>
      <c r="J5" s="65"/>
      <c r="N5" s="65"/>
      <c r="O5" s="65"/>
    </row>
    <row r="6" spans="1:18" s="66" customFormat="1" ht="30" customHeight="1">
      <c r="A6" s="62" t="s">
        <v>2566</v>
      </c>
      <c r="B6" s="63"/>
      <c r="C6" s="63"/>
      <c r="D6" s="63"/>
      <c r="E6" s="63"/>
      <c r="F6" s="63"/>
      <c r="G6" s="63"/>
      <c r="H6" s="63"/>
      <c r="I6" s="63"/>
      <c r="J6" s="65"/>
      <c r="N6" s="65"/>
      <c r="O6" s="65"/>
    </row>
    <row r="7" spans="1:18" s="66" customFormat="1" ht="17.25" customHeight="1" thickBot="1">
      <c r="A7" s="62"/>
      <c r="B7" s="63"/>
      <c r="C7" s="63"/>
      <c r="D7" s="63"/>
      <c r="E7" s="63"/>
      <c r="F7" s="63"/>
      <c r="G7" s="63"/>
      <c r="H7" s="63"/>
      <c r="I7" s="63"/>
      <c r="J7" s="65"/>
      <c r="N7" s="65"/>
      <c r="O7" s="65"/>
    </row>
    <row r="8" spans="1:18" ht="50.1" customHeight="1">
      <c r="A8" s="67" t="s">
        <v>2567</v>
      </c>
      <c r="B8" s="68" t="s">
        <v>2568</v>
      </c>
      <c r="C8" s="68" t="s">
        <v>2569</v>
      </c>
      <c r="D8" s="68" t="s">
        <v>2570</v>
      </c>
      <c r="E8" s="68" t="s">
        <v>2571</v>
      </c>
      <c r="F8" s="68" t="s">
        <v>2572</v>
      </c>
      <c r="G8" s="68" t="s">
        <v>2573</v>
      </c>
      <c r="H8" s="69" t="s">
        <v>2574</v>
      </c>
      <c r="I8" s="70"/>
    </row>
    <row r="9" spans="1:18" ht="50.1" customHeight="1">
      <c r="A9" s="71"/>
      <c r="B9" s="72"/>
      <c r="C9" s="72"/>
      <c r="D9" s="72"/>
      <c r="E9" s="72"/>
      <c r="F9" s="72"/>
      <c r="G9" s="73"/>
      <c r="H9" s="74" t="s">
        <v>2575</v>
      </c>
      <c r="I9" s="75" t="s">
        <v>2576</v>
      </c>
    </row>
    <row r="10" spans="1:18" s="81" customFormat="1" ht="102.75" customHeight="1">
      <c r="A10" s="76" t="s">
        <v>2577</v>
      </c>
      <c r="B10" s="77">
        <f>'원가계산(건축)'!D42</f>
        <v>909610000</v>
      </c>
      <c r="C10" s="77">
        <f>'원가계산(건축)'!D43</f>
        <v>0</v>
      </c>
      <c r="D10" s="77">
        <f>'원가계산(건축)'!D44</f>
        <v>0</v>
      </c>
      <c r="E10" s="77">
        <v>0</v>
      </c>
      <c r="F10" s="77">
        <v>0</v>
      </c>
      <c r="G10" s="77">
        <f>B10+C10+D10+E10+F10</f>
        <v>909610000</v>
      </c>
      <c r="H10" s="78"/>
      <c r="I10" s="79"/>
      <c r="J10" s="80">
        <f>G10/K10</f>
        <v>361099.64271536324</v>
      </c>
      <c r="K10" s="81">
        <v>2519</v>
      </c>
      <c r="N10" s="82">
        <v>2262009282.5</v>
      </c>
      <c r="O10" s="82">
        <f t="shared" ref="O10:O17" si="0">G10/N10*100</f>
        <v>40.212478659445992</v>
      </c>
      <c r="Q10" s="83">
        <f t="shared" ref="Q10:Q16" si="1">G10/285</f>
        <v>3191614.0350877191</v>
      </c>
      <c r="R10" s="83"/>
    </row>
    <row r="11" spans="1:18" s="81" customFormat="1" ht="102.75" customHeight="1">
      <c r="A11" s="76" t="s">
        <v>2578</v>
      </c>
      <c r="B11" s="77">
        <v>0</v>
      </c>
      <c r="C11" s="77">
        <v>0</v>
      </c>
      <c r="D11" s="77">
        <v>0</v>
      </c>
      <c r="E11" s="77">
        <v>0</v>
      </c>
      <c r="F11" s="77">
        <v>0</v>
      </c>
      <c r="G11" s="77">
        <f>B11+C11+D11+E11+F11</f>
        <v>0</v>
      </c>
      <c r="H11" s="78"/>
      <c r="I11" s="79"/>
      <c r="J11" s="80"/>
      <c r="N11" s="82"/>
      <c r="O11" s="82"/>
      <c r="Q11" s="83"/>
      <c r="R11" s="83"/>
    </row>
    <row r="12" spans="1:18" ht="102.95" customHeight="1">
      <c r="A12" s="84" t="s">
        <v>2579</v>
      </c>
      <c r="B12" s="85">
        <v>0</v>
      </c>
      <c r="C12" s="85">
        <v>0</v>
      </c>
      <c r="D12" s="85">
        <v>0</v>
      </c>
      <c r="E12" s="85">
        <v>0</v>
      </c>
      <c r="F12" s="85">
        <v>0</v>
      </c>
      <c r="G12" s="77">
        <f t="shared" ref="G12:G16" si="2">B12+C12+D12+E12+F12</f>
        <v>0</v>
      </c>
      <c r="H12" s="86"/>
      <c r="I12" s="86"/>
      <c r="J12" s="87" t="s">
        <v>2580</v>
      </c>
      <c r="K12" s="57">
        <v>1055</v>
      </c>
      <c r="N12" s="58">
        <v>2262009282.5</v>
      </c>
      <c r="O12" s="58">
        <f t="shared" si="0"/>
        <v>0</v>
      </c>
      <c r="Q12" s="88">
        <f t="shared" si="1"/>
        <v>0</v>
      </c>
    </row>
    <row r="13" spans="1:18" ht="102.95" customHeight="1">
      <c r="A13" s="84" t="s">
        <v>2581</v>
      </c>
      <c r="B13" s="85">
        <v>0</v>
      </c>
      <c r="C13" s="85">
        <v>0</v>
      </c>
      <c r="D13" s="85">
        <v>0</v>
      </c>
      <c r="E13" s="85">
        <v>0</v>
      </c>
      <c r="F13" s="85">
        <v>0</v>
      </c>
      <c r="G13" s="77">
        <f t="shared" si="2"/>
        <v>0</v>
      </c>
      <c r="H13" s="86"/>
      <c r="I13" s="86"/>
      <c r="J13" s="87" t="s">
        <v>2582</v>
      </c>
      <c r="K13" s="57">
        <v>1055</v>
      </c>
      <c r="L13" s="57" t="s">
        <v>2583</v>
      </c>
      <c r="N13" s="58">
        <v>2262009282.5</v>
      </c>
      <c r="O13" s="58">
        <f t="shared" si="0"/>
        <v>0</v>
      </c>
      <c r="Q13" s="88">
        <f t="shared" si="1"/>
        <v>0</v>
      </c>
    </row>
    <row r="14" spans="1:18" ht="102.95" customHeight="1">
      <c r="A14" s="84" t="s">
        <v>2584</v>
      </c>
      <c r="B14" s="85">
        <v>0</v>
      </c>
      <c r="C14" s="85">
        <v>0</v>
      </c>
      <c r="D14" s="85">
        <v>0</v>
      </c>
      <c r="E14" s="85">
        <v>0</v>
      </c>
      <c r="F14" s="85">
        <v>0</v>
      </c>
      <c r="G14" s="77">
        <f t="shared" si="2"/>
        <v>0</v>
      </c>
      <c r="H14" s="86"/>
      <c r="I14" s="86"/>
      <c r="J14" s="89"/>
      <c r="K14" s="57">
        <v>1055</v>
      </c>
      <c r="L14" s="57" t="s">
        <v>2585</v>
      </c>
      <c r="N14" s="58">
        <v>2262009282.5</v>
      </c>
      <c r="O14" s="58">
        <f t="shared" si="0"/>
        <v>0</v>
      </c>
      <c r="Q14" s="88">
        <f t="shared" si="1"/>
        <v>0</v>
      </c>
    </row>
    <row r="15" spans="1:18" ht="102.95" customHeight="1">
      <c r="A15" s="90" t="s">
        <v>2586</v>
      </c>
      <c r="B15" s="85">
        <v>0</v>
      </c>
      <c r="C15" s="85">
        <v>0</v>
      </c>
      <c r="D15" s="85">
        <v>0</v>
      </c>
      <c r="E15" s="85">
        <v>0</v>
      </c>
      <c r="F15" s="85">
        <v>0</v>
      </c>
      <c r="G15" s="77">
        <f t="shared" si="2"/>
        <v>0</v>
      </c>
      <c r="H15" s="86"/>
      <c r="I15" s="86"/>
      <c r="J15" s="89"/>
      <c r="Q15" s="88"/>
    </row>
    <row r="16" spans="1:18" ht="39.950000000000003" customHeight="1">
      <c r="A16" s="74" t="s">
        <v>2587</v>
      </c>
      <c r="B16" s="85">
        <f>SUM(B10:B15)</f>
        <v>909610000</v>
      </c>
      <c r="C16" s="85">
        <f>SUM(C10:C15)</f>
        <v>0</v>
      </c>
      <c r="D16" s="85">
        <f>SUM(D10:D15)</f>
        <v>0</v>
      </c>
      <c r="E16" s="85">
        <f>SUM(E10:E15)</f>
        <v>0</v>
      </c>
      <c r="F16" s="85">
        <f>SUM(F10:F15)</f>
        <v>0</v>
      </c>
      <c r="G16" s="77">
        <f t="shared" si="2"/>
        <v>909610000</v>
      </c>
      <c r="H16" s="91"/>
      <c r="I16" s="92"/>
      <c r="J16" s="89"/>
      <c r="L16" s="57" t="s">
        <v>2588</v>
      </c>
      <c r="N16" s="58">
        <v>2262009282.5</v>
      </c>
      <c r="O16" s="58">
        <f t="shared" si="0"/>
        <v>40.212478659445992</v>
      </c>
      <c r="Q16" s="88">
        <f t="shared" si="1"/>
        <v>3191614.0350877191</v>
      </c>
    </row>
    <row r="17" spans="1:15" ht="39.950000000000003" customHeight="1">
      <c r="A17" s="93"/>
      <c r="B17" s="85"/>
      <c r="C17" s="85"/>
      <c r="D17" s="85">
        <f>TRUNC((D9+D10+D40/1.1)*F17,0)</f>
        <v>0</v>
      </c>
      <c r="E17" s="85"/>
      <c r="F17" s="85"/>
      <c r="G17" s="85">
        <f>TRUNC((D9+D10+D40/1.1)*F17,0)</f>
        <v>0</v>
      </c>
      <c r="H17" s="91"/>
      <c r="I17" s="94"/>
      <c r="J17" s="89"/>
      <c r="L17" s="57" t="s">
        <v>2589</v>
      </c>
      <c r="N17" s="58">
        <v>2262009282.5</v>
      </c>
      <c r="O17" s="58">
        <f t="shared" si="0"/>
        <v>0</v>
      </c>
    </row>
    <row r="18" spans="1:15" ht="39.950000000000003" customHeight="1" thickBot="1">
      <c r="A18" s="95" t="s">
        <v>2590</v>
      </c>
      <c r="B18" s="96">
        <f>B16</f>
        <v>909610000</v>
      </c>
      <c r="C18" s="96">
        <f>C16</f>
        <v>0</v>
      </c>
      <c r="D18" s="96">
        <f>D16</f>
        <v>0</v>
      </c>
      <c r="E18" s="96">
        <f>E16</f>
        <v>0</v>
      </c>
      <c r="F18" s="96">
        <f>F16</f>
        <v>0</v>
      </c>
      <c r="G18" s="96">
        <f>B18+C18+D18+E18+F18</f>
        <v>909610000</v>
      </c>
      <c r="H18" s="97"/>
      <c r="I18" s="98" t="s">
        <v>2591</v>
      </c>
      <c r="J18" s="99"/>
    </row>
    <row r="19" spans="1:15" s="102" customFormat="1" ht="39.950000000000003" customHeight="1">
      <c r="A19" s="100"/>
      <c r="B19" s="100"/>
      <c r="C19" s="100"/>
      <c r="D19" s="100"/>
      <c r="E19" s="100"/>
      <c r="F19" s="100"/>
      <c r="G19" s="100"/>
      <c r="H19" s="100"/>
      <c r="I19" s="100"/>
      <c r="J19" s="101" t="s">
        <v>2592</v>
      </c>
      <c r="N19" s="103"/>
      <c r="O19" s="103"/>
    </row>
    <row r="20" spans="1:15" ht="24.95" customHeight="1">
      <c r="A20" s="104"/>
      <c r="B20" s="104"/>
      <c r="C20" s="104"/>
      <c r="D20" s="104"/>
      <c r="E20" s="104"/>
      <c r="F20" s="104"/>
      <c r="G20" s="104"/>
      <c r="H20" s="104"/>
      <c r="I20" s="104"/>
      <c r="J20" s="105" t="s">
        <v>2593</v>
      </c>
    </row>
    <row r="21" spans="1:15" ht="14.25">
      <c r="J21" s="105" t="s">
        <v>2594</v>
      </c>
    </row>
    <row r="22" spans="1:15" ht="59.25" customHeight="1">
      <c r="F22" s="106"/>
      <c r="G22" s="107">
        <f>G18</f>
        <v>909610000</v>
      </c>
      <c r="H22" s="108">
        <f>F22-G22</f>
        <v>-909610000</v>
      </c>
      <c r="J22" s="105" t="s">
        <v>2595</v>
      </c>
    </row>
    <row r="23" spans="1:15" s="109" customFormat="1" ht="24.95" customHeight="1">
      <c r="F23" s="110"/>
      <c r="G23" s="111"/>
      <c r="J23" s="105"/>
      <c r="N23" s="111"/>
      <c r="O23" s="111"/>
    </row>
    <row r="24" spans="1:15" ht="21.75">
      <c r="G24" s="112"/>
      <c r="H24" s="113"/>
    </row>
    <row r="26" spans="1:15" ht="20.25">
      <c r="G26" s="114"/>
    </row>
    <row r="32" spans="1:15">
      <c r="G32" s="57">
        <f>INT((G16+G28+G30)*$C32)</f>
        <v>0</v>
      </c>
    </row>
  </sheetData>
  <mergeCells count="13">
    <mergeCell ref="G8:G9"/>
    <mergeCell ref="H8:I8"/>
    <mergeCell ref="A19:I20"/>
    <mergeCell ref="A1:I1"/>
    <mergeCell ref="A2:I2"/>
    <mergeCell ref="G3:I3"/>
    <mergeCell ref="G4:I4"/>
    <mergeCell ref="A8:A9"/>
    <mergeCell ref="B8:B9"/>
    <mergeCell ref="C8:C9"/>
    <mergeCell ref="D8:D9"/>
    <mergeCell ref="E8:E9"/>
    <mergeCell ref="F8:F9"/>
  </mergeCells>
  <phoneticPr fontId="3" type="noConversion"/>
  <pageMargins left="0.82677165354330717" right="0.47244094488188981" top="0.55118110236220474" bottom="0.47244094488188981" header="0.51181102362204722" footer="0.43307086614173229"/>
  <pageSetup paperSize="9" scale="42" orientation="landscape"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M49"/>
  <sheetViews>
    <sheetView view="pageBreakPreview" zoomScale="85" zoomScaleSheetLayoutView="85" workbookViewId="0">
      <pane xSplit="2" ySplit="5" topLeftCell="C6" activePane="bottomRight" state="frozen"/>
      <selection sqref="A1:M1"/>
      <selection pane="topRight" sqref="A1:M1"/>
      <selection pane="bottomLeft" sqref="A1:M1"/>
      <selection pane="bottomRight" sqref="A1:I1"/>
    </sheetView>
  </sheetViews>
  <sheetFormatPr defaultRowHeight="16.5"/>
  <cols>
    <col min="1" max="2" width="7.625" style="121" customWidth="1"/>
    <col min="3" max="4" width="45.625" style="121" customWidth="1"/>
    <col min="5" max="5" width="35.625" style="121" customWidth="1"/>
    <col min="6" max="6" width="10.625" style="211" customWidth="1"/>
    <col min="7" max="7" width="18.625" style="211" customWidth="1"/>
    <col min="8" max="8" width="25.625" style="211" customWidth="1"/>
    <col min="9" max="9" width="18.625" style="121" customWidth="1"/>
    <col min="10" max="10" width="23.75" style="121" customWidth="1"/>
    <col min="11" max="11" width="23" style="121" customWidth="1"/>
    <col min="12" max="12" width="19" style="122" customWidth="1"/>
    <col min="13" max="259" width="9" style="121"/>
    <col min="260" max="260" width="7.25" style="121" customWidth="1"/>
    <col min="261" max="261" width="7.5" style="121" customWidth="1"/>
    <col min="262" max="262" width="32.25" style="121" customWidth="1"/>
    <col min="263" max="263" width="41.75" style="121" customWidth="1"/>
    <col min="264" max="264" width="31.625" style="121" customWidth="1"/>
    <col min="265" max="265" width="6.625" style="121" customWidth="1"/>
    <col min="266" max="266" width="23.75" style="121" customWidth="1"/>
    <col min="267" max="515" width="9" style="121"/>
    <col min="516" max="516" width="7.25" style="121" customWidth="1"/>
    <col min="517" max="517" width="7.5" style="121" customWidth="1"/>
    <col min="518" max="518" width="32.25" style="121" customWidth="1"/>
    <col min="519" max="519" width="41.75" style="121" customWidth="1"/>
    <col min="520" max="520" width="31.625" style="121" customWidth="1"/>
    <col min="521" max="521" width="6.625" style="121" customWidth="1"/>
    <col min="522" max="522" width="23.75" style="121" customWidth="1"/>
    <col min="523" max="771" width="9" style="121"/>
    <col min="772" max="772" width="7.25" style="121" customWidth="1"/>
    <col min="773" max="773" width="7.5" style="121" customWidth="1"/>
    <col min="774" max="774" width="32.25" style="121" customWidth="1"/>
    <col min="775" max="775" width="41.75" style="121" customWidth="1"/>
    <col min="776" max="776" width="31.625" style="121" customWidth="1"/>
    <col min="777" max="777" width="6.625" style="121" customWidth="1"/>
    <col min="778" max="778" width="23.75" style="121" customWidth="1"/>
    <col min="779" max="1027" width="9" style="121"/>
    <col min="1028" max="1028" width="7.25" style="121" customWidth="1"/>
    <col min="1029" max="1029" width="7.5" style="121" customWidth="1"/>
    <col min="1030" max="1030" width="32.25" style="121" customWidth="1"/>
    <col min="1031" max="1031" width="41.75" style="121" customWidth="1"/>
    <col min="1032" max="1032" width="31.625" style="121" customWidth="1"/>
    <col min="1033" max="1033" width="6.625" style="121" customWidth="1"/>
    <col min="1034" max="1034" width="23.75" style="121" customWidth="1"/>
    <col min="1035" max="1283" width="9" style="121"/>
    <col min="1284" max="1284" width="7.25" style="121" customWidth="1"/>
    <col min="1285" max="1285" width="7.5" style="121" customWidth="1"/>
    <col min="1286" max="1286" width="32.25" style="121" customWidth="1"/>
    <col min="1287" max="1287" width="41.75" style="121" customWidth="1"/>
    <col min="1288" max="1288" width="31.625" style="121" customWidth="1"/>
    <col min="1289" max="1289" width="6.625" style="121" customWidth="1"/>
    <col min="1290" max="1290" width="23.75" style="121" customWidth="1"/>
    <col min="1291" max="1539" width="9" style="121"/>
    <col min="1540" max="1540" width="7.25" style="121" customWidth="1"/>
    <col min="1541" max="1541" width="7.5" style="121" customWidth="1"/>
    <col min="1542" max="1542" width="32.25" style="121" customWidth="1"/>
    <col min="1543" max="1543" width="41.75" style="121" customWidth="1"/>
    <col min="1544" max="1544" width="31.625" style="121" customWidth="1"/>
    <col min="1545" max="1545" width="6.625" style="121" customWidth="1"/>
    <col min="1546" max="1546" width="23.75" style="121" customWidth="1"/>
    <col min="1547" max="1795" width="9" style="121"/>
    <col min="1796" max="1796" width="7.25" style="121" customWidth="1"/>
    <col min="1797" max="1797" width="7.5" style="121" customWidth="1"/>
    <col min="1798" max="1798" width="32.25" style="121" customWidth="1"/>
    <col min="1799" max="1799" width="41.75" style="121" customWidth="1"/>
    <col min="1800" max="1800" width="31.625" style="121" customWidth="1"/>
    <col min="1801" max="1801" width="6.625" style="121" customWidth="1"/>
    <col min="1802" max="1802" width="23.75" style="121" customWidth="1"/>
    <col min="1803" max="2051" width="9" style="121"/>
    <col min="2052" max="2052" width="7.25" style="121" customWidth="1"/>
    <col min="2053" max="2053" width="7.5" style="121" customWidth="1"/>
    <col min="2054" max="2054" width="32.25" style="121" customWidth="1"/>
    <col min="2055" max="2055" width="41.75" style="121" customWidth="1"/>
    <col min="2056" max="2056" width="31.625" style="121" customWidth="1"/>
    <col min="2057" max="2057" width="6.625" style="121" customWidth="1"/>
    <col min="2058" max="2058" width="23.75" style="121" customWidth="1"/>
    <col min="2059" max="2307" width="9" style="121"/>
    <col min="2308" max="2308" width="7.25" style="121" customWidth="1"/>
    <col min="2309" max="2309" width="7.5" style="121" customWidth="1"/>
    <col min="2310" max="2310" width="32.25" style="121" customWidth="1"/>
    <col min="2311" max="2311" width="41.75" style="121" customWidth="1"/>
    <col min="2312" max="2312" width="31.625" style="121" customWidth="1"/>
    <col min="2313" max="2313" width="6.625" style="121" customWidth="1"/>
    <col min="2314" max="2314" width="23.75" style="121" customWidth="1"/>
    <col min="2315" max="2563" width="9" style="121"/>
    <col min="2564" max="2564" width="7.25" style="121" customWidth="1"/>
    <col min="2565" max="2565" width="7.5" style="121" customWidth="1"/>
    <col min="2566" max="2566" width="32.25" style="121" customWidth="1"/>
    <col min="2567" max="2567" width="41.75" style="121" customWidth="1"/>
    <col min="2568" max="2568" width="31.625" style="121" customWidth="1"/>
    <col min="2569" max="2569" width="6.625" style="121" customWidth="1"/>
    <col min="2570" max="2570" width="23.75" style="121" customWidth="1"/>
    <col min="2571" max="2819" width="9" style="121"/>
    <col min="2820" max="2820" width="7.25" style="121" customWidth="1"/>
    <col min="2821" max="2821" width="7.5" style="121" customWidth="1"/>
    <col min="2822" max="2822" width="32.25" style="121" customWidth="1"/>
    <col min="2823" max="2823" width="41.75" style="121" customWidth="1"/>
    <col min="2824" max="2824" width="31.625" style="121" customWidth="1"/>
    <col min="2825" max="2825" width="6.625" style="121" customWidth="1"/>
    <col min="2826" max="2826" width="23.75" style="121" customWidth="1"/>
    <col min="2827" max="3075" width="9" style="121"/>
    <col min="3076" max="3076" width="7.25" style="121" customWidth="1"/>
    <col min="3077" max="3077" width="7.5" style="121" customWidth="1"/>
    <col min="3078" max="3078" width="32.25" style="121" customWidth="1"/>
    <col min="3079" max="3079" width="41.75" style="121" customWidth="1"/>
    <col min="3080" max="3080" width="31.625" style="121" customWidth="1"/>
    <col min="3081" max="3081" width="6.625" style="121" customWidth="1"/>
    <col min="3082" max="3082" width="23.75" style="121" customWidth="1"/>
    <col min="3083" max="3331" width="9" style="121"/>
    <col min="3332" max="3332" width="7.25" style="121" customWidth="1"/>
    <col min="3333" max="3333" width="7.5" style="121" customWidth="1"/>
    <col min="3334" max="3334" width="32.25" style="121" customWidth="1"/>
    <col min="3335" max="3335" width="41.75" style="121" customWidth="1"/>
    <col min="3336" max="3336" width="31.625" style="121" customWidth="1"/>
    <col min="3337" max="3337" width="6.625" style="121" customWidth="1"/>
    <col min="3338" max="3338" width="23.75" style="121" customWidth="1"/>
    <col min="3339" max="3587" width="9" style="121"/>
    <col min="3588" max="3588" width="7.25" style="121" customWidth="1"/>
    <col min="3589" max="3589" width="7.5" style="121" customWidth="1"/>
    <col min="3590" max="3590" width="32.25" style="121" customWidth="1"/>
    <col min="3591" max="3591" width="41.75" style="121" customWidth="1"/>
    <col min="3592" max="3592" width="31.625" style="121" customWidth="1"/>
    <col min="3593" max="3593" width="6.625" style="121" customWidth="1"/>
    <col min="3594" max="3594" width="23.75" style="121" customWidth="1"/>
    <col min="3595" max="3843" width="9" style="121"/>
    <col min="3844" max="3844" width="7.25" style="121" customWidth="1"/>
    <col min="3845" max="3845" width="7.5" style="121" customWidth="1"/>
    <col min="3846" max="3846" width="32.25" style="121" customWidth="1"/>
    <col min="3847" max="3847" width="41.75" style="121" customWidth="1"/>
    <col min="3848" max="3848" width="31.625" style="121" customWidth="1"/>
    <col min="3849" max="3849" width="6.625" style="121" customWidth="1"/>
    <col min="3850" max="3850" width="23.75" style="121" customWidth="1"/>
    <col min="3851" max="4099" width="9" style="121"/>
    <col min="4100" max="4100" width="7.25" style="121" customWidth="1"/>
    <col min="4101" max="4101" width="7.5" style="121" customWidth="1"/>
    <col min="4102" max="4102" width="32.25" style="121" customWidth="1"/>
    <col min="4103" max="4103" width="41.75" style="121" customWidth="1"/>
    <col min="4104" max="4104" width="31.625" style="121" customWidth="1"/>
    <col min="4105" max="4105" width="6.625" style="121" customWidth="1"/>
    <col min="4106" max="4106" width="23.75" style="121" customWidth="1"/>
    <col min="4107" max="4355" width="9" style="121"/>
    <col min="4356" max="4356" width="7.25" style="121" customWidth="1"/>
    <col min="4357" max="4357" width="7.5" style="121" customWidth="1"/>
    <col min="4358" max="4358" width="32.25" style="121" customWidth="1"/>
    <col min="4359" max="4359" width="41.75" style="121" customWidth="1"/>
    <col min="4360" max="4360" width="31.625" style="121" customWidth="1"/>
    <col min="4361" max="4361" width="6.625" style="121" customWidth="1"/>
    <col min="4362" max="4362" width="23.75" style="121" customWidth="1"/>
    <col min="4363" max="4611" width="9" style="121"/>
    <col min="4612" max="4612" width="7.25" style="121" customWidth="1"/>
    <col min="4613" max="4613" width="7.5" style="121" customWidth="1"/>
    <col min="4614" max="4614" width="32.25" style="121" customWidth="1"/>
    <col min="4615" max="4615" width="41.75" style="121" customWidth="1"/>
    <col min="4616" max="4616" width="31.625" style="121" customWidth="1"/>
    <col min="4617" max="4617" width="6.625" style="121" customWidth="1"/>
    <col min="4618" max="4618" width="23.75" style="121" customWidth="1"/>
    <col min="4619" max="4867" width="9" style="121"/>
    <col min="4868" max="4868" width="7.25" style="121" customWidth="1"/>
    <col min="4869" max="4869" width="7.5" style="121" customWidth="1"/>
    <col min="4870" max="4870" width="32.25" style="121" customWidth="1"/>
    <col min="4871" max="4871" width="41.75" style="121" customWidth="1"/>
    <col min="4872" max="4872" width="31.625" style="121" customWidth="1"/>
    <col min="4873" max="4873" width="6.625" style="121" customWidth="1"/>
    <col min="4874" max="4874" width="23.75" style="121" customWidth="1"/>
    <col min="4875" max="5123" width="9" style="121"/>
    <col min="5124" max="5124" width="7.25" style="121" customWidth="1"/>
    <col min="5125" max="5125" width="7.5" style="121" customWidth="1"/>
    <col min="5126" max="5126" width="32.25" style="121" customWidth="1"/>
    <col min="5127" max="5127" width="41.75" style="121" customWidth="1"/>
    <col min="5128" max="5128" width="31.625" style="121" customWidth="1"/>
    <col min="5129" max="5129" width="6.625" style="121" customWidth="1"/>
    <col min="5130" max="5130" width="23.75" style="121" customWidth="1"/>
    <col min="5131" max="5379" width="9" style="121"/>
    <col min="5380" max="5380" width="7.25" style="121" customWidth="1"/>
    <col min="5381" max="5381" width="7.5" style="121" customWidth="1"/>
    <col min="5382" max="5382" width="32.25" style="121" customWidth="1"/>
    <col min="5383" max="5383" width="41.75" style="121" customWidth="1"/>
    <col min="5384" max="5384" width="31.625" style="121" customWidth="1"/>
    <col min="5385" max="5385" width="6.625" style="121" customWidth="1"/>
    <col min="5386" max="5386" width="23.75" style="121" customWidth="1"/>
    <col min="5387" max="5635" width="9" style="121"/>
    <col min="5636" max="5636" width="7.25" style="121" customWidth="1"/>
    <col min="5637" max="5637" width="7.5" style="121" customWidth="1"/>
    <col min="5638" max="5638" width="32.25" style="121" customWidth="1"/>
    <col min="5639" max="5639" width="41.75" style="121" customWidth="1"/>
    <col min="5640" max="5640" width="31.625" style="121" customWidth="1"/>
    <col min="5641" max="5641" width="6.625" style="121" customWidth="1"/>
    <col min="5642" max="5642" width="23.75" style="121" customWidth="1"/>
    <col min="5643" max="5891" width="9" style="121"/>
    <col min="5892" max="5892" width="7.25" style="121" customWidth="1"/>
    <col min="5893" max="5893" width="7.5" style="121" customWidth="1"/>
    <col min="5894" max="5894" width="32.25" style="121" customWidth="1"/>
    <col min="5895" max="5895" width="41.75" style="121" customWidth="1"/>
    <col min="5896" max="5896" width="31.625" style="121" customWidth="1"/>
    <col min="5897" max="5897" width="6.625" style="121" customWidth="1"/>
    <col min="5898" max="5898" width="23.75" style="121" customWidth="1"/>
    <col min="5899" max="6147" width="9" style="121"/>
    <col min="6148" max="6148" width="7.25" style="121" customWidth="1"/>
    <col min="6149" max="6149" width="7.5" style="121" customWidth="1"/>
    <col min="6150" max="6150" width="32.25" style="121" customWidth="1"/>
    <col min="6151" max="6151" width="41.75" style="121" customWidth="1"/>
    <col min="6152" max="6152" width="31.625" style="121" customWidth="1"/>
    <col min="6153" max="6153" width="6.625" style="121" customWidth="1"/>
    <col min="6154" max="6154" width="23.75" style="121" customWidth="1"/>
    <col min="6155" max="6403" width="9" style="121"/>
    <col min="6404" max="6404" width="7.25" style="121" customWidth="1"/>
    <col min="6405" max="6405" width="7.5" style="121" customWidth="1"/>
    <col min="6406" max="6406" width="32.25" style="121" customWidth="1"/>
    <col min="6407" max="6407" width="41.75" style="121" customWidth="1"/>
    <col min="6408" max="6408" width="31.625" style="121" customWidth="1"/>
    <col min="6409" max="6409" width="6.625" style="121" customWidth="1"/>
    <col min="6410" max="6410" width="23.75" style="121" customWidth="1"/>
    <col min="6411" max="6659" width="9" style="121"/>
    <col min="6660" max="6660" width="7.25" style="121" customWidth="1"/>
    <col min="6661" max="6661" width="7.5" style="121" customWidth="1"/>
    <col min="6662" max="6662" width="32.25" style="121" customWidth="1"/>
    <col min="6663" max="6663" width="41.75" style="121" customWidth="1"/>
    <col min="6664" max="6664" width="31.625" style="121" customWidth="1"/>
    <col min="6665" max="6665" width="6.625" style="121" customWidth="1"/>
    <col min="6666" max="6666" width="23.75" style="121" customWidth="1"/>
    <col min="6667" max="6915" width="9" style="121"/>
    <col min="6916" max="6916" width="7.25" style="121" customWidth="1"/>
    <col min="6917" max="6917" width="7.5" style="121" customWidth="1"/>
    <col min="6918" max="6918" width="32.25" style="121" customWidth="1"/>
    <col min="6919" max="6919" width="41.75" style="121" customWidth="1"/>
    <col min="6920" max="6920" width="31.625" style="121" customWidth="1"/>
    <col min="6921" max="6921" width="6.625" style="121" customWidth="1"/>
    <col min="6922" max="6922" width="23.75" style="121" customWidth="1"/>
    <col min="6923" max="7171" width="9" style="121"/>
    <col min="7172" max="7172" width="7.25" style="121" customWidth="1"/>
    <col min="7173" max="7173" width="7.5" style="121" customWidth="1"/>
    <col min="7174" max="7174" width="32.25" style="121" customWidth="1"/>
    <col min="7175" max="7175" width="41.75" style="121" customWidth="1"/>
    <col min="7176" max="7176" width="31.625" style="121" customWidth="1"/>
    <col min="7177" max="7177" width="6.625" style="121" customWidth="1"/>
    <col min="7178" max="7178" width="23.75" style="121" customWidth="1"/>
    <col min="7179" max="7427" width="9" style="121"/>
    <col min="7428" max="7428" width="7.25" style="121" customWidth="1"/>
    <col min="7429" max="7429" width="7.5" style="121" customWidth="1"/>
    <col min="7430" max="7430" width="32.25" style="121" customWidth="1"/>
    <col min="7431" max="7431" width="41.75" style="121" customWidth="1"/>
    <col min="7432" max="7432" width="31.625" style="121" customWidth="1"/>
    <col min="7433" max="7433" width="6.625" style="121" customWidth="1"/>
    <col min="7434" max="7434" width="23.75" style="121" customWidth="1"/>
    <col min="7435" max="7683" width="9" style="121"/>
    <col min="7684" max="7684" width="7.25" style="121" customWidth="1"/>
    <col min="7685" max="7685" width="7.5" style="121" customWidth="1"/>
    <col min="7686" max="7686" width="32.25" style="121" customWidth="1"/>
    <col min="7687" max="7687" width="41.75" style="121" customWidth="1"/>
    <col min="7688" max="7688" width="31.625" style="121" customWidth="1"/>
    <col min="7689" max="7689" width="6.625" style="121" customWidth="1"/>
    <col min="7690" max="7690" width="23.75" style="121" customWidth="1"/>
    <col min="7691" max="7939" width="9" style="121"/>
    <col min="7940" max="7940" width="7.25" style="121" customWidth="1"/>
    <col min="7941" max="7941" width="7.5" style="121" customWidth="1"/>
    <col min="7942" max="7942" width="32.25" style="121" customWidth="1"/>
    <col min="7943" max="7943" width="41.75" style="121" customWidth="1"/>
    <col min="7944" max="7944" width="31.625" style="121" customWidth="1"/>
    <col min="7945" max="7945" width="6.625" style="121" customWidth="1"/>
    <col min="7946" max="7946" width="23.75" style="121" customWidth="1"/>
    <col min="7947" max="8195" width="9" style="121"/>
    <col min="8196" max="8196" width="7.25" style="121" customWidth="1"/>
    <col min="8197" max="8197" width="7.5" style="121" customWidth="1"/>
    <col min="8198" max="8198" width="32.25" style="121" customWidth="1"/>
    <col min="8199" max="8199" width="41.75" style="121" customWidth="1"/>
    <col min="8200" max="8200" width="31.625" style="121" customWidth="1"/>
    <col min="8201" max="8201" width="6.625" style="121" customWidth="1"/>
    <col min="8202" max="8202" width="23.75" style="121" customWidth="1"/>
    <col min="8203" max="8451" width="9" style="121"/>
    <col min="8452" max="8452" width="7.25" style="121" customWidth="1"/>
    <col min="8453" max="8453" width="7.5" style="121" customWidth="1"/>
    <col min="8454" max="8454" width="32.25" style="121" customWidth="1"/>
    <col min="8455" max="8455" width="41.75" style="121" customWidth="1"/>
    <col min="8456" max="8456" width="31.625" style="121" customWidth="1"/>
    <col min="8457" max="8457" width="6.625" style="121" customWidth="1"/>
    <col min="8458" max="8458" width="23.75" style="121" customWidth="1"/>
    <col min="8459" max="8707" width="9" style="121"/>
    <col min="8708" max="8708" width="7.25" style="121" customWidth="1"/>
    <col min="8709" max="8709" width="7.5" style="121" customWidth="1"/>
    <col min="8710" max="8710" width="32.25" style="121" customWidth="1"/>
    <col min="8711" max="8711" width="41.75" style="121" customWidth="1"/>
    <col min="8712" max="8712" width="31.625" style="121" customWidth="1"/>
    <col min="8713" max="8713" width="6.625" style="121" customWidth="1"/>
    <col min="8714" max="8714" width="23.75" style="121" customWidth="1"/>
    <col min="8715" max="8963" width="9" style="121"/>
    <col min="8964" max="8964" width="7.25" style="121" customWidth="1"/>
    <col min="8965" max="8965" width="7.5" style="121" customWidth="1"/>
    <col min="8966" max="8966" width="32.25" style="121" customWidth="1"/>
    <col min="8967" max="8967" width="41.75" style="121" customWidth="1"/>
    <col min="8968" max="8968" width="31.625" style="121" customWidth="1"/>
    <col min="8969" max="8969" width="6.625" style="121" customWidth="1"/>
    <col min="8970" max="8970" width="23.75" style="121" customWidth="1"/>
    <col min="8971" max="9219" width="9" style="121"/>
    <col min="9220" max="9220" width="7.25" style="121" customWidth="1"/>
    <col min="9221" max="9221" width="7.5" style="121" customWidth="1"/>
    <col min="9222" max="9222" width="32.25" style="121" customWidth="1"/>
    <col min="9223" max="9223" width="41.75" style="121" customWidth="1"/>
    <col min="9224" max="9224" width="31.625" style="121" customWidth="1"/>
    <col min="9225" max="9225" width="6.625" style="121" customWidth="1"/>
    <col min="9226" max="9226" width="23.75" style="121" customWidth="1"/>
    <col min="9227" max="9475" width="9" style="121"/>
    <col min="9476" max="9476" width="7.25" style="121" customWidth="1"/>
    <col min="9477" max="9477" width="7.5" style="121" customWidth="1"/>
    <col min="9478" max="9478" width="32.25" style="121" customWidth="1"/>
    <col min="9479" max="9479" width="41.75" style="121" customWidth="1"/>
    <col min="9480" max="9480" width="31.625" style="121" customWidth="1"/>
    <col min="9481" max="9481" width="6.625" style="121" customWidth="1"/>
    <col min="9482" max="9482" width="23.75" style="121" customWidth="1"/>
    <col min="9483" max="9731" width="9" style="121"/>
    <col min="9732" max="9732" width="7.25" style="121" customWidth="1"/>
    <col min="9733" max="9733" width="7.5" style="121" customWidth="1"/>
    <col min="9734" max="9734" width="32.25" style="121" customWidth="1"/>
    <col min="9735" max="9735" width="41.75" style="121" customWidth="1"/>
    <col min="9736" max="9736" width="31.625" style="121" customWidth="1"/>
    <col min="9737" max="9737" width="6.625" style="121" customWidth="1"/>
    <col min="9738" max="9738" width="23.75" style="121" customWidth="1"/>
    <col min="9739" max="9987" width="9" style="121"/>
    <col min="9988" max="9988" width="7.25" style="121" customWidth="1"/>
    <col min="9989" max="9989" width="7.5" style="121" customWidth="1"/>
    <col min="9990" max="9990" width="32.25" style="121" customWidth="1"/>
    <col min="9991" max="9991" width="41.75" style="121" customWidth="1"/>
    <col min="9992" max="9992" width="31.625" style="121" customWidth="1"/>
    <col min="9993" max="9993" width="6.625" style="121" customWidth="1"/>
    <col min="9994" max="9994" width="23.75" style="121" customWidth="1"/>
    <col min="9995" max="10243" width="9" style="121"/>
    <col min="10244" max="10244" width="7.25" style="121" customWidth="1"/>
    <col min="10245" max="10245" width="7.5" style="121" customWidth="1"/>
    <col min="10246" max="10246" width="32.25" style="121" customWidth="1"/>
    <col min="10247" max="10247" width="41.75" style="121" customWidth="1"/>
    <col min="10248" max="10248" width="31.625" style="121" customWidth="1"/>
    <col min="10249" max="10249" width="6.625" style="121" customWidth="1"/>
    <col min="10250" max="10250" width="23.75" style="121" customWidth="1"/>
    <col min="10251" max="10499" width="9" style="121"/>
    <col min="10500" max="10500" width="7.25" style="121" customWidth="1"/>
    <col min="10501" max="10501" width="7.5" style="121" customWidth="1"/>
    <col min="10502" max="10502" width="32.25" style="121" customWidth="1"/>
    <col min="10503" max="10503" width="41.75" style="121" customWidth="1"/>
    <col min="10504" max="10504" width="31.625" style="121" customWidth="1"/>
    <col min="10505" max="10505" width="6.625" style="121" customWidth="1"/>
    <col min="10506" max="10506" width="23.75" style="121" customWidth="1"/>
    <col min="10507" max="10755" width="9" style="121"/>
    <col min="10756" max="10756" width="7.25" style="121" customWidth="1"/>
    <col min="10757" max="10757" width="7.5" style="121" customWidth="1"/>
    <col min="10758" max="10758" width="32.25" style="121" customWidth="1"/>
    <col min="10759" max="10759" width="41.75" style="121" customWidth="1"/>
    <col min="10760" max="10760" width="31.625" style="121" customWidth="1"/>
    <col min="10761" max="10761" width="6.625" style="121" customWidth="1"/>
    <col min="10762" max="10762" width="23.75" style="121" customWidth="1"/>
    <col min="10763" max="11011" width="9" style="121"/>
    <col min="11012" max="11012" width="7.25" style="121" customWidth="1"/>
    <col min="11013" max="11013" width="7.5" style="121" customWidth="1"/>
    <col min="11014" max="11014" width="32.25" style="121" customWidth="1"/>
    <col min="11015" max="11015" width="41.75" style="121" customWidth="1"/>
    <col min="11016" max="11016" width="31.625" style="121" customWidth="1"/>
    <col min="11017" max="11017" width="6.625" style="121" customWidth="1"/>
    <col min="11018" max="11018" width="23.75" style="121" customWidth="1"/>
    <col min="11019" max="11267" width="9" style="121"/>
    <col min="11268" max="11268" width="7.25" style="121" customWidth="1"/>
    <col min="11269" max="11269" width="7.5" style="121" customWidth="1"/>
    <col min="11270" max="11270" width="32.25" style="121" customWidth="1"/>
    <col min="11271" max="11271" width="41.75" style="121" customWidth="1"/>
    <col min="11272" max="11272" width="31.625" style="121" customWidth="1"/>
    <col min="11273" max="11273" width="6.625" style="121" customWidth="1"/>
    <col min="11274" max="11274" width="23.75" style="121" customWidth="1"/>
    <col min="11275" max="11523" width="9" style="121"/>
    <col min="11524" max="11524" width="7.25" style="121" customWidth="1"/>
    <col min="11525" max="11525" width="7.5" style="121" customWidth="1"/>
    <col min="11526" max="11526" width="32.25" style="121" customWidth="1"/>
    <col min="11527" max="11527" width="41.75" style="121" customWidth="1"/>
    <col min="11528" max="11528" width="31.625" style="121" customWidth="1"/>
    <col min="11529" max="11529" width="6.625" style="121" customWidth="1"/>
    <col min="11530" max="11530" width="23.75" style="121" customWidth="1"/>
    <col min="11531" max="11779" width="9" style="121"/>
    <col min="11780" max="11780" width="7.25" style="121" customWidth="1"/>
    <col min="11781" max="11781" width="7.5" style="121" customWidth="1"/>
    <col min="11782" max="11782" width="32.25" style="121" customWidth="1"/>
    <col min="11783" max="11783" width="41.75" style="121" customWidth="1"/>
    <col min="11784" max="11784" width="31.625" style="121" customWidth="1"/>
    <col min="11785" max="11785" width="6.625" style="121" customWidth="1"/>
    <col min="11786" max="11786" width="23.75" style="121" customWidth="1"/>
    <col min="11787" max="12035" width="9" style="121"/>
    <col min="12036" max="12036" width="7.25" style="121" customWidth="1"/>
    <col min="12037" max="12037" width="7.5" style="121" customWidth="1"/>
    <col min="12038" max="12038" width="32.25" style="121" customWidth="1"/>
    <col min="12039" max="12039" width="41.75" style="121" customWidth="1"/>
    <col min="12040" max="12040" width="31.625" style="121" customWidth="1"/>
    <col min="12041" max="12041" width="6.625" style="121" customWidth="1"/>
    <col min="12042" max="12042" width="23.75" style="121" customWidth="1"/>
    <col min="12043" max="12291" width="9" style="121"/>
    <col min="12292" max="12292" width="7.25" style="121" customWidth="1"/>
    <col min="12293" max="12293" width="7.5" style="121" customWidth="1"/>
    <col min="12294" max="12294" width="32.25" style="121" customWidth="1"/>
    <col min="12295" max="12295" width="41.75" style="121" customWidth="1"/>
    <col min="12296" max="12296" width="31.625" style="121" customWidth="1"/>
    <col min="12297" max="12297" width="6.625" style="121" customWidth="1"/>
    <col min="12298" max="12298" width="23.75" style="121" customWidth="1"/>
    <col min="12299" max="12547" width="9" style="121"/>
    <col min="12548" max="12548" width="7.25" style="121" customWidth="1"/>
    <col min="12549" max="12549" width="7.5" style="121" customWidth="1"/>
    <col min="12550" max="12550" width="32.25" style="121" customWidth="1"/>
    <col min="12551" max="12551" width="41.75" style="121" customWidth="1"/>
    <col min="12552" max="12552" width="31.625" style="121" customWidth="1"/>
    <col min="12553" max="12553" width="6.625" style="121" customWidth="1"/>
    <col min="12554" max="12554" width="23.75" style="121" customWidth="1"/>
    <col min="12555" max="12803" width="9" style="121"/>
    <col min="12804" max="12804" width="7.25" style="121" customWidth="1"/>
    <col min="12805" max="12805" width="7.5" style="121" customWidth="1"/>
    <col min="12806" max="12806" width="32.25" style="121" customWidth="1"/>
    <col min="12807" max="12807" width="41.75" style="121" customWidth="1"/>
    <col min="12808" max="12808" width="31.625" style="121" customWidth="1"/>
    <col min="12809" max="12809" width="6.625" style="121" customWidth="1"/>
    <col min="12810" max="12810" width="23.75" style="121" customWidth="1"/>
    <col min="12811" max="13059" width="9" style="121"/>
    <col min="13060" max="13060" width="7.25" style="121" customWidth="1"/>
    <col min="13061" max="13061" width="7.5" style="121" customWidth="1"/>
    <col min="13062" max="13062" width="32.25" style="121" customWidth="1"/>
    <col min="13063" max="13063" width="41.75" style="121" customWidth="1"/>
    <col min="13064" max="13064" width="31.625" style="121" customWidth="1"/>
    <col min="13065" max="13065" width="6.625" style="121" customWidth="1"/>
    <col min="13066" max="13066" width="23.75" style="121" customWidth="1"/>
    <col min="13067" max="13315" width="9" style="121"/>
    <col min="13316" max="13316" width="7.25" style="121" customWidth="1"/>
    <col min="13317" max="13317" width="7.5" style="121" customWidth="1"/>
    <col min="13318" max="13318" width="32.25" style="121" customWidth="1"/>
    <col min="13319" max="13319" width="41.75" style="121" customWidth="1"/>
    <col min="13320" max="13320" width="31.625" style="121" customWidth="1"/>
    <col min="13321" max="13321" width="6.625" style="121" customWidth="1"/>
    <col min="13322" max="13322" width="23.75" style="121" customWidth="1"/>
    <col min="13323" max="13571" width="9" style="121"/>
    <col min="13572" max="13572" width="7.25" style="121" customWidth="1"/>
    <col min="13573" max="13573" width="7.5" style="121" customWidth="1"/>
    <col min="13574" max="13574" width="32.25" style="121" customWidth="1"/>
    <col min="13575" max="13575" width="41.75" style="121" customWidth="1"/>
    <col min="13576" max="13576" width="31.625" style="121" customWidth="1"/>
    <col min="13577" max="13577" width="6.625" style="121" customWidth="1"/>
    <col min="13578" max="13578" width="23.75" style="121" customWidth="1"/>
    <col min="13579" max="13827" width="9" style="121"/>
    <col min="13828" max="13828" width="7.25" style="121" customWidth="1"/>
    <col min="13829" max="13829" width="7.5" style="121" customWidth="1"/>
    <col min="13830" max="13830" width="32.25" style="121" customWidth="1"/>
    <col min="13831" max="13831" width="41.75" style="121" customWidth="1"/>
    <col min="13832" max="13832" width="31.625" style="121" customWidth="1"/>
    <col min="13833" max="13833" width="6.625" style="121" customWidth="1"/>
    <col min="13834" max="13834" width="23.75" style="121" customWidth="1"/>
    <col min="13835" max="14083" width="9" style="121"/>
    <col min="14084" max="14084" width="7.25" style="121" customWidth="1"/>
    <col min="14085" max="14085" width="7.5" style="121" customWidth="1"/>
    <col min="14086" max="14086" width="32.25" style="121" customWidth="1"/>
    <col min="14087" max="14087" width="41.75" style="121" customWidth="1"/>
    <col min="14088" max="14088" width="31.625" style="121" customWidth="1"/>
    <col min="14089" max="14089" width="6.625" style="121" customWidth="1"/>
    <col min="14090" max="14090" width="23.75" style="121" customWidth="1"/>
    <col min="14091" max="14339" width="9" style="121"/>
    <col min="14340" max="14340" width="7.25" style="121" customWidth="1"/>
    <col min="14341" max="14341" width="7.5" style="121" customWidth="1"/>
    <col min="14342" max="14342" width="32.25" style="121" customWidth="1"/>
    <col min="14343" max="14343" width="41.75" style="121" customWidth="1"/>
    <col min="14344" max="14344" width="31.625" style="121" customWidth="1"/>
    <col min="14345" max="14345" width="6.625" style="121" customWidth="1"/>
    <col min="14346" max="14346" width="23.75" style="121" customWidth="1"/>
    <col min="14347" max="14595" width="9" style="121"/>
    <col min="14596" max="14596" width="7.25" style="121" customWidth="1"/>
    <col min="14597" max="14597" width="7.5" style="121" customWidth="1"/>
    <col min="14598" max="14598" width="32.25" style="121" customWidth="1"/>
    <col min="14599" max="14599" width="41.75" style="121" customWidth="1"/>
    <col min="14600" max="14600" width="31.625" style="121" customWidth="1"/>
    <col min="14601" max="14601" width="6.625" style="121" customWidth="1"/>
    <col min="14602" max="14602" width="23.75" style="121" customWidth="1"/>
    <col min="14603" max="14851" width="9" style="121"/>
    <col min="14852" max="14852" width="7.25" style="121" customWidth="1"/>
    <col min="14853" max="14853" width="7.5" style="121" customWidth="1"/>
    <col min="14854" max="14854" width="32.25" style="121" customWidth="1"/>
    <col min="14855" max="14855" width="41.75" style="121" customWidth="1"/>
    <col min="14856" max="14856" width="31.625" style="121" customWidth="1"/>
    <col min="14857" max="14857" width="6.625" style="121" customWidth="1"/>
    <col min="14858" max="14858" width="23.75" style="121" customWidth="1"/>
    <col min="14859" max="15107" width="9" style="121"/>
    <col min="15108" max="15108" width="7.25" style="121" customWidth="1"/>
    <col min="15109" max="15109" width="7.5" style="121" customWidth="1"/>
    <col min="15110" max="15110" width="32.25" style="121" customWidth="1"/>
    <col min="15111" max="15111" width="41.75" style="121" customWidth="1"/>
    <col min="15112" max="15112" width="31.625" style="121" customWidth="1"/>
    <col min="15113" max="15113" width="6.625" style="121" customWidth="1"/>
    <col min="15114" max="15114" width="23.75" style="121" customWidth="1"/>
    <col min="15115" max="15363" width="9" style="121"/>
    <col min="15364" max="15364" width="7.25" style="121" customWidth="1"/>
    <col min="15365" max="15365" width="7.5" style="121" customWidth="1"/>
    <col min="15366" max="15366" width="32.25" style="121" customWidth="1"/>
    <col min="15367" max="15367" width="41.75" style="121" customWidth="1"/>
    <col min="15368" max="15368" width="31.625" style="121" customWidth="1"/>
    <col min="15369" max="15369" width="6.625" style="121" customWidth="1"/>
    <col min="15370" max="15370" width="23.75" style="121" customWidth="1"/>
    <col min="15371" max="15619" width="9" style="121"/>
    <col min="15620" max="15620" width="7.25" style="121" customWidth="1"/>
    <col min="15621" max="15621" width="7.5" style="121" customWidth="1"/>
    <col min="15622" max="15622" width="32.25" style="121" customWidth="1"/>
    <col min="15623" max="15623" width="41.75" style="121" customWidth="1"/>
    <col min="15624" max="15624" width="31.625" style="121" customWidth="1"/>
    <col min="15625" max="15625" width="6.625" style="121" customWidth="1"/>
    <col min="15626" max="15626" width="23.75" style="121" customWidth="1"/>
    <col min="15627" max="15875" width="9" style="121"/>
    <col min="15876" max="15876" width="7.25" style="121" customWidth="1"/>
    <col min="15877" max="15877" width="7.5" style="121" customWidth="1"/>
    <col min="15878" max="15878" width="32.25" style="121" customWidth="1"/>
    <col min="15879" max="15879" width="41.75" style="121" customWidth="1"/>
    <col min="15880" max="15880" width="31.625" style="121" customWidth="1"/>
    <col min="15881" max="15881" width="6.625" style="121" customWidth="1"/>
    <col min="15882" max="15882" width="23.75" style="121" customWidth="1"/>
    <col min="15883" max="16131" width="9" style="121"/>
    <col min="16132" max="16132" width="7.25" style="121" customWidth="1"/>
    <col min="16133" max="16133" width="7.5" style="121" customWidth="1"/>
    <col min="16134" max="16134" width="32.25" style="121" customWidth="1"/>
    <col min="16135" max="16135" width="41.75" style="121" customWidth="1"/>
    <col min="16136" max="16136" width="31.625" style="121" customWidth="1"/>
    <col min="16137" max="16137" width="6.625" style="121" customWidth="1"/>
    <col min="16138" max="16138" width="23.75" style="121" customWidth="1"/>
    <col min="16139" max="16384" width="9" style="121"/>
  </cols>
  <sheetData>
    <row r="1" spans="1:12" s="117" customFormat="1" ht="32.1" customHeight="1">
      <c r="A1" s="115" t="s">
        <v>2596</v>
      </c>
      <c r="B1" s="115"/>
      <c r="C1" s="115"/>
      <c r="D1" s="115"/>
      <c r="E1" s="115"/>
      <c r="F1" s="115"/>
      <c r="G1" s="115"/>
      <c r="H1" s="115"/>
      <c r="I1" s="115"/>
      <c r="J1" s="116"/>
      <c r="L1" s="118"/>
    </row>
    <row r="2" spans="1:12" ht="17.100000000000001" customHeight="1">
      <c r="A2" s="119"/>
      <c r="B2" s="119"/>
      <c r="C2" s="119"/>
      <c r="D2" s="119"/>
      <c r="E2" s="119"/>
      <c r="F2" s="119"/>
      <c r="G2" s="119"/>
      <c r="H2" s="119"/>
      <c r="I2" s="119"/>
      <c r="J2" s="120"/>
    </row>
    <row r="3" spans="1:12" ht="24.95" customHeight="1">
      <c r="A3" s="123" t="str">
        <f>순공사비!A2</f>
        <v>[ 천안고용복지플러스센터 통합네트워크 인테리어 공사 ]</v>
      </c>
      <c r="B3" s="123"/>
      <c r="C3" s="123"/>
      <c r="D3" s="124"/>
      <c r="E3" s="125" t="str">
        <f xml:space="preserve"> CONCATENATE("금액",":", " 일금 ",NUMBERSTRING(D46,1),"원정")</f>
        <v>금액: 일금 구억구백육십일만원정</v>
      </c>
      <c r="F3" s="125"/>
      <c r="G3" s="125"/>
      <c r="H3" s="125"/>
      <c r="I3" s="125"/>
      <c r="J3" s="126"/>
    </row>
    <row r="4" spans="1:12" ht="20.100000000000001" customHeight="1">
      <c r="A4" s="127" t="s">
        <v>2597</v>
      </c>
      <c r="B4" s="127"/>
      <c r="C4" s="127"/>
      <c r="D4" s="128" t="s">
        <v>2598</v>
      </c>
      <c r="E4" s="127" t="s">
        <v>2599</v>
      </c>
      <c r="F4" s="127"/>
      <c r="G4" s="129" t="s">
        <v>2600</v>
      </c>
      <c r="H4" s="130"/>
      <c r="I4" s="131"/>
      <c r="J4" s="132"/>
    </row>
    <row r="5" spans="1:12" ht="20.100000000000001" customHeight="1">
      <c r="A5" s="127"/>
      <c r="B5" s="127"/>
      <c r="C5" s="127"/>
      <c r="D5" s="133"/>
      <c r="E5" s="127"/>
      <c r="F5" s="127"/>
      <c r="G5" s="134"/>
      <c r="H5" s="135"/>
      <c r="I5" s="136"/>
      <c r="J5" s="132"/>
    </row>
    <row r="6" spans="1:12" ht="20.100000000000001" customHeight="1">
      <c r="A6" s="137" t="s">
        <v>2601</v>
      </c>
      <c r="B6" s="137" t="s">
        <v>2602</v>
      </c>
      <c r="C6" s="138" t="s">
        <v>2603</v>
      </c>
      <c r="D6" s="139">
        <f>순공사비!F11</f>
        <v>219735634</v>
      </c>
      <c r="E6" s="140"/>
      <c r="F6" s="141"/>
      <c r="G6" s="142"/>
      <c r="H6" s="143"/>
      <c r="I6" s="144"/>
      <c r="J6" s="145"/>
    </row>
    <row r="7" spans="1:12" ht="20.100000000000001" customHeight="1">
      <c r="A7" s="137"/>
      <c r="B7" s="146"/>
      <c r="C7" s="147" t="s">
        <v>2604</v>
      </c>
      <c r="D7" s="148">
        <v>0</v>
      </c>
      <c r="E7" s="140"/>
      <c r="F7" s="141"/>
      <c r="G7" s="142"/>
      <c r="H7" s="143"/>
      <c r="I7" s="144"/>
      <c r="J7" s="145"/>
    </row>
    <row r="8" spans="1:12" ht="20.100000000000001" customHeight="1">
      <c r="A8" s="137"/>
      <c r="B8" s="146"/>
      <c r="C8" s="147" t="s">
        <v>2605</v>
      </c>
      <c r="D8" s="148">
        <v>0</v>
      </c>
      <c r="E8" s="140"/>
      <c r="F8" s="141"/>
      <c r="G8" s="142"/>
      <c r="H8" s="143"/>
      <c r="I8" s="144"/>
      <c r="J8" s="145"/>
    </row>
    <row r="9" spans="1:12" ht="20.100000000000001" customHeight="1">
      <c r="A9" s="137"/>
      <c r="B9" s="146"/>
      <c r="C9" s="147" t="s">
        <v>2606</v>
      </c>
      <c r="D9" s="148">
        <f>SUM(D6:D8)</f>
        <v>219735634</v>
      </c>
      <c r="E9" s="140"/>
      <c r="F9" s="141"/>
      <c r="G9" s="142"/>
      <c r="H9" s="143"/>
      <c r="I9" s="144"/>
      <c r="J9" s="145"/>
      <c r="L9" s="122" t="e">
        <f>(#REF!+#REF!+(#REF!/1.1))*1.86%</f>
        <v>#REF!</v>
      </c>
    </row>
    <row r="10" spans="1:12" ht="20.100000000000001" customHeight="1">
      <c r="A10" s="137"/>
      <c r="B10" s="137" t="s">
        <v>2607</v>
      </c>
      <c r="C10" s="138" t="s">
        <v>2608</v>
      </c>
      <c r="D10" s="139">
        <f>순공사비!H11</f>
        <v>305283337</v>
      </c>
      <c r="E10" s="140"/>
      <c r="F10" s="141"/>
      <c r="G10" s="142"/>
      <c r="H10" s="143"/>
      <c r="I10" s="144"/>
      <c r="J10" s="145"/>
    </row>
    <row r="11" spans="1:12" ht="20.100000000000001" customHeight="1">
      <c r="A11" s="137"/>
      <c r="B11" s="146"/>
      <c r="C11" s="147" t="s">
        <v>2609</v>
      </c>
      <c r="D11" s="148">
        <f>TRUNC((D10*F11),0)</f>
        <v>53424583</v>
      </c>
      <c r="E11" s="149" t="s">
        <v>2610</v>
      </c>
      <c r="F11" s="141">
        <v>0.17499999999999999</v>
      </c>
      <c r="G11" s="142"/>
      <c r="H11" s="143"/>
      <c r="I11" s="144"/>
      <c r="J11" s="145"/>
      <c r="L11" s="122" t="e">
        <f>(#REF!+#REF!)*1.86%*1.2</f>
        <v>#REF!</v>
      </c>
    </row>
    <row r="12" spans="1:12" ht="20.100000000000001" customHeight="1">
      <c r="A12" s="137"/>
      <c r="B12" s="146"/>
      <c r="C12" s="147" t="s">
        <v>2611</v>
      </c>
      <c r="D12" s="148">
        <f>SUM(D10:D11)</f>
        <v>358707920</v>
      </c>
      <c r="E12" s="149"/>
      <c r="F12" s="141"/>
      <c r="G12" s="142"/>
      <c r="H12" s="143"/>
      <c r="I12" s="144"/>
      <c r="J12" s="145"/>
    </row>
    <row r="13" spans="1:12" ht="20.100000000000001" customHeight="1">
      <c r="A13" s="137"/>
      <c r="B13" s="150" t="s">
        <v>2612</v>
      </c>
      <c r="C13" s="147" t="s">
        <v>2613</v>
      </c>
      <c r="D13" s="148">
        <v>0</v>
      </c>
      <c r="E13" s="149"/>
      <c r="F13" s="141"/>
      <c r="G13" s="151"/>
      <c r="H13" s="152"/>
      <c r="I13" s="153"/>
      <c r="J13" s="145"/>
    </row>
    <row r="14" spans="1:12" ht="20.100000000000001" customHeight="1">
      <c r="A14" s="137"/>
      <c r="B14" s="154"/>
      <c r="C14" s="138" t="s">
        <v>2614</v>
      </c>
      <c r="D14" s="139">
        <f>순공사비!J11</f>
        <v>6422604</v>
      </c>
      <c r="E14" s="149"/>
      <c r="F14" s="141"/>
      <c r="G14" s="142"/>
      <c r="H14" s="143"/>
      <c r="I14" s="144"/>
      <c r="J14" s="145"/>
    </row>
    <row r="15" spans="1:12" ht="20.100000000000001" customHeight="1">
      <c r="A15" s="137"/>
      <c r="B15" s="154"/>
      <c r="C15" s="147" t="s">
        <v>2615</v>
      </c>
      <c r="D15" s="148">
        <f>TRUNC((D12)*F15,0)</f>
        <v>12770001</v>
      </c>
      <c r="E15" s="149" t="s">
        <v>2616</v>
      </c>
      <c r="F15" s="155">
        <v>3.56E-2</v>
      </c>
      <c r="G15" s="142"/>
      <c r="H15" s="143"/>
      <c r="I15" s="144"/>
      <c r="J15" s="145"/>
    </row>
    <row r="16" spans="1:12" ht="20.100000000000001" customHeight="1">
      <c r="A16" s="137"/>
      <c r="B16" s="154"/>
      <c r="C16" s="156" t="s">
        <v>2617</v>
      </c>
      <c r="D16" s="157">
        <f>TRUNC((D9+D10+(D43/1.1))*F16,0)</f>
        <v>16328089</v>
      </c>
      <c r="E16" s="149" t="s">
        <v>2618</v>
      </c>
      <c r="F16" s="155">
        <v>3.1099999999999999E-2</v>
      </c>
      <c r="G16" s="158">
        <f>TRUNC((D9+D10+(D43/1.1))*F16,0)</f>
        <v>16328089</v>
      </c>
      <c r="H16" s="159" t="s">
        <v>2619</v>
      </c>
      <c r="I16" s="160" t="s">
        <v>2620</v>
      </c>
      <c r="J16" s="145"/>
    </row>
    <row r="17" spans="1:13" ht="20.100000000000001" customHeight="1">
      <c r="A17" s="137"/>
      <c r="B17" s="154"/>
      <c r="C17" s="161"/>
      <c r="D17" s="162"/>
      <c r="E17" s="149" t="s">
        <v>2621</v>
      </c>
      <c r="F17" s="155">
        <v>3.1099999999999999E-2</v>
      </c>
      <c r="G17" s="158">
        <f>TRUNC(((D9+D10)*F17)*1.2,0)*0</f>
        <v>0</v>
      </c>
      <c r="H17" s="163"/>
      <c r="I17" s="160"/>
      <c r="J17" s="145"/>
    </row>
    <row r="18" spans="1:13" ht="20.100000000000001" customHeight="1">
      <c r="A18" s="137"/>
      <c r="B18" s="154"/>
      <c r="C18" s="147" t="s">
        <v>2622</v>
      </c>
      <c r="D18" s="148">
        <f>TRUNC((D12)*F18,0)</f>
        <v>3622949</v>
      </c>
      <c r="E18" s="149" t="s">
        <v>2623</v>
      </c>
      <c r="F18" s="155">
        <v>1.01E-2</v>
      </c>
      <c r="G18" s="142"/>
      <c r="H18" s="143"/>
      <c r="I18" s="144"/>
      <c r="J18" s="145" t="s">
        <v>2624</v>
      </c>
      <c r="K18" s="121" t="s">
        <v>2625</v>
      </c>
      <c r="L18" s="121" t="s">
        <v>2626</v>
      </c>
      <c r="M18" s="121" t="s">
        <v>2627</v>
      </c>
    </row>
    <row r="19" spans="1:13" ht="20.100000000000001" customHeight="1">
      <c r="A19" s="137"/>
      <c r="B19" s="154"/>
      <c r="C19" s="147" t="s">
        <v>2628</v>
      </c>
      <c r="D19" s="148">
        <f>TRUNC((D10)*F19,0)</f>
        <v>10974935</v>
      </c>
      <c r="E19" s="149" t="s">
        <v>2629</v>
      </c>
      <c r="F19" s="164">
        <v>3.5950000000000003E-2</v>
      </c>
      <c r="G19" s="165"/>
      <c r="H19" s="166"/>
      <c r="I19" s="167"/>
      <c r="J19" s="145" t="s">
        <v>2630</v>
      </c>
      <c r="K19" s="168">
        <f>SUM(L19:M19)</f>
        <v>0.52</v>
      </c>
      <c r="L19" s="121">
        <v>0.35</v>
      </c>
      <c r="M19" s="121">
        <v>0.17</v>
      </c>
    </row>
    <row r="20" spans="1:13" ht="20.100000000000001" customHeight="1">
      <c r="A20" s="137"/>
      <c r="B20" s="154"/>
      <c r="C20" s="147" t="s">
        <v>2631</v>
      </c>
      <c r="D20" s="148">
        <f>TRUNC((D19)*F20,0)</f>
        <v>1442106</v>
      </c>
      <c r="E20" s="149" t="s">
        <v>2632</v>
      </c>
      <c r="F20" s="155">
        <v>0.13139999999999999</v>
      </c>
      <c r="G20" s="165"/>
      <c r="H20" s="166"/>
      <c r="I20" s="167"/>
      <c r="J20" s="145" t="s">
        <v>2633</v>
      </c>
      <c r="K20" s="168">
        <f t="shared" ref="K20:K23" si="0">SUM(L20:M20)</f>
        <v>0.33999999999999997</v>
      </c>
      <c r="L20" s="121">
        <v>0.24</v>
      </c>
      <c r="M20" s="121">
        <v>0.1</v>
      </c>
    </row>
    <row r="21" spans="1:13" ht="20.100000000000001" customHeight="1">
      <c r="A21" s="137"/>
      <c r="B21" s="154"/>
      <c r="C21" s="147" t="s">
        <v>2634</v>
      </c>
      <c r="D21" s="148">
        <f>TRUNC((D10)*F21,0)</f>
        <v>14500958</v>
      </c>
      <c r="E21" s="149" t="s">
        <v>2629</v>
      </c>
      <c r="F21" s="155">
        <v>4.7500000000000001E-2</v>
      </c>
      <c r="G21" s="165"/>
      <c r="H21" s="166"/>
      <c r="I21" s="167"/>
      <c r="J21" s="145" t="s">
        <v>2635</v>
      </c>
      <c r="K21" s="168">
        <f t="shared" si="0"/>
        <v>0.16</v>
      </c>
      <c r="L21" s="121">
        <v>0.11</v>
      </c>
      <c r="M21" s="121">
        <v>0.05</v>
      </c>
    </row>
    <row r="22" spans="1:13" ht="20.100000000000001" customHeight="1">
      <c r="A22" s="137"/>
      <c r="B22" s="154"/>
      <c r="C22" s="147" t="s">
        <v>2636</v>
      </c>
      <c r="D22" s="148">
        <f>TRUNC((D10)*F22,0)</f>
        <v>7021516</v>
      </c>
      <c r="E22" s="149" t="s">
        <v>2629</v>
      </c>
      <c r="F22" s="141">
        <v>2.3E-2</v>
      </c>
      <c r="G22" s="142"/>
      <c r="H22" s="143"/>
      <c r="I22" s="144"/>
      <c r="J22" s="145" t="s">
        <v>2637</v>
      </c>
      <c r="K22" s="168">
        <f t="shared" si="0"/>
        <v>0.13</v>
      </c>
      <c r="L22" s="121">
        <v>0.09</v>
      </c>
      <c r="M22" s="121">
        <v>0.04</v>
      </c>
    </row>
    <row r="23" spans="1:13" ht="20.100000000000001" customHeight="1">
      <c r="A23" s="137"/>
      <c r="B23" s="154"/>
      <c r="C23" s="147" t="s">
        <v>2638</v>
      </c>
      <c r="D23" s="148">
        <f>TRUNC((D9+D10+D13+D14+(D30+D31+D38))*F23,0)</f>
        <v>1639648</v>
      </c>
      <c r="E23" s="149" t="s">
        <v>2639</v>
      </c>
      <c r="F23" s="141">
        <v>3.0000000000000001E-3</v>
      </c>
      <c r="G23" s="142"/>
      <c r="H23" s="143"/>
      <c r="I23" s="144"/>
      <c r="J23" s="145" t="s">
        <v>2640</v>
      </c>
      <c r="K23" s="168">
        <f t="shared" si="0"/>
        <v>0.11</v>
      </c>
      <c r="L23" s="121">
        <v>0.08</v>
      </c>
      <c r="M23" s="121">
        <v>0.03</v>
      </c>
    </row>
    <row r="24" spans="1:13" ht="20.100000000000001" customHeight="1">
      <c r="A24" s="137"/>
      <c r="B24" s="154"/>
      <c r="C24" s="147" t="s">
        <v>2641</v>
      </c>
      <c r="D24" s="148">
        <f>TRUNC((D9+D10+D13+D14+(D30+D31+D38))*F24,0)</f>
        <v>546549</v>
      </c>
      <c r="E24" s="149" t="s">
        <v>2639</v>
      </c>
      <c r="F24" s="164">
        <v>1E-3</v>
      </c>
      <c r="G24" s="142"/>
      <c r="H24" s="143"/>
      <c r="I24" s="144"/>
      <c r="J24" s="145"/>
      <c r="L24" s="121"/>
    </row>
    <row r="25" spans="1:13" ht="20.100000000000001" customHeight="1">
      <c r="A25" s="137"/>
      <c r="B25" s="154"/>
      <c r="C25" s="147" t="s">
        <v>2642</v>
      </c>
      <c r="D25" s="148">
        <f>TRUNC((D9+D10+D13+D14+(D30+D31+D38))*F25,0)*0</f>
        <v>0</v>
      </c>
      <c r="E25" s="149" t="s">
        <v>2639</v>
      </c>
      <c r="F25" s="164">
        <v>8.0999999999999996E-4</v>
      </c>
      <c r="G25" s="142"/>
      <c r="H25" s="143"/>
      <c r="I25" s="144"/>
      <c r="J25" s="169">
        <v>1500000</v>
      </c>
      <c r="L25" s="121"/>
    </row>
    <row r="26" spans="1:13" ht="20.100000000000001" customHeight="1">
      <c r="A26" s="137"/>
      <c r="B26" s="154"/>
      <c r="C26" s="170" t="s">
        <v>2643</v>
      </c>
      <c r="D26" s="171">
        <f>TRUNC(((J25)+((D9+D10+D14)-J26)*0.0077%)*J27)*0</f>
        <v>0</v>
      </c>
      <c r="E26" s="149"/>
      <c r="F26" s="164"/>
      <c r="G26" s="172" t="s">
        <v>2644</v>
      </c>
      <c r="H26" s="143"/>
      <c r="I26" s="144"/>
      <c r="J26" s="169">
        <v>13000000000</v>
      </c>
      <c r="L26" s="121"/>
    </row>
    <row r="27" spans="1:13" ht="20.100000000000001" customHeight="1">
      <c r="A27" s="137"/>
      <c r="B27" s="154"/>
      <c r="C27" s="147" t="s">
        <v>2645</v>
      </c>
      <c r="D27" s="148">
        <f>TRUNC((D9+D12)*F27,0)</f>
        <v>28922177</v>
      </c>
      <c r="E27" s="149" t="s">
        <v>2646</v>
      </c>
      <c r="F27" s="141">
        <v>0.05</v>
      </c>
      <c r="G27" s="142"/>
      <c r="H27" s="143"/>
      <c r="I27" s="144"/>
      <c r="J27" s="145">
        <v>2</v>
      </c>
      <c r="L27" s="121"/>
    </row>
    <row r="28" spans="1:13" ht="20.100000000000001" customHeight="1">
      <c r="A28" s="137"/>
      <c r="B28" s="154"/>
      <c r="C28" s="147" t="s">
        <v>2647</v>
      </c>
      <c r="D28" s="148">
        <f>TRUNC((D12)*F28,0)</f>
        <v>21522</v>
      </c>
      <c r="E28" s="149" t="s">
        <v>2623</v>
      </c>
      <c r="F28" s="164">
        <v>6.0000000000000002E-5</v>
      </c>
      <c r="G28" s="151"/>
      <c r="H28" s="152"/>
      <c r="I28" s="153"/>
      <c r="J28" s="145"/>
      <c r="L28" s="121"/>
    </row>
    <row r="29" spans="1:13" ht="20.100000000000001" customHeight="1">
      <c r="A29" s="137"/>
      <c r="B29" s="154"/>
      <c r="C29" s="147" t="s">
        <v>2648</v>
      </c>
      <c r="D29" s="148">
        <f>TRUNC((D12)*F29,0)</f>
        <v>322837</v>
      </c>
      <c r="E29" s="149" t="s">
        <v>2623</v>
      </c>
      <c r="F29" s="155">
        <v>8.9999999999999998E-4</v>
      </c>
      <c r="G29" s="151"/>
      <c r="H29" s="152"/>
      <c r="I29" s="153"/>
      <c r="J29" s="145"/>
      <c r="L29" s="121"/>
    </row>
    <row r="30" spans="1:13" ht="20.100000000000001" customHeight="1">
      <c r="A30" s="137"/>
      <c r="B30" s="154"/>
      <c r="C30" s="173" t="s">
        <v>2649</v>
      </c>
      <c r="D30" s="174">
        <v>0</v>
      </c>
      <c r="E30" s="175" t="s">
        <v>2650</v>
      </c>
      <c r="F30" s="155">
        <v>0</v>
      </c>
      <c r="G30" s="165"/>
      <c r="H30" s="166"/>
      <c r="I30" s="167"/>
      <c r="J30" s="145"/>
      <c r="L30" s="121"/>
    </row>
    <row r="31" spans="1:13" ht="20.100000000000001" customHeight="1">
      <c r="A31" s="137"/>
      <c r="B31" s="154"/>
      <c r="C31" s="176" t="s">
        <v>2651</v>
      </c>
      <c r="D31" s="174">
        <f>순공사비!L48</f>
        <v>1654330</v>
      </c>
      <c r="E31" s="149"/>
      <c r="F31" s="141"/>
      <c r="G31" s="165"/>
      <c r="H31" s="166"/>
      <c r="I31" s="167"/>
      <c r="J31" s="145"/>
      <c r="L31" s="121"/>
    </row>
    <row r="32" spans="1:13" ht="20.100000000000001" customHeight="1">
      <c r="A32" s="137"/>
      <c r="B32" s="177"/>
      <c r="C32" s="147" t="s">
        <v>2652</v>
      </c>
      <c r="D32" s="148">
        <f>SUM(D13:D31)</f>
        <v>106190221</v>
      </c>
      <c r="E32" s="149"/>
      <c r="F32" s="141"/>
      <c r="G32" s="142"/>
      <c r="H32" s="143"/>
      <c r="I32" s="144"/>
      <c r="J32" s="145"/>
      <c r="L32" s="121"/>
    </row>
    <row r="33" spans="1:12" ht="20.100000000000001" customHeight="1">
      <c r="A33" s="178" t="s">
        <v>2653</v>
      </c>
      <c r="B33" s="146"/>
      <c r="C33" s="146"/>
      <c r="D33" s="148">
        <f>D9+D12+D32</f>
        <v>684633775</v>
      </c>
      <c r="E33" s="149"/>
      <c r="F33" s="141"/>
      <c r="G33" s="179" t="s">
        <v>2654</v>
      </c>
      <c r="H33" s="180"/>
      <c r="I33" s="181"/>
      <c r="J33" s="182"/>
      <c r="L33" s="121"/>
    </row>
    <row r="34" spans="1:12" ht="20.100000000000001" customHeight="1">
      <c r="A34" s="178" t="s">
        <v>2655</v>
      </c>
      <c r="B34" s="146"/>
      <c r="C34" s="146"/>
      <c r="D34" s="148">
        <f>TRUNC((D33)*F34,0)</f>
        <v>54770702</v>
      </c>
      <c r="E34" s="149" t="s">
        <v>2656</v>
      </c>
      <c r="F34" s="141">
        <v>0.08</v>
      </c>
      <c r="G34" s="142"/>
      <c r="H34" s="143"/>
      <c r="I34" s="144"/>
      <c r="J34" s="183"/>
      <c r="L34" s="121"/>
    </row>
    <row r="35" spans="1:12" ht="20.100000000000001" customHeight="1">
      <c r="A35" s="178" t="s">
        <v>2657</v>
      </c>
      <c r="B35" s="146"/>
      <c r="C35" s="146"/>
      <c r="D35" s="148">
        <f>TRUNC((D12+D32+D34)*F35-790,0)</f>
        <v>77949536</v>
      </c>
      <c r="E35" s="149" t="s">
        <v>2658</v>
      </c>
      <c r="F35" s="184">
        <v>0.15</v>
      </c>
      <c r="G35" s="142"/>
      <c r="H35" s="143"/>
      <c r="I35" s="144"/>
      <c r="J35" s="185"/>
      <c r="L35" s="121"/>
    </row>
    <row r="36" spans="1:12" ht="20.100000000000001" customHeight="1">
      <c r="A36" s="178" t="s">
        <v>2659</v>
      </c>
      <c r="B36" s="146"/>
      <c r="C36" s="146"/>
      <c r="D36" s="148">
        <v>0</v>
      </c>
      <c r="E36" s="149"/>
      <c r="F36" s="184"/>
      <c r="G36" s="151"/>
      <c r="H36" s="152"/>
      <c r="I36" s="153"/>
      <c r="J36" s="185"/>
      <c r="L36" s="121"/>
    </row>
    <row r="37" spans="1:12" s="195" customFormat="1" ht="20.100000000000001" customHeight="1">
      <c r="A37" s="186" t="s">
        <v>2660</v>
      </c>
      <c r="B37" s="187"/>
      <c r="C37" s="188"/>
      <c r="D37" s="189">
        <f>순공사비!L35</f>
        <v>-3889535</v>
      </c>
      <c r="E37" s="190"/>
      <c r="F37" s="191"/>
      <c r="G37" s="192"/>
      <c r="H37" s="193"/>
      <c r="I37" s="194"/>
      <c r="J37" s="185"/>
    </row>
    <row r="38" spans="1:12" ht="20.100000000000001" customHeight="1">
      <c r="A38" s="196" t="s">
        <v>2661</v>
      </c>
      <c r="B38" s="197"/>
      <c r="C38" s="198"/>
      <c r="D38" s="148">
        <f>순공사비!L43</f>
        <v>13453704</v>
      </c>
      <c r="E38" s="149"/>
      <c r="F38" s="184"/>
      <c r="G38" s="165" t="s">
        <v>2662</v>
      </c>
      <c r="H38" s="166"/>
      <c r="I38" s="167"/>
      <c r="J38" s="185"/>
      <c r="L38" s="121"/>
    </row>
    <row r="39" spans="1:12" ht="20.100000000000001" customHeight="1">
      <c r="A39" s="178" t="s">
        <v>2663</v>
      </c>
      <c r="B39" s="146"/>
      <c r="C39" s="146"/>
      <c r="D39" s="148">
        <v>0</v>
      </c>
      <c r="E39" s="149"/>
      <c r="F39" s="184"/>
      <c r="G39" s="199" t="s">
        <v>2664</v>
      </c>
      <c r="H39" s="200"/>
      <c r="I39" s="201"/>
      <c r="J39" s="185"/>
      <c r="L39" s="121"/>
    </row>
    <row r="40" spans="1:12" ht="20.100000000000001" customHeight="1">
      <c r="A40" s="146" t="s">
        <v>2665</v>
      </c>
      <c r="B40" s="146"/>
      <c r="C40" s="146"/>
      <c r="D40" s="148">
        <f>SUM(D33:D39)</f>
        <v>826918182</v>
      </c>
      <c r="E40" s="149"/>
      <c r="F40" s="141"/>
      <c r="G40" s="142"/>
      <c r="H40" s="143"/>
      <c r="I40" s="144"/>
      <c r="J40" s="145"/>
      <c r="L40" s="121"/>
    </row>
    <row r="41" spans="1:12" ht="20.100000000000001" customHeight="1">
      <c r="A41" s="146" t="s">
        <v>2666</v>
      </c>
      <c r="B41" s="146"/>
      <c r="C41" s="146"/>
      <c r="D41" s="148">
        <f>TRUNC((D40)*F41,0)</f>
        <v>82691818</v>
      </c>
      <c r="E41" s="149" t="s">
        <v>2667</v>
      </c>
      <c r="F41" s="184">
        <v>0.1</v>
      </c>
      <c r="G41" s="142"/>
      <c r="H41" s="143"/>
      <c r="I41" s="144"/>
      <c r="J41" s="145"/>
      <c r="L41" s="121"/>
    </row>
    <row r="42" spans="1:12" ht="20.100000000000001" customHeight="1">
      <c r="A42" s="146" t="s">
        <v>2668</v>
      </c>
      <c r="B42" s="146"/>
      <c r="C42" s="146"/>
      <c r="D42" s="148">
        <f>SUM(D40:D41)</f>
        <v>909610000</v>
      </c>
      <c r="E42" s="140"/>
      <c r="F42" s="141"/>
      <c r="G42" s="142"/>
      <c r="H42" s="143"/>
      <c r="I42" s="144"/>
      <c r="J42" s="145"/>
      <c r="L42" s="121"/>
    </row>
    <row r="43" spans="1:12" ht="20.100000000000001" customHeight="1">
      <c r="A43" s="146" t="s">
        <v>2669</v>
      </c>
      <c r="B43" s="146"/>
      <c r="C43" s="160" t="s">
        <v>2670</v>
      </c>
      <c r="D43" s="148">
        <f>순공사비!L19</f>
        <v>0</v>
      </c>
      <c r="E43" s="140"/>
      <c r="F43" s="141"/>
      <c r="G43" s="142"/>
      <c r="H43" s="143"/>
      <c r="I43" s="144"/>
      <c r="J43" s="145"/>
      <c r="L43" s="121"/>
    </row>
    <row r="44" spans="1:12" ht="20.100000000000001" customHeight="1">
      <c r="A44" s="146"/>
      <c r="B44" s="146"/>
      <c r="C44" s="160" t="s">
        <v>2671</v>
      </c>
      <c r="D44" s="148">
        <f>순공사비!L27</f>
        <v>0</v>
      </c>
      <c r="E44" s="140"/>
      <c r="F44" s="141"/>
      <c r="G44" s="142"/>
      <c r="H44" s="143"/>
      <c r="I44" s="144"/>
      <c r="J44" s="145"/>
      <c r="L44" s="121"/>
    </row>
    <row r="45" spans="1:12" ht="20.100000000000001" customHeight="1" thickBot="1">
      <c r="A45" s="146"/>
      <c r="B45" s="146"/>
      <c r="C45" s="160" t="s">
        <v>2672</v>
      </c>
      <c r="D45" s="148">
        <f>SUM(D43:D44)</f>
        <v>0</v>
      </c>
      <c r="E45" s="140"/>
      <c r="F45" s="141"/>
      <c r="G45" s="142"/>
      <c r="H45" s="143"/>
      <c r="I45" s="144"/>
      <c r="J45" s="145"/>
      <c r="L45" s="121"/>
    </row>
    <row r="46" spans="1:12" ht="27.95" customHeight="1" thickTop="1">
      <c r="A46" s="202" t="s">
        <v>2673</v>
      </c>
      <c r="B46" s="202"/>
      <c r="C46" s="202"/>
      <c r="D46" s="203">
        <f>D42+D45</f>
        <v>909610000</v>
      </c>
      <c r="E46" s="204"/>
      <c r="F46" s="205"/>
      <c r="G46" s="206"/>
      <c r="H46" s="207"/>
      <c r="I46" s="208"/>
      <c r="J46" s="209"/>
      <c r="L46" s="121"/>
    </row>
    <row r="48" spans="1:12">
      <c r="E48" s="210" t="e">
        <f>#REF!+#REF!</f>
        <v>#REF!</v>
      </c>
      <c r="L48" s="121"/>
    </row>
    <row r="49" spans="5:12">
      <c r="E49" s="210" t="e">
        <f>#REF!+#REF!</f>
        <v>#REF!</v>
      </c>
      <c r="L49" s="121"/>
    </row>
  </sheetData>
  <mergeCells count="61">
    <mergeCell ref="A46:C46"/>
    <mergeCell ref="G46:I46"/>
    <mergeCell ref="A42:C42"/>
    <mergeCell ref="G42:I42"/>
    <mergeCell ref="A43:B45"/>
    <mergeCell ref="G43:I43"/>
    <mergeCell ref="G44:I44"/>
    <mergeCell ref="G45:I45"/>
    <mergeCell ref="A39:C39"/>
    <mergeCell ref="G39:I39"/>
    <mergeCell ref="A40:C40"/>
    <mergeCell ref="G40:I40"/>
    <mergeCell ref="A41:C41"/>
    <mergeCell ref="G41:I41"/>
    <mergeCell ref="A35:C35"/>
    <mergeCell ref="G35:I35"/>
    <mergeCell ref="A36:C36"/>
    <mergeCell ref="A37:C37"/>
    <mergeCell ref="A38:C38"/>
    <mergeCell ref="G38:I38"/>
    <mergeCell ref="G30:I30"/>
    <mergeCell ref="G31:I31"/>
    <mergeCell ref="G32:I32"/>
    <mergeCell ref="A33:C33"/>
    <mergeCell ref="G33:I33"/>
    <mergeCell ref="A34:C34"/>
    <mergeCell ref="G34:I34"/>
    <mergeCell ref="G22:I22"/>
    <mergeCell ref="G23:I23"/>
    <mergeCell ref="G24:I24"/>
    <mergeCell ref="G25:I25"/>
    <mergeCell ref="G26:I26"/>
    <mergeCell ref="G27:I27"/>
    <mergeCell ref="B13:B32"/>
    <mergeCell ref="G14:I14"/>
    <mergeCell ref="G15:I15"/>
    <mergeCell ref="C16:C17"/>
    <mergeCell ref="D16:D17"/>
    <mergeCell ref="H16:H17"/>
    <mergeCell ref="G18:I18"/>
    <mergeCell ref="G19:I19"/>
    <mergeCell ref="G20:I20"/>
    <mergeCell ref="G21:I21"/>
    <mergeCell ref="A6:A32"/>
    <mergeCell ref="B6:B9"/>
    <mergeCell ref="G6:I6"/>
    <mergeCell ref="G7:I7"/>
    <mergeCell ref="G8:I8"/>
    <mergeCell ref="G9:I9"/>
    <mergeCell ref="B10:B12"/>
    <mergeCell ref="G10:I10"/>
    <mergeCell ref="G11:I11"/>
    <mergeCell ref="G12:I12"/>
    <mergeCell ref="A1:I1"/>
    <mergeCell ref="A2:I2"/>
    <mergeCell ref="A3:C3"/>
    <mergeCell ref="E3:I3"/>
    <mergeCell ref="A4:C5"/>
    <mergeCell ref="D4:D5"/>
    <mergeCell ref="E4:F5"/>
    <mergeCell ref="G4:I5"/>
  </mergeCells>
  <phoneticPr fontId="3" type="noConversion"/>
  <pageMargins left="0.70866141732283472" right="0.70866141732283472" top="0.39370078740157483" bottom="0.51181102362204722" header="0.23622047244094491" footer="0.31496062992125984"/>
  <pageSetup paperSize="9" scale="55" orientation="landscape" r:id="rId1"/>
</worksheet>
</file>

<file path=xl/worksheets/sheet3.xml><?xml version="1.0" encoding="utf-8"?>
<worksheet xmlns="http://schemas.openxmlformats.org/spreadsheetml/2006/main" xmlns:r="http://schemas.openxmlformats.org/officeDocument/2006/relationships">
  <sheetPr>
    <tabColor indexed="52"/>
    <pageSetUpPr fitToPage="1"/>
  </sheetPr>
  <dimension ref="A1:WVW57"/>
  <sheetViews>
    <sheetView showZeros="0" view="pageBreakPreview" zoomScale="55" zoomScaleSheetLayoutView="55" workbookViewId="0">
      <selection sqref="A1:M1"/>
    </sheetView>
  </sheetViews>
  <sheetFormatPr defaultRowHeight="13.5"/>
  <cols>
    <col min="1" max="1" width="65.625" style="214" customWidth="1"/>
    <col min="2" max="2" width="11" style="214" customWidth="1"/>
    <col min="3" max="4" width="5.375" style="214" customWidth="1"/>
    <col min="5" max="5" width="15.625" style="214" customWidth="1"/>
    <col min="6" max="6" width="50.625" style="214" customWidth="1"/>
    <col min="7" max="7" width="15.625" style="214" customWidth="1"/>
    <col min="8" max="8" width="50.625" style="214" customWidth="1"/>
    <col min="9" max="9" width="15.625" style="214" customWidth="1"/>
    <col min="10" max="10" width="50.625" style="214" customWidth="1"/>
    <col min="11" max="11" width="15.625" style="214" customWidth="1"/>
    <col min="12" max="12" width="50.625" style="214" customWidth="1"/>
    <col min="13" max="13" width="23.625" style="214" customWidth="1"/>
    <col min="14" max="14" width="42.375" style="213" customWidth="1"/>
    <col min="15" max="15" width="15.375" style="214" bestFit="1" customWidth="1"/>
    <col min="16" max="256" width="9" style="214"/>
    <col min="257" max="257" width="41.5" style="214" customWidth="1"/>
    <col min="258" max="258" width="11" style="214" customWidth="1"/>
    <col min="259" max="260" width="5.375" style="214" customWidth="1"/>
    <col min="261" max="261" width="11.625" style="214" customWidth="1"/>
    <col min="262" max="262" width="22.375" style="214" customWidth="1"/>
    <col min="263" max="263" width="11.625" style="214" customWidth="1"/>
    <col min="264" max="264" width="22.375" style="214" customWidth="1"/>
    <col min="265" max="265" width="11.625" style="214" customWidth="1"/>
    <col min="266" max="266" width="22.375" style="214" customWidth="1"/>
    <col min="267" max="267" width="11.625" style="214" customWidth="1"/>
    <col min="268" max="268" width="22.625" style="214" customWidth="1"/>
    <col min="269" max="269" width="14.375" style="214" customWidth="1"/>
    <col min="270" max="270" width="19.375" style="214" bestFit="1" customWidth="1"/>
    <col min="271" max="271" width="15.375" style="214" bestFit="1" customWidth="1"/>
    <col min="272" max="512" width="9" style="214"/>
    <col min="513" max="513" width="41.5" style="214" customWidth="1"/>
    <col min="514" max="514" width="11" style="214" customWidth="1"/>
    <col min="515" max="516" width="5.375" style="214" customWidth="1"/>
    <col min="517" max="517" width="11.625" style="214" customWidth="1"/>
    <col min="518" max="518" width="22.375" style="214" customWidth="1"/>
    <col min="519" max="519" width="11.625" style="214" customWidth="1"/>
    <col min="520" max="520" width="22.375" style="214" customWidth="1"/>
    <col min="521" max="521" width="11.625" style="214" customWidth="1"/>
    <col min="522" max="522" width="22.375" style="214" customWidth="1"/>
    <col min="523" max="523" width="11.625" style="214" customWidth="1"/>
    <col min="524" max="524" width="22.625" style="214" customWidth="1"/>
    <col min="525" max="525" width="14.375" style="214" customWidth="1"/>
    <col min="526" max="526" width="19.375" style="214" bestFit="1" customWidth="1"/>
    <col min="527" max="527" width="15.375" style="214" bestFit="1" customWidth="1"/>
    <col min="528" max="768" width="9" style="214"/>
    <col min="769" max="769" width="41.5" style="214" customWidth="1"/>
    <col min="770" max="770" width="11" style="214" customWidth="1"/>
    <col min="771" max="772" width="5.375" style="214" customWidth="1"/>
    <col min="773" max="773" width="11.625" style="214" customWidth="1"/>
    <col min="774" max="774" width="22.375" style="214" customWidth="1"/>
    <col min="775" max="775" width="11.625" style="214" customWidth="1"/>
    <col min="776" max="776" width="22.375" style="214" customWidth="1"/>
    <col min="777" max="777" width="11.625" style="214" customWidth="1"/>
    <col min="778" max="778" width="22.375" style="214" customWidth="1"/>
    <col min="779" max="779" width="11.625" style="214" customWidth="1"/>
    <col min="780" max="780" width="22.625" style="214" customWidth="1"/>
    <col min="781" max="781" width="14.375" style="214" customWidth="1"/>
    <col min="782" max="782" width="19.375" style="214" bestFit="1" customWidth="1"/>
    <col min="783" max="783" width="15.375" style="214" bestFit="1" customWidth="1"/>
    <col min="784" max="1024" width="9" style="214"/>
    <col min="1025" max="1025" width="41.5" style="214" customWidth="1"/>
    <col min="1026" max="1026" width="11" style="214" customWidth="1"/>
    <col min="1027" max="1028" width="5.375" style="214" customWidth="1"/>
    <col min="1029" max="1029" width="11.625" style="214" customWidth="1"/>
    <col min="1030" max="1030" width="22.375" style="214" customWidth="1"/>
    <col min="1031" max="1031" width="11.625" style="214" customWidth="1"/>
    <col min="1032" max="1032" width="22.375" style="214" customWidth="1"/>
    <col min="1033" max="1033" width="11.625" style="214" customWidth="1"/>
    <col min="1034" max="1034" width="22.375" style="214" customWidth="1"/>
    <col min="1035" max="1035" width="11.625" style="214" customWidth="1"/>
    <col min="1036" max="1036" width="22.625" style="214" customWidth="1"/>
    <col min="1037" max="1037" width="14.375" style="214" customWidth="1"/>
    <col min="1038" max="1038" width="19.375" style="214" bestFit="1" customWidth="1"/>
    <col min="1039" max="1039" width="15.375" style="214" bestFit="1" customWidth="1"/>
    <col min="1040" max="1280" width="9" style="214"/>
    <col min="1281" max="1281" width="41.5" style="214" customWidth="1"/>
    <col min="1282" max="1282" width="11" style="214" customWidth="1"/>
    <col min="1283" max="1284" width="5.375" style="214" customWidth="1"/>
    <col min="1285" max="1285" width="11.625" style="214" customWidth="1"/>
    <col min="1286" max="1286" width="22.375" style="214" customWidth="1"/>
    <col min="1287" max="1287" width="11.625" style="214" customWidth="1"/>
    <col min="1288" max="1288" width="22.375" style="214" customWidth="1"/>
    <col min="1289" max="1289" width="11.625" style="214" customWidth="1"/>
    <col min="1290" max="1290" width="22.375" style="214" customWidth="1"/>
    <col min="1291" max="1291" width="11.625" style="214" customWidth="1"/>
    <col min="1292" max="1292" width="22.625" style="214" customWidth="1"/>
    <col min="1293" max="1293" width="14.375" style="214" customWidth="1"/>
    <col min="1294" max="1294" width="19.375" style="214" bestFit="1" customWidth="1"/>
    <col min="1295" max="1295" width="15.375" style="214" bestFit="1" customWidth="1"/>
    <col min="1296" max="1536" width="9" style="214"/>
    <col min="1537" max="1537" width="41.5" style="214" customWidth="1"/>
    <col min="1538" max="1538" width="11" style="214" customWidth="1"/>
    <col min="1539" max="1540" width="5.375" style="214" customWidth="1"/>
    <col min="1541" max="1541" width="11.625" style="214" customWidth="1"/>
    <col min="1542" max="1542" width="22.375" style="214" customWidth="1"/>
    <col min="1543" max="1543" width="11.625" style="214" customWidth="1"/>
    <col min="1544" max="1544" width="22.375" style="214" customWidth="1"/>
    <col min="1545" max="1545" width="11.625" style="214" customWidth="1"/>
    <col min="1546" max="1546" width="22.375" style="214" customWidth="1"/>
    <col min="1547" max="1547" width="11.625" style="214" customWidth="1"/>
    <col min="1548" max="1548" width="22.625" style="214" customWidth="1"/>
    <col min="1549" max="1549" width="14.375" style="214" customWidth="1"/>
    <col min="1550" max="1550" width="19.375" style="214" bestFit="1" customWidth="1"/>
    <col min="1551" max="1551" width="15.375" style="214" bestFit="1" customWidth="1"/>
    <col min="1552" max="1792" width="9" style="214"/>
    <col min="1793" max="1793" width="41.5" style="214" customWidth="1"/>
    <col min="1794" max="1794" width="11" style="214" customWidth="1"/>
    <col min="1795" max="1796" width="5.375" style="214" customWidth="1"/>
    <col min="1797" max="1797" width="11.625" style="214" customWidth="1"/>
    <col min="1798" max="1798" width="22.375" style="214" customWidth="1"/>
    <col min="1799" max="1799" width="11.625" style="214" customWidth="1"/>
    <col min="1800" max="1800" width="22.375" style="214" customWidth="1"/>
    <col min="1801" max="1801" width="11.625" style="214" customWidth="1"/>
    <col min="1802" max="1802" width="22.375" style="214" customWidth="1"/>
    <col min="1803" max="1803" width="11.625" style="214" customWidth="1"/>
    <col min="1804" max="1804" width="22.625" style="214" customWidth="1"/>
    <col min="1805" max="1805" width="14.375" style="214" customWidth="1"/>
    <col min="1806" max="1806" width="19.375" style="214" bestFit="1" customWidth="1"/>
    <col min="1807" max="1807" width="15.375" style="214" bestFit="1" customWidth="1"/>
    <col min="1808" max="2048" width="9" style="214"/>
    <col min="2049" max="2049" width="41.5" style="214" customWidth="1"/>
    <col min="2050" max="2050" width="11" style="214" customWidth="1"/>
    <col min="2051" max="2052" width="5.375" style="214" customWidth="1"/>
    <col min="2053" max="2053" width="11.625" style="214" customWidth="1"/>
    <col min="2054" max="2054" width="22.375" style="214" customWidth="1"/>
    <col min="2055" max="2055" width="11.625" style="214" customWidth="1"/>
    <col min="2056" max="2056" width="22.375" style="214" customWidth="1"/>
    <col min="2057" max="2057" width="11.625" style="214" customWidth="1"/>
    <col min="2058" max="2058" width="22.375" style="214" customWidth="1"/>
    <col min="2059" max="2059" width="11.625" style="214" customWidth="1"/>
    <col min="2060" max="2060" width="22.625" style="214" customWidth="1"/>
    <col min="2061" max="2061" width="14.375" style="214" customWidth="1"/>
    <col min="2062" max="2062" width="19.375" style="214" bestFit="1" customWidth="1"/>
    <col min="2063" max="2063" width="15.375" style="214" bestFit="1" customWidth="1"/>
    <col min="2064" max="2304" width="9" style="214"/>
    <col min="2305" max="2305" width="41.5" style="214" customWidth="1"/>
    <col min="2306" max="2306" width="11" style="214" customWidth="1"/>
    <col min="2307" max="2308" width="5.375" style="214" customWidth="1"/>
    <col min="2309" max="2309" width="11.625" style="214" customWidth="1"/>
    <col min="2310" max="2310" width="22.375" style="214" customWidth="1"/>
    <col min="2311" max="2311" width="11.625" style="214" customWidth="1"/>
    <col min="2312" max="2312" width="22.375" style="214" customWidth="1"/>
    <col min="2313" max="2313" width="11.625" style="214" customWidth="1"/>
    <col min="2314" max="2314" width="22.375" style="214" customWidth="1"/>
    <col min="2315" max="2315" width="11.625" style="214" customWidth="1"/>
    <col min="2316" max="2316" width="22.625" style="214" customWidth="1"/>
    <col min="2317" max="2317" width="14.375" style="214" customWidth="1"/>
    <col min="2318" max="2318" width="19.375" style="214" bestFit="1" customWidth="1"/>
    <col min="2319" max="2319" width="15.375" style="214" bestFit="1" customWidth="1"/>
    <col min="2320" max="2560" width="9" style="214"/>
    <col min="2561" max="2561" width="41.5" style="214" customWidth="1"/>
    <col min="2562" max="2562" width="11" style="214" customWidth="1"/>
    <col min="2563" max="2564" width="5.375" style="214" customWidth="1"/>
    <col min="2565" max="2565" width="11.625" style="214" customWidth="1"/>
    <col min="2566" max="2566" width="22.375" style="214" customWidth="1"/>
    <col min="2567" max="2567" width="11.625" style="214" customWidth="1"/>
    <col min="2568" max="2568" width="22.375" style="214" customWidth="1"/>
    <col min="2569" max="2569" width="11.625" style="214" customWidth="1"/>
    <col min="2570" max="2570" width="22.375" style="214" customWidth="1"/>
    <col min="2571" max="2571" width="11.625" style="214" customWidth="1"/>
    <col min="2572" max="2572" width="22.625" style="214" customWidth="1"/>
    <col min="2573" max="2573" width="14.375" style="214" customWidth="1"/>
    <col min="2574" max="2574" width="19.375" style="214" bestFit="1" customWidth="1"/>
    <col min="2575" max="2575" width="15.375" style="214" bestFit="1" customWidth="1"/>
    <col min="2576" max="2816" width="9" style="214"/>
    <col min="2817" max="2817" width="41.5" style="214" customWidth="1"/>
    <col min="2818" max="2818" width="11" style="214" customWidth="1"/>
    <col min="2819" max="2820" width="5.375" style="214" customWidth="1"/>
    <col min="2821" max="2821" width="11.625" style="214" customWidth="1"/>
    <col min="2822" max="2822" width="22.375" style="214" customWidth="1"/>
    <col min="2823" max="2823" width="11.625" style="214" customWidth="1"/>
    <col min="2824" max="2824" width="22.375" style="214" customWidth="1"/>
    <col min="2825" max="2825" width="11.625" style="214" customWidth="1"/>
    <col min="2826" max="2826" width="22.375" style="214" customWidth="1"/>
    <col min="2827" max="2827" width="11.625" style="214" customWidth="1"/>
    <col min="2828" max="2828" width="22.625" style="214" customWidth="1"/>
    <col min="2829" max="2829" width="14.375" style="214" customWidth="1"/>
    <col min="2830" max="2830" width="19.375" style="214" bestFit="1" customWidth="1"/>
    <col min="2831" max="2831" width="15.375" style="214" bestFit="1" customWidth="1"/>
    <col min="2832" max="3072" width="9" style="214"/>
    <col min="3073" max="3073" width="41.5" style="214" customWidth="1"/>
    <col min="3074" max="3074" width="11" style="214" customWidth="1"/>
    <col min="3075" max="3076" width="5.375" style="214" customWidth="1"/>
    <col min="3077" max="3077" width="11.625" style="214" customWidth="1"/>
    <col min="3078" max="3078" width="22.375" style="214" customWidth="1"/>
    <col min="3079" max="3079" width="11.625" style="214" customWidth="1"/>
    <col min="3080" max="3080" width="22.375" style="214" customWidth="1"/>
    <col min="3081" max="3081" width="11.625" style="214" customWidth="1"/>
    <col min="3082" max="3082" width="22.375" style="214" customWidth="1"/>
    <col min="3083" max="3083" width="11.625" style="214" customWidth="1"/>
    <col min="3084" max="3084" width="22.625" style="214" customWidth="1"/>
    <col min="3085" max="3085" width="14.375" style="214" customWidth="1"/>
    <col min="3086" max="3086" width="19.375" style="214" bestFit="1" customWidth="1"/>
    <col min="3087" max="3087" width="15.375" style="214" bestFit="1" customWidth="1"/>
    <col min="3088" max="3328" width="9" style="214"/>
    <col min="3329" max="3329" width="41.5" style="214" customWidth="1"/>
    <col min="3330" max="3330" width="11" style="214" customWidth="1"/>
    <col min="3331" max="3332" width="5.375" style="214" customWidth="1"/>
    <col min="3333" max="3333" width="11.625" style="214" customWidth="1"/>
    <col min="3334" max="3334" width="22.375" style="214" customWidth="1"/>
    <col min="3335" max="3335" width="11.625" style="214" customWidth="1"/>
    <col min="3336" max="3336" width="22.375" style="214" customWidth="1"/>
    <col min="3337" max="3337" width="11.625" style="214" customWidth="1"/>
    <col min="3338" max="3338" width="22.375" style="214" customWidth="1"/>
    <col min="3339" max="3339" width="11.625" style="214" customWidth="1"/>
    <col min="3340" max="3340" width="22.625" style="214" customWidth="1"/>
    <col min="3341" max="3341" width="14.375" style="214" customWidth="1"/>
    <col min="3342" max="3342" width="19.375" style="214" bestFit="1" customWidth="1"/>
    <col min="3343" max="3343" width="15.375" style="214" bestFit="1" customWidth="1"/>
    <col min="3344" max="3584" width="9" style="214"/>
    <col min="3585" max="3585" width="41.5" style="214" customWidth="1"/>
    <col min="3586" max="3586" width="11" style="214" customWidth="1"/>
    <col min="3587" max="3588" width="5.375" style="214" customWidth="1"/>
    <col min="3589" max="3589" width="11.625" style="214" customWidth="1"/>
    <col min="3590" max="3590" width="22.375" style="214" customWidth="1"/>
    <col min="3591" max="3591" width="11.625" style="214" customWidth="1"/>
    <col min="3592" max="3592" width="22.375" style="214" customWidth="1"/>
    <col min="3593" max="3593" width="11.625" style="214" customWidth="1"/>
    <col min="3594" max="3594" width="22.375" style="214" customWidth="1"/>
    <col min="3595" max="3595" width="11.625" style="214" customWidth="1"/>
    <col min="3596" max="3596" width="22.625" style="214" customWidth="1"/>
    <col min="3597" max="3597" width="14.375" style="214" customWidth="1"/>
    <col min="3598" max="3598" width="19.375" style="214" bestFit="1" customWidth="1"/>
    <col min="3599" max="3599" width="15.375" style="214" bestFit="1" customWidth="1"/>
    <col min="3600" max="3840" width="9" style="214"/>
    <col min="3841" max="3841" width="41.5" style="214" customWidth="1"/>
    <col min="3842" max="3842" width="11" style="214" customWidth="1"/>
    <col min="3843" max="3844" width="5.375" style="214" customWidth="1"/>
    <col min="3845" max="3845" width="11.625" style="214" customWidth="1"/>
    <col min="3846" max="3846" width="22.375" style="214" customWidth="1"/>
    <col min="3847" max="3847" width="11.625" style="214" customWidth="1"/>
    <col min="3848" max="3848" width="22.375" style="214" customWidth="1"/>
    <col min="3849" max="3849" width="11.625" style="214" customWidth="1"/>
    <col min="3850" max="3850" width="22.375" style="214" customWidth="1"/>
    <col min="3851" max="3851" width="11.625" style="214" customWidth="1"/>
    <col min="3852" max="3852" width="22.625" style="214" customWidth="1"/>
    <col min="3853" max="3853" width="14.375" style="214" customWidth="1"/>
    <col min="3854" max="3854" width="19.375" style="214" bestFit="1" customWidth="1"/>
    <col min="3855" max="3855" width="15.375" style="214" bestFit="1" customWidth="1"/>
    <col min="3856" max="4096" width="9" style="214"/>
    <col min="4097" max="4097" width="41.5" style="214" customWidth="1"/>
    <col min="4098" max="4098" width="11" style="214" customWidth="1"/>
    <col min="4099" max="4100" width="5.375" style="214" customWidth="1"/>
    <col min="4101" max="4101" width="11.625" style="214" customWidth="1"/>
    <col min="4102" max="4102" width="22.375" style="214" customWidth="1"/>
    <col min="4103" max="4103" width="11.625" style="214" customWidth="1"/>
    <col min="4104" max="4104" width="22.375" style="214" customWidth="1"/>
    <col min="4105" max="4105" width="11.625" style="214" customWidth="1"/>
    <col min="4106" max="4106" width="22.375" style="214" customWidth="1"/>
    <col min="4107" max="4107" width="11.625" style="214" customWidth="1"/>
    <col min="4108" max="4108" width="22.625" style="214" customWidth="1"/>
    <col min="4109" max="4109" width="14.375" style="214" customWidth="1"/>
    <col min="4110" max="4110" width="19.375" style="214" bestFit="1" customWidth="1"/>
    <col min="4111" max="4111" width="15.375" style="214" bestFit="1" customWidth="1"/>
    <col min="4112" max="4352" width="9" style="214"/>
    <col min="4353" max="4353" width="41.5" style="214" customWidth="1"/>
    <col min="4354" max="4354" width="11" style="214" customWidth="1"/>
    <col min="4355" max="4356" width="5.375" style="214" customWidth="1"/>
    <col min="4357" max="4357" width="11.625" style="214" customWidth="1"/>
    <col min="4358" max="4358" width="22.375" style="214" customWidth="1"/>
    <col min="4359" max="4359" width="11.625" style="214" customWidth="1"/>
    <col min="4360" max="4360" width="22.375" style="214" customWidth="1"/>
    <col min="4361" max="4361" width="11.625" style="214" customWidth="1"/>
    <col min="4362" max="4362" width="22.375" style="214" customWidth="1"/>
    <col min="4363" max="4363" width="11.625" style="214" customWidth="1"/>
    <col min="4364" max="4364" width="22.625" style="214" customWidth="1"/>
    <col min="4365" max="4365" width="14.375" style="214" customWidth="1"/>
    <col min="4366" max="4366" width="19.375" style="214" bestFit="1" customWidth="1"/>
    <col min="4367" max="4367" width="15.375" style="214" bestFit="1" customWidth="1"/>
    <col min="4368" max="4608" width="9" style="214"/>
    <col min="4609" max="4609" width="41.5" style="214" customWidth="1"/>
    <col min="4610" max="4610" width="11" style="214" customWidth="1"/>
    <col min="4611" max="4612" width="5.375" style="214" customWidth="1"/>
    <col min="4613" max="4613" width="11.625" style="214" customWidth="1"/>
    <col min="4614" max="4614" width="22.375" style="214" customWidth="1"/>
    <col min="4615" max="4615" width="11.625" style="214" customWidth="1"/>
    <col min="4616" max="4616" width="22.375" style="214" customWidth="1"/>
    <col min="4617" max="4617" width="11.625" style="214" customWidth="1"/>
    <col min="4618" max="4618" width="22.375" style="214" customWidth="1"/>
    <col min="4619" max="4619" width="11.625" style="214" customWidth="1"/>
    <col min="4620" max="4620" width="22.625" style="214" customWidth="1"/>
    <col min="4621" max="4621" width="14.375" style="214" customWidth="1"/>
    <col min="4622" max="4622" width="19.375" style="214" bestFit="1" customWidth="1"/>
    <col min="4623" max="4623" width="15.375" style="214" bestFit="1" customWidth="1"/>
    <col min="4624" max="4864" width="9" style="214"/>
    <col min="4865" max="4865" width="41.5" style="214" customWidth="1"/>
    <col min="4866" max="4866" width="11" style="214" customWidth="1"/>
    <col min="4867" max="4868" width="5.375" style="214" customWidth="1"/>
    <col min="4869" max="4869" width="11.625" style="214" customWidth="1"/>
    <col min="4870" max="4870" width="22.375" style="214" customWidth="1"/>
    <col min="4871" max="4871" width="11.625" style="214" customWidth="1"/>
    <col min="4872" max="4872" width="22.375" style="214" customWidth="1"/>
    <col min="4873" max="4873" width="11.625" style="214" customWidth="1"/>
    <col min="4874" max="4874" width="22.375" style="214" customWidth="1"/>
    <col min="4875" max="4875" width="11.625" style="214" customWidth="1"/>
    <col min="4876" max="4876" width="22.625" style="214" customWidth="1"/>
    <col min="4877" max="4877" width="14.375" style="214" customWidth="1"/>
    <col min="4878" max="4878" width="19.375" style="214" bestFit="1" customWidth="1"/>
    <col min="4879" max="4879" width="15.375" style="214" bestFit="1" customWidth="1"/>
    <col min="4880" max="5120" width="9" style="214"/>
    <col min="5121" max="5121" width="41.5" style="214" customWidth="1"/>
    <col min="5122" max="5122" width="11" style="214" customWidth="1"/>
    <col min="5123" max="5124" width="5.375" style="214" customWidth="1"/>
    <col min="5125" max="5125" width="11.625" style="214" customWidth="1"/>
    <col min="5126" max="5126" width="22.375" style="214" customWidth="1"/>
    <col min="5127" max="5127" width="11.625" style="214" customWidth="1"/>
    <col min="5128" max="5128" width="22.375" style="214" customWidth="1"/>
    <col min="5129" max="5129" width="11.625" style="214" customWidth="1"/>
    <col min="5130" max="5130" width="22.375" style="214" customWidth="1"/>
    <col min="5131" max="5131" width="11.625" style="214" customWidth="1"/>
    <col min="5132" max="5132" width="22.625" style="214" customWidth="1"/>
    <col min="5133" max="5133" width="14.375" style="214" customWidth="1"/>
    <col min="5134" max="5134" width="19.375" style="214" bestFit="1" customWidth="1"/>
    <col min="5135" max="5135" width="15.375" style="214" bestFit="1" customWidth="1"/>
    <col min="5136" max="5376" width="9" style="214"/>
    <col min="5377" max="5377" width="41.5" style="214" customWidth="1"/>
    <col min="5378" max="5378" width="11" style="214" customWidth="1"/>
    <col min="5379" max="5380" width="5.375" style="214" customWidth="1"/>
    <col min="5381" max="5381" width="11.625" style="214" customWidth="1"/>
    <col min="5382" max="5382" width="22.375" style="214" customWidth="1"/>
    <col min="5383" max="5383" width="11.625" style="214" customWidth="1"/>
    <col min="5384" max="5384" width="22.375" style="214" customWidth="1"/>
    <col min="5385" max="5385" width="11.625" style="214" customWidth="1"/>
    <col min="5386" max="5386" width="22.375" style="214" customWidth="1"/>
    <col min="5387" max="5387" width="11.625" style="214" customWidth="1"/>
    <col min="5388" max="5388" width="22.625" style="214" customWidth="1"/>
    <col min="5389" max="5389" width="14.375" style="214" customWidth="1"/>
    <col min="5390" max="5390" width="19.375" style="214" bestFit="1" customWidth="1"/>
    <col min="5391" max="5391" width="15.375" style="214" bestFit="1" customWidth="1"/>
    <col min="5392" max="5632" width="9" style="214"/>
    <col min="5633" max="5633" width="41.5" style="214" customWidth="1"/>
    <col min="5634" max="5634" width="11" style="214" customWidth="1"/>
    <col min="5635" max="5636" width="5.375" style="214" customWidth="1"/>
    <col min="5637" max="5637" width="11.625" style="214" customWidth="1"/>
    <col min="5638" max="5638" width="22.375" style="214" customWidth="1"/>
    <col min="5639" max="5639" width="11.625" style="214" customWidth="1"/>
    <col min="5640" max="5640" width="22.375" style="214" customWidth="1"/>
    <col min="5641" max="5641" width="11.625" style="214" customWidth="1"/>
    <col min="5642" max="5642" width="22.375" style="214" customWidth="1"/>
    <col min="5643" max="5643" width="11.625" style="214" customWidth="1"/>
    <col min="5644" max="5644" width="22.625" style="214" customWidth="1"/>
    <col min="5645" max="5645" width="14.375" style="214" customWidth="1"/>
    <col min="5646" max="5646" width="19.375" style="214" bestFit="1" customWidth="1"/>
    <col min="5647" max="5647" width="15.375" style="214" bestFit="1" customWidth="1"/>
    <col min="5648" max="5888" width="9" style="214"/>
    <col min="5889" max="5889" width="41.5" style="214" customWidth="1"/>
    <col min="5890" max="5890" width="11" style="214" customWidth="1"/>
    <col min="5891" max="5892" width="5.375" style="214" customWidth="1"/>
    <col min="5893" max="5893" width="11.625" style="214" customWidth="1"/>
    <col min="5894" max="5894" width="22.375" style="214" customWidth="1"/>
    <col min="5895" max="5895" width="11.625" style="214" customWidth="1"/>
    <col min="5896" max="5896" width="22.375" style="214" customWidth="1"/>
    <col min="5897" max="5897" width="11.625" style="214" customWidth="1"/>
    <col min="5898" max="5898" width="22.375" style="214" customWidth="1"/>
    <col min="5899" max="5899" width="11.625" style="214" customWidth="1"/>
    <col min="5900" max="5900" width="22.625" style="214" customWidth="1"/>
    <col min="5901" max="5901" width="14.375" style="214" customWidth="1"/>
    <col min="5902" max="5902" width="19.375" style="214" bestFit="1" customWidth="1"/>
    <col min="5903" max="5903" width="15.375" style="214" bestFit="1" customWidth="1"/>
    <col min="5904" max="6144" width="9" style="214"/>
    <col min="6145" max="6145" width="41.5" style="214" customWidth="1"/>
    <col min="6146" max="6146" width="11" style="214" customWidth="1"/>
    <col min="6147" max="6148" width="5.375" style="214" customWidth="1"/>
    <col min="6149" max="6149" width="11.625" style="214" customWidth="1"/>
    <col min="6150" max="6150" width="22.375" style="214" customWidth="1"/>
    <col min="6151" max="6151" width="11.625" style="214" customWidth="1"/>
    <col min="6152" max="6152" width="22.375" style="214" customWidth="1"/>
    <col min="6153" max="6153" width="11.625" style="214" customWidth="1"/>
    <col min="6154" max="6154" width="22.375" style="214" customWidth="1"/>
    <col min="6155" max="6155" width="11.625" style="214" customWidth="1"/>
    <col min="6156" max="6156" width="22.625" style="214" customWidth="1"/>
    <col min="6157" max="6157" width="14.375" style="214" customWidth="1"/>
    <col min="6158" max="6158" width="19.375" style="214" bestFit="1" customWidth="1"/>
    <col min="6159" max="6159" width="15.375" style="214" bestFit="1" customWidth="1"/>
    <col min="6160" max="6400" width="9" style="214"/>
    <col min="6401" max="6401" width="41.5" style="214" customWidth="1"/>
    <col min="6402" max="6402" width="11" style="214" customWidth="1"/>
    <col min="6403" max="6404" width="5.375" style="214" customWidth="1"/>
    <col min="6405" max="6405" width="11.625" style="214" customWidth="1"/>
    <col min="6406" max="6406" width="22.375" style="214" customWidth="1"/>
    <col min="6407" max="6407" width="11.625" style="214" customWidth="1"/>
    <col min="6408" max="6408" width="22.375" style="214" customWidth="1"/>
    <col min="6409" max="6409" width="11.625" style="214" customWidth="1"/>
    <col min="6410" max="6410" width="22.375" style="214" customWidth="1"/>
    <col min="6411" max="6411" width="11.625" style="214" customWidth="1"/>
    <col min="6412" max="6412" width="22.625" style="214" customWidth="1"/>
    <col min="6413" max="6413" width="14.375" style="214" customWidth="1"/>
    <col min="6414" max="6414" width="19.375" style="214" bestFit="1" customWidth="1"/>
    <col min="6415" max="6415" width="15.375" style="214" bestFit="1" customWidth="1"/>
    <col min="6416" max="6656" width="9" style="214"/>
    <col min="6657" max="6657" width="41.5" style="214" customWidth="1"/>
    <col min="6658" max="6658" width="11" style="214" customWidth="1"/>
    <col min="6659" max="6660" width="5.375" style="214" customWidth="1"/>
    <col min="6661" max="6661" width="11.625" style="214" customWidth="1"/>
    <col min="6662" max="6662" width="22.375" style="214" customWidth="1"/>
    <col min="6663" max="6663" width="11.625" style="214" customWidth="1"/>
    <col min="6664" max="6664" width="22.375" style="214" customWidth="1"/>
    <col min="6665" max="6665" width="11.625" style="214" customWidth="1"/>
    <col min="6666" max="6666" width="22.375" style="214" customWidth="1"/>
    <col min="6667" max="6667" width="11.625" style="214" customWidth="1"/>
    <col min="6668" max="6668" width="22.625" style="214" customWidth="1"/>
    <col min="6669" max="6669" width="14.375" style="214" customWidth="1"/>
    <col min="6670" max="6670" width="19.375" style="214" bestFit="1" customWidth="1"/>
    <col min="6671" max="6671" width="15.375" style="214" bestFit="1" customWidth="1"/>
    <col min="6672" max="6912" width="9" style="214"/>
    <col min="6913" max="6913" width="41.5" style="214" customWidth="1"/>
    <col min="6914" max="6914" width="11" style="214" customWidth="1"/>
    <col min="6915" max="6916" width="5.375" style="214" customWidth="1"/>
    <col min="6917" max="6917" width="11.625" style="214" customWidth="1"/>
    <col min="6918" max="6918" width="22.375" style="214" customWidth="1"/>
    <col min="6919" max="6919" width="11.625" style="214" customWidth="1"/>
    <col min="6920" max="6920" width="22.375" style="214" customWidth="1"/>
    <col min="6921" max="6921" width="11.625" style="214" customWidth="1"/>
    <col min="6922" max="6922" width="22.375" style="214" customWidth="1"/>
    <col min="6923" max="6923" width="11.625" style="214" customWidth="1"/>
    <col min="6924" max="6924" width="22.625" style="214" customWidth="1"/>
    <col min="6925" max="6925" width="14.375" style="214" customWidth="1"/>
    <col min="6926" max="6926" width="19.375" style="214" bestFit="1" customWidth="1"/>
    <col min="6927" max="6927" width="15.375" style="214" bestFit="1" customWidth="1"/>
    <col min="6928" max="7168" width="9" style="214"/>
    <col min="7169" max="7169" width="41.5" style="214" customWidth="1"/>
    <col min="7170" max="7170" width="11" style="214" customWidth="1"/>
    <col min="7171" max="7172" width="5.375" style="214" customWidth="1"/>
    <col min="7173" max="7173" width="11.625" style="214" customWidth="1"/>
    <col min="7174" max="7174" width="22.375" style="214" customWidth="1"/>
    <col min="7175" max="7175" width="11.625" style="214" customWidth="1"/>
    <col min="7176" max="7176" width="22.375" style="214" customWidth="1"/>
    <col min="7177" max="7177" width="11.625" style="214" customWidth="1"/>
    <col min="7178" max="7178" width="22.375" style="214" customWidth="1"/>
    <col min="7179" max="7179" width="11.625" style="214" customWidth="1"/>
    <col min="7180" max="7180" width="22.625" style="214" customWidth="1"/>
    <col min="7181" max="7181" width="14.375" style="214" customWidth="1"/>
    <col min="7182" max="7182" width="19.375" style="214" bestFit="1" customWidth="1"/>
    <col min="7183" max="7183" width="15.375" style="214" bestFit="1" customWidth="1"/>
    <col min="7184" max="7424" width="9" style="214"/>
    <col min="7425" max="7425" width="41.5" style="214" customWidth="1"/>
    <col min="7426" max="7426" width="11" style="214" customWidth="1"/>
    <col min="7427" max="7428" width="5.375" style="214" customWidth="1"/>
    <col min="7429" max="7429" width="11.625" style="214" customWidth="1"/>
    <col min="7430" max="7430" width="22.375" style="214" customWidth="1"/>
    <col min="7431" max="7431" width="11.625" style="214" customWidth="1"/>
    <col min="7432" max="7432" width="22.375" style="214" customWidth="1"/>
    <col min="7433" max="7433" width="11.625" style="214" customWidth="1"/>
    <col min="7434" max="7434" width="22.375" style="214" customWidth="1"/>
    <col min="7435" max="7435" width="11.625" style="214" customWidth="1"/>
    <col min="7436" max="7436" width="22.625" style="214" customWidth="1"/>
    <col min="7437" max="7437" width="14.375" style="214" customWidth="1"/>
    <col min="7438" max="7438" width="19.375" style="214" bestFit="1" customWidth="1"/>
    <col min="7439" max="7439" width="15.375" style="214" bestFit="1" customWidth="1"/>
    <col min="7440" max="7680" width="9" style="214"/>
    <col min="7681" max="7681" width="41.5" style="214" customWidth="1"/>
    <col min="7682" max="7682" width="11" style="214" customWidth="1"/>
    <col min="7683" max="7684" width="5.375" style="214" customWidth="1"/>
    <col min="7685" max="7685" width="11.625" style="214" customWidth="1"/>
    <col min="7686" max="7686" width="22.375" style="214" customWidth="1"/>
    <col min="7687" max="7687" width="11.625" style="214" customWidth="1"/>
    <col min="7688" max="7688" width="22.375" style="214" customWidth="1"/>
    <col min="7689" max="7689" width="11.625" style="214" customWidth="1"/>
    <col min="7690" max="7690" width="22.375" style="214" customWidth="1"/>
    <col min="7691" max="7691" width="11.625" style="214" customWidth="1"/>
    <col min="7692" max="7692" width="22.625" style="214" customWidth="1"/>
    <col min="7693" max="7693" width="14.375" style="214" customWidth="1"/>
    <col min="7694" max="7694" width="19.375" style="214" bestFit="1" customWidth="1"/>
    <col min="7695" max="7695" width="15.375" style="214" bestFit="1" customWidth="1"/>
    <col min="7696" max="7936" width="9" style="214"/>
    <col min="7937" max="7937" width="41.5" style="214" customWidth="1"/>
    <col min="7938" max="7938" width="11" style="214" customWidth="1"/>
    <col min="7939" max="7940" width="5.375" style="214" customWidth="1"/>
    <col min="7941" max="7941" width="11.625" style="214" customWidth="1"/>
    <col min="7942" max="7942" width="22.375" style="214" customWidth="1"/>
    <col min="7943" max="7943" width="11.625" style="214" customWidth="1"/>
    <col min="7944" max="7944" width="22.375" style="214" customWidth="1"/>
    <col min="7945" max="7945" width="11.625" style="214" customWidth="1"/>
    <col min="7946" max="7946" width="22.375" style="214" customWidth="1"/>
    <col min="7947" max="7947" width="11.625" style="214" customWidth="1"/>
    <col min="7948" max="7948" width="22.625" style="214" customWidth="1"/>
    <col min="7949" max="7949" width="14.375" style="214" customWidth="1"/>
    <col min="7950" max="7950" width="19.375" style="214" bestFit="1" customWidth="1"/>
    <col min="7951" max="7951" width="15.375" style="214" bestFit="1" customWidth="1"/>
    <col min="7952" max="8192" width="9" style="214"/>
    <col min="8193" max="8193" width="41.5" style="214" customWidth="1"/>
    <col min="8194" max="8194" width="11" style="214" customWidth="1"/>
    <col min="8195" max="8196" width="5.375" style="214" customWidth="1"/>
    <col min="8197" max="8197" width="11.625" style="214" customWidth="1"/>
    <col min="8198" max="8198" width="22.375" style="214" customWidth="1"/>
    <col min="8199" max="8199" width="11.625" style="214" customWidth="1"/>
    <col min="8200" max="8200" width="22.375" style="214" customWidth="1"/>
    <col min="8201" max="8201" width="11.625" style="214" customWidth="1"/>
    <col min="8202" max="8202" width="22.375" style="214" customWidth="1"/>
    <col min="8203" max="8203" width="11.625" style="214" customWidth="1"/>
    <col min="8204" max="8204" width="22.625" style="214" customWidth="1"/>
    <col min="8205" max="8205" width="14.375" style="214" customWidth="1"/>
    <col min="8206" max="8206" width="19.375" style="214" bestFit="1" customWidth="1"/>
    <col min="8207" max="8207" width="15.375" style="214" bestFit="1" customWidth="1"/>
    <col min="8208" max="8448" width="9" style="214"/>
    <col min="8449" max="8449" width="41.5" style="214" customWidth="1"/>
    <col min="8450" max="8450" width="11" style="214" customWidth="1"/>
    <col min="8451" max="8452" width="5.375" style="214" customWidth="1"/>
    <col min="8453" max="8453" width="11.625" style="214" customWidth="1"/>
    <col min="8454" max="8454" width="22.375" style="214" customWidth="1"/>
    <col min="8455" max="8455" width="11.625" style="214" customWidth="1"/>
    <col min="8456" max="8456" width="22.375" style="214" customWidth="1"/>
    <col min="8457" max="8457" width="11.625" style="214" customWidth="1"/>
    <col min="8458" max="8458" width="22.375" style="214" customWidth="1"/>
    <col min="8459" max="8459" width="11.625" style="214" customWidth="1"/>
    <col min="8460" max="8460" width="22.625" style="214" customWidth="1"/>
    <col min="8461" max="8461" width="14.375" style="214" customWidth="1"/>
    <col min="8462" max="8462" width="19.375" style="214" bestFit="1" customWidth="1"/>
    <col min="8463" max="8463" width="15.375" style="214" bestFit="1" customWidth="1"/>
    <col min="8464" max="8704" width="9" style="214"/>
    <col min="8705" max="8705" width="41.5" style="214" customWidth="1"/>
    <col min="8706" max="8706" width="11" style="214" customWidth="1"/>
    <col min="8707" max="8708" width="5.375" style="214" customWidth="1"/>
    <col min="8709" max="8709" width="11.625" style="214" customWidth="1"/>
    <col min="8710" max="8710" width="22.375" style="214" customWidth="1"/>
    <col min="8711" max="8711" width="11.625" style="214" customWidth="1"/>
    <col min="8712" max="8712" width="22.375" style="214" customWidth="1"/>
    <col min="8713" max="8713" width="11.625" style="214" customWidth="1"/>
    <col min="8714" max="8714" width="22.375" style="214" customWidth="1"/>
    <col min="8715" max="8715" width="11.625" style="214" customWidth="1"/>
    <col min="8716" max="8716" width="22.625" style="214" customWidth="1"/>
    <col min="8717" max="8717" width="14.375" style="214" customWidth="1"/>
    <col min="8718" max="8718" width="19.375" style="214" bestFit="1" customWidth="1"/>
    <col min="8719" max="8719" width="15.375" style="214" bestFit="1" customWidth="1"/>
    <col min="8720" max="8960" width="9" style="214"/>
    <col min="8961" max="8961" width="41.5" style="214" customWidth="1"/>
    <col min="8962" max="8962" width="11" style="214" customWidth="1"/>
    <col min="8963" max="8964" width="5.375" style="214" customWidth="1"/>
    <col min="8965" max="8965" width="11.625" style="214" customWidth="1"/>
    <col min="8966" max="8966" width="22.375" style="214" customWidth="1"/>
    <col min="8967" max="8967" width="11.625" style="214" customWidth="1"/>
    <col min="8968" max="8968" width="22.375" style="214" customWidth="1"/>
    <col min="8969" max="8969" width="11.625" style="214" customWidth="1"/>
    <col min="8970" max="8970" width="22.375" style="214" customWidth="1"/>
    <col min="8971" max="8971" width="11.625" style="214" customWidth="1"/>
    <col min="8972" max="8972" width="22.625" style="214" customWidth="1"/>
    <col min="8973" max="8973" width="14.375" style="214" customWidth="1"/>
    <col min="8974" max="8974" width="19.375" style="214" bestFit="1" customWidth="1"/>
    <col min="8975" max="8975" width="15.375" style="214" bestFit="1" customWidth="1"/>
    <col min="8976" max="9216" width="9" style="214"/>
    <col min="9217" max="9217" width="41.5" style="214" customWidth="1"/>
    <col min="9218" max="9218" width="11" style="214" customWidth="1"/>
    <col min="9219" max="9220" width="5.375" style="214" customWidth="1"/>
    <col min="9221" max="9221" width="11.625" style="214" customWidth="1"/>
    <col min="9222" max="9222" width="22.375" style="214" customWidth="1"/>
    <col min="9223" max="9223" width="11.625" style="214" customWidth="1"/>
    <col min="9224" max="9224" width="22.375" style="214" customWidth="1"/>
    <col min="9225" max="9225" width="11.625" style="214" customWidth="1"/>
    <col min="9226" max="9226" width="22.375" style="214" customWidth="1"/>
    <col min="9227" max="9227" width="11.625" style="214" customWidth="1"/>
    <col min="9228" max="9228" width="22.625" style="214" customWidth="1"/>
    <col min="9229" max="9229" width="14.375" style="214" customWidth="1"/>
    <col min="9230" max="9230" width="19.375" style="214" bestFit="1" customWidth="1"/>
    <col min="9231" max="9231" width="15.375" style="214" bestFit="1" customWidth="1"/>
    <col min="9232" max="9472" width="9" style="214"/>
    <col min="9473" max="9473" width="41.5" style="214" customWidth="1"/>
    <col min="9474" max="9474" width="11" style="214" customWidth="1"/>
    <col min="9475" max="9476" width="5.375" style="214" customWidth="1"/>
    <col min="9477" max="9477" width="11.625" style="214" customWidth="1"/>
    <col min="9478" max="9478" width="22.375" style="214" customWidth="1"/>
    <col min="9479" max="9479" width="11.625" style="214" customWidth="1"/>
    <col min="9480" max="9480" width="22.375" style="214" customWidth="1"/>
    <col min="9481" max="9481" width="11.625" style="214" customWidth="1"/>
    <col min="9482" max="9482" width="22.375" style="214" customWidth="1"/>
    <col min="9483" max="9483" width="11.625" style="214" customWidth="1"/>
    <col min="9484" max="9484" width="22.625" style="214" customWidth="1"/>
    <col min="9485" max="9485" width="14.375" style="214" customWidth="1"/>
    <col min="9486" max="9486" width="19.375" style="214" bestFit="1" customWidth="1"/>
    <col min="9487" max="9487" width="15.375" style="214" bestFit="1" customWidth="1"/>
    <col min="9488" max="9728" width="9" style="214"/>
    <col min="9729" max="9729" width="41.5" style="214" customWidth="1"/>
    <col min="9730" max="9730" width="11" style="214" customWidth="1"/>
    <col min="9731" max="9732" width="5.375" style="214" customWidth="1"/>
    <col min="9733" max="9733" width="11.625" style="214" customWidth="1"/>
    <col min="9734" max="9734" width="22.375" style="214" customWidth="1"/>
    <col min="9735" max="9735" width="11.625" style="214" customWidth="1"/>
    <col min="9736" max="9736" width="22.375" style="214" customWidth="1"/>
    <col min="9737" max="9737" width="11.625" style="214" customWidth="1"/>
    <col min="9738" max="9738" width="22.375" style="214" customWidth="1"/>
    <col min="9739" max="9739" width="11.625" style="214" customWidth="1"/>
    <col min="9740" max="9740" width="22.625" style="214" customWidth="1"/>
    <col min="9741" max="9741" width="14.375" style="214" customWidth="1"/>
    <col min="9742" max="9742" width="19.375" style="214" bestFit="1" customWidth="1"/>
    <col min="9743" max="9743" width="15.375" style="214" bestFit="1" customWidth="1"/>
    <col min="9744" max="9984" width="9" style="214"/>
    <col min="9985" max="9985" width="41.5" style="214" customWidth="1"/>
    <col min="9986" max="9986" width="11" style="214" customWidth="1"/>
    <col min="9987" max="9988" width="5.375" style="214" customWidth="1"/>
    <col min="9989" max="9989" width="11.625" style="214" customWidth="1"/>
    <col min="9990" max="9990" width="22.375" style="214" customWidth="1"/>
    <col min="9991" max="9991" width="11.625" style="214" customWidth="1"/>
    <col min="9992" max="9992" width="22.375" style="214" customWidth="1"/>
    <col min="9993" max="9993" width="11.625" style="214" customWidth="1"/>
    <col min="9994" max="9994" width="22.375" style="214" customWidth="1"/>
    <col min="9995" max="9995" width="11.625" style="214" customWidth="1"/>
    <col min="9996" max="9996" width="22.625" style="214" customWidth="1"/>
    <col min="9997" max="9997" width="14.375" style="214" customWidth="1"/>
    <col min="9998" max="9998" width="19.375" style="214" bestFit="1" customWidth="1"/>
    <col min="9999" max="9999" width="15.375" style="214" bestFit="1" customWidth="1"/>
    <col min="10000" max="10240" width="9" style="214"/>
    <col min="10241" max="10241" width="41.5" style="214" customWidth="1"/>
    <col min="10242" max="10242" width="11" style="214" customWidth="1"/>
    <col min="10243" max="10244" width="5.375" style="214" customWidth="1"/>
    <col min="10245" max="10245" width="11.625" style="214" customWidth="1"/>
    <col min="10246" max="10246" width="22.375" style="214" customWidth="1"/>
    <col min="10247" max="10247" width="11.625" style="214" customWidth="1"/>
    <col min="10248" max="10248" width="22.375" style="214" customWidth="1"/>
    <col min="10249" max="10249" width="11.625" style="214" customWidth="1"/>
    <col min="10250" max="10250" width="22.375" style="214" customWidth="1"/>
    <col min="10251" max="10251" width="11.625" style="214" customWidth="1"/>
    <col min="10252" max="10252" width="22.625" style="214" customWidth="1"/>
    <col min="10253" max="10253" width="14.375" style="214" customWidth="1"/>
    <col min="10254" max="10254" width="19.375" style="214" bestFit="1" customWidth="1"/>
    <col min="10255" max="10255" width="15.375" style="214" bestFit="1" customWidth="1"/>
    <col min="10256" max="10496" width="9" style="214"/>
    <col min="10497" max="10497" width="41.5" style="214" customWidth="1"/>
    <col min="10498" max="10498" width="11" style="214" customWidth="1"/>
    <col min="10499" max="10500" width="5.375" style="214" customWidth="1"/>
    <col min="10501" max="10501" width="11.625" style="214" customWidth="1"/>
    <col min="10502" max="10502" width="22.375" style="214" customWidth="1"/>
    <col min="10503" max="10503" width="11.625" style="214" customWidth="1"/>
    <col min="10504" max="10504" width="22.375" style="214" customWidth="1"/>
    <col min="10505" max="10505" width="11.625" style="214" customWidth="1"/>
    <col min="10506" max="10506" width="22.375" style="214" customWidth="1"/>
    <col min="10507" max="10507" width="11.625" style="214" customWidth="1"/>
    <col min="10508" max="10508" width="22.625" style="214" customWidth="1"/>
    <col min="10509" max="10509" width="14.375" style="214" customWidth="1"/>
    <col min="10510" max="10510" width="19.375" style="214" bestFit="1" customWidth="1"/>
    <col min="10511" max="10511" width="15.375" style="214" bestFit="1" customWidth="1"/>
    <col min="10512" max="10752" width="9" style="214"/>
    <col min="10753" max="10753" width="41.5" style="214" customWidth="1"/>
    <col min="10754" max="10754" width="11" style="214" customWidth="1"/>
    <col min="10755" max="10756" width="5.375" style="214" customWidth="1"/>
    <col min="10757" max="10757" width="11.625" style="214" customWidth="1"/>
    <col min="10758" max="10758" width="22.375" style="214" customWidth="1"/>
    <col min="10759" max="10759" width="11.625" style="214" customWidth="1"/>
    <col min="10760" max="10760" width="22.375" style="214" customWidth="1"/>
    <col min="10761" max="10761" width="11.625" style="214" customWidth="1"/>
    <col min="10762" max="10762" width="22.375" style="214" customWidth="1"/>
    <col min="10763" max="10763" width="11.625" style="214" customWidth="1"/>
    <col min="10764" max="10764" width="22.625" style="214" customWidth="1"/>
    <col min="10765" max="10765" width="14.375" style="214" customWidth="1"/>
    <col min="10766" max="10766" width="19.375" style="214" bestFit="1" customWidth="1"/>
    <col min="10767" max="10767" width="15.375" style="214" bestFit="1" customWidth="1"/>
    <col min="10768" max="11008" width="9" style="214"/>
    <col min="11009" max="11009" width="41.5" style="214" customWidth="1"/>
    <col min="11010" max="11010" width="11" style="214" customWidth="1"/>
    <col min="11011" max="11012" width="5.375" style="214" customWidth="1"/>
    <col min="11013" max="11013" width="11.625" style="214" customWidth="1"/>
    <col min="11014" max="11014" width="22.375" style="214" customWidth="1"/>
    <col min="11015" max="11015" width="11.625" style="214" customWidth="1"/>
    <col min="11016" max="11016" width="22.375" style="214" customWidth="1"/>
    <col min="11017" max="11017" width="11.625" style="214" customWidth="1"/>
    <col min="11018" max="11018" width="22.375" style="214" customWidth="1"/>
    <col min="11019" max="11019" width="11.625" style="214" customWidth="1"/>
    <col min="11020" max="11020" width="22.625" style="214" customWidth="1"/>
    <col min="11021" max="11021" width="14.375" style="214" customWidth="1"/>
    <col min="11022" max="11022" width="19.375" style="214" bestFit="1" customWidth="1"/>
    <col min="11023" max="11023" width="15.375" style="214" bestFit="1" customWidth="1"/>
    <col min="11024" max="11264" width="9" style="214"/>
    <col min="11265" max="11265" width="41.5" style="214" customWidth="1"/>
    <col min="11266" max="11266" width="11" style="214" customWidth="1"/>
    <col min="11267" max="11268" width="5.375" style="214" customWidth="1"/>
    <col min="11269" max="11269" width="11.625" style="214" customWidth="1"/>
    <col min="11270" max="11270" width="22.375" style="214" customWidth="1"/>
    <col min="11271" max="11271" width="11.625" style="214" customWidth="1"/>
    <col min="11272" max="11272" width="22.375" style="214" customWidth="1"/>
    <col min="11273" max="11273" width="11.625" style="214" customWidth="1"/>
    <col min="11274" max="11274" width="22.375" style="214" customWidth="1"/>
    <col min="11275" max="11275" width="11.625" style="214" customWidth="1"/>
    <col min="11276" max="11276" width="22.625" style="214" customWidth="1"/>
    <col min="11277" max="11277" width="14.375" style="214" customWidth="1"/>
    <col min="11278" max="11278" width="19.375" style="214" bestFit="1" customWidth="1"/>
    <col min="11279" max="11279" width="15.375" style="214" bestFit="1" customWidth="1"/>
    <col min="11280" max="11520" width="9" style="214"/>
    <col min="11521" max="11521" width="41.5" style="214" customWidth="1"/>
    <col min="11522" max="11522" width="11" style="214" customWidth="1"/>
    <col min="11523" max="11524" width="5.375" style="214" customWidth="1"/>
    <col min="11525" max="11525" width="11.625" style="214" customWidth="1"/>
    <col min="11526" max="11526" width="22.375" style="214" customWidth="1"/>
    <col min="11527" max="11527" width="11.625" style="214" customWidth="1"/>
    <col min="11528" max="11528" width="22.375" style="214" customWidth="1"/>
    <col min="11529" max="11529" width="11.625" style="214" customWidth="1"/>
    <col min="11530" max="11530" width="22.375" style="214" customWidth="1"/>
    <col min="11531" max="11531" width="11.625" style="214" customWidth="1"/>
    <col min="11532" max="11532" width="22.625" style="214" customWidth="1"/>
    <col min="11533" max="11533" width="14.375" style="214" customWidth="1"/>
    <col min="11534" max="11534" width="19.375" style="214" bestFit="1" customWidth="1"/>
    <col min="11535" max="11535" width="15.375" style="214" bestFit="1" customWidth="1"/>
    <col min="11536" max="11776" width="9" style="214"/>
    <col min="11777" max="11777" width="41.5" style="214" customWidth="1"/>
    <col min="11778" max="11778" width="11" style="214" customWidth="1"/>
    <col min="11779" max="11780" width="5.375" style="214" customWidth="1"/>
    <col min="11781" max="11781" width="11.625" style="214" customWidth="1"/>
    <col min="11782" max="11782" width="22.375" style="214" customWidth="1"/>
    <col min="11783" max="11783" width="11.625" style="214" customWidth="1"/>
    <col min="11784" max="11784" width="22.375" style="214" customWidth="1"/>
    <col min="11785" max="11785" width="11.625" style="214" customWidth="1"/>
    <col min="11786" max="11786" width="22.375" style="214" customWidth="1"/>
    <col min="11787" max="11787" width="11.625" style="214" customWidth="1"/>
    <col min="11788" max="11788" width="22.625" style="214" customWidth="1"/>
    <col min="11789" max="11789" width="14.375" style="214" customWidth="1"/>
    <col min="11790" max="11790" width="19.375" style="214" bestFit="1" customWidth="1"/>
    <col min="11791" max="11791" width="15.375" style="214" bestFit="1" customWidth="1"/>
    <col min="11792" max="12032" width="9" style="214"/>
    <col min="12033" max="12033" width="41.5" style="214" customWidth="1"/>
    <col min="12034" max="12034" width="11" style="214" customWidth="1"/>
    <col min="12035" max="12036" width="5.375" style="214" customWidth="1"/>
    <col min="12037" max="12037" width="11.625" style="214" customWidth="1"/>
    <col min="12038" max="12038" width="22.375" style="214" customWidth="1"/>
    <col min="12039" max="12039" width="11.625" style="214" customWidth="1"/>
    <col min="12040" max="12040" width="22.375" style="214" customWidth="1"/>
    <col min="12041" max="12041" width="11.625" style="214" customWidth="1"/>
    <col min="12042" max="12042" width="22.375" style="214" customWidth="1"/>
    <col min="12043" max="12043" width="11.625" style="214" customWidth="1"/>
    <col min="12044" max="12044" width="22.625" style="214" customWidth="1"/>
    <col min="12045" max="12045" width="14.375" style="214" customWidth="1"/>
    <col min="12046" max="12046" width="19.375" style="214" bestFit="1" customWidth="1"/>
    <col min="12047" max="12047" width="15.375" style="214" bestFit="1" customWidth="1"/>
    <col min="12048" max="12288" width="9" style="214"/>
    <col min="12289" max="12289" width="41.5" style="214" customWidth="1"/>
    <col min="12290" max="12290" width="11" style="214" customWidth="1"/>
    <col min="12291" max="12292" width="5.375" style="214" customWidth="1"/>
    <col min="12293" max="12293" width="11.625" style="214" customWidth="1"/>
    <col min="12294" max="12294" width="22.375" style="214" customWidth="1"/>
    <col min="12295" max="12295" width="11.625" style="214" customWidth="1"/>
    <col min="12296" max="12296" width="22.375" style="214" customWidth="1"/>
    <col min="12297" max="12297" width="11.625" style="214" customWidth="1"/>
    <col min="12298" max="12298" width="22.375" style="214" customWidth="1"/>
    <col min="12299" max="12299" width="11.625" style="214" customWidth="1"/>
    <col min="12300" max="12300" width="22.625" style="214" customWidth="1"/>
    <col min="12301" max="12301" width="14.375" style="214" customWidth="1"/>
    <col min="12302" max="12302" width="19.375" style="214" bestFit="1" customWidth="1"/>
    <col min="12303" max="12303" width="15.375" style="214" bestFit="1" customWidth="1"/>
    <col min="12304" max="12544" width="9" style="214"/>
    <col min="12545" max="12545" width="41.5" style="214" customWidth="1"/>
    <col min="12546" max="12546" width="11" style="214" customWidth="1"/>
    <col min="12547" max="12548" width="5.375" style="214" customWidth="1"/>
    <col min="12549" max="12549" width="11.625" style="214" customWidth="1"/>
    <col min="12550" max="12550" width="22.375" style="214" customWidth="1"/>
    <col min="12551" max="12551" width="11.625" style="214" customWidth="1"/>
    <col min="12552" max="12552" width="22.375" style="214" customWidth="1"/>
    <col min="12553" max="12553" width="11.625" style="214" customWidth="1"/>
    <col min="12554" max="12554" width="22.375" style="214" customWidth="1"/>
    <col min="12555" max="12555" width="11.625" style="214" customWidth="1"/>
    <col min="12556" max="12556" width="22.625" style="214" customWidth="1"/>
    <col min="12557" max="12557" width="14.375" style="214" customWidth="1"/>
    <col min="12558" max="12558" width="19.375" style="214" bestFit="1" customWidth="1"/>
    <col min="12559" max="12559" width="15.375" style="214" bestFit="1" customWidth="1"/>
    <col min="12560" max="12800" width="9" style="214"/>
    <col min="12801" max="12801" width="41.5" style="214" customWidth="1"/>
    <col min="12802" max="12802" width="11" style="214" customWidth="1"/>
    <col min="12803" max="12804" width="5.375" style="214" customWidth="1"/>
    <col min="12805" max="12805" width="11.625" style="214" customWidth="1"/>
    <col min="12806" max="12806" width="22.375" style="214" customWidth="1"/>
    <col min="12807" max="12807" width="11.625" style="214" customWidth="1"/>
    <col min="12808" max="12808" width="22.375" style="214" customWidth="1"/>
    <col min="12809" max="12809" width="11.625" style="214" customWidth="1"/>
    <col min="12810" max="12810" width="22.375" style="214" customWidth="1"/>
    <col min="12811" max="12811" width="11.625" style="214" customWidth="1"/>
    <col min="12812" max="12812" width="22.625" style="214" customWidth="1"/>
    <col min="12813" max="12813" width="14.375" style="214" customWidth="1"/>
    <col min="12814" max="12814" width="19.375" style="214" bestFit="1" customWidth="1"/>
    <col min="12815" max="12815" width="15.375" style="214" bestFit="1" customWidth="1"/>
    <col min="12816" max="13056" width="9" style="214"/>
    <col min="13057" max="13057" width="41.5" style="214" customWidth="1"/>
    <col min="13058" max="13058" width="11" style="214" customWidth="1"/>
    <col min="13059" max="13060" width="5.375" style="214" customWidth="1"/>
    <col min="13061" max="13061" width="11.625" style="214" customWidth="1"/>
    <col min="13062" max="13062" width="22.375" style="214" customWidth="1"/>
    <col min="13063" max="13063" width="11.625" style="214" customWidth="1"/>
    <col min="13064" max="13064" width="22.375" style="214" customWidth="1"/>
    <col min="13065" max="13065" width="11.625" style="214" customWidth="1"/>
    <col min="13066" max="13066" width="22.375" style="214" customWidth="1"/>
    <col min="13067" max="13067" width="11.625" style="214" customWidth="1"/>
    <col min="13068" max="13068" width="22.625" style="214" customWidth="1"/>
    <col min="13069" max="13069" width="14.375" style="214" customWidth="1"/>
    <col min="13070" max="13070" width="19.375" style="214" bestFit="1" customWidth="1"/>
    <col min="13071" max="13071" width="15.375" style="214" bestFit="1" customWidth="1"/>
    <col min="13072" max="13312" width="9" style="214"/>
    <col min="13313" max="13313" width="41.5" style="214" customWidth="1"/>
    <col min="13314" max="13314" width="11" style="214" customWidth="1"/>
    <col min="13315" max="13316" width="5.375" style="214" customWidth="1"/>
    <col min="13317" max="13317" width="11.625" style="214" customWidth="1"/>
    <col min="13318" max="13318" width="22.375" style="214" customWidth="1"/>
    <col min="13319" max="13319" width="11.625" style="214" customWidth="1"/>
    <col min="13320" max="13320" width="22.375" style="214" customWidth="1"/>
    <col min="13321" max="13321" width="11.625" style="214" customWidth="1"/>
    <col min="13322" max="13322" width="22.375" style="214" customWidth="1"/>
    <col min="13323" max="13323" width="11.625" style="214" customWidth="1"/>
    <col min="13324" max="13324" width="22.625" style="214" customWidth="1"/>
    <col min="13325" max="13325" width="14.375" style="214" customWidth="1"/>
    <col min="13326" max="13326" width="19.375" style="214" bestFit="1" customWidth="1"/>
    <col min="13327" max="13327" width="15.375" style="214" bestFit="1" customWidth="1"/>
    <col min="13328" max="13568" width="9" style="214"/>
    <col min="13569" max="13569" width="41.5" style="214" customWidth="1"/>
    <col min="13570" max="13570" width="11" style="214" customWidth="1"/>
    <col min="13571" max="13572" width="5.375" style="214" customWidth="1"/>
    <col min="13573" max="13573" width="11.625" style="214" customWidth="1"/>
    <col min="13574" max="13574" width="22.375" style="214" customWidth="1"/>
    <col min="13575" max="13575" width="11.625" style="214" customWidth="1"/>
    <col min="13576" max="13576" width="22.375" style="214" customWidth="1"/>
    <col min="13577" max="13577" width="11.625" style="214" customWidth="1"/>
    <col min="13578" max="13578" width="22.375" style="214" customWidth="1"/>
    <col min="13579" max="13579" width="11.625" style="214" customWidth="1"/>
    <col min="13580" max="13580" width="22.625" style="214" customWidth="1"/>
    <col min="13581" max="13581" width="14.375" style="214" customWidth="1"/>
    <col min="13582" max="13582" width="19.375" style="214" bestFit="1" customWidth="1"/>
    <col min="13583" max="13583" width="15.375" style="214" bestFit="1" customWidth="1"/>
    <col min="13584" max="13824" width="9" style="214"/>
    <col min="13825" max="13825" width="41.5" style="214" customWidth="1"/>
    <col min="13826" max="13826" width="11" style="214" customWidth="1"/>
    <col min="13827" max="13828" width="5.375" style="214" customWidth="1"/>
    <col min="13829" max="13829" width="11.625" style="214" customWidth="1"/>
    <col min="13830" max="13830" width="22.375" style="214" customWidth="1"/>
    <col min="13831" max="13831" width="11.625" style="214" customWidth="1"/>
    <col min="13832" max="13832" width="22.375" style="214" customWidth="1"/>
    <col min="13833" max="13833" width="11.625" style="214" customWidth="1"/>
    <col min="13834" max="13834" width="22.375" style="214" customWidth="1"/>
    <col min="13835" max="13835" width="11.625" style="214" customWidth="1"/>
    <col min="13836" max="13836" width="22.625" style="214" customWidth="1"/>
    <col min="13837" max="13837" width="14.375" style="214" customWidth="1"/>
    <col min="13838" max="13838" width="19.375" style="214" bestFit="1" customWidth="1"/>
    <col min="13839" max="13839" width="15.375" style="214" bestFit="1" customWidth="1"/>
    <col min="13840" max="14080" width="9" style="214"/>
    <col min="14081" max="14081" width="41.5" style="214" customWidth="1"/>
    <col min="14082" max="14082" width="11" style="214" customWidth="1"/>
    <col min="14083" max="14084" width="5.375" style="214" customWidth="1"/>
    <col min="14085" max="14085" width="11.625" style="214" customWidth="1"/>
    <col min="14086" max="14086" width="22.375" style="214" customWidth="1"/>
    <col min="14087" max="14087" width="11.625" style="214" customWidth="1"/>
    <col min="14088" max="14088" width="22.375" style="214" customWidth="1"/>
    <col min="14089" max="14089" width="11.625" style="214" customWidth="1"/>
    <col min="14090" max="14090" width="22.375" style="214" customWidth="1"/>
    <col min="14091" max="14091" width="11.625" style="214" customWidth="1"/>
    <col min="14092" max="14092" width="22.625" style="214" customWidth="1"/>
    <col min="14093" max="14093" width="14.375" style="214" customWidth="1"/>
    <col min="14094" max="14094" width="19.375" style="214" bestFit="1" customWidth="1"/>
    <col min="14095" max="14095" width="15.375" style="214" bestFit="1" customWidth="1"/>
    <col min="14096" max="14336" width="9" style="214"/>
    <col min="14337" max="14337" width="41.5" style="214" customWidth="1"/>
    <col min="14338" max="14338" width="11" style="214" customWidth="1"/>
    <col min="14339" max="14340" width="5.375" style="214" customWidth="1"/>
    <col min="14341" max="14341" width="11.625" style="214" customWidth="1"/>
    <col min="14342" max="14342" width="22.375" style="214" customWidth="1"/>
    <col min="14343" max="14343" width="11.625" style="214" customWidth="1"/>
    <col min="14344" max="14344" width="22.375" style="214" customWidth="1"/>
    <col min="14345" max="14345" width="11.625" style="214" customWidth="1"/>
    <col min="14346" max="14346" width="22.375" style="214" customWidth="1"/>
    <col min="14347" max="14347" width="11.625" style="214" customWidth="1"/>
    <col min="14348" max="14348" width="22.625" style="214" customWidth="1"/>
    <col min="14349" max="14349" width="14.375" style="214" customWidth="1"/>
    <col min="14350" max="14350" width="19.375" style="214" bestFit="1" customWidth="1"/>
    <col min="14351" max="14351" width="15.375" style="214" bestFit="1" customWidth="1"/>
    <col min="14352" max="14592" width="9" style="214"/>
    <col min="14593" max="14593" width="41.5" style="214" customWidth="1"/>
    <col min="14594" max="14594" width="11" style="214" customWidth="1"/>
    <col min="14595" max="14596" width="5.375" style="214" customWidth="1"/>
    <col min="14597" max="14597" width="11.625" style="214" customWidth="1"/>
    <col min="14598" max="14598" width="22.375" style="214" customWidth="1"/>
    <col min="14599" max="14599" width="11.625" style="214" customWidth="1"/>
    <col min="14600" max="14600" width="22.375" style="214" customWidth="1"/>
    <col min="14601" max="14601" width="11.625" style="214" customWidth="1"/>
    <col min="14602" max="14602" width="22.375" style="214" customWidth="1"/>
    <col min="14603" max="14603" width="11.625" style="214" customWidth="1"/>
    <col min="14604" max="14604" width="22.625" style="214" customWidth="1"/>
    <col min="14605" max="14605" width="14.375" style="214" customWidth="1"/>
    <col min="14606" max="14606" width="19.375" style="214" bestFit="1" customWidth="1"/>
    <col min="14607" max="14607" width="15.375" style="214" bestFit="1" customWidth="1"/>
    <col min="14608" max="14848" width="9" style="214"/>
    <col min="14849" max="14849" width="41.5" style="214" customWidth="1"/>
    <col min="14850" max="14850" width="11" style="214" customWidth="1"/>
    <col min="14851" max="14852" width="5.375" style="214" customWidth="1"/>
    <col min="14853" max="14853" width="11.625" style="214" customWidth="1"/>
    <col min="14854" max="14854" width="22.375" style="214" customWidth="1"/>
    <col min="14855" max="14855" width="11.625" style="214" customWidth="1"/>
    <col min="14856" max="14856" width="22.375" style="214" customWidth="1"/>
    <col min="14857" max="14857" width="11.625" style="214" customWidth="1"/>
    <col min="14858" max="14858" width="22.375" style="214" customWidth="1"/>
    <col min="14859" max="14859" width="11.625" style="214" customWidth="1"/>
    <col min="14860" max="14860" width="22.625" style="214" customWidth="1"/>
    <col min="14861" max="14861" width="14.375" style="214" customWidth="1"/>
    <col min="14862" max="14862" width="19.375" style="214" bestFit="1" customWidth="1"/>
    <col min="14863" max="14863" width="15.375" style="214" bestFit="1" customWidth="1"/>
    <col min="14864" max="15104" width="9" style="214"/>
    <col min="15105" max="15105" width="41.5" style="214" customWidth="1"/>
    <col min="15106" max="15106" width="11" style="214" customWidth="1"/>
    <col min="15107" max="15108" width="5.375" style="214" customWidth="1"/>
    <col min="15109" max="15109" width="11.625" style="214" customWidth="1"/>
    <col min="15110" max="15110" width="22.375" style="214" customWidth="1"/>
    <col min="15111" max="15111" width="11.625" style="214" customWidth="1"/>
    <col min="15112" max="15112" width="22.375" style="214" customWidth="1"/>
    <col min="15113" max="15113" width="11.625" style="214" customWidth="1"/>
    <col min="15114" max="15114" width="22.375" style="214" customWidth="1"/>
    <col min="15115" max="15115" width="11.625" style="214" customWidth="1"/>
    <col min="15116" max="15116" width="22.625" style="214" customWidth="1"/>
    <col min="15117" max="15117" width="14.375" style="214" customWidth="1"/>
    <col min="15118" max="15118" width="19.375" style="214" bestFit="1" customWidth="1"/>
    <col min="15119" max="15119" width="15.375" style="214" bestFit="1" customWidth="1"/>
    <col min="15120" max="15360" width="9" style="214"/>
    <col min="15361" max="15361" width="41.5" style="214" customWidth="1"/>
    <col min="15362" max="15362" width="11" style="214" customWidth="1"/>
    <col min="15363" max="15364" width="5.375" style="214" customWidth="1"/>
    <col min="15365" max="15365" width="11.625" style="214" customWidth="1"/>
    <col min="15366" max="15366" width="22.375" style="214" customWidth="1"/>
    <col min="15367" max="15367" width="11.625" style="214" customWidth="1"/>
    <col min="15368" max="15368" width="22.375" style="214" customWidth="1"/>
    <col min="15369" max="15369" width="11.625" style="214" customWidth="1"/>
    <col min="15370" max="15370" width="22.375" style="214" customWidth="1"/>
    <col min="15371" max="15371" width="11.625" style="214" customWidth="1"/>
    <col min="15372" max="15372" width="22.625" style="214" customWidth="1"/>
    <col min="15373" max="15373" width="14.375" style="214" customWidth="1"/>
    <col min="15374" max="15374" width="19.375" style="214" bestFit="1" customWidth="1"/>
    <col min="15375" max="15375" width="15.375" style="214" bestFit="1" customWidth="1"/>
    <col min="15376" max="15616" width="9" style="214"/>
    <col min="15617" max="15617" width="41.5" style="214" customWidth="1"/>
    <col min="15618" max="15618" width="11" style="214" customWidth="1"/>
    <col min="15619" max="15620" width="5.375" style="214" customWidth="1"/>
    <col min="15621" max="15621" width="11.625" style="214" customWidth="1"/>
    <col min="15622" max="15622" width="22.375" style="214" customWidth="1"/>
    <col min="15623" max="15623" width="11.625" style="214" customWidth="1"/>
    <col min="15624" max="15624" width="22.375" style="214" customWidth="1"/>
    <col min="15625" max="15625" width="11.625" style="214" customWidth="1"/>
    <col min="15626" max="15626" width="22.375" style="214" customWidth="1"/>
    <col min="15627" max="15627" width="11.625" style="214" customWidth="1"/>
    <col min="15628" max="15628" width="22.625" style="214" customWidth="1"/>
    <col min="15629" max="15629" width="14.375" style="214" customWidth="1"/>
    <col min="15630" max="15630" width="19.375" style="214" bestFit="1" customWidth="1"/>
    <col min="15631" max="15631" width="15.375" style="214" bestFit="1" customWidth="1"/>
    <col min="15632" max="15872" width="9" style="214"/>
    <col min="15873" max="15873" width="41.5" style="214" customWidth="1"/>
    <col min="15874" max="15874" width="11" style="214" customWidth="1"/>
    <col min="15875" max="15876" width="5.375" style="214" customWidth="1"/>
    <col min="15877" max="15877" width="11.625" style="214" customWidth="1"/>
    <col min="15878" max="15878" width="22.375" style="214" customWidth="1"/>
    <col min="15879" max="15879" width="11.625" style="214" customWidth="1"/>
    <col min="15880" max="15880" width="22.375" style="214" customWidth="1"/>
    <col min="15881" max="15881" width="11.625" style="214" customWidth="1"/>
    <col min="15882" max="15882" width="22.375" style="214" customWidth="1"/>
    <col min="15883" max="15883" width="11.625" style="214" customWidth="1"/>
    <col min="15884" max="15884" width="22.625" style="214" customWidth="1"/>
    <col min="15885" max="15885" width="14.375" style="214" customWidth="1"/>
    <col min="15886" max="15886" width="19.375" style="214" bestFit="1" customWidth="1"/>
    <col min="15887" max="15887" width="15.375" style="214" bestFit="1" customWidth="1"/>
    <col min="15888" max="16128" width="9" style="214"/>
    <col min="16129" max="16129" width="41.5" style="214" customWidth="1"/>
    <col min="16130" max="16130" width="11" style="214" customWidth="1"/>
    <col min="16131" max="16132" width="5.375" style="214" customWidth="1"/>
    <col min="16133" max="16133" width="11.625" style="214" customWidth="1"/>
    <col min="16134" max="16134" width="22.375" style="214" customWidth="1"/>
    <col min="16135" max="16135" width="11.625" style="214" customWidth="1"/>
    <col min="16136" max="16136" width="22.375" style="214" customWidth="1"/>
    <col min="16137" max="16137" width="11.625" style="214" customWidth="1"/>
    <col min="16138" max="16138" width="22.375" style="214" customWidth="1"/>
    <col min="16139" max="16139" width="11.625" style="214" customWidth="1"/>
    <col min="16140" max="16140" width="22.625" style="214" customWidth="1"/>
    <col min="16141" max="16141" width="14.375" style="214" customWidth="1"/>
    <col min="16142" max="16142" width="19.375" style="214" bestFit="1" customWidth="1"/>
    <col min="16143" max="16143" width="15.375" style="214" bestFit="1" customWidth="1"/>
    <col min="16144" max="16384" width="9" style="214"/>
  </cols>
  <sheetData>
    <row r="1" spans="1:15" ht="35.1" customHeight="1">
      <c r="A1" s="212" t="s">
        <v>2674</v>
      </c>
      <c r="B1" s="212"/>
      <c r="C1" s="212"/>
      <c r="D1" s="212"/>
      <c r="E1" s="212"/>
      <c r="F1" s="212"/>
      <c r="G1" s="212"/>
      <c r="H1" s="212"/>
      <c r="I1" s="212"/>
      <c r="J1" s="212"/>
      <c r="K1" s="212"/>
      <c r="L1" s="212"/>
      <c r="M1" s="212"/>
    </row>
    <row r="2" spans="1:15" ht="30" customHeight="1">
      <c r="A2" s="215" t="str">
        <f>공종별집계표!A2</f>
        <v>[ 천안고용복지플러스센터 통합네트워크 인테리어 공사 ]</v>
      </c>
      <c r="B2" s="216"/>
      <c r="C2" s="216"/>
      <c r="D2" s="216"/>
      <c r="E2" s="216"/>
      <c r="F2" s="216"/>
      <c r="G2" s="216"/>
      <c r="H2" s="216"/>
      <c r="I2" s="216"/>
      <c r="J2" s="216"/>
      <c r="K2" s="216"/>
      <c r="L2" s="216"/>
      <c r="M2" s="216"/>
    </row>
    <row r="3" spans="1:15" ht="30" customHeight="1">
      <c r="A3" s="217" t="s">
        <v>2675</v>
      </c>
      <c r="B3" s="217" t="s">
        <v>2676</v>
      </c>
      <c r="C3" s="217" t="s">
        <v>4</v>
      </c>
      <c r="D3" s="217" t="s">
        <v>5</v>
      </c>
      <c r="E3" s="217" t="s">
        <v>6</v>
      </c>
      <c r="F3" s="217"/>
      <c r="G3" s="217" t="s">
        <v>9</v>
      </c>
      <c r="H3" s="217"/>
      <c r="I3" s="217" t="s">
        <v>1112</v>
      </c>
      <c r="J3" s="217"/>
      <c r="K3" s="217" t="s">
        <v>1113</v>
      </c>
      <c r="L3" s="217"/>
      <c r="M3" s="217" t="s">
        <v>2677</v>
      </c>
    </row>
    <row r="4" spans="1:15" ht="30" customHeight="1">
      <c r="A4" s="217"/>
      <c r="B4" s="217"/>
      <c r="C4" s="217"/>
      <c r="D4" s="217"/>
      <c r="E4" s="218" t="s">
        <v>2678</v>
      </c>
      <c r="F4" s="218" t="s">
        <v>2679</v>
      </c>
      <c r="G4" s="218" t="s">
        <v>2678</v>
      </c>
      <c r="H4" s="218" t="s">
        <v>2679</v>
      </c>
      <c r="I4" s="218" t="s">
        <v>2678</v>
      </c>
      <c r="J4" s="218" t="s">
        <v>2679</v>
      </c>
      <c r="K4" s="218" t="s">
        <v>2678</v>
      </c>
      <c r="L4" s="218" t="s">
        <v>2679</v>
      </c>
      <c r="M4" s="217"/>
      <c r="N4" s="219"/>
      <c r="O4" s="220"/>
    </row>
    <row r="5" spans="1:15" ht="30" customHeight="1">
      <c r="A5" s="221" t="s">
        <v>2680</v>
      </c>
      <c r="B5" s="222"/>
      <c r="C5" s="222"/>
      <c r="D5" s="222">
        <v>1</v>
      </c>
      <c r="E5" s="222"/>
      <c r="F5" s="222">
        <f>공종별집계표!F19</f>
        <v>42388013</v>
      </c>
      <c r="G5" s="222"/>
      <c r="H5" s="222">
        <f>공종별집계표!H19</f>
        <v>61776018</v>
      </c>
      <c r="I5" s="222"/>
      <c r="J5" s="222">
        <f>공종별집계표!J19</f>
        <v>1241736</v>
      </c>
      <c r="K5" s="222"/>
      <c r="L5" s="222">
        <f t="shared" ref="L5:L9" si="0">F5+H5+J5</f>
        <v>105405767</v>
      </c>
      <c r="M5" s="222"/>
      <c r="N5" s="219">
        <f>L11+L19+L27+L35+L43+L48</f>
        <v>542660074</v>
      </c>
      <c r="O5" s="223"/>
    </row>
    <row r="6" spans="1:15" ht="30" customHeight="1">
      <c r="A6" s="221" t="s">
        <v>2681</v>
      </c>
      <c r="B6" s="222"/>
      <c r="C6" s="222"/>
      <c r="D6" s="222">
        <v>1</v>
      </c>
      <c r="E6" s="222"/>
      <c r="F6" s="222">
        <f>공종별집계표!F45</f>
        <v>52203421</v>
      </c>
      <c r="G6" s="222"/>
      <c r="H6" s="222">
        <f>공종별집계표!H45</f>
        <v>62877624</v>
      </c>
      <c r="I6" s="222"/>
      <c r="J6" s="222">
        <f>공종별집계표!J45</f>
        <v>1410443</v>
      </c>
      <c r="K6" s="222"/>
      <c r="L6" s="222">
        <f t="shared" si="0"/>
        <v>116491488</v>
      </c>
      <c r="M6" s="222"/>
      <c r="N6" s="219"/>
      <c r="O6" s="223"/>
    </row>
    <row r="7" spans="1:15" ht="30" customHeight="1">
      <c r="A7" s="221" t="s">
        <v>2682</v>
      </c>
      <c r="B7" s="222"/>
      <c r="C7" s="222"/>
      <c r="D7" s="222">
        <v>1</v>
      </c>
      <c r="E7" s="222"/>
      <c r="F7" s="222">
        <f>공종별집계표!F72</f>
        <v>48470005</v>
      </c>
      <c r="G7" s="222"/>
      <c r="H7" s="222">
        <f>공종별집계표!H72</f>
        <v>71994012</v>
      </c>
      <c r="I7" s="222"/>
      <c r="J7" s="222">
        <f>공종별집계표!J72</f>
        <v>1409264</v>
      </c>
      <c r="K7" s="222"/>
      <c r="L7" s="222">
        <f t="shared" si="0"/>
        <v>121873281</v>
      </c>
      <c r="M7" s="222"/>
      <c r="N7" s="219"/>
      <c r="O7" s="223"/>
    </row>
    <row r="8" spans="1:15" ht="30" customHeight="1">
      <c r="A8" s="221" t="s">
        <v>2683</v>
      </c>
      <c r="B8" s="222"/>
      <c r="C8" s="222"/>
      <c r="D8" s="222">
        <v>1</v>
      </c>
      <c r="E8" s="222"/>
      <c r="F8" s="222">
        <f>공종별집계표!F99</f>
        <v>54552040</v>
      </c>
      <c r="G8" s="222"/>
      <c r="H8" s="222">
        <f>공종별집계표!H99</f>
        <v>75153181</v>
      </c>
      <c r="I8" s="222"/>
      <c r="J8" s="222">
        <f>공종별집계표!J99</f>
        <v>1562130</v>
      </c>
      <c r="K8" s="222"/>
      <c r="L8" s="222">
        <f t="shared" si="0"/>
        <v>131267351</v>
      </c>
      <c r="M8" s="222"/>
      <c r="N8" s="219"/>
      <c r="O8" s="223"/>
    </row>
    <row r="9" spans="1:15" ht="30" customHeight="1">
      <c r="A9" s="221" t="s">
        <v>2684</v>
      </c>
      <c r="B9" s="222"/>
      <c r="C9" s="222"/>
      <c r="D9" s="222">
        <v>1</v>
      </c>
      <c r="E9" s="222"/>
      <c r="F9" s="222">
        <f>공종별집계표!F126</f>
        <v>22122155</v>
      </c>
      <c r="G9" s="222"/>
      <c r="H9" s="222">
        <f>공종별집계표!H126</f>
        <v>33482502</v>
      </c>
      <c r="I9" s="222"/>
      <c r="J9" s="222">
        <f>공종별집계표!J126</f>
        <v>799031</v>
      </c>
      <c r="K9" s="222"/>
      <c r="L9" s="222">
        <f t="shared" si="0"/>
        <v>56403688</v>
      </c>
      <c r="M9" s="222"/>
      <c r="N9" s="219"/>
      <c r="O9" s="223"/>
    </row>
    <row r="10" spans="1:15" ht="30" customHeight="1">
      <c r="A10" s="221"/>
      <c r="B10" s="222"/>
      <c r="C10" s="222"/>
      <c r="D10" s="222"/>
      <c r="E10" s="222"/>
      <c r="F10" s="222"/>
      <c r="G10" s="222"/>
      <c r="H10" s="222"/>
      <c r="I10" s="222"/>
      <c r="J10" s="222"/>
      <c r="K10" s="222"/>
      <c r="L10" s="222"/>
      <c r="M10" s="222"/>
      <c r="N10" s="219"/>
      <c r="O10" s="223"/>
    </row>
    <row r="11" spans="1:15" ht="30" customHeight="1">
      <c r="A11" s="222" t="s">
        <v>2685</v>
      </c>
      <c r="B11" s="222"/>
      <c r="C11" s="222"/>
      <c r="D11" s="222"/>
      <c r="E11" s="222"/>
      <c r="F11" s="222">
        <f>SUM(F5:F9)</f>
        <v>219735634</v>
      </c>
      <c r="G11" s="222"/>
      <c r="H11" s="222">
        <f>SUM(H5:H9)</f>
        <v>305283337</v>
      </c>
      <c r="I11" s="222"/>
      <c r="J11" s="222">
        <f>SUM(J5:J9)</f>
        <v>6422604</v>
      </c>
      <c r="K11" s="222"/>
      <c r="L11" s="222">
        <f>F11+H11+J11</f>
        <v>531441575</v>
      </c>
      <c r="M11" s="222"/>
      <c r="N11" s="214"/>
    </row>
    <row r="12" spans="1:15" ht="30" customHeight="1">
      <c r="A12" s="221"/>
      <c r="B12" s="222"/>
      <c r="C12" s="222"/>
      <c r="D12" s="222"/>
      <c r="E12" s="222"/>
      <c r="F12" s="222"/>
      <c r="G12" s="222"/>
      <c r="H12" s="222"/>
      <c r="I12" s="222"/>
      <c r="J12" s="222"/>
      <c r="K12" s="222"/>
      <c r="L12" s="222"/>
      <c r="M12" s="222"/>
      <c r="N12" s="214"/>
    </row>
    <row r="13" spans="1:15" ht="30" customHeight="1">
      <c r="A13" s="221" t="s">
        <v>2686</v>
      </c>
      <c r="B13" s="222"/>
      <c r="C13" s="222"/>
      <c r="D13" s="222">
        <v>1</v>
      </c>
      <c r="E13" s="222"/>
      <c r="F13" s="222">
        <v>0</v>
      </c>
      <c r="G13" s="222"/>
      <c r="H13" s="222">
        <v>0</v>
      </c>
      <c r="I13" s="222"/>
      <c r="J13" s="222">
        <v>0</v>
      </c>
      <c r="K13" s="222"/>
      <c r="L13" s="222">
        <f>F13+H13+J13</f>
        <v>0</v>
      </c>
      <c r="M13" s="222"/>
      <c r="N13" s="214"/>
    </row>
    <row r="14" spans="1:15" ht="30" customHeight="1">
      <c r="A14" s="221" t="s">
        <v>2687</v>
      </c>
      <c r="B14" s="222"/>
      <c r="C14" s="222"/>
      <c r="D14" s="222">
        <v>1</v>
      </c>
      <c r="E14" s="222"/>
      <c r="F14" s="222">
        <v>0</v>
      </c>
      <c r="G14" s="222"/>
      <c r="H14" s="222">
        <v>0</v>
      </c>
      <c r="I14" s="222"/>
      <c r="J14" s="222">
        <v>0</v>
      </c>
      <c r="K14" s="222"/>
      <c r="L14" s="222">
        <f>F14+H14+J14</f>
        <v>0</v>
      </c>
      <c r="M14" s="222"/>
      <c r="N14" s="219"/>
      <c r="O14" s="223"/>
    </row>
    <row r="15" spans="1:15" ht="30" customHeight="1">
      <c r="A15" s="221" t="s">
        <v>2688</v>
      </c>
      <c r="B15" s="222"/>
      <c r="C15" s="222"/>
      <c r="D15" s="222">
        <v>1</v>
      </c>
      <c r="E15" s="222"/>
      <c r="F15" s="222">
        <v>0</v>
      </c>
      <c r="G15" s="222"/>
      <c r="H15" s="222">
        <v>0</v>
      </c>
      <c r="I15" s="222"/>
      <c r="J15" s="222">
        <v>0</v>
      </c>
      <c r="K15" s="222"/>
      <c r="L15" s="222">
        <f t="shared" ref="L15:L17" si="1">F15+H15+J15</f>
        <v>0</v>
      </c>
      <c r="M15" s="222"/>
      <c r="N15" s="219"/>
      <c r="O15" s="223"/>
    </row>
    <row r="16" spans="1:15" ht="30" customHeight="1">
      <c r="A16" s="221" t="s">
        <v>2689</v>
      </c>
      <c r="B16" s="222"/>
      <c r="C16" s="222"/>
      <c r="D16" s="222">
        <v>1</v>
      </c>
      <c r="E16" s="222"/>
      <c r="F16" s="222">
        <v>0</v>
      </c>
      <c r="G16" s="222"/>
      <c r="H16" s="222">
        <v>0</v>
      </c>
      <c r="I16" s="222"/>
      <c r="J16" s="222">
        <v>0</v>
      </c>
      <c r="K16" s="222"/>
      <c r="L16" s="222">
        <f t="shared" si="1"/>
        <v>0</v>
      </c>
      <c r="M16" s="222"/>
      <c r="N16" s="219"/>
      <c r="O16" s="223"/>
    </row>
    <row r="17" spans="1:16143" ht="30" customHeight="1">
      <c r="A17" s="221" t="s">
        <v>2690</v>
      </c>
      <c r="B17" s="222"/>
      <c r="C17" s="222"/>
      <c r="D17" s="222">
        <v>1</v>
      </c>
      <c r="E17" s="222"/>
      <c r="F17" s="222">
        <v>0</v>
      </c>
      <c r="G17" s="222"/>
      <c r="H17" s="222">
        <v>0</v>
      </c>
      <c r="I17" s="222"/>
      <c r="J17" s="222">
        <v>0</v>
      </c>
      <c r="K17" s="222"/>
      <c r="L17" s="222">
        <f t="shared" si="1"/>
        <v>0</v>
      </c>
      <c r="M17" s="222"/>
      <c r="N17" s="219"/>
      <c r="O17" s="223"/>
    </row>
    <row r="18" spans="1:16143" ht="30" customHeight="1">
      <c r="A18" s="221"/>
      <c r="B18" s="222"/>
      <c r="C18" s="222"/>
      <c r="D18" s="222"/>
      <c r="E18" s="222"/>
      <c r="F18" s="222"/>
      <c r="G18" s="222"/>
      <c r="H18" s="222"/>
      <c r="I18" s="222"/>
      <c r="J18" s="222"/>
      <c r="K18" s="222"/>
      <c r="L18" s="222"/>
      <c r="M18" s="222"/>
    </row>
    <row r="19" spans="1:16143" ht="30" customHeight="1">
      <c r="A19" s="222" t="s">
        <v>2685</v>
      </c>
      <c r="B19" s="222"/>
      <c r="C19" s="222"/>
      <c r="D19" s="222"/>
      <c r="E19" s="222"/>
      <c r="F19" s="222">
        <f>SUM(F13:F17)</f>
        <v>0</v>
      </c>
      <c r="G19" s="222"/>
      <c r="H19" s="222">
        <f>SUM(H13:H17)</f>
        <v>0</v>
      </c>
      <c r="I19" s="222"/>
      <c r="J19" s="222">
        <f>SUM(J13:J17)</f>
        <v>0</v>
      </c>
      <c r="K19" s="222"/>
      <c r="L19" s="222">
        <f>F19+H19+J19</f>
        <v>0</v>
      </c>
      <c r="M19" s="222"/>
    </row>
    <row r="20" spans="1:16143" ht="30" customHeight="1">
      <c r="A20" s="222"/>
      <c r="B20" s="222"/>
      <c r="C20" s="222"/>
      <c r="D20" s="222"/>
      <c r="E20" s="222"/>
      <c r="F20" s="222"/>
      <c r="G20" s="222"/>
      <c r="H20" s="222"/>
      <c r="I20" s="222"/>
      <c r="J20" s="222"/>
      <c r="K20" s="222"/>
      <c r="L20" s="222"/>
      <c r="M20" s="222"/>
    </row>
    <row r="21" spans="1:16143" ht="30" customHeight="1">
      <c r="A21" s="221" t="s">
        <v>2691</v>
      </c>
      <c r="B21" s="222"/>
      <c r="C21" s="222"/>
      <c r="D21" s="222">
        <v>1</v>
      </c>
      <c r="E21" s="222"/>
      <c r="F21" s="222"/>
      <c r="G21" s="222"/>
      <c r="H21" s="222"/>
      <c r="I21" s="222"/>
      <c r="J21" s="222"/>
      <c r="K21" s="222"/>
      <c r="L21" s="222">
        <f>F21+H21+J21</f>
        <v>0</v>
      </c>
      <c r="M21" s="222"/>
    </row>
    <row r="22" spans="1:16143" ht="30" customHeight="1">
      <c r="A22" s="221" t="s">
        <v>2692</v>
      </c>
      <c r="B22" s="222"/>
      <c r="C22" s="222"/>
      <c r="D22" s="222">
        <v>1</v>
      </c>
      <c r="E22" s="222"/>
      <c r="F22" s="222">
        <v>0</v>
      </c>
      <c r="G22" s="222"/>
      <c r="H22" s="222">
        <v>0</v>
      </c>
      <c r="I22" s="222"/>
      <c r="J22" s="222">
        <v>0</v>
      </c>
      <c r="K22" s="222"/>
      <c r="L22" s="222">
        <f>F22+H22+J22</f>
        <v>0</v>
      </c>
      <c r="M22" s="222"/>
    </row>
    <row r="23" spans="1:16143" ht="30" customHeight="1">
      <c r="A23" s="221" t="s">
        <v>2693</v>
      </c>
      <c r="B23" s="222"/>
      <c r="C23" s="222"/>
      <c r="D23" s="222">
        <v>1</v>
      </c>
      <c r="E23" s="222"/>
      <c r="F23" s="222">
        <v>0</v>
      </c>
      <c r="G23" s="222"/>
      <c r="H23" s="222">
        <v>0</v>
      </c>
      <c r="I23" s="222"/>
      <c r="J23" s="222">
        <v>0</v>
      </c>
      <c r="K23" s="222"/>
      <c r="L23" s="222">
        <f t="shared" ref="L23:L25" si="2">F23+H23+J23</f>
        <v>0</v>
      </c>
      <c r="M23" s="222"/>
    </row>
    <row r="24" spans="1:16143" ht="30" customHeight="1">
      <c r="A24" s="221" t="s">
        <v>2694</v>
      </c>
      <c r="B24" s="222"/>
      <c r="C24" s="222"/>
      <c r="D24" s="222">
        <v>1</v>
      </c>
      <c r="E24" s="222"/>
      <c r="F24" s="222">
        <v>0</v>
      </c>
      <c r="G24" s="222"/>
      <c r="H24" s="222">
        <v>0</v>
      </c>
      <c r="I24" s="222"/>
      <c r="J24" s="222">
        <v>0</v>
      </c>
      <c r="K24" s="222"/>
      <c r="L24" s="222">
        <f t="shared" si="2"/>
        <v>0</v>
      </c>
      <c r="M24" s="222"/>
    </row>
    <row r="25" spans="1:16143" ht="30" customHeight="1">
      <c r="A25" s="221" t="s">
        <v>2695</v>
      </c>
      <c r="B25" s="222"/>
      <c r="C25" s="222"/>
      <c r="D25" s="222">
        <v>1</v>
      </c>
      <c r="E25" s="222"/>
      <c r="F25" s="222">
        <v>0</v>
      </c>
      <c r="G25" s="222"/>
      <c r="H25" s="222">
        <v>0</v>
      </c>
      <c r="I25" s="222"/>
      <c r="J25" s="222">
        <v>0</v>
      </c>
      <c r="K25" s="222"/>
      <c r="L25" s="222">
        <f t="shared" si="2"/>
        <v>0</v>
      </c>
      <c r="M25" s="222"/>
    </row>
    <row r="26" spans="1:16143" ht="30" customHeight="1">
      <c r="A26" s="221"/>
      <c r="B26" s="222"/>
      <c r="C26" s="222"/>
      <c r="D26" s="222"/>
      <c r="E26" s="222"/>
      <c r="F26" s="222"/>
      <c r="G26" s="222"/>
      <c r="H26" s="222"/>
      <c r="I26" s="222"/>
      <c r="J26" s="222"/>
      <c r="K26" s="222"/>
      <c r="L26" s="222"/>
      <c r="M26" s="222"/>
    </row>
    <row r="27" spans="1:16143" ht="30" customHeight="1">
      <c r="A27" s="222" t="s">
        <v>2685</v>
      </c>
      <c r="B27" s="222"/>
      <c r="C27" s="222"/>
      <c r="D27" s="222"/>
      <c r="E27" s="222"/>
      <c r="F27" s="222">
        <f>SUM(F21:F25)</f>
        <v>0</v>
      </c>
      <c r="G27" s="222"/>
      <c r="H27" s="222">
        <f>SUM(H21:H25)</f>
        <v>0</v>
      </c>
      <c r="I27" s="222"/>
      <c r="J27" s="222">
        <f>SUM(J21:J25)</f>
        <v>0</v>
      </c>
      <c r="K27" s="222"/>
      <c r="L27" s="222">
        <f>F27+H27+J27</f>
        <v>0</v>
      </c>
      <c r="M27" s="222"/>
    </row>
    <row r="28" spans="1:16143" ht="30" customHeight="1">
      <c r="A28" s="222"/>
      <c r="B28" s="222"/>
      <c r="C28" s="222"/>
      <c r="D28" s="222"/>
      <c r="E28" s="222"/>
      <c r="F28" s="222"/>
      <c r="G28" s="222"/>
      <c r="H28" s="222"/>
      <c r="I28" s="222"/>
      <c r="J28" s="222"/>
      <c r="K28" s="222"/>
      <c r="L28" s="222"/>
      <c r="M28" s="222"/>
    </row>
    <row r="29" spans="1:16143" ht="30" customHeight="1">
      <c r="A29" s="221" t="s">
        <v>2696</v>
      </c>
      <c r="B29" s="222"/>
      <c r="C29" s="222"/>
      <c r="D29" s="222">
        <v>1</v>
      </c>
      <c r="E29" s="222"/>
      <c r="F29" s="222">
        <f>공종별집계표!F29</f>
        <v>-1112985</v>
      </c>
      <c r="G29" s="222"/>
      <c r="H29" s="222">
        <f>공종별집계표!H29</f>
        <v>0</v>
      </c>
      <c r="I29" s="222"/>
      <c r="J29" s="222">
        <f>공종별집계표!J29</f>
        <v>0</v>
      </c>
      <c r="K29" s="222"/>
      <c r="L29" s="222">
        <f>F29+H29+J29</f>
        <v>-1112985</v>
      </c>
      <c r="M29" s="222"/>
    </row>
    <row r="30" spans="1:16143" s="213" customFormat="1" ht="30" customHeight="1">
      <c r="A30" s="221" t="s">
        <v>2697</v>
      </c>
      <c r="B30" s="222"/>
      <c r="C30" s="222"/>
      <c r="D30" s="222">
        <v>1</v>
      </c>
      <c r="E30" s="222"/>
      <c r="F30" s="222">
        <f>공종별집계표!F55</f>
        <v>-912695</v>
      </c>
      <c r="G30" s="222"/>
      <c r="H30" s="222">
        <f>공종별집계표!H55</f>
        <v>0</v>
      </c>
      <c r="I30" s="222"/>
      <c r="J30" s="222">
        <f>공종별집계표!J55</f>
        <v>0</v>
      </c>
      <c r="K30" s="222"/>
      <c r="L30" s="222">
        <f>F30+H30+J30</f>
        <v>-912695</v>
      </c>
      <c r="M30" s="222"/>
      <c r="O30" s="214"/>
      <c r="P30" s="214"/>
      <c r="Q30" s="214"/>
      <c r="R30" s="214"/>
      <c r="S30" s="214"/>
      <c r="T30" s="214"/>
      <c r="U30" s="214"/>
      <c r="V30" s="214"/>
      <c r="W30" s="214"/>
      <c r="X30" s="214"/>
      <c r="Y30" s="214"/>
      <c r="Z30" s="214"/>
      <c r="AA30" s="214"/>
      <c r="AB30" s="214"/>
      <c r="AC30" s="214"/>
      <c r="AD30" s="214"/>
      <c r="AE30" s="214"/>
      <c r="AF30" s="214"/>
      <c r="AG30" s="214"/>
      <c r="AH30" s="214"/>
      <c r="AI30" s="214"/>
      <c r="AJ30" s="214"/>
      <c r="AK30" s="214"/>
      <c r="AL30" s="214"/>
      <c r="AM30" s="214"/>
      <c r="AN30" s="214"/>
      <c r="AO30" s="214"/>
      <c r="AP30" s="214"/>
      <c r="AQ30" s="214"/>
      <c r="AR30" s="214"/>
      <c r="AS30" s="214"/>
      <c r="AT30" s="214"/>
      <c r="AU30" s="214"/>
      <c r="AV30" s="214"/>
      <c r="AW30" s="214"/>
      <c r="AX30" s="214"/>
      <c r="AY30" s="214"/>
      <c r="AZ30" s="214"/>
      <c r="BA30" s="214"/>
      <c r="BB30" s="214"/>
      <c r="BC30" s="214"/>
      <c r="BD30" s="214"/>
      <c r="BE30" s="214"/>
      <c r="BF30" s="214"/>
      <c r="BG30" s="214"/>
      <c r="BH30" s="214"/>
      <c r="BI30" s="214"/>
      <c r="BJ30" s="214"/>
      <c r="BK30" s="214"/>
      <c r="BL30" s="214"/>
      <c r="BM30" s="214"/>
      <c r="BN30" s="214"/>
      <c r="BO30" s="214"/>
      <c r="BP30" s="214"/>
      <c r="BQ30" s="214"/>
      <c r="BR30" s="214"/>
      <c r="BS30" s="214"/>
      <c r="BT30" s="214"/>
      <c r="BU30" s="214"/>
      <c r="BV30" s="214"/>
      <c r="BW30" s="214"/>
      <c r="BX30" s="214"/>
      <c r="BY30" s="214"/>
      <c r="BZ30" s="214"/>
      <c r="CA30" s="214"/>
      <c r="CB30" s="214"/>
      <c r="CC30" s="214"/>
      <c r="CD30" s="214"/>
      <c r="CE30" s="214"/>
      <c r="CF30" s="214"/>
      <c r="CG30" s="214"/>
      <c r="CH30" s="214"/>
      <c r="CI30" s="214"/>
      <c r="CJ30" s="214"/>
      <c r="CK30" s="214"/>
      <c r="CL30" s="214"/>
      <c r="CM30" s="214"/>
      <c r="CN30" s="214"/>
      <c r="CO30" s="214"/>
      <c r="CP30" s="214"/>
      <c r="CQ30" s="214"/>
      <c r="CR30" s="214"/>
      <c r="CS30" s="214"/>
      <c r="CT30" s="214"/>
      <c r="CU30" s="214"/>
      <c r="CV30" s="214"/>
      <c r="CW30" s="214"/>
      <c r="CX30" s="214"/>
      <c r="CY30" s="214"/>
      <c r="CZ30" s="214"/>
      <c r="DA30" s="214"/>
      <c r="DB30" s="214"/>
      <c r="DC30" s="214"/>
      <c r="DD30" s="214"/>
      <c r="DE30" s="214"/>
      <c r="DF30" s="214"/>
      <c r="DG30" s="214"/>
      <c r="DH30" s="214"/>
      <c r="DI30" s="214"/>
      <c r="DJ30" s="214"/>
      <c r="DK30" s="214"/>
      <c r="DL30" s="214"/>
      <c r="DM30" s="214"/>
      <c r="DN30" s="214"/>
      <c r="DO30" s="214"/>
      <c r="DP30" s="214"/>
      <c r="DQ30" s="214"/>
      <c r="DR30" s="214"/>
      <c r="DS30" s="214"/>
      <c r="DT30" s="214"/>
      <c r="DU30" s="214"/>
      <c r="DV30" s="214"/>
      <c r="DW30" s="214"/>
      <c r="DX30" s="214"/>
      <c r="DY30" s="214"/>
      <c r="DZ30" s="214"/>
      <c r="EA30" s="214"/>
      <c r="EB30" s="214"/>
      <c r="EC30" s="214"/>
      <c r="ED30" s="214"/>
      <c r="EE30" s="214"/>
      <c r="EF30" s="214"/>
      <c r="EG30" s="214"/>
      <c r="EH30" s="214"/>
      <c r="EI30" s="214"/>
      <c r="EJ30" s="214"/>
      <c r="EK30" s="214"/>
      <c r="EL30" s="214"/>
      <c r="EM30" s="214"/>
      <c r="EN30" s="214"/>
      <c r="EO30" s="214"/>
      <c r="EP30" s="214"/>
      <c r="EQ30" s="214"/>
      <c r="ER30" s="214"/>
      <c r="ES30" s="214"/>
      <c r="ET30" s="214"/>
      <c r="EU30" s="214"/>
      <c r="EV30" s="214"/>
      <c r="EW30" s="214"/>
      <c r="EX30" s="214"/>
      <c r="EY30" s="214"/>
      <c r="EZ30" s="214"/>
      <c r="FA30" s="214"/>
      <c r="FB30" s="214"/>
      <c r="FC30" s="214"/>
      <c r="FD30" s="214"/>
      <c r="FE30" s="214"/>
      <c r="FF30" s="214"/>
      <c r="FG30" s="214"/>
      <c r="FH30" s="214"/>
      <c r="FI30" s="214"/>
      <c r="FJ30" s="214"/>
      <c r="FK30" s="214"/>
      <c r="FL30" s="214"/>
      <c r="FM30" s="214"/>
      <c r="FN30" s="214"/>
      <c r="FO30" s="214"/>
      <c r="FP30" s="214"/>
      <c r="FQ30" s="214"/>
      <c r="FR30" s="214"/>
      <c r="FS30" s="214"/>
      <c r="FT30" s="214"/>
      <c r="FU30" s="214"/>
      <c r="FV30" s="214"/>
      <c r="FW30" s="214"/>
      <c r="FX30" s="214"/>
      <c r="FY30" s="214"/>
      <c r="FZ30" s="214"/>
      <c r="GA30" s="214"/>
      <c r="GB30" s="214"/>
      <c r="GC30" s="214"/>
      <c r="GD30" s="214"/>
      <c r="GE30" s="214"/>
      <c r="GF30" s="214"/>
      <c r="GG30" s="214"/>
      <c r="GH30" s="214"/>
      <c r="GI30" s="214"/>
      <c r="GJ30" s="214"/>
      <c r="GK30" s="214"/>
      <c r="GL30" s="214"/>
      <c r="GM30" s="214"/>
      <c r="GN30" s="214"/>
      <c r="GO30" s="214"/>
      <c r="GP30" s="214"/>
      <c r="GQ30" s="214"/>
      <c r="GR30" s="214"/>
      <c r="GS30" s="214"/>
      <c r="GT30" s="214"/>
      <c r="GU30" s="214"/>
      <c r="GV30" s="214"/>
      <c r="GW30" s="214"/>
      <c r="GX30" s="214"/>
      <c r="GY30" s="214"/>
      <c r="GZ30" s="214"/>
      <c r="HA30" s="214"/>
      <c r="HB30" s="214"/>
      <c r="HC30" s="214"/>
      <c r="HD30" s="214"/>
      <c r="HE30" s="214"/>
      <c r="HF30" s="214"/>
      <c r="HG30" s="214"/>
      <c r="HH30" s="214"/>
      <c r="HI30" s="214"/>
      <c r="HJ30" s="214"/>
      <c r="HK30" s="214"/>
      <c r="HL30" s="214"/>
      <c r="HM30" s="214"/>
      <c r="HN30" s="214"/>
      <c r="HO30" s="214"/>
      <c r="HP30" s="214"/>
      <c r="HQ30" s="214"/>
      <c r="HR30" s="214"/>
      <c r="HS30" s="214"/>
      <c r="HT30" s="214"/>
      <c r="HU30" s="214"/>
      <c r="HV30" s="214"/>
      <c r="HW30" s="214"/>
      <c r="HX30" s="214"/>
      <c r="HY30" s="214"/>
      <c r="HZ30" s="214"/>
      <c r="IA30" s="214"/>
      <c r="IB30" s="214"/>
      <c r="IC30" s="214"/>
      <c r="ID30" s="214"/>
      <c r="IE30" s="214"/>
      <c r="IF30" s="214"/>
      <c r="IG30" s="214"/>
      <c r="IH30" s="214"/>
      <c r="II30" s="214"/>
      <c r="IJ30" s="214"/>
      <c r="IK30" s="214"/>
      <c r="IL30" s="214"/>
      <c r="IM30" s="214"/>
      <c r="IN30" s="214"/>
      <c r="IO30" s="214"/>
      <c r="IP30" s="214"/>
      <c r="IQ30" s="214"/>
      <c r="IR30" s="214"/>
      <c r="IS30" s="214"/>
      <c r="IT30" s="214"/>
      <c r="IU30" s="214"/>
      <c r="IV30" s="214"/>
      <c r="IW30" s="214"/>
      <c r="IX30" s="214"/>
      <c r="IY30" s="214"/>
      <c r="IZ30" s="214"/>
      <c r="JA30" s="214"/>
      <c r="JB30" s="214"/>
      <c r="JC30" s="214"/>
      <c r="JD30" s="214"/>
      <c r="JE30" s="214"/>
      <c r="JF30" s="214"/>
      <c r="JG30" s="214"/>
      <c r="JH30" s="214"/>
      <c r="JI30" s="214"/>
      <c r="JJ30" s="214"/>
      <c r="JK30" s="214"/>
      <c r="JL30" s="214"/>
      <c r="JM30" s="214"/>
      <c r="JN30" s="214"/>
      <c r="JO30" s="214"/>
      <c r="JP30" s="214"/>
      <c r="JQ30" s="214"/>
      <c r="JR30" s="214"/>
      <c r="JS30" s="214"/>
      <c r="JT30" s="214"/>
      <c r="JU30" s="214"/>
      <c r="JV30" s="214"/>
      <c r="JW30" s="214"/>
      <c r="JX30" s="214"/>
      <c r="JY30" s="214"/>
      <c r="JZ30" s="214"/>
      <c r="KA30" s="214"/>
      <c r="KB30" s="214"/>
      <c r="KC30" s="214"/>
      <c r="KD30" s="214"/>
      <c r="KE30" s="214"/>
      <c r="KF30" s="214"/>
      <c r="KG30" s="214"/>
      <c r="KH30" s="214"/>
      <c r="KI30" s="214"/>
      <c r="KJ30" s="214"/>
      <c r="KK30" s="214"/>
      <c r="KL30" s="214"/>
      <c r="KM30" s="214"/>
      <c r="KN30" s="214"/>
      <c r="KO30" s="214"/>
      <c r="KP30" s="214"/>
      <c r="KQ30" s="214"/>
      <c r="KR30" s="214"/>
      <c r="KS30" s="214"/>
      <c r="KT30" s="214"/>
      <c r="KU30" s="214"/>
      <c r="KV30" s="214"/>
      <c r="KW30" s="214"/>
      <c r="KX30" s="214"/>
      <c r="KY30" s="214"/>
      <c r="KZ30" s="214"/>
      <c r="LA30" s="214"/>
      <c r="LB30" s="214"/>
      <c r="LC30" s="214"/>
      <c r="LD30" s="214"/>
      <c r="LE30" s="214"/>
      <c r="LF30" s="214"/>
      <c r="LG30" s="214"/>
      <c r="LH30" s="214"/>
      <c r="LI30" s="214"/>
      <c r="LJ30" s="214"/>
      <c r="LK30" s="214"/>
      <c r="LL30" s="214"/>
      <c r="LM30" s="214"/>
      <c r="LN30" s="214"/>
      <c r="LO30" s="214"/>
      <c r="LP30" s="214"/>
      <c r="LQ30" s="214"/>
      <c r="LR30" s="214"/>
      <c r="LS30" s="214"/>
      <c r="LT30" s="214"/>
      <c r="LU30" s="214"/>
      <c r="LV30" s="214"/>
      <c r="LW30" s="214"/>
      <c r="LX30" s="214"/>
      <c r="LY30" s="214"/>
      <c r="LZ30" s="214"/>
      <c r="MA30" s="214"/>
      <c r="MB30" s="214"/>
      <c r="MC30" s="214"/>
      <c r="MD30" s="214"/>
      <c r="ME30" s="214"/>
      <c r="MF30" s="214"/>
      <c r="MG30" s="214"/>
      <c r="MH30" s="214"/>
      <c r="MI30" s="214"/>
      <c r="MJ30" s="214"/>
      <c r="MK30" s="214"/>
      <c r="ML30" s="214"/>
      <c r="MM30" s="214"/>
      <c r="MN30" s="214"/>
      <c r="MO30" s="214"/>
      <c r="MP30" s="214"/>
      <c r="MQ30" s="214"/>
      <c r="MR30" s="214"/>
      <c r="MS30" s="214"/>
      <c r="MT30" s="214"/>
      <c r="MU30" s="214"/>
      <c r="MV30" s="214"/>
      <c r="MW30" s="214"/>
      <c r="MX30" s="214"/>
      <c r="MY30" s="214"/>
      <c r="MZ30" s="214"/>
      <c r="NA30" s="214"/>
      <c r="NB30" s="214"/>
      <c r="NC30" s="214"/>
      <c r="ND30" s="214"/>
      <c r="NE30" s="214"/>
      <c r="NF30" s="214"/>
      <c r="NG30" s="214"/>
      <c r="NH30" s="214"/>
      <c r="NI30" s="214"/>
      <c r="NJ30" s="214"/>
      <c r="NK30" s="214"/>
      <c r="NL30" s="214"/>
      <c r="NM30" s="214"/>
      <c r="NN30" s="214"/>
      <c r="NO30" s="214"/>
      <c r="NP30" s="214"/>
      <c r="NQ30" s="214"/>
      <c r="NR30" s="214"/>
      <c r="NS30" s="214"/>
      <c r="NT30" s="214"/>
      <c r="NU30" s="214"/>
      <c r="NV30" s="214"/>
      <c r="NW30" s="214"/>
      <c r="NX30" s="214"/>
      <c r="NY30" s="214"/>
      <c r="NZ30" s="214"/>
      <c r="OA30" s="214"/>
      <c r="OB30" s="214"/>
      <c r="OC30" s="214"/>
      <c r="OD30" s="214"/>
      <c r="OE30" s="214"/>
      <c r="OF30" s="214"/>
      <c r="OG30" s="214"/>
      <c r="OH30" s="214"/>
      <c r="OI30" s="214"/>
      <c r="OJ30" s="214"/>
      <c r="OK30" s="214"/>
      <c r="OL30" s="214"/>
      <c r="OM30" s="214"/>
      <c r="ON30" s="214"/>
      <c r="OO30" s="214"/>
      <c r="OP30" s="214"/>
      <c r="OQ30" s="214"/>
      <c r="OR30" s="214"/>
      <c r="OS30" s="214"/>
      <c r="OT30" s="214"/>
      <c r="OU30" s="214"/>
      <c r="OV30" s="214"/>
      <c r="OW30" s="214"/>
      <c r="OX30" s="214"/>
      <c r="OY30" s="214"/>
      <c r="OZ30" s="214"/>
      <c r="PA30" s="214"/>
      <c r="PB30" s="214"/>
      <c r="PC30" s="214"/>
      <c r="PD30" s="214"/>
      <c r="PE30" s="214"/>
      <c r="PF30" s="214"/>
      <c r="PG30" s="214"/>
      <c r="PH30" s="214"/>
      <c r="PI30" s="214"/>
      <c r="PJ30" s="214"/>
      <c r="PK30" s="214"/>
      <c r="PL30" s="214"/>
      <c r="PM30" s="214"/>
      <c r="PN30" s="214"/>
      <c r="PO30" s="214"/>
      <c r="PP30" s="214"/>
      <c r="PQ30" s="214"/>
      <c r="PR30" s="214"/>
      <c r="PS30" s="214"/>
      <c r="PT30" s="214"/>
      <c r="PU30" s="214"/>
      <c r="PV30" s="214"/>
      <c r="PW30" s="214"/>
      <c r="PX30" s="214"/>
      <c r="PY30" s="214"/>
      <c r="PZ30" s="214"/>
      <c r="QA30" s="214"/>
      <c r="QB30" s="214"/>
      <c r="QC30" s="214"/>
      <c r="QD30" s="214"/>
      <c r="QE30" s="214"/>
      <c r="QF30" s="214"/>
      <c r="QG30" s="214"/>
      <c r="QH30" s="214"/>
      <c r="QI30" s="214"/>
      <c r="QJ30" s="214"/>
      <c r="QK30" s="214"/>
      <c r="QL30" s="214"/>
      <c r="QM30" s="214"/>
      <c r="QN30" s="214"/>
      <c r="QO30" s="214"/>
      <c r="QP30" s="214"/>
      <c r="QQ30" s="214"/>
      <c r="QR30" s="214"/>
      <c r="QS30" s="214"/>
      <c r="QT30" s="214"/>
      <c r="QU30" s="214"/>
      <c r="QV30" s="214"/>
      <c r="QW30" s="214"/>
      <c r="QX30" s="214"/>
      <c r="QY30" s="214"/>
      <c r="QZ30" s="214"/>
      <c r="RA30" s="214"/>
      <c r="RB30" s="214"/>
      <c r="RC30" s="214"/>
      <c r="RD30" s="214"/>
      <c r="RE30" s="214"/>
      <c r="RF30" s="214"/>
      <c r="RG30" s="214"/>
      <c r="RH30" s="214"/>
      <c r="RI30" s="214"/>
      <c r="RJ30" s="214"/>
      <c r="RK30" s="214"/>
      <c r="RL30" s="214"/>
      <c r="RM30" s="214"/>
      <c r="RN30" s="214"/>
      <c r="RO30" s="214"/>
      <c r="RP30" s="214"/>
      <c r="RQ30" s="214"/>
      <c r="RR30" s="214"/>
      <c r="RS30" s="214"/>
      <c r="RT30" s="214"/>
      <c r="RU30" s="214"/>
      <c r="RV30" s="214"/>
      <c r="RW30" s="214"/>
      <c r="RX30" s="214"/>
      <c r="RY30" s="214"/>
      <c r="RZ30" s="214"/>
      <c r="SA30" s="214"/>
      <c r="SB30" s="214"/>
      <c r="SC30" s="214"/>
      <c r="SD30" s="214"/>
      <c r="SE30" s="214"/>
      <c r="SF30" s="214"/>
      <c r="SG30" s="214"/>
      <c r="SH30" s="214"/>
      <c r="SI30" s="214"/>
      <c r="SJ30" s="214"/>
      <c r="SK30" s="214"/>
      <c r="SL30" s="214"/>
      <c r="SM30" s="214"/>
      <c r="SN30" s="214"/>
      <c r="SO30" s="214"/>
      <c r="SP30" s="214"/>
      <c r="SQ30" s="214"/>
      <c r="SR30" s="214"/>
      <c r="SS30" s="214"/>
      <c r="ST30" s="214"/>
      <c r="SU30" s="214"/>
      <c r="SV30" s="214"/>
      <c r="SW30" s="214"/>
      <c r="SX30" s="214"/>
      <c r="SY30" s="214"/>
      <c r="SZ30" s="214"/>
      <c r="TA30" s="214"/>
      <c r="TB30" s="214"/>
      <c r="TC30" s="214"/>
      <c r="TD30" s="214"/>
      <c r="TE30" s="214"/>
      <c r="TF30" s="214"/>
      <c r="TG30" s="214"/>
      <c r="TH30" s="214"/>
      <c r="TI30" s="214"/>
      <c r="TJ30" s="214"/>
      <c r="TK30" s="214"/>
      <c r="TL30" s="214"/>
      <c r="TM30" s="214"/>
      <c r="TN30" s="214"/>
      <c r="TO30" s="214"/>
      <c r="TP30" s="214"/>
      <c r="TQ30" s="214"/>
      <c r="TR30" s="214"/>
      <c r="TS30" s="214"/>
      <c r="TT30" s="214"/>
      <c r="TU30" s="214"/>
      <c r="TV30" s="214"/>
      <c r="TW30" s="214"/>
      <c r="TX30" s="214"/>
      <c r="TY30" s="214"/>
      <c r="TZ30" s="214"/>
      <c r="UA30" s="214"/>
      <c r="UB30" s="214"/>
      <c r="UC30" s="214"/>
      <c r="UD30" s="214"/>
      <c r="UE30" s="214"/>
      <c r="UF30" s="214"/>
      <c r="UG30" s="214"/>
      <c r="UH30" s="214"/>
      <c r="UI30" s="214"/>
      <c r="UJ30" s="214"/>
      <c r="UK30" s="214"/>
      <c r="UL30" s="214"/>
      <c r="UM30" s="214"/>
      <c r="UN30" s="214"/>
      <c r="UO30" s="214"/>
      <c r="UP30" s="214"/>
      <c r="UQ30" s="214"/>
      <c r="UR30" s="214"/>
      <c r="US30" s="214"/>
      <c r="UT30" s="214"/>
      <c r="UU30" s="214"/>
      <c r="UV30" s="214"/>
      <c r="UW30" s="214"/>
      <c r="UX30" s="214"/>
      <c r="UY30" s="214"/>
      <c r="UZ30" s="214"/>
      <c r="VA30" s="214"/>
      <c r="VB30" s="214"/>
      <c r="VC30" s="214"/>
      <c r="VD30" s="214"/>
      <c r="VE30" s="214"/>
      <c r="VF30" s="214"/>
      <c r="VG30" s="214"/>
      <c r="VH30" s="214"/>
      <c r="VI30" s="214"/>
      <c r="VJ30" s="214"/>
      <c r="VK30" s="214"/>
      <c r="VL30" s="214"/>
      <c r="VM30" s="214"/>
      <c r="VN30" s="214"/>
      <c r="VO30" s="214"/>
      <c r="VP30" s="214"/>
      <c r="VQ30" s="214"/>
      <c r="VR30" s="214"/>
      <c r="VS30" s="214"/>
      <c r="VT30" s="214"/>
      <c r="VU30" s="214"/>
      <c r="VV30" s="214"/>
      <c r="VW30" s="214"/>
      <c r="VX30" s="214"/>
      <c r="VY30" s="214"/>
      <c r="VZ30" s="214"/>
      <c r="WA30" s="214"/>
      <c r="WB30" s="214"/>
      <c r="WC30" s="214"/>
      <c r="WD30" s="214"/>
      <c r="WE30" s="214"/>
      <c r="WF30" s="214"/>
      <c r="WG30" s="214"/>
      <c r="WH30" s="214"/>
      <c r="WI30" s="214"/>
      <c r="WJ30" s="214"/>
      <c r="WK30" s="214"/>
      <c r="WL30" s="214"/>
      <c r="WM30" s="214"/>
      <c r="WN30" s="214"/>
      <c r="WO30" s="214"/>
      <c r="WP30" s="214"/>
      <c r="WQ30" s="214"/>
      <c r="WR30" s="214"/>
      <c r="WS30" s="214"/>
      <c r="WT30" s="214"/>
      <c r="WU30" s="214"/>
      <c r="WV30" s="214"/>
      <c r="WW30" s="214"/>
      <c r="WX30" s="214"/>
      <c r="WY30" s="214"/>
      <c r="WZ30" s="214"/>
      <c r="XA30" s="214"/>
      <c r="XB30" s="214"/>
      <c r="XC30" s="214"/>
      <c r="XD30" s="214"/>
      <c r="XE30" s="214"/>
      <c r="XF30" s="214"/>
      <c r="XG30" s="214"/>
      <c r="XH30" s="214"/>
      <c r="XI30" s="214"/>
      <c r="XJ30" s="214"/>
      <c r="XK30" s="214"/>
      <c r="XL30" s="214"/>
      <c r="XM30" s="214"/>
      <c r="XN30" s="214"/>
      <c r="XO30" s="214"/>
      <c r="XP30" s="214"/>
      <c r="XQ30" s="214"/>
      <c r="XR30" s="214"/>
      <c r="XS30" s="214"/>
      <c r="XT30" s="214"/>
      <c r="XU30" s="214"/>
      <c r="XV30" s="214"/>
      <c r="XW30" s="214"/>
      <c r="XX30" s="214"/>
      <c r="XY30" s="214"/>
      <c r="XZ30" s="214"/>
      <c r="YA30" s="214"/>
      <c r="YB30" s="214"/>
      <c r="YC30" s="214"/>
      <c r="YD30" s="214"/>
      <c r="YE30" s="214"/>
      <c r="YF30" s="214"/>
      <c r="YG30" s="214"/>
      <c r="YH30" s="214"/>
      <c r="YI30" s="214"/>
      <c r="YJ30" s="214"/>
      <c r="YK30" s="214"/>
      <c r="YL30" s="214"/>
      <c r="YM30" s="214"/>
      <c r="YN30" s="214"/>
      <c r="YO30" s="214"/>
      <c r="YP30" s="214"/>
      <c r="YQ30" s="214"/>
      <c r="YR30" s="214"/>
      <c r="YS30" s="214"/>
      <c r="YT30" s="214"/>
      <c r="YU30" s="214"/>
      <c r="YV30" s="214"/>
      <c r="YW30" s="214"/>
      <c r="YX30" s="214"/>
      <c r="YY30" s="214"/>
      <c r="YZ30" s="214"/>
      <c r="ZA30" s="214"/>
      <c r="ZB30" s="214"/>
      <c r="ZC30" s="214"/>
      <c r="ZD30" s="214"/>
      <c r="ZE30" s="214"/>
      <c r="ZF30" s="214"/>
      <c r="ZG30" s="214"/>
      <c r="ZH30" s="214"/>
      <c r="ZI30" s="214"/>
      <c r="ZJ30" s="214"/>
      <c r="ZK30" s="214"/>
      <c r="ZL30" s="214"/>
      <c r="ZM30" s="214"/>
      <c r="ZN30" s="214"/>
      <c r="ZO30" s="214"/>
      <c r="ZP30" s="214"/>
      <c r="ZQ30" s="214"/>
      <c r="ZR30" s="214"/>
      <c r="ZS30" s="214"/>
      <c r="ZT30" s="214"/>
      <c r="ZU30" s="214"/>
      <c r="ZV30" s="214"/>
      <c r="ZW30" s="214"/>
      <c r="ZX30" s="214"/>
      <c r="ZY30" s="214"/>
      <c r="ZZ30" s="214"/>
      <c r="AAA30" s="214"/>
      <c r="AAB30" s="214"/>
      <c r="AAC30" s="214"/>
      <c r="AAD30" s="214"/>
      <c r="AAE30" s="214"/>
      <c r="AAF30" s="214"/>
      <c r="AAG30" s="214"/>
      <c r="AAH30" s="214"/>
      <c r="AAI30" s="214"/>
      <c r="AAJ30" s="214"/>
      <c r="AAK30" s="214"/>
      <c r="AAL30" s="214"/>
      <c r="AAM30" s="214"/>
      <c r="AAN30" s="214"/>
      <c r="AAO30" s="214"/>
      <c r="AAP30" s="214"/>
      <c r="AAQ30" s="214"/>
      <c r="AAR30" s="214"/>
      <c r="AAS30" s="214"/>
      <c r="AAT30" s="214"/>
      <c r="AAU30" s="214"/>
      <c r="AAV30" s="214"/>
      <c r="AAW30" s="214"/>
      <c r="AAX30" s="214"/>
      <c r="AAY30" s="214"/>
      <c r="AAZ30" s="214"/>
      <c r="ABA30" s="214"/>
      <c r="ABB30" s="214"/>
      <c r="ABC30" s="214"/>
      <c r="ABD30" s="214"/>
      <c r="ABE30" s="214"/>
      <c r="ABF30" s="214"/>
      <c r="ABG30" s="214"/>
      <c r="ABH30" s="214"/>
      <c r="ABI30" s="214"/>
      <c r="ABJ30" s="214"/>
      <c r="ABK30" s="214"/>
      <c r="ABL30" s="214"/>
      <c r="ABM30" s="214"/>
      <c r="ABN30" s="214"/>
      <c r="ABO30" s="214"/>
      <c r="ABP30" s="214"/>
      <c r="ABQ30" s="214"/>
      <c r="ABR30" s="214"/>
      <c r="ABS30" s="214"/>
      <c r="ABT30" s="214"/>
      <c r="ABU30" s="214"/>
      <c r="ABV30" s="214"/>
      <c r="ABW30" s="214"/>
      <c r="ABX30" s="214"/>
      <c r="ABY30" s="214"/>
      <c r="ABZ30" s="214"/>
      <c r="ACA30" s="214"/>
      <c r="ACB30" s="214"/>
      <c r="ACC30" s="214"/>
      <c r="ACD30" s="214"/>
      <c r="ACE30" s="214"/>
      <c r="ACF30" s="214"/>
      <c r="ACG30" s="214"/>
      <c r="ACH30" s="214"/>
      <c r="ACI30" s="214"/>
      <c r="ACJ30" s="214"/>
      <c r="ACK30" s="214"/>
      <c r="ACL30" s="214"/>
      <c r="ACM30" s="214"/>
      <c r="ACN30" s="214"/>
      <c r="ACO30" s="214"/>
      <c r="ACP30" s="214"/>
      <c r="ACQ30" s="214"/>
      <c r="ACR30" s="214"/>
      <c r="ACS30" s="214"/>
      <c r="ACT30" s="214"/>
      <c r="ACU30" s="214"/>
      <c r="ACV30" s="214"/>
      <c r="ACW30" s="214"/>
      <c r="ACX30" s="214"/>
      <c r="ACY30" s="214"/>
      <c r="ACZ30" s="214"/>
      <c r="ADA30" s="214"/>
      <c r="ADB30" s="214"/>
      <c r="ADC30" s="214"/>
      <c r="ADD30" s="214"/>
      <c r="ADE30" s="214"/>
      <c r="ADF30" s="214"/>
      <c r="ADG30" s="214"/>
      <c r="ADH30" s="214"/>
      <c r="ADI30" s="214"/>
      <c r="ADJ30" s="214"/>
      <c r="ADK30" s="214"/>
      <c r="ADL30" s="214"/>
      <c r="ADM30" s="214"/>
      <c r="ADN30" s="214"/>
      <c r="ADO30" s="214"/>
      <c r="ADP30" s="214"/>
      <c r="ADQ30" s="214"/>
      <c r="ADR30" s="214"/>
      <c r="ADS30" s="214"/>
      <c r="ADT30" s="214"/>
      <c r="ADU30" s="214"/>
      <c r="ADV30" s="214"/>
      <c r="ADW30" s="214"/>
      <c r="ADX30" s="214"/>
      <c r="ADY30" s="214"/>
      <c r="ADZ30" s="214"/>
      <c r="AEA30" s="214"/>
      <c r="AEB30" s="214"/>
      <c r="AEC30" s="214"/>
      <c r="AED30" s="214"/>
      <c r="AEE30" s="214"/>
      <c r="AEF30" s="214"/>
      <c r="AEG30" s="214"/>
      <c r="AEH30" s="214"/>
      <c r="AEI30" s="214"/>
      <c r="AEJ30" s="214"/>
      <c r="AEK30" s="214"/>
      <c r="AEL30" s="214"/>
      <c r="AEM30" s="214"/>
      <c r="AEN30" s="214"/>
      <c r="AEO30" s="214"/>
      <c r="AEP30" s="214"/>
      <c r="AEQ30" s="214"/>
      <c r="AER30" s="214"/>
      <c r="AES30" s="214"/>
      <c r="AET30" s="214"/>
      <c r="AEU30" s="214"/>
      <c r="AEV30" s="214"/>
      <c r="AEW30" s="214"/>
      <c r="AEX30" s="214"/>
      <c r="AEY30" s="214"/>
      <c r="AEZ30" s="214"/>
      <c r="AFA30" s="214"/>
      <c r="AFB30" s="214"/>
      <c r="AFC30" s="214"/>
      <c r="AFD30" s="214"/>
      <c r="AFE30" s="214"/>
      <c r="AFF30" s="214"/>
      <c r="AFG30" s="214"/>
      <c r="AFH30" s="214"/>
      <c r="AFI30" s="214"/>
      <c r="AFJ30" s="214"/>
      <c r="AFK30" s="214"/>
      <c r="AFL30" s="214"/>
      <c r="AFM30" s="214"/>
      <c r="AFN30" s="214"/>
      <c r="AFO30" s="214"/>
      <c r="AFP30" s="214"/>
      <c r="AFQ30" s="214"/>
      <c r="AFR30" s="214"/>
      <c r="AFS30" s="214"/>
      <c r="AFT30" s="214"/>
      <c r="AFU30" s="214"/>
      <c r="AFV30" s="214"/>
      <c r="AFW30" s="214"/>
      <c r="AFX30" s="214"/>
      <c r="AFY30" s="214"/>
      <c r="AFZ30" s="214"/>
      <c r="AGA30" s="214"/>
      <c r="AGB30" s="214"/>
      <c r="AGC30" s="214"/>
      <c r="AGD30" s="214"/>
      <c r="AGE30" s="214"/>
      <c r="AGF30" s="214"/>
      <c r="AGG30" s="214"/>
      <c r="AGH30" s="214"/>
      <c r="AGI30" s="214"/>
      <c r="AGJ30" s="214"/>
      <c r="AGK30" s="214"/>
      <c r="AGL30" s="214"/>
      <c r="AGM30" s="214"/>
      <c r="AGN30" s="214"/>
      <c r="AGO30" s="214"/>
      <c r="AGP30" s="214"/>
      <c r="AGQ30" s="214"/>
      <c r="AGR30" s="214"/>
      <c r="AGS30" s="214"/>
      <c r="AGT30" s="214"/>
      <c r="AGU30" s="214"/>
      <c r="AGV30" s="214"/>
      <c r="AGW30" s="214"/>
      <c r="AGX30" s="214"/>
      <c r="AGY30" s="214"/>
      <c r="AGZ30" s="214"/>
      <c r="AHA30" s="214"/>
      <c r="AHB30" s="214"/>
      <c r="AHC30" s="214"/>
      <c r="AHD30" s="214"/>
      <c r="AHE30" s="214"/>
      <c r="AHF30" s="214"/>
      <c r="AHG30" s="214"/>
      <c r="AHH30" s="214"/>
      <c r="AHI30" s="214"/>
      <c r="AHJ30" s="214"/>
      <c r="AHK30" s="214"/>
      <c r="AHL30" s="214"/>
      <c r="AHM30" s="214"/>
      <c r="AHN30" s="214"/>
      <c r="AHO30" s="214"/>
      <c r="AHP30" s="214"/>
      <c r="AHQ30" s="214"/>
      <c r="AHR30" s="214"/>
      <c r="AHS30" s="214"/>
      <c r="AHT30" s="214"/>
      <c r="AHU30" s="214"/>
      <c r="AHV30" s="214"/>
      <c r="AHW30" s="214"/>
      <c r="AHX30" s="214"/>
      <c r="AHY30" s="214"/>
      <c r="AHZ30" s="214"/>
      <c r="AIA30" s="214"/>
      <c r="AIB30" s="214"/>
      <c r="AIC30" s="214"/>
      <c r="AID30" s="214"/>
      <c r="AIE30" s="214"/>
      <c r="AIF30" s="214"/>
      <c r="AIG30" s="214"/>
      <c r="AIH30" s="214"/>
      <c r="AII30" s="214"/>
      <c r="AIJ30" s="214"/>
      <c r="AIK30" s="214"/>
      <c r="AIL30" s="214"/>
      <c r="AIM30" s="214"/>
      <c r="AIN30" s="214"/>
      <c r="AIO30" s="214"/>
      <c r="AIP30" s="214"/>
      <c r="AIQ30" s="214"/>
      <c r="AIR30" s="214"/>
      <c r="AIS30" s="214"/>
      <c r="AIT30" s="214"/>
      <c r="AIU30" s="214"/>
      <c r="AIV30" s="214"/>
      <c r="AIW30" s="214"/>
      <c r="AIX30" s="214"/>
      <c r="AIY30" s="214"/>
      <c r="AIZ30" s="214"/>
      <c r="AJA30" s="214"/>
      <c r="AJB30" s="214"/>
      <c r="AJC30" s="214"/>
      <c r="AJD30" s="214"/>
      <c r="AJE30" s="214"/>
      <c r="AJF30" s="214"/>
      <c r="AJG30" s="214"/>
      <c r="AJH30" s="214"/>
      <c r="AJI30" s="214"/>
      <c r="AJJ30" s="214"/>
      <c r="AJK30" s="214"/>
      <c r="AJL30" s="214"/>
      <c r="AJM30" s="214"/>
      <c r="AJN30" s="214"/>
      <c r="AJO30" s="214"/>
      <c r="AJP30" s="214"/>
      <c r="AJQ30" s="214"/>
      <c r="AJR30" s="214"/>
      <c r="AJS30" s="214"/>
      <c r="AJT30" s="214"/>
      <c r="AJU30" s="214"/>
      <c r="AJV30" s="214"/>
      <c r="AJW30" s="214"/>
      <c r="AJX30" s="214"/>
      <c r="AJY30" s="214"/>
      <c r="AJZ30" s="214"/>
      <c r="AKA30" s="214"/>
      <c r="AKB30" s="214"/>
      <c r="AKC30" s="214"/>
      <c r="AKD30" s="214"/>
      <c r="AKE30" s="214"/>
      <c r="AKF30" s="214"/>
      <c r="AKG30" s="214"/>
      <c r="AKH30" s="214"/>
      <c r="AKI30" s="214"/>
      <c r="AKJ30" s="214"/>
      <c r="AKK30" s="214"/>
      <c r="AKL30" s="214"/>
      <c r="AKM30" s="214"/>
      <c r="AKN30" s="214"/>
      <c r="AKO30" s="214"/>
      <c r="AKP30" s="214"/>
      <c r="AKQ30" s="214"/>
      <c r="AKR30" s="214"/>
      <c r="AKS30" s="214"/>
      <c r="AKT30" s="214"/>
      <c r="AKU30" s="214"/>
      <c r="AKV30" s="214"/>
      <c r="AKW30" s="214"/>
      <c r="AKX30" s="214"/>
      <c r="AKY30" s="214"/>
      <c r="AKZ30" s="214"/>
      <c r="ALA30" s="214"/>
      <c r="ALB30" s="214"/>
      <c r="ALC30" s="214"/>
      <c r="ALD30" s="214"/>
      <c r="ALE30" s="214"/>
      <c r="ALF30" s="214"/>
      <c r="ALG30" s="214"/>
      <c r="ALH30" s="214"/>
      <c r="ALI30" s="214"/>
      <c r="ALJ30" s="214"/>
      <c r="ALK30" s="214"/>
      <c r="ALL30" s="214"/>
      <c r="ALM30" s="214"/>
      <c r="ALN30" s="214"/>
      <c r="ALO30" s="214"/>
      <c r="ALP30" s="214"/>
      <c r="ALQ30" s="214"/>
      <c r="ALR30" s="214"/>
      <c r="ALS30" s="214"/>
      <c r="ALT30" s="214"/>
      <c r="ALU30" s="214"/>
      <c r="ALV30" s="214"/>
      <c r="ALW30" s="214"/>
      <c r="ALX30" s="214"/>
      <c r="ALY30" s="214"/>
      <c r="ALZ30" s="214"/>
      <c r="AMA30" s="214"/>
      <c r="AMB30" s="214"/>
      <c r="AMC30" s="214"/>
      <c r="AMD30" s="214"/>
      <c r="AME30" s="214"/>
      <c r="AMF30" s="214"/>
      <c r="AMG30" s="214"/>
      <c r="AMH30" s="214"/>
      <c r="AMI30" s="214"/>
      <c r="AMJ30" s="214"/>
      <c r="AMK30" s="214"/>
      <c r="AML30" s="214"/>
      <c r="AMM30" s="214"/>
      <c r="AMN30" s="214"/>
      <c r="AMO30" s="214"/>
      <c r="AMP30" s="214"/>
      <c r="AMQ30" s="214"/>
      <c r="AMR30" s="214"/>
      <c r="AMS30" s="214"/>
      <c r="AMT30" s="214"/>
      <c r="AMU30" s="214"/>
      <c r="AMV30" s="214"/>
      <c r="AMW30" s="214"/>
      <c r="AMX30" s="214"/>
      <c r="AMY30" s="214"/>
      <c r="AMZ30" s="214"/>
      <c r="ANA30" s="214"/>
      <c r="ANB30" s="214"/>
      <c r="ANC30" s="214"/>
      <c r="AND30" s="214"/>
      <c r="ANE30" s="214"/>
      <c r="ANF30" s="214"/>
      <c r="ANG30" s="214"/>
      <c r="ANH30" s="214"/>
      <c r="ANI30" s="214"/>
      <c r="ANJ30" s="214"/>
      <c r="ANK30" s="214"/>
      <c r="ANL30" s="214"/>
      <c r="ANM30" s="214"/>
      <c r="ANN30" s="214"/>
      <c r="ANO30" s="214"/>
      <c r="ANP30" s="214"/>
      <c r="ANQ30" s="214"/>
      <c r="ANR30" s="214"/>
      <c r="ANS30" s="214"/>
      <c r="ANT30" s="214"/>
      <c r="ANU30" s="214"/>
      <c r="ANV30" s="214"/>
      <c r="ANW30" s="214"/>
      <c r="ANX30" s="214"/>
      <c r="ANY30" s="214"/>
      <c r="ANZ30" s="214"/>
      <c r="AOA30" s="214"/>
      <c r="AOB30" s="214"/>
      <c r="AOC30" s="214"/>
      <c r="AOD30" s="214"/>
      <c r="AOE30" s="214"/>
      <c r="AOF30" s="214"/>
      <c r="AOG30" s="214"/>
      <c r="AOH30" s="214"/>
      <c r="AOI30" s="214"/>
      <c r="AOJ30" s="214"/>
      <c r="AOK30" s="214"/>
      <c r="AOL30" s="214"/>
      <c r="AOM30" s="214"/>
      <c r="AON30" s="214"/>
      <c r="AOO30" s="214"/>
      <c r="AOP30" s="214"/>
      <c r="AOQ30" s="214"/>
      <c r="AOR30" s="214"/>
      <c r="AOS30" s="214"/>
      <c r="AOT30" s="214"/>
      <c r="AOU30" s="214"/>
      <c r="AOV30" s="214"/>
      <c r="AOW30" s="214"/>
      <c r="AOX30" s="214"/>
      <c r="AOY30" s="214"/>
      <c r="AOZ30" s="214"/>
      <c r="APA30" s="214"/>
      <c r="APB30" s="214"/>
      <c r="APC30" s="214"/>
      <c r="APD30" s="214"/>
      <c r="APE30" s="214"/>
      <c r="APF30" s="214"/>
      <c r="APG30" s="214"/>
      <c r="APH30" s="214"/>
      <c r="API30" s="214"/>
      <c r="APJ30" s="214"/>
      <c r="APK30" s="214"/>
      <c r="APL30" s="214"/>
      <c r="APM30" s="214"/>
      <c r="APN30" s="214"/>
      <c r="APO30" s="214"/>
      <c r="APP30" s="214"/>
      <c r="APQ30" s="214"/>
      <c r="APR30" s="214"/>
      <c r="APS30" s="214"/>
      <c r="APT30" s="214"/>
      <c r="APU30" s="214"/>
      <c r="APV30" s="214"/>
      <c r="APW30" s="214"/>
      <c r="APX30" s="214"/>
      <c r="APY30" s="214"/>
      <c r="APZ30" s="214"/>
      <c r="AQA30" s="214"/>
      <c r="AQB30" s="214"/>
      <c r="AQC30" s="214"/>
      <c r="AQD30" s="214"/>
      <c r="AQE30" s="214"/>
      <c r="AQF30" s="214"/>
      <c r="AQG30" s="214"/>
      <c r="AQH30" s="214"/>
      <c r="AQI30" s="214"/>
      <c r="AQJ30" s="214"/>
      <c r="AQK30" s="214"/>
      <c r="AQL30" s="214"/>
      <c r="AQM30" s="214"/>
      <c r="AQN30" s="214"/>
      <c r="AQO30" s="214"/>
      <c r="AQP30" s="214"/>
      <c r="AQQ30" s="214"/>
      <c r="AQR30" s="214"/>
      <c r="AQS30" s="214"/>
      <c r="AQT30" s="214"/>
      <c r="AQU30" s="214"/>
      <c r="AQV30" s="214"/>
      <c r="AQW30" s="214"/>
      <c r="AQX30" s="214"/>
      <c r="AQY30" s="214"/>
      <c r="AQZ30" s="214"/>
      <c r="ARA30" s="214"/>
      <c r="ARB30" s="214"/>
      <c r="ARC30" s="214"/>
      <c r="ARD30" s="214"/>
      <c r="ARE30" s="214"/>
      <c r="ARF30" s="214"/>
      <c r="ARG30" s="214"/>
      <c r="ARH30" s="214"/>
      <c r="ARI30" s="214"/>
      <c r="ARJ30" s="214"/>
      <c r="ARK30" s="214"/>
      <c r="ARL30" s="214"/>
      <c r="ARM30" s="214"/>
      <c r="ARN30" s="214"/>
      <c r="ARO30" s="214"/>
      <c r="ARP30" s="214"/>
      <c r="ARQ30" s="214"/>
      <c r="ARR30" s="214"/>
      <c r="ARS30" s="214"/>
      <c r="ART30" s="214"/>
      <c r="ARU30" s="214"/>
      <c r="ARV30" s="214"/>
      <c r="ARW30" s="214"/>
      <c r="ARX30" s="214"/>
      <c r="ARY30" s="214"/>
      <c r="ARZ30" s="214"/>
      <c r="ASA30" s="214"/>
      <c r="ASB30" s="214"/>
      <c r="ASC30" s="214"/>
      <c r="ASD30" s="214"/>
      <c r="ASE30" s="214"/>
      <c r="ASF30" s="214"/>
      <c r="ASG30" s="214"/>
      <c r="ASH30" s="214"/>
      <c r="ASI30" s="214"/>
      <c r="ASJ30" s="214"/>
      <c r="ASK30" s="214"/>
      <c r="ASL30" s="214"/>
      <c r="ASM30" s="214"/>
      <c r="ASN30" s="214"/>
      <c r="ASO30" s="214"/>
      <c r="ASP30" s="214"/>
      <c r="ASQ30" s="214"/>
      <c r="ASR30" s="214"/>
      <c r="ASS30" s="214"/>
      <c r="AST30" s="214"/>
      <c r="ASU30" s="214"/>
      <c r="ASV30" s="214"/>
      <c r="ASW30" s="214"/>
      <c r="ASX30" s="214"/>
      <c r="ASY30" s="214"/>
      <c r="ASZ30" s="214"/>
      <c r="ATA30" s="214"/>
      <c r="ATB30" s="214"/>
      <c r="ATC30" s="214"/>
      <c r="ATD30" s="214"/>
      <c r="ATE30" s="214"/>
      <c r="ATF30" s="214"/>
      <c r="ATG30" s="214"/>
      <c r="ATH30" s="214"/>
      <c r="ATI30" s="214"/>
      <c r="ATJ30" s="214"/>
      <c r="ATK30" s="214"/>
      <c r="ATL30" s="214"/>
      <c r="ATM30" s="214"/>
      <c r="ATN30" s="214"/>
      <c r="ATO30" s="214"/>
      <c r="ATP30" s="214"/>
      <c r="ATQ30" s="214"/>
      <c r="ATR30" s="214"/>
      <c r="ATS30" s="214"/>
      <c r="ATT30" s="214"/>
      <c r="ATU30" s="214"/>
      <c r="ATV30" s="214"/>
      <c r="ATW30" s="214"/>
      <c r="ATX30" s="214"/>
      <c r="ATY30" s="214"/>
      <c r="ATZ30" s="214"/>
      <c r="AUA30" s="214"/>
      <c r="AUB30" s="214"/>
      <c r="AUC30" s="214"/>
      <c r="AUD30" s="214"/>
      <c r="AUE30" s="214"/>
      <c r="AUF30" s="214"/>
      <c r="AUG30" s="214"/>
      <c r="AUH30" s="214"/>
      <c r="AUI30" s="214"/>
      <c r="AUJ30" s="214"/>
      <c r="AUK30" s="214"/>
      <c r="AUL30" s="214"/>
      <c r="AUM30" s="214"/>
      <c r="AUN30" s="214"/>
      <c r="AUO30" s="214"/>
      <c r="AUP30" s="214"/>
      <c r="AUQ30" s="214"/>
      <c r="AUR30" s="214"/>
      <c r="AUS30" s="214"/>
      <c r="AUT30" s="214"/>
      <c r="AUU30" s="214"/>
      <c r="AUV30" s="214"/>
      <c r="AUW30" s="214"/>
      <c r="AUX30" s="214"/>
      <c r="AUY30" s="214"/>
      <c r="AUZ30" s="214"/>
      <c r="AVA30" s="214"/>
      <c r="AVB30" s="214"/>
      <c r="AVC30" s="214"/>
      <c r="AVD30" s="214"/>
      <c r="AVE30" s="214"/>
      <c r="AVF30" s="214"/>
      <c r="AVG30" s="214"/>
      <c r="AVH30" s="214"/>
      <c r="AVI30" s="214"/>
      <c r="AVJ30" s="214"/>
      <c r="AVK30" s="214"/>
      <c r="AVL30" s="214"/>
      <c r="AVM30" s="214"/>
      <c r="AVN30" s="214"/>
      <c r="AVO30" s="214"/>
      <c r="AVP30" s="214"/>
      <c r="AVQ30" s="214"/>
      <c r="AVR30" s="214"/>
      <c r="AVS30" s="214"/>
      <c r="AVT30" s="214"/>
      <c r="AVU30" s="214"/>
      <c r="AVV30" s="214"/>
      <c r="AVW30" s="214"/>
      <c r="AVX30" s="214"/>
      <c r="AVY30" s="214"/>
      <c r="AVZ30" s="214"/>
      <c r="AWA30" s="214"/>
      <c r="AWB30" s="214"/>
      <c r="AWC30" s="214"/>
      <c r="AWD30" s="214"/>
      <c r="AWE30" s="214"/>
      <c r="AWF30" s="214"/>
      <c r="AWG30" s="214"/>
      <c r="AWH30" s="214"/>
      <c r="AWI30" s="214"/>
      <c r="AWJ30" s="214"/>
      <c r="AWK30" s="214"/>
      <c r="AWL30" s="214"/>
      <c r="AWM30" s="214"/>
      <c r="AWN30" s="214"/>
      <c r="AWO30" s="214"/>
      <c r="AWP30" s="214"/>
      <c r="AWQ30" s="214"/>
      <c r="AWR30" s="214"/>
      <c r="AWS30" s="214"/>
      <c r="AWT30" s="214"/>
      <c r="AWU30" s="214"/>
      <c r="AWV30" s="214"/>
      <c r="AWW30" s="214"/>
      <c r="AWX30" s="214"/>
      <c r="AWY30" s="214"/>
      <c r="AWZ30" s="214"/>
      <c r="AXA30" s="214"/>
      <c r="AXB30" s="214"/>
      <c r="AXC30" s="214"/>
      <c r="AXD30" s="214"/>
      <c r="AXE30" s="214"/>
      <c r="AXF30" s="214"/>
      <c r="AXG30" s="214"/>
      <c r="AXH30" s="214"/>
      <c r="AXI30" s="214"/>
      <c r="AXJ30" s="214"/>
      <c r="AXK30" s="214"/>
      <c r="AXL30" s="214"/>
      <c r="AXM30" s="214"/>
      <c r="AXN30" s="214"/>
      <c r="AXO30" s="214"/>
      <c r="AXP30" s="214"/>
      <c r="AXQ30" s="214"/>
      <c r="AXR30" s="214"/>
      <c r="AXS30" s="214"/>
      <c r="AXT30" s="214"/>
      <c r="AXU30" s="214"/>
      <c r="AXV30" s="214"/>
      <c r="AXW30" s="214"/>
      <c r="AXX30" s="214"/>
      <c r="AXY30" s="214"/>
      <c r="AXZ30" s="214"/>
      <c r="AYA30" s="214"/>
      <c r="AYB30" s="214"/>
      <c r="AYC30" s="214"/>
      <c r="AYD30" s="214"/>
      <c r="AYE30" s="214"/>
      <c r="AYF30" s="214"/>
      <c r="AYG30" s="214"/>
      <c r="AYH30" s="214"/>
      <c r="AYI30" s="214"/>
      <c r="AYJ30" s="214"/>
      <c r="AYK30" s="214"/>
      <c r="AYL30" s="214"/>
      <c r="AYM30" s="214"/>
      <c r="AYN30" s="214"/>
      <c r="AYO30" s="214"/>
      <c r="AYP30" s="214"/>
      <c r="AYQ30" s="214"/>
      <c r="AYR30" s="214"/>
      <c r="AYS30" s="214"/>
      <c r="AYT30" s="214"/>
      <c r="AYU30" s="214"/>
      <c r="AYV30" s="214"/>
      <c r="AYW30" s="214"/>
      <c r="AYX30" s="214"/>
      <c r="AYY30" s="214"/>
      <c r="AYZ30" s="214"/>
      <c r="AZA30" s="214"/>
      <c r="AZB30" s="214"/>
      <c r="AZC30" s="214"/>
      <c r="AZD30" s="214"/>
      <c r="AZE30" s="214"/>
      <c r="AZF30" s="214"/>
      <c r="AZG30" s="214"/>
      <c r="AZH30" s="214"/>
      <c r="AZI30" s="214"/>
      <c r="AZJ30" s="214"/>
      <c r="AZK30" s="214"/>
      <c r="AZL30" s="214"/>
      <c r="AZM30" s="214"/>
      <c r="AZN30" s="214"/>
      <c r="AZO30" s="214"/>
      <c r="AZP30" s="214"/>
      <c r="AZQ30" s="214"/>
      <c r="AZR30" s="214"/>
      <c r="AZS30" s="214"/>
      <c r="AZT30" s="214"/>
      <c r="AZU30" s="214"/>
      <c r="AZV30" s="214"/>
      <c r="AZW30" s="214"/>
      <c r="AZX30" s="214"/>
      <c r="AZY30" s="214"/>
      <c r="AZZ30" s="214"/>
      <c r="BAA30" s="214"/>
      <c r="BAB30" s="214"/>
      <c r="BAC30" s="214"/>
      <c r="BAD30" s="214"/>
      <c r="BAE30" s="214"/>
      <c r="BAF30" s="214"/>
      <c r="BAG30" s="214"/>
      <c r="BAH30" s="214"/>
      <c r="BAI30" s="214"/>
      <c r="BAJ30" s="214"/>
      <c r="BAK30" s="214"/>
      <c r="BAL30" s="214"/>
      <c r="BAM30" s="214"/>
      <c r="BAN30" s="214"/>
      <c r="BAO30" s="214"/>
      <c r="BAP30" s="214"/>
      <c r="BAQ30" s="214"/>
      <c r="BAR30" s="214"/>
      <c r="BAS30" s="214"/>
      <c r="BAT30" s="214"/>
      <c r="BAU30" s="214"/>
      <c r="BAV30" s="214"/>
      <c r="BAW30" s="214"/>
      <c r="BAX30" s="214"/>
      <c r="BAY30" s="214"/>
      <c r="BAZ30" s="214"/>
      <c r="BBA30" s="214"/>
      <c r="BBB30" s="214"/>
      <c r="BBC30" s="214"/>
      <c r="BBD30" s="214"/>
      <c r="BBE30" s="214"/>
      <c r="BBF30" s="214"/>
      <c r="BBG30" s="214"/>
      <c r="BBH30" s="214"/>
      <c r="BBI30" s="214"/>
      <c r="BBJ30" s="214"/>
      <c r="BBK30" s="214"/>
      <c r="BBL30" s="214"/>
      <c r="BBM30" s="214"/>
      <c r="BBN30" s="214"/>
      <c r="BBO30" s="214"/>
      <c r="BBP30" s="214"/>
      <c r="BBQ30" s="214"/>
      <c r="BBR30" s="214"/>
      <c r="BBS30" s="214"/>
      <c r="BBT30" s="214"/>
      <c r="BBU30" s="214"/>
      <c r="BBV30" s="214"/>
      <c r="BBW30" s="214"/>
      <c r="BBX30" s="214"/>
      <c r="BBY30" s="214"/>
      <c r="BBZ30" s="214"/>
      <c r="BCA30" s="214"/>
      <c r="BCB30" s="214"/>
      <c r="BCC30" s="214"/>
      <c r="BCD30" s="214"/>
      <c r="BCE30" s="214"/>
      <c r="BCF30" s="214"/>
      <c r="BCG30" s="214"/>
      <c r="BCH30" s="214"/>
      <c r="BCI30" s="214"/>
      <c r="BCJ30" s="214"/>
      <c r="BCK30" s="214"/>
      <c r="BCL30" s="214"/>
      <c r="BCM30" s="214"/>
      <c r="BCN30" s="214"/>
      <c r="BCO30" s="214"/>
      <c r="BCP30" s="214"/>
      <c r="BCQ30" s="214"/>
      <c r="BCR30" s="214"/>
      <c r="BCS30" s="214"/>
      <c r="BCT30" s="214"/>
      <c r="BCU30" s="214"/>
      <c r="BCV30" s="214"/>
      <c r="BCW30" s="214"/>
      <c r="BCX30" s="214"/>
      <c r="BCY30" s="214"/>
      <c r="BCZ30" s="214"/>
      <c r="BDA30" s="214"/>
      <c r="BDB30" s="214"/>
      <c r="BDC30" s="214"/>
      <c r="BDD30" s="214"/>
      <c r="BDE30" s="214"/>
      <c r="BDF30" s="214"/>
      <c r="BDG30" s="214"/>
      <c r="BDH30" s="214"/>
      <c r="BDI30" s="214"/>
      <c r="BDJ30" s="214"/>
      <c r="BDK30" s="214"/>
      <c r="BDL30" s="214"/>
      <c r="BDM30" s="214"/>
      <c r="BDN30" s="214"/>
      <c r="BDO30" s="214"/>
      <c r="BDP30" s="214"/>
      <c r="BDQ30" s="214"/>
      <c r="BDR30" s="214"/>
      <c r="BDS30" s="214"/>
      <c r="BDT30" s="214"/>
      <c r="BDU30" s="214"/>
      <c r="BDV30" s="214"/>
      <c r="BDW30" s="214"/>
      <c r="BDX30" s="214"/>
      <c r="BDY30" s="214"/>
      <c r="BDZ30" s="214"/>
      <c r="BEA30" s="214"/>
      <c r="BEB30" s="214"/>
      <c r="BEC30" s="214"/>
      <c r="BED30" s="214"/>
      <c r="BEE30" s="214"/>
      <c r="BEF30" s="214"/>
      <c r="BEG30" s="214"/>
      <c r="BEH30" s="214"/>
      <c r="BEI30" s="214"/>
      <c r="BEJ30" s="214"/>
      <c r="BEK30" s="214"/>
      <c r="BEL30" s="214"/>
      <c r="BEM30" s="214"/>
      <c r="BEN30" s="214"/>
      <c r="BEO30" s="214"/>
      <c r="BEP30" s="214"/>
      <c r="BEQ30" s="214"/>
      <c r="BER30" s="214"/>
      <c r="BES30" s="214"/>
      <c r="BET30" s="214"/>
      <c r="BEU30" s="214"/>
      <c r="BEV30" s="214"/>
      <c r="BEW30" s="214"/>
      <c r="BEX30" s="214"/>
      <c r="BEY30" s="214"/>
      <c r="BEZ30" s="214"/>
      <c r="BFA30" s="214"/>
      <c r="BFB30" s="214"/>
      <c r="BFC30" s="214"/>
      <c r="BFD30" s="214"/>
      <c r="BFE30" s="214"/>
      <c r="BFF30" s="214"/>
      <c r="BFG30" s="214"/>
      <c r="BFH30" s="214"/>
      <c r="BFI30" s="214"/>
      <c r="BFJ30" s="214"/>
      <c r="BFK30" s="214"/>
      <c r="BFL30" s="214"/>
      <c r="BFM30" s="214"/>
      <c r="BFN30" s="214"/>
      <c r="BFO30" s="214"/>
      <c r="BFP30" s="214"/>
      <c r="BFQ30" s="214"/>
      <c r="BFR30" s="214"/>
      <c r="BFS30" s="214"/>
      <c r="BFT30" s="214"/>
      <c r="BFU30" s="214"/>
      <c r="BFV30" s="214"/>
      <c r="BFW30" s="214"/>
      <c r="BFX30" s="214"/>
      <c r="BFY30" s="214"/>
      <c r="BFZ30" s="214"/>
      <c r="BGA30" s="214"/>
      <c r="BGB30" s="214"/>
      <c r="BGC30" s="214"/>
      <c r="BGD30" s="214"/>
      <c r="BGE30" s="214"/>
      <c r="BGF30" s="214"/>
      <c r="BGG30" s="214"/>
      <c r="BGH30" s="214"/>
      <c r="BGI30" s="214"/>
      <c r="BGJ30" s="214"/>
      <c r="BGK30" s="214"/>
      <c r="BGL30" s="214"/>
      <c r="BGM30" s="214"/>
      <c r="BGN30" s="214"/>
      <c r="BGO30" s="214"/>
      <c r="BGP30" s="214"/>
      <c r="BGQ30" s="214"/>
      <c r="BGR30" s="214"/>
      <c r="BGS30" s="214"/>
      <c r="BGT30" s="214"/>
      <c r="BGU30" s="214"/>
      <c r="BGV30" s="214"/>
      <c r="BGW30" s="214"/>
      <c r="BGX30" s="214"/>
      <c r="BGY30" s="214"/>
      <c r="BGZ30" s="214"/>
      <c r="BHA30" s="214"/>
      <c r="BHB30" s="214"/>
      <c r="BHC30" s="214"/>
      <c r="BHD30" s="214"/>
      <c r="BHE30" s="214"/>
      <c r="BHF30" s="214"/>
      <c r="BHG30" s="214"/>
      <c r="BHH30" s="214"/>
      <c r="BHI30" s="214"/>
      <c r="BHJ30" s="214"/>
      <c r="BHK30" s="214"/>
      <c r="BHL30" s="214"/>
      <c r="BHM30" s="214"/>
      <c r="BHN30" s="214"/>
      <c r="BHO30" s="214"/>
      <c r="BHP30" s="214"/>
      <c r="BHQ30" s="214"/>
      <c r="BHR30" s="214"/>
      <c r="BHS30" s="214"/>
      <c r="BHT30" s="214"/>
      <c r="BHU30" s="214"/>
      <c r="BHV30" s="214"/>
      <c r="BHW30" s="214"/>
      <c r="BHX30" s="214"/>
      <c r="BHY30" s="214"/>
      <c r="BHZ30" s="214"/>
      <c r="BIA30" s="214"/>
      <c r="BIB30" s="214"/>
      <c r="BIC30" s="214"/>
      <c r="BID30" s="214"/>
      <c r="BIE30" s="214"/>
      <c r="BIF30" s="214"/>
      <c r="BIG30" s="214"/>
      <c r="BIH30" s="214"/>
      <c r="BII30" s="214"/>
      <c r="BIJ30" s="214"/>
      <c r="BIK30" s="214"/>
      <c r="BIL30" s="214"/>
      <c r="BIM30" s="214"/>
      <c r="BIN30" s="214"/>
      <c r="BIO30" s="214"/>
      <c r="BIP30" s="214"/>
      <c r="BIQ30" s="214"/>
      <c r="BIR30" s="214"/>
      <c r="BIS30" s="214"/>
      <c r="BIT30" s="214"/>
      <c r="BIU30" s="214"/>
      <c r="BIV30" s="214"/>
      <c r="BIW30" s="214"/>
      <c r="BIX30" s="214"/>
      <c r="BIY30" s="214"/>
      <c r="BIZ30" s="214"/>
      <c r="BJA30" s="214"/>
      <c r="BJB30" s="214"/>
      <c r="BJC30" s="214"/>
      <c r="BJD30" s="214"/>
      <c r="BJE30" s="214"/>
      <c r="BJF30" s="214"/>
      <c r="BJG30" s="214"/>
      <c r="BJH30" s="214"/>
      <c r="BJI30" s="214"/>
      <c r="BJJ30" s="214"/>
      <c r="BJK30" s="214"/>
      <c r="BJL30" s="214"/>
      <c r="BJM30" s="214"/>
      <c r="BJN30" s="214"/>
      <c r="BJO30" s="214"/>
      <c r="BJP30" s="214"/>
      <c r="BJQ30" s="214"/>
      <c r="BJR30" s="214"/>
      <c r="BJS30" s="214"/>
      <c r="BJT30" s="214"/>
      <c r="BJU30" s="214"/>
      <c r="BJV30" s="214"/>
      <c r="BJW30" s="214"/>
      <c r="BJX30" s="214"/>
      <c r="BJY30" s="214"/>
      <c r="BJZ30" s="214"/>
      <c r="BKA30" s="214"/>
      <c r="BKB30" s="214"/>
      <c r="BKC30" s="214"/>
      <c r="BKD30" s="214"/>
      <c r="BKE30" s="214"/>
      <c r="BKF30" s="214"/>
      <c r="BKG30" s="214"/>
      <c r="BKH30" s="214"/>
      <c r="BKI30" s="214"/>
      <c r="BKJ30" s="214"/>
      <c r="BKK30" s="214"/>
      <c r="BKL30" s="214"/>
      <c r="BKM30" s="214"/>
      <c r="BKN30" s="214"/>
      <c r="BKO30" s="214"/>
      <c r="BKP30" s="214"/>
      <c r="BKQ30" s="214"/>
      <c r="BKR30" s="214"/>
      <c r="BKS30" s="214"/>
      <c r="BKT30" s="214"/>
      <c r="BKU30" s="214"/>
      <c r="BKV30" s="214"/>
      <c r="BKW30" s="214"/>
      <c r="BKX30" s="214"/>
      <c r="BKY30" s="214"/>
      <c r="BKZ30" s="214"/>
      <c r="BLA30" s="214"/>
      <c r="BLB30" s="214"/>
      <c r="BLC30" s="214"/>
      <c r="BLD30" s="214"/>
      <c r="BLE30" s="214"/>
      <c r="BLF30" s="214"/>
      <c r="BLG30" s="214"/>
      <c r="BLH30" s="214"/>
      <c r="BLI30" s="214"/>
      <c r="BLJ30" s="214"/>
      <c r="BLK30" s="214"/>
      <c r="BLL30" s="214"/>
      <c r="BLM30" s="214"/>
      <c r="BLN30" s="214"/>
      <c r="BLO30" s="214"/>
      <c r="BLP30" s="214"/>
      <c r="BLQ30" s="214"/>
      <c r="BLR30" s="214"/>
      <c r="BLS30" s="214"/>
      <c r="BLT30" s="214"/>
      <c r="BLU30" s="214"/>
      <c r="BLV30" s="214"/>
      <c r="BLW30" s="214"/>
      <c r="BLX30" s="214"/>
      <c r="BLY30" s="214"/>
      <c r="BLZ30" s="214"/>
      <c r="BMA30" s="214"/>
      <c r="BMB30" s="214"/>
      <c r="BMC30" s="214"/>
      <c r="BMD30" s="214"/>
      <c r="BME30" s="214"/>
      <c r="BMF30" s="214"/>
      <c r="BMG30" s="214"/>
      <c r="BMH30" s="214"/>
      <c r="BMI30" s="214"/>
      <c r="BMJ30" s="214"/>
      <c r="BMK30" s="214"/>
      <c r="BML30" s="214"/>
      <c r="BMM30" s="214"/>
      <c r="BMN30" s="214"/>
      <c r="BMO30" s="214"/>
      <c r="BMP30" s="214"/>
      <c r="BMQ30" s="214"/>
      <c r="BMR30" s="214"/>
      <c r="BMS30" s="214"/>
      <c r="BMT30" s="214"/>
      <c r="BMU30" s="214"/>
      <c r="BMV30" s="214"/>
      <c r="BMW30" s="214"/>
      <c r="BMX30" s="214"/>
      <c r="BMY30" s="214"/>
      <c r="BMZ30" s="214"/>
      <c r="BNA30" s="214"/>
      <c r="BNB30" s="214"/>
      <c r="BNC30" s="214"/>
      <c r="BND30" s="214"/>
      <c r="BNE30" s="214"/>
      <c r="BNF30" s="214"/>
      <c r="BNG30" s="214"/>
      <c r="BNH30" s="214"/>
      <c r="BNI30" s="214"/>
      <c r="BNJ30" s="214"/>
      <c r="BNK30" s="214"/>
      <c r="BNL30" s="214"/>
      <c r="BNM30" s="214"/>
      <c r="BNN30" s="214"/>
      <c r="BNO30" s="214"/>
      <c r="BNP30" s="214"/>
      <c r="BNQ30" s="214"/>
      <c r="BNR30" s="214"/>
      <c r="BNS30" s="214"/>
      <c r="BNT30" s="214"/>
      <c r="BNU30" s="214"/>
      <c r="BNV30" s="214"/>
      <c r="BNW30" s="214"/>
      <c r="BNX30" s="214"/>
      <c r="BNY30" s="214"/>
      <c r="BNZ30" s="214"/>
      <c r="BOA30" s="214"/>
      <c r="BOB30" s="214"/>
      <c r="BOC30" s="214"/>
      <c r="BOD30" s="214"/>
      <c r="BOE30" s="214"/>
      <c r="BOF30" s="214"/>
      <c r="BOG30" s="214"/>
      <c r="BOH30" s="214"/>
      <c r="BOI30" s="214"/>
      <c r="BOJ30" s="214"/>
      <c r="BOK30" s="214"/>
      <c r="BOL30" s="214"/>
      <c r="BOM30" s="214"/>
      <c r="BON30" s="214"/>
      <c r="BOO30" s="214"/>
      <c r="BOP30" s="214"/>
      <c r="BOQ30" s="214"/>
      <c r="BOR30" s="214"/>
      <c r="BOS30" s="214"/>
      <c r="BOT30" s="214"/>
      <c r="BOU30" s="214"/>
      <c r="BOV30" s="214"/>
      <c r="BOW30" s="214"/>
      <c r="BOX30" s="214"/>
      <c r="BOY30" s="214"/>
      <c r="BOZ30" s="214"/>
      <c r="BPA30" s="214"/>
      <c r="BPB30" s="214"/>
      <c r="BPC30" s="214"/>
      <c r="BPD30" s="214"/>
      <c r="BPE30" s="214"/>
      <c r="BPF30" s="214"/>
      <c r="BPG30" s="214"/>
      <c r="BPH30" s="214"/>
      <c r="BPI30" s="214"/>
      <c r="BPJ30" s="214"/>
      <c r="BPK30" s="214"/>
      <c r="BPL30" s="214"/>
      <c r="BPM30" s="214"/>
      <c r="BPN30" s="214"/>
      <c r="BPO30" s="214"/>
      <c r="BPP30" s="214"/>
      <c r="BPQ30" s="214"/>
      <c r="BPR30" s="214"/>
      <c r="BPS30" s="214"/>
      <c r="BPT30" s="214"/>
      <c r="BPU30" s="214"/>
      <c r="BPV30" s="214"/>
      <c r="BPW30" s="214"/>
      <c r="BPX30" s="214"/>
      <c r="BPY30" s="214"/>
      <c r="BPZ30" s="214"/>
      <c r="BQA30" s="214"/>
      <c r="BQB30" s="214"/>
      <c r="BQC30" s="214"/>
      <c r="BQD30" s="214"/>
      <c r="BQE30" s="214"/>
      <c r="BQF30" s="214"/>
      <c r="BQG30" s="214"/>
      <c r="BQH30" s="214"/>
      <c r="BQI30" s="214"/>
      <c r="BQJ30" s="214"/>
      <c r="BQK30" s="214"/>
      <c r="BQL30" s="214"/>
      <c r="BQM30" s="214"/>
      <c r="BQN30" s="214"/>
      <c r="BQO30" s="214"/>
      <c r="BQP30" s="214"/>
      <c r="BQQ30" s="214"/>
      <c r="BQR30" s="214"/>
      <c r="BQS30" s="214"/>
      <c r="BQT30" s="214"/>
      <c r="BQU30" s="214"/>
      <c r="BQV30" s="214"/>
      <c r="BQW30" s="214"/>
      <c r="BQX30" s="214"/>
      <c r="BQY30" s="214"/>
      <c r="BQZ30" s="214"/>
      <c r="BRA30" s="214"/>
      <c r="BRB30" s="214"/>
      <c r="BRC30" s="214"/>
      <c r="BRD30" s="214"/>
      <c r="BRE30" s="214"/>
      <c r="BRF30" s="214"/>
      <c r="BRG30" s="214"/>
      <c r="BRH30" s="214"/>
      <c r="BRI30" s="214"/>
      <c r="BRJ30" s="214"/>
      <c r="BRK30" s="214"/>
      <c r="BRL30" s="214"/>
      <c r="BRM30" s="214"/>
      <c r="BRN30" s="214"/>
      <c r="BRO30" s="214"/>
      <c r="BRP30" s="214"/>
      <c r="BRQ30" s="214"/>
      <c r="BRR30" s="214"/>
      <c r="BRS30" s="214"/>
      <c r="BRT30" s="214"/>
      <c r="BRU30" s="214"/>
      <c r="BRV30" s="214"/>
      <c r="BRW30" s="214"/>
      <c r="BRX30" s="214"/>
      <c r="BRY30" s="214"/>
      <c r="BRZ30" s="214"/>
      <c r="BSA30" s="214"/>
      <c r="BSB30" s="214"/>
      <c r="BSC30" s="214"/>
      <c r="BSD30" s="214"/>
      <c r="BSE30" s="214"/>
      <c r="BSF30" s="214"/>
      <c r="BSG30" s="214"/>
      <c r="BSH30" s="214"/>
      <c r="BSI30" s="214"/>
      <c r="BSJ30" s="214"/>
      <c r="BSK30" s="214"/>
      <c r="BSL30" s="214"/>
      <c r="BSM30" s="214"/>
      <c r="BSN30" s="214"/>
      <c r="BSO30" s="214"/>
      <c r="BSP30" s="214"/>
      <c r="BSQ30" s="214"/>
      <c r="BSR30" s="214"/>
      <c r="BSS30" s="214"/>
      <c r="BST30" s="214"/>
      <c r="BSU30" s="214"/>
      <c r="BSV30" s="214"/>
      <c r="BSW30" s="214"/>
      <c r="BSX30" s="214"/>
      <c r="BSY30" s="214"/>
      <c r="BSZ30" s="214"/>
      <c r="BTA30" s="214"/>
      <c r="BTB30" s="214"/>
      <c r="BTC30" s="214"/>
      <c r="BTD30" s="214"/>
      <c r="BTE30" s="214"/>
      <c r="BTF30" s="214"/>
      <c r="BTG30" s="214"/>
      <c r="BTH30" s="214"/>
      <c r="BTI30" s="214"/>
      <c r="BTJ30" s="214"/>
      <c r="BTK30" s="214"/>
      <c r="BTL30" s="214"/>
      <c r="BTM30" s="214"/>
      <c r="BTN30" s="214"/>
      <c r="BTO30" s="214"/>
      <c r="BTP30" s="214"/>
      <c r="BTQ30" s="214"/>
      <c r="BTR30" s="214"/>
      <c r="BTS30" s="214"/>
      <c r="BTT30" s="214"/>
      <c r="BTU30" s="214"/>
      <c r="BTV30" s="214"/>
      <c r="BTW30" s="214"/>
      <c r="BTX30" s="214"/>
      <c r="BTY30" s="214"/>
      <c r="BTZ30" s="214"/>
      <c r="BUA30" s="214"/>
      <c r="BUB30" s="214"/>
      <c r="BUC30" s="214"/>
      <c r="BUD30" s="214"/>
      <c r="BUE30" s="214"/>
      <c r="BUF30" s="214"/>
      <c r="BUG30" s="214"/>
      <c r="BUH30" s="214"/>
      <c r="BUI30" s="214"/>
      <c r="BUJ30" s="214"/>
      <c r="BUK30" s="214"/>
      <c r="BUL30" s="214"/>
      <c r="BUM30" s="214"/>
      <c r="BUN30" s="214"/>
      <c r="BUO30" s="214"/>
      <c r="BUP30" s="214"/>
      <c r="BUQ30" s="214"/>
      <c r="BUR30" s="214"/>
      <c r="BUS30" s="214"/>
      <c r="BUT30" s="214"/>
      <c r="BUU30" s="214"/>
      <c r="BUV30" s="214"/>
      <c r="BUW30" s="214"/>
      <c r="BUX30" s="214"/>
      <c r="BUY30" s="214"/>
      <c r="BUZ30" s="214"/>
      <c r="BVA30" s="214"/>
      <c r="BVB30" s="214"/>
      <c r="BVC30" s="214"/>
      <c r="BVD30" s="214"/>
      <c r="BVE30" s="214"/>
      <c r="BVF30" s="214"/>
      <c r="BVG30" s="214"/>
      <c r="BVH30" s="214"/>
      <c r="BVI30" s="214"/>
      <c r="BVJ30" s="214"/>
      <c r="BVK30" s="214"/>
      <c r="BVL30" s="214"/>
      <c r="BVM30" s="214"/>
      <c r="BVN30" s="214"/>
      <c r="BVO30" s="214"/>
      <c r="BVP30" s="214"/>
      <c r="BVQ30" s="214"/>
      <c r="BVR30" s="214"/>
      <c r="BVS30" s="214"/>
      <c r="BVT30" s="214"/>
      <c r="BVU30" s="214"/>
      <c r="BVV30" s="214"/>
      <c r="BVW30" s="214"/>
      <c r="BVX30" s="214"/>
      <c r="BVY30" s="214"/>
      <c r="BVZ30" s="214"/>
      <c r="BWA30" s="214"/>
      <c r="BWB30" s="214"/>
      <c r="BWC30" s="214"/>
      <c r="BWD30" s="214"/>
      <c r="BWE30" s="214"/>
      <c r="BWF30" s="214"/>
      <c r="BWG30" s="214"/>
      <c r="BWH30" s="214"/>
      <c r="BWI30" s="214"/>
      <c r="BWJ30" s="214"/>
      <c r="BWK30" s="214"/>
      <c r="BWL30" s="214"/>
      <c r="BWM30" s="214"/>
      <c r="BWN30" s="214"/>
      <c r="BWO30" s="214"/>
      <c r="BWP30" s="214"/>
      <c r="BWQ30" s="214"/>
      <c r="BWR30" s="214"/>
      <c r="BWS30" s="214"/>
      <c r="BWT30" s="214"/>
      <c r="BWU30" s="214"/>
      <c r="BWV30" s="214"/>
      <c r="BWW30" s="214"/>
      <c r="BWX30" s="214"/>
      <c r="BWY30" s="214"/>
      <c r="BWZ30" s="214"/>
      <c r="BXA30" s="214"/>
      <c r="BXB30" s="214"/>
      <c r="BXC30" s="214"/>
      <c r="BXD30" s="214"/>
      <c r="BXE30" s="214"/>
      <c r="BXF30" s="214"/>
      <c r="BXG30" s="214"/>
      <c r="BXH30" s="214"/>
      <c r="BXI30" s="214"/>
      <c r="BXJ30" s="214"/>
      <c r="BXK30" s="214"/>
      <c r="BXL30" s="214"/>
      <c r="BXM30" s="214"/>
      <c r="BXN30" s="214"/>
      <c r="BXO30" s="214"/>
      <c r="BXP30" s="214"/>
      <c r="BXQ30" s="214"/>
      <c r="BXR30" s="214"/>
      <c r="BXS30" s="214"/>
      <c r="BXT30" s="214"/>
      <c r="BXU30" s="214"/>
      <c r="BXV30" s="214"/>
      <c r="BXW30" s="214"/>
      <c r="BXX30" s="214"/>
      <c r="BXY30" s="214"/>
      <c r="BXZ30" s="214"/>
      <c r="BYA30" s="214"/>
      <c r="BYB30" s="214"/>
      <c r="BYC30" s="214"/>
      <c r="BYD30" s="214"/>
      <c r="BYE30" s="214"/>
      <c r="BYF30" s="214"/>
      <c r="BYG30" s="214"/>
      <c r="BYH30" s="214"/>
      <c r="BYI30" s="214"/>
      <c r="BYJ30" s="214"/>
      <c r="BYK30" s="214"/>
      <c r="BYL30" s="214"/>
      <c r="BYM30" s="214"/>
      <c r="BYN30" s="214"/>
      <c r="BYO30" s="214"/>
      <c r="BYP30" s="214"/>
      <c r="BYQ30" s="214"/>
      <c r="BYR30" s="214"/>
      <c r="BYS30" s="214"/>
      <c r="BYT30" s="214"/>
      <c r="BYU30" s="214"/>
      <c r="BYV30" s="214"/>
      <c r="BYW30" s="214"/>
      <c r="BYX30" s="214"/>
      <c r="BYY30" s="214"/>
      <c r="BYZ30" s="214"/>
      <c r="BZA30" s="214"/>
      <c r="BZB30" s="214"/>
      <c r="BZC30" s="214"/>
      <c r="BZD30" s="214"/>
      <c r="BZE30" s="214"/>
      <c r="BZF30" s="214"/>
      <c r="BZG30" s="214"/>
      <c r="BZH30" s="214"/>
      <c r="BZI30" s="214"/>
      <c r="BZJ30" s="214"/>
      <c r="BZK30" s="214"/>
      <c r="BZL30" s="214"/>
      <c r="BZM30" s="214"/>
      <c r="BZN30" s="214"/>
      <c r="BZO30" s="214"/>
      <c r="BZP30" s="214"/>
      <c r="BZQ30" s="214"/>
      <c r="BZR30" s="214"/>
      <c r="BZS30" s="214"/>
      <c r="BZT30" s="214"/>
      <c r="BZU30" s="214"/>
      <c r="BZV30" s="214"/>
      <c r="BZW30" s="214"/>
      <c r="BZX30" s="214"/>
      <c r="BZY30" s="214"/>
      <c r="BZZ30" s="214"/>
      <c r="CAA30" s="214"/>
      <c r="CAB30" s="214"/>
      <c r="CAC30" s="214"/>
      <c r="CAD30" s="214"/>
      <c r="CAE30" s="214"/>
      <c r="CAF30" s="214"/>
      <c r="CAG30" s="214"/>
      <c r="CAH30" s="214"/>
      <c r="CAI30" s="214"/>
      <c r="CAJ30" s="214"/>
      <c r="CAK30" s="214"/>
      <c r="CAL30" s="214"/>
      <c r="CAM30" s="214"/>
      <c r="CAN30" s="214"/>
      <c r="CAO30" s="214"/>
      <c r="CAP30" s="214"/>
      <c r="CAQ30" s="214"/>
      <c r="CAR30" s="214"/>
      <c r="CAS30" s="214"/>
      <c r="CAT30" s="214"/>
      <c r="CAU30" s="214"/>
      <c r="CAV30" s="214"/>
      <c r="CAW30" s="214"/>
      <c r="CAX30" s="214"/>
      <c r="CAY30" s="214"/>
      <c r="CAZ30" s="214"/>
      <c r="CBA30" s="214"/>
      <c r="CBB30" s="214"/>
      <c r="CBC30" s="214"/>
      <c r="CBD30" s="214"/>
      <c r="CBE30" s="214"/>
      <c r="CBF30" s="214"/>
      <c r="CBG30" s="214"/>
      <c r="CBH30" s="214"/>
      <c r="CBI30" s="214"/>
      <c r="CBJ30" s="214"/>
      <c r="CBK30" s="214"/>
      <c r="CBL30" s="214"/>
      <c r="CBM30" s="214"/>
      <c r="CBN30" s="214"/>
      <c r="CBO30" s="214"/>
      <c r="CBP30" s="214"/>
      <c r="CBQ30" s="214"/>
      <c r="CBR30" s="214"/>
      <c r="CBS30" s="214"/>
      <c r="CBT30" s="214"/>
      <c r="CBU30" s="214"/>
      <c r="CBV30" s="214"/>
      <c r="CBW30" s="214"/>
      <c r="CBX30" s="214"/>
      <c r="CBY30" s="214"/>
      <c r="CBZ30" s="214"/>
      <c r="CCA30" s="214"/>
      <c r="CCB30" s="214"/>
      <c r="CCC30" s="214"/>
      <c r="CCD30" s="214"/>
      <c r="CCE30" s="214"/>
      <c r="CCF30" s="214"/>
      <c r="CCG30" s="214"/>
      <c r="CCH30" s="214"/>
      <c r="CCI30" s="214"/>
      <c r="CCJ30" s="214"/>
      <c r="CCK30" s="214"/>
      <c r="CCL30" s="214"/>
      <c r="CCM30" s="214"/>
      <c r="CCN30" s="214"/>
      <c r="CCO30" s="214"/>
      <c r="CCP30" s="214"/>
      <c r="CCQ30" s="214"/>
      <c r="CCR30" s="214"/>
      <c r="CCS30" s="214"/>
      <c r="CCT30" s="214"/>
      <c r="CCU30" s="214"/>
      <c r="CCV30" s="214"/>
      <c r="CCW30" s="214"/>
      <c r="CCX30" s="214"/>
      <c r="CCY30" s="214"/>
      <c r="CCZ30" s="214"/>
      <c r="CDA30" s="214"/>
      <c r="CDB30" s="214"/>
      <c r="CDC30" s="214"/>
      <c r="CDD30" s="214"/>
      <c r="CDE30" s="214"/>
      <c r="CDF30" s="214"/>
      <c r="CDG30" s="214"/>
      <c r="CDH30" s="214"/>
      <c r="CDI30" s="214"/>
      <c r="CDJ30" s="214"/>
      <c r="CDK30" s="214"/>
      <c r="CDL30" s="214"/>
      <c r="CDM30" s="214"/>
      <c r="CDN30" s="214"/>
      <c r="CDO30" s="214"/>
      <c r="CDP30" s="214"/>
      <c r="CDQ30" s="214"/>
      <c r="CDR30" s="214"/>
      <c r="CDS30" s="214"/>
      <c r="CDT30" s="214"/>
      <c r="CDU30" s="214"/>
      <c r="CDV30" s="214"/>
      <c r="CDW30" s="214"/>
      <c r="CDX30" s="214"/>
      <c r="CDY30" s="214"/>
      <c r="CDZ30" s="214"/>
      <c r="CEA30" s="214"/>
      <c r="CEB30" s="214"/>
      <c r="CEC30" s="214"/>
      <c r="CED30" s="214"/>
      <c r="CEE30" s="214"/>
      <c r="CEF30" s="214"/>
      <c r="CEG30" s="214"/>
      <c r="CEH30" s="214"/>
      <c r="CEI30" s="214"/>
      <c r="CEJ30" s="214"/>
      <c r="CEK30" s="214"/>
      <c r="CEL30" s="214"/>
      <c r="CEM30" s="214"/>
      <c r="CEN30" s="214"/>
      <c r="CEO30" s="214"/>
      <c r="CEP30" s="214"/>
      <c r="CEQ30" s="214"/>
      <c r="CER30" s="214"/>
      <c r="CES30" s="214"/>
      <c r="CET30" s="214"/>
      <c r="CEU30" s="214"/>
      <c r="CEV30" s="214"/>
      <c r="CEW30" s="214"/>
      <c r="CEX30" s="214"/>
      <c r="CEY30" s="214"/>
      <c r="CEZ30" s="214"/>
      <c r="CFA30" s="214"/>
      <c r="CFB30" s="214"/>
      <c r="CFC30" s="214"/>
      <c r="CFD30" s="214"/>
      <c r="CFE30" s="214"/>
      <c r="CFF30" s="214"/>
      <c r="CFG30" s="214"/>
      <c r="CFH30" s="214"/>
      <c r="CFI30" s="214"/>
      <c r="CFJ30" s="214"/>
      <c r="CFK30" s="214"/>
      <c r="CFL30" s="214"/>
      <c r="CFM30" s="214"/>
      <c r="CFN30" s="214"/>
      <c r="CFO30" s="214"/>
      <c r="CFP30" s="214"/>
      <c r="CFQ30" s="214"/>
      <c r="CFR30" s="214"/>
      <c r="CFS30" s="214"/>
      <c r="CFT30" s="214"/>
      <c r="CFU30" s="214"/>
      <c r="CFV30" s="214"/>
      <c r="CFW30" s="214"/>
      <c r="CFX30" s="214"/>
      <c r="CFY30" s="214"/>
      <c r="CFZ30" s="214"/>
      <c r="CGA30" s="214"/>
      <c r="CGB30" s="214"/>
      <c r="CGC30" s="214"/>
      <c r="CGD30" s="214"/>
      <c r="CGE30" s="214"/>
      <c r="CGF30" s="214"/>
      <c r="CGG30" s="214"/>
      <c r="CGH30" s="214"/>
      <c r="CGI30" s="214"/>
      <c r="CGJ30" s="214"/>
      <c r="CGK30" s="214"/>
      <c r="CGL30" s="214"/>
      <c r="CGM30" s="214"/>
      <c r="CGN30" s="214"/>
      <c r="CGO30" s="214"/>
      <c r="CGP30" s="214"/>
      <c r="CGQ30" s="214"/>
      <c r="CGR30" s="214"/>
      <c r="CGS30" s="214"/>
      <c r="CGT30" s="214"/>
      <c r="CGU30" s="214"/>
      <c r="CGV30" s="214"/>
      <c r="CGW30" s="214"/>
      <c r="CGX30" s="214"/>
      <c r="CGY30" s="214"/>
      <c r="CGZ30" s="214"/>
      <c r="CHA30" s="214"/>
      <c r="CHB30" s="214"/>
      <c r="CHC30" s="214"/>
      <c r="CHD30" s="214"/>
      <c r="CHE30" s="214"/>
      <c r="CHF30" s="214"/>
      <c r="CHG30" s="214"/>
      <c r="CHH30" s="214"/>
      <c r="CHI30" s="214"/>
      <c r="CHJ30" s="214"/>
      <c r="CHK30" s="214"/>
      <c r="CHL30" s="214"/>
      <c r="CHM30" s="214"/>
      <c r="CHN30" s="214"/>
      <c r="CHO30" s="214"/>
      <c r="CHP30" s="214"/>
      <c r="CHQ30" s="214"/>
      <c r="CHR30" s="214"/>
      <c r="CHS30" s="214"/>
      <c r="CHT30" s="214"/>
      <c r="CHU30" s="214"/>
      <c r="CHV30" s="214"/>
      <c r="CHW30" s="214"/>
      <c r="CHX30" s="214"/>
      <c r="CHY30" s="214"/>
      <c r="CHZ30" s="214"/>
      <c r="CIA30" s="214"/>
      <c r="CIB30" s="214"/>
      <c r="CIC30" s="214"/>
      <c r="CID30" s="214"/>
      <c r="CIE30" s="214"/>
      <c r="CIF30" s="214"/>
      <c r="CIG30" s="214"/>
      <c r="CIH30" s="214"/>
      <c r="CII30" s="214"/>
      <c r="CIJ30" s="214"/>
      <c r="CIK30" s="214"/>
      <c r="CIL30" s="214"/>
      <c r="CIM30" s="214"/>
      <c r="CIN30" s="214"/>
      <c r="CIO30" s="214"/>
      <c r="CIP30" s="214"/>
      <c r="CIQ30" s="214"/>
      <c r="CIR30" s="214"/>
      <c r="CIS30" s="214"/>
      <c r="CIT30" s="214"/>
      <c r="CIU30" s="214"/>
      <c r="CIV30" s="214"/>
      <c r="CIW30" s="214"/>
      <c r="CIX30" s="214"/>
      <c r="CIY30" s="214"/>
      <c r="CIZ30" s="214"/>
      <c r="CJA30" s="214"/>
      <c r="CJB30" s="214"/>
      <c r="CJC30" s="214"/>
      <c r="CJD30" s="214"/>
      <c r="CJE30" s="214"/>
      <c r="CJF30" s="214"/>
      <c r="CJG30" s="214"/>
      <c r="CJH30" s="214"/>
      <c r="CJI30" s="214"/>
      <c r="CJJ30" s="214"/>
      <c r="CJK30" s="214"/>
      <c r="CJL30" s="214"/>
      <c r="CJM30" s="214"/>
      <c r="CJN30" s="214"/>
      <c r="CJO30" s="214"/>
      <c r="CJP30" s="214"/>
      <c r="CJQ30" s="214"/>
      <c r="CJR30" s="214"/>
      <c r="CJS30" s="214"/>
      <c r="CJT30" s="214"/>
      <c r="CJU30" s="214"/>
      <c r="CJV30" s="214"/>
      <c r="CJW30" s="214"/>
      <c r="CJX30" s="214"/>
      <c r="CJY30" s="214"/>
      <c r="CJZ30" s="214"/>
      <c r="CKA30" s="214"/>
      <c r="CKB30" s="214"/>
      <c r="CKC30" s="214"/>
      <c r="CKD30" s="214"/>
      <c r="CKE30" s="214"/>
      <c r="CKF30" s="214"/>
      <c r="CKG30" s="214"/>
      <c r="CKH30" s="214"/>
      <c r="CKI30" s="214"/>
      <c r="CKJ30" s="214"/>
      <c r="CKK30" s="214"/>
      <c r="CKL30" s="214"/>
      <c r="CKM30" s="214"/>
      <c r="CKN30" s="214"/>
      <c r="CKO30" s="214"/>
      <c r="CKP30" s="214"/>
      <c r="CKQ30" s="214"/>
      <c r="CKR30" s="214"/>
      <c r="CKS30" s="214"/>
      <c r="CKT30" s="214"/>
      <c r="CKU30" s="214"/>
      <c r="CKV30" s="214"/>
      <c r="CKW30" s="214"/>
      <c r="CKX30" s="214"/>
      <c r="CKY30" s="214"/>
      <c r="CKZ30" s="214"/>
      <c r="CLA30" s="214"/>
      <c r="CLB30" s="214"/>
      <c r="CLC30" s="214"/>
      <c r="CLD30" s="214"/>
      <c r="CLE30" s="214"/>
      <c r="CLF30" s="214"/>
      <c r="CLG30" s="214"/>
      <c r="CLH30" s="214"/>
      <c r="CLI30" s="214"/>
      <c r="CLJ30" s="214"/>
      <c r="CLK30" s="214"/>
      <c r="CLL30" s="214"/>
      <c r="CLM30" s="214"/>
      <c r="CLN30" s="214"/>
      <c r="CLO30" s="214"/>
      <c r="CLP30" s="214"/>
      <c r="CLQ30" s="214"/>
      <c r="CLR30" s="214"/>
      <c r="CLS30" s="214"/>
      <c r="CLT30" s="214"/>
      <c r="CLU30" s="214"/>
      <c r="CLV30" s="214"/>
      <c r="CLW30" s="214"/>
      <c r="CLX30" s="214"/>
      <c r="CLY30" s="214"/>
      <c r="CLZ30" s="214"/>
      <c r="CMA30" s="214"/>
      <c r="CMB30" s="214"/>
      <c r="CMC30" s="214"/>
      <c r="CMD30" s="214"/>
      <c r="CME30" s="214"/>
      <c r="CMF30" s="214"/>
      <c r="CMG30" s="214"/>
      <c r="CMH30" s="214"/>
      <c r="CMI30" s="214"/>
      <c r="CMJ30" s="214"/>
      <c r="CMK30" s="214"/>
      <c r="CML30" s="214"/>
      <c r="CMM30" s="214"/>
      <c r="CMN30" s="214"/>
      <c r="CMO30" s="214"/>
      <c r="CMP30" s="214"/>
      <c r="CMQ30" s="214"/>
      <c r="CMR30" s="214"/>
      <c r="CMS30" s="214"/>
      <c r="CMT30" s="214"/>
      <c r="CMU30" s="214"/>
      <c r="CMV30" s="214"/>
      <c r="CMW30" s="214"/>
      <c r="CMX30" s="214"/>
      <c r="CMY30" s="214"/>
      <c r="CMZ30" s="214"/>
      <c r="CNA30" s="214"/>
      <c r="CNB30" s="214"/>
      <c r="CNC30" s="214"/>
      <c r="CND30" s="214"/>
      <c r="CNE30" s="214"/>
      <c r="CNF30" s="214"/>
      <c r="CNG30" s="214"/>
      <c r="CNH30" s="214"/>
      <c r="CNI30" s="214"/>
      <c r="CNJ30" s="214"/>
      <c r="CNK30" s="214"/>
      <c r="CNL30" s="214"/>
      <c r="CNM30" s="214"/>
      <c r="CNN30" s="214"/>
      <c r="CNO30" s="214"/>
      <c r="CNP30" s="214"/>
      <c r="CNQ30" s="214"/>
      <c r="CNR30" s="214"/>
      <c r="CNS30" s="214"/>
      <c r="CNT30" s="214"/>
      <c r="CNU30" s="214"/>
      <c r="CNV30" s="214"/>
      <c r="CNW30" s="214"/>
      <c r="CNX30" s="214"/>
      <c r="CNY30" s="214"/>
      <c r="CNZ30" s="214"/>
      <c r="COA30" s="214"/>
      <c r="COB30" s="214"/>
      <c r="COC30" s="214"/>
      <c r="COD30" s="214"/>
      <c r="COE30" s="214"/>
      <c r="COF30" s="214"/>
      <c r="COG30" s="214"/>
      <c r="COH30" s="214"/>
      <c r="COI30" s="214"/>
      <c r="COJ30" s="214"/>
      <c r="COK30" s="214"/>
      <c r="COL30" s="214"/>
      <c r="COM30" s="214"/>
      <c r="CON30" s="214"/>
      <c r="COO30" s="214"/>
      <c r="COP30" s="214"/>
      <c r="COQ30" s="214"/>
      <c r="COR30" s="214"/>
      <c r="COS30" s="214"/>
      <c r="COT30" s="214"/>
      <c r="COU30" s="214"/>
      <c r="COV30" s="214"/>
      <c r="COW30" s="214"/>
      <c r="COX30" s="214"/>
      <c r="COY30" s="214"/>
      <c r="COZ30" s="214"/>
      <c r="CPA30" s="214"/>
      <c r="CPB30" s="214"/>
      <c r="CPC30" s="214"/>
      <c r="CPD30" s="214"/>
      <c r="CPE30" s="214"/>
      <c r="CPF30" s="214"/>
      <c r="CPG30" s="214"/>
      <c r="CPH30" s="214"/>
      <c r="CPI30" s="214"/>
      <c r="CPJ30" s="214"/>
      <c r="CPK30" s="214"/>
      <c r="CPL30" s="214"/>
      <c r="CPM30" s="214"/>
      <c r="CPN30" s="214"/>
      <c r="CPO30" s="214"/>
      <c r="CPP30" s="214"/>
      <c r="CPQ30" s="214"/>
      <c r="CPR30" s="214"/>
      <c r="CPS30" s="214"/>
      <c r="CPT30" s="214"/>
      <c r="CPU30" s="214"/>
      <c r="CPV30" s="214"/>
      <c r="CPW30" s="214"/>
      <c r="CPX30" s="214"/>
      <c r="CPY30" s="214"/>
      <c r="CPZ30" s="214"/>
      <c r="CQA30" s="214"/>
      <c r="CQB30" s="214"/>
      <c r="CQC30" s="214"/>
      <c r="CQD30" s="214"/>
      <c r="CQE30" s="214"/>
      <c r="CQF30" s="214"/>
      <c r="CQG30" s="214"/>
      <c r="CQH30" s="214"/>
      <c r="CQI30" s="214"/>
      <c r="CQJ30" s="214"/>
      <c r="CQK30" s="214"/>
      <c r="CQL30" s="214"/>
      <c r="CQM30" s="214"/>
      <c r="CQN30" s="214"/>
      <c r="CQO30" s="214"/>
      <c r="CQP30" s="214"/>
      <c r="CQQ30" s="214"/>
      <c r="CQR30" s="214"/>
      <c r="CQS30" s="214"/>
      <c r="CQT30" s="214"/>
      <c r="CQU30" s="214"/>
      <c r="CQV30" s="214"/>
      <c r="CQW30" s="214"/>
      <c r="CQX30" s="214"/>
      <c r="CQY30" s="214"/>
      <c r="CQZ30" s="214"/>
      <c r="CRA30" s="214"/>
      <c r="CRB30" s="214"/>
      <c r="CRC30" s="214"/>
      <c r="CRD30" s="214"/>
      <c r="CRE30" s="214"/>
      <c r="CRF30" s="214"/>
      <c r="CRG30" s="214"/>
      <c r="CRH30" s="214"/>
      <c r="CRI30" s="214"/>
      <c r="CRJ30" s="214"/>
      <c r="CRK30" s="214"/>
      <c r="CRL30" s="214"/>
      <c r="CRM30" s="214"/>
      <c r="CRN30" s="214"/>
      <c r="CRO30" s="214"/>
      <c r="CRP30" s="214"/>
      <c r="CRQ30" s="214"/>
      <c r="CRR30" s="214"/>
      <c r="CRS30" s="214"/>
      <c r="CRT30" s="214"/>
      <c r="CRU30" s="214"/>
      <c r="CRV30" s="214"/>
      <c r="CRW30" s="214"/>
      <c r="CRX30" s="214"/>
      <c r="CRY30" s="214"/>
      <c r="CRZ30" s="214"/>
      <c r="CSA30" s="214"/>
      <c r="CSB30" s="214"/>
      <c r="CSC30" s="214"/>
      <c r="CSD30" s="214"/>
      <c r="CSE30" s="214"/>
      <c r="CSF30" s="214"/>
      <c r="CSG30" s="214"/>
      <c r="CSH30" s="214"/>
      <c r="CSI30" s="214"/>
      <c r="CSJ30" s="214"/>
      <c r="CSK30" s="214"/>
      <c r="CSL30" s="214"/>
      <c r="CSM30" s="214"/>
      <c r="CSN30" s="214"/>
      <c r="CSO30" s="214"/>
      <c r="CSP30" s="214"/>
      <c r="CSQ30" s="214"/>
      <c r="CSR30" s="214"/>
      <c r="CSS30" s="214"/>
      <c r="CST30" s="214"/>
      <c r="CSU30" s="214"/>
      <c r="CSV30" s="214"/>
      <c r="CSW30" s="214"/>
      <c r="CSX30" s="214"/>
      <c r="CSY30" s="214"/>
      <c r="CSZ30" s="214"/>
      <c r="CTA30" s="214"/>
      <c r="CTB30" s="214"/>
      <c r="CTC30" s="214"/>
      <c r="CTD30" s="214"/>
      <c r="CTE30" s="214"/>
      <c r="CTF30" s="214"/>
      <c r="CTG30" s="214"/>
      <c r="CTH30" s="214"/>
      <c r="CTI30" s="214"/>
      <c r="CTJ30" s="214"/>
      <c r="CTK30" s="214"/>
      <c r="CTL30" s="214"/>
      <c r="CTM30" s="214"/>
      <c r="CTN30" s="214"/>
      <c r="CTO30" s="214"/>
      <c r="CTP30" s="214"/>
      <c r="CTQ30" s="214"/>
      <c r="CTR30" s="214"/>
      <c r="CTS30" s="214"/>
      <c r="CTT30" s="214"/>
      <c r="CTU30" s="214"/>
      <c r="CTV30" s="214"/>
      <c r="CTW30" s="214"/>
      <c r="CTX30" s="214"/>
      <c r="CTY30" s="214"/>
      <c r="CTZ30" s="214"/>
      <c r="CUA30" s="214"/>
      <c r="CUB30" s="214"/>
      <c r="CUC30" s="214"/>
      <c r="CUD30" s="214"/>
      <c r="CUE30" s="214"/>
      <c r="CUF30" s="214"/>
      <c r="CUG30" s="214"/>
      <c r="CUH30" s="214"/>
      <c r="CUI30" s="214"/>
      <c r="CUJ30" s="214"/>
      <c r="CUK30" s="214"/>
      <c r="CUL30" s="214"/>
      <c r="CUM30" s="214"/>
      <c r="CUN30" s="214"/>
      <c r="CUO30" s="214"/>
      <c r="CUP30" s="214"/>
      <c r="CUQ30" s="214"/>
      <c r="CUR30" s="214"/>
      <c r="CUS30" s="214"/>
      <c r="CUT30" s="214"/>
      <c r="CUU30" s="214"/>
      <c r="CUV30" s="214"/>
      <c r="CUW30" s="214"/>
      <c r="CUX30" s="214"/>
      <c r="CUY30" s="214"/>
      <c r="CUZ30" s="214"/>
      <c r="CVA30" s="214"/>
      <c r="CVB30" s="214"/>
      <c r="CVC30" s="214"/>
      <c r="CVD30" s="214"/>
      <c r="CVE30" s="214"/>
      <c r="CVF30" s="214"/>
      <c r="CVG30" s="214"/>
      <c r="CVH30" s="214"/>
      <c r="CVI30" s="214"/>
      <c r="CVJ30" s="214"/>
      <c r="CVK30" s="214"/>
      <c r="CVL30" s="214"/>
      <c r="CVM30" s="214"/>
      <c r="CVN30" s="214"/>
      <c r="CVO30" s="214"/>
      <c r="CVP30" s="214"/>
      <c r="CVQ30" s="214"/>
      <c r="CVR30" s="214"/>
      <c r="CVS30" s="214"/>
      <c r="CVT30" s="214"/>
      <c r="CVU30" s="214"/>
      <c r="CVV30" s="214"/>
      <c r="CVW30" s="214"/>
      <c r="CVX30" s="214"/>
      <c r="CVY30" s="214"/>
      <c r="CVZ30" s="214"/>
      <c r="CWA30" s="214"/>
      <c r="CWB30" s="214"/>
      <c r="CWC30" s="214"/>
      <c r="CWD30" s="214"/>
      <c r="CWE30" s="214"/>
      <c r="CWF30" s="214"/>
      <c r="CWG30" s="214"/>
      <c r="CWH30" s="214"/>
      <c r="CWI30" s="214"/>
      <c r="CWJ30" s="214"/>
      <c r="CWK30" s="214"/>
      <c r="CWL30" s="214"/>
      <c r="CWM30" s="214"/>
      <c r="CWN30" s="214"/>
      <c r="CWO30" s="214"/>
      <c r="CWP30" s="214"/>
      <c r="CWQ30" s="214"/>
      <c r="CWR30" s="214"/>
      <c r="CWS30" s="214"/>
      <c r="CWT30" s="214"/>
      <c r="CWU30" s="214"/>
      <c r="CWV30" s="214"/>
      <c r="CWW30" s="214"/>
      <c r="CWX30" s="214"/>
      <c r="CWY30" s="214"/>
      <c r="CWZ30" s="214"/>
      <c r="CXA30" s="214"/>
      <c r="CXB30" s="214"/>
      <c r="CXC30" s="214"/>
      <c r="CXD30" s="214"/>
      <c r="CXE30" s="214"/>
      <c r="CXF30" s="214"/>
      <c r="CXG30" s="214"/>
      <c r="CXH30" s="214"/>
      <c r="CXI30" s="214"/>
      <c r="CXJ30" s="214"/>
      <c r="CXK30" s="214"/>
      <c r="CXL30" s="214"/>
      <c r="CXM30" s="214"/>
      <c r="CXN30" s="214"/>
      <c r="CXO30" s="214"/>
      <c r="CXP30" s="214"/>
      <c r="CXQ30" s="214"/>
      <c r="CXR30" s="214"/>
      <c r="CXS30" s="214"/>
      <c r="CXT30" s="214"/>
      <c r="CXU30" s="214"/>
      <c r="CXV30" s="214"/>
      <c r="CXW30" s="214"/>
      <c r="CXX30" s="214"/>
      <c r="CXY30" s="214"/>
      <c r="CXZ30" s="214"/>
      <c r="CYA30" s="214"/>
      <c r="CYB30" s="214"/>
      <c r="CYC30" s="214"/>
      <c r="CYD30" s="214"/>
      <c r="CYE30" s="214"/>
      <c r="CYF30" s="214"/>
      <c r="CYG30" s="214"/>
      <c r="CYH30" s="214"/>
      <c r="CYI30" s="214"/>
      <c r="CYJ30" s="214"/>
      <c r="CYK30" s="214"/>
      <c r="CYL30" s="214"/>
      <c r="CYM30" s="214"/>
      <c r="CYN30" s="214"/>
      <c r="CYO30" s="214"/>
      <c r="CYP30" s="214"/>
      <c r="CYQ30" s="214"/>
      <c r="CYR30" s="214"/>
      <c r="CYS30" s="214"/>
      <c r="CYT30" s="214"/>
      <c r="CYU30" s="214"/>
      <c r="CYV30" s="214"/>
      <c r="CYW30" s="214"/>
      <c r="CYX30" s="214"/>
      <c r="CYY30" s="214"/>
      <c r="CYZ30" s="214"/>
      <c r="CZA30" s="214"/>
      <c r="CZB30" s="214"/>
      <c r="CZC30" s="214"/>
      <c r="CZD30" s="214"/>
      <c r="CZE30" s="214"/>
      <c r="CZF30" s="214"/>
      <c r="CZG30" s="214"/>
      <c r="CZH30" s="214"/>
      <c r="CZI30" s="214"/>
      <c r="CZJ30" s="214"/>
      <c r="CZK30" s="214"/>
      <c r="CZL30" s="214"/>
      <c r="CZM30" s="214"/>
      <c r="CZN30" s="214"/>
      <c r="CZO30" s="214"/>
      <c r="CZP30" s="214"/>
      <c r="CZQ30" s="214"/>
      <c r="CZR30" s="214"/>
      <c r="CZS30" s="214"/>
      <c r="CZT30" s="214"/>
      <c r="CZU30" s="214"/>
      <c r="CZV30" s="214"/>
      <c r="CZW30" s="214"/>
      <c r="CZX30" s="214"/>
      <c r="CZY30" s="214"/>
      <c r="CZZ30" s="214"/>
      <c r="DAA30" s="214"/>
      <c r="DAB30" s="214"/>
      <c r="DAC30" s="214"/>
      <c r="DAD30" s="214"/>
      <c r="DAE30" s="214"/>
      <c r="DAF30" s="214"/>
      <c r="DAG30" s="214"/>
      <c r="DAH30" s="214"/>
      <c r="DAI30" s="214"/>
      <c r="DAJ30" s="214"/>
      <c r="DAK30" s="214"/>
      <c r="DAL30" s="214"/>
      <c r="DAM30" s="214"/>
      <c r="DAN30" s="214"/>
      <c r="DAO30" s="214"/>
      <c r="DAP30" s="214"/>
      <c r="DAQ30" s="214"/>
      <c r="DAR30" s="214"/>
      <c r="DAS30" s="214"/>
      <c r="DAT30" s="214"/>
      <c r="DAU30" s="214"/>
      <c r="DAV30" s="214"/>
      <c r="DAW30" s="214"/>
      <c r="DAX30" s="214"/>
      <c r="DAY30" s="214"/>
      <c r="DAZ30" s="214"/>
      <c r="DBA30" s="214"/>
      <c r="DBB30" s="214"/>
      <c r="DBC30" s="214"/>
      <c r="DBD30" s="214"/>
      <c r="DBE30" s="214"/>
      <c r="DBF30" s="214"/>
      <c r="DBG30" s="214"/>
      <c r="DBH30" s="214"/>
      <c r="DBI30" s="214"/>
      <c r="DBJ30" s="214"/>
      <c r="DBK30" s="214"/>
      <c r="DBL30" s="214"/>
      <c r="DBM30" s="214"/>
      <c r="DBN30" s="214"/>
      <c r="DBO30" s="214"/>
      <c r="DBP30" s="214"/>
      <c r="DBQ30" s="214"/>
      <c r="DBR30" s="214"/>
      <c r="DBS30" s="214"/>
      <c r="DBT30" s="214"/>
      <c r="DBU30" s="214"/>
      <c r="DBV30" s="214"/>
      <c r="DBW30" s="214"/>
      <c r="DBX30" s="214"/>
      <c r="DBY30" s="214"/>
      <c r="DBZ30" s="214"/>
      <c r="DCA30" s="214"/>
      <c r="DCB30" s="214"/>
      <c r="DCC30" s="214"/>
      <c r="DCD30" s="214"/>
      <c r="DCE30" s="214"/>
      <c r="DCF30" s="214"/>
      <c r="DCG30" s="214"/>
      <c r="DCH30" s="214"/>
      <c r="DCI30" s="214"/>
      <c r="DCJ30" s="214"/>
      <c r="DCK30" s="214"/>
      <c r="DCL30" s="214"/>
      <c r="DCM30" s="214"/>
      <c r="DCN30" s="214"/>
      <c r="DCO30" s="214"/>
      <c r="DCP30" s="214"/>
      <c r="DCQ30" s="214"/>
      <c r="DCR30" s="214"/>
      <c r="DCS30" s="214"/>
      <c r="DCT30" s="214"/>
      <c r="DCU30" s="214"/>
      <c r="DCV30" s="214"/>
      <c r="DCW30" s="214"/>
      <c r="DCX30" s="214"/>
      <c r="DCY30" s="214"/>
      <c r="DCZ30" s="214"/>
      <c r="DDA30" s="214"/>
      <c r="DDB30" s="214"/>
      <c r="DDC30" s="214"/>
      <c r="DDD30" s="214"/>
      <c r="DDE30" s="214"/>
      <c r="DDF30" s="214"/>
      <c r="DDG30" s="214"/>
      <c r="DDH30" s="214"/>
      <c r="DDI30" s="214"/>
      <c r="DDJ30" s="214"/>
      <c r="DDK30" s="214"/>
      <c r="DDL30" s="214"/>
      <c r="DDM30" s="214"/>
      <c r="DDN30" s="214"/>
      <c r="DDO30" s="214"/>
      <c r="DDP30" s="214"/>
      <c r="DDQ30" s="214"/>
      <c r="DDR30" s="214"/>
      <c r="DDS30" s="214"/>
      <c r="DDT30" s="214"/>
      <c r="DDU30" s="214"/>
      <c r="DDV30" s="214"/>
      <c r="DDW30" s="214"/>
      <c r="DDX30" s="214"/>
      <c r="DDY30" s="214"/>
      <c r="DDZ30" s="214"/>
      <c r="DEA30" s="214"/>
      <c r="DEB30" s="214"/>
      <c r="DEC30" s="214"/>
      <c r="DED30" s="214"/>
      <c r="DEE30" s="214"/>
      <c r="DEF30" s="214"/>
      <c r="DEG30" s="214"/>
      <c r="DEH30" s="214"/>
      <c r="DEI30" s="214"/>
      <c r="DEJ30" s="214"/>
      <c r="DEK30" s="214"/>
      <c r="DEL30" s="214"/>
      <c r="DEM30" s="214"/>
      <c r="DEN30" s="214"/>
      <c r="DEO30" s="214"/>
      <c r="DEP30" s="214"/>
      <c r="DEQ30" s="214"/>
      <c r="DER30" s="214"/>
      <c r="DES30" s="214"/>
      <c r="DET30" s="214"/>
      <c r="DEU30" s="214"/>
      <c r="DEV30" s="214"/>
      <c r="DEW30" s="214"/>
      <c r="DEX30" s="214"/>
      <c r="DEY30" s="214"/>
      <c r="DEZ30" s="214"/>
      <c r="DFA30" s="214"/>
      <c r="DFB30" s="214"/>
      <c r="DFC30" s="214"/>
      <c r="DFD30" s="214"/>
      <c r="DFE30" s="214"/>
      <c r="DFF30" s="214"/>
      <c r="DFG30" s="214"/>
      <c r="DFH30" s="214"/>
      <c r="DFI30" s="214"/>
      <c r="DFJ30" s="214"/>
      <c r="DFK30" s="214"/>
      <c r="DFL30" s="214"/>
      <c r="DFM30" s="214"/>
      <c r="DFN30" s="214"/>
      <c r="DFO30" s="214"/>
      <c r="DFP30" s="214"/>
      <c r="DFQ30" s="214"/>
      <c r="DFR30" s="214"/>
      <c r="DFS30" s="214"/>
      <c r="DFT30" s="214"/>
      <c r="DFU30" s="214"/>
      <c r="DFV30" s="214"/>
      <c r="DFW30" s="214"/>
      <c r="DFX30" s="214"/>
      <c r="DFY30" s="214"/>
      <c r="DFZ30" s="214"/>
      <c r="DGA30" s="214"/>
      <c r="DGB30" s="214"/>
      <c r="DGC30" s="214"/>
      <c r="DGD30" s="214"/>
      <c r="DGE30" s="214"/>
      <c r="DGF30" s="214"/>
      <c r="DGG30" s="214"/>
      <c r="DGH30" s="214"/>
      <c r="DGI30" s="214"/>
      <c r="DGJ30" s="214"/>
      <c r="DGK30" s="214"/>
      <c r="DGL30" s="214"/>
      <c r="DGM30" s="214"/>
      <c r="DGN30" s="214"/>
      <c r="DGO30" s="214"/>
      <c r="DGP30" s="214"/>
      <c r="DGQ30" s="214"/>
      <c r="DGR30" s="214"/>
      <c r="DGS30" s="214"/>
      <c r="DGT30" s="214"/>
      <c r="DGU30" s="214"/>
      <c r="DGV30" s="214"/>
      <c r="DGW30" s="214"/>
      <c r="DGX30" s="214"/>
      <c r="DGY30" s="214"/>
      <c r="DGZ30" s="214"/>
      <c r="DHA30" s="214"/>
      <c r="DHB30" s="214"/>
      <c r="DHC30" s="214"/>
      <c r="DHD30" s="214"/>
      <c r="DHE30" s="214"/>
      <c r="DHF30" s="214"/>
      <c r="DHG30" s="214"/>
      <c r="DHH30" s="214"/>
      <c r="DHI30" s="214"/>
      <c r="DHJ30" s="214"/>
      <c r="DHK30" s="214"/>
      <c r="DHL30" s="214"/>
      <c r="DHM30" s="214"/>
      <c r="DHN30" s="214"/>
      <c r="DHO30" s="214"/>
      <c r="DHP30" s="214"/>
      <c r="DHQ30" s="214"/>
      <c r="DHR30" s="214"/>
      <c r="DHS30" s="214"/>
      <c r="DHT30" s="214"/>
      <c r="DHU30" s="214"/>
      <c r="DHV30" s="214"/>
      <c r="DHW30" s="214"/>
      <c r="DHX30" s="214"/>
      <c r="DHY30" s="214"/>
      <c r="DHZ30" s="214"/>
      <c r="DIA30" s="214"/>
      <c r="DIB30" s="214"/>
      <c r="DIC30" s="214"/>
      <c r="DID30" s="214"/>
      <c r="DIE30" s="214"/>
      <c r="DIF30" s="214"/>
      <c r="DIG30" s="214"/>
      <c r="DIH30" s="214"/>
      <c r="DII30" s="214"/>
      <c r="DIJ30" s="214"/>
      <c r="DIK30" s="214"/>
      <c r="DIL30" s="214"/>
      <c r="DIM30" s="214"/>
      <c r="DIN30" s="214"/>
      <c r="DIO30" s="214"/>
      <c r="DIP30" s="214"/>
      <c r="DIQ30" s="214"/>
      <c r="DIR30" s="214"/>
      <c r="DIS30" s="214"/>
      <c r="DIT30" s="214"/>
      <c r="DIU30" s="214"/>
      <c r="DIV30" s="214"/>
      <c r="DIW30" s="214"/>
      <c r="DIX30" s="214"/>
      <c r="DIY30" s="214"/>
      <c r="DIZ30" s="214"/>
      <c r="DJA30" s="214"/>
      <c r="DJB30" s="214"/>
      <c r="DJC30" s="214"/>
      <c r="DJD30" s="214"/>
      <c r="DJE30" s="214"/>
      <c r="DJF30" s="214"/>
      <c r="DJG30" s="214"/>
      <c r="DJH30" s="214"/>
      <c r="DJI30" s="214"/>
      <c r="DJJ30" s="214"/>
      <c r="DJK30" s="214"/>
      <c r="DJL30" s="214"/>
      <c r="DJM30" s="214"/>
      <c r="DJN30" s="214"/>
      <c r="DJO30" s="214"/>
      <c r="DJP30" s="214"/>
      <c r="DJQ30" s="214"/>
      <c r="DJR30" s="214"/>
      <c r="DJS30" s="214"/>
      <c r="DJT30" s="214"/>
      <c r="DJU30" s="214"/>
      <c r="DJV30" s="214"/>
      <c r="DJW30" s="214"/>
      <c r="DJX30" s="214"/>
      <c r="DJY30" s="214"/>
      <c r="DJZ30" s="214"/>
      <c r="DKA30" s="214"/>
      <c r="DKB30" s="214"/>
      <c r="DKC30" s="214"/>
      <c r="DKD30" s="214"/>
      <c r="DKE30" s="214"/>
      <c r="DKF30" s="214"/>
      <c r="DKG30" s="214"/>
      <c r="DKH30" s="214"/>
      <c r="DKI30" s="214"/>
      <c r="DKJ30" s="214"/>
      <c r="DKK30" s="214"/>
      <c r="DKL30" s="214"/>
      <c r="DKM30" s="214"/>
      <c r="DKN30" s="214"/>
      <c r="DKO30" s="214"/>
      <c r="DKP30" s="214"/>
      <c r="DKQ30" s="214"/>
      <c r="DKR30" s="214"/>
      <c r="DKS30" s="214"/>
      <c r="DKT30" s="214"/>
      <c r="DKU30" s="214"/>
      <c r="DKV30" s="214"/>
      <c r="DKW30" s="214"/>
      <c r="DKX30" s="214"/>
      <c r="DKY30" s="214"/>
      <c r="DKZ30" s="214"/>
      <c r="DLA30" s="214"/>
      <c r="DLB30" s="214"/>
      <c r="DLC30" s="214"/>
      <c r="DLD30" s="214"/>
      <c r="DLE30" s="214"/>
      <c r="DLF30" s="214"/>
      <c r="DLG30" s="214"/>
      <c r="DLH30" s="214"/>
      <c r="DLI30" s="214"/>
      <c r="DLJ30" s="214"/>
      <c r="DLK30" s="214"/>
      <c r="DLL30" s="214"/>
      <c r="DLM30" s="214"/>
      <c r="DLN30" s="214"/>
      <c r="DLO30" s="214"/>
      <c r="DLP30" s="214"/>
      <c r="DLQ30" s="214"/>
      <c r="DLR30" s="214"/>
      <c r="DLS30" s="214"/>
      <c r="DLT30" s="214"/>
      <c r="DLU30" s="214"/>
      <c r="DLV30" s="214"/>
      <c r="DLW30" s="214"/>
      <c r="DLX30" s="214"/>
      <c r="DLY30" s="214"/>
      <c r="DLZ30" s="214"/>
      <c r="DMA30" s="214"/>
      <c r="DMB30" s="214"/>
      <c r="DMC30" s="214"/>
      <c r="DMD30" s="214"/>
      <c r="DME30" s="214"/>
      <c r="DMF30" s="214"/>
      <c r="DMG30" s="214"/>
      <c r="DMH30" s="214"/>
      <c r="DMI30" s="214"/>
      <c r="DMJ30" s="214"/>
      <c r="DMK30" s="214"/>
      <c r="DML30" s="214"/>
      <c r="DMM30" s="214"/>
      <c r="DMN30" s="214"/>
      <c r="DMO30" s="214"/>
      <c r="DMP30" s="214"/>
      <c r="DMQ30" s="214"/>
      <c r="DMR30" s="214"/>
      <c r="DMS30" s="214"/>
      <c r="DMT30" s="214"/>
      <c r="DMU30" s="214"/>
      <c r="DMV30" s="214"/>
      <c r="DMW30" s="214"/>
      <c r="DMX30" s="214"/>
      <c r="DMY30" s="214"/>
      <c r="DMZ30" s="214"/>
      <c r="DNA30" s="214"/>
      <c r="DNB30" s="214"/>
      <c r="DNC30" s="214"/>
      <c r="DND30" s="214"/>
      <c r="DNE30" s="214"/>
      <c r="DNF30" s="214"/>
      <c r="DNG30" s="214"/>
      <c r="DNH30" s="214"/>
      <c r="DNI30" s="214"/>
      <c r="DNJ30" s="214"/>
      <c r="DNK30" s="214"/>
      <c r="DNL30" s="214"/>
      <c r="DNM30" s="214"/>
      <c r="DNN30" s="214"/>
      <c r="DNO30" s="214"/>
      <c r="DNP30" s="214"/>
      <c r="DNQ30" s="214"/>
      <c r="DNR30" s="214"/>
      <c r="DNS30" s="214"/>
      <c r="DNT30" s="214"/>
      <c r="DNU30" s="214"/>
      <c r="DNV30" s="214"/>
      <c r="DNW30" s="214"/>
      <c r="DNX30" s="214"/>
      <c r="DNY30" s="214"/>
      <c r="DNZ30" s="214"/>
      <c r="DOA30" s="214"/>
      <c r="DOB30" s="214"/>
      <c r="DOC30" s="214"/>
      <c r="DOD30" s="214"/>
      <c r="DOE30" s="214"/>
      <c r="DOF30" s="214"/>
      <c r="DOG30" s="214"/>
      <c r="DOH30" s="214"/>
      <c r="DOI30" s="214"/>
      <c r="DOJ30" s="214"/>
      <c r="DOK30" s="214"/>
      <c r="DOL30" s="214"/>
      <c r="DOM30" s="214"/>
      <c r="DON30" s="214"/>
      <c r="DOO30" s="214"/>
      <c r="DOP30" s="214"/>
      <c r="DOQ30" s="214"/>
      <c r="DOR30" s="214"/>
      <c r="DOS30" s="214"/>
      <c r="DOT30" s="214"/>
      <c r="DOU30" s="214"/>
      <c r="DOV30" s="214"/>
      <c r="DOW30" s="214"/>
      <c r="DOX30" s="214"/>
      <c r="DOY30" s="214"/>
      <c r="DOZ30" s="214"/>
      <c r="DPA30" s="214"/>
      <c r="DPB30" s="214"/>
      <c r="DPC30" s="214"/>
      <c r="DPD30" s="214"/>
      <c r="DPE30" s="214"/>
      <c r="DPF30" s="214"/>
      <c r="DPG30" s="214"/>
      <c r="DPH30" s="214"/>
      <c r="DPI30" s="214"/>
      <c r="DPJ30" s="214"/>
      <c r="DPK30" s="214"/>
      <c r="DPL30" s="214"/>
      <c r="DPM30" s="214"/>
      <c r="DPN30" s="214"/>
      <c r="DPO30" s="214"/>
      <c r="DPP30" s="214"/>
      <c r="DPQ30" s="214"/>
      <c r="DPR30" s="214"/>
      <c r="DPS30" s="214"/>
      <c r="DPT30" s="214"/>
      <c r="DPU30" s="214"/>
      <c r="DPV30" s="214"/>
      <c r="DPW30" s="214"/>
      <c r="DPX30" s="214"/>
      <c r="DPY30" s="214"/>
      <c r="DPZ30" s="214"/>
      <c r="DQA30" s="214"/>
      <c r="DQB30" s="214"/>
      <c r="DQC30" s="214"/>
      <c r="DQD30" s="214"/>
      <c r="DQE30" s="214"/>
      <c r="DQF30" s="214"/>
      <c r="DQG30" s="214"/>
      <c r="DQH30" s="214"/>
      <c r="DQI30" s="214"/>
      <c r="DQJ30" s="214"/>
      <c r="DQK30" s="214"/>
      <c r="DQL30" s="214"/>
      <c r="DQM30" s="214"/>
      <c r="DQN30" s="214"/>
      <c r="DQO30" s="214"/>
      <c r="DQP30" s="214"/>
      <c r="DQQ30" s="214"/>
      <c r="DQR30" s="214"/>
      <c r="DQS30" s="214"/>
      <c r="DQT30" s="214"/>
      <c r="DQU30" s="214"/>
      <c r="DQV30" s="214"/>
      <c r="DQW30" s="214"/>
      <c r="DQX30" s="214"/>
      <c r="DQY30" s="214"/>
      <c r="DQZ30" s="214"/>
      <c r="DRA30" s="214"/>
      <c r="DRB30" s="214"/>
      <c r="DRC30" s="214"/>
      <c r="DRD30" s="214"/>
      <c r="DRE30" s="214"/>
      <c r="DRF30" s="214"/>
      <c r="DRG30" s="214"/>
      <c r="DRH30" s="214"/>
      <c r="DRI30" s="214"/>
      <c r="DRJ30" s="214"/>
      <c r="DRK30" s="214"/>
      <c r="DRL30" s="214"/>
      <c r="DRM30" s="214"/>
      <c r="DRN30" s="214"/>
      <c r="DRO30" s="214"/>
      <c r="DRP30" s="214"/>
      <c r="DRQ30" s="214"/>
      <c r="DRR30" s="214"/>
      <c r="DRS30" s="214"/>
      <c r="DRT30" s="214"/>
      <c r="DRU30" s="214"/>
      <c r="DRV30" s="214"/>
      <c r="DRW30" s="214"/>
      <c r="DRX30" s="214"/>
      <c r="DRY30" s="214"/>
      <c r="DRZ30" s="214"/>
      <c r="DSA30" s="214"/>
      <c r="DSB30" s="214"/>
      <c r="DSC30" s="214"/>
      <c r="DSD30" s="214"/>
      <c r="DSE30" s="214"/>
      <c r="DSF30" s="214"/>
      <c r="DSG30" s="214"/>
      <c r="DSH30" s="214"/>
      <c r="DSI30" s="214"/>
      <c r="DSJ30" s="214"/>
      <c r="DSK30" s="214"/>
      <c r="DSL30" s="214"/>
      <c r="DSM30" s="214"/>
      <c r="DSN30" s="214"/>
      <c r="DSO30" s="214"/>
      <c r="DSP30" s="214"/>
      <c r="DSQ30" s="214"/>
      <c r="DSR30" s="214"/>
      <c r="DSS30" s="214"/>
      <c r="DST30" s="214"/>
      <c r="DSU30" s="214"/>
      <c r="DSV30" s="214"/>
      <c r="DSW30" s="214"/>
      <c r="DSX30" s="214"/>
      <c r="DSY30" s="214"/>
      <c r="DSZ30" s="214"/>
      <c r="DTA30" s="214"/>
      <c r="DTB30" s="214"/>
      <c r="DTC30" s="214"/>
      <c r="DTD30" s="214"/>
      <c r="DTE30" s="214"/>
      <c r="DTF30" s="214"/>
      <c r="DTG30" s="214"/>
      <c r="DTH30" s="214"/>
      <c r="DTI30" s="214"/>
      <c r="DTJ30" s="214"/>
      <c r="DTK30" s="214"/>
      <c r="DTL30" s="214"/>
      <c r="DTM30" s="214"/>
      <c r="DTN30" s="214"/>
      <c r="DTO30" s="214"/>
      <c r="DTP30" s="214"/>
      <c r="DTQ30" s="214"/>
      <c r="DTR30" s="214"/>
      <c r="DTS30" s="214"/>
      <c r="DTT30" s="214"/>
      <c r="DTU30" s="214"/>
      <c r="DTV30" s="214"/>
      <c r="DTW30" s="214"/>
      <c r="DTX30" s="214"/>
      <c r="DTY30" s="214"/>
      <c r="DTZ30" s="214"/>
      <c r="DUA30" s="214"/>
      <c r="DUB30" s="214"/>
      <c r="DUC30" s="214"/>
      <c r="DUD30" s="214"/>
      <c r="DUE30" s="214"/>
      <c r="DUF30" s="214"/>
      <c r="DUG30" s="214"/>
      <c r="DUH30" s="214"/>
      <c r="DUI30" s="214"/>
      <c r="DUJ30" s="214"/>
      <c r="DUK30" s="214"/>
      <c r="DUL30" s="214"/>
      <c r="DUM30" s="214"/>
      <c r="DUN30" s="214"/>
      <c r="DUO30" s="214"/>
      <c r="DUP30" s="214"/>
      <c r="DUQ30" s="214"/>
      <c r="DUR30" s="214"/>
      <c r="DUS30" s="214"/>
      <c r="DUT30" s="214"/>
      <c r="DUU30" s="214"/>
      <c r="DUV30" s="214"/>
      <c r="DUW30" s="214"/>
      <c r="DUX30" s="214"/>
      <c r="DUY30" s="214"/>
      <c r="DUZ30" s="214"/>
      <c r="DVA30" s="214"/>
      <c r="DVB30" s="214"/>
      <c r="DVC30" s="214"/>
      <c r="DVD30" s="214"/>
      <c r="DVE30" s="214"/>
      <c r="DVF30" s="214"/>
      <c r="DVG30" s="214"/>
      <c r="DVH30" s="214"/>
      <c r="DVI30" s="214"/>
      <c r="DVJ30" s="214"/>
      <c r="DVK30" s="214"/>
      <c r="DVL30" s="214"/>
      <c r="DVM30" s="214"/>
      <c r="DVN30" s="214"/>
      <c r="DVO30" s="214"/>
      <c r="DVP30" s="214"/>
      <c r="DVQ30" s="214"/>
      <c r="DVR30" s="214"/>
      <c r="DVS30" s="214"/>
      <c r="DVT30" s="214"/>
      <c r="DVU30" s="214"/>
      <c r="DVV30" s="214"/>
      <c r="DVW30" s="214"/>
      <c r="DVX30" s="214"/>
      <c r="DVY30" s="214"/>
      <c r="DVZ30" s="214"/>
      <c r="DWA30" s="214"/>
      <c r="DWB30" s="214"/>
      <c r="DWC30" s="214"/>
      <c r="DWD30" s="214"/>
      <c r="DWE30" s="214"/>
      <c r="DWF30" s="214"/>
      <c r="DWG30" s="214"/>
      <c r="DWH30" s="214"/>
      <c r="DWI30" s="214"/>
      <c r="DWJ30" s="214"/>
      <c r="DWK30" s="214"/>
      <c r="DWL30" s="214"/>
      <c r="DWM30" s="214"/>
      <c r="DWN30" s="214"/>
      <c r="DWO30" s="214"/>
      <c r="DWP30" s="214"/>
      <c r="DWQ30" s="214"/>
      <c r="DWR30" s="214"/>
      <c r="DWS30" s="214"/>
      <c r="DWT30" s="214"/>
      <c r="DWU30" s="214"/>
      <c r="DWV30" s="214"/>
      <c r="DWW30" s="214"/>
      <c r="DWX30" s="214"/>
      <c r="DWY30" s="214"/>
      <c r="DWZ30" s="214"/>
      <c r="DXA30" s="214"/>
      <c r="DXB30" s="214"/>
      <c r="DXC30" s="214"/>
      <c r="DXD30" s="214"/>
      <c r="DXE30" s="214"/>
      <c r="DXF30" s="214"/>
      <c r="DXG30" s="214"/>
      <c r="DXH30" s="214"/>
      <c r="DXI30" s="214"/>
      <c r="DXJ30" s="214"/>
      <c r="DXK30" s="214"/>
      <c r="DXL30" s="214"/>
      <c r="DXM30" s="214"/>
      <c r="DXN30" s="214"/>
      <c r="DXO30" s="214"/>
      <c r="DXP30" s="214"/>
      <c r="DXQ30" s="214"/>
      <c r="DXR30" s="214"/>
      <c r="DXS30" s="214"/>
      <c r="DXT30" s="214"/>
      <c r="DXU30" s="214"/>
      <c r="DXV30" s="214"/>
      <c r="DXW30" s="214"/>
      <c r="DXX30" s="214"/>
      <c r="DXY30" s="214"/>
      <c r="DXZ30" s="214"/>
      <c r="DYA30" s="214"/>
      <c r="DYB30" s="214"/>
      <c r="DYC30" s="214"/>
      <c r="DYD30" s="214"/>
      <c r="DYE30" s="214"/>
      <c r="DYF30" s="214"/>
      <c r="DYG30" s="214"/>
      <c r="DYH30" s="214"/>
      <c r="DYI30" s="214"/>
      <c r="DYJ30" s="214"/>
      <c r="DYK30" s="214"/>
      <c r="DYL30" s="214"/>
      <c r="DYM30" s="214"/>
      <c r="DYN30" s="214"/>
      <c r="DYO30" s="214"/>
      <c r="DYP30" s="214"/>
      <c r="DYQ30" s="214"/>
      <c r="DYR30" s="214"/>
      <c r="DYS30" s="214"/>
      <c r="DYT30" s="214"/>
      <c r="DYU30" s="214"/>
      <c r="DYV30" s="214"/>
      <c r="DYW30" s="214"/>
      <c r="DYX30" s="214"/>
      <c r="DYY30" s="214"/>
      <c r="DYZ30" s="214"/>
      <c r="DZA30" s="214"/>
      <c r="DZB30" s="214"/>
      <c r="DZC30" s="214"/>
      <c r="DZD30" s="214"/>
      <c r="DZE30" s="214"/>
      <c r="DZF30" s="214"/>
      <c r="DZG30" s="214"/>
      <c r="DZH30" s="214"/>
      <c r="DZI30" s="214"/>
      <c r="DZJ30" s="214"/>
      <c r="DZK30" s="214"/>
      <c r="DZL30" s="214"/>
      <c r="DZM30" s="214"/>
      <c r="DZN30" s="214"/>
      <c r="DZO30" s="214"/>
      <c r="DZP30" s="214"/>
      <c r="DZQ30" s="214"/>
      <c r="DZR30" s="214"/>
      <c r="DZS30" s="214"/>
      <c r="DZT30" s="214"/>
      <c r="DZU30" s="214"/>
      <c r="DZV30" s="214"/>
      <c r="DZW30" s="214"/>
      <c r="DZX30" s="214"/>
      <c r="DZY30" s="214"/>
      <c r="DZZ30" s="214"/>
      <c r="EAA30" s="214"/>
      <c r="EAB30" s="214"/>
      <c r="EAC30" s="214"/>
      <c r="EAD30" s="214"/>
      <c r="EAE30" s="214"/>
      <c r="EAF30" s="214"/>
      <c r="EAG30" s="214"/>
      <c r="EAH30" s="214"/>
      <c r="EAI30" s="214"/>
      <c r="EAJ30" s="214"/>
      <c r="EAK30" s="214"/>
      <c r="EAL30" s="214"/>
      <c r="EAM30" s="214"/>
      <c r="EAN30" s="214"/>
      <c r="EAO30" s="214"/>
      <c r="EAP30" s="214"/>
      <c r="EAQ30" s="214"/>
      <c r="EAR30" s="214"/>
      <c r="EAS30" s="214"/>
      <c r="EAT30" s="214"/>
      <c r="EAU30" s="214"/>
      <c r="EAV30" s="214"/>
      <c r="EAW30" s="214"/>
      <c r="EAX30" s="214"/>
      <c r="EAY30" s="214"/>
      <c r="EAZ30" s="214"/>
      <c r="EBA30" s="214"/>
      <c r="EBB30" s="214"/>
      <c r="EBC30" s="214"/>
      <c r="EBD30" s="214"/>
      <c r="EBE30" s="214"/>
      <c r="EBF30" s="214"/>
      <c r="EBG30" s="214"/>
      <c r="EBH30" s="214"/>
      <c r="EBI30" s="214"/>
      <c r="EBJ30" s="214"/>
      <c r="EBK30" s="214"/>
      <c r="EBL30" s="214"/>
      <c r="EBM30" s="214"/>
      <c r="EBN30" s="214"/>
      <c r="EBO30" s="214"/>
      <c r="EBP30" s="214"/>
      <c r="EBQ30" s="214"/>
      <c r="EBR30" s="214"/>
      <c r="EBS30" s="214"/>
      <c r="EBT30" s="214"/>
      <c r="EBU30" s="214"/>
      <c r="EBV30" s="214"/>
      <c r="EBW30" s="214"/>
      <c r="EBX30" s="214"/>
      <c r="EBY30" s="214"/>
      <c r="EBZ30" s="214"/>
      <c r="ECA30" s="214"/>
      <c r="ECB30" s="214"/>
      <c r="ECC30" s="214"/>
      <c r="ECD30" s="214"/>
      <c r="ECE30" s="214"/>
      <c r="ECF30" s="214"/>
      <c r="ECG30" s="214"/>
      <c r="ECH30" s="214"/>
      <c r="ECI30" s="214"/>
      <c r="ECJ30" s="214"/>
      <c r="ECK30" s="214"/>
      <c r="ECL30" s="214"/>
      <c r="ECM30" s="214"/>
      <c r="ECN30" s="214"/>
      <c r="ECO30" s="214"/>
      <c r="ECP30" s="214"/>
      <c r="ECQ30" s="214"/>
      <c r="ECR30" s="214"/>
      <c r="ECS30" s="214"/>
      <c r="ECT30" s="214"/>
      <c r="ECU30" s="214"/>
      <c r="ECV30" s="214"/>
      <c r="ECW30" s="214"/>
      <c r="ECX30" s="214"/>
      <c r="ECY30" s="214"/>
      <c r="ECZ30" s="214"/>
      <c r="EDA30" s="214"/>
      <c r="EDB30" s="214"/>
      <c r="EDC30" s="214"/>
      <c r="EDD30" s="214"/>
      <c r="EDE30" s="214"/>
      <c r="EDF30" s="214"/>
      <c r="EDG30" s="214"/>
      <c r="EDH30" s="214"/>
      <c r="EDI30" s="214"/>
      <c r="EDJ30" s="214"/>
      <c r="EDK30" s="214"/>
      <c r="EDL30" s="214"/>
      <c r="EDM30" s="214"/>
      <c r="EDN30" s="214"/>
      <c r="EDO30" s="214"/>
      <c r="EDP30" s="214"/>
      <c r="EDQ30" s="214"/>
      <c r="EDR30" s="214"/>
      <c r="EDS30" s="214"/>
      <c r="EDT30" s="214"/>
      <c r="EDU30" s="214"/>
      <c r="EDV30" s="214"/>
      <c r="EDW30" s="214"/>
      <c r="EDX30" s="214"/>
      <c r="EDY30" s="214"/>
      <c r="EDZ30" s="214"/>
      <c r="EEA30" s="214"/>
      <c r="EEB30" s="214"/>
      <c r="EEC30" s="214"/>
      <c r="EED30" s="214"/>
      <c r="EEE30" s="214"/>
      <c r="EEF30" s="214"/>
      <c r="EEG30" s="214"/>
      <c r="EEH30" s="214"/>
      <c r="EEI30" s="214"/>
      <c r="EEJ30" s="214"/>
      <c r="EEK30" s="214"/>
      <c r="EEL30" s="214"/>
      <c r="EEM30" s="214"/>
      <c r="EEN30" s="214"/>
      <c r="EEO30" s="214"/>
      <c r="EEP30" s="214"/>
      <c r="EEQ30" s="214"/>
      <c r="EER30" s="214"/>
      <c r="EES30" s="214"/>
      <c r="EET30" s="214"/>
      <c r="EEU30" s="214"/>
      <c r="EEV30" s="214"/>
      <c r="EEW30" s="214"/>
      <c r="EEX30" s="214"/>
      <c r="EEY30" s="214"/>
      <c r="EEZ30" s="214"/>
      <c r="EFA30" s="214"/>
      <c r="EFB30" s="214"/>
      <c r="EFC30" s="214"/>
      <c r="EFD30" s="214"/>
      <c r="EFE30" s="214"/>
      <c r="EFF30" s="214"/>
      <c r="EFG30" s="214"/>
      <c r="EFH30" s="214"/>
      <c r="EFI30" s="214"/>
      <c r="EFJ30" s="214"/>
      <c r="EFK30" s="214"/>
      <c r="EFL30" s="214"/>
      <c r="EFM30" s="214"/>
      <c r="EFN30" s="214"/>
      <c r="EFO30" s="214"/>
      <c r="EFP30" s="214"/>
      <c r="EFQ30" s="214"/>
      <c r="EFR30" s="214"/>
      <c r="EFS30" s="214"/>
      <c r="EFT30" s="214"/>
      <c r="EFU30" s="214"/>
      <c r="EFV30" s="214"/>
      <c r="EFW30" s="214"/>
      <c r="EFX30" s="214"/>
      <c r="EFY30" s="214"/>
      <c r="EFZ30" s="214"/>
      <c r="EGA30" s="214"/>
      <c r="EGB30" s="214"/>
      <c r="EGC30" s="214"/>
      <c r="EGD30" s="214"/>
      <c r="EGE30" s="214"/>
      <c r="EGF30" s="214"/>
      <c r="EGG30" s="214"/>
      <c r="EGH30" s="214"/>
      <c r="EGI30" s="214"/>
      <c r="EGJ30" s="214"/>
      <c r="EGK30" s="214"/>
      <c r="EGL30" s="214"/>
      <c r="EGM30" s="214"/>
      <c r="EGN30" s="214"/>
      <c r="EGO30" s="214"/>
      <c r="EGP30" s="214"/>
      <c r="EGQ30" s="214"/>
      <c r="EGR30" s="214"/>
      <c r="EGS30" s="214"/>
      <c r="EGT30" s="214"/>
      <c r="EGU30" s="214"/>
      <c r="EGV30" s="214"/>
      <c r="EGW30" s="214"/>
      <c r="EGX30" s="214"/>
      <c r="EGY30" s="214"/>
      <c r="EGZ30" s="214"/>
      <c r="EHA30" s="214"/>
      <c r="EHB30" s="214"/>
      <c r="EHC30" s="214"/>
      <c r="EHD30" s="214"/>
      <c r="EHE30" s="214"/>
      <c r="EHF30" s="214"/>
      <c r="EHG30" s="214"/>
      <c r="EHH30" s="214"/>
      <c r="EHI30" s="214"/>
      <c r="EHJ30" s="214"/>
      <c r="EHK30" s="214"/>
      <c r="EHL30" s="214"/>
      <c r="EHM30" s="214"/>
      <c r="EHN30" s="214"/>
      <c r="EHO30" s="214"/>
      <c r="EHP30" s="214"/>
      <c r="EHQ30" s="214"/>
      <c r="EHR30" s="214"/>
      <c r="EHS30" s="214"/>
      <c r="EHT30" s="214"/>
      <c r="EHU30" s="214"/>
      <c r="EHV30" s="214"/>
      <c r="EHW30" s="214"/>
      <c r="EHX30" s="214"/>
      <c r="EHY30" s="214"/>
      <c r="EHZ30" s="214"/>
      <c r="EIA30" s="214"/>
      <c r="EIB30" s="214"/>
      <c r="EIC30" s="214"/>
      <c r="EID30" s="214"/>
      <c r="EIE30" s="214"/>
      <c r="EIF30" s="214"/>
      <c r="EIG30" s="214"/>
      <c r="EIH30" s="214"/>
      <c r="EII30" s="214"/>
      <c r="EIJ30" s="214"/>
      <c r="EIK30" s="214"/>
      <c r="EIL30" s="214"/>
      <c r="EIM30" s="214"/>
      <c r="EIN30" s="214"/>
      <c r="EIO30" s="214"/>
      <c r="EIP30" s="214"/>
      <c r="EIQ30" s="214"/>
      <c r="EIR30" s="214"/>
      <c r="EIS30" s="214"/>
      <c r="EIT30" s="214"/>
      <c r="EIU30" s="214"/>
      <c r="EIV30" s="214"/>
      <c r="EIW30" s="214"/>
      <c r="EIX30" s="214"/>
      <c r="EIY30" s="214"/>
      <c r="EIZ30" s="214"/>
      <c r="EJA30" s="214"/>
      <c r="EJB30" s="214"/>
      <c r="EJC30" s="214"/>
      <c r="EJD30" s="214"/>
      <c r="EJE30" s="214"/>
      <c r="EJF30" s="214"/>
      <c r="EJG30" s="214"/>
      <c r="EJH30" s="214"/>
      <c r="EJI30" s="214"/>
      <c r="EJJ30" s="214"/>
      <c r="EJK30" s="214"/>
      <c r="EJL30" s="214"/>
      <c r="EJM30" s="214"/>
      <c r="EJN30" s="214"/>
      <c r="EJO30" s="214"/>
      <c r="EJP30" s="214"/>
      <c r="EJQ30" s="214"/>
      <c r="EJR30" s="214"/>
      <c r="EJS30" s="214"/>
      <c r="EJT30" s="214"/>
      <c r="EJU30" s="214"/>
      <c r="EJV30" s="214"/>
      <c r="EJW30" s="214"/>
      <c r="EJX30" s="214"/>
      <c r="EJY30" s="214"/>
      <c r="EJZ30" s="214"/>
      <c r="EKA30" s="214"/>
      <c r="EKB30" s="214"/>
      <c r="EKC30" s="214"/>
      <c r="EKD30" s="214"/>
      <c r="EKE30" s="214"/>
      <c r="EKF30" s="214"/>
      <c r="EKG30" s="214"/>
      <c r="EKH30" s="214"/>
      <c r="EKI30" s="214"/>
      <c r="EKJ30" s="214"/>
      <c r="EKK30" s="214"/>
      <c r="EKL30" s="214"/>
      <c r="EKM30" s="214"/>
      <c r="EKN30" s="214"/>
      <c r="EKO30" s="214"/>
      <c r="EKP30" s="214"/>
      <c r="EKQ30" s="214"/>
      <c r="EKR30" s="214"/>
      <c r="EKS30" s="214"/>
      <c r="EKT30" s="214"/>
      <c r="EKU30" s="214"/>
      <c r="EKV30" s="214"/>
      <c r="EKW30" s="214"/>
      <c r="EKX30" s="214"/>
      <c r="EKY30" s="214"/>
      <c r="EKZ30" s="214"/>
      <c r="ELA30" s="214"/>
      <c r="ELB30" s="214"/>
      <c r="ELC30" s="214"/>
      <c r="ELD30" s="214"/>
      <c r="ELE30" s="214"/>
      <c r="ELF30" s="214"/>
      <c r="ELG30" s="214"/>
      <c r="ELH30" s="214"/>
      <c r="ELI30" s="214"/>
      <c r="ELJ30" s="214"/>
      <c r="ELK30" s="214"/>
      <c r="ELL30" s="214"/>
      <c r="ELM30" s="214"/>
      <c r="ELN30" s="214"/>
      <c r="ELO30" s="214"/>
      <c r="ELP30" s="214"/>
      <c r="ELQ30" s="214"/>
      <c r="ELR30" s="214"/>
      <c r="ELS30" s="214"/>
      <c r="ELT30" s="214"/>
      <c r="ELU30" s="214"/>
      <c r="ELV30" s="214"/>
      <c r="ELW30" s="214"/>
      <c r="ELX30" s="214"/>
      <c r="ELY30" s="214"/>
      <c r="ELZ30" s="214"/>
      <c r="EMA30" s="214"/>
      <c r="EMB30" s="214"/>
      <c r="EMC30" s="214"/>
      <c r="EMD30" s="214"/>
      <c r="EME30" s="214"/>
      <c r="EMF30" s="214"/>
      <c r="EMG30" s="214"/>
      <c r="EMH30" s="214"/>
      <c r="EMI30" s="214"/>
      <c r="EMJ30" s="214"/>
      <c r="EMK30" s="214"/>
      <c r="EML30" s="214"/>
      <c r="EMM30" s="214"/>
      <c r="EMN30" s="214"/>
      <c r="EMO30" s="214"/>
      <c r="EMP30" s="214"/>
      <c r="EMQ30" s="214"/>
      <c r="EMR30" s="214"/>
      <c r="EMS30" s="214"/>
      <c r="EMT30" s="214"/>
      <c r="EMU30" s="214"/>
      <c r="EMV30" s="214"/>
      <c r="EMW30" s="214"/>
      <c r="EMX30" s="214"/>
      <c r="EMY30" s="214"/>
      <c r="EMZ30" s="214"/>
      <c r="ENA30" s="214"/>
      <c r="ENB30" s="214"/>
      <c r="ENC30" s="214"/>
      <c r="END30" s="214"/>
      <c r="ENE30" s="214"/>
      <c r="ENF30" s="214"/>
      <c r="ENG30" s="214"/>
      <c r="ENH30" s="214"/>
      <c r="ENI30" s="214"/>
      <c r="ENJ30" s="214"/>
      <c r="ENK30" s="214"/>
      <c r="ENL30" s="214"/>
      <c r="ENM30" s="214"/>
      <c r="ENN30" s="214"/>
      <c r="ENO30" s="214"/>
      <c r="ENP30" s="214"/>
      <c r="ENQ30" s="214"/>
      <c r="ENR30" s="214"/>
      <c r="ENS30" s="214"/>
      <c r="ENT30" s="214"/>
      <c r="ENU30" s="214"/>
      <c r="ENV30" s="214"/>
      <c r="ENW30" s="214"/>
      <c r="ENX30" s="214"/>
      <c r="ENY30" s="214"/>
      <c r="ENZ30" s="214"/>
      <c r="EOA30" s="214"/>
      <c r="EOB30" s="214"/>
      <c r="EOC30" s="214"/>
      <c r="EOD30" s="214"/>
      <c r="EOE30" s="214"/>
      <c r="EOF30" s="214"/>
      <c r="EOG30" s="214"/>
      <c r="EOH30" s="214"/>
      <c r="EOI30" s="214"/>
      <c r="EOJ30" s="214"/>
      <c r="EOK30" s="214"/>
      <c r="EOL30" s="214"/>
      <c r="EOM30" s="214"/>
      <c r="EON30" s="214"/>
      <c r="EOO30" s="214"/>
      <c r="EOP30" s="214"/>
      <c r="EOQ30" s="214"/>
      <c r="EOR30" s="214"/>
      <c r="EOS30" s="214"/>
      <c r="EOT30" s="214"/>
      <c r="EOU30" s="214"/>
      <c r="EOV30" s="214"/>
      <c r="EOW30" s="214"/>
      <c r="EOX30" s="214"/>
      <c r="EOY30" s="214"/>
      <c r="EOZ30" s="214"/>
      <c r="EPA30" s="214"/>
      <c r="EPB30" s="214"/>
      <c r="EPC30" s="214"/>
      <c r="EPD30" s="214"/>
      <c r="EPE30" s="214"/>
      <c r="EPF30" s="214"/>
      <c r="EPG30" s="214"/>
      <c r="EPH30" s="214"/>
      <c r="EPI30" s="214"/>
      <c r="EPJ30" s="214"/>
      <c r="EPK30" s="214"/>
      <c r="EPL30" s="214"/>
      <c r="EPM30" s="214"/>
      <c r="EPN30" s="214"/>
      <c r="EPO30" s="214"/>
      <c r="EPP30" s="214"/>
      <c r="EPQ30" s="214"/>
      <c r="EPR30" s="214"/>
      <c r="EPS30" s="214"/>
      <c r="EPT30" s="214"/>
      <c r="EPU30" s="214"/>
      <c r="EPV30" s="214"/>
      <c r="EPW30" s="214"/>
      <c r="EPX30" s="214"/>
      <c r="EPY30" s="214"/>
      <c r="EPZ30" s="214"/>
      <c r="EQA30" s="214"/>
      <c r="EQB30" s="214"/>
      <c r="EQC30" s="214"/>
      <c r="EQD30" s="214"/>
      <c r="EQE30" s="214"/>
      <c r="EQF30" s="214"/>
      <c r="EQG30" s="214"/>
      <c r="EQH30" s="214"/>
      <c r="EQI30" s="214"/>
      <c r="EQJ30" s="214"/>
      <c r="EQK30" s="214"/>
      <c r="EQL30" s="214"/>
      <c r="EQM30" s="214"/>
      <c r="EQN30" s="214"/>
      <c r="EQO30" s="214"/>
      <c r="EQP30" s="214"/>
      <c r="EQQ30" s="214"/>
      <c r="EQR30" s="214"/>
      <c r="EQS30" s="214"/>
      <c r="EQT30" s="214"/>
      <c r="EQU30" s="214"/>
      <c r="EQV30" s="214"/>
      <c r="EQW30" s="214"/>
      <c r="EQX30" s="214"/>
      <c r="EQY30" s="214"/>
      <c r="EQZ30" s="214"/>
      <c r="ERA30" s="214"/>
      <c r="ERB30" s="214"/>
      <c r="ERC30" s="214"/>
      <c r="ERD30" s="214"/>
      <c r="ERE30" s="214"/>
      <c r="ERF30" s="214"/>
      <c r="ERG30" s="214"/>
      <c r="ERH30" s="214"/>
      <c r="ERI30" s="214"/>
      <c r="ERJ30" s="214"/>
      <c r="ERK30" s="214"/>
      <c r="ERL30" s="214"/>
      <c r="ERM30" s="214"/>
      <c r="ERN30" s="214"/>
      <c r="ERO30" s="214"/>
      <c r="ERP30" s="214"/>
      <c r="ERQ30" s="214"/>
      <c r="ERR30" s="214"/>
      <c r="ERS30" s="214"/>
      <c r="ERT30" s="214"/>
      <c r="ERU30" s="214"/>
      <c r="ERV30" s="214"/>
      <c r="ERW30" s="214"/>
      <c r="ERX30" s="214"/>
      <c r="ERY30" s="214"/>
      <c r="ERZ30" s="214"/>
      <c r="ESA30" s="214"/>
      <c r="ESB30" s="214"/>
      <c r="ESC30" s="214"/>
      <c r="ESD30" s="214"/>
      <c r="ESE30" s="214"/>
      <c r="ESF30" s="214"/>
      <c r="ESG30" s="214"/>
      <c r="ESH30" s="214"/>
      <c r="ESI30" s="214"/>
      <c r="ESJ30" s="214"/>
      <c r="ESK30" s="214"/>
      <c r="ESL30" s="214"/>
      <c r="ESM30" s="214"/>
      <c r="ESN30" s="214"/>
      <c r="ESO30" s="214"/>
      <c r="ESP30" s="214"/>
      <c r="ESQ30" s="214"/>
      <c r="ESR30" s="214"/>
      <c r="ESS30" s="214"/>
      <c r="EST30" s="214"/>
      <c r="ESU30" s="214"/>
      <c r="ESV30" s="214"/>
      <c r="ESW30" s="214"/>
      <c r="ESX30" s="214"/>
      <c r="ESY30" s="214"/>
      <c r="ESZ30" s="214"/>
      <c r="ETA30" s="214"/>
      <c r="ETB30" s="214"/>
      <c r="ETC30" s="214"/>
      <c r="ETD30" s="214"/>
      <c r="ETE30" s="214"/>
      <c r="ETF30" s="214"/>
      <c r="ETG30" s="214"/>
      <c r="ETH30" s="214"/>
      <c r="ETI30" s="214"/>
      <c r="ETJ30" s="214"/>
      <c r="ETK30" s="214"/>
      <c r="ETL30" s="214"/>
      <c r="ETM30" s="214"/>
      <c r="ETN30" s="214"/>
      <c r="ETO30" s="214"/>
      <c r="ETP30" s="214"/>
      <c r="ETQ30" s="214"/>
      <c r="ETR30" s="214"/>
      <c r="ETS30" s="214"/>
      <c r="ETT30" s="214"/>
      <c r="ETU30" s="214"/>
      <c r="ETV30" s="214"/>
      <c r="ETW30" s="214"/>
      <c r="ETX30" s="214"/>
      <c r="ETY30" s="214"/>
      <c r="ETZ30" s="214"/>
      <c r="EUA30" s="214"/>
      <c r="EUB30" s="214"/>
      <c r="EUC30" s="214"/>
      <c r="EUD30" s="214"/>
      <c r="EUE30" s="214"/>
      <c r="EUF30" s="214"/>
      <c r="EUG30" s="214"/>
      <c r="EUH30" s="214"/>
      <c r="EUI30" s="214"/>
      <c r="EUJ30" s="214"/>
      <c r="EUK30" s="214"/>
      <c r="EUL30" s="214"/>
      <c r="EUM30" s="214"/>
      <c r="EUN30" s="214"/>
      <c r="EUO30" s="214"/>
      <c r="EUP30" s="214"/>
      <c r="EUQ30" s="214"/>
      <c r="EUR30" s="214"/>
      <c r="EUS30" s="214"/>
      <c r="EUT30" s="214"/>
      <c r="EUU30" s="214"/>
      <c r="EUV30" s="214"/>
      <c r="EUW30" s="214"/>
      <c r="EUX30" s="214"/>
      <c r="EUY30" s="214"/>
      <c r="EUZ30" s="214"/>
      <c r="EVA30" s="214"/>
      <c r="EVB30" s="214"/>
      <c r="EVC30" s="214"/>
      <c r="EVD30" s="214"/>
      <c r="EVE30" s="214"/>
      <c r="EVF30" s="214"/>
      <c r="EVG30" s="214"/>
      <c r="EVH30" s="214"/>
      <c r="EVI30" s="214"/>
      <c r="EVJ30" s="214"/>
      <c r="EVK30" s="214"/>
      <c r="EVL30" s="214"/>
      <c r="EVM30" s="214"/>
      <c r="EVN30" s="214"/>
      <c r="EVO30" s="214"/>
      <c r="EVP30" s="214"/>
      <c r="EVQ30" s="214"/>
      <c r="EVR30" s="214"/>
      <c r="EVS30" s="214"/>
      <c r="EVT30" s="214"/>
      <c r="EVU30" s="214"/>
      <c r="EVV30" s="214"/>
      <c r="EVW30" s="214"/>
      <c r="EVX30" s="214"/>
      <c r="EVY30" s="214"/>
      <c r="EVZ30" s="214"/>
      <c r="EWA30" s="214"/>
      <c r="EWB30" s="214"/>
      <c r="EWC30" s="214"/>
      <c r="EWD30" s="214"/>
      <c r="EWE30" s="214"/>
      <c r="EWF30" s="214"/>
      <c r="EWG30" s="214"/>
      <c r="EWH30" s="214"/>
      <c r="EWI30" s="214"/>
      <c r="EWJ30" s="214"/>
      <c r="EWK30" s="214"/>
      <c r="EWL30" s="214"/>
      <c r="EWM30" s="214"/>
      <c r="EWN30" s="214"/>
      <c r="EWO30" s="214"/>
      <c r="EWP30" s="214"/>
      <c r="EWQ30" s="214"/>
      <c r="EWR30" s="214"/>
      <c r="EWS30" s="214"/>
      <c r="EWT30" s="214"/>
      <c r="EWU30" s="214"/>
      <c r="EWV30" s="214"/>
      <c r="EWW30" s="214"/>
      <c r="EWX30" s="214"/>
      <c r="EWY30" s="214"/>
      <c r="EWZ30" s="214"/>
      <c r="EXA30" s="214"/>
      <c r="EXB30" s="214"/>
      <c r="EXC30" s="214"/>
      <c r="EXD30" s="214"/>
      <c r="EXE30" s="214"/>
      <c r="EXF30" s="214"/>
      <c r="EXG30" s="214"/>
      <c r="EXH30" s="214"/>
      <c r="EXI30" s="214"/>
      <c r="EXJ30" s="214"/>
      <c r="EXK30" s="214"/>
      <c r="EXL30" s="214"/>
      <c r="EXM30" s="214"/>
      <c r="EXN30" s="214"/>
      <c r="EXO30" s="214"/>
      <c r="EXP30" s="214"/>
      <c r="EXQ30" s="214"/>
      <c r="EXR30" s="214"/>
      <c r="EXS30" s="214"/>
      <c r="EXT30" s="214"/>
      <c r="EXU30" s="214"/>
      <c r="EXV30" s="214"/>
      <c r="EXW30" s="214"/>
      <c r="EXX30" s="214"/>
      <c r="EXY30" s="214"/>
      <c r="EXZ30" s="214"/>
      <c r="EYA30" s="214"/>
      <c r="EYB30" s="214"/>
      <c r="EYC30" s="214"/>
      <c r="EYD30" s="214"/>
      <c r="EYE30" s="214"/>
      <c r="EYF30" s="214"/>
      <c r="EYG30" s="214"/>
      <c r="EYH30" s="214"/>
      <c r="EYI30" s="214"/>
      <c r="EYJ30" s="214"/>
      <c r="EYK30" s="214"/>
      <c r="EYL30" s="214"/>
      <c r="EYM30" s="214"/>
      <c r="EYN30" s="214"/>
      <c r="EYO30" s="214"/>
      <c r="EYP30" s="214"/>
      <c r="EYQ30" s="214"/>
      <c r="EYR30" s="214"/>
      <c r="EYS30" s="214"/>
      <c r="EYT30" s="214"/>
      <c r="EYU30" s="214"/>
      <c r="EYV30" s="214"/>
      <c r="EYW30" s="214"/>
      <c r="EYX30" s="214"/>
      <c r="EYY30" s="214"/>
      <c r="EYZ30" s="214"/>
      <c r="EZA30" s="214"/>
      <c r="EZB30" s="214"/>
      <c r="EZC30" s="214"/>
      <c r="EZD30" s="214"/>
      <c r="EZE30" s="214"/>
      <c r="EZF30" s="214"/>
      <c r="EZG30" s="214"/>
      <c r="EZH30" s="214"/>
      <c r="EZI30" s="214"/>
      <c r="EZJ30" s="214"/>
      <c r="EZK30" s="214"/>
      <c r="EZL30" s="214"/>
      <c r="EZM30" s="214"/>
      <c r="EZN30" s="214"/>
      <c r="EZO30" s="214"/>
      <c r="EZP30" s="214"/>
      <c r="EZQ30" s="214"/>
      <c r="EZR30" s="214"/>
      <c r="EZS30" s="214"/>
      <c r="EZT30" s="214"/>
      <c r="EZU30" s="214"/>
      <c r="EZV30" s="214"/>
      <c r="EZW30" s="214"/>
      <c r="EZX30" s="214"/>
      <c r="EZY30" s="214"/>
      <c r="EZZ30" s="214"/>
      <c r="FAA30" s="214"/>
      <c r="FAB30" s="214"/>
      <c r="FAC30" s="214"/>
      <c r="FAD30" s="214"/>
      <c r="FAE30" s="214"/>
      <c r="FAF30" s="214"/>
      <c r="FAG30" s="214"/>
      <c r="FAH30" s="214"/>
      <c r="FAI30" s="214"/>
      <c r="FAJ30" s="214"/>
      <c r="FAK30" s="214"/>
      <c r="FAL30" s="214"/>
      <c r="FAM30" s="214"/>
      <c r="FAN30" s="214"/>
      <c r="FAO30" s="214"/>
      <c r="FAP30" s="214"/>
      <c r="FAQ30" s="214"/>
      <c r="FAR30" s="214"/>
      <c r="FAS30" s="214"/>
      <c r="FAT30" s="214"/>
      <c r="FAU30" s="214"/>
      <c r="FAV30" s="214"/>
      <c r="FAW30" s="214"/>
      <c r="FAX30" s="214"/>
      <c r="FAY30" s="214"/>
      <c r="FAZ30" s="214"/>
      <c r="FBA30" s="214"/>
      <c r="FBB30" s="214"/>
      <c r="FBC30" s="214"/>
      <c r="FBD30" s="214"/>
      <c r="FBE30" s="214"/>
      <c r="FBF30" s="214"/>
      <c r="FBG30" s="214"/>
      <c r="FBH30" s="214"/>
      <c r="FBI30" s="214"/>
      <c r="FBJ30" s="214"/>
      <c r="FBK30" s="214"/>
      <c r="FBL30" s="214"/>
      <c r="FBM30" s="214"/>
      <c r="FBN30" s="214"/>
      <c r="FBO30" s="214"/>
      <c r="FBP30" s="214"/>
      <c r="FBQ30" s="214"/>
      <c r="FBR30" s="214"/>
      <c r="FBS30" s="214"/>
      <c r="FBT30" s="214"/>
      <c r="FBU30" s="214"/>
      <c r="FBV30" s="214"/>
      <c r="FBW30" s="214"/>
      <c r="FBX30" s="214"/>
      <c r="FBY30" s="214"/>
      <c r="FBZ30" s="214"/>
      <c r="FCA30" s="214"/>
      <c r="FCB30" s="214"/>
      <c r="FCC30" s="214"/>
      <c r="FCD30" s="214"/>
      <c r="FCE30" s="214"/>
      <c r="FCF30" s="214"/>
      <c r="FCG30" s="214"/>
      <c r="FCH30" s="214"/>
      <c r="FCI30" s="214"/>
      <c r="FCJ30" s="214"/>
      <c r="FCK30" s="214"/>
      <c r="FCL30" s="214"/>
      <c r="FCM30" s="214"/>
      <c r="FCN30" s="214"/>
      <c r="FCO30" s="214"/>
      <c r="FCP30" s="214"/>
      <c r="FCQ30" s="214"/>
      <c r="FCR30" s="214"/>
      <c r="FCS30" s="214"/>
      <c r="FCT30" s="214"/>
      <c r="FCU30" s="214"/>
      <c r="FCV30" s="214"/>
      <c r="FCW30" s="214"/>
      <c r="FCX30" s="214"/>
      <c r="FCY30" s="214"/>
      <c r="FCZ30" s="214"/>
      <c r="FDA30" s="214"/>
      <c r="FDB30" s="214"/>
      <c r="FDC30" s="214"/>
      <c r="FDD30" s="214"/>
      <c r="FDE30" s="214"/>
      <c r="FDF30" s="214"/>
      <c r="FDG30" s="214"/>
      <c r="FDH30" s="214"/>
      <c r="FDI30" s="214"/>
      <c r="FDJ30" s="214"/>
      <c r="FDK30" s="214"/>
      <c r="FDL30" s="214"/>
      <c r="FDM30" s="214"/>
      <c r="FDN30" s="214"/>
      <c r="FDO30" s="214"/>
      <c r="FDP30" s="214"/>
      <c r="FDQ30" s="214"/>
      <c r="FDR30" s="214"/>
      <c r="FDS30" s="214"/>
      <c r="FDT30" s="214"/>
      <c r="FDU30" s="214"/>
      <c r="FDV30" s="214"/>
      <c r="FDW30" s="214"/>
      <c r="FDX30" s="214"/>
      <c r="FDY30" s="214"/>
      <c r="FDZ30" s="214"/>
      <c r="FEA30" s="214"/>
      <c r="FEB30" s="214"/>
      <c r="FEC30" s="214"/>
      <c r="FED30" s="214"/>
      <c r="FEE30" s="214"/>
      <c r="FEF30" s="214"/>
      <c r="FEG30" s="214"/>
      <c r="FEH30" s="214"/>
      <c r="FEI30" s="214"/>
      <c r="FEJ30" s="214"/>
      <c r="FEK30" s="214"/>
      <c r="FEL30" s="214"/>
      <c r="FEM30" s="214"/>
      <c r="FEN30" s="214"/>
      <c r="FEO30" s="214"/>
      <c r="FEP30" s="214"/>
      <c r="FEQ30" s="214"/>
      <c r="FER30" s="214"/>
      <c r="FES30" s="214"/>
      <c r="FET30" s="214"/>
      <c r="FEU30" s="214"/>
      <c r="FEV30" s="214"/>
      <c r="FEW30" s="214"/>
      <c r="FEX30" s="214"/>
      <c r="FEY30" s="214"/>
      <c r="FEZ30" s="214"/>
      <c r="FFA30" s="214"/>
      <c r="FFB30" s="214"/>
      <c r="FFC30" s="214"/>
      <c r="FFD30" s="214"/>
      <c r="FFE30" s="214"/>
      <c r="FFF30" s="214"/>
      <c r="FFG30" s="214"/>
      <c r="FFH30" s="214"/>
      <c r="FFI30" s="214"/>
      <c r="FFJ30" s="214"/>
      <c r="FFK30" s="214"/>
      <c r="FFL30" s="214"/>
      <c r="FFM30" s="214"/>
      <c r="FFN30" s="214"/>
      <c r="FFO30" s="214"/>
      <c r="FFP30" s="214"/>
      <c r="FFQ30" s="214"/>
      <c r="FFR30" s="214"/>
      <c r="FFS30" s="214"/>
      <c r="FFT30" s="214"/>
      <c r="FFU30" s="214"/>
      <c r="FFV30" s="214"/>
      <c r="FFW30" s="214"/>
      <c r="FFX30" s="214"/>
      <c r="FFY30" s="214"/>
      <c r="FFZ30" s="214"/>
      <c r="FGA30" s="214"/>
      <c r="FGB30" s="214"/>
      <c r="FGC30" s="214"/>
      <c r="FGD30" s="214"/>
      <c r="FGE30" s="214"/>
      <c r="FGF30" s="214"/>
      <c r="FGG30" s="214"/>
      <c r="FGH30" s="214"/>
      <c r="FGI30" s="214"/>
      <c r="FGJ30" s="214"/>
      <c r="FGK30" s="214"/>
      <c r="FGL30" s="214"/>
      <c r="FGM30" s="214"/>
      <c r="FGN30" s="214"/>
      <c r="FGO30" s="214"/>
      <c r="FGP30" s="214"/>
      <c r="FGQ30" s="214"/>
      <c r="FGR30" s="214"/>
      <c r="FGS30" s="214"/>
      <c r="FGT30" s="214"/>
      <c r="FGU30" s="214"/>
      <c r="FGV30" s="214"/>
      <c r="FGW30" s="214"/>
      <c r="FGX30" s="214"/>
      <c r="FGY30" s="214"/>
      <c r="FGZ30" s="214"/>
      <c r="FHA30" s="214"/>
      <c r="FHB30" s="214"/>
      <c r="FHC30" s="214"/>
      <c r="FHD30" s="214"/>
      <c r="FHE30" s="214"/>
      <c r="FHF30" s="214"/>
      <c r="FHG30" s="214"/>
      <c r="FHH30" s="214"/>
      <c r="FHI30" s="214"/>
      <c r="FHJ30" s="214"/>
      <c r="FHK30" s="214"/>
      <c r="FHL30" s="214"/>
      <c r="FHM30" s="214"/>
      <c r="FHN30" s="214"/>
      <c r="FHO30" s="214"/>
      <c r="FHP30" s="214"/>
      <c r="FHQ30" s="214"/>
      <c r="FHR30" s="214"/>
      <c r="FHS30" s="214"/>
      <c r="FHT30" s="214"/>
      <c r="FHU30" s="214"/>
      <c r="FHV30" s="214"/>
      <c r="FHW30" s="214"/>
      <c r="FHX30" s="214"/>
      <c r="FHY30" s="214"/>
      <c r="FHZ30" s="214"/>
      <c r="FIA30" s="214"/>
      <c r="FIB30" s="214"/>
      <c r="FIC30" s="214"/>
      <c r="FID30" s="214"/>
      <c r="FIE30" s="214"/>
      <c r="FIF30" s="214"/>
      <c r="FIG30" s="214"/>
      <c r="FIH30" s="214"/>
      <c r="FII30" s="214"/>
      <c r="FIJ30" s="214"/>
      <c r="FIK30" s="214"/>
      <c r="FIL30" s="214"/>
      <c r="FIM30" s="214"/>
      <c r="FIN30" s="214"/>
      <c r="FIO30" s="214"/>
      <c r="FIP30" s="214"/>
      <c r="FIQ30" s="214"/>
      <c r="FIR30" s="214"/>
      <c r="FIS30" s="214"/>
      <c r="FIT30" s="214"/>
      <c r="FIU30" s="214"/>
      <c r="FIV30" s="214"/>
      <c r="FIW30" s="214"/>
      <c r="FIX30" s="214"/>
      <c r="FIY30" s="214"/>
      <c r="FIZ30" s="214"/>
      <c r="FJA30" s="214"/>
      <c r="FJB30" s="214"/>
      <c r="FJC30" s="214"/>
      <c r="FJD30" s="214"/>
      <c r="FJE30" s="214"/>
      <c r="FJF30" s="214"/>
      <c r="FJG30" s="214"/>
      <c r="FJH30" s="214"/>
      <c r="FJI30" s="214"/>
      <c r="FJJ30" s="214"/>
      <c r="FJK30" s="214"/>
      <c r="FJL30" s="214"/>
      <c r="FJM30" s="214"/>
      <c r="FJN30" s="214"/>
      <c r="FJO30" s="214"/>
      <c r="FJP30" s="214"/>
      <c r="FJQ30" s="214"/>
      <c r="FJR30" s="214"/>
      <c r="FJS30" s="214"/>
      <c r="FJT30" s="214"/>
      <c r="FJU30" s="214"/>
      <c r="FJV30" s="214"/>
      <c r="FJW30" s="214"/>
      <c r="FJX30" s="214"/>
      <c r="FJY30" s="214"/>
      <c r="FJZ30" s="214"/>
      <c r="FKA30" s="214"/>
      <c r="FKB30" s="214"/>
      <c r="FKC30" s="214"/>
      <c r="FKD30" s="214"/>
      <c r="FKE30" s="214"/>
      <c r="FKF30" s="214"/>
      <c r="FKG30" s="214"/>
      <c r="FKH30" s="214"/>
      <c r="FKI30" s="214"/>
      <c r="FKJ30" s="214"/>
      <c r="FKK30" s="214"/>
      <c r="FKL30" s="214"/>
      <c r="FKM30" s="214"/>
      <c r="FKN30" s="214"/>
      <c r="FKO30" s="214"/>
      <c r="FKP30" s="214"/>
      <c r="FKQ30" s="214"/>
      <c r="FKR30" s="214"/>
      <c r="FKS30" s="214"/>
      <c r="FKT30" s="214"/>
      <c r="FKU30" s="214"/>
      <c r="FKV30" s="214"/>
      <c r="FKW30" s="214"/>
      <c r="FKX30" s="214"/>
      <c r="FKY30" s="214"/>
      <c r="FKZ30" s="214"/>
      <c r="FLA30" s="214"/>
      <c r="FLB30" s="214"/>
      <c r="FLC30" s="214"/>
      <c r="FLD30" s="214"/>
      <c r="FLE30" s="214"/>
      <c r="FLF30" s="214"/>
      <c r="FLG30" s="214"/>
      <c r="FLH30" s="214"/>
      <c r="FLI30" s="214"/>
      <c r="FLJ30" s="214"/>
      <c r="FLK30" s="214"/>
      <c r="FLL30" s="214"/>
      <c r="FLM30" s="214"/>
      <c r="FLN30" s="214"/>
      <c r="FLO30" s="214"/>
      <c r="FLP30" s="214"/>
      <c r="FLQ30" s="214"/>
      <c r="FLR30" s="214"/>
      <c r="FLS30" s="214"/>
      <c r="FLT30" s="214"/>
      <c r="FLU30" s="214"/>
      <c r="FLV30" s="214"/>
      <c r="FLW30" s="214"/>
      <c r="FLX30" s="214"/>
      <c r="FLY30" s="214"/>
      <c r="FLZ30" s="214"/>
      <c r="FMA30" s="214"/>
      <c r="FMB30" s="214"/>
      <c r="FMC30" s="214"/>
      <c r="FMD30" s="214"/>
      <c r="FME30" s="214"/>
      <c r="FMF30" s="214"/>
      <c r="FMG30" s="214"/>
      <c r="FMH30" s="214"/>
      <c r="FMI30" s="214"/>
      <c r="FMJ30" s="214"/>
      <c r="FMK30" s="214"/>
      <c r="FML30" s="214"/>
      <c r="FMM30" s="214"/>
      <c r="FMN30" s="214"/>
      <c r="FMO30" s="214"/>
      <c r="FMP30" s="214"/>
      <c r="FMQ30" s="214"/>
      <c r="FMR30" s="214"/>
      <c r="FMS30" s="214"/>
      <c r="FMT30" s="214"/>
      <c r="FMU30" s="214"/>
      <c r="FMV30" s="214"/>
      <c r="FMW30" s="214"/>
      <c r="FMX30" s="214"/>
      <c r="FMY30" s="214"/>
      <c r="FMZ30" s="214"/>
      <c r="FNA30" s="214"/>
      <c r="FNB30" s="214"/>
      <c r="FNC30" s="214"/>
      <c r="FND30" s="214"/>
      <c r="FNE30" s="214"/>
      <c r="FNF30" s="214"/>
      <c r="FNG30" s="214"/>
      <c r="FNH30" s="214"/>
      <c r="FNI30" s="214"/>
      <c r="FNJ30" s="214"/>
      <c r="FNK30" s="214"/>
      <c r="FNL30" s="214"/>
      <c r="FNM30" s="214"/>
      <c r="FNN30" s="214"/>
      <c r="FNO30" s="214"/>
      <c r="FNP30" s="214"/>
      <c r="FNQ30" s="214"/>
      <c r="FNR30" s="214"/>
      <c r="FNS30" s="214"/>
      <c r="FNT30" s="214"/>
      <c r="FNU30" s="214"/>
      <c r="FNV30" s="214"/>
      <c r="FNW30" s="214"/>
      <c r="FNX30" s="214"/>
      <c r="FNY30" s="214"/>
      <c r="FNZ30" s="214"/>
      <c r="FOA30" s="214"/>
      <c r="FOB30" s="214"/>
      <c r="FOC30" s="214"/>
      <c r="FOD30" s="214"/>
      <c r="FOE30" s="214"/>
      <c r="FOF30" s="214"/>
      <c r="FOG30" s="214"/>
      <c r="FOH30" s="214"/>
      <c r="FOI30" s="214"/>
      <c r="FOJ30" s="214"/>
      <c r="FOK30" s="214"/>
      <c r="FOL30" s="214"/>
      <c r="FOM30" s="214"/>
      <c r="FON30" s="214"/>
      <c r="FOO30" s="214"/>
      <c r="FOP30" s="214"/>
      <c r="FOQ30" s="214"/>
      <c r="FOR30" s="214"/>
      <c r="FOS30" s="214"/>
      <c r="FOT30" s="214"/>
      <c r="FOU30" s="214"/>
      <c r="FOV30" s="214"/>
      <c r="FOW30" s="214"/>
      <c r="FOX30" s="214"/>
      <c r="FOY30" s="214"/>
      <c r="FOZ30" s="214"/>
      <c r="FPA30" s="214"/>
      <c r="FPB30" s="214"/>
      <c r="FPC30" s="214"/>
      <c r="FPD30" s="214"/>
      <c r="FPE30" s="214"/>
      <c r="FPF30" s="214"/>
      <c r="FPG30" s="214"/>
      <c r="FPH30" s="214"/>
      <c r="FPI30" s="214"/>
      <c r="FPJ30" s="214"/>
      <c r="FPK30" s="214"/>
      <c r="FPL30" s="214"/>
      <c r="FPM30" s="214"/>
      <c r="FPN30" s="214"/>
      <c r="FPO30" s="214"/>
      <c r="FPP30" s="214"/>
      <c r="FPQ30" s="214"/>
      <c r="FPR30" s="214"/>
      <c r="FPS30" s="214"/>
      <c r="FPT30" s="214"/>
      <c r="FPU30" s="214"/>
      <c r="FPV30" s="214"/>
      <c r="FPW30" s="214"/>
      <c r="FPX30" s="214"/>
      <c r="FPY30" s="214"/>
      <c r="FPZ30" s="214"/>
      <c r="FQA30" s="214"/>
      <c r="FQB30" s="214"/>
      <c r="FQC30" s="214"/>
      <c r="FQD30" s="214"/>
      <c r="FQE30" s="214"/>
      <c r="FQF30" s="214"/>
      <c r="FQG30" s="214"/>
      <c r="FQH30" s="214"/>
      <c r="FQI30" s="214"/>
      <c r="FQJ30" s="214"/>
      <c r="FQK30" s="214"/>
      <c r="FQL30" s="214"/>
      <c r="FQM30" s="214"/>
      <c r="FQN30" s="214"/>
      <c r="FQO30" s="214"/>
      <c r="FQP30" s="214"/>
      <c r="FQQ30" s="214"/>
      <c r="FQR30" s="214"/>
      <c r="FQS30" s="214"/>
      <c r="FQT30" s="214"/>
      <c r="FQU30" s="214"/>
      <c r="FQV30" s="214"/>
      <c r="FQW30" s="214"/>
      <c r="FQX30" s="214"/>
      <c r="FQY30" s="214"/>
      <c r="FQZ30" s="214"/>
      <c r="FRA30" s="214"/>
      <c r="FRB30" s="214"/>
      <c r="FRC30" s="214"/>
      <c r="FRD30" s="214"/>
      <c r="FRE30" s="214"/>
      <c r="FRF30" s="214"/>
      <c r="FRG30" s="214"/>
      <c r="FRH30" s="214"/>
      <c r="FRI30" s="214"/>
      <c r="FRJ30" s="214"/>
      <c r="FRK30" s="214"/>
      <c r="FRL30" s="214"/>
      <c r="FRM30" s="214"/>
      <c r="FRN30" s="214"/>
      <c r="FRO30" s="214"/>
      <c r="FRP30" s="214"/>
      <c r="FRQ30" s="214"/>
      <c r="FRR30" s="214"/>
      <c r="FRS30" s="214"/>
      <c r="FRT30" s="214"/>
      <c r="FRU30" s="214"/>
      <c r="FRV30" s="214"/>
      <c r="FRW30" s="214"/>
      <c r="FRX30" s="214"/>
      <c r="FRY30" s="214"/>
      <c r="FRZ30" s="214"/>
      <c r="FSA30" s="214"/>
      <c r="FSB30" s="214"/>
      <c r="FSC30" s="214"/>
      <c r="FSD30" s="214"/>
      <c r="FSE30" s="214"/>
      <c r="FSF30" s="214"/>
      <c r="FSG30" s="214"/>
      <c r="FSH30" s="214"/>
      <c r="FSI30" s="214"/>
      <c r="FSJ30" s="214"/>
      <c r="FSK30" s="214"/>
      <c r="FSL30" s="214"/>
      <c r="FSM30" s="214"/>
      <c r="FSN30" s="214"/>
      <c r="FSO30" s="214"/>
      <c r="FSP30" s="214"/>
      <c r="FSQ30" s="214"/>
      <c r="FSR30" s="214"/>
      <c r="FSS30" s="214"/>
      <c r="FST30" s="214"/>
      <c r="FSU30" s="214"/>
      <c r="FSV30" s="214"/>
      <c r="FSW30" s="214"/>
      <c r="FSX30" s="214"/>
      <c r="FSY30" s="214"/>
      <c r="FSZ30" s="214"/>
      <c r="FTA30" s="214"/>
      <c r="FTB30" s="214"/>
      <c r="FTC30" s="214"/>
      <c r="FTD30" s="214"/>
      <c r="FTE30" s="214"/>
      <c r="FTF30" s="214"/>
      <c r="FTG30" s="214"/>
      <c r="FTH30" s="214"/>
      <c r="FTI30" s="214"/>
      <c r="FTJ30" s="214"/>
      <c r="FTK30" s="214"/>
      <c r="FTL30" s="214"/>
      <c r="FTM30" s="214"/>
      <c r="FTN30" s="214"/>
      <c r="FTO30" s="214"/>
      <c r="FTP30" s="214"/>
      <c r="FTQ30" s="214"/>
      <c r="FTR30" s="214"/>
      <c r="FTS30" s="214"/>
      <c r="FTT30" s="214"/>
      <c r="FTU30" s="214"/>
      <c r="FTV30" s="214"/>
      <c r="FTW30" s="214"/>
      <c r="FTX30" s="214"/>
      <c r="FTY30" s="214"/>
      <c r="FTZ30" s="214"/>
      <c r="FUA30" s="214"/>
      <c r="FUB30" s="214"/>
      <c r="FUC30" s="214"/>
      <c r="FUD30" s="214"/>
      <c r="FUE30" s="214"/>
      <c r="FUF30" s="214"/>
      <c r="FUG30" s="214"/>
      <c r="FUH30" s="214"/>
      <c r="FUI30" s="214"/>
      <c r="FUJ30" s="214"/>
      <c r="FUK30" s="214"/>
      <c r="FUL30" s="214"/>
      <c r="FUM30" s="214"/>
      <c r="FUN30" s="214"/>
      <c r="FUO30" s="214"/>
      <c r="FUP30" s="214"/>
      <c r="FUQ30" s="214"/>
      <c r="FUR30" s="214"/>
      <c r="FUS30" s="214"/>
      <c r="FUT30" s="214"/>
      <c r="FUU30" s="214"/>
      <c r="FUV30" s="214"/>
      <c r="FUW30" s="214"/>
      <c r="FUX30" s="214"/>
      <c r="FUY30" s="214"/>
      <c r="FUZ30" s="214"/>
      <c r="FVA30" s="214"/>
      <c r="FVB30" s="214"/>
      <c r="FVC30" s="214"/>
      <c r="FVD30" s="214"/>
      <c r="FVE30" s="214"/>
      <c r="FVF30" s="214"/>
      <c r="FVG30" s="214"/>
      <c r="FVH30" s="214"/>
      <c r="FVI30" s="214"/>
      <c r="FVJ30" s="214"/>
      <c r="FVK30" s="214"/>
      <c r="FVL30" s="214"/>
      <c r="FVM30" s="214"/>
      <c r="FVN30" s="214"/>
      <c r="FVO30" s="214"/>
      <c r="FVP30" s="214"/>
      <c r="FVQ30" s="214"/>
      <c r="FVR30" s="214"/>
      <c r="FVS30" s="214"/>
      <c r="FVT30" s="214"/>
      <c r="FVU30" s="214"/>
      <c r="FVV30" s="214"/>
      <c r="FVW30" s="214"/>
      <c r="FVX30" s="214"/>
      <c r="FVY30" s="214"/>
      <c r="FVZ30" s="214"/>
      <c r="FWA30" s="214"/>
      <c r="FWB30" s="214"/>
      <c r="FWC30" s="214"/>
      <c r="FWD30" s="214"/>
      <c r="FWE30" s="214"/>
      <c r="FWF30" s="214"/>
      <c r="FWG30" s="214"/>
      <c r="FWH30" s="214"/>
      <c r="FWI30" s="214"/>
      <c r="FWJ30" s="214"/>
      <c r="FWK30" s="214"/>
      <c r="FWL30" s="214"/>
      <c r="FWM30" s="214"/>
      <c r="FWN30" s="214"/>
      <c r="FWO30" s="214"/>
      <c r="FWP30" s="214"/>
      <c r="FWQ30" s="214"/>
      <c r="FWR30" s="214"/>
      <c r="FWS30" s="214"/>
      <c r="FWT30" s="214"/>
      <c r="FWU30" s="214"/>
      <c r="FWV30" s="214"/>
      <c r="FWW30" s="214"/>
      <c r="FWX30" s="214"/>
      <c r="FWY30" s="214"/>
      <c r="FWZ30" s="214"/>
      <c r="FXA30" s="214"/>
      <c r="FXB30" s="214"/>
      <c r="FXC30" s="214"/>
      <c r="FXD30" s="214"/>
      <c r="FXE30" s="214"/>
      <c r="FXF30" s="214"/>
      <c r="FXG30" s="214"/>
      <c r="FXH30" s="214"/>
      <c r="FXI30" s="214"/>
      <c r="FXJ30" s="214"/>
      <c r="FXK30" s="214"/>
      <c r="FXL30" s="214"/>
      <c r="FXM30" s="214"/>
      <c r="FXN30" s="214"/>
      <c r="FXO30" s="214"/>
      <c r="FXP30" s="214"/>
      <c r="FXQ30" s="214"/>
      <c r="FXR30" s="214"/>
      <c r="FXS30" s="214"/>
      <c r="FXT30" s="214"/>
      <c r="FXU30" s="214"/>
      <c r="FXV30" s="214"/>
      <c r="FXW30" s="214"/>
      <c r="FXX30" s="214"/>
      <c r="FXY30" s="214"/>
      <c r="FXZ30" s="214"/>
      <c r="FYA30" s="214"/>
      <c r="FYB30" s="214"/>
      <c r="FYC30" s="214"/>
      <c r="FYD30" s="214"/>
      <c r="FYE30" s="214"/>
      <c r="FYF30" s="214"/>
      <c r="FYG30" s="214"/>
      <c r="FYH30" s="214"/>
      <c r="FYI30" s="214"/>
      <c r="FYJ30" s="214"/>
      <c r="FYK30" s="214"/>
      <c r="FYL30" s="214"/>
      <c r="FYM30" s="214"/>
      <c r="FYN30" s="214"/>
      <c r="FYO30" s="214"/>
      <c r="FYP30" s="214"/>
      <c r="FYQ30" s="214"/>
      <c r="FYR30" s="214"/>
      <c r="FYS30" s="214"/>
      <c r="FYT30" s="214"/>
      <c r="FYU30" s="214"/>
      <c r="FYV30" s="214"/>
      <c r="FYW30" s="214"/>
      <c r="FYX30" s="214"/>
      <c r="FYY30" s="214"/>
      <c r="FYZ30" s="214"/>
      <c r="FZA30" s="214"/>
      <c r="FZB30" s="214"/>
      <c r="FZC30" s="214"/>
      <c r="FZD30" s="214"/>
      <c r="FZE30" s="214"/>
      <c r="FZF30" s="214"/>
      <c r="FZG30" s="214"/>
      <c r="FZH30" s="214"/>
      <c r="FZI30" s="214"/>
      <c r="FZJ30" s="214"/>
      <c r="FZK30" s="214"/>
      <c r="FZL30" s="214"/>
      <c r="FZM30" s="214"/>
      <c r="FZN30" s="214"/>
      <c r="FZO30" s="214"/>
      <c r="FZP30" s="214"/>
      <c r="FZQ30" s="214"/>
      <c r="FZR30" s="214"/>
      <c r="FZS30" s="214"/>
      <c r="FZT30" s="214"/>
      <c r="FZU30" s="214"/>
      <c r="FZV30" s="214"/>
      <c r="FZW30" s="214"/>
      <c r="FZX30" s="214"/>
      <c r="FZY30" s="214"/>
      <c r="FZZ30" s="214"/>
      <c r="GAA30" s="214"/>
      <c r="GAB30" s="214"/>
      <c r="GAC30" s="214"/>
      <c r="GAD30" s="214"/>
      <c r="GAE30" s="214"/>
      <c r="GAF30" s="214"/>
      <c r="GAG30" s="214"/>
      <c r="GAH30" s="214"/>
      <c r="GAI30" s="214"/>
      <c r="GAJ30" s="214"/>
      <c r="GAK30" s="214"/>
      <c r="GAL30" s="214"/>
      <c r="GAM30" s="214"/>
      <c r="GAN30" s="214"/>
      <c r="GAO30" s="214"/>
      <c r="GAP30" s="214"/>
      <c r="GAQ30" s="214"/>
      <c r="GAR30" s="214"/>
      <c r="GAS30" s="214"/>
      <c r="GAT30" s="214"/>
      <c r="GAU30" s="214"/>
      <c r="GAV30" s="214"/>
      <c r="GAW30" s="214"/>
      <c r="GAX30" s="214"/>
      <c r="GAY30" s="214"/>
      <c r="GAZ30" s="214"/>
      <c r="GBA30" s="214"/>
      <c r="GBB30" s="214"/>
      <c r="GBC30" s="214"/>
      <c r="GBD30" s="214"/>
      <c r="GBE30" s="214"/>
      <c r="GBF30" s="214"/>
      <c r="GBG30" s="214"/>
      <c r="GBH30" s="214"/>
      <c r="GBI30" s="214"/>
      <c r="GBJ30" s="214"/>
      <c r="GBK30" s="214"/>
      <c r="GBL30" s="214"/>
      <c r="GBM30" s="214"/>
      <c r="GBN30" s="214"/>
      <c r="GBO30" s="214"/>
      <c r="GBP30" s="214"/>
      <c r="GBQ30" s="214"/>
      <c r="GBR30" s="214"/>
      <c r="GBS30" s="214"/>
      <c r="GBT30" s="214"/>
      <c r="GBU30" s="214"/>
      <c r="GBV30" s="214"/>
      <c r="GBW30" s="214"/>
      <c r="GBX30" s="214"/>
      <c r="GBY30" s="214"/>
      <c r="GBZ30" s="214"/>
      <c r="GCA30" s="214"/>
      <c r="GCB30" s="214"/>
      <c r="GCC30" s="214"/>
      <c r="GCD30" s="214"/>
      <c r="GCE30" s="214"/>
      <c r="GCF30" s="214"/>
      <c r="GCG30" s="214"/>
      <c r="GCH30" s="214"/>
      <c r="GCI30" s="214"/>
      <c r="GCJ30" s="214"/>
      <c r="GCK30" s="214"/>
      <c r="GCL30" s="214"/>
      <c r="GCM30" s="214"/>
      <c r="GCN30" s="214"/>
      <c r="GCO30" s="214"/>
      <c r="GCP30" s="214"/>
      <c r="GCQ30" s="214"/>
      <c r="GCR30" s="214"/>
      <c r="GCS30" s="214"/>
      <c r="GCT30" s="214"/>
      <c r="GCU30" s="214"/>
      <c r="GCV30" s="214"/>
      <c r="GCW30" s="214"/>
      <c r="GCX30" s="214"/>
      <c r="GCY30" s="214"/>
      <c r="GCZ30" s="214"/>
      <c r="GDA30" s="214"/>
      <c r="GDB30" s="214"/>
      <c r="GDC30" s="214"/>
      <c r="GDD30" s="214"/>
      <c r="GDE30" s="214"/>
      <c r="GDF30" s="214"/>
      <c r="GDG30" s="214"/>
      <c r="GDH30" s="214"/>
      <c r="GDI30" s="214"/>
      <c r="GDJ30" s="214"/>
      <c r="GDK30" s="214"/>
      <c r="GDL30" s="214"/>
      <c r="GDM30" s="214"/>
      <c r="GDN30" s="214"/>
      <c r="GDO30" s="214"/>
      <c r="GDP30" s="214"/>
      <c r="GDQ30" s="214"/>
      <c r="GDR30" s="214"/>
      <c r="GDS30" s="214"/>
      <c r="GDT30" s="214"/>
      <c r="GDU30" s="214"/>
      <c r="GDV30" s="214"/>
      <c r="GDW30" s="214"/>
      <c r="GDX30" s="214"/>
      <c r="GDY30" s="214"/>
      <c r="GDZ30" s="214"/>
      <c r="GEA30" s="214"/>
      <c r="GEB30" s="214"/>
      <c r="GEC30" s="214"/>
      <c r="GED30" s="214"/>
      <c r="GEE30" s="214"/>
      <c r="GEF30" s="214"/>
      <c r="GEG30" s="214"/>
      <c r="GEH30" s="214"/>
      <c r="GEI30" s="214"/>
      <c r="GEJ30" s="214"/>
      <c r="GEK30" s="214"/>
      <c r="GEL30" s="214"/>
      <c r="GEM30" s="214"/>
      <c r="GEN30" s="214"/>
      <c r="GEO30" s="214"/>
      <c r="GEP30" s="214"/>
      <c r="GEQ30" s="214"/>
      <c r="GER30" s="214"/>
      <c r="GES30" s="214"/>
      <c r="GET30" s="214"/>
      <c r="GEU30" s="214"/>
      <c r="GEV30" s="214"/>
      <c r="GEW30" s="214"/>
      <c r="GEX30" s="214"/>
      <c r="GEY30" s="214"/>
      <c r="GEZ30" s="214"/>
      <c r="GFA30" s="214"/>
      <c r="GFB30" s="214"/>
      <c r="GFC30" s="214"/>
      <c r="GFD30" s="214"/>
      <c r="GFE30" s="214"/>
      <c r="GFF30" s="214"/>
      <c r="GFG30" s="214"/>
      <c r="GFH30" s="214"/>
      <c r="GFI30" s="214"/>
      <c r="GFJ30" s="214"/>
      <c r="GFK30" s="214"/>
      <c r="GFL30" s="214"/>
      <c r="GFM30" s="214"/>
      <c r="GFN30" s="214"/>
      <c r="GFO30" s="214"/>
      <c r="GFP30" s="214"/>
      <c r="GFQ30" s="214"/>
      <c r="GFR30" s="214"/>
      <c r="GFS30" s="214"/>
      <c r="GFT30" s="214"/>
      <c r="GFU30" s="214"/>
      <c r="GFV30" s="214"/>
      <c r="GFW30" s="214"/>
      <c r="GFX30" s="214"/>
      <c r="GFY30" s="214"/>
      <c r="GFZ30" s="214"/>
      <c r="GGA30" s="214"/>
      <c r="GGB30" s="214"/>
      <c r="GGC30" s="214"/>
      <c r="GGD30" s="214"/>
      <c r="GGE30" s="214"/>
      <c r="GGF30" s="214"/>
      <c r="GGG30" s="214"/>
      <c r="GGH30" s="214"/>
      <c r="GGI30" s="214"/>
      <c r="GGJ30" s="214"/>
      <c r="GGK30" s="214"/>
      <c r="GGL30" s="214"/>
      <c r="GGM30" s="214"/>
      <c r="GGN30" s="214"/>
      <c r="GGO30" s="214"/>
      <c r="GGP30" s="214"/>
      <c r="GGQ30" s="214"/>
      <c r="GGR30" s="214"/>
      <c r="GGS30" s="214"/>
      <c r="GGT30" s="214"/>
      <c r="GGU30" s="214"/>
      <c r="GGV30" s="214"/>
      <c r="GGW30" s="214"/>
      <c r="GGX30" s="214"/>
      <c r="GGY30" s="214"/>
      <c r="GGZ30" s="214"/>
      <c r="GHA30" s="214"/>
      <c r="GHB30" s="214"/>
      <c r="GHC30" s="214"/>
      <c r="GHD30" s="214"/>
      <c r="GHE30" s="214"/>
      <c r="GHF30" s="214"/>
      <c r="GHG30" s="214"/>
      <c r="GHH30" s="214"/>
      <c r="GHI30" s="214"/>
      <c r="GHJ30" s="214"/>
      <c r="GHK30" s="214"/>
      <c r="GHL30" s="214"/>
      <c r="GHM30" s="214"/>
      <c r="GHN30" s="214"/>
      <c r="GHO30" s="214"/>
      <c r="GHP30" s="214"/>
      <c r="GHQ30" s="214"/>
      <c r="GHR30" s="214"/>
      <c r="GHS30" s="214"/>
      <c r="GHT30" s="214"/>
      <c r="GHU30" s="214"/>
      <c r="GHV30" s="214"/>
      <c r="GHW30" s="214"/>
      <c r="GHX30" s="214"/>
      <c r="GHY30" s="214"/>
      <c r="GHZ30" s="214"/>
      <c r="GIA30" s="214"/>
      <c r="GIB30" s="214"/>
      <c r="GIC30" s="214"/>
      <c r="GID30" s="214"/>
      <c r="GIE30" s="214"/>
      <c r="GIF30" s="214"/>
      <c r="GIG30" s="214"/>
      <c r="GIH30" s="214"/>
      <c r="GII30" s="214"/>
      <c r="GIJ30" s="214"/>
      <c r="GIK30" s="214"/>
      <c r="GIL30" s="214"/>
      <c r="GIM30" s="214"/>
      <c r="GIN30" s="214"/>
      <c r="GIO30" s="214"/>
      <c r="GIP30" s="214"/>
      <c r="GIQ30" s="214"/>
      <c r="GIR30" s="214"/>
      <c r="GIS30" s="214"/>
      <c r="GIT30" s="214"/>
      <c r="GIU30" s="214"/>
      <c r="GIV30" s="214"/>
      <c r="GIW30" s="214"/>
      <c r="GIX30" s="214"/>
      <c r="GIY30" s="214"/>
      <c r="GIZ30" s="214"/>
      <c r="GJA30" s="214"/>
      <c r="GJB30" s="214"/>
      <c r="GJC30" s="214"/>
      <c r="GJD30" s="214"/>
      <c r="GJE30" s="214"/>
      <c r="GJF30" s="214"/>
      <c r="GJG30" s="214"/>
      <c r="GJH30" s="214"/>
      <c r="GJI30" s="214"/>
      <c r="GJJ30" s="214"/>
      <c r="GJK30" s="214"/>
      <c r="GJL30" s="214"/>
      <c r="GJM30" s="214"/>
      <c r="GJN30" s="214"/>
      <c r="GJO30" s="214"/>
      <c r="GJP30" s="214"/>
      <c r="GJQ30" s="214"/>
      <c r="GJR30" s="214"/>
      <c r="GJS30" s="214"/>
      <c r="GJT30" s="214"/>
      <c r="GJU30" s="214"/>
      <c r="GJV30" s="214"/>
      <c r="GJW30" s="214"/>
      <c r="GJX30" s="214"/>
      <c r="GJY30" s="214"/>
      <c r="GJZ30" s="214"/>
      <c r="GKA30" s="214"/>
      <c r="GKB30" s="214"/>
      <c r="GKC30" s="214"/>
      <c r="GKD30" s="214"/>
      <c r="GKE30" s="214"/>
      <c r="GKF30" s="214"/>
      <c r="GKG30" s="214"/>
      <c r="GKH30" s="214"/>
      <c r="GKI30" s="214"/>
      <c r="GKJ30" s="214"/>
      <c r="GKK30" s="214"/>
      <c r="GKL30" s="214"/>
      <c r="GKM30" s="214"/>
      <c r="GKN30" s="214"/>
      <c r="GKO30" s="214"/>
      <c r="GKP30" s="214"/>
      <c r="GKQ30" s="214"/>
      <c r="GKR30" s="214"/>
      <c r="GKS30" s="214"/>
      <c r="GKT30" s="214"/>
      <c r="GKU30" s="214"/>
      <c r="GKV30" s="214"/>
      <c r="GKW30" s="214"/>
      <c r="GKX30" s="214"/>
      <c r="GKY30" s="214"/>
      <c r="GKZ30" s="214"/>
      <c r="GLA30" s="214"/>
      <c r="GLB30" s="214"/>
      <c r="GLC30" s="214"/>
      <c r="GLD30" s="214"/>
      <c r="GLE30" s="214"/>
      <c r="GLF30" s="214"/>
      <c r="GLG30" s="214"/>
      <c r="GLH30" s="214"/>
      <c r="GLI30" s="214"/>
      <c r="GLJ30" s="214"/>
      <c r="GLK30" s="214"/>
      <c r="GLL30" s="214"/>
      <c r="GLM30" s="214"/>
      <c r="GLN30" s="214"/>
      <c r="GLO30" s="214"/>
      <c r="GLP30" s="214"/>
      <c r="GLQ30" s="214"/>
      <c r="GLR30" s="214"/>
      <c r="GLS30" s="214"/>
      <c r="GLT30" s="214"/>
      <c r="GLU30" s="214"/>
      <c r="GLV30" s="214"/>
      <c r="GLW30" s="214"/>
      <c r="GLX30" s="214"/>
      <c r="GLY30" s="214"/>
      <c r="GLZ30" s="214"/>
      <c r="GMA30" s="214"/>
      <c r="GMB30" s="214"/>
      <c r="GMC30" s="214"/>
      <c r="GMD30" s="214"/>
      <c r="GME30" s="214"/>
      <c r="GMF30" s="214"/>
      <c r="GMG30" s="214"/>
      <c r="GMH30" s="214"/>
      <c r="GMI30" s="214"/>
      <c r="GMJ30" s="214"/>
      <c r="GMK30" s="214"/>
      <c r="GML30" s="214"/>
      <c r="GMM30" s="214"/>
      <c r="GMN30" s="214"/>
      <c r="GMO30" s="214"/>
      <c r="GMP30" s="214"/>
      <c r="GMQ30" s="214"/>
      <c r="GMR30" s="214"/>
      <c r="GMS30" s="214"/>
      <c r="GMT30" s="214"/>
      <c r="GMU30" s="214"/>
      <c r="GMV30" s="214"/>
      <c r="GMW30" s="214"/>
      <c r="GMX30" s="214"/>
      <c r="GMY30" s="214"/>
      <c r="GMZ30" s="214"/>
      <c r="GNA30" s="214"/>
      <c r="GNB30" s="214"/>
      <c r="GNC30" s="214"/>
      <c r="GND30" s="214"/>
      <c r="GNE30" s="214"/>
      <c r="GNF30" s="214"/>
      <c r="GNG30" s="214"/>
      <c r="GNH30" s="214"/>
      <c r="GNI30" s="214"/>
      <c r="GNJ30" s="214"/>
      <c r="GNK30" s="214"/>
      <c r="GNL30" s="214"/>
      <c r="GNM30" s="214"/>
      <c r="GNN30" s="214"/>
      <c r="GNO30" s="214"/>
      <c r="GNP30" s="214"/>
      <c r="GNQ30" s="214"/>
      <c r="GNR30" s="214"/>
      <c r="GNS30" s="214"/>
      <c r="GNT30" s="214"/>
      <c r="GNU30" s="214"/>
      <c r="GNV30" s="214"/>
      <c r="GNW30" s="214"/>
      <c r="GNX30" s="214"/>
      <c r="GNY30" s="214"/>
      <c r="GNZ30" s="214"/>
      <c r="GOA30" s="214"/>
      <c r="GOB30" s="214"/>
      <c r="GOC30" s="214"/>
      <c r="GOD30" s="214"/>
      <c r="GOE30" s="214"/>
      <c r="GOF30" s="214"/>
      <c r="GOG30" s="214"/>
      <c r="GOH30" s="214"/>
      <c r="GOI30" s="214"/>
      <c r="GOJ30" s="214"/>
      <c r="GOK30" s="214"/>
      <c r="GOL30" s="214"/>
      <c r="GOM30" s="214"/>
      <c r="GON30" s="214"/>
      <c r="GOO30" s="214"/>
      <c r="GOP30" s="214"/>
      <c r="GOQ30" s="214"/>
      <c r="GOR30" s="214"/>
      <c r="GOS30" s="214"/>
      <c r="GOT30" s="214"/>
      <c r="GOU30" s="214"/>
      <c r="GOV30" s="214"/>
      <c r="GOW30" s="214"/>
      <c r="GOX30" s="214"/>
      <c r="GOY30" s="214"/>
      <c r="GOZ30" s="214"/>
      <c r="GPA30" s="214"/>
      <c r="GPB30" s="214"/>
      <c r="GPC30" s="214"/>
      <c r="GPD30" s="214"/>
      <c r="GPE30" s="214"/>
      <c r="GPF30" s="214"/>
      <c r="GPG30" s="214"/>
      <c r="GPH30" s="214"/>
      <c r="GPI30" s="214"/>
      <c r="GPJ30" s="214"/>
      <c r="GPK30" s="214"/>
      <c r="GPL30" s="214"/>
      <c r="GPM30" s="214"/>
      <c r="GPN30" s="214"/>
      <c r="GPO30" s="214"/>
      <c r="GPP30" s="214"/>
      <c r="GPQ30" s="214"/>
      <c r="GPR30" s="214"/>
      <c r="GPS30" s="214"/>
      <c r="GPT30" s="214"/>
      <c r="GPU30" s="214"/>
      <c r="GPV30" s="214"/>
      <c r="GPW30" s="214"/>
      <c r="GPX30" s="214"/>
      <c r="GPY30" s="214"/>
      <c r="GPZ30" s="214"/>
      <c r="GQA30" s="214"/>
      <c r="GQB30" s="214"/>
      <c r="GQC30" s="214"/>
      <c r="GQD30" s="214"/>
      <c r="GQE30" s="214"/>
      <c r="GQF30" s="214"/>
      <c r="GQG30" s="214"/>
      <c r="GQH30" s="214"/>
      <c r="GQI30" s="214"/>
      <c r="GQJ30" s="214"/>
      <c r="GQK30" s="214"/>
      <c r="GQL30" s="214"/>
      <c r="GQM30" s="214"/>
      <c r="GQN30" s="214"/>
      <c r="GQO30" s="214"/>
      <c r="GQP30" s="214"/>
      <c r="GQQ30" s="214"/>
      <c r="GQR30" s="214"/>
      <c r="GQS30" s="214"/>
      <c r="GQT30" s="214"/>
      <c r="GQU30" s="214"/>
      <c r="GQV30" s="214"/>
      <c r="GQW30" s="214"/>
      <c r="GQX30" s="214"/>
      <c r="GQY30" s="214"/>
      <c r="GQZ30" s="214"/>
      <c r="GRA30" s="214"/>
      <c r="GRB30" s="214"/>
      <c r="GRC30" s="214"/>
      <c r="GRD30" s="214"/>
      <c r="GRE30" s="214"/>
      <c r="GRF30" s="214"/>
      <c r="GRG30" s="214"/>
      <c r="GRH30" s="214"/>
      <c r="GRI30" s="214"/>
      <c r="GRJ30" s="214"/>
      <c r="GRK30" s="214"/>
      <c r="GRL30" s="214"/>
      <c r="GRM30" s="214"/>
      <c r="GRN30" s="214"/>
      <c r="GRO30" s="214"/>
      <c r="GRP30" s="214"/>
      <c r="GRQ30" s="214"/>
      <c r="GRR30" s="214"/>
      <c r="GRS30" s="214"/>
      <c r="GRT30" s="214"/>
      <c r="GRU30" s="214"/>
      <c r="GRV30" s="214"/>
      <c r="GRW30" s="214"/>
      <c r="GRX30" s="214"/>
      <c r="GRY30" s="214"/>
      <c r="GRZ30" s="214"/>
      <c r="GSA30" s="214"/>
      <c r="GSB30" s="214"/>
      <c r="GSC30" s="214"/>
      <c r="GSD30" s="214"/>
      <c r="GSE30" s="214"/>
      <c r="GSF30" s="214"/>
      <c r="GSG30" s="214"/>
      <c r="GSH30" s="214"/>
      <c r="GSI30" s="214"/>
      <c r="GSJ30" s="214"/>
      <c r="GSK30" s="214"/>
      <c r="GSL30" s="214"/>
      <c r="GSM30" s="214"/>
      <c r="GSN30" s="214"/>
      <c r="GSO30" s="214"/>
      <c r="GSP30" s="214"/>
      <c r="GSQ30" s="214"/>
      <c r="GSR30" s="214"/>
      <c r="GSS30" s="214"/>
      <c r="GST30" s="214"/>
      <c r="GSU30" s="214"/>
      <c r="GSV30" s="214"/>
      <c r="GSW30" s="214"/>
      <c r="GSX30" s="214"/>
      <c r="GSY30" s="214"/>
      <c r="GSZ30" s="214"/>
      <c r="GTA30" s="214"/>
      <c r="GTB30" s="214"/>
      <c r="GTC30" s="214"/>
      <c r="GTD30" s="214"/>
      <c r="GTE30" s="214"/>
      <c r="GTF30" s="214"/>
      <c r="GTG30" s="214"/>
      <c r="GTH30" s="214"/>
      <c r="GTI30" s="214"/>
      <c r="GTJ30" s="214"/>
      <c r="GTK30" s="214"/>
      <c r="GTL30" s="214"/>
      <c r="GTM30" s="214"/>
      <c r="GTN30" s="214"/>
      <c r="GTO30" s="214"/>
      <c r="GTP30" s="214"/>
      <c r="GTQ30" s="214"/>
      <c r="GTR30" s="214"/>
      <c r="GTS30" s="214"/>
      <c r="GTT30" s="214"/>
      <c r="GTU30" s="214"/>
      <c r="GTV30" s="214"/>
      <c r="GTW30" s="214"/>
      <c r="GTX30" s="214"/>
      <c r="GTY30" s="214"/>
      <c r="GTZ30" s="214"/>
      <c r="GUA30" s="214"/>
      <c r="GUB30" s="214"/>
      <c r="GUC30" s="214"/>
      <c r="GUD30" s="214"/>
      <c r="GUE30" s="214"/>
      <c r="GUF30" s="214"/>
      <c r="GUG30" s="214"/>
      <c r="GUH30" s="214"/>
      <c r="GUI30" s="214"/>
      <c r="GUJ30" s="214"/>
      <c r="GUK30" s="214"/>
      <c r="GUL30" s="214"/>
      <c r="GUM30" s="214"/>
      <c r="GUN30" s="214"/>
      <c r="GUO30" s="214"/>
      <c r="GUP30" s="214"/>
      <c r="GUQ30" s="214"/>
      <c r="GUR30" s="214"/>
      <c r="GUS30" s="214"/>
      <c r="GUT30" s="214"/>
      <c r="GUU30" s="214"/>
      <c r="GUV30" s="214"/>
      <c r="GUW30" s="214"/>
      <c r="GUX30" s="214"/>
      <c r="GUY30" s="214"/>
      <c r="GUZ30" s="214"/>
      <c r="GVA30" s="214"/>
      <c r="GVB30" s="214"/>
      <c r="GVC30" s="214"/>
      <c r="GVD30" s="214"/>
      <c r="GVE30" s="214"/>
      <c r="GVF30" s="214"/>
      <c r="GVG30" s="214"/>
      <c r="GVH30" s="214"/>
      <c r="GVI30" s="214"/>
      <c r="GVJ30" s="214"/>
      <c r="GVK30" s="214"/>
      <c r="GVL30" s="214"/>
      <c r="GVM30" s="214"/>
      <c r="GVN30" s="214"/>
      <c r="GVO30" s="214"/>
      <c r="GVP30" s="214"/>
      <c r="GVQ30" s="214"/>
      <c r="GVR30" s="214"/>
      <c r="GVS30" s="214"/>
      <c r="GVT30" s="214"/>
      <c r="GVU30" s="214"/>
      <c r="GVV30" s="214"/>
      <c r="GVW30" s="214"/>
      <c r="GVX30" s="214"/>
      <c r="GVY30" s="214"/>
      <c r="GVZ30" s="214"/>
      <c r="GWA30" s="214"/>
      <c r="GWB30" s="214"/>
      <c r="GWC30" s="214"/>
      <c r="GWD30" s="214"/>
      <c r="GWE30" s="214"/>
      <c r="GWF30" s="214"/>
      <c r="GWG30" s="214"/>
      <c r="GWH30" s="214"/>
      <c r="GWI30" s="214"/>
      <c r="GWJ30" s="214"/>
      <c r="GWK30" s="214"/>
      <c r="GWL30" s="214"/>
      <c r="GWM30" s="214"/>
      <c r="GWN30" s="214"/>
      <c r="GWO30" s="214"/>
      <c r="GWP30" s="214"/>
      <c r="GWQ30" s="214"/>
      <c r="GWR30" s="214"/>
      <c r="GWS30" s="214"/>
      <c r="GWT30" s="214"/>
      <c r="GWU30" s="214"/>
      <c r="GWV30" s="214"/>
      <c r="GWW30" s="214"/>
      <c r="GWX30" s="214"/>
      <c r="GWY30" s="214"/>
      <c r="GWZ30" s="214"/>
      <c r="GXA30" s="214"/>
      <c r="GXB30" s="214"/>
      <c r="GXC30" s="214"/>
      <c r="GXD30" s="214"/>
      <c r="GXE30" s="214"/>
      <c r="GXF30" s="214"/>
      <c r="GXG30" s="214"/>
      <c r="GXH30" s="214"/>
      <c r="GXI30" s="214"/>
      <c r="GXJ30" s="214"/>
      <c r="GXK30" s="214"/>
      <c r="GXL30" s="214"/>
      <c r="GXM30" s="214"/>
      <c r="GXN30" s="214"/>
      <c r="GXO30" s="214"/>
      <c r="GXP30" s="214"/>
      <c r="GXQ30" s="214"/>
      <c r="GXR30" s="214"/>
      <c r="GXS30" s="214"/>
      <c r="GXT30" s="214"/>
      <c r="GXU30" s="214"/>
      <c r="GXV30" s="214"/>
      <c r="GXW30" s="214"/>
      <c r="GXX30" s="214"/>
      <c r="GXY30" s="214"/>
      <c r="GXZ30" s="214"/>
      <c r="GYA30" s="214"/>
      <c r="GYB30" s="214"/>
      <c r="GYC30" s="214"/>
      <c r="GYD30" s="214"/>
      <c r="GYE30" s="214"/>
      <c r="GYF30" s="214"/>
      <c r="GYG30" s="214"/>
      <c r="GYH30" s="214"/>
      <c r="GYI30" s="214"/>
      <c r="GYJ30" s="214"/>
      <c r="GYK30" s="214"/>
      <c r="GYL30" s="214"/>
      <c r="GYM30" s="214"/>
      <c r="GYN30" s="214"/>
      <c r="GYO30" s="214"/>
      <c r="GYP30" s="214"/>
      <c r="GYQ30" s="214"/>
      <c r="GYR30" s="214"/>
      <c r="GYS30" s="214"/>
      <c r="GYT30" s="214"/>
      <c r="GYU30" s="214"/>
      <c r="GYV30" s="214"/>
      <c r="GYW30" s="214"/>
      <c r="GYX30" s="214"/>
      <c r="GYY30" s="214"/>
      <c r="GYZ30" s="214"/>
      <c r="GZA30" s="214"/>
      <c r="GZB30" s="214"/>
      <c r="GZC30" s="214"/>
      <c r="GZD30" s="214"/>
      <c r="GZE30" s="214"/>
      <c r="GZF30" s="214"/>
      <c r="GZG30" s="214"/>
      <c r="GZH30" s="214"/>
      <c r="GZI30" s="214"/>
      <c r="GZJ30" s="214"/>
      <c r="GZK30" s="214"/>
      <c r="GZL30" s="214"/>
      <c r="GZM30" s="214"/>
      <c r="GZN30" s="214"/>
      <c r="GZO30" s="214"/>
      <c r="GZP30" s="214"/>
      <c r="GZQ30" s="214"/>
      <c r="GZR30" s="214"/>
      <c r="GZS30" s="214"/>
      <c r="GZT30" s="214"/>
      <c r="GZU30" s="214"/>
      <c r="GZV30" s="214"/>
      <c r="GZW30" s="214"/>
      <c r="GZX30" s="214"/>
      <c r="GZY30" s="214"/>
      <c r="GZZ30" s="214"/>
      <c r="HAA30" s="214"/>
      <c r="HAB30" s="214"/>
      <c r="HAC30" s="214"/>
      <c r="HAD30" s="214"/>
      <c r="HAE30" s="214"/>
      <c r="HAF30" s="214"/>
      <c r="HAG30" s="214"/>
      <c r="HAH30" s="214"/>
      <c r="HAI30" s="214"/>
      <c r="HAJ30" s="214"/>
      <c r="HAK30" s="214"/>
      <c r="HAL30" s="214"/>
      <c r="HAM30" s="214"/>
      <c r="HAN30" s="214"/>
      <c r="HAO30" s="214"/>
      <c r="HAP30" s="214"/>
      <c r="HAQ30" s="214"/>
      <c r="HAR30" s="214"/>
      <c r="HAS30" s="214"/>
      <c r="HAT30" s="214"/>
      <c r="HAU30" s="214"/>
      <c r="HAV30" s="214"/>
      <c r="HAW30" s="214"/>
      <c r="HAX30" s="214"/>
      <c r="HAY30" s="214"/>
      <c r="HAZ30" s="214"/>
      <c r="HBA30" s="214"/>
      <c r="HBB30" s="214"/>
      <c r="HBC30" s="214"/>
      <c r="HBD30" s="214"/>
      <c r="HBE30" s="214"/>
      <c r="HBF30" s="214"/>
      <c r="HBG30" s="214"/>
      <c r="HBH30" s="214"/>
      <c r="HBI30" s="214"/>
      <c r="HBJ30" s="214"/>
      <c r="HBK30" s="214"/>
      <c r="HBL30" s="214"/>
      <c r="HBM30" s="214"/>
      <c r="HBN30" s="214"/>
      <c r="HBO30" s="214"/>
      <c r="HBP30" s="214"/>
      <c r="HBQ30" s="214"/>
      <c r="HBR30" s="214"/>
      <c r="HBS30" s="214"/>
      <c r="HBT30" s="214"/>
      <c r="HBU30" s="214"/>
      <c r="HBV30" s="214"/>
      <c r="HBW30" s="214"/>
      <c r="HBX30" s="214"/>
      <c r="HBY30" s="214"/>
      <c r="HBZ30" s="214"/>
      <c r="HCA30" s="214"/>
      <c r="HCB30" s="214"/>
      <c r="HCC30" s="214"/>
      <c r="HCD30" s="214"/>
      <c r="HCE30" s="214"/>
      <c r="HCF30" s="214"/>
      <c r="HCG30" s="214"/>
      <c r="HCH30" s="214"/>
      <c r="HCI30" s="214"/>
      <c r="HCJ30" s="214"/>
      <c r="HCK30" s="214"/>
      <c r="HCL30" s="214"/>
      <c r="HCM30" s="214"/>
      <c r="HCN30" s="214"/>
      <c r="HCO30" s="214"/>
      <c r="HCP30" s="214"/>
      <c r="HCQ30" s="214"/>
      <c r="HCR30" s="214"/>
      <c r="HCS30" s="214"/>
      <c r="HCT30" s="214"/>
      <c r="HCU30" s="214"/>
      <c r="HCV30" s="214"/>
      <c r="HCW30" s="214"/>
      <c r="HCX30" s="214"/>
      <c r="HCY30" s="214"/>
      <c r="HCZ30" s="214"/>
      <c r="HDA30" s="214"/>
      <c r="HDB30" s="214"/>
      <c r="HDC30" s="214"/>
      <c r="HDD30" s="214"/>
      <c r="HDE30" s="214"/>
      <c r="HDF30" s="214"/>
      <c r="HDG30" s="214"/>
      <c r="HDH30" s="214"/>
      <c r="HDI30" s="214"/>
      <c r="HDJ30" s="214"/>
      <c r="HDK30" s="214"/>
      <c r="HDL30" s="214"/>
      <c r="HDM30" s="214"/>
      <c r="HDN30" s="214"/>
      <c r="HDO30" s="214"/>
      <c r="HDP30" s="214"/>
      <c r="HDQ30" s="214"/>
      <c r="HDR30" s="214"/>
      <c r="HDS30" s="214"/>
      <c r="HDT30" s="214"/>
      <c r="HDU30" s="214"/>
      <c r="HDV30" s="214"/>
      <c r="HDW30" s="214"/>
      <c r="HDX30" s="214"/>
      <c r="HDY30" s="214"/>
      <c r="HDZ30" s="214"/>
      <c r="HEA30" s="214"/>
      <c r="HEB30" s="214"/>
      <c r="HEC30" s="214"/>
      <c r="HED30" s="214"/>
      <c r="HEE30" s="214"/>
      <c r="HEF30" s="214"/>
      <c r="HEG30" s="214"/>
      <c r="HEH30" s="214"/>
      <c r="HEI30" s="214"/>
      <c r="HEJ30" s="214"/>
      <c r="HEK30" s="214"/>
      <c r="HEL30" s="214"/>
      <c r="HEM30" s="214"/>
      <c r="HEN30" s="214"/>
      <c r="HEO30" s="214"/>
      <c r="HEP30" s="214"/>
      <c r="HEQ30" s="214"/>
      <c r="HER30" s="214"/>
      <c r="HES30" s="214"/>
      <c r="HET30" s="214"/>
      <c r="HEU30" s="214"/>
      <c r="HEV30" s="214"/>
      <c r="HEW30" s="214"/>
      <c r="HEX30" s="214"/>
      <c r="HEY30" s="214"/>
      <c r="HEZ30" s="214"/>
      <c r="HFA30" s="214"/>
      <c r="HFB30" s="214"/>
      <c r="HFC30" s="214"/>
      <c r="HFD30" s="214"/>
      <c r="HFE30" s="214"/>
      <c r="HFF30" s="214"/>
      <c r="HFG30" s="214"/>
      <c r="HFH30" s="214"/>
      <c r="HFI30" s="214"/>
      <c r="HFJ30" s="214"/>
      <c r="HFK30" s="214"/>
      <c r="HFL30" s="214"/>
      <c r="HFM30" s="214"/>
      <c r="HFN30" s="214"/>
      <c r="HFO30" s="214"/>
      <c r="HFP30" s="214"/>
      <c r="HFQ30" s="214"/>
      <c r="HFR30" s="214"/>
      <c r="HFS30" s="214"/>
      <c r="HFT30" s="214"/>
      <c r="HFU30" s="214"/>
      <c r="HFV30" s="214"/>
      <c r="HFW30" s="214"/>
      <c r="HFX30" s="214"/>
      <c r="HFY30" s="214"/>
      <c r="HFZ30" s="214"/>
      <c r="HGA30" s="214"/>
      <c r="HGB30" s="214"/>
      <c r="HGC30" s="214"/>
      <c r="HGD30" s="214"/>
      <c r="HGE30" s="214"/>
      <c r="HGF30" s="214"/>
      <c r="HGG30" s="214"/>
      <c r="HGH30" s="214"/>
      <c r="HGI30" s="214"/>
      <c r="HGJ30" s="214"/>
      <c r="HGK30" s="214"/>
      <c r="HGL30" s="214"/>
      <c r="HGM30" s="214"/>
      <c r="HGN30" s="214"/>
      <c r="HGO30" s="214"/>
      <c r="HGP30" s="214"/>
      <c r="HGQ30" s="214"/>
      <c r="HGR30" s="214"/>
      <c r="HGS30" s="214"/>
      <c r="HGT30" s="214"/>
      <c r="HGU30" s="214"/>
      <c r="HGV30" s="214"/>
      <c r="HGW30" s="214"/>
      <c r="HGX30" s="214"/>
      <c r="HGY30" s="214"/>
      <c r="HGZ30" s="214"/>
      <c r="HHA30" s="214"/>
      <c r="HHB30" s="214"/>
      <c r="HHC30" s="214"/>
      <c r="HHD30" s="214"/>
      <c r="HHE30" s="214"/>
      <c r="HHF30" s="214"/>
      <c r="HHG30" s="214"/>
      <c r="HHH30" s="214"/>
      <c r="HHI30" s="214"/>
      <c r="HHJ30" s="214"/>
      <c r="HHK30" s="214"/>
      <c r="HHL30" s="214"/>
      <c r="HHM30" s="214"/>
      <c r="HHN30" s="214"/>
      <c r="HHO30" s="214"/>
      <c r="HHP30" s="214"/>
      <c r="HHQ30" s="214"/>
      <c r="HHR30" s="214"/>
      <c r="HHS30" s="214"/>
      <c r="HHT30" s="214"/>
      <c r="HHU30" s="214"/>
      <c r="HHV30" s="214"/>
      <c r="HHW30" s="214"/>
      <c r="HHX30" s="214"/>
      <c r="HHY30" s="214"/>
      <c r="HHZ30" s="214"/>
      <c r="HIA30" s="214"/>
      <c r="HIB30" s="214"/>
      <c r="HIC30" s="214"/>
      <c r="HID30" s="214"/>
      <c r="HIE30" s="214"/>
      <c r="HIF30" s="214"/>
      <c r="HIG30" s="214"/>
      <c r="HIH30" s="214"/>
      <c r="HII30" s="214"/>
      <c r="HIJ30" s="214"/>
      <c r="HIK30" s="214"/>
      <c r="HIL30" s="214"/>
      <c r="HIM30" s="214"/>
      <c r="HIN30" s="214"/>
      <c r="HIO30" s="214"/>
      <c r="HIP30" s="214"/>
      <c r="HIQ30" s="214"/>
      <c r="HIR30" s="214"/>
      <c r="HIS30" s="214"/>
      <c r="HIT30" s="214"/>
      <c r="HIU30" s="214"/>
      <c r="HIV30" s="214"/>
      <c r="HIW30" s="214"/>
      <c r="HIX30" s="214"/>
      <c r="HIY30" s="214"/>
      <c r="HIZ30" s="214"/>
      <c r="HJA30" s="214"/>
      <c r="HJB30" s="214"/>
      <c r="HJC30" s="214"/>
      <c r="HJD30" s="214"/>
      <c r="HJE30" s="214"/>
      <c r="HJF30" s="214"/>
      <c r="HJG30" s="214"/>
      <c r="HJH30" s="214"/>
      <c r="HJI30" s="214"/>
      <c r="HJJ30" s="214"/>
      <c r="HJK30" s="214"/>
      <c r="HJL30" s="214"/>
      <c r="HJM30" s="214"/>
      <c r="HJN30" s="214"/>
      <c r="HJO30" s="214"/>
      <c r="HJP30" s="214"/>
      <c r="HJQ30" s="214"/>
      <c r="HJR30" s="214"/>
      <c r="HJS30" s="214"/>
      <c r="HJT30" s="214"/>
      <c r="HJU30" s="214"/>
      <c r="HJV30" s="214"/>
      <c r="HJW30" s="214"/>
      <c r="HJX30" s="214"/>
      <c r="HJY30" s="214"/>
      <c r="HJZ30" s="214"/>
      <c r="HKA30" s="214"/>
      <c r="HKB30" s="214"/>
      <c r="HKC30" s="214"/>
      <c r="HKD30" s="214"/>
      <c r="HKE30" s="214"/>
      <c r="HKF30" s="214"/>
      <c r="HKG30" s="214"/>
      <c r="HKH30" s="214"/>
      <c r="HKI30" s="214"/>
      <c r="HKJ30" s="214"/>
      <c r="HKK30" s="214"/>
      <c r="HKL30" s="214"/>
      <c r="HKM30" s="214"/>
      <c r="HKN30" s="214"/>
      <c r="HKO30" s="214"/>
      <c r="HKP30" s="214"/>
      <c r="HKQ30" s="214"/>
      <c r="HKR30" s="214"/>
      <c r="HKS30" s="214"/>
      <c r="HKT30" s="214"/>
      <c r="HKU30" s="214"/>
      <c r="HKV30" s="214"/>
      <c r="HKW30" s="214"/>
      <c r="HKX30" s="214"/>
      <c r="HKY30" s="214"/>
      <c r="HKZ30" s="214"/>
      <c r="HLA30" s="214"/>
      <c r="HLB30" s="214"/>
      <c r="HLC30" s="214"/>
      <c r="HLD30" s="214"/>
      <c r="HLE30" s="214"/>
      <c r="HLF30" s="214"/>
      <c r="HLG30" s="214"/>
      <c r="HLH30" s="214"/>
      <c r="HLI30" s="214"/>
      <c r="HLJ30" s="214"/>
      <c r="HLK30" s="214"/>
      <c r="HLL30" s="214"/>
      <c r="HLM30" s="214"/>
      <c r="HLN30" s="214"/>
      <c r="HLO30" s="214"/>
      <c r="HLP30" s="214"/>
      <c r="HLQ30" s="214"/>
      <c r="HLR30" s="214"/>
      <c r="HLS30" s="214"/>
      <c r="HLT30" s="214"/>
      <c r="HLU30" s="214"/>
      <c r="HLV30" s="214"/>
      <c r="HLW30" s="214"/>
      <c r="HLX30" s="214"/>
      <c r="HLY30" s="214"/>
      <c r="HLZ30" s="214"/>
      <c r="HMA30" s="214"/>
      <c r="HMB30" s="214"/>
      <c r="HMC30" s="214"/>
      <c r="HMD30" s="214"/>
      <c r="HME30" s="214"/>
      <c r="HMF30" s="214"/>
      <c r="HMG30" s="214"/>
      <c r="HMH30" s="214"/>
      <c r="HMI30" s="214"/>
      <c r="HMJ30" s="214"/>
      <c r="HMK30" s="214"/>
      <c r="HML30" s="214"/>
      <c r="HMM30" s="214"/>
      <c r="HMN30" s="214"/>
      <c r="HMO30" s="214"/>
      <c r="HMP30" s="214"/>
      <c r="HMQ30" s="214"/>
      <c r="HMR30" s="214"/>
      <c r="HMS30" s="214"/>
      <c r="HMT30" s="214"/>
      <c r="HMU30" s="214"/>
      <c r="HMV30" s="214"/>
      <c r="HMW30" s="214"/>
      <c r="HMX30" s="214"/>
      <c r="HMY30" s="214"/>
      <c r="HMZ30" s="214"/>
      <c r="HNA30" s="214"/>
      <c r="HNB30" s="214"/>
      <c r="HNC30" s="214"/>
      <c r="HND30" s="214"/>
      <c r="HNE30" s="214"/>
      <c r="HNF30" s="214"/>
      <c r="HNG30" s="214"/>
      <c r="HNH30" s="214"/>
      <c r="HNI30" s="214"/>
      <c r="HNJ30" s="214"/>
      <c r="HNK30" s="214"/>
      <c r="HNL30" s="214"/>
      <c r="HNM30" s="214"/>
      <c r="HNN30" s="214"/>
      <c r="HNO30" s="214"/>
      <c r="HNP30" s="214"/>
      <c r="HNQ30" s="214"/>
      <c r="HNR30" s="214"/>
      <c r="HNS30" s="214"/>
      <c r="HNT30" s="214"/>
      <c r="HNU30" s="214"/>
      <c r="HNV30" s="214"/>
      <c r="HNW30" s="214"/>
      <c r="HNX30" s="214"/>
      <c r="HNY30" s="214"/>
      <c r="HNZ30" s="214"/>
      <c r="HOA30" s="214"/>
      <c r="HOB30" s="214"/>
      <c r="HOC30" s="214"/>
      <c r="HOD30" s="214"/>
      <c r="HOE30" s="214"/>
      <c r="HOF30" s="214"/>
      <c r="HOG30" s="214"/>
      <c r="HOH30" s="214"/>
      <c r="HOI30" s="214"/>
      <c r="HOJ30" s="214"/>
      <c r="HOK30" s="214"/>
      <c r="HOL30" s="214"/>
      <c r="HOM30" s="214"/>
      <c r="HON30" s="214"/>
      <c r="HOO30" s="214"/>
      <c r="HOP30" s="214"/>
      <c r="HOQ30" s="214"/>
      <c r="HOR30" s="214"/>
      <c r="HOS30" s="214"/>
      <c r="HOT30" s="214"/>
      <c r="HOU30" s="214"/>
      <c r="HOV30" s="214"/>
      <c r="HOW30" s="214"/>
      <c r="HOX30" s="214"/>
      <c r="HOY30" s="214"/>
      <c r="HOZ30" s="214"/>
      <c r="HPA30" s="214"/>
      <c r="HPB30" s="214"/>
      <c r="HPC30" s="214"/>
      <c r="HPD30" s="214"/>
      <c r="HPE30" s="214"/>
      <c r="HPF30" s="214"/>
      <c r="HPG30" s="214"/>
      <c r="HPH30" s="214"/>
      <c r="HPI30" s="214"/>
      <c r="HPJ30" s="214"/>
      <c r="HPK30" s="214"/>
      <c r="HPL30" s="214"/>
      <c r="HPM30" s="214"/>
      <c r="HPN30" s="214"/>
      <c r="HPO30" s="214"/>
      <c r="HPP30" s="214"/>
      <c r="HPQ30" s="214"/>
      <c r="HPR30" s="214"/>
      <c r="HPS30" s="214"/>
      <c r="HPT30" s="214"/>
      <c r="HPU30" s="214"/>
      <c r="HPV30" s="214"/>
      <c r="HPW30" s="214"/>
      <c r="HPX30" s="214"/>
      <c r="HPY30" s="214"/>
      <c r="HPZ30" s="214"/>
      <c r="HQA30" s="214"/>
      <c r="HQB30" s="214"/>
      <c r="HQC30" s="214"/>
      <c r="HQD30" s="214"/>
      <c r="HQE30" s="214"/>
      <c r="HQF30" s="214"/>
      <c r="HQG30" s="214"/>
      <c r="HQH30" s="214"/>
      <c r="HQI30" s="214"/>
      <c r="HQJ30" s="214"/>
      <c r="HQK30" s="214"/>
      <c r="HQL30" s="214"/>
      <c r="HQM30" s="214"/>
      <c r="HQN30" s="214"/>
      <c r="HQO30" s="214"/>
      <c r="HQP30" s="214"/>
      <c r="HQQ30" s="214"/>
      <c r="HQR30" s="214"/>
      <c r="HQS30" s="214"/>
      <c r="HQT30" s="214"/>
      <c r="HQU30" s="214"/>
      <c r="HQV30" s="214"/>
      <c r="HQW30" s="214"/>
      <c r="HQX30" s="214"/>
      <c r="HQY30" s="214"/>
      <c r="HQZ30" s="214"/>
      <c r="HRA30" s="214"/>
      <c r="HRB30" s="214"/>
      <c r="HRC30" s="214"/>
      <c r="HRD30" s="214"/>
      <c r="HRE30" s="214"/>
      <c r="HRF30" s="214"/>
      <c r="HRG30" s="214"/>
      <c r="HRH30" s="214"/>
      <c r="HRI30" s="214"/>
      <c r="HRJ30" s="214"/>
      <c r="HRK30" s="214"/>
      <c r="HRL30" s="214"/>
      <c r="HRM30" s="214"/>
      <c r="HRN30" s="214"/>
      <c r="HRO30" s="214"/>
      <c r="HRP30" s="214"/>
      <c r="HRQ30" s="214"/>
      <c r="HRR30" s="214"/>
      <c r="HRS30" s="214"/>
      <c r="HRT30" s="214"/>
      <c r="HRU30" s="214"/>
      <c r="HRV30" s="214"/>
      <c r="HRW30" s="214"/>
      <c r="HRX30" s="214"/>
      <c r="HRY30" s="214"/>
      <c r="HRZ30" s="214"/>
      <c r="HSA30" s="214"/>
      <c r="HSB30" s="214"/>
      <c r="HSC30" s="214"/>
      <c r="HSD30" s="214"/>
      <c r="HSE30" s="214"/>
      <c r="HSF30" s="214"/>
      <c r="HSG30" s="214"/>
      <c r="HSH30" s="214"/>
      <c r="HSI30" s="214"/>
      <c r="HSJ30" s="214"/>
      <c r="HSK30" s="214"/>
      <c r="HSL30" s="214"/>
      <c r="HSM30" s="214"/>
      <c r="HSN30" s="214"/>
      <c r="HSO30" s="214"/>
      <c r="HSP30" s="214"/>
      <c r="HSQ30" s="214"/>
      <c r="HSR30" s="214"/>
      <c r="HSS30" s="214"/>
      <c r="HST30" s="214"/>
      <c r="HSU30" s="214"/>
      <c r="HSV30" s="214"/>
      <c r="HSW30" s="214"/>
      <c r="HSX30" s="214"/>
      <c r="HSY30" s="214"/>
      <c r="HSZ30" s="214"/>
      <c r="HTA30" s="214"/>
      <c r="HTB30" s="214"/>
      <c r="HTC30" s="214"/>
      <c r="HTD30" s="214"/>
      <c r="HTE30" s="214"/>
      <c r="HTF30" s="214"/>
      <c r="HTG30" s="214"/>
      <c r="HTH30" s="214"/>
      <c r="HTI30" s="214"/>
      <c r="HTJ30" s="214"/>
      <c r="HTK30" s="214"/>
      <c r="HTL30" s="214"/>
      <c r="HTM30" s="214"/>
      <c r="HTN30" s="214"/>
      <c r="HTO30" s="214"/>
      <c r="HTP30" s="214"/>
      <c r="HTQ30" s="214"/>
      <c r="HTR30" s="214"/>
      <c r="HTS30" s="214"/>
      <c r="HTT30" s="214"/>
      <c r="HTU30" s="214"/>
      <c r="HTV30" s="214"/>
      <c r="HTW30" s="214"/>
      <c r="HTX30" s="214"/>
      <c r="HTY30" s="214"/>
      <c r="HTZ30" s="214"/>
      <c r="HUA30" s="214"/>
      <c r="HUB30" s="214"/>
      <c r="HUC30" s="214"/>
      <c r="HUD30" s="214"/>
      <c r="HUE30" s="214"/>
      <c r="HUF30" s="214"/>
      <c r="HUG30" s="214"/>
      <c r="HUH30" s="214"/>
      <c r="HUI30" s="214"/>
      <c r="HUJ30" s="214"/>
      <c r="HUK30" s="214"/>
      <c r="HUL30" s="214"/>
      <c r="HUM30" s="214"/>
      <c r="HUN30" s="214"/>
      <c r="HUO30" s="214"/>
      <c r="HUP30" s="214"/>
      <c r="HUQ30" s="214"/>
      <c r="HUR30" s="214"/>
      <c r="HUS30" s="214"/>
      <c r="HUT30" s="214"/>
      <c r="HUU30" s="214"/>
      <c r="HUV30" s="214"/>
      <c r="HUW30" s="214"/>
      <c r="HUX30" s="214"/>
      <c r="HUY30" s="214"/>
      <c r="HUZ30" s="214"/>
      <c r="HVA30" s="214"/>
      <c r="HVB30" s="214"/>
      <c r="HVC30" s="214"/>
      <c r="HVD30" s="214"/>
      <c r="HVE30" s="214"/>
      <c r="HVF30" s="214"/>
      <c r="HVG30" s="214"/>
      <c r="HVH30" s="214"/>
      <c r="HVI30" s="214"/>
      <c r="HVJ30" s="214"/>
      <c r="HVK30" s="214"/>
      <c r="HVL30" s="214"/>
      <c r="HVM30" s="214"/>
      <c r="HVN30" s="214"/>
      <c r="HVO30" s="214"/>
      <c r="HVP30" s="214"/>
      <c r="HVQ30" s="214"/>
      <c r="HVR30" s="214"/>
      <c r="HVS30" s="214"/>
      <c r="HVT30" s="214"/>
      <c r="HVU30" s="214"/>
      <c r="HVV30" s="214"/>
      <c r="HVW30" s="214"/>
      <c r="HVX30" s="214"/>
      <c r="HVY30" s="214"/>
      <c r="HVZ30" s="214"/>
      <c r="HWA30" s="214"/>
      <c r="HWB30" s="214"/>
      <c r="HWC30" s="214"/>
      <c r="HWD30" s="214"/>
      <c r="HWE30" s="214"/>
      <c r="HWF30" s="214"/>
      <c r="HWG30" s="214"/>
      <c r="HWH30" s="214"/>
      <c r="HWI30" s="214"/>
      <c r="HWJ30" s="214"/>
      <c r="HWK30" s="214"/>
      <c r="HWL30" s="214"/>
      <c r="HWM30" s="214"/>
      <c r="HWN30" s="214"/>
      <c r="HWO30" s="214"/>
      <c r="HWP30" s="214"/>
      <c r="HWQ30" s="214"/>
      <c r="HWR30" s="214"/>
      <c r="HWS30" s="214"/>
      <c r="HWT30" s="214"/>
      <c r="HWU30" s="214"/>
      <c r="HWV30" s="214"/>
      <c r="HWW30" s="214"/>
      <c r="HWX30" s="214"/>
      <c r="HWY30" s="214"/>
      <c r="HWZ30" s="214"/>
      <c r="HXA30" s="214"/>
      <c r="HXB30" s="214"/>
      <c r="HXC30" s="214"/>
      <c r="HXD30" s="214"/>
      <c r="HXE30" s="214"/>
      <c r="HXF30" s="214"/>
      <c r="HXG30" s="214"/>
      <c r="HXH30" s="214"/>
      <c r="HXI30" s="214"/>
      <c r="HXJ30" s="214"/>
      <c r="HXK30" s="214"/>
      <c r="HXL30" s="214"/>
      <c r="HXM30" s="214"/>
      <c r="HXN30" s="214"/>
      <c r="HXO30" s="214"/>
      <c r="HXP30" s="214"/>
      <c r="HXQ30" s="214"/>
      <c r="HXR30" s="214"/>
      <c r="HXS30" s="214"/>
      <c r="HXT30" s="214"/>
      <c r="HXU30" s="214"/>
      <c r="HXV30" s="214"/>
      <c r="HXW30" s="214"/>
      <c r="HXX30" s="214"/>
      <c r="HXY30" s="214"/>
      <c r="HXZ30" s="214"/>
      <c r="HYA30" s="214"/>
      <c r="HYB30" s="214"/>
      <c r="HYC30" s="214"/>
      <c r="HYD30" s="214"/>
      <c r="HYE30" s="214"/>
      <c r="HYF30" s="214"/>
      <c r="HYG30" s="214"/>
      <c r="HYH30" s="214"/>
      <c r="HYI30" s="214"/>
      <c r="HYJ30" s="214"/>
      <c r="HYK30" s="214"/>
      <c r="HYL30" s="214"/>
      <c r="HYM30" s="214"/>
      <c r="HYN30" s="214"/>
      <c r="HYO30" s="214"/>
      <c r="HYP30" s="214"/>
      <c r="HYQ30" s="214"/>
      <c r="HYR30" s="214"/>
      <c r="HYS30" s="214"/>
      <c r="HYT30" s="214"/>
      <c r="HYU30" s="214"/>
      <c r="HYV30" s="214"/>
      <c r="HYW30" s="214"/>
      <c r="HYX30" s="214"/>
      <c r="HYY30" s="214"/>
      <c r="HYZ30" s="214"/>
      <c r="HZA30" s="214"/>
      <c r="HZB30" s="214"/>
      <c r="HZC30" s="214"/>
      <c r="HZD30" s="214"/>
      <c r="HZE30" s="214"/>
      <c r="HZF30" s="214"/>
      <c r="HZG30" s="214"/>
      <c r="HZH30" s="214"/>
      <c r="HZI30" s="214"/>
      <c r="HZJ30" s="214"/>
      <c r="HZK30" s="214"/>
      <c r="HZL30" s="214"/>
      <c r="HZM30" s="214"/>
      <c r="HZN30" s="214"/>
      <c r="HZO30" s="214"/>
      <c r="HZP30" s="214"/>
      <c r="HZQ30" s="214"/>
      <c r="HZR30" s="214"/>
      <c r="HZS30" s="214"/>
      <c r="HZT30" s="214"/>
      <c r="HZU30" s="214"/>
      <c r="HZV30" s="214"/>
      <c r="HZW30" s="214"/>
      <c r="HZX30" s="214"/>
      <c r="HZY30" s="214"/>
      <c r="HZZ30" s="214"/>
      <c r="IAA30" s="214"/>
      <c r="IAB30" s="214"/>
      <c r="IAC30" s="214"/>
      <c r="IAD30" s="214"/>
      <c r="IAE30" s="214"/>
      <c r="IAF30" s="214"/>
      <c r="IAG30" s="214"/>
      <c r="IAH30" s="214"/>
      <c r="IAI30" s="214"/>
      <c r="IAJ30" s="214"/>
      <c r="IAK30" s="214"/>
      <c r="IAL30" s="214"/>
      <c r="IAM30" s="214"/>
      <c r="IAN30" s="214"/>
      <c r="IAO30" s="214"/>
      <c r="IAP30" s="214"/>
      <c r="IAQ30" s="214"/>
      <c r="IAR30" s="214"/>
      <c r="IAS30" s="214"/>
      <c r="IAT30" s="214"/>
      <c r="IAU30" s="214"/>
      <c r="IAV30" s="214"/>
      <c r="IAW30" s="214"/>
      <c r="IAX30" s="214"/>
      <c r="IAY30" s="214"/>
      <c r="IAZ30" s="214"/>
      <c r="IBA30" s="214"/>
      <c r="IBB30" s="214"/>
      <c r="IBC30" s="214"/>
      <c r="IBD30" s="214"/>
      <c r="IBE30" s="214"/>
      <c r="IBF30" s="214"/>
      <c r="IBG30" s="214"/>
      <c r="IBH30" s="214"/>
      <c r="IBI30" s="214"/>
      <c r="IBJ30" s="214"/>
      <c r="IBK30" s="214"/>
      <c r="IBL30" s="214"/>
      <c r="IBM30" s="214"/>
      <c r="IBN30" s="214"/>
      <c r="IBO30" s="214"/>
      <c r="IBP30" s="214"/>
      <c r="IBQ30" s="214"/>
      <c r="IBR30" s="214"/>
      <c r="IBS30" s="214"/>
      <c r="IBT30" s="214"/>
      <c r="IBU30" s="214"/>
      <c r="IBV30" s="214"/>
      <c r="IBW30" s="214"/>
      <c r="IBX30" s="214"/>
      <c r="IBY30" s="214"/>
      <c r="IBZ30" s="214"/>
      <c r="ICA30" s="214"/>
      <c r="ICB30" s="214"/>
      <c r="ICC30" s="214"/>
      <c r="ICD30" s="214"/>
      <c r="ICE30" s="214"/>
      <c r="ICF30" s="214"/>
      <c r="ICG30" s="214"/>
      <c r="ICH30" s="214"/>
      <c r="ICI30" s="214"/>
      <c r="ICJ30" s="214"/>
      <c r="ICK30" s="214"/>
      <c r="ICL30" s="214"/>
      <c r="ICM30" s="214"/>
      <c r="ICN30" s="214"/>
      <c r="ICO30" s="214"/>
      <c r="ICP30" s="214"/>
      <c r="ICQ30" s="214"/>
      <c r="ICR30" s="214"/>
      <c r="ICS30" s="214"/>
      <c r="ICT30" s="214"/>
      <c r="ICU30" s="214"/>
      <c r="ICV30" s="214"/>
      <c r="ICW30" s="214"/>
      <c r="ICX30" s="214"/>
      <c r="ICY30" s="214"/>
      <c r="ICZ30" s="214"/>
      <c r="IDA30" s="214"/>
      <c r="IDB30" s="214"/>
      <c r="IDC30" s="214"/>
      <c r="IDD30" s="214"/>
      <c r="IDE30" s="214"/>
      <c r="IDF30" s="214"/>
      <c r="IDG30" s="214"/>
      <c r="IDH30" s="214"/>
      <c r="IDI30" s="214"/>
      <c r="IDJ30" s="214"/>
      <c r="IDK30" s="214"/>
      <c r="IDL30" s="214"/>
      <c r="IDM30" s="214"/>
      <c r="IDN30" s="214"/>
      <c r="IDO30" s="214"/>
      <c r="IDP30" s="214"/>
      <c r="IDQ30" s="214"/>
      <c r="IDR30" s="214"/>
      <c r="IDS30" s="214"/>
      <c r="IDT30" s="214"/>
      <c r="IDU30" s="214"/>
      <c r="IDV30" s="214"/>
      <c r="IDW30" s="214"/>
      <c r="IDX30" s="214"/>
      <c r="IDY30" s="214"/>
      <c r="IDZ30" s="214"/>
      <c r="IEA30" s="214"/>
      <c r="IEB30" s="214"/>
      <c r="IEC30" s="214"/>
      <c r="IED30" s="214"/>
      <c r="IEE30" s="214"/>
      <c r="IEF30" s="214"/>
      <c r="IEG30" s="214"/>
      <c r="IEH30" s="214"/>
      <c r="IEI30" s="214"/>
      <c r="IEJ30" s="214"/>
      <c r="IEK30" s="214"/>
      <c r="IEL30" s="214"/>
      <c r="IEM30" s="214"/>
      <c r="IEN30" s="214"/>
      <c r="IEO30" s="214"/>
      <c r="IEP30" s="214"/>
      <c r="IEQ30" s="214"/>
      <c r="IER30" s="214"/>
      <c r="IES30" s="214"/>
      <c r="IET30" s="214"/>
      <c r="IEU30" s="214"/>
      <c r="IEV30" s="214"/>
      <c r="IEW30" s="214"/>
      <c r="IEX30" s="214"/>
      <c r="IEY30" s="214"/>
      <c r="IEZ30" s="214"/>
      <c r="IFA30" s="214"/>
      <c r="IFB30" s="214"/>
      <c r="IFC30" s="214"/>
      <c r="IFD30" s="214"/>
      <c r="IFE30" s="214"/>
      <c r="IFF30" s="214"/>
      <c r="IFG30" s="214"/>
      <c r="IFH30" s="214"/>
      <c r="IFI30" s="214"/>
      <c r="IFJ30" s="214"/>
      <c r="IFK30" s="214"/>
      <c r="IFL30" s="214"/>
      <c r="IFM30" s="214"/>
      <c r="IFN30" s="214"/>
      <c r="IFO30" s="214"/>
      <c r="IFP30" s="214"/>
      <c r="IFQ30" s="214"/>
      <c r="IFR30" s="214"/>
      <c r="IFS30" s="214"/>
      <c r="IFT30" s="214"/>
      <c r="IFU30" s="214"/>
      <c r="IFV30" s="214"/>
      <c r="IFW30" s="214"/>
      <c r="IFX30" s="214"/>
      <c r="IFY30" s="214"/>
      <c r="IFZ30" s="214"/>
      <c r="IGA30" s="214"/>
      <c r="IGB30" s="214"/>
      <c r="IGC30" s="214"/>
      <c r="IGD30" s="214"/>
      <c r="IGE30" s="214"/>
      <c r="IGF30" s="214"/>
      <c r="IGG30" s="214"/>
      <c r="IGH30" s="214"/>
      <c r="IGI30" s="214"/>
      <c r="IGJ30" s="214"/>
      <c r="IGK30" s="214"/>
      <c r="IGL30" s="214"/>
      <c r="IGM30" s="214"/>
      <c r="IGN30" s="214"/>
      <c r="IGO30" s="214"/>
      <c r="IGP30" s="214"/>
      <c r="IGQ30" s="214"/>
      <c r="IGR30" s="214"/>
      <c r="IGS30" s="214"/>
      <c r="IGT30" s="214"/>
      <c r="IGU30" s="214"/>
      <c r="IGV30" s="214"/>
      <c r="IGW30" s="214"/>
      <c r="IGX30" s="214"/>
      <c r="IGY30" s="214"/>
      <c r="IGZ30" s="214"/>
      <c r="IHA30" s="214"/>
      <c r="IHB30" s="214"/>
      <c r="IHC30" s="214"/>
      <c r="IHD30" s="214"/>
      <c r="IHE30" s="214"/>
      <c r="IHF30" s="214"/>
      <c r="IHG30" s="214"/>
      <c r="IHH30" s="214"/>
      <c r="IHI30" s="214"/>
      <c r="IHJ30" s="214"/>
      <c r="IHK30" s="214"/>
      <c r="IHL30" s="214"/>
      <c r="IHM30" s="214"/>
      <c r="IHN30" s="214"/>
      <c r="IHO30" s="214"/>
      <c r="IHP30" s="214"/>
      <c r="IHQ30" s="214"/>
      <c r="IHR30" s="214"/>
      <c r="IHS30" s="214"/>
      <c r="IHT30" s="214"/>
      <c r="IHU30" s="214"/>
      <c r="IHV30" s="214"/>
      <c r="IHW30" s="214"/>
      <c r="IHX30" s="214"/>
      <c r="IHY30" s="214"/>
      <c r="IHZ30" s="214"/>
      <c r="IIA30" s="214"/>
      <c r="IIB30" s="214"/>
      <c r="IIC30" s="214"/>
      <c r="IID30" s="214"/>
      <c r="IIE30" s="214"/>
      <c r="IIF30" s="214"/>
      <c r="IIG30" s="214"/>
      <c r="IIH30" s="214"/>
      <c r="III30" s="214"/>
      <c r="IIJ30" s="214"/>
      <c r="IIK30" s="214"/>
      <c r="IIL30" s="214"/>
      <c r="IIM30" s="214"/>
      <c r="IIN30" s="214"/>
      <c r="IIO30" s="214"/>
      <c r="IIP30" s="214"/>
      <c r="IIQ30" s="214"/>
      <c r="IIR30" s="214"/>
      <c r="IIS30" s="214"/>
      <c r="IIT30" s="214"/>
      <c r="IIU30" s="214"/>
      <c r="IIV30" s="214"/>
      <c r="IIW30" s="214"/>
      <c r="IIX30" s="214"/>
      <c r="IIY30" s="214"/>
      <c r="IIZ30" s="214"/>
      <c r="IJA30" s="214"/>
      <c r="IJB30" s="214"/>
      <c r="IJC30" s="214"/>
      <c r="IJD30" s="214"/>
      <c r="IJE30" s="214"/>
      <c r="IJF30" s="214"/>
      <c r="IJG30" s="214"/>
      <c r="IJH30" s="214"/>
      <c r="IJI30" s="214"/>
      <c r="IJJ30" s="214"/>
      <c r="IJK30" s="214"/>
      <c r="IJL30" s="214"/>
      <c r="IJM30" s="214"/>
      <c r="IJN30" s="214"/>
      <c r="IJO30" s="214"/>
      <c r="IJP30" s="214"/>
      <c r="IJQ30" s="214"/>
      <c r="IJR30" s="214"/>
      <c r="IJS30" s="214"/>
      <c r="IJT30" s="214"/>
      <c r="IJU30" s="214"/>
      <c r="IJV30" s="214"/>
      <c r="IJW30" s="214"/>
      <c r="IJX30" s="214"/>
      <c r="IJY30" s="214"/>
      <c r="IJZ30" s="214"/>
      <c r="IKA30" s="214"/>
      <c r="IKB30" s="214"/>
      <c r="IKC30" s="214"/>
      <c r="IKD30" s="214"/>
      <c r="IKE30" s="214"/>
      <c r="IKF30" s="214"/>
      <c r="IKG30" s="214"/>
      <c r="IKH30" s="214"/>
      <c r="IKI30" s="214"/>
      <c r="IKJ30" s="214"/>
      <c r="IKK30" s="214"/>
      <c r="IKL30" s="214"/>
      <c r="IKM30" s="214"/>
      <c r="IKN30" s="214"/>
      <c r="IKO30" s="214"/>
      <c r="IKP30" s="214"/>
      <c r="IKQ30" s="214"/>
      <c r="IKR30" s="214"/>
      <c r="IKS30" s="214"/>
      <c r="IKT30" s="214"/>
      <c r="IKU30" s="214"/>
      <c r="IKV30" s="214"/>
      <c r="IKW30" s="214"/>
      <c r="IKX30" s="214"/>
      <c r="IKY30" s="214"/>
      <c r="IKZ30" s="214"/>
      <c r="ILA30" s="214"/>
      <c r="ILB30" s="214"/>
      <c r="ILC30" s="214"/>
      <c r="ILD30" s="214"/>
      <c r="ILE30" s="214"/>
      <c r="ILF30" s="214"/>
      <c r="ILG30" s="214"/>
      <c r="ILH30" s="214"/>
      <c r="ILI30" s="214"/>
      <c r="ILJ30" s="214"/>
      <c r="ILK30" s="214"/>
      <c r="ILL30" s="214"/>
      <c r="ILM30" s="214"/>
      <c r="ILN30" s="214"/>
      <c r="ILO30" s="214"/>
      <c r="ILP30" s="214"/>
      <c r="ILQ30" s="214"/>
      <c r="ILR30" s="214"/>
      <c r="ILS30" s="214"/>
      <c r="ILT30" s="214"/>
      <c r="ILU30" s="214"/>
      <c r="ILV30" s="214"/>
      <c r="ILW30" s="214"/>
      <c r="ILX30" s="214"/>
      <c r="ILY30" s="214"/>
      <c r="ILZ30" s="214"/>
      <c r="IMA30" s="214"/>
      <c r="IMB30" s="214"/>
      <c r="IMC30" s="214"/>
      <c r="IMD30" s="214"/>
      <c r="IME30" s="214"/>
      <c r="IMF30" s="214"/>
      <c r="IMG30" s="214"/>
      <c r="IMH30" s="214"/>
      <c r="IMI30" s="214"/>
      <c r="IMJ30" s="214"/>
      <c r="IMK30" s="214"/>
      <c r="IML30" s="214"/>
      <c r="IMM30" s="214"/>
      <c r="IMN30" s="214"/>
      <c r="IMO30" s="214"/>
      <c r="IMP30" s="214"/>
      <c r="IMQ30" s="214"/>
      <c r="IMR30" s="214"/>
      <c r="IMS30" s="214"/>
      <c r="IMT30" s="214"/>
      <c r="IMU30" s="214"/>
      <c r="IMV30" s="214"/>
      <c r="IMW30" s="214"/>
      <c r="IMX30" s="214"/>
      <c r="IMY30" s="214"/>
      <c r="IMZ30" s="214"/>
      <c r="INA30" s="214"/>
      <c r="INB30" s="214"/>
      <c r="INC30" s="214"/>
      <c r="IND30" s="214"/>
      <c r="INE30" s="214"/>
      <c r="INF30" s="214"/>
      <c r="ING30" s="214"/>
      <c r="INH30" s="214"/>
      <c r="INI30" s="214"/>
      <c r="INJ30" s="214"/>
      <c r="INK30" s="214"/>
      <c r="INL30" s="214"/>
      <c r="INM30" s="214"/>
      <c r="INN30" s="214"/>
      <c r="INO30" s="214"/>
      <c r="INP30" s="214"/>
      <c r="INQ30" s="214"/>
      <c r="INR30" s="214"/>
      <c r="INS30" s="214"/>
      <c r="INT30" s="214"/>
      <c r="INU30" s="214"/>
      <c r="INV30" s="214"/>
      <c r="INW30" s="214"/>
      <c r="INX30" s="214"/>
      <c r="INY30" s="214"/>
      <c r="INZ30" s="214"/>
      <c r="IOA30" s="214"/>
      <c r="IOB30" s="214"/>
      <c r="IOC30" s="214"/>
      <c r="IOD30" s="214"/>
      <c r="IOE30" s="214"/>
      <c r="IOF30" s="214"/>
      <c r="IOG30" s="214"/>
      <c r="IOH30" s="214"/>
      <c r="IOI30" s="214"/>
      <c r="IOJ30" s="214"/>
      <c r="IOK30" s="214"/>
      <c r="IOL30" s="214"/>
      <c r="IOM30" s="214"/>
      <c r="ION30" s="214"/>
      <c r="IOO30" s="214"/>
      <c r="IOP30" s="214"/>
      <c r="IOQ30" s="214"/>
      <c r="IOR30" s="214"/>
      <c r="IOS30" s="214"/>
      <c r="IOT30" s="214"/>
      <c r="IOU30" s="214"/>
      <c r="IOV30" s="214"/>
      <c r="IOW30" s="214"/>
      <c r="IOX30" s="214"/>
      <c r="IOY30" s="214"/>
      <c r="IOZ30" s="214"/>
      <c r="IPA30" s="214"/>
      <c r="IPB30" s="214"/>
      <c r="IPC30" s="214"/>
      <c r="IPD30" s="214"/>
      <c r="IPE30" s="214"/>
      <c r="IPF30" s="214"/>
      <c r="IPG30" s="214"/>
      <c r="IPH30" s="214"/>
      <c r="IPI30" s="214"/>
      <c r="IPJ30" s="214"/>
      <c r="IPK30" s="214"/>
      <c r="IPL30" s="214"/>
      <c r="IPM30" s="214"/>
      <c r="IPN30" s="214"/>
      <c r="IPO30" s="214"/>
      <c r="IPP30" s="214"/>
      <c r="IPQ30" s="214"/>
      <c r="IPR30" s="214"/>
      <c r="IPS30" s="214"/>
      <c r="IPT30" s="214"/>
      <c r="IPU30" s="214"/>
      <c r="IPV30" s="214"/>
      <c r="IPW30" s="214"/>
      <c r="IPX30" s="214"/>
      <c r="IPY30" s="214"/>
      <c r="IPZ30" s="214"/>
      <c r="IQA30" s="214"/>
      <c r="IQB30" s="214"/>
      <c r="IQC30" s="214"/>
      <c r="IQD30" s="214"/>
      <c r="IQE30" s="214"/>
      <c r="IQF30" s="214"/>
      <c r="IQG30" s="214"/>
      <c r="IQH30" s="214"/>
      <c r="IQI30" s="214"/>
      <c r="IQJ30" s="214"/>
      <c r="IQK30" s="214"/>
      <c r="IQL30" s="214"/>
      <c r="IQM30" s="214"/>
      <c r="IQN30" s="214"/>
      <c r="IQO30" s="214"/>
      <c r="IQP30" s="214"/>
      <c r="IQQ30" s="214"/>
      <c r="IQR30" s="214"/>
      <c r="IQS30" s="214"/>
      <c r="IQT30" s="214"/>
      <c r="IQU30" s="214"/>
      <c r="IQV30" s="214"/>
      <c r="IQW30" s="214"/>
      <c r="IQX30" s="214"/>
      <c r="IQY30" s="214"/>
      <c r="IQZ30" s="214"/>
      <c r="IRA30" s="214"/>
      <c r="IRB30" s="214"/>
      <c r="IRC30" s="214"/>
      <c r="IRD30" s="214"/>
      <c r="IRE30" s="214"/>
      <c r="IRF30" s="214"/>
      <c r="IRG30" s="214"/>
      <c r="IRH30" s="214"/>
      <c r="IRI30" s="214"/>
      <c r="IRJ30" s="214"/>
      <c r="IRK30" s="214"/>
      <c r="IRL30" s="214"/>
      <c r="IRM30" s="214"/>
      <c r="IRN30" s="214"/>
      <c r="IRO30" s="214"/>
      <c r="IRP30" s="214"/>
      <c r="IRQ30" s="214"/>
      <c r="IRR30" s="214"/>
      <c r="IRS30" s="214"/>
      <c r="IRT30" s="214"/>
      <c r="IRU30" s="214"/>
      <c r="IRV30" s="214"/>
      <c r="IRW30" s="214"/>
      <c r="IRX30" s="214"/>
      <c r="IRY30" s="214"/>
      <c r="IRZ30" s="214"/>
      <c r="ISA30" s="214"/>
      <c r="ISB30" s="214"/>
      <c r="ISC30" s="214"/>
      <c r="ISD30" s="214"/>
      <c r="ISE30" s="214"/>
      <c r="ISF30" s="214"/>
      <c r="ISG30" s="214"/>
      <c r="ISH30" s="214"/>
      <c r="ISI30" s="214"/>
      <c r="ISJ30" s="214"/>
      <c r="ISK30" s="214"/>
      <c r="ISL30" s="214"/>
      <c r="ISM30" s="214"/>
      <c r="ISN30" s="214"/>
      <c r="ISO30" s="214"/>
      <c r="ISP30" s="214"/>
      <c r="ISQ30" s="214"/>
      <c r="ISR30" s="214"/>
      <c r="ISS30" s="214"/>
      <c r="IST30" s="214"/>
      <c r="ISU30" s="214"/>
      <c r="ISV30" s="214"/>
      <c r="ISW30" s="214"/>
      <c r="ISX30" s="214"/>
      <c r="ISY30" s="214"/>
      <c r="ISZ30" s="214"/>
      <c r="ITA30" s="214"/>
      <c r="ITB30" s="214"/>
      <c r="ITC30" s="214"/>
      <c r="ITD30" s="214"/>
      <c r="ITE30" s="214"/>
      <c r="ITF30" s="214"/>
      <c r="ITG30" s="214"/>
      <c r="ITH30" s="214"/>
      <c r="ITI30" s="214"/>
      <c r="ITJ30" s="214"/>
      <c r="ITK30" s="214"/>
      <c r="ITL30" s="214"/>
      <c r="ITM30" s="214"/>
      <c r="ITN30" s="214"/>
      <c r="ITO30" s="214"/>
      <c r="ITP30" s="214"/>
      <c r="ITQ30" s="214"/>
      <c r="ITR30" s="214"/>
      <c r="ITS30" s="214"/>
      <c r="ITT30" s="214"/>
      <c r="ITU30" s="214"/>
      <c r="ITV30" s="214"/>
      <c r="ITW30" s="214"/>
      <c r="ITX30" s="214"/>
      <c r="ITY30" s="214"/>
      <c r="ITZ30" s="214"/>
      <c r="IUA30" s="214"/>
      <c r="IUB30" s="214"/>
      <c r="IUC30" s="214"/>
      <c r="IUD30" s="214"/>
      <c r="IUE30" s="214"/>
      <c r="IUF30" s="214"/>
      <c r="IUG30" s="214"/>
      <c r="IUH30" s="214"/>
      <c r="IUI30" s="214"/>
      <c r="IUJ30" s="214"/>
      <c r="IUK30" s="214"/>
      <c r="IUL30" s="214"/>
      <c r="IUM30" s="214"/>
      <c r="IUN30" s="214"/>
      <c r="IUO30" s="214"/>
      <c r="IUP30" s="214"/>
      <c r="IUQ30" s="214"/>
      <c r="IUR30" s="214"/>
      <c r="IUS30" s="214"/>
      <c r="IUT30" s="214"/>
      <c r="IUU30" s="214"/>
      <c r="IUV30" s="214"/>
      <c r="IUW30" s="214"/>
      <c r="IUX30" s="214"/>
      <c r="IUY30" s="214"/>
      <c r="IUZ30" s="214"/>
      <c r="IVA30" s="214"/>
      <c r="IVB30" s="214"/>
      <c r="IVC30" s="214"/>
      <c r="IVD30" s="214"/>
      <c r="IVE30" s="214"/>
      <c r="IVF30" s="214"/>
      <c r="IVG30" s="214"/>
      <c r="IVH30" s="214"/>
      <c r="IVI30" s="214"/>
      <c r="IVJ30" s="214"/>
      <c r="IVK30" s="214"/>
      <c r="IVL30" s="214"/>
      <c r="IVM30" s="214"/>
      <c r="IVN30" s="214"/>
      <c r="IVO30" s="214"/>
      <c r="IVP30" s="214"/>
      <c r="IVQ30" s="214"/>
      <c r="IVR30" s="214"/>
      <c r="IVS30" s="214"/>
      <c r="IVT30" s="214"/>
      <c r="IVU30" s="214"/>
      <c r="IVV30" s="214"/>
      <c r="IVW30" s="214"/>
      <c r="IVX30" s="214"/>
      <c r="IVY30" s="214"/>
      <c r="IVZ30" s="214"/>
      <c r="IWA30" s="214"/>
      <c r="IWB30" s="214"/>
      <c r="IWC30" s="214"/>
      <c r="IWD30" s="214"/>
      <c r="IWE30" s="214"/>
      <c r="IWF30" s="214"/>
      <c r="IWG30" s="214"/>
      <c r="IWH30" s="214"/>
      <c r="IWI30" s="214"/>
      <c r="IWJ30" s="214"/>
      <c r="IWK30" s="214"/>
      <c r="IWL30" s="214"/>
      <c r="IWM30" s="214"/>
      <c r="IWN30" s="214"/>
      <c r="IWO30" s="214"/>
      <c r="IWP30" s="214"/>
      <c r="IWQ30" s="214"/>
      <c r="IWR30" s="214"/>
      <c r="IWS30" s="214"/>
      <c r="IWT30" s="214"/>
      <c r="IWU30" s="214"/>
      <c r="IWV30" s="214"/>
      <c r="IWW30" s="214"/>
      <c r="IWX30" s="214"/>
      <c r="IWY30" s="214"/>
      <c r="IWZ30" s="214"/>
      <c r="IXA30" s="214"/>
      <c r="IXB30" s="214"/>
      <c r="IXC30" s="214"/>
      <c r="IXD30" s="214"/>
      <c r="IXE30" s="214"/>
      <c r="IXF30" s="214"/>
      <c r="IXG30" s="214"/>
      <c r="IXH30" s="214"/>
      <c r="IXI30" s="214"/>
      <c r="IXJ30" s="214"/>
      <c r="IXK30" s="214"/>
      <c r="IXL30" s="214"/>
      <c r="IXM30" s="214"/>
      <c r="IXN30" s="214"/>
      <c r="IXO30" s="214"/>
      <c r="IXP30" s="214"/>
      <c r="IXQ30" s="214"/>
      <c r="IXR30" s="214"/>
      <c r="IXS30" s="214"/>
      <c r="IXT30" s="214"/>
      <c r="IXU30" s="214"/>
      <c r="IXV30" s="214"/>
      <c r="IXW30" s="214"/>
      <c r="IXX30" s="214"/>
      <c r="IXY30" s="214"/>
      <c r="IXZ30" s="214"/>
      <c r="IYA30" s="214"/>
      <c r="IYB30" s="214"/>
      <c r="IYC30" s="214"/>
      <c r="IYD30" s="214"/>
      <c r="IYE30" s="214"/>
      <c r="IYF30" s="214"/>
      <c r="IYG30" s="214"/>
      <c r="IYH30" s="214"/>
      <c r="IYI30" s="214"/>
      <c r="IYJ30" s="214"/>
      <c r="IYK30" s="214"/>
      <c r="IYL30" s="214"/>
      <c r="IYM30" s="214"/>
      <c r="IYN30" s="214"/>
      <c r="IYO30" s="214"/>
      <c r="IYP30" s="214"/>
      <c r="IYQ30" s="214"/>
      <c r="IYR30" s="214"/>
      <c r="IYS30" s="214"/>
      <c r="IYT30" s="214"/>
      <c r="IYU30" s="214"/>
      <c r="IYV30" s="214"/>
      <c r="IYW30" s="214"/>
      <c r="IYX30" s="214"/>
      <c r="IYY30" s="214"/>
      <c r="IYZ30" s="214"/>
      <c r="IZA30" s="214"/>
      <c r="IZB30" s="214"/>
      <c r="IZC30" s="214"/>
      <c r="IZD30" s="214"/>
      <c r="IZE30" s="214"/>
      <c r="IZF30" s="214"/>
      <c r="IZG30" s="214"/>
      <c r="IZH30" s="214"/>
      <c r="IZI30" s="214"/>
      <c r="IZJ30" s="214"/>
      <c r="IZK30" s="214"/>
      <c r="IZL30" s="214"/>
      <c r="IZM30" s="214"/>
      <c r="IZN30" s="214"/>
      <c r="IZO30" s="214"/>
      <c r="IZP30" s="214"/>
      <c r="IZQ30" s="214"/>
      <c r="IZR30" s="214"/>
      <c r="IZS30" s="214"/>
      <c r="IZT30" s="214"/>
      <c r="IZU30" s="214"/>
      <c r="IZV30" s="214"/>
      <c r="IZW30" s="214"/>
      <c r="IZX30" s="214"/>
      <c r="IZY30" s="214"/>
      <c r="IZZ30" s="214"/>
      <c r="JAA30" s="214"/>
      <c r="JAB30" s="214"/>
      <c r="JAC30" s="214"/>
      <c r="JAD30" s="214"/>
      <c r="JAE30" s="214"/>
      <c r="JAF30" s="214"/>
      <c r="JAG30" s="214"/>
      <c r="JAH30" s="214"/>
      <c r="JAI30" s="214"/>
      <c r="JAJ30" s="214"/>
      <c r="JAK30" s="214"/>
      <c r="JAL30" s="214"/>
      <c r="JAM30" s="214"/>
      <c r="JAN30" s="214"/>
      <c r="JAO30" s="214"/>
      <c r="JAP30" s="214"/>
      <c r="JAQ30" s="214"/>
      <c r="JAR30" s="214"/>
      <c r="JAS30" s="214"/>
      <c r="JAT30" s="214"/>
      <c r="JAU30" s="214"/>
      <c r="JAV30" s="214"/>
      <c r="JAW30" s="214"/>
      <c r="JAX30" s="214"/>
      <c r="JAY30" s="214"/>
      <c r="JAZ30" s="214"/>
      <c r="JBA30" s="214"/>
      <c r="JBB30" s="214"/>
      <c r="JBC30" s="214"/>
      <c r="JBD30" s="214"/>
      <c r="JBE30" s="214"/>
      <c r="JBF30" s="214"/>
      <c r="JBG30" s="214"/>
      <c r="JBH30" s="214"/>
      <c r="JBI30" s="214"/>
      <c r="JBJ30" s="214"/>
      <c r="JBK30" s="214"/>
      <c r="JBL30" s="214"/>
      <c r="JBM30" s="214"/>
      <c r="JBN30" s="214"/>
      <c r="JBO30" s="214"/>
      <c r="JBP30" s="214"/>
      <c r="JBQ30" s="214"/>
      <c r="JBR30" s="214"/>
      <c r="JBS30" s="214"/>
      <c r="JBT30" s="214"/>
      <c r="JBU30" s="214"/>
      <c r="JBV30" s="214"/>
      <c r="JBW30" s="214"/>
      <c r="JBX30" s="214"/>
      <c r="JBY30" s="214"/>
      <c r="JBZ30" s="214"/>
      <c r="JCA30" s="214"/>
      <c r="JCB30" s="214"/>
      <c r="JCC30" s="214"/>
      <c r="JCD30" s="214"/>
      <c r="JCE30" s="214"/>
      <c r="JCF30" s="214"/>
      <c r="JCG30" s="214"/>
      <c r="JCH30" s="214"/>
      <c r="JCI30" s="214"/>
      <c r="JCJ30" s="214"/>
      <c r="JCK30" s="214"/>
      <c r="JCL30" s="214"/>
      <c r="JCM30" s="214"/>
      <c r="JCN30" s="214"/>
      <c r="JCO30" s="214"/>
      <c r="JCP30" s="214"/>
      <c r="JCQ30" s="214"/>
      <c r="JCR30" s="214"/>
      <c r="JCS30" s="214"/>
      <c r="JCT30" s="214"/>
      <c r="JCU30" s="214"/>
      <c r="JCV30" s="214"/>
      <c r="JCW30" s="214"/>
      <c r="JCX30" s="214"/>
      <c r="JCY30" s="214"/>
      <c r="JCZ30" s="214"/>
      <c r="JDA30" s="214"/>
      <c r="JDB30" s="214"/>
      <c r="JDC30" s="214"/>
      <c r="JDD30" s="214"/>
      <c r="JDE30" s="214"/>
      <c r="JDF30" s="214"/>
      <c r="JDG30" s="214"/>
      <c r="JDH30" s="214"/>
      <c r="JDI30" s="214"/>
      <c r="JDJ30" s="214"/>
      <c r="JDK30" s="214"/>
      <c r="JDL30" s="214"/>
      <c r="JDM30" s="214"/>
      <c r="JDN30" s="214"/>
      <c r="JDO30" s="214"/>
      <c r="JDP30" s="214"/>
      <c r="JDQ30" s="214"/>
      <c r="JDR30" s="214"/>
      <c r="JDS30" s="214"/>
      <c r="JDT30" s="214"/>
      <c r="JDU30" s="214"/>
      <c r="JDV30" s="214"/>
      <c r="JDW30" s="214"/>
      <c r="JDX30" s="214"/>
      <c r="JDY30" s="214"/>
      <c r="JDZ30" s="214"/>
      <c r="JEA30" s="214"/>
      <c r="JEB30" s="214"/>
      <c r="JEC30" s="214"/>
      <c r="JED30" s="214"/>
      <c r="JEE30" s="214"/>
      <c r="JEF30" s="214"/>
      <c r="JEG30" s="214"/>
      <c r="JEH30" s="214"/>
      <c r="JEI30" s="214"/>
      <c r="JEJ30" s="214"/>
      <c r="JEK30" s="214"/>
      <c r="JEL30" s="214"/>
      <c r="JEM30" s="214"/>
      <c r="JEN30" s="214"/>
      <c r="JEO30" s="214"/>
      <c r="JEP30" s="214"/>
      <c r="JEQ30" s="214"/>
      <c r="JER30" s="214"/>
      <c r="JES30" s="214"/>
      <c r="JET30" s="214"/>
      <c r="JEU30" s="214"/>
      <c r="JEV30" s="214"/>
      <c r="JEW30" s="214"/>
      <c r="JEX30" s="214"/>
      <c r="JEY30" s="214"/>
      <c r="JEZ30" s="214"/>
      <c r="JFA30" s="214"/>
      <c r="JFB30" s="214"/>
      <c r="JFC30" s="214"/>
      <c r="JFD30" s="214"/>
      <c r="JFE30" s="214"/>
      <c r="JFF30" s="214"/>
      <c r="JFG30" s="214"/>
      <c r="JFH30" s="214"/>
      <c r="JFI30" s="214"/>
      <c r="JFJ30" s="214"/>
      <c r="JFK30" s="214"/>
      <c r="JFL30" s="214"/>
      <c r="JFM30" s="214"/>
      <c r="JFN30" s="214"/>
      <c r="JFO30" s="214"/>
      <c r="JFP30" s="214"/>
      <c r="JFQ30" s="214"/>
      <c r="JFR30" s="214"/>
      <c r="JFS30" s="214"/>
      <c r="JFT30" s="214"/>
      <c r="JFU30" s="214"/>
      <c r="JFV30" s="214"/>
      <c r="JFW30" s="214"/>
      <c r="JFX30" s="214"/>
      <c r="JFY30" s="214"/>
      <c r="JFZ30" s="214"/>
      <c r="JGA30" s="214"/>
      <c r="JGB30" s="214"/>
      <c r="JGC30" s="214"/>
      <c r="JGD30" s="214"/>
      <c r="JGE30" s="214"/>
      <c r="JGF30" s="214"/>
      <c r="JGG30" s="214"/>
      <c r="JGH30" s="214"/>
      <c r="JGI30" s="214"/>
      <c r="JGJ30" s="214"/>
      <c r="JGK30" s="214"/>
      <c r="JGL30" s="214"/>
      <c r="JGM30" s="214"/>
      <c r="JGN30" s="214"/>
      <c r="JGO30" s="214"/>
      <c r="JGP30" s="214"/>
      <c r="JGQ30" s="214"/>
      <c r="JGR30" s="214"/>
      <c r="JGS30" s="214"/>
      <c r="JGT30" s="214"/>
      <c r="JGU30" s="214"/>
      <c r="JGV30" s="214"/>
      <c r="JGW30" s="214"/>
      <c r="JGX30" s="214"/>
      <c r="JGY30" s="214"/>
      <c r="JGZ30" s="214"/>
      <c r="JHA30" s="214"/>
      <c r="JHB30" s="214"/>
      <c r="JHC30" s="214"/>
      <c r="JHD30" s="214"/>
      <c r="JHE30" s="214"/>
      <c r="JHF30" s="214"/>
      <c r="JHG30" s="214"/>
      <c r="JHH30" s="214"/>
      <c r="JHI30" s="214"/>
      <c r="JHJ30" s="214"/>
      <c r="JHK30" s="214"/>
      <c r="JHL30" s="214"/>
      <c r="JHM30" s="214"/>
      <c r="JHN30" s="214"/>
      <c r="JHO30" s="214"/>
      <c r="JHP30" s="214"/>
      <c r="JHQ30" s="214"/>
      <c r="JHR30" s="214"/>
      <c r="JHS30" s="214"/>
      <c r="JHT30" s="214"/>
      <c r="JHU30" s="214"/>
      <c r="JHV30" s="214"/>
      <c r="JHW30" s="214"/>
      <c r="JHX30" s="214"/>
      <c r="JHY30" s="214"/>
      <c r="JHZ30" s="214"/>
      <c r="JIA30" s="214"/>
      <c r="JIB30" s="214"/>
      <c r="JIC30" s="214"/>
      <c r="JID30" s="214"/>
      <c r="JIE30" s="214"/>
      <c r="JIF30" s="214"/>
      <c r="JIG30" s="214"/>
      <c r="JIH30" s="214"/>
      <c r="JII30" s="214"/>
      <c r="JIJ30" s="214"/>
      <c r="JIK30" s="214"/>
      <c r="JIL30" s="214"/>
      <c r="JIM30" s="214"/>
      <c r="JIN30" s="214"/>
      <c r="JIO30" s="214"/>
      <c r="JIP30" s="214"/>
      <c r="JIQ30" s="214"/>
      <c r="JIR30" s="214"/>
      <c r="JIS30" s="214"/>
      <c r="JIT30" s="214"/>
      <c r="JIU30" s="214"/>
      <c r="JIV30" s="214"/>
      <c r="JIW30" s="214"/>
      <c r="JIX30" s="214"/>
      <c r="JIY30" s="214"/>
      <c r="JIZ30" s="214"/>
      <c r="JJA30" s="214"/>
      <c r="JJB30" s="214"/>
      <c r="JJC30" s="214"/>
      <c r="JJD30" s="214"/>
      <c r="JJE30" s="214"/>
      <c r="JJF30" s="214"/>
      <c r="JJG30" s="214"/>
      <c r="JJH30" s="214"/>
      <c r="JJI30" s="214"/>
      <c r="JJJ30" s="214"/>
      <c r="JJK30" s="214"/>
      <c r="JJL30" s="214"/>
      <c r="JJM30" s="214"/>
      <c r="JJN30" s="214"/>
      <c r="JJO30" s="214"/>
      <c r="JJP30" s="214"/>
      <c r="JJQ30" s="214"/>
      <c r="JJR30" s="214"/>
      <c r="JJS30" s="214"/>
      <c r="JJT30" s="214"/>
      <c r="JJU30" s="214"/>
      <c r="JJV30" s="214"/>
      <c r="JJW30" s="214"/>
      <c r="JJX30" s="214"/>
      <c r="JJY30" s="214"/>
      <c r="JJZ30" s="214"/>
      <c r="JKA30" s="214"/>
      <c r="JKB30" s="214"/>
      <c r="JKC30" s="214"/>
      <c r="JKD30" s="214"/>
      <c r="JKE30" s="214"/>
      <c r="JKF30" s="214"/>
      <c r="JKG30" s="214"/>
      <c r="JKH30" s="214"/>
      <c r="JKI30" s="214"/>
      <c r="JKJ30" s="214"/>
      <c r="JKK30" s="214"/>
      <c r="JKL30" s="214"/>
      <c r="JKM30" s="214"/>
      <c r="JKN30" s="214"/>
      <c r="JKO30" s="214"/>
      <c r="JKP30" s="214"/>
      <c r="JKQ30" s="214"/>
      <c r="JKR30" s="214"/>
      <c r="JKS30" s="214"/>
      <c r="JKT30" s="214"/>
      <c r="JKU30" s="214"/>
      <c r="JKV30" s="214"/>
      <c r="JKW30" s="214"/>
      <c r="JKX30" s="214"/>
      <c r="JKY30" s="214"/>
      <c r="JKZ30" s="214"/>
      <c r="JLA30" s="214"/>
      <c r="JLB30" s="214"/>
      <c r="JLC30" s="214"/>
      <c r="JLD30" s="214"/>
      <c r="JLE30" s="214"/>
      <c r="JLF30" s="214"/>
      <c r="JLG30" s="214"/>
      <c r="JLH30" s="214"/>
      <c r="JLI30" s="214"/>
      <c r="JLJ30" s="214"/>
      <c r="JLK30" s="214"/>
      <c r="JLL30" s="214"/>
      <c r="JLM30" s="214"/>
      <c r="JLN30" s="214"/>
      <c r="JLO30" s="214"/>
      <c r="JLP30" s="214"/>
      <c r="JLQ30" s="214"/>
      <c r="JLR30" s="214"/>
      <c r="JLS30" s="214"/>
      <c r="JLT30" s="214"/>
      <c r="JLU30" s="214"/>
      <c r="JLV30" s="214"/>
      <c r="JLW30" s="214"/>
      <c r="JLX30" s="214"/>
      <c r="JLY30" s="214"/>
      <c r="JLZ30" s="214"/>
      <c r="JMA30" s="214"/>
      <c r="JMB30" s="214"/>
      <c r="JMC30" s="214"/>
      <c r="JMD30" s="214"/>
      <c r="JME30" s="214"/>
      <c r="JMF30" s="214"/>
      <c r="JMG30" s="214"/>
      <c r="JMH30" s="214"/>
      <c r="JMI30" s="214"/>
      <c r="JMJ30" s="214"/>
      <c r="JMK30" s="214"/>
      <c r="JML30" s="214"/>
      <c r="JMM30" s="214"/>
      <c r="JMN30" s="214"/>
      <c r="JMO30" s="214"/>
      <c r="JMP30" s="214"/>
      <c r="JMQ30" s="214"/>
      <c r="JMR30" s="214"/>
      <c r="JMS30" s="214"/>
      <c r="JMT30" s="214"/>
      <c r="JMU30" s="214"/>
      <c r="JMV30" s="214"/>
      <c r="JMW30" s="214"/>
      <c r="JMX30" s="214"/>
      <c r="JMY30" s="214"/>
      <c r="JMZ30" s="214"/>
      <c r="JNA30" s="214"/>
      <c r="JNB30" s="214"/>
      <c r="JNC30" s="214"/>
      <c r="JND30" s="214"/>
      <c r="JNE30" s="214"/>
      <c r="JNF30" s="214"/>
      <c r="JNG30" s="214"/>
      <c r="JNH30" s="214"/>
      <c r="JNI30" s="214"/>
      <c r="JNJ30" s="214"/>
      <c r="JNK30" s="214"/>
      <c r="JNL30" s="214"/>
      <c r="JNM30" s="214"/>
      <c r="JNN30" s="214"/>
      <c r="JNO30" s="214"/>
      <c r="JNP30" s="214"/>
      <c r="JNQ30" s="214"/>
      <c r="JNR30" s="214"/>
      <c r="JNS30" s="214"/>
      <c r="JNT30" s="214"/>
      <c r="JNU30" s="214"/>
      <c r="JNV30" s="214"/>
      <c r="JNW30" s="214"/>
      <c r="JNX30" s="214"/>
      <c r="JNY30" s="214"/>
      <c r="JNZ30" s="214"/>
      <c r="JOA30" s="214"/>
      <c r="JOB30" s="214"/>
      <c r="JOC30" s="214"/>
      <c r="JOD30" s="214"/>
      <c r="JOE30" s="214"/>
      <c r="JOF30" s="214"/>
      <c r="JOG30" s="214"/>
      <c r="JOH30" s="214"/>
      <c r="JOI30" s="214"/>
      <c r="JOJ30" s="214"/>
      <c r="JOK30" s="214"/>
      <c r="JOL30" s="214"/>
      <c r="JOM30" s="214"/>
      <c r="JON30" s="214"/>
      <c r="JOO30" s="214"/>
      <c r="JOP30" s="214"/>
      <c r="JOQ30" s="214"/>
      <c r="JOR30" s="214"/>
      <c r="JOS30" s="214"/>
      <c r="JOT30" s="214"/>
      <c r="JOU30" s="214"/>
      <c r="JOV30" s="214"/>
      <c r="JOW30" s="214"/>
      <c r="JOX30" s="214"/>
      <c r="JOY30" s="214"/>
      <c r="JOZ30" s="214"/>
      <c r="JPA30" s="214"/>
      <c r="JPB30" s="214"/>
      <c r="JPC30" s="214"/>
      <c r="JPD30" s="214"/>
      <c r="JPE30" s="214"/>
      <c r="JPF30" s="214"/>
      <c r="JPG30" s="214"/>
      <c r="JPH30" s="214"/>
      <c r="JPI30" s="214"/>
      <c r="JPJ30" s="214"/>
      <c r="JPK30" s="214"/>
      <c r="JPL30" s="214"/>
      <c r="JPM30" s="214"/>
      <c r="JPN30" s="214"/>
      <c r="JPO30" s="214"/>
      <c r="JPP30" s="214"/>
      <c r="JPQ30" s="214"/>
      <c r="JPR30" s="214"/>
      <c r="JPS30" s="214"/>
      <c r="JPT30" s="214"/>
      <c r="JPU30" s="214"/>
      <c r="JPV30" s="214"/>
      <c r="JPW30" s="214"/>
      <c r="JPX30" s="214"/>
      <c r="JPY30" s="214"/>
      <c r="JPZ30" s="214"/>
      <c r="JQA30" s="214"/>
      <c r="JQB30" s="214"/>
      <c r="JQC30" s="214"/>
      <c r="JQD30" s="214"/>
      <c r="JQE30" s="214"/>
      <c r="JQF30" s="214"/>
      <c r="JQG30" s="214"/>
      <c r="JQH30" s="214"/>
      <c r="JQI30" s="214"/>
      <c r="JQJ30" s="214"/>
      <c r="JQK30" s="214"/>
      <c r="JQL30" s="214"/>
      <c r="JQM30" s="214"/>
      <c r="JQN30" s="214"/>
      <c r="JQO30" s="214"/>
      <c r="JQP30" s="214"/>
      <c r="JQQ30" s="214"/>
      <c r="JQR30" s="214"/>
      <c r="JQS30" s="214"/>
      <c r="JQT30" s="214"/>
      <c r="JQU30" s="214"/>
      <c r="JQV30" s="214"/>
      <c r="JQW30" s="214"/>
      <c r="JQX30" s="214"/>
      <c r="JQY30" s="214"/>
      <c r="JQZ30" s="214"/>
      <c r="JRA30" s="214"/>
      <c r="JRB30" s="214"/>
      <c r="JRC30" s="214"/>
      <c r="JRD30" s="214"/>
      <c r="JRE30" s="214"/>
      <c r="JRF30" s="214"/>
      <c r="JRG30" s="214"/>
      <c r="JRH30" s="214"/>
      <c r="JRI30" s="214"/>
      <c r="JRJ30" s="214"/>
      <c r="JRK30" s="214"/>
      <c r="JRL30" s="214"/>
      <c r="JRM30" s="214"/>
      <c r="JRN30" s="214"/>
      <c r="JRO30" s="214"/>
      <c r="JRP30" s="214"/>
      <c r="JRQ30" s="214"/>
      <c r="JRR30" s="214"/>
      <c r="JRS30" s="214"/>
      <c r="JRT30" s="214"/>
      <c r="JRU30" s="214"/>
      <c r="JRV30" s="214"/>
      <c r="JRW30" s="214"/>
      <c r="JRX30" s="214"/>
      <c r="JRY30" s="214"/>
      <c r="JRZ30" s="214"/>
      <c r="JSA30" s="214"/>
      <c r="JSB30" s="214"/>
      <c r="JSC30" s="214"/>
      <c r="JSD30" s="214"/>
      <c r="JSE30" s="214"/>
      <c r="JSF30" s="214"/>
      <c r="JSG30" s="214"/>
      <c r="JSH30" s="214"/>
      <c r="JSI30" s="214"/>
      <c r="JSJ30" s="214"/>
      <c r="JSK30" s="214"/>
      <c r="JSL30" s="214"/>
      <c r="JSM30" s="214"/>
      <c r="JSN30" s="214"/>
      <c r="JSO30" s="214"/>
      <c r="JSP30" s="214"/>
      <c r="JSQ30" s="214"/>
      <c r="JSR30" s="214"/>
      <c r="JSS30" s="214"/>
      <c r="JST30" s="214"/>
      <c r="JSU30" s="214"/>
      <c r="JSV30" s="214"/>
      <c r="JSW30" s="214"/>
      <c r="JSX30" s="214"/>
      <c r="JSY30" s="214"/>
      <c r="JSZ30" s="214"/>
      <c r="JTA30" s="214"/>
      <c r="JTB30" s="214"/>
      <c r="JTC30" s="214"/>
      <c r="JTD30" s="214"/>
      <c r="JTE30" s="214"/>
      <c r="JTF30" s="214"/>
      <c r="JTG30" s="214"/>
      <c r="JTH30" s="214"/>
      <c r="JTI30" s="214"/>
      <c r="JTJ30" s="214"/>
      <c r="JTK30" s="214"/>
      <c r="JTL30" s="214"/>
      <c r="JTM30" s="214"/>
      <c r="JTN30" s="214"/>
      <c r="JTO30" s="214"/>
      <c r="JTP30" s="214"/>
      <c r="JTQ30" s="214"/>
      <c r="JTR30" s="214"/>
      <c r="JTS30" s="214"/>
      <c r="JTT30" s="214"/>
      <c r="JTU30" s="214"/>
      <c r="JTV30" s="214"/>
      <c r="JTW30" s="214"/>
      <c r="JTX30" s="214"/>
      <c r="JTY30" s="214"/>
      <c r="JTZ30" s="214"/>
      <c r="JUA30" s="214"/>
      <c r="JUB30" s="214"/>
      <c r="JUC30" s="214"/>
      <c r="JUD30" s="214"/>
      <c r="JUE30" s="214"/>
      <c r="JUF30" s="214"/>
      <c r="JUG30" s="214"/>
      <c r="JUH30" s="214"/>
      <c r="JUI30" s="214"/>
      <c r="JUJ30" s="214"/>
      <c r="JUK30" s="214"/>
      <c r="JUL30" s="214"/>
      <c r="JUM30" s="214"/>
      <c r="JUN30" s="214"/>
      <c r="JUO30" s="214"/>
      <c r="JUP30" s="214"/>
      <c r="JUQ30" s="214"/>
      <c r="JUR30" s="214"/>
      <c r="JUS30" s="214"/>
      <c r="JUT30" s="214"/>
      <c r="JUU30" s="214"/>
      <c r="JUV30" s="214"/>
      <c r="JUW30" s="214"/>
      <c r="JUX30" s="214"/>
      <c r="JUY30" s="214"/>
      <c r="JUZ30" s="214"/>
      <c r="JVA30" s="214"/>
      <c r="JVB30" s="214"/>
      <c r="JVC30" s="214"/>
      <c r="JVD30" s="214"/>
      <c r="JVE30" s="214"/>
      <c r="JVF30" s="214"/>
      <c r="JVG30" s="214"/>
      <c r="JVH30" s="214"/>
      <c r="JVI30" s="214"/>
      <c r="JVJ30" s="214"/>
      <c r="JVK30" s="214"/>
      <c r="JVL30" s="214"/>
      <c r="JVM30" s="214"/>
      <c r="JVN30" s="214"/>
      <c r="JVO30" s="214"/>
      <c r="JVP30" s="214"/>
      <c r="JVQ30" s="214"/>
      <c r="JVR30" s="214"/>
      <c r="JVS30" s="214"/>
      <c r="JVT30" s="214"/>
      <c r="JVU30" s="214"/>
      <c r="JVV30" s="214"/>
      <c r="JVW30" s="214"/>
      <c r="JVX30" s="214"/>
      <c r="JVY30" s="214"/>
      <c r="JVZ30" s="214"/>
      <c r="JWA30" s="214"/>
      <c r="JWB30" s="214"/>
      <c r="JWC30" s="214"/>
      <c r="JWD30" s="214"/>
      <c r="JWE30" s="214"/>
      <c r="JWF30" s="214"/>
      <c r="JWG30" s="214"/>
      <c r="JWH30" s="214"/>
      <c r="JWI30" s="214"/>
      <c r="JWJ30" s="214"/>
      <c r="JWK30" s="214"/>
      <c r="JWL30" s="214"/>
      <c r="JWM30" s="214"/>
      <c r="JWN30" s="214"/>
      <c r="JWO30" s="214"/>
      <c r="JWP30" s="214"/>
      <c r="JWQ30" s="214"/>
      <c r="JWR30" s="214"/>
      <c r="JWS30" s="214"/>
      <c r="JWT30" s="214"/>
      <c r="JWU30" s="214"/>
      <c r="JWV30" s="214"/>
      <c r="JWW30" s="214"/>
      <c r="JWX30" s="214"/>
      <c r="JWY30" s="214"/>
      <c r="JWZ30" s="214"/>
      <c r="JXA30" s="214"/>
      <c r="JXB30" s="214"/>
      <c r="JXC30" s="214"/>
      <c r="JXD30" s="214"/>
      <c r="JXE30" s="214"/>
      <c r="JXF30" s="214"/>
      <c r="JXG30" s="214"/>
      <c r="JXH30" s="214"/>
      <c r="JXI30" s="214"/>
      <c r="JXJ30" s="214"/>
      <c r="JXK30" s="214"/>
      <c r="JXL30" s="214"/>
      <c r="JXM30" s="214"/>
      <c r="JXN30" s="214"/>
      <c r="JXO30" s="214"/>
      <c r="JXP30" s="214"/>
      <c r="JXQ30" s="214"/>
      <c r="JXR30" s="214"/>
      <c r="JXS30" s="214"/>
      <c r="JXT30" s="214"/>
      <c r="JXU30" s="214"/>
      <c r="JXV30" s="214"/>
      <c r="JXW30" s="214"/>
      <c r="JXX30" s="214"/>
      <c r="JXY30" s="214"/>
      <c r="JXZ30" s="214"/>
      <c r="JYA30" s="214"/>
      <c r="JYB30" s="214"/>
      <c r="JYC30" s="214"/>
      <c r="JYD30" s="214"/>
      <c r="JYE30" s="214"/>
      <c r="JYF30" s="214"/>
      <c r="JYG30" s="214"/>
      <c r="JYH30" s="214"/>
      <c r="JYI30" s="214"/>
      <c r="JYJ30" s="214"/>
      <c r="JYK30" s="214"/>
      <c r="JYL30" s="214"/>
      <c r="JYM30" s="214"/>
      <c r="JYN30" s="214"/>
      <c r="JYO30" s="214"/>
      <c r="JYP30" s="214"/>
      <c r="JYQ30" s="214"/>
      <c r="JYR30" s="214"/>
      <c r="JYS30" s="214"/>
      <c r="JYT30" s="214"/>
      <c r="JYU30" s="214"/>
      <c r="JYV30" s="214"/>
      <c r="JYW30" s="214"/>
      <c r="JYX30" s="214"/>
      <c r="JYY30" s="214"/>
      <c r="JYZ30" s="214"/>
      <c r="JZA30" s="214"/>
      <c r="JZB30" s="214"/>
      <c r="JZC30" s="214"/>
      <c r="JZD30" s="214"/>
      <c r="JZE30" s="214"/>
      <c r="JZF30" s="214"/>
      <c r="JZG30" s="214"/>
      <c r="JZH30" s="214"/>
      <c r="JZI30" s="214"/>
      <c r="JZJ30" s="214"/>
      <c r="JZK30" s="214"/>
      <c r="JZL30" s="214"/>
      <c r="JZM30" s="214"/>
      <c r="JZN30" s="214"/>
      <c r="JZO30" s="214"/>
      <c r="JZP30" s="214"/>
      <c r="JZQ30" s="214"/>
      <c r="JZR30" s="214"/>
      <c r="JZS30" s="214"/>
      <c r="JZT30" s="214"/>
      <c r="JZU30" s="214"/>
      <c r="JZV30" s="214"/>
      <c r="JZW30" s="214"/>
      <c r="JZX30" s="214"/>
      <c r="JZY30" s="214"/>
      <c r="JZZ30" s="214"/>
      <c r="KAA30" s="214"/>
      <c r="KAB30" s="214"/>
      <c r="KAC30" s="214"/>
      <c r="KAD30" s="214"/>
      <c r="KAE30" s="214"/>
      <c r="KAF30" s="214"/>
      <c r="KAG30" s="214"/>
      <c r="KAH30" s="214"/>
      <c r="KAI30" s="214"/>
      <c r="KAJ30" s="214"/>
      <c r="KAK30" s="214"/>
      <c r="KAL30" s="214"/>
      <c r="KAM30" s="214"/>
      <c r="KAN30" s="214"/>
      <c r="KAO30" s="214"/>
      <c r="KAP30" s="214"/>
      <c r="KAQ30" s="214"/>
      <c r="KAR30" s="214"/>
      <c r="KAS30" s="214"/>
      <c r="KAT30" s="214"/>
      <c r="KAU30" s="214"/>
      <c r="KAV30" s="214"/>
      <c r="KAW30" s="214"/>
      <c r="KAX30" s="214"/>
      <c r="KAY30" s="214"/>
      <c r="KAZ30" s="214"/>
      <c r="KBA30" s="214"/>
      <c r="KBB30" s="214"/>
      <c r="KBC30" s="214"/>
      <c r="KBD30" s="214"/>
      <c r="KBE30" s="214"/>
      <c r="KBF30" s="214"/>
      <c r="KBG30" s="214"/>
      <c r="KBH30" s="214"/>
      <c r="KBI30" s="214"/>
      <c r="KBJ30" s="214"/>
      <c r="KBK30" s="214"/>
      <c r="KBL30" s="214"/>
      <c r="KBM30" s="214"/>
      <c r="KBN30" s="214"/>
      <c r="KBO30" s="214"/>
      <c r="KBP30" s="214"/>
      <c r="KBQ30" s="214"/>
      <c r="KBR30" s="214"/>
      <c r="KBS30" s="214"/>
      <c r="KBT30" s="214"/>
      <c r="KBU30" s="214"/>
      <c r="KBV30" s="214"/>
      <c r="KBW30" s="214"/>
      <c r="KBX30" s="214"/>
      <c r="KBY30" s="214"/>
      <c r="KBZ30" s="214"/>
      <c r="KCA30" s="214"/>
      <c r="KCB30" s="214"/>
      <c r="KCC30" s="214"/>
      <c r="KCD30" s="214"/>
      <c r="KCE30" s="214"/>
      <c r="KCF30" s="214"/>
      <c r="KCG30" s="214"/>
      <c r="KCH30" s="214"/>
      <c r="KCI30" s="214"/>
      <c r="KCJ30" s="214"/>
      <c r="KCK30" s="214"/>
      <c r="KCL30" s="214"/>
      <c r="KCM30" s="214"/>
      <c r="KCN30" s="214"/>
      <c r="KCO30" s="214"/>
      <c r="KCP30" s="214"/>
      <c r="KCQ30" s="214"/>
      <c r="KCR30" s="214"/>
      <c r="KCS30" s="214"/>
      <c r="KCT30" s="214"/>
      <c r="KCU30" s="214"/>
      <c r="KCV30" s="214"/>
      <c r="KCW30" s="214"/>
      <c r="KCX30" s="214"/>
      <c r="KCY30" s="214"/>
      <c r="KCZ30" s="214"/>
      <c r="KDA30" s="214"/>
      <c r="KDB30" s="214"/>
      <c r="KDC30" s="214"/>
      <c r="KDD30" s="214"/>
      <c r="KDE30" s="214"/>
      <c r="KDF30" s="214"/>
      <c r="KDG30" s="214"/>
      <c r="KDH30" s="214"/>
      <c r="KDI30" s="214"/>
      <c r="KDJ30" s="214"/>
      <c r="KDK30" s="214"/>
      <c r="KDL30" s="214"/>
      <c r="KDM30" s="214"/>
      <c r="KDN30" s="214"/>
      <c r="KDO30" s="214"/>
      <c r="KDP30" s="214"/>
      <c r="KDQ30" s="214"/>
      <c r="KDR30" s="214"/>
      <c r="KDS30" s="214"/>
      <c r="KDT30" s="214"/>
      <c r="KDU30" s="214"/>
      <c r="KDV30" s="214"/>
      <c r="KDW30" s="214"/>
      <c r="KDX30" s="214"/>
      <c r="KDY30" s="214"/>
      <c r="KDZ30" s="214"/>
      <c r="KEA30" s="214"/>
      <c r="KEB30" s="214"/>
      <c r="KEC30" s="214"/>
      <c r="KED30" s="214"/>
      <c r="KEE30" s="214"/>
      <c r="KEF30" s="214"/>
      <c r="KEG30" s="214"/>
      <c r="KEH30" s="214"/>
      <c r="KEI30" s="214"/>
      <c r="KEJ30" s="214"/>
      <c r="KEK30" s="214"/>
      <c r="KEL30" s="214"/>
      <c r="KEM30" s="214"/>
      <c r="KEN30" s="214"/>
      <c r="KEO30" s="214"/>
      <c r="KEP30" s="214"/>
      <c r="KEQ30" s="214"/>
      <c r="KER30" s="214"/>
      <c r="KES30" s="214"/>
      <c r="KET30" s="214"/>
      <c r="KEU30" s="214"/>
      <c r="KEV30" s="214"/>
      <c r="KEW30" s="214"/>
      <c r="KEX30" s="214"/>
      <c r="KEY30" s="214"/>
      <c r="KEZ30" s="214"/>
      <c r="KFA30" s="214"/>
      <c r="KFB30" s="214"/>
      <c r="KFC30" s="214"/>
      <c r="KFD30" s="214"/>
      <c r="KFE30" s="214"/>
      <c r="KFF30" s="214"/>
      <c r="KFG30" s="214"/>
      <c r="KFH30" s="214"/>
      <c r="KFI30" s="214"/>
      <c r="KFJ30" s="214"/>
      <c r="KFK30" s="214"/>
      <c r="KFL30" s="214"/>
      <c r="KFM30" s="214"/>
      <c r="KFN30" s="214"/>
      <c r="KFO30" s="214"/>
      <c r="KFP30" s="214"/>
      <c r="KFQ30" s="214"/>
      <c r="KFR30" s="214"/>
      <c r="KFS30" s="214"/>
      <c r="KFT30" s="214"/>
      <c r="KFU30" s="214"/>
      <c r="KFV30" s="214"/>
      <c r="KFW30" s="214"/>
      <c r="KFX30" s="214"/>
      <c r="KFY30" s="214"/>
      <c r="KFZ30" s="214"/>
      <c r="KGA30" s="214"/>
      <c r="KGB30" s="214"/>
      <c r="KGC30" s="214"/>
      <c r="KGD30" s="214"/>
      <c r="KGE30" s="214"/>
      <c r="KGF30" s="214"/>
      <c r="KGG30" s="214"/>
      <c r="KGH30" s="214"/>
      <c r="KGI30" s="214"/>
      <c r="KGJ30" s="214"/>
      <c r="KGK30" s="214"/>
      <c r="KGL30" s="214"/>
      <c r="KGM30" s="214"/>
      <c r="KGN30" s="214"/>
      <c r="KGO30" s="214"/>
      <c r="KGP30" s="214"/>
      <c r="KGQ30" s="214"/>
      <c r="KGR30" s="214"/>
      <c r="KGS30" s="214"/>
      <c r="KGT30" s="214"/>
      <c r="KGU30" s="214"/>
      <c r="KGV30" s="214"/>
      <c r="KGW30" s="214"/>
      <c r="KGX30" s="214"/>
      <c r="KGY30" s="214"/>
      <c r="KGZ30" s="214"/>
      <c r="KHA30" s="214"/>
      <c r="KHB30" s="214"/>
      <c r="KHC30" s="214"/>
      <c r="KHD30" s="214"/>
      <c r="KHE30" s="214"/>
      <c r="KHF30" s="214"/>
      <c r="KHG30" s="214"/>
      <c r="KHH30" s="214"/>
      <c r="KHI30" s="214"/>
      <c r="KHJ30" s="214"/>
      <c r="KHK30" s="214"/>
      <c r="KHL30" s="214"/>
      <c r="KHM30" s="214"/>
      <c r="KHN30" s="214"/>
      <c r="KHO30" s="214"/>
      <c r="KHP30" s="214"/>
      <c r="KHQ30" s="214"/>
      <c r="KHR30" s="214"/>
      <c r="KHS30" s="214"/>
      <c r="KHT30" s="214"/>
      <c r="KHU30" s="214"/>
      <c r="KHV30" s="214"/>
      <c r="KHW30" s="214"/>
      <c r="KHX30" s="214"/>
      <c r="KHY30" s="214"/>
      <c r="KHZ30" s="214"/>
      <c r="KIA30" s="214"/>
      <c r="KIB30" s="214"/>
      <c r="KIC30" s="214"/>
      <c r="KID30" s="214"/>
      <c r="KIE30" s="214"/>
      <c r="KIF30" s="214"/>
      <c r="KIG30" s="214"/>
      <c r="KIH30" s="214"/>
      <c r="KII30" s="214"/>
      <c r="KIJ30" s="214"/>
      <c r="KIK30" s="214"/>
      <c r="KIL30" s="214"/>
      <c r="KIM30" s="214"/>
      <c r="KIN30" s="214"/>
      <c r="KIO30" s="214"/>
      <c r="KIP30" s="214"/>
      <c r="KIQ30" s="214"/>
      <c r="KIR30" s="214"/>
      <c r="KIS30" s="214"/>
      <c r="KIT30" s="214"/>
      <c r="KIU30" s="214"/>
      <c r="KIV30" s="214"/>
      <c r="KIW30" s="214"/>
      <c r="KIX30" s="214"/>
      <c r="KIY30" s="214"/>
      <c r="KIZ30" s="214"/>
      <c r="KJA30" s="214"/>
      <c r="KJB30" s="214"/>
      <c r="KJC30" s="214"/>
      <c r="KJD30" s="214"/>
      <c r="KJE30" s="214"/>
      <c r="KJF30" s="214"/>
      <c r="KJG30" s="214"/>
      <c r="KJH30" s="214"/>
      <c r="KJI30" s="214"/>
      <c r="KJJ30" s="214"/>
      <c r="KJK30" s="214"/>
      <c r="KJL30" s="214"/>
      <c r="KJM30" s="214"/>
      <c r="KJN30" s="214"/>
      <c r="KJO30" s="214"/>
      <c r="KJP30" s="214"/>
      <c r="KJQ30" s="214"/>
      <c r="KJR30" s="214"/>
      <c r="KJS30" s="214"/>
      <c r="KJT30" s="214"/>
      <c r="KJU30" s="214"/>
      <c r="KJV30" s="214"/>
      <c r="KJW30" s="214"/>
      <c r="KJX30" s="214"/>
      <c r="KJY30" s="214"/>
      <c r="KJZ30" s="214"/>
      <c r="KKA30" s="214"/>
      <c r="KKB30" s="214"/>
      <c r="KKC30" s="214"/>
      <c r="KKD30" s="214"/>
      <c r="KKE30" s="214"/>
      <c r="KKF30" s="214"/>
      <c r="KKG30" s="214"/>
      <c r="KKH30" s="214"/>
      <c r="KKI30" s="214"/>
      <c r="KKJ30" s="214"/>
      <c r="KKK30" s="214"/>
      <c r="KKL30" s="214"/>
      <c r="KKM30" s="214"/>
      <c r="KKN30" s="214"/>
      <c r="KKO30" s="214"/>
      <c r="KKP30" s="214"/>
      <c r="KKQ30" s="214"/>
      <c r="KKR30" s="214"/>
      <c r="KKS30" s="214"/>
      <c r="KKT30" s="214"/>
      <c r="KKU30" s="214"/>
      <c r="KKV30" s="214"/>
      <c r="KKW30" s="214"/>
      <c r="KKX30" s="214"/>
      <c r="KKY30" s="214"/>
      <c r="KKZ30" s="214"/>
      <c r="KLA30" s="214"/>
      <c r="KLB30" s="214"/>
      <c r="KLC30" s="214"/>
      <c r="KLD30" s="214"/>
      <c r="KLE30" s="214"/>
      <c r="KLF30" s="214"/>
      <c r="KLG30" s="214"/>
      <c r="KLH30" s="214"/>
      <c r="KLI30" s="214"/>
      <c r="KLJ30" s="214"/>
      <c r="KLK30" s="214"/>
      <c r="KLL30" s="214"/>
      <c r="KLM30" s="214"/>
      <c r="KLN30" s="214"/>
      <c r="KLO30" s="214"/>
      <c r="KLP30" s="214"/>
      <c r="KLQ30" s="214"/>
      <c r="KLR30" s="214"/>
      <c r="KLS30" s="214"/>
      <c r="KLT30" s="214"/>
      <c r="KLU30" s="214"/>
      <c r="KLV30" s="214"/>
      <c r="KLW30" s="214"/>
      <c r="KLX30" s="214"/>
      <c r="KLY30" s="214"/>
      <c r="KLZ30" s="214"/>
      <c r="KMA30" s="214"/>
      <c r="KMB30" s="214"/>
      <c r="KMC30" s="214"/>
      <c r="KMD30" s="214"/>
      <c r="KME30" s="214"/>
      <c r="KMF30" s="214"/>
      <c r="KMG30" s="214"/>
      <c r="KMH30" s="214"/>
      <c r="KMI30" s="214"/>
      <c r="KMJ30" s="214"/>
      <c r="KMK30" s="214"/>
      <c r="KML30" s="214"/>
      <c r="KMM30" s="214"/>
      <c r="KMN30" s="214"/>
      <c r="KMO30" s="214"/>
      <c r="KMP30" s="214"/>
      <c r="KMQ30" s="214"/>
      <c r="KMR30" s="214"/>
      <c r="KMS30" s="214"/>
      <c r="KMT30" s="214"/>
      <c r="KMU30" s="214"/>
      <c r="KMV30" s="214"/>
      <c r="KMW30" s="214"/>
      <c r="KMX30" s="214"/>
      <c r="KMY30" s="214"/>
      <c r="KMZ30" s="214"/>
      <c r="KNA30" s="214"/>
      <c r="KNB30" s="214"/>
      <c r="KNC30" s="214"/>
      <c r="KND30" s="214"/>
      <c r="KNE30" s="214"/>
      <c r="KNF30" s="214"/>
      <c r="KNG30" s="214"/>
      <c r="KNH30" s="214"/>
      <c r="KNI30" s="214"/>
      <c r="KNJ30" s="214"/>
      <c r="KNK30" s="214"/>
      <c r="KNL30" s="214"/>
      <c r="KNM30" s="214"/>
      <c r="KNN30" s="214"/>
      <c r="KNO30" s="214"/>
      <c r="KNP30" s="214"/>
      <c r="KNQ30" s="214"/>
      <c r="KNR30" s="214"/>
      <c r="KNS30" s="214"/>
      <c r="KNT30" s="214"/>
      <c r="KNU30" s="214"/>
      <c r="KNV30" s="214"/>
      <c r="KNW30" s="214"/>
      <c r="KNX30" s="214"/>
      <c r="KNY30" s="214"/>
      <c r="KNZ30" s="214"/>
      <c r="KOA30" s="214"/>
      <c r="KOB30" s="214"/>
      <c r="KOC30" s="214"/>
      <c r="KOD30" s="214"/>
      <c r="KOE30" s="214"/>
      <c r="KOF30" s="214"/>
      <c r="KOG30" s="214"/>
      <c r="KOH30" s="214"/>
      <c r="KOI30" s="214"/>
      <c r="KOJ30" s="214"/>
      <c r="KOK30" s="214"/>
      <c r="KOL30" s="214"/>
      <c r="KOM30" s="214"/>
      <c r="KON30" s="214"/>
      <c r="KOO30" s="214"/>
      <c r="KOP30" s="214"/>
      <c r="KOQ30" s="214"/>
      <c r="KOR30" s="214"/>
      <c r="KOS30" s="214"/>
      <c r="KOT30" s="214"/>
      <c r="KOU30" s="214"/>
      <c r="KOV30" s="214"/>
      <c r="KOW30" s="214"/>
      <c r="KOX30" s="214"/>
      <c r="KOY30" s="214"/>
      <c r="KOZ30" s="214"/>
      <c r="KPA30" s="214"/>
      <c r="KPB30" s="214"/>
      <c r="KPC30" s="214"/>
      <c r="KPD30" s="214"/>
      <c r="KPE30" s="214"/>
      <c r="KPF30" s="214"/>
      <c r="KPG30" s="214"/>
      <c r="KPH30" s="214"/>
      <c r="KPI30" s="214"/>
      <c r="KPJ30" s="214"/>
      <c r="KPK30" s="214"/>
      <c r="KPL30" s="214"/>
      <c r="KPM30" s="214"/>
      <c r="KPN30" s="214"/>
      <c r="KPO30" s="214"/>
      <c r="KPP30" s="214"/>
      <c r="KPQ30" s="214"/>
      <c r="KPR30" s="214"/>
      <c r="KPS30" s="214"/>
      <c r="KPT30" s="214"/>
      <c r="KPU30" s="214"/>
      <c r="KPV30" s="214"/>
      <c r="KPW30" s="214"/>
      <c r="KPX30" s="214"/>
      <c r="KPY30" s="214"/>
      <c r="KPZ30" s="214"/>
      <c r="KQA30" s="214"/>
      <c r="KQB30" s="214"/>
      <c r="KQC30" s="214"/>
      <c r="KQD30" s="214"/>
      <c r="KQE30" s="214"/>
      <c r="KQF30" s="214"/>
      <c r="KQG30" s="214"/>
      <c r="KQH30" s="214"/>
      <c r="KQI30" s="214"/>
      <c r="KQJ30" s="214"/>
      <c r="KQK30" s="214"/>
      <c r="KQL30" s="214"/>
      <c r="KQM30" s="214"/>
      <c r="KQN30" s="214"/>
      <c r="KQO30" s="214"/>
      <c r="KQP30" s="214"/>
      <c r="KQQ30" s="214"/>
      <c r="KQR30" s="214"/>
      <c r="KQS30" s="214"/>
      <c r="KQT30" s="214"/>
      <c r="KQU30" s="214"/>
      <c r="KQV30" s="214"/>
      <c r="KQW30" s="214"/>
      <c r="KQX30" s="214"/>
      <c r="KQY30" s="214"/>
      <c r="KQZ30" s="214"/>
      <c r="KRA30" s="214"/>
      <c r="KRB30" s="214"/>
      <c r="KRC30" s="214"/>
      <c r="KRD30" s="214"/>
      <c r="KRE30" s="214"/>
      <c r="KRF30" s="214"/>
      <c r="KRG30" s="214"/>
      <c r="KRH30" s="214"/>
      <c r="KRI30" s="214"/>
      <c r="KRJ30" s="214"/>
      <c r="KRK30" s="214"/>
      <c r="KRL30" s="214"/>
      <c r="KRM30" s="214"/>
      <c r="KRN30" s="214"/>
      <c r="KRO30" s="214"/>
      <c r="KRP30" s="214"/>
      <c r="KRQ30" s="214"/>
      <c r="KRR30" s="214"/>
      <c r="KRS30" s="214"/>
      <c r="KRT30" s="214"/>
      <c r="KRU30" s="214"/>
      <c r="KRV30" s="214"/>
      <c r="KRW30" s="214"/>
      <c r="KRX30" s="214"/>
      <c r="KRY30" s="214"/>
      <c r="KRZ30" s="214"/>
      <c r="KSA30" s="214"/>
      <c r="KSB30" s="214"/>
      <c r="KSC30" s="214"/>
      <c r="KSD30" s="214"/>
      <c r="KSE30" s="214"/>
      <c r="KSF30" s="214"/>
      <c r="KSG30" s="214"/>
      <c r="KSH30" s="214"/>
      <c r="KSI30" s="214"/>
      <c r="KSJ30" s="214"/>
      <c r="KSK30" s="214"/>
      <c r="KSL30" s="214"/>
      <c r="KSM30" s="214"/>
      <c r="KSN30" s="214"/>
      <c r="KSO30" s="214"/>
      <c r="KSP30" s="214"/>
      <c r="KSQ30" s="214"/>
      <c r="KSR30" s="214"/>
      <c r="KSS30" s="214"/>
      <c r="KST30" s="214"/>
      <c r="KSU30" s="214"/>
      <c r="KSV30" s="214"/>
      <c r="KSW30" s="214"/>
      <c r="KSX30" s="214"/>
      <c r="KSY30" s="214"/>
      <c r="KSZ30" s="214"/>
      <c r="KTA30" s="214"/>
      <c r="KTB30" s="214"/>
      <c r="KTC30" s="214"/>
      <c r="KTD30" s="214"/>
      <c r="KTE30" s="214"/>
      <c r="KTF30" s="214"/>
      <c r="KTG30" s="214"/>
      <c r="KTH30" s="214"/>
      <c r="KTI30" s="214"/>
      <c r="KTJ30" s="214"/>
      <c r="KTK30" s="214"/>
      <c r="KTL30" s="214"/>
      <c r="KTM30" s="214"/>
      <c r="KTN30" s="214"/>
      <c r="KTO30" s="214"/>
      <c r="KTP30" s="214"/>
      <c r="KTQ30" s="214"/>
      <c r="KTR30" s="214"/>
      <c r="KTS30" s="214"/>
      <c r="KTT30" s="214"/>
      <c r="KTU30" s="214"/>
      <c r="KTV30" s="214"/>
      <c r="KTW30" s="214"/>
      <c r="KTX30" s="214"/>
      <c r="KTY30" s="214"/>
      <c r="KTZ30" s="214"/>
      <c r="KUA30" s="214"/>
      <c r="KUB30" s="214"/>
      <c r="KUC30" s="214"/>
      <c r="KUD30" s="214"/>
      <c r="KUE30" s="214"/>
      <c r="KUF30" s="214"/>
      <c r="KUG30" s="214"/>
      <c r="KUH30" s="214"/>
      <c r="KUI30" s="214"/>
      <c r="KUJ30" s="214"/>
      <c r="KUK30" s="214"/>
      <c r="KUL30" s="214"/>
      <c r="KUM30" s="214"/>
      <c r="KUN30" s="214"/>
      <c r="KUO30" s="214"/>
      <c r="KUP30" s="214"/>
      <c r="KUQ30" s="214"/>
      <c r="KUR30" s="214"/>
      <c r="KUS30" s="214"/>
      <c r="KUT30" s="214"/>
      <c r="KUU30" s="214"/>
      <c r="KUV30" s="214"/>
      <c r="KUW30" s="214"/>
      <c r="KUX30" s="214"/>
      <c r="KUY30" s="214"/>
      <c r="KUZ30" s="214"/>
      <c r="KVA30" s="214"/>
      <c r="KVB30" s="214"/>
      <c r="KVC30" s="214"/>
      <c r="KVD30" s="214"/>
      <c r="KVE30" s="214"/>
      <c r="KVF30" s="214"/>
      <c r="KVG30" s="214"/>
      <c r="KVH30" s="214"/>
      <c r="KVI30" s="214"/>
      <c r="KVJ30" s="214"/>
      <c r="KVK30" s="214"/>
      <c r="KVL30" s="214"/>
      <c r="KVM30" s="214"/>
      <c r="KVN30" s="214"/>
      <c r="KVO30" s="214"/>
      <c r="KVP30" s="214"/>
      <c r="KVQ30" s="214"/>
      <c r="KVR30" s="214"/>
      <c r="KVS30" s="214"/>
      <c r="KVT30" s="214"/>
      <c r="KVU30" s="214"/>
      <c r="KVV30" s="214"/>
      <c r="KVW30" s="214"/>
      <c r="KVX30" s="214"/>
      <c r="KVY30" s="214"/>
      <c r="KVZ30" s="214"/>
      <c r="KWA30" s="214"/>
      <c r="KWB30" s="214"/>
      <c r="KWC30" s="214"/>
      <c r="KWD30" s="214"/>
      <c r="KWE30" s="214"/>
      <c r="KWF30" s="214"/>
      <c r="KWG30" s="214"/>
      <c r="KWH30" s="214"/>
      <c r="KWI30" s="214"/>
      <c r="KWJ30" s="214"/>
      <c r="KWK30" s="214"/>
      <c r="KWL30" s="214"/>
      <c r="KWM30" s="214"/>
      <c r="KWN30" s="214"/>
      <c r="KWO30" s="214"/>
      <c r="KWP30" s="214"/>
      <c r="KWQ30" s="214"/>
      <c r="KWR30" s="214"/>
      <c r="KWS30" s="214"/>
      <c r="KWT30" s="214"/>
      <c r="KWU30" s="214"/>
      <c r="KWV30" s="214"/>
      <c r="KWW30" s="214"/>
      <c r="KWX30" s="214"/>
      <c r="KWY30" s="214"/>
      <c r="KWZ30" s="214"/>
      <c r="KXA30" s="214"/>
      <c r="KXB30" s="214"/>
      <c r="KXC30" s="214"/>
      <c r="KXD30" s="214"/>
      <c r="KXE30" s="214"/>
      <c r="KXF30" s="214"/>
      <c r="KXG30" s="214"/>
      <c r="KXH30" s="214"/>
      <c r="KXI30" s="214"/>
      <c r="KXJ30" s="214"/>
      <c r="KXK30" s="214"/>
      <c r="KXL30" s="214"/>
      <c r="KXM30" s="214"/>
      <c r="KXN30" s="214"/>
      <c r="KXO30" s="214"/>
      <c r="KXP30" s="214"/>
      <c r="KXQ30" s="214"/>
      <c r="KXR30" s="214"/>
      <c r="KXS30" s="214"/>
      <c r="KXT30" s="214"/>
      <c r="KXU30" s="214"/>
      <c r="KXV30" s="214"/>
      <c r="KXW30" s="214"/>
      <c r="KXX30" s="214"/>
      <c r="KXY30" s="214"/>
      <c r="KXZ30" s="214"/>
      <c r="KYA30" s="214"/>
      <c r="KYB30" s="214"/>
      <c r="KYC30" s="214"/>
      <c r="KYD30" s="214"/>
      <c r="KYE30" s="214"/>
      <c r="KYF30" s="214"/>
      <c r="KYG30" s="214"/>
      <c r="KYH30" s="214"/>
      <c r="KYI30" s="214"/>
      <c r="KYJ30" s="214"/>
      <c r="KYK30" s="214"/>
      <c r="KYL30" s="214"/>
      <c r="KYM30" s="214"/>
      <c r="KYN30" s="214"/>
      <c r="KYO30" s="214"/>
      <c r="KYP30" s="214"/>
      <c r="KYQ30" s="214"/>
      <c r="KYR30" s="214"/>
      <c r="KYS30" s="214"/>
      <c r="KYT30" s="214"/>
      <c r="KYU30" s="214"/>
      <c r="KYV30" s="214"/>
      <c r="KYW30" s="214"/>
      <c r="KYX30" s="214"/>
      <c r="KYY30" s="214"/>
      <c r="KYZ30" s="214"/>
      <c r="KZA30" s="214"/>
      <c r="KZB30" s="214"/>
      <c r="KZC30" s="214"/>
      <c r="KZD30" s="214"/>
      <c r="KZE30" s="214"/>
      <c r="KZF30" s="214"/>
      <c r="KZG30" s="214"/>
      <c r="KZH30" s="214"/>
      <c r="KZI30" s="214"/>
      <c r="KZJ30" s="214"/>
      <c r="KZK30" s="214"/>
      <c r="KZL30" s="214"/>
      <c r="KZM30" s="214"/>
      <c r="KZN30" s="214"/>
      <c r="KZO30" s="214"/>
      <c r="KZP30" s="214"/>
      <c r="KZQ30" s="214"/>
      <c r="KZR30" s="214"/>
      <c r="KZS30" s="214"/>
      <c r="KZT30" s="214"/>
      <c r="KZU30" s="214"/>
      <c r="KZV30" s="214"/>
      <c r="KZW30" s="214"/>
      <c r="KZX30" s="214"/>
      <c r="KZY30" s="214"/>
      <c r="KZZ30" s="214"/>
      <c r="LAA30" s="214"/>
      <c r="LAB30" s="214"/>
      <c r="LAC30" s="214"/>
      <c r="LAD30" s="214"/>
      <c r="LAE30" s="214"/>
      <c r="LAF30" s="214"/>
      <c r="LAG30" s="214"/>
      <c r="LAH30" s="214"/>
      <c r="LAI30" s="214"/>
      <c r="LAJ30" s="214"/>
      <c r="LAK30" s="214"/>
      <c r="LAL30" s="214"/>
      <c r="LAM30" s="214"/>
      <c r="LAN30" s="214"/>
      <c r="LAO30" s="214"/>
      <c r="LAP30" s="214"/>
      <c r="LAQ30" s="214"/>
      <c r="LAR30" s="214"/>
      <c r="LAS30" s="214"/>
      <c r="LAT30" s="214"/>
      <c r="LAU30" s="214"/>
      <c r="LAV30" s="214"/>
      <c r="LAW30" s="214"/>
      <c r="LAX30" s="214"/>
      <c r="LAY30" s="214"/>
      <c r="LAZ30" s="214"/>
      <c r="LBA30" s="214"/>
      <c r="LBB30" s="214"/>
      <c r="LBC30" s="214"/>
      <c r="LBD30" s="214"/>
      <c r="LBE30" s="214"/>
      <c r="LBF30" s="214"/>
      <c r="LBG30" s="214"/>
      <c r="LBH30" s="214"/>
      <c r="LBI30" s="214"/>
      <c r="LBJ30" s="214"/>
      <c r="LBK30" s="214"/>
      <c r="LBL30" s="214"/>
      <c r="LBM30" s="214"/>
      <c r="LBN30" s="214"/>
      <c r="LBO30" s="214"/>
      <c r="LBP30" s="214"/>
      <c r="LBQ30" s="214"/>
      <c r="LBR30" s="214"/>
      <c r="LBS30" s="214"/>
      <c r="LBT30" s="214"/>
      <c r="LBU30" s="214"/>
      <c r="LBV30" s="214"/>
      <c r="LBW30" s="214"/>
      <c r="LBX30" s="214"/>
      <c r="LBY30" s="214"/>
      <c r="LBZ30" s="214"/>
      <c r="LCA30" s="214"/>
      <c r="LCB30" s="214"/>
      <c r="LCC30" s="214"/>
      <c r="LCD30" s="214"/>
      <c r="LCE30" s="214"/>
      <c r="LCF30" s="214"/>
      <c r="LCG30" s="214"/>
      <c r="LCH30" s="214"/>
      <c r="LCI30" s="214"/>
      <c r="LCJ30" s="214"/>
      <c r="LCK30" s="214"/>
      <c r="LCL30" s="214"/>
      <c r="LCM30" s="214"/>
      <c r="LCN30" s="214"/>
      <c r="LCO30" s="214"/>
      <c r="LCP30" s="214"/>
      <c r="LCQ30" s="214"/>
      <c r="LCR30" s="214"/>
      <c r="LCS30" s="214"/>
      <c r="LCT30" s="214"/>
      <c r="LCU30" s="214"/>
      <c r="LCV30" s="214"/>
      <c r="LCW30" s="214"/>
      <c r="LCX30" s="214"/>
      <c r="LCY30" s="214"/>
      <c r="LCZ30" s="214"/>
      <c r="LDA30" s="214"/>
      <c r="LDB30" s="214"/>
      <c r="LDC30" s="214"/>
      <c r="LDD30" s="214"/>
      <c r="LDE30" s="214"/>
      <c r="LDF30" s="214"/>
      <c r="LDG30" s="214"/>
      <c r="LDH30" s="214"/>
      <c r="LDI30" s="214"/>
      <c r="LDJ30" s="214"/>
      <c r="LDK30" s="214"/>
      <c r="LDL30" s="214"/>
      <c r="LDM30" s="214"/>
      <c r="LDN30" s="214"/>
      <c r="LDO30" s="214"/>
      <c r="LDP30" s="214"/>
      <c r="LDQ30" s="214"/>
      <c r="LDR30" s="214"/>
      <c r="LDS30" s="214"/>
      <c r="LDT30" s="214"/>
      <c r="LDU30" s="214"/>
      <c r="LDV30" s="214"/>
      <c r="LDW30" s="214"/>
      <c r="LDX30" s="214"/>
      <c r="LDY30" s="214"/>
      <c r="LDZ30" s="214"/>
      <c r="LEA30" s="214"/>
      <c r="LEB30" s="214"/>
      <c r="LEC30" s="214"/>
      <c r="LED30" s="214"/>
      <c r="LEE30" s="214"/>
      <c r="LEF30" s="214"/>
      <c r="LEG30" s="214"/>
      <c r="LEH30" s="214"/>
      <c r="LEI30" s="214"/>
      <c r="LEJ30" s="214"/>
      <c r="LEK30" s="214"/>
      <c r="LEL30" s="214"/>
      <c r="LEM30" s="214"/>
      <c r="LEN30" s="214"/>
      <c r="LEO30" s="214"/>
      <c r="LEP30" s="214"/>
      <c r="LEQ30" s="214"/>
      <c r="LER30" s="214"/>
      <c r="LES30" s="214"/>
      <c r="LET30" s="214"/>
      <c r="LEU30" s="214"/>
      <c r="LEV30" s="214"/>
      <c r="LEW30" s="214"/>
      <c r="LEX30" s="214"/>
      <c r="LEY30" s="214"/>
      <c r="LEZ30" s="214"/>
      <c r="LFA30" s="214"/>
      <c r="LFB30" s="214"/>
      <c r="LFC30" s="214"/>
      <c r="LFD30" s="214"/>
      <c r="LFE30" s="214"/>
      <c r="LFF30" s="214"/>
      <c r="LFG30" s="214"/>
      <c r="LFH30" s="214"/>
      <c r="LFI30" s="214"/>
      <c r="LFJ30" s="214"/>
      <c r="LFK30" s="214"/>
      <c r="LFL30" s="214"/>
      <c r="LFM30" s="214"/>
      <c r="LFN30" s="214"/>
      <c r="LFO30" s="214"/>
      <c r="LFP30" s="214"/>
      <c r="LFQ30" s="214"/>
      <c r="LFR30" s="214"/>
      <c r="LFS30" s="214"/>
      <c r="LFT30" s="214"/>
      <c r="LFU30" s="214"/>
      <c r="LFV30" s="214"/>
      <c r="LFW30" s="214"/>
      <c r="LFX30" s="214"/>
      <c r="LFY30" s="214"/>
      <c r="LFZ30" s="214"/>
      <c r="LGA30" s="214"/>
      <c r="LGB30" s="214"/>
      <c r="LGC30" s="214"/>
      <c r="LGD30" s="214"/>
      <c r="LGE30" s="214"/>
      <c r="LGF30" s="214"/>
      <c r="LGG30" s="214"/>
      <c r="LGH30" s="214"/>
      <c r="LGI30" s="214"/>
      <c r="LGJ30" s="214"/>
      <c r="LGK30" s="214"/>
      <c r="LGL30" s="214"/>
      <c r="LGM30" s="214"/>
      <c r="LGN30" s="214"/>
      <c r="LGO30" s="214"/>
      <c r="LGP30" s="214"/>
      <c r="LGQ30" s="214"/>
      <c r="LGR30" s="214"/>
      <c r="LGS30" s="214"/>
      <c r="LGT30" s="214"/>
      <c r="LGU30" s="214"/>
      <c r="LGV30" s="214"/>
      <c r="LGW30" s="214"/>
      <c r="LGX30" s="214"/>
      <c r="LGY30" s="214"/>
      <c r="LGZ30" s="214"/>
      <c r="LHA30" s="214"/>
      <c r="LHB30" s="214"/>
      <c r="LHC30" s="214"/>
      <c r="LHD30" s="214"/>
      <c r="LHE30" s="214"/>
      <c r="LHF30" s="214"/>
      <c r="LHG30" s="214"/>
      <c r="LHH30" s="214"/>
      <c r="LHI30" s="214"/>
      <c r="LHJ30" s="214"/>
      <c r="LHK30" s="214"/>
      <c r="LHL30" s="214"/>
      <c r="LHM30" s="214"/>
      <c r="LHN30" s="214"/>
      <c r="LHO30" s="214"/>
      <c r="LHP30" s="214"/>
      <c r="LHQ30" s="214"/>
      <c r="LHR30" s="214"/>
      <c r="LHS30" s="214"/>
      <c r="LHT30" s="214"/>
      <c r="LHU30" s="214"/>
      <c r="LHV30" s="214"/>
      <c r="LHW30" s="214"/>
      <c r="LHX30" s="214"/>
      <c r="LHY30" s="214"/>
      <c r="LHZ30" s="214"/>
      <c r="LIA30" s="214"/>
      <c r="LIB30" s="214"/>
      <c r="LIC30" s="214"/>
      <c r="LID30" s="214"/>
      <c r="LIE30" s="214"/>
      <c r="LIF30" s="214"/>
      <c r="LIG30" s="214"/>
      <c r="LIH30" s="214"/>
      <c r="LII30" s="214"/>
      <c r="LIJ30" s="214"/>
      <c r="LIK30" s="214"/>
      <c r="LIL30" s="214"/>
      <c r="LIM30" s="214"/>
      <c r="LIN30" s="214"/>
      <c r="LIO30" s="214"/>
      <c r="LIP30" s="214"/>
      <c r="LIQ30" s="214"/>
      <c r="LIR30" s="214"/>
      <c r="LIS30" s="214"/>
      <c r="LIT30" s="214"/>
      <c r="LIU30" s="214"/>
      <c r="LIV30" s="214"/>
      <c r="LIW30" s="214"/>
      <c r="LIX30" s="214"/>
      <c r="LIY30" s="214"/>
      <c r="LIZ30" s="214"/>
      <c r="LJA30" s="214"/>
      <c r="LJB30" s="214"/>
      <c r="LJC30" s="214"/>
      <c r="LJD30" s="214"/>
      <c r="LJE30" s="214"/>
      <c r="LJF30" s="214"/>
      <c r="LJG30" s="214"/>
      <c r="LJH30" s="214"/>
      <c r="LJI30" s="214"/>
      <c r="LJJ30" s="214"/>
      <c r="LJK30" s="214"/>
      <c r="LJL30" s="214"/>
      <c r="LJM30" s="214"/>
      <c r="LJN30" s="214"/>
      <c r="LJO30" s="214"/>
      <c r="LJP30" s="214"/>
      <c r="LJQ30" s="214"/>
      <c r="LJR30" s="214"/>
      <c r="LJS30" s="214"/>
      <c r="LJT30" s="214"/>
      <c r="LJU30" s="214"/>
      <c r="LJV30" s="214"/>
      <c r="LJW30" s="214"/>
      <c r="LJX30" s="214"/>
      <c r="LJY30" s="214"/>
      <c r="LJZ30" s="214"/>
      <c r="LKA30" s="214"/>
      <c r="LKB30" s="214"/>
      <c r="LKC30" s="214"/>
      <c r="LKD30" s="214"/>
      <c r="LKE30" s="214"/>
      <c r="LKF30" s="214"/>
      <c r="LKG30" s="214"/>
      <c r="LKH30" s="214"/>
      <c r="LKI30" s="214"/>
      <c r="LKJ30" s="214"/>
      <c r="LKK30" s="214"/>
      <c r="LKL30" s="214"/>
      <c r="LKM30" s="214"/>
      <c r="LKN30" s="214"/>
      <c r="LKO30" s="214"/>
      <c r="LKP30" s="214"/>
      <c r="LKQ30" s="214"/>
      <c r="LKR30" s="214"/>
      <c r="LKS30" s="214"/>
      <c r="LKT30" s="214"/>
      <c r="LKU30" s="214"/>
      <c r="LKV30" s="214"/>
      <c r="LKW30" s="214"/>
      <c r="LKX30" s="214"/>
      <c r="LKY30" s="214"/>
      <c r="LKZ30" s="214"/>
      <c r="LLA30" s="214"/>
      <c r="LLB30" s="214"/>
      <c r="LLC30" s="214"/>
      <c r="LLD30" s="214"/>
      <c r="LLE30" s="214"/>
      <c r="LLF30" s="214"/>
      <c r="LLG30" s="214"/>
      <c r="LLH30" s="214"/>
      <c r="LLI30" s="214"/>
      <c r="LLJ30" s="214"/>
      <c r="LLK30" s="214"/>
      <c r="LLL30" s="214"/>
      <c r="LLM30" s="214"/>
      <c r="LLN30" s="214"/>
      <c r="LLO30" s="214"/>
      <c r="LLP30" s="214"/>
      <c r="LLQ30" s="214"/>
      <c r="LLR30" s="214"/>
      <c r="LLS30" s="214"/>
      <c r="LLT30" s="214"/>
      <c r="LLU30" s="214"/>
      <c r="LLV30" s="214"/>
      <c r="LLW30" s="214"/>
      <c r="LLX30" s="214"/>
      <c r="LLY30" s="214"/>
      <c r="LLZ30" s="214"/>
      <c r="LMA30" s="214"/>
      <c r="LMB30" s="214"/>
      <c r="LMC30" s="214"/>
      <c r="LMD30" s="214"/>
      <c r="LME30" s="214"/>
      <c r="LMF30" s="214"/>
      <c r="LMG30" s="214"/>
      <c r="LMH30" s="214"/>
      <c r="LMI30" s="214"/>
      <c r="LMJ30" s="214"/>
      <c r="LMK30" s="214"/>
      <c r="LML30" s="214"/>
      <c r="LMM30" s="214"/>
      <c r="LMN30" s="214"/>
      <c r="LMO30" s="214"/>
      <c r="LMP30" s="214"/>
      <c r="LMQ30" s="214"/>
      <c r="LMR30" s="214"/>
      <c r="LMS30" s="214"/>
      <c r="LMT30" s="214"/>
      <c r="LMU30" s="214"/>
      <c r="LMV30" s="214"/>
      <c r="LMW30" s="214"/>
      <c r="LMX30" s="214"/>
      <c r="LMY30" s="214"/>
      <c r="LMZ30" s="214"/>
      <c r="LNA30" s="214"/>
      <c r="LNB30" s="214"/>
      <c r="LNC30" s="214"/>
      <c r="LND30" s="214"/>
      <c r="LNE30" s="214"/>
      <c r="LNF30" s="214"/>
      <c r="LNG30" s="214"/>
      <c r="LNH30" s="214"/>
      <c r="LNI30" s="214"/>
      <c r="LNJ30" s="214"/>
      <c r="LNK30" s="214"/>
      <c r="LNL30" s="214"/>
      <c r="LNM30" s="214"/>
      <c r="LNN30" s="214"/>
      <c r="LNO30" s="214"/>
      <c r="LNP30" s="214"/>
      <c r="LNQ30" s="214"/>
      <c r="LNR30" s="214"/>
      <c r="LNS30" s="214"/>
      <c r="LNT30" s="214"/>
      <c r="LNU30" s="214"/>
      <c r="LNV30" s="214"/>
      <c r="LNW30" s="214"/>
      <c r="LNX30" s="214"/>
      <c r="LNY30" s="214"/>
      <c r="LNZ30" s="214"/>
      <c r="LOA30" s="214"/>
      <c r="LOB30" s="214"/>
      <c r="LOC30" s="214"/>
      <c r="LOD30" s="214"/>
      <c r="LOE30" s="214"/>
      <c r="LOF30" s="214"/>
      <c r="LOG30" s="214"/>
      <c r="LOH30" s="214"/>
      <c r="LOI30" s="214"/>
      <c r="LOJ30" s="214"/>
      <c r="LOK30" s="214"/>
      <c r="LOL30" s="214"/>
      <c r="LOM30" s="214"/>
      <c r="LON30" s="214"/>
      <c r="LOO30" s="214"/>
      <c r="LOP30" s="214"/>
      <c r="LOQ30" s="214"/>
      <c r="LOR30" s="214"/>
      <c r="LOS30" s="214"/>
      <c r="LOT30" s="214"/>
      <c r="LOU30" s="214"/>
      <c r="LOV30" s="214"/>
      <c r="LOW30" s="214"/>
      <c r="LOX30" s="214"/>
      <c r="LOY30" s="214"/>
      <c r="LOZ30" s="214"/>
      <c r="LPA30" s="214"/>
      <c r="LPB30" s="214"/>
      <c r="LPC30" s="214"/>
      <c r="LPD30" s="214"/>
      <c r="LPE30" s="214"/>
      <c r="LPF30" s="214"/>
      <c r="LPG30" s="214"/>
      <c r="LPH30" s="214"/>
      <c r="LPI30" s="214"/>
      <c r="LPJ30" s="214"/>
      <c r="LPK30" s="214"/>
      <c r="LPL30" s="214"/>
      <c r="LPM30" s="214"/>
      <c r="LPN30" s="214"/>
      <c r="LPO30" s="214"/>
      <c r="LPP30" s="214"/>
      <c r="LPQ30" s="214"/>
      <c r="LPR30" s="214"/>
      <c r="LPS30" s="214"/>
      <c r="LPT30" s="214"/>
      <c r="LPU30" s="214"/>
      <c r="LPV30" s="214"/>
      <c r="LPW30" s="214"/>
      <c r="LPX30" s="214"/>
      <c r="LPY30" s="214"/>
      <c r="LPZ30" s="214"/>
      <c r="LQA30" s="214"/>
      <c r="LQB30" s="214"/>
      <c r="LQC30" s="214"/>
      <c r="LQD30" s="214"/>
      <c r="LQE30" s="214"/>
      <c r="LQF30" s="214"/>
      <c r="LQG30" s="214"/>
      <c r="LQH30" s="214"/>
      <c r="LQI30" s="214"/>
      <c r="LQJ30" s="214"/>
      <c r="LQK30" s="214"/>
      <c r="LQL30" s="214"/>
      <c r="LQM30" s="214"/>
      <c r="LQN30" s="214"/>
      <c r="LQO30" s="214"/>
      <c r="LQP30" s="214"/>
      <c r="LQQ30" s="214"/>
      <c r="LQR30" s="214"/>
      <c r="LQS30" s="214"/>
      <c r="LQT30" s="214"/>
      <c r="LQU30" s="214"/>
      <c r="LQV30" s="214"/>
      <c r="LQW30" s="214"/>
      <c r="LQX30" s="214"/>
      <c r="LQY30" s="214"/>
      <c r="LQZ30" s="214"/>
      <c r="LRA30" s="214"/>
      <c r="LRB30" s="214"/>
      <c r="LRC30" s="214"/>
      <c r="LRD30" s="214"/>
      <c r="LRE30" s="214"/>
      <c r="LRF30" s="214"/>
      <c r="LRG30" s="214"/>
      <c r="LRH30" s="214"/>
      <c r="LRI30" s="214"/>
      <c r="LRJ30" s="214"/>
      <c r="LRK30" s="214"/>
      <c r="LRL30" s="214"/>
      <c r="LRM30" s="214"/>
      <c r="LRN30" s="214"/>
      <c r="LRO30" s="214"/>
      <c r="LRP30" s="214"/>
      <c r="LRQ30" s="214"/>
      <c r="LRR30" s="214"/>
      <c r="LRS30" s="214"/>
      <c r="LRT30" s="214"/>
      <c r="LRU30" s="214"/>
      <c r="LRV30" s="214"/>
      <c r="LRW30" s="214"/>
      <c r="LRX30" s="214"/>
      <c r="LRY30" s="214"/>
      <c r="LRZ30" s="214"/>
      <c r="LSA30" s="214"/>
      <c r="LSB30" s="214"/>
      <c r="LSC30" s="214"/>
      <c r="LSD30" s="214"/>
      <c r="LSE30" s="214"/>
      <c r="LSF30" s="214"/>
      <c r="LSG30" s="214"/>
      <c r="LSH30" s="214"/>
      <c r="LSI30" s="214"/>
      <c r="LSJ30" s="214"/>
      <c r="LSK30" s="214"/>
      <c r="LSL30" s="214"/>
      <c r="LSM30" s="214"/>
      <c r="LSN30" s="214"/>
      <c r="LSO30" s="214"/>
      <c r="LSP30" s="214"/>
      <c r="LSQ30" s="214"/>
      <c r="LSR30" s="214"/>
      <c r="LSS30" s="214"/>
      <c r="LST30" s="214"/>
      <c r="LSU30" s="214"/>
      <c r="LSV30" s="214"/>
      <c r="LSW30" s="214"/>
      <c r="LSX30" s="214"/>
      <c r="LSY30" s="214"/>
      <c r="LSZ30" s="214"/>
      <c r="LTA30" s="214"/>
      <c r="LTB30" s="214"/>
      <c r="LTC30" s="214"/>
      <c r="LTD30" s="214"/>
      <c r="LTE30" s="214"/>
      <c r="LTF30" s="214"/>
      <c r="LTG30" s="214"/>
      <c r="LTH30" s="214"/>
      <c r="LTI30" s="214"/>
      <c r="LTJ30" s="214"/>
      <c r="LTK30" s="214"/>
      <c r="LTL30" s="214"/>
      <c r="LTM30" s="214"/>
      <c r="LTN30" s="214"/>
      <c r="LTO30" s="214"/>
      <c r="LTP30" s="214"/>
      <c r="LTQ30" s="214"/>
      <c r="LTR30" s="214"/>
      <c r="LTS30" s="214"/>
      <c r="LTT30" s="214"/>
      <c r="LTU30" s="214"/>
      <c r="LTV30" s="214"/>
      <c r="LTW30" s="214"/>
      <c r="LTX30" s="214"/>
      <c r="LTY30" s="214"/>
      <c r="LTZ30" s="214"/>
      <c r="LUA30" s="214"/>
      <c r="LUB30" s="214"/>
      <c r="LUC30" s="214"/>
      <c r="LUD30" s="214"/>
      <c r="LUE30" s="214"/>
      <c r="LUF30" s="214"/>
      <c r="LUG30" s="214"/>
      <c r="LUH30" s="214"/>
      <c r="LUI30" s="214"/>
      <c r="LUJ30" s="214"/>
      <c r="LUK30" s="214"/>
      <c r="LUL30" s="214"/>
      <c r="LUM30" s="214"/>
      <c r="LUN30" s="214"/>
      <c r="LUO30" s="214"/>
      <c r="LUP30" s="214"/>
      <c r="LUQ30" s="214"/>
      <c r="LUR30" s="214"/>
      <c r="LUS30" s="214"/>
      <c r="LUT30" s="214"/>
      <c r="LUU30" s="214"/>
      <c r="LUV30" s="214"/>
      <c r="LUW30" s="214"/>
      <c r="LUX30" s="214"/>
      <c r="LUY30" s="214"/>
      <c r="LUZ30" s="214"/>
      <c r="LVA30" s="214"/>
      <c r="LVB30" s="214"/>
      <c r="LVC30" s="214"/>
      <c r="LVD30" s="214"/>
      <c r="LVE30" s="214"/>
      <c r="LVF30" s="214"/>
      <c r="LVG30" s="214"/>
      <c r="LVH30" s="214"/>
      <c r="LVI30" s="214"/>
      <c r="LVJ30" s="214"/>
      <c r="LVK30" s="214"/>
      <c r="LVL30" s="214"/>
      <c r="LVM30" s="214"/>
      <c r="LVN30" s="214"/>
      <c r="LVO30" s="214"/>
      <c r="LVP30" s="214"/>
      <c r="LVQ30" s="214"/>
      <c r="LVR30" s="214"/>
      <c r="LVS30" s="214"/>
      <c r="LVT30" s="214"/>
      <c r="LVU30" s="214"/>
      <c r="LVV30" s="214"/>
      <c r="LVW30" s="214"/>
      <c r="LVX30" s="214"/>
      <c r="LVY30" s="214"/>
      <c r="LVZ30" s="214"/>
      <c r="LWA30" s="214"/>
      <c r="LWB30" s="214"/>
      <c r="LWC30" s="214"/>
      <c r="LWD30" s="214"/>
      <c r="LWE30" s="214"/>
      <c r="LWF30" s="214"/>
      <c r="LWG30" s="214"/>
      <c r="LWH30" s="214"/>
      <c r="LWI30" s="214"/>
      <c r="LWJ30" s="214"/>
      <c r="LWK30" s="214"/>
      <c r="LWL30" s="214"/>
      <c r="LWM30" s="214"/>
      <c r="LWN30" s="214"/>
      <c r="LWO30" s="214"/>
      <c r="LWP30" s="214"/>
      <c r="LWQ30" s="214"/>
      <c r="LWR30" s="214"/>
      <c r="LWS30" s="214"/>
      <c r="LWT30" s="214"/>
      <c r="LWU30" s="214"/>
      <c r="LWV30" s="214"/>
      <c r="LWW30" s="214"/>
      <c r="LWX30" s="214"/>
      <c r="LWY30" s="214"/>
      <c r="LWZ30" s="214"/>
      <c r="LXA30" s="214"/>
      <c r="LXB30" s="214"/>
      <c r="LXC30" s="214"/>
      <c r="LXD30" s="214"/>
      <c r="LXE30" s="214"/>
      <c r="LXF30" s="214"/>
      <c r="LXG30" s="214"/>
      <c r="LXH30" s="214"/>
      <c r="LXI30" s="214"/>
      <c r="LXJ30" s="214"/>
      <c r="LXK30" s="214"/>
      <c r="LXL30" s="214"/>
      <c r="LXM30" s="214"/>
      <c r="LXN30" s="214"/>
      <c r="LXO30" s="214"/>
      <c r="LXP30" s="214"/>
      <c r="LXQ30" s="214"/>
      <c r="LXR30" s="214"/>
      <c r="LXS30" s="214"/>
      <c r="LXT30" s="214"/>
      <c r="LXU30" s="214"/>
      <c r="LXV30" s="214"/>
      <c r="LXW30" s="214"/>
      <c r="LXX30" s="214"/>
      <c r="LXY30" s="214"/>
      <c r="LXZ30" s="214"/>
      <c r="LYA30" s="214"/>
      <c r="LYB30" s="214"/>
      <c r="LYC30" s="214"/>
      <c r="LYD30" s="214"/>
      <c r="LYE30" s="214"/>
      <c r="LYF30" s="214"/>
      <c r="LYG30" s="214"/>
      <c r="LYH30" s="214"/>
      <c r="LYI30" s="214"/>
      <c r="LYJ30" s="214"/>
      <c r="LYK30" s="214"/>
      <c r="LYL30" s="214"/>
      <c r="LYM30" s="214"/>
      <c r="LYN30" s="214"/>
      <c r="LYO30" s="214"/>
      <c r="LYP30" s="214"/>
      <c r="LYQ30" s="214"/>
      <c r="LYR30" s="214"/>
      <c r="LYS30" s="214"/>
      <c r="LYT30" s="214"/>
      <c r="LYU30" s="214"/>
      <c r="LYV30" s="214"/>
      <c r="LYW30" s="214"/>
      <c r="LYX30" s="214"/>
      <c r="LYY30" s="214"/>
      <c r="LYZ30" s="214"/>
      <c r="LZA30" s="214"/>
      <c r="LZB30" s="214"/>
      <c r="LZC30" s="214"/>
      <c r="LZD30" s="214"/>
      <c r="LZE30" s="214"/>
      <c r="LZF30" s="214"/>
      <c r="LZG30" s="214"/>
      <c r="LZH30" s="214"/>
      <c r="LZI30" s="214"/>
      <c r="LZJ30" s="214"/>
      <c r="LZK30" s="214"/>
      <c r="LZL30" s="214"/>
      <c r="LZM30" s="214"/>
      <c r="LZN30" s="214"/>
      <c r="LZO30" s="214"/>
      <c r="LZP30" s="214"/>
      <c r="LZQ30" s="214"/>
      <c r="LZR30" s="214"/>
      <c r="LZS30" s="214"/>
      <c r="LZT30" s="214"/>
      <c r="LZU30" s="214"/>
      <c r="LZV30" s="214"/>
      <c r="LZW30" s="214"/>
      <c r="LZX30" s="214"/>
      <c r="LZY30" s="214"/>
      <c r="LZZ30" s="214"/>
      <c r="MAA30" s="214"/>
      <c r="MAB30" s="214"/>
      <c r="MAC30" s="214"/>
      <c r="MAD30" s="214"/>
      <c r="MAE30" s="214"/>
      <c r="MAF30" s="214"/>
      <c r="MAG30" s="214"/>
      <c r="MAH30" s="214"/>
      <c r="MAI30" s="214"/>
      <c r="MAJ30" s="214"/>
      <c r="MAK30" s="214"/>
      <c r="MAL30" s="214"/>
      <c r="MAM30" s="214"/>
      <c r="MAN30" s="214"/>
      <c r="MAO30" s="214"/>
      <c r="MAP30" s="214"/>
      <c r="MAQ30" s="214"/>
      <c r="MAR30" s="214"/>
      <c r="MAS30" s="214"/>
      <c r="MAT30" s="214"/>
      <c r="MAU30" s="214"/>
      <c r="MAV30" s="214"/>
      <c r="MAW30" s="214"/>
      <c r="MAX30" s="214"/>
      <c r="MAY30" s="214"/>
      <c r="MAZ30" s="214"/>
      <c r="MBA30" s="214"/>
      <c r="MBB30" s="214"/>
      <c r="MBC30" s="214"/>
      <c r="MBD30" s="214"/>
      <c r="MBE30" s="214"/>
      <c r="MBF30" s="214"/>
      <c r="MBG30" s="214"/>
      <c r="MBH30" s="214"/>
      <c r="MBI30" s="214"/>
      <c r="MBJ30" s="214"/>
      <c r="MBK30" s="214"/>
      <c r="MBL30" s="214"/>
      <c r="MBM30" s="214"/>
      <c r="MBN30" s="214"/>
      <c r="MBO30" s="214"/>
      <c r="MBP30" s="214"/>
      <c r="MBQ30" s="214"/>
      <c r="MBR30" s="214"/>
      <c r="MBS30" s="214"/>
      <c r="MBT30" s="214"/>
      <c r="MBU30" s="214"/>
      <c r="MBV30" s="214"/>
      <c r="MBW30" s="214"/>
      <c r="MBX30" s="214"/>
      <c r="MBY30" s="214"/>
      <c r="MBZ30" s="214"/>
      <c r="MCA30" s="214"/>
      <c r="MCB30" s="214"/>
      <c r="MCC30" s="214"/>
      <c r="MCD30" s="214"/>
      <c r="MCE30" s="214"/>
      <c r="MCF30" s="214"/>
      <c r="MCG30" s="214"/>
      <c r="MCH30" s="214"/>
      <c r="MCI30" s="214"/>
      <c r="MCJ30" s="214"/>
      <c r="MCK30" s="214"/>
      <c r="MCL30" s="214"/>
      <c r="MCM30" s="214"/>
      <c r="MCN30" s="214"/>
      <c r="MCO30" s="214"/>
      <c r="MCP30" s="214"/>
      <c r="MCQ30" s="214"/>
      <c r="MCR30" s="214"/>
      <c r="MCS30" s="214"/>
      <c r="MCT30" s="214"/>
      <c r="MCU30" s="214"/>
      <c r="MCV30" s="214"/>
      <c r="MCW30" s="214"/>
      <c r="MCX30" s="214"/>
      <c r="MCY30" s="214"/>
      <c r="MCZ30" s="214"/>
      <c r="MDA30" s="214"/>
      <c r="MDB30" s="214"/>
      <c r="MDC30" s="214"/>
      <c r="MDD30" s="214"/>
      <c r="MDE30" s="214"/>
      <c r="MDF30" s="214"/>
      <c r="MDG30" s="214"/>
      <c r="MDH30" s="214"/>
      <c r="MDI30" s="214"/>
      <c r="MDJ30" s="214"/>
      <c r="MDK30" s="214"/>
      <c r="MDL30" s="214"/>
      <c r="MDM30" s="214"/>
      <c r="MDN30" s="214"/>
      <c r="MDO30" s="214"/>
      <c r="MDP30" s="214"/>
      <c r="MDQ30" s="214"/>
      <c r="MDR30" s="214"/>
      <c r="MDS30" s="214"/>
      <c r="MDT30" s="214"/>
      <c r="MDU30" s="214"/>
      <c r="MDV30" s="214"/>
      <c r="MDW30" s="214"/>
      <c r="MDX30" s="214"/>
      <c r="MDY30" s="214"/>
      <c r="MDZ30" s="214"/>
      <c r="MEA30" s="214"/>
      <c r="MEB30" s="214"/>
      <c r="MEC30" s="214"/>
      <c r="MED30" s="214"/>
      <c r="MEE30" s="214"/>
      <c r="MEF30" s="214"/>
      <c r="MEG30" s="214"/>
      <c r="MEH30" s="214"/>
      <c r="MEI30" s="214"/>
      <c r="MEJ30" s="214"/>
      <c r="MEK30" s="214"/>
      <c r="MEL30" s="214"/>
      <c r="MEM30" s="214"/>
      <c r="MEN30" s="214"/>
      <c r="MEO30" s="214"/>
      <c r="MEP30" s="214"/>
      <c r="MEQ30" s="214"/>
      <c r="MER30" s="214"/>
      <c r="MES30" s="214"/>
      <c r="MET30" s="214"/>
      <c r="MEU30" s="214"/>
      <c r="MEV30" s="214"/>
      <c r="MEW30" s="214"/>
      <c r="MEX30" s="214"/>
      <c r="MEY30" s="214"/>
      <c r="MEZ30" s="214"/>
      <c r="MFA30" s="214"/>
      <c r="MFB30" s="214"/>
      <c r="MFC30" s="214"/>
      <c r="MFD30" s="214"/>
      <c r="MFE30" s="214"/>
      <c r="MFF30" s="214"/>
      <c r="MFG30" s="214"/>
      <c r="MFH30" s="214"/>
      <c r="MFI30" s="214"/>
      <c r="MFJ30" s="214"/>
      <c r="MFK30" s="214"/>
      <c r="MFL30" s="214"/>
      <c r="MFM30" s="214"/>
      <c r="MFN30" s="214"/>
      <c r="MFO30" s="214"/>
      <c r="MFP30" s="214"/>
      <c r="MFQ30" s="214"/>
      <c r="MFR30" s="214"/>
      <c r="MFS30" s="214"/>
      <c r="MFT30" s="214"/>
      <c r="MFU30" s="214"/>
      <c r="MFV30" s="214"/>
      <c r="MFW30" s="214"/>
      <c r="MFX30" s="214"/>
      <c r="MFY30" s="214"/>
      <c r="MFZ30" s="214"/>
      <c r="MGA30" s="214"/>
      <c r="MGB30" s="214"/>
      <c r="MGC30" s="214"/>
      <c r="MGD30" s="214"/>
      <c r="MGE30" s="214"/>
      <c r="MGF30" s="214"/>
      <c r="MGG30" s="214"/>
      <c r="MGH30" s="214"/>
      <c r="MGI30" s="214"/>
      <c r="MGJ30" s="214"/>
      <c r="MGK30" s="214"/>
      <c r="MGL30" s="214"/>
      <c r="MGM30" s="214"/>
      <c r="MGN30" s="214"/>
      <c r="MGO30" s="214"/>
      <c r="MGP30" s="214"/>
      <c r="MGQ30" s="214"/>
      <c r="MGR30" s="214"/>
      <c r="MGS30" s="214"/>
      <c r="MGT30" s="214"/>
      <c r="MGU30" s="214"/>
      <c r="MGV30" s="214"/>
      <c r="MGW30" s="214"/>
      <c r="MGX30" s="214"/>
      <c r="MGY30" s="214"/>
      <c r="MGZ30" s="214"/>
      <c r="MHA30" s="214"/>
      <c r="MHB30" s="214"/>
      <c r="MHC30" s="214"/>
      <c r="MHD30" s="214"/>
      <c r="MHE30" s="214"/>
      <c r="MHF30" s="214"/>
      <c r="MHG30" s="214"/>
      <c r="MHH30" s="214"/>
      <c r="MHI30" s="214"/>
      <c r="MHJ30" s="214"/>
      <c r="MHK30" s="214"/>
      <c r="MHL30" s="214"/>
      <c r="MHM30" s="214"/>
      <c r="MHN30" s="214"/>
      <c r="MHO30" s="214"/>
      <c r="MHP30" s="214"/>
      <c r="MHQ30" s="214"/>
      <c r="MHR30" s="214"/>
      <c r="MHS30" s="214"/>
      <c r="MHT30" s="214"/>
      <c r="MHU30" s="214"/>
      <c r="MHV30" s="214"/>
      <c r="MHW30" s="214"/>
      <c r="MHX30" s="214"/>
      <c r="MHY30" s="214"/>
      <c r="MHZ30" s="214"/>
      <c r="MIA30" s="214"/>
      <c r="MIB30" s="214"/>
      <c r="MIC30" s="214"/>
      <c r="MID30" s="214"/>
      <c r="MIE30" s="214"/>
      <c r="MIF30" s="214"/>
      <c r="MIG30" s="214"/>
      <c r="MIH30" s="214"/>
      <c r="MII30" s="214"/>
      <c r="MIJ30" s="214"/>
      <c r="MIK30" s="214"/>
      <c r="MIL30" s="214"/>
      <c r="MIM30" s="214"/>
      <c r="MIN30" s="214"/>
      <c r="MIO30" s="214"/>
      <c r="MIP30" s="214"/>
      <c r="MIQ30" s="214"/>
      <c r="MIR30" s="214"/>
      <c r="MIS30" s="214"/>
      <c r="MIT30" s="214"/>
      <c r="MIU30" s="214"/>
      <c r="MIV30" s="214"/>
      <c r="MIW30" s="214"/>
      <c r="MIX30" s="214"/>
      <c r="MIY30" s="214"/>
      <c r="MIZ30" s="214"/>
      <c r="MJA30" s="214"/>
      <c r="MJB30" s="214"/>
      <c r="MJC30" s="214"/>
      <c r="MJD30" s="214"/>
      <c r="MJE30" s="214"/>
      <c r="MJF30" s="214"/>
      <c r="MJG30" s="214"/>
      <c r="MJH30" s="214"/>
      <c r="MJI30" s="214"/>
      <c r="MJJ30" s="214"/>
      <c r="MJK30" s="214"/>
      <c r="MJL30" s="214"/>
      <c r="MJM30" s="214"/>
      <c r="MJN30" s="214"/>
      <c r="MJO30" s="214"/>
      <c r="MJP30" s="214"/>
      <c r="MJQ30" s="214"/>
      <c r="MJR30" s="214"/>
      <c r="MJS30" s="214"/>
      <c r="MJT30" s="214"/>
      <c r="MJU30" s="214"/>
      <c r="MJV30" s="214"/>
      <c r="MJW30" s="214"/>
      <c r="MJX30" s="214"/>
      <c r="MJY30" s="214"/>
      <c r="MJZ30" s="214"/>
      <c r="MKA30" s="214"/>
      <c r="MKB30" s="214"/>
      <c r="MKC30" s="214"/>
      <c r="MKD30" s="214"/>
      <c r="MKE30" s="214"/>
      <c r="MKF30" s="214"/>
      <c r="MKG30" s="214"/>
      <c r="MKH30" s="214"/>
      <c r="MKI30" s="214"/>
      <c r="MKJ30" s="214"/>
      <c r="MKK30" s="214"/>
      <c r="MKL30" s="214"/>
      <c r="MKM30" s="214"/>
      <c r="MKN30" s="214"/>
      <c r="MKO30" s="214"/>
      <c r="MKP30" s="214"/>
      <c r="MKQ30" s="214"/>
      <c r="MKR30" s="214"/>
      <c r="MKS30" s="214"/>
      <c r="MKT30" s="214"/>
      <c r="MKU30" s="214"/>
      <c r="MKV30" s="214"/>
      <c r="MKW30" s="214"/>
      <c r="MKX30" s="214"/>
      <c r="MKY30" s="214"/>
      <c r="MKZ30" s="214"/>
      <c r="MLA30" s="214"/>
      <c r="MLB30" s="214"/>
      <c r="MLC30" s="214"/>
      <c r="MLD30" s="214"/>
      <c r="MLE30" s="214"/>
      <c r="MLF30" s="214"/>
      <c r="MLG30" s="214"/>
      <c r="MLH30" s="214"/>
      <c r="MLI30" s="214"/>
      <c r="MLJ30" s="214"/>
      <c r="MLK30" s="214"/>
      <c r="MLL30" s="214"/>
      <c r="MLM30" s="214"/>
      <c r="MLN30" s="214"/>
      <c r="MLO30" s="214"/>
      <c r="MLP30" s="214"/>
      <c r="MLQ30" s="214"/>
      <c r="MLR30" s="214"/>
      <c r="MLS30" s="214"/>
      <c r="MLT30" s="214"/>
      <c r="MLU30" s="214"/>
      <c r="MLV30" s="214"/>
      <c r="MLW30" s="214"/>
      <c r="MLX30" s="214"/>
      <c r="MLY30" s="214"/>
      <c r="MLZ30" s="214"/>
      <c r="MMA30" s="214"/>
      <c r="MMB30" s="214"/>
      <c r="MMC30" s="214"/>
      <c r="MMD30" s="214"/>
      <c r="MME30" s="214"/>
      <c r="MMF30" s="214"/>
      <c r="MMG30" s="214"/>
      <c r="MMH30" s="214"/>
      <c r="MMI30" s="214"/>
      <c r="MMJ30" s="214"/>
      <c r="MMK30" s="214"/>
      <c r="MML30" s="214"/>
      <c r="MMM30" s="214"/>
      <c r="MMN30" s="214"/>
      <c r="MMO30" s="214"/>
      <c r="MMP30" s="214"/>
      <c r="MMQ30" s="214"/>
      <c r="MMR30" s="214"/>
      <c r="MMS30" s="214"/>
      <c r="MMT30" s="214"/>
      <c r="MMU30" s="214"/>
      <c r="MMV30" s="214"/>
      <c r="MMW30" s="214"/>
      <c r="MMX30" s="214"/>
      <c r="MMY30" s="214"/>
      <c r="MMZ30" s="214"/>
      <c r="MNA30" s="214"/>
      <c r="MNB30" s="214"/>
      <c r="MNC30" s="214"/>
      <c r="MND30" s="214"/>
      <c r="MNE30" s="214"/>
      <c r="MNF30" s="214"/>
      <c r="MNG30" s="214"/>
      <c r="MNH30" s="214"/>
      <c r="MNI30" s="214"/>
      <c r="MNJ30" s="214"/>
      <c r="MNK30" s="214"/>
      <c r="MNL30" s="214"/>
      <c r="MNM30" s="214"/>
      <c r="MNN30" s="214"/>
      <c r="MNO30" s="214"/>
      <c r="MNP30" s="214"/>
      <c r="MNQ30" s="214"/>
      <c r="MNR30" s="214"/>
      <c r="MNS30" s="214"/>
      <c r="MNT30" s="214"/>
      <c r="MNU30" s="214"/>
      <c r="MNV30" s="214"/>
      <c r="MNW30" s="214"/>
      <c r="MNX30" s="214"/>
      <c r="MNY30" s="214"/>
      <c r="MNZ30" s="214"/>
      <c r="MOA30" s="214"/>
      <c r="MOB30" s="214"/>
      <c r="MOC30" s="214"/>
      <c r="MOD30" s="214"/>
      <c r="MOE30" s="214"/>
      <c r="MOF30" s="214"/>
      <c r="MOG30" s="214"/>
      <c r="MOH30" s="214"/>
      <c r="MOI30" s="214"/>
      <c r="MOJ30" s="214"/>
      <c r="MOK30" s="214"/>
      <c r="MOL30" s="214"/>
      <c r="MOM30" s="214"/>
      <c r="MON30" s="214"/>
      <c r="MOO30" s="214"/>
      <c r="MOP30" s="214"/>
      <c r="MOQ30" s="214"/>
      <c r="MOR30" s="214"/>
      <c r="MOS30" s="214"/>
      <c r="MOT30" s="214"/>
      <c r="MOU30" s="214"/>
      <c r="MOV30" s="214"/>
      <c r="MOW30" s="214"/>
      <c r="MOX30" s="214"/>
      <c r="MOY30" s="214"/>
      <c r="MOZ30" s="214"/>
      <c r="MPA30" s="214"/>
      <c r="MPB30" s="214"/>
      <c r="MPC30" s="214"/>
      <c r="MPD30" s="214"/>
      <c r="MPE30" s="214"/>
      <c r="MPF30" s="214"/>
      <c r="MPG30" s="214"/>
      <c r="MPH30" s="214"/>
      <c r="MPI30" s="214"/>
      <c r="MPJ30" s="214"/>
      <c r="MPK30" s="214"/>
      <c r="MPL30" s="214"/>
      <c r="MPM30" s="214"/>
      <c r="MPN30" s="214"/>
      <c r="MPO30" s="214"/>
      <c r="MPP30" s="214"/>
      <c r="MPQ30" s="214"/>
      <c r="MPR30" s="214"/>
      <c r="MPS30" s="214"/>
      <c r="MPT30" s="214"/>
      <c r="MPU30" s="214"/>
      <c r="MPV30" s="214"/>
      <c r="MPW30" s="214"/>
      <c r="MPX30" s="214"/>
      <c r="MPY30" s="214"/>
      <c r="MPZ30" s="214"/>
      <c r="MQA30" s="214"/>
      <c r="MQB30" s="214"/>
      <c r="MQC30" s="214"/>
      <c r="MQD30" s="214"/>
      <c r="MQE30" s="214"/>
      <c r="MQF30" s="214"/>
      <c r="MQG30" s="214"/>
      <c r="MQH30" s="214"/>
      <c r="MQI30" s="214"/>
      <c r="MQJ30" s="214"/>
      <c r="MQK30" s="214"/>
      <c r="MQL30" s="214"/>
      <c r="MQM30" s="214"/>
      <c r="MQN30" s="214"/>
      <c r="MQO30" s="214"/>
      <c r="MQP30" s="214"/>
      <c r="MQQ30" s="214"/>
      <c r="MQR30" s="214"/>
      <c r="MQS30" s="214"/>
      <c r="MQT30" s="214"/>
      <c r="MQU30" s="214"/>
      <c r="MQV30" s="214"/>
      <c r="MQW30" s="214"/>
      <c r="MQX30" s="214"/>
      <c r="MQY30" s="214"/>
      <c r="MQZ30" s="214"/>
      <c r="MRA30" s="214"/>
      <c r="MRB30" s="214"/>
      <c r="MRC30" s="214"/>
      <c r="MRD30" s="214"/>
      <c r="MRE30" s="214"/>
      <c r="MRF30" s="214"/>
      <c r="MRG30" s="214"/>
      <c r="MRH30" s="214"/>
      <c r="MRI30" s="214"/>
      <c r="MRJ30" s="214"/>
      <c r="MRK30" s="214"/>
      <c r="MRL30" s="214"/>
      <c r="MRM30" s="214"/>
      <c r="MRN30" s="214"/>
      <c r="MRO30" s="214"/>
      <c r="MRP30" s="214"/>
      <c r="MRQ30" s="214"/>
      <c r="MRR30" s="214"/>
      <c r="MRS30" s="214"/>
      <c r="MRT30" s="214"/>
      <c r="MRU30" s="214"/>
      <c r="MRV30" s="214"/>
      <c r="MRW30" s="214"/>
      <c r="MRX30" s="214"/>
      <c r="MRY30" s="214"/>
      <c r="MRZ30" s="214"/>
      <c r="MSA30" s="214"/>
      <c r="MSB30" s="214"/>
      <c r="MSC30" s="214"/>
      <c r="MSD30" s="214"/>
      <c r="MSE30" s="214"/>
      <c r="MSF30" s="214"/>
      <c r="MSG30" s="214"/>
      <c r="MSH30" s="214"/>
      <c r="MSI30" s="214"/>
      <c r="MSJ30" s="214"/>
      <c r="MSK30" s="214"/>
      <c r="MSL30" s="214"/>
      <c r="MSM30" s="214"/>
      <c r="MSN30" s="214"/>
      <c r="MSO30" s="214"/>
      <c r="MSP30" s="214"/>
      <c r="MSQ30" s="214"/>
      <c r="MSR30" s="214"/>
      <c r="MSS30" s="214"/>
      <c r="MST30" s="214"/>
      <c r="MSU30" s="214"/>
      <c r="MSV30" s="214"/>
      <c r="MSW30" s="214"/>
      <c r="MSX30" s="214"/>
      <c r="MSY30" s="214"/>
      <c r="MSZ30" s="214"/>
      <c r="MTA30" s="214"/>
      <c r="MTB30" s="214"/>
      <c r="MTC30" s="214"/>
      <c r="MTD30" s="214"/>
      <c r="MTE30" s="214"/>
      <c r="MTF30" s="214"/>
      <c r="MTG30" s="214"/>
      <c r="MTH30" s="214"/>
      <c r="MTI30" s="214"/>
      <c r="MTJ30" s="214"/>
      <c r="MTK30" s="214"/>
      <c r="MTL30" s="214"/>
      <c r="MTM30" s="214"/>
      <c r="MTN30" s="214"/>
      <c r="MTO30" s="214"/>
      <c r="MTP30" s="214"/>
      <c r="MTQ30" s="214"/>
      <c r="MTR30" s="214"/>
      <c r="MTS30" s="214"/>
      <c r="MTT30" s="214"/>
      <c r="MTU30" s="214"/>
      <c r="MTV30" s="214"/>
      <c r="MTW30" s="214"/>
      <c r="MTX30" s="214"/>
      <c r="MTY30" s="214"/>
      <c r="MTZ30" s="214"/>
      <c r="MUA30" s="214"/>
      <c r="MUB30" s="214"/>
      <c r="MUC30" s="214"/>
      <c r="MUD30" s="214"/>
      <c r="MUE30" s="214"/>
      <c r="MUF30" s="214"/>
      <c r="MUG30" s="214"/>
      <c r="MUH30" s="214"/>
      <c r="MUI30" s="214"/>
      <c r="MUJ30" s="214"/>
      <c r="MUK30" s="214"/>
      <c r="MUL30" s="214"/>
      <c r="MUM30" s="214"/>
      <c r="MUN30" s="214"/>
      <c r="MUO30" s="214"/>
      <c r="MUP30" s="214"/>
      <c r="MUQ30" s="214"/>
      <c r="MUR30" s="214"/>
      <c r="MUS30" s="214"/>
      <c r="MUT30" s="214"/>
      <c r="MUU30" s="214"/>
      <c r="MUV30" s="214"/>
      <c r="MUW30" s="214"/>
      <c r="MUX30" s="214"/>
      <c r="MUY30" s="214"/>
      <c r="MUZ30" s="214"/>
      <c r="MVA30" s="214"/>
      <c r="MVB30" s="214"/>
      <c r="MVC30" s="214"/>
      <c r="MVD30" s="214"/>
      <c r="MVE30" s="214"/>
      <c r="MVF30" s="214"/>
      <c r="MVG30" s="214"/>
      <c r="MVH30" s="214"/>
      <c r="MVI30" s="214"/>
      <c r="MVJ30" s="214"/>
      <c r="MVK30" s="214"/>
      <c r="MVL30" s="214"/>
      <c r="MVM30" s="214"/>
      <c r="MVN30" s="214"/>
      <c r="MVO30" s="214"/>
      <c r="MVP30" s="214"/>
      <c r="MVQ30" s="214"/>
      <c r="MVR30" s="214"/>
      <c r="MVS30" s="214"/>
      <c r="MVT30" s="214"/>
      <c r="MVU30" s="214"/>
      <c r="MVV30" s="214"/>
      <c r="MVW30" s="214"/>
      <c r="MVX30" s="214"/>
      <c r="MVY30" s="214"/>
      <c r="MVZ30" s="214"/>
      <c r="MWA30" s="214"/>
      <c r="MWB30" s="214"/>
      <c r="MWC30" s="214"/>
      <c r="MWD30" s="214"/>
      <c r="MWE30" s="214"/>
      <c r="MWF30" s="214"/>
      <c r="MWG30" s="214"/>
      <c r="MWH30" s="214"/>
      <c r="MWI30" s="214"/>
      <c r="MWJ30" s="214"/>
      <c r="MWK30" s="214"/>
      <c r="MWL30" s="214"/>
      <c r="MWM30" s="214"/>
      <c r="MWN30" s="214"/>
      <c r="MWO30" s="214"/>
      <c r="MWP30" s="214"/>
      <c r="MWQ30" s="214"/>
      <c r="MWR30" s="214"/>
      <c r="MWS30" s="214"/>
      <c r="MWT30" s="214"/>
      <c r="MWU30" s="214"/>
      <c r="MWV30" s="214"/>
      <c r="MWW30" s="214"/>
      <c r="MWX30" s="214"/>
      <c r="MWY30" s="214"/>
      <c r="MWZ30" s="214"/>
      <c r="MXA30" s="214"/>
      <c r="MXB30" s="214"/>
      <c r="MXC30" s="214"/>
      <c r="MXD30" s="214"/>
      <c r="MXE30" s="214"/>
      <c r="MXF30" s="214"/>
      <c r="MXG30" s="214"/>
      <c r="MXH30" s="214"/>
      <c r="MXI30" s="214"/>
      <c r="MXJ30" s="214"/>
      <c r="MXK30" s="214"/>
      <c r="MXL30" s="214"/>
      <c r="MXM30" s="214"/>
      <c r="MXN30" s="214"/>
      <c r="MXO30" s="214"/>
      <c r="MXP30" s="214"/>
      <c r="MXQ30" s="214"/>
      <c r="MXR30" s="214"/>
      <c r="MXS30" s="214"/>
      <c r="MXT30" s="214"/>
      <c r="MXU30" s="214"/>
      <c r="MXV30" s="214"/>
      <c r="MXW30" s="214"/>
      <c r="MXX30" s="214"/>
      <c r="MXY30" s="214"/>
      <c r="MXZ30" s="214"/>
      <c r="MYA30" s="214"/>
      <c r="MYB30" s="214"/>
      <c r="MYC30" s="214"/>
      <c r="MYD30" s="214"/>
      <c r="MYE30" s="214"/>
      <c r="MYF30" s="214"/>
      <c r="MYG30" s="214"/>
      <c r="MYH30" s="214"/>
      <c r="MYI30" s="214"/>
      <c r="MYJ30" s="214"/>
      <c r="MYK30" s="214"/>
      <c r="MYL30" s="214"/>
      <c r="MYM30" s="214"/>
      <c r="MYN30" s="214"/>
      <c r="MYO30" s="214"/>
      <c r="MYP30" s="214"/>
      <c r="MYQ30" s="214"/>
      <c r="MYR30" s="214"/>
      <c r="MYS30" s="214"/>
      <c r="MYT30" s="214"/>
      <c r="MYU30" s="214"/>
      <c r="MYV30" s="214"/>
      <c r="MYW30" s="214"/>
      <c r="MYX30" s="214"/>
      <c r="MYY30" s="214"/>
      <c r="MYZ30" s="214"/>
      <c r="MZA30" s="214"/>
      <c r="MZB30" s="214"/>
      <c r="MZC30" s="214"/>
      <c r="MZD30" s="214"/>
      <c r="MZE30" s="214"/>
      <c r="MZF30" s="214"/>
      <c r="MZG30" s="214"/>
      <c r="MZH30" s="214"/>
      <c r="MZI30" s="214"/>
      <c r="MZJ30" s="214"/>
      <c r="MZK30" s="214"/>
      <c r="MZL30" s="214"/>
      <c r="MZM30" s="214"/>
      <c r="MZN30" s="214"/>
      <c r="MZO30" s="214"/>
      <c r="MZP30" s="214"/>
      <c r="MZQ30" s="214"/>
      <c r="MZR30" s="214"/>
      <c r="MZS30" s="214"/>
      <c r="MZT30" s="214"/>
      <c r="MZU30" s="214"/>
      <c r="MZV30" s="214"/>
      <c r="MZW30" s="214"/>
      <c r="MZX30" s="214"/>
      <c r="MZY30" s="214"/>
      <c r="MZZ30" s="214"/>
      <c r="NAA30" s="214"/>
      <c r="NAB30" s="214"/>
      <c r="NAC30" s="214"/>
      <c r="NAD30" s="214"/>
      <c r="NAE30" s="214"/>
      <c r="NAF30" s="214"/>
      <c r="NAG30" s="214"/>
      <c r="NAH30" s="214"/>
      <c r="NAI30" s="214"/>
      <c r="NAJ30" s="214"/>
      <c r="NAK30" s="214"/>
      <c r="NAL30" s="214"/>
      <c r="NAM30" s="214"/>
      <c r="NAN30" s="214"/>
      <c r="NAO30" s="214"/>
      <c r="NAP30" s="214"/>
      <c r="NAQ30" s="214"/>
      <c r="NAR30" s="214"/>
      <c r="NAS30" s="214"/>
      <c r="NAT30" s="214"/>
      <c r="NAU30" s="214"/>
      <c r="NAV30" s="214"/>
      <c r="NAW30" s="214"/>
      <c r="NAX30" s="214"/>
      <c r="NAY30" s="214"/>
      <c r="NAZ30" s="214"/>
      <c r="NBA30" s="214"/>
      <c r="NBB30" s="214"/>
      <c r="NBC30" s="214"/>
      <c r="NBD30" s="214"/>
      <c r="NBE30" s="214"/>
      <c r="NBF30" s="214"/>
      <c r="NBG30" s="214"/>
      <c r="NBH30" s="214"/>
      <c r="NBI30" s="214"/>
      <c r="NBJ30" s="214"/>
      <c r="NBK30" s="214"/>
      <c r="NBL30" s="214"/>
      <c r="NBM30" s="214"/>
      <c r="NBN30" s="214"/>
      <c r="NBO30" s="214"/>
      <c r="NBP30" s="214"/>
      <c r="NBQ30" s="214"/>
      <c r="NBR30" s="214"/>
      <c r="NBS30" s="214"/>
      <c r="NBT30" s="214"/>
      <c r="NBU30" s="214"/>
      <c r="NBV30" s="214"/>
      <c r="NBW30" s="214"/>
      <c r="NBX30" s="214"/>
      <c r="NBY30" s="214"/>
      <c r="NBZ30" s="214"/>
      <c r="NCA30" s="214"/>
      <c r="NCB30" s="214"/>
      <c r="NCC30" s="214"/>
      <c r="NCD30" s="214"/>
      <c r="NCE30" s="214"/>
      <c r="NCF30" s="214"/>
      <c r="NCG30" s="214"/>
      <c r="NCH30" s="214"/>
      <c r="NCI30" s="214"/>
      <c r="NCJ30" s="214"/>
      <c r="NCK30" s="214"/>
      <c r="NCL30" s="214"/>
      <c r="NCM30" s="214"/>
      <c r="NCN30" s="214"/>
      <c r="NCO30" s="214"/>
      <c r="NCP30" s="214"/>
      <c r="NCQ30" s="214"/>
      <c r="NCR30" s="214"/>
      <c r="NCS30" s="214"/>
      <c r="NCT30" s="214"/>
      <c r="NCU30" s="214"/>
      <c r="NCV30" s="214"/>
      <c r="NCW30" s="214"/>
      <c r="NCX30" s="214"/>
      <c r="NCY30" s="214"/>
      <c r="NCZ30" s="214"/>
      <c r="NDA30" s="214"/>
      <c r="NDB30" s="214"/>
      <c r="NDC30" s="214"/>
      <c r="NDD30" s="214"/>
      <c r="NDE30" s="214"/>
      <c r="NDF30" s="214"/>
      <c r="NDG30" s="214"/>
      <c r="NDH30" s="214"/>
      <c r="NDI30" s="214"/>
      <c r="NDJ30" s="214"/>
      <c r="NDK30" s="214"/>
      <c r="NDL30" s="214"/>
      <c r="NDM30" s="214"/>
      <c r="NDN30" s="214"/>
      <c r="NDO30" s="214"/>
      <c r="NDP30" s="214"/>
      <c r="NDQ30" s="214"/>
      <c r="NDR30" s="214"/>
      <c r="NDS30" s="214"/>
      <c r="NDT30" s="214"/>
      <c r="NDU30" s="214"/>
      <c r="NDV30" s="214"/>
      <c r="NDW30" s="214"/>
      <c r="NDX30" s="214"/>
      <c r="NDY30" s="214"/>
      <c r="NDZ30" s="214"/>
      <c r="NEA30" s="214"/>
      <c r="NEB30" s="214"/>
      <c r="NEC30" s="214"/>
      <c r="NED30" s="214"/>
      <c r="NEE30" s="214"/>
      <c r="NEF30" s="214"/>
      <c r="NEG30" s="214"/>
      <c r="NEH30" s="214"/>
      <c r="NEI30" s="214"/>
      <c r="NEJ30" s="214"/>
      <c r="NEK30" s="214"/>
      <c r="NEL30" s="214"/>
      <c r="NEM30" s="214"/>
      <c r="NEN30" s="214"/>
      <c r="NEO30" s="214"/>
      <c r="NEP30" s="214"/>
      <c r="NEQ30" s="214"/>
      <c r="NER30" s="214"/>
      <c r="NES30" s="214"/>
      <c r="NET30" s="214"/>
      <c r="NEU30" s="214"/>
      <c r="NEV30" s="214"/>
      <c r="NEW30" s="214"/>
      <c r="NEX30" s="214"/>
      <c r="NEY30" s="214"/>
      <c r="NEZ30" s="214"/>
      <c r="NFA30" s="214"/>
      <c r="NFB30" s="214"/>
      <c r="NFC30" s="214"/>
      <c r="NFD30" s="214"/>
      <c r="NFE30" s="214"/>
      <c r="NFF30" s="214"/>
      <c r="NFG30" s="214"/>
      <c r="NFH30" s="214"/>
      <c r="NFI30" s="214"/>
      <c r="NFJ30" s="214"/>
      <c r="NFK30" s="214"/>
      <c r="NFL30" s="214"/>
      <c r="NFM30" s="214"/>
      <c r="NFN30" s="214"/>
      <c r="NFO30" s="214"/>
      <c r="NFP30" s="214"/>
      <c r="NFQ30" s="214"/>
      <c r="NFR30" s="214"/>
      <c r="NFS30" s="214"/>
      <c r="NFT30" s="214"/>
      <c r="NFU30" s="214"/>
      <c r="NFV30" s="214"/>
      <c r="NFW30" s="214"/>
      <c r="NFX30" s="214"/>
      <c r="NFY30" s="214"/>
      <c r="NFZ30" s="214"/>
      <c r="NGA30" s="214"/>
      <c r="NGB30" s="214"/>
      <c r="NGC30" s="214"/>
      <c r="NGD30" s="214"/>
      <c r="NGE30" s="214"/>
      <c r="NGF30" s="214"/>
      <c r="NGG30" s="214"/>
      <c r="NGH30" s="214"/>
      <c r="NGI30" s="214"/>
      <c r="NGJ30" s="214"/>
      <c r="NGK30" s="214"/>
      <c r="NGL30" s="214"/>
      <c r="NGM30" s="214"/>
      <c r="NGN30" s="214"/>
      <c r="NGO30" s="214"/>
      <c r="NGP30" s="214"/>
      <c r="NGQ30" s="214"/>
      <c r="NGR30" s="214"/>
      <c r="NGS30" s="214"/>
      <c r="NGT30" s="214"/>
      <c r="NGU30" s="214"/>
      <c r="NGV30" s="214"/>
      <c r="NGW30" s="214"/>
      <c r="NGX30" s="214"/>
      <c r="NGY30" s="214"/>
      <c r="NGZ30" s="214"/>
      <c r="NHA30" s="214"/>
      <c r="NHB30" s="214"/>
      <c r="NHC30" s="214"/>
      <c r="NHD30" s="214"/>
      <c r="NHE30" s="214"/>
      <c r="NHF30" s="214"/>
      <c r="NHG30" s="214"/>
      <c r="NHH30" s="214"/>
      <c r="NHI30" s="214"/>
      <c r="NHJ30" s="214"/>
      <c r="NHK30" s="214"/>
      <c r="NHL30" s="214"/>
      <c r="NHM30" s="214"/>
      <c r="NHN30" s="214"/>
      <c r="NHO30" s="214"/>
      <c r="NHP30" s="214"/>
      <c r="NHQ30" s="214"/>
      <c r="NHR30" s="214"/>
      <c r="NHS30" s="214"/>
      <c r="NHT30" s="214"/>
      <c r="NHU30" s="214"/>
      <c r="NHV30" s="214"/>
      <c r="NHW30" s="214"/>
      <c r="NHX30" s="214"/>
      <c r="NHY30" s="214"/>
      <c r="NHZ30" s="214"/>
      <c r="NIA30" s="214"/>
      <c r="NIB30" s="214"/>
      <c r="NIC30" s="214"/>
      <c r="NID30" s="214"/>
      <c r="NIE30" s="214"/>
      <c r="NIF30" s="214"/>
      <c r="NIG30" s="214"/>
      <c r="NIH30" s="214"/>
      <c r="NII30" s="214"/>
      <c r="NIJ30" s="214"/>
      <c r="NIK30" s="214"/>
      <c r="NIL30" s="214"/>
      <c r="NIM30" s="214"/>
      <c r="NIN30" s="214"/>
      <c r="NIO30" s="214"/>
      <c r="NIP30" s="214"/>
      <c r="NIQ30" s="214"/>
      <c r="NIR30" s="214"/>
      <c r="NIS30" s="214"/>
      <c r="NIT30" s="214"/>
      <c r="NIU30" s="214"/>
      <c r="NIV30" s="214"/>
      <c r="NIW30" s="214"/>
      <c r="NIX30" s="214"/>
      <c r="NIY30" s="214"/>
      <c r="NIZ30" s="214"/>
      <c r="NJA30" s="214"/>
      <c r="NJB30" s="214"/>
      <c r="NJC30" s="214"/>
      <c r="NJD30" s="214"/>
      <c r="NJE30" s="214"/>
      <c r="NJF30" s="214"/>
      <c r="NJG30" s="214"/>
      <c r="NJH30" s="214"/>
      <c r="NJI30" s="214"/>
      <c r="NJJ30" s="214"/>
      <c r="NJK30" s="214"/>
      <c r="NJL30" s="214"/>
      <c r="NJM30" s="214"/>
      <c r="NJN30" s="214"/>
      <c r="NJO30" s="214"/>
      <c r="NJP30" s="214"/>
      <c r="NJQ30" s="214"/>
      <c r="NJR30" s="214"/>
      <c r="NJS30" s="214"/>
      <c r="NJT30" s="214"/>
      <c r="NJU30" s="214"/>
      <c r="NJV30" s="214"/>
      <c r="NJW30" s="214"/>
      <c r="NJX30" s="214"/>
      <c r="NJY30" s="214"/>
      <c r="NJZ30" s="214"/>
      <c r="NKA30" s="214"/>
      <c r="NKB30" s="214"/>
      <c r="NKC30" s="214"/>
      <c r="NKD30" s="214"/>
      <c r="NKE30" s="214"/>
      <c r="NKF30" s="214"/>
      <c r="NKG30" s="214"/>
      <c r="NKH30" s="214"/>
      <c r="NKI30" s="214"/>
      <c r="NKJ30" s="214"/>
      <c r="NKK30" s="214"/>
      <c r="NKL30" s="214"/>
      <c r="NKM30" s="214"/>
      <c r="NKN30" s="214"/>
      <c r="NKO30" s="214"/>
      <c r="NKP30" s="214"/>
      <c r="NKQ30" s="214"/>
      <c r="NKR30" s="214"/>
      <c r="NKS30" s="214"/>
      <c r="NKT30" s="214"/>
      <c r="NKU30" s="214"/>
      <c r="NKV30" s="214"/>
      <c r="NKW30" s="214"/>
      <c r="NKX30" s="214"/>
      <c r="NKY30" s="214"/>
      <c r="NKZ30" s="214"/>
      <c r="NLA30" s="214"/>
      <c r="NLB30" s="214"/>
      <c r="NLC30" s="214"/>
      <c r="NLD30" s="214"/>
      <c r="NLE30" s="214"/>
      <c r="NLF30" s="214"/>
      <c r="NLG30" s="214"/>
      <c r="NLH30" s="214"/>
      <c r="NLI30" s="214"/>
      <c r="NLJ30" s="214"/>
      <c r="NLK30" s="214"/>
      <c r="NLL30" s="214"/>
      <c r="NLM30" s="214"/>
      <c r="NLN30" s="214"/>
      <c r="NLO30" s="214"/>
      <c r="NLP30" s="214"/>
      <c r="NLQ30" s="214"/>
      <c r="NLR30" s="214"/>
      <c r="NLS30" s="214"/>
      <c r="NLT30" s="214"/>
      <c r="NLU30" s="214"/>
      <c r="NLV30" s="214"/>
      <c r="NLW30" s="214"/>
      <c r="NLX30" s="214"/>
      <c r="NLY30" s="214"/>
      <c r="NLZ30" s="214"/>
      <c r="NMA30" s="214"/>
      <c r="NMB30" s="214"/>
      <c r="NMC30" s="214"/>
      <c r="NMD30" s="214"/>
      <c r="NME30" s="214"/>
      <c r="NMF30" s="214"/>
      <c r="NMG30" s="214"/>
      <c r="NMH30" s="214"/>
      <c r="NMI30" s="214"/>
      <c r="NMJ30" s="214"/>
      <c r="NMK30" s="214"/>
      <c r="NML30" s="214"/>
      <c r="NMM30" s="214"/>
      <c r="NMN30" s="214"/>
      <c r="NMO30" s="214"/>
      <c r="NMP30" s="214"/>
      <c r="NMQ30" s="214"/>
      <c r="NMR30" s="214"/>
      <c r="NMS30" s="214"/>
      <c r="NMT30" s="214"/>
      <c r="NMU30" s="214"/>
      <c r="NMV30" s="214"/>
      <c r="NMW30" s="214"/>
      <c r="NMX30" s="214"/>
      <c r="NMY30" s="214"/>
      <c r="NMZ30" s="214"/>
      <c r="NNA30" s="214"/>
      <c r="NNB30" s="214"/>
      <c r="NNC30" s="214"/>
      <c r="NND30" s="214"/>
      <c r="NNE30" s="214"/>
      <c r="NNF30" s="214"/>
      <c r="NNG30" s="214"/>
      <c r="NNH30" s="214"/>
      <c r="NNI30" s="214"/>
      <c r="NNJ30" s="214"/>
      <c r="NNK30" s="214"/>
      <c r="NNL30" s="214"/>
      <c r="NNM30" s="214"/>
      <c r="NNN30" s="214"/>
      <c r="NNO30" s="214"/>
      <c r="NNP30" s="214"/>
      <c r="NNQ30" s="214"/>
      <c r="NNR30" s="214"/>
      <c r="NNS30" s="214"/>
      <c r="NNT30" s="214"/>
      <c r="NNU30" s="214"/>
      <c r="NNV30" s="214"/>
      <c r="NNW30" s="214"/>
      <c r="NNX30" s="214"/>
      <c r="NNY30" s="214"/>
      <c r="NNZ30" s="214"/>
      <c r="NOA30" s="214"/>
      <c r="NOB30" s="214"/>
      <c r="NOC30" s="214"/>
      <c r="NOD30" s="214"/>
      <c r="NOE30" s="214"/>
      <c r="NOF30" s="214"/>
      <c r="NOG30" s="214"/>
      <c r="NOH30" s="214"/>
      <c r="NOI30" s="214"/>
      <c r="NOJ30" s="214"/>
      <c r="NOK30" s="214"/>
      <c r="NOL30" s="214"/>
      <c r="NOM30" s="214"/>
      <c r="NON30" s="214"/>
      <c r="NOO30" s="214"/>
      <c r="NOP30" s="214"/>
      <c r="NOQ30" s="214"/>
      <c r="NOR30" s="214"/>
      <c r="NOS30" s="214"/>
      <c r="NOT30" s="214"/>
      <c r="NOU30" s="214"/>
      <c r="NOV30" s="214"/>
      <c r="NOW30" s="214"/>
      <c r="NOX30" s="214"/>
      <c r="NOY30" s="214"/>
      <c r="NOZ30" s="214"/>
      <c r="NPA30" s="214"/>
      <c r="NPB30" s="214"/>
      <c r="NPC30" s="214"/>
      <c r="NPD30" s="214"/>
      <c r="NPE30" s="214"/>
      <c r="NPF30" s="214"/>
      <c r="NPG30" s="214"/>
      <c r="NPH30" s="214"/>
      <c r="NPI30" s="214"/>
      <c r="NPJ30" s="214"/>
      <c r="NPK30" s="214"/>
      <c r="NPL30" s="214"/>
      <c r="NPM30" s="214"/>
      <c r="NPN30" s="214"/>
      <c r="NPO30" s="214"/>
      <c r="NPP30" s="214"/>
      <c r="NPQ30" s="214"/>
      <c r="NPR30" s="214"/>
      <c r="NPS30" s="214"/>
      <c r="NPT30" s="214"/>
      <c r="NPU30" s="214"/>
      <c r="NPV30" s="214"/>
      <c r="NPW30" s="214"/>
      <c r="NPX30" s="214"/>
      <c r="NPY30" s="214"/>
      <c r="NPZ30" s="214"/>
      <c r="NQA30" s="214"/>
      <c r="NQB30" s="214"/>
      <c r="NQC30" s="214"/>
      <c r="NQD30" s="214"/>
      <c r="NQE30" s="214"/>
      <c r="NQF30" s="214"/>
      <c r="NQG30" s="214"/>
      <c r="NQH30" s="214"/>
      <c r="NQI30" s="214"/>
      <c r="NQJ30" s="214"/>
      <c r="NQK30" s="214"/>
      <c r="NQL30" s="214"/>
      <c r="NQM30" s="214"/>
      <c r="NQN30" s="214"/>
      <c r="NQO30" s="214"/>
      <c r="NQP30" s="214"/>
      <c r="NQQ30" s="214"/>
      <c r="NQR30" s="214"/>
      <c r="NQS30" s="214"/>
      <c r="NQT30" s="214"/>
      <c r="NQU30" s="214"/>
      <c r="NQV30" s="214"/>
      <c r="NQW30" s="214"/>
      <c r="NQX30" s="214"/>
      <c r="NQY30" s="214"/>
      <c r="NQZ30" s="214"/>
      <c r="NRA30" s="214"/>
      <c r="NRB30" s="214"/>
      <c r="NRC30" s="214"/>
      <c r="NRD30" s="214"/>
      <c r="NRE30" s="214"/>
      <c r="NRF30" s="214"/>
      <c r="NRG30" s="214"/>
      <c r="NRH30" s="214"/>
      <c r="NRI30" s="214"/>
      <c r="NRJ30" s="214"/>
      <c r="NRK30" s="214"/>
      <c r="NRL30" s="214"/>
      <c r="NRM30" s="214"/>
      <c r="NRN30" s="214"/>
      <c r="NRO30" s="214"/>
      <c r="NRP30" s="214"/>
      <c r="NRQ30" s="214"/>
      <c r="NRR30" s="214"/>
      <c r="NRS30" s="214"/>
      <c r="NRT30" s="214"/>
      <c r="NRU30" s="214"/>
      <c r="NRV30" s="214"/>
      <c r="NRW30" s="214"/>
      <c r="NRX30" s="214"/>
      <c r="NRY30" s="214"/>
      <c r="NRZ30" s="214"/>
      <c r="NSA30" s="214"/>
      <c r="NSB30" s="214"/>
      <c r="NSC30" s="214"/>
      <c r="NSD30" s="214"/>
      <c r="NSE30" s="214"/>
      <c r="NSF30" s="214"/>
      <c r="NSG30" s="214"/>
      <c r="NSH30" s="214"/>
      <c r="NSI30" s="214"/>
      <c r="NSJ30" s="214"/>
      <c r="NSK30" s="214"/>
      <c r="NSL30" s="214"/>
      <c r="NSM30" s="214"/>
      <c r="NSN30" s="214"/>
      <c r="NSO30" s="214"/>
      <c r="NSP30" s="214"/>
      <c r="NSQ30" s="214"/>
      <c r="NSR30" s="214"/>
      <c r="NSS30" s="214"/>
      <c r="NST30" s="214"/>
      <c r="NSU30" s="214"/>
      <c r="NSV30" s="214"/>
      <c r="NSW30" s="214"/>
      <c r="NSX30" s="214"/>
      <c r="NSY30" s="214"/>
      <c r="NSZ30" s="214"/>
      <c r="NTA30" s="214"/>
      <c r="NTB30" s="214"/>
      <c r="NTC30" s="214"/>
      <c r="NTD30" s="214"/>
      <c r="NTE30" s="214"/>
      <c r="NTF30" s="214"/>
      <c r="NTG30" s="214"/>
      <c r="NTH30" s="214"/>
      <c r="NTI30" s="214"/>
      <c r="NTJ30" s="214"/>
      <c r="NTK30" s="214"/>
      <c r="NTL30" s="214"/>
      <c r="NTM30" s="214"/>
      <c r="NTN30" s="214"/>
      <c r="NTO30" s="214"/>
      <c r="NTP30" s="214"/>
      <c r="NTQ30" s="214"/>
      <c r="NTR30" s="214"/>
      <c r="NTS30" s="214"/>
      <c r="NTT30" s="214"/>
      <c r="NTU30" s="214"/>
      <c r="NTV30" s="214"/>
      <c r="NTW30" s="214"/>
      <c r="NTX30" s="214"/>
      <c r="NTY30" s="214"/>
      <c r="NTZ30" s="214"/>
      <c r="NUA30" s="214"/>
      <c r="NUB30" s="214"/>
      <c r="NUC30" s="214"/>
      <c r="NUD30" s="214"/>
      <c r="NUE30" s="214"/>
      <c r="NUF30" s="214"/>
      <c r="NUG30" s="214"/>
      <c r="NUH30" s="214"/>
      <c r="NUI30" s="214"/>
      <c r="NUJ30" s="214"/>
      <c r="NUK30" s="214"/>
      <c r="NUL30" s="214"/>
      <c r="NUM30" s="214"/>
      <c r="NUN30" s="214"/>
      <c r="NUO30" s="214"/>
      <c r="NUP30" s="214"/>
      <c r="NUQ30" s="214"/>
      <c r="NUR30" s="214"/>
      <c r="NUS30" s="214"/>
      <c r="NUT30" s="214"/>
      <c r="NUU30" s="214"/>
      <c r="NUV30" s="214"/>
      <c r="NUW30" s="214"/>
      <c r="NUX30" s="214"/>
      <c r="NUY30" s="214"/>
      <c r="NUZ30" s="214"/>
      <c r="NVA30" s="214"/>
      <c r="NVB30" s="214"/>
      <c r="NVC30" s="214"/>
      <c r="NVD30" s="214"/>
      <c r="NVE30" s="214"/>
      <c r="NVF30" s="214"/>
      <c r="NVG30" s="214"/>
      <c r="NVH30" s="214"/>
      <c r="NVI30" s="214"/>
      <c r="NVJ30" s="214"/>
      <c r="NVK30" s="214"/>
      <c r="NVL30" s="214"/>
      <c r="NVM30" s="214"/>
      <c r="NVN30" s="214"/>
      <c r="NVO30" s="214"/>
      <c r="NVP30" s="214"/>
      <c r="NVQ30" s="214"/>
      <c r="NVR30" s="214"/>
      <c r="NVS30" s="214"/>
      <c r="NVT30" s="214"/>
      <c r="NVU30" s="214"/>
      <c r="NVV30" s="214"/>
      <c r="NVW30" s="214"/>
      <c r="NVX30" s="214"/>
      <c r="NVY30" s="214"/>
      <c r="NVZ30" s="214"/>
      <c r="NWA30" s="214"/>
      <c r="NWB30" s="214"/>
      <c r="NWC30" s="214"/>
      <c r="NWD30" s="214"/>
      <c r="NWE30" s="214"/>
      <c r="NWF30" s="214"/>
      <c r="NWG30" s="214"/>
      <c r="NWH30" s="214"/>
      <c r="NWI30" s="214"/>
      <c r="NWJ30" s="214"/>
      <c r="NWK30" s="214"/>
      <c r="NWL30" s="214"/>
      <c r="NWM30" s="214"/>
      <c r="NWN30" s="214"/>
      <c r="NWO30" s="214"/>
      <c r="NWP30" s="214"/>
      <c r="NWQ30" s="214"/>
      <c r="NWR30" s="214"/>
      <c r="NWS30" s="214"/>
      <c r="NWT30" s="214"/>
      <c r="NWU30" s="214"/>
      <c r="NWV30" s="214"/>
      <c r="NWW30" s="214"/>
      <c r="NWX30" s="214"/>
      <c r="NWY30" s="214"/>
      <c r="NWZ30" s="214"/>
      <c r="NXA30" s="214"/>
      <c r="NXB30" s="214"/>
      <c r="NXC30" s="214"/>
      <c r="NXD30" s="214"/>
      <c r="NXE30" s="214"/>
      <c r="NXF30" s="214"/>
      <c r="NXG30" s="214"/>
      <c r="NXH30" s="214"/>
      <c r="NXI30" s="214"/>
      <c r="NXJ30" s="214"/>
      <c r="NXK30" s="214"/>
      <c r="NXL30" s="214"/>
      <c r="NXM30" s="214"/>
      <c r="NXN30" s="214"/>
      <c r="NXO30" s="214"/>
      <c r="NXP30" s="214"/>
      <c r="NXQ30" s="214"/>
      <c r="NXR30" s="214"/>
      <c r="NXS30" s="214"/>
      <c r="NXT30" s="214"/>
      <c r="NXU30" s="214"/>
      <c r="NXV30" s="214"/>
      <c r="NXW30" s="214"/>
      <c r="NXX30" s="214"/>
      <c r="NXY30" s="214"/>
      <c r="NXZ30" s="214"/>
      <c r="NYA30" s="214"/>
      <c r="NYB30" s="214"/>
      <c r="NYC30" s="214"/>
      <c r="NYD30" s="214"/>
      <c r="NYE30" s="214"/>
      <c r="NYF30" s="214"/>
      <c r="NYG30" s="214"/>
      <c r="NYH30" s="214"/>
      <c r="NYI30" s="214"/>
      <c r="NYJ30" s="214"/>
      <c r="NYK30" s="214"/>
      <c r="NYL30" s="214"/>
      <c r="NYM30" s="214"/>
      <c r="NYN30" s="214"/>
      <c r="NYO30" s="214"/>
      <c r="NYP30" s="214"/>
      <c r="NYQ30" s="214"/>
      <c r="NYR30" s="214"/>
      <c r="NYS30" s="214"/>
      <c r="NYT30" s="214"/>
      <c r="NYU30" s="214"/>
      <c r="NYV30" s="214"/>
      <c r="NYW30" s="214"/>
      <c r="NYX30" s="214"/>
      <c r="NYY30" s="214"/>
      <c r="NYZ30" s="214"/>
      <c r="NZA30" s="214"/>
      <c r="NZB30" s="214"/>
      <c r="NZC30" s="214"/>
      <c r="NZD30" s="214"/>
      <c r="NZE30" s="214"/>
      <c r="NZF30" s="214"/>
      <c r="NZG30" s="214"/>
      <c r="NZH30" s="214"/>
      <c r="NZI30" s="214"/>
      <c r="NZJ30" s="214"/>
      <c r="NZK30" s="214"/>
      <c r="NZL30" s="214"/>
      <c r="NZM30" s="214"/>
      <c r="NZN30" s="214"/>
      <c r="NZO30" s="214"/>
      <c r="NZP30" s="214"/>
      <c r="NZQ30" s="214"/>
      <c r="NZR30" s="214"/>
      <c r="NZS30" s="214"/>
      <c r="NZT30" s="214"/>
      <c r="NZU30" s="214"/>
      <c r="NZV30" s="214"/>
      <c r="NZW30" s="214"/>
      <c r="NZX30" s="214"/>
      <c r="NZY30" s="214"/>
      <c r="NZZ30" s="214"/>
      <c r="OAA30" s="214"/>
      <c r="OAB30" s="214"/>
      <c r="OAC30" s="214"/>
      <c r="OAD30" s="214"/>
      <c r="OAE30" s="214"/>
      <c r="OAF30" s="214"/>
      <c r="OAG30" s="214"/>
      <c r="OAH30" s="214"/>
      <c r="OAI30" s="214"/>
      <c r="OAJ30" s="214"/>
      <c r="OAK30" s="214"/>
      <c r="OAL30" s="214"/>
      <c r="OAM30" s="214"/>
      <c r="OAN30" s="214"/>
      <c r="OAO30" s="214"/>
      <c r="OAP30" s="214"/>
      <c r="OAQ30" s="214"/>
      <c r="OAR30" s="214"/>
      <c r="OAS30" s="214"/>
      <c r="OAT30" s="214"/>
      <c r="OAU30" s="214"/>
      <c r="OAV30" s="214"/>
      <c r="OAW30" s="214"/>
      <c r="OAX30" s="214"/>
      <c r="OAY30" s="214"/>
      <c r="OAZ30" s="214"/>
      <c r="OBA30" s="214"/>
      <c r="OBB30" s="214"/>
      <c r="OBC30" s="214"/>
      <c r="OBD30" s="214"/>
      <c r="OBE30" s="214"/>
      <c r="OBF30" s="214"/>
      <c r="OBG30" s="214"/>
      <c r="OBH30" s="214"/>
      <c r="OBI30" s="214"/>
      <c r="OBJ30" s="214"/>
      <c r="OBK30" s="214"/>
      <c r="OBL30" s="214"/>
      <c r="OBM30" s="214"/>
      <c r="OBN30" s="214"/>
      <c r="OBO30" s="214"/>
      <c r="OBP30" s="214"/>
      <c r="OBQ30" s="214"/>
      <c r="OBR30" s="214"/>
      <c r="OBS30" s="214"/>
      <c r="OBT30" s="214"/>
      <c r="OBU30" s="214"/>
      <c r="OBV30" s="214"/>
      <c r="OBW30" s="214"/>
      <c r="OBX30" s="214"/>
      <c r="OBY30" s="214"/>
      <c r="OBZ30" s="214"/>
      <c r="OCA30" s="214"/>
      <c r="OCB30" s="214"/>
      <c r="OCC30" s="214"/>
      <c r="OCD30" s="214"/>
      <c r="OCE30" s="214"/>
      <c r="OCF30" s="214"/>
      <c r="OCG30" s="214"/>
      <c r="OCH30" s="214"/>
      <c r="OCI30" s="214"/>
      <c r="OCJ30" s="214"/>
      <c r="OCK30" s="214"/>
      <c r="OCL30" s="214"/>
      <c r="OCM30" s="214"/>
      <c r="OCN30" s="214"/>
      <c r="OCO30" s="214"/>
      <c r="OCP30" s="214"/>
      <c r="OCQ30" s="214"/>
      <c r="OCR30" s="214"/>
      <c r="OCS30" s="214"/>
      <c r="OCT30" s="214"/>
      <c r="OCU30" s="214"/>
      <c r="OCV30" s="214"/>
      <c r="OCW30" s="214"/>
      <c r="OCX30" s="214"/>
      <c r="OCY30" s="214"/>
      <c r="OCZ30" s="214"/>
      <c r="ODA30" s="214"/>
      <c r="ODB30" s="214"/>
      <c r="ODC30" s="214"/>
      <c r="ODD30" s="214"/>
      <c r="ODE30" s="214"/>
      <c r="ODF30" s="214"/>
      <c r="ODG30" s="214"/>
      <c r="ODH30" s="214"/>
      <c r="ODI30" s="214"/>
      <c r="ODJ30" s="214"/>
      <c r="ODK30" s="214"/>
      <c r="ODL30" s="214"/>
      <c r="ODM30" s="214"/>
      <c r="ODN30" s="214"/>
      <c r="ODO30" s="214"/>
      <c r="ODP30" s="214"/>
      <c r="ODQ30" s="214"/>
      <c r="ODR30" s="214"/>
      <c r="ODS30" s="214"/>
      <c r="ODT30" s="214"/>
      <c r="ODU30" s="214"/>
      <c r="ODV30" s="214"/>
      <c r="ODW30" s="214"/>
      <c r="ODX30" s="214"/>
      <c r="ODY30" s="214"/>
      <c r="ODZ30" s="214"/>
      <c r="OEA30" s="214"/>
      <c r="OEB30" s="214"/>
      <c r="OEC30" s="214"/>
      <c r="OED30" s="214"/>
      <c r="OEE30" s="214"/>
      <c r="OEF30" s="214"/>
      <c r="OEG30" s="214"/>
      <c r="OEH30" s="214"/>
      <c r="OEI30" s="214"/>
      <c r="OEJ30" s="214"/>
      <c r="OEK30" s="214"/>
      <c r="OEL30" s="214"/>
      <c r="OEM30" s="214"/>
      <c r="OEN30" s="214"/>
      <c r="OEO30" s="214"/>
      <c r="OEP30" s="214"/>
      <c r="OEQ30" s="214"/>
      <c r="OER30" s="214"/>
      <c r="OES30" s="214"/>
      <c r="OET30" s="214"/>
      <c r="OEU30" s="214"/>
      <c r="OEV30" s="214"/>
      <c r="OEW30" s="214"/>
      <c r="OEX30" s="214"/>
      <c r="OEY30" s="214"/>
      <c r="OEZ30" s="214"/>
      <c r="OFA30" s="214"/>
      <c r="OFB30" s="214"/>
      <c r="OFC30" s="214"/>
      <c r="OFD30" s="214"/>
      <c r="OFE30" s="214"/>
      <c r="OFF30" s="214"/>
      <c r="OFG30" s="214"/>
      <c r="OFH30" s="214"/>
      <c r="OFI30" s="214"/>
      <c r="OFJ30" s="214"/>
      <c r="OFK30" s="214"/>
      <c r="OFL30" s="214"/>
      <c r="OFM30" s="214"/>
      <c r="OFN30" s="214"/>
      <c r="OFO30" s="214"/>
      <c r="OFP30" s="214"/>
      <c r="OFQ30" s="214"/>
      <c r="OFR30" s="214"/>
      <c r="OFS30" s="214"/>
      <c r="OFT30" s="214"/>
      <c r="OFU30" s="214"/>
      <c r="OFV30" s="214"/>
      <c r="OFW30" s="214"/>
      <c r="OFX30" s="214"/>
      <c r="OFY30" s="214"/>
      <c r="OFZ30" s="214"/>
      <c r="OGA30" s="214"/>
      <c r="OGB30" s="214"/>
      <c r="OGC30" s="214"/>
      <c r="OGD30" s="214"/>
      <c r="OGE30" s="214"/>
      <c r="OGF30" s="214"/>
      <c r="OGG30" s="214"/>
      <c r="OGH30" s="214"/>
      <c r="OGI30" s="214"/>
      <c r="OGJ30" s="214"/>
      <c r="OGK30" s="214"/>
      <c r="OGL30" s="214"/>
      <c r="OGM30" s="214"/>
      <c r="OGN30" s="214"/>
      <c r="OGO30" s="214"/>
      <c r="OGP30" s="214"/>
      <c r="OGQ30" s="214"/>
      <c r="OGR30" s="214"/>
      <c r="OGS30" s="214"/>
      <c r="OGT30" s="214"/>
      <c r="OGU30" s="214"/>
      <c r="OGV30" s="214"/>
      <c r="OGW30" s="214"/>
      <c r="OGX30" s="214"/>
      <c r="OGY30" s="214"/>
      <c r="OGZ30" s="214"/>
      <c r="OHA30" s="214"/>
      <c r="OHB30" s="214"/>
      <c r="OHC30" s="214"/>
      <c r="OHD30" s="214"/>
      <c r="OHE30" s="214"/>
      <c r="OHF30" s="214"/>
      <c r="OHG30" s="214"/>
      <c r="OHH30" s="214"/>
      <c r="OHI30" s="214"/>
      <c r="OHJ30" s="214"/>
      <c r="OHK30" s="214"/>
      <c r="OHL30" s="214"/>
      <c r="OHM30" s="214"/>
      <c r="OHN30" s="214"/>
      <c r="OHO30" s="214"/>
      <c r="OHP30" s="214"/>
      <c r="OHQ30" s="214"/>
      <c r="OHR30" s="214"/>
      <c r="OHS30" s="214"/>
      <c r="OHT30" s="214"/>
      <c r="OHU30" s="214"/>
      <c r="OHV30" s="214"/>
      <c r="OHW30" s="214"/>
      <c r="OHX30" s="214"/>
      <c r="OHY30" s="214"/>
      <c r="OHZ30" s="214"/>
      <c r="OIA30" s="214"/>
      <c r="OIB30" s="214"/>
      <c r="OIC30" s="214"/>
      <c r="OID30" s="214"/>
      <c r="OIE30" s="214"/>
      <c r="OIF30" s="214"/>
      <c r="OIG30" s="214"/>
      <c r="OIH30" s="214"/>
      <c r="OII30" s="214"/>
      <c r="OIJ30" s="214"/>
      <c r="OIK30" s="214"/>
      <c r="OIL30" s="214"/>
      <c r="OIM30" s="214"/>
      <c r="OIN30" s="214"/>
      <c r="OIO30" s="214"/>
      <c r="OIP30" s="214"/>
      <c r="OIQ30" s="214"/>
      <c r="OIR30" s="214"/>
      <c r="OIS30" s="214"/>
      <c r="OIT30" s="214"/>
      <c r="OIU30" s="214"/>
      <c r="OIV30" s="214"/>
      <c r="OIW30" s="214"/>
      <c r="OIX30" s="214"/>
      <c r="OIY30" s="214"/>
      <c r="OIZ30" s="214"/>
      <c r="OJA30" s="214"/>
      <c r="OJB30" s="214"/>
      <c r="OJC30" s="214"/>
      <c r="OJD30" s="214"/>
      <c r="OJE30" s="214"/>
      <c r="OJF30" s="214"/>
      <c r="OJG30" s="214"/>
      <c r="OJH30" s="214"/>
      <c r="OJI30" s="214"/>
      <c r="OJJ30" s="214"/>
      <c r="OJK30" s="214"/>
      <c r="OJL30" s="214"/>
      <c r="OJM30" s="214"/>
      <c r="OJN30" s="214"/>
      <c r="OJO30" s="214"/>
      <c r="OJP30" s="214"/>
      <c r="OJQ30" s="214"/>
      <c r="OJR30" s="214"/>
      <c r="OJS30" s="214"/>
      <c r="OJT30" s="214"/>
      <c r="OJU30" s="214"/>
      <c r="OJV30" s="214"/>
      <c r="OJW30" s="214"/>
      <c r="OJX30" s="214"/>
      <c r="OJY30" s="214"/>
      <c r="OJZ30" s="214"/>
      <c r="OKA30" s="214"/>
      <c r="OKB30" s="214"/>
      <c r="OKC30" s="214"/>
      <c r="OKD30" s="214"/>
      <c r="OKE30" s="214"/>
      <c r="OKF30" s="214"/>
      <c r="OKG30" s="214"/>
      <c r="OKH30" s="214"/>
      <c r="OKI30" s="214"/>
      <c r="OKJ30" s="214"/>
      <c r="OKK30" s="214"/>
      <c r="OKL30" s="214"/>
      <c r="OKM30" s="214"/>
      <c r="OKN30" s="214"/>
      <c r="OKO30" s="214"/>
      <c r="OKP30" s="214"/>
      <c r="OKQ30" s="214"/>
      <c r="OKR30" s="214"/>
      <c r="OKS30" s="214"/>
      <c r="OKT30" s="214"/>
      <c r="OKU30" s="214"/>
      <c r="OKV30" s="214"/>
      <c r="OKW30" s="214"/>
      <c r="OKX30" s="214"/>
      <c r="OKY30" s="214"/>
      <c r="OKZ30" s="214"/>
      <c r="OLA30" s="214"/>
      <c r="OLB30" s="214"/>
      <c r="OLC30" s="214"/>
      <c r="OLD30" s="214"/>
      <c r="OLE30" s="214"/>
      <c r="OLF30" s="214"/>
      <c r="OLG30" s="214"/>
      <c r="OLH30" s="214"/>
      <c r="OLI30" s="214"/>
      <c r="OLJ30" s="214"/>
      <c r="OLK30" s="214"/>
      <c r="OLL30" s="214"/>
      <c r="OLM30" s="214"/>
      <c r="OLN30" s="214"/>
      <c r="OLO30" s="214"/>
      <c r="OLP30" s="214"/>
      <c r="OLQ30" s="214"/>
      <c r="OLR30" s="214"/>
      <c r="OLS30" s="214"/>
      <c r="OLT30" s="214"/>
      <c r="OLU30" s="214"/>
      <c r="OLV30" s="214"/>
      <c r="OLW30" s="214"/>
      <c r="OLX30" s="214"/>
      <c r="OLY30" s="214"/>
      <c r="OLZ30" s="214"/>
      <c r="OMA30" s="214"/>
      <c r="OMB30" s="214"/>
      <c r="OMC30" s="214"/>
      <c r="OMD30" s="214"/>
      <c r="OME30" s="214"/>
      <c r="OMF30" s="214"/>
      <c r="OMG30" s="214"/>
      <c r="OMH30" s="214"/>
      <c r="OMI30" s="214"/>
      <c r="OMJ30" s="214"/>
      <c r="OMK30" s="214"/>
      <c r="OML30" s="214"/>
      <c r="OMM30" s="214"/>
      <c r="OMN30" s="214"/>
      <c r="OMO30" s="214"/>
      <c r="OMP30" s="214"/>
      <c r="OMQ30" s="214"/>
      <c r="OMR30" s="214"/>
      <c r="OMS30" s="214"/>
      <c r="OMT30" s="214"/>
      <c r="OMU30" s="214"/>
      <c r="OMV30" s="214"/>
      <c r="OMW30" s="214"/>
      <c r="OMX30" s="214"/>
      <c r="OMY30" s="214"/>
      <c r="OMZ30" s="214"/>
      <c r="ONA30" s="214"/>
      <c r="ONB30" s="214"/>
      <c r="ONC30" s="214"/>
      <c r="OND30" s="214"/>
      <c r="ONE30" s="214"/>
      <c r="ONF30" s="214"/>
      <c r="ONG30" s="214"/>
      <c r="ONH30" s="214"/>
      <c r="ONI30" s="214"/>
      <c r="ONJ30" s="214"/>
      <c r="ONK30" s="214"/>
      <c r="ONL30" s="214"/>
      <c r="ONM30" s="214"/>
      <c r="ONN30" s="214"/>
      <c r="ONO30" s="214"/>
      <c r="ONP30" s="214"/>
      <c r="ONQ30" s="214"/>
      <c r="ONR30" s="214"/>
      <c r="ONS30" s="214"/>
      <c r="ONT30" s="214"/>
      <c r="ONU30" s="214"/>
      <c r="ONV30" s="214"/>
      <c r="ONW30" s="214"/>
      <c r="ONX30" s="214"/>
      <c r="ONY30" s="214"/>
      <c r="ONZ30" s="214"/>
      <c r="OOA30" s="214"/>
      <c r="OOB30" s="214"/>
      <c r="OOC30" s="214"/>
      <c r="OOD30" s="214"/>
      <c r="OOE30" s="214"/>
      <c r="OOF30" s="214"/>
      <c r="OOG30" s="214"/>
      <c r="OOH30" s="214"/>
      <c r="OOI30" s="214"/>
      <c r="OOJ30" s="214"/>
      <c r="OOK30" s="214"/>
      <c r="OOL30" s="214"/>
      <c r="OOM30" s="214"/>
      <c r="OON30" s="214"/>
      <c r="OOO30" s="214"/>
      <c r="OOP30" s="214"/>
      <c r="OOQ30" s="214"/>
      <c r="OOR30" s="214"/>
      <c r="OOS30" s="214"/>
      <c r="OOT30" s="214"/>
      <c r="OOU30" s="214"/>
      <c r="OOV30" s="214"/>
      <c r="OOW30" s="214"/>
      <c r="OOX30" s="214"/>
      <c r="OOY30" s="214"/>
      <c r="OOZ30" s="214"/>
      <c r="OPA30" s="214"/>
      <c r="OPB30" s="214"/>
      <c r="OPC30" s="214"/>
      <c r="OPD30" s="214"/>
      <c r="OPE30" s="214"/>
      <c r="OPF30" s="214"/>
      <c r="OPG30" s="214"/>
      <c r="OPH30" s="214"/>
      <c r="OPI30" s="214"/>
      <c r="OPJ30" s="214"/>
      <c r="OPK30" s="214"/>
      <c r="OPL30" s="214"/>
      <c r="OPM30" s="214"/>
      <c r="OPN30" s="214"/>
      <c r="OPO30" s="214"/>
      <c r="OPP30" s="214"/>
      <c r="OPQ30" s="214"/>
      <c r="OPR30" s="214"/>
      <c r="OPS30" s="214"/>
      <c r="OPT30" s="214"/>
      <c r="OPU30" s="214"/>
      <c r="OPV30" s="214"/>
      <c r="OPW30" s="214"/>
      <c r="OPX30" s="214"/>
      <c r="OPY30" s="214"/>
      <c r="OPZ30" s="214"/>
      <c r="OQA30" s="214"/>
      <c r="OQB30" s="214"/>
      <c r="OQC30" s="214"/>
      <c r="OQD30" s="214"/>
      <c r="OQE30" s="214"/>
      <c r="OQF30" s="214"/>
      <c r="OQG30" s="214"/>
      <c r="OQH30" s="214"/>
      <c r="OQI30" s="214"/>
      <c r="OQJ30" s="214"/>
      <c r="OQK30" s="214"/>
      <c r="OQL30" s="214"/>
      <c r="OQM30" s="214"/>
      <c r="OQN30" s="214"/>
      <c r="OQO30" s="214"/>
      <c r="OQP30" s="214"/>
      <c r="OQQ30" s="214"/>
      <c r="OQR30" s="214"/>
      <c r="OQS30" s="214"/>
      <c r="OQT30" s="214"/>
      <c r="OQU30" s="214"/>
      <c r="OQV30" s="214"/>
      <c r="OQW30" s="214"/>
      <c r="OQX30" s="214"/>
      <c r="OQY30" s="214"/>
      <c r="OQZ30" s="214"/>
      <c r="ORA30" s="214"/>
      <c r="ORB30" s="214"/>
      <c r="ORC30" s="214"/>
      <c r="ORD30" s="214"/>
      <c r="ORE30" s="214"/>
      <c r="ORF30" s="214"/>
      <c r="ORG30" s="214"/>
      <c r="ORH30" s="214"/>
      <c r="ORI30" s="214"/>
      <c r="ORJ30" s="214"/>
      <c r="ORK30" s="214"/>
      <c r="ORL30" s="214"/>
      <c r="ORM30" s="214"/>
      <c r="ORN30" s="214"/>
      <c r="ORO30" s="214"/>
      <c r="ORP30" s="214"/>
      <c r="ORQ30" s="214"/>
      <c r="ORR30" s="214"/>
      <c r="ORS30" s="214"/>
      <c r="ORT30" s="214"/>
      <c r="ORU30" s="214"/>
      <c r="ORV30" s="214"/>
      <c r="ORW30" s="214"/>
      <c r="ORX30" s="214"/>
      <c r="ORY30" s="214"/>
      <c r="ORZ30" s="214"/>
      <c r="OSA30" s="214"/>
      <c r="OSB30" s="214"/>
      <c r="OSC30" s="214"/>
      <c r="OSD30" s="214"/>
      <c r="OSE30" s="214"/>
      <c r="OSF30" s="214"/>
      <c r="OSG30" s="214"/>
      <c r="OSH30" s="214"/>
      <c r="OSI30" s="214"/>
      <c r="OSJ30" s="214"/>
      <c r="OSK30" s="214"/>
      <c r="OSL30" s="214"/>
      <c r="OSM30" s="214"/>
      <c r="OSN30" s="214"/>
      <c r="OSO30" s="214"/>
      <c r="OSP30" s="214"/>
      <c r="OSQ30" s="214"/>
      <c r="OSR30" s="214"/>
      <c r="OSS30" s="214"/>
      <c r="OST30" s="214"/>
      <c r="OSU30" s="214"/>
      <c r="OSV30" s="214"/>
      <c r="OSW30" s="214"/>
      <c r="OSX30" s="214"/>
      <c r="OSY30" s="214"/>
      <c r="OSZ30" s="214"/>
      <c r="OTA30" s="214"/>
      <c r="OTB30" s="214"/>
      <c r="OTC30" s="214"/>
      <c r="OTD30" s="214"/>
      <c r="OTE30" s="214"/>
      <c r="OTF30" s="214"/>
      <c r="OTG30" s="214"/>
      <c r="OTH30" s="214"/>
      <c r="OTI30" s="214"/>
      <c r="OTJ30" s="214"/>
      <c r="OTK30" s="214"/>
      <c r="OTL30" s="214"/>
      <c r="OTM30" s="214"/>
      <c r="OTN30" s="214"/>
      <c r="OTO30" s="214"/>
      <c r="OTP30" s="214"/>
      <c r="OTQ30" s="214"/>
      <c r="OTR30" s="214"/>
      <c r="OTS30" s="214"/>
      <c r="OTT30" s="214"/>
      <c r="OTU30" s="214"/>
      <c r="OTV30" s="214"/>
      <c r="OTW30" s="214"/>
      <c r="OTX30" s="214"/>
      <c r="OTY30" s="214"/>
      <c r="OTZ30" s="214"/>
      <c r="OUA30" s="214"/>
      <c r="OUB30" s="214"/>
      <c r="OUC30" s="214"/>
      <c r="OUD30" s="214"/>
      <c r="OUE30" s="214"/>
      <c r="OUF30" s="214"/>
      <c r="OUG30" s="214"/>
      <c r="OUH30" s="214"/>
      <c r="OUI30" s="214"/>
      <c r="OUJ30" s="214"/>
      <c r="OUK30" s="214"/>
      <c r="OUL30" s="214"/>
      <c r="OUM30" s="214"/>
      <c r="OUN30" s="214"/>
      <c r="OUO30" s="214"/>
      <c r="OUP30" s="214"/>
      <c r="OUQ30" s="214"/>
      <c r="OUR30" s="214"/>
      <c r="OUS30" s="214"/>
      <c r="OUT30" s="214"/>
      <c r="OUU30" s="214"/>
      <c r="OUV30" s="214"/>
      <c r="OUW30" s="214"/>
      <c r="OUX30" s="214"/>
      <c r="OUY30" s="214"/>
      <c r="OUZ30" s="214"/>
      <c r="OVA30" s="214"/>
      <c r="OVB30" s="214"/>
      <c r="OVC30" s="214"/>
      <c r="OVD30" s="214"/>
      <c r="OVE30" s="214"/>
      <c r="OVF30" s="214"/>
      <c r="OVG30" s="214"/>
      <c r="OVH30" s="214"/>
      <c r="OVI30" s="214"/>
      <c r="OVJ30" s="214"/>
      <c r="OVK30" s="214"/>
      <c r="OVL30" s="214"/>
      <c r="OVM30" s="214"/>
      <c r="OVN30" s="214"/>
      <c r="OVO30" s="214"/>
      <c r="OVP30" s="214"/>
      <c r="OVQ30" s="214"/>
      <c r="OVR30" s="214"/>
      <c r="OVS30" s="214"/>
      <c r="OVT30" s="214"/>
      <c r="OVU30" s="214"/>
      <c r="OVV30" s="214"/>
      <c r="OVW30" s="214"/>
      <c r="OVX30" s="214"/>
      <c r="OVY30" s="214"/>
      <c r="OVZ30" s="214"/>
      <c r="OWA30" s="214"/>
      <c r="OWB30" s="214"/>
      <c r="OWC30" s="214"/>
      <c r="OWD30" s="214"/>
      <c r="OWE30" s="214"/>
      <c r="OWF30" s="214"/>
      <c r="OWG30" s="214"/>
      <c r="OWH30" s="214"/>
      <c r="OWI30" s="214"/>
      <c r="OWJ30" s="214"/>
      <c r="OWK30" s="214"/>
      <c r="OWL30" s="214"/>
      <c r="OWM30" s="214"/>
      <c r="OWN30" s="214"/>
      <c r="OWO30" s="214"/>
      <c r="OWP30" s="214"/>
      <c r="OWQ30" s="214"/>
      <c r="OWR30" s="214"/>
      <c r="OWS30" s="214"/>
      <c r="OWT30" s="214"/>
      <c r="OWU30" s="214"/>
      <c r="OWV30" s="214"/>
      <c r="OWW30" s="214"/>
      <c r="OWX30" s="214"/>
      <c r="OWY30" s="214"/>
      <c r="OWZ30" s="214"/>
      <c r="OXA30" s="214"/>
      <c r="OXB30" s="214"/>
      <c r="OXC30" s="214"/>
      <c r="OXD30" s="214"/>
      <c r="OXE30" s="214"/>
      <c r="OXF30" s="214"/>
      <c r="OXG30" s="214"/>
      <c r="OXH30" s="214"/>
      <c r="OXI30" s="214"/>
      <c r="OXJ30" s="214"/>
      <c r="OXK30" s="214"/>
      <c r="OXL30" s="214"/>
      <c r="OXM30" s="214"/>
      <c r="OXN30" s="214"/>
      <c r="OXO30" s="214"/>
      <c r="OXP30" s="214"/>
      <c r="OXQ30" s="214"/>
      <c r="OXR30" s="214"/>
      <c r="OXS30" s="214"/>
      <c r="OXT30" s="214"/>
      <c r="OXU30" s="214"/>
      <c r="OXV30" s="214"/>
      <c r="OXW30" s="214"/>
      <c r="OXX30" s="214"/>
      <c r="OXY30" s="214"/>
      <c r="OXZ30" s="214"/>
      <c r="OYA30" s="214"/>
      <c r="OYB30" s="214"/>
      <c r="OYC30" s="214"/>
      <c r="OYD30" s="214"/>
      <c r="OYE30" s="214"/>
      <c r="OYF30" s="214"/>
      <c r="OYG30" s="214"/>
      <c r="OYH30" s="214"/>
      <c r="OYI30" s="214"/>
      <c r="OYJ30" s="214"/>
      <c r="OYK30" s="214"/>
      <c r="OYL30" s="214"/>
      <c r="OYM30" s="214"/>
      <c r="OYN30" s="214"/>
      <c r="OYO30" s="214"/>
      <c r="OYP30" s="214"/>
      <c r="OYQ30" s="214"/>
      <c r="OYR30" s="214"/>
      <c r="OYS30" s="214"/>
      <c r="OYT30" s="214"/>
      <c r="OYU30" s="214"/>
      <c r="OYV30" s="214"/>
      <c r="OYW30" s="214"/>
      <c r="OYX30" s="214"/>
      <c r="OYY30" s="214"/>
      <c r="OYZ30" s="214"/>
      <c r="OZA30" s="214"/>
      <c r="OZB30" s="214"/>
      <c r="OZC30" s="214"/>
      <c r="OZD30" s="214"/>
      <c r="OZE30" s="214"/>
      <c r="OZF30" s="214"/>
      <c r="OZG30" s="214"/>
      <c r="OZH30" s="214"/>
      <c r="OZI30" s="214"/>
      <c r="OZJ30" s="214"/>
      <c r="OZK30" s="214"/>
      <c r="OZL30" s="214"/>
      <c r="OZM30" s="214"/>
      <c r="OZN30" s="214"/>
      <c r="OZO30" s="214"/>
      <c r="OZP30" s="214"/>
      <c r="OZQ30" s="214"/>
      <c r="OZR30" s="214"/>
      <c r="OZS30" s="214"/>
      <c r="OZT30" s="214"/>
      <c r="OZU30" s="214"/>
      <c r="OZV30" s="214"/>
      <c r="OZW30" s="214"/>
      <c r="OZX30" s="214"/>
      <c r="OZY30" s="214"/>
      <c r="OZZ30" s="214"/>
      <c r="PAA30" s="214"/>
      <c r="PAB30" s="214"/>
      <c r="PAC30" s="214"/>
      <c r="PAD30" s="214"/>
      <c r="PAE30" s="214"/>
      <c r="PAF30" s="214"/>
      <c r="PAG30" s="214"/>
      <c r="PAH30" s="214"/>
      <c r="PAI30" s="214"/>
      <c r="PAJ30" s="214"/>
      <c r="PAK30" s="214"/>
      <c r="PAL30" s="214"/>
      <c r="PAM30" s="214"/>
      <c r="PAN30" s="214"/>
      <c r="PAO30" s="214"/>
      <c r="PAP30" s="214"/>
      <c r="PAQ30" s="214"/>
      <c r="PAR30" s="214"/>
      <c r="PAS30" s="214"/>
      <c r="PAT30" s="214"/>
      <c r="PAU30" s="214"/>
      <c r="PAV30" s="214"/>
      <c r="PAW30" s="214"/>
      <c r="PAX30" s="214"/>
      <c r="PAY30" s="214"/>
      <c r="PAZ30" s="214"/>
      <c r="PBA30" s="214"/>
      <c r="PBB30" s="214"/>
      <c r="PBC30" s="214"/>
      <c r="PBD30" s="214"/>
      <c r="PBE30" s="214"/>
      <c r="PBF30" s="214"/>
      <c r="PBG30" s="214"/>
      <c r="PBH30" s="214"/>
      <c r="PBI30" s="214"/>
      <c r="PBJ30" s="214"/>
      <c r="PBK30" s="214"/>
      <c r="PBL30" s="214"/>
      <c r="PBM30" s="214"/>
      <c r="PBN30" s="214"/>
      <c r="PBO30" s="214"/>
      <c r="PBP30" s="214"/>
      <c r="PBQ30" s="214"/>
      <c r="PBR30" s="214"/>
      <c r="PBS30" s="214"/>
      <c r="PBT30" s="214"/>
      <c r="PBU30" s="214"/>
      <c r="PBV30" s="214"/>
      <c r="PBW30" s="214"/>
      <c r="PBX30" s="214"/>
      <c r="PBY30" s="214"/>
      <c r="PBZ30" s="214"/>
      <c r="PCA30" s="214"/>
      <c r="PCB30" s="214"/>
      <c r="PCC30" s="214"/>
      <c r="PCD30" s="214"/>
      <c r="PCE30" s="214"/>
      <c r="PCF30" s="214"/>
      <c r="PCG30" s="214"/>
      <c r="PCH30" s="214"/>
      <c r="PCI30" s="214"/>
      <c r="PCJ30" s="214"/>
      <c r="PCK30" s="214"/>
      <c r="PCL30" s="214"/>
      <c r="PCM30" s="214"/>
      <c r="PCN30" s="214"/>
      <c r="PCO30" s="214"/>
      <c r="PCP30" s="214"/>
      <c r="PCQ30" s="214"/>
      <c r="PCR30" s="214"/>
      <c r="PCS30" s="214"/>
      <c r="PCT30" s="214"/>
      <c r="PCU30" s="214"/>
      <c r="PCV30" s="214"/>
      <c r="PCW30" s="214"/>
      <c r="PCX30" s="214"/>
      <c r="PCY30" s="214"/>
      <c r="PCZ30" s="214"/>
      <c r="PDA30" s="214"/>
      <c r="PDB30" s="214"/>
      <c r="PDC30" s="214"/>
      <c r="PDD30" s="214"/>
      <c r="PDE30" s="214"/>
      <c r="PDF30" s="214"/>
      <c r="PDG30" s="214"/>
      <c r="PDH30" s="214"/>
      <c r="PDI30" s="214"/>
      <c r="PDJ30" s="214"/>
      <c r="PDK30" s="214"/>
      <c r="PDL30" s="214"/>
      <c r="PDM30" s="214"/>
      <c r="PDN30" s="214"/>
      <c r="PDO30" s="214"/>
      <c r="PDP30" s="214"/>
      <c r="PDQ30" s="214"/>
      <c r="PDR30" s="214"/>
      <c r="PDS30" s="214"/>
      <c r="PDT30" s="214"/>
      <c r="PDU30" s="214"/>
      <c r="PDV30" s="214"/>
      <c r="PDW30" s="214"/>
      <c r="PDX30" s="214"/>
      <c r="PDY30" s="214"/>
      <c r="PDZ30" s="214"/>
      <c r="PEA30" s="214"/>
      <c r="PEB30" s="214"/>
      <c r="PEC30" s="214"/>
      <c r="PED30" s="214"/>
      <c r="PEE30" s="214"/>
      <c r="PEF30" s="214"/>
      <c r="PEG30" s="214"/>
      <c r="PEH30" s="214"/>
      <c r="PEI30" s="214"/>
      <c r="PEJ30" s="214"/>
      <c r="PEK30" s="214"/>
      <c r="PEL30" s="214"/>
      <c r="PEM30" s="214"/>
      <c r="PEN30" s="214"/>
      <c r="PEO30" s="214"/>
      <c r="PEP30" s="214"/>
      <c r="PEQ30" s="214"/>
      <c r="PER30" s="214"/>
      <c r="PES30" s="214"/>
      <c r="PET30" s="214"/>
      <c r="PEU30" s="214"/>
      <c r="PEV30" s="214"/>
      <c r="PEW30" s="214"/>
      <c r="PEX30" s="214"/>
      <c r="PEY30" s="214"/>
      <c r="PEZ30" s="214"/>
      <c r="PFA30" s="214"/>
      <c r="PFB30" s="214"/>
      <c r="PFC30" s="214"/>
      <c r="PFD30" s="214"/>
      <c r="PFE30" s="214"/>
      <c r="PFF30" s="214"/>
      <c r="PFG30" s="214"/>
      <c r="PFH30" s="214"/>
      <c r="PFI30" s="214"/>
      <c r="PFJ30" s="214"/>
      <c r="PFK30" s="214"/>
      <c r="PFL30" s="214"/>
      <c r="PFM30" s="214"/>
      <c r="PFN30" s="214"/>
      <c r="PFO30" s="214"/>
      <c r="PFP30" s="214"/>
      <c r="PFQ30" s="214"/>
      <c r="PFR30" s="214"/>
      <c r="PFS30" s="214"/>
      <c r="PFT30" s="214"/>
      <c r="PFU30" s="214"/>
      <c r="PFV30" s="214"/>
      <c r="PFW30" s="214"/>
      <c r="PFX30" s="214"/>
      <c r="PFY30" s="214"/>
      <c r="PFZ30" s="214"/>
      <c r="PGA30" s="214"/>
      <c r="PGB30" s="214"/>
      <c r="PGC30" s="214"/>
      <c r="PGD30" s="214"/>
      <c r="PGE30" s="214"/>
      <c r="PGF30" s="214"/>
      <c r="PGG30" s="214"/>
      <c r="PGH30" s="214"/>
      <c r="PGI30" s="214"/>
      <c r="PGJ30" s="214"/>
      <c r="PGK30" s="214"/>
      <c r="PGL30" s="214"/>
      <c r="PGM30" s="214"/>
      <c r="PGN30" s="214"/>
      <c r="PGO30" s="214"/>
      <c r="PGP30" s="214"/>
      <c r="PGQ30" s="214"/>
      <c r="PGR30" s="214"/>
      <c r="PGS30" s="214"/>
      <c r="PGT30" s="214"/>
      <c r="PGU30" s="214"/>
      <c r="PGV30" s="214"/>
      <c r="PGW30" s="214"/>
      <c r="PGX30" s="214"/>
      <c r="PGY30" s="214"/>
      <c r="PGZ30" s="214"/>
      <c r="PHA30" s="214"/>
      <c r="PHB30" s="214"/>
      <c r="PHC30" s="214"/>
      <c r="PHD30" s="214"/>
      <c r="PHE30" s="214"/>
      <c r="PHF30" s="214"/>
      <c r="PHG30" s="214"/>
      <c r="PHH30" s="214"/>
      <c r="PHI30" s="214"/>
      <c r="PHJ30" s="214"/>
      <c r="PHK30" s="214"/>
      <c r="PHL30" s="214"/>
      <c r="PHM30" s="214"/>
      <c r="PHN30" s="214"/>
      <c r="PHO30" s="214"/>
      <c r="PHP30" s="214"/>
      <c r="PHQ30" s="214"/>
      <c r="PHR30" s="214"/>
      <c r="PHS30" s="214"/>
      <c r="PHT30" s="214"/>
      <c r="PHU30" s="214"/>
      <c r="PHV30" s="214"/>
      <c r="PHW30" s="214"/>
      <c r="PHX30" s="214"/>
      <c r="PHY30" s="214"/>
      <c r="PHZ30" s="214"/>
      <c r="PIA30" s="214"/>
      <c r="PIB30" s="214"/>
      <c r="PIC30" s="214"/>
      <c r="PID30" s="214"/>
      <c r="PIE30" s="214"/>
      <c r="PIF30" s="214"/>
      <c r="PIG30" s="214"/>
      <c r="PIH30" s="214"/>
      <c r="PII30" s="214"/>
      <c r="PIJ30" s="214"/>
      <c r="PIK30" s="214"/>
      <c r="PIL30" s="214"/>
      <c r="PIM30" s="214"/>
      <c r="PIN30" s="214"/>
      <c r="PIO30" s="214"/>
      <c r="PIP30" s="214"/>
      <c r="PIQ30" s="214"/>
      <c r="PIR30" s="214"/>
      <c r="PIS30" s="214"/>
      <c r="PIT30" s="214"/>
      <c r="PIU30" s="214"/>
      <c r="PIV30" s="214"/>
      <c r="PIW30" s="214"/>
      <c r="PIX30" s="214"/>
      <c r="PIY30" s="214"/>
      <c r="PIZ30" s="214"/>
      <c r="PJA30" s="214"/>
      <c r="PJB30" s="214"/>
      <c r="PJC30" s="214"/>
      <c r="PJD30" s="214"/>
      <c r="PJE30" s="214"/>
      <c r="PJF30" s="214"/>
      <c r="PJG30" s="214"/>
      <c r="PJH30" s="214"/>
      <c r="PJI30" s="214"/>
      <c r="PJJ30" s="214"/>
      <c r="PJK30" s="214"/>
      <c r="PJL30" s="214"/>
      <c r="PJM30" s="214"/>
      <c r="PJN30" s="214"/>
      <c r="PJO30" s="214"/>
      <c r="PJP30" s="214"/>
      <c r="PJQ30" s="214"/>
      <c r="PJR30" s="214"/>
      <c r="PJS30" s="214"/>
      <c r="PJT30" s="214"/>
      <c r="PJU30" s="214"/>
      <c r="PJV30" s="214"/>
      <c r="PJW30" s="214"/>
      <c r="PJX30" s="214"/>
      <c r="PJY30" s="214"/>
      <c r="PJZ30" s="214"/>
      <c r="PKA30" s="214"/>
      <c r="PKB30" s="214"/>
      <c r="PKC30" s="214"/>
      <c r="PKD30" s="214"/>
      <c r="PKE30" s="214"/>
      <c r="PKF30" s="214"/>
      <c r="PKG30" s="214"/>
      <c r="PKH30" s="214"/>
      <c r="PKI30" s="214"/>
      <c r="PKJ30" s="214"/>
      <c r="PKK30" s="214"/>
      <c r="PKL30" s="214"/>
      <c r="PKM30" s="214"/>
      <c r="PKN30" s="214"/>
      <c r="PKO30" s="214"/>
      <c r="PKP30" s="214"/>
      <c r="PKQ30" s="214"/>
      <c r="PKR30" s="214"/>
      <c r="PKS30" s="214"/>
      <c r="PKT30" s="214"/>
      <c r="PKU30" s="214"/>
      <c r="PKV30" s="214"/>
      <c r="PKW30" s="214"/>
      <c r="PKX30" s="214"/>
      <c r="PKY30" s="214"/>
      <c r="PKZ30" s="214"/>
      <c r="PLA30" s="214"/>
      <c r="PLB30" s="214"/>
      <c r="PLC30" s="214"/>
      <c r="PLD30" s="214"/>
      <c r="PLE30" s="214"/>
      <c r="PLF30" s="214"/>
      <c r="PLG30" s="214"/>
      <c r="PLH30" s="214"/>
      <c r="PLI30" s="214"/>
      <c r="PLJ30" s="214"/>
      <c r="PLK30" s="214"/>
      <c r="PLL30" s="214"/>
      <c r="PLM30" s="214"/>
      <c r="PLN30" s="214"/>
      <c r="PLO30" s="214"/>
      <c r="PLP30" s="214"/>
      <c r="PLQ30" s="214"/>
      <c r="PLR30" s="214"/>
      <c r="PLS30" s="214"/>
      <c r="PLT30" s="214"/>
      <c r="PLU30" s="214"/>
      <c r="PLV30" s="214"/>
      <c r="PLW30" s="214"/>
      <c r="PLX30" s="214"/>
      <c r="PLY30" s="214"/>
      <c r="PLZ30" s="214"/>
      <c r="PMA30" s="214"/>
      <c r="PMB30" s="214"/>
      <c r="PMC30" s="214"/>
      <c r="PMD30" s="214"/>
      <c r="PME30" s="214"/>
      <c r="PMF30" s="214"/>
      <c r="PMG30" s="214"/>
      <c r="PMH30" s="214"/>
      <c r="PMI30" s="214"/>
      <c r="PMJ30" s="214"/>
      <c r="PMK30" s="214"/>
      <c r="PML30" s="214"/>
      <c r="PMM30" s="214"/>
      <c r="PMN30" s="214"/>
      <c r="PMO30" s="214"/>
      <c r="PMP30" s="214"/>
      <c r="PMQ30" s="214"/>
      <c r="PMR30" s="214"/>
      <c r="PMS30" s="214"/>
      <c r="PMT30" s="214"/>
      <c r="PMU30" s="214"/>
      <c r="PMV30" s="214"/>
      <c r="PMW30" s="214"/>
      <c r="PMX30" s="214"/>
      <c r="PMY30" s="214"/>
      <c r="PMZ30" s="214"/>
      <c r="PNA30" s="214"/>
      <c r="PNB30" s="214"/>
      <c r="PNC30" s="214"/>
      <c r="PND30" s="214"/>
      <c r="PNE30" s="214"/>
      <c r="PNF30" s="214"/>
      <c r="PNG30" s="214"/>
      <c r="PNH30" s="214"/>
      <c r="PNI30" s="214"/>
      <c r="PNJ30" s="214"/>
      <c r="PNK30" s="214"/>
      <c r="PNL30" s="214"/>
      <c r="PNM30" s="214"/>
      <c r="PNN30" s="214"/>
      <c r="PNO30" s="214"/>
      <c r="PNP30" s="214"/>
      <c r="PNQ30" s="214"/>
      <c r="PNR30" s="214"/>
      <c r="PNS30" s="214"/>
      <c r="PNT30" s="214"/>
      <c r="PNU30" s="214"/>
      <c r="PNV30" s="214"/>
      <c r="PNW30" s="214"/>
      <c r="PNX30" s="214"/>
      <c r="PNY30" s="214"/>
      <c r="PNZ30" s="214"/>
      <c r="POA30" s="214"/>
      <c r="POB30" s="214"/>
      <c r="POC30" s="214"/>
      <c r="POD30" s="214"/>
      <c r="POE30" s="214"/>
      <c r="POF30" s="214"/>
      <c r="POG30" s="214"/>
      <c r="POH30" s="214"/>
      <c r="POI30" s="214"/>
      <c r="POJ30" s="214"/>
      <c r="POK30" s="214"/>
      <c r="POL30" s="214"/>
      <c r="POM30" s="214"/>
      <c r="PON30" s="214"/>
      <c r="POO30" s="214"/>
      <c r="POP30" s="214"/>
      <c r="POQ30" s="214"/>
      <c r="POR30" s="214"/>
      <c r="POS30" s="214"/>
      <c r="POT30" s="214"/>
      <c r="POU30" s="214"/>
      <c r="POV30" s="214"/>
      <c r="POW30" s="214"/>
      <c r="POX30" s="214"/>
      <c r="POY30" s="214"/>
      <c r="POZ30" s="214"/>
      <c r="PPA30" s="214"/>
      <c r="PPB30" s="214"/>
      <c r="PPC30" s="214"/>
      <c r="PPD30" s="214"/>
      <c r="PPE30" s="214"/>
      <c r="PPF30" s="214"/>
      <c r="PPG30" s="214"/>
      <c r="PPH30" s="214"/>
      <c r="PPI30" s="214"/>
      <c r="PPJ30" s="214"/>
      <c r="PPK30" s="214"/>
      <c r="PPL30" s="214"/>
      <c r="PPM30" s="214"/>
      <c r="PPN30" s="214"/>
      <c r="PPO30" s="214"/>
      <c r="PPP30" s="214"/>
      <c r="PPQ30" s="214"/>
      <c r="PPR30" s="214"/>
      <c r="PPS30" s="214"/>
      <c r="PPT30" s="214"/>
      <c r="PPU30" s="214"/>
      <c r="PPV30" s="214"/>
      <c r="PPW30" s="214"/>
      <c r="PPX30" s="214"/>
      <c r="PPY30" s="214"/>
      <c r="PPZ30" s="214"/>
      <c r="PQA30" s="214"/>
      <c r="PQB30" s="214"/>
      <c r="PQC30" s="214"/>
      <c r="PQD30" s="214"/>
      <c r="PQE30" s="214"/>
      <c r="PQF30" s="214"/>
      <c r="PQG30" s="214"/>
      <c r="PQH30" s="214"/>
      <c r="PQI30" s="214"/>
      <c r="PQJ30" s="214"/>
      <c r="PQK30" s="214"/>
      <c r="PQL30" s="214"/>
      <c r="PQM30" s="214"/>
      <c r="PQN30" s="214"/>
      <c r="PQO30" s="214"/>
      <c r="PQP30" s="214"/>
      <c r="PQQ30" s="214"/>
      <c r="PQR30" s="214"/>
      <c r="PQS30" s="214"/>
      <c r="PQT30" s="214"/>
      <c r="PQU30" s="214"/>
      <c r="PQV30" s="214"/>
      <c r="PQW30" s="214"/>
      <c r="PQX30" s="214"/>
      <c r="PQY30" s="214"/>
      <c r="PQZ30" s="214"/>
      <c r="PRA30" s="214"/>
      <c r="PRB30" s="214"/>
      <c r="PRC30" s="214"/>
      <c r="PRD30" s="214"/>
      <c r="PRE30" s="214"/>
      <c r="PRF30" s="214"/>
      <c r="PRG30" s="214"/>
      <c r="PRH30" s="214"/>
      <c r="PRI30" s="214"/>
      <c r="PRJ30" s="214"/>
      <c r="PRK30" s="214"/>
      <c r="PRL30" s="214"/>
      <c r="PRM30" s="214"/>
      <c r="PRN30" s="214"/>
      <c r="PRO30" s="214"/>
      <c r="PRP30" s="214"/>
      <c r="PRQ30" s="214"/>
      <c r="PRR30" s="214"/>
      <c r="PRS30" s="214"/>
      <c r="PRT30" s="214"/>
      <c r="PRU30" s="214"/>
      <c r="PRV30" s="214"/>
      <c r="PRW30" s="214"/>
      <c r="PRX30" s="214"/>
      <c r="PRY30" s="214"/>
      <c r="PRZ30" s="214"/>
      <c r="PSA30" s="214"/>
      <c r="PSB30" s="214"/>
      <c r="PSC30" s="214"/>
      <c r="PSD30" s="214"/>
      <c r="PSE30" s="214"/>
      <c r="PSF30" s="214"/>
      <c r="PSG30" s="214"/>
      <c r="PSH30" s="214"/>
      <c r="PSI30" s="214"/>
      <c r="PSJ30" s="214"/>
      <c r="PSK30" s="214"/>
      <c r="PSL30" s="214"/>
      <c r="PSM30" s="214"/>
      <c r="PSN30" s="214"/>
      <c r="PSO30" s="214"/>
      <c r="PSP30" s="214"/>
      <c r="PSQ30" s="214"/>
      <c r="PSR30" s="214"/>
      <c r="PSS30" s="214"/>
      <c r="PST30" s="214"/>
      <c r="PSU30" s="214"/>
      <c r="PSV30" s="214"/>
      <c r="PSW30" s="214"/>
      <c r="PSX30" s="214"/>
      <c r="PSY30" s="214"/>
      <c r="PSZ30" s="214"/>
      <c r="PTA30" s="214"/>
      <c r="PTB30" s="214"/>
      <c r="PTC30" s="214"/>
      <c r="PTD30" s="214"/>
      <c r="PTE30" s="214"/>
      <c r="PTF30" s="214"/>
      <c r="PTG30" s="214"/>
      <c r="PTH30" s="214"/>
      <c r="PTI30" s="214"/>
      <c r="PTJ30" s="214"/>
      <c r="PTK30" s="214"/>
      <c r="PTL30" s="214"/>
      <c r="PTM30" s="214"/>
      <c r="PTN30" s="214"/>
      <c r="PTO30" s="214"/>
      <c r="PTP30" s="214"/>
      <c r="PTQ30" s="214"/>
      <c r="PTR30" s="214"/>
      <c r="PTS30" s="214"/>
      <c r="PTT30" s="214"/>
      <c r="PTU30" s="214"/>
      <c r="PTV30" s="214"/>
      <c r="PTW30" s="214"/>
      <c r="PTX30" s="214"/>
      <c r="PTY30" s="214"/>
      <c r="PTZ30" s="214"/>
      <c r="PUA30" s="214"/>
      <c r="PUB30" s="214"/>
      <c r="PUC30" s="214"/>
      <c r="PUD30" s="214"/>
      <c r="PUE30" s="214"/>
      <c r="PUF30" s="214"/>
      <c r="PUG30" s="214"/>
      <c r="PUH30" s="214"/>
      <c r="PUI30" s="214"/>
      <c r="PUJ30" s="214"/>
      <c r="PUK30" s="214"/>
      <c r="PUL30" s="214"/>
      <c r="PUM30" s="214"/>
      <c r="PUN30" s="214"/>
      <c r="PUO30" s="214"/>
      <c r="PUP30" s="214"/>
      <c r="PUQ30" s="214"/>
      <c r="PUR30" s="214"/>
      <c r="PUS30" s="214"/>
      <c r="PUT30" s="214"/>
      <c r="PUU30" s="214"/>
      <c r="PUV30" s="214"/>
      <c r="PUW30" s="214"/>
      <c r="PUX30" s="214"/>
      <c r="PUY30" s="214"/>
      <c r="PUZ30" s="214"/>
      <c r="PVA30" s="214"/>
      <c r="PVB30" s="214"/>
      <c r="PVC30" s="214"/>
      <c r="PVD30" s="214"/>
      <c r="PVE30" s="214"/>
      <c r="PVF30" s="214"/>
      <c r="PVG30" s="214"/>
      <c r="PVH30" s="214"/>
      <c r="PVI30" s="214"/>
      <c r="PVJ30" s="214"/>
      <c r="PVK30" s="214"/>
      <c r="PVL30" s="214"/>
      <c r="PVM30" s="214"/>
      <c r="PVN30" s="214"/>
      <c r="PVO30" s="214"/>
      <c r="PVP30" s="214"/>
      <c r="PVQ30" s="214"/>
      <c r="PVR30" s="214"/>
      <c r="PVS30" s="214"/>
      <c r="PVT30" s="214"/>
      <c r="PVU30" s="214"/>
      <c r="PVV30" s="214"/>
      <c r="PVW30" s="214"/>
      <c r="PVX30" s="214"/>
      <c r="PVY30" s="214"/>
      <c r="PVZ30" s="214"/>
      <c r="PWA30" s="214"/>
      <c r="PWB30" s="214"/>
      <c r="PWC30" s="214"/>
      <c r="PWD30" s="214"/>
      <c r="PWE30" s="214"/>
      <c r="PWF30" s="214"/>
      <c r="PWG30" s="214"/>
      <c r="PWH30" s="214"/>
      <c r="PWI30" s="214"/>
      <c r="PWJ30" s="214"/>
      <c r="PWK30" s="214"/>
      <c r="PWL30" s="214"/>
      <c r="PWM30" s="214"/>
      <c r="PWN30" s="214"/>
      <c r="PWO30" s="214"/>
      <c r="PWP30" s="214"/>
      <c r="PWQ30" s="214"/>
      <c r="PWR30" s="214"/>
      <c r="PWS30" s="214"/>
      <c r="PWT30" s="214"/>
      <c r="PWU30" s="214"/>
      <c r="PWV30" s="214"/>
      <c r="PWW30" s="214"/>
      <c r="PWX30" s="214"/>
      <c r="PWY30" s="214"/>
      <c r="PWZ30" s="214"/>
      <c r="PXA30" s="214"/>
      <c r="PXB30" s="214"/>
      <c r="PXC30" s="214"/>
      <c r="PXD30" s="214"/>
      <c r="PXE30" s="214"/>
      <c r="PXF30" s="214"/>
      <c r="PXG30" s="214"/>
      <c r="PXH30" s="214"/>
      <c r="PXI30" s="214"/>
      <c r="PXJ30" s="214"/>
      <c r="PXK30" s="214"/>
      <c r="PXL30" s="214"/>
      <c r="PXM30" s="214"/>
      <c r="PXN30" s="214"/>
      <c r="PXO30" s="214"/>
      <c r="PXP30" s="214"/>
      <c r="PXQ30" s="214"/>
      <c r="PXR30" s="214"/>
      <c r="PXS30" s="214"/>
      <c r="PXT30" s="214"/>
      <c r="PXU30" s="214"/>
      <c r="PXV30" s="214"/>
      <c r="PXW30" s="214"/>
      <c r="PXX30" s="214"/>
      <c r="PXY30" s="214"/>
      <c r="PXZ30" s="214"/>
      <c r="PYA30" s="214"/>
      <c r="PYB30" s="214"/>
      <c r="PYC30" s="214"/>
      <c r="PYD30" s="214"/>
      <c r="PYE30" s="214"/>
      <c r="PYF30" s="214"/>
      <c r="PYG30" s="214"/>
      <c r="PYH30" s="214"/>
      <c r="PYI30" s="214"/>
      <c r="PYJ30" s="214"/>
      <c r="PYK30" s="214"/>
      <c r="PYL30" s="214"/>
      <c r="PYM30" s="214"/>
      <c r="PYN30" s="214"/>
      <c r="PYO30" s="214"/>
      <c r="PYP30" s="214"/>
      <c r="PYQ30" s="214"/>
      <c r="PYR30" s="214"/>
      <c r="PYS30" s="214"/>
      <c r="PYT30" s="214"/>
      <c r="PYU30" s="214"/>
      <c r="PYV30" s="214"/>
      <c r="PYW30" s="214"/>
      <c r="PYX30" s="214"/>
      <c r="PYY30" s="214"/>
      <c r="PYZ30" s="214"/>
      <c r="PZA30" s="214"/>
      <c r="PZB30" s="214"/>
      <c r="PZC30" s="214"/>
      <c r="PZD30" s="214"/>
      <c r="PZE30" s="214"/>
      <c r="PZF30" s="214"/>
      <c r="PZG30" s="214"/>
      <c r="PZH30" s="214"/>
      <c r="PZI30" s="214"/>
      <c r="PZJ30" s="214"/>
      <c r="PZK30" s="214"/>
      <c r="PZL30" s="214"/>
      <c r="PZM30" s="214"/>
      <c r="PZN30" s="214"/>
      <c r="PZO30" s="214"/>
      <c r="PZP30" s="214"/>
      <c r="PZQ30" s="214"/>
      <c r="PZR30" s="214"/>
      <c r="PZS30" s="214"/>
      <c r="PZT30" s="214"/>
      <c r="PZU30" s="214"/>
      <c r="PZV30" s="214"/>
      <c r="PZW30" s="214"/>
      <c r="PZX30" s="214"/>
      <c r="PZY30" s="214"/>
      <c r="PZZ30" s="214"/>
      <c r="QAA30" s="214"/>
      <c r="QAB30" s="214"/>
      <c r="QAC30" s="214"/>
      <c r="QAD30" s="214"/>
      <c r="QAE30" s="214"/>
      <c r="QAF30" s="214"/>
      <c r="QAG30" s="214"/>
      <c r="QAH30" s="214"/>
      <c r="QAI30" s="214"/>
      <c r="QAJ30" s="214"/>
      <c r="QAK30" s="214"/>
      <c r="QAL30" s="214"/>
      <c r="QAM30" s="214"/>
      <c r="QAN30" s="214"/>
      <c r="QAO30" s="214"/>
      <c r="QAP30" s="214"/>
      <c r="QAQ30" s="214"/>
      <c r="QAR30" s="214"/>
      <c r="QAS30" s="214"/>
      <c r="QAT30" s="214"/>
      <c r="QAU30" s="214"/>
      <c r="QAV30" s="214"/>
      <c r="QAW30" s="214"/>
      <c r="QAX30" s="214"/>
      <c r="QAY30" s="214"/>
      <c r="QAZ30" s="214"/>
      <c r="QBA30" s="214"/>
      <c r="QBB30" s="214"/>
      <c r="QBC30" s="214"/>
      <c r="QBD30" s="214"/>
      <c r="QBE30" s="214"/>
      <c r="QBF30" s="214"/>
      <c r="QBG30" s="214"/>
      <c r="QBH30" s="214"/>
      <c r="QBI30" s="214"/>
      <c r="QBJ30" s="214"/>
      <c r="QBK30" s="214"/>
      <c r="QBL30" s="214"/>
      <c r="QBM30" s="214"/>
      <c r="QBN30" s="214"/>
      <c r="QBO30" s="214"/>
      <c r="QBP30" s="214"/>
      <c r="QBQ30" s="214"/>
      <c r="QBR30" s="214"/>
      <c r="QBS30" s="214"/>
      <c r="QBT30" s="214"/>
      <c r="QBU30" s="214"/>
      <c r="QBV30" s="214"/>
      <c r="QBW30" s="214"/>
      <c r="QBX30" s="214"/>
      <c r="QBY30" s="214"/>
      <c r="QBZ30" s="214"/>
      <c r="QCA30" s="214"/>
      <c r="QCB30" s="214"/>
      <c r="QCC30" s="214"/>
      <c r="QCD30" s="214"/>
      <c r="QCE30" s="214"/>
      <c r="QCF30" s="214"/>
      <c r="QCG30" s="214"/>
      <c r="QCH30" s="214"/>
      <c r="QCI30" s="214"/>
      <c r="QCJ30" s="214"/>
      <c r="QCK30" s="214"/>
      <c r="QCL30" s="214"/>
      <c r="QCM30" s="214"/>
      <c r="QCN30" s="214"/>
      <c r="QCO30" s="214"/>
      <c r="QCP30" s="214"/>
      <c r="QCQ30" s="214"/>
      <c r="QCR30" s="214"/>
      <c r="QCS30" s="214"/>
      <c r="QCT30" s="214"/>
      <c r="QCU30" s="214"/>
      <c r="QCV30" s="214"/>
      <c r="QCW30" s="214"/>
      <c r="QCX30" s="214"/>
      <c r="QCY30" s="214"/>
      <c r="QCZ30" s="214"/>
      <c r="QDA30" s="214"/>
      <c r="QDB30" s="214"/>
      <c r="QDC30" s="214"/>
      <c r="QDD30" s="214"/>
      <c r="QDE30" s="214"/>
      <c r="QDF30" s="214"/>
      <c r="QDG30" s="214"/>
      <c r="QDH30" s="214"/>
      <c r="QDI30" s="214"/>
      <c r="QDJ30" s="214"/>
      <c r="QDK30" s="214"/>
      <c r="QDL30" s="214"/>
      <c r="QDM30" s="214"/>
      <c r="QDN30" s="214"/>
      <c r="QDO30" s="214"/>
      <c r="QDP30" s="214"/>
      <c r="QDQ30" s="214"/>
      <c r="QDR30" s="214"/>
      <c r="QDS30" s="214"/>
      <c r="QDT30" s="214"/>
      <c r="QDU30" s="214"/>
      <c r="QDV30" s="214"/>
      <c r="QDW30" s="214"/>
      <c r="QDX30" s="214"/>
      <c r="QDY30" s="214"/>
      <c r="QDZ30" s="214"/>
      <c r="QEA30" s="214"/>
      <c r="QEB30" s="214"/>
      <c r="QEC30" s="214"/>
      <c r="QED30" s="214"/>
      <c r="QEE30" s="214"/>
      <c r="QEF30" s="214"/>
      <c r="QEG30" s="214"/>
      <c r="QEH30" s="214"/>
      <c r="QEI30" s="214"/>
      <c r="QEJ30" s="214"/>
      <c r="QEK30" s="214"/>
      <c r="QEL30" s="214"/>
      <c r="QEM30" s="214"/>
      <c r="QEN30" s="214"/>
      <c r="QEO30" s="214"/>
      <c r="QEP30" s="214"/>
      <c r="QEQ30" s="214"/>
      <c r="QER30" s="214"/>
      <c r="QES30" s="214"/>
      <c r="QET30" s="214"/>
      <c r="QEU30" s="214"/>
      <c r="QEV30" s="214"/>
      <c r="QEW30" s="214"/>
      <c r="QEX30" s="214"/>
      <c r="QEY30" s="214"/>
      <c r="QEZ30" s="214"/>
      <c r="QFA30" s="214"/>
      <c r="QFB30" s="214"/>
      <c r="QFC30" s="214"/>
      <c r="QFD30" s="214"/>
      <c r="QFE30" s="214"/>
      <c r="QFF30" s="214"/>
      <c r="QFG30" s="214"/>
      <c r="QFH30" s="214"/>
      <c r="QFI30" s="214"/>
      <c r="QFJ30" s="214"/>
      <c r="QFK30" s="214"/>
      <c r="QFL30" s="214"/>
      <c r="QFM30" s="214"/>
      <c r="QFN30" s="214"/>
      <c r="QFO30" s="214"/>
      <c r="QFP30" s="214"/>
      <c r="QFQ30" s="214"/>
      <c r="QFR30" s="214"/>
      <c r="QFS30" s="214"/>
      <c r="QFT30" s="214"/>
      <c r="QFU30" s="214"/>
      <c r="QFV30" s="214"/>
      <c r="QFW30" s="214"/>
      <c r="QFX30" s="214"/>
      <c r="QFY30" s="214"/>
      <c r="QFZ30" s="214"/>
      <c r="QGA30" s="214"/>
      <c r="QGB30" s="214"/>
      <c r="QGC30" s="214"/>
      <c r="QGD30" s="214"/>
      <c r="QGE30" s="214"/>
      <c r="QGF30" s="214"/>
      <c r="QGG30" s="214"/>
      <c r="QGH30" s="214"/>
      <c r="QGI30" s="214"/>
      <c r="QGJ30" s="214"/>
      <c r="QGK30" s="214"/>
      <c r="QGL30" s="214"/>
      <c r="QGM30" s="214"/>
      <c r="QGN30" s="214"/>
      <c r="QGO30" s="214"/>
      <c r="QGP30" s="214"/>
      <c r="QGQ30" s="214"/>
      <c r="QGR30" s="214"/>
      <c r="QGS30" s="214"/>
      <c r="QGT30" s="214"/>
      <c r="QGU30" s="214"/>
      <c r="QGV30" s="214"/>
      <c r="QGW30" s="214"/>
      <c r="QGX30" s="214"/>
      <c r="QGY30" s="214"/>
      <c r="QGZ30" s="214"/>
      <c r="QHA30" s="214"/>
      <c r="QHB30" s="214"/>
      <c r="QHC30" s="214"/>
      <c r="QHD30" s="214"/>
      <c r="QHE30" s="214"/>
      <c r="QHF30" s="214"/>
      <c r="QHG30" s="214"/>
      <c r="QHH30" s="214"/>
      <c r="QHI30" s="214"/>
      <c r="QHJ30" s="214"/>
      <c r="QHK30" s="214"/>
      <c r="QHL30" s="214"/>
      <c r="QHM30" s="214"/>
      <c r="QHN30" s="214"/>
      <c r="QHO30" s="214"/>
      <c r="QHP30" s="214"/>
      <c r="QHQ30" s="214"/>
      <c r="QHR30" s="214"/>
      <c r="QHS30" s="214"/>
      <c r="QHT30" s="214"/>
      <c r="QHU30" s="214"/>
      <c r="QHV30" s="214"/>
      <c r="QHW30" s="214"/>
      <c r="QHX30" s="214"/>
      <c r="QHY30" s="214"/>
      <c r="QHZ30" s="214"/>
      <c r="QIA30" s="214"/>
      <c r="QIB30" s="214"/>
      <c r="QIC30" s="214"/>
      <c r="QID30" s="214"/>
      <c r="QIE30" s="214"/>
      <c r="QIF30" s="214"/>
      <c r="QIG30" s="214"/>
      <c r="QIH30" s="214"/>
      <c r="QII30" s="214"/>
      <c r="QIJ30" s="214"/>
      <c r="QIK30" s="214"/>
      <c r="QIL30" s="214"/>
      <c r="QIM30" s="214"/>
      <c r="QIN30" s="214"/>
      <c r="QIO30" s="214"/>
      <c r="QIP30" s="214"/>
      <c r="QIQ30" s="214"/>
      <c r="QIR30" s="214"/>
      <c r="QIS30" s="214"/>
      <c r="QIT30" s="214"/>
      <c r="QIU30" s="214"/>
      <c r="QIV30" s="214"/>
      <c r="QIW30" s="214"/>
      <c r="QIX30" s="214"/>
      <c r="QIY30" s="214"/>
      <c r="QIZ30" s="214"/>
      <c r="QJA30" s="214"/>
      <c r="QJB30" s="214"/>
      <c r="QJC30" s="214"/>
      <c r="QJD30" s="214"/>
      <c r="QJE30" s="214"/>
      <c r="QJF30" s="214"/>
      <c r="QJG30" s="214"/>
      <c r="QJH30" s="214"/>
      <c r="QJI30" s="214"/>
      <c r="QJJ30" s="214"/>
      <c r="QJK30" s="214"/>
      <c r="QJL30" s="214"/>
      <c r="QJM30" s="214"/>
      <c r="QJN30" s="214"/>
      <c r="QJO30" s="214"/>
      <c r="QJP30" s="214"/>
      <c r="QJQ30" s="214"/>
      <c r="QJR30" s="214"/>
      <c r="QJS30" s="214"/>
      <c r="QJT30" s="214"/>
      <c r="QJU30" s="214"/>
      <c r="QJV30" s="214"/>
      <c r="QJW30" s="214"/>
      <c r="QJX30" s="214"/>
      <c r="QJY30" s="214"/>
      <c r="QJZ30" s="214"/>
      <c r="QKA30" s="214"/>
      <c r="QKB30" s="214"/>
      <c r="QKC30" s="214"/>
      <c r="QKD30" s="214"/>
      <c r="QKE30" s="214"/>
      <c r="QKF30" s="214"/>
      <c r="QKG30" s="214"/>
      <c r="QKH30" s="214"/>
      <c r="QKI30" s="214"/>
      <c r="QKJ30" s="214"/>
      <c r="QKK30" s="214"/>
      <c r="QKL30" s="214"/>
      <c r="QKM30" s="214"/>
      <c r="QKN30" s="214"/>
      <c r="QKO30" s="214"/>
      <c r="QKP30" s="214"/>
      <c r="QKQ30" s="214"/>
      <c r="QKR30" s="214"/>
      <c r="QKS30" s="214"/>
      <c r="QKT30" s="214"/>
      <c r="QKU30" s="214"/>
      <c r="QKV30" s="214"/>
      <c r="QKW30" s="214"/>
      <c r="QKX30" s="214"/>
      <c r="QKY30" s="214"/>
      <c r="QKZ30" s="214"/>
      <c r="QLA30" s="214"/>
      <c r="QLB30" s="214"/>
      <c r="QLC30" s="214"/>
      <c r="QLD30" s="214"/>
      <c r="QLE30" s="214"/>
      <c r="QLF30" s="214"/>
      <c r="QLG30" s="214"/>
      <c r="QLH30" s="214"/>
      <c r="QLI30" s="214"/>
      <c r="QLJ30" s="214"/>
      <c r="QLK30" s="214"/>
      <c r="QLL30" s="214"/>
      <c r="QLM30" s="214"/>
      <c r="QLN30" s="214"/>
      <c r="QLO30" s="214"/>
      <c r="QLP30" s="214"/>
      <c r="QLQ30" s="214"/>
      <c r="QLR30" s="214"/>
      <c r="QLS30" s="214"/>
      <c r="QLT30" s="214"/>
      <c r="QLU30" s="214"/>
      <c r="QLV30" s="214"/>
      <c r="QLW30" s="214"/>
      <c r="QLX30" s="214"/>
      <c r="QLY30" s="214"/>
      <c r="QLZ30" s="214"/>
      <c r="QMA30" s="214"/>
      <c r="QMB30" s="214"/>
      <c r="QMC30" s="214"/>
      <c r="QMD30" s="214"/>
      <c r="QME30" s="214"/>
      <c r="QMF30" s="214"/>
      <c r="QMG30" s="214"/>
      <c r="QMH30" s="214"/>
      <c r="QMI30" s="214"/>
      <c r="QMJ30" s="214"/>
      <c r="QMK30" s="214"/>
      <c r="QML30" s="214"/>
      <c r="QMM30" s="214"/>
      <c r="QMN30" s="214"/>
      <c r="QMO30" s="214"/>
      <c r="QMP30" s="214"/>
      <c r="QMQ30" s="214"/>
      <c r="QMR30" s="214"/>
      <c r="QMS30" s="214"/>
      <c r="QMT30" s="214"/>
      <c r="QMU30" s="214"/>
      <c r="QMV30" s="214"/>
      <c r="QMW30" s="214"/>
      <c r="QMX30" s="214"/>
      <c r="QMY30" s="214"/>
      <c r="QMZ30" s="214"/>
      <c r="QNA30" s="214"/>
      <c r="QNB30" s="214"/>
      <c r="QNC30" s="214"/>
      <c r="QND30" s="214"/>
      <c r="QNE30" s="214"/>
      <c r="QNF30" s="214"/>
      <c r="QNG30" s="214"/>
      <c r="QNH30" s="214"/>
      <c r="QNI30" s="214"/>
      <c r="QNJ30" s="214"/>
      <c r="QNK30" s="214"/>
      <c r="QNL30" s="214"/>
      <c r="QNM30" s="214"/>
      <c r="QNN30" s="214"/>
      <c r="QNO30" s="214"/>
      <c r="QNP30" s="214"/>
      <c r="QNQ30" s="214"/>
      <c r="QNR30" s="214"/>
      <c r="QNS30" s="214"/>
      <c r="QNT30" s="214"/>
      <c r="QNU30" s="214"/>
      <c r="QNV30" s="214"/>
      <c r="QNW30" s="214"/>
      <c r="QNX30" s="214"/>
      <c r="QNY30" s="214"/>
      <c r="QNZ30" s="214"/>
      <c r="QOA30" s="214"/>
      <c r="QOB30" s="214"/>
      <c r="QOC30" s="214"/>
      <c r="QOD30" s="214"/>
      <c r="QOE30" s="214"/>
      <c r="QOF30" s="214"/>
      <c r="QOG30" s="214"/>
      <c r="QOH30" s="214"/>
      <c r="QOI30" s="214"/>
      <c r="QOJ30" s="214"/>
      <c r="QOK30" s="214"/>
      <c r="QOL30" s="214"/>
      <c r="QOM30" s="214"/>
      <c r="QON30" s="214"/>
      <c r="QOO30" s="214"/>
      <c r="QOP30" s="214"/>
      <c r="QOQ30" s="214"/>
      <c r="QOR30" s="214"/>
      <c r="QOS30" s="214"/>
      <c r="QOT30" s="214"/>
      <c r="QOU30" s="214"/>
      <c r="QOV30" s="214"/>
      <c r="QOW30" s="214"/>
      <c r="QOX30" s="214"/>
      <c r="QOY30" s="214"/>
      <c r="QOZ30" s="214"/>
      <c r="QPA30" s="214"/>
      <c r="QPB30" s="214"/>
      <c r="QPC30" s="214"/>
      <c r="QPD30" s="214"/>
      <c r="QPE30" s="214"/>
      <c r="QPF30" s="214"/>
      <c r="QPG30" s="214"/>
      <c r="QPH30" s="214"/>
      <c r="QPI30" s="214"/>
      <c r="QPJ30" s="214"/>
      <c r="QPK30" s="214"/>
      <c r="QPL30" s="214"/>
      <c r="QPM30" s="214"/>
      <c r="QPN30" s="214"/>
      <c r="QPO30" s="214"/>
      <c r="QPP30" s="214"/>
      <c r="QPQ30" s="214"/>
      <c r="QPR30" s="214"/>
      <c r="QPS30" s="214"/>
      <c r="QPT30" s="214"/>
      <c r="QPU30" s="214"/>
      <c r="QPV30" s="214"/>
      <c r="QPW30" s="214"/>
      <c r="QPX30" s="214"/>
      <c r="QPY30" s="214"/>
      <c r="QPZ30" s="214"/>
      <c r="QQA30" s="214"/>
      <c r="QQB30" s="214"/>
      <c r="QQC30" s="214"/>
      <c r="QQD30" s="214"/>
      <c r="QQE30" s="214"/>
      <c r="QQF30" s="214"/>
      <c r="QQG30" s="214"/>
      <c r="QQH30" s="214"/>
      <c r="QQI30" s="214"/>
      <c r="QQJ30" s="214"/>
      <c r="QQK30" s="214"/>
      <c r="QQL30" s="214"/>
      <c r="QQM30" s="214"/>
      <c r="QQN30" s="214"/>
      <c r="QQO30" s="214"/>
      <c r="QQP30" s="214"/>
      <c r="QQQ30" s="214"/>
      <c r="QQR30" s="214"/>
      <c r="QQS30" s="214"/>
      <c r="QQT30" s="214"/>
      <c r="QQU30" s="214"/>
      <c r="QQV30" s="214"/>
      <c r="QQW30" s="214"/>
      <c r="QQX30" s="214"/>
      <c r="QQY30" s="214"/>
      <c r="QQZ30" s="214"/>
      <c r="QRA30" s="214"/>
      <c r="QRB30" s="214"/>
      <c r="QRC30" s="214"/>
      <c r="QRD30" s="214"/>
      <c r="QRE30" s="214"/>
      <c r="QRF30" s="214"/>
      <c r="QRG30" s="214"/>
      <c r="QRH30" s="214"/>
      <c r="QRI30" s="214"/>
      <c r="QRJ30" s="214"/>
      <c r="QRK30" s="214"/>
      <c r="QRL30" s="214"/>
      <c r="QRM30" s="214"/>
      <c r="QRN30" s="214"/>
      <c r="QRO30" s="214"/>
      <c r="QRP30" s="214"/>
      <c r="QRQ30" s="214"/>
      <c r="QRR30" s="214"/>
      <c r="QRS30" s="214"/>
      <c r="QRT30" s="214"/>
      <c r="QRU30" s="214"/>
      <c r="QRV30" s="214"/>
      <c r="QRW30" s="214"/>
      <c r="QRX30" s="214"/>
      <c r="QRY30" s="214"/>
      <c r="QRZ30" s="214"/>
      <c r="QSA30" s="214"/>
      <c r="QSB30" s="214"/>
      <c r="QSC30" s="214"/>
      <c r="QSD30" s="214"/>
      <c r="QSE30" s="214"/>
      <c r="QSF30" s="214"/>
      <c r="QSG30" s="214"/>
      <c r="QSH30" s="214"/>
      <c r="QSI30" s="214"/>
      <c r="QSJ30" s="214"/>
      <c r="QSK30" s="214"/>
      <c r="QSL30" s="214"/>
      <c r="QSM30" s="214"/>
      <c r="QSN30" s="214"/>
      <c r="QSO30" s="214"/>
      <c r="QSP30" s="214"/>
      <c r="QSQ30" s="214"/>
      <c r="QSR30" s="214"/>
      <c r="QSS30" s="214"/>
      <c r="QST30" s="214"/>
      <c r="QSU30" s="214"/>
      <c r="QSV30" s="214"/>
      <c r="QSW30" s="214"/>
      <c r="QSX30" s="214"/>
      <c r="QSY30" s="214"/>
      <c r="QSZ30" s="214"/>
      <c r="QTA30" s="214"/>
      <c r="QTB30" s="214"/>
      <c r="QTC30" s="214"/>
      <c r="QTD30" s="214"/>
      <c r="QTE30" s="214"/>
      <c r="QTF30" s="214"/>
      <c r="QTG30" s="214"/>
      <c r="QTH30" s="214"/>
      <c r="QTI30" s="214"/>
      <c r="QTJ30" s="214"/>
      <c r="QTK30" s="214"/>
      <c r="QTL30" s="214"/>
      <c r="QTM30" s="214"/>
      <c r="QTN30" s="214"/>
      <c r="QTO30" s="214"/>
      <c r="QTP30" s="214"/>
      <c r="QTQ30" s="214"/>
      <c r="QTR30" s="214"/>
      <c r="QTS30" s="214"/>
      <c r="QTT30" s="214"/>
      <c r="QTU30" s="214"/>
      <c r="QTV30" s="214"/>
      <c r="QTW30" s="214"/>
      <c r="QTX30" s="214"/>
      <c r="QTY30" s="214"/>
      <c r="QTZ30" s="214"/>
      <c r="QUA30" s="214"/>
      <c r="QUB30" s="214"/>
      <c r="QUC30" s="214"/>
      <c r="QUD30" s="214"/>
      <c r="QUE30" s="214"/>
      <c r="QUF30" s="214"/>
      <c r="QUG30" s="214"/>
      <c r="QUH30" s="214"/>
      <c r="QUI30" s="214"/>
      <c r="QUJ30" s="214"/>
      <c r="QUK30" s="214"/>
      <c r="QUL30" s="214"/>
      <c r="QUM30" s="214"/>
      <c r="QUN30" s="214"/>
      <c r="QUO30" s="214"/>
      <c r="QUP30" s="214"/>
      <c r="QUQ30" s="214"/>
      <c r="QUR30" s="214"/>
      <c r="QUS30" s="214"/>
      <c r="QUT30" s="214"/>
      <c r="QUU30" s="214"/>
      <c r="QUV30" s="214"/>
      <c r="QUW30" s="214"/>
      <c r="QUX30" s="214"/>
      <c r="QUY30" s="214"/>
      <c r="QUZ30" s="214"/>
      <c r="QVA30" s="214"/>
      <c r="QVB30" s="214"/>
      <c r="QVC30" s="214"/>
      <c r="QVD30" s="214"/>
      <c r="QVE30" s="214"/>
      <c r="QVF30" s="214"/>
      <c r="QVG30" s="214"/>
      <c r="QVH30" s="214"/>
      <c r="QVI30" s="214"/>
      <c r="QVJ30" s="214"/>
      <c r="QVK30" s="214"/>
      <c r="QVL30" s="214"/>
      <c r="QVM30" s="214"/>
      <c r="QVN30" s="214"/>
      <c r="QVO30" s="214"/>
      <c r="QVP30" s="214"/>
      <c r="QVQ30" s="214"/>
      <c r="QVR30" s="214"/>
      <c r="QVS30" s="214"/>
      <c r="QVT30" s="214"/>
      <c r="QVU30" s="214"/>
      <c r="QVV30" s="214"/>
      <c r="QVW30" s="214"/>
      <c r="QVX30" s="214"/>
      <c r="QVY30" s="214"/>
      <c r="QVZ30" s="214"/>
      <c r="QWA30" s="214"/>
      <c r="QWB30" s="214"/>
      <c r="QWC30" s="214"/>
      <c r="QWD30" s="214"/>
      <c r="QWE30" s="214"/>
      <c r="QWF30" s="214"/>
      <c r="QWG30" s="214"/>
      <c r="QWH30" s="214"/>
      <c r="QWI30" s="214"/>
      <c r="QWJ30" s="214"/>
      <c r="QWK30" s="214"/>
      <c r="QWL30" s="214"/>
      <c r="QWM30" s="214"/>
      <c r="QWN30" s="214"/>
      <c r="QWO30" s="214"/>
      <c r="QWP30" s="214"/>
      <c r="QWQ30" s="214"/>
      <c r="QWR30" s="214"/>
      <c r="QWS30" s="214"/>
      <c r="QWT30" s="214"/>
      <c r="QWU30" s="214"/>
      <c r="QWV30" s="214"/>
      <c r="QWW30" s="214"/>
      <c r="QWX30" s="214"/>
      <c r="QWY30" s="214"/>
      <c r="QWZ30" s="214"/>
      <c r="QXA30" s="214"/>
      <c r="QXB30" s="214"/>
      <c r="QXC30" s="214"/>
      <c r="QXD30" s="214"/>
      <c r="QXE30" s="214"/>
      <c r="QXF30" s="214"/>
      <c r="QXG30" s="214"/>
      <c r="QXH30" s="214"/>
      <c r="QXI30" s="214"/>
      <c r="QXJ30" s="214"/>
      <c r="QXK30" s="214"/>
      <c r="QXL30" s="214"/>
      <c r="QXM30" s="214"/>
      <c r="QXN30" s="214"/>
      <c r="QXO30" s="214"/>
      <c r="QXP30" s="214"/>
      <c r="QXQ30" s="214"/>
      <c r="QXR30" s="214"/>
      <c r="QXS30" s="214"/>
      <c r="QXT30" s="214"/>
      <c r="QXU30" s="214"/>
      <c r="QXV30" s="214"/>
      <c r="QXW30" s="214"/>
      <c r="QXX30" s="214"/>
      <c r="QXY30" s="214"/>
      <c r="QXZ30" s="214"/>
      <c r="QYA30" s="214"/>
      <c r="QYB30" s="214"/>
      <c r="QYC30" s="214"/>
      <c r="QYD30" s="214"/>
      <c r="QYE30" s="214"/>
      <c r="QYF30" s="214"/>
      <c r="QYG30" s="214"/>
      <c r="QYH30" s="214"/>
      <c r="QYI30" s="214"/>
      <c r="QYJ30" s="214"/>
      <c r="QYK30" s="214"/>
      <c r="QYL30" s="214"/>
      <c r="QYM30" s="214"/>
      <c r="QYN30" s="214"/>
      <c r="QYO30" s="214"/>
      <c r="QYP30" s="214"/>
      <c r="QYQ30" s="214"/>
      <c r="QYR30" s="214"/>
      <c r="QYS30" s="214"/>
      <c r="QYT30" s="214"/>
      <c r="QYU30" s="214"/>
      <c r="QYV30" s="214"/>
      <c r="QYW30" s="214"/>
      <c r="QYX30" s="214"/>
      <c r="QYY30" s="214"/>
      <c r="QYZ30" s="214"/>
      <c r="QZA30" s="214"/>
      <c r="QZB30" s="214"/>
      <c r="QZC30" s="214"/>
      <c r="QZD30" s="214"/>
      <c r="QZE30" s="214"/>
      <c r="QZF30" s="214"/>
      <c r="QZG30" s="214"/>
      <c r="QZH30" s="214"/>
      <c r="QZI30" s="214"/>
      <c r="QZJ30" s="214"/>
      <c r="QZK30" s="214"/>
      <c r="QZL30" s="214"/>
      <c r="QZM30" s="214"/>
      <c r="QZN30" s="214"/>
      <c r="QZO30" s="214"/>
      <c r="QZP30" s="214"/>
      <c r="QZQ30" s="214"/>
      <c r="QZR30" s="214"/>
      <c r="QZS30" s="214"/>
      <c r="QZT30" s="214"/>
      <c r="QZU30" s="214"/>
      <c r="QZV30" s="214"/>
      <c r="QZW30" s="214"/>
      <c r="QZX30" s="214"/>
      <c r="QZY30" s="214"/>
      <c r="QZZ30" s="214"/>
      <c r="RAA30" s="214"/>
      <c r="RAB30" s="214"/>
      <c r="RAC30" s="214"/>
      <c r="RAD30" s="214"/>
      <c r="RAE30" s="214"/>
      <c r="RAF30" s="214"/>
      <c r="RAG30" s="214"/>
      <c r="RAH30" s="214"/>
      <c r="RAI30" s="214"/>
      <c r="RAJ30" s="214"/>
      <c r="RAK30" s="214"/>
      <c r="RAL30" s="214"/>
      <c r="RAM30" s="214"/>
      <c r="RAN30" s="214"/>
      <c r="RAO30" s="214"/>
      <c r="RAP30" s="214"/>
      <c r="RAQ30" s="214"/>
      <c r="RAR30" s="214"/>
      <c r="RAS30" s="214"/>
      <c r="RAT30" s="214"/>
      <c r="RAU30" s="214"/>
      <c r="RAV30" s="214"/>
      <c r="RAW30" s="214"/>
      <c r="RAX30" s="214"/>
      <c r="RAY30" s="214"/>
      <c r="RAZ30" s="214"/>
      <c r="RBA30" s="214"/>
      <c r="RBB30" s="214"/>
      <c r="RBC30" s="214"/>
      <c r="RBD30" s="214"/>
      <c r="RBE30" s="214"/>
      <c r="RBF30" s="214"/>
      <c r="RBG30" s="214"/>
      <c r="RBH30" s="214"/>
      <c r="RBI30" s="214"/>
      <c r="RBJ30" s="214"/>
      <c r="RBK30" s="214"/>
      <c r="RBL30" s="214"/>
      <c r="RBM30" s="214"/>
      <c r="RBN30" s="214"/>
      <c r="RBO30" s="214"/>
      <c r="RBP30" s="214"/>
      <c r="RBQ30" s="214"/>
      <c r="RBR30" s="214"/>
      <c r="RBS30" s="214"/>
      <c r="RBT30" s="214"/>
      <c r="RBU30" s="214"/>
      <c r="RBV30" s="214"/>
      <c r="RBW30" s="214"/>
      <c r="RBX30" s="214"/>
      <c r="RBY30" s="214"/>
      <c r="RBZ30" s="214"/>
      <c r="RCA30" s="214"/>
      <c r="RCB30" s="214"/>
      <c r="RCC30" s="214"/>
      <c r="RCD30" s="214"/>
      <c r="RCE30" s="214"/>
      <c r="RCF30" s="214"/>
      <c r="RCG30" s="214"/>
      <c r="RCH30" s="214"/>
      <c r="RCI30" s="214"/>
      <c r="RCJ30" s="214"/>
      <c r="RCK30" s="214"/>
      <c r="RCL30" s="214"/>
      <c r="RCM30" s="214"/>
      <c r="RCN30" s="214"/>
      <c r="RCO30" s="214"/>
      <c r="RCP30" s="214"/>
      <c r="RCQ30" s="214"/>
      <c r="RCR30" s="214"/>
      <c r="RCS30" s="214"/>
      <c r="RCT30" s="214"/>
      <c r="RCU30" s="214"/>
      <c r="RCV30" s="214"/>
      <c r="RCW30" s="214"/>
      <c r="RCX30" s="214"/>
      <c r="RCY30" s="214"/>
      <c r="RCZ30" s="214"/>
      <c r="RDA30" s="214"/>
      <c r="RDB30" s="214"/>
      <c r="RDC30" s="214"/>
      <c r="RDD30" s="214"/>
      <c r="RDE30" s="214"/>
      <c r="RDF30" s="214"/>
      <c r="RDG30" s="214"/>
      <c r="RDH30" s="214"/>
      <c r="RDI30" s="214"/>
      <c r="RDJ30" s="214"/>
      <c r="RDK30" s="214"/>
      <c r="RDL30" s="214"/>
      <c r="RDM30" s="214"/>
      <c r="RDN30" s="214"/>
      <c r="RDO30" s="214"/>
      <c r="RDP30" s="214"/>
      <c r="RDQ30" s="214"/>
      <c r="RDR30" s="214"/>
      <c r="RDS30" s="214"/>
      <c r="RDT30" s="214"/>
      <c r="RDU30" s="214"/>
      <c r="RDV30" s="214"/>
      <c r="RDW30" s="214"/>
      <c r="RDX30" s="214"/>
      <c r="RDY30" s="214"/>
      <c r="RDZ30" s="214"/>
      <c r="REA30" s="214"/>
      <c r="REB30" s="214"/>
      <c r="REC30" s="214"/>
      <c r="RED30" s="214"/>
      <c r="REE30" s="214"/>
      <c r="REF30" s="214"/>
      <c r="REG30" s="214"/>
      <c r="REH30" s="214"/>
      <c r="REI30" s="214"/>
      <c r="REJ30" s="214"/>
      <c r="REK30" s="214"/>
      <c r="REL30" s="214"/>
      <c r="REM30" s="214"/>
      <c r="REN30" s="214"/>
      <c r="REO30" s="214"/>
      <c r="REP30" s="214"/>
      <c r="REQ30" s="214"/>
      <c r="RER30" s="214"/>
      <c r="RES30" s="214"/>
      <c r="RET30" s="214"/>
      <c r="REU30" s="214"/>
      <c r="REV30" s="214"/>
      <c r="REW30" s="214"/>
      <c r="REX30" s="214"/>
      <c r="REY30" s="214"/>
      <c r="REZ30" s="214"/>
      <c r="RFA30" s="214"/>
      <c r="RFB30" s="214"/>
      <c r="RFC30" s="214"/>
      <c r="RFD30" s="214"/>
      <c r="RFE30" s="214"/>
      <c r="RFF30" s="214"/>
      <c r="RFG30" s="214"/>
      <c r="RFH30" s="214"/>
      <c r="RFI30" s="214"/>
      <c r="RFJ30" s="214"/>
      <c r="RFK30" s="214"/>
      <c r="RFL30" s="214"/>
      <c r="RFM30" s="214"/>
      <c r="RFN30" s="214"/>
      <c r="RFO30" s="214"/>
      <c r="RFP30" s="214"/>
      <c r="RFQ30" s="214"/>
      <c r="RFR30" s="214"/>
      <c r="RFS30" s="214"/>
      <c r="RFT30" s="214"/>
      <c r="RFU30" s="214"/>
      <c r="RFV30" s="214"/>
      <c r="RFW30" s="214"/>
      <c r="RFX30" s="214"/>
      <c r="RFY30" s="214"/>
      <c r="RFZ30" s="214"/>
      <c r="RGA30" s="214"/>
      <c r="RGB30" s="214"/>
      <c r="RGC30" s="214"/>
      <c r="RGD30" s="214"/>
      <c r="RGE30" s="214"/>
      <c r="RGF30" s="214"/>
      <c r="RGG30" s="214"/>
      <c r="RGH30" s="214"/>
      <c r="RGI30" s="214"/>
      <c r="RGJ30" s="214"/>
      <c r="RGK30" s="214"/>
      <c r="RGL30" s="214"/>
      <c r="RGM30" s="214"/>
      <c r="RGN30" s="214"/>
      <c r="RGO30" s="214"/>
      <c r="RGP30" s="214"/>
      <c r="RGQ30" s="214"/>
      <c r="RGR30" s="214"/>
      <c r="RGS30" s="214"/>
      <c r="RGT30" s="214"/>
      <c r="RGU30" s="214"/>
      <c r="RGV30" s="214"/>
      <c r="RGW30" s="214"/>
      <c r="RGX30" s="214"/>
      <c r="RGY30" s="214"/>
      <c r="RGZ30" s="214"/>
      <c r="RHA30" s="214"/>
      <c r="RHB30" s="214"/>
      <c r="RHC30" s="214"/>
      <c r="RHD30" s="214"/>
      <c r="RHE30" s="214"/>
      <c r="RHF30" s="214"/>
      <c r="RHG30" s="214"/>
      <c r="RHH30" s="214"/>
      <c r="RHI30" s="214"/>
      <c r="RHJ30" s="214"/>
      <c r="RHK30" s="214"/>
      <c r="RHL30" s="214"/>
      <c r="RHM30" s="214"/>
      <c r="RHN30" s="214"/>
      <c r="RHO30" s="214"/>
      <c r="RHP30" s="214"/>
      <c r="RHQ30" s="214"/>
      <c r="RHR30" s="214"/>
      <c r="RHS30" s="214"/>
      <c r="RHT30" s="214"/>
      <c r="RHU30" s="214"/>
      <c r="RHV30" s="214"/>
      <c r="RHW30" s="214"/>
      <c r="RHX30" s="214"/>
      <c r="RHY30" s="214"/>
      <c r="RHZ30" s="214"/>
      <c r="RIA30" s="214"/>
      <c r="RIB30" s="214"/>
      <c r="RIC30" s="214"/>
      <c r="RID30" s="214"/>
      <c r="RIE30" s="214"/>
      <c r="RIF30" s="214"/>
      <c r="RIG30" s="214"/>
      <c r="RIH30" s="214"/>
      <c r="RII30" s="214"/>
      <c r="RIJ30" s="214"/>
      <c r="RIK30" s="214"/>
      <c r="RIL30" s="214"/>
      <c r="RIM30" s="214"/>
      <c r="RIN30" s="214"/>
      <c r="RIO30" s="214"/>
      <c r="RIP30" s="214"/>
      <c r="RIQ30" s="214"/>
      <c r="RIR30" s="214"/>
      <c r="RIS30" s="214"/>
      <c r="RIT30" s="214"/>
      <c r="RIU30" s="214"/>
      <c r="RIV30" s="214"/>
      <c r="RIW30" s="214"/>
      <c r="RIX30" s="214"/>
      <c r="RIY30" s="214"/>
      <c r="RIZ30" s="214"/>
      <c r="RJA30" s="214"/>
      <c r="RJB30" s="214"/>
      <c r="RJC30" s="214"/>
      <c r="RJD30" s="214"/>
      <c r="RJE30" s="214"/>
      <c r="RJF30" s="214"/>
      <c r="RJG30" s="214"/>
      <c r="RJH30" s="214"/>
      <c r="RJI30" s="214"/>
      <c r="RJJ30" s="214"/>
      <c r="RJK30" s="214"/>
      <c r="RJL30" s="214"/>
      <c r="RJM30" s="214"/>
      <c r="RJN30" s="214"/>
      <c r="RJO30" s="214"/>
      <c r="RJP30" s="214"/>
      <c r="RJQ30" s="214"/>
      <c r="RJR30" s="214"/>
      <c r="RJS30" s="214"/>
      <c r="RJT30" s="214"/>
      <c r="RJU30" s="214"/>
      <c r="RJV30" s="214"/>
      <c r="RJW30" s="214"/>
      <c r="RJX30" s="214"/>
      <c r="RJY30" s="214"/>
      <c r="RJZ30" s="214"/>
      <c r="RKA30" s="214"/>
      <c r="RKB30" s="214"/>
      <c r="RKC30" s="214"/>
      <c r="RKD30" s="214"/>
      <c r="RKE30" s="214"/>
      <c r="RKF30" s="214"/>
      <c r="RKG30" s="214"/>
      <c r="RKH30" s="214"/>
      <c r="RKI30" s="214"/>
      <c r="RKJ30" s="214"/>
      <c r="RKK30" s="214"/>
      <c r="RKL30" s="214"/>
      <c r="RKM30" s="214"/>
      <c r="RKN30" s="214"/>
      <c r="RKO30" s="214"/>
      <c r="RKP30" s="214"/>
      <c r="RKQ30" s="214"/>
      <c r="RKR30" s="214"/>
      <c r="RKS30" s="214"/>
      <c r="RKT30" s="214"/>
      <c r="RKU30" s="214"/>
      <c r="RKV30" s="214"/>
      <c r="RKW30" s="214"/>
      <c r="RKX30" s="214"/>
      <c r="RKY30" s="214"/>
      <c r="RKZ30" s="214"/>
      <c r="RLA30" s="214"/>
      <c r="RLB30" s="214"/>
      <c r="RLC30" s="214"/>
      <c r="RLD30" s="214"/>
      <c r="RLE30" s="214"/>
      <c r="RLF30" s="214"/>
      <c r="RLG30" s="214"/>
      <c r="RLH30" s="214"/>
      <c r="RLI30" s="214"/>
      <c r="RLJ30" s="214"/>
      <c r="RLK30" s="214"/>
      <c r="RLL30" s="214"/>
      <c r="RLM30" s="214"/>
      <c r="RLN30" s="214"/>
      <c r="RLO30" s="214"/>
      <c r="RLP30" s="214"/>
      <c r="RLQ30" s="214"/>
      <c r="RLR30" s="214"/>
      <c r="RLS30" s="214"/>
      <c r="RLT30" s="214"/>
      <c r="RLU30" s="214"/>
      <c r="RLV30" s="214"/>
      <c r="RLW30" s="214"/>
      <c r="RLX30" s="214"/>
      <c r="RLY30" s="214"/>
      <c r="RLZ30" s="214"/>
      <c r="RMA30" s="214"/>
      <c r="RMB30" s="214"/>
      <c r="RMC30" s="214"/>
      <c r="RMD30" s="214"/>
      <c r="RME30" s="214"/>
      <c r="RMF30" s="214"/>
      <c r="RMG30" s="214"/>
      <c r="RMH30" s="214"/>
      <c r="RMI30" s="214"/>
      <c r="RMJ30" s="214"/>
      <c r="RMK30" s="214"/>
      <c r="RML30" s="214"/>
      <c r="RMM30" s="214"/>
      <c r="RMN30" s="214"/>
      <c r="RMO30" s="214"/>
      <c r="RMP30" s="214"/>
      <c r="RMQ30" s="214"/>
      <c r="RMR30" s="214"/>
      <c r="RMS30" s="214"/>
      <c r="RMT30" s="214"/>
      <c r="RMU30" s="214"/>
      <c r="RMV30" s="214"/>
      <c r="RMW30" s="214"/>
      <c r="RMX30" s="214"/>
      <c r="RMY30" s="214"/>
      <c r="RMZ30" s="214"/>
      <c r="RNA30" s="214"/>
      <c r="RNB30" s="214"/>
      <c r="RNC30" s="214"/>
      <c r="RND30" s="214"/>
      <c r="RNE30" s="214"/>
      <c r="RNF30" s="214"/>
      <c r="RNG30" s="214"/>
      <c r="RNH30" s="214"/>
      <c r="RNI30" s="214"/>
      <c r="RNJ30" s="214"/>
      <c r="RNK30" s="214"/>
      <c r="RNL30" s="214"/>
      <c r="RNM30" s="214"/>
      <c r="RNN30" s="214"/>
      <c r="RNO30" s="214"/>
      <c r="RNP30" s="214"/>
      <c r="RNQ30" s="214"/>
      <c r="RNR30" s="214"/>
      <c r="RNS30" s="214"/>
      <c r="RNT30" s="214"/>
      <c r="RNU30" s="214"/>
      <c r="RNV30" s="214"/>
      <c r="RNW30" s="214"/>
      <c r="RNX30" s="214"/>
      <c r="RNY30" s="214"/>
      <c r="RNZ30" s="214"/>
      <c r="ROA30" s="214"/>
      <c r="ROB30" s="214"/>
      <c r="ROC30" s="214"/>
      <c r="ROD30" s="214"/>
      <c r="ROE30" s="214"/>
      <c r="ROF30" s="214"/>
      <c r="ROG30" s="214"/>
      <c r="ROH30" s="214"/>
      <c r="ROI30" s="214"/>
      <c r="ROJ30" s="214"/>
      <c r="ROK30" s="214"/>
      <c r="ROL30" s="214"/>
      <c r="ROM30" s="214"/>
      <c r="RON30" s="214"/>
      <c r="ROO30" s="214"/>
      <c r="ROP30" s="214"/>
      <c r="ROQ30" s="214"/>
      <c r="ROR30" s="214"/>
      <c r="ROS30" s="214"/>
      <c r="ROT30" s="214"/>
      <c r="ROU30" s="214"/>
      <c r="ROV30" s="214"/>
      <c r="ROW30" s="214"/>
      <c r="ROX30" s="214"/>
      <c r="ROY30" s="214"/>
      <c r="ROZ30" s="214"/>
      <c r="RPA30" s="214"/>
      <c r="RPB30" s="214"/>
      <c r="RPC30" s="214"/>
      <c r="RPD30" s="214"/>
      <c r="RPE30" s="214"/>
      <c r="RPF30" s="214"/>
      <c r="RPG30" s="214"/>
      <c r="RPH30" s="214"/>
      <c r="RPI30" s="214"/>
      <c r="RPJ30" s="214"/>
      <c r="RPK30" s="214"/>
      <c r="RPL30" s="214"/>
      <c r="RPM30" s="214"/>
      <c r="RPN30" s="214"/>
      <c r="RPO30" s="214"/>
      <c r="RPP30" s="214"/>
      <c r="RPQ30" s="214"/>
      <c r="RPR30" s="214"/>
      <c r="RPS30" s="214"/>
      <c r="RPT30" s="214"/>
      <c r="RPU30" s="214"/>
      <c r="RPV30" s="214"/>
      <c r="RPW30" s="214"/>
      <c r="RPX30" s="214"/>
      <c r="RPY30" s="214"/>
      <c r="RPZ30" s="214"/>
      <c r="RQA30" s="214"/>
      <c r="RQB30" s="214"/>
      <c r="RQC30" s="214"/>
      <c r="RQD30" s="214"/>
      <c r="RQE30" s="214"/>
      <c r="RQF30" s="214"/>
      <c r="RQG30" s="214"/>
      <c r="RQH30" s="214"/>
      <c r="RQI30" s="214"/>
      <c r="RQJ30" s="214"/>
      <c r="RQK30" s="214"/>
      <c r="RQL30" s="214"/>
      <c r="RQM30" s="214"/>
      <c r="RQN30" s="214"/>
      <c r="RQO30" s="214"/>
      <c r="RQP30" s="214"/>
      <c r="RQQ30" s="214"/>
      <c r="RQR30" s="214"/>
      <c r="RQS30" s="214"/>
      <c r="RQT30" s="214"/>
      <c r="RQU30" s="214"/>
      <c r="RQV30" s="214"/>
      <c r="RQW30" s="214"/>
      <c r="RQX30" s="214"/>
      <c r="RQY30" s="214"/>
      <c r="RQZ30" s="214"/>
      <c r="RRA30" s="214"/>
      <c r="RRB30" s="214"/>
      <c r="RRC30" s="214"/>
      <c r="RRD30" s="214"/>
      <c r="RRE30" s="214"/>
      <c r="RRF30" s="214"/>
      <c r="RRG30" s="214"/>
      <c r="RRH30" s="214"/>
      <c r="RRI30" s="214"/>
      <c r="RRJ30" s="214"/>
      <c r="RRK30" s="214"/>
      <c r="RRL30" s="214"/>
      <c r="RRM30" s="214"/>
      <c r="RRN30" s="214"/>
      <c r="RRO30" s="214"/>
      <c r="RRP30" s="214"/>
      <c r="RRQ30" s="214"/>
      <c r="RRR30" s="214"/>
      <c r="RRS30" s="214"/>
      <c r="RRT30" s="214"/>
      <c r="RRU30" s="214"/>
      <c r="RRV30" s="214"/>
      <c r="RRW30" s="214"/>
      <c r="RRX30" s="214"/>
      <c r="RRY30" s="214"/>
      <c r="RRZ30" s="214"/>
      <c r="RSA30" s="214"/>
      <c r="RSB30" s="214"/>
      <c r="RSC30" s="214"/>
      <c r="RSD30" s="214"/>
      <c r="RSE30" s="214"/>
      <c r="RSF30" s="214"/>
      <c r="RSG30" s="214"/>
      <c r="RSH30" s="214"/>
      <c r="RSI30" s="214"/>
      <c r="RSJ30" s="214"/>
      <c r="RSK30" s="214"/>
      <c r="RSL30" s="214"/>
      <c r="RSM30" s="214"/>
      <c r="RSN30" s="214"/>
      <c r="RSO30" s="214"/>
      <c r="RSP30" s="214"/>
      <c r="RSQ30" s="214"/>
      <c r="RSR30" s="214"/>
      <c r="RSS30" s="214"/>
      <c r="RST30" s="214"/>
      <c r="RSU30" s="214"/>
      <c r="RSV30" s="214"/>
      <c r="RSW30" s="214"/>
      <c r="RSX30" s="214"/>
      <c r="RSY30" s="214"/>
      <c r="RSZ30" s="214"/>
      <c r="RTA30" s="214"/>
      <c r="RTB30" s="214"/>
      <c r="RTC30" s="214"/>
      <c r="RTD30" s="214"/>
      <c r="RTE30" s="214"/>
      <c r="RTF30" s="214"/>
      <c r="RTG30" s="214"/>
      <c r="RTH30" s="214"/>
      <c r="RTI30" s="214"/>
      <c r="RTJ30" s="214"/>
      <c r="RTK30" s="214"/>
      <c r="RTL30" s="214"/>
      <c r="RTM30" s="214"/>
      <c r="RTN30" s="214"/>
      <c r="RTO30" s="214"/>
      <c r="RTP30" s="214"/>
      <c r="RTQ30" s="214"/>
      <c r="RTR30" s="214"/>
      <c r="RTS30" s="214"/>
      <c r="RTT30" s="214"/>
      <c r="RTU30" s="214"/>
      <c r="RTV30" s="214"/>
      <c r="RTW30" s="214"/>
      <c r="RTX30" s="214"/>
      <c r="RTY30" s="214"/>
      <c r="RTZ30" s="214"/>
      <c r="RUA30" s="214"/>
      <c r="RUB30" s="214"/>
      <c r="RUC30" s="214"/>
      <c r="RUD30" s="214"/>
      <c r="RUE30" s="214"/>
      <c r="RUF30" s="214"/>
      <c r="RUG30" s="214"/>
      <c r="RUH30" s="214"/>
      <c r="RUI30" s="214"/>
      <c r="RUJ30" s="214"/>
      <c r="RUK30" s="214"/>
      <c r="RUL30" s="214"/>
      <c r="RUM30" s="214"/>
      <c r="RUN30" s="214"/>
      <c r="RUO30" s="214"/>
      <c r="RUP30" s="214"/>
      <c r="RUQ30" s="214"/>
      <c r="RUR30" s="214"/>
      <c r="RUS30" s="214"/>
      <c r="RUT30" s="214"/>
      <c r="RUU30" s="214"/>
      <c r="RUV30" s="214"/>
      <c r="RUW30" s="214"/>
      <c r="RUX30" s="214"/>
      <c r="RUY30" s="214"/>
      <c r="RUZ30" s="214"/>
      <c r="RVA30" s="214"/>
      <c r="RVB30" s="214"/>
      <c r="RVC30" s="214"/>
      <c r="RVD30" s="214"/>
      <c r="RVE30" s="214"/>
      <c r="RVF30" s="214"/>
      <c r="RVG30" s="214"/>
      <c r="RVH30" s="214"/>
      <c r="RVI30" s="214"/>
      <c r="RVJ30" s="214"/>
      <c r="RVK30" s="214"/>
      <c r="RVL30" s="214"/>
      <c r="RVM30" s="214"/>
      <c r="RVN30" s="214"/>
      <c r="RVO30" s="214"/>
      <c r="RVP30" s="214"/>
      <c r="RVQ30" s="214"/>
      <c r="RVR30" s="214"/>
      <c r="RVS30" s="214"/>
      <c r="RVT30" s="214"/>
      <c r="RVU30" s="214"/>
      <c r="RVV30" s="214"/>
      <c r="RVW30" s="214"/>
      <c r="RVX30" s="214"/>
      <c r="RVY30" s="214"/>
      <c r="RVZ30" s="214"/>
      <c r="RWA30" s="214"/>
      <c r="RWB30" s="214"/>
      <c r="RWC30" s="214"/>
      <c r="RWD30" s="214"/>
      <c r="RWE30" s="214"/>
      <c r="RWF30" s="214"/>
      <c r="RWG30" s="214"/>
      <c r="RWH30" s="214"/>
      <c r="RWI30" s="214"/>
      <c r="RWJ30" s="214"/>
      <c r="RWK30" s="214"/>
      <c r="RWL30" s="214"/>
      <c r="RWM30" s="214"/>
      <c r="RWN30" s="214"/>
      <c r="RWO30" s="214"/>
      <c r="RWP30" s="214"/>
      <c r="RWQ30" s="214"/>
      <c r="RWR30" s="214"/>
      <c r="RWS30" s="214"/>
      <c r="RWT30" s="214"/>
      <c r="RWU30" s="214"/>
      <c r="RWV30" s="214"/>
      <c r="RWW30" s="214"/>
      <c r="RWX30" s="214"/>
      <c r="RWY30" s="214"/>
      <c r="RWZ30" s="214"/>
      <c r="RXA30" s="214"/>
      <c r="RXB30" s="214"/>
      <c r="RXC30" s="214"/>
      <c r="RXD30" s="214"/>
      <c r="RXE30" s="214"/>
      <c r="RXF30" s="214"/>
      <c r="RXG30" s="214"/>
      <c r="RXH30" s="214"/>
      <c r="RXI30" s="214"/>
      <c r="RXJ30" s="214"/>
      <c r="RXK30" s="214"/>
      <c r="RXL30" s="214"/>
      <c r="RXM30" s="214"/>
      <c r="RXN30" s="214"/>
      <c r="RXO30" s="214"/>
      <c r="RXP30" s="214"/>
      <c r="RXQ30" s="214"/>
      <c r="RXR30" s="214"/>
      <c r="RXS30" s="214"/>
      <c r="RXT30" s="214"/>
      <c r="RXU30" s="214"/>
      <c r="RXV30" s="214"/>
      <c r="RXW30" s="214"/>
      <c r="RXX30" s="214"/>
      <c r="RXY30" s="214"/>
      <c r="RXZ30" s="214"/>
      <c r="RYA30" s="214"/>
      <c r="RYB30" s="214"/>
      <c r="RYC30" s="214"/>
      <c r="RYD30" s="214"/>
      <c r="RYE30" s="214"/>
      <c r="RYF30" s="214"/>
      <c r="RYG30" s="214"/>
      <c r="RYH30" s="214"/>
      <c r="RYI30" s="214"/>
      <c r="RYJ30" s="214"/>
      <c r="RYK30" s="214"/>
      <c r="RYL30" s="214"/>
      <c r="RYM30" s="214"/>
      <c r="RYN30" s="214"/>
      <c r="RYO30" s="214"/>
      <c r="RYP30" s="214"/>
      <c r="RYQ30" s="214"/>
      <c r="RYR30" s="214"/>
      <c r="RYS30" s="214"/>
      <c r="RYT30" s="214"/>
      <c r="RYU30" s="214"/>
      <c r="RYV30" s="214"/>
      <c r="RYW30" s="214"/>
      <c r="RYX30" s="214"/>
      <c r="RYY30" s="214"/>
      <c r="RYZ30" s="214"/>
      <c r="RZA30" s="214"/>
      <c r="RZB30" s="214"/>
      <c r="RZC30" s="214"/>
      <c r="RZD30" s="214"/>
      <c r="RZE30" s="214"/>
      <c r="RZF30" s="214"/>
      <c r="RZG30" s="214"/>
      <c r="RZH30" s="214"/>
      <c r="RZI30" s="214"/>
      <c r="RZJ30" s="214"/>
      <c r="RZK30" s="214"/>
      <c r="RZL30" s="214"/>
      <c r="RZM30" s="214"/>
      <c r="RZN30" s="214"/>
      <c r="RZO30" s="214"/>
      <c r="RZP30" s="214"/>
      <c r="RZQ30" s="214"/>
      <c r="RZR30" s="214"/>
      <c r="RZS30" s="214"/>
      <c r="RZT30" s="214"/>
      <c r="RZU30" s="214"/>
      <c r="RZV30" s="214"/>
      <c r="RZW30" s="214"/>
      <c r="RZX30" s="214"/>
      <c r="RZY30" s="214"/>
      <c r="RZZ30" s="214"/>
      <c r="SAA30" s="214"/>
      <c r="SAB30" s="214"/>
      <c r="SAC30" s="214"/>
      <c r="SAD30" s="214"/>
      <c r="SAE30" s="214"/>
      <c r="SAF30" s="214"/>
      <c r="SAG30" s="214"/>
      <c r="SAH30" s="214"/>
      <c r="SAI30" s="214"/>
      <c r="SAJ30" s="214"/>
      <c r="SAK30" s="214"/>
      <c r="SAL30" s="214"/>
      <c r="SAM30" s="214"/>
      <c r="SAN30" s="214"/>
      <c r="SAO30" s="214"/>
      <c r="SAP30" s="214"/>
      <c r="SAQ30" s="214"/>
      <c r="SAR30" s="214"/>
      <c r="SAS30" s="214"/>
      <c r="SAT30" s="214"/>
      <c r="SAU30" s="214"/>
      <c r="SAV30" s="214"/>
      <c r="SAW30" s="214"/>
      <c r="SAX30" s="214"/>
      <c r="SAY30" s="214"/>
      <c r="SAZ30" s="214"/>
      <c r="SBA30" s="214"/>
      <c r="SBB30" s="214"/>
      <c r="SBC30" s="214"/>
      <c r="SBD30" s="214"/>
      <c r="SBE30" s="214"/>
      <c r="SBF30" s="214"/>
      <c r="SBG30" s="214"/>
      <c r="SBH30" s="214"/>
      <c r="SBI30" s="214"/>
      <c r="SBJ30" s="214"/>
      <c r="SBK30" s="214"/>
      <c r="SBL30" s="214"/>
      <c r="SBM30" s="214"/>
      <c r="SBN30" s="214"/>
      <c r="SBO30" s="214"/>
      <c r="SBP30" s="214"/>
      <c r="SBQ30" s="214"/>
      <c r="SBR30" s="214"/>
      <c r="SBS30" s="214"/>
      <c r="SBT30" s="214"/>
      <c r="SBU30" s="214"/>
      <c r="SBV30" s="214"/>
      <c r="SBW30" s="214"/>
      <c r="SBX30" s="214"/>
      <c r="SBY30" s="214"/>
      <c r="SBZ30" s="214"/>
      <c r="SCA30" s="214"/>
      <c r="SCB30" s="214"/>
      <c r="SCC30" s="214"/>
      <c r="SCD30" s="214"/>
      <c r="SCE30" s="214"/>
      <c r="SCF30" s="214"/>
      <c r="SCG30" s="214"/>
      <c r="SCH30" s="214"/>
      <c r="SCI30" s="214"/>
      <c r="SCJ30" s="214"/>
      <c r="SCK30" s="214"/>
      <c r="SCL30" s="214"/>
      <c r="SCM30" s="214"/>
      <c r="SCN30" s="214"/>
      <c r="SCO30" s="214"/>
      <c r="SCP30" s="214"/>
      <c r="SCQ30" s="214"/>
      <c r="SCR30" s="214"/>
      <c r="SCS30" s="214"/>
      <c r="SCT30" s="214"/>
      <c r="SCU30" s="214"/>
      <c r="SCV30" s="214"/>
      <c r="SCW30" s="214"/>
      <c r="SCX30" s="214"/>
      <c r="SCY30" s="214"/>
      <c r="SCZ30" s="214"/>
      <c r="SDA30" s="214"/>
      <c r="SDB30" s="214"/>
      <c r="SDC30" s="214"/>
      <c r="SDD30" s="214"/>
      <c r="SDE30" s="214"/>
      <c r="SDF30" s="214"/>
      <c r="SDG30" s="214"/>
      <c r="SDH30" s="214"/>
      <c r="SDI30" s="214"/>
      <c r="SDJ30" s="214"/>
      <c r="SDK30" s="214"/>
      <c r="SDL30" s="214"/>
      <c r="SDM30" s="214"/>
      <c r="SDN30" s="214"/>
      <c r="SDO30" s="214"/>
      <c r="SDP30" s="214"/>
      <c r="SDQ30" s="214"/>
      <c r="SDR30" s="214"/>
      <c r="SDS30" s="214"/>
      <c r="SDT30" s="214"/>
      <c r="SDU30" s="214"/>
      <c r="SDV30" s="214"/>
      <c r="SDW30" s="214"/>
      <c r="SDX30" s="214"/>
      <c r="SDY30" s="214"/>
      <c r="SDZ30" s="214"/>
      <c r="SEA30" s="214"/>
      <c r="SEB30" s="214"/>
      <c r="SEC30" s="214"/>
      <c r="SED30" s="214"/>
      <c r="SEE30" s="214"/>
      <c r="SEF30" s="214"/>
      <c r="SEG30" s="214"/>
      <c r="SEH30" s="214"/>
      <c r="SEI30" s="214"/>
      <c r="SEJ30" s="214"/>
      <c r="SEK30" s="214"/>
      <c r="SEL30" s="214"/>
      <c r="SEM30" s="214"/>
      <c r="SEN30" s="214"/>
      <c r="SEO30" s="214"/>
      <c r="SEP30" s="214"/>
      <c r="SEQ30" s="214"/>
      <c r="SER30" s="214"/>
      <c r="SES30" s="214"/>
      <c r="SET30" s="214"/>
      <c r="SEU30" s="214"/>
      <c r="SEV30" s="214"/>
      <c r="SEW30" s="214"/>
      <c r="SEX30" s="214"/>
      <c r="SEY30" s="214"/>
      <c r="SEZ30" s="214"/>
      <c r="SFA30" s="214"/>
      <c r="SFB30" s="214"/>
      <c r="SFC30" s="214"/>
      <c r="SFD30" s="214"/>
      <c r="SFE30" s="214"/>
      <c r="SFF30" s="214"/>
      <c r="SFG30" s="214"/>
      <c r="SFH30" s="214"/>
      <c r="SFI30" s="214"/>
      <c r="SFJ30" s="214"/>
      <c r="SFK30" s="214"/>
      <c r="SFL30" s="214"/>
      <c r="SFM30" s="214"/>
      <c r="SFN30" s="214"/>
      <c r="SFO30" s="214"/>
      <c r="SFP30" s="214"/>
      <c r="SFQ30" s="214"/>
      <c r="SFR30" s="214"/>
      <c r="SFS30" s="214"/>
      <c r="SFT30" s="214"/>
      <c r="SFU30" s="214"/>
      <c r="SFV30" s="214"/>
      <c r="SFW30" s="214"/>
      <c r="SFX30" s="214"/>
      <c r="SFY30" s="214"/>
      <c r="SFZ30" s="214"/>
      <c r="SGA30" s="214"/>
      <c r="SGB30" s="214"/>
      <c r="SGC30" s="214"/>
      <c r="SGD30" s="214"/>
      <c r="SGE30" s="214"/>
      <c r="SGF30" s="214"/>
      <c r="SGG30" s="214"/>
      <c r="SGH30" s="214"/>
      <c r="SGI30" s="214"/>
      <c r="SGJ30" s="214"/>
      <c r="SGK30" s="214"/>
      <c r="SGL30" s="214"/>
      <c r="SGM30" s="214"/>
      <c r="SGN30" s="214"/>
      <c r="SGO30" s="214"/>
      <c r="SGP30" s="214"/>
      <c r="SGQ30" s="214"/>
      <c r="SGR30" s="214"/>
      <c r="SGS30" s="214"/>
      <c r="SGT30" s="214"/>
      <c r="SGU30" s="214"/>
      <c r="SGV30" s="214"/>
      <c r="SGW30" s="214"/>
      <c r="SGX30" s="214"/>
      <c r="SGY30" s="214"/>
      <c r="SGZ30" s="214"/>
      <c r="SHA30" s="214"/>
      <c r="SHB30" s="214"/>
      <c r="SHC30" s="214"/>
      <c r="SHD30" s="214"/>
      <c r="SHE30" s="214"/>
      <c r="SHF30" s="214"/>
      <c r="SHG30" s="214"/>
      <c r="SHH30" s="214"/>
      <c r="SHI30" s="214"/>
      <c r="SHJ30" s="214"/>
      <c r="SHK30" s="214"/>
      <c r="SHL30" s="214"/>
      <c r="SHM30" s="214"/>
      <c r="SHN30" s="214"/>
      <c r="SHO30" s="214"/>
      <c r="SHP30" s="214"/>
      <c r="SHQ30" s="214"/>
      <c r="SHR30" s="214"/>
      <c r="SHS30" s="214"/>
      <c r="SHT30" s="214"/>
      <c r="SHU30" s="214"/>
      <c r="SHV30" s="214"/>
      <c r="SHW30" s="214"/>
      <c r="SHX30" s="214"/>
      <c r="SHY30" s="214"/>
      <c r="SHZ30" s="214"/>
      <c r="SIA30" s="214"/>
      <c r="SIB30" s="214"/>
      <c r="SIC30" s="214"/>
      <c r="SID30" s="214"/>
      <c r="SIE30" s="214"/>
      <c r="SIF30" s="214"/>
      <c r="SIG30" s="214"/>
      <c r="SIH30" s="214"/>
      <c r="SII30" s="214"/>
      <c r="SIJ30" s="214"/>
      <c r="SIK30" s="214"/>
      <c r="SIL30" s="214"/>
      <c r="SIM30" s="214"/>
      <c r="SIN30" s="214"/>
      <c r="SIO30" s="214"/>
      <c r="SIP30" s="214"/>
      <c r="SIQ30" s="214"/>
      <c r="SIR30" s="214"/>
      <c r="SIS30" s="214"/>
      <c r="SIT30" s="214"/>
      <c r="SIU30" s="214"/>
      <c r="SIV30" s="214"/>
      <c r="SIW30" s="214"/>
      <c r="SIX30" s="214"/>
      <c r="SIY30" s="214"/>
      <c r="SIZ30" s="214"/>
      <c r="SJA30" s="214"/>
      <c r="SJB30" s="214"/>
      <c r="SJC30" s="214"/>
      <c r="SJD30" s="214"/>
      <c r="SJE30" s="214"/>
      <c r="SJF30" s="214"/>
      <c r="SJG30" s="214"/>
      <c r="SJH30" s="214"/>
      <c r="SJI30" s="214"/>
      <c r="SJJ30" s="214"/>
      <c r="SJK30" s="214"/>
      <c r="SJL30" s="214"/>
      <c r="SJM30" s="214"/>
      <c r="SJN30" s="214"/>
      <c r="SJO30" s="214"/>
      <c r="SJP30" s="214"/>
      <c r="SJQ30" s="214"/>
      <c r="SJR30" s="214"/>
      <c r="SJS30" s="214"/>
      <c r="SJT30" s="214"/>
      <c r="SJU30" s="214"/>
      <c r="SJV30" s="214"/>
      <c r="SJW30" s="214"/>
      <c r="SJX30" s="214"/>
      <c r="SJY30" s="214"/>
      <c r="SJZ30" s="214"/>
      <c r="SKA30" s="214"/>
      <c r="SKB30" s="214"/>
      <c r="SKC30" s="214"/>
      <c r="SKD30" s="214"/>
      <c r="SKE30" s="214"/>
      <c r="SKF30" s="214"/>
      <c r="SKG30" s="214"/>
      <c r="SKH30" s="214"/>
      <c r="SKI30" s="214"/>
      <c r="SKJ30" s="214"/>
      <c r="SKK30" s="214"/>
      <c r="SKL30" s="214"/>
      <c r="SKM30" s="214"/>
      <c r="SKN30" s="214"/>
      <c r="SKO30" s="214"/>
      <c r="SKP30" s="214"/>
      <c r="SKQ30" s="214"/>
      <c r="SKR30" s="214"/>
      <c r="SKS30" s="214"/>
      <c r="SKT30" s="214"/>
      <c r="SKU30" s="214"/>
      <c r="SKV30" s="214"/>
      <c r="SKW30" s="214"/>
      <c r="SKX30" s="214"/>
      <c r="SKY30" s="214"/>
      <c r="SKZ30" s="214"/>
      <c r="SLA30" s="214"/>
      <c r="SLB30" s="214"/>
      <c r="SLC30" s="214"/>
      <c r="SLD30" s="214"/>
      <c r="SLE30" s="214"/>
      <c r="SLF30" s="214"/>
      <c r="SLG30" s="214"/>
      <c r="SLH30" s="214"/>
      <c r="SLI30" s="214"/>
      <c r="SLJ30" s="214"/>
      <c r="SLK30" s="214"/>
      <c r="SLL30" s="214"/>
      <c r="SLM30" s="214"/>
      <c r="SLN30" s="214"/>
      <c r="SLO30" s="214"/>
      <c r="SLP30" s="214"/>
      <c r="SLQ30" s="214"/>
      <c r="SLR30" s="214"/>
      <c r="SLS30" s="214"/>
      <c r="SLT30" s="214"/>
      <c r="SLU30" s="214"/>
      <c r="SLV30" s="214"/>
      <c r="SLW30" s="214"/>
      <c r="SLX30" s="214"/>
      <c r="SLY30" s="214"/>
      <c r="SLZ30" s="214"/>
      <c r="SMA30" s="214"/>
      <c r="SMB30" s="214"/>
      <c r="SMC30" s="214"/>
      <c r="SMD30" s="214"/>
      <c r="SME30" s="214"/>
      <c r="SMF30" s="214"/>
      <c r="SMG30" s="214"/>
      <c r="SMH30" s="214"/>
      <c r="SMI30" s="214"/>
      <c r="SMJ30" s="214"/>
      <c r="SMK30" s="214"/>
      <c r="SML30" s="214"/>
      <c r="SMM30" s="214"/>
      <c r="SMN30" s="214"/>
      <c r="SMO30" s="214"/>
      <c r="SMP30" s="214"/>
      <c r="SMQ30" s="214"/>
      <c r="SMR30" s="214"/>
      <c r="SMS30" s="214"/>
      <c r="SMT30" s="214"/>
      <c r="SMU30" s="214"/>
      <c r="SMV30" s="214"/>
      <c r="SMW30" s="214"/>
      <c r="SMX30" s="214"/>
      <c r="SMY30" s="214"/>
      <c r="SMZ30" s="214"/>
      <c r="SNA30" s="214"/>
      <c r="SNB30" s="214"/>
      <c r="SNC30" s="214"/>
      <c r="SND30" s="214"/>
      <c r="SNE30" s="214"/>
      <c r="SNF30" s="214"/>
      <c r="SNG30" s="214"/>
      <c r="SNH30" s="214"/>
      <c r="SNI30" s="214"/>
      <c r="SNJ30" s="214"/>
      <c r="SNK30" s="214"/>
      <c r="SNL30" s="214"/>
      <c r="SNM30" s="214"/>
      <c r="SNN30" s="214"/>
      <c r="SNO30" s="214"/>
      <c r="SNP30" s="214"/>
      <c r="SNQ30" s="214"/>
      <c r="SNR30" s="214"/>
      <c r="SNS30" s="214"/>
      <c r="SNT30" s="214"/>
      <c r="SNU30" s="214"/>
      <c r="SNV30" s="214"/>
      <c r="SNW30" s="214"/>
      <c r="SNX30" s="214"/>
      <c r="SNY30" s="214"/>
      <c r="SNZ30" s="214"/>
      <c r="SOA30" s="214"/>
      <c r="SOB30" s="214"/>
      <c r="SOC30" s="214"/>
      <c r="SOD30" s="214"/>
      <c r="SOE30" s="214"/>
      <c r="SOF30" s="214"/>
      <c r="SOG30" s="214"/>
      <c r="SOH30" s="214"/>
      <c r="SOI30" s="214"/>
      <c r="SOJ30" s="214"/>
      <c r="SOK30" s="214"/>
      <c r="SOL30" s="214"/>
      <c r="SOM30" s="214"/>
      <c r="SON30" s="214"/>
      <c r="SOO30" s="214"/>
      <c r="SOP30" s="214"/>
      <c r="SOQ30" s="214"/>
      <c r="SOR30" s="214"/>
      <c r="SOS30" s="214"/>
      <c r="SOT30" s="214"/>
      <c r="SOU30" s="214"/>
      <c r="SOV30" s="214"/>
      <c r="SOW30" s="214"/>
      <c r="SOX30" s="214"/>
      <c r="SOY30" s="214"/>
      <c r="SOZ30" s="214"/>
      <c r="SPA30" s="214"/>
      <c r="SPB30" s="214"/>
      <c r="SPC30" s="214"/>
      <c r="SPD30" s="214"/>
      <c r="SPE30" s="214"/>
      <c r="SPF30" s="214"/>
      <c r="SPG30" s="214"/>
      <c r="SPH30" s="214"/>
      <c r="SPI30" s="214"/>
      <c r="SPJ30" s="214"/>
      <c r="SPK30" s="214"/>
      <c r="SPL30" s="214"/>
      <c r="SPM30" s="214"/>
      <c r="SPN30" s="214"/>
      <c r="SPO30" s="214"/>
      <c r="SPP30" s="214"/>
      <c r="SPQ30" s="214"/>
      <c r="SPR30" s="214"/>
      <c r="SPS30" s="214"/>
      <c r="SPT30" s="214"/>
      <c r="SPU30" s="214"/>
      <c r="SPV30" s="214"/>
      <c r="SPW30" s="214"/>
      <c r="SPX30" s="214"/>
      <c r="SPY30" s="214"/>
      <c r="SPZ30" s="214"/>
      <c r="SQA30" s="214"/>
      <c r="SQB30" s="214"/>
      <c r="SQC30" s="214"/>
      <c r="SQD30" s="214"/>
      <c r="SQE30" s="214"/>
      <c r="SQF30" s="214"/>
      <c r="SQG30" s="214"/>
      <c r="SQH30" s="214"/>
      <c r="SQI30" s="214"/>
      <c r="SQJ30" s="214"/>
      <c r="SQK30" s="214"/>
      <c r="SQL30" s="214"/>
      <c r="SQM30" s="214"/>
      <c r="SQN30" s="214"/>
      <c r="SQO30" s="214"/>
      <c r="SQP30" s="214"/>
      <c r="SQQ30" s="214"/>
      <c r="SQR30" s="214"/>
      <c r="SQS30" s="214"/>
      <c r="SQT30" s="214"/>
      <c r="SQU30" s="214"/>
      <c r="SQV30" s="214"/>
      <c r="SQW30" s="214"/>
      <c r="SQX30" s="214"/>
      <c r="SQY30" s="214"/>
      <c r="SQZ30" s="214"/>
      <c r="SRA30" s="214"/>
      <c r="SRB30" s="214"/>
      <c r="SRC30" s="214"/>
      <c r="SRD30" s="214"/>
      <c r="SRE30" s="214"/>
      <c r="SRF30" s="214"/>
      <c r="SRG30" s="214"/>
      <c r="SRH30" s="214"/>
      <c r="SRI30" s="214"/>
      <c r="SRJ30" s="214"/>
      <c r="SRK30" s="214"/>
      <c r="SRL30" s="214"/>
      <c r="SRM30" s="214"/>
      <c r="SRN30" s="214"/>
      <c r="SRO30" s="214"/>
      <c r="SRP30" s="214"/>
      <c r="SRQ30" s="214"/>
      <c r="SRR30" s="214"/>
      <c r="SRS30" s="214"/>
      <c r="SRT30" s="214"/>
      <c r="SRU30" s="214"/>
      <c r="SRV30" s="214"/>
      <c r="SRW30" s="214"/>
      <c r="SRX30" s="214"/>
      <c r="SRY30" s="214"/>
      <c r="SRZ30" s="214"/>
      <c r="SSA30" s="214"/>
      <c r="SSB30" s="214"/>
      <c r="SSC30" s="214"/>
      <c r="SSD30" s="214"/>
      <c r="SSE30" s="214"/>
      <c r="SSF30" s="214"/>
      <c r="SSG30" s="214"/>
      <c r="SSH30" s="214"/>
      <c r="SSI30" s="214"/>
      <c r="SSJ30" s="214"/>
      <c r="SSK30" s="214"/>
      <c r="SSL30" s="214"/>
      <c r="SSM30" s="214"/>
      <c r="SSN30" s="214"/>
      <c r="SSO30" s="214"/>
      <c r="SSP30" s="214"/>
      <c r="SSQ30" s="214"/>
      <c r="SSR30" s="214"/>
      <c r="SSS30" s="214"/>
      <c r="SST30" s="214"/>
      <c r="SSU30" s="214"/>
      <c r="SSV30" s="214"/>
      <c r="SSW30" s="214"/>
      <c r="SSX30" s="214"/>
      <c r="SSY30" s="214"/>
      <c r="SSZ30" s="214"/>
      <c r="STA30" s="214"/>
      <c r="STB30" s="214"/>
      <c r="STC30" s="214"/>
      <c r="STD30" s="214"/>
      <c r="STE30" s="214"/>
      <c r="STF30" s="214"/>
      <c r="STG30" s="214"/>
      <c r="STH30" s="214"/>
      <c r="STI30" s="214"/>
      <c r="STJ30" s="214"/>
      <c r="STK30" s="214"/>
      <c r="STL30" s="214"/>
      <c r="STM30" s="214"/>
      <c r="STN30" s="214"/>
      <c r="STO30" s="214"/>
      <c r="STP30" s="214"/>
      <c r="STQ30" s="214"/>
      <c r="STR30" s="214"/>
      <c r="STS30" s="214"/>
      <c r="STT30" s="214"/>
      <c r="STU30" s="214"/>
      <c r="STV30" s="214"/>
      <c r="STW30" s="214"/>
      <c r="STX30" s="214"/>
      <c r="STY30" s="214"/>
      <c r="STZ30" s="214"/>
      <c r="SUA30" s="214"/>
      <c r="SUB30" s="214"/>
      <c r="SUC30" s="214"/>
      <c r="SUD30" s="214"/>
      <c r="SUE30" s="214"/>
      <c r="SUF30" s="214"/>
      <c r="SUG30" s="214"/>
      <c r="SUH30" s="214"/>
      <c r="SUI30" s="214"/>
      <c r="SUJ30" s="214"/>
      <c r="SUK30" s="214"/>
      <c r="SUL30" s="214"/>
      <c r="SUM30" s="214"/>
      <c r="SUN30" s="214"/>
      <c r="SUO30" s="214"/>
      <c r="SUP30" s="214"/>
      <c r="SUQ30" s="214"/>
      <c r="SUR30" s="214"/>
      <c r="SUS30" s="214"/>
      <c r="SUT30" s="214"/>
      <c r="SUU30" s="214"/>
      <c r="SUV30" s="214"/>
      <c r="SUW30" s="214"/>
      <c r="SUX30" s="214"/>
      <c r="SUY30" s="214"/>
      <c r="SUZ30" s="214"/>
      <c r="SVA30" s="214"/>
      <c r="SVB30" s="214"/>
      <c r="SVC30" s="214"/>
      <c r="SVD30" s="214"/>
      <c r="SVE30" s="214"/>
      <c r="SVF30" s="214"/>
      <c r="SVG30" s="214"/>
      <c r="SVH30" s="214"/>
      <c r="SVI30" s="214"/>
      <c r="SVJ30" s="214"/>
      <c r="SVK30" s="214"/>
      <c r="SVL30" s="214"/>
      <c r="SVM30" s="214"/>
      <c r="SVN30" s="214"/>
      <c r="SVO30" s="214"/>
      <c r="SVP30" s="214"/>
      <c r="SVQ30" s="214"/>
      <c r="SVR30" s="214"/>
      <c r="SVS30" s="214"/>
      <c r="SVT30" s="214"/>
      <c r="SVU30" s="214"/>
      <c r="SVV30" s="214"/>
      <c r="SVW30" s="214"/>
      <c r="SVX30" s="214"/>
      <c r="SVY30" s="214"/>
      <c r="SVZ30" s="214"/>
      <c r="SWA30" s="214"/>
      <c r="SWB30" s="214"/>
      <c r="SWC30" s="214"/>
      <c r="SWD30" s="214"/>
      <c r="SWE30" s="214"/>
      <c r="SWF30" s="214"/>
      <c r="SWG30" s="214"/>
      <c r="SWH30" s="214"/>
      <c r="SWI30" s="214"/>
      <c r="SWJ30" s="214"/>
      <c r="SWK30" s="214"/>
      <c r="SWL30" s="214"/>
      <c r="SWM30" s="214"/>
      <c r="SWN30" s="214"/>
      <c r="SWO30" s="214"/>
      <c r="SWP30" s="214"/>
      <c r="SWQ30" s="214"/>
      <c r="SWR30" s="214"/>
      <c r="SWS30" s="214"/>
      <c r="SWT30" s="214"/>
      <c r="SWU30" s="214"/>
      <c r="SWV30" s="214"/>
      <c r="SWW30" s="214"/>
      <c r="SWX30" s="214"/>
      <c r="SWY30" s="214"/>
      <c r="SWZ30" s="214"/>
      <c r="SXA30" s="214"/>
      <c r="SXB30" s="214"/>
      <c r="SXC30" s="214"/>
      <c r="SXD30" s="214"/>
      <c r="SXE30" s="214"/>
      <c r="SXF30" s="214"/>
      <c r="SXG30" s="214"/>
      <c r="SXH30" s="214"/>
      <c r="SXI30" s="214"/>
      <c r="SXJ30" s="214"/>
      <c r="SXK30" s="214"/>
      <c r="SXL30" s="214"/>
      <c r="SXM30" s="214"/>
      <c r="SXN30" s="214"/>
      <c r="SXO30" s="214"/>
      <c r="SXP30" s="214"/>
      <c r="SXQ30" s="214"/>
      <c r="SXR30" s="214"/>
      <c r="SXS30" s="214"/>
      <c r="SXT30" s="214"/>
      <c r="SXU30" s="214"/>
      <c r="SXV30" s="214"/>
      <c r="SXW30" s="214"/>
      <c r="SXX30" s="214"/>
      <c r="SXY30" s="214"/>
      <c r="SXZ30" s="214"/>
      <c r="SYA30" s="214"/>
      <c r="SYB30" s="214"/>
      <c r="SYC30" s="214"/>
      <c r="SYD30" s="214"/>
      <c r="SYE30" s="214"/>
      <c r="SYF30" s="214"/>
      <c r="SYG30" s="214"/>
      <c r="SYH30" s="214"/>
      <c r="SYI30" s="214"/>
      <c r="SYJ30" s="214"/>
      <c r="SYK30" s="214"/>
      <c r="SYL30" s="214"/>
      <c r="SYM30" s="214"/>
      <c r="SYN30" s="214"/>
      <c r="SYO30" s="214"/>
      <c r="SYP30" s="214"/>
      <c r="SYQ30" s="214"/>
      <c r="SYR30" s="214"/>
      <c r="SYS30" s="214"/>
      <c r="SYT30" s="214"/>
      <c r="SYU30" s="214"/>
      <c r="SYV30" s="214"/>
      <c r="SYW30" s="214"/>
      <c r="SYX30" s="214"/>
      <c r="SYY30" s="214"/>
      <c r="SYZ30" s="214"/>
      <c r="SZA30" s="214"/>
      <c r="SZB30" s="214"/>
      <c r="SZC30" s="214"/>
      <c r="SZD30" s="214"/>
      <c r="SZE30" s="214"/>
      <c r="SZF30" s="214"/>
      <c r="SZG30" s="214"/>
      <c r="SZH30" s="214"/>
      <c r="SZI30" s="214"/>
      <c r="SZJ30" s="214"/>
      <c r="SZK30" s="214"/>
      <c r="SZL30" s="214"/>
      <c r="SZM30" s="214"/>
      <c r="SZN30" s="214"/>
      <c r="SZO30" s="214"/>
      <c r="SZP30" s="214"/>
      <c r="SZQ30" s="214"/>
      <c r="SZR30" s="214"/>
      <c r="SZS30" s="214"/>
      <c r="SZT30" s="214"/>
      <c r="SZU30" s="214"/>
      <c r="SZV30" s="214"/>
      <c r="SZW30" s="214"/>
      <c r="SZX30" s="214"/>
      <c r="SZY30" s="214"/>
      <c r="SZZ30" s="214"/>
      <c r="TAA30" s="214"/>
      <c r="TAB30" s="214"/>
      <c r="TAC30" s="214"/>
      <c r="TAD30" s="214"/>
      <c r="TAE30" s="214"/>
      <c r="TAF30" s="214"/>
      <c r="TAG30" s="214"/>
      <c r="TAH30" s="214"/>
      <c r="TAI30" s="214"/>
      <c r="TAJ30" s="214"/>
      <c r="TAK30" s="214"/>
      <c r="TAL30" s="214"/>
      <c r="TAM30" s="214"/>
      <c r="TAN30" s="214"/>
      <c r="TAO30" s="214"/>
      <c r="TAP30" s="214"/>
      <c r="TAQ30" s="214"/>
      <c r="TAR30" s="214"/>
      <c r="TAS30" s="214"/>
      <c r="TAT30" s="214"/>
      <c r="TAU30" s="214"/>
      <c r="TAV30" s="214"/>
      <c r="TAW30" s="214"/>
      <c r="TAX30" s="214"/>
      <c r="TAY30" s="214"/>
      <c r="TAZ30" s="214"/>
      <c r="TBA30" s="214"/>
      <c r="TBB30" s="214"/>
      <c r="TBC30" s="214"/>
      <c r="TBD30" s="214"/>
      <c r="TBE30" s="214"/>
      <c r="TBF30" s="214"/>
      <c r="TBG30" s="214"/>
      <c r="TBH30" s="214"/>
      <c r="TBI30" s="214"/>
      <c r="TBJ30" s="214"/>
      <c r="TBK30" s="214"/>
      <c r="TBL30" s="214"/>
      <c r="TBM30" s="214"/>
      <c r="TBN30" s="214"/>
      <c r="TBO30" s="214"/>
      <c r="TBP30" s="214"/>
      <c r="TBQ30" s="214"/>
      <c r="TBR30" s="214"/>
      <c r="TBS30" s="214"/>
      <c r="TBT30" s="214"/>
      <c r="TBU30" s="214"/>
      <c r="TBV30" s="214"/>
      <c r="TBW30" s="214"/>
      <c r="TBX30" s="214"/>
      <c r="TBY30" s="214"/>
      <c r="TBZ30" s="214"/>
      <c r="TCA30" s="214"/>
      <c r="TCB30" s="214"/>
      <c r="TCC30" s="214"/>
      <c r="TCD30" s="214"/>
      <c r="TCE30" s="214"/>
      <c r="TCF30" s="214"/>
      <c r="TCG30" s="214"/>
      <c r="TCH30" s="214"/>
      <c r="TCI30" s="214"/>
      <c r="TCJ30" s="214"/>
      <c r="TCK30" s="214"/>
      <c r="TCL30" s="214"/>
      <c r="TCM30" s="214"/>
      <c r="TCN30" s="214"/>
      <c r="TCO30" s="214"/>
      <c r="TCP30" s="214"/>
      <c r="TCQ30" s="214"/>
      <c r="TCR30" s="214"/>
      <c r="TCS30" s="214"/>
      <c r="TCT30" s="214"/>
      <c r="TCU30" s="214"/>
      <c r="TCV30" s="214"/>
      <c r="TCW30" s="214"/>
      <c r="TCX30" s="214"/>
      <c r="TCY30" s="214"/>
      <c r="TCZ30" s="214"/>
      <c r="TDA30" s="214"/>
      <c r="TDB30" s="214"/>
      <c r="TDC30" s="214"/>
      <c r="TDD30" s="214"/>
      <c r="TDE30" s="214"/>
      <c r="TDF30" s="214"/>
      <c r="TDG30" s="214"/>
      <c r="TDH30" s="214"/>
      <c r="TDI30" s="214"/>
      <c r="TDJ30" s="214"/>
      <c r="TDK30" s="214"/>
      <c r="TDL30" s="214"/>
      <c r="TDM30" s="214"/>
      <c r="TDN30" s="214"/>
      <c r="TDO30" s="214"/>
      <c r="TDP30" s="214"/>
      <c r="TDQ30" s="214"/>
      <c r="TDR30" s="214"/>
      <c r="TDS30" s="214"/>
      <c r="TDT30" s="214"/>
      <c r="TDU30" s="214"/>
      <c r="TDV30" s="214"/>
      <c r="TDW30" s="214"/>
      <c r="TDX30" s="214"/>
      <c r="TDY30" s="214"/>
      <c r="TDZ30" s="214"/>
      <c r="TEA30" s="214"/>
      <c r="TEB30" s="214"/>
      <c r="TEC30" s="214"/>
      <c r="TED30" s="214"/>
      <c r="TEE30" s="214"/>
      <c r="TEF30" s="214"/>
      <c r="TEG30" s="214"/>
      <c r="TEH30" s="214"/>
      <c r="TEI30" s="214"/>
      <c r="TEJ30" s="214"/>
      <c r="TEK30" s="214"/>
      <c r="TEL30" s="214"/>
      <c r="TEM30" s="214"/>
      <c r="TEN30" s="214"/>
      <c r="TEO30" s="214"/>
      <c r="TEP30" s="214"/>
      <c r="TEQ30" s="214"/>
      <c r="TER30" s="214"/>
      <c r="TES30" s="214"/>
      <c r="TET30" s="214"/>
      <c r="TEU30" s="214"/>
      <c r="TEV30" s="214"/>
      <c r="TEW30" s="214"/>
      <c r="TEX30" s="214"/>
      <c r="TEY30" s="214"/>
      <c r="TEZ30" s="214"/>
      <c r="TFA30" s="214"/>
      <c r="TFB30" s="214"/>
      <c r="TFC30" s="214"/>
      <c r="TFD30" s="214"/>
      <c r="TFE30" s="214"/>
      <c r="TFF30" s="214"/>
      <c r="TFG30" s="214"/>
      <c r="TFH30" s="214"/>
      <c r="TFI30" s="214"/>
      <c r="TFJ30" s="214"/>
      <c r="TFK30" s="214"/>
      <c r="TFL30" s="214"/>
      <c r="TFM30" s="214"/>
      <c r="TFN30" s="214"/>
      <c r="TFO30" s="214"/>
      <c r="TFP30" s="214"/>
      <c r="TFQ30" s="214"/>
      <c r="TFR30" s="214"/>
      <c r="TFS30" s="214"/>
      <c r="TFT30" s="214"/>
      <c r="TFU30" s="214"/>
      <c r="TFV30" s="214"/>
      <c r="TFW30" s="214"/>
      <c r="TFX30" s="214"/>
      <c r="TFY30" s="214"/>
      <c r="TFZ30" s="214"/>
      <c r="TGA30" s="214"/>
      <c r="TGB30" s="214"/>
      <c r="TGC30" s="214"/>
      <c r="TGD30" s="214"/>
      <c r="TGE30" s="214"/>
      <c r="TGF30" s="214"/>
      <c r="TGG30" s="214"/>
      <c r="TGH30" s="214"/>
      <c r="TGI30" s="214"/>
      <c r="TGJ30" s="214"/>
      <c r="TGK30" s="214"/>
      <c r="TGL30" s="214"/>
      <c r="TGM30" s="214"/>
      <c r="TGN30" s="214"/>
      <c r="TGO30" s="214"/>
      <c r="TGP30" s="214"/>
      <c r="TGQ30" s="214"/>
      <c r="TGR30" s="214"/>
      <c r="TGS30" s="214"/>
      <c r="TGT30" s="214"/>
      <c r="TGU30" s="214"/>
      <c r="TGV30" s="214"/>
      <c r="TGW30" s="214"/>
      <c r="TGX30" s="214"/>
      <c r="TGY30" s="214"/>
      <c r="TGZ30" s="214"/>
      <c r="THA30" s="214"/>
      <c r="THB30" s="214"/>
      <c r="THC30" s="214"/>
      <c r="THD30" s="214"/>
      <c r="THE30" s="214"/>
      <c r="THF30" s="214"/>
      <c r="THG30" s="214"/>
      <c r="THH30" s="214"/>
      <c r="THI30" s="214"/>
      <c r="THJ30" s="214"/>
      <c r="THK30" s="214"/>
      <c r="THL30" s="214"/>
      <c r="THM30" s="214"/>
      <c r="THN30" s="214"/>
      <c r="THO30" s="214"/>
      <c r="THP30" s="214"/>
      <c r="THQ30" s="214"/>
      <c r="THR30" s="214"/>
      <c r="THS30" s="214"/>
      <c r="THT30" s="214"/>
      <c r="THU30" s="214"/>
      <c r="THV30" s="214"/>
      <c r="THW30" s="214"/>
      <c r="THX30" s="214"/>
      <c r="THY30" s="214"/>
      <c r="THZ30" s="214"/>
      <c r="TIA30" s="214"/>
      <c r="TIB30" s="214"/>
      <c r="TIC30" s="214"/>
      <c r="TID30" s="214"/>
      <c r="TIE30" s="214"/>
      <c r="TIF30" s="214"/>
      <c r="TIG30" s="214"/>
      <c r="TIH30" s="214"/>
      <c r="TII30" s="214"/>
      <c r="TIJ30" s="214"/>
      <c r="TIK30" s="214"/>
      <c r="TIL30" s="214"/>
      <c r="TIM30" s="214"/>
      <c r="TIN30" s="214"/>
      <c r="TIO30" s="214"/>
      <c r="TIP30" s="214"/>
      <c r="TIQ30" s="214"/>
      <c r="TIR30" s="214"/>
      <c r="TIS30" s="214"/>
      <c r="TIT30" s="214"/>
      <c r="TIU30" s="214"/>
      <c r="TIV30" s="214"/>
      <c r="TIW30" s="214"/>
      <c r="TIX30" s="214"/>
      <c r="TIY30" s="214"/>
      <c r="TIZ30" s="214"/>
      <c r="TJA30" s="214"/>
      <c r="TJB30" s="214"/>
      <c r="TJC30" s="214"/>
      <c r="TJD30" s="214"/>
      <c r="TJE30" s="214"/>
      <c r="TJF30" s="214"/>
      <c r="TJG30" s="214"/>
      <c r="TJH30" s="214"/>
      <c r="TJI30" s="214"/>
      <c r="TJJ30" s="214"/>
      <c r="TJK30" s="214"/>
      <c r="TJL30" s="214"/>
      <c r="TJM30" s="214"/>
      <c r="TJN30" s="214"/>
      <c r="TJO30" s="214"/>
      <c r="TJP30" s="214"/>
      <c r="TJQ30" s="214"/>
      <c r="TJR30" s="214"/>
      <c r="TJS30" s="214"/>
      <c r="TJT30" s="214"/>
      <c r="TJU30" s="214"/>
      <c r="TJV30" s="214"/>
      <c r="TJW30" s="214"/>
      <c r="TJX30" s="214"/>
      <c r="TJY30" s="214"/>
      <c r="TJZ30" s="214"/>
      <c r="TKA30" s="214"/>
      <c r="TKB30" s="214"/>
      <c r="TKC30" s="214"/>
      <c r="TKD30" s="214"/>
      <c r="TKE30" s="214"/>
      <c r="TKF30" s="214"/>
      <c r="TKG30" s="214"/>
      <c r="TKH30" s="214"/>
      <c r="TKI30" s="214"/>
      <c r="TKJ30" s="214"/>
      <c r="TKK30" s="214"/>
      <c r="TKL30" s="214"/>
      <c r="TKM30" s="214"/>
      <c r="TKN30" s="214"/>
      <c r="TKO30" s="214"/>
      <c r="TKP30" s="214"/>
      <c r="TKQ30" s="214"/>
      <c r="TKR30" s="214"/>
      <c r="TKS30" s="214"/>
      <c r="TKT30" s="214"/>
      <c r="TKU30" s="214"/>
      <c r="TKV30" s="214"/>
      <c r="TKW30" s="214"/>
      <c r="TKX30" s="214"/>
      <c r="TKY30" s="214"/>
      <c r="TKZ30" s="214"/>
      <c r="TLA30" s="214"/>
      <c r="TLB30" s="214"/>
      <c r="TLC30" s="214"/>
      <c r="TLD30" s="214"/>
      <c r="TLE30" s="214"/>
      <c r="TLF30" s="214"/>
      <c r="TLG30" s="214"/>
      <c r="TLH30" s="214"/>
      <c r="TLI30" s="214"/>
      <c r="TLJ30" s="214"/>
      <c r="TLK30" s="214"/>
      <c r="TLL30" s="214"/>
      <c r="TLM30" s="214"/>
      <c r="TLN30" s="214"/>
      <c r="TLO30" s="214"/>
      <c r="TLP30" s="214"/>
      <c r="TLQ30" s="214"/>
      <c r="TLR30" s="214"/>
      <c r="TLS30" s="214"/>
      <c r="TLT30" s="214"/>
      <c r="TLU30" s="214"/>
      <c r="TLV30" s="214"/>
      <c r="TLW30" s="214"/>
      <c r="TLX30" s="214"/>
      <c r="TLY30" s="214"/>
      <c r="TLZ30" s="214"/>
      <c r="TMA30" s="214"/>
      <c r="TMB30" s="214"/>
      <c r="TMC30" s="214"/>
      <c r="TMD30" s="214"/>
      <c r="TME30" s="214"/>
      <c r="TMF30" s="214"/>
      <c r="TMG30" s="214"/>
      <c r="TMH30" s="214"/>
      <c r="TMI30" s="214"/>
      <c r="TMJ30" s="214"/>
      <c r="TMK30" s="214"/>
      <c r="TML30" s="214"/>
      <c r="TMM30" s="214"/>
      <c r="TMN30" s="214"/>
      <c r="TMO30" s="214"/>
      <c r="TMP30" s="214"/>
      <c r="TMQ30" s="214"/>
      <c r="TMR30" s="214"/>
      <c r="TMS30" s="214"/>
      <c r="TMT30" s="214"/>
      <c r="TMU30" s="214"/>
      <c r="TMV30" s="214"/>
      <c r="TMW30" s="214"/>
      <c r="TMX30" s="214"/>
      <c r="TMY30" s="214"/>
      <c r="TMZ30" s="214"/>
      <c r="TNA30" s="214"/>
      <c r="TNB30" s="214"/>
      <c r="TNC30" s="214"/>
      <c r="TND30" s="214"/>
      <c r="TNE30" s="214"/>
      <c r="TNF30" s="214"/>
      <c r="TNG30" s="214"/>
      <c r="TNH30" s="214"/>
      <c r="TNI30" s="214"/>
      <c r="TNJ30" s="214"/>
      <c r="TNK30" s="214"/>
      <c r="TNL30" s="214"/>
      <c r="TNM30" s="214"/>
      <c r="TNN30" s="214"/>
      <c r="TNO30" s="214"/>
      <c r="TNP30" s="214"/>
      <c r="TNQ30" s="214"/>
      <c r="TNR30" s="214"/>
      <c r="TNS30" s="214"/>
      <c r="TNT30" s="214"/>
      <c r="TNU30" s="214"/>
      <c r="TNV30" s="214"/>
      <c r="TNW30" s="214"/>
      <c r="TNX30" s="214"/>
      <c r="TNY30" s="214"/>
      <c r="TNZ30" s="214"/>
      <c r="TOA30" s="214"/>
      <c r="TOB30" s="214"/>
      <c r="TOC30" s="214"/>
      <c r="TOD30" s="214"/>
      <c r="TOE30" s="214"/>
      <c r="TOF30" s="214"/>
      <c r="TOG30" s="214"/>
      <c r="TOH30" s="214"/>
      <c r="TOI30" s="214"/>
      <c r="TOJ30" s="214"/>
      <c r="TOK30" s="214"/>
      <c r="TOL30" s="214"/>
      <c r="TOM30" s="214"/>
      <c r="TON30" s="214"/>
      <c r="TOO30" s="214"/>
      <c r="TOP30" s="214"/>
      <c r="TOQ30" s="214"/>
      <c r="TOR30" s="214"/>
      <c r="TOS30" s="214"/>
      <c r="TOT30" s="214"/>
      <c r="TOU30" s="214"/>
      <c r="TOV30" s="214"/>
      <c r="TOW30" s="214"/>
      <c r="TOX30" s="214"/>
      <c r="TOY30" s="214"/>
      <c r="TOZ30" s="214"/>
      <c r="TPA30" s="214"/>
      <c r="TPB30" s="214"/>
      <c r="TPC30" s="214"/>
      <c r="TPD30" s="214"/>
      <c r="TPE30" s="214"/>
      <c r="TPF30" s="214"/>
      <c r="TPG30" s="214"/>
      <c r="TPH30" s="214"/>
      <c r="TPI30" s="214"/>
      <c r="TPJ30" s="214"/>
      <c r="TPK30" s="214"/>
      <c r="TPL30" s="214"/>
      <c r="TPM30" s="214"/>
      <c r="TPN30" s="214"/>
      <c r="TPO30" s="214"/>
      <c r="TPP30" s="214"/>
      <c r="TPQ30" s="214"/>
      <c r="TPR30" s="214"/>
      <c r="TPS30" s="214"/>
      <c r="TPT30" s="214"/>
      <c r="TPU30" s="214"/>
      <c r="TPV30" s="214"/>
      <c r="TPW30" s="214"/>
      <c r="TPX30" s="214"/>
      <c r="TPY30" s="214"/>
      <c r="TPZ30" s="214"/>
      <c r="TQA30" s="214"/>
      <c r="TQB30" s="214"/>
      <c r="TQC30" s="214"/>
      <c r="TQD30" s="214"/>
      <c r="TQE30" s="214"/>
      <c r="TQF30" s="214"/>
      <c r="TQG30" s="214"/>
      <c r="TQH30" s="214"/>
      <c r="TQI30" s="214"/>
      <c r="TQJ30" s="214"/>
      <c r="TQK30" s="214"/>
      <c r="TQL30" s="214"/>
      <c r="TQM30" s="214"/>
      <c r="TQN30" s="214"/>
      <c r="TQO30" s="214"/>
      <c r="TQP30" s="214"/>
      <c r="TQQ30" s="214"/>
      <c r="TQR30" s="214"/>
      <c r="TQS30" s="214"/>
      <c r="TQT30" s="214"/>
      <c r="TQU30" s="214"/>
      <c r="TQV30" s="214"/>
      <c r="TQW30" s="214"/>
      <c r="TQX30" s="214"/>
      <c r="TQY30" s="214"/>
      <c r="TQZ30" s="214"/>
      <c r="TRA30" s="214"/>
      <c r="TRB30" s="214"/>
      <c r="TRC30" s="214"/>
      <c r="TRD30" s="214"/>
      <c r="TRE30" s="214"/>
      <c r="TRF30" s="214"/>
      <c r="TRG30" s="214"/>
      <c r="TRH30" s="214"/>
      <c r="TRI30" s="214"/>
      <c r="TRJ30" s="214"/>
      <c r="TRK30" s="214"/>
      <c r="TRL30" s="214"/>
      <c r="TRM30" s="214"/>
      <c r="TRN30" s="214"/>
      <c r="TRO30" s="214"/>
      <c r="TRP30" s="214"/>
      <c r="TRQ30" s="214"/>
      <c r="TRR30" s="214"/>
      <c r="TRS30" s="214"/>
      <c r="TRT30" s="214"/>
      <c r="TRU30" s="214"/>
      <c r="TRV30" s="214"/>
      <c r="TRW30" s="214"/>
      <c r="TRX30" s="214"/>
      <c r="TRY30" s="214"/>
      <c r="TRZ30" s="214"/>
      <c r="TSA30" s="214"/>
      <c r="TSB30" s="214"/>
      <c r="TSC30" s="214"/>
      <c r="TSD30" s="214"/>
      <c r="TSE30" s="214"/>
      <c r="TSF30" s="214"/>
      <c r="TSG30" s="214"/>
      <c r="TSH30" s="214"/>
      <c r="TSI30" s="214"/>
      <c r="TSJ30" s="214"/>
      <c r="TSK30" s="214"/>
      <c r="TSL30" s="214"/>
      <c r="TSM30" s="214"/>
      <c r="TSN30" s="214"/>
      <c r="TSO30" s="214"/>
      <c r="TSP30" s="214"/>
      <c r="TSQ30" s="214"/>
      <c r="TSR30" s="214"/>
      <c r="TSS30" s="214"/>
      <c r="TST30" s="214"/>
      <c r="TSU30" s="214"/>
      <c r="TSV30" s="214"/>
      <c r="TSW30" s="214"/>
      <c r="TSX30" s="214"/>
      <c r="TSY30" s="214"/>
      <c r="TSZ30" s="214"/>
      <c r="TTA30" s="214"/>
      <c r="TTB30" s="214"/>
      <c r="TTC30" s="214"/>
      <c r="TTD30" s="214"/>
      <c r="TTE30" s="214"/>
      <c r="TTF30" s="214"/>
      <c r="TTG30" s="214"/>
      <c r="TTH30" s="214"/>
      <c r="TTI30" s="214"/>
      <c r="TTJ30" s="214"/>
      <c r="TTK30" s="214"/>
      <c r="TTL30" s="214"/>
      <c r="TTM30" s="214"/>
      <c r="TTN30" s="214"/>
      <c r="TTO30" s="214"/>
      <c r="TTP30" s="214"/>
      <c r="TTQ30" s="214"/>
      <c r="TTR30" s="214"/>
      <c r="TTS30" s="214"/>
      <c r="TTT30" s="214"/>
      <c r="TTU30" s="214"/>
      <c r="TTV30" s="214"/>
      <c r="TTW30" s="214"/>
      <c r="TTX30" s="214"/>
      <c r="TTY30" s="214"/>
      <c r="TTZ30" s="214"/>
      <c r="TUA30" s="214"/>
      <c r="TUB30" s="214"/>
      <c r="TUC30" s="214"/>
      <c r="TUD30" s="214"/>
      <c r="TUE30" s="214"/>
      <c r="TUF30" s="214"/>
      <c r="TUG30" s="214"/>
      <c r="TUH30" s="214"/>
      <c r="TUI30" s="214"/>
      <c r="TUJ30" s="214"/>
      <c r="TUK30" s="214"/>
      <c r="TUL30" s="214"/>
      <c r="TUM30" s="214"/>
      <c r="TUN30" s="214"/>
      <c r="TUO30" s="214"/>
      <c r="TUP30" s="214"/>
      <c r="TUQ30" s="214"/>
      <c r="TUR30" s="214"/>
      <c r="TUS30" s="214"/>
      <c r="TUT30" s="214"/>
      <c r="TUU30" s="214"/>
      <c r="TUV30" s="214"/>
      <c r="TUW30" s="214"/>
      <c r="TUX30" s="214"/>
      <c r="TUY30" s="214"/>
      <c r="TUZ30" s="214"/>
      <c r="TVA30" s="214"/>
      <c r="TVB30" s="214"/>
      <c r="TVC30" s="214"/>
      <c r="TVD30" s="214"/>
      <c r="TVE30" s="214"/>
      <c r="TVF30" s="214"/>
      <c r="TVG30" s="214"/>
      <c r="TVH30" s="214"/>
      <c r="TVI30" s="214"/>
      <c r="TVJ30" s="214"/>
      <c r="TVK30" s="214"/>
      <c r="TVL30" s="214"/>
      <c r="TVM30" s="214"/>
      <c r="TVN30" s="214"/>
      <c r="TVO30" s="214"/>
      <c r="TVP30" s="214"/>
      <c r="TVQ30" s="214"/>
      <c r="TVR30" s="214"/>
      <c r="TVS30" s="214"/>
      <c r="TVT30" s="214"/>
      <c r="TVU30" s="214"/>
      <c r="TVV30" s="214"/>
      <c r="TVW30" s="214"/>
      <c r="TVX30" s="214"/>
      <c r="TVY30" s="214"/>
      <c r="TVZ30" s="214"/>
      <c r="TWA30" s="214"/>
      <c r="TWB30" s="214"/>
      <c r="TWC30" s="214"/>
      <c r="TWD30" s="214"/>
      <c r="TWE30" s="214"/>
      <c r="TWF30" s="214"/>
      <c r="TWG30" s="214"/>
      <c r="TWH30" s="214"/>
      <c r="TWI30" s="214"/>
      <c r="TWJ30" s="214"/>
      <c r="TWK30" s="214"/>
      <c r="TWL30" s="214"/>
      <c r="TWM30" s="214"/>
      <c r="TWN30" s="214"/>
      <c r="TWO30" s="214"/>
      <c r="TWP30" s="214"/>
      <c r="TWQ30" s="214"/>
      <c r="TWR30" s="214"/>
      <c r="TWS30" s="214"/>
      <c r="TWT30" s="214"/>
      <c r="TWU30" s="214"/>
      <c r="TWV30" s="214"/>
      <c r="TWW30" s="214"/>
      <c r="TWX30" s="214"/>
      <c r="TWY30" s="214"/>
      <c r="TWZ30" s="214"/>
      <c r="TXA30" s="214"/>
      <c r="TXB30" s="214"/>
      <c r="TXC30" s="214"/>
      <c r="TXD30" s="214"/>
      <c r="TXE30" s="214"/>
      <c r="TXF30" s="214"/>
      <c r="TXG30" s="214"/>
      <c r="TXH30" s="214"/>
      <c r="TXI30" s="214"/>
      <c r="TXJ30" s="214"/>
      <c r="TXK30" s="214"/>
      <c r="TXL30" s="214"/>
      <c r="TXM30" s="214"/>
      <c r="TXN30" s="214"/>
      <c r="TXO30" s="214"/>
      <c r="TXP30" s="214"/>
      <c r="TXQ30" s="214"/>
      <c r="TXR30" s="214"/>
      <c r="TXS30" s="214"/>
      <c r="TXT30" s="214"/>
      <c r="TXU30" s="214"/>
      <c r="TXV30" s="214"/>
      <c r="TXW30" s="214"/>
      <c r="TXX30" s="214"/>
      <c r="TXY30" s="214"/>
      <c r="TXZ30" s="214"/>
      <c r="TYA30" s="214"/>
      <c r="TYB30" s="214"/>
      <c r="TYC30" s="214"/>
      <c r="TYD30" s="214"/>
      <c r="TYE30" s="214"/>
      <c r="TYF30" s="214"/>
      <c r="TYG30" s="214"/>
      <c r="TYH30" s="214"/>
      <c r="TYI30" s="214"/>
      <c r="TYJ30" s="214"/>
      <c r="TYK30" s="214"/>
      <c r="TYL30" s="214"/>
      <c r="TYM30" s="214"/>
      <c r="TYN30" s="214"/>
      <c r="TYO30" s="214"/>
      <c r="TYP30" s="214"/>
      <c r="TYQ30" s="214"/>
      <c r="TYR30" s="214"/>
      <c r="TYS30" s="214"/>
      <c r="TYT30" s="214"/>
      <c r="TYU30" s="214"/>
      <c r="TYV30" s="214"/>
      <c r="TYW30" s="214"/>
      <c r="TYX30" s="214"/>
      <c r="TYY30" s="214"/>
      <c r="TYZ30" s="214"/>
      <c r="TZA30" s="214"/>
      <c r="TZB30" s="214"/>
      <c r="TZC30" s="214"/>
      <c r="TZD30" s="214"/>
      <c r="TZE30" s="214"/>
      <c r="TZF30" s="214"/>
      <c r="TZG30" s="214"/>
      <c r="TZH30" s="214"/>
      <c r="TZI30" s="214"/>
      <c r="TZJ30" s="214"/>
      <c r="TZK30" s="214"/>
      <c r="TZL30" s="214"/>
      <c r="TZM30" s="214"/>
      <c r="TZN30" s="214"/>
      <c r="TZO30" s="214"/>
      <c r="TZP30" s="214"/>
      <c r="TZQ30" s="214"/>
      <c r="TZR30" s="214"/>
      <c r="TZS30" s="214"/>
      <c r="TZT30" s="214"/>
      <c r="TZU30" s="214"/>
      <c r="TZV30" s="214"/>
      <c r="TZW30" s="214"/>
      <c r="TZX30" s="214"/>
      <c r="TZY30" s="214"/>
      <c r="TZZ30" s="214"/>
      <c r="UAA30" s="214"/>
      <c r="UAB30" s="214"/>
      <c r="UAC30" s="214"/>
      <c r="UAD30" s="214"/>
      <c r="UAE30" s="214"/>
      <c r="UAF30" s="214"/>
      <c r="UAG30" s="214"/>
      <c r="UAH30" s="214"/>
      <c r="UAI30" s="214"/>
      <c r="UAJ30" s="214"/>
      <c r="UAK30" s="214"/>
      <c r="UAL30" s="214"/>
      <c r="UAM30" s="214"/>
      <c r="UAN30" s="214"/>
      <c r="UAO30" s="214"/>
      <c r="UAP30" s="214"/>
      <c r="UAQ30" s="214"/>
      <c r="UAR30" s="214"/>
      <c r="UAS30" s="214"/>
      <c r="UAT30" s="214"/>
      <c r="UAU30" s="214"/>
      <c r="UAV30" s="214"/>
      <c r="UAW30" s="214"/>
      <c r="UAX30" s="214"/>
      <c r="UAY30" s="214"/>
      <c r="UAZ30" s="214"/>
      <c r="UBA30" s="214"/>
      <c r="UBB30" s="214"/>
      <c r="UBC30" s="214"/>
      <c r="UBD30" s="214"/>
      <c r="UBE30" s="214"/>
      <c r="UBF30" s="214"/>
      <c r="UBG30" s="214"/>
      <c r="UBH30" s="214"/>
      <c r="UBI30" s="214"/>
      <c r="UBJ30" s="214"/>
      <c r="UBK30" s="214"/>
      <c r="UBL30" s="214"/>
      <c r="UBM30" s="214"/>
      <c r="UBN30" s="214"/>
      <c r="UBO30" s="214"/>
      <c r="UBP30" s="214"/>
      <c r="UBQ30" s="214"/>
      <c r="UBR30" s="214"/>
      <c r="UBS30" s="214"/>
      <c r="UBT30" s="214"/>
      <c r="UBU30" s="214"/>
      <c r="UBV30" s="214"/>
      <c r="UBW30" s="214"/>
      <c r="UBX30" s="214"/>
      <c r="UBY30" s="214"/>
      <c r="UBZ30" s="214"/>
      <c r="UCA30" s="214"/>
      <c r="UCB30" s="214"/>
      <c r="UCC30" s="214"/>
      <c r="UCD30" s="214"/>
      <c r="UCE30" s="214"/>
      <c r="UCF30" s="214"/>
      <c r="UCG30" s="214"/>
      <c r="UCH30" s="214"/>
      <c r="UCI30" s="214"/>
      <c r="UCJ30" s="214"/>
      <c r="UCK30" s="214"/>
      <c r="UCL30" s="214"/>
      <c r="UCM30" s="214"/>
      <c r="UCN30" s="214"/>
      <c r="UCO30" s="214"/>
      <c r="UCP30" s="214"/>
      <c r="UCQ30" s="214"/>
      <c r="UCR30" s="214"/>
      <c r="UCS30" s="214"/>
      <c r="UCT30" s="214"/>
      <c r="UCU30" s="214"/>
      <c r="UCV30" s="214"/>
      <c r="UCW30" s="214"/>
      <c r="UCX30" s="214"/>
      <c r="UCY30" s="214"/>
      <c r="UCZ30" s="214"/>
      <c r="UDA30" s="214"/>
      <c r="UDB30" s="214"/>
      <c r="UDC30" s="214"/>
      <c r="UDD30" s="214"/>
      <c r="UDE30" s="214"/>
      <c r="UDF30" s="214"/>
      <c r="UDG30" s="214"/>
      <c r="UDH30" s="214"/>
      <c r="UDI30" s="214"/>
      <c r="UDJ30" s="214"/>
      <c r="UDK30" s="214"/>
      <c r="UDL30" s="214"/>
      <c r="UDM30" s="214"/>
      <c r="UDN30" s="214"/>
      <c r="UDO30" s="214"/>
      <c r="UDP30" s="214"/>
      <c r="UDQ30" s="214"/>
      <c r="UDR30" s="214"/>
      <c r="UDS30" s="214"/>
      <c r="UDT30" s="214"/>
      <c r="UDU30" s="214"/>
      <c r="UDV30" s="214"/>
      <c r="UDW30" s="214"/>
      <c r="UDX30" s="214"/>
      <c r="UDY30" s="214"/>
      <c r="UDZ30" s="214"/>
      <c r="UEA30" s="214"/>
      <c r="UEB30" s="214"/>
      <c r="UEC30" s="214"/>
      <c r="UED30" s="214"/>
      <c r="UEE30" s="214"/>
      <c r="UEF30" s="214"/>
      <c r="UEG30" s="214"/>
      <c r="UEH30" s="214"/>
      <c r="UEI30" s="214"/>
      <c r="UEJ30" s="214"/>
      <c r="UEK30" s="214"/>
      <c r="UEL30" s="214"/>
      <c r="UEM30" s="214"/>
      <c r="UEN30" s="214"/>
      <c r="UEO30" s="214"/>
      <c r="UEP30" s="214"/>
      <c r="UEQ30" s="214"/>
      <c r="UER30" s="214"/>
      <c r="UES30" s="214"/>
      <c r="UET30" s="214"/>
      <c r="UEU30" s="214"/>
      <c r="UEV30" s="214"/>
      <c r="UEW30" s="214"/>
      <c r="UEX30" s="214"/>
      <c r="UEY30" s="214"/>
      <c r="UEZ30" s="214"/>
      <c r="UFA30" s="214"/>
      <c r="UFB30" s="214"/>
      <c r="UFC30" s="214"/>
      <c r="UFD30" s="214"/>
      <c r="UFE30" s="214"/>
      <c r="UFF30" s="214"/>
      <c r="UFG30" s="214"/>
      <c r="UFH30" s="214"/>
      <c r="UFI30" s="214"/>
      <c r="UFJ30" s="214"/>
      <c r="UFK30" s="214"/>
      <c r="UFL30" s="214"/>
      <c r="UFM30" s="214"/>
      <c r="UFN30" s="214"/>
      <c r="UFO30" s="214"/>
      <c r="UFP30" s="214"/>
      <c r="UFQ30" s="214"/>
      <c r="UFR30" s="214"/>
      <c r="UFS30" s="214"/>
      <c r="UFT30" s="214"/>
      <c r="UFU30" s="214"/>
      <c r="UFV30" s="214"/>
      <c r="UFW30" s="214"/>
      <c r="UFX30" s="214"/>
      <c r="UFY30" s="214"/>
      <c r="UFZ30" s="214"/>
      <c r="UGA30" s="214"/>
      <c r="UGB30" s="214"/>
      <c r="UGC30" s="214"/>
      <c r="UGD30" s="214"/>
      <c r="UGE30" s="214"/>
      <c r="UGF30" s="214"/>
      <c r="UGG30" s="214"/>
      <c r="UGH30" s="214"/>
      <c r="UGI30" s="214"/>
      <c r="UGJ30" s="214"/>
      <c r="UGK30" s="214"/>
      <c r="UGL30" s="214"/>
      <c r="UGM30" s="214"/>
      <c r="UGN30" s="214"/>
      <c r="UGO30" s="214"/>
      <c r="UGP30" s="214"/>
      <c r="UGQ30" s="214"/>
      <c r="UGR30" s="214"/>
      <c r="UGS30" s="214"/>
      <c r="UGT30" s="214"/>
      <c r="UGU30" s="214"/>
      <c r="UGV30" s="214"/>
      <c r="UGW30" s="214"/>
      <c r="UGX30" s="214"/>
      <c r="UGY30" s="214"/>
      <c r="UGZ30" s="214"/>
      <c r="UHA30" s="214"/>
      <c r="UHB30" s="214"/>
      <c r="UHC30" s="214"/>
      <c r="UHD30" s="214"/>
      <c r="UHE30" s="214"/>
      <c r="UHF30" s="214"/>
      <c r="UHG30" s="214"/>
      <c r="UHH30" s="214"/>
      <c r="UHI30" s="214"/>
      <c r="UHJ30" s="214"/>
      <c r="UHK30" s="214"/>
      <c r="UHL30" s="214"/>
      <c r="UHM30" s="214"/>
      <c r="UHN30" s="214"/>
      <c r="UHO30" s="214"/>
      <c r="UHP30" s="214"/>
      <c r="UHQ30" s="214"/>
      <c r="UHR30" s="214"/>
      <c r="UHS30" s="214"/>
      <c r="UHT30" s="214"/>
      <c r="UHU30" s="214"/>
      <c r="UHV30" s="214"/>
      <c r="UHW30" s="214"/>
      <c r="UHX30" s="214"/>
      <c r="UHY30" s="214"/>
      <c r="UHZ30" s="214"/>
      <c r="UIA30" s="214"/>
      <c r="UIB30" s="214"/>
      <c r="UIC30" s="214"/>
      <c r="UID30" s="214"/>
      <c r="UIE30" s="214"/>
      <c r="UIF30" s="214"/>
      <c r="UIG30" s="214"/>
      <c r="UIH30" s="214"/>
      <c r="UII30" s="214"/>
      <c r="UIJ30" s="214"/>
      <c r="UIK30" s="214"/>
      <c r="UIL30" s="214"/>
      <c r="UIM30" s="214"/>
      <c r="UIN30" s="214"/>
      <c r="UIO30" s="214"/>
      <c r="UIP30" s="214"/>
      <c r="UIQ30" s="214"/>
      <c r="UIR30" s="214"/>
      <c r="UIS30" s="214"/>
      <c r="UIT30" s="214"/>
      <c r="UIU30" s="214"/>
      <c r="UIV30" s="214"/>
      <c r="UIW30" s="214"/>
      <c r="UIX30" s="214"/>
      <c r="UIY30" s="214"/>
      <c r="UIZ30" s="214"/>
      <c r="UJA30" s="214"/>
      <c r="UJB30" s="214"/>
      <c r="UJC30" s="214"/>
      <c r="UJD30" s="214"/>
      <c r="UJE30" s="214"/>
      <c r="UJF30" s="214"/>
      <c r="UJG30" s="214"/>
      <c r="UJH30" s="214"/>
      <c r="UJI30" s="214"/>
      <c r="UJJ30" s="214"/>
      <c r="UJK30" s="214"/>
      <c r="UJL30" s="214"/>
      <c r="UJM30" s="214"/>
      <c r="UJN30" s="214"/>
      <c r="UJO30" s="214"/>
      <c r="UJP30" s="214"/>
      <c r="UJQ30" s="214"/>
      <c r="UJR30" s="214"/>
      <c r="UJS30" s="214"/>
      <c r="UJT30" s="214"/>
      <c r="UJU30" s="214"/>
      <c r="UJV30" s="214"/>
      <c r="UJW30" s="214"/>
      <c r="UJX30" s="214"/>
      <c r="UJY30" s="214"/>
      <c r="UJZ30" s="214"/>
      <c r="UKA30" s="214"/>
      <c r="UKB30" s="214"/>
      <c r="UKC30" s="214"/>
      <c r="UKD30" s="214"/>
      <c r="UKE30" s="214"/>
      <c r="UKF30" s="214"/>
      <c r="UKG30" s="214"/>
      <c r="UKH30" s="214"/>
      <c r="UKI30" s="214"/>
      <c r="UKJ30" s="214"/>
      <c r="UKK30" s="214"/>
      <c r="UKL30" s="214"/>
      <c r="UKM30" s="214"/>
      <c r="UKN30" s="214"/>
      <c r="UKO30" s="214"/>
      <c r="UKP30" s="214"/>
      <c r="UKQ30" s="214"/>
      <c r="UKR30" s="214"/>
      <c r="UKS30" s="214"/>
      <c r="UKT30" s="214"/>
      <c r="UKU30" s="214"/>
      <c r="UKV30" s="214"/>
      <c r="UKW30" s="214"/>
      <c r="UKX30" s="214"/>
      <c r="UKY30" s="214"/>
      <c r="UKZ30" s="214"/>
      <c r="ULA30" s="214"/>
      <c r="ULB30" s="214"/>
      <c r="ULC30" s="214"/>
      <c r="ULD30" s="214"/>
      <c r="ULE30" s="214"/>
      <c r="ULF30" s="214"/>
      <c r="ULG30" s="214"/>
      <c r="ULH30" s="214"/>
      <c r="ULI30" s="214"/>
      <c r="ULJ30" s="214"/>
      <c r="ULK30" s="214"/>
      <c r="ULL30" s="214"/>
      <c r="ULM30" s="214"/>
      <c r="ULN30" s="214"/>
      <c r="ULO30" s="214"/>
      <c r="ULP30" s="214"/>
      <c r="ULQ30" s="214"/>
      <c r="ULR30" s="214"/>
      <c r="ULS30" s="214"/>
      <c r="ULT30" s="214"/>
      <c r="ULU30" s="214"/>
      <c r="ULV30" s="214"/>
      <c r="ULW30" s="214"/>
      <c r="ULX30" s="214"/>
      <c r="ULY30" s="214"/>
      <c r="ULZ30" s="214"/>
      <c r="UMA30" s="214"/>
      <c r="UMB30" s="214"/>
      <c r="UMC30" s="214"/>
      <c r="UMD30" s="214"/>
      <c r="UME30" s="214"/>
      <c r="UMF30" s="214"/>
      <c r="UMG30" s="214"/>
      <c r="UMH30" s="214"/>
      <c r="UMI30" s="214"/>
      <c r="UMJ30" s="214"/>
      <c r="UMK30" s="214"/>
      <c r="UML30" s="214"/>
      <c r="UMM30" s="214"/>
      <c r="UMN30" s="214"/>
      <c r="UMO30" s="214"/>
      <c r="UMP30" s="214"/>
      <c r="UMQ30" s="214"/>
      <c r="UMR30" s="214"/>
      <c r="UMS30" s="214"/>
      <c r="UMT30" s="214"/>
      <c r="UMU30" s="214"/>
      <c r="UMV30" s="214"/>
      <c r="UMW30" s="214"/>
      <c r="UMX30" s="214"/>
      <c r="UMY30" s="214"/>
      <c r="UMZ30" s="214"/>
      <c r="UNA30" s="214"/>
      <c r="UNB30" s="214"/>
      <c r="UNC30" s="214"/>
      <c r="UND30" s="214"/>
      <c r="UNE30" s="214"/>
      <c r="UNF30" s="214"/>
      <c r="UNG30" s="214"/>
      <c r="UNH30" s="214"/>
      <c r="UNI30" s="214"/>
      <c r="UNJ30" s="214"/>
      <c r="UNK30" s="214"/>
      <c r="UNL30" s="214"/>
      <c r="UNM30" s="214"/>
      <c r="UNN30" s="214"/>
      <c r="UNO30" s="214"/>
      <c r="UNP30" s="214"/>
      <c r="UNQ30" s="214"/>
      <c r="UNR30" s="214"/>
      <c r="UNS30" s="214"/>
      <c r="UNT30" s="214"/>
      <c r="UNU30" s="214"/>
      <c r="UNV30" s="214"/>
      <c r="UNW30" s="214"/>
      <c r="UNX30" s="214"/>
      <c r="UNY30" s="214"/>
      <c r="UNZ30" s="214"/>
      <c r="UOA30" s="214"/>
      <c r="UOB30" s="214"/>
      <c r="UOC30" s="214"/>
      <c r="UOD30" s="214"/>
      <c r="UOE30" s="214"/>
      <c r="UOF30" s="214"/>
      <c r="UOG30" s="214"/>
      <c r="UOH30" s="214"/>
      <c r="UOI30" s="214"/>
      <c r="UOJ30" s="214"/>
      <c r="UOK30" s="214"/>
      <c r="UOL30" s="214"/>
      <c r="UOM30" s="214"/>
      <c r="UON30" s="214"/>
      <c r="UOO30" s="214"/>
      <c r="UOP30" s="214"/>
      <c r="UOQ30" s="214"/>
      <c r="UOR30" s="214"/>
      <c r="UOS30" s="214"/>
      <c r="UOT30" s="214"/>
      <c r="UOU30" s="214"/>
      <c r="UOV30" s="214"/>
      <c r="UOW30" s="214"/>
      <c r="UOX30" s="214"/>
      <c r="UOY30" s="214"/>
      <c r="UOZ30" s="214"/>
      <c r="UPA30" s="214"/>
      <c r="UPB30" s="214"/>
      <c r="UPC30" s="214"/>
      <c r="UPD30" s="214"/>
      <c r="UPE30" s="214"/>
      <c r="UPF30" s="214"/>
      <c r="UPG30" s="214"/>
      <c r="UPH30" s="214"/>
      <c r="UPI30" s="214"/>
      <c r="UPJ30" s="214"/>
      <c r="UPK30" s="214"/>
      <c r="UPL30" s="214"/>
      <c r="UPM30" s="214"/>
      <c r="UPN30" s="214"/>
      <c r="UPO30" s="214"/>
      <c r="UPP30" s="214"/>
      <c r="UPQ30" s="214"/>
      <c r="UPR30" s="214"/>
      <c r="UPS30" s="214"/>
      <c r="UPT30" s="214"/>
      <c r="UPU30" s="214"/>
      <c r="UPV30" s="214"/>
      <c r="UPW30" s="214"/>
      <c r="UPX30" s="214"/>
      <c r="UPY30" s="214"/>
      <c r="UPZ30" s="214"/>
      <c r="UQA30" s="214"/>
      <c r="UQB30" s="214"/>
      <c r="UQC30" s="214"/>
      <c r="UQD30" s="214"/>
      <c r="UQE30" s="214"/>
      <c r="UQF30" s="214"/>
      <c r="UQG30" s="214"/>
      <c r="UQH30" s="214"/>
      <c r="UQI30" s="214"/>
      <c r="UQJ30" s="214"/>
      <c r="UQK30" s="214"/>
      <c r="UQL30" s="214"/>
      <c r="UQM30" s="214"/>
      <c r="UQN30" s="214"/>
      <c r="UQO30" s="214"/>
      <c r="UQP30" s="214"/>
      <c r="UQQ30" s="214"/>
      <c r="UQR30" s="214"/>
      <c r="UQS30" s="214"/>
      <c r="UQT30" s="214"/>
      <c r="UQU30" s="214"/>
      <c r="UQV30" s="214"/>
      <c r="UQW30" s="214"/>
      <c r="UQX30" s="214"/>
      <c r="UQY30" s="214"/>
      <c r="UQZ30" s="214"/>
      <c r="URA30" s="214"/>
      <c r="URB30" s="214"/>
      <c r="URC30" s="214"/>
      <c r="URD30" s="214"/>
      <c r="URE30" s="214"/>
      <c r="URF30" s="214"/>
      <c r="URG30" s="214"/>
      <c r="URH30" s="214"/>
      <c r="URI30" s="214"/>
      <c r="URJ30" s="214"/>
      <c r="URK30" s="214"/>
      <c r="URL30" s="214"/>
      <c r="URM30" s="214"/>
      <c r="URN30" s="214"/>
      <c r="URO30" s="214"/>
      <c r="URP30" s="214"/>
      <c r="URQ30" s="214"/>
      <c r="URR30" s="214"/>
      <c r="URS30" s="214"/>
      <c r="URT30" s="214"/>
      <c r="URU30" s="214"/>
      <c r="URV30" s="214"/>
      <c r="URW30" s="214"/>
      <c r="URX30" s="214"/>
      <c r="URY30" s="214"/>
      <c r="URZ30" s="214"/>
      <c r="USA30" s="214"/>
      <c r="USB30" s="214"/>
      <c r="USC30" s="214"/>
      <c r="USD30" s="214"/>
      <c r="USE30" s="214"/>
      <c r="USF30" s="214"/>
      <c r="USG30" s="214"/>
      <c r="USH30" s="214"/>
      <c r="USI30" s="214"/>
      <c r="USJ30" s="214"/>
      <c r="USK30" s="214"/>
      <c r="USL30" s="214"/>
      <c r="USM30" s="214"/>
      <c r="USN30" s="214"/>
      <c r="USO30" s="214"/>
      <c r="USP30" s="214"/>
      <c r="USQ30" s="214"/>
      <c r="USR30" s="214"/>
      <c r="USS30" s="214"/>
      <c r="UST30" s="214"/>
      <c r="USU30" s="214"/>
      <c r="USV30" s="214"/>
      <c r="USW30" s="214"/>
      <c r="USX30" s="214"/>
      <c r="USY30" s="214"/>
      <c r="USZ30" s="214"/>
      <c r="UTA30" s="214"/>
      <c r="UTB30" s="214"/>
      <c r="UTC30" s="214"/>
      <c r="UTD30" s="214"/>
      <c r="UTE30" s="214"/>
      <c r="UTF30" s="214"/>
      <c r="UTG30" s="214"/>
      <c r="UTH30" s="214"/>
      <c r="UTI30" s="214"/>
      <c r="UTJ30" s="214"/>
      <c r="UTK30" s="214"/>
      <c r="UTL30" s="214"/>
      <c r="UTM30" s="214"/>
      <c r="UTN30" s="214"/>
      <c r="UTO30" s="214"/>
      <c r="UTP30" s="214"/>
      <c r="UTQ30" s="214"/>
      <c r="UTR30" s="214"/>
      <c r="UTS30" s="214"/>
      <c r="UTT30" s="214"/>
      <c r="UTU30" s="214"/>
      <c r="UTV30" s="214"/>
      <c r="UTW30" s="214"/>
      <c r="UTX30" s="214"/>
      <c r="UTY30" s="214"/>
      <c r="UTZ30" s="214"/>
      <c r="UUA30" s="214"/>
      <c r="UUB30" s="214"/>
      <c r="UUC30" s="214"/>
      <c r="UUD30" s="214"/>
      <c r="UUE30" s="214"/>
      <c r="UUF30" s="214"/>
      <c r="UUG30" s="214"/>
      <c r="UUH30" s="214"/>
      <c r="UUI30" s="214"/>
      <c r="UUJ30" s="214"/>
      <c r="UUK30" s="214"/>
      <c r="UUL30" s="214"/>
      <c r="UUM30" s="214"/>
      <c r="UUN30" s="214"/>
      <c r="UUO30" s="214"/>
      <c r="UUP30" s="214"/>
      <c r="UUQ30" s="214"/>
      <c r="UUR30" s="214"/>
      <c r="UUS30" s="214"/>
      <c r="UUT30" s="214"/>
      <c r="UUU30" s="214"/>
      <c r="UUV30" s="214"/>
      <c r="UUW30" s="214"/>
      <c r="UUX30" s="214"/>
      <c r="UUY30" s="214"/>
      <c r="UUZ30" s="214"/>
      <c r="UVA30" s="214"/>
      <c r="UVB30" s="214"/>
      <c r="UVC30" s="214"/>
      <c r="UVD30" s="214"/>
      <c r="UVE30" s="214"/>
      <c r="UVF30" s="214"/>
      <c r="UVG30" s="214"/>
      <c r="UVH30" s="214"/>
      <c r="UVI30" s="214"/>
      <c r="UVJ30" s="214"/>
      <c r="UVK30" s="214"/>
      <c r="UVL30" s="214"/>
      <c r="UVM30" s="214"/>
      <c r="UVN30" s="214"/>
      <c r="UVO30" s="214"/>
      <c r="UVP30" s="214"/>
      <c r="UVQ30" s="214"/>
      <c r="UVR30" s="214"/>
      <c r="UVS30" s="214"/>
      <c r="UVT30" s="214"/>
      <c r="UVU30" s="214"/>
      <c r="UVV30" s="214"/>
      <c r="UVW30" s="214"/>
      <c r="UVX30" s="214"/>
      <c r="UVY30" s="214"/>
      <c r="UVZ30" s="214"/>
      <c r="UWA30" s="214"/>
      <c r="UWB30" s="214"/>
      <c r="UWC30" s="214"/>
      <c r="UWD30" s="214"/>
      <c r="UWE30" s="214"/>
      <c r="UWF30" s="214"/>
      <c r="UWG30" s="214"/>
      <c r="UWH30" s="214"/>
      <c r="UWI30" s="214"/>
      <c r="UWJ30" s="214"/>
      <c r="UWK30" s="214"/>
      <c r="UWL30" s="214"/>
      <c r="UWM30" s="214"/>
      <c r="UWN30" s="214"/>
      <c r="UWO30" s="214"/>
      <c r="UWP30" s="214"/>
      <c r="UWQ30" s="214"/>
      <c r="UWR30" s="214"/>
      <c r="UWS30" s="214"/>
      <c r="UWT30" s="214"/>
      <c r="UWU30" s="214"/>
      <c r="UWV30" s="214"/>
      <c r="UWW30" s="214"/>
      <c r="UWX30" s="214"/>
      <c r="UWY30" s="214"/>
      <c r="UWZ30" s="214"/>
      <c r="UXA30" s="214"/>
      <c r="UXB30" s="214"/>
      <c r="UXC30" s="214"/>
      <c r="UXD30" s="214"/>
      <c r="UXE30" s="214"/>
      <c r="UXF30" s="214"/>
      <c r="UXG30" s="214"/>
      <c r="UXH30" s="214"/>
      <c r="UXI30" s="214"/>
      <c r="UXJ30" s="214"/>
      <c r="UXK30" s="214"/>
      <c r="UXL30" s="214"/>
      <c r="UXM30" s="214"/>
      <c r="UXN30" s="214"/>
      <c r="UXO30" s="214"/>
      <c r="UXP30" s="214"/>
      <c r="UXQ30" s="214"/>
      <c r="UXR30" s="214"/>
      <c r="UXS30" s="214"/>
      <c r="UXT30" s="214"/>
      <c r="UXU30" s="214"/>
      <c r="UXV30" s="214"/>
      <c r="UXW30" s="214"/>
      <c r="UXX30" s="214"/>
      <c r="UXY30" s="214"/>
      <c r="UXZ30" s="214"/>
      <c r="UYA30" s="214"/>
      <c r="UYB30" s="214"/>
      <c r="UYC30" s="214"/>
      <c r="UYD30" s="214"/>
      <c r="UYE30" s="214"/>
      <c r="UYF30" s="214"/>
      <c r="UYG30" s="214"/>
      <c r="UYH30" s="214"/>
      <c r="UYI30" s="214"/>
      <c r="UYJ30" s="214"/>
      <c r="UYK30" s="214"/>
      <c r="UYL30" s="214"/>
      <c r="UYM30" s="214"/>
      <c r="UYN30" s="214"/>
      <c r="UYO30" s="214"/>
      <c r="UYP30" s="214"/>
      <c r="UYQ30" s="214"/>
      <c r="UYR30" s="214"/>
      <c r="UYS30" s="214"/>
      <c r="UYT30" s="214"/>
      <c r="UYU30" s="214"/>
      <c r="UYV30" s="214"/>
      <c r="UYW30" s="214"/>
      <c r="UYX30" s="214"/>
      <c r="UYY30" s="214"/>
      <c r="UYZ30" s="214"/>
      <c r="UZA30" s="214"/>
      <c r="UZB30" s="214"/>
      <c r="UZC30" s="214"/>
      <c r="UZD30" s="214"/>
      <c r="UZE30" s="214"/>
      <c r="UZF30" s="214"/>
      <c r="UZG30" s="214"/>
      <c r="UZH30" s="214"/>
      <c r="UZI30" s="214"/>
      <c r="UZJ30" s="214"/>
      <c r="UZK30" s="214"/>
      <c r="UZL30" s="214"/>
      <c r="UZM30" s="214"/>
      <c r="UZN30" s="214"/>
      <c r="UZO30" s="214"/>
      <c r="UZP30" s="214"/>
      <c r="UZQ30" s="214"/>
      <c r="UZR30" s="214"/>
      <c r="UZS30" s="214"/>
      <c r="UZT30" s="214"/>
      <c r="UZU30" s="214"/>
      <c r="UZV30" s="214"/>
      <c r="UZW30" s="214"/>
      <c r="UZX30" s="214"/>
      <c r="UZY30" s="214"/>
      <c r="UZZ30" s="214"/>
      <c r="VAA30" s="214"/>
      <c r="VAB30" s="214"/>
      <c r="VAC30" s="214"/>
      <c r="VAD30" s="214"/>
      <c r="VAE30" s="214"/>
      <c r="VAF30" s="214"/>
      <c r="VAG30" s="214"/>
      <c r="VAH30" s="214"/>
      <c r="VAI30" s="214"/>
      <c r="VAJ30" s="214"/>
      <c r="VAK30" s="214"/>
      <c r="VAL30" s="214"/>
      <c r="VAM30" s="214"/>
      <c r="VAN30" s="214"/>
      <c r="VAO30" s="214"/>
      <c r="VAP30" s="214"/>
      <c r="VAQ30" s="214"/>
      <c r="VAR30" s="214"/>
      <c r="VAS30" s="214"/>
      <c r="VAT30" s="214"/>
      <c r="VAU30" s="214"/>
      <c r="VAV30" s="214"/>
      <c r="VAW30" s="214"/>
      <c r="VAX30" s="214"/>
      <c r="VAY30" s="214"/>
      <c r="VAZ30" s="214"/>
      <c r="VBA30" s="214"/>
      <c r="VBB30" s="214"/>
      <c r="VBC30" s="214"/>
      <c r="VBD30" s="214"/>
      <c r="VBE30" s="214"/>
      <c r="VBF30" s="214"/>
      <c r="VBG30" s="214"/>
      <c r="VBH30" s="214"/>
      <c r="VBI30" s="214"/>
      <c r="VBJ30" s="214"/>
      <c r="VBK30" s="214"/>
      <c r="VBL30" s="214"/>
      <c r="VBM30" s="214"/>
      <c r="VBN30" s="214"/>
      <c r="VBO30" s="214"/>
      <c r="VBP30" s="214"/>
      <c r="VBQ30" s="214"/>
      <c r="VBR30" s="214"/>
      <c r="VBS30" s="214"/>
      <c r="VBT30" s="214"/>
      <c r="VBU30" s="214"/>
      <c r="VBV30" s="214"/>
      <c r="VBW30" s="214"/>
      <c r="VBX30" s="214"/>
      <c r="VBY30" s="214"/>
      <c r="VBZ30" s="214"/>
      <c r="VCA30" s="214"/>
      <c r="VCB30" s="214"/>
      <c r="VCC30" s="214"/>
      <c r="VCD30" s="214"/>
      <c r="VCE30" s="214"/>
      <c r="VCF30" s="214"/>
      <c r="VCG30" s="214"/>
      <c r="VCH30" s="214"/>
      <c r="VCI30" s="214"/>
      <c r="VCJ30" s="214"/>
      <c r="VCK30" s="214"/>
      <c r="VCL30" s="214"/>
      <c r="VCM30" s="214"/>
      <c r="VCN30" s="214"/>
      <c r="VCO30" s="214"/>
      <c r="VCP30" s="214"/>
      <c r="VCQ30" s="214"/>
      <c r="VCR30" s="214"/>
      <c r="VCS30" s="214"/>
      <c r="VCT30" s="214"/>
      <c r="VCU30" s="214"/>
      <c r="VCV30" s="214"/>
      <c r="VCW30" s="214"/>
      <c r="VCX30" s="214"/>
      <c r="VCY30" s="214"/>
      <c r="VCZ30" s="214"/>
      <c r="VDA30" s="214"/>
      <c r="VDB30" s="214"/>
      <c r="VDC30" s="214"/>
      <c r="VDD30" s="214"/>
      <c r="VDE30" s="214"/>
      <c r="VDF30" s="214"/>
      <c r="VDG30" s="214"/>
      <c r="VDH30" s="214"/>
      <c r="VDI30" s="214"/>
      <c r="VDJ30" s="214"/>
      <c r="VDK30" s="214"/>
      <c r="VDL30" s="214"/>
      <c r="VDM30" s="214"/>
      <c r="VDN30" s="214"/>
      <c r="VDO30" s="214"/>
      <c r="VDP30" s="214"/>
      <c r="VDQ30" s="214"/>
      <c r="VDR30" s="214"/>
      <c r="VDS30" s="214"/>
      <c r="VDT30" s="214"/>
      <c r="VDU30" s="214"/>
      <c r="VDV30" s="214"/>
      <c r="VDW30" s="214"/>
      <c r="VDX30" s="214"/>
      <c r="VDY30" s="214"/>
      <c r="VDZ30" s="214"/>
      <c r="VEA30" s="214"/>
      <c r="VEB30" s="214"/>
      <c r="VEC30" s="214"/>
      <c r="VED30" s="214"/>
      <c r="VEE30" s="214"/>
      <c r="VEF30" s="214"/>
      <c r="VEG30" s="214"/>
      <c r="VEH30" s="214"/>
      <c r="VEI30" s="214"/>
      <c r="VEJ30" s="214"/>
      <c r="VEK30" s="214"/>
      <c r="VEL30" s="214"/>
      <c r="VEM30" s="214"/>
      <c r="VEN30" s="214"/>
      <c r="VEO30" s="214"/>
      <c r="VEP30" s="214"/>
      <c r="VEQ30" s="214"/>
      <c r="VER30" s="214"/>
      <c r="VES30" s="214"/>
      <c r="VET30" s="214"/>
      <c r="VEU30" s="214"/>
      <c r="VEV30" s="214"/>
      <c r="VEW30" s="214"/>
      <c r="VEX30" s="214"/>
      <c r="VEY30" s="214"/>
      <c r="VEZ30" s="214"/>
      <c r="VFA30" s="214"/>
      <c r="VFB30" s="214"/>
      <c r="VFC30" s="214"/>
      <c r="VFD30" s="214"/>
      <c r="VFE30" s="214"/>
      <c r="VFF30" s="214"/>
      <c r="VFG30" s="214"/>
      <c r="VFH30" s="214"/>
      <c r="VFI30" s="214"/>
      <c r="VFJ30" s="214"/>
      <c r="VFK30" s="214"/>
      <c r="VFL30" s="214"/>
      <c r="VFM30" s="214"/>
      <c r="VFN30" s="214"/>
      <c r="VFO30" s="214"/>
      <c r="VFP30" s="214"/>
      <c r="VFQ30" s="214"/>
      <c r="VFR30" s="214"/>
      <c r="VFS30" s="214"/>
      <c r="VFT30" s="214"/>
      <c r="VFU30" s="214"/>
      <c r="VFV30" s="214"/>
      <c r="VFW30" s="214"/>
      <c r="VFX30" s="214"/>
      <c r="VFY30" s="214"/>
      <c r="VFZ30" s="214"/>
      <c r="VGA30" s="214"/>
      <c r="VGB30" s="214"/>
      <c r="VGC30" s="214"/>
      <c r="VGD30" s="214"/>
      <c r="VGE30" s="214"/>
      <c r="VGF30" s="214"/>
      <c r="VGG30" s="214"/>
      <c r="VGH30" s="214"/>
      <c r="VGI30" s="214"/>
      <c r="VGJ30" s="214"/>
      <c r="VGK30" s="214"/>
      <c r="VGL30" s="214"/>
      <c r="VGM30" s="214"/>
      <c r="VGN30" s="214"/>
      <c r="VGO30" s="214"/>
      <c r="VGP30" s="214"/>
      <c r="VGQ30" s="214"/>
      <c r="VGR30" s="214"/>
      <c r="VGS30" s="214"/>
      <c r="VGT30" s="214"/>
      <c r="VGU30" s="214"/>
      <c r="VGV30" s="214"/>
      <c r="VGW30" s="214"/>
      <c r="VGX30" s="214"/>
      <c r="VGY30" s="214"/>
      <c r="VGZ30" s="214"/>
      <c r="VHA30" s="214"/>
      <c r="VHB30" s="214"/>
      <c r="VHC30" s="214"/>
      <c r="VHD30" s="214"/>
      <c r="VHE30" s="214"/>
      <c r="VHF30" s="214"/>
      <c r="VHG30" s="214"/>
      <c r="VHH30" s="214"/>
      <c r="VHI30" s="214"/>
      <c r="VHJ30" s="214"/>
      <c r="VHK30" s="214"/>
      <c r="VHL30" s="214"/>
      <c r="VHM30" s="214"/>
      <c r="VHN30" s="214"/>
      <c r="VHO30" s="214"/>
      <c r="VHP30" s="214"/>
      <c r="VHQ30" s="214"/>
      <c r="VHR30" s="214"/>
      <c r="VHS30" s="214"/>
      <c r="VHT30" s="214"/>
      <c r="VHU30" s="214"/>
      <c r="VHV30" s="214"/>
      <c r="VHW30" s="214"/>
      <c r="VHX30" s="214"/>
      <c r="VHY30" s="214"/>
      <c r="VHZ30" s="214"/>
      <c r="VIA30" s="214"/>
      <c r="VIB30" s="214"/>
      <c r="VIC30" s="214"/>
      <c r="VID30" s="214"/>
      <c r="VIE30" s="214"/>
      <c r="VIF30" s="214"/>
      <c r="VIG30" s="214"/>
      <c r="VIH30" s="214"/>
      <c r="VII30" s="214"/>
      <c r="VIJ30" s="214"/>
      <c r="VIK30" s="214"/>
      <c r="VIL30" s="214"/>
      <c r="VIM30" s="214"/>
      <c r="VIN30" s="214"/>
      <c r="VIO30" s="214"/>
      <c r="VIP30" s="214"/>
      <c r="VIQ30" s="214"/>
      <c r="VIR30" s="214"/>
      <c r="VIS30" s="214"/>
      <c r="VIT30" s="214"/>
      <c r="VIU30" s="214"/>
      <c r="VIV30" s="214"/>
      <c r="VIW30" s="214"/>
      <c r="VIX30" s="214"/>
      <c r="VIY30" s="214"/>
      <c r="VIZ30" s="214"/>
      <c r="VJA30" s="214"/>
      <c r="VJB30" s="214"/>
      <c r="VJC30" s="214"/>
      <c r="VJD30" s="214"/>
      <c r="VJE30" s="214"/>
      <c r="VJF30" s="214"/>
      <c r="VJG30" s="214"/>
      <c r="VJH30" s="214"/>
      <c r="VJI30" s="214"/>
      <c r="VJJ30" s="214"/>
      <c r="VJK30" s="214"/>
      <c r="VJL30" s="214"/>
      <c r="VJM30" s="214"/>
      <c r="VJN30" s="214"/>
      <c r="VJO30" s="214"/>
      <c r="VJP30" s="214"/>
      <c r="VJQ30" s="214"/>
      <c r="VJR30" s="214"/>
      <c r="VJS30" s="214"/>
      <c r="VJT30" s="214"/>
      <c r="VJU30" s="214"/>
      <c r="VJV30" s="214"/>
      <c r="VJW30" s="214"/>
      <c r="VJX30" s="214"/>
      <c r="VJY30" s="214"/>
      <c r="VJZ30" s="214"/>
      <c r="VKA30" s="214"/>
      <c r="VKB30" s="214"/>
      <c r="VKC30" s="214"/>
      <c r="VKD30" s="214"/>
      <c r="VKE30" s="214"/>
      <c r="VKF30" s="214"/>
      <c r="VKG30" s="214"/>
      <c r="VKH30" s="214"/>
      <c r="VKI30" s="214"/>
      <c r="VKJ30" s="214"/>
      <c r="VKK30" s="214"/>
      <c r="VKL30" s="214"/>
      <c r="VKM30" s="214"/>
      <c r="VKN30" s="214"/>
      <c r="VKO30" s="214"/>
      <c r="VKP30" s="214"/>
      <c r="VKQ30" s="214"/>
      <c r="VKR30" s="214"/>
      <c r="VKS30" s="214"/>
      <c r="VKT30" s="214"/>
      <c r="VKU30" s="214"/>
      <c r="VKV30" s="214"/>
      <c r="VKW30" s="214"/>
      <c r="VKX30" s="214"/>
      <c r="VKY30" s="214"/>
      <c r="VKZ30" s="214"/>
      <c r="VLA30" s="214"/>
      <c r="VLB30" s="214"/>
      <c r="VLC30" s="214"/>
      <c r="VLD30" s="214"/>
      <c r="VLE30" s="214"/>
      <c r="VLF30" s="214"/>
      <c r="VLG30" s="214"/>
      <c r="VLH30" s="214"/>
      <c r="VLI30" s="214"/>
      <c r="VLJ30" s="214"/>
      <c r="VLK30" s="214"/>
      <c r="VLL30" s="214"/>
      <c r="VLM30" s="214"/>
      <c r="VLN30" s="214"/>
      <c r="VLO30" s="214"/>
      <c r="VLP30" s="214"/>
      <c r="VLQ30" s="214"/>
      <c r="VLR30" s="214"/>
      <c r="VLS30" s="214"/>
      <c r="VLT30" s="214"/>
      <c r="VLU30" s="214"/>
      <c r="VLV30" s="214"/>
      <c r="VLW30" s="214"/>
      <c r="VLX30" s="214"/>
      <c r="VLY30" s="214"/>
      <c r="VLZ30" s="214"/>
      <c r="VMA30" s="214"/>
      <c r="VMB30" s="214"/>
      <c r="VMC30" s="214"/>
      <c r="VMD30" s="214"/>
      <c r="VME30" s="214"/>
      <c r="VMF30" s="214"/>
      <c r="VMG30" s="214"/>
      <c r="VMH30" s="214"/>
      <c r="VMI30" s="214"/>
      <c r="VMJ30" s="214"/>
      <c r="VMK30" s="214"/>
      <c r="VML30" s="214"/>
      <c r="VMM30" s="214"/>
      <c r="VMN30" s="214"/>
      <c r="VMO30" s="214"/>
      <c r="VMP30" s="214"/>
      <c r="VMQ30" s="214"/>
      <c r="VMR30" s="214"/>
      <c r="VMS30" s="214"/>
      <c r="VMT30" s="214"/>
      <c r="VMU30" s="214"/>
      <c r="VMV30" s="214"/>
      <c r="VMW30" s="214"/>
      <c r="VMX30" s="214"/>
      <c r="VMY30" s="214"/>
      <c r="VMZ30" s="214"/>
      <c r="VNA30" s="214"/>
      <c r="VNB30" s="214"/>
      <c r="VNC30" s="214"/>
      <c r="VND30" s="214"/>
      <c r="VNE30" s="214"/>
      <c r="VNF30" s="214"/>
      <c r="VNG30" s="214"/>
      <c r="VNH30" s="214"/>
      <c r="VNI30" s="214"/>
      <c r="VNJ30" s="214"/>
      <c r="VNK30" s="214"/>
      <c r="VNL30" s="214"/>
      <c r="VNM30" s="214"/>
      <c r="VNN30" s="214"/>
      <c r="VNO30" s="214"/>
      <c r="VNP30" s="214"/>
      <c r="VNQ30" s="214"/>
      <c r="VNR30" s="214"/>
      <c r="VNS30" s="214"/>
      <c r="VNT30" s="214"/>
      <c r="VNU30" s="214"/>
      <c r="VNV30" s="214"/>
      <c r="VNW30" s="214"/>
      <c r="VNX30" s="214"/>
      <c r="VNY30" s="214"/>
      <c r="VNZ30" s="214"/>
      <c r="VOA30" s="214"/>
      <c r="VOB30" s="214"/>
      <c r="VOC30" s="214"/>
      <c r="VOD30" s="214"/>
      <c r="VOE30" s="214"/>
      <c r="VOF30" s="214"/>
      <c r="VOG30" s="214"/>
      <c r="VOH30" s="214"/>
      <c r="VOI30" s="214"/>
      <c r="VOJ30" s="214"/>
      <c r="VOK30" s="214"/>
      <c r="VOL30" s="214"/>
      <c r="VOM30" s="214"/>
      <c r="VON30" s="214"/>
      <c r="VOO30" s="214"/>
      <c r="VOP30" s="214"/>
      <c r="VOQ30" s="214"/>
      <c r="VOR30" s="214"/>
      <c r="VOS30" s="214"/>
      <c r="VOT30" s="214"/>
      <c r="VOU30" s="214"/>
      <c r="VOV30" s="214"/>
      <c r="VOW30" s="214"/>
      <c r="VOX30" s="214"/>
      <c r="VOY30" s="214"/>
      <c r="VOZ30" s="214"/>
      <c r="VPA30" s="214"/>
      <c r="VPB30" s="214"/>
      <c r="VPC30" s="214"/>
      <c r="VPD30" s="214"/>
      <c r="VPE30" s="214"/>
      <c r="VPF30" s="214"/>
      <c r="VPG30" s="214"/>
      <c r="VPH30" s="214"/>
      <c r="VPI30" s="214"/>
      <c r="VPJ30" s="214"/>
      <c r="VPK30" s="214"/>
      <c r="VPL30" s="214"/>
      <c r="VPM30" s="214"/>
      <c r="VPN30" s="214"/>
      <c r="VPO30" s="214"/>
      <c r="VPP30" s="214"/>
      <c r="VPQ30" s="214"/>
      <c r="VPR30" s="214"/>
      <c r="VPS30" s="214"/>
      <c r="VPT30" s="214"/>
      <c r="VPU30" s="214"/>
      <c r="VPV30" s="214"/>
      <c r="VPW30" s="214"/>
      <c r="VPX30" s="214"/>
      <c r="VPY30" s="214"/>
      <c r="VPZ30" s="214"/>
      <c r="VQA30" s="214"/>
      <c r="VQB30" s="214"/>
      <c r="VQC30" s="214"/>
      <c r="VQD30" s="214"/>
      <c r="VQE30" s="214"/>
      <c r="VQF30" s="214"/>
      <c r="VQG30" s="214"/>
      <c r="VQH30" s="214"/>
      <c r="VQI30" s="214"/>
      <c r="VQJ30" s="214"/>
      <c r="VQK30" s="214"/>
      <c r="VQL30" s="214"/>
      <c r="VQM30" s="214"/>
      <c r="VQN30" s="214"/>
      <c r="VQO30" s="214"/>
      <c r="VQP30" s="214"/>
      <c r="VQQ30" s="214"/>
      <c r="VQR30" s="214"/>
      <c r="VQS30" s="214"/>
      <c r="VQT30" s="214"/>
      <c r="VQU30" s="214"/>
      <c r="VQV30" s="214"/>
      <c r="VQW30" s="214"/>
      <c r="VQX30" s="214"/>
      <c r="VQY30" s="214"/>
      <c r="VQZ30" s="214"/>
      <c r="VRA30" s="214"/>
      <c r="VRB30" s="214"/>
      <c r="VRC30" s="214"/>
      <c r="VRD30" s="214"/>
      <c r="VRE30" s="214"/>
      <c r="VRF30" s="214"/>
      <c r="VRG30" s="214"/>
      <c r="VRH30" s="214"/>
      <c r="VRI30" s="214"/>
      <c r="VRJ30" s="214"/>
      <c r="VRK30" s="214"/>
      <c r="VRL30" s="214"/>
      <c r="VRM30" s="214"/>
      <c r="VRN30" s="214"/>
      <c r="VRO30" s="214"/>
      <c r="VRP30" s="214"/>
      <c r="VRQ30" s="214"/>
      <c r="VRR30" s="214"/>
      <c r="VRS30" s="214"/>
      <c r="VRT30" s="214"/>
      <c r="VRU30" s="214"/>
      <c r="VRV30" s="214"/>
      <c r="VRW30" s="214"/>
      <c r="VRX30" s="214"/>
      <c r="VRY30" s="214"/>
      <c r="VRZ30" s="214"/>
      <c r="VSA30" s="214"/>
      <c r="VSB30" s="214"/>
      <c r="VSC30" s="214"/>
      <c r="VSD30" s="214"/>
      <c r="VSE30" s="214"/>
      <c r="VSF30" s="214"/>
      <c r="VSG30" s="214"/>
      <c r="VSH30" s="214"/>
      <c r="VSI30" s="214"/>
      <c r="VSJ30" s="214"/>
      <c r="VSK30" s="214"/>
      <c r="VSL30" s="214"/>
      <c r="VSM30" s="214"/>
      <c r="VSN30" s="214"/>
      <c r="VSO30" s="214"/>
      <c r="VSP30" s="214"/>
      <c r="VSQ30" s="214"/>
      <c r="VSR30" s="214"/>
      <c r="VSS30" s="214"/>
      <c r="VST30" s="214"/>
      <c r="VSU30" s="214"/>
      <c r="VSV30" s="214"/>
      <c r="VSW30" s="214"/>
      <c r="VSX30" s="214"/>
      <c r="VSY30" s="214"/>
      <c r="VSZ30" s="214"/>
      <c r="VTA30" s="214"/>
      <c r="VTB30" s="214"/>
      <c r="VTC30" s="214"/>
      <c r="VTD30" s="214"/>
      <c r="VTE30" s="214"/>
      <c r="VTF30" s="214"/>
      <c r="VTG30" s="214"/>
      <c r="VTH30" s="214"/>
      <c r="VTI30" s="214"/>
      <c r="VTJ30" s="214"/>
      <c r="VTK30" s="214"/>
      <c r="VTL30" s="214"/>
      <c r="VTM30" s="214"/>
      <c r="VTN30" s="214"/>
      <c r="VTO30" s="214"/>
      <c r="VTP30" s="214"/>
      <c r="VTQ30" s="214"/>
      <c r="VTR30" s="214"/>
      <c r="VTS30" s="214"/>
      <c r="VTT30" s="214"/>
      <c r="VTU30" s="214"/>
      <c r="VTV30" s="214"/>
      <c r="VTW30" s="214"/>
      <c r="VTX30" s="214"/>
      <c r="VTY30" s="214"/>
      <c r="VTZ30" s="214"/>
      <c r="VUA30" s="214"/>
      <c r="VUB30" s="214"/>
      <c r="VUC30" s="214"/>
      <c r="VUD30" s="214"/>
      <c r="VUE30" s="214"/>
      <c r="VUF30" s="214"/>
      <c r="VUG30" s="214"/>
      <c r="VUH30" s="214"/>
      <c r="VUI30" s="214"/>
      <c r="VUJ30" s="214"/>
      <c r="VUK30" s="214"/>
      <c r="VUL30" s="214"/>
      <c r="VUM30" s="214"/>
      <c r="VUN30" s="214"/>
      <c r="VUO30" s="214"/>
      <c r="VUP30" s="214"/>
      <c r="VUQ30" s="214"/>
      <c r="VUR30" s="214"/>
      <c r="VUS30" s="214"/>
      <c r="VUT30" s="214"/>
      <c r="VUU30" s="214"/>
      <c r="VUV30" s="214"/>
      <c r="VUW30" s="214"/>
      <c r="VUX30" s="214"/>
      <c r="VUY30" s="214"/>
      <c r="VUZ30" s="214"/>
      <c r="VVA30" s="214"/>
      <c r="VVB30" s="214"/>
      <c r="VVC30" s="214"/>
      <c r="VVD30" s="214"/>
      <c r="VVE30" s="214"/>
      <c r="VVF30" s="214"/>
      <c r="VVG30" s="214"/>
      <c r="VVH30" s="214"/>
      <c r="VVI30" s="214"/>
      <c r="VVJ30" s="214"/>
      <c r="VVK30" s="214"/>
      <c r="VVL30" s="214"/>
      <c r="VVM30" s="214"/>
      <c r="VVN30" s="214"/>
      <c r="VVO30" s="214"/>
      <c r="VVP30" s="214"/>
      <c r="VVQ30" s="214"/>
      <c r="VVR30" s="214"/>
      <c r="VVS30" s="214"/>
      <c r="VVT30" s="214"/>
      <c r="VVU30" s="214"/>
      <c r="VVV30" s="214"/>
      <c r="VVW30" s="214"/>
      <c r="VVX30" s="214"/>
      <c r="VVY30" s="214"/>
      <c r="VVZ30" s="214"/>
      <c r="VWA30" s="214"/>
      <c r="VWB30" s="214"/>
      <c r="VWC30" s="214"/>
      <c r="VWD30" s="214"/>
      <c r="VWE30" s="214"/>
      <c r="VWF30" s="214"/>
      <c r="VWG30" s="214"/>
      <c r="VWH30" s="214"/>
      <c r="VWI30" s="214"/>
      <c r="VWJ30" s="214"/>
      <c r="VWK30" s="214"/>
      <c r="VWL30" s="214"/>
      <c r="VWM30" s="214"/>
      <c r="VWN30" s="214"/>
      <c r="VWO30" s="214"/>
      <c r="VWP30" s="214"/>
      <c r="VWQ30" s="214"/>
      <c r="VWR30" s="214"/>
      <c r="VWS30" s="214"/>
      <c r="VWT30" s="214"/>
      <c r="VWU30" s="214"/>
      <c r="VWV30" s="214"/>
      <c r="VWW30" s="214"/>
      <c r="VWX30" s="214"/>
      <c r="VWY30" s="214"/>
      <c r="VWZ30" s="214"/>
      <c r="VXA30" s="214"/>
      <c r="VXB30" s="214"/>
      <c r="VXC30" s="214"/>
      <c r="VXD30" s="214"/>
      <c r="VXE30" s="214"/>
      <c r="VXF30" s="214"/>
      <c r="VXG30" s="214"/>
      <c r="VXH30" s="214"/>
      <c r="VXI30" s="214"/>
      <c r="VXJ30" s="214"/>
      <c r="VXK30" s="214"/>
      <c r="VXL30" s="214"/>
      <c r="VXM30" s="214"/>
      <c r="VXN30" s="214"/>
      <c r="VXO30" s="214"/>
      <c r="VXP30" s="214"/>
      <c r="VXQ30" s="214"/>
      <c r="VXR30" s="214"/>
      <c r="VXS30" s="214"/>
      <c r="VXT30" s="214"/>
      <c r="VXU30" s="214"/>
      <c r="VXV30" s="214"/>
      <c r="VXW30" s="214"/>
      <c r="VXX30" s="214"/>
      <c r="VXY30" s="214"/>
      <c r="VXZ30" s="214"/>
      <c r="VYA30" s="214"/>
      <c r="VYB30" s="214"/>
      <c r="VYC30" s="214"/>
      <c r="VYD30" s="214"/>
      <c r="VYE30" s="214"/>
      <c r="VYF30" s="214"/>
      <c r="VYG30" s="214"/>
      <c r="VYH30" s="214"/>
      <c r="VYI30" s="214"/>
      <c r="VYJ30" s="214"/>
      <c r="VYK30" s="214"/>
      <c r="VYL30" s="214"/>
      <c r="VYM30" s="214"/>
      <c r="VYN30" s="214"/>
      <c r="VYO30" s="214"/>
      <c r="VYP30" s="214"/>
      <c r="VYQ30" s="214"/>
      <c r="VYR30" s="214"/>
      <c r="VYS30" s="214"/>
      <c r="VYT30" s="214"/>
      <c r="VYU30" s="214"/>
      <c r="VYV30" s="214"/>
      <c r="VYW30" s="214"/>
      <c r="VYX30" s="214"/>
      <c r="VYY30" s="214"/>
      <c r="VYZ30" s="214"/>
      <c r="VZA30" s="214"/>
      <c r="VZB30" s="214"/>
      <c r="VZC30" s="214"/>
      <c r="VZD30" s="214"/>
      <c r="VZE30" s="214"/>
      <c r="VZF30" s="214"/>
      <c r="VZG30" s="214"/>
      <c r="VZH30" s="214"/>
      <c r="VZI30" s="214"/>
      <c r="VZJ30" s="214"/>
      <c r="VZK30" s="214"/>
      <c r="VZL30" s="214"/>
      <c r="VZM30" s="214"/>
      <c r="VZN30" s="214"/>
      <c r="VZO30" s="214"/>
      <c r="VZP30" s="214"/>
      <c r="VZQ30" s="214"/>
      <c r="VZR30" s="214"/>
      <c r="VZS30" s="214"/>
      <c r="VZT30" s="214"/>
      <c r="VZU30" s="214"/>
      <c r="VZV30" s="214"/>
      <c r="VZW30" s="214"/>
      <c r="VZX30" s="214"/>
      <c r="VZY30" s="214"/>
      <c r="VZZ30" s="214"/>
      <c r="WAA30" s="214"/>
      <c r="WAB30" s="214"/>
      <c r="WAC30" s="214"/>
      <c r="WAD30" s="214"/>
      <c r="WAE30" s="214"/>
      <c r="WAF30" s="214"/>
      <c r="WAG30" s="214"/>
      <c r="WAH30" s="214"/>
      <c r="WAI30" s="214"/>
      <c r="WAJ30" s="214"/>
      <c r="WAK30" s="214"/>
      <c r="WAL30" s="214"/>
      <c r="WAM30" s="214"/>
      <c r="WAN30" s="214"/>
      <c r="WAO30" s="214"/>
      <c r="WAP30" s="214"/>
      <c r="WAQ30" s="214"/>
      <c r="WAR30" s="214"/>
      <c r="WAS30" s="214"/>
      <c r="WAT30" s="214"/>
      <c r="WAU30" s="214"/>
      <c r="WAV30" s="214"/>
      <c r="WAW30" s="214"/>
      <c r="WAX30" s="214"/>
      <c r="WAY30" s="214"/>
      <c r="WAZ30" s="214"/>
      <c r="WBA30" s="214"/>
      <c r="WBB30" s="214"/>
      <c r="WBC30" s="214"/>
      <c r="WBD30" s="214"/>
      <c r="WBE30" s="214"/>
      <c r="WBF30" s="214"/>
      <c r="WBG30" s="214"/>
      <c r="WBH30" s="214"/>
      <c r="WBI30" s="214"/>
      <c r="WBJ30" s="214"/>
      <c r="WBK30" s="214"/>
      <c r="WBL30" s="214"/>
      <c r="WBM30" s="214"/>
      <c r="WBN30" s="214"/>
      <c r="WBO30" s="214"/>
      <c r="WBP30" s="214"/>
      <c r="WBQ30" s="214"/>
      <c r="WBR30" s="214"/>
      <c r="WBS30" s="214"/>
      <c r="WBT30" s="214"/>
      <c r="WBU30" s="214"/>
      <c r="WBV30" s="214"/>
      <c r="WBW30" s="214"/>
      <c r="WBX30" s="214"/>
      <c r="WBY30" s="214"/>
      <c r="WBZ30" s="214"/>
      <c r="WCA30" s="214"/>
      <c r="WCB30" s="214"/>
      <c r="WCC30" s="214"/>
      <c r="WCD30" s="214"/>
      <c r="WCE30" s="214"/>
      <c r="WCF30" s="214"/>
      <c r="WCG30" s="214"/>
      <c r="WCH30" s="214"/>
      <c r="WCI30" s="214"/>
      <c r="WCJ30" s="214"/>
      <c r="WCK30" s="214"/>
      <c r="WCL30" s="214"/>
      <c r="WCM30" s="214"/>
      <c r="WCN30" s="214"/>
      <c r="WCO30" s="214"/>
      <c r="WCP30" s="214"/>
      <c r="WCQ30" s="214"/>
      <c r="WCR30" s="214"/>
      <c r="WCS30" s="214"/>
      <c r="WCT30" s="214"/>
      <c r="WCU30" s="214"/>
      <c r="WCV30" s="214"/>
      <c r="WCW30" s="214"/>
      <c r="WCX30" s="214"/>
      <c r="WCY30" s="214"/>
      <c r="WCZ30" s="214"/>
      <c r="WDA30" s="214"/>
      <c r="WDB30" s="214"/>
      <c r="WDC30" s="214"/>
      <c r="WDD30" s="214"/>
      <c r="WDE30" s="214"/>
      <c r="WDF30" s="214"/>
      <c r="WDG30" s="214"/>
      <c r="WDH30" s="214"/>
      <c r="WDI30" s="214"/>
      <c r="WDJ30" s="214"/>
      <c r="WDK30" s="214"/>
      <c r="WDL30" s="214"/>
      <c r="WDM30" s="214"/>
      <c r="WDN30" s="214"/>
      <c r="WDO30" s="214"/>
      <c r="WDP30" s="214"/>
      <c r="WDQ30" s="214"/>
      <c r="WDR30" s="214"/>
      <c r="WDS30" s="214"/>
      <c r="WDT30" s="214"/>
      <c r="WDU30" s="214"/>
      <c r="WDV30" s="214"/>
      <c r="WDW30" s="214"/>
      <c r="WDX30" s="214"/>
      <c r="WDY30" s="214"/>
      <c r="WDZ30" s="214"/>
      <c r="WEA30" s="214"/>
      <c r="WEB30" s="214"/>
      <c r="WEC30" s="214"/>
      <c r="WED30" s="214"/>
      <c r="WEE30" s="214"/>
      <c r="WEF30" s="214"/>
      <c r="WEG30" s="214"/>
      <c r="WEH30" s="214"/>
      <c r="WEI30" s="214"/>
      <c r="WEJ30" s="214"/>
      <c r="WEK30" s="214"/>
      <c r="WEL30" s="214"/>
      <c r="WEM30" s="214"/>
      <c r="WEN30" s="214"/>
      <c r="WEO30" s="214"/>
      <c r="WEP30" s="214"/>
      <c r="WEQ30" s="214"/>
      <c r="WER30" s="214"/>
      <c r="WES30" s="214"/>
      <c r="WET30" s="214"/>
      <c r="WEU30" s="214"/>
      <c r="WEV30" s="214"/>
      <c r="WEW30" s="214"/>
      <c r="WEX30" s="214"/>
      <c r="WEY30" s="214"/>
      <c r="WEZ30" s="214"/>
      <c r="WFA30" s="214"/>
      <c r="WFB30" s="214"/>
      <c r="WFC30" s="214"/>
      <c r="WFD30" s="214"/>
      <c r="WFE30" s="214"/>
      <c r="WFF30" s="214"/>
      <c r="WFG30" s="214"/>
      <c r="WFH30" s="214"/>
      <c r="WFI30" s="214"/>
      <c r="WFJ30" s="214"/>
      <c r="WFK30" s="214"/>
      <c r="WFL30" s="214"/>
      <c r="WFM30" s="214"/>
      <c r="WFN30" s="214"/>
      <c r="WFO30" s="214"/>
      <c r="WFP30" s="214"/>
      <c r="WFQ30" s="214"/>
      <c r="WFR30" s="214"/>
      <c r="WFS30" s="214"/>
      <c r="WFT30" s="214"/>
      <c r="WFU30" s="214"/>
      <c r="WFV30" s="214"/>
      <c r="WFW30" s="214"/>
      <c r="WFX30" s="214"/>
      <c r="WFY30" s="214"/>
      <c r="WFZ30" s="214"/>
      <c r="WGA30" s="214"/>
      <c r="WGB30" s="214"/>
      <c r="WGC30" s="214"/>
      <c r="WGD30" s="214"/>
      <c r="WGE30" s="214"/>
      <c r="WGF30" s="214"/>
      <c r="WGG30" s="214"/>
      <c r="WGH30" s="214"/>
      <c r="WGI30" s="214"/>
      <c r="WGJ30" s="214"/>
      <c r="WGK30" s="214"/>
      <c r="WGL30" s="214"/>
      <c r="WGM30" s="214"/>
      <c r="WGN30" s="214"/>
      <c r="WGO30" s="214"/>
      <c r="WGP30" s="214"/>
      <c r="WGQ30" s="214"/>
      <c r="WGR30" s="214"/>
      <c r="WGS30" s="214"/>
      <c r="WGT30" s="214"/>
      <c r="WGU30" s="214"/>
      <c r="WGV30" s="214"/>
      <c r="WGW30" s="214"/>
      <c r="WGX30" s="214"/>
      <c r="WGY30" s="214"/>
      <c r="WGZ30" s="214"/>
      <c r="WHA30" s="214"/>
      <c r="WHB30" s="214"/>
      <c r="WHC30" s="214"/>
      <c r="WHD30" s="214"/>
      <c r="WHE30" s="214"/>
      <c r="WHF30" s="214"/>
      <c r="WHG30" s="214"/>
      <c r="WHH30" s="214"/>
      <c r="WHI30" s="214"/>
      <c r="WHJ30" s="214"/>
      <c r="WHK30" s="214"/>
      <c r="WHL30" s="214"/>
      <c r="WHM30" s="214"/>
      <c r="WHN30" s="214"/>
      <c r="WHO30" s="214"/>
      <c r="WHP30" s="214"/>
      <c r="WHQ30" s="214"/>
      <c r="WHR30" s="214"/>
      <c r="WHS30" s="214"/>
      <c r="WHT30" s="214"/>
      <c r="WHU30" s="214"/>
      <c r="WHV30" s="214"/>
      <c r="WHW30" s="214"/>
      <c r="WHX30" s="214"/>
      <c r="WHY30" s="214"/>
      <c r="WHZ30" s="214"/>
      <c r="WIA30" s="214"/>
      <c r="WIB30" s="214"/>
      <c r="WIC30" s="214"/>
      <c r="WID30" s="214"/>
      <c r="WIE30" s="214"/>
      <c r="WIF30" s="214"/>
      <c r="WIG30" s="214"/>
      <c r="WIH30" s="214"/>
      <c r="WII30" s="214"/>
      <c r="WIJ30" s="214"/>
      <c r="WIK30" s="214"/>
      <c r="WIL30" s="214"/>
      <c r="WIM30" s="214"/>
      <c r="WIN30" s="214"/>
      <c r="WIO30" s="214"/>
      <c r="WIP30" s="214"/>
      <c r="WIQ30" s="214"/>
      <c r="WIR30" s="214"/>
      <c r="WIS30" s="214"/>
      <c r="WIT30" s="214"/>
      <c r="WIU30" s="214"/>
      <c r="WIV30" s="214"/>
      <c r="WIW30" s="214"/>
      <c r="WIX30" s="214"/>
      <c r="WIY30" s="214"/>
      <c r="WIZ30" s="214"/>
      <c r="WJA30" s="214"/>
      <c r="WJB30" s="214"/>
      <c r="WJC30" s="214"/>
      <c r="WJD30" s="214"/>
      <c r="WJE30" s="214"/>
      <c r="WJF30" s="214"/>
      <c r="WJG30" s="214"/>
      <c r="WJH30" s="214"/>
      <c r="WJI30" s="214"/>
      <c r="WJJ30" s="214"/>
      <c r="WJK30" s="214"/>
      <c r="WJL30" s="214"/>
      <c r="WJM30" s="214"/>
      <c r="WJN30" s="214"/>
      <c r="WJO30" s="214"/>
      <c r="WJP30" s="214"/>
      <c r="WJQ30" s="214"/>
      <c r="WJR30" s="214"/>
      <c r="WJS30" s="214"/>
      <c r="WJT30" s="214"/>
      <c r="WJU30" s="214"/>
      <c r="WJV30" s="214"/>
      <c r="WJW30" s="214"/>
      <c r="WJX30" s="214"/>
      <c r="WJY30" s="214"/>
      <c r="WJZ30" s="214"/>
      <c r="WKA30" s="214"/>
      <c r="WKB30" s="214"/>
      <c r="WKC30" s="214"/>
      <c r="WKD30" s="214"/>
      <c r="WKE30" s="214"/>
      <c r="WKF30" s="214"/>
      <c r="WKG30" s="214"/>
      <c r="WKH30" s="214"/>
      <c r="WKI30" s="214"/>
      <c r="WKJ30" s="214"/>
      <c r="WKK30" s="214"/>
      <c r="WKL30" s="214"/>
      <c r="WKM30" s="214"/>
      <c r="WKN30" s="214"/>
      <c r="WKO30" s="214"/>
      <c r="WKP30" s="214"/>
      <c r="WKQ30" s="214"/>
      <c r="WKR30" s="214"/>
      <c r="WKS30" s="214"/>
      <c r="WKT30" s="214"/>
      <c r="WKU30" s="214"/>
      <c r="WKV30" s="214"/>
      <c r="WKW30" s="214"/>
      <c r="WKX30" s="214"/>
      <c r="WKY30" s="214"/>
      <c r="WKZ30" s="214"/>
      <c r="WLA30" s="214"/>
      <c r="WLB30" s="214"/>
      <c r="WLC30" s="214"/>
      <c r="WLD30" s="214"/>
      <c r="WLE30" s="214"/>
      <c r="WLF30" s="214"/>
      <c r="WLG30" s="214"/>
      <c r="WLH30" s="214"/>
      <c r="WLI30" s="214"/>
      <c r="WLJ30" s="214"/>
      <c r="WLK30" s="214"/>
      <c r="WLL30" s="214"/>
      <c r="WLM30" s="214"/>
      <c r="WLN30" s="214"/>
      <c r="WLO30" s="214"/>
      <c r="WLP30" s="214"/>
      <c r="WLQ30" s="214"/>
      <c r="WLR30" s="214"/>
      <c r="WLS30" s="214"/>
      <c r="WLT30" s="214"/>
      <c r="WLU30" s="214"/>
      <c r="WLV30" s="214"/>
      <c r="WLW30" s="214"/>
      <c r="WLX30" s="214"/>
      <c r="WLY30" s="214"/>
      <c r="WLZ30" s="214"/>
      <c r="WMA30" s="214"/>
      <c r="WMB30" s="214"/>
      <c r="WMC30" s="214"/>
      <c r="WMD30" s="214"/>
      <c r="WME30" s="214"/>
      <c r="WMF30" s="214"/>
      <c r="WMG30" s="214"/>
      <c r="WMH30" s="214"/>
      <c r="WMI30" s="214"/>
      <c r="WMJ30" s="214"/>
      <c r="WMK30" s="214"/>
      <c r="WML30" s="214"/>
      <c r="WMM30" s="214"/>
      <c r="WMN30" s="214"/>
      <c r="WMO30" s="214"/>
      <c r="WMP30" s="214"/>
      <c r="WMQ30" s="214"/>
      <c r="WMR30" s="214"/>
      <c r="WMS30" s="214"/>
      <c r="WMT30" s="214"/>
      <c r="WMU30" s="214"/>
      <c r="WMV30" s="214"/>
      <c r="WMW30" s="214"/>
      <c r="WMX30" s="214"/>
      <c r="WMY30" s="214"/>
      <c r="WMZ30" s="214"/>
      <c r="WNA30" s="214"/>
      <c r="WNB30" s="214"/>
      <c r="WNC30" s="214"/>
      <c r="WND30" s="214"/>
      <c r="WNE30" s="214"/>
      <c r="WNF30" s="214"/>
      <c r="WNG30" s="214"/>
      <c r="WNH30" s="214"/>
      <c r="WNI30" s="214"/>
      <c r="WNJ30" s="214"/>
      <c r="WNK30" s="214"/>
      <c r="WNL30" s="214"/>
      <c r="WNM30" s="214"/>
      <c r="WNN30" s="214"/>
      <c r="WNO30" s="214"/>
      <c r="WNP30" s="214"/>
      <c r="WNQ30" s="214"/>
      <c r="WNR30" s="214"/>
      <c r="WNS30" s="214"/>
      <c r="WNT30" s="214"/>
      <c r="WNU30" s="214"/>
      <c r="WNV30" s="214"/>
      <c r="WNW30" s="214"/>
      <c r="WNX30" s="214"/>
      <c r="WNY30" s="214"/>
      <c r="WNZ30" s="214"/>
      <c r="WOA30" s="214"/>
      <c r="WOB30" s="214"/>
      <c r="WOC30" s="214"/>
      <c r="WOD30" s="214"/>
      <c r="WOE30" s="214"/>
      <c r="WOF30" s="214"/>
      <c r="WOG30" s="214"/>
      <c r="WOH30" s="214"/>
      <c r="WOI30" s="214"/>
      <c r="WOJ30" s="214"/>
      <c r="WOK30" s="214"/>
      <c r="WOL30" s="214"/>
      <c r="WOM30" s="214"/>
      <c r="WON30" s="214"/>
      <c r="WOO30" s="214"/>
      <c r="WOP30" s="214"/>
      <c r="WOQ30" s="214"/>
      <c r="WOR30" s="214"/>
      <c r="WOS30" s="214"/>
      <c r="WOT30" s="214"/>
      <c r="WOU30" s="214"/>
      <c r="WOV30" s="214"/>
      <c r="WOW30" s="214"/>
      <c r="WOX30" s="214"/>
      <c r="WOY30" s="214"/>
      <c r="WOZ30" s="214"/>
      <c r="WPA30" s="214"/>
      <c r="WPB30" s="214"/>
      <c r="WPC30" s="214"/>
      <c r="WPD30" s="214"/>
      <c r="WPE30" s="214"/>
      <c r="WPF30" s="214"/>
      <c r="WPG30" s="214"/>
      <c r="WPH30" s="214"/>
      <c r="WPI30" s="214"/>
      <c r="WPJ30" s="214"/>
      <c r="WPK30" s="214"/>
      <c r="WPL30" s="214"/>
      <c r="WPM30" s="214"/>
      <c r="WPN30" s="214"/>
      <c r="WPO30" s="214"/>
      <c r="WPP30" s="214"/>
      <c r="WPQ30" s="214"/>
      <c r="WPR30" s="214"/>
      <c r="WPS30" s="214"/>
      <c r="WPT30" s="214"/>
      <c r="WPU30" s="214"/>
      <c r="WPV30" s="214"/>
      <c r="WPW30" s="214"/>
      <c r="WPX30" s="214"/>
      <c r="WPY30" s="214"/>
      <c r="WPZ30" s="214"/>
      <c r="WQA30" s="214"/>
      <c r="WQB30" s="214"/>
      <c r="WQC30" s="214"/>
      <c r="WQD30" s="214"/>
      <c r="WQE30" s="214"/>
      <c r="WQF30" s="214"/>
      <c r="WQG30" s="214"/>
      <c r="WQH30" s="214"/>
      <c r="WQI30" s="214"/>
      <c r="WQJ30" s="214"/>
      <c r="WQK30" s="214"/>
      <c r="WQL30" s="214"/>
      <c r="WQM30" s="214"/>
      <c r="WQN30" s="214"/>
      <c r="WQO30" s="214"/>
      <c r="WQP30" s="214"/>
      <c r="WQQ30" s="214"/>
      <c r="WQR30" s="214"/>
      <c r="WQS30" s="214"/>
      <c r="WQT30" s="214"/>
      <c r="WQU30" s="214"/>
      <c r="WQV30" s="214"/>
      <c r="WQW30" s="214"/>
      <c r="WQX30" s="214"/>
      <c r="WQY30" s="214"/>
      <c r="WQZ30" s="214"/>
      <c r="WRA30" s="214"/>
      <c r="WRB30" s="214"/>
      <c r="WRC30" s="214"/>
      <c r="WRD30" s="214"/>
      <c r="WRE30" s="214"/>
      <c r="WRF30" s="214"/>
      <c r="WRG30" s="214"/>
      <c r="WRH30" s="214"/>
      <c r="WRI30" s="214"/>
      <c r="WRJ30" s="214"/>
      <c r="WRK30" s="214"/>
      <c r="WRL30" s="214"/>
      <c r="WRM30" s="214"/>
      <c r="WRN30" s="214"/>
      <c r="WRO30" s="214"/>
      <c r="WRP30" s="214"/>
      <c r="WRQ30" s="214"/>
      <c r="WRR30" s="214"/>
      <c r="WRS30" s="214"/>
      <c r="WRT30" s="214"/>
      <c r="WRU30" s="214"/>
      <c r="WRV30" s="214"/>
      <c r="WRW30" s="214"/>
      <c r="WRX30" s="214"/>
      <c r="WRY30" s="214"/>
      <c r="WRZ30" s="214"/>
      <c r="WSA30" s="214"/>
      <c r="WSB30" s="214"/>
      <c r="WSC30" s="214"/>
      <c r="WSD30" s="214"/>
      <c r="WSE30" s="214"/>
      <c r="WSF30" s="214"/>
      <c r="WSG30" s="214"/>
      <c r="WSH30" s="214"/>
      <c r="WSI30" s="214"/>
      <c r="WSJ30" s="214"/>
      <c r="WSK30" s="214"/>
      <c r="WSL30" s="214"/>
      <c r="WSM30" s="214"/>
      <c r="WSN30" s="214"/>
      <c r="WSO30" s="214"/>
      <c r="WSP30" s="214"/>
      <c r="WSQ30" s="214"/>
      <c r="WSR30" s="214"/>
      <c r="WSS30" s="214"/>
      <c r="WST30" s="214"/>
      <c r="WSU30" s="214"/>
      <c r="WSV30" s="214"/>
      <c r="WSW30" s="214"/>
      <c r="WSX30" s="214"/>
      <c r="WSY30" s="214"/>
      <c r="WSZ30" s="214"/>
      <c r="WTA30" s="214"/>
      <c r="WTB30" s="214"/>
      <c r="WTC30" s="214"/>
      <c r="WTD30" s="214"/>
      <c r="WTE30" s="214"/>
      <c r="WTF30" s="214"/>
      <c r="WTG30" s="214"/>
      <c r="WTH30" s="214"/>
      <c r="WTI30" s="214"/>
      <c r="WTJ30" s="214"/>
      <c r="WTK30" s="214"/>
      <c r="WTL30" s="214"/>
      <c r="WTM30" s="214"/>
      <c r="WTN30" s="214"/>
      <c r="WTO30" s="214"/>
      <c r="WTP30" s="214"/>
      <c r="WTQ30" s="214"/>
      <c r="WTR30" s="214"/>
      <c r="WTS30" s="214"/>
      <c r="WTT30" s="214"/>
      <c r="WTU30" s="214"/>
      <c r="WTV30" s="214"/>
      <c r="WTW30" s="214"/>
      <c r="WTX30" s="214"/>
      <c r="WTY30" s="214"/>
      <c r="WTZ30" s="214"/>
      <c r="WUA30" s="214"/>
      <c r="WUB30" s="214"/>
      <c r="WUC30" s="214"/>
      <c r="WUD30" s="214"/>
      <c r="WUE30" s="214"/>
      <c r="WUF30" s="214"/>
      <c r="WUG30" s="214"/>
      <c r="WUH30" s="214"/>
      <c r="WUI30" s="214"/>
      <c r="WUJ30" s="214"/>
      <c r="WUK30" s="214"/>
      <c r="WUL30" s="214"/>
      <c r="WUM30" s="214"/>
      <c r="WUN30" s="214"/>
      <c r="WUO30" s="214"/>
      <c r="WUP30" s="214"/>
      <c r="WUQ30" s="214"/>
      <c r="WUR30" s="214"/>
      <c r="WUS30" s="214"/>
      <c r="WUT30" s="214"/>
      <c r="WUU30" s="214"/>
      <c r="WUV30" s="214"/>
      <c r="WUW30" s="214"/>
      <c r="WUX30" s="214"/>
      <c r="WUY30" s="214"/>
      <c r="WUZ30" s="214"/>
      <c r="WVA30" s="214"/>
      <c r="WVB30" s="214"/>
      <c r="WVC30" s="214"/>
      <c r="WVD30" s="214"/>
      <c r="WVE30" s="214"/>
      <c r="WVF30" s="214"/>
      <c r="WVG30" s="214"/>
      <c r="WVH30" s="214"/>
      <c r="WVI30" s="214"/>
      <c r="WVJ30" s="214"/>
      <c r="WVK30" s="214"/>
      <c r="WVL30" s="214"/>
      <c r="WVM30" s="214"/>
      <c r="WVN30" s="214"/>
      <c r="WVO30" s="214"/>
      <c r="WVP30" s="214"/>
      <c r="WVQ30" s="214"/>
      <c r="WVR30" s="214"/>
      <c r="WVS30" s="214"/>
      <c r="WVT30" s="214"/>
      <c r="WVU30" s="214"/>
      <c r="WVV30" s="214"/>
      <c r="WVW30" s="214"/>
    </row>
    <row r="31" spans="1:16143" s="213" customFormat="1" ht="30" customHeight="1">
      <c r="A31" s="221" t="s">
        <v>2698</v>
      </c>
      <c r="B31" s="222"/>
      <c r="C31" s="222"/>
      <c r="D31" s="222">
        <v>1</v>
      </c>
      <c r="E31" s="222"/>
      <c r="F31" s="222">
        <f>공종별집계표!F82</f>
        <v>-759760</v>
      </c>
      <c r="G31" s="222"/>
      <c r="H31" s="222">
        <f>공종별집계표!H82</f>
        <v>0</v>
      </c>
      <c r="I31" s="222"/>
      <c r="J31" s="222">
        <f>공종별집계표!J82</f>
        <v>0</v>
      </c>
      <c r="K31" s="222"/>
      <c r="L31" s="222">
        <f t="shared" ref="L31:L33" si="3">F31+H31+J31</f>
        <v>-759760</v>
      </c>
      <c r="M31" s="222"/>
      <c r="O31" s="214"/>
      <c r="P31" s="214"/>
      <c r="Q31" s="214"/>
      <c r="R31" s="214"/>
      <c r="S31" s="214"/>
      <c r="T31" s="214"/>
      <c r="U31" s="214"/>
      <c r="V31" s="214"/>
      <c r="W31" s="214"/>
      <c r="X31" s="214"/>
      <c r="Y31" s="214"/>
      <c r="Z31" s="214"/>
      <c r="AA31" s="214"/>
      <c r="AB31" s="214"/>
      <c r="AC31" s="214"/>
      <c r="AD31" s="214"/>
      <c r="AE31" s="214"/>
      <c r="AF31" s="214"/>
      <c r="AG31" s="214"/>
      <c r="AH31" s="214"/>
      <c r="AI31" s="214"/>
      <c r="AJ31" s="214"/>
      <c r="AK31" s="214"/>
      <c r="AL31" s="214"/>
      <c r="AM31" s="214"/>
      <c r="AN31" s="214"/>
      <c r="AO31" s="214"/>
      <c r="AP31" s="214"/>
      <c r="AQ31" s="214"/>
      <c r="AR31" s="214"/>
      <c r="AS31" s="214"/>
      <c r="AT31" s="214"/>
      <c r="AU31" s="214"/>
      <c r="AV31" s="214"/>
      <c r="AW31" s="214"/>
      <c r="AX31" s="214"/>
      <c r="AY31" s="214"/>
      <c r="AZ31" s="214"/>
      <c r="BA31" s="214"/>
      <c r="BB31" s="214"/>
      <c r="BC31" s="214"/>
      <c r="BD31" s="214"/>
      <c r="BE31" s="214"/>
      <c r="BF31" s="214"/>
      <c r="BG31" s="214"/>
      <c r="BH31" s="214"/>
      <c r="BI31" s="214"/>
      <c r="BJ31" s="214"/>
      <c r="BK31" s="214"/>
      <c r="BL31" s="214"/>
      <c r="BM31" s="214"/>
      <c r="BN31" s="214"/>
      <c r="BO31" s="214"/>
      <c r="BP31" s="214"/>
      <c r="BQ31" s="214"/>
      <c r="BR31" s="214"/>
      <c r="BS31" s="214"/>
      <c r="BT31" s="214"/>
      <c r="BU31" s="214"/>
      <c r="BV31" s="214"/>
      <c r="BW31" s="214"/>
      <c r="BX31" s="214"/>
      <c r="BY31" s="214"/>
      <c r="BZ31" s="214"/>
      <c r="CA31" s="214"/>
      <c r="CB31" s="214"/>
      <c r="CC31" s="214"/>
      <c r="CD31" s="214"/>
      <c r="CE31" s="214"/>
      <c r="CF31" s="214"/>
      <c r="CG31" s="214"/>
      <c r="CH31" s="214"/>
      <c r="CI31" s="214"/>
      <c r="CJ31" s="214"/>
      <c r="CK31" s="214"/>
      <c r="CL31" s="214"/>
      <c r="CM31" s="214"/>
      <c r="CN31" s="214"/>
      <c r="CO31" s="214"/>
      <c r="CP31" s="214"/>
      <c r="CQ31" s="214"/>
      <c r="CR31" s="214"/>
      <c r="CS31" s="214"/>
      <c r="CT31" s="214"/>
      <c r="CU31" s="214"/>
      <c r="CV31" s="214"/>
      <c r="CW31" s="214"/>
      <c r="CX31" s="214"/>
      <c r="CY31" s="214"/>
      <c r="CZ31" s="214"/>
      <c r="DA31" s="214"/>
      <c r="DB31" s="214"/>
      <c r="DC31" s="214"/>
      <c r="DD31" s="214"/>
      <c r="DE31" s="214"/>
      <c r="DF31" s="214"/>
      <c r="DG31" s="214"/>
      <c r="DH31" s="214"/>
      <c r="DI31" s="214"/>
      <c r="DJ31" s="214"/>
      <c r="DK31" s="214"/>
      <c r="DL31" s="214"/>
      <c r="DM31" s="214"/>
      <c r="DN31" s="214"/>
      <c r="DO31" s="214"/>
      <c r="DP31" s="214"/>
      <c r="DQ31" s="214"/>
      <c r="DR31" s="214"/>
      <c r="DS31" s="214"/>
      <c r="DT31" s="214"/>
      <c r="DU31" s="214"/>
      <c r="DV31" s="214"/>
      <c r="DW31" s="214"/>
      <c r="DX31" s="214"/>
      <c r="DY31" s="214"/>
      <c r="DZ31" s="214"/>
      <c r="EA31" s="214"/>
      <c r="EB31" s="214"/>
      <c r="EC31" s="214"/>
      <c r="ED31" s="214"/>
      <c r="EE31" s="214"/>
      <c r="EF31" s="214"/>
      <c r="EG31" s="214"/>
      <c r="EH31" s="214"/>
      <c r="EI31" s="214"/>
      <c r="EJ31" s="214"/>
      <c r="EK31" s="214"/>
      <c r="EL31" s="214"/>
      <c r="EM31" s="214"/>
      <c r="EN31" s="214"/>
      <c r="EO31" s="214"/>
      <c r="EP31" s="214"/>
      <c r="EQ31" s="214"/>
      <c r="ER31" s="214"/>
      <c r="ES31" s="214"/>
      <c r="ET31" s="214"/>
      <c r="EU31" s="214"/>
      <c r="EV31" s="214"/>
      <c r="EW31" s="214"/>
      <c r="EX31" s="214"/>
      <c r="EY31" s="214"/>
      <c r="EZ31" s="214"/>
      <c r="FA31" s="214"/>
      <c r="FB31" s="214"/>
      <c r="FC31" s="214"/>
      <c r="FD31" s="214"/>
      <c r="FE31" s="214"/>
      <c r="FF31" s="214"/>
      <c r="FG31" s="214"/>
      <c r="FH31" s="214"/>
      <c r="FI31" s="214"/>
      <c r="FJ31" s="214"/>
      <c r="FK31" s="214"/>
      <c r="FL31" s="214"/>
      <c r="FM31" s="214"/>
      <c r="FN31" s="214"/>
      <c r="FO31" s="214"/>
      <c r="FP31" s="214"/>
      <c r="FQ31" s="214"/>
      <c r="FR31" s="214"/>
      <c r="FS31" s="214"/>
      <c r="FT31" s="214"/>
      <c r="FU31" s="214"/>
      <c r="FV31" s="214"/>
      <c r="FW31" s="214"/>
      <c r="FX31" s="214"/>
      <c r="FY31" s="214"/>
      <c r="FZ31" s="214"/>
      <c r="GA31" s="214"/>
      <c r="GB31" s="214"/>
      <c r="GC31" s="214"/>
      <c r="GD31" s="214"/>
      <c r="GE31" s="214"/>
      <c r="GF31" s="214"/>
      <c r="GG31" s="214"/>
      <c r="GH31" s="214"/>
      <c r="GI31" s="214"/>
      <c r="GJ31" s="214"/>
      <c r="GK31" s="214"/>
      <c r="GL31" s="214"/>
      <c r="GM31" s="214"/>
      <c r="GN31" s="214"/>
      <c r="GO31" s="214"/>
      <c r="GP31" s="214"/>
      <c r="GQ31" s="214"/>
      <c r="GR31" s="214"/>
      <c r="GS31" s="214"/>
      <c r="GT31" s="214"/>
      <c r="GU31" s="214"/>
      <c r="GV31" s="214"/>
      <c r="GW31" s="214"/>
      <c r="GX31" s="214"/>
      <c r="GY31" s="214"/>
      <c r="GZ31" s="214"/>
      <c r="HA31" s="214"/>
      <c r="HB31" s="214"/>
      <c r="HC31" s="214"/>
      <c r="HD31" s="214"/>
      <c r="HE31" s="214"/>
      <c r="HF31" s="214"/>
      <c r="HG31" s="214"/>
      <c r="HH31" s="214"/>
      <c r="HI31" s="214"/>
      <c r="HJ31" s="214"/>
      <c r="HK31" s="214"/>
      <c r="HL31" s="214"/>
      <c r="HM31" s="214"/>
      <c r="HN31" s="214"/>
      <c r="HO31" s="214"/>
      <c r="HP31" s="214"/>
      <c r="HQ31" s="214"/>
      <c r="HR31" s="214"/>
      <c r="HS31" s="214"/>
      <c r="HT31" s="214"/>
      <c r="HU31" s="214"/>
      <c r="HV31" s="214"/>
      <c r="HW31" s="214"/>
      <c r="HX31" s="214"/>
      <c r="HY31" s="214"/>
      <c r="HZ31" s="214"/>
      <c r="IA31" s="214"/>
      <c r="IB31" s="214"/>
      <c r="IC31" s="214"/>
      <c r="ID31" s="214"/>
      <c r="IE31" s="214"/>
      <c r="IF31" s="214"/>
      <c r="IG31" s="214"/>
      <c r="IH31" s="214"/>
      <c r="II31" s="214"/>
      <c r="IJ31" s="214"/>
      <c r="IK31" s="214"/>
      <c r="IL31" s="214"/>
      <c r="IM31" s="214"/>
      <c r="IN31" s="214"/>
      <c r="IO31" s="214"/>
      <c r="IP31" s="214"/>
      <c r="IQ31" s="214"/>
      <c r="IR31" s="214"/>
      <c r="IS31" s="214"/>
      <c r="IT31" s="214"/>
      <c r="IU31" s="214"/>
      <c r="IV31" s="214"/>
      <c r="IW31" s="214"/>
      <c r="IX31" s="214"/>
      <c r="IY31" s="214"/>
      <c r="IZ31" s="214"/>
      <c r="JA31" s="214"/>
      <c r="JB31" s="214"/>
      <c r="JC31" s="214"/>
      <c r="JD31" s="214"/>
      <c r="JE31" s="214"/>
      <c r="JF31" s="214"/>
      <c r="JG31" s="214"/>
      <c r="JH31" s="214"/>
      <c r="JI31" s="214"/>
      <c r="JJ31" s="214"/>
      <c r="JK31" s="214"/>
      <c r="JL31" s="214"/>
      <c r="JM31" s="214"/>
      <c r="JN31" s="214"/>
      <c r="JO31" s="214"/>
      <c r="JP31" s="214"/>
      <c r="JQ31" s="214"/>
      <c r="JR31" s="214"/>
      <c r="JS31" s="214"/>
      <c r="JT31" s="214"/>
      <c r="JU31" s="214"/>
      <c r="JV31" s="214"/>
      <c r="JW31" s="214"/>
      <c r="JX31" s="214"/>
      <c r="JY31" s="214"/>
      <c r="JZ31" s="214"/>
      <c r="KA31" s="214"/>
      <c r="KB31" s="214"/>
      <c r="KC31" s="214"/>
      <c r="KD31" s="214"/>
      <c r="KE31" s="214"/>
      <c r="KF31" s="214"/>
      <c r="KG31" s="214"/>
      <c r="KH31" s="214"/>
      <c r="KI31" s="214"/>
      <c r="KJ31" s="214"/>
      <c r="KK31" s="214"/>
      <c r="KL31" s="214"/>
      <c r="KM31" s="214"/>
      <c r="KN31" s="214"/>
      <c r="KO31" s="214"/>
      <c r="KP31" s="214"/>
      <c r="KQ31" s="214"/>
      <c r="KR31" s="214"/>
      <c r="KS31" s="214"/>
      <c r="KT31" s="214"/>
      <c r="KU31" s="214"/>
      <c r="KV31" s="214"/>
      <c r="KW31" s="214"/>
      <c r="KX31" s="214"/>
      <c r="KY31" s="214"/>
      <c r="KZ31" s="214"/>
      <c r="LA31" s="214"/>
      <c r="LB31" s="214"/>
      <c r="LC31" s="214"/>
      <c r="LD31" s="214"/>
      <c r="LE31" s="214"/>
      <c r="LF31" s="214"/>
      <c r="LG31" s="214"/>
      <c r="LH31" s="214"/>
      <c r="LI31" s="214"/>
      <c r="LJ31" s="214"/>
      <c r="LK31" s="214"/>
      <c r="LL31" s="214"/>
      <c r="LM31" s="214"/>
      <c r="LN31" s="214"/>
      <c r="LO31" s="214"/>
      <c r="LP31" s="214"/>
      <c r="LQ31" s="214"/>
      <c r="LR31" s="214"/>
      <c r="LS31" s="214"/>
      <c r="LT31" s="214"/>
      <c r="LU31" s="214"/>
      <c r="LV31" s="214"/>
      <c r="LW31" s="214"/>
      <c r="LX31" s="214"/>
      <c r="LY31" s="214"/>
      <c r="LZ31" s="214"/>
      <c r="MA31" s="214"/>
      <c r="MB31" s="214"/>
      <c r="MC31" s="214"/>
      <c r="MD31" s="214"/>
      <c r="ME31" s="214"/>
      <c r="MF31" s="214"/>
      <c r="MG31" s="214"/>
      <c r="MH31" s="214"/>
      <c r="MI31" s="214"/>
      <c r="MJ31" s="214"/>
      <c r="MK31" s="214"/>
      <c r="ML31" s="214"/>
      <c r="MM31" s="214"/>
      <c r="MN31" s="214"/>
      <c r="MO31" s="214"/>
      <c r="MP31" s="214"/>
      <c r="MQ31" s="214"/>
      <c r="MR31" s="214"/>
      <c r="MS31" s="214"/>
      <c r="MT31" s="214"/>
      <c r="MU31" s="214"/>
      <c r="MV31" s="214"/>
      <c r="MW31" s="214"/>
      <c r="MX31" s="214"/>
      <c r="MY31" s="214"/>
      <c r="MZ31" s="214"/>
      <c r="NA31" s="214"/>
      <c r="NB31" s="214"/>
      <c r="NC31" s="214"/>
      <c r="ND31" s="214"/>
      <c r="NE31" s="214"/>
      <c r="NF31" s="214"/>
      <c r="NG31" s="214"/>
      <c r="NH31" s="214"/>
      <c r="NI31" s="214"/>
      <c r="NJ31" s="214"/>
      <c r="NK31" s="214"/>
      <c r="NL31" s="214"/>
      <c r="NM31" s="214"/>
      <c r="NN31" s="214"/>
      <c r="NO31" s="214"/>
      <c r="NP31" s="214"/>
      <c r="NQ31" s="214"/>
      <c r="NR31" s="214"/>
      <c r="NS31" s="214"/>
      <c r="NT31" s="214"/>
      <c r="NU31" s="214"/>
      <c r="NV31" s="214"/>
      <c r="NW31" s="214"/>
      <c r="NX31" s="214"/>
      <c r="NY31" s="214"/>
      <c r="NZ31" s="214"/>
      <c r="OA31" s="214"/>
      <c r="OB31" s="214"/>
      <c r="OC31" s="214"/>
      <c r="OD31" s="214"/>
      <c r="OE31" s="214"/>
      <c r="OF31" s="214"/>
      <c r="OG31" s="214"/>
      <c r="OH31" s="214"/>
      <c r="OI31" s="214"/>
      <c r="OJ31" s="214"/>
      <c r="OK31" s="214"/>
      <c r="OL31" s="214"/>
      <c r="OM31" s="214"/>
      <c r="ON31" s="214"/>
      <c r="OO31" s="214"/>
      <c r="OP31" s="214"/>
      <c r="OQ31" s="214"/>
      <c r="OR31" s="214"/>
      <c r="OS31" s="214"/>
      <c r="OT31" s="214"/>
      <c r="OU31" s="214"/>
      <c r="OV31" s="214"/>
      <c r="OW31" s="214"/>
      <c r="OX31" s="214"/>
      <c r="OY31" s="214"/>
      <c r="OZ31" s="214"/>
      <c r="PA31" s="214"/>
      <c r="PB31" s="214"/>
      <c r="PC31" s="214"/>
      <c r="PD31" s="214"/>
      <c r="PE31" s="214"/>
      <c r="PF31" s="214"/>
      <c r="PG31" s="214"/>
      <c r="PH31" s="214"/>
      <c r="PI31" s="214"/>
      <c r="PJ31" s="214"/>
      <c r="PK31" s="214"/>
      <c r="PL31" s="214"/>
      <c r="PM31" s="214"/>
      <c r="PN31" s="214"/>
      <c r="PO31" s="214"/>
      <c r="PP31" s="214"/>
      <c r="PQ31" s="214"/>
      <c r="PR31" s="214"/>
      <c r="PS31" s="214"/>
      <c r="PT31" s="214"/>
      <c r="PU31" s="214"/>
      <c r="PV31" s="214"/>
      <c r="PW31" s="214"/>
      <c r="PX31" s="214"/>
      <c r="PY31" s="214"/>
      <c r="PZ31" s="214"/>
      <c r="QA31" s="214"/>
      <c r="QB31" s="214"/>
      <c r="QC31" s="214"/>
      <c r="QD31" s="214"/>
      <c r="QE31" s="214"/>
      <c r="QF31" s="214"/>
      <c r="QG31" s="214"/>
      <c r="QH31" s="214"/>
      <c r="QI31" s="214"/>
      <c r="QJ31" s="214"/>
      <c r="QK31" s="214"/>
      <c r="QL31" s="214"/>
      <c r="QM31" s="214"/>
      <c r="QN31" s="214"/>
      <c r="QO31" s="214"/>
      <c r="QP31" s="214"/>
      <c r="QQ31" s="214"/>
      <c r="QR31" s="214"/>
      <c r="QS31" s="214"/>
      <c r="QT31" s="214"/>
      <c r="QU31" s="214"/>
      <c r="QV31" s="214"/>
      <c r="QW31" s="214"/>
      <c r="QX31" s="214"/>
      <c r="QY31" s="214"/>
      <c r="QZ31" s="214"/>
      <c r="RA31" s="214"/>
      <c r="RB31" s="214"/>
      <c r="RC31" s="214"/>
      <c r="RD31" s="214"/>
      <c r="RE31" s="214"/>
      <c r="RF31" s="214"/>
      <c r="RG31" s="214"/>
      <c r="RH31" s="214"/>
      <c r="RI31" s="214"/>
      <c r="RJ31" s="214"/>
      <c r="RK31" s="214"/>
      <c r="RL31" s="214"/>
      <c r="RM31" s="214"/>
      <c r="RN31" s="214"/>
      <c r="RO31" s="214"/>
      <c r="RP31" s="214"/>
      <c r="RQ31" s="214"/>
      <c r="RR31" s="214"/>
      <c r="RS31" s="214"/>
      <c r="RT31" s="214"/>
      <c r="RU31" s="214"/>
      <c r="RV31" s="214"/>
      <c r="RW31" s="214"/>
      <c r="RX31" s="214"/>
      <c r="RY31" s="214"/>
      <c r="RZ31" s="214"/>
      <c r="SA31" s="214"/>
      <c r="SB31" s="214"/>
      <c r="SC31" s="214"/>
      <c r="SD31" s="214"/>
      <c r="SE31" s="214"/>
      <c r="SF31" s="214"/>
      <c r="SG31" s="214"/>
      <c r="SH31" s="214"/>
      <c r="SI31" s="214"/>
      <c r="SJ31" s="214"/>
      <c r="SK31" s="214"/>
      <c r="SL31" s="214"/>
      <c r="SM31" s="214"/>
      <c r="SN31" s="214"/>
      <c r="SO31" s="214"/>
      <c r="SP31" s="214"/>
      <c r="SQ31" s="214"/>
      <c r="SR31" s="214"/>
      <c r="SS31" s="214"/>
      <c r="ST31" s="214"/>
      <c r="SU31" s="214"/>
      <c r="SV31" s="214"/>
      <c r="SW31" s="214"/>
      <c r="SX31" s="214"/>
      <c r="SY31" s="214"/>
      <c r="SZ31" s="214"/>
      <c r="TA31" s="214"/>
      <c r="TB31" s="214"/>
      <c r="TC31" s="214"/>
      <c r="TD31" s="214"/>
      <c r="TE31" s="214"/>
      <c r="TF31" s="214"/>
      <c r="TG31" s="214"/>
      <c r="TH31" s="214"/>
      <c r="TI31" s="214"/>
      <c r="TJ31" s="214"/>
      <c r="TK31" s="214"/>
      <c r="TL31" s="214"/>
      <c r="TM31" s="214"/>
      <c r="TN31" s="214"/>
      <c r="TO31" s="214"/>
      <c r="TP31" s="214"/>
      <c r="TQ31" s="214"/>
      <c r="TR31" s="214"/>
      <c r="TS31" s="214"/>
      <c r="TT31" s="214"/>
      <c r="TU31" s="214"/>
      <c r="TV31" s="214"/>
      <c r="TW31" s="214"/>
      <c r="TX31" s="214"/>
      <c r="TY31" s="214"/>
      <c r="TZ31" s="214"/>
      <c r="UA31" s="214"/>
      <c r="UB31" s="214"/>
      <c r="UC31" s="214"/>
      <c r="UD31" s="214"/>
      <c r="UE31" s="214"/>
      <c r="UF31" s="214"/>
      <c r="UG31" s="214"/>
      <c r="UH31" s="214"/>
      <c r="UI31" s="214"/>
      <c r="UJ31" s="214"/>
      <c r="UK31" s="214"/>
      <c r="UL31" s="214"/>
      <c r="UM31" s="214"/>
      <c r="UN31" s="214"/>
      <c r="UO31" s="214"/>
      <c r="UP31" s="214"/>
      <c r="UQ31" s="214"/>
      <c r="UR31" s="214"/>
      <c r="US31" s="214"/>
      <c r="UT31" s="214"/>
      <c r="UU31" s="214"/>
      <c r="UV31" s="214"/>
      <c r="UW31" s="214"/>
      <c r="UX31" s="214"/>
      <c r="UY31" s="214"/>
      <c r="UZ31" s="214"/>
      <c r="VA31" s="214"/>
      <c r="VB31" s="214"/>
      <c r="VC31" s="214"/>
      <c r="VD31" s="214"/>
      <c r="VE31" s="214"/>
      <c r="VF31" s="214"/>
      <c r="VG31" s="214"/>
      <c r="VH31" s="214"/>
      <c r="VI31" s="214"/>
      <c r="VJ31" s="214"/>
      <c r="VK31" s="214"/>
      <c r="VL31" s="214"/>
      <c r="VM31" s="214"/>
      <c r="VN31" s="214"/>
      <c r="VO31" s="214"/>
      <c r="VP31" s="214"/>
      <c r="VQ31" s="214"/>
      <c r="VR31" s="214"/>
      <c r="VS31" s="214"/>
      <c r="VT31" s="214"/>
      <c r="VU31" s="214"/>
      <c r="VV31" s="214"/>
      <c r="VW31" s="214"/>
      <c r="VX31" s="214"/>
      <c r="VY31" s="214"/>
      <c r="VZ31" s="214"/>
      <c r="WA31" s="214"/>
      <c r="WB31" s="214"/>
      <c r="WC31" s="214"/>
      <c r="WD31" s="214"/>
      <c r="WE31" s="214"/>
      <c r="WF31" s="214"/>
      <c r="WG31" s="214"/>
      <c r="WH31" s="214"/>
      <c r="WI31" s="214"/>
      <c r="WJ31" s="214"/>
      <c r="WK31" s="214"/>
      <c r="WL31" s="214"/>
      <c r="WM31" s="214"/>
      <c r="WN31" s="214"/>
      <c r="WO31" s="214"/>
      <c r="WP31" s="214"/>
      <c r="WQ31" s="214"/>
      <c r="WR31" s="214"/>
      <c r="WS31" s="214"/>
      <c r="WT31" s="214"/>
      <c r="WU31" s="214"/>
      <c r="WV31" s="214"/>
      <c r="WW31" s="214"/>
      <c r="WX31" s="214"/>
      <c r="WY31" s="214"/>
      <c r="WZ31" s="214"/>
      <c r="XA31" s="214"/>
      <c r="XB31" s="214"/>
      <c r="XC31" s="214"/>
      <c r="XD31" s="214"/>
      <c r="XE31" s="214"/>
      <c r="XF31" s="214"/>
      <c r="XG31" s="214"/>
      <c r="XH31" s="214"/>
      <c r="XI31" s="214"/>
      <c r="XJ31" s="214"/>
      <c r="XK31" s="214"/>
      <c r="XL31" s="214"/>
      <c r="XM31" s="214"/>
      <c r="XN31" s="214"/>
      <c r="XO31" s="214"/>
      <c r="XP31" s="214"/>
      <c r="XQ31" s="214"/>
      <c r="XR31" s="214"/>
      <c r="XS31" s="214"/>
      <c r="XT31" s="214"/>
      <c r="XU31" s="214"/>
      <c r="XV31" s="214"/>
      <c r="XW31" s="214"/>
      <c r="XX31" s="214"/>
      <c r="XY31" s="214"/>
      <c r="XZ31" s="214"/>
      <c r="YA31" s="214"/>
      <c r="YB31" s="214"/>
      <c r="YC31" s="214"/>
      <c r="YD31" s="214"/>
      <c r="YE31" s="214"/>
      <c r="YF31" s="214"/>
      <c r="YG31" s="214"/>
      <c r="YH31" s="214"/>
      <c r="YI31" s="214"/>
      <c r="YJ31" s="214"/>
      <c r="YK31" s="214"/>
      <c r="YL31" s="214"/>
      <c r="YM31" s="214"/>
      <c r="YN31" s="214"/>
      <c r="YO31" s="214"/>
      <c r="YP31" s="214"/>
      <c r="YQ31" s="214"/>
      <c r="YR31" s="214"/>
      <c r="YS31" s="214"/>
      <c r="YT31" s="214"/>
      <c r="YU31" s="214"/>
      <c r="YV31" s="214"/>
      <c r="YW31" s="214"/>
      <c r="YX31" s="214"/>
      <c r="YY31" s="214"/>
      <c r="YZ31" s="214"/>
      <c r="ZA31" s="214"/>
      <c r="ZB31" s="214"/>
      <c r="ZC31" s="214"/>
      <c r="ZD31" s="214"/>
      <c r="ZE31" s="214"/>
      <c r="ZF31" s="214"/>
      <c r="ZG31" s="214"/>
      <c r="ZH31" s="214"/>
      <c r="ZI31" s="214"/>
      <c r="ZJ31" s="214"/>
      <c r="ZK31" s="214"/>
      <c r="ZL31" s="214"/>
      <c r="ZM31" s="214"/>
      <c r="ZN31" s="214"/>
      <c r="ZO31" s="214"/>
      <c r="ZP31" s="214"/>
      <c r="ZQ31" s="214"/>
      <c r="ZR31" s="214"/>
      <c r="ZS31" s="214"/>
      <c r="ZT31" s="214"/>
      <c r="ZU31" s="214"/>
      <c r="ZV31" s="214"/>
      <c r="ZW31" s="214"/>
      <c r="ZX31" s="214"/>
      <c r="ZY31" s="214"/>
      <c r="ZZ31" s="214"/>
      <c r="AAA31" s="214"/>
      <c r="AAB31" s="214"/>
      <c r="AAC31" s="214"/>
      <c r="AAD31" s="214"/>
      <c r="AAE31" s="214"/>
      <c r="AAF31" s="214"/>
      <c r="AAG31" s="214"/>
      <c r="AAH31" s="214"/>
      <c r="AAI31" s="214"/>
      <c r="AAJ31" s="214"/>
      <c r="AAK31" s="214"/>
      <c r="AAL31" s="214"/>
      <c r="AAM31" s="214"/>
      <c r="AAN31" s="214"/>
      <c r="AAO31" s="214"/>
      <c r="AAP31" s="214"/>
      <c r="AAQ31" s="214"/>
      <c r="AAR31" s="214"/>
      <c r="AAS31" s="214"/>
      <c r="AAT31" s="214"/>
      <c r="AAU31" s="214"/>
      <c r="AAV31" s="214"/>
      <c r="AAW31" s="214"/>
      <c r="AAX31" s="214"/>
      <c r="AAY31" s="214"/>
      <c r="AAZ31" s="214"/>
      <c r="ABA31" s="214"/>
      <c r="ABB31" s="214"/>
      <c r="ABC31" s="214"/>
      <c r="ABD31" s="214"/>
      <c r="ABE31" s="214"/>
      <c r="ABF31" s="214"/>
      <c r="ABG31" s="214"/>
      <c r="ABH31" s="214"/>
      <c r="ABI31" s="214"/>
      <c r="ABJ31" s="214"/>
      <c r="ABK31" s="214"/>
      <c r="ABL31" s="214"/>
      <c r="ABM31" s="214"/>
      <c r="ABN31" s="214"/>
      <c r="ABO31" s="214"/>
      <c r="ABP31" s="214"/>
      <c r="ABQ31" s="214"/>
      <c r="ABR31" s="214"/>
      <c r="ABS31" s="214"/>
      <c r="ABT31" s="214"/>
      <c r="ABU31" s="214"/>
      <c r="ABV31" s="214"/>
      <c r="ABW31" s="214"/>
      <c r="ABX31" s="214"/>
      <c r="ABY31" s="214"/>
      <c r="ABZ31" s="214"/>
      <c r="ACA31" s="214"/>
      <c r="ACB31" s="214"/>
      <c r="ACC31" s="214"/>
      <c r="ACD31" s="214"/>
      <c r="ACE31" s="214"/>
      <c r="ACF31" s="214"/>
      <c r="ACG31" s="214"/>
      <c r="ACH31" s="214"/>
      <c r="ACI31" s="214"/>
      <c r="ACJ31" s="214"/>
      <c r="ACK31" s="214"/>
      <c r="ACL31" s="214"/>
      <c r="ACM31" s="214"/>
      <c r="ACN31" s="214"/>
      <c r="ACO31" s="214"/>
      <c r="ACP31" s="214"/>
      <c r="ACQ31" s="214"/>
      <c r="ACR31" s="214"/>
      <c r="ACS31" s="214"/>
      <c r="ACT31" s="214"/>
      <c r="ACU31" s="214"/>
      <c r="ACV31" s="214"/>
      <c r="ACW31" s="214"/>
      <c r="ACX31" s="214"/>
      <c r="ACY31" s="214"/>
      <c r="ACZ31" s="214"/>
      <c r="ADA31" s="214"/>
      <c r="ADB31" s="214"/>
      <c r="ADC31" s="214"/>
      <c r="ADD31" s="214"/>
      <c r="ADE31" s="214"/>
      <c r="ADF31" s="214"/>
      <c r="ADG31" s="214"/>
      <c r="ADH31" s="214"/>
      <c r="ADI31" s="214"/>
      <c r="ADJ31" s="214"/>
      <c r="ADK31" s="214"/>
      <c r="ADL31" s="214"/>
      <c r="ADM31" s="214"/>
      <c r="ADN31" s="214"/>
      <c r="ADO31" s="214"/>
      <c r="ADP31" s="214"/>
      <c r="ADQ31" s="214"/>
      <c r="ADR31" s="214"/>
      <c r="ADS31" s="214"/>
      <c r="ADT31" s="214"/>
      <c r="ADU31" s="214"/>
      <c r="ADV31" s="214"/>
      <c r="ADW31" s="214"/>
      <c r="ADX31" s="214"/>
      <c r="ADY31" s="214"/>
      <c r="ADZ31" s="214"/>
      <c r="AEA31" s="214"/>
      <c r="AEB31" s="214"/>
      <c r="AEC31" s="214"/>
      <c r="AED31" s="214"/>
      <c r="AEE31" s="214"/>
      <c r="AEF31" s="214"/>
      <c r="AEG31" s="214"/>
      <c r="AEH31" s="214"/>
      <c r="AEI31" s="214"/>
      <c r="AEJ31" s="214"/>
      <c r="AEK31" s="214"/>
      <c r="AEL31" s="214"/>
      <c r="AEM31" s="214"/>
      <c r="AEN31" s="214"/>
      <c r="AEO31" s="214"/>
      <c r="AEP31" s="214"/>
      <c r="AEQ31" s="214"/>
      <c r="AER31" s="214"/>
      <c r="AES31" s="214"/>
      <c r="AET31" s="214"/>
      <c r="AEU31" s="214"/>
      <c r="AEV31" s="214"/>
      <c r="AEW31" s="214"/>
      <c r="AEX31" s="214"/>
      <c r="AEY31" s="214"/>
      <c r="AEZ31" s="214"/>
      <c r="AFA31" s="214"/>
      <c r="AFB31" s="214"/>
      <c r="AFC31" s="214"/>
      <c r="AFD31" s="214"/>
      <c r="AFE31" s="214"/>
      <c r="AFF31" s="214"/>
      <c r="AFG31" s="214"/>
      <c r="AFH31" s="214"/>
      <c r="AFI31" s="214"/>
      <c r="AFJ31" s="214"/>
      <c r="AFK31" s="214"/>
      <c r="AFL31" s="214"/>
      <c r="AFM31" s="214"/>
      <c r="AFN31" s="214"/>
      <c r="AFO31" s="214"/>
      <c r="AFP31" s="214"/>
      <c r="AFQ31" s="214"/>
      <c r="AFR31" s="214"/>
      <c r="AFS31" s="214"/>
      <c r="AFT31" s="214"/>
      <c r="AFU31" s="214"/>
      <c r="AFV31" s="214"/>
      <c r="AFW31" s="214"/>
      <c r="AFX31" s="214"/>
      <c r="AFY31" s="214"/>
      <c r="AFZ31" s="214"/>
      <c r="AGA31" s="214"/>
      <c r="AGB31" s="214"/>
      <c r="AGC31" s="214"/>
      <c r="AGD31" s="214"/>
      <c r="AGE31" s="214"/>
      <c r="AGF31" s="214"/>
      <c r="AGG31" s="214"/>
      <c r="AGH31" s="214"/>
      <c r="AGI31" s="214"/>
      <c r="AGJ31" s="214"/>
      <c r="AGK31" s="214"/>
      <c r="AGL31" s="214"/>
      <c r="AGM31" s="214"/>
      <c r="AGN31" s="214"/>
      <c r="AGO31" s="214"/>
      <c r="AGP31" s="214"/>
      <c r="AGQ31" s="214"/>
      <c r="AGR31" s="214"/>
      <c r="AGS31" s="214"/>
      <c r="AGT31" s="214"/>
      <c r="AGU31" s="214"/>
      <c r="AGV31" s="214"/>
      <c r="AGW31" s="214"/>
      <c r="AGX31" s="214"/>
      <c r="AGY31" s="214"/>
      <c r="AGZ31" s="214"/>
      <c r="AHA31" s="214"/>
      <c r="AHB31" s="214"/>
      <c r="AHC31" s="214"/>
      <c r="AHD31" s="214"/>
      <c r="AHE31" s="214"/>
      <c r="AHF31" s="214"/>
      <c r="AHG31" s="214"/>
      <c r="AHH31" s="214"/>
      <c r="AHI31" s="214"/>
      <c r="AHJ31" s="214"/>
      <c r="AHK31" s="214"/>
      <c r="AHL31" s="214"/>
      <c r="AHM31" s="214"/>
      <c r="AHN31" s="214"/>
      <c r="AHO31" s="214"/>
      <c r="AHP31" s="214"/>
      <c r="AHQ31" s="214"/>
      <c r="AHR31" s="214"/>
      <c r="AHS31" s="214"/>
      <c r="AHT31" s="214"/>
      <c r="AHU31" s="214"/>
      <c r="AHV31" s="214"/>
      <c r="AHW31" s="214"/>
      <c r="AHX31" s="214"/>
      <c r="AHY31" s="214"/>
      <c r="AHZ31" s="214"/>
      <c r="AIA31" s="214"/>
      <c r="AIB31" s="214"/>
      <c r="AIC31" s="214"/>
      <c r="AID31" s="214"/>
      <c r="AIE31" s="214"/>
      <c r="AIF31" s="214"/>
      <c r="AIG31" s="214"/>
      <c r="AIH31" s="214"/>
      <c r="AII31" s="214"/>
      <c r="AIJ31" s="214"/>
      <c r="AIK31" s="214"/>
      <c r="AIL31" s="214"/>
      <c r="AIM31" s="214"/>
      <c r="AIN31" s="214"/>
      <c r="AIO31" s="214"/>
      <c r="AIP31" s="214"/>
      <c r="AIQ31" s="214"/>
      <c r="AIR31" s="214"/>
      <c r="AIS31" s="214"/>
      <c r="AIT31" s="214"/>
      <c r="AIU31" s="214"/>
      <c r="AIV31" s="214"/>
      <c r="AIW31" s="214"/>
      <c r="AIX31" s="214"/>
      <c r="AIY31" s="214"/>
      <c r="AIZ31" s="214"/>
      <c r="AJA31" s="214"/>
      <c r="AJB31" s="214"/>
      <c r="AJC31" s="214"/>
      <c r="AJD31" s="214"/>
      <c r="AJE31" s="214"/>
      <c r="AJF31" s="214"/>
      <c r="AJG31" s="214"/>
      <c r="AJH31" s="214"/>
      <c r="AJI31" s="214"/>
      <c r="AJJ31" s="214"/>
      <c r="AJK31" s="214"/>
      <c r="AJL31" s="214"/>
      <c r="AJM31" s="214"/>
      <c r="AJN31" s="214"/>
      <c r="AJO31" s="214"/>
      <c r="AJP31" s="214"/>
      <c r="AJQ31" s="214"/>
      <c r="AJR31" s="214"/>
      <c r="AJS31" s="214"/>
      <c r="AJT31" s="214"/>
      <c r="AJU31" s="214"/>
      <c r="AJV31" s="214"/>
      <c r="AJW31" s="214"/>
      <c r="AJX31" s="214"/>
      <c r="AJY31" s="214"/>
      <c r="AJZ31" s="214"/>
      <c r="AKA31" s="214"/>
      <c r="AKB31" s="214"/>
      <c r="AKC31" s="214"/>
      <c r="AKD31" s="214"/>
      <c r="AKE31" s="214"/>
      <c r="AKF31" s="214"/>
      <c r="AKG31" s="214"/>
      <c r="AKH31" s="214"/>
      <c r="AKI31" s="214"/>
      <c r="AKJ31" s="214"/>
      <c r="AKK31" s="214"/>
      <c r="AKL31" s="214"/>
      <c r="AKM31" s="214"/>
      <c r="AKN31" s="214"/>
      <c r="AKO31" s="214"/>
      <c r="AKP31" s="214"/>
      <c r="AKQ31" s="214"/>
      <c r="AKR31" s="214"/>
      <c r="AKS31" s="214"/>
      <c r="AKT31" s="214"/>
      <c r="AKU31" s="214"/>
      <c r="AKV31" s="214"/>
      <c r="AKW31" s="214"/>
      <c r="AKX31" s="214"/>
      <c r="AKY31" s="214"/>
      <c r="AKZ31" s="214"/>
      <c r="ALA31" s="214"/>
      <c r="ALB31" s="214"/>
      <c r="ALC31" s="214"/>
      <c r="ALD31" s="214"/>
      <c r="ALE31" s="214"/>
      <c r="ALF31" s="214"/>
      <c r="ALG31" s="214"/>
      <c r="ALH31" s="214"/>
      <c r="ALI31" s="214"/>
      <c r="ALJ31" s="214"/>
      <c r="ALK31" s="214"/>
      <c r="ALL31" s="214"/>
      <c r="ALM31" s="214"/>
      <c r="ALN31" s="214"/>
      <c r="ALO31" s="214"/>
      <c r="ALP31" s="214"/>
      <c r="ALQ31" s="214"/>
      <c r="ALR31" s="214"/>
      <c r="ALS31" s="214"/>
      <c r="ALT31" s="214"/>
      <c r="ALU31" s="214"/>
      <c r="ALV31" s="214"/>
      <c r="ALW31" s="214"/>
      <c r="ALX31" s="214"/>
      <c r="ALY31" s="214"/>
      <c r="ALZ31" s="214"/>
      <c r="AMA31" s="214"/>
      <c r="AMB31" s="214"/>
      <c r="AMC31" s="214"/>
      <c r="AMD31" s="214"/>
      <c r="AME31" s="214"/>
      <c r="AMF31" s="214"/>
      <c r="AMG31" s="214"/>
      <c r="AMH31" s="214"/>
      <c r="AMI31" s="214"/>
      <c r="AMJ31" s="214"/>
      <c r="AMK31" s="214"/>
      <c r="AML31" s="214"/>
      <c r="AMM31" s="214"/>
      <c r="AMN31" s="214"/>
      <c r="AMO31" s="214"/>
      <c r="AMP31" s="214"/>
      <c r="AMQ31" s="214"/>
      <c r="AMR31" s="214"/>
      <c r="AMS31" s="214"/>
      <c r="AMT31" s="214"/>
      <c r="AMU31" s="214"/>
      <c r="AMV31" s="214"/>
      <c r="AMW31" s="214"/>
      <c r="AMX31" s="214"/>
      <c r="AMY31" s="214"/>
      <c r="AMZ31" s="214"/>
      <c r="ANA31" s="214"/>
      <c r="ANB31" s="214"/>
      <c r="ANC31" s="214"/>
      <c r="AND31" s="214"/>
      <c r="ANE31" s="214"/>
      <c r="ANF31" s="214"/>
      <c r="ANG31" s="214"/>
      <c r="ANH31" s="214"/>
      <c r="ANI31" s="214"/>
      <c r="ANJ31" s="214"/>
      <c r="ANK31" s="214"/>
      <c r="ANL31" s="214"/>
      <c r="ANM31" s="214"/>
      <c r="ANN31" s="214"/>
      <c r="ANO31" s="214"/>
      <c r="ANP31" s="214"/>
      <c r="ANQ31" s="214"/>
      <c r="ANR31" s="214"/>
      <c r="ANS31" s="214"/>
      <c r="ANT31" s="214"/>
      <c r="ANU31" s="214"/>
      <c r="ANV31" s="214"/>
      <c r="ANW31" s="214"/>
      <c r="ANX31" s="214"/>
      <c r="ANY31" s="214"/>
      <c r="ANZ31" s="214"/>
      <c r="AOA31" s="214"/>
      <c r="AOB31" s="214"/>
      <c r="AOC31" s="214"/>
      <c r="AOD31" s="214"/>
      <c r="AOE31" s="214"/>
      <c r="AOF31" s="214"/>
      <c r="AOG31" s="214"/>
      <c r="AOH31" s="214"/>
      <c r="AOI31" s="214"/>
      <c r="AOJ31" s="214"/>
      <c r="AOK31" s="214"/>
      <c r="AOL31" s="214"/>
      <c r="AOM31" s="214"/>
      <c r="AON31" s="214"/>
      <c r="AOO31" s="214"/>
      <c r="AOP31" s="214"/>
      <c r="AOQ31" s="214"/>
      <c r="AOR31" s="214"/>
      <c r="AOS31" s="214"/>
      <c r="AOT31" s="214"/>
      <c r="AOU31" s="214"/>
      <c r="AOV31" s="214"/>
      <c r="AOW31" s="214"/>
      <c r="AOX31" s="214"/>
      <c r="AOY31" s="214"/>
      <c r="AOZ31" s="214"/>
      <c r="APA31" s="214"/>
      <c r="APB31" s="214"/>
      <c r="APC31" s="214"/>
      <c r="APD31" s="214"/>
      <c r="APE31" s="214"/>
      <c r="APF31" s="214"/>
      <c r="APG31" s="214"/>
      <c r="APH31" s="214"/>
      <c r="API31" s="214"/>
      <c r="APJ31" s="214"/>
      <c r="APK31" s="214"/>
      <c r="APL31" s="214"/>
      <c r="APM31" s="214"/>
      <c r="APN31" s="214"/>
      <c r="APO31" s="214"/>
      <c r="APP31" s="214"/>
      <c r="APQ31" s="214"/>
      <c r="APR31" s="214"/>
      <c r="APS31" s="214"/>
      <c r="APT31" s="214"/>
      <c r="APU31" s="214"/>
      <c r="APV31" s="214"/>
      <c r="APW31" s="214"/>
      <c r="APX31" s="214"/>
      <c r="APY31" s="214"/>
      <c r="APZ31" s="214"/>
      <c r="AQA31" s="214"/>
      <c r="AQB31" s="214"/>
      <c r="AQC31" s="214"/>
      <c r="AQD31" s="214"/>
      <c r="AQE31" s="214"/>
      <c r="AQF31" s="214"/>
      <c r="AQG31" s="214"/>
      <c r="AQH31" s="214"/>
      <c r="AQI31" s="214"/>
      <c r="AQJ31" s="214"/>
      <c r="AQK31" s="214"/>
      <c r="AQL31" s="214"/>
      <c r="AQM31" s="214"/>
      <c r="AQN31" s="214"/>
      <c r="AQO31" s="214"/>
      <c r="AQP31" s="214"/>
      <c r="AQQ31" s="214"/>
      <c r="AQR31" s="214"/>
      <c r="AQS31" s="214"/>
      <c r="AQT31" s="214"/>
      <c r="AQU31" s="214"/>
      <c r="AQV31" s="214"/>
      <c r="AQW31" s="214"/>
      <c r="AQX31" s="214"/>
      <c r="AQY31" s="214"/>
      <c r="AQZ31" s="214"/>
      <c r="ARA31" s="214"/>
      <c r="ARB31" s="214"/>
      <c r="ARC31" s="214"/>
      <c r="ARD31" s="214"/>
      <c r="ARE31" s="214"/>
      <c r="ARF31" s="214"/>
      <c r="ARG31" s="214"/>
      <c r="ARH31" s="214"/>
      <c r="ARI31" s="214"/>
      <c r="ARJ31" s="214"/>
      <c r="ARK31" s="214"/>
      <c r="ARL31" s="214"/>
      <c r="ARM31" s="214"/>
      <c r="ARN31" s="214"/>
      <c r="ARO31" s="214"/>
      <c r="ARP31" s="214"/>
      <c r="ARQ31" s="214"/>
      <c r="ARR31" s="214"/>
      <c r="ARS31" s="214"/>
      <c r="ART31" s="214"/>
      <c r="ARU31" s="214"/>
      <c r="ARV31" s="214"/>
      <c r="ARW31" s="214"/>
      <c r="ARX31" s="214"/>
      <c r="ARY31" s="214"/>
      <c r="ARZ31" s="214"/>
      <c r="ASA31" s="214"/>
      <c r="ASB31" s="214"/>
      <c r="ASC31" s="214"/>
      <c r="ASD31" s="214"/>
      <c r="ASE31" s="214"/>
      <c r="ASF31" s="214"/>
      <c r="ASG31" s="214"/>
      <c r="ASH31" s="214"/>
      <c r="ASI31" s="214"/>
      <c r="ASJ31" s="214"/>
      <c r="ASK31" s="214"/>
      <c r="ASL31" s="214"/>
      <c r="ASM31" s="214"/>
      <c r="ASN31" s="214"/>
      <c r="ASO31" s="214"/>
      <c r="ASP31" s="214"/>
      <c r="ASQ31" s="214"/>
      <c r="ASR31" s="214"/>
      <c r="ASS31" s="214"/>
      <c r="AST31" s="214"/>
      <c r="ASU31" s="214"/>
      <c r="ASV31" s="214"/>
      <c r="ASW31" s="214"/>
      <c r="ASX31" s="214"/>
      <c r="ASY31" s="214"/>
      <c r="ASZ31" s="214"/>
      <c r="ATA31" s="214"/>
      <c r="ATB31" s="214"/>
      <c r="ATC31" s="214"/>
      <c r="ATD31" s="214"/>
      <c r="ATE31" s="214"/>
      <c r="ATF31" s="214"/>
      <c r="ATG31" s="214"/>
      <c r="ATH31" s="214"/>
      <c r="ATI31" s="214"/>
      <c r="ATJ31" s="214"/>
      <c r="ATK31" s="214"/>
      <c r="ATL31" s="214"/>
      <c r="ATM31" s="214"/>
      <c r="ATN31" s="214"/>
      <c r="ATO31" s="214"/>
      <c r="ATP31" s="214"/>
      <c r="ATQ31" s="214"/>
      <c r="ATR31" s="214"/>
      <c r="ATS31" s="214"/>
      <c r="ATT31" s="214"/>
      <c r="ATU31" s="214"/>
      <c r="ATV31" s="214"/>
      <c r="ATW31" s="214"/>
      <c r="ATX31" s="214"/>
      <c r="ATY31" s="214"/>
      <c r="ATZ31" s="214"/>
      <c r="AUA31" s="214"/>
      <c r="AUB31" s="214"/>
      <c r="AUC31" s="214"/>
      <c r="AUD31" s="214"/>
      <c r="AUE31" s="214"/>
      <c r="AUF31" s="214"/>
      <c r="AUG31" s="214"/>
      <c r="AUH31" s="214"/>
      <c r="AUI31" s="214"/>
      <c r="AUJ31" s="214"/>
      <c r="AUK31" s="214"/>
      <c r="AUL31" s="214"/>
      <c r="AUM31" s="214"/>
      <c r="AUN31" s="214"/>
      <c r="AUO31" s="214"/>
      <c r="AUP31" s="214"/>
      <c r="AUQ31" s="214"/>
      <c r="AUR31" s="214"/>
      <c r="AUS31" s="214"/>
      <c r="AUT31" s="214"/>
      <c r="AUU31" s="214"/>
      <c r="AUV31" s="214"/>
      <c r="AUW31" s="214"/>
      <c r="AUX31" s="214"/>
      <c r="AUY31" s="214"/>
      <c r="AUZ31" s="214"/>
      <c r="AVA31" s="214"/>
      <c r="AVB31" s="214"/>
      <c r="AVC31" s="214"/>
      <c r="AVD31" s="214"/>
      <c r="AVE31" s="214"/>
      <c r="AVF31" s="214"/>
      <c r="AVG31" s="214"/>
      <c r="AVH31" s="214"/>
      <c r="AVI31" s="214"/>
      <c r="AVJ31" s="214"/>
      <c r="AVK31" s="214"/>
      <c r="AVL31" s="214"/>
      <c r="AVM31" s="214"/>
      <c r="AVN31" s="214"/>
      <c r="AVO31" s="214"/>
      <c r="AVP31" s="214"/>
      <c r="AVQ31" s="214"/>
      <c r="AVR31" s="214"/>
      <c r="AVS31" s="214"/>
      <c r="AVT31" s="214"/>
      <c r="AVU31" s="214"/>
      <c r="AVV31" s="214"/>
      <c r="AVW31" s="214"/>
      <c r="AVX31" s="214"/>
      <c r="AVY31" s="214"/>
      <c r="AVZ31" s="214"/>
      <c r="AWA31" s="214"/>
      <c r="AWB31" s="214"/>
      <c r="AWC31" s="214"/>
      <c r="AWD31" s="214"/>
      <c r="AWE31" s="214"/>
      <c r="AWF31" s="214"/>
      <c r="AWG31" s="214"/>
      <c r="AWH31" s="214"/>
      <c r="AWI31" s="214"/>
      <c r="AWJ31" s="214"/>
      <c r="AWK31" s="214"/>
      <c r="AWL31" s="214"/>
      <c r="AWM31" s="214"/>
      <c r="AWN31" s="214"/>
      <c r="AWO31" s="214"/>
      <c r="AWP31" s="214"/>
      <c r="AWQ31" s="214"/>
      <c r="AWR31" s="214"/>
      <c r="AWS31" s="214"/>
      <c r="AWT31" s="214"/>
      <c r="AWU31" s="214"/>
      <c r="AWV31" s="214"/>
      <c r="AWW31" s="214"/>
      <c r="AWX31" s="214"/>
      <c r="AWY31" s="214"/>
      <c r="AWZ31" s="214"/>
      <c r="AXA31" s="214"/>
      <c r="AXB31" s="214"/>
      <c r="AXC31" s="214"/>
      <c r="AXD31" s="214"/>
      <c r="AXE31" s="214"/>
      <c r="AXF31" s="214"/>
      <c r="AXG31" s="214"/>
      <c r="AXH31" s="214"/>
      <c r="AXI31" s="214"/>
      <c r="AXJ31" s="214"/>
      <c r="AXK31" s="214"/>
      <c r="AXL31" s="214"/>
      <c r="AXM31" s="214"/>
      <c r="AXN31" s="214"/>
      <c r="AXO31" s="214"/>
      <c r="AXP31" s="214"/>
      <c r="AXQ31" s="214"/>
      <c r="AXR31" s="214"/>
      <c r="AXS31" s="214"/>
      <c r="AXT31" s="214"/>
      <c r="AXU31" s="214"/>
      <c r="AXV31" s="214"/>
      <c r="AXW31" s="214"/>
      <c r="AXX31" s="214"/>
      <c r="AXY31" s="214"/>
      <c r="AXZ31" s="214"/>
      <c r="AYA31" s="214"/>
      <c r="AYB31" s="214"/>
      <c r="AYC31" s="214"/>
      <c r="AYD31" s="214"/>
      <c r="AYE31" s="214"/>
      <c r="AYF31" s="214"/>
      <c r="AYG31" s="214"/>
      <c r="AYH31" s="214"/>
      <c r="AYI31" s="214"/>
      <c r="AYJ31" s="214"/>
      <c r="AYK31" s="214"/>
      <c r="AYL31" s="214"/>
      <c r="AYM31" s="214"/>
      <c r="AYN31" s="214"/>
      <c r="AYO31" s="214"/>
      <c r="AYP31" s="214"/>
      <c r="AYQ31" s="214"/>
      <c r="AYR31" s="214"/>
      <c r="AYS31" s="214"/>
      <c r="AYT31" s="214"/>
      <c r="AYU31" s="214"/>
      <c r="AYV31" s="214"/>
      <c r="AYW31" s="214"/>
      <c r="AYX31" s="214"/>
      <c r="AYY31" s="214"/>
      <c r="AYZ31" s="214"/>
      <c r="AZA31" s="214"/>
      <c r="AZB31" s="214"/>
      <c r="AZC31" s="214"/>
      <c r="AZD31" s="214"/>
      <c r="AZE31" s="214"/>
      <c r="AZF31" s="214"/>
      <c r="AZG31" s="214"/>
      <c r="AZH31" s="214"/>
      <c r="AZI31" s="214"/>
      <c r="AZJ31" s="214"/>
      <c r="AZK31" s="214"/>
      <c r="AZL31" s="214"/>
      <c r="AZM31" s="214"/>
      <c r="AZN31" s="214"/>
      <c r="AZO31" s="214"/>
      <c r="AZP31" s="214"/>
      <c r="AZQ31" s="214"/>
      <c r="AZR31" s="214"/>
      <c r="AZS31" s="214"/>
      <c r="AZT31" s="214"/>
      <c r="AZU31" s="214"/>
      <c r="AZV31" s="214"/>
      <c r="AZW31" s="214"/>
      <c r="AZX31" s="214"/>
      <c r="AZY31" s="214"/>
      <c r="AZZ31" s="214"/>
      <c r="BAA31" s="214"/>
      <c r="BAB31" s="214"/>
      <c r="BAC31" s="214"/>
      <c r="BAD31" s="214"/>
      <c r="BAE31" s="214"/>
      <c r="BAF31" s="214"/>
      <c r="BAG31" s="214"/>
      <c r="BAH31" s="214"/>
      <c r="BAI31" s="214"/>
      <c r="BAJ31" s="214"/>
      <c r="BAK31" s="214"/>
      <c r="BAL31" s="214"/>
      <c r="BAM31" s="214"/>
      <c r="BAN31" s="214"/>
      <c r="BAO31" s="214"/>
      <c r="BAP31" s="214"/>
      <c r="BAQ31" s="214"/>
      <c r="BAR31" s="214"/>
      <c r="BAS31" s="214"/>
      <c r="BAT31" s="214"/>
      <c r="BAU31" s="214"/>
      <c r="BAV31" s="214"/>
      <c r="BAW31" s="214"/>
      <c r="BAX31" s="214"/>
      <c r="BAY31" s="214"/>
      <c r="BAZ31" s="214"/>
      <c r="BBA31" s="214"/>
      <c r="BBB31" s="214"/>
      <c r="BBC31" s="214"/>
      <c r="BBD31" s="214"/>
      <c r="BBE31" s="214"/>
      <c r="BBF31" s="214"/>
      <c r="BBG31" s="214"/>
      <c r="BBH31" s="214"/>
      <c r="BBI31" s="214"/>
      <c r="BBJ31" s="214"/>
      <c r="BBK31" s="214"/>
      <c r="BBL31" s="214"/>
      <c r="BBM31" s="214"/>
      <c r="BBN31" s="214"/>
      <c r="BBO31" s="214"/>
      <c r="BBP31" s="214"/>
      <c r="BBQ31" s="214"/>
      <c r="BBR31" s="214"/>
      <c r="BBS31" s="214"/>
      <c r="BBT31" s="214"/>
      <c r="BBU31" s="214"/>
      <c r="BBV31" s="214"/>
      <c r="BBW31" s="214"/>
      <c r="BBX31" s="214"/>
      <c r="BBY31" s="214"/>
      <c r="BBZ31" s="214"/>
      <c r="BCA31" s="214"/>
      <c r="BCB31" s="214"/>
      <c r="BCC31" s="214"/>
      <c r="BCD31" s="214"/>
      <c r="BCE31" s="214"/>
      <c r="BCF31" s="214"/>
      <c r="BCG31" s="214"/>
      <c r="BCH31" s="214"/>
      <c r="BCI31" s="214"/>
      <c r="BCJ31" s="214"/>
      <c r="BCK31" s="214"/>
      <c r="BCL31" s="214"/>
      <c r="BCM31" s="214"/>
      <c r="BCN31" s="214"/>
      <c r="BCO31" s="214"/>
      <c r="BCP31" s="214"/>
      <c r="BCQ31" s="214"/>
      <c r="BCR31" s="214"/>
      <c r="BCS31" s="214"/>
      <c r="BCT31" s="214"/>
      <c r="BCU31" s="214"/>
      <c r="BCV31" s="214"/>
      <c r="BCW31" s="214"/>
      <c r="BCX31" s="214"/>
      <c r="BCY31" s="214"/>
      <c r="BCZ31" s="214"/>
      <c r="BDA31" s="214"/>
      <c r="BDB31" s="214"/>
      <c r="BDC31" s="214"/>
      <c r="BDD31" s="214"/>
      <c r="BDE31" s="214"/>
      <c r="BDF31" s="214"/>
      <c r="BDG31" s="214"/>
      <c r="BDH31" s="214"/>
      <c r="BDI31" s="214"/>
      <c r="BDJ31" s="214"/>
      <c r="BDK31" s="214"/>
      <c r="BDL31" s="214"/>
      <c r="BDM31" s="214"/>
      <c r="BDN31" s="214"/>
      <c r="BDO31" s="214"/>
      <c r="BDP31" s="214"/>
      <c r="BDQ31" s="214"/>
      <c r="BDR31" s="214"/>
      <c r="BDS31" s="214"/>
      <c r="BDT31" s="214"/>
      <c r="BDU31" s="214"/>
      <c r="BDV31" s="214"/>
      <c r="BDW31" s="214"/>
      <c r="BDX31" s="214"/>
      <c r="BDY31" s="214"/>
      <c r="BDZ31" s="214"/>
      <c r="BEA31" s="214"/>
      <c r="BEB31" s="214"/>
      <c r="BEC31" s="214"/>
      <c r="BED31" s="214"/>
      <c r="BEE31" s="214"/>
      <c r="BEF31" s="214"/>
      <c r="BEG31" s="214"/>
      <c r="BEH31" s="214"/>
      <c r="BEI31" s="214"/>
      <c r="BEJ31" s="214"/>
      <c r="BEK31" s="214"/>
      <c r="BEL31" s="214"/>
      <c r="BEM31" s="214"/>
      <c r="BEN31" s="214"/>
      <c r="BEO31" s="214"/>
      <c r="BEP31" s="214"/>
      <c r="BEQ31" s="214"/>
      <c r="BER31" s="214"/>
      <c r="BES31" s="214"/>
      <c r="BET31" s="214"/>
      <c r="BEU31" s="214"/>
      <c r="BEV31" s="214"/>
      <c r="BEW31" s="214"/>
      <c r="BEX31" s="214"/>
      <c r="BEY31" s="214"/>
      <c r="BEZ31" s="214"/>
      <c r="BFA31" s="214"/>
      <c r="BFB31" s="214"/>
      <c r="BFC31" s="214"/>
      <c r="BFD31" s="214"/>
      <c r="BFE31" s="214"/>
      <c r="BFF31" s="214"/>
      <c r="BFG31" s="214"/>
      <c r="BFH31" s="214"/>
      <c r="BFI31" s="214"/>
      <c r="BFJ31" s="214"/>
      <c r="BFK31" s="214"/>
      <c r="BFL31" s="214"/>
      <c r="BFM31" s="214"/>
      <c r="BFN31" s="214"/>
      <c r="BFO31" s="214"/>
      <c r="BFP31" s="214"/>
      <c r="BFQ31" s="214"/>
      <c r="BFR31" s="214"/>
      <c r="BFS31" s="214"/>
      <c r="BFT31" s="214"/>
      <c r="BFU31" s="214"/>
      <c r="BFV31" s="214"/>
      <c r="BFW31" s="214"/>
      <c r="BFX31" s="214"/>
      <c r="BFY31" s="214"/>
      <c r="BFZ31" s="214"/>
      <c r="BGA31" s="214"/>
      <c r="BGB31" s="214"/>
      <c r="BGC31" s="214"/>
      <c r="BGD31" s="214"/>
      <c r="BGE31" s="214"/>
      <c r="BGF31" s="214"/>
      <c r="BGG31" s="214"/>
      <c r="BGH31" s="214"/>
      <c r="BGI31" s="214"/>
      <c r="BGJ31" s="214"/>
      <c r="BGK31" s="214"/>
      <c r="BGL31" s="214"/>
      <c r="BGM31" s="214"/>
      <c r="BGN31" s="214"/>
      <c r="BGO31" s="214"/>
      <c r="BGP31" s="214"/>
      <c r="BGQ31" s="214"/>
      <c r="BGR31" s="214"/>
      <c r="BGS31" s="214"/>
      <c r="BGT31" s="214"/>
      <c r="BGU31" s="214"/>
      <c r="BGV31" s="214"/>
      <c r="BGW31" s="214"/>
      <c r="BGX31" s="214"/>
      <c r="BGY31" s="214"/>
      <c r="BGZ31" s="214"/>
      <c r="BHA31" s="214"/>
      <c r="BHB31" s="214"/>
      <c r="BHC31" s="214"/>
      <c r="BHD31" s="214"/>
      <c r="BHE31" s="214"/>
      <c r="BHF31" s="214"/>
      <c r="BHG31" s="214"/>
      <c r="BHH31" s="214"/>
      <c r="BHI31" s="214"/>
      <c r="BHJ31" s="214"/>
      <c r="BHK31" s="214"/>
      <c r="BHL31" s="214"/>
      <c r="BHM31" s="214"/>
      <c r="BHN31" s="214"/>
      <c r="BHO31" s="214"/>
      <c r="BHP31" s="214"/>
      <c r="BHQ31" s="214"/>
      <c r="BHR31" s="214"/>
      <c r="BHS31" s="214"/>
      <c r="BHT31" s="214"/>
      <c r="BHU31" s="214"/>
      <c r="BHV31" s="214"/>
      <c r="BHW31" s="214"/>
      <c r="BHX31" s="214"/>
      <c r="BHY31" s="214"/>
      <c r="BHZ31" s="214"/>
      <c r="BIA31" s="214"/>
      <c r="BIB31" s="214"/>
      <c r="BIC31" s="214"/>
      <c r="BID31" s="214"/>
      <c r="BIE31" s="214"/>
      <c r="BIF31" s="214"/>
      <c r="BIG31" s="214"/>
      <c r="BIH31" s="214"/>
      <c r="BII31" s="214"/>
      <c r="BIJ31" s="214"/>
      <c r="BIK31" s="214"/>
      <c r="BIL31" s="214"/>
      <c r="BIM31" s="214"/>
      <c r="BIN31" s="214"/>
      <c r="BIO31" s="214"/>
      <c r="BIP31" s="214"/>
      <c r="BIQ31" s="214"/>
      <c r="BIR31" s="214"/>
      <c r="BIS31" s="214"/>
      <c r="BIT31" s="214"/>
      <c r="BIU31" s="214"/>
      <c r="BIV31" s="214"/>
      <c r="BIW31" s="214"/>
      <c r="BIX31" s="214"/>
      <c r="BIY31" s="214"/>
      <c r="BIZ31" s="214"/>
      <c r="BJA31" s="214"/>
      <c r="BJB31" s="214"/>
      <c r="BJC31" s="214"/>
      <c r="BJD31" s="214"/>
      <c r="BJE31" s="214"/>
      <c r="BJF31" s="214"/>
      <c r="BJG31" s="214"/>
      <c r="BJH31" s="214"/>
      <c r="BJI31" s="214"/>
      <c r="BJJ31" s="214"/>
      <c r="BJK31" s="214"/>
      <c r="BJL31" s="214"/>
      <c r="BJM31" s="214"/>
      <c r="BJN31" s="214"/>
      <c r="BJO31" s="214"/>
      <c r="BJP31" s="214"/>
      <c r="BJQ31" s="214"/>
      <c r="BJR31" s="214"/>
      <c r="BJS31" s="214"/>
      <c r="BJT31" s="214"/>
      <c r="BJU31" s="214"/>
      <c r="BJV31" s="214"/>
      <c r="BJW31" s="214"/>
      <c r="BJX31" s="214"/>
      <c r="BJY31" s="214"/>
      <c r="BJZ31" s="214"/>
      <c r="BKA31" s="214"/>
      <c r="BKB31" s="214"/>
      <c r="BKC31" s="214"/>
      <c r="BKD31" s="214"/>
      <c r="BKE31" s="214"/>
      <c r="BKF31" s="214"/>
      <c r="BKG31" s="214"/>
      <c r="BKH31" s="214"/>
      <c r="BKI31" s="214"/>
      <c r="BKJ31" s="214"/>
      <c r="BKK31" s="214"/>
      <c r="BKL31" s="214"/>
      <c r="BKM31" s="214"/>
      <c r="BKN31" s="214"/>
      <c r="BKO31" s="214"/>
      <c r="BKP31" s="214"/>
      <c r="BKQ31" s="214"/>
      <c r="BKR31" s="214"/>
      <c r="BKS31" s="214"/>
      <c r="BKT31" s="214"/>
      <c r="BKU31" s="214"/>
      <c r="BKV31" s="214"/>
      <c r="BKW31" s="214"/>
      <c r="BKX31" s="214"/>
      <c r="BKY31" s="214"/>
      <c r="BKZ31" s="214"/>
      <c r="BLA31" s="214"/>
      <c r="BLB31" s="214"/>
      <c r="BLC31" s="214"/>
      <c r="BLD31" s="214"/>
      <c r="BLE31" s="214"/>
      <c r="BLF31" s="214"/>
      <c r="BLG31" s="214"/>
      <c r="BLH31" s="214"/>
      <c r="BLI31" s="214"/>
      <c r="BLJ31" s="214"/>
      <c r="BLK31" s="214"/>
      <c r="BLL31" s="214"/>
      <c r="BLM31" s="214"/>
      <c r="BLN31" s="214"/>
      <c r="BLO31" s="214"/>
      <c r="BLP31" s="214"/>
      <c r="BLQ31" s="214"/>
      <c r="BLR31" s="214"/>
      <c r="BLS31" s="214"/>
      <c r="BLT31" s="214"/>
      <c r="BLU31" s="214"/>
      <c r="BLV31" s="214"/>
      <c r="BLW31" s="214"/>
      <c r="BLX31" s="214"/>
      <c r="BLY31" s="214"/>
      <c r="BLZ31" s="214"/>
      <c r="BMA31" s="214"/>
      <c r="BMB31" s="214"/>
      <c r="BMC31" s="214"/>
      <c r="BMD31" s="214"/>
      <c r="BME31" s="214"/>
      <c r="BMF31" s="214"/>
      <c r="BMG31" s="214"/>
      <c r="BMH31" s="214"/>
      <c r="BMI31" s="214"/>
      <c r="BMJ31" s="214"/>
      <c r="BMK31" s="214"/>
      <c r="BML31" s="214"/>
      <c r="BMM31" s="214"/>
      <c r="BMN31" s="214"/>
      <c r="BMO31" s="214"/>
      <c r="BMP31" s="214"/>
      <c r="BMQ31" s="214"/>
      <c r="BMR31" s="214"/>
      <c r="BMS31" s="214"/>
      <c r="BMT31" s="214"/>
      <c r="BMU31" s="214"/>
      <c r="BMV31" s="214"/>
      <c r="BMW31" s="214"/>
      <c r="BMX31" s="214"/>
      <c r="BMY31" s="214"/>
      <c r="BMZ31" s="214"/>
      <c r="BNA31" s="214"/>
      <c r="BNB31" s="214"/>
      <c r="BNC31" s="214"/>
      <c r="BND31" s="214"/>
      <c r="BNE31" s="214"/>
      <c r="BNF31" s="214"/>
      <c r="BNG31" s="214"/>
      <c r="BNH31" s="214"/>
      <c r="BNI31" s="214"/>
      <c r="BNJ31" s="214"/>
      <c r="BNK31" s="214"/>
      <c r="BNL31" s="214"/>
      <c r="BNM31" s="214"/>
      <c r="BNN31" s="214"/>
      <c r="BNO31" s="214"/>
      <c r="BNP31" s="214"/>
      <c r="BNQ31" s="214"/>
      <c r="BNR31" s="214"/>
      <c r="BNS31" s="214"/>
      <c r="BNT31" s="214"/>
      <c r="BNU31" s="214"/>
      <c r="BNV31" s="214"/>
      <c r="BNW31" s="214"/>
      <c r="BNX31" s="214"/>
      <c r="BNY31" s="214"/>
      <c r="BNZ31" s="214"/>
      <c r="BOA31" s="214"/>
      <c r="BOB31" s="214"/>
      <c r="BOC31" s="214"/>
      <c r="BOD31" s="214"/>
      <c r="BOE31" s="214"/>
      <c r="BOF31" s="214"/>
      <c r="BOG31" s="214"/>
      <c r="BOH31" s="214"/>
      <c r="BOI31" s="214"/>
      <c r="BOJ31" s="214"/>
      <c r="BOK31" s="214"/>
      <c r="BOL31" s="214"/>
      <c r="BOM31" s="214"/>
      <c r="BON31" s="214"/>
      <c r="BOO31" s="214"/>
      <c r="BOP31" s="214"/>
      <c r="BOQ31" s="214"/>
      <c r="BOR31" s="214"/>
      <c r="BOS31" s="214"/>
      <c r="BOT31" s="214"/>
      <c r="BOU31" s="214"/>
      <c r="BOV31" s="214"/>
      <c r="BOW31" s="214"/>
      <c r="BOX31" s="214"/>
      <c r="BOY31" s="214"/>
      <c r="BOZ31" s="214"/>
      <c r="BPA31" s="214"/>
      <c r="BPB31" s="214"/>
      <c r="BPC31" s="214"/>
      <c r="BPD31" s="214"/>
      <c r="BPE31" s="214"/>
      <c r="BPF31" s="214"/>
      <c r="BPG31" s="214"/>
      <c r="BPH31" s="214"/>
      <c r="BPI31" s="214"/>
      <c r="BPJ31" s="214"/>
      <c r="BPK31" s="214"/>
      <c r="BPL31" s="214"/>
      <c r="BPM31" s="214"/>
      <c r="BPN31" s="214"/>
      <c r="BPO31" s="214"/>
      <c r="BPP31" s="214"/>
      <c r="BPQ31" s="214"/>
      <c r="BPR31" s="214"/>
      <c r="BPS31" s="214"/>
      <c r="BPT31" s="214"/>
      <c r="BPU31" s="214"/>
      <c r="BPV31" s="214"/>
      <c r="BPW31" s="214"/>
      <c r="BPX31" s="214"/>
      <c r="BPY31" s="214"/>
      <c r="BPZ31" s="214"/>
      <c r="BQA31" s="214"/>
      <c r="BQB31" s="214"/>
      <c r="BQC31" s="214"/>
      <c r="BQD31" s="214"/>
      <c r="BQE31" s="214"/>
      <c r="BQF31" s="214"/>
      <c r="BQG31" s="214"/>
      <c r="BQH31" s="214"/>
      <c r="BQI31" s="214"/>
      <c r="BQJ31" s="214"/>
      <c r="BQK31" s="214"/>
      <c r="BQL31" s="214"/>
      <c r="BQM31" s="214"/>
      <c r="BQN31" s="214"/>
      <c r="BQO31" s="214"/>
      <c r="BQP31" s="214"/>
      <c r="BQQ31" s="214"/>
      <c r="BQR31" s="214"/>
      <c r="BQS31" s="214"/>
      <c r="BQT31" s="214"/>
      <c r="BQU31" s="214"/>
      <c r="BQV31" s="214"/>
      <c r="BQW31" s="214"/>
      <c r="BQX31" s="214"/>
      <c r="BQY31" s="214"/>
      <c r="BQZ31" s="214"/>
      <c r="BRA31" s="214"/>
      <c r="BRB31" s="214"/>
      <c r="BRC31" s="214"/>
      <c r="BRD31" s="214"/>
      <c r="BRE31" s="214"/>
      <c r="BRF31" s="214"/>
      <c r="BRG31" s="214"/>
      <c r="BRH31" s="214"/>
      <c r="BRI31" s="214"/>
      <c r="BRJ31" s="214"/>
      <c r="BRK31" s="214"/>
      <c r="BRL31" s="214"/>
      <c r="BRM31" s="214"/>
      <c r="BRN31" s="214"/>
      <c r="BRO31" s="214"/>
      <c r="BRP31" s="214"/>
      <c r="BRQ31" s="214"/>
      <c r="BRR31" s="214"/>
      <c r="BRS31" s="214"/>
      <c r="BRT31" s="214"/>
      <c r="BRU31" s="214"/>
      <c r="BRV31" s="214"/>
      <c r="BRW31" s="214"/>
      <c r="BRX31" s="214"/>
      <c r="BRY31" s="214"/>
      <c r="BRZ31" s="214"/>
      <c r="BSA31" s="214"/>
      <c r="BSB31" s="214"/>
      <c r="BSC31" s="214"/>
      <c r="BSD31" s="214"/>
      <c r="BSE31" s="214"/>
      <c r="BSF31" s="214"/>
      <c r="BSG31" s="214"/>
      <c r="BSH31" s="214"/>
      <c r="BSI31" s="214"/>
      <c r="BSJ31" s="214"/>
      <c r="BSK31" s="214"/>
      <c r="BSL31" s="214"/>
      <c r="BSM31" s="214"/>
      <c r="BSN31" s="214"/>
      <c r="BSO31" s="214"/>
      <c r="BSP31" s="214"/>
      <c r="BSQ31" s="214"/>
      <c r="BSR31" s="214"/>
      <c r="BSS31" s="214"/>
      <c r="BST31" s="214"/>
      <c r="BSU31" s="214"/>
      <c r="BSV31" s="214"/>
      <c r="BSW31" s="214"/>
      <c r="BSX31" s="214"/>
      <c r="BSY31" s="214"/>
      <c r="BSZ31" s="214"/>
      <c r="BTA31" s="214"/>
      <c r="BTB31" s="214"/>
      <c r="BTC31" s="214"/>
      <c r="BTD31" s="214"/>
      <c r="BTE31" s="214"/>
      <c r="BTF31" s="214"/>
      <c r="BTG31" s="214"/>
      <c r="BTH31" s="214"/>
      <c r="BTI31" s="214"/>
      <c r="BTJ31" s="214"/>
      <c r="BTK31" s="214"/>
      <c r="BTL31" s="214"/>
      <c r="BTM31" s="214"/>
      <c r="BTN31" s="214"/>
      <c r="BTO31" s="214"/>
      <c r="BTP31" s="214"/>
      <c r="BTQ31" s="214"/>
      <c r="BTR31" s="214"/>
      <c r="BTS31" s="214"/>
      <c r="BTT31" s="214"/>
      <c r="BTU31" s="214"/>
      <c r="BTV31" s="214"/>
      <c r="BTW31" s="214"/>
      <c r="BTX31" s="214"/>
      <c r="BTY31" s="214"/>
      <c r="BTZ31" s="214"/>
      <c r="BUA31" s="214"/>
      <c r="BUB31" s="214"/>
      <c r="BUC31" s="214"/>
      <c r="BUD31" s="214"/>
      <c r="BUE31" s="214"/>
      <c r="BUF31" s="214"/>
      <c r="BUG31" s="214"/>
      <c r="BUH31" s="214"/>
      <c r="BUI31" s="214"/>
      <c r="BUJ31" s="214"/>
      <c r="BUK31" s="214"/>
      <c r="BUL31" s="214"/>
      <c r="BUM31" s="214"/>
      <c r="BUN31" s="214"/>
      <c r="BUO31" s="214"/>
      <c r="BUP31" s="214"/>
      <c r="BUQ31" s="214"/>
      <c r="BUR31" s="214"/>
      <c r="BUS31" s="214"/>
      <c r="BUT31" s="214"/>
      <c r="BUU31" s="214"/>
      <c r="BUV31" s="214"/>
      <c r="BUW31" s="214"/>
      <c r="BUX31" s="214"/>
      <c r="BUY31" s="214"/>
      <c r="BUZ31" s="214"/>
      <c r="BVA31" s="214"/>
      <c r="BVB31" s="214"/>
      <c r="BVC31" s="214"/>
      <c r="BVD31" s="214"/>
      <c r="BVE31" s="214"/>
      <c r="BVF31" s="214"/>
      <c r="BVG31" s="214"/>
      <c r="BVH31" s="214"/>
      <c r="BVI31" s="214"/>
      <c r="BVJ31" s="214"/>
      <c r="BVK31" s="214"/>
      <c r="BVL31" s="214"/>
      <c r="BVM31" s="214"/>
      <c r="BVN31" s="214"/>
      <c r="BVO31" s="214"/>
      <c r="BVP31" s="214"/>
      <c r="BVQ31" s="214"/>
      <c r="BVR31" s="214"/>
      <c r="BVS31" s="214"/>
      <c r="BVT31" s="214"/>
      <c r="BVU31" s="214"/>
      <c r="BVV31" s="214"/>
      <c r="BVW31" s="214"/>
      <c r="BVX31" s="214"/>
      <c r="BVY31" s="214"/>
      <c r="BVZ31" s="214"/>
      <c r="BWA31" s="214"/>
      <c r="BWB31" s="214"/>
      <c r="BWC31" s="214"/>
      <c r="BWD31" s="214"/>
      <c r="BWE31" s="214"/>
      <c r="BWF31" s="214"/>
      <c r="BWG31" s="214"/>
      <c r="BWH31" s="214"/>
      <c r="BWI31" s="214"/>
      <c r="BWJ31" s="214"/>
      <c r="BWK31" s="214"/>
      <c r="BWL31" s="214"/>
      <c r="BWM31" s="214"/>
      <c r="BWN31" s="214"/>
      <c r="BWO31" s="214"/>
      <c r="BWP31" s="214"/>
      <c r="BWQ31" s="214"/>
      <c r="BWR31" s="214"/>
      <c r="BWS31" s="214"/>
      <c r="BWT31" s="214"/>
      <c r="BWU31" s="214"/>
      <c r="BWV31" s="214"/>
      <c r="BWW31" s="214"/>
      <c r="BWX31" s="214"/>
      <c r="BWY31" s="214"/>
      <c r="BWZ31" s="214"/>
      <c r="BXA31" s="214"/>
      <c r="BXB31" s="214"/>
      <c r="BXC31" s="214"/>
      <c r="BXD31" s="214"/>
      <c r="BXE31" s="214"/>
      <c r="BXF31" s="214"/>
      <c r="BXG31" s="214"/>
      <c r="BXH31" s="214"/>
      <c r="BXI31" s="214"/>
      <c r="BXJ31" s="214"/>
      <c r="BXK31" s="214"/>
      <c r="BXL31" s="214"/>
      <c r="BXM31" s="214"/>
      <c r="BXN31" s="214"/>
      <c r="BXO31" s="214"/>
      <c r="BXP31" s="214"/>
      <c r="BXQ31" s="214"/>
      <c r="BXR31" s="214"/>
      <c r="BXS31" s="214"/>
      <c r="BXT31" s="214"/>
      <c r="BXU31" s="214"/>
      <c r="BXV31" s="214"/>
      <c r="BXW31" s="214"/>
      <c r="BXX31" s="214"/>
      <c r="BXY31" s="214"/>
      <c r="BXZ31" s="214"/>
      <c r="BYA31" s="214"/>
      <c r="BYB31" s="214"/>
      <c r="BYC31" s="214"/>
      <c r="BYD31" s="214"/>
      <c r="BYE31" s="214"/>
      <c r="BYF31" s="214"/>
      <c r="BYG31" s="214"/>
      <c r="BYH31" s="214"/>
      <c r="BYI31" s="214"/>
      <c r="BYJ31" s="214"/>
      <c r="BYK31" s="214"/>
      <c r="BYL31" s="214"/>
      <c r="BYM31" s="214"/>
      <c r="BYN31" s="214"/>
      <c r="BYO31" s="214"/>
      <c r="BYP31" s="214"/>
      <c r="BYQ31" s="214"/>
      <c r="BYR31" s="214"/>
      <c r="BYS31" s="214"/>
      <c r="BYT31" s="214"/>
      <c r="BYU31" s="214"/>
      <c r="BYV31" s="214"/>
      <c r="BYW31" s="214"/>
      <c r="BYX31" s="214"/>
      <c r="BYY31" s="214"/>
      <c r="BYZ31" s="214"/>
      <c r="BZA31" s="214"/>
      <c r="BZB31" s="214"/>
      <c r="BZC31" s="214"/>
      <c r="BZD31" s="214"/>
      <c r="BZE31" s="214"/>
      <c r="BZF31" s="214"/>
      <c r="BZG31" s="214"/>
      <c r="BZH31" s="214"/>
      <c r="BZI31" s="214"/>
      <c r="BZJ31" s="214"/>
      <c r="BZK31" s="214"/>
      <c r="BZL31" s="214"/>
      <c r="BZM31" s="214"/>
      <c r="BZN31" s="214"/>
      <c r="BZO31" s="214"/>
      <c r="BZP31" s="214"/>
      <c r="BZQ31" s="214"/>
      <c r="BZR31" s="214"/>
      <c r="BZS31" s="214"/>
      <c r="BZT31" s="214"/>
      <c r="BZU31" s="214"/>
      <c r="BZV31" s="214"/>
      <c r="BZW31" s="214"/>
      <c r="BZX31" s="214"/>
      <c r="BZY31" s="214"/>
      <c r="BZZ31" s="214"/>
      <c r="CAA31" s="214"/>
      <c r="CAB31" s="214"/>
      <c r="CAC31" s="214"/>
      <c r="CAD31" s="214"/>
      <c r="CAE31" s="214"/>
      <c r="CAF31" s="214"/>
      <c r="CAG31" s="214"/>
      <c r="CAH31" s="214"/>
      <c r="CAI31" s="214"/>
      <c r="CAJ31" s="214"/>
      <c r="CAK31" s="214"/>
      <c r="CAL31" s="214"/>
      <c r="CAM31" s="214"/>
      <c r="CAN31" s="214"/>
      <c r="CAO31" s="214"/>
      <c r="CAP31" s="214"/>
      <c r="CAQ31" s="214"/>
      <c r="CAR31" s="214"/>
      <c r="CAS31" s="214"/>
      <c r="CAT31" s="214"/>
      <c r="CAU31" s="214"/>
      <c r="CAV31" s="214"/>
      <c r="CAW31" s="214"/>
      <c r="CAX31" s="214"/>
      <c r="CAY31" s="214"/>
      <c r="CAZ31" s="214"/>
      <c r="CBA31" s="214"/>
      <c r="CBB31" s="214"/>
      <c r="CBC31" s="214"/>
      <c r="CBD31" s="214"/>
      <c r="CBE31" s="214"/>
      <c r="CBF31" s="214"/>
      <c r="CBG31" s="214"/>
      <c r="CBH31" s="214"/>
      <c r="CBI31" s="214"/>
      <c r="CBJ31" s="214"/>
      <c r="CBK31" s="214"/>
      <c r="CBL31" s="214"/>
      <c r="CBM31" s="214"/>
      <c r="CBN31" s="214"/>
      <c r="CBO31" s="214"/>
      <c r="CBP31" s="214"/>
      <c r="CBQ31" s="214"/>
      <c r="CBR31" s="214"/>
      <c r="CBS31" s="214"/>
      <c r="CBT31" s="214"/>
      <c r="CBU31" s="214"/>
      <c r="CBV31" s="214"/>
      <c r="CBW31" s="214"/>
      <c r="CBX31" s="214"/>
      <c r="CBY31" s="214"/>
      <c r="CBZ31" s="214"/>
      <c r="CCA31" s="214"/>
      <c r="CCB31" s="214"/>
      <c r="CCC31" s="214"/>
      <c r="CCD31" s="214"/>
      <c r="CCE31" s="214"/>
      <c r="CCF31" s="214"/>
      <c r="CCG31" s="214"/>
      <c r="CCH31" s="214"/>
      <c r="CCI31" s="214"/>
      <c r="CCJ31" s="214"/>
      <c r="CCK31" s="214"/>
      <c r="CCL31" s="214"/>
      <c r="CCM31" s="214"/>
      <c r="CCN31" s="214"/>
      <c r="CCO31" s="214"/>
      <c r="CCP31" s="214"/>
      <c r="CCQ31" s="214"/>
      <c r="CCR31" s="214"/>
      <c r="CCS31" s="214"/>
      <c r="CCT31" s="214"/>
      <c r="CCU31" s="214"/>
      <c r="CCV31" s="214"/>
      <c r="CCW31" s="214"/>
      <c r="CCX31" s="214"/>
      <c r="CCY31" s="214"/>
      <c r="CCZ31" s="214"/>
      <c r="CDA31" s="214"/>
      <c r="CDB31" s="214"/>
      <c r="CDC31" s="214"/>
      <c r="CDD31" s="214"/>
      <c r="CDE31" s="214"/>
      <c r="CDF31" s="214"/>
      <c r="CDG31" s="214"/>
      <c r="CDH31" s="214"/>
      <c r="CDI31" s="214"/>
      <c r="CDJ31" s="214"/>
      <c r="CDK31" s="214"/>
      <c r="CDL31" s="214"/>
      <c r="CDM31" s="214"/>
      <c r="CDN31" s="214"/>
      <c r="CDO31" s="214"/>
      <c r="CDP31" s="214"/>
      <c r="CDQ31" s="214"/>
      <c r="CDR31" s="214"/>
      <c r="CDS31" s="214"/>
      <c r="CDT31" s="214"/>
      <c r="CDU31" s="214"/>
      <c r="CDV31" s="214"/>
      <c r="CDW31" s="214"/>
      <c r="CDX31" s="214"/>
      <c r="CDY31" s="214"/>
      <c r="CDZ31" s="214"/>
      <c r="CEA31" s="214"/>
      <c r="CEB31" s="214"/>
      <c r="CEC31" s="214"/>
      <c r="CED31" s="214"/>
      <c r="CEE31" s="214"/>
      <c r="CEF31" s="214"/>
      <c r="CEG31" s="214"/>
      <c r="CEH31" s="214"/>
      <c r="CEI31" s="214"/>
      <c r="CEJ31" s="214"/>
      <c r="CEK31" s="214"/>
      <c r="CEL31" s="214"/>
      <c r="CEM31" s="214"/>
      <c r="CEN31" s="214"/>
      <c r="CEO31" s="214"/>
      <c r="CEP31" s="214"/>
      <c r="CEQ31" s="214"/>
      <c r="CER31" s="214"/>
      <c r="CES31" s="214"/>
      <c r="CET31" s="214"/>
      <c r="CEU31" s="214"/>
      <c r="CEV31" s="214"/>
      <c r="CEW31" s="214"/>
      <c r="CEX31" s="214"/>
      <c r="CEY31" s="214"/>
      <c r="CEZ31" s="214"/>
      <c r="CFA31" s="214"/>
      <c r="CFB31" s="214"/>
      <c r="CFC31" s="214"/>
      <c r="CFD31" s="214"/>
      <c r="CFE31" s="214"/>
      <c r="CFF31" s="214"/>
      <c r="CFG31" s="214"/>
      <c r="CFH31" s="214"/>
      <c r="CFI31" s="214"/>
      <c r="CFJ31" s="214"/>
      <c r="CFK31" s="214"/>
      <c r="CFL31" s="214"/>
      <c r="CFM31" s="214"/>
      <c r="CFN31" s="214"/>
      <c r="CFO31" s="214"/>
      <c r="CFP31" s="214"/>
      <c r="CFQ31" s="214"/>
      <c r="CFR31" s="214"/>
      <c r="CFS31" s="214"/>
      <c r="CFT31" s="214"/>
      <c r="CFU31" s="214"/>
      <c r="CFV31" s="214"/>
      <c r="CFW31" s="214"/>
      <c r="CFX31" s="214"/>
      <c r="CFY31" s="214"/>
      <c r="CFZ31" s="214"/>
      <c r="CGA31" s="214"/>
      <c r="CGB31" s="214"/>
      <c r="CGC31" s="214"/>
      <c r="CGD31" s="214"/>
      <c r="CGE31" s="214"/>
      <c r="CGF31" s="214"/>
      <c r="CGG31" s="214"/>
      <c r="CGH31" s="214"/>
      <c r="CGI31" s="214"/>
      <c r="CGJ31" s="214"/>
      <c r="CGK31" s="214"/>
      <c r="CGL31" s="214"/>
      <c r="CGM31" s="214"/>
      <c r="CGN31" s="214"/>
      <c r="CGO31" s="214"/>
      <c r="CGP31" s="214"/>
      <c r="CGQ31" s="214"/>
      <c r="CGR31" s="214"/>
      <c r="CGS31" s="214"/>
      <c r="CGT31" s="214"/>
      <c r="CGU31" s="214"/>
      <c r="CGV31" s="214"/>
      <c r="CGW31" s="214"/>
      <c r="CGX31" s="214"/>
      <c r="CGY31" s="214"/>
      <c r="CGZ31" s="214"/>
      <c r="CHA31" s="214"/>
      <c r="CHB31" s="214"/>
      <c r="CHC31" s="214"/>
      <c r="CHD31" s="214"/>
      <c r="CHE31" s="214"/>
      <c r="CHF31" s="214"/>
      <c r="CHG31" s="214"/>
      <c r="CHH31" s="214"/>
      <c r="CHI31" s="214"/>
      <c r="CHJ31" s="214"/>
      <c r="CHK31" s="214"/>
      <c r="CHL31" s="214"/>
      <c r="CHM31" s="214"/>
      <c r="CHN31" s="214"/>
      <c r="CHO31" s="214"/>
      <c r="CHP31" s="214"/>
      <c r="CHQ31" s="214"/>
      <c r="CHR31" s="214"/>
      <c r="CHS31" s="214"/>
      <c r="CHT31" s="214"/>
      <c r="CHU31" s="214"/>
      <c r="CHV31" s="214"/>
      <c r="CHW31" s="214"/>
      <c r="CHX31" s="214"/>
      <c r="CHY31" s="214"/>
      <c r="CHZ31" s="214"/>
      <c r="CIA31" s="214"/>
      <c r="CIB31" s="214"/>
      <c r="CIC31" s="214"/>
      <c r="CID31" s="214"/>
      <c r="CIE31" s="214"/>
      <c r="CIF31" s="214"/>
      <c r="CIG31" s="214"/>
      <c r="CIH31" s="214"/>
      <c r="CII31" s="214"/>
      <c r="CIJ31" s="214"/>
      <c r="CIK31" s="214"/>
      <c r="CIL31" s="214"/>
      <c r="CIM31" s="214"/>
      <c r="CIN31" s="214"/>
      <c r="CIO31" s="214"/>
      <c r="CIP31" s="214"/>
      <c r="CIQ31" s="214"/>
      <c r="CIR31" s="214"/>
      <c r="CIS31" s="214"/>
      <c r="CIT31" s="214"/>
      <c r="CIU31" s="214"/>
      <c r="CIV31" s="214"/>
      <c r="CIW31" s="214"/>
      <c r="CIX31" s="214"/>
      <c r="CIY31" s="214"/>
      <c r="CIZ31" s="214"/>
      <c r="CJA31" s="214"/>
      <c r="CJB31" s="214"/>
      <c r="CJC31" s="214"/>
      <c r="CJD31" s="214"/>
      <c r="CJE31" s="214"/>
      <c r="CJF31" s="214"/>
      <c r="CJG31" s="214"/>
      <c r="CJH31" s="214"/>
      <c r="CJI31" s="214"/>
      <c r="CJJ31" s="214"/>
      <c r="CJK31" s="214"/>
      <c r="CJL31" s="214"/>
      <c r="CJM31" s="214"/>
      <c r="CJN31" s="214"/>
      <c r="CJO31" s="214"/>
      <c r="CJP31" s="214"/>
      <c r="CJQ31" s="214"/>
      <c r="CJR31" s="214"/>
      <c r="CJS31" s="214"/>
      <c r="CJT31" s="214"/>
      <c r="CJU31" s="214"/>
      <c r="CJV31" s="214"/>
      <c r="CJW31" s="214"/>
      <c r="CJX31" s="214"/>
      <c r="CJY31" s="214"/>
      <c r="CJZ31" s="214"/>
      <c r="CKA31" s="214"/>
      <c r="CKB31" s="214"/>
      <c r="CKC31" s="214"/>
      <c r="CKD31" s="214"/>
      <c r="CKE31" s="214"/>
      <c r="CKF31" s="214"/>
      <c r="CKG31" s="214"/>
      <c r="CKH31" s="214"/>
      <c r="CKI31" s="214"/>
      <c r="CKJ31" s="214"/>
      <c r="CKK31" s="214"/>
      <c r="CKL31" s="214"/>
      <c r="CKM31" s="214"/>
      <c r="CKN31" s="214"/>
      <c r="CKO31" s="214"/>
      <c r="CKP31" s="214"/>
      <c r="CKQ31" s="214"/>
      <c r="CKR31" s="214"/>
      <c r="CKS31" s="214"/>
      <c r="CKT31" s="214"/>
      <c r="CKU31" s="214"/>
      <c r="CKV31" s="214"/>
      <c r="CKW31" s="214"/>
      <c r="CKX31" s="214"/>
      <c r="CKY31" s="214"/>
      <c r="CKZ31" s="214"/>
      <c r="CLA31" s="214"/>
      <c r="CLB31" s="214"/>
      <c r="CLC31" s="214"/>
      <c r="CLD31" s="214"/>
      <c r="CLE31" s="214"/>
      <c r="CLF31" s="214"/>
      <c r="CLG31" s="214"/>
      <c r="CLH31" s="214"/>
      <c r="CLI31" s="214"/>
      <c r="CLJ31" s="214"/>
      <c r="CLK31" s="214"/>
      <c r="CLL31" s="214"/>
      <c r="CLM31" s="214"/>
      <c r="CLN31" s="214"/>
      <c r="CLO31" s="214"/>
      <c r="CLP31" s="214"/>
      <c r="CLQ31" s="214"/>
      <c r="CLR31" s="214"/>
      <c r="CLS31" s="214"/>
      <c r="CLT31" s="214"/>
      <c r="CLU31" s="214"/>
      <c r="CLV31" s="214"/>
      <c r="CLW31" s="214"/>
      <c r="CLX31" s="214"/>
      <c r="CLY31" s="214"/>
      <c r="CLZ31" s="214"/>
      <c r="CMA31" s="214"/>
      <c r="CMB31" s="214"/>
      <c r="CMC31" s="214"/>
      <c r="CMD31" s="214"/>
      <c r="CME31" s="214"/>
      <c r="CMF31" s="214"/>
      <c r="CMG31" s="214"/>
      <c r="CMH31" s="214"/>
      <c r="CMI31" s="214"/>
      <c r="CMJ31" s="214"/>
      <c r="CMK31" s="214"/>
      <c r="CML31" s="214"/>
      <c r="CMM31" s="214"/>
      <c r="CMN31" s="214"/>
      <c r="CMO31" s="214"/>
      <c r="CMP31" s="214"/>
      <c r="CMQ31" s="214"/>
      <c r="CMR31" s="214"/>
      <c r="CMS31" s="214"/>
      <c r="CMT31" s="214"/>
      <c r="CMU31" s="214"/>
      <c r="CMV31" s="214"/>
      <c r="CMW31" s="214"/>
      <c r="CMX31" s="214"/>
      <c r="CMY31" s="214"/>
      <c r="CMZ31" s="214"/>
      <c r="CNA31" s="214"/>
      <c r="CNB31" s="214"/>
      <c r="CNC31" s="214"/>
      <c r="CND31" s="214"/>
      <c r="CNE31" s="214"/>
      <c r="CNF31" s="214"/>
      <c r="CNG31" s="214"/>
      <c r="CNH31" s="214"/>
      <c r="CNI31" s="214"/>
      <c r="CNJ31" s="214"/>
      <c r="CNK31" s="214"/>
      <c r="CNL31" s="214"/>
      <c r="CNM31" s="214"/>
      <c r="CNN31" s="214"/>
      <c r="CNO31" s="214"/>
      <c r="CNP31" s="214"/>
      <c r="CNQ31" s="214"/>
      <c r="CNR31" s="214"/>
      <c r="CNS31" s="214"/>
      <c r="CNT31" s="214"/>
      <c r="CNU31" s="214"/>
      <c r="CNV31" s="214"/>
      <c r="CNW31" s="214"/>
      <c r="CNX31" s="214"/>
      <c r="CNY31" s="214"/>
      <c r="CNZ31" s="214"/>
      <c r="COA31" s="214"/>
      <c r="COB31" s="214"/>
      <c r="COC31" s="214"/>
      <c r="COD31" s="214"/>
      <c r="COE31" s="214"/>
      <c r="COF31" s="214"/>
      <c r="COG31" s="214"/>
      <c r="COH31" s="214"/>
      <c r="COI31" s="214"/>
      <c r="COJ31" s="214"/>
      <c r="COK31" s="214"/>
      <c r="COL31" s="214"/>
      <c r="COM31" s="214"/>
      <c r="CON31" s="214"/>
      <c r="COO31" s="214"/>
      <c r="COP31" s="214"/>
      <c r="COQ31" s="214"/>
      <c r="COR31" s="214"/>
      <c r="COS31" s="214"/>
      <c r="COT31" s="214"/>
      <c r="COU31" s="214"/>
      <c r="COV31" s="214"/>
      <c r="COW31" s="214"/>
      <c r="COX31" s="214"/>
      <c r="COY31" s="214"/>
      <c r="COZ31" s="214"/>
      <c r="CPA31" s="214"/>
      <c r="CPB31" s="214"/>
      <c r="CPC31" s="214"/>
      <c r="CPD31" s="214"/>
      <c r="CPE31" s="214"/>
      <c r="CPF31" s="214"/>
      <c r="CPG31" s="214"/>
      <c r="CPH31" s="214"/>
      <c r="CPI31" s="214"/>
      <c r="CPJ31" s="214"/>
      <c r="CPK31" s="214"/>
      <c r="CPL31" s="214"/>
      <c r="CPM31" s="214"/>
      <c r="CPN31" s="214"/>
      <c r="CPO31" s="214"/>
      <c r="CPP31" s="214"/>
      <c r="CPQ31" s="214"/>
      <c r="CPR31" s="214"/>
      <c r="CPS31" s="214"/>
      <c r="CPT31" s="214"/>
      <c r="CPU31" s="214"/>
      <c r="CPV31" s="214"/>
      <c r="CPW31" s="214"/>
      <c r="CPX31" s="214"/>
      <c r="CPY31" s="214"/>
      <c r="CPZ31" s="214"/>
      <c r="CQA31" s="214"/>
      <c r="CQB31" s="214"/>
      <c r="CQC31" s="214"/>
      <c r="CQD31" s="214"/>
      <c r="CQE31" s="214"/>
      <c r="CQF31" s="214"/>
      <c r="CQG31" s="214"/>
      <c r="CQH31" s="214"/>
      <c r="CQI31" s="214"/>
      <c r="CQJ31" s="214"/>
      <c r="CQK31" s="214"/>
      <c r="CQL31" s="214"/>
      <c r="CQM31" s="214"/>
      <c r="CQN31" s="214"/>
      <c r="CQO31" s="214"/>
      <c r="CQP31" s="214"/>
      <c r="CQQ31" s="214"/>
      <c r="CQR31" s="214"/>
      <c r="CQS31" s="214"/>
      <c r="CQT31" s="214"/>
      <c r="CQU31" s="214"/>
      <c r="CQV31" s="214"/>
      <c r="CQW31" s="214"/>
      <c r="CQX31" s="214"/>
      <c r="CQY31" s="214"/>
      <c r="CQZ31" s="214"/>
      <c r="CRA31" s="214"/>
      <c r="CRB31" s="214"/>
      <c r="CRC31" s="214"/>
      <c r="CRD31" s="214"/>
      <c r="CRE31" s="214"/>
      <c r="CRF31" s="214"/>
      <c r="CRG31" s="214"/>
      <c r="CRH31" s="214"/>
      <c r="CRI31" s="214"/>
      <c r="CRJ31" s="214"/>
      <c r="CRK31" s="214"/>
      <c r="CRL31" s="214"/>
      <c r="CRM31" s="214"/>
      <c r="CRN31" s="214"/>
      <c r="CRO31" s="214"/>
      <c r="CRP31" s="214"/>
      <c r="CRQ31" s="214"/>
      <c r="CRR31" s="214"/>
      <c r="CRS31" s="214"/>
      <c r="CRT31" s="214"/>
      <c r="CRU31" s="214"/>
      <c r="CRV31" s="214"/>
      <c r="CRW31" s="214"/>
      <c r="CRX31" s="214"/>
      <c r="CRY31" s="214"/>
      <c r="CRZ31" s="214"/>
      <c r="CSA31" s="214"/>
      <c r="CSB31" s="214"/>
      <c r="CSC31" s="214"/>
      <c r="CSD31" s="214"/>
      <c r="CSE31" s="214"/>
      <c r="CSF31" s="214"/>
      <c r="CSG31" s="214"/>
      <c r="CSH31" s="214"/>
      <c r="CSI31" s="214"/>
      <c r="CSJ31" s="214"/>
      <c r="CSK31" s="214"/>
      <c r="CSL31" s="214"/>
      <c r="CSM31" s="214"/>
      <c r="CSN31" s="214"/>
      <c r="CSO31" s="214"/>
      <c r="CSP31" s="214"/>
      <c r="CSQ31" s="214"/>
      <c r="CSR31" s="214"/>
      <c r="CSS31" s="214"/>
      <c r="CST31" s="214"/>
      <c r="CSU31" s="214"/>
      <c r="CSV31" s="214"/>
      <c r="CSW31" s="214"/>
      <c r="CSX31" s="214"/>
      <c r="CSY31" s="214"/>
      <c r="CSZ31" s="214"/>
      <c r="CTA31" s="214"/>
      <c r="CTB31" s="214"/>
      <c r="CTC31" s="214"/>
      <c r="CTD31" s="214"/>
      <c r="CTE31" s="214"/>
      <c r="CTF31" s="214"/>
      <c r="CTG31" s="214"/>
      <c r="CTH31" s="214"/>
      <c r="CTI31" s="214"/>
      <c r="CTJ31" s="214"/>
      <c r="CTK31" s="214"/>
      <c r="CTL31" s="214"/>
      <c r="CTM31" s="214"/>
      <c r="CTN31" s="214"/>
      <c r="CTO31" s="214"/>
      <c r="CTP31" s="214"/>
      <c r="CTQ31" s="214"/>
      <c r="CTR31" s="214"/>
      <c r="CTS31" s="214"/>
      <c r="CTT31" s="214"/>
      <c r="CTU31" s="214"/>
      <c r="CTV31" s="214"/>
      <c r="CTW31" s="214"/>
      <c r="CTX31" s="214"/>
      <c r="CTY31" s="214"/>
      <c r="CTZ31" s="214"/>
      <c r="CUA31" s="214"/>
      <c r="CUB31" s="214"/>
      <c r="CUC31" s="214"/>
      <c r="CUD31" s="214"/>
      <c r="CUE31" s="214"/>
      <c r="CUF31" s="214"/>
      <c r="CUG31" s="214"/>
      <c r="CUH31" s="214"/>
      <c r="CUI31" s="214"/>
      <c r="CUJ31" s="214"/>
      <c r="CUK31" s="214"/>
      <c r="CUL31" s="214"/>
      <c r="CUM31" s="214"/>
      <c r="CUN31" s="214"/>
      <c r="CUO31" s="214"/>
      <c r="CUP31" s="214"/>
      <c r="CUQ31" s="214"/>
      <c r="CUR31" s="214"/>
      <c r="CUS31" s="214"/>
      <c r="CUT31" s="214"/>
      <c r="CUU31" s="214"/>
      <c r="CUV31" s="214"/>
      <c r="CUW31" s="214"/>
      <c r="CUX31" s="214"/>
      <c r="CUY31" s="214"/>
      <c r="CUZ31" s="214"/>
      <c r="CVA31" s="214"/>
      <c r="CVB31" s="214"/>
      <c r="CVC31" s="214"/>
      <c r="CVD31" s="214"/>
      <c r="CVE31" s="214"/>
      <c r="CVF31" s="214"/>
      <c r="CVG31" s="214"/>
      <c r="CVH31" s="214"/>
      <c r="CVI31" s="214"/>
      <c r="CVJ31" s="214"/>
      <c r="CVK31" s="214"/>
      <c r="CVL31" s="214"/>
      <c r="CVM31" s="214"/>
      <c r="CVN31" s="214"/>
      <c r="CVO31" s="214"/>
      <c r="CVP31" s="214"/>
      <c r="CVQ31" s="214"/>
      <c r="CVR31" s="214"/>
      <c r="CVS31" s="214"/>
      <c r="CVT31" s="214"/>
      <c r="CVU31" s="214"/>
      <c r="CVV31" s="214"/>
      <c r="CVW31" s="214"/>
      <c r="CVX31" s="214"/>
      <c r="CVY31" s="214"/>
      <c r="CVZ31" s="214"/>
      <c r="CWA31" s="214"/>
      <c r="CWB31" s="214"/>
      <c r="CWC31" s="214"/>
      <c r="CWD31" s="214"/>
      <c r="CWE31" s="214"/>
      <c r="CWF31" s="214"/>
      <c r="CWG31" s="214"/>
      <c r="CWH31" s="214"/>
      <c r="CWI31" s="214"/>
      <c r="CWJ31" s="214"/>
      <c r="CWK31" s="214"/>
      <c r="CWL31" s="214"/>
      <c r="CWM31" s="214"/>
      <c r="CWN31" s="214"/>
      <c r="CWO31" s="214"/>
      <c r="CWP31" s="214"/>
      <c r="CWQ31" s="214"/>
      <c r="CWR31" s="214"/>
      <c r="CWS31" s="214"/>
      <c r="CWT31" s="214"/>
      <c r="CWU31" s="214"/>
      <c r="CWV31" s="214"/>
      <c r="CWW31" s="214"/>
      <c r="CWX31" s="214"/>
      <c r="CWY31" s="214"/>
      <c r="CWZ31" s="214"/>
      <c r="CXA31" s="214"/>
      <c r="CXB31" s="214"/>
      <c r="CXC31" s="214"/>
      <c r="CXD31" s="214"/>
      <c r="CXE31" s="214"/>
      <c r="CXF31" s="214"/>
      <c r="CXG31" s="214"/>
      <c r="CXH31" s="214"/>
      <c r="CXI31" s="214"/>
      <c r="CXJ31" s="214"/>
      <c r="CXK31" s="214"/>
      <c r="CXL31" s="214"/>
      <c r="CXM31" s="214"/>
      <c r="CXN31" s="214"/>
      <c r="CXO31" s="214"/>
      <c r="CXP31" s="214"/>
      <c r="CXQ31" s="214"/>
      <c r="CXR31" s="214"/>
      <c r="CXS31" s="214"/>
      <c r="CXT31" s="214"/>
      <c r="CXU31" s="214"/>
      <c r="CXV31" s="214"/>
      <c r="CXW31" s="214"/>
      <c r="CXX31" s="214"/>
      <c r="CXY31" s="214"/>
      <c r="CXZ31" s="214"/>
      <c r="CYA31" s="214"/>
      <c r="CYB31" s="214"/>
      <c r="CYC31" s="214"/>
      <c r="CYD31" s="214"/>
      <c r="CYE31" s="214"/>
      <c r="CYF31" s="214"/>
      <c r="CYG31" s="214"/>
      <c r="CYH31" s="214"/>
      <c r="CYI31" s="214"/>
      <c r="CYJ31" s="214"/>
      <c r="CYK31" s="214"/>
      <c r="CYL31" s="214"/>
      <c r="CYM31" s="214"/>
      <c r="CYN31" s="214"/>
      <c r="CYO31" s="214"/>
      <c r="CYP31" s="214"/>
      <c r="CYQ31" s="214"/>
      <c r="CYR31" s="214"/>
      <c r="CYS31" s="214"/>
      <c r="CYT31" s="214"/>
      <c r="CYU31" s="214"/>
      <c r="CYV31" s="214"/>
      <c r="CYW31" s="214"/>
      <c r="CYX31" s="214"/>
      <c r="CYY31" s="214"/>
      <c r="CYZ31" s="214"/>
      <c r="CZA31" s="214"/>
      <c r="CZB31" s="214"/>
      <c r="CZC31" s="214"/>
      <c r="CZD31" s="214"/>
      <c r="CZE31" s="214"/>
      <c r="CZF31" s="214"/>
      <c r="CZG31" s="214"/>
      <c r="CZH31" s="214"/>
      <c r="CZI31" s="214"/>
      <c r="CZJ31" s="214"/>
      <c r="CZK31" s="214"/>
      <c r="CZL31" s="214"/>
      <c r="CZM31" s="214"/>
      <c r="CZN31" s="214"/>
      <c r="CZO31" s="214"/>
      <c r="CZP31" s="214"/>
      <c r="CZQ31" s="214"/>
      <c r="CZR31" s="214"/>
      <c r="CZS31" s="214"/>
      <c r="CZT31" s="214"/>
      <c r="CZU31" s="214"/>
      <c r="CZV31" s="214"/>
      <c r="CZW31" s="214"/>
      <c r="CZX31" s="214"/>
      <c r="CZY31" s="214"/>
      <c r="CZZ31" s="214"/>
      <c r="DAA31" s="214"/>
      <c r="DAB31" s="214"/>
      <c r="DAC31" s="214"/>
      <c r="DAD31" s="214"/>
      <c r="DAE31" s="214"/>
      <c r="DAF31" s="214"/>
      <c r="DAG31" s="214"/>
      <c r="DAH31" s="214"/>
      <c r="DAI31" s="214"/>
      <c r="DAJ31" s="214"/>
      <c r="DAK31" s="214"/>
      <c r="DAL31" s="214"/>
      <c r="DAM31" s="214"/>
      <c r="DAN31" s="214"/>
      <c r="DAO31" s="214"/>
      <c r="DAP31" s="214"/>
      <c r="DAQ31" s="214"/>
      <c r="DAR31" s="214"/>
      <c r="DAS31" s="214"/>
      <c r="DAT31" s="214"/>
      <c r="DAU31" s="214"/>
      <c r="DAV31" s="214"/>
      <c r="DAW31" s="214"/>
      <c r="DAX31" s="214"/>
      <c r="DAY31" s="214"/>
      <c r="DAZ31" s="214"/>
      <c r="DBA31" s="214"/>
      <c r="DBB31" s="214"/>
      <c r="DBC31" s="214"/>
      <c r="DBD31" s="214"/>
      <c r="DBE31" s="214"/>
      <c r="DBF31" s="214"/>
      <c r="DBG31" s="214"/>
      <c r="DBH31" s="214"/>
      <c r="DBI31" s="214"/>
      <c r="DBJ31" s="214"/>
      <c r="DBK31" s="214"/>
      <c r="DBL31" s="214"/>
      <c r="DBM31" s="214"/>
      <c r="DBN31" s="214"/>
      <c r="DBO31" s="214"/>
      <c r="DBP31" s="214"/>
      <c r="DBQ31" s="214"/>
      <c r="DBR31" s="214"/>
      <c r="DBS31" s="214"/>
      <c r="DBT31" s="214"/>
      <c r="DBU31" s="214"/>
      <c r="DBV31" s="214"/>
      <c r="DBW31" s="214"/>
      <c r="DBX31" s="214"/>
      <c r="DBY31" s="214"/>
      <c r="DBZ31" s="214"/>
      <c r="DCA31" s="214"/>
      <c r="DCB31" s="214"/>
      <c r="DCC31" s="214"/>
      <c r="DCD31" s="214"/>
      <c r="DCE31" s="214"/>
      <c r="DCF31" s="214"/>
      <c r="DCG31" s="214"/>
      <c r="DCH31" s="214"/>
      <c r="DCI31" s="214"/>
      <c r="DCJ31" s="214"/>
      <c r="DCK31" s="214"/>
      <c r="DCL31" s="214"/>
      <c r="DCM31" s="214"/>
      <c r="DCN31" s="214"/>
      <c r="DCO31" s="214"/>
      <c r="DCP31" s="214"/>
      <c r="DCQ31" s="214"/>
      <c r="DCR31" s="214"/>
      <c r="DCS31" s="214"/>
      <c r="DCT31" s="214"/>
      <c r="DCU31" s="214"/>
      <c r="DCV31" s="214"/>
      <c r="DCW31" s="214"/>
      <c r="DCX31" s="214"/>
      <c r="DCY31" s="214"/>
      <c r="DCZ31" s="214"/>
      <c r="DDA31" s="214"/>
      <c r="DDB31" s="214"/>
      <c r="DDC31" s="214"/>
      <c r="DDD31" s="214"/>
      <c r="DDE31" s="214"/>
      <c r="DDF31" s="214"/>
      <c r="DDG31" s="214"/>
      <c r="DDH31" s="214"/>
      <c r="DDI31" s="214"/>
      <c r="DDJ31" s="214"/>
      <c r="DDK31" s="214"/>
      <c r="DDL31" s="214"/>
      <c r="DDM31" s="214"/>
      <c r="DDN31" s="214"/>
      <c r="DDO31" s="214"/>
      <c r="DDP31" s="214"/>
      <c r="DDQ31" s="214"/>
      <c r="DDR31" s="214"/>
      <c r="DDS31" s="214"/>
      <c r="DDT31" s="214"/>
      <c r="DDU31" s="214"/>
      <c r="DDV31" s="214"/>
      <c r="DDW31" s="214"/>
      <c r="DDX31" s="214"/>
      <c r="DDY31" s="214"/>
      <c r="DDZ31" s="214"/>
      <c r="DEA31" s="214"/>
      <c r="DEB31" s="214"/>
      <c r="DEC31" s="214"/>
      <c r="DED31" s="214"/>
      <c r="DEE31" s="214"/>
      <c r="DEF31" s="214"/>
      <c r="DEG31" s="214"/>
      <c r="DEH31" s="214"/>
      <c r="DEI31" s="214"/>
      <c r="DEJ31" s="214"/>
      <c r="DEK31" s="214"/>
      <c r="DEL31" s="214"/>
      <c r="DEM31" s="214"/>
      <c r="DEN31" s="214"/>
      <c r="DEO31" s="214"/>
      <c r="DEP31" s="214"/>
      <c r="DEQ31" s="214"/>
      <c r="DER31" s="214"/>
      <c r="DES31" s="214"/>
      <c r="DET31" s="214"/>
      <c r="DEU31" s="214"/>
      <c r="DEV31" s="214"/>
      <c r="DEW31" s="214"/>
      <c r="DEX31" s="214"/>
      <c r="DEY31" s="214"/>
      <c r="DEZ31" s="214"/>
      <c r="DFA31" s="214"/>
      <c r="DFB31" s="214"/>
      <c r="DFC31" s="214"/>
      <c r="DFD31" s="214"/>
      <c r="DFE31" s="214"/>
      <c r="DFF31" s="214"/>
      <c r="DFG31" s="214"/>
      <c r="DFH31" s="214"/>
      <c r="DFI31" s="214"/>
      <c r="DFJ31" s="214"/>
      <c r="DFK31" s="214"/>
      <c r="DFL31" s="214"/>
      <c r="DFM31" s="214"/>
      <c r="DFN31" s="214"/>
      <c r="DFO31" s="214"/>
      <c r="DFP31" s="214"/>
      <c r="DFQ31" s="214"/>
      <c r="DFR31" s="214"/>
      <c r="DFS31" s="214"/>
      <c r="DFT31" s="214"/>
      <c r="DFU31" s="214"/>
      <c r="DFV31" s="214"/>
      <c r="DFW31" s="214"/>
      <c r="DFX31" s="214"/>
      <c r="DFY31" s="214"/>
      <c r="DFZ31" s="214"/>
      <c r="DGA31" s="214"/>
      <c r="DGB31" s="214"/>
      <c r="DGC31" s="214"/>
      <c r="DGD31" s="214"/>
      <c r="DGE31" s="214"/>
      <c r="DGF31" s="214"/>
      <c r="DGG31" s="214"/>
      <c r="DGH31" s="214"/>
      <c r="DGI31" s="214"/>
      <c r="DGJ31" s="214"/>
      <c r="DGK31" s="214"/>
      <c r="DGL31" s="214"/>
      <c r="DGM31" s="214"/>
      <c r="DGN31" s="214"/>
      <c r="DGO31" s="214"/>
      <c r="DGP31" s="214"/>
      <c r="DGQ31" s="214"/>
      <c r="DGR31" s="214"/>
      <c r="DGS31" s="214"/>
      <c r="DGT31" s="214"/>
      <c r="DGU31" s="214"/>
      <c r="DGV31" s="214"/>
      <c r="DGW31" s="214"/>
      <c r="DGX31" s="214"/>
      <c r="DGY31" s="214"/>
      <c r="DGZ31" s="214"/>
      <c r="DHA31" s="214"/>
      <c r="DHB31" s="214"/>
      <c r="DHC31" s="214"/>
      <c r="DHD31" s="214"/>
      <c r="DHE31" s="214"/>
      <c r="DHF31" s="214"/>
      <c r="DHG31" s="214"/>
      <c r="DHH31" s="214"/>
      <c r="DHI31" s="214"/>
      <c r="DHJ31" s="214"/>
      <c r="DHK31" s="214"/>
      <c r="DHL31" s="214"/>
      <c r="DHM31" s="214"/>
      <c r="DHN31" s="214"/>
      <c r="DHO31" s="214"/>
      <c r="DHP31" s="214"/>
      <c r="DHQ31" s="214"/>
      <c r="DHR31" s="214"/>
      <c r="DHS31" s="214"/>
      <c r="DHT31" s="214"/>
      <c r="DHU31" s="214"/>
      <c r="DHV31" s="214"/>
      <c r="DHW31" s="214"/>
      <c r="DHX31" s="214"/>
      <c r="DHY31" s="214"/>
      <c r="DHZ31" s="214"/>
      <c r="DIA31" s="214"/>
      <c r="DIB31" s="214"/>
      <c r="DIC31" s="214"/>
      <c r="DID31" s="214"/>
      <c r="DIE31" s="214"/>
      <c r="DIF31" s="214"/>
      <c r="DIG31" s="214"/>
      <c r="DIH31" s="214"/>
      <c r="DII31" s="214"/>
      <c r="DIJ31" s="214"/>
      <c r="DIK31" s="214"/>
      <c r="DIL31" s="214"/>
      <c r="DIM31" s="214"/>
      <c r="DIN31" s="214"/>
      <c r="DIO31" s="214"/>
      <c r="DIP31" s="214"/>
      <c r="DIQ31" s="214"/>
      <c r="DIR31" s="214"/>
      <c r="DIS31" s="214"/>
      <c r="DIT31" s="214"/>
      <c r="DIU31" s="214"/>
      <c r="DIV31" s="214"/>
      <c r="DIW31" s="214"/>
      <c r="DIX31" s="214"/>
      <c r="DIY31" s="214"/>
      <c r="DIZ31" s="214"/>
      <c r="DJA31" s="214"/>
      <c r="DJB31" s="214"/>
      <c r="DJC31" s="214"/>
      <c r="DJD31" s="214"/>
      <c r="DJE31" s="214"/>
      <c r="DJF31" s="214"/>
      <c r="DJG31" s="214"/>
      <c r="DJH31" s="214"/>
      <c r="DJI31" s="214"/>
      <c r="DJJ31" s="214"/>
      <c r="DJK31" s="214"/>
      <c r="DJL31" s="214"/>
      <c r="DJM31" s="214"/>
      <c r="DJN31" s="214"/>
      <c r="DJO31" s="214"/>
      <c r="DJP31" s="214"/>
      <c r="DJQ31" s="214"/>
      <c r="DJR31" s="214"/>
      <c r="DJS31" s="214"/>
      <c r="DJT31" s="214"/>
      <c r="DJU31" s="214"/>
      <c r="DJV31" s="214"/>
      <c r="DJW31" s="214"/>
      <c r="DJX31" s="214"/>
      <c r="DJY31" s="214"/>
      <c r="DJZ31" s="214"/>
      <c r="DKA31" s="214"/>
      <c r="DKB31" s="214"/>
      <c r="DKC31" s="214"/>
      <c r="DKD31" s="214"/>
      <c r="DKE31" s="214"/>
      <c r="DKF31" s="214"/>
      <c r="DKG31" s="214"/>
      <c r="DKH31" s="214"/>
      <c r="DKI31" s="214"/>
      <c r="DKJ31" s="214"/>
      <c r="DKK31" s="214"/>
      <c r="DKL31" s="214"/>
      <c r="DKM31" s="214"/>
      <c r="DKN31" s="214"/>
      <c r="DKO31" s="214"/>
      <c r="DKP31" s="214"/>
      <c r="DKQ31" s="214"/>
      <c r="DKR31" s="214"/>
      <c r="DKS31" s="214"/>
      <c r="DKT31" s="214"/>
      <c r="DKU31" s="214"/>
      <c r="DKV31" s="214"/>
      <c r="DKW31" s="214"/>
      <c r="DKX31" s="214"/>
      <c r="DKY31" s="214"/>
      <c r="DKZ31" s="214"/>
      <c r="DLA31" s="214"/>
      <c r="DLB31" s="214"/>
      <c r="DLC31" s="214"/>
      <c r="DLD31" s="214"/>
      <c r="DLE31" s="214"/>
      <c r="DLF31" s="214"/>
      <c r="DLG31" s="214"/>
      <c r="DLH31" s="214"/>
      <c r="DLI31" s="214"/>
      <c r="DLJ31" s="214"/>
      <c r="DLK31" s="214"/>
      <c r="DLL31" s="214"/>
      <c r="DLM31" s="214"/>
      <c r="DLN31" s="214"/>
      <c r="DLO31" s="214"/>
      <c r="DLP31" s="214"/>
      <c r="DLQ31" s="214"/>
      <c r="DLR31" s="214"/>
      <c r="DLS31" s="214"/>
      <c r="DLT31" s="214"/>
      <c r="DLU31" s="214"/>
      <c r="DLV31" s="214"/>
      <c r="DLW31" s="214"/>
      <c r="DLX31" s="214"/>
      <c r="DLY31" s="214"/>
      <c r="DLZ31" s="214"/>
      <c r="DMA31" s="214"/>
      <c r="DMB31" s="214"/>
      <c r="DMC31" s="214"/>
      <c r="DMD31" s="214"/>
      <c r="DME31" s="214"/>
      <c r="DMF31" s="214"/>
      <c r="DMG31" s="214"/>
      <c r="DMH31" s="214"/>
      <c r="DMI31" s="214"/>
      <c r="DMJ31" s="214"/>
      <c r="DMK31" s="214"/>
      <c r="DML31" s="214"/>
      <c r="DMM31" s="214"/>
      <c r="DMN31" s="214"/>
      <c r="DMO31" s="214"/>
      <c r="DMP31" s="214"/>
      <c r="DMQ31" s="214"/>
      <c r="DMR31" s="214"/>
      <c r="DMS31" s="214"/>
      <c r="DMT31" s="214"/>
      <c r="DMU31" s="214"/>
      <c r="DMV31" s="214"/>
      <c r="DMW31" s="214"/>
      <c r="DMX31" s="214"/>
      <c r="DMY31" s="214"/>
      <c r="DMZ31" s="214"/>
      <c r="DNA31" s="214"/>
      <c r="DNB31" s="214"/>
      <c r="DNC31" s="214"/>
      <c r="DND31" s="214"/>
      <c r="DNE31" s="214"/>
      <c r="DNF31" s="214"/>
      <c r="DNG31" s="214"/>
      <c r="DNH31" s="214"/>
      <c r="DNI31" s="214"/>
      <c r="DNJ31" s="214"/>
      <c r="DNK31" s="214"/>
      <c r="DNL31" s="214"/>
      <c r="DNM31" s="214"/>
      <c r="DNN31" s="214"/>
      <c r="DNO31" s="214"/>
      <c r="DNP31" s="214"/>
      <c r="DNQ31" s="214"/>
      <c r="DNR31" s="214"/>
      <c r="DNS31" s="214"/>
      <c r="DNT31" s="214"/>
      <c r="DNU31" s="214"/>
      <c r="DNV31" s="214"/>
      <c r="DNW31" s="214"/>
      <c r="DNX31" s="214"/>
      <c r="DNY31" s="214"/>
      <c r="DNZ31" s="214"/>
      <c r="DOA31" s="214"/>
      <c r="DOB31" s="214"/>
      <c r="DOC31" s="214"/>
      <c r="DOD31" s="214"/>
      <c r="DOE31" s="214"/>
      <c r="DOF31" s="214"/>
      <c r="DOG31" s="214"/>
      <c r="DOH31" s="214"/>
      <c r="DOI31" s="214"/>
      <c r="DOJ31" s="214"/>
      <c r="DOK31" s="214"/>
      <c r="DOL31" s="214"/>
      <c r="DOM31" s="214"/>
      <c r="DON31" s="214"/>
      <c r="DOO31" s="214"/>
      <c r="DOP31" s="214"/>
      <c r="DOQ31" s="214"/>
      <c r="DOR31" s="214"/>
      <c r="DOS31" s="214"/>
      <c r="DOT31" s="214"/>
      <c r="DOU31" s="214"/>
      <c r="DOV31" s="214"/>
      <c r="DOW31" s="214"/>
      <c r="DOX31" s="214"/>
      <c r="DOY31" s="214"/>
      <c r="DOZ31" s="214"/>
      <c r="DPA31" s="214"/>
      <c r="DPB31" s="214"/>
      <c r="DPC31" s="214"/>
      <c r="DPD31" s="214"/>
      <c r="DPE31" s="214"/>
      <c r="DPF31" s="214"/>
      <c r="DPG31" s="214"/>
      <c r="DPH31" s="214"/>
      <c r="DPI31" s="214"/>
      <c r="DPJ31" s="214"/>
      <c r="DPK31" s="214"/>
      <c r="DPL31" s="214"/>
      <c r="DPM31" s="214"/>
      <c r="DPN31" s="214"/>
      <c r="DPO31" s="214"/>
      <c r="DPP31" s="214"/>
      <c r="DPQ31" s="214"/>
      <c r="DPR31" s="214"/>
      <c r="DPS31" s="214"/>
      <c r="DPT31" s="214"/>
      <c r="DPU31" s="214"/>
      <c r="DPV31" s="214"/>
      <c r="DPW31" s="214"/>
      <c r="DPX31" s="214"/>
      <c r="DPY31" s="214"/>
      <c r="DPZ31" s="214"/>
      <c r="DQA31" s="214"/>
      <c r="DQB31" s="214"/>
      <c r="DQC31" s="214"/>
      <c r="DQD31" s="214"/>
      <c r="DQE31" s="214"/>
      <c r="DQF31" s="214"/>
      <c r="DQG31" s="214"/>
      <c r="DQH31" s="214"/>
      <c r="DQI31" s="214"/>
      <c r="DQJ31" s="214"/>
      <c r="DQK31" s="214"/>
      <c r="DQL31" s="214"/>
      <c r="DQM31" s="214"/>
      <c r="DQN31" s="214"/>
      <c r="DQO31" s="214"/>
      <c r="DQP31" s="214"/>
      <c r="DQQ31" s="214"/>
      <c r="DQR31" s="214"/>
      <c r="DQS31" s="214"/>
      <c r="DQT31" s="214"/>
      <c r="DQU31" s="214"/>
      <c r="DQV31" s="214"/>
      <c r="DQW31" s="214"/>
      <c r="DQX31" s="214"/>
      <c r="DQY31" s="214"/>
      <c r="DQZ31" s="214"/>
      <c r="DRA31" s="214"/>
      <c r="DRB31" s="214"/>
      <c r="DRC31" s="214"/>
      <c r="DRD31" s="214"/>
      <c r="DRE31" s="214"/>
      <c r="DRF31" s="214"/>
      <c r="DRG31" s="214"/>
      <c r="DRH31" s="214"/>
      <c r="DRI31" s="214"/>
      <c r="DRJ31" s="214"/>
      <c r="DRK31" s="214"/>
      <c r="DRL31" s="214"/>
      <c r="DRM31" s="214"/>
      <c r="DRN31" s="214"/>
      <c r="DRO31" s="214"/>
      <c r="DRP31" s="214"/>
      <c r="DRQ31" s="214"/>
      <c r="DRR31" s="214"/>
      <c r="DRS31" s="214"/>
      <c r="DRT31" s="214"/>
      <c r="DRU31" s="214"/>
      <c r="DRV31" s="214"/>
      <c r="DRW31" s="214"/>
      <c r="DRX31" s="214"/>
      <c r="DRY31" s="214"/>
      <c r="DRZ31" s="214"/>
      <c r="DSA31" s="214"/>
      <c r="DSB31" s="214"/>
      <c r="DSC31" s="214"/>
      <c r="DSD31" s="214"/>
      <c r="DSE31" s="214"/>
      <c r="DSF31" s="214"/>
      <c r="DSG31" s="214"/>
      <c r="DSH31" s="214"/>
      <c r="DSI31" s="214"/>
      <c r="DSJ31" s="214"/>
      <c r="DSK31" s="214"/>
      <c r="DSL31" s="214"/>
      <c r="DSM31" s="214"/>
      <c r="DSN31" s="214"/>
      <c r="DSO31" s="214"/>
      <c r="DSP31" s="214"/>
      <c r="DSQ31" s="214"/>
      <c r="DSR31" s="214"/>
      <c r="DSS31" s="214"/>
      <c r="DST31" s="214"/>
      <c r="DSU31" s="214"/>
      <c r="DSV31" s="214"/>
      <c r="DSW31" s="214"/>
      <c r="DSX31" s="214"/>
      <c r="DSY31" s="214"/>
      <c r="DSZ31" s="214"/>
      <c r="DTA31" s="214"/>
      <c r="DTB31" s="214"/>
      <c r="DTC31" s="214"/>
      <c r="DTD31" s="214"/>
      <c r="DTE31" s="214"/>
      <c r="DTF31" s="214"/>
      <c r="DTG31" s="214"/>
      <c r="DTH31" s="214"/>
      <c r="DTI31" s="214"/>
      <c r="DTJ31" s="214"/>
      <c r="DTK31" s="214"/>
      <c r="DTL31" s="214"/>
      <c r="DTM31" s="214"/>
      <c r="DTN31" s="214"/>
      <c r="DTO31" s="214"/>
      <c r="DTP31" s="214"/>
      <c r="DTQ31" s="214"/>
      <c r="DTR31" s="214"/>
      <c r="DTS31" s="214"/>
      <c r="DTT31" s="214"/>
      <c r="DTU31" s="214"/>
      <c r="DTV31" s="214"/>
      <c r="DTW31" s="214"/>
      <c r="DTX31" s="214"/>
      <c r="DTY31" s="214"/>
      <c r="DTZ31" s="214"/>
      <c r="DUA31" s="214"/>
      <c r="DUB31" s="214"/>
      <c r="DUC31" s="214"/>
      <c r="DUD31" s="214"/>
      <c r="DUE31" s="214"/>
      <c r="DUF31" s="214"/>
      <c r="DUG31" s="214"/>
      <c r="DUH31" s="214"/>
      <c r="DUI31" s="214"/>
      <c r="DUJ31" s="214"/>
      <c r="DUK31" s="214"/>
      <c r="DUL31" s="214"/>
      <c r="DUM31" s="214"/>
      <c r="DUN31" s="214"/>
      <c r="DUO31" s="214"/>
      <c r="DUP31" s="214"/>
      <c r="DUQ31" s="214"/>
      <c r="DUR31" s="214"/>
      <c r="DUS31" s="214"/>
      <c r="DUT31" s="214"/>
      <c r="DUU31" s="214"/>
      <c r="DUV31" s="214"/>
      <c r="DUW31" s="214"/>
      <c r="DUX31" s="214"/>
      <c r="DUY31" s="214"/>
      <c r="DUZ31" s="214"/>
      <c r="DVA31" s="214"/>
      <c r="DVB31" s="214"/>
      <c r="DVC31" s="214"/>
      <c r="DVD31" s="214"/>
      <c r="DVE31" s="214"/>
      <c r="DVF31" s="214"/>
      <c r="DVG31" s="214"/>
      <c r="DVH31" s="214"/>
      <c r="DVI31" s="214"/>
      <c r="DVJ31" s="214"/>
      <c r="DVK31" s="214"/>
      <c r="DVL31" s="214"/>
      <c r="DVM31" s="214"/>
      <c r="DVN31" s="214"/>
      <c r="DVO31" s="214"/>
      <c r="DVP31" s="214"/>
      <c r="DVQ31" s="214"/>
      <c r="DVR31" s="214"/>
      <c r="DVS31" s="214"/>
      <c r="DVT31" s="214"/>
      <c r="DVU31" s="214"/>
      <c r="DVV31" s="214"/>
      <c r="DVW31" s="214"/>
      <c r="DVX31" s="214"/>
      <c r="DVY31" s="214"/>
      <c r="DVZ31" s="214"/>
      <c r="DWA31" s="214"/>
      <c r="DWB31" s="214"/>
      <c r="DWC31" s="214"/>
      <c r="DWD31" s="214"/>
      <c r="DWE31" s="214"/>
      <c r="DWF31" s="214"/>
      <c r="DWG31" s="214"/>
      <c r="DWH31" s="214"/>
      <c r="DWI31" s="214"/>
      <c r="DWJ31" s="214"/>
      <c r="DWK31" s="214"/>
      <c r="DWL31" s="214"/>
      <c r="DWM31" s="214"/>
      <c r="DWN31" s="214"/>
      <c r="DWO31" s="214"/>
      <c r="DWP31" s="214"/>
      <c r="DWQ31" s="214"/>
      <c r="DWR31" s="214"/>
      <c r="DWS31" s="214"/>
      <c r="DWT31" s="214"/>
      <c r="DWU31" s="214"/>
      <c r="DWV31" s="214"/>
      <c r="DWW31" s="214"/>
      <c r="DWX31" s="214"/>
      <c r="DWY31" s="214"/>
      <c r="DWZ31" s="214"/>
      <c r="DXA31" s="214"/>
      <c r="DXB31" s="214"/>
      <c r="DXC31" s="214"/>
      <c r="DXD31" s="214"/>
      <c r="DXE31" s="214"/>
      <c r="DXF31" s="214"/>
      <c r="DXG31" s="214"/>
      <c r="DXH31" s="214"/>
      <c r="DXI31" s="214"/>
      <c r="DXJ31" s="214"/>
      <c r="DXK31" s="214"/>
      <c r="DXL31" s="214"/>
      <c r="DXM31" s="214"/>
      <c r="DXN31" s="214"/>
      <c r="DXO31" s="214"/>
      <c r="DXP31" s="214"/>
      <c r="DXQ31" s="214"/>
      <c r="DXR31" s="214"/>
      <c r="DXS31" s="214"/>
      <c r="DXT31" s="214"/>
      <c r="DXU31" s="214"/>
      <c r="DXV31" s="214"/>
      <c r="DXW31" s="214"/>
      <c r="DXX31" s="214"/>
      <c r="DXY31" s="214"/>
      <c r="DXZ31" s="214"/>
      <c r="DYA31" s="214"/>
      <c r="DYB31" s="214"/>
      <c r="DYC31" s="214"/>
      <c r="DYD31" s="214"/>
      <c r="DYE31" s="214"/>
      <c r="DYF31" s="214"/>
      <c r="DYG31" s="214"/>
      <c r="DYH31" s="214"/>
      <c r="DYI31" s="214"/>
      <c r="DYJ31" s="214"/>
      <c r="DYK31" s="214"/>
      <c r="DYL31" s="214"/>
      <c r="DYM31" s="214"/>
      <c r="DYN31" s="214"/>
      <c r="DYO31" s="214"/>
      <c r="DYP31" s="214"/>
      <c r="DYQ31" s="214"/>
      <c r="DYR31" s="214"/>
      <c r="DYS31" s="214"/>
      <c r="DYT31" s="214"/>
      <c r="DYU31" s="214"/>
      <c r="DYV31" s="214"/>
      <c r="DYW31" s="214"/>
      <c r="DYX31" s="214"/>
      <c r="DYY31" s="214"/>
      <c r="DYZ31" s="214"/>
      <c r="DZA31" s="214"/>
      <c r="DZB31" s="214"/>
      <c r="DZC31" s="214"/>
      <c r="DZD31" s="214"/>
      <c r="DZE31" s="214"/>
      <c r="DZF31" s="214"/>
      <c r="DZG31" s="214"/>
      <c r="DZH31" s="214"/>
      <c r="DZI31" s="214"/>
      <c r="DZJ31" s="214"/>
      <c r="DZK31" s="214"/>
      <c r="DZL31" s="214"/>
      <c r="DZM31" s="214"/>
      <c r="DZN31" s="214"/>
      <c r="DZO31" s="214"/>
      <c r="DZP31" s="214"/>
      <c r="DZQ31" s="214"/>
      <c r="DZR31" s="214"/>
      <c r="DZS31" s="214"/>
      <c r="DZT31" s="214"/>
      <c r="DZU31" s="214"/>
      <c r="DZV31" s="214"/>
      <c r="DZW31" s="214"/>
      <c r="DZX31" s="214"/>
      <c r="DZY31" s="214"/>
      <c r="DZZ31" s="214"/>
      <c r="EAA31" s="214"/>
      <c r="EAB31" s="214"/>
      <c r="EAC31" s="214"/>
      <c r="EAD31" s="214"/>
      <c r="EAE31" s="214"/>
      <c r="EAF31" s="214"/>
      <c r="EAG31" s="214"/>
      <c r="EAH31" s="214"/>
      <c r="EAI31" s="214"/>
      <c r="EAJ31" s="214"/>
      <c r="EAK31" s="214"/>
      <c r="EAL31" s="214"/>
      <c r="EAM31" s="214"/>
      <c r="EAN31" s="214"/>
      <c r="EAO31" s="214"/>
      <c r="EAP31" s="214"/>
      <c r="EAQ31" s="214"/>
      <c r="EAR31" s="214"/>
      <c r="EAS31" s="214"/>
      <c r="EAT31" s="214"/>
      <c r="EAU31" s="214"/>
      <c r="EAV31" s="214"/>
      <c r="EAW31" s="214"/>
      <c r="EAX31" s="214"/>
      <c r="EAY31" s="214"/>
      <c r="EAZ31" s="214"/>
      <c r="EBA31" s="214"/>
      <c r="EBB31" s="214"/>
      <c r="EBC31" s="214"/>
      <c r="EBD31" s="214"/>
      <c r="EBE31" s="214"/>
      <c r="EBF31" s="214"/>
      <c r="EBG31" s="214"/>
      <c r="EBH31" s="214"/>
      <c r="EBI31" s="214"/>
      <c r="EBJ31" s="214"/>
      <c r="EBK31" s="214"/>
      <c r="EBL31" s="214"/>
      <c r="EBM31" s="214"/>
      <c r="EBN31" s="214"/>
      <c r="EBO31" s="214"/>
      <c r="EBP31" s="214"/>
      <c r="EBQ31" s="214"/>
      <c r="EBR31" s="214"/>
      <c r="EBS31" s="214"/>
      <c r="EBT31" s="214"/>
      <c r="EBU31" s="214"/>
      <c r="EBV31" s="214"/>
      <c r="EBW31" s="214"/>
      <c r="EBX31" s="214"/>
      <c r="EBY31" s="214"/>
      <c r="EBZ31" s="214"/>
      <c r="ECA31" s="214"/>
      <c r="ECB31" s="214"/>
      <c r="ECC31" s="214"/>
      <c r="ECD31" s="214"/>
      <c r="ECE31" s="214"/>
      <c r="ECF31" s="214"/>
      <c r="ECG31" s="214"/>
      <c r="ECH31" s="214"/>
      <c r="ECI31" s="214"/>
      <c r="ECJ31" s="214"/>
      <c r="ECK31" s="214"/>
      <c r="ECL31" s="214"/>
      <c r="ECM31" s="214"/>
      <c r="ECN31" s="214"/>
      <c r="ECO31" s="214"/>
      <c r="ECP31" s="214"/>
      <c r="ECQ31" s="214"/>
      <c r="ECR31" s="214"/>
      <c r="ECS31" s="214"/>
      <c r="ECT31" s="214"/>
      <c r="ECU31" s="214"/>
      <c r="ECV31" s="214"/>
      <c r="ECW31" s="214"/>
      <c r="ECX31" s="214"/>
      <c r="ECY31" s="214"/>
      <c r="ECZ31" s="214"/>
      <c r="EDA31" s="214"/>
      <c r="EDB31" s="214"/>
      <c r="EDC31" s="214"/>
      <c r="EDD31" s="214"/>
      <c r="EDE31" s="214"/>
      <c r="EDF31" s="214"/>
      <c r="EDG31" s="214"/>
      <c r="EDH31" s="214"/>
      <c r="EDI31" s="214"/>
      <c r="EDJ31" s="214"/>
      <c r="EDK31" s="214"/>
      <c r="EDL31" s="214"/>
      <c r="EDM31" s="214"/>
      <c r="EDN31" s="214"/>
      <c r="EDO31" s="214"/>
      <c r="EDP31" s="214"/>
      <c r="EDQ31" s="214"/>
      <c r="EDR31" s="214"/>
      <c r="EDS31" s="214"/>
      <c r="EDT31" s="214"/>
      <c r="EDU31" s="214"/>
      <c r="EDV31" s="214"/>
      <c r="EDW31" s="214"/>
      <c r="EDX31" s="214"/>
      <c r="EDY31" s="214"/>
      <c r="EDZ31" s="214"/>
      <c r="EEA31" s="214"/>
      <c r="EEB31" s="214"/>
      <c r="EEC31" s="214"/>
      <c r="EED31" s="214"/>
      <c r="EEE31" s="214"/>
      <c r="EEF31" s="214"/>
      <c r="EEG31" s="214"/>
      <c r="EEH31" s="214"/>
      <c r="EEI31" s="214"/>
      <c r="EEJ31" s="214"/>
      <c r="EEK31" s="214"/>
      <c r="EEL31" s="214"/>
      <c r="EEM31" s="214"/>
      <c r="EEN31" s="214"/>
      <c r="EEO31" s="214"/>
      <c r="EEP31" s="214"/>
      <c r="EEQ31" s="214"/>
      <c r="EER31" s="214"/>
      <c r="EES31" s="214"/>
      <c r="EET31" s="214"/>
      <c r="EEU31" s="214"/>
      <c r="EEV31" s="214"/>
      <c r="EEW31" s="214"/>
      <c r="EEX31" s="214"/>
      <c r="EEY31" s="214"/>
      <c r="EEZ31" s="214"/>
      <c r="EFA31" s="214"/>
      <c r="EFB31" s="214"/>
      <c r="EFC31" s="214"/>
      <c r="EFD31" s="214"/>
      <c r="EFE31" s="214"/>
      <c r="EFF31" s="214"/>
      <c r="EFG31" s="214"/>
      <c r="EFH31" s="214"/>
      <c r="EFI31" s="214"/>
      <c r="EFJ31" s="214"/>
      <c r="EFK31" s="214"/>
      <c r="EFL31" s="214"/>
      <c r="EFM31" s="214"/>
      <c r="EFN31" s="214"/>
      <c r="EFO31" s="214"/>
      <c r="EFP31" s="214"/>
      <c r="EFQ31" s="214"/>
      <c r="EFR31" s="214"/>
      <c r="EFS31" s="214"/>
      <c r="EFT31" s="214"/>
      <c r="EFU31" s="214"/>
      <c r="EFV31" s="214"/>
      <c r="EFW31" s="214"/>
      <c r="EFX31" s="214"/>
      <c r="EFY31" s="214"/>
      <c r="EFZ31" s="214"/>
      <c r="EGA31" s="214"/>
      <c r="EGB31" s="214"/>
      <c r="EGC31" s="214"/>
      <c r="EGD31" s="214"/>
      <c r="EGE31" s="214"/>
      <c r="EGF31" s="214"/>
      <c r="EGG31" s="214"/>
      <c r="EGH31" s="214"/>
      <c r="EGI31" s="214"/>
      <c r="EGJ31" s="214"/>
      <c r="EGK31" s="214"/>
      <c r="EGL31" s="214"/>
      <c r="EGM31" s="214"/>
      <c r="EGN31" s="214"/>
      <c r="EGO31" s="214"/>
      <c r="EGP31" s="214"/>
      <c r="EGQ31" s="214"/>
      <c r="EGR31" s="214"/>
      <c r="EGS31" s="214"/>
      <c r="EGT31" s="214"/>
      <c r="EGU31" s="214"/>
      <c r="EGV31" s="214"/>
      <c r="EGW31" s="214"/>
      <c r="EGX31" s="214"/>
      <c r="EGY31" s="214"/>
      <c r="EGZ31" s="214"/>
      <c r="EHA31" s="214"/>
      <c r="EHB31" s="214"/>
      <c r="EHC31" s="214"/>
      <c r="EHD31" s="214"/>
      <c r="EHE31" s="214"/>
      <c r="EHF31" s="214"/>
      <c r="EHG31" s="214"/>
      <c r="EHH31" s="214"/>
      <c r="EHI31" s="214"/>
      <c r="EHJ31" s="214"/>
      <c r="EHK31" s="214"/>
      <c r="EHL31" s="214"/>
      <c r="EHM31" s="214"/>
      <c r="EHN31" s="214"/>
      <c r="EHO31" s="214"/>
      <c r="EHP31" s="214"/>
      <c r="EHQ31" s="214"/>
      <c r="EHR31" s="214"/>
      <c r="EHS31" s="214"/>
      <c r="EHT31" s="214"/>
      <c r="EHU31" s="214"/>
      <c r="EHV31" s="214"/>
      <c r="EHW31" s="214"/>
      <c r="EHX31" s="214"/>
      <c r="EHY31" s="214"/>
      <c r="EHZ31" s="214"/>
      <c r="EIA31" s="214"/>
      <c r="EIB31" s="214"/>
      <c r="EIC31" s="214"/>
      <c r="EID31" s="214"/>
      <c r="EIE31" s="214"/>
      <c r="EIF31" s="214"/>
      <c r="EIG31" s="214"/>
      <c r="EIH31" s="214"/>
      <c r="EII31" s="214"/>
      <c r="EIJ31" s="214"/>
      <c r="EIK31" s="214"/>
      <c r="EIL31" s="214"/>
      <c r="EIM31" s="214"/>
      <c r="EIN31" s="214"/>
      <c r="EIO31" s="214"/>
      <c r="EIP31" s="214"/>
      <c r="EIQ31" s="214"/>
      <c r="EIR31" s="214"/>
      <c r="EIS31" s="214"/>
      <c r="EIT31" s="214"/>
      <c r="EIU31" s="214"/>
      <c r="EIV31" s="214"/>
      <c r="EIW31" s="214"/>
      <c r="EIX31" s="214"/>
      <c r="EIY31" s="214"/>
      <c r="EIZ31" s="214"/>
      <c r="EJA31" s="214"/>
      <c r="EJB31" s="214"/>
      <c r="EJC31" s="214"/>
      <c r="EJD31" s="214"/>
      <c r="EJE31" s="214"/>
      <c r="EJF31" s="214"/>
      <c r="EJG31" s="214"/>
      <c r="EJH31" s="214"/>
      <c r="EJI31" s="214"/>
      <c r="EJJ31" s="214"/>
      <c r="EJK31" s="214"/>
      <c r="EJL31" s="214"/>
      <c r="EJM31" s="214"/>
      <c r="EJN31" s="214"/>
      <c r="EJO31" s="214"/>
      <c r="EJP31" s="214"/>
      <c r="EJQ31" s="214"/>
      <c r="EJR31" s="214"/>
      <c r="EJS31" s="214"/>
      <c r="EJT31" s="214"/>
      <c r="EJU31" s="214"/>
      <c r="EJV31" s="214"/>
      <c r="EJW31" s="214"/>
      <c r="EJX31" s="214"/>
      <c r="EJY31" s="214"/>
      <c r="EJZ31" s="214"/>
      <c r="EKA31" s="214"/>
      <c r="EKB31" s="214"/>
      <c r="EKC31" s="214"/>
      <c r="EKD31" s="214"/>
      <c r="EKE31" s="214"/>
      <c r="EKF31" s="214"/>
      <c r="EKG31" s="214"/>
      <c r="EKH31" s="214"/>
      <c r="EKI31" s="214"/>
      <c r="EKJ31" s="214"/>
      <c r="EKK31" s="214"/>
      <c r="EKL31" s="214"/>
      <c r="EKM31" s="214"/>
      <c r="EKN31" s="214"/>
      <c r="EKO31" s="214"/>
      <c r="EKP31" s="214"/>
      <c r="EKQ31" s="214"/>
      <c r="EKR31" s="214"/>
      <c r="EKS31" s="214"/>
      <c r="EKT31" s="214"/>
      <c r="EKU31" s="214"/>
      <c r="EKV31" s="214"/>
      <c r="EKW31" s="214"/>
      <c r="EKX31" s="214"/>
      <c r="EKY31" s="214"/>
      <c r="EKZ31" s="214"/>
      <c r="ELA31" s="214"/>
      <c r="ELB31" s="214"/>
      <c r="ELC31" s="214"/>
      <c r="ELD31" s="214"/>
      <c r="ELE31" s="214"/>
      <c r="ELF31" s="214"/>
      <c r="ELG31" s="214"/>
      <c r="ELH31" s="214"/>
      <c r="ELI31" s="214"/>
      <c r="ELJ31" s="214"/>
      <c r="ELK31" s="214"/>
      <c r="ELL31" s="214"/>
      <c r="ELM31" s="214"/>
      <c r="ELN31" s="214"/>
      <c r="ELO31" s="214"/>
      <c r="ELP31" s="214"/>
      <c r="ELQ31" s="214"/>
      <c r="ELR31" s="214"/>
      <c r="ELS31" s="214"/>
      <c r="ELT31" s="214"/>
      <c r="ELU31" s="214"/>
      <c r="ELV31" s="214"/>
      <c r="ELW31" s="214"/>
      <c r="ELX31" s="214"/>
      <c r="ELY31" s="214"/>
      <c r="ELZ31" s="214"/>
      <c r="EMA31" s="214"/>
      <c r="EMB31" s="214"/>
      <c r="EMC31" s="214"/>
      <c r="EMD31" s="214"/>
      <c r="EME31" s="214"/>
      <c r="EMF31" s="214"/>
      <c r="EMG31" s="214"/>
      <c r="EMH31" s="214"/>
      <c r="EMI31" s="214"/>
      <c r="EMJ31" s="214"/>
      <c r="EMK31" s="214"/>
      <c r="EML31" s="214"/>
      <c r="EMM31" s="214"/>
      <c r="EMN31" s="214"/>
      <c r="EMO31" s="214"/>
      <c r="EMP31" s="214"/>
      <c r="EMQ31" s="214"/>
      <c r="EMR31" s="214"/>
      <c r="EMS31" s="214"/>
      <c r="EMT31" s="214"/>
      <c r="EMU31" s="214"/>
      <c r="EMV31" s="214"/>
      <c r="EMW31" s="214"/>
      <c r="EMX31" s="214"/>
      <c r="EMY31" s="214"/>
      <c r="EMZ31" s="214"/>
      <c r="ENA31" s="214"/>
      <c r="ENB31" s="214"/>
      <c r="ENC31" s="214"/>
      <c r="END31" s="214"/>
      <c r="ENE31" s="214"/>
      <c r="ENF31" s="214"/>
      <c r="ENG31" s="214"/>
      <c r="ENH31" s="214"/>
      <c r="ENI31" s="214"/>
      <c r="ENJ31" s="214"/>
      <c r="ENK31" s="214"/>
      <c r="ENL31" s="214"/>
      <c r="ENM31" s="214"/>
      <c r="ENN31" s="214"/>
      <c r="ENO31" s="214"/>
      <c r="ENP31" s="214"/>
      <c r="ENQ31" s="214"/>
      <c r="ENR31" s="214"/>
      <c r="ENS31" s="214"/>
      <c r="ENT31" s="214"/>
      <c r="ENU31" s="214"/>
      <c r="ENV31" s="214"/>
      <c r="ENW31" s="214"/>
      <c r="ENX31" s="214"/>
      <c r="ENY31" s="214"/>
      <c r="ENZ31" s="214"/>
      <c r="EOA31" s="214"/>
      <c r="EOB31" s="214"/>
      <c r="EOC31" s="214"/>
      <c r="EOD31" s="214"/>
      <c r="EOE31" s="214"/>
      <c r="EOF31" s="214"/>
      <c r="EOG31" s="214"/>
      <c r="EOH31" s="214"/>
      <c r="EOI31" s="214"/>
      <c r="EOJ31" s="214"/>
      <c r="EOK31" s="214"/>
      <c r="EOL31" s="214"/>
      <c r="EOM31" s="214"/>
      <c r="EON31" s="214"/>
      <c r="EOO31" s="214"/>
      <c r="EOP31" s="214"/>
      <c r="EOQ31" s="214"/>
      <c r="EOR31" s="214"/>
      <c r="EOS31" s="214"/>
      <c r="EOT31" s="214"/>
      <c r="EOU31" s="214"/>
      <c r="EOV31" s="214"/>
      <c r="EOW31" s="214"/>
      <c r="EOX31" s="214"/>
      <c r="EOY31" s="214"/>
      <c r="EOZ31" s="214"/>
      <c r="EPA31" s="214"/>
      <c r="EPB31" s="214"/>
      <c r="EPC31" s="214"/>
      <c r="EPD31" s="214"/>
      <c r="EPE31" s="214"/>
      <c r="EPF31" s="214"/>
      <c r="EPG31" s="214"/>
      <c r="EPH31" s="214"/>
      <c r="EPI31" s="214"/>
      <c r="EPJ31" s="214"/>
      <c r="EPK31" s="214"/>
      <c r="EPL31" s="214"/>
      <c r="EPM31" s="214"/>
      <c r="EPN31" s="214"/>
      <c r="EPO31" s="214"/>
      <c r="EPP31" s="214"/>
      <c r="EPQ31" s="214"/>
      <c r="EPR31" s="214"/>
      <c r="EPS31" s="214"/>
      <c r="EPT31" s="214"/>
      <c r="EPU31" s="214"/>
      <c r="EPV31" s="214"/>
      <c r="EPW31" s="214"/>
      <c r="EPX31" s="214"/>
      <c r="EPY31" s="214"/>
      <c r="EPZ31" s="214"/>
      <c r="EQA31" s="214"/>
      <c r="EQB31" s="214"/>
      <c r="EQC31" s="214"/>
      <c r="EQD31" s="214"/>
      <c r="EQE31" s="214"/>
      <c r="EQF31" s="214"/>
      <c r="EQG31" s="214"/>
      <c r="EQH31" s="214"/>
      <c r="EQI31" s="214"/>
      <c r="EQJ31" s="214"/>
      <c r="EQK31" s="214"/>
      <c r="EQL31" s="214"/>
      <c r="EQM31" s="214"/>
      <c r="EQN31" s="214"/>
      <c r="EQO31" s="214"/>
      <c r="EQP31" s="214"/>
      <c r="EQQ31" s="214"/>
      <c r="EQR31" s="214"/>
      <c r="EQS31" s="214"/>
      <c r="EQT31" s="214"/>
      <c r="EQU31" s="214"/>
      <c r="EQV31" s="214"/>
      <c r="EQW31" s="214"/>
      <c r="EQX31" s="214"/>
      <c r="EQY31" s="214"/>
      <c r="EQZ31" s="214"/>
      <c r="ERA31" s="214"/>
      <c r="ERB31" s="214"/>
      <c r="ERC31" s="214"/>
      <c r="ERD31" s="214"/>
      <c r="ERE31" s="214"/>
      <c r="ERF31" s="214"/>
      <c r="ERG31" s="214"/>
      <c r="ERH31" s="214"/>
      <c r="ERI31" s="214"/>
      <c r="ERJ31" s="214"/>
      <c r="ERK31" s="214"/>
      <c r="ERL31" s="214"/>
      <c r="ERM31" s="214"/>
      <c r="ERN31" s="214"/>
      <c r="ERO31" s="214"/>
      <c r="ERP31" s="214"/>
      <c r="ERQ31" s="214"/>
      <c r="ERR31" s="214"/>
      <c r="ERS31" s="214"/>
      <c r="ERT31" s="214"/>
      <c r="ERU31" s="214"/>
      <c r="ERV31" s="214"/>
      <c r="ERW31" s="214"/>
      <c r="ERX31" s="214"/>
      <c r="ERY31" s="214"/>
      <c r="ERZ31" s="214"/>
      <c r="ESA31" s="214"/>
      <c r="ESB31" s="214"/>
      <c r="ESC31" s="214"/>
      <c r="ESD31" s="214"/>
      <c r="ESE31" s="214"/>
      <c r="ESF31" s="214"/>
      <c r="ESG31" s="214"/>
      <c r="ESH31" s="214"/>
      <c r="ESI31" s="214"/>
      <c r="ESJ31" s="214"/>
      <c r="ESK31" s="214"/>
      <c r="ESL31" s="214"/>
      <c r="ESM31" s="214"/>
      <c r="ESN31" s="214"/>
      <c r="ESO31" s="214"/>
      <c r="ESP31" s="214"/>
      <c r="ESQ31" s="214"/>
      <c r="ESR31" s="214"/>
      <c r="ESS31" s="214"/>
      <c r="EST31" s="214"/>
      <c r="ESU31" s="214"/>
      <c r="ESV31" s="214"/>
      <c r="ESW31" s="214"/>
      <c r="ESX31" s="214"/>
      <c r="ESY31" s="214"/>
      <c r="ESZ31" s="214"/>
      <c r="ETA31" s="214"/>
      <c r="ETB31" s="214"/>
      <c r="ETC31" s="214"/>
      <c r="ETD31" s="214"/>
      <c r="ETE31" s="214"/>
      <c r="ETF31" s="214"/>
      <c r="ETG31" s="214"/>
      <c r="ETH31" s="214"/>
      <c r="ETI31" s="214"/>
      <c r="ETJ31" s="214"/>
      <c r="ETK31" s="214"/>
      <c r="ETL31" s="214"/>
      <c r="ETM31" s="214"/>
      <c r="ETN31" s="214"/>
      <c r="ETO31" s="214"/>
      <c r="ETP31" s="214"/>
      <c r="ETQ31" s="214"/>
      <c r="ETR31" s="214"/>
      <c r="ETS31" s="214"/>
      <c r="ETT31" s="214"/>
      <c r="ETU31" s="214"/>
      <c r="ETV31" s="214"/>
      <c r="ETW31" s="214"/>
      <c r="ETX31" s="214"/>
      <c r="ETY31" s="214"/>
      <c r="ETZ31" s="214"/>
      <c r="EUA31" s="214"/>
      <c r="EUB31" s="214"/>
      <c r="EUC31" s="214"/>
      <c r="EUD31" s="214"/>
      <c r="EUE31" s="214"/>
      <c r="EUF31" s="214"/>
      <c r="EUG31" s="214"/>
      <c r="EUH31" s="214"/>
      <c r="EUI31" s="214"/>
      <c r="EUJ31" s="214"/>
      <c r="EUK31" s="214"/>
      <c r="EUL31" s="214"/>
      <c r="EUM31" s="214"/>
      <c r="EUN31" s="214"/>
      <c r="EUO31" s="214"/>
      <c r="EUP31" s="214"/>
      <c r="EUQ31" s="214"/>
      <c r="EUR31" s="214"/>
      <c r="EUS31" s="214"/>
      <c r="EUT31" s="214"/>
      <c r="EUU31" s="214"/>
      <c r="EUV31" s="214"/>
      <c r="EUW31" s="214"/>
      <c r="EUX31" s="214"/>
      <c r="EUY31" s="214"/>
      <c r="EUZ31" s="214"/>
      <c r="EVA31" s="214"/>
      <c r="EVB31" s="214"/>
      <c r="EVC31" s="214"/>
      <c r="EVD31" s="214"/>
      <c r="EVE31" s="214"/>
      <c r="EVF31" s="214"/>
      <c r="EVG31" s="214"/>
      <c r="EVH31" s="214"/>
      <c r="EVI31" s="214"/>
      <c r="EVJ31" s="214"/>
      <c r="EVK31" s="214"/>
      <c r="EVL31" s="214"/>
      <c r="EVM31" s="214"/>
      <c r="EVN31" s="214"/>
      <c r="EVO31" s="214"/>
      <c r="EVP31" s="214"/>
      <c r="EVQ31" s="214"/>
      <c r="EVR31" s="214"/>
      <c r="EVS31" s="214"/>
      <c r="EVT31" s="214"/>
      <c r="EVU31" s="214"/>
      <c r="EVV31" s="214"/>
      <c r="EVW31" s="214"/>
      <c r="EVX31" s="214"/>
      <c r="EVY31" s="214"/>
      <c r="EVZ31" s="214"/>
      <c r="EWA31" s="214"/>
      <c r="EWB31" s="214"/>
      <c r="EWC31" s="214"/>
      <c r="EWD31" s="214"/>
      <c r="EWE31" s="214"/>
      <c r="EWF31" s="214"/>
      <c r="EWG31" s="214"/>
      <c r="EWH31" s="214"/>
      <c r="EWI31" s="214"/>
      <c r="EWJ31" s="214"/>
      <c r="EWK31" s="214"/>
      <c r="EWL31" s="214"/>
      <c r="EWM31" s="214"/>
      <c r="EWN31" s="214"/>
      <c r="EWO31" s="214"/>
      <c r="EWP31" s="214"/>
      <c r="EWQ31" s="214"/>
      <c r="EWR31" s="214"/>
      <c r="EWS31" s="214"/>
      <c r="EWT31" s="214"/>
      <c r="EWU31" s="214"/>
      <c r="EWV31" s="214"/>
      <c r="EWW31" s="214"/>
      <c r="EWX31" s="214"/>
      <c r="EWY31" s="214"/>
      <c r="EWZ31" s="214"/>
      <c r="EXA31" s="214"/>
      <c r="EXB31" s="214"/>
      <c r="EXC31" s="214"/>
      <c r="EXD31" s="214"/>
      <c r="EXE31" s="214"/>
      <c r="EXF31" s="214"/>
      <c r="EXG31" s="214"/>
      <c r="EXH31" s="214"/>
      <c r="EXI31" s="214"/>
      <c r="EXJ31" s="214"/>
      <c r="EXK31" s="214"/>
      <c r="EXL31" s="214"/>
      <c r="EXM31" s="214"/>
      <c r="EXN31" s="214"/>
      <c r="EXO31" s="214"/>
      <c r="EXP31" s="214"/>
      <c r="EXQ31" s="214"/>
      <c r="EXR31" s="214"/>
      <c r="EXS31" s="214"/>
      <c r="EXT31" s="214"/>
      <c r="EXU31" s="214"/>
      <c r="EXV31" s="214"/>
      <c r="EXW31" s="214"/>
      <c r="EXX31" s="214"/>
      <c r="EXY31" s="214"/>
      <c r="EXZ31" s="214"/>
      <c r="EYA31" s="214"/>
      <c r="EYB31" s="214"/>
      <c r="EYC31" s="214"/>
      <c r="EYD31" s="214"/>
      <c r="EYE31" s="214"/>
      <c r="EYF31" s="214"/>
      <c r="EYG31" s="214"/>
      <c r="EYH31" s="214"/>
      <c r="EYI31" s="214"/>
      <c r="EYJ31" s="214"/>
      <c r="EYK31" s="214"/>
      <c r="EYL31" s="214"/>
      <c r="EYM31" s="214"/>
      <c r="EYN31" s="214"/>
      <c r="EYO31" s="214"/>
      <c r="EYP31" s="214"/>
      <c r="EYQ31" s="214"/>
      <c r="EYR31" s="214"/>
      <c r="EYS31" s="214"/>
      <c r="EYT31" s="214"/>
      <c r="EYU31" s="214"/>
      <c r="EYV31" s="214"/>
      <c r="EYW31" s="214"/>
      <c r="EYX31" s="214"/>
      <c r="EYY31" s="214"/>
      <c r="EYZ31" s="214"/>
      <c r="EZA31" s="214"/>
      <c r="EZB31" s="214"/>
      <c r="EZC31" s="214"/>
      <c r="EZD31" s="214"/>
      <c r="EZE31" s="214"/>
      <c r="EZF31" s="214"/>
      <c r="EZG31" s="214"/>
      <c r="EZH31" s="214"/>
      <c r="EZI31" s="214"/>
      <c r="EZJ31" s="214"/>
      <c r="EZK31" s="214"/>
      <c r="EZL31" s="214"/>
      <c r="EZM31" s="214"/>
      <c r="EZN31" s="214"/>
      <c r="EZO31" s="214"/>
      <c r="EZP31" s="214"/>
      <c r="EZQ31" s="214"/>
      <c r="EZR31" s="214"/>
      <c r="EZS31" s="214"/>
      <c r="EZT31" s="214"/>
      <c r="EZU31" s="214"/>
      <c r="EZV31" s="214"/>
      <c r="EZW31" s="214"/>
      <c r="EZX31" s="214"/>
      <c r="EZY31" s="214"/>
      <c r="EZZ31" s="214"/>
      <c r="FAA31" s="214"/>
      <c r="FAB31" s="214"/>
      <c r="FAC31" s="214"/>
      <c r="FAD31" s="214"/>
      <c r="FAE31" s="214"/>
      <c r="FAF31" s="214"/>
      <c r="FAG31" s="214"/>
      <c r="FAH31" s="214"/>
      <c r="FAI31" s="214"/>
      <c r="FAJ31" s="214"/>
      <c r="FAK31" s="214"/>
      <c r="FAL31" s="214"/>
      <c r="FAM31" s="214"/>
      <c r="FAN31" s="214"/>
      <c r="FAO31" s="214"/>
      <c r="FAP31" s="214"/>
      <c r="FAQ31" s="214"/>
      <c r="FAR31" s="214"/>
      <c r="FAS31" s="214"/>
      <c r="FAT31" s="214"/>
      <c r="FAU31" s="214"/>
      <c r="FAV31" s="214"/>
      <c r="FAW31" s="214"/>
      <c r="FAX31" s="214"/>
      <c r="FAY31" s="214"/>
      <c r="FAZ31" s="214"/>
      <c r="FBA31" s="214"/>
      <c r="FBB31" s="214"/>
      <c r="FBC31" s="214"/>
      <c r="FBD31" s="214"/>
      <c r="FBE31" s="214"/>
      <c r="FBF31" s="214"/>
      <c r="FBG31" s="214"/>
      <c r="FBH31" s="214"/>
      <c r="FBI31" s="214"/>
      <c r="FBJ31" s="214"/>
      <c r="FBK31" s="214"/>
      <c r="FBL31" s="214"/>
      <c r="FBM31" s="214"/>
      <c r="FBN31" s="214"/>
      <c r="FBO31" s="214"/>
      <c r="FBP31" s="214"/>
      <c r="FBQ31" s="214"/>
      <c r="FBR31" s="214"/>
      <c r="FBS31" s="214"/>
      <c r="FBT31" s="214"/>
      <c r="FBU31" s="214"/>
      <c r="FBV31" s="214"/>
      <c r="FBW31" s="214"/>
      <c r="FBX31" s="214"/>
      <c r="FBY31" s="214"/>
      <c r="FBZ31" s="214"/>
      <c r="FCA31" s="214"/>
      <c r="FCB31" s="214"/>
      <c r="FCC31" s="214"/>
      <c r="FCD31" s="214"/>
      <c r="FCE31" s="214"/>
      <c r="FCF31" s="214"/>
      <c r="FCG31" s="214"/>
      <c r="FCH31" s="214"/>
      <c r="FCI31" s="214"/>
      <c r="FCJ31" s="214"/>
      <c r="FCK31" s="214"/>
      <c r="FCL31" s="214"/>
      <c r="FCM31" s="214"/>
      <c r="FCN31" s="214"/>
      <c r="FCO31" s="214"/>
      <c r="FCP31" s="214"/>
      <c r="FCQ31" s="214"/>
      <c r="FCR31" s="214"/>
      <c r="FCS31" s="214"/>
      <c r="FCT31" s="214"/>
      <c r="FCU31" s="214"/>
      <c r="FCV31" s="214"/>
      <c r="FCW31" s="214"/>
      <c r="FCX31" s="214"/>
      <c r="FCY31" s="214"/>
      <c r="FCZ31" s="214"/>
      <c r="FDA31" s="214"/>
      <c r="FDB31" s="214"/>
      <c r="FDC31" s="214"/>
      <c r="FDD31" s="214"/>
      <c r="FDE31" s="214"/>
      <c r="FDF31" s="214"/>
      <c r="FDG31" s="214"/>
      <c r="FDH31" s="214"/>
      <c r="FDI31" s="214"/>
      <c r="FDJ31" s="214"/>
      <c r="FDK31" s="214"/>
      <c r="FDL31" s="214"/>
      <c r="FDM31" s="214"/>
      <c r="FDN31" s="214"/>
      <c r="FDO31" s="214"/>
      <c r="FDP31" s="214"/>
      <c r="FDQ31" s="214"/>
      <c r="FDR31" s="214"/>
      <c r="FDS31" s="214"/>
      <c r="FDT31" s="214"/>
      <c r="FDU31" s="214"/>
      <c r="FDV31" s="214"/>
      <c r="FDW31" s="214"/>
      <c r="FDX31" s="214"/>
      <c r="FDY31" s="214"/>
      <c r="FDZ31" s="214"/>
      <c r="FEA31" s="214"/>
      <c r="FEB31" s="214"/>
      <c r="FEC31" s="214"/>
      <c r="FED31" s="214"/>
      <c r="FEE31" s="214"/>
      <c r="FEF31" s="214"/>
      <c r="FEG31" s="214"/>
      <c r="FEH31" s="214"/>
      <c r="FEI31" s="214"/>
      <c r="FEJ31" s="214"/>
      <c r="FEK31" s="214"/>
      <c r="FEL31" s="214"/>
      <c r="FEM31" s="214"/>
      <c r="FEN31" s="214"/>
      <c r="FEO31" s="214"/>
      <c r="FEP31" s="214"/>
      <c r="FEQ31" s="214"/>
      <c r="FER31" s="214"/>
      <c r="FES31" s="214"/>
      <c r="FET31" s="214"/>
      <c r="FEU31" s="214"/>
      <c r="FEV31" s="214"/>
      <c r="FEW31" s="214"/>
      <c r="FEX31" s="214"/>
      <c r="FEY31" s="214"/>
      <c r="FEZ31" s="214"/>
      <c r="FFA31" s="214"/>
      <c r="FFB31" s="214"/>
      <c r="FFC31" s="214"/>
      <c r="FFD31" s="214"/>
      <c r="FFE31" s="214"/>
      <c r="FFF31" s="214"/>
      <c r="FFG31" s="214"/>
      <c r="FFH31" s="214"/>
      <c r="FFI31" s="214"/>
      <c r="FFJ31" s="214"/>
      <c r="FFK31" s="214"/>
      <c r="FFL31" s="214"/>
      <c r="FFM31" s="214"/>
      <c r="FFN31" s="214"/>
      <c r="FFO31" s="214"/>
      <c r="FFP31" s="214"/>
      <c r="FFQ31" s="214"/>
      <c r="FFR31" s="214"/>
      <c r="FFS31" s="214"/>
      <c r="FFT31" s="214"/>
      <c r="FFU31" s="214"/>
      <c r="FFV31" s="214"/>
      <c r="FFW31" s="214"/>
      <c r="FFX31" s="214"/>
      <c r="FFY31" s="214"/>
      <c r="FFZ31" s="214"/>
      <c r="FGA31" s="214"/>
      <c r="FGB31" s="214"/>
      <c r="FGC31" s="214"/>
      <c r="FGD31" s="214"/>
      <c r="FGE31" s="214"/>
      <c r="FGF31" s="214"/>
      <c r="FGG31" s="214"/>
      <c r="FGH31" s="214"/>
      <c r="FGI31" s="214"/>
      <c r="FGJ31" s="214"/>
      <c r="FGK31" s="214"/>
      <c r="FGL31" s="214"/>
      <c r="FGM31" s="214"/>
      <c r="FGN31" s="214"/>
      <c r="FGO31" s="214"/>
      <c r="FGP31" s="214"/>
      <c r="FGQ31" s="214"/>
      <c r="FGR31" s="214"/>
      <c r="FGS31" s="214"/>
      <c r="FGT31" s="214"/>
      <c r="FGU31" s="214"/>
      <c r="FGV31" s="214"/>
      <c r="FGW31" s="214"/>
      <c r="FGX31" s="214"/>
      <c r="FGY31" s="214"/>
      <c r="FGZ31" s="214"/>
      <c r="FHA31" s="214"/>
      <c r="FHB31" s="214"/>
      <c r="FHC31" s="214"/>
      <c r="FHD31" s="214"/>
      <c r="FHE31" s="214"/>
      <c r="FHF31" s="214"/>
      <c r="FHG31" s="214"/>
      <c r="FHH31" s="214"/>
      <c r="FHI31" s="214"/>
      <c r="FHJ31" s="214"/>
      <c r="FHK31" s="214"/>
      <c r="FHL31" s="214"/>
      <c r="FHM31" s="214"/>
      <c r="FHN31" s="214"/>
      <c r="FHO31" s="214"/>
      <c r="FHP31" s="214"/>
      <c r="FHQ31" s="214"/>
      <c r="FHR31" s="214"/>
      <c r="FHS31" s="214"/>
      <c r="FHT31" s="214"/>
      <c r="FHU31" s="214"/>
      <c r="FHV31" s="214"/>
      <c r="FHW31" s="214"/>
      <c r="FHX31" s="214"/>
      <c r="FHY31" s="214"/>
      <c r="FHZ31" s="214"/>
      <c r="FIA31" s="214"/>
      <c r="FIB31" s="214"/>
      <c r="FIC31" s="214"/>
      <c r="FID31" s="214"/>
      <c r="FIE31" s="214"/>
      <c r="FIF31" s="214"/>
      <c r="FIG31" s="214"/>
      <c r="FIH31" s="214"/>
      <c r="FII31" s="214"/>
      <c r="FIJ31" s="214"/>
      <c r="FIK31" s="214"/>
      <c r="FIL31" s="214"/>
      <c r="FIM31" s="214"/>
      <c r="FIN31" s="214"/>
      <c r="FIO31" s="214"/>
      <c r="FIP31" s="214"/>
      <c r="FIQ31" s="214"/>
      <c r="FIR31" s="214"/>
      <c r="FIS31" s="214"/>
      <c r="FIT31" s="214"/>
      <c r="FIU31" s="214"/>
      <c r="FIV31" s="214"/>
      <c r="FIW31" s="214"/>
      <c r="FIX31" s="214"/>
      <c r="FIY31" s="214"/>
      <c r="FIZ31" s="214"/>
      <c r="FJA31" s="214"/>
      <c r="FJB31" s="214"/>
      <c r="FJC31" s="214"/>
      <c r="FJD31" s="214"/>
      <c r="FJE31" s="214"/>
      <c r="FJF31" s="214"/>
      <c r="FJG31" s="214"/>
      <c r="FJH31" s="214"/>
      <c r="FJI31" s="214"/>
      <c r="FJJ31" s="214"/>
      <c r="FJK31" s="214"/>
      <c r="FJL31" s="214"/>
      <c r="FJM31" s="214"/>
      <c r="FJN31" s="214"/>
      <c r="FJO31" s="214"/>
      <c r="FJP31" s="214"/>
      <c r="FJQ31" s="214"/>
      <c r="FJR31" s="214"/>
      <c r="FJS31" s="214"/>
      <c r="FJT31" s="214"/>
      <c r="FJU31" s="214"/>
      <c r="FJV31" s="214"/>
      <c r="FJW31" s="214"/>
      <c r="FJX31" s="214"/>
      <c r="FJY31" s="214"/>
      <c r="FJZ31" s="214"/>
      <c r="FKA31" s="214"/>
      <c r="FKB31" s="214"/>
      <c r="FKC31" s="214"/>
      <c r="FKD31" s="214"/>
      <c r="FKE31" s="214"/>
      <c r="FKF31" s="214"/>
      <c r="FKG31" s="214"/>
      <c r="FKH31" s="214"/>
      <c r="FKI31" s="214"/>
      <c r="FKJ31" s="214"/>
      <c r="FKK31" s="214"/>
      <c r="FKL31" s="214"/>
      <c r="FKM31" s="214"/>
      <c r="FKN31" s="214"/>
      <c r="FKO31" s="214"/>
      <c r="FKP31" s="214"/>
      <c r="FKQ31" s="214"/>
      <c r="FKR31" s="214"/>
      <c r="FKS31" s="214"/>
      <c r="FKT31" s="214"/>
      <c r="FKU31" s="214"/>
      <c r="FKV31" s="214"/>
      <c r="FKW31" s="214"/>
      <c r="FKX31" s="214"/>
      <c r="FKY31" s="214"/>
      <c r="FKZ31" s="214"/>
      <c r="FLA31" s="214"/>
      <c r="FLB31" s="214"/>
      <c r="FLC31" s="214"/>
      <c r="FLD31" s="214"/>
      <c r="FLE31" s="214"/>
      <c r="FLF31" s="214"/>
      <c r="FLG31" s="214"/>
      <c r="FLH31" s="214"/>
      <c r="FLI31" s="214"/>
      <c r="FLJ31" s="214"/>
      <c r="FLK31" s="214"/>
      <c r="FLL31" s="214"/>
      <c r="FLM31" s="214"/>
      <c r="FLN31" s="214"/>
      <c r="FLO31" s="214"/>
      <c r="FLP31" s="214"/>
      <c r="FLQ31" s="214"/>
      <c r="FLR31" s="214"/>
      <c r="FLS31" s="214"/>
      <c r="FLT31" s="214"/>
      <c r="FLU31" s="214"/>
      <c r="FLV31" s="214"/>
      <c r="FLW31" s="214"/>
      <c r="FLX31" s="214"/>
      <c r="FLY31" s="214"/>
      <c r="FLZ31" s="214"/>
      <c r="FMA31" s="214"/>
      <c r="FMB31" s="214"/>
      <c r="FMC31" s="214"/>
      <c r="FMD31" s="214"/>
      <c r="FME31" s="214"/>
      <c r="FMF31" s="214"/>
      <c r="FMG31" s="214"/>
      <c r="FMH31" s="214"/>
      <c r="FMI31" s="214"/>
      <c r="FMJ31" s="214"/>
      <c r="FMK31" s="214"/>
      <c r="FML31" s="214"/>
      <c r="FMM31" s="214"/>
      <c r="FMN31" s="214"/>
      <c r="FMO31" s="214"/>
      <c r="FMP31" s="214"/>
      <c r="FMQ31" s="214"/>
      <c r="FMR31" s="214"/>
      <c r="FMS31" s="214"/>
      <c r="FMT31" s="214"/>
      <c r="FMU31" s="214"/>
      <c r="FMV31" s="214"/>
      <c r="FMW31" s="214"/>
      <c r="FMX31" s="214"/>
      <c r="FMY31" s="214"/>
      <c r="FMZ31" s="214"/>
      <c r="FNA31" s="214"/>
      <c r="FNB31" s="214"/>
      <c r="FNC31" s="214"/>
      <c r="FND31" s="214"/>
      <c r="FNE31" s="214"/>
      <c r="FNF31" s="214"/>
      <c r="FNG31" s="214"/>
      <c r="FNH31" s="214"/>
      <c r="FNI31" s="214"/>
      <c r="FNJ31" s="214"/>
      <c r="FNK31" s="214"/>
      <c r="FNL31" s="214"/>
      <c r="FNM31" s="214"/>
      <c r="FNN31" s="214"/>
      <c r="FNO31" s="214"/>
      <c r="FNP31" s="214"/>
      <c r="FNQ31" s="214"/>
      <c r="FNR31" s="214"/>
      <c r="FNS31" s="214"/>
      <c r="FNT31" s="214"/>
      <c r="FNU31" s="214"/>
      <c r="FNV31" s="214"/>
      <c r="FNW31" s="214"/>
      <c r="FNX31" s="214"/>
      <c r="FNY31" s="214"/>
      <c r="FNZ31" s="214"/>
      <c r="FOA31" s="214"/>
      <c r="FOB31" s="214"/>
      <c r="FOC31" s="214"/>
      <c r="FOD31" s="214"/>
      <c r="FOE31" s="214"/>
      <c r="FOF31" s="214"/>
      <c r="FOG31" s="214"/>
      <c r="FOH31" s="214"/>
      <c r="FOI31" s="214"/>
      <c r="FOJ31" s="214"/>
      <c r="FOK31" s="214"/>
      <c r="FOL31" s="214"/>
      <c r="FOM31" s="214"/>
      <c r="FON31" s="214"/>
      <c r="FOO31" s="214"/>
      <c r="FOP31" s="214"/>
      <c r="FOQ31" s="214"/>
      <c r="FOR31" s="214"/>
      <c r="FOS31" s="214"/>
      <c r="FOT31" s="214"/>
      <c r="FOU31" s="214"/>
      <c r="FOV31" s="214"/>
      <c r="FOW31" s="214"/>
      <c r="FOX31" s="214"/>
      <c r="FOY31" s="214"/>
      <c r="FOZ31" s="214"/>
      <c r="FPA31" s="214"/>
      <c r="FPB31" s="214"/>
      <c r="FPC31" s="214"/>
      <c r="FPD31" s="214"/>
      <c r="FPE31" s="214"/>
      <c r="FPF31" s="214"/>
      <c r="FPG31" s="214"/>
      <c r="FPH31" s="214"/>
      <c r="FPI31" s="214"/>
      <c r="FPJ31" s="214"/>
      <c r="FPK31" s="214"/>
      <c r="FPL31" s="214"/>
      <c r="FPM31" s="214"/>
      <c r="FPN31" s="214"/>
      <c r="FPO31" s="214"/>
      <c r="FPP31" s="214"/>
      <c r="FPQ31" s="214"/>
      <c r="FPR31" s="214"/>
      <c r="FPS31" s="214"/>
      <c r="FPT31" s="214"/>
      <c r="FPU31" s="214"/>
      <c r="FPV31" s="214"/>
      <c r="FPW31" s="214"/>
      <c r="FPX31" s="214"/>
      <c r="FPY31" s="214"/>
      <c r="FPZ31" s="214"/>
      <c r="FQA31" s="214"/>
      <c r="FQB31" s="214"/>
      <c r="FQC31" s="214"/>
      <c r="FQD31" s="214"/>
      <c r="FQE31" s="214"/>
      <c r="FQF31" s="214"/>
      <c r="FQG31" s="214"/>
      <c r="FQH31" s="214"/>
      <c r="FQI31" s="214"/>
      <c r="FQJ31" s="214"/>
      <c r="FQK31" s="214"/>
      <c r="FQL31" s="214"/>
      <c r="FQM31" s="214"/>
      <c r="FQN31" s="214"/>
      <c r="FQO31" s="214"/>
      <c r="FQP31" s="214"/>
      <c r="FQQ31" s="214"/>
      <c r="FQR31" s="214"/>
      <c r="FQS31" s="214"/>
      <c r="FQT31" s="214"/>
      <c r="FQU31" s="214"/>
      <c r="FQV31" s="214"/>
      <c r="FQW31" s="214"/>
      <c r="FQX31" s="214"/>
      <c r="FQY31" s="214"/>
      <c r="FQZ31" s="214"/>
      <c r="FRA31" s="214"/>
      <c r="FRB31" s="214"/>
      <c r="FRC31" s="214"/>
      <c r="FRD31" s="214"/>
      <c r="FRE31" s="214"/>
      <c r="FRF31" s="214"/>
      <c r="FRG31" s="214"/>
      <c r="FRH31" s="214"/>
      <c r="FRI31" s="214"/>
      <c r="FRJ31" s="214"/>
      <c r="FRK31" s="214"/>
      <c r="FRL31" s="214"/>
      <c r="FRM31" s="214"/>
      <c r="FRN31" s="214"/>
      <c r="FRO31" s="214"/>
      <c r="FRP31" s="214"/>
      <c r="FRQ31" s="214"/>
      <c r="FRR31" s="214"/>
      <c r="FRS31" s="214"/>
      <c r="FRT31" s="214"/>
      <c r="FRU31" s="214"/>
      <c r="FRV31" s="214"/>
      <c r="FRW31" s="214"/>
      <c r="FRX31" s="214"/>
      <c r="FRY31" s="214"/>
      <c r="FRZ31" s="214"/>
      <c r="FSA31" s="214"/>
      <c r="FSB31" s="214"/>
      <c r="FSC31" s="214"/>
      <c r="FSD31" s="214"/>
      <c r="FSE31" s="214"/>
      <c r="FSF31" s="214"/>
      <c r="FSG31" s="214"/>
      <c r="FSH31" s="214"/>
      <c r="FSI31" s="214"/>
      <c r="FSJ31" s="214"/>
      <c r="FSK31" s="214"/>
      <c r="FSL31" s="214"/>
      <c r="FSM31" s="214"/>
      <c r="FSN31" s="214"/>
      <c r="FSO31" s="214"/>
      <c r="FSP31" s="214"/>
      <c r="FSQ31" s="214"/>
      <c r="FSR31" s="214"/>
      <c r="FSS31" s="214"/>
      <c r="FST31" s="214"/>
      <c r="FSU31" s="214"/>
      <c r="FSV31" s="214"/>
      <c r="FSW31" s="214"/>
      <c r="FSX31" s="214"/>
      <c r="FSY31" s="214"/>
      <c r="FSZ31" s="214"/>
      <c r="FTA31" s="214"/>
      <c r="FTB31" s="214"/>
      <c r="FTC31" s="214"/>
      <c r="FTD31" s="214"/>
      <c r="FTE31" s="214"/>
      <c r="FTF31" s="214"/>
      <c r="FTG31" s="214"/>
      <c r="FTH31" s="214"/>
      <c r="FTI31" s="214"/>
      <c r="FTJ31" s="214"/>
      <c r="FTK31" s="214"/>
      <c r="FTL31" s="214"/>
      <c r="FTM31" s="214"/>
      <c r="FTN31" s="214"/>
      <c r="FTO31" s="214"/>
      <c r="FTP31" s="214"/>
      <c r="FTQ31" s="214"/>
      <c r="FTR31" s="214"/>
      <c r="FTS31" s="214"/>
      <c r="FTT31" s="214"/>
      <c r="FTU31" s="214"/>
      <c r="FTV31" s="214"/>
      <c r="FTW31" s="214"/>
      <c r="FTX31" s="214"/>
      <c r="FTY31" s="214"/>
      <c r="FTZ31" s="214"/>
      <c r="FUA31" s="214"/>
      <c r="FUB31" s="214"/>
      <c r="FUC31" s="214"/>
      <c r="FUD31" s="214"/>
      <c r="FUE31" s="214"/>
      <c r="FUF31" s="214"/>
      <c r="FUG31" s="214"/>
      <c r="FUH31" s="214"/>
      <c r="FUI31" s="214"/>
      <c r="FUJ31" s="214"/>
      <c r="FUK31" s="214"/>
      <c r="FUL31" s="214"/>
      <c r="FUM31" s="214"/>
      <c r="FUN31" s="214"/>
      <c r="FUO31" s="214"/>
      <c r="FUP31" s="214"/>
      <c r="FUQ31" s="214"/>
      <c r="FUR31" s="214"/>
      <c r="FUS31" s="214"/>
      <c r="FUT31" s="214"/>
      <c r="FUU31" s="214"/>
      <c r="FUV31" s="214"/>
      <c r="FUW31" s="214"/>
      <c r="FUX31" s="214"/>
      <c r="FUY31" s="214"/>
      <c r="FUZ31" s="214"/>
      <c r="FVA31" s="214"/>
      <c r="FVB31" s="214"/>
      <c r="FVC31" s="214"/>
      <c r="FVD31" s="214"/>
      <c r="FVE31" s="214"/>
      <c r="FVF31" s="214"/>
      <c r="FVG31" s="214"/>
      <c r="FVH31" s="214"/>
      <c r="FVI31" s="214"/>
      <c r="FVJ31" s="214"/>
      <c r="FVK31" s="214"/>
      <c r="FVL31" s="214"/>
      <c r="FVM31" s="214"/>
      <c r="FVN31" s="214"/>
      <c r="FVO31" s="214"/>
      <c r="FVP31" s="214"/>
      <c r="FVQ31" s="214"/>
      <c r="FVR31" s="214"/>
      <c r="FVS31" s="214"/>
      <c r="FVT31" s="214"/>
      <c r="FVU31" s="214"/>
      <c r="FVV31" s="214"/>
      <c r="FVW31" s="214"/>
      <c r="FVX31" s="214"/>
      <c r="FVY31" s="214"/>
      <c r="FVZ31" s="214"/>
      <c r="FWA31" s="214"/>
      <c r="FWB31" s="214"/>
      <c r="FWC31" s="214"/>
      <c r="FWD31" s="214"/>
      <c r="FWE31" s="214"/>
      <c r="FWF31" s="214"/>
      <c r="FWG31" s="214"/>
      <c r="FWH31" s="214"/>
      <c r="FWI31" s="214"/>
      <c r="FWJ31" s="214"/>
      <c r="FWK31" s="214"/>
      <c r="FWL31" s="214"/>
      <c r="FWM31" s="214"/>
      <c r="FWN31" s="214"/>
      <c r="FWO31" s="214"/>
      <c r="FWP31" s="214"/>
      <c r="FWQ31" s="214"/>
      <c r="FWR31" s="214"/>
      <c r="FWS31" s="214"/>
      <c r="FWT31" s="214"/>
      <c r="FWU31" s="214"/>
      <c r="FWV31" s="214"/>
      <c r="FWW31" s="214"/>
      <c r="FWX31" s="214"/>
      <c r="FWY31" s="214"/>
      <c r="FWZ31" s="214"/>
      <c r="FXA31" s="214"/>
      <c r="FXB31" s="214"/>
      <c r="FXC31" s="214"/>
      <c r="FXD31" s="214"/>
      <c r="FXE31" s="214"/>
      <c r="FXF31" s="214"/>
      <c r="FXG31" s="214"/>
      <c r="FXH31" s="214"/>
      <c r="FXI31" s="214"/>
      <c r="FXJ31" s="214"/>
      <c r="FXK31" s="214"/>
      <c r="FXL31" s="214"/>
      <c r="FXM31" s="214"/>
      <c r="FXN31" s="214"/>
      <c r="FXO31" s="214"/>
      <c r="FXP31" s="214"/>
      <c r="FXQ31" s="214"/>
      <c r="FXR31" s="214"/>
      <c r="FXS31" s="214"/>
      <c r="FXT31" s="214"/>
      <c r="FXU31" s="214"/>
      <c r="FXV31" s="214"/>
      <c r="FXW31" s="214"/>
      <c r="FXX31" s="214"/>
      <c r="FXY31" s="214"/>
      <c r="FXZ31" s="214"/>
      <c r="FYA31" s="214"/>
      <c r="FYB31" s="214"/>
      <c r="FYC31" s="214"/>
      <c r="FYD31" s="214"/>
      <c r="FYE31" s="214"/>
      <c r="FYF31" s="214"/>
      <c r="FYG31" s="214"/>
      <c r="FYH31" s="214"/>
      <c r="FYI31" s="214"/>
      <c r="FYJ31" s="214"/>
      <c r="FYK31" s="214"/>
      <c r="FYL31" s="214"/>
      <c r="FYM31" s="214"/>
      <c r="FYN31" s="214"/>
      <c r="FYO31" s="214"/>
      <c r="FYP31" s="214"/>
      <c r="FYQ31" s="214"/>
      <c r="FYR31" s="214"/>
      <c r="FYS31" s="214"/>
      <c r="FYT31" s="214"/>
      <c r="FYU31" s="214"/>
      <c r="FYV31" s="214"/>
      <c r="FYW31" s="214"/>
      <c r="FYX31" s="214"/>
      <c r="FYY31" s="214"/>
      <c r="FYZ31" s="214"/>
      <c r="FZA31" s="214"/>
      <c r="FZB31" s="214"/>
      <c r="FZC31" s="214"/>
      <c r="FZD31" s="214"/>
      <c r="FZE31" s="214"/>
      <c r="FZF31" s="214"/>
      <c r="FZG31" s="214"/>
      <c r="FZH31" s="214"/>
      <c r="FZI31" s="214"/>
      <c r="FZJ31" s="214"/>
      <c r="FZK31" s="214"/>
      <c r="FZL31" s="214"/>
      <c r="FZM31" s="214"/>
      <c r="FZN31" s="214"/>
      <c r="FZO31" s="214"/>
      <c r="FZP31" s="214"/>
      <c r="FZQ31" s="214"/>
      <c r="FZR31" s="214"/>
      <c r="FZS31" s="214"/>
      <c r="FZT31" s="214"/>
      <c r="FZU31" s="214"/>
      <c r="FZV31" s="214"/>
      <c r="FZW31" s="214"/>
      <c r="FZX31" s="214"/>
      <c r="FZY31" s="214"/>
      <c r="FZZ31" s="214"/>
      <c r="GAA31" s="214"/>
      <c r="GAB31" s="214"/>
      <c r="GAC31" s="214"/>
      <c r="GAD31" s="214"/>
      <c r="GAE31" s="214"/>
      <c r="GAF31" s="214"/>
      <c r="GAG31" s="214"/>
      <c r="GAH31" s="214"/>
      <c r="GAI31" s="214"/>
      <c r="GAJ31" s="214"/>
      <c r="GAK31" s="214"/>
      <c r="GAL31" s="214"/>
      <c r="GAM31" s="214"/>
      <c r="GAN31" s="214"/>
      <c r="GAO31" s="214"/>
      <c r="GAP31" s="214"/>
      <c r="GAQ31" s="214"/>
      <c r="GAR31" s="214"/>
      <c r="GAS31" s="214"/>
      <c r="GAT31" s="214"/>
      <c r="GAU31" s="214"/>
      <c r="GAV31" s="214"/>
      <c r="GAW31" s="214"/>
      <c r="GAX31" s="214"/>
      <c r="GAY31" s="214"/>
      <c r="GAZ31" s="214"/>
      <c r="GBA31" s="214"/>
      <c r="GBB31" s="214"/>
      <c r="GBC31" s="214"/>
      <c r="GBD31" s="214"/>
      <c r="GBE31" s="214"/>
      <c r="GBF31" s="214"/>
      <c r="GBG31" s="214"/>
      <c r="GBH31" s="214"/>
      <c r="GBI31" s="214"/>
      <c r="GBJ31" s="214"/>
      <c r="GBK31" s="214"/>
      <c r="GBL31" s="214"/>
      <c r="GBM31" s="214"/>
      <c r="GBN31" s="214"/>
      <c r="GBO31" s="214"/>
      <c r="GBP31" s="214"/>
      <c r="GBQ31" s="214"/>
      <c r="GBR31" s="214"/>
      <c r="GBS31" s="214"/>
      <c r="GBT31" s="214"/>
      <c r="GBU31" s="214"/>
      <c r="GBV31" s="214"/>
      <c r="GBW31" s="214"/>
      <c r="GBX31" s="214"/>
      <c r="GBY31" s="214"/>
      <c r="GBZ31" s="214"/>
      <c r="GCA31" s="214"/>
      <c r="GCB31" s="214"/>
      <c r="GCC31" s="214"/>
      <c r="GCD31" s="214"/>
      <c r="GCE31" s="214"/>
      <c r="GCF31" s="214"/>
      <c r="GCG31" s="214"/>
      <c r="GCH31" s="214"/>
      <c r="GCI31" s="214"/>
      <c r="GCJ31" s="214"/>
      <c r="GCK31" s="214"/>
      <c r="GCL31" s="214"/>
      <c r="GCM31" s="214"/>
      <c r="GCN31" s="214"/>
      <c r="GCO31" s="214"/>
      <c r="GCP31" s="214"/>
      <c r="GCQ31" s="214"/>
      <c r="GCR31" s="214"/>
      <c r="GCS31" s="214"/>
      <c r="GCT31" s="214"/>
      <c r="GCU31" s="214"/>
      <c r="GCV31" s="214"/>
      <c r="GCW31" s="214"/>
      <c r="GCX31" s="214"/>
      <c r="GCY31" s="214"/>
      <c r="GCZ31" s="214"/>
      <c r="GDA31" s="214"/>
      <c r="GDB31" s="214"/>
      <c r="GDC31" s="214"/>
      <c r="GDD31" s="214"/>
      <c r="GDE31" s="214"/>
      <c r="GDF31" s="214"/>
      <c r="GDG31" s="214"/>
      <c r="GDH31" s="214"/>
      <c r="GDI31" s="214"/>
      <c r="GDJ31" s="214"/>
      <c r="GDK31" s="214"/>
      <c r="GDL31" s="214"/>
      <c r="GDM31" s="214"/>
      <c r="GDN31" s="214"/>
      <c r="GDO31" s="214"/>
      <c r="GDP31" s="214"/>
      <c r="GDQ31" s="214"/>
      <c r="GDR31" s="214"/>
      <c r="GDS31" s="214"/>
      <c r="GDT31" s="214"/>
      <c r="GDU31" s="214"/>
      <c r="GDV31" s="214"/>
      <c r="GDW31" s="214"/>
      <c r="GDX31" s="214"/>
      <c r="GDY31" s="214"/>
      <c r="GDZ31" s="214"/>
      <c r="GEA31" s="214"/>
      <c r="GEB31" s="214"/>
      <c r="GEC31" s="214"/>
      <c r="GED31" s="214"/>
      <c r="GEE31" s="214"/>
      <c r="GEF31" s="214"/>
      <c r="GEG31" s="214"/>
      <c r="GEH31" s="214"/>
      <c r="GEI31" s="214"/>
      <c r="GEJ31" s="214"/>
      <c r="GEK31" s="214"/>
      <c r="GEL31" s="214"/>
      <c r="GEM31" s="214"/>
      <c r="GEN31" s="214"/>
      <c r="GEO31" s="214"/>
      <c r="GEP31" s="214"/>
      <c r="GEQ31" s="214"/>
      <c r="GER31" s="214"/>
      <c r="GES31" s="214"/>
      <c r="GET31" s="214"/>
      <c r="GEU31" s="214"/>
      <c r="GEV31" s="214"/>
      <c r="GEW31" s="214"/>
      <c r="GEX31" s="214"/>
      <c r="GEY31" s="214"/>
      <c r="GEZ31" s="214"/>
      <c r="GFA31" s="214"/>
      <c r="GFB31" s="214"/>
      <c r="GFC31" s="214"/>
      <c r="GFD31" s="214"/>
      <c r="GFE31" s="214"/>
      <c r="GFF31" s="214"/>
      <c r="GFG31" s="214"/>
      <c r="GFH31" s="214"/>
      <c r="GFI31" s="214"/>
      <c r="GFJ31" s="214"/>
      <c r="GFK31" s="214"/>
      <c r="GFL31" s="214"/>
      <c r="GFM31" s="214"/>
      <c r="GFN31" s="214"/>
      <c r="GFO31" s="214"/>
      <c r="GFP31" s="214"/>
      <c r="GFQ31" s="214"/>
      <c r="GFR31" s="214"/>
      <c r="GFS31" s="214"/>
      <c r="GFT31" s="214"/>
      <c r="GFU31" s="214"/>
      <c r="GFV31" s="214"/>
      <c r="GFW31" s="214"/>
      <c r="GFX31" s="214"/>
      <c r="GFY31" s="214"/>
      <c r="GFZ31" s="214"/>
      <c r="GGA31" s="214"/>
      <c r="GGB31" s="214"/>
      <c r="GGC31" s="214"/>
      <c r="GGD31" s="214"/>
      <c r="GGE31" s="214"/>
      <c r="GGF31" s="214"/>
      <c r="GGG31" s="214"/>
      <c r="GGH31" s="214"/>
      <c r="GGI31" s="214"/>
      <c r="GGJ31" s="214"/>
      <c r="GGK31" s="214"/>
      <c r="GGL31" s="214"/>
      <c r="GGM31" s="214"/>
      <c r="GGN31" s="214"/>
      <c r="GGO31" s="214"/>
      <c r="GGP31" s="214"/>
      <c r="GGQ31" s="214"/>
      <c r="GGR31" s="214"/>
      <c r="GGS31" s="214"/>
      <c r="GGT31" s="214"/>
      <c r="GGU31" s="214"/>
      <c r="GGV31" s="214"/>
      <c r="GGW31" s="214"/>
      <c r="GGX31" s="214"/>
      <c r="GGY31" s="214"/>
      <c r="GGZ31" s="214"/>
      <c r="GHA31" s="214"/>
      <c r="GHB31" s="214"/>
      <c r="GHC31" s="214"/>
      <c r="GHD31" s="214"/>
      <c r="GHE31" s="214"/>
      <c r="GHF31" s="214"/>
      <c r="GHG31" s="214"/>
      <c r="GHH31" s="214"/>
      <c r="GHI31" s="214"/>
      <c r="GHJ31" s="214"/>
      <c r="GHK31" s="214"/>
      <c r="GHL31" s="214"/>
      <c r="GHM31" s="214"/>
      <c r="GHN31" s="214"/>
      <c r="GHO31" s="214"/>
      <c r="GHP31" s="214"/>
      <c r="GHQ31" s="214"/>
      <c r="GHR31" s="214"/>
      <c r="GHS31" s="214"/>
      <c r="GHT31" s="214"/>
      <c r="GHU31" s="214"/>
      <c r="GHV31" s="214"/>
      <c r="GHW31" s="214"/>
      <c r="GHX31" s="214"/>
      <c r="GHY31" s="214"/>
      <c r="GHZ31" s="214"/>
      <c r="GIA31" s="214"/>
      <c r="GIB31" s="214"/>
      <c r="GIC31" s="214"/>
      <c r="GID31" s="214"/>
      <c r="GIE31" s="214"/>
      <c r="GIF31" s="214"/>
      <c r="GIG31" s="214"/>
      <c r="GIH31" s="214"/>
      <c r="GII31" s="214"/>
      <c r="GIJ31" s="214"/>
      <c r="GIK31" s="214"/>
      <c r="GIL31" s="214"/>
      <c r="GIM31" s="214"/>
      <c r="GIN31" s="214"/>
      <c r="GIO31" s="214"/>
      <c r="GIP31" s="214"/>
      <c r="GIQ31" s="214"/>
      <c r="GIR31" s="214"/>
      <c r="GIS31" s="214"/>
      <c r="GIT31" s="214"/>
      <c r="GIU31" s="214"/>
      <c r="GIV31" s="214"/>
      <c r="GIW31" s="214"/>
      <c r="GIX31" s="214"/>
      <c r="GIY31" s="214"/>
      <c r="GIZ31" s="214"/>
      <c r="GJA31" s="214"/>
      <c r="GJB31" s="214"/>
      <c r="GJC31" s="214"/>
      <c r="GJD31" s="214"/>
      <c r="GJE31" s="214"/>
      <c r="GJF31" s="214"/>
      <c r="GJG31" s="214"/>
      <c r="GJH31" s="214"/>
      <c r="GJI31" s="214"/>
      <c r="GJJ31" s="214"/>
      <c r="GJK31" s="214"/>
      <c r="GJL31" s="214"/>
      <c r="GJM31" s="214"/>
      <c r="GJN31" s="214"/>
      <c r="GJO31" s="214"/>
      <c r="GJP31" s="214"/>
      <c r="GJQ31" s="214"/>
      <c r="GJR31" s="214"/>
      <c r="GJS31" s="214"/>
      <c r="GJT31" s="214"/>
      <c r="GJU31" s="214"/>
      <c r="GJV31" s="214"/>
      <c r="GJW31" s="214"/>
      <c r="GJX31" s="214"/>
      <c r="GJY31" s="214"/>
      <c r="GJZ31" s="214"/>
      <c r="GKA31" s="214"/>
      <c r="GKB31" s="214"/>
      <c r="GKC31" s="214"/>
      <c r="GKD31" s="214"/>
      <c r="GKE31" s="214"/>
      <c r="GKF31" s="214"/>
      <c r="GKG31" s="214"/>
      <c r="GKH31" s="214"/>
      <c r="GKI31" s="214"/>
      <c r="GKJ31" s="214"/>
      <c r="GKK31" s="214"/>
      <c r="GKL31" s="214"/>
      <c r="GKM31" s="214"/>
      <c r="GKN31" s="214"/>
      <c r="GKO31" s="214"/>
      <c r="GKP31" s="214"/>
      <c r="GKQ31" s="214"/>
      <c r="GKR31" s="214"/>
      <c r="GKS31" s="214"/>
      <c r="GKT31" s="214"/>
      <c r="GKU31" s="214"/>
      <c r="GKV31" s="214"/>
      <c r="GKW31" s="214"/>
      <c r="GKX31" s="214"/>
      <c r="GKY31" s="214"/>
      <c r="GKZ31" s="214"/>
      <c r="GLA31" s="214"/>
      <c r="GLB31" s="214"/>
      <c r="GLC31" s="214"/>
      <c r="GLD31" s="214"/>
      <c r="GLE31" s="214"/>
      <c r="GLF31" s="214"/>
      <c r="GLG31" s="214"/>
      <c r="GLH31" s="214"/>
      <c r="GLI31" s="214"/>
      <c r="GLJ31" s="214"/>
      <c r="GLK31" s="214"/>
      <c r="GLL31" s="214"/>
      <c r="GLM31" s="214"/>
      <c r="GLN31" s="214"/>
      <c r="GLO31" s="214"/>
      <c r="GLP31" s="214"/>
      <c r="GLQ31" s="214"/>
      <c r="GLR31" s="214"/>
      <c r="GLS31" s="214"/>
      <c r="GLT31" s="214"/>
      <c r="GLU31" s="214"/>
      <c r="GLV31" s="214"/>
      <c r="GLW31" s="214"/>
      <c r="GLX31" s="214"/>
      <c r="GLY31" s="214"/>
      <c r="GLZ31" s="214"/>
      <c r="GMA31" s="214"/>
      <c r="GMB31" s="214"/>
      <c r="GMC31" s="214"/>
      <c r="GMD31" s="214"/>
      <c r="GME31" s="214"/>
      <c r="GMF31" s="214"/>
      <c r="GMG31" s="214"/>
      <c r="GMH31" s="214"/>
      <c r="GMI31" s="214"/>
      <c r="GMJ31" s="214"/>
      <c r="GMK31" s="214"/>
      <c r="GML31" s="214"/>
      <c r="GMM31" s="214"/>
      <c r="GMN31" s="214"/>
      <c r="GMO31" s="214"/>
      <c r="GMP31" s="214"/>
      <c r="GMQ31" s="214"/>
      <c r="GMR31" s="214"/>
      <c r="GMS31" s="214"/>
      <c r="GMT31" s="214"/>
      <c r="GMU31" s="214"/>
      <c r="GMV31" s="214"/>
      <c r="GMW31" s="214"/>
      <c r="GMX31" s="214"/>
      <c r="GMY31" s="214"/>
      <c r="GMZ31" s="214"/>
      <c r="GNA31" s="214"/>
      <c r="GNB31" s="214"/>
      <c r="GNC31" s="214"/>
      <c r="GND31" s="214"/>
      <c r="GNE31" s="214"/>
      <c r="GNF31" s="214"/>
      <c r="GNG31" s="214"/>
      <c r="GNH31" s="214"/>
      <c r="GNI31" s="214"/>
      <c r="GNJ31" s="214"/>
      <c r="GNK31" s="214"/>
      <c r="GNL31" s="214"/>
      <c r="GNM31" s="214"/>
      <c r="GNN31" s="214"/>
      <c r="GNO31" s="214"/>
      <c r="GNP31" s="214"/>
      <c r="GNQ31" s="214"/>
      <c r="GNR31" s="214"/>
      <c r="GNS31" s="214"/>
      <c r="GNT31" s="214"/>
      <c r="GNU31" s="214"/>
      <c r="GNV31" s="214"/>
      <c r="GNW31" s="214"/>
      <c r="GNX31" s="214"/>
      <c r="GNY31" s="214"/>
      <c r="GNZ31" s="214"/>
      <c r="GOA31" s="214"/>
      <c r="GOB31" s="214"/>
      <c r="GOC31" s="214"/>
      <c r="GOD31" s="214"/>
      <c r="GOE31" s="214"/>
      <c r="GOF31" s="214"/>
      <c r="GOG31" s="214"/>
      <c r="GOH31" s="214"/>
      <c r="GOI31" s="214"/>
      <c r="GOJ31" s="214"/>
      <c r="GOK31" s="214"/>
      <c r="GOL31" s="214"/>
      <c r="GOM31" s="214"/>
      <c r="GON31" s="214"/>
      <c r="GOO31" s="214"/>
      <c r="GOP31" s="214"/>
      <c r="GOQ31" s="214"/>
      <c r="GOR31" s="214"/>
      <c r="GOS31" s="214"/>
      <c r="GOT31" s="214"/>
      <c r="GOU31" s="214"/>
      <c r="GOV31" s="214"/>
      <c r="GOW31" s="214"/>
      <c r="GOX31" s="214"/>
      <c r="GOY31" s="214"/>
      <c r="GOZ31" s="214"/>
      <c r="GPA31" s="214"/>
      <c r="GPB31" s="214"/>
      <c r="GPC31" s="214"/>
      <c r="GPD31" s="214"/>
      <c r="GPE31" s="214"/>
      <c r="GPF31" s="214"/>
      <c r="GPG31" s="214"/>
      <c r="GPH31" s="214"/>
      <c r="GPI31" s="214"/>
      <c r="GPJ31" s="214"/>
      <c r="GPK31" s="214"/>
      <c r="GPL31" s="214"/>
      <c r="GPM31" s="214"/>
      <c r="GPN31" s="214"/>
      <c r="GPO31" s="214"/>
      <c r="GPP31" s="214"/>
      <c r="GPQ31" s="214"/>
      <c r="GPR31" s="214"/>
      <c r="GPS31" s="214"/>
      <c r="GPT31" s="214"/>
      <c r="GPU31" s="214"/>
      <c r="GPV31" s="214"/>
      <c r="GPW31" s="214"/>
      <c r="GPX31" s="214"/>
      <c r="GPY31" s="214"/>
      <c r="GPZ31" s="214"/>
      <c r="GQA31" s="214"/>
      <c r="GQB31" s="214"/>
      <c r="GQC31" s="214"/>
      <c r="GQD31" s="214"/>
      <c r="GQE31" s="214"/>
      <c r="GQF31" s="214"/>
      <c r="GQG31" s="214"/>
      <c r="GQH31" s="214"/>
      <c r="GQI31" s="214"/>
      <c r="GQJ31" s="214"/>
      <c r="GQK31" s="214"/>
      <c r="GQL31" s="214"/>
      <c r="GQM31" s="214"/>
      <c r="GQN31" s="214"/>
      <c r="GQO31" s="214"/>
      <c r="GQP31" s="214"/>
      <c r="GQQ31" s="214"/>
      <c r="GQR31" s="214"/>
      <c r="GQS31" s="214"/>
      <c r="GQT31" s="214"/>
      <c r="GQU31" s="214"/>
      <c r="GQV31" s="214"/>
      <c r="GQW31" s="214"/>
      <c r="GQX31" s="214"/>
      <c r="GQY31" s="214"/>
      <c r="GQZ31" s="214"/>
      <c r="GRA31" s="214"/>
      <c r="GRB31" s="214"/>
      <c r="GRC31" s="214"/>
      <c r="GRD31" s="214"/>
      <c r="GRE31" s="214"/>
      <c r="GRF31" s="214"/>
      <c r="GRG31" s="214"/>
      <c r="GRH31" s="214"/>
      <c r="GRI31" s="214"/>
      <c r="GRJ31" s="214"/>
      <c r="GRK31" s="214"/>
      <c r="GRL31" s="214"/>
      <c r="GRM31" s="214"/>
      <c r="GRN31" s="214"/>
      <c r="GRO31" s="214"/>
      <c r="GRP31" s="214"/>
      <c r="GRQ31" s="214"/>
      <c r="GRR31" s="214"/>
      <c r="GRS31" s="214"/>
      <c r="GRT31" s="214"/>
      <c r="GRU31" s="214"/>
      <c r="GRV31" s="214"/>
      <c r="GRW31" s="214"/>
      <c r="GRX31" s="214"/>
      <c r="GRY31" s="214"/>
      <c r="GRZ31" s="214"/>
      <c r="GSA31" s="214"/>
      <c r="GSB31" s="214"/>
      <c r="GSC31" s="214"/>
      <c r="GSD31" s="214"/>
      <c r="GSE31" s="214"/>
      <c r="GSF31" s="214"/>
      <c r="GSG31" s="214"/>
      <c r="GSH31" s="214"/>
      <c r="GSI31" s="214"/>
      <c r="GSJ31" s="214"/>
      <c r="GSK31" s="214"/>
      <c r="GSL31" s="214"/>
      <c r="GSM31" s="214"/>
      <c r="GSN31" s="214"/>
      <c r="GSO31" s="214"/>
      <c r="GSP31" s="214"/>
      <c r="GSQ31" s="214"/>
      <c r="GSR31" s="214"/>
      <c r="GSS31" s="214"/>
      <c r="GST31" s="214"/>
      <c r="GSU31" s="214"/>
      <c r="GSV31" s="214"/>
      <c r="GSW31" s="214"/>
      <c r="GSX31" s="214"/>
      <c r="GSY31" s="214"/>
      <c r="GSZ31" s="214"/>
      <c r="GTA31" s="214"/>
      <c r="GTB31" s="214"/>
      <c r="GTC31" s="214"/>
      <c r="GTD31" s="214"/>
      <c r="GTE31" s="214"/>
      <c r="GTF31" s="214"/>
      <c r="GTG31" s="214"/>
      <c r="GTH31" s="214"/>
      <c r="GTI31" s="214"/>
      <c r="GTJ31" s="214"/>
      <c r="GTK31" s="214"/>
      <c r="GTL31" s="214"/>
      <c r="GTM31" s="214"/>
      <c r="GTN31" s="214"/>
      <c r="GTO31" s="214"/>
      <c r="GTP31" s="214"/>
      <c r="GTQ31" s="214"/>
      <c r="GTR31" s="214"/>
      <c r="GTS31" s="214"/>
      <c r="GTT31" s="214"/>
      <c r="GTU31" s="214"/>
      <c r="GTV31" s="214"/>
      <c r="GTW31" s="214"/>
      <c r="GTX31" s="214"/>
      <c r="GTY31" s="214"/>
      <c r="GTZ31" s="214"/>
      <c r="GUA31" s="214"/>
      <c r="GUB31" s="214"/>
      <c r="GUC31" s="214"/>
      <c r="GUD31" s="214"/>
      <c r="GUE31" s="214"/>
      <c r="GUF31" s="214"/>
      <c r="GUG31" s="214"/>
      <c r="GUH31" s="214"/>
      <c r="GUI31" s="214"/>
      <c r="GUJ31" s="214"/>
      <c r="GUK31" s="214"/>
      <c r="GUL31" s="214"/>
      <c r="GUM31" s="214"/>
      <c r="GUN31" s="214"/>
      <c r="GUO31" s="214"/>
      <c r="GUP31" s="214"/>
      <c r="GUQ31" s="214"/>
      <c r="GUR31" s="214"/>
      <c r="GUS31" s="214"/>
      <c r="GUT31" s="214"/>
      <c r="GUU31" s="214"/>
      <c r="GUV31" s="214"/>
      <c r="GUW31" s="214"/>
      <c r="GUX31" s="214"/>
      <c r="GUY31" s="214"/>
      <c r="GUZ31" s="214"/>
      <c r="GVA31" s="214"/>
      <c r="GVB31" s="214"/>
      <c r="GVC31" s="214"/>
      <c r="GVD31" s="214"/>
      <c r="GVE31" s="214"/>
      <c r="GVF31" s="214"/>
      <c r="GVG31" s="214"/>
      <c r="GVH31" s="214"/>
      <c r="GVI31" s="214"/>
      <c r="GVJ31" s="214"/>
      <c r="GVK31" s="214"/>
      <c r="GVL31" s="214"/>
      <c r="GVM31" s="214"/>
      <c r="GVN31" s="214"/>
      <c r="GVO31" s="214"/>
      <c r="GVP31" s="214"/>
      <c r="GVQ31" s="214"/>
      <c r="GVR31" s="214"/>
      <c r="GVS31" s="214"/>
      <c r="GVT31" s="214"/>
      <c r="GVU31" s="214"/>
      <c r="GVV31" s="214"/>
      <c r="GVW31" s="214"/>
      <c r="GVX31" s="214"/>
      <c r="GVY31" s="214"/>
      <c r="GVZ31" s="214"/>
      <c r="GWA31" s="214"/>
      <c r="GWB31" s="214"/>
      <c r="GWC31" s="214"/>
      <c r="GWD31" s="214"/>
      <c r="GWE31" s="214"/>
      <c r="GWF31" s="214"/>
      <c r="GWG31" s="214"/>
      <c r="GWH31" s="214"/>
      <c r="GWI31" s="214"/>
      <c r="GWJ31" s="214"/>
      <c r="GWK31" s="214"/>
      <c r="GWL31" s="214"/>
      <c r="GWM31" s="214"/>
      <c r="GWN31" s="214"/>
      <c r="GWO31" s="214"/>
      <c r="GWP31" s="214"/>
      <c r="GWQ31" s="214"/>
      <c r="GWR31" s="214"/>
      <c r="GWS31" s="214"/>
      <c r="GWT31" s="214"/>
      <c r="GWU31" s="214"/>
      <c r="GWV31" s="214"/>
      <c r="GWW31" s="214"/>
      <c r="GWX31" s="214"/>
      <c r="GWY31" s="214"/>
      <c r="GWZ31" s="214"/>
      <c r="GXA31" s="214"/>
      <c r="GXB31" s="214"/>
      <c r="GXC31" s="214"/>
      <c r="GXD31" s="214"/>
      <c r="GXE31" s="214"/>
      <c r="GXF31" s="214"/>
      <c r="GXG31" s="214"/>
      <c r="GXH31" s="214"/>
      <c r="GXI31" s="214"/>
      <c r="GXJ31" s="214"/>
      <c r="GXK31" s="214"/>
      <c r="GXL31" s="214"/>
      <c r="GXM31" s="214"/>
      <c r="GXN31" s="214"/>
      <c r="GXO31" s="214"/>
      <c r="GXP31" s="214"/>
      <c r="GXQ31" s="214"/>
      <c r="GXR31" s="214"/>
      <c r="GXS31" s="214"/>
      <c r="GXT31" s="214"/>
      <c r="GXU31" s="214"/>
      <c r="GXV31" s="214"/>
      <c r="GXW31" s="214"/>
      <c r="GXX31" s="214"/>
      <c r="GXY31" s="214"/>
      <c r="GXZ31" s="214"/>
      <c r="GYA31" s="214"/>
      <c r="GYB31" s="214"/>
      <c r="GYC31" s="214"/>
      <c r="GYD31" s="214"/>
      <c r="GYE31" s="214"/>
      <c r="GYF31" s="214"/>
      <c r="GYG31" s="214"/>
      <c r="GYH31" s="214"/>
      <c r="GYI31" s="214"/>
      <c r="GYJ31" s="214"/>
      <c r="GYK31" s="214"/>
      <c r="GYL31" s="214"/>
      <c r="GYM31" s="214"/>
      <c r="GYN31" s="214"/>
      <c r="GYO31" s="214"/>
      <c r="GYP31" s="214"/>
      <c r="GYQ31" s="214"/>
      <c r="GYR31" s="214"/>
      <c r="GYS31" s="214"/>
      <c r="GYT31" s="214"/>
      <c r="GYU31" s="214"/>
      <c r="GYV31" s="214"/>
      <c r="GYW31" s="214"/>
      <c r="GYX31" s="214"/>
      <c r="GYY31" s="214"/>
      <c r="GYZ31" s="214"/>
      <c r="GZA31" s="214"/>
      <c r="GZB31" s="214"/>
      <c r="GZC31" s="214"/>
      <c r="GZD31" s="214"/>
      <c r="GZE31" s="214"/>
      <c r="GZF31" s="214"/>
      <c r="GZG31" s="214"/>
      <c r="GZH31" s="214"/>
      <c r="GZI31" s="214"/>
      <c r="GZJ31" s="214"/>
      <c r="GZK31" s="214"/>
      <c r="GZL31" s="214"/>
      <c r="GZM31" s="214"/>
      <c r="GZN31" s="214"/>
      <c r="GZO31" s="214"/>
      <c r="GZP31" s="214"/>
      <c r="GZQ31" s="214"/>
      <c r="GZR31" s="214"/>
      <c r="GZS31" s="214"/>
      <c r="GZT31" s="214"/>
      <c r="GZU31" s="214"/>
      <c r="GZV31" s="214"/>
      <c r="GZW31" s="214"/>
      <c r="GZX31" s="214"/>
      <c r="GZY31" s="214"/>
      <c r="GZZ31" s="214"/>
      <c r="HAA31" s="214"/>
      <c r="HAB31" s="214"/>
      <c r="HAC31" s="214"/>
      <c r="HAD31" s="214"/>
      <c r="HAE31" s="214"/>
      <c r="HAF31" s="214"/>
      <c r="HAG31" s="214"/>
      <c r="HAH31" s="214"/>
      <c r="HAI31" s="214"/>
      <c r="HAJ31" s="214"/>
      <c r="HAK31" s="214"/>
      <c r="HAL31" s="214"/>
      <c r="HAM31" s="214"/>
      <c r="HAN31" s="214"/>
      <c r="HAO31" s="214"/>
      <c r="HAP31" s="214"/>
      <c r="HAQ31" s="214"/>
      <c r="HAR31" s="214"/>
      <c r="HAS31" s="214"/>
      <c r="HAT31" s="214"/>
      <c r="HAU31" s="214"/>
      <c r="HAV31" s="214"/>
      <c r="HAW31" s="214"/>
      <c r="HAX31" s="214"/>
      <c r="HAY31" s="214"/>
      <c r="HAZ31" s="214"/>
      <c r="HBA31" s="214"/>
      <c r="HBB31" s="214"/>
      <c r="HBC31" s="214"/>
      <c r="HBD31" s="214"/>
      <c r="HBE31" s="214"/>
      <c r="HBF31" s="214"/>
      <c r="HBG31" s="214"/>
      <c r="HBH31" s="214"/>
      <c r="HBI31" s="214"/>
      <c r="HBJ31" s="214"/>
      <c r="HBK31" s="214"/>
      <c r="HBL31" s="214"/>
      <c r="HBM31" s="214"/>
      <c r="HBN31" s="214"/>
      <c r="HBO31" s="214"/>
      <c r="HBP31" s="214"/>
      <c r="HBQ31" s="214"/>
      <c r="HBR31" s="214"/>
      <c r="HBS31" s="214"/>
      <c r="HBT31" s="214"/>
      <c r="HBU31" s="214"/>
      <c r="HBV31" s="214"/>
      <c r="HBW31" s="214"/>
      <c r="HBX31" s="214"/>
      <c r="HBY31" s="214"/>
      <c r="HBZ31" s="214"/>
      <c r="HCA31" s="214"/>
      <c r="HCB31" s="214"/>
      <c r="HCC31" s="214"/>
      <c r="HCD31" s="214"/>
      <c r="HCE31" s="214"/>
      <c r="HCF31" s="214"/>
      <c r="HCG31" s="214"/>
      <c r="HCH31" s="214"/>
      <c r="HCI31" s="214"/>
      <c r="HCJ31" s="214"/>
      <c r="HCK31" s="214"/>
      <c r="HCL31" s="214"/>
      <c r="HCM31" s="214"/>
      <c r="HCN31" s="214"/>
      <c r="HCO31" s="214"/>
      <c r="HCP31" s="214"/>
      <c r="HCQ31" s="214"/>
      <c r="HCR31" s="214"/>
      <c r="HCS31" s="214"/>
      <c r="HCT31" s="214"/>
      <c r="HCU31" s="214"/>
      <c r="HCV31" s="214"/>
      <c r="HCW31" s="214"/>
      <c r="HCX31" s="214"/>
      <c r="HCY31" s="214"/>
      <c r="HCZ31" s="214"/>
      <c r="HDA31" s="214"/>
      <c r="HDB31" s="214"/>
      <c r="HDC31" s="214"/>
      <c r="HDD31" s="214"/>
      <c r="HDE31" s="214"/>
      <c r="HDF31" s="214"/>
      <c r="HDG31" s="214"/>
      <c r="HDH31" s="214"/>
      <c r="HDI31" s="214"/>
      <c r="HDJ31" s="214"/>
      <c r="HDK31" s="214"/>
      <c r="HDL31" s="214"/>
      <c r="HDM31" s="214"/>
      <c r="HDN31" s="214"/>
      <c r="HDO31" s="214"/>
      <c r="HDP31" s="214"/>
      <c r="HDQ31" s="214"/>
      <c r="HDR31" s="214"/>
      <c r="HDS31" s="214"/>
      <c r="HDT31" s="214"/>
      <c r="HDU31" s="214"/>
      <c r="HDV31" s="214"/>
      <c r="HDW31" s="214"/>
      <c r="HDX31" s="214"/>
      <c r="HDY31" s="214"/>
      <c r="HDZ31" s="214"/>
      <c r="HEA31" s="214"/>
      <c r="HEB31" s="214"/>
      <c r="HEC31" s="214"/>
      <c r="HED31" s="214"/>
      <c r="HEE31" s="214"/>
      <c r="HEF31" s="214"/>
      <c r="HEG31" s="214"/>
      <c r="HEH31" s="214"/>
      <c r="HEI31" s="214"/>
      <c r="HEJ31" s="214"/>
      <c r="HEK31" s="214"/>
      <c r="HEL31" s="214"/>
      <c r="HEM31" s="214"/>
      <c r="HEN31" s="214"/>
      <c r="HEO31" s="214"/>
      <c r="HEP31" s="214"/>
      <c r="HEQ31" s="214"/>
      <c r="HER31" s="214"/>
      <c r="HES31" s="214"/>
      <c r="HET31" s="214"/>
      <c r="HEU31" s="214"/>
      <c r="HEV31" s="214"/>
      <c r="HEW31" s="214"/>
      <c r="HEX31" s="214"/>
      <c r="HEY31" s="214"/>
      <c r="HEZ31" s="214"/>
      <c r="HFA31" s="214"/>
      <c r="HFB31" s="214"/>
      <c r="HFC31" s="214"/>
      <c r="HFD31" s="214"/>
      <c r="HFE31" s="214"/>
      <c r="HFF31" s="214"/>
      <c r="HFG31" s="214"/>
      <c r="HFH31" s="214"/>
      <c r="HFI31" s="214"/>
      <c r="HFJ31" s="214"/>
      <c r="HFK31" s="214"/>
      <c r="HFL31" s="214"/>
      <c r="HFM31" s="214"/>
      <c r="HFN31" s="214"/>
      <c r="HFO31" s="214"/>
      <c r="HFP31" s="214"/>
      <c r="HFQ31" s="214"/>
      <c r="HFR31" s="214"/>
      <c r="HFS31" s="214"/>
      <c r="HFT31" s="214"/>
      <c r="HFU31" s="214"/>
      <c r="HFV31" s="214"/>
      <c r="HFW31" s="214"/>
      <c r="HFX31" s="214"/>
      <c r="HFY31" s="214"/>
      <c r="HFZ31" s="214"/>
      <c r="HGA31" s="214"/>
      <c r="HGB31" s="214"/>
      <c r="HGC31" s="214"/>
      <c r="HGD31" s="214"/>
      <c r="HGE31" s="214"/>
      <c r="HGF31" s="214"/>
      <c r="HGG31" s="214"/>
      <c r="HGH31" s="214"/>
      <c r="HGI31" s="214"/>
      <c r="HGJ31" s="214"/>
      <c r="HGK31" s="214"/>
      <c r="HGL31" s="214"/>
      <c r="HGM31" s="214"/>
      <c r="HGN31" s="214"/>
      <c r="HGO31" s="214"/>
      <c r="HGP31" s="214"/>
      <c r="HGQ31" s="214"/>
      <c r="HGR31" s="214"/>
      <c r="HGS31" s="214"/>
      <c r="HGT31" s="214"/>
      <c r="HGU31" s="214"/>
      <c r="HGV31" s="214"/>
      <c r="HGW31" s="214"/>
      <c r="HGX31" s="214"/>
      <c r="HGY31" s="214"/>
      <c r="HGZ31" s="214"/>
      <c r="HHA31" s="214"/>
      <c r="HHB31" s="214"/>
      <c r="HHC31" s="214"/>
      <c r="HHD31" s="214"/>
      <c r="HHE31" s="214"/>
      <c r="HHF31" s="214"/>
      <c r="HHG31" s="214"/>
      <c r="HHH31" s="214"/>
      <c r="HHI31" s="214"/>
      <c r="HHJ31" s="214"/>
      <c r="HHK31" s="214"/>
      <c r="HHL31" s="214"/>
      <c r="HHM31" s="214"/>
      <c r="HHN31" s="214"/>
      <c r="HHO31" s="214"/>
      <c r="HHP31" s="214"/>
      <c r="HHQ31" s="214"/>
      <c r="HHR31" s="214"/>
      <c r="HHS31" s="214"/>
      <c r="HHT31" s="214"/>
      <c r="HHU31" s="214"/>
      <c r="HHV31" s="214"/>
      <c r="HHW31" s="214"/>
      <c r="HHX31" s="214"/>
      <c r="HHY31" s="214"/>
      <c r="HHZ31" s="214"/>
      <c r="HIA31" s="214"/>
      <c r="HIB31" s="214"/>
      <c r="HIC31" s="214"/>
      <c r="HID31" s="214"/>
      <c r="HIE31" s="214"/>
      <c r="HIF31" s="214"/>
      <c r="HIG31" s="214"/>
      <c r="HIH31" s="214"/>
      <c r="HII31" s="214"/>
      <c r="HIJ31" s="214"/>
      <c r="HIK31" s="214"/>
      <c r="HIL31" s="214"/>
      <c r="HIM31" s="214"/>
      <c r="HIN31" s="214"/>
      <c r="HIO31" s="214"/>
      <c r="HIP31" s="214"/>
      <c r="HIQ31" s="214"/>
      <c r="HIR31" s="214"/>
      <c r="HIS31" s="214"/>
      <c r="HIT31" s="214"/>
      <c r="HIU31" s="214"/>
      <c r="HIV31" s="214"/>
      <c r="HIW31" s="214"/>
      <c r="HIX31" s="214"/>
      <c r="HIY31" s="214"/>
      <c r="HIZ31" s="214"/>
      <c r="HJA31" s="214"/>
      <c r="HJB31" s="214"/>
      <c r="HJC31" s="214"/>
      <c r="HJD31" s="214"/>
      <c r="HJE31" s="214"/>
      <c r="HJF31" s="214"/>
      <c r="HJG31" s="214"/>
      <c r="HJH31" s="214"/>
      <c r="HJI31" s="214"/>
      <c r="HJJ31" s="214"/>
      <c r="HJK31" s="214"/>
      <c r="HJL31" s="214"/>
      <c r="HJM31" s="214"/>
      <c r="HJN31" s="214"/>
      <c r="HJO31" s="214"/>
      <c r="HJP31" s="214"/>
      <c r="HJQ31" s="214"/>
      <c r="HJR31" s="214"/>
      <c r="HJS31" s="214"/>
      <c r="HJT31" s="214"/>
      <c r="HJU31" s="214"/>
      <c r="HJV31" s="214"/>
      <c r="HJW31" s="214"/>
      <c r="HJX31" s="214"/>
      <c r="HJY31" s="214"/>
      <c r="HJZ31" s="214"/>
      <c r="HKA31" s="214"/>
      <c r="HKB31" s="214"/>
      <c r="HKC31" s="214"/>
      <c r="HKD31" s="214"/>
      <c r="HKE31" s="214"/>
      <c r="HKF31" s="214"/>
      <c r="HKG31" s="214"/>
      <c r="HKH31" s="214"/>
      <c r="HKI31" s="214"/>
      <c r="HKJ31" s="214"/>
      <c r="HKK31" s="214"/>
      <c r="HKL31" s="214"/>
      <c r="HKM31" s="214"/>
      <c r="HKN31" s="214"/>
      <c r="HKO31" s="214"/>
      <c r="HKP31" s="214"/>
      <c r="HKQ31" s="214"/>
      <c r="HKR31" s="214"/>
      <c r="HKS31" s="214"/>
      <c r="HKT31" s="214"/>
      <c r="HKU31" s="214"/>
      <c r="HKV31" s="214"/>
      <c r="HKW31" s="214"/>
      <c r="HKX31" s="214"/>
      <c r="HKY31" s="214"/>
      <c r="HKZ31" s="214"/>
      <c r="HLA31" s="214"/>
      <c r="HLB31" s="214"/>
      <c r="HLC31" s="214"/>
      <c r="HLD31" s="214"/>
      <c r="HLE31" s="214"/>
      <c r="HLF31" s="214"/>
      <c r="HLG31" s="214"/>
      <c r="HLH31" s="214"/>
      <c r="HLI31" s="214"/>
      <c r="HLJ31" s="214"/>
      <c r="HLK31" s="214"/>
      <c r="HLL31" s="214"/>
      <c r="HLM31" s="214"/>
      <c r="HLN31" s="214"/>
      <c r="HLO31" s="214"/>
      <c r="HLP31" s="214"/>
      <c r="HLQ31" s="214"/>
      <c r="HLR31" s="214"/>
      <c r="HLS31" s="214"/>
      <c r="HLT31" s="214"/>
      <c r="HLU31" s="214"/>
      <c r="HLV31" s="214"/>
      <c r="HLW31" s="214"/>
      <c r="HLX31" s="214"/>
      <c r="HLY31" s="214"/>
      <c r="HLZ31" s="214"/>
      <c r="HMA31" s="214"/>
      <c r="HMB31" s="214"/>
      <c r="HMC31" s="214"/>
      <c r="HMD31" s="214"/>
      <c r="HME31" s="214"/>
      <c r="HMF31" s="214"/>
      <c r="HMG31" s="214"/>
      <c r="HMH31" s="214"/>
      <c r="HMI31" s="214"/>
      <c r="HMJ31" s="214"/>
      <c r="HMK31" s="214"/>
      <c r="HML31" s="214"/>
      <c r="HMM31" s="214"/>
      <c r="HMN31" s="214"/>
      <c r="HMO31" s="214"/>
      <c r="HMP31" s="214"/>
      <c r="HMQ31" s="214"/>
      <c r="HMR31" s="214"/>
      <c r="HMS31" s="214"/>
      <c r="HMT31" s="214"/>
      <c r="HMU31" s="214"/>
      <c r="HMV31" s="214"/>
      <c r="HMW31" s="214"/>
      <c r="HMX31" s="214"/>
      <c r="HMY31" s="214"/>
      <c r="HMZ31" s="214"/>
      <c r="HNA31" s="214"/>
      <c r="HNB31" s="214"/>
      <c r="HNC31" s="214"/>
      <c r="HND31" s="214"/>
      <c r="HNE31" s="214"/>
      <c r="HNF31" s="214"/>
      <c r="HNG31" s="214"/>
      <c r="HNH31" s="214"/>
      <c r="HNI31" s="214"/>
      <c r="HNJ31" s="214"/>
      <c r="HNK31" s="214"/>
      <c r="HNL31" s="214"/>
      <c r="HNM31" s="214"/>
      <c r="HNN31" s="214"/>
      <c r="HNO31" s="214"/>
      <c r="HNP31" s="214"/>
      <c r="HNQ31" s="214"/>
      <c r="HNR31" s="214"/>
      <c r="HNS31" s="214"/>
      <c r="HNT31" s="214"/>
      <c r="HNU31" s="214"/>
      <c r="HNV31" s="214"/>
      <c r="HNW31" s="214"/>
      <c r="HNX31" s="214"/>
      <c r="HNY31" s="214"/>
      <c r="HNZ31" s="214"/>
      <c r="HOA31" s="214"/>
      <c r="HOB31" s="214"/>
      <c r="HOC31" s="214"/>
      <c r="HOD31" s="214"/>
      <c r="HOE31" s="214"/>
      <c r="HOF31" s="214"/>
      <c r="HOG31" s="214"/>
      <c r="HOH31" s="214"/>
      <c r="HOI31" s="214"/>
      <c r="HOJ31" s="214"/>
      <c r="HOK31" s="214"/>
      <c r="HOL31" s="214"/>
      <c r="HOM31" s="214"/>
      <c r="HON31" s="214"/>
      <c r="HOO31" s="214"/>
      <c r="HOP31" s="214"/>
      <c r="HOQ31" s="214"/>
      <c r="HOR31" s="214"/>
      <c r="HOS31" s="214"/>
      <c r="HOT31" s="214"/>
      <c r="HOU31" s="214"/>
      <c r="HOV31" s="214"/>
      <c r="HOW31" s="214"/>
      <c r="HOX31" s="214"/>
      <c r="HOY31" s="214"/>
      <c r="HOZ31" s="214"/>
      <c r="HPA31" s="214"/>
      <c r="HPB31" s="214"/>
      <c r="HPC31" s="214"/>
      <c r="HPD31" s="214"/>
      <c r="HPE31" s="214"/>
      <c r="HPF31" s="214"/>
      <c r="HPG31" s="214"/>
      <c r="HPH31" s="214"/>
      <c r="HPI31" s="214"/>
      <c r="HPJ31" s="214"/>
      <c r="HPK31" s="214"/>
      <c r="HPL31" s="214"/>
      <c r="HPM31" s="214"/>
      <c r="HPN31" s="214"/>
      <c r="HPO31" s="214"/>
      <c r="HPP31" s="214"/>
      <c r="HPQ31" s="214"/>
      <c r="HPR31" s="214"/>
      <c r="HPS31" s="214"/>
      <c r="HPT31" s="214"/>
      <c r="HPU31" s="214"/>
      <c r="HPV31" s="214"/>
      <c r="HPW31" s="214"/>
      <c r="HPX31" s="214"/>
      <c r="HPY31" s="214"/>
      <c r="HPZ31" s="214"/>
      <c r="HQA31" s="214"/>
      <c r="HQB31" s="214"/>
      <c r="HQC31" s="214"/>
      <c r="HQD31" s="214"/>
      <c r="HQE31" s="214"/>
      <c r="HQF31" s="214"/>
      <c r="HQG31" s="214"/>
      <c r="HQH31" s="214"/>
      <c r="HQI31" s="214"/>
      <c r="HQJ31" s="214"/>
      <c r="HQK31" s="214"/>
      <c r="HQL31" s="214"/>
      <c r="HQM31" s="214"/>
      <c r="HQN31" s="214"/>
      <c r="HQO31" s="214"/>
      <c r="HQP31" s="214"/>
      <c r="HQQ31" s="214"/>
      <c r="HQR31" s="214"/>
      <c r="HQS31" s="214"/>
      <c r="HQT31" s="214"/>
      <c r="HQU31" s="214"/>
      <c r="HQV31" s="214"/>
      <c r="HQW31" s="214"/>
      <c r="HQX31" s="214"/>
      <c r="HQY31" s="214"/>
      <c r="HQZ31" s="214"/>
      <c r="HRA31" s="214"/>
      <c r="HRB31" s="214"/>
      <c r="HRC31" s="214"/>
      <c r="HRD31" s="214"/>
      <c r="HRE31" s="214"/>
      <c r="HRF31" s="214"/>
      <c r="HRG31" s="214"/>
      <c r="HRH31" s="214"/>
      <c r="HRI31" s="214"/>
      <c r="HRJ31" s="214"/>
      <c r="HRK31" s="214"/>
      <c r="HRL31" s="214"/>
      <c r="HRM31" s="214"/>
      <c r="HRN31" s="214"/>
      <c r="HRO31" s="214"/>
      <c r="HRP31" s="214"/>
      <c r="HRQ31" s="214"/>
      <c r="HRR31" s="214"/>
      <c r="HRS31" s="214"/>
      <c r="HRT31" s="214"/>
      <c r="HRU31" s="214"/>
      <c r="HRV31" s="214"/>
      <c r="HRW31" s="214"/>
      <c r="HRX31" s="214"/>
      <c r="HRY31" s="214"/>
      <c r="HRZ31" s="214"/>
      <c r="HSA31" s="214"/>
      <c r="HSB31" s="214"/>
      <c r="HSC31" s="214"/>
      <c r="HSD31" s="214"/>
      <c r="HSE31" s="214"/>
      <c r="HSF31" s="214"/>
      <c r="HSG31" s="214"/>
      <c r="HSH31" s="214"/>
      <c r="HSI31" s="214"/>
      <c r="HSJ31" s="214"/>
      <c r="HSK31" s="214"/>
      <c r="HSL31" s="214"/>
      <c r="HSM31" s="214"/>
      <c r="HSN31" s="214"/>
      <c r="HSO31" s="214"/>
      <c r="HSP31" s="214"/>
      <c r="HSQ31" s="214"/>
      <c r="HSR31" s="214"/>
      <c r="HSS31" s="214"/>
      <c r="HST31" s="214"/>
      <c r="HSU31" s="214"/>
      <c r="HSV31" s="214"/>
      <c r="HSW31" s="214"/>
      <c r="HSX31" s="214"/>
      <c r="HSY31" s="214"/>
      <c r="HSZ31" s="214"/>
      <c r="HTA31" s="214"/>
      <c r="HTB31" s="214"/>
      <c r="HTC31" s="214"/>
      <c r="HTD31" s="214"/>
      <c r="HTE31" s="214"/>
      <c r="HTF31" s="214"/>
      <c r="HTG31" s="214"/>
      <c r="HTH31" s="214"/>
      <c r="HTI31" s="214"/>
      <c r="HTJ31" s="214"/>
      <c r="HTK31" s="214"/>
      <c r="HTL31" s="214"/>
      <c r="HTM31" s="214"/>
      <c r="HTN31" s="214"/>
      <c r="HTO31" s="214"/>
      <c r="HTP31" s="214"/>
      <c r="HTQ31" s="214"/>
      <c r="HTR31" s="214"/>
      <c r="HTS31" s="214"/>
      <c r="HTT31" s="214"/>
      <c r="HTU31" s="214"/>
      <c r="HTV31" s="214"/>
      <c r="HTW31" s="214"/>
      <c r="HTX31" s="214"/>
      <c r="HTY31" s="214"/>
      <c r="HTZ31" s="214"/>
      <c r="HUA31" s="214"/>
      <c r="HUB31" s="214"/>
      <c r="HUC31" s="214"/>
      <c r="HUD31" s="214"/>
      <c r="HUE31" s="214"/>
      <c r="HUF31" s="214"/>
      <c r="HUG31" s="214"/>
      <c r="HUH31" s="214"/>
      <c r="HUI31" s="214"/>
      <c r="HUJ31" s="214"/>
      <c r="HUK31" s="214"/>
      <c r="HUL31" s="214"/>
      <c r="HUM31" s="214"/>
      <c r="HUN31" s="214"/>
      <c r="HUO31" s="214"/>
      <c r="HUP31" s="214"/>
      <c r="HUQ31" s="214"/>
      <c r="HUR31" s="214"/>
      <c r="HUS31" s="214"/>
      <c r="HUT31" s="214"/>
      <c r="HUU31" s="214"/>
      <c r="HUV31" s="214"/>
      <c r="HUW31" s="214"/>
      <c r="HUX31" s="214"/>
      <c r="HUY31" s="214"/>
      <c r="HUZ31" s="214"/>
      <c r="HVA31" s="214"/>
      <c r="HVB31" s="214"/>
      <c r="HVC31" s="214"/>
      <c r="HVD31" s="214"/>
      <c r="HVE31" s="214"/>
      <c r="HVF31" s="214"/>
      <c r="HVG31" s="214"/>
      <c r="HVH31" s="214"/>
      <c r="HVI31" s="214"/>
      <c r="HVJ31" s="214"/>
      <c r="HVK31" s="214"/>
      <c r="HVL31" s="214"/>
      <c r="HVM31" s="214"/>
      <c r="HVN31" s="214"/>
      <c r="HVO31" s="214"/>
      <c r="HVP31" s="214"/>
      <c r="HVQ31" s="214"/>
      <c r="HVR31" s="214"/>
      <c r="HVS31" s="214"/>
      <c r="HVT31" s="214"/>
      <c r="HVU31" s="214"/>
      <c r="HVV31" s="214"/>
      <c r="HVW31" s="214"/>
      <c r="HVX31" s="214"/>
      <c r="HVY31" s="214"/>
      <c r="HVZ31" s="214"/>
      <c r="HWA31" s="214"/>
      <c r="HWB31" s="214"/>
      <c r="HWC31" s="214"/>
      <c r="HWD31" s="214"/>
      <c r="HWE31" s="214"/>
      <c r="HWF31" s="214"/>
      <c r="HWG31" s="214"/>
      <c r="HWH31" s="214"/>
      <c r="HWI31" s="214"/>
      <c r="HWJ31" s="214"/>
      <c r="HWK31" s="214"/>
      <c r="HWL31" s="214"/>
      <c r="HWM31" s="214"/>
      <c r="HWN31" s="214"/>
      <c r="HWO31" s="214"/>
      <c r="HWP31" s="214"/>
      <c r="HWQ31" s="214"/>
      <c r="HWR31" s="214"/>
      <c r="HWS31" s="214"/>
      <c r="HWT31" s="214"/>
      <c r="HWU31" s="214"/>
      <c r="HWV31" s="214"/>
      <c r="HWW31" s="214"/>
      <c r="HWX31" s="214"/>
      <c r="HWY31" s="214"/>
      <c r="HWZ31" s="214"/>
      <c r="HXA31" s="214"/>
      <c r="HXB31" s="214"/>
      <c r="HXC31" s="214"/>
      <c r="HXD31" s="214"/>
      <c r="HXE31" s="214"/>
      <c r="HXF31" s="214"/>
      <c r="HXG31" s="214"/>
      <c r="HXH31" s="214"/>
      <c r="HXI31" s="214"/>
      <c r="HXJ31" s="214"/>
      <c r="HXK31" s="214"/>
      <c r="HXL31" s="214"/>
      <c r="HXM31" s="214"/>
      <c r="HXN31" s="214"/>
      <c r="HXO31" s="214"/>
      <c r="HXP31" s="214"/>
      <c r="HXQ31" s="214"/>
      <c r="HXR31" s="214"/>
      <c r="HXS31" s="214"/>
      <c r="HXT31" s="214"/>
      <c r="HXU31" s="214"/>
      <c r="HXV31" s="214"/>
      <c r="HXW31" s="214"/>
      <c r="HXX31" s="214"/>
      <c r="HXY31" s="214"/>
      <c r="HXZ31" s="214"/>
      <c r="HYA31" s="214"/>
      <c r="HYB31" s="214"/>
      <c r="HYC31" s="214"/>
      <c r="HYD31" s="214"/>
      <c r="HYE31" s="214"/>
      <c r="HYF31" s="214"/>
      <c r="HYG31" s="214"/>
      <c r="HYH31" s="214"/>
      <c r="HYI31" s="214"/>
      <c r="HYJ31" s="214"/>
      <c r="HYK31" s="214"/>
      <c r="HYL31" s="214"/>
      <c r="HYM31" s="214"/>
      <c r="HYN31" s="214"/>
      <c r="HYO31" s="214"/>
      <c r="HYP31" s="214"/>
      <c r="HYQ31" s="214"/>
      <c r="HYR31" s="214"/>
      <c r="HYS31" s="214"/>
      <c r="HYT31" s="214"/>
      <c r="HYU31" s="214"/>
      <c r="HYV31" s="214"/>
      <c r="HYW31" s="214"/>
      <c r="HYX31" s="214"/>
      <c r="HYY31" s="214"/>
      <c r="HYZ31" s="214"/>
      <c r="HZA31" s="214"/>
      <c r="HZB31" s="214"/>
      <c r="HZC31" s="214"/>
      <c r="HZD31" s="214"/>
      <c r="HZE31" s="214"/>
      <c r="HZF31" s="214"/>
      <c r="HZG31" s="214"/>
      <c r="HZH31" s="214"/>
      <c r="HZI31" s="214"/>
      <c r="HZJ31" s="214"/>
      <c r="HZK31" s="214"/>
      <c r="HZL31" s="214"/>
      <c r="HZM31" s="214"/>
      <c r="HZN31" s="214"/>
      <c r="HZO31" s="214"/>
      <c r="HZP31" s="214"/>
      <c r="HZQ31" s="214"/>
      <c r="HZR31" s="214"/>
      <c r="HZS31" s="214"/>
      <c r="HZT31" s="214"/>
      <c r="HZU31" s="214"/>
      <c r="HZV31" s="214"/>
      <c r="HZW31" s="214"/>
      <c r="HZX31" s="214"/>
      <c r="HZY31" s="214"/>
      <c r="HZZ31" s="214"/>
      <c r="IAA31" s="214"/>
      <c r="IAB31" s="214"/>
      <c r="IAC31" s="214"/>
      <c r="IAD31" s="214"/>
      <c r="IAE31" s="214"/>
      <c r="IAF31" s="214"/>
      <c r="IAG31" s="214"/>
      <c r="IAH31" s="214"/>
      <c r="IAI31" s="214"/>
      <c r="IAJ31" s="214"/>
      <c r="IAK31" s="214"/>
      <c r="IAL31" s="214"/>
      <c r="IAM31" s="214"/>
      <c r="IAN31" s="214"/>
      <c r="IAO31" s="214"/>
      <c r="IAP31" s="214"/>
      <c r="IAQ31" s="214"/>
      <c r="IAR31" s="214"/>
      <c r="IAS31" s="214"/>
      <c r="IAT31" s="214"/>
      <c r="IAU31" s="214"/>
      <c r="IAV31" s="214"/>
      <c r="IAW31" s="214"/>
      <c r="IAX31" s="214"/>
      <c r="IAY31" s="214"/>
      <c r="IAZ31" s="214"/>
      <c r="IBA31" s="214"/>
      <c r="IBB31" s="214"/>
      <c r="IBC31" s="214"/>
      <c r="IBD31" s="214"/>
      <c r="IBE31" s="214"/>
      <c r="IBF31" s="214"/>
      <c r="IBG31" s="214"/>
      <c r="IBH31" s="214"/>
      <c r="IBI31" s="214"/>
      <c r="IBJ31" s="214"/>
      <c r="IBK31" s="214"/>
      <c r="IBL31" s="214"/>
      <c r="IBM31" s="214"/>
      <c r="IBN31" s="214"/>
      <c r="IBO31" s="214"/>
      <c r="IBP31" s="214"/>
      <c r="IBQ31" s="214"/>
      <c r="IBR31" s="214"/>
      <c r="IBS31" s="214"/>
      <c r="IBT31" s="214"/>
      <c r="IBU31" s="214"/>
      <c r="IBV31" s="214"/>
      <c r="IBW31" s="214"/>
      <c r="IBX31" s="214"/>
      <c r="IBY31" s="214"/>
      <c r="IBZ31" s="214"/>
      <c r="ICA31" s="214"/>
      <c r="ICB31" s="214"/>
      <c r="ICC31" s="214"/>
      <c r="ICD31" s="214"/>
      <c r="ICE31" s="214"/>
      <c r="ICF31" s="214"/>
      <c r="ICG31" s="214"/>
      <c r="ICH31" s="214"/>
      <c r="ICI31" s="214"/>
      <c r="ICJ31" s="214"/>
      <c r="ICK31" s="214"/>
      <c r="ICL31" s="214"/>
      <c r="ICM31" s="214"/>
      <c r="ICN31" s="214"/>
      <c r="ICO31" s="214"/>
      <c r="ICP31" s="214"/>
      <c r="ICQ31" s="214"/>
      <c r="ICR31" s="214"/>
      <c r="ICS31" s="214"/>
      <c r="ICT31" s="214"/>
      <c r="ICU31" s="214"/>
      <c r="ICV31" s="214"/>
      <c r="ICW31" s="214"/>
      <c r="ICX31" s="214"/>
      <c r="ICY31" s="214"/>
      <c r="ICZ31" s="214"/>
      <c r="IDA31" s="214"/>
      <c r="IDB31" s="214"/>
      <c r="IDC31" s="214"/>
      <c r="IDD31" s="214"/>
      <c r="IDE31" s="214"/>
      <c r="IDF31" s="214"/>
      <c r="IDG31" s="214"/>
      <c r="IDH31" s="214"/>
      <c r="IDI31" s="214"/>
      <c r="IDJ31" s="214"/>
      <c r="IDK31" s="214"/>
      <c r="IDL31" s="214"/>
      <c r="IDM31" s="214"/>
      <c r="IDN31" s="214"/>
      <c r="IDO31" s="214"/>
      <c r="IDP31" s="214"/>
      <c r="IDQ31" s="214"/>
      <c r="IDR31" s="214"/>
      <c r="IDS31" s="214"/>
      <c r="IDT31" s="214"/>
      <c r="IDU31" s="214"/>
      <c r="IDV31" s="214"/>
      <c r="IDW31" s="214"/>
      <c r="IDX31" s="214"/>
      <c r="IDY31" s="214"/>
      <c r="IDZ31" s="214"/>
      <c r="IEA31" s="214"/>
      <c r="IEB31" s="214"/>
      <c r="IEC31" s="214"/>
      <c r="IED31" s="214"/>
      <c r="IEE31" s="214"/>
      <c r="IEF31" s="214"/>
      <c r="IEG31" s="214"/>
      <c r="IEH31" s="214"/>
      <c r="IEI31" s="214"/>
      <c r="IEJ31" s="214"/>
      <c r="IEK31" s="214"/>
      <c r="IEL31" s="214"/>
      <c r="IEM31" s="214"/>
      <c r="IEN31" s="214"/>
      <c r="IEO31" s="214"/>
      <c r="IEP31" s="214"/>
      <c r="IEQ31" s="214"/>
      <c r="IER31" s="214"/>
      <c r="IES31" s="214"/>
      <c r="IET31" s="214"/>
      <c r="IEU31" s="214"/>
      <c r="IEV31" s="214"/>
      <c r="IEW31" s="214"/>
      <c r="IEX31" s="214"/>
      <c r="IEY31" s="214"/>
      <c r="IEZ31" s="214"/>
      <c r="IFA31" s="214"/>
      <c r="IFB31" s="214"/>
      <c r="IFC31" s="214"/>
      <c r="IFD31" s="214"/>
      <c r="IFE31" s="214"/>
      <c r="IFF31" s="214"/>
      <c r="IFG31" s="214"/>
      <c r="IFH31" s="214"/>
      <c r="IFI31" s="214"/>
      <c r="IFJ31" s="214"/>
      <c r="IFK31" s="214"/>
      <c r="IFL31" s="214"/>
      <c r="IFM31" s="214"/>
      <c r="IFN31" s="214"/>
      <c r="IFO31" s="214"/>
      <c r="IFP31" s="214"/>
      <c r="IFQ31" s="214"/>
      <c r="IFR31" s="214"/>
      <c r="IFS31" s="214"/>
      <c r="IFT31" s="214"/>
      <c r="IFU31" s="214"/>
      <c r="IFV31" s="214"/>
      <c r="IFW31" s="214"/>
      <c r="IFX31" s="214"/>
      <c r="IFY31" s="214"/>
      <c r="IFZ31" s="214"/>
      <c r="IGA31" s="214"/>
      <c r="IGB31" s="214"/>
      <c r="IGC31" s="214"/>
      <c r="IGD31" s="214"/>
      <c r="IGE31" s="214"/>
      <c r="IGF31" s="214"/>
      <c r="IGG31" s="214"/>
      <c r="IGH31" s="214"/>
      <c r="IGI31" s="214"/>
      <c r="IGJ31" s="214"/>
      <c r="IGK31" s="214"/>
      <c r="IGL31" s="214"/>
      <c r="IGM31" s="214"/>
      <c r="IGN31" s="214"/>
      <c r="IGO31" s="214"/>
      <c r="IGP31" s="214"/>
      <c r="IGQ31" s="214"/>
      <c r="IGR31" s="214"/>
      <c r="IGS31" s="214"/>
      <c r="IGT31" s="214"/>
      <c r="IGU31" s="214"/>
      <c r="IGV31" s="214"/>
      <c r="IGW31" s="214"/>
      <c r="IGX31" s="214"/>
      <c r="IGY31" s="214"/>
      <c r="IGZ31" s="214"/>
      <c r="IHA31" s="214"/>
      <c r="IHB31" s="214"/>
      <c r="IHC31" s="214"/>
      <c r="IHD31" s="214"/>
      <c r="IHE31" s="214"/>
      <c r="IHF31" s="214"/>
      <c r="IHG31" s="214"/>
      <c r="IHH31" s="214"/>
      <c r="IHI31" s="214"/>
      <c r="IHJ31" s="214"/>
      <c r="IHK31" s="214"/>
      <c r="IHL31" s="214"/>
      <c r="IHM31" s="214"/>
      <c r="IHN31" s="214"/>
      <c r="IHO31" s="214"/>
      <c r="IHP31" s="214"/>
      <c r="IHQ31" s="214"/>
      <c r="IHR31" s="214"/>
      <c r="IHS31" s="214"/>
      <c r="IHT31" s="214"/>
      <c r="IHU31" s="214"/>
      <c r="IHV31" s="214"/>
      <c r="IHW31" s="214"/>
      <c r="IHX31" s="214"/>
      <c r="IHY31" s="214"/>
      <c r="IHZ31" s="214"/>
      <c r="IIA31" s="214"/>
      <c r="IIB31" s="214"/>
      <c r="IIC31" s="214"/>
      <c r="IID31" s="214"/>
      <c r="IIE31" s="214"/>
      <c r="IIF31" s="214"/>
      <c r="IIG31" s="214"/>
      <c r="IIH31" s="214"/>
      <c r="III31" s="214"/>
      <c r="IIJ31" s="214"/>
      <c r="IIK31" s="214"/>
      <c r="IIL31" s="214"/>
      <c r="IIM31" s="214"/>
      <c r="IIN31" s="214"/>
      <c r="IIO31" s="214"/>
      <c r="IIP31" s="214"/>
      <c r="IIQ31" s="214"/>
      <c r="IIR31" s="214"/>
      <c r="IIS31" s="214"/>
      <c r="IIT31" s="214"/>
      <c r="IIU31" s="214"/>
      <c r="IIV31" s="214"/>
      <c r="IIW31" s="214"/>
      <c r="IIX31" s="214"/>
      <c r="IIY31" s="214"/>
      <c r="IIZ31" s="214"/>
      <c r="IJA31" s="214"/>
      <c r="IJB31" s="214"/>
      <c r="IJC31" s="214"/>
      <c r="IJD31" s="214"/>
      <c r="IJE31" s="214"/>
      <c r="IJF31" s="214"/>
      <c r="IJG31" s="214"/>
      <c r="IJH31" s="214"/>
      <c r="IJI31" s="214"/>
      <c r="IJJ31" s="214"/>
      <c r="IJK31" s="214"/>
      <c r="IJL31" s="214"/>
      <c r="IJM31" s="214"/>
      <c r="IJN31" s="214"/>
      <c r="IJO31" s="214"/>
      <c r="IJP31" s="214"/>
      <c r="IJQ31" s="214"/>
      <c r="IJR31" s="214"/>
      <c r="IJS31" s="214"/>
      <c r="IJT31" s="214"/>
      <c r="IJU31" s="214"/>
      <c r="IJV31" s="214"/>
      <c r="IJW31" s="214"/>
      <c r="IJX31" s="214"/>
      <c r="IJY31" s="214"/>
      <c r="IJZ31" s="214"/>
      <c r="IKA31" s="214"/>
      <c r="IKB31" s="214"/>
      <c r="IKC31" s="214"/>
      <c r="IKD31" s="214"/>
      <c r="IKE31" s="214"/>
      <c r="IKF31" s="214"/>
      <c r="IKG31" s="214"/>
      <c r="IKH31" s="214"/>
      <c r="IKI31" s="214"/>
      <c r="IKJ31" s="214"/>
      <c r="IKK31" s="214"/>
      <c r="IKL31" s="214"/>
      <c r="IKM31" s="214"/>
      <c r="IKN31" s="214"/>
      <c r="IKO31" s="214"/>
      <c r="IKP31" s="214"/>
      <c r="IKQ31" s="214"/>
      <c r="IKR31" s="214"/>
      <c r="IKS31" s="214"/>
      <c r="IKT31" s="214"/>
      <c r="IKU31" s="214"/>
      <c r="IKV31" s="214"/>
      <c r="IKW31" s="214"/>
      <c r="IKX31" s="214"/>
      <c r="IKY31" s="214"/>
      <c r="IKZ31" s="214"/>
      <c r="ILA31" s="214"/>
      <c r="ILB31" s="214"/>
      <c r="ILC31" s="214"/>
      <c r="ILD31" s="214"/>
      <c r="ILE31" s="214"/>
      <c r="ILF31" s="214"/>
      <c r="ILG31" s="214"/>
      <c r="ILH31" s="214"/>
      <c r="ILI31" s="214"/>
      <c r="ILJ31" s="214"/>
      <c r="ILK31" s="214"/>
      <c r="ILL31" s="214"/>
      <c r="ILM31" s="214"/>
      <c r="ILN31" s="214"/>
      <c r="ILO31" s="214"/>
      <c r="ILP31" s="214"/>
      <c r="ILQ31" s="214"/>
      <c r="ILR31" s="214"/>
      <c r="ILS31" s="214"/>
      <c r="ILT31" s="214"/>
      <c r="ILU31" s="214"/>
      <c r="ILV31" s="214"/>
      <c r="ILW31" s="214"/>
      <c r="ILX31" s="214"/>
      <c r="ILY31" s="214"/>
      <c r="ILZ31" s="214"/>
      <c r="IMA31" s="214"/>
      <c r="IMB31" s="214"/>
      <c r="IMC31" s="214"/>
      <c r="IMD31" s="214"/>
      <c r="IME31" s="214"/>
      <c r="IMF31" s="214"/>
      <c r="IMG31" s="214"/>
      <c r="IMH31" s="214"/>
      <c r="IMI31" s="214"/>
      <c r="IMJ31" s="214"/>
      <c r="IMK31" s="214"/>
      <c r="IML31" s="214"/>
      <c r="IMM31" s="214"/>
      <c r="IMN31" s="214"/>
      <c r="IMO31" s="214"/>
      <c r="IMP31" s="214"/>
      <c r="IMQ31" s="214"/>
      <c r="IMR31" s="214"/>
      <c r="IMS31" s="214"/>
      <c r="IMT31" s="214"/>
      <c r="IMU31" s="214"/>
      <c r="IMV31" s="214"/>
      <c r="IMW31" s="214"/>
      <c r="IMX31" s="214"/>
      <c r="IMY31" s="214"/>
      <c r="IMZ31" s="214"/>
      <c r="INA31" s="214"/>
      <c r="INB31" s="214"/>
      <c r="INC31" s="214"/>
      <c r="IND31" s="214"/>
      <c r="INE31" s="214"/>
      <c r="INF31" s="214"/>
      <c r="ING31" s="214"/>
      <c r="INH31" s="214"/>
      <c r="INI31" s="214"/>
      <c r="INJ31" s="214"/>
      <c r="INK31" s="214"/>
      <c r="INL31" s="214"/>
      <c r="INM31" s="214"/>
      <c r="INN31" s="214"/>
      <c r="INO31" s="214"/>
      <c r="INP31" s="214"/>
      <c r="INQ31" s="214"/>
      <c r="INR31" s="214"/>
      <c r="INS31" s="214"/>
      <c r="INT31" s="214"/>
      <c r="INU31" s="214"/>
      <c r="INV31" s="214"/>
      <c r="INW31" s="214"/>
      <c r="INX31" s="214"/>
      <c r="INY31" s="214"/>
      <c r="INZ31" s="214"/>
      <c r="IOA31" s="214"/>
      <c r="IOB31" s="214"/>
      <c r="IOC31" s="214"/>
      <c r="IOD31" s="214"/>
      <c r="IOE31" s="214"/>
      <c r="IOF31" s="214"/>
      <c r="IOG31" s="214"/>
      <c r="IOH31" s="214"/>
      <c r="IOI31" s="214"/>
      <c r="IOJ31" s="214"/>
      <c r="IOK31" s="214"/>
      <c r="IOL31" s="214"/>
      <c r="IOM31" s="214"/>
      <c r="ION31" s="214"/>
      <c r="IOO31" s="214"/>
      <c r="IOP31" s="214"/>
      <c r="IOQ31" s="214"/>
      <c r="IOR31" s="214"/>
      <c r="IOS31" s="214"/>
      <c r="IOT31" s="214"/>
      <c r="IOU31" s="214"/>
      <c r="IOV31" s="214"/>
      <c r="IOW31" s="214"/>
      <c r="IOX31" s="214"/>
      <c r="IOY31" s="214"/>
      <c r="IOZ31" s="214"/>
      <c r="IPA31" s="214"/>
      <c r="IPB31" s="214"/>
      <c r="IPC31" s="214"/>
      <c r="IPD31" s="214"/>
      <c r="IPE31" s="214"/>
      <c r="IPF31" s="214"/>
      <c r="IPG31" s="214"/>
      <c r="IPH31" s="214"/>
      <c r="IPI31" s="214"/>
      <c r="IPJ31" s="214"/>
      <c r="IPK31" s="214"/>
      <c r="IPL31" s="214"/>
      <c r="IPM31" s="214"/>
      <c r="IPN31" s="214"/>
      <c r="IPO31" s="214"/>
      <c r="IPP31" s="214"/>
      <c r="IPQ31" s="214"/>
      <c r="IPR31" s="214"/>
      <c r="IPS31" s="214"/>
      <c r="IPT31" s="214"/>
      <c r="IPU31" s="214"/>
      <c r="IPV31" s="214"/>
      <c r="IPW31" s="214"/>
      <c r="IPX31" s="214"/>
      <c r="IPY31" s="214"/>
      <c r="IPZ31" s="214"/>
      <c r="IQA31" s="214"/>
      <c r="IQB31" s="214"/>
      <c r="IQC31" s="214"/>
      <c r="IQD31" s="214"/>
      <c r="IQE31" s="214"/>
      <c r="IQF31" s="214"/>
      <c r="IQG31" s="214"/>
      <c r="IQH31" s="214"/>
      <c r="IQI31" s="214"/>
      <c r="IQJ31" s="214"/>
      <c r="IQK31" s="214"/>
      <c r="IQL31" s="214"/>
      <c r="IQM31" s="214"/>
      <c r="IQN31" s="214"/>
      <c r="IQO31" s="214"/>
      <c r="IQP31" s="214"/>
      <c r="IQQ31" s="214"/>
      <c r="IQR31" s="214"/>
      <c r="IQS31" s="214"/>
      <c r="IQT31" s="214"/>
      <c r="IQU31" s="214"/>
      <c r="IQV31" s="214"/>
      <c r="IQW31" s="214"/>
      <c r="IQX31" s="214"/>
      <c r="IQY31" s="214"/>
      <c r="IQZ31" s="214"/>
      <c r="IRA31" s="214"/>
      <c r="IRB31" s="214"/>
      <c r="IRC31" s="214"/>
      <c r="IRD31" s="214"/>
      <c r="IRE31" s="214"/>
      <c r="IRF31" s="214"/>
      <c r="IRG31" s="214"/>
      <c r="IRH31" s="214"/>
      <c r="IRI31" s="214"/>
      <c r="IRJ31" s="214"/>
      <c r="IRK31" s="214"/>
      <c r="IRL31" s="214"/>
      <c r="IRM31" s="214"/>
      <c r="IRN31" s="214"/>
      <c r="IRO31" s="214"/>
      <c r="IRP31" s="214"/>
      <c r="IRQ31" s="214"/>
      <c r="IRR31" s="214"/>
      <c r="IRS31" s="214"/>
      <c r="IRT31" s="214"/>
      <c r="IRU31" s="214"/>
      <c r="IRV31" s="214"/>
      <c r="IRW31" s="214"/>
      <c r="IRX31" s="214"/>
      <c r="IRY31" s="214"/>
      <c r="IRZ31" s="214"/>
      <c r="ISA31" s="214"/>
      <c r="ISB31" s="214"/>
      <c r="ISC31" s="214"/>
      <c r="ISD31" s="214"/>
      <c r="ISE31" s="214"/>
      <c r="ISF31" s="214"/>
      <c r="ISG31" s="214"/>
      <c r="ISH31" s="214"/>
      <c r="ISI31" s="214"/>
      <c r="ISJ31" s="214"/>
      <c r="ISK31" s="214"/>
      <c r="ISL31" s="214"/>
      <c r="ISM31" s="214"/>
      <c r="ISN31" s="214"/>
      <c r="ISO31" s="214"/>
      <c r="ISP31" s="214"/>
      <c r="ISQ31" s="214"/>
      <c r="ISR31" s="214"/>
      <c r="ISS31" s="214"/>
      <c r="IST31" s="214"/>
      <c r="ISU31" s="214"/>
      <c r="ISV31" s="214"/>
      <c r="ISW31" s="214"/>
      <c r="ISX31" s="214"/>
      <c r="ISY31" s="214"/>
      <c r="ISZ31" s="214"/>
      <c r="ITA31" s="214"/>
      <c r="ITB31" s="214"/>
      <c r="ITC31" s="214"/>
      <c r="ITD31" s="214"/>
      <c r="ITE31" s="214"/>
      <c r="ITF31" s="214"/>
      <c r="ITG31" s="214"/>
      <c r="ITH31" s="214"/>
      <c r="ITI31" s="214"/>
      <c r="ITJ31" s="214"/>
      <c r="ITK31" s="214"/>
      <c r="ITL31" s="214"/>
      <c r="ITM31" s="214"/>
      <c r="ITN31" s="214"/>
      <c r="ITO31" s="214"/>
      <c r="ITP31" s="214"/>
      <c r="ITQ31" s="214"/>
      <c r="ITR31" s="214"/>
      <c r="ITS31" s="214"/>
      <c r="ITT31" s="214"/>
      <c r="ITU31" s="214"/>
      <c r="ITV31" s="214"/>
      <c r="ITW31" s="214"/>
      <c r="ITX31" s="214"/>
      <c r="ITY31" s="214"/>
      <c r="ITZ31" s="214"/>
      <c r="IUA31" s="214"/>
      <c r="IUB31" s="214"/>
      <c r="IUC31" s="214"/>
      <c r="IUD31" s="214"/>
      <c r="IUE31" s="214"/>
      <c r="IUF31" s="214"/>
      <c r="IUG31" s="214"/>
      <c r="IUH31" s="214"/>
      <c r="IUI31" s="214"/>
      <c r="IUJ31" s="214"/>
      <c r="IUK31" s="214"/>
      <c r="IUL31" s="214"/>
      <c r="IUM31" s="214"/>
      <c r="IUN31" s="214"/>
      <c r="IUO31" s="214"/>
      <c r="IUP31" s="214"/>
      <c r="IUQ31" s="214"/>
      <c r="IUR31" s="214"/>
      <c r="IUS31" s="214"/>
      <c r="IUT31" s="214"/>
      <c r="IUU31" s="214"/>
      <c r="IUV31" s="214"/>
      <c r="IUW31" s="214"/>
      <c r="IUX31" s="214"/>
      <c r="IUY31" s="214"/>
      <c r="IUZ31" s="214"/>
      <c r="IVA31" s="214"/>
      <c r="IVB31" s="214"/>
      <c r="IVC31" s="214"/>
      <c r="IVD31" s="214"/>
      <c r="IVE31" s="214"/>
      <c r="IVF31" s="214"/>
      <c r="IVG31" s="214"/>
      <c r="IVH31" s="214"/>
      <c r="IVI31" s="214"/>
      <c r="IVJ31" s="214"/>
      <c r="IVK31" s="214"/>
      <c r="IVL31" s="214"/>
      <c r="IVM31" s="214"/>
      <c r="IVN31" s="214"/>
      <c r="IVO31" s="214"/>
      <c r="IVP31" s="214"/>
      <c r="IVQ31" s="214"/>
      <c r="IVR31" s="214"/>
      <c r="IVS31" s="214"/>
      <c r="IVT31" s="214"/>
      <c r="IVU31" s="214"/>
      <c r="IVV31" s="214"/>
      <c r="IVW31" s="214"/>
      <c r="IVX31" s="214"/>
      <c r="IVY31" s="214"/>
      <c r="IVZ31" s="214"/>
      <c r="IWA31" s="214"/>
      <c r="IWB31" s="214"/>
      <c r="IWC31" s="214"/>
      <c r="IWD31" s="214"/>
      <c r="IWE31" s="214"/>
      <c r="IWF31" s="214"/>
      <c r="IWG31" s="214"/>
      <c r="IWH31" s="214"/>
      <c r="IWI31" s="214"/>
      <c r="IWJ31" s="214"/>
      <c r="IWK31" s="214"/>
      <c r="IWL31" s="214"/>
      <c r="IWM31" s="214"/>
      <c r="IWN31" s="214"/>
      <c r="IWO31" s="214"/>
      <c r="IWP31" s="214"/>
      <c r="IWQ31" s="214"/>
      <c r="IWR31" s="214"/>
      <c r="IWS31" s="214"/>
      <c r="IWT31" s="214"/>
      <c r="IWU31" s="214"/>
      <c r="IWV31" s="214"/>
      <c r="IWW31" s="214"/>
      <c r="IWX31" s="214"/>
      <c r="IWY31" s="214"/>
      <c r="IWZ31" s="214"/>
      <c r="IXA31" s="214"/>
      <c r="IXB31" s="214"/>
      <c r="IXC31" s="214"/>
      <c r="IXD31" s="214"/>
      <c r="IXE31" s="214"/>
      <c r="IXF31" s="214"/>
      <c r="IXG31" s="214"/>
      <c r="IXH31" s="214"/>
      <c r="IXI31" s="214"/>
      <c r="IXJ31" s="214"/>
      <c r="IXK31" s="214"/>
      <c r="IXL31" s="214"/>
      <c r="IXM31" s="214"/>
      <c r="IXN31" s="214"/>
      <c r="IXO31" s="214"/>
      <c r="IXP31" s="214"/>
      <c r="IXQ31" s="214"/>
      <c r="IXR31" s="214"/>
      <c r="IXS31" s="214"/>
      <c r="IXT31" s="214"/>
      <c r="IXU31" s="214"/>
      <c r="IXV31" s="214"/>
      <c r="IXW31" s="214"/>
      <c r="IXX31" s="214"/>
      <c r="IXY31" s="214"/>
      <c r="IXZ31" s="214"/>
      <c r="IYA31" s="214"/>
      <c r="IYB31" s="214"/>
      <c r="IYC31" s="214"/>
      <c r="IYD31" s="214"/>
      <c r="IYE31" s="214"/>
      <c r="IYF31" s="214"/>
      <c r="IYG31" s="214"/>
      <c r="IYH31" s="214"/>
      <c r="IYI31" s="214"/>
      <c r="IYJ31" s="214"/>
      <c r="IYK31" s="214"/>
      <c r="IYL31" s="214"/>
      <c r="IYM31" s="214"/>
      <c r="IYN31" s="214"/>
      <c r="IYO31" s="214"/>
      <c r="IYP31" s="214"/>
      <c r="IYQ31" s="214"/>
      <c r="IYR31" s="214"/>
      <c r="IYS31" s="214"/>
      <c r="IYT31" s="214"/>
      <c r="IYU31" s="214"/>
      <c r="IYV31" s="214"/>
      <c r="IYW31" s="214"/>
      <c r="IYX31" s="214"/>
      <c r="IYY31" s="214"/>
      <c r="IYZ31" s="214"/>
      <c r="IZA31" s="214"/>
      <c r="IZB31" s="214"/>
      <c r="IZC31" s="214"/>
      <c r="IZD31" s="214"/>
      <c r="IZE31" s="214"/>
      <c r="IZF31" s="214"/>
      <c r="IZG31" s="214"/>
      <c r="IZH31" s="214"/>
      <c r="IZI31" s="214"/>
      <c r="IZJ31" s="214"/>
      <c r="IZK31" s="214"/>
      <c r="IZL31" s="214"/>
      <c r="IZM31" s="214"/>
      <c r="IZN31" s="214"/>
      <c r="IZO31" s="214"/>
      <c r="IZP31" s="214"/>
      <c r="IZQ31" s="214"/>
      <c r="IZR31" s="214"/>
      <c r="IZS31" s="214"/>
      <c r="IZT31" s="214"/>
      <c r="IZU31" s="214"/>
      <c r="IZV31" s="214"/>
      <c r="IZW31" s="214"/>
      <c r="IZX31" s="214"/>
      <c r="IZY31" s="214"/>
      <c r="IZZ31" s="214"/>
      <c r="JAA31" s="214"/>
      <c r="JAB31" s="214"/>
      <c r="JAC31" s="214"/>
      <c r="JAD31" s="214"/>
      <c r="JAE31" s="214"/>
      <c r="JAF31" s="214"/>
      <c r="JAG31" s="214"/>
      <c r="JAH31" s="214"/>
      <c r="JAI31" s="214"/>
      <c r="JAJ31" s="214"/>
      <c r="JAK31" s="214"/>
      <c r="JAL31" s="214"/>
      <c r="JAM31" s="214"/>
      <c r="JAN31" s="214"/>
      <c r="JAO31" s="214"/>
      <c r="JAP31" s="214"/>
      <c r="JAQ31" s="214"/>
      <c r="JAR31" s="214"/>
      <c r="JAS31" s="214"/>
      <c r="JAT31" s="214"/>
      <c r="JAU31" s="214"/>
      <c r="JAV31" s="214"/>
      <c r="JAW31" s="214"/>
      <c r="JAX31" s="214"/>
      <c r="JAY31" s="214"/>
      <c r="JAZ31" s="214"/>
      <c r="JBA31" s="214"/>
      <c r="JBB31" s="214"/>
      <c r="JBC31" s="214"/>
      <c r="JBD31" s="214"/>
      <c r="JBE31" s="214"/>
      <c r="JBF31" s="214"/>
      <c r="JBG31" s="214"/>
      <c r="JBH31" s="214"/>
      <c r="JBI31" s="214"/>
      <c r="JBJ31" s="214"/>
      <c r="JBK31" s="214"/>
      <c r="JBL31" s="214"/>
      <c r="JBM31" s="214"/>
      <c r="JBN31" s="214"/>
      <c r="JBO31" s="214"/>
      <c r="JBP31" s="214"/>
      <c r="JBQ31" s="214"/>
      <c r="JBR31" s="214"/>
      <c r="JBS31" s="214"/>
      <c r="JBT31" s="214"/>
      <c r="JBU31" s="214"/>
      <c r="JBV31" s="214"/>
      <c r="JBW31" s="214"/>
      <c r="JBX31" s="214"/>
      <c r="JBY31" s="214"/>
      <c r="JBZ31" s="214"/>
      <c r="JCA31" s="214"/>
      <c r="JCB31" s="214"/>
      <c r="JCC31" s="214"/>
      <c r="JCD31" s="214"/>
      <c r="JCE31" s="214"/>
      <c r="JCF31" s="214"/>
      <c r="JCG31" s="214"/>
      <c r="JCH31" s="214"/>
      <c r="JCI31" s="214"/>
      <c r="JCJ31" s="214"/>
      <c r="JCK31" s="214"/>
      <c r="JCL31" s="214"/>
      <c r="JCM31" s="214"/>
      <c r="JCN31" s="214"/>
      <c r="JCO31" s="214"/>
      <c r="JCP31" s="214"/>
      <c r="JCQ31" s="214"/>
      <c r="JCR31" s="214"/>
      <c r="JCS31" s="214"/>
      <c r="JCT31" s="214"/>
      <c r="JCU31" s="214"/>
      <c r="JCV31" s="214"/>
      <c r="JCW31" s="214"/>
      <c r="JCX31" s="214"/>
      <c r="JCY31" s="214"/>
      <c r="JCZ31" s="214"/>
      <c r="JDA31" s="214"/>
      <c r="JDB31" s="214"/>
      <c r="JDC31" s="214"/>
      <c r="JDD31" s="214"/>
      <c r="JDE31" s="214"/>
      <c r="JDF31" s="214"/>
      <c r="JDG31" s="214"/>
      <c r="JDH31" s="214"/>
      <c r="JDI31" s="214"/>
      <c r="JDJ31" s="214"/>
      <c r="JDK31" s="214"/>
      <c r="JDL31" s="214"/>
      <c r="JDM31" s="214"/>
      <c r="JDN31" s="214"/>
      <c r="JDO31" s="214"/>
      <c r="JDP31" s="214"/>
      <c r="JDQ31" s="214"/>
      <c r="JDR31" s="214"/>
      <c r="JDS31" s="214"/>
      <c r="JDT31" s="214"/>
      <c r="JDU31" s="214"/>
      <c r="JDV31" s="214"/>
      <c r="JDW31" s="214"/>
      <c r="JDX31" s="214"/>
      <c r="JDY31" s="214"/>
      <c r="JDZ31" s="214"/>
      <c r="JEA31" s="214"/>
      <c r="JEB31" s="214"/>
      <c r="JEC31" s="214"/>
      <c r="JED31" s="214"/>
      <c r="JEE31" s="214"/>
      <c r="JEF31" s="214"/>
      <c r="JEG31" s="214"/>
      <c r="JEH31" s="214"/>
      <c r="JEI31" s="214"/>
      <c r="JEJ31" s="214"/>
      <c r="JEK31" s="214"/>
      <c r="JEL31" s="214"/>
      <c r="JEM31" s="214"/>
      <c r="JEN31" s="214"/>
      <c r="JEO31" s="214"/>
      <c r="JEP31" s="214"/>
      <c r="JEQ31" s="214"/>
      <c r="JER31" s="214"/>
      <c r="JES31" s="214"/>
      <c r="JET31" s="214"/>
      <c r="JEU31" s="214"/>
      <c r="JEV31" s="214"/>
      <c r="JEW31" s="214"/>
      <c r="JEX31" s="214"/>
      <c r="JEY31" s="214"/>
      <c r="JEZ31" s="214"/>
      <c r="JFA31" s="214"/>
      <c r="JFB31" s="214"/>
      <c r="JFC31" s="214"/>
      <c r="JFD31" s="214"/>
      <c r="JFE31" s="214"/>
      <c r="JFF31" s="214"/>
      <c r="JFG31" s="214"/>
      <c r="JFH31" s="214"/>
      <c r="JFI31" s="214"/>
      <c r="JFJ31" s="214"/>
      <c r="JFK31" s="214"/>
      <c r="JFL31" s="214"/>
      <c r="JFM31" s="214"/>
      <c r="JFN31" s="214"/>
      <c r="JFO31" s="214"/>
      <c r="JFP31" s="214"/>
      <c r="JFQ31" s="214"/>
      <c r="JFR31" s="214"/>
      <c r="JFS31" s="214"/>
      <c r="JFT31" s="214"/>
      <c r="JFU31" s="214"/>
      <c r="JFV31" s="214"/>
      <c r="JFW31" s="214"/>
      <c r="JFX31" s="214"/>
      <c r="JFY31" s="214"/>
      <c r="JFZ31" s="214"/>
      <c r="JGA31" s="214"/>
      <c r="JGB31" s="214"/>
      <c r="JGC31" s="214"/>
      <c r="JGD31" s="214"/>
      <c r="JGE31" s="214"/>
      <c r="JGF31" s="214"/>
      <c r="JGG31" s="214"/>
      <c r="JGH31" s="214"/>
      <c r="JGI31" s="214"/>
      <c r="JGJ31" s="214"/>
      <c r="JGK31" s="214"/>
      <c r="JGL31" s="214"/>
      <c r="JGM31" s="214"/>
      <c r="JGN31" s="214"/>
      <c r="JGO31" s="214"/>
      <c r="JGP31" s="214"/>
      <c r="JGQ31" s="214"/>
      <c r="JGR31" s="214"/>
      <c r="JGS31" s="214"/>
      <c r="JGT31" s="214"/>
      <c r="JGU31" s="214"/>
      <c r="JGV31" s="214"/>
      <c r="JGW31" s="214"/>
      <c r="JGX31" s="214"/>
      <c r="JGY31" s="214"/>
      <c r="JGZ31" s="214"/>
      <c r="JHA31" s="214"/>
      <c r="JHB31" s="214"/>
      <c r="JHC31" s="214"/>
      <c r="JHD31" s="214"/>
      <c r="JHE31" s="214"/>
      <c r="JHF31" s="214"/>
      <c r="JHG31" s="214"/>
      <c r="JHH31" s="214"/>
      <c r="JHI31" s="214"/>
      <c r="JHJ31" s="214"/>
      <c r="JHK31" s="214"/>
      <c r="JHL31" s="214"/>
      <c r="JHM31" s="214"/>
      <c r="JHN31" s="214"/>
      <c r="JHO31" s="214"/>
      <c r="JHP31" s="214"/>
      <c r="JHQ31" s="214"/>
      <c r="JHR31" s="214"/>
      <c r="JHS31" s="214"/>
      <c r="JHT31" s="214"/>
      <c r="JHU31" s="214"/>
      <c r="JHV31" s="214"/>
      <c r="JHW31" s="214"/>
      <c r="JHX31" s="214"/>
      <c r="JHY31" s="214"/>
      <c r="JHZ31" s="214"/>
      <c r="JIA31" s="214"/>
      <c r="JIB31" s="214"/>
      <c r="JIC31" s="214"/>
      <c r="JID31" s="214"/>
      <c r="JIE31" s="214"/>
      <c r="JIF31" s="214"/>
      <c r="JIG31" s="214"/>
      <c r="JIH31" s="214"/>
      <c r="JII31" s="214"/>
      <c r="JIJ31" s="214"/>
      <c r="JIK31" s="214"/>
      <c r="JIL31" s="214"/>
      <c r="JIM31" s="214"/>
      <c r="JIN31" s="214"/>
      <c r="JIO31" s="214"/>
      <c r="JIP31" s="214"/>
      <c r="JIQ31" s="214"/>
      <c r="JIR31" s="214"/>
      <c r="JIS31" s="214"/>
      <c r="JIT31" s="214"/>
      <c r="JIU31" s="214"/>
      <c r="JIV31" s="214"/>
      <c r="JIW31" s="214"/>
      <c r="JIX31" s="214"/>
      <c r="JIY31" s="214"/>
      <c r="JIZ31" s="214"/>
      <c r="JJA31" s="214"/>
      <c r="JJB31" s="214"/>
      <c r="JJC31" s="214"/>
      <c r="JJD31" s="214"/>
      <c r="JJE31" s="214"/>
      <c r="JJF31" s="214"/>
      <c r="JJG31" s="214"/>
      <c r="JJH31" s="214"/>
      <c r="JJI31" s="214"/>
      <c r="JJJ31" s="214"/>
      <c r="JJK31" s="214"/>
      <c r="JJL31" s="214"/>
      <c r="JJM31" s="214"/>
      <c r="JJN31" s="214"/>
      <c r="JJO31" s="214"/>
      <c r="JJP31" s="214"/>
      <c r="JJQ31" s="214"/>
      <c r="JJR31" s="214"/>
      <c r="JJS31" s="214"/>
      <c r="JJT31" s="214"/>
      <c r="JJU31" s="214"/>
      <c r="JJV31" s="214"/>
      <c r="JJW31" s="214"/>
      <c r="JJX31" s="214"/>
      <c r="JJY31" s="214"/>
      <c r="JJZ31" s="214"/>
      <c r="JKA31" s="214"/>
      <c r="JKB31" s="214"/>
      <c r="JKC31" s="214"/>
      <c r="JKD31" s="214"/>
      <c r="JKE31" s="214"/>
      <c r="JKF31" s="214"/>
      <c r="JKG31" s="214"/>
      <c r="JKH31" s="214"/>
      <c r="JKI31" s="214"/>
      <c r="JKJ31" s="214"/>
      <c r="JKK31" s="214"/>
      <c r="JKL31" s="214"/>
      <c r="JKM31" s="214"/>
      <c r="JKN31" s="214"/>
      <c r="JKO31" s="214"/>
      <c r="JKP31" s="214"/>
      <c r="JKQ31" s="214"/>
      <c r="JKR31" s="214"/>
      <c r="JKS31" s="214"/>
      <c r="JKT31" s="214"/>
      <c r="JKU31" s="214"/>
      <c r="JKV31" s="214"/>
      <c r="JKW31" s="214"/>
      <c r="JKX31" s="214"/>
      <c r="JKY31" s="214"/>
      <c r="JKZ31" s="214"/>
      <c r="JLA31" s="214"/>
      <c r="JLB31" s="214"/>
      <c r="JLC31" s="214"/>
      <c r="JLD31" s="214"/>
      <c r="JLE31" s="214"/>
      <c r="JLF31" s="214"/>
      <c r="JLG31" s="214"/>
      <c r="JLH31" s="214"/>
      <c r="JLI31" s="214"/>
      <c r="JLJ31" s="214"/>
      <c r="JLK31" s="214"/>
      <c r="JLL31" s="214"/>
      <c r="JLM31" s="214"/>
      <c r="JLN31" s="214"/>
      <c r="JLO31" s="214"/>
      <c r="JLP31" s="214"/>
      <c r="JLQ31" s="214"/>
      <c r="JLR31" s="214"/>
      <c r="JLS31" s="214"/>
      <c r="JLT31" s="214"/>
      <c r="JLU31" s="214"/>
      <c r="JLV31" s="214"/>
      <c r="JLW31" s="214"/>
      <c r="JLX31" s="214"/>
      <c r="JLY31" s="214"/>
      <c r="JLZ31" s="214"/>
      <c r="JMA31" s="214"/>
      <c r="JMB31" s="214"/>
      <c r="JMC31" s="214"/>
      <c r="JMD31" s="214"/>
      <c r="JME31" s="214"/>
      <c r="JMF31" s="214"/>
      <c r="JMG31" s="214"/>
      <c r="JMH31" s="214"/>
      <c r="JMI31" s="214"/>
      <c r="JMJ31" s="214"/>
      <c r="JMK31" s="214"/>
      <c r="JML31" s="214"/>
      <c r="JMM31" s="214"/>
      <c r="JMN31" s="214"/>
      <c r="JMO31" s="214"/>
      <c r="JMP31" s="214"/>
      <c r="JMQ31" s="214"/>
      <c r="JMR31" s="214"/>
      <c r="JMS31" s="214"/>
      <c r="JMT31" s="214"/>
      <c r="JMU31" s="214"/>
      <c r="JMV31" s="214"/>
      <c r="JMW31" s="214"/>
      <c r="JMX31" s="214"/>
      <c r="JMY31" s="214"/>
      <c r="JMZ31" s="214"/>
      <c r="JNA31" s="214"/>
      <c r="JNB31" s="214"/>
      <c r="JNC31" s="214"/>
      <c r="JND31" s="214"/>
      <c r="JNE31" s="214"/>
      <c r="JNF31" s="214"/>
      <c r="JNG31" s="214"/>
      <c r="JNH31" s="214"/>
      <c r="JNI31" s="214"/>
      <c r="JNJ31" s="214"/>
      <c r="JNK31" s="214"/>
      <c r="JNL31" s="214"/>
      <c r="JNM31" s="214"/>
      <c r="JNN31" s="214"/>
      <c r="JNO31" s="214"/>
      <c r="JNP31" s="214"/>
      <c r="JNQ31" s="214"/>
      <c r="JNR31" s="214"/>
      <c r="JNS31" s="214"/>
      <c r="JNT31" s="214"/>
      <c r="JNU31" s="214"/>
      <c r="JNV31" s="214"/>
      <c r="JNW31" s="214"/>
      <c r="JNX31" s="214"/>
      <c r="JNY31" s="214"/>
      <c r="JNZ31" s="214"/>
      <c r="JOA31" s="214"/>
      <c r="JOB31" s="214"/>
      <c r="JOC31" s="214"/>
      <c r="JOD31" s="214"/>
      <c r="JOE31" s="214"/>
      <c r="JOF31" s="214"/>
      <c r="JOG31" s="214"/>
      <c r="JOH31" s="214"/>
      <c r="JOI31" s="214"/>
      <c r="JOJ31" s="214"/>
      <c r="JOK31" s="214"/>
      <c r="JOL31" s="214"/>
      <c r="JOM31" s="214"/>
      <c r="JON31" s="214"/>
      <c r="JOO31" s="214"/>
      <c r="JOP31" s="214"/>
      <c r="JOQ31" s="214"/>
      <c r="JOR31" s="214"/>
      <c r="JOS31" s="214"/>
      <c r="JOT31" s="214"/>
      <c r="JOU31" s="214"/>
      <c r="JOV31" s="214"/>
      <c r="JOW31" s="214"/>
      <c r="JOX31" s="214"/>
      <c r="JOY31" s="214"/>
      <c r="JOZ31" s="214"/>
      <c r="JPA31" s="214"/>
      <c r="JPB31" s="214"/>
      <c r="JPC31" s="214"/>
      <c r="JPD31" s="214"/>
      <c r="JPE31" s="214"/>
      <c r="JPF31" s="214"/>
      <c r="JPG31" s="214"/>
      <c r="JPH31" s="214"/>
      <c r="JPI31" s="214"/>
      <c r="JPJ31" s="214"/>
      <c r="JPK31" s="214"/>
      <c r="JPL31" s="214"/>
      <c r="JPM31" s="214"/>
      <c r="JPN31" s="214"/>
      <c r="JPO31" s="214"/>
      <c r="JPP31" s="214"/>
      <c r="JPQ31" s="214"/>
      <c r="JPR31" s="214"/>
      <c r="JPS31" s="214"/>
      <c r="JPT31" s="214"/>
      <c r="JPU31" s="214"/>
      <c r="JPV31" s="214"/>
      <c r="JPW31" s="214"/>
      <c r="JPX31" s="214"/>
      <c r="JPY31" s="214"/>
      <c r="JPZ31" s="214"/>
      <c r="JQA31" s="214"/>
      <c r="JQB31" s="214"/>
      <c r="JQC31" s="214"/>
      <c r="JQD31" s="214"/>
      <c r="JQE31" s="214"/>
      <c r="JQF31" s="214"/>
      <c r="JQG31" s="214"/>
      <c r="JQH31" s="214"/>
      <c r="JQI31" s="214"/>
      <c r="JQJ31" s="214"/>
      <c r="JQK31" s="214"/>
      <c r="JQL31" s="214"/>
      <c r="JQM31" s="214"/>
      <c r="JQN31" s="214"/>
      <c r="JQO31" s="214"/>
      <c r="JQP31" s="214"/>
      <c r="JQQ31" s="214"/>
      <c r="JQR31" s="214"/>
      <c r="JQS31" s="214"/>
      <c r="JQT31" s="214"/>
      <c r="JQU31" s="214"/>
      <c r="JQV31" s="214"/>
      <c r="JQW31" s="214"/>
      <c r="JQX31" s="214"/>
      <c r="JQY31" s="214"/>
      <c r="JQZ31" s="214"/>
      <c r="JRA31" s="214"/>
      <c r="JRB31" s="214"/>
      <c r="JRC31" s="214"/>
      <c r="JRD31" s="214"/>
      <c r="JRE31" s="214"/>
      <c r="JRF31" s="214"/>
      <c r="JRG31" s="214"/>
      <c r="JRH31" s="214"/>
      <c r="JRI31" s="214"/>
      <c r="JRJ31" s="214"/>
      <c r="JRK31" s="214"/>
      <c r="JRL31" s="214"/>
      <c r="JRM31" s="214"/>
      <c r="JRN31" s="214"/>
      <c r="JRO31" s="214"/>
      <c r="JRP31" s="214"/>
      <c r="JRQ31" s="214"/>
      <c r="JRR31" s="214"/>
      <c r="JRS31" s="214"/>
      <c r="JRT31" s="214"/>
      <c r="JRU31" s="214"/>
      <c r="JRV31" s="214"/>
      <c r="JRW31" s="214"/>
      <c r="JRX31" s="214"/>
      <c r="JRY31" s="214"/>
      <c r="JRZ31" s="214"/>
      <c r="JSA31" s="214"/>
      <c r="JSB31" s="214"/>
      <c r="JSC31" s="214"/>
      <c r="JSD31" s="214"/>
      <c r="JSE31" s="214"/>
      <c r="JSF31" s="214"/>
      <c r="JSG31" s="214"/>
      <c r="JSH31" s="214"/>
      <c r="JSI31" s="214"/>
      <c r="JSJ31" s="214"/>
      <c r="JSK31" s="214"/>
      <c r="JSL31" s="214"/>
      <c r="JSM31" s="214"/>
      <c r="JSN31" s="214"/>
      <c r="JSO31" s="214"/>
      <c r="JSP31" s="214"/>
      <c r="JSQ31" s="214"/>
      <c r="JSR31" s="214"/>
      <c r="JSS31" s="214"/>
      <c r="JST31" s="214"/>
      <c r="JSU31" s="214"/>
      <c r="JSV31" s="214"/>
      <c r="JSW31" s="214"/>
      <c r="JSX31" s="214"/>
      <c r="JSY31" s="214"/>
      <c r="JSZ31" s="214"/>
      <c r="JTA31" s="214"/>
      <c r="JTB31" s="214"/>
      <c r="JTC31" s="214"/>
      <c r="JTD31" s="214"/>
      <c r="JTE31" s="214"/>
      <c r="JTF31" s="214"/>
      <c r="JTG31" s="214"/>
      <c r="JTH31" s="214"/>
      <c r="JTI31" s="214"/>
      <c r="JTJ31" s="214"/>
      <c r="JTK31" s="214"/>
      <c r="JTL31" s="214"/>
      <c r="JTM31" s="214"/>
      <c r="JTN31" s="214"/>
      <c r="JTO31" s="214"/>
      <c r="JTP31" s="214"/>
      <c r="JTQ31" s="214"/>
      <c r="JTR31" s="214"/>
      <c r="JTS31" s="214"/>
      <c r="JTT31" s="214"/>
      <c r="JTU31" s="214"/>
      <c r="JTV31" s="214"/>
      <c r="JTW31" s="214"/>
      <c r="JTX31" s="214"/>
      <c r="JTY31" s="214"/>
      <c r="JTZ31" s="214"/>
      <c r="JUA31" s="214"/>
      <c r="JUB31" s="214"/>
      <c r="JUC31" s="214"/>
      <c r="JUD31" s="214"/>
      <c r="JUE31" s="214"/>
      <c r="JUF31" s="214"/>
      <c r="JUG31" s="214"/>
      <c r="JUH31" s="214"/>
      <c r="JUI31" s="214"/>
      <c r="JUJ31" s="214"/>
      <c r="JUK31" s="214"/>
      <c r="JUL31" s="214"/>
      <c r="JUM31" s="214"/>
      <c r="JUN31" s="214"/>
      <c r="JUO31" s="214"/>
      <c r="JUP31" s="214"/>
      <c r="JUQ31" s="214"/>
      <c r="JUR31" s="214"/>
      <c r="JUS31" s="214"/>
      <c r="JUT31" s="214"/>
      <c r="JUU31" s="214"/>
      <c r="JUV31" s="214"/>
      <c r="JUW31" s="214"/>
      <c r="JUX31" s="214"/>
      <c r="JUY31" s="214"/>
      <c r="JUZ31" s="214"/>
      <c r="JVA31" s="214"/>
      <c r="JVB31" s="214"/>
      <c r="JVC31" s="214"/>
      <c r="JVD31" s="214"/>
      <c r="JVE31" s="214"/>
      <c r="JVF31" s="214"/>
      <c r="JVG31" s="214"/>
      <c r="JVH31" s="214"/>
      <c r="JVI31" s="214"/>
      <c r="JVJ31" s="214"/>
      <c r="JVK31" s="214"/>
      <c r="JVL31" s="214"/>
      <c r="JVM31" s="214"/>
      <c r="JVN31" s="214"/>
      <c r="JVO31" s="214"/>
      <c r="JVP31" s="214"/>
      <c r="JVQ31" s="214"/>
      <c r="JVR31" s="214"/>
      <c r="JVS31" s="214"/>
      <c r="JVT31" s="214"/>
      <c r="JVU31" s="214"/>
      <c r="JVV31" s="214"/>
      <c r="JVW31" s="214"/>
      <c r="JVX31" s="214"/>
      <c r="JVY31" s="214"/>
      <c r="JVZ31" s="214"/>
      <c r="JWA31" s="214"/>
      <c r="JWB31" s="214"/>
      <c r="JWC31" s="214"/>
      <c r="JWD31" s="214"/>
      <c r="JWE31" s="214"/>
      <c r="JWF31" s="214"/>
      <c r="JWG31" s="214"/>
      <c r="JWH31" s="214"/>
      <c r="JWI31" s="214"/>
      <c r="JWJ31" s="214"/>
      <c r="JWK31" s="214"/>
      <c r="JWL31" s="214"/>
      <c r="JWM31" s="214"/>
      <c r="JWN31" s="214"/>
      <c r="JWO31" s="214"/>
      <c r="JWP31" s="214"/>
      <c r="JWQ31" s="214"/>
      <c r="JWR31" s="214"/>
      <c r="JWS31" s="214"/>
      <c r="JWT31" s="214"/>
      <c r="JWU31" s="214"/>
      <c r="JWV31" s="214"/>
      <c r="JWW31" s="214"/>
      <c r="JWX31" s="214"/>
      <c r="JWY31" s="214"/>
      <c r="JWZ31" s="214"/>
      <c r="JXA31" s="214"/>
      <c r="JXB31" s="214"/>
      <c r="JXC31" s="214"/>
      <c r="JXD31" s="214"/>
      <c r="JXE31" s="214"/>
      <c r="JXF31" s="214"/>
      <c r="JXG31" s="214"/>
      <c r="JXH31" s="214"/>
      <c r="JXI31" s="214"/>
      <c r="JXJ31" s="214"/>
      <c r="JXK31" s="214"/>
      <c r="JXL31" s="214"/>
      <c r="JXM31" s="214"/>
      <c r="JXN31" s="214"/>
      <c r="JXO31" s="214"/>
      <c r="JXP31" s="214"/>
      <c r="JXQ31" s="214"/>
      <c r="JXR31" s="214"/>
      <c r="JXS31" s="214"/>
      <c r="JXT31" s="214"/>
      <c r="JXU31" s="214"/>
      <c r="JXV31" s="214"/>
      <c r="JXW31" s="214"/>
      <c r="JXX31" s="214"/>
      <c r="JXY31" s="214"/>
      <c r="JXZ31" s="214"/>
      <c r="JYA31" s="214"/>
      <c r="JYB31" s="214"/>
      <c r="JYC31" s="214"/>
      <c r="JYD31" s="214"/>
      <c r="JYE31" s="214"/>
      <c r="JYF31" s="214"/>
      <c r="JYG31" s="214"/>
      <c r="JYH31" s="214"/>
      <c r="JYI31" s="214"/>
      <c r="JYJ31" s="214"/>
      <c r="JYK31" s="214"/>
      <c r="JYL31" s="214"/>
      <c r="JYM31" s="214"/>
      <c r="JYN31" s="214"/>
      <c r="JYO31" s="214"/>
      <c r="JYP31" s="214"/>
      <c r="JYQ31" s="214"/>
      <c r="JYR31" s="214"/>
      <c r="JYS31" s="214"/>
      <c r="JYT31" s="214"/>
      <c r="JYU31" s="214"/>
      <c r="JYV31" s="214"/>
      <c r="JYW31" s="214"/>
      <c r="JYX31" s="214"/>
      <c r="JYY31" s="214"/>
      <c r="JYZ31" s="214"/>
      <c r="JZA31" s="214"/>
      <c r="JZB31" s="214"/>
      <c r="JZC31" s="214"/>
      <c r="JZD31" s="214"/>
      <c r="JZE31" s="214"/>
      <c r="JZF31" s="214"/>
      <c r="JZG31" s="214"/>
      <c r="JZH31" s="214"/>
      <c r="JZI31" s="214"/>
      <c r="JZJ31" s="214"/>
      <c r="JZK31" s="214"/>
      <c r="JZL31" s="214"/>
      <c r="JZM31" s="214"/>
      <c r="JZN31" s="214"/>
      <c r="JZO31" s="214"/>
      <c r="JZP31" s="214"/>
      <c r="JZQ31" s="214"/>
      <c r="JZR31" s="214"/>
      <c r="JZS31" s="214"/>
      <c r="JZT31" s="214"/>
      <c r="JZU31" s="214"/>
      <c r="JZV31" s="214"/>
      <c r="JZW31" s="214"/>
      <c r="JZX31" s="214"/>
      <c r="JZY31" s="214"/>
      <c r="JZZ31" s="214"/>
      <c r="KAA31" s="214"/>
      <c r="KAB31" s="214"/>
      <c r="KAC31" s="214"/>
      <c r="KAD31" s="214"/>
      <c r="KAE31" s="214"/>
      <c r="KAF31" s="214"/>
      <c r="KAG31" s="214"/>
      <c r="KAH31" s="214"/>
      <c r="KAI31" s="214"/>
      <c r="KAJ31" s="214"/>
      <c r="KAK31" s="214"/>
      <c r="KAL31" s="214"/>
      <c r="KAM31" s="214"/>
      <c r="KAN31" s="214"/>
      <c r="KAO31" s="214"/>
      <c r="KAP31" s="214"/>
      <c r="KAQ31" s="214"/>
      <c r="KAR31" s="214"/>
      <c r="KAS31" s="214"/>
      <c r="KAT31" s="214"/>
      <c r="KAU31" s="214"/>
      <c r="KAV31" s="214"/>
      <c r="KAW31" s="214"/>
      <c r="KAX31" s="214"/>
      <c r="KAY31" s="214"/>
      <c r="KAZ31" s="214"/>
      <c r="KBA31" s="214"/>
      <c r="KBB31" s="214"/>
      <c r="KBC31" s="214"/>
      <c r="KBD31" s="214"/>
      <c r="KBE31" s="214"/>
      <c r="KBF31" s="214"/>
      <c r="KBG31" s="214"/>
      <c r="KBH31" s="214"/>
      <c r="KBI31" s="214"/>
      <c r="KBJ31" s="214"/>
      <c r="KBK31" s="214"/>
      <c r="KBL31" s="214"/>
      <c r="KBM31" s="214"/>
      <c r="KBN31" s="214"/>
      <c r="KBO31" s="214"/>
      <c r="KBP31" s="214"/>
      <c r="KBQ31" s="214"/>
      <c r="KBR31" s="214"/>
      <c r="KBS31" s="214"/>
      <c r="KBT31" s="214"/>
      <c r="KBU31" s="214"/>
      <c r="KBV31" s="214"/>
      <c r="KBW31" s="214"/>
      <c r="KBX31" s="214"/>
      <c r="KBY31" s="214"/>
      <c r="KBZ31" s="214"/>
      <c r="KCA31" s="214"/>
      <c r="KCB31" s="214"/>
      <c r="KCC31" s="214"/>
      <c r="KCD31" s="214"/>
      <c r="KCE31" s="214"/>
      <c r="KCF31" s="214"/>
      <c r="KCG31" s="214"/>
      <c r="KCH31" s="214"/>
      <c r="KCI31" s="214"/>
      <c r="KCJ31" s="214"/>
      <c r="KCK31" s="214"/>
      <c r="KCL31" s="214"/>
      <c r="KCM31" s="214"/>
      <c r="KCN31" s="214"/>
      <c r="KCO31" s="214"/>
      <c r="KCP31" s="214"/>
      <c r="KCQ31" s="214"/>
      <c r="KCR31" s="214"/>
      <c r="KCS31" s="214"/>
      <c r="KCT31" s="214"/>
      <c r="KCU31" s="214"/>
      <c r="KCV31" s="214"/>
      <c r="KCW31" s="214"/>
      <c r="KCX31" s="214"/>
      <c r="KCY31" s="214"/>
      <c r="KCZ31" s="214"/>
      <c r="KDA31" s="214"/>
      <c r="KDB31" s="214"/>
      <c r="KDC31" s="214"/>
      <c r="KDD31" s="214"/>
      <c r="KDE31" s="214"/>
      <c r="KDF31" s="214"/>
      <c r="KDG31" s="214"/>
      <c r="KDH31" s="214"/>
      <c r="KDI31" s="214"/>
      <c r="KDJ31" s="214"/>
      <c r="KDK31" s="214"/>
      <c r="KDL31" s="214"/>
      <c r="KDM31" s="214"/>
      <c r="KDN31" s="214"/>
      <c r="KDO31" s="214"/>
      <c r="KDP31" s="214"/>
      <c r="KDQ31" s="214"/>
      <c r="KDR31" s="214"/>
      <c r="KDS31" s="214"/>
      <c r="KDT31" s="214"/>
      <c r="KDU31" s="214"/>
      <c r="KDV31" s="214"/>
      <c r="KDW31" s="214"/>
      <c r="KDX31" s="214"/>
      <c r="KDY31" s="214"/>
      <c r="KDZ31" s="214"/>
      <c r="KEA31" s="214"/>
      <c r="KEB31" s="214"/>
      <c r="KEC31" s="214"/>
      <c r="KED31" s="214"/>
      <c r="KEE31" s="214"/>
      <c r="KEF31" s="214"/>
      <c r="KEG31" s="214"/>
      <c r="KEH31" s="214"/>
      <c r="KEI31" s="214"/>
      <c r="KEJ31" s="214"/>
      <c r="KEK31" s="214"/>
      <c r="KEL31" s="214"/>
      <c r="KEM31" s="214"/>
      <c r="KEN31" s="214"/>
      <c r="KEO31" s="214"/>
      <c r="KEP31" s="214"/>
      <c r="KEQ31" s="214"/>
      <c r="KER31" s="214"/>
      <c r="KES31" s="214"/>
      <c r="KET31" s="214"/>
      <c r="KEU31" s="214"/>
      <c r="KEV31" s="214"/>
      <c r="KEW31" s="214"/>
      <c r="KEX31" s="214"/>
      <c r="KEY31" s="214"/>
      <c r="KEZ31" s="214"/>
      <c r="KFA31" s="214"/>
      <c r="KFB31" s="214"/>
      <c r="KFC31" s="214"/>
      <c r="KFD31" s="214"/>
      <c r="KFE31" s="214"/>
      <c r="KFF31" s="214"/>
      <c r="KFG31" s="214"/>
      <c r="KFH31" s="214"/>
      <c r="KFI31" s="214"/>
      <c r="KFJ31" s="214"/>
      <c r="KFK31" s="214"/>
      <c r="KFL31" s="214"/>
      <c r="KFM31" s="214"/>
      <c r="KFN31" s="214"/>
      <c r="KFO31" s="214"/>
      <c r="KFP31" s="214"/>
      <c r="KFQ31" s="214"/>
      <c r="KFR31" s="214"/>
      <c r="KFS31" s="214"/>
      <c r="KFT31" s="214"/>
      <c r="KFU31" s="214"/>
      <c r="KFV31" s="214"/>
      <c r="KFW31" s="214"/>
      <c r="KFX31" s="214"/>
      <c r="KFY31" s="214"/>
      <c r="KFZ31" s="214"/>
      <c r="KGA31" s="214"/>
      <c r="KGB31" s="214"/>
      <c r="KGC31" s="214"/>
      <c r="KGD31" s="214"/>
      <c r="KGE31" s="214"/>
      <c r="KGF31" s="214"/>
      <c r="KGG31" s="214"/>
      <c r="KGH31" s="214"/>
      <c r="KGI31" s="214"/>
      <c r="KGJ31" s="214"/>
      <c r="KGK31" s="214"/>
      <c r="KGL31" s="214"/>
      <c r="KGM31" s="214"/>
      <c r="KGN31" s="214"/>
      <c r="KGO31" s="214"/>
      <c r="KGP31" s="214"/>
      <c r="KGQ31" s="214"/>
      <c r="KGR31" s="214"/>
      <c r="KGS31" s="214"/>
      <c r="KGT31" s="214"/>
      <c r="KGU31" s="214"/>
      <c r="KGV31" s="214"/>
      <c r="KGW31" s="214"/>
      <c r="KGX31" s="214"/>
      <c r="KGY31" s="214"/>
      <c r="KGZ31" s="214"/>
      <c r="KHA31" s="214"/>
      <c r="KHB31" s="214"/>
      <c r="KHC31" s="214"/>
      <c r="KHD31" s="214"/>
      <c r="KHE31" s="214"/>
      <c r="KHF31" s="214"/>
      <c r="KHG31" s="214"/>
      <c r="KHH31" s="214"/>
      <c r="KHI31" s="214"/>
      <c r="KHJ31" s="214"/>
      <c r="KHK31" s="214"/>
      <c r="KHL31" s="214"/>
      <c r="KHM31" s="214"/>
      <c r="KHN31" s="214"/>
      <c r="KHO31" s="214"/>
      <c r="KHP31" s="214"/>
      <c r="KHQ31" s="214"/>
      <c r="KHR31" s="214"/>
      <c r="KHS31" s="214"/>
      <c r="KHT31" s="214"/>
      <c r="KHU31" s="214"/>
      <c r="KHV31" s="214"/>
      <c r="KHW31" s="214"/>
      <c r="KHX31" s="214"/>
      <c r="KHY31" s="214"/>
      <c r="KHZ31" s="214"/>
      <c r="KIA31" s="214"/>
      <c r="KIB31" s="214"/>
      <c r="KIC31" s="214"/>
      <c r="KID31" s="214"/>
      <c r="KIE31" s="214"/>
      <c r="KIF31" s="214"/>
      <c r="KIG31" s="214"/>
      <c r="KIH31" s="214"/>
      <c r="KII31" s="214"/>
      <c r="KIJ31" s="214"/>
      <c r="KIK31" s="214"/>
      <c r="KIL31" s="214"/>
      <c r="KIM31" s="214"/>
      <c r="KIN31" s="214"/>
      <c r="KIO31" s="214"/>
      <c r="KIP31" s="214"/>
      <c r="KIQ31" s="214"/>
      <c r="KIR31" s="214"/>
      <c r="KIS31" s="214"/>
      <c r="KIT31" s="214"/>
      <c r="KIU31" s="214"/>
      <c r="KIV31" s="214"/>
      <c r="KIW31" s="214"/>
      <c r="KIX31" s="214"/>
      <c r="KIY31" s="214"/>
      <c r="KIZ31" s="214"/>
      <c r="KJA31" s="214"/>
      <c r="KJB31" s="214"/>
      <c r="KJC31" s="214"/>
      <c r="KJD31" s="214"/>
      <c r="KJE31" s="214"/>
      <c r="KJF31" s="214"/>
      <c r="KJG31" s="214"/>
      <c r="KJH31" s="214"/>
      <c r="KJI31" s="214"/>
      <c r="KJJ31" s="214"/>
      <c r="KJK31" s="214"/>
      <c r="KJL31" s="214"/>
      <c r="KJM31" s="214"/>
      <c r="KJN31" s="214"/>
      <c r="KJO31" s="214"/>
      <c r="KJP31" s="214"/>
      <c r="KJQ31" s="214"/>
      <c r="KJR31" s="214"/>
      <c r="KJS31" s="214"/>
      <c r="KJT31" s="214"/>
      <c r="KJU31" s="214"/>
      <c r="KJV31" s="214"/>
      <c r="KJW31" s="214"/>
      <c r="KJX31" s="214"/>
      <c r="KJY31" s="214"/>
      <c r="KJZ31" s="214"/>
      <c r="KKA31" s="214"/>
      <c r="KKB31" s="214"/>
      <c r="KKC31" s="214"/>
      <c r="KKD31" s="214"/>
      <c r="KKE31" s="214"/>
      <c r="KKF31" s="214"/>
      <c r="KKG31" s="214"/>
      <c r="KKH31" s="214"/>
      <c r="KKI31" s="214"/>
      <c r="KKJ31" s="214"/>
      <c r="KKK31" s="214"/>
      <c r="KKL31" s="214"/>
      <c r="KKM31" s="214"/>
      <c r="KKN31" s="214"/>
      <c r="KKO31" s="214"/>
      <c r="KKP31" s="214"/>
      <c r="KKQ31" s="214"/>
      <c r="KKR31" s="214"/>
      <c r="KKS31" s="214"/>
      <c r="KKT31" s="214"/>
      <c r="KKU31" s="214"/>
      <c r="KKV31" s="214"/>
      <c r="KKW31" s="214"/>
      <c r="KKX31" s="214"/>
      <c r="KKY31" s="214"/>
      <c r="KKZ31" s="214"/>
      <c r="KLA31" s="214"/>
      <c r="KLB31" s="214"/>
      <c r="KLC31" s="214"/>
      <c r="KLD31" s="214"/>
      <c r="KLE31" s="214"/>
      <c r="KLF31" s="214"/>
      <c r="KLG31" s="214"/>
      <c r="KLH31" s="214"/>
      <c r="KLI31" s="214"/>
      <c r="KLJ31" s="214"/>
      <c r="KLK31" s="214"/>
      <c r="KLL31" s="214"/>
      <c r="KLM31" s="214"/>
      <c r="KLN31" s="214"/>
      <c r="KLO31" s="214"/>
      <c r="KLP31" s="214"/>
      <c r="KLQ31" s="214"/>
      <c r="KLR31" s="214"/>
      <c r="KLS31" s="214"/>
      <c r="KLT31" s="214"/>
      <c r="KLU31" s="214"/>
      <c r="KLV31" s="214"/>
      <c r="KLW31" s="214"/>
      <c r="KLX31" s="214"/>
      <c r="KLY31" s="214"/>
      <c r="KLZ31" s="214"/>
      <c r="KMA31" s="214"/>
      <c r="KMB31" s="214"/>
      <c r="KMC31" s="214"/>
      <c r="KMD31" s="214"/>
      <c r="KME31" s="214"/>
      <c r="KMF31" s="214"/>
      <c r="KMG31" s="214"/>
      <c r="KMH31" s="214"/>
      <c r="KMI31" s="214"/>
      <c r="KMJ31" s="214"/>
      <c r="KMK31" s="214"/>
      <c r="KML31" s="214"/>
      <c r="KMM31" s="214"/>
      <c r="KMN31" s="214"/>
      <c r="KMO31" s="214"/>
      <c r="KMP31" s="214"/>
      <c r="KMQ31" s="214"/>
      <c r="KMR31" s="214"/>
      <c r="KMS31" s="214"/>
      <c r="KMT31" s="214"/>
      <c r="KMU31" s="214"/>
      <c r="KMV31" s="214"/>
      <c r="KMW31" s="214"/>
      <c r="KMX31" s="214"/>
      <c r="KMY31" s="214"/>
      <c r="KMZ31" s="214"/>
      <c r="KNA31" s="214"/>
      <c r="KNB31" s="214"/>
      <c r="KNC31" s="214"/>
      <c r="KND31" s="214"/>
      <c r="KNE31" s="214"/>
      <c r="KNF31" s="214"/>
      <c r="KNG31" s="214"/>
      <c r="KNH31" s="214"/>
      <c r="KNI31" s="214"/>
      <c r="KNJ31" s="214"/>
      <c r="KNK31" s="214"/>
      <c r="KNL31" s="214"/>
      <c r="KNM31" s="214"/>
      <c r="KNN31" s="214"/>
      <c r="KNO31" s="214"/>
      <c r="KNP31" s="214"/>
      <c r="KNQ31" s="214"/>
      <c r="KNR31" s="214"/>
      <c r="KNS31" s="214"/>
      <c r="KNT31" s="214"/>
      <c r="KNU31" s="214"/>
      <c r="KNV31" s="214"/>
      <c r="KNW31" s="214"/>
      <c r="KNX31" s="214"/>
      <c r="KNY31" s="214"/>
      <c r="KNZ31" s="214"/>
      <c r="KOA31" s="214"/>
      <c r="KOB31" s="214"/>
      <c r="KOC31" s="214"/>
      <c r="KOD31" s="214"/>
      <c r="KOE31" s="214"/>
      <c r="KOF31" s="214"/>
      <c r="KOG31" s="214"/>
      <c r="KOH31" s="214"/>
      <c r="KOI31" s="214"/>
      <c r="KOJ31" s="214"/>
      <c r="KOK31" s="214"/>
      <c r="KOL31" s="214"/>
      <c r="KOM31" s="214"/>
      <c r="KON31" s="214"/>
      <c r="KOO31" s="214"/>
      <c r="KOP31" s="214"/>
      <c r="KOQ31" s="214"/>
      <c r="KOR31" s="214"/>
      <c r="KOS31" s="214"/>
      <c r="KOT31" s="214"/>
      <c r="KOU31" s="214"/>
      <c r="KOV31" s="214"/>
      <c r="KOW31" s="214"/>
      <c r="KOX31" s="214"/>
      <c r="KOY31" s="214"/>
      <c r="KOZ31" s="214"/>
      <c r="KPA31" s="214"/>
      <c r="KPB31" s="214"/>
      <c r="KPC31" s="214"/>
      <c r="KPD31" s="214"/>
      <c r="KPE31" s="214"/>
      <c r="KPF31" s="214"/>
      <c r="KPG31" s="214"/>
      <c r="KPH31" s="214"/>
      <c r="KPI31" s="214"/>
      <c r="KPJ31" s="214"/>
      <c r="KPK31" s="214"/>
      <c r="KPL31" s="214"/>
      <c r="KPM31" s="214"/>
      <c r="KPN31" s="214"/>
      <c r="KPO31" s="214"/>
      <c r="KPP31" s="214"/>
      <c r="KPQ31" s="214"/>
      <c r="KPR31" s="214"/>
      <c r="KPS31" s="214"/>
      <c r="KPT31" s="214"/>
      <c r="KPU31" s="214"/>
      <c r="KPV31" s="214"/>
      <c r="KPW31" s="214"/>
      <c r="KPX31" s="214"/>
      <c r="KPY31" s="214"/>
      <c r="KPZ31" s="214"/>
      <c r="KQA31" s="214"/>
      <c r="KQB31" s="214"/>
      <c r="KQC31" s="214"/>
      <c r="KQD31" s="214"/>
      <c r="KQE31" s="214"/>
      <c r="KQF31" s="214"/>
      <c r="KQG31" s="214"/>
      <c r="KQH31" s="214"/>
      <c r="KQI31" s="214"/>
      <c r="KQJ31" s="214"/>
      <c r="KQK31" s="214"/>
      <c r="KQL31" s="214"/>
      <c r="KQM31" s="214"/>
      <c r="KQN31" s="214"/>
      <c r="KQO31" s="214"/>
      <c r="KQP31" s="214"/>
      <c r="KQQ31" s="214"/>
      <c r="KQR31" s="214"/>
      <c r="KQS31" s="214"/>
      <c r="KQT31" s="214"/>
      <c r="KQU31" s="214"/>
      <c r="KQV31" s="214"/>
      <c r="KQW31" s="214"/>
      <c r="KQX31" s="214"/>
      <c r="KQY31" s="214"/>
      <c r="KQZ31" s="214"/>
      <c r="KRA31" s="214"/>
      <c r="KRB31" s="214"/>
      <c r="KRC31" s="214"/>
      <c r="KRD31" s="214"/>
      <c r="KRE31" s="214"/>
      <c r="KRF31" s="214"/>
      <c r="KRG31" s="214"/>
      <c r="KRH31" s="214"/>
      <c r="KRI31" s="214"/>
      <c r="KRJ31" s="214"/>
      <c r="KRK31" s="214"/>
      <c r="KRL31" s="214"/>
      <c r="KRM31" s="214"/>
      <c r="KRN31" s="214"/>
      <c r="KRO31" s="214"/>
      <c r="KRP31" s="214"/>
      <c r="KRQ31" s="214"/>
      <c r="KRR31" s="214"/>
      <c r="KRS31" s="214"/>
      <c r="KRT31" s="214"/>
      <c r="KRU31" s="214"/>
      <c r="KRV31" s="214"/>
      <c r="KRW31" s="214"/>
      <c r="KRX31" s="214"/>
      <c r="KRY31" s="214"/>
      <c r="KRZ31" s="214"/>
      <c r="KSA31" s="214"/>
      <c r="KSB31" s="214"/>
      <c r="KSC31" s="214"/>
      <c r="KSD31" s="214"/>
      <c r="KSE31" s="214"/>
      <c r="KSF31" s="214"/>
      <c r="KSG31" s="214"/>
      <c r="KSH31" s="214"/>
      <c r="KSI31" s="214"/>
      <c r="KSJ31" s="214"/>
      <c r="KSK31" s="214"/>
      <c r="KSL31" s="214"/>
      <c r="KSM31" s="214"/>
      <c r="KSN31" s="214"/>
      <c r="KSO31" s="214"/>
      <c r="KSP31" s="214"/>
      <c r="KSQ31" s="214"/>
      <c r="KSR31" s="214"/>
      <c r="KSS31" s="214"/>
      <c r="KST31" s="214"/>
      <c r="KSU31" s="214"/>
      <c r="KSV31" s="214"/>
      <c r="KSW31" s="214"/>
      <c r="KSX31" s="214"/>
      <c r="KSY31" s="214"/>
      <c r="KSZ31" s="214"/>
      <c r="KTA31" s="214"/>
      <c r="KTB31" s="214"/>
      <c r="KTC31" s="214"/>
      <c r="KTD31" s="214"/>
      <c r="KTE31" s="214"/>
      <c r="KTF31" s="214"/>
      <c r="KTG31" s="214"/>
      <c r="KTH31" s="214"/>
      <c r="KTI31" s="214"/>
      <c r="KTJ31" s="214"/>
      <c r="KTK31" s="214"/>
      <c r="KTL31" s="214"/>
      <c r="KTM31" s="214"/>
      <c r="KTN31" s="214"/>
      <c r="KTO31" s="214"/>
      <c r="KTP31" s="214"/>
      <c r="KTQ31" s="214"/>
      <c r="KTR31" s="214"/>
      <c r="KTS31" s="214"/>
      <c r="KTT31" s="214"/>
      <c r="KTU31" s="214"/>
      <c r="KTV31" s="214"/>
      <c r="KTW31" s="214"/>
      <c r="KTX31" s="214"/>
      <c r="KTY31" s="214"/>
      <c r="KTZ31" s="214"/>
      <c r="KUA31" s="214"/>
      <c r="KUB31" s="214"/>
      <c r="KUC31" s="214"/>
      <c r="KUD31" s="214"/>
      <c r="KUE31" s="214"/>
      <c r="KUF31" s="214"/>
      <c r="KUG31" s="214"/>
      <c r="KUH31" s="214"/>
      <c r="KUI31" s="214"/>
      <c r="KUJ31" s="214"/>
      <c r="KUK31" s="214"/>
      <c r="KUL31" s="214"/>
      <c r="KUM31" s="214"/>
      <c r="KUN31" s="214"/>
      <c r="KUO31" s="214"/>
      <c r="KUP31" s="214"/>
      <c r="KUQ31" s="214"/>
      <c r="KUR31" s="214"/>
      <c r="KUS31" s="214"/>
      <c r="KUT31" s="214"/>
      <c r="KUU31" s="214"/>
      <c r="KUV31" s="214"/>
      <c r="KUW31" s="214"/>
      <c r="KUX31" s="214"/>
      <c r="KUY31" s="214"/>
      <c r="KUZ31" s="214"/>
      <c r="KVA31" s="214"/>
      <c r="KVB31" s="214"/>
      <c r="KVC31" s="214"/>
      <c r="KVD31" s="214"/>
      <c r="KVE31" s="214"/>
      <c r="KVF31" s="214"/>
      <c r="KVG31" s="214"/>
      <c r="KVH31" s="214"/>
      <c r="KVI31" s="214"/>
      <c r="KVJ31" s="214"/>
      <c r="KVK31" s="214"/>
      <c r="KVL31" s="214"/>
      <c r="KVM31" s="214"/>
      <c r="KVN31" s="214"/>
      <c r="KVO31" s="214"/>
      <c r="KVP31" s="214"/>
      <c r="KVQ31" s="214"/>
      <c r="KVR31" s="214"/>
      <c r="KVS31" s="214"/>
      <c r="KVT31" s="214"/>
      <c r="KVU31" s="214"/>
      <c r="KVV31" s="214"/>
      <c r="KVW31" s="214"/>
      <c r="KVX31" s="214"/>
      <c r="KVY31" s="214"/>
      <c r="KVZ31" s="214"/>
      <c r="KWA31" s="214"/>
      <c r="KWB31" s="214"/>
      <c r="KWC31" s="214"/>
      <c r="KWD31" s="214"/>
      <c r="KWE31" s="214"/>
      <c r="KWF31" s="214"/>
      <c r="KWG31" s="214"/>
      <c r="KWH31" s="214"/>
      <c r="KWI31" s="214"/>
      <c r="KWJ31" s="214"/>
      <c r="KWK31" s="214"/>
      <c r="KWL31" s="214"/>
      <c r="KWM31" s="214"/>
      <c r="KWN31" s="214"/>
      <c r="KWO31" s="214"/>
      <c r="KWP31" s="214"/>
      <c r="KWQ31" s="214"/>
      <c r="KWR31" s="214"/>
      <c r="KWS31" s="214"/>
      <c r="KWT31" s="214"/>
      <c r="KWU31" s="214"/>
      <c r="KWV31" s="214"/>
      <c r="KWW31" s="214"/>
      <c r="KWX31" s="214"/>
      <c r="KWY31" s="214"/>
      <c r="KWZ31" s="214"/>
      <c r="KXA31" s="214"/>
      <c r="KXB31" s="214"/>
      <c r="KXC31" s="214"/>
      <c r="KXD31" s="214"/>
      <c r="KXE31" s="214"/>
      <c r="KXF31" s="214"/>
      <c r="KXG31" s="214"/>
      <c r="KXH31" s="214"/>
      <c r="KXI31" s="214"/>
      <c r="KXJ31" s="214"/>
      <c r="KXK31" s="214"/>
      <c r="KXL31" s="214"/>
      <c r="KXM31" s="214"/>
      <c r="KXN31" s="214"/>
      <c r="KXO31" s="214"/>
      <c r="KXP31" s="214"/>
      <c r="KXQ31" s="214"/>
      <c r="KXR31" s="214"/>
      <c r="KXS31" s="214"/>
      <c r="KXT31" s="214"/>
      <c r="KXU31" s="214"/>
      <c r="KXV31" s="214"/>
      <c r="KXW31" s="214"/>
      <c r="KXX31" s="214"/>
      <c r="KXY31" s="214"/>
      <c r="KXZ31" s="214"/>
      <c r="KYA31" s="214"/>
      <c r="KYB31" s="214"/>
      <c r="KYC31" s="214"/>
      <c r="KYD31" s="214"/>
      <c r="KYE31" s="214"/>
      <c r="KYF31" s="214"/>
      <c r="KYG31" s="214"/>
      <c r="KYH31" s="214"/>
      <c r="KYI31" s="214"/>
      <c r="KYJ31" s="214"/>
      <c r="KYK31" s="214"/>
      <c r="KYL31" s="214"/>
      <c r="KYM31" s="214"/>
      <c r="KYN31" s="214"/>
      <c r="KYO31" s="214"/>
      <c r="KYP31" s="214"/>
      <c r="KYQ31" s="214"/>
      <c r="KYR31" s="214"/>
      <c r="KYS31" s="214"/>
      <c r="KYT31" s="214"/>
      <c r="KYU31" s="214"/>
      <c r="KYV31" s="214"/>
      <c r="KYW31" s="214"/>
      <c r="KYX31" s="214"/>
      <c r="KYY31" s="214"/>
      <c r="KYZ31" s="214"/>
      <c r="KZA31" s="214"/>
      <c r="KZB31" s="214"/>
      <c r="KZC31" s="214"/>
      <c r="KZD31" s="214"/>
      <c r="KZE31" s="214"/>
      <c r="KZF31" s="214"/>
      <c r="KZG31" s="214"/>
      <c r="KZH31" s="214"/>
      <c r="KZI31" s="214"/>
      <c r="KZJ31" s="214"/>
      <c r="KZK31" s="214"/>
      <c r="KZL31" s="214"/>
      <c r="KZM31" s="214"/>
      <c r="KZN31" s="214"/>
      <c r="KZO31" s="214"/>
      <c r="KZP31" s="214"/>
      <c r="KZQ31" s="214"/>
      <c r="KZR31" s="214"/>
      <c r="KZS31" s="214"/>
      <c r="KZT31" s="214"/>
      <c r="KZU31" s="214"/>
      <c r="KZV31" s="214"/>
      <c r="KZW31" s="214"/>
      <c r="KZX31" s="214"/>
      <c r="KZY31" s="214"/>
      <c r="KZZ31" s="214"/>
      <c r="LAA31" s="214"/>
      <c r="LAB31" s="214"/>
      <c r="LAC31" s="214"/>
      <c r="LAD31" s="214"/>
      <c r="LAE31" s="214"/>
      <c r="LAF31" s="214"/>
      <c r="LAG31" s="214"/>
      <c r="LAH31" s="214"/>
      <c r="LAI31" s="214"/>
      <c r="LAJ31" s="214"/>
      <c r="LAK31" s="214"/>
      <c r="LAL31" s="214"/>
      <c r="LAM31" s="214"/>
      <c r="LAN31" s="214"/>
      <c r="LAO31" s="214"/>
      <c r="LAP31" s="214"/>
      <c r="LAQ31" s="214"/>
      <c r="LAR31" s="214"/>
      <c r="LAS31" s="214"/>
      <c r="LAT31" s="214"/>
      <c r="LAU31" s="214"/>
      <c r="LAV31" s="214"/>
      <c r="LAW31" s="214"/>
      <c r="LAX31" s="214"/>
      <c r="LAY31" s="214"/>
      <c r="LAZ31" s="214"/>
      <c r="LBA31" s="214"/>
      <c r="LBB31" s="214"/>
      <c r="LBC31" s="214"/>
      <c r="LBD31" s="214"/>
      <c r="LBE31" s="214"/>
      <c r="LBF31" s="214"/>
      <c r="LBG31" s="214"/>
      <c r="LBH31" s="214"/>
      <c r="LBI31" s="214"/>
      <c r="LBJ31" s="214"/>
      <c r="LBK31" s="214"/>
      <c r="LBL31" s="214"/>
      <c r="LBM31" s="214"/>
      <c r="LBN31" s="214"/>
      <c r="LBO31" s="214"/>
      <c r="LBP31" s="214"/>
      <c r="LBQ31" s="214"/>
      <c r="LBR31" s="214"/>
      <c r="LBS31" s="214"/>
      <c r="LBT31" s="214"/>
      <c r="LBU31" s="214"/>
      <c r="LBV31" s="214"/>
      <c r="LBW31" s="214"/>
      <c r="LBX31" s="214"/>
      <c r="LBY31" s="214"/>
      <c r="LBZ31" s="214"/>
      <c r="LCA31" s="214"/>
      <c r="LCB31" s="214"/>
      <c r="LCC31" s="214"/>
      <c r="LCD31" s="214"/>
      <c r="LCE31" s="214"/>
      <c r="LCF31" s="214"/>
      <c r="LCG31" s="214"/>
      <c r="LCH31" s="214"/>
      <c r="LCI31" s="214"/>
      <c r="LCJ31" s="214"/>
      <c r="LCK31" s="214"/>
      <c r="LCL31" s="214"/>
      <c r="LCM31" s="214"/>
      <c r="LCN31" s="214"/>
      <c r="LCO31" s="214"/>
      <c r="LCP31" s="214"/>
      <c r="LCQ31" s="214"/>
      <c r="LCR31" s="214"/>
      <c r="LCS31" s="214"/>
      <c r="LCT31" s="214"/>
      <c r="LCU31" s="214"/>
      <c r="LCV31" s="214"/>
      <c r="LCW31" s="214"/>
      <c r="LCX31" s="214"/>
      <c r="LCY31" s="214"/>
      <c r="LCZ31" s="214"/>
      <c r="LDA31" s="214"/>
      <c r="LDB31" s="214"/>
      <c r="LDC31" s="214"/>
      <c r="LDD31" s="214"/>
      <c r="LDE31" s="214"/>
      <c r="LDF31" s="214"/>
      <c r="LDG31" s="214"/>
      <c r="LDH31" s="214"/>
      <c r="LDI31" s="214"/>
      <c r="LDJ31" s="214"/>
      <c r="LDK31" s="214"/>
      <c r="LDL31" s="214"/>
      <c r="LDM31" s="214"/>
      <c r="LDN31" s="214"/>
      <c r="LDO31" s="214"/>
      <c r="LDP31" s="214"/>
      <c r="LDQ31" s="214"/>
      <c r="LDR31" s="214"/>
      <c r="LDS31" s="214"/>
      <c r="LDT31" s="214"/>
      <c r="LDU31" s="214"/>
      <c r="LDV31" s="214"/>
      <c r="LDW31" s="214"/>
      <c r="LDX31" s="214"/>
      <c r="LDY31" s="214"/>
      <c r="LDZ31" s="214"/>
      <c r="LEA31" s="214"/>
      <c r="LEB31" s="214"/>
      <c r="LEC31" s="214"/>
      <c r="LED31" s="214"/>
      <c r="LEE31" s="214"/>
      <c r="LEF31" s="214"/>
      <c r="LEG31" s="214"/>
      <c r="LEH31" s="214"/>
      <c r="LEI31" s="214"/>
      <c r="LEJ31" s="214"/>
      <c r="LEK31" s="214"/>
      <c r="LEL31" s="214"/>
      <c r="LEM31" s="214"/>
      <c r="LEN31" s="214"/>
      <c r="LEO31" s="214"/>
      <c r="LEP31" s="214"/>
      <c r="LEQ31" s="214"/>
      <c r="LER31" s="214"/>
      <c r="LES31" s="214"/>
      <c r="LET31" s="214"/>
      <c r="LEU31" s="214"/>
      <c r="LEV31" s="214"/>
      <c r="LEW31" s="214"/>
      <c r="LEX31" s="214"/>
      <c r="LEY31" s="214"/>
      <c r="LEZ31" s="214"/>
      <c r="LFA31" s="214"/>
      <c r="LFB31" s="214"/>
      <c r="LFC31" s="214"/>
      <c r="LFD31" s="214"/>
      <c r="LFE31" s="214"/>
      <c r="LFF31" s="214"/>
      <c r="LFG31" s="214"/>
      <c r="LFH31" s="214"/>
      <c r="LFI31" s="214"/>
      <c r="LFJ31" s="214"/>
      <c r="LFK31" s="214"/>
      <c r="LFL31" s="214"/>
      <c r="LFM31" s="214"/>
      <c r="LFN31" s="214"/>
      <c r="LFO31" s="214"/>
      <c r="LFP31" s="214"/>
      <c r="LFQ31" s="214"/>
      <c r="LFR31" s="214"/>
      <c r="LFS31" s="214"/>
      <c r="LFT31" s="214"/>
      <c r="LFU31" s="214"/>
      <c r="LFV31" s="214"/>
      <c r="LFW31" s="214"/>
      <c r="LFX31" s="214"/>
      <c r="LFY31" s="214"/>
      <c r="LFZ31" s="214"/>
      <c r="LGA31" s="214"/>
      <c r="LGB31" s="214"/>
      <c r="LGC31" s="214"/>
      <c r="LGD31" s="214"/>
      <c r="LGE31" s="214"/>
      <c r="LGF31" s="214"/>
      <c r="LGG31" s="214"/>
      <c r="LGH31" s="214"/>
      <c r="LGI31" s="214"/>
      <c r="LGJ31" s="214"/>
      <c r="LGK31" s="214"/>
      <c r="LGL31" s="214"/>
      <c r="LGM31" s="214"/>
      <c r="LGN31" s="214"/>
      <c r="LGO31" s="214"/>
      <c r="LGP31" s="214"/>
      <c r="LGQ31" s="214"/>
      <c r="LGR31" s="214"/>
      <c r="LGS31" s="214"/>
      <c r="LGT31" s="214"/>
      <c r="LGU31" s="214"/>
      <c r="LGV31" s="214"/>
      <c r="LGW31" s="214"/>
      <c r="LGX31" s="214"/>
      <c r="LGY31" s="214"/>
      <c r="LGZ31" s="214"/>
      <c r="LHA31" s="214"/>
      <c r="LHB31" s="214"/>
      <c r="LHC31" s="214"/>
      <c r="LHD31" s="214"/>
      <c r="LHE31" s="214"/>
      <c r="LHF31" s="214"/>
      <c r="LHG31" s="214"/>
      <c r="LHH31" s="214"/>
      <c r="LHI31" s="214"/>
      <c r="LHJ31" s="214"/>
      <c r="LHK31" s="214"/>
      <c r="LHL31" s="214"/>
      <c r="LHM31" s="214"/>
      <c r="LHN31" s="214"/>
      <c r="LHO31" s="214"/>
      <c r="LHP31" s="214"/>
      <c r="LHQ31" s="214"/>
      <c r="LHR31" s="214"/>
      <c r="LHS31" s="214"/>
      <c r="LHT31" s="214"/>
      <c r="LHU31" s="214"/>
      <c r="LHV31" s="214"/>
      <c r="LHW31" s="214"/>
      <c r="LHX31" s="214"/>
      <c r="LHY31" s="214"/>
      <c r="LHZ31" s="214"/>
      <c r="LIA31" s="214"/>
      <c r="LIB31" s="214"/>
      <c r="LIC31" s="214"/>
      <c r="LID31" s="214"/>
      <c r="LIE31" s="214"/>
      <c r="LIF31" s="214"/>
      <c r="LIG31" s="214"/>
      <c r="LIH31" s="214"/>
      <c r="LII31" s="214"/>
      <c r="LIJ31" s="214"/>
      <c r="LIK31" s="214"/>
      <c r="LIL31" s="214"/>
      <c r="LIM31" s="214"/>
      <c r="LIN31" s="214"/>
      <c r="LIO31" s="214"/>
      <c r="LIP31" s="214"/>
      <c r="LIQ31" s="214"/>
      <c r="LIR31" s="214"/>
      <c r="LIS31" s="214"/>
      <c r="LIT31" s="214"/>
      <c r="LIU31" s="214"/>
      <c r="LIV31" s="214"/>
      <c r="LIW31" s="214"/>
      <c r="LIX31" s="214"/>
      <c r="LIY31" s="214"/>
      <c r="LIZ31" s="214"/>
      <c r="LJA31" s="214"/>
      <c r="LJB31" s="214"/>
      <c r="LJC31" s="214"/>
      <c r="LJD31" s="214"/>
      <c r="LJE31" s="214"/>
      <c r="LJF31" s="214"/>
      <c r="LJG31" s="214"/>
      <c r="LJH31" s="214"/>
      <c r="LJI31" s="214"/>
      <c r="LJJ31" s="214"/>
      <c r="LJK31" s="214"/>
      <c r="LJL31" s="214"/>
      <c r="LJM31" s="214"/>
      <c r="LJN31" s="214"/>
      <c r="LJO31" s="214"/>
      <c r="LJP31" s="214"/>
      <c r="LJQ31" s="214"/>
      <c r="LJR31" s="214"/>
      <c r="LJS31" s="214"/>
      <c r="LJT31" s="214"/>
      <c r="LJU31" s="214"/>
      <c r="LJV31" s="214"/>
      <c r="LJW31" s="214"/>
      <c r="LJX31" s="214"/>
      <c r="LJY31" s="214"/>
      <c r="LJZ31" s="214"/>
      <c r="LKA31" s="214"/>
      <c r="LKB31" s="214"/>
      <c r="LKC31" s="214"/>
      <c r="LKD31" s="214"/>
      <c r="LKE31" s="214"/>
      <c r="LKF31" s="214"/>
      <c r="LKG31" s="214"/>
      <c r="LKH31" s="214"/>
      <c r="LKI31" s="214"/>
      <c r="LKJ31" s="214"/>
      <c r="LKK31" s="214"/>
      <c r="LKL31" s="214"/>
      <c r="LKM31" s="214"/>
      <c r="LKN31" s="214"/>
      <c r="LKO31" s="214"/>
      <c r="LKP31" s="214"/>
      <c r="LKQ31" s="214"/>
      <c r="LKR31" s="214"/>
      <c r="LKS31" s="214"/>
      <c r="LKT31" s="214"/>
      <c r="LKU31" s="214"/>
      <c r="LKV31" s="214"/>
      <c r="LKW31" s="214"/>
      <c r="LKX31" s="214"/>
      <c r="LKY31" s="214"/>
      <c r="LKZ31" s="214"/>
      <c r="LLA31" s="214"/>
      <c r="LLB31" s="214"/>
      <c r="LLC31" s="214"/>
      <c r="LLD31" s="214"/>
      <c r="LLE31" s="214"/>
      <c r="LLF31" s="214"/>
      <c r="LLG31" s="214"/>
      <c r="LLH31" s="214"/>
      <c r="LLI31" s="214"/>
      <c r="LLJ31" s="214"/>
      <c r="LLK31" s="214"/>
      <c r="LLL31" s="214"/>
      <c r="LLM31" s="214"/>
      <c r="LLN31" s="214"/>
      <c r="LLO31" s="214"/>
      <c r="LLP31" s="214"/>
      <c r="LLQ31" s="214"/>
      <c r="LLR31" s="214"/>
      <c r="LLS31" s="214"/>
      <c r="LLT31" s="214"/>
      <c r="LLU31" s="214"/>
      <c r="LLV31" s="214"/>
      <c r="LLW31" s="214"/>
      <c r="LLX31" s="214"/>
      <c r="LLY31" s="214"/>
      <c r="LLZ31" s="214"/>
      <c r="LMA31" s="214"/>
      <c r="LMB31" s="214"/>
      <c r="LMC31" s="214"/>
      <c r="LMD31" s="214"/>
      <c r="LME31" s="214"/>
      <c r="LMF31" s="214"/>
      <c r="LMG31" s="214"/>
      <c r="LMH31" s="214"/>
      <c r="LMI31" s="214"/>
      <c r="LMJ31" s="214"/>
      <c r="LMK31" s="214"/>
      <c r="LML31" s="214"/>
      <c r="LMM31" s="214"/>
      <c r="LMN31" s="214"/>
      <c r="LMO31" s="214"/>
      <c r="LMP31" s="214"/>
      <c r="LMQ31" s="214"/>
      <c r="LMR31" s="214"/>
      <c r="LMS31" s="214"/>
      <c r="LMT31" s="214"/>
      <c r="LMU31" s="214"/>
      <c r="LMV31" s="214"/>
      <c r="LMW31" s="214"/>
      <c r="LMX31" s="214"/>
      <c r="LMY31" s="214"/>
      <c r="LMZ31" s="214"/>
      <c r="LNA31" s="214"/>
      <c r="LNB31" s="214"/>
      <c r="LNC31" s="214"/>
      <c r="LND31" s="214"/>
      <c r="LNE31" s="214"/>
      <c r="LNF31" s="214"/>
      <c r="LNG31" s="214"/>
      <c r="LNH31" s="214"/>
      <c r="LNI31" s="214"/>
      <c r="LNJ31" s="214"/>
      <c r="LNK31" s="214"/>
      <c r="LNL31" s="214"/>
      <c r="LNM31" s="214"/>
      <c r="LNN31" s="214"/>
      <c r="LNO31" s="214"/>
      <c r="LNP31" s="214"/>
      <c r="LNQ31" s="214"/>
      <c r="LNR31" s="214"/>
      <c r="LNS31" s="214"/>
      <c r="LNT31" s="214"/>
      <c r="LNU31" s="214"/>
      <c r="LNV31" s="214"/>
      <c r="LNW31" s="214"/>
      <c r="LNX31" s="214"/>
      <c r="LNY31" s="214"/>
      <c r="LNZ31" s="214"/>
      <c r="LOA31" s="214"/>
      <c r="LOB31" s="214"/>
      <c r="LOC31" s="214"/>
      <c r="LOD31" s="214"/>
      <c r="LOE31" s="214"/>
      <c r="LOF31" s="214"/>
      <c r="LOG31" s="214"/>
      <c r="LOH31" s="214"/>
      <c r="LOI31" s="214"/>
      <c r="LOJ31" s="214"/>
      <c r="LOK31" s="214"/>
      <c r="LOL31" s="214"/>
      <c r="LOM31" s="214"/>
      <c r="LON31" s="214"/>
      <c r="LOO31" s="214"/>
      <c r="LOP31" s="214"/>
      <c r="LOQ31" s="214"/>
      <c r="LOR31" s="214"/>
      <c r="LOS31" s="214"/>
      <c r="LOT31" s="214"/>
      <c r="LOU31" s="214"/>
      <c r="LOV31" s="214"/>
      <c r="LOW31" s="214"/>
      <c r="LOX31" s="214"/>
      <c r="LOY31" s="214"/>
      <c r="LOZ31" s="214"/>
      <c r="LPA31" s="214"/>
      <c r="LPB31" s="214"/>
      <c r="LPC31" s="214"/>
      <c r="LPD31" s="214"/>
      <c r="LPE31" s="214"/>
      <c r="LPF31" s="214"/>
      <c r="LPG31" s="214"/>
      <c r="LPH31" s="214"/>
      <c r="LPI31" s="214"/>
      <c r="LPJ31" s="214"/>
      <c r="LPK31" s="214"/>
      <c r="LPL31" s="214"/>
      <c r="LPM31" s="214"/>
      <c r="LPN31" s="214"/>
      <c r="LPO31" s="214"/>
      <c r="LPP31" s="214"/>
      <c r="LPQ31" s="214"/>
      <c r="LPR31" s="214"/>
      <c r="LPS31" s="214"/>
      <c r="LPT31" s="214"/>
      <c r="LPU31" s="214"/>
      <c r="LPV31" s="214"/>
      <c r="LPW31" s="214"/>
      <c r="LPX31" s="214"/>
      <c r="LPY31" s="214"/>
      <c r="LPZ31" s="214"/>
      <c r="LQA31" s="214"/>
      <c r="LQB31" s="214"/>
      <c r="LQC31" s="214"/>
      <c r="LQD31" s="214"/>
      <c r="LQE31" s="214"/>
      <c r="LQF31" s="214"/>
      <c r="LQG31" s="214"/>
      <c r="LQH31" s="214"/>
      <c r="LQI31" s="214"/>
      <c r="LQJ31" s="214"/>
      <c r="LQK31" s="214"/>
      <c r="LQL31" s="214"/>
      <c r="LQM31" s="214"/>
      <c r="LQN31" s="214"/>
      <c r="LQO31" s="214"/>
      <c r="LQP31" s="214"/>
      <c r="LQQ31" s="214"/>
      <c r="LQR31" s="214"/>
      <c r="LQS31" s="214"/>
      <c r="LQT31" s="214"/>
      <c r="LQU31" s="214"/>
      <c r="LQV31" s="214"/>
      <c r="LQW31" s="214"/>
      <c r="LQX31" s="214"/>
      <c r="LQY31" s="214"/>
      <c r="LQZ31" s="214"/>
      <c r="LRA31" s="214"/>
      <c r="LRB31" s="214"/>
      <c r="LRC31" s="214"/>
      <c r="LRD31" s="214"/>
      <c r="LRE31" s="214"/>
      <c r="LRF31" s="214"/>
      <c r="LRG31" s="214"/>
      <c r="LRH31" s="214"/>
      <c r="LRI31" s="214"/>
      <c r="LRJ31" s="214"/>
      <c r="LRK31" s="214"/>
      <c r="LRL31" s="214"/>
      <c r="LRM31" s="214"/>
      <c r="LRN31" s="214"/>
      <c r="LRO31" s="214"/>
      <c r="LRP31" s="214"/>
      <c r="LRQ31" s="214"/>
      <c r="LRR31" s="214"/>
      <c r="LRS31" s="214"/>
      <c r="LRT31" s="214"/>
      <c r="LRU31" s="214"/>
      <c r="LRV31" s="214"/>
      <c r="LRW31" s="214"/>
      <c r="LRX31" s="214"/>
      <c r="LRY31" s="214"/>
      <c r="LRZ31" s="214"/>
      <c r="LSA31" s="214"/>
      <c r="LSB31" s="214"/>
      <c r="LSC31" s="214"/>
      <c r="LSD31" s="214"/>
      <c r="LSE31" s="214"/>
      <c r="LSF31" s="214"/>
      <c r="LSG31" s="214"/>
      <c r="LSH31" s="214"/>
      <c r="LSI31" s="214"/>
      <c r="LSJ31" s="214"/>
      <c r="LSK31" s="214"/>
      <c r="LSL31" s="214"/>
      <c r="LSM31" s="214"/>
      <c r="LSN31" s="214"/>
      <c r="LSO31" s="214"/>
      <c r="LSP31" s="214"/>
      <c r="LSQ31" s="214"/>
      <c r="LSR31" s="214"/>
      <c r="LSS31" s="214"/>
      <c r="LST31" s="214"/>
      <c r="LSU31" s="214"/>
      <c r="LSV31" s="214"/>
      <c r="LSW31" s="214"/>
      <c r="LSX31" s="214"/>
      <c r="LSY31" s="214"/>
      <c r="LSZ31" s="214"/>
      <c r="LTA31" s="214"/>
      <c r="LTB31" s="214"/>
      <c r="LTC31" s="214"/>
      <c r="LTD31" s="214"/>
      <c r="LTE31" s="214"/>
      <c r="LTF31" s="214"/>
      <c r="LTG31" s="214"/>
      <c r="LTH31" s="214"/>
      <c r="LTI31" s="214"/>
      <c r="LTJ31" s="214"/>
      <c r="LTK31" s="214"/>
      <c r="LTL31" s="214"/>
      <c r="LTM31" s="214"/>
      <c r="LTN31" s="214"/>
      <c r="LTO31" s="214"/>
      <c r="LTP31" s="214"/>
      <c r="LTQ31" s="214"/>
      <c r="LTR31" s="214"/>
      <c r="LTS31" s="214"/>
      <c r="LTT31" s="214"/>
      <c r="LTU31" s="214"/>
      <c r="LTV31" s="214"/>
      <c r="LTW31" s="214"/>
      <c r="LTX31" s="214"/>
      <c r="LTY31" s="214"/>
      <c r="LTZ31" s="214"/>
      <c r="LUA31" s="214"/>
      <c r="LUB31" s="214"/>
      <c r="LUC31" s="214"/>
      <c r="LUD31" s="214"/>
      <c r="LUE31" s="214"/>
      <c r="LUF31" s="214"/>
      <c r="LUG31" s="214"/>
      <c r="LUH31" s="214"/>
      <c r="LUI31" s="214"/>
      <c r="LUJ31" s="214"/>
      <c r="LUK31" s="214"/>
      <c r="LUL31" s="214"/>
      <c r="LUM31" s="214"/>
      <c r="LUN31" s="214"/>
      <c r="LUO31" s="214"/>
      <c r="LUP31" s="214"/>
      <c r="LUQ31" s="214"/>
      <c r="LUR31" s="214"/>
      <c r="LUS31" s="214"/>
      <c r="LUT31" s="214"/>
      <c r="LUU31" s="214"/>
      <c r="LUV31" s="214"/>
      <c r="LUW31" s="214"/>
      <c r="LUX31" s="214"/>
      <c r="LUY31" s="214"/>
      <c r="LUZ31" s="214"/>
      <c r="LVA31" s="214"/>
      <c r="LVB31" s="214"/>
      <c r="LVC31" s="214"/>
      <c r="LVD31" s="214"/>
      <c r="LVE31" s="214"/>
      <c r="LVF31" s="214"/>
      <c r="LVG31" s="214"/>
      <c r="LVH31" s="214"/>
      <c r="LVI31" s="214"/>
      <c r="LVJ31" s="214"/>
      <c r="LVK31" s="214"/>
      <c r="LVL31" s="214"/>
      <c r="LVM31" s="214"/>
      <c r="LVN31" s="214"/>
      <c r="LVO31" s="214"/>
      <c r="LVP31" s="214"/>
      <c r="LVQ31" s="214"/>
      <c r="LVR31" s="214"/>
      <c r="LVS31" s="214"/>
      <c r="LVT31" s="214"/>
      <c r="LVU31" s="214"/>
      <c r="LVV31" s="214"/>
      <c r="LVW31" s="214"/>
      <c r="LVX31" s="214"/>
      <c r="LVY31" s="214"/>
      <c r="LVZ31" s="214"/>
      <c r="LWA31" s="214"/>
      <c r="LWB31" s="214"/>
      <c r="LWC31" s="214"/>
      <c r="LWD31" s="214"/>
      <c r="LWE31" s="214"/>
      <c r="LWF31" s="214"/>
      <c r="LWG31" s="214"/>
      <c r="LWH31" s="214"/>
      <c r="LWI31" s="214"/>
      <c r="LWJ31" s="214"/>
      <c r="LWK31" s="214"/>
      <c r="LWL31" s="214"/>
      <c r="LWM31" s="214"/>
      <c r="LWN31" s="214"/>
      <c r="LWO31" s="214"/>
      <c r="LWP31" s="214"/>
      <c r="LWQ31" s="214"/>
      <c r="LWR31" s="214"/>
      <c r="LWS31" s="214"/>
      <c r="LWT31" s="214"/>
      <c r="LWU31" s="214"/>
      <c r="LWV31" s="214"/>
      <c r="LWW31" s="214"/>
      <c r="LWX31" s="214"/>
      <c r="LWY31" s="214"/>
      <c r="LWZ31" s="214"/>
      <c r="LXA31" s="214"/>
      <c r="LXB31" s="214"/>
      <c r="LXC31" s="214"/>
      <c r="LXD31" s="214"/>
      <c r="LXE31" s="214"/>
      <c r="LXF31" s="214"/>
      <c r="LXG31" s="214"/>
      <c r="LXH31" s="214"/>
      <c r="LXI31" s="214"/>
      <c r="LXJ31" s="214"/>
      <c r="LXK31" s="214"/>
      <c r="LXL31" s="214"/>
      <c r="LXM31" s="214"/>
      <c r="LXN31" s="214"/>
      <c r="LXO31" s="214"/>
      <c r="LXP31" s="214"/>
      <c r="LXQ31" s="214"/>
      <c r="LXR31" s="214"/>
      <c r="LXS31" s="214"/>
      <c r="LXT31" s="214"/>
      <c r="LXU31" s="214"/>
      <c r="LXV31" s="214"/>
      <c r="LXW31" s="214"/>
      <c r="LXX31" s="214"/>
      <c r="LXY31" s="214"/>
      <c r="LXZ31" s="214"/>
      <c r="LYA31" s="214"/>
      <c r="LYB31" s="214"/>
      <c r="LYC31" s="214"/>
      <c r="LYD31" s="214"/>
      <c r="LYE31" s="214"/>
      <c r="LYF31" s="214"/>
      <c r="LYG31" s="214"/>
      <c r="LYH31" s="214"/>
      <c r="LYI31" s="214"/>
      <c r="LYJ31" s="214"/>
      <c r="LYK31" s="214"/>
      <c r="LYL31" s="214"/>
      <c r="LYM31" s="214"/>
      <c r="LYN31" s="214"/>
      <c r="LYO31" s="214"/>
      <c r="LYP31" s="214"/>
      <c r="LYQ31" s="214"/>
      <c r="LYR31" s="214"/>
      <c r="LYS31" s="214"/>
      <c r="LYT31" s="214"/>
      <c r="LYU31" s="214"/>
      <c r="LYV31" s="214"/>
      <c r="LYW31" s="214"/>
      <c r="LYX31" s="214"/>
      <c r="LYY31" s="214"/>
      <c r="LYZ31" s="214"/>
      <c r="LZA31" s="214"/>
      <c r="LZB31" s="214"/>
      <c r="LZC31" s="214"/>
      <c r="LZD31" s="214"/>
      <c r="LZE31" s="214"/>
      <c r="LZF31" s="214"/>
      <c r="LZG31" s="214"/>
      <c r="LZH31" s="214"/>
      <c r="LZI31" s="214"/>
      <c r="LZJ31" s="214"/>
      <c r="LZK31" s="214"/>
      <c r="LZL31" s="214"/>
      <c r="LZM31" s="214"/>
      <c r="LZN31" s="214"/>
      <c r="LZO31" s="214"/>
      <c r="LZP31" s="214"/>
      <c r="LZQ31" s="214"/>
      <c r="LZR31" s="214"/>
      <c r="LZS31" s="214"/>
      <c r="LZT31" s="214"/>
      <c r="LZU31" s="214"/>
      <c r="LZV31" s="214"/>
      <c r="LZW31" s="214"/>
      <c r="LZX31" s="214"/>
      <c r="LZY31" s="214"/>
      <c r="LZZ31" s="214"/>
      <c r="MAA31" s="214"/>
      <c r="MAB31" s="214"/>
      <c r="MAC31" s="214"/>
      <c r="MAD31" s="214"/>
      <c r="MAE31" s="214"/>
      <c r="MAF31" s="214"/>
      <c r="MAG31" s="214"/>
      <c r="MAH31" s="214"/>
      <c r="MAI31" s="214"/>
      <c r="MAJ31" s="214"/>
      <c r="MAK31" s="214"/>
      <c r="MAL31" s="214"/>
      <c r="MAM31" s="214"/>
      <c r="MAN31" s="214"/>
      <c r="MAO31" s="214"/>
      <c r="MAP31" s="214"/>
      <c r="MAQ31" s="214"/>
      <c r="MAR31" s="214"/>
      <c r="MAS31" s="214"/>
      <c r="MAT31" s="214"/>
      <c r="MAU31" s="214"/>
      <c r="MAV31" s="214"/>
      <c r="MAW31" s="214"/>
      <c r="MAX31" s="214"/>
      <c r="MAY31" s="214"/>
      <c r="MAZ31" s="214"/>
      <c r="MBA31" s="214"/>
      <c r="MBB31" s="214"/>
      <c r="MBC31" s="214"/>
      <c r="MBD31" s="214"/>
      <c r="MBE31" s="214"/>
      <c r="MBF31" s="214"/>
      <c r="MBG31" s="214"/>
      <c r="MBH31" s="214"/>
      <c r="MBI31" s="214"/>
      <c r="MBJ31" s="214"/>
      <c r="MBK31" s="214"/>
      <c r="MBL31" s="214"/>
      <c r="MBM31" s="214"/>
      <c r="MBN31" s="214"/>
      <c r="MBO31" s="214"/>
      <c r="MBP31" s="214"/>
      <c r="MBQ31" s="214"/>
      <c r="MBR31" s="214"/>
      <c r="MBS31" s="214"/>
      <c r="MBT31" s="214"/>
      <c r="MBU31" s="214"/>
      <c r="MBV31" s="214"/>
      <c r="MBW31" s="214"/>
      <c r="MBX31" s="214"/>
      <c r="MBY31" s="214"/>
      <c r="MBZ31" s="214"/>
      <c r="MCA31" s="214"/>
      <c r="MCB31" s="214"/>
      <c r="MCC31" s="214"/>
      <c r="MCD31" s="214"/>
      <c r="MCE31" s="214"/>
      <c r="MCF31" s="214"/>
      <c r="MCG31" s="214"/>
      <c r="MCH31" s="214"/>
      <c r="MCI31" s="214"/>
      <c r="MCJ31" s="214"/>
      <c r="MCK31" s="214"/>
      <c r="MCL31" s="214"/>
      <c r="MCM31" s="214"/>
      <c r="MCN31" s="214"/>
      <c r="MCO31" s="214"/>
      <c r="MCP31" s="214"/>
      <c r="MCQ31" s="214"/>
      <c r="MCR31" s="214"/>
      <c r="MCS31" s="214"/>
      <c r="MCT31" s="214"/>
      <c r="MCU31" s="214"/>
      <c r="MCV31" s="214"/>
      <c r="MCW31" s="214"/>
      <c r="MCX31" s="214"/>
      <c r="MCY31" s="214"/>
      <c r="MCZ31" s="214"/>
      <c r="MDA31" s="214"/>
      <c r="MDB31" s="214"/>
      <c r="MDC31" s="214"/>
      <c r="MDD31" s="214"/>
      <c r="MDE31" s="214"/>
      <c r="MDF31" s="214"/>
      <c r="MDG31" s="214"/>
      <c r="MDH31" s="214"/>
      <c r="MDI31" s="214"/>
      <c r="MDJ31" s="214"/>
      <c r="MDK31" s="214"/>
      <c r="MDL31" s="214"/>
      <c r="MDM31" s="214"/>
      <c r="MDN31" s="214"/>
      <c r="MDO31" s="214"/>
      <c r="MDP31" s="214"/>
      <c r="MDQ31" s="214"/>
      <c r="MDR31" s="214"/>
      <c r="MDS31" s="214"/>
      <c r="MDT31" s="214"/>
      <c r="MDU31" s="214"/>
      <c r="MDV31" s="214"/>
      <c r="MDW31" s="214"/>
      <c r="MDX31" s="214"/>
      <c r="MDY31" s="214"/>
      <c r="MDZ31" s="214"/>
      <c r="MEA31" s="214"/>
      <c r="MEB31" s="214"/>
      <c r="MEC31" s="214"/>
      <c r="MED31" s="214"/>
      <c r="MEE31" s="214"/>
      <c r="MEF31" s="214"/>
      <c r="MEG31" s="214"/>
      <c r="MEH31" s="214"/>
      <c r="MEI31" s="214"/>
      <c r="MEJ31" s="214"/>
      <c r="MEK31" s="214"/>
      <c r="MEL31" s="214"/>
      <c r="MEM31" s="214"/>
      <c r="MEN31" s="214"/>
      <c r="MEO31" s="214"/>
      <c r="MEP31" s="214"/>
      <c r="MEQ31" s="214"/>
      <c r="MER31" s="214"/>
      <c r="MES31" s="214"/>
      <c r="MET31" s="214"/>
      <c r="MEU31" s="214"/>
      <c r="MEV31" s="214"/>
      <c r="MEW31" s="214"/>
      <c r="MEX31" s="214"/>
      <c r="MEY31" s="214"/>
      <c r="MEZ31" s="214"/>
      <c r="MFA31" s="214"/>
      <c r="MFB31" s="214"/>
      <c r="MFC31" s="214"/>
      <c r="MFD31" s="214"/>
      <c r="MFE31" s="214"/>
      <c r="MFF31" s="214"/>
      <c r="MFG31" s="214"/>
      <c r="MFH31" s="214"/>
      <c r="MFI31" s="214"/>
      <c r="MFJ31" s="214"/>
      <c r="MFK31" s="214"/>
      <c r="MFL31" s="214"/>
      <c r="MFM31" s="214"/>
      <c r="MFN31" s="214"/>
      <c r="MFO31" s="214"/>
      <c r="MFP31" s="214"/>
      <c r="MFQ31" s="214"/>
      <c r="MFR31" s="214"/>
      <c r="MFS31" s="214"/>
      <c r="MFT31" s="214"/>
      <c r="MFU31" s="214"/>
      <c r="MFV31" s="214"/>
      <c r="MFW31" s="214"/>
      <c r="MFX31" s="214"/>
      <c r="MFY31" s="214"/>
      <c r="MFZ31" s="214"/>
      <c r="MGA31" s="214"/>
      <c r="MGB31" s="214"/>
      <c r="MGC31" s="214"/>
      <c r="MGD31" s="214"/>
      <c r="MGE31" s="214"/>
      <c r="MGF31" s="214"/>
      <c r="MGG31" s="214"/>
      <c r="MGH31" s="214"/>
      <c r="MGI31" s="214"/>
      <c r="MGJ31" s="214"/>
      <c r="MGK31" s="214"/>
      <c r="MGL31" s="214"/>
      <c r="MGM31" s="214"/>
      <c r="MGN31" s="214"/>
      <c r="MGO31" s="214"/>
      <c r="MGP31" s="214"/>
      <c r="MGQ31" s="214"/>
      <c r="MGR31" s="214"/>
      <c r="MGS31" s="214"/>
      <c r="MGT31" s="214"/>
      <c r="MGU31" s="214"/>
      <c r="MGV31" s="214"/>
      <c r="MGW31" s="214"/>
      <c r="MGX31" s="214"/>
      <c r="MGY31" s="214"/>
      <c r="MGZ31" s="214"/>
      <c r="MHA31" s="214"/>
      <c r="MHB31" s="214"/>
      <c r="MHC31" s="214"/>
      <c r="MHD31" s="214"/>
      <c r="MHE31" s="214"/>
      <c r="MHF31" s="214"/>
      <c r="MHG31" s="214"/>
      <c r="MHH31" s="214"/>
      <c r="MHI31" s="214"/>
      <c r="MHJ31" s="214"/>
      <c r="MHK31" s="214"/>
      <c r="MHL31" s="214"/>
      <c r="MHM31" s="214"/>
      <c r="MHN31" s="214"/>
      <c r="MHO31" s="214"/>
      <c r="MHP31" s="214"/>
      <c r="MHQ31" s="214"/>
      <c r="MHR31" s="214"/>
      <c r="MHS31" s="214"/>
      <c r="MHT31" s="214"/>
      <c r="MHU31" s="214"/>
      <c r="MHV31" s="214"/>
      <c r="MHW31" s="214"/>
      <c r="MHX31" s="214"/>
      <c r="MHY31" s="214"/>
      <c r="MHZ31" s="214"/>
      <c r="MIA31" s="214"/>
      <c r="MIB31" s="214"/>
      <c r="MIC31" s="214"/>
      <c r="MID31" s="214"/>
      <c r="MIE31" s="214"/>
      <c r="MIF31" s="214"/>
      <c r="MIG31" s="214"/>
      <c r="MIH31" s="214"/>
      <c r="MII31" s="214"/>
      <c r="MIJ31" s="214"/>
      <c r="MIK31" s="214"/>
      <c r="MIL31" s="214"/>
      <c r="MIM31" s="214"/>
      <c r="MIN31" s="214"/>
      <c r="MIO31" s="214"/>
      <c r="MIP31" s="214"/>
      <c r="MIQ31" s="214"/>
      <c r="MIR31" s="214"/>
      <c r="MIS31" s="214"/>
      <c r="MIT31" s="214"/>
      <c r="MIU31" s="214"/>
      <c r="MIV31" s="214"/>
      <c r="MIW31" s="214"/>
      <c r="MIX31" s="214"/>
      <c r="MIY31" s="214"/>
      <c r="MIZ31" s="214"/>
      <c r="MJA31" s="214"/>
      <c r="MJB31" s="214"/>
      <c r="MJC31" s="214"/>
      <c r="MJD31" s="214"/>
      <c r="MJE31" s="214"/>
      <c r="MJF31" s="214"/>
      <c r="MJG31" s="214"/>
      <c r="MJH31" s="214"/>
      <c r="MJI31" s="214"/>
      <c r="MJJ31" s="214"/>
      <c r="MJK31" s="214"/>
      <c r="MJL31" s="214"/>
      <c r="MJM31" s="214"/>
      <c r="MJN31" s="214"/>
      <c r="MJO31" s="214"/>
      <c r="MJP31" s="214"/>
      <c r="MJQ31" s="214"/>
      <c r="MJR31" s="214"/>
      <c r="MJS31" s="214"/>
      <c r="MJT31" s="214"/>
      <c r="MJU31" s="214"/>
      <c r="MJV31" s="214"/>
      <c r="MJW31" s="214"/>
      <c r="MJX31" s="214"/>
      <c r="MJY31" s="214"/>
      <c r="MJZ31" s="214"/>
      <c r="MKA31" s="214"/>
      <c r="MKB31" s="214"/>
      <c r="MKC31" s="214"/>
      <c r="MKD31" s="214"/>
      <c r="MKE31" s="214"/>
      <c r="MKF31" s="214"/>
      <c r="MKG31" s="214"/>
      <c r="MKH31" s="214"/>
      <c r="MKI31" s="214"/>
      <c r="MKJ31" s="214"/>
      <c r="MKK31" s="214"/>
      <c r="MKL31" s="214"/>
      <c r="MKM31" s="214"/>
      <c r="MKN31" s="214"/>
      <c r="MKO31" s="214"/>
      <c r="MKP31" s="214"/>
      <c r="MKQ31" s="214"/>
      <c r="MKR31" s="214"/>
      <c r="MKS31" s="214"/>
      <c r="MKT31" s="214"/>
      <c r="MKU31" s="214"/>
      <c r="MKV31" s="214"/>
      <c r="MKW31" s="214"/>
      <c r="MKX31" s="214"/>
      <c r="MKY31" s="214"/>
      <c r="MKZ31" s="214"/>
      <c r="MLA31" s="214"/>
      <c r="MLB31" s="214"/>
      <c r="MLC31" s="214"/>
      <c r="MLD31" s="214"/>
      <c r="MLE31" s="214"/>
      <c r="MLF31" s="214"/>
      <c r="MLG31" s="214"/>
      <c r="MLH31" s="214"/>
      <c r="MLI31" s="214"/>
      <c r="MLJ31" s="214"/>
      <c r="MLK31" s="214"/>
      <c r="MLL31" s="214"/>
      <c r="MLM31" s="214"/>
      <c r="MLN31" s="214"/>
      <c r="MLO31" s="214"/>
      <c r="MLP31" s="214"/>
      <c r="MLQ31" s="214"/>
      <c r="MLR31" s="214"/>
      <c r="MLS31" s="214"/>
      <c r="MLT31" s="214"/>
      <c r="MLU31" s="214"/>
      <c r="MLV31" s="214"/>
      <c r="MLW31" s="214"/>
      <c r="MLX31" s="214"/>
      <c r="MLY31" s="214"/>
      <c r="MLZ31" s="214"/>
      <c r="MMA31" s="214"/>
      <c r="MMB31" s="214"/>
      <c r="MMC31" s="214"/>
      <c r="MMD31" s="214"/>
      <c r="MME31" s="214"/>
      <c r="MMF31" s="214"/>
      <c r="MMG31" s="214"/>
      <c r="MMH31" s="214"/>
      <c r="MMI31" s="214"/>
      <c r="MMJ31" s="214"/>
      <c r="MMK31" s="214"/>
      <c r="MML31" s="214"/>
      <c r="MMM31" s="214"/>
      <c r="MMN31" s="214"/>
      <c r="MMO31" s="214"/>
      <c r="MMP31" s="214"/>
      <c r="MMQ31" s="214"/>
      <c r="MMR31" s="214"/>
      <c r="MMS31" s="214"/>
      <c r="MMT31" s="214"/>
      <c r="MMU31" s="214"/>
      <c r="MMV31" s="214"/>
      <c r="MMW31" s="214"/>
      <c r="MMX31" s="214"/>
      <c r="MMY31" s="214"/>
      <c r="MMZ31" s="214"/>
      <c r="MNA31" s="214"/>
      <c r="MNB31" s="214"/>
      <c r="MNC31" s="214"/>
      <c r="MND31" s="214"/>
      <c r="MNE31" s="214"/>
      <c r="MNF31" s="214"/>
      <c r="MNG31" s="214"/>
      <c r="MNH31" s="214"/>
      <c r="MNI31" s="214"/>
      <c r="MNJ31" s="214"/>
      <c r="MNK31" s="214"/>
      <c r="MNL31" s="214"/>
      <c r="MNM31" s="214"/>
      <c r="MNN31" s="214"/>
      <c r="MNO31" s="214"/>
      <c r="MNP31" s="214"/>
      <c r="MNQ31" s="214"/>
      <c r="MNR31" s="214"/>
      <c r="MNS31" s="214"/>
      <c r="MNT31" s="214"/>
      <c r="MNU31" s="214"/>
      <c r="MNV31" s="214"/>
      <c r="MNW31" s="214"/>
      <c r="MNX31" s="214"/>
      <c r="MNY31" s="214"/>
      <c r="MNZ31" s="214"/>
      <c r="MOA31" s="214"/>
      <c r="MOB31" s="214"/>
      <c r="MOC31" s="214"/>
      <c r="MOD31" s="214"/>
      <c r="MOE31" s="214"/>
      <c r="MOF31" s="214"/>
      <c r="MOG31" s="214"/>
      <c r="MOH31" s="214"/>
      <c r="MOI31" s="214"/>
      <c r="MOJ31" s="214"/>
      <c r="MOK31" s="214"/>
      <c r="MOL31" s="214"/>
      <c r="MOM31" s="214"/>
      <c r="MON31" s="214"/>
      <c r="MOO31" s="214"/>
      <c r="MOP31" s="214"/>
      <c r="MOQ31" s="214"/>
      <c r="MOR31" s="214"/>
      <c r="MOS31" s="214"/>
      <c r="MOT31" s="214"/>
      <c r="MOU31" s="214"/>
      <c r="MOV31" s="214"/>
      <c r="MOW31" s="214"/>
      <c r="MOX31" s="214"/>
      <c r="MOY31" s="214"/>
      <c r="MOZ31" s="214"/>
      <c r="MPA31" s="214"/>
      <c r="MPB31" s="214"/>
      <c r="MPC31" s="214"/>
      <c r="MPD31" s="214"/>
      <c r="MPE31" s="214"/>
      <c r="MPF31" s="214"/>
      <c r="MPG31" s="214"/>
      <c r="MPH31" s="214"/>
      <c r="MPI31" s="214"/>
      <c r="MPJ31" s="214"/>
      <c r="MPK31" s="214"/>
      <c r="MPL31" s="214"/>
      <c r="MPM31" s="214"/>
      <c r="MPN31" s="214"/>
      <c r="MPO31" s="214"/>
      <c r="MPP31" s="214"/>
      <c r="MPQ31" s="214"/>
      <c r="MPR31" s="214"/>
      <c r="MPS31" s="214"/>
      <c r="MPT31" s="214"/>
      <c r="MPU31" s="214"/>
      <c r="MPV31" s="214"/>
      <c r="MPW31" s="214"/>
      <c r="MPX31" s="214"/>
      <c r="MPY31" s="214"/>
      <c r="MPZ31" s="214"/>
      <c r="MQA31" s="214"/>
      <c r="MQB31" s="214"/>
      <c r="MQC31" s="214"/>
      <c r="MQD31" s="214"/>
      <c r="MQE31" s="214"/>
      <c r="MQF31" s="214"/>
      <c r="MQG31" s="214"/>
      <c r="MQH31" s="214"/>
      <c r="MQI31" s="214"/>
      <c r="MQJ31" s="214"/>
      <c r="MQK31" s="214"/>
      <c r="MQL31" s="214"/>
      <c r="MQM31" s="214"/>
      <c r="MQN31" s="214"/>
      <c r="MQO31" s="214"/>
      <c r="MQP31" s="214"/>
      <c r="MQQ31" s="214"/>
      <c r="MQR31" s="214"/>
      <c r="MQS31" s="214"/>
      <c r="MQT31" s="214"/>
      <c r="MQU31" s="214"/>
      <c r="MQV31" s="214"/>
      <c r="MQW31" s="214"/>
      <c r="MQX31" s="214"/>
      <c r="MQY31" s="214"/>
      <c r="MQZ31" s="214"/>
      <c r="MRA31" s="214"/>
      <c r="MRB31" s="214"/>
      <c r="MRC31" s="214"/>
      <c r="MRD31" s="214"/>
      <c r="MRE31" s="214"/>
      <c r="MRF31" s="214"/>
      <c r="MRG31" s="214"/>
      <c r="MRH31" s="214"/>
      <c r="MRI31" s="214"/>
      <c r="MRJ31" s="214"/>
      <c r="MRK31" s="214"/>
      <c r="MRL31" s="214"/>
      <c r="MRM31" s="214"/>
      <c r="MRN31" s="214"/>
      <c r="MRO31" s="214"/>
      <c r="MRP31" s="214"/>
      <c r="MRQ31" s="214"/>
      <c r="MRR31" s="214"/>
      <c r="MRS31" s="214"/>
      <c r="MRT31" s="214"/>
      <c r="MRU31" s="214"/>
      <c r="MRV31" s="214"/>
      <c r="MRW31" s="214"/>
      <c r="MRX31" s="214"/>
      <c r="MRY31" s="214"/>
      <c r="MRZ31" s="214"/>
      <c r="MSA31" s="214"/>
      <c r="MSB31" s="214"/>
      <c r="MSC31" s="214"/>
      <c r="MSD31" s="214"/>
      <c r="MSE31" s="214"/>
      <c r="MSF31" s="214"/>
      <c r="MSG31" s="214"/>
      <c r="MSH31" s="214"/>
      <c r="MSI31" s="214"/>
      <c r="MSJ31" s="214"/>
      <c r="MSK31" s="214"/>
      <c r="MSL31" s="214"/>
      <c r="MSM31" s="214"/>
      <c r="MSN31" s="214"/>
      <c r="MSO31" s="214"/>
      <c r="MSP31" s="214"/>
      <c r="MSQ31" s="214"/>
      <c r="MSR31" s="214"/>
      <c r="MSS31" s="214"/>
      <c r="MST31" s="214"/>
      <c r="MSU31" s="214"/>
      <c r="MSV31" s="214"/>
      <c r="MSW31" s="214"/>
      <c r="MSX31" s="214"/>
      <c r="MSY31" s="214"/>
      <c r="MSZ31" s="214"/>
      <c r="MTA31" s="214"/>
      <c r="MTB31" s="214"/>
      <c r="MTC31" s="214"/>
      <c r="MTD31" s="214"/>
      <c r="MTE31" s="214"/>
      <c r="MTF31" s="214"/>
      <c r="MTG31" s="214"/>
      <c r="MTH31" s="214"/>
      <c r="MTI31" s="214"/>
      <c r="MTJ31" s="214"/>
      <c r="MTK31" s="214"/>
      <c r="MTL31" s="214"/>
      <c r="MTM31" s="214"/>
      <c r="MTN31" s="214"/>
      <c r="MTO31" s="214"/>
      <c r="MTP31" s="214"/>
      <c r="MTQ31" s="214"/>
      <c r="MTR31" s="214"/>
      <c r="MTS31" s="214"/>
      <c r="MTT31" s="214"/>
      <c r="MTU31" s="214"/>
      <c r="MTV31" s="214"/>
      <c r="MTW31" s="214"/>
      <c r="MTX31" s="214"/>
      <c r="MTY31" s="214"/>
      <c r="MTZ31" s="214"/>
      <c r="MUA31" s="214"/>
      <c r="MUB31" s="214"/>
      <c r="MUC31" s="214"/>
      <c r="MUD31" s="214"/>
      <c r="MUE31" s="214"/>
      <c r="MUF31" s="214"/>
      <c r="MUG31" s="214"/>
      <c r="MUH31" s="214"/>
      <c r="MUI31" s="214"/>
      <c r="MUJ31" s="214"/>
      <c r="MUK31" s="214"/>
      <c r="MUL31" s="214"/>
      <c r="MUM31" s="214"/>
      <c r="MUN31" s="214"/>
      <c r="MUO31" s="214"/>
      <c r="MUP31" s="214"/>
      <c r="MUQ31" s="214"/>
      <c r="MUR31" s="214"/>
      <c r="MUS31" s="214"/>
      <c r="MUT31" s="214"/>
      <c r="MUU31" s="214"/>
      <c r="MUV31" s="214"/>
      <c r="MUW31" s="214"/>
      <c r="MUX31" s="214"/>
      <c r="MUY31" s="214"/>
      <c r="MUZ31" s="214"/>
      <c r="MVA31" s="214"/>
      <c r="MVB31" s="214"/>
      <c r="MVC31" s="214"/>
      <c r="MVD31" s="214"/>
      <c r="MVE31" s="214"/>
      <c r="MVF31" s="214"/>
      <c r="MVG31" s="214"/>
      <c r="MVH31" s="214"/>
      <c r="MVI31" s="214"/>
      <c r="MVJ31" s="214"/>
      <c r="MVK31" s="214"/>
      <c r="MVL31" s="214"/>
      <c r="MVM31" s="214"/>
      <c r="MVN31" s="214"/>
      <c r="MVO31" s="214"/>
      <c r="MVP31" s="214"/>
      <c r="MVQ31" s="214"/>
      <c r="MVR31" s="214"/>
      <c r="MVS31" s="214"/>
      <c r="MVT31" s="214"/>
      <c r="MVU31" s="214"/>
      <c r="MVV31" s="214"/>
      <c r="MVW31" s="214"/>
      <c r="MVX31" s="214"/>
      <c r="MVY31" s="214"/>
      <c r="MVZ31" s="214"/>
      <c r="MWA31" s="214"/>
      <c r="MWB31" s="214"/>
      <c r="MWC31" s="214"/>
      <c r="MWD31" s="214"/>
      <c r="MWE31" s="214"/>
      <c r="MWF31" s="214"/>
      <c r="MWG31" s="214"/>
      <c r="MWH31" s="214"/>
      <c r="MWI31" s="214"/>
      <c r="MWJ31" s="214"/>
      <c r="MWK31" s="214"/>
      <c r="MWL31" s="214"/>
      <c r="MWM31" s="214"/>
      <c r="MWN31" s="214"/>
      <c r="MWO31" s="214"/>
      <c r="MWP31" s="214"/>
      <c r="MWQ31" s="214"/>
      <c r="MWR31" s="214"/>
      <c r="MWS31" s="214"/>
      <c r="MWT31" s="214"/>
      <c r="MWU31" s="214"/>
      <c r="MWV31" s="214"/>
      <c r="MWW31" s="214"/>
      <c r="MWX31" s="214"/>
      <c r="MWY31" s="214"/>
      <c r="MWZ31" s="214"/>
      <c r="MXA31" s="214"/>
      <c r="MXB31" s="214"/>
      <c r="MXC31" s="214"/>
      <c r="MXD31" s="214"/>
      <c r="MXE31" s="214"/>
      <c r="MXF31" s="214"/>
      <c r="MXG31" s="214"/>
      <c r="MXH31" s="214"/>
      <c r="MXI31" s="214"/>
      <c r="MXJ31" s="214"/>
      <c r="MXK31" s="214"/>
      <c r="MXL31" s="214"/>
      <c r="MXM31" s="214"/>
      <c r="MXN31" s="214"/>
      <c r="MXO31" s="214"/>
      <c r="MXP31" s="214"/>
      <c r="MXQ31" s="214"/>
      <c r="MXR31" s="214"/>
      <c r="MXS31" s="214"/>
      <c r="MXT31" s="214"/>
      <c r="MXU31" s="214"/>
      <c r="MXV31" s="214"/>
      <c r="MXW31" s="214"/>
      <c r="MXX31" s="214"/>
      <c r="MXY31" s="214"/>
      <c r="MXZ31" s="214"/>
      <c r="MYA31" s="214"/>
      <c r="MYB31" s="214"/>
      <c r="MYC31" s="214"/>
      <c r="MYD31" s="214"/>
      <c r="MYE31" s="214"/>
      <c r="MYF31" s="214"/>
      <c r="MYG31" s="214"/>
      <c r="MYH31" s="214"/>
      <c r="MYI31" s="214"/>
      <c r="MYJ31" s="214"/>
      <c r="MYK31" s="214"/>
      <c r="MYL31" s="214"/>
      <c r="MYM31" s="214"/>
      <c r="MYN31" s="214"/>
      <c r="MYO31" s="214"/>
      <c r="MYP31" s="214"/>
      <c r="MYQ31" s="214"/>
      <c r="MYR31" s="214"/>
      <c r="MYS31" s="214"/>
      <c r="MYT31" s="214"/>
      <c r="MYU31" s="214"/>
      <c r="MYV31" s="214"/>
      <c r="MYW31" s="214"/>
      <c r="MYX31" s="214"/>
      <c r="MYY31" s="214"/>
      <c r="MYZ31" s="214"/>
      <c r="MZA31" s="214"/>
      <c r="MZB31" s="214"/>
      <c r="MZC31" s="214"/>
      <c r="MZD31" s="214"/>
      <c r="MZE31" s="214"/>
      <c r="MZF31" s="214"/>
      <c r="MZG31" s="214"/>
      <c r="MZH31" s="214"/>
      <c r="MZI31" s="214"/>
      <c r="MZJ31" s="214"/>
      <c r="MZK31" s="214"/>
      <c r="MZL31" s="214"/>
      <c r="MZM31" s="214"/>
      <c r="MZN31" s="214"/>
      <c r="MZO31" s="214"/>
      <c r="MZP31" s="214"/>
      <c r="MZQ31" s="214"/>
      <c r="MZR31" s="214"/>
      <c r="MZS31" s="214"/>
      <c r="MZT31" s="214"/>
      <c r="MZU31" s="214"/>
      <c r="MZV31" s="214"/>
      <c r="MZW31" s="214"/>
      <c r="MZX31" s="214"/>
      <c r="MZY31" s="214"/>
      <c r="MZZ31" s="214"/>
      <c r="NAA31" s="214"/>
      <c r="NAB31" s="214"/>
      <c r="NAC31" s="214"/>
      <c r="NAD31" s="214"/>
      <c r="NAE31" s="214"/>
      <c r="NAF31" s="214"/>
      <c r="NAG31" s="214"/>
      <c r="NAH31" s="214"/>
      <c r="NAI31" s="214"/>
      <c r="NAJ31" s="214"/>
      <c r="NAK31" s="214"/>
      <c r="NAL31" s="214"/>
      <c r="NAM31" s="214"/>
      <c r="NAN31" s="214"/>
      <c r="NAO31" s="214"/>
      <c r="NAP31" s="214"/>
      <c r="NAQ31" s="214"/>
      <c r="NAR31" s="214"/>
      <c r="NAS31" s="214"/>
      <c r="NAT31" s="214"/>
      <c r="NAU31" s="214"/>
      <c r="NAV31" s="214"/>
      <c r="NAW31" s="214"/>
      <c r="NAX31" s="214"/>
      <c r="NAY31" s="214"/>
      <c r="NAZ31" s="214"/>
      <c r="NBA31" s="214"/>
      <c r="NBB31" s="214"/>
      <c r="NBC31" s="214"/>
      <c r="NBD31" s="214"/>
      <c r="NBE31" s="214"/>
      <c r="NBF31" s="214"/>
      <c r="NBG31" s="214"/>
      <c r="NBH31" s="214"/>
      <c r="NBI31" s="214"/>
      <c r="NBJ31" s="214"/>
      <c r="NBK31" s="214"/>
      <c r="NBL31" s="214"/>
      <c r="NBM31" s="214"/>
      <c r="NBN31" s="214"/>
      <c r="NBO31" s="214"/>
      <c r="NBP31" s="214"/>
      <c r="NBQ31" s="214"/>
      <c r="NBR31" s="214"/>
      <c r="NBS31" s="214"/>
      <c r="NBT31" s="214"/>
      <c r="NBU31" s="214"/>
      <c r="NBV31" s="214"/>
      <c r="NBW31" s="214"/>
      <c r="NBX31" s="214"/>
      <c r="NBY31" s="214"/>
      <c r="NBZ31" s="214"/>
      <c r="NCA31" s="214"/>
      <c r="NCB31" s="214"/>
      <c r="NCC31" s="214"/>
      <c r="NCD31" s="214"/>
      <c r="NCE31" s="214"/>
      <c r="NCF31" s="214"/>
      <c r="NCG31" s="214"/>
      <c r="NCH31" s="214"/>
      <c r="NCI31" s="214"/>
      <c r="NCJ31" s="214"/>
      <c r="NCK31" s="214"/>
      <c r="NCL31" s="214"/>
      <c r="NCM31" s="214"/>
      <c r="NCN31" s="214"/>
      <c r="NCO31" s="214"/>
      <c r="NCP31" s="214"/>
      <c r="NCQ31" s="214"/>
      <c r="NCR31" s="214"/>
      <c r="NCS31" s="214"/>
      <c r="NCT31" s="214"/>
      <c r="NCU31" s="214"/>
      <c r="NCV31" s="214"/>
      <c r="NCW31" s="214"/>
      <c r="NCX31" s="214"/>
      <c r="NCY31" s="214"/>
      <c r="NCZ31" s="214"/>
      <c r="NDA31" s="214"/>
      <c r="NDB31" s="214"/>
      <c r="NDC31" s="214"/>
      <c r="NDD31" s="214"/>
      <c r="NDE31" s="214"/>
      <c r="NDF31" s="214"/>
      <c r="NDG31" s="214"/>
      <c r="NDH31" s="214"/>
      <c r="NDI31" s="214"/>
      <c r="NDJ31" s="214"/>
      <c r="NDK31" s="214"/>
      <c r="NDL31" s="214"/>
      <c r="NDM31" s="214"/>
      <c r="NDN31" s="214"/>
      <c r="NDO31" s="214"/>
      <c r="NDP31" s="214"/>
      <c r="NDQ31" s="214"/>
      <c r="NDR31" s="214"/>
      <c r="NDS31" s="214"/>
      <c r="NDT31" s="214"/>
      <c r="NDU31" s="214"/>
      <c r="NDV31" s="214"/>
      <c r="NDW31" s="214"/>
      <c r="NDX31" s="214"/>
      <c r="NDY31" s="214"/>
      <c r="NDZ31" s="214"/>
      <c r="NEA31" s="214"/>
      <c r="NEB31" s="214"/>
      <c r="NEC31" s="214"/>
      <c r="NED31" s="214"/>
      <c r="NEE31" s="214"/>
      <c r="NEF31" s="214"/>
      <c r="NEG31" s="214"/>
      <c r="NEH31" s="214"/>
      <c r="NEI31" s="214"/>
      <c r="NEJ31" s="214"/>
      <c r="NEK31" s="214"/>
      <c r="NEL31" s="214"/>
      <c r="NEM31" s="214"/>
      <c r="NEN31" s="214"/>
      <c r="NEO31" s="214"/>
      <c r="NEP31" s="214"/>
      <c r="NEQ31" s="214"/>
      <c r="NER31" s="214"/>
      <c r="NES31" s="214"/>
      <c r="NET31" s="214"/>
      <c r="NEU31" s="214"/>
      <c r="NEV31" s="214"/>
      <c r="NEW31" s="214"/>
      <c r="NEX31" s="214"/>
      <c r="NEY31" s="214"/>
      <c r="NEZ31" s="214"/>
      <c r="NFA31" s="214"/>
      <c r="NFB31" s="214"/>
      <c r="NFC31" s="214"/>
      <c r="NFD31" s="214"/>
      <c r="NFE31" s="214"/>
      <c r="NFF31" s="214"/>
      <c r="NFG31" s="214"/>
      <c r="NFH31" s="214"/>
      <c r="NFI31" s="214"/>
      <c r="NFJ31" s="214"/>
      <c r="NFK31" s="214"/>
      <c r="NFL31" s="214"/>
      <c r="NFM31" s="214"/>
      <c r="NFN31" s="214"/>
      <c r="NFO31" s="214"/>
      <c r="NFP31" s="214"/>
      <c r="NFQ31" s="214"/>
      <c r="NFR31" s="214"/>
      <c r="NFS31" s="214"/>
      <c r="NFT31" s="214"/>
      <c r="NFU31" s="214"/>
      <c r="NFV31" s="214"/>
      <c r="NFW31" s="214"/>
      <c r="NFX31" s="214"/>
      <c r="NFY31" s="214"/>
      <c r="NFZ31" s="214"/>
      <c r="NGA31" s="214"/>
      <c r="NGB31" s="214"/>
      <c r="NGC31" s="214"/>
      <c r="NGD31" s="214"/>
      <c r="NGE31" s="214"/>
      <c r="NGF31" s="214"/>
      <c r="NGG31" s="214"/>
      <c r="NGH31" s="214"/>
      <c r="NGI31" s="214"/>
      <c r="NGJ31" s="214"/>
      <c r="NGK31" s="214"/>
      <c r="NGL31" s="214"/>
      <c r="NGM31" s="214"/>
      <c r="NGN31" s="214"/>
      <c r="NGO31" s="214"/>
      <c r="NGP31" s="214"/>
      <c r="NGQ31" s="214"/>
      <c r="NGR31" s="214"/>
      <c r="NGS31" s="214"/>
      <c r="NGT31" s="214"/>
      <c r="NGU31" s="214"/>
      <c r="NGV31" s="214"/>
      <c r="NGW31" s="214"/>
      <c r="NGX31" s="214"/>
      <c r="NGY31" s="214"/>
      <c r="NGZ31" s="214"/>
      <c r="NHA31" s="214"/>
      <c r="NHB31" s="214"/>
      <c r="NHC31" s="214"/>
      <c r="NHD31" s="214"/>
      <c r="NHE31" s="214"/>
      <c r="NHF31" s="214"/>
      <c r="NHG31" s="214"/>
      <c r="NHH31" s="214"/>
      <c r="NHI31" s="214"/>
      <c r="NHJ31" s="214"/>
      <c r="NHK31" s="214"/>
      <c r="NHL31" s="214"/>
      <c r="NHM31" s="214"/>
      <c r="NHN31" s="214"/>
      <c r="NHO31" s="214"/>
      <c r="NHP31" s="214"/>
      <c r="NHQ31" s="214"/>
      <c r="NHR31" s="214"/>
      <c r="NHS31" s="214"/>
      <c r="NHT31" s="214"/>
      <c r="NHU31" s="214"/>
      <c r="NHV31" s="214"/>
      <c r="NHW31" s="214"/>
      <c r="NHX31" s="214"/>
      <c r="NHY31" s="214"/>
      <c r="NHZ31" s="214"/>
      <c r="NIA31" s="214"/>
      <c r="NIB31" s="214"/>
      <c r="NIC31" s="214"/>
      <c r="NID31" s="214"/>
      <c r="NIE31" s="214"/>
      <c r="NIF31" s="214"/>
      <c r="NIG31" s="214"/>
      <c r="NIH31" s="214"/>
      <c r="NII31" s="214"/>
      <c r="NIJ31" s="214"/>
      <c r="NIK31" s="214"/>
      <c r="NIL31" s="214"/>
      <c r="NIM31" s="214"/>
      <c r="NIN31" s="214"/>
      <c r="NIO31" s="214"/>
      <c r="NIP31" s="214"/>
      <c r="NIQ31" s="214"/>
      <c r="NIR31" s="214"/>
      <c r="NIS31" s="214"/>
      <c r="NIT31" s="214"/>
      <c r="NIU31" s="214"/>
      <c r="NIV31" s="214"/>
      <c r="NIW31" s="214"/>
      <c r="NIX31" s="214"/>
      <c r="NIY31" s="214"/>
      <c r="NIZ31" s="214"/>
      <c r="NJA31" s="214"/>
      <c r="NJB31" s="214"/>
      <c r="NJC31" s="214"/>
      <c r="NJD31" s="214"/>
      <c r="NJE31" s="214"/>
      <c r="NJF31" s="214"/>
      <c r="NJG31" s="214"/>
      <c r="NJH31" s="214"/>
      <c r="NJI31" s="214"/>
      <c r="NJJ31" s="214"/>
      <c r="NJK31" s="214"/>
      <c r="NJL31" s="214"/>
      <c r="NJM31" s="214"/>
      <c r="NJN31" s="214"/>
      <c r="NJO31" s="214"/>
      <c r="NJP31" s="214"/>
      <c r="NJQ31" s="214"/>
      <c r="NJR31" s="214"/>
      <c r="NJS31" s="214"/>
      <c r="NJT31" s="214"/>
      <c r="NJU31" s="214"/>
      <c r="NJV31" s="214"/>
      <c r="NJW31" s="214"/>
      <c r="NJX31" s="214"/>
      <c r="NJY31" s="214"/>
      <c r="NJZ31" s="214"/>
      <c r="NKA31" s="214"/>
      <c r="NKB31" s="214"/>
      <c r="NKC31" s="214"/>
      <c r="NKD31" s="214"/>
      <c r="NKE31" s="214"/>
      <c r="NKF31" s="214"/>
      <c r="NKG31" s="214"/>
      <c r="NKH31" s="214"/>
      <c r="NKI31" s="214"/>
      <c r="NKJ31" s="214"/>
      <c r="NKK31" s="214"/>
      <c r="NKL31" s="214"/>
      <c r="NKM31" s="214"/>
      <c r="NKN31" s="214"/>
      <c r="NKO31" s="214"/>
      <c r="NKP31" s="214"/>
      <c r="NKQ31" s="214"/>
      <c r="NKR31" s="214"/>
      <c r="NKS31" s="214"/>
      <c r="NKT31" s="214"/>
      <c r="NKU31" s="214"/>
      <c r="NKV31" s="214"/>
      <c r="NKW31" s="214"/>
      <c r="NKX31" s="214"/>
      <c r="NKY31" s="214"/>
      <c r="NKZ31" s="214"/>
      <c r="NLA31" s="214"/>
      <c r="NLB31" s="214"/>
      <c r="NLC31" s="214"/>
      <c r="NLD31" s="214"/>
      <c r="NLE31" s="214"/>
      <c r="NLF31" s="214"/>
      <c r="NLG31" s="214"/>
      <c r="NLH31" s="214"/>
      <c r="NLI31" s="214"/>
      <c r="NLJ31" s="214"/>
      <c r="NLK31" s="214"/>
      <c r="NLL31" s="214"/>
      <c r="NLM31" s="214"/>
      <c r="NLN31" s="214"/>
      <c r="NLO31" s="214"/>
      <c r="NLP31" s="214"/>
      <c r="NLQ31" s="214"/>
      <c r="NLR31" s="214"/>
      <c r="NLS31" s="214"/>
      <c r="NLT31" s="214"/>
      <c r="NLU31" s="214"/>
      <c r="NLV31" s="214"/>
      <c r="NLW31" s="214"/>
      <c r="NLX31" s="214"/>
      <c r="NLY31" s="214"/>
      <c r="NLZ31" s="214"/>
      <c r="NMA31" s="214"/>
      <c r="NMB31" s="214"/>
      <c r="NMC31" s="214"/>
      <c r="NMD31" s="214"/>
      <c r="NME31" s="214"/>
      <c r="NMF31" s="214"/>
      <c r="NMG31" s="214"/>
      <c r="NMH31" s="214"/>
      <c r="NMI31" s="214"/>
      <c r="NMJ31" s="214"/>
      <c r="NMK31" s="214"/>
      <c r="NML31" s="214"/>
      <c r="NMM31" s="214"/>
      <c r="NMN31" s="214"/>
      <c r="NMO31" s="214"/>
      <c r="NMP31" s="214"/>
      <c r="NMQ31" s="214"/>
      <c r="NMR31" s="214"/>
      <c r="NMS31" s="214"/>
      <c r="NMT31" s="214"/>
      <c r="NMU31" s="214"/>
      <c r="NMV31" s="214"/>
      <c r="NMW31" s="214"/>
      <c r="NMX31" s="214"/>
      <c r="NMY31" s="214"/>
      <c r="NMZ31" s="214"/>
      <c r="NNA31" s="214"/>
      <c r="NNB31" s="214"/>
      <c r="NNC31" s="214"/>
      <c r="NND31" s="214"/>
      <c r="NNE31" s="214"/>
      <c r="NNF31" s="214"/>
      <c r="NNG31" s="214"/>
      <c r="NNH31" s="214"/>
      <c r="NNI31" s="214"/>
      <c r="NNJ31" s="214"/>
      <c r="NNK31" s="214"/>
      <c r="NNL31" s="214"/>
      <c r="NNM31" s="214"/>
      <c r="NNN31" s="214"/>
      <c r="NNO31" s="214"/>
      <c r="NNP31" s="214"/>
      <c r="NNQ31" s="214"/>
      <c r="NNR31" s="214"/>
      <c r="NNS31" s="214"/>
      <c r="NNT31" s="214"/>
      <c r="NNU31" s="214"/>
      <c r="NNV31" s="214"/>
      <c r="NNW31" s="214"/>
      <c r="NNX31" s="214"/>
      <c r="NNY31" s="214"/>
      <c r="NNZ31" s="214"/>
      <c r="NOA31" s="214"/>
      <c r="NOB31" s="214"/>
      <c r="NOC31" s="214"/>
      <c r="NOD31" s="214"/>
      <c r="NOE31" s="214"/>
      <c r="NOF31" s="214"/>
      <c r="NOG31" s="214"/>
      <c r="NOH31" s="214"/>
      <c r="NOI31" s="214"/>
      <c r="NOJ31" s="214"/>
      <c r="NOK31" s="214"/>
      <c r="NOL31" s="214"/>
      <c r="NOM31" s="214"/>
      <c r="NON31" s="214"/>
      <c r="NOO31" s="214"/>
      <c r="NOP31" s="214"/>
      <c r="NOQ31" s="214"/>
      <c r="NOR31" s="214"/>
      <c r="NOS31" s="214"/>
      <c r="NOT31" s="214"/>
      <c r="NOU31" s="214"/>
      <c r="NOV31" s="214"/>
      <c r="NOW31" s="214"/>
      <c r="NOX31" s="214"/>
      <c r="NOY31" s="214"/>
      <c r="NOZ31" s="214"/>
      <c r="NPA31" s="214"/>
      <c r="NPB31" s="214"/>
      <c r="NPC31" s="214"/>
      <c r="NPD31" s="214"/>
      <c r="NPE31" s="214"/>
      <c r="NPF31" s="214"/>
      <c r="NPG31" s="214"/>
      <c r="NPH31" s="214"/>
      <c r="NPI31" s="214"/>
      <c r="NPJ31" s="214"/>
      <c r="NPK31" s="214"/>
      <c r="NPL31" s="214"/>
      <c r="NPM31" s="214"/>
      <c r="NPN31" s="214"/>
      <c r="NPO31" s="214"/>
      <c r="NPP31" s="214"/>
      <c r="NPQ31" s="214"/>
      <c r="NPR31" s="214"/>
      <c r="NPS31" s="214"/>
      <c r="NPT31" s="214"/>
      <c r="NPU31" s="214"/>
      <c r="NPV31" s="214"/>
      <c r="NPW31" s="214"/>
      <c r="NPX31" s="214"/>
      <c r="NPY31" s="214"/>
      <c r="NPZ31" s="214"/>
      <c r="NQA31" s="214"/>
      <c r="NQB31" s="214"/>
      <c r="NQC31" s="214"/>
      <c r="NQD31" s="214"/>
      <c r="NQE31" s="214"/>
      <c r="NQF31" s="214"/>
      <c r="NQG31" s="214"/>
      <c r="NQH31" s="214"/>
      <c r="NQI31" s="214"/>
      <c r="NQJ31" s="214"/>
      <c r="NQK31" s="214"/>
      <c r="NQL31" s="214"/>
      <c r="NQM31" s="214"/>
      <c r="NQN31" s="214"/>
      <c r="NQO31" s="214"/>
      <c r="NQP31" s="214"/>
      <c r="NQQ31" s="214"/>
      <c r="NQR31" s="214"/>
      <c r="NQS31" s="214"/>
      <c r="NQT31" s="214"/>
      <c r="NQU31" s="214"/>
      <c r="NQV31" s="214"/>
      <c r="NQW31" s="214"/>
      <c r="NQX31" s="214"/>
      <c r="NQY31" s="214"/>
      <c r="NQZ31" s="214"/>
      <c r="NRA31" s="214"/>
      <c r="NRB31" s="214"/>
      <c r="NRC31" s="214"/>
      <c r="NRD31" s="214"/>
      <c r="NRE31" s="214"/>
      <c r="NRF31" s="214"/>
      <c r="NRG31" s="214"/>
      <c r="NRH31" s="214"/>
      <c r="NRI31" s="214"/>
      <c r="NRJ31" s="214"/>
      <c r="NRK31" s="214"/>
      <c r="NRL31" s="214"/>
      <c r="NRM31" s="214"/>
      <c r="NRN31" s="214"/>
      <c r="NRO31" s="214"/>
      <c r="NRP31" s="214"/>
      <c r="NRQ31" s="214"/>
      <c r="NRR31" s="214"/>
      <c r="NRS31" s="214"/>
      <c r="NRT31" s="214"/>
      <c r="NRU31" s="214"/>
      <c r="NRV31" s="214"/>
      <c r="NRW31" s="214"/>
      <c r="NRX31" s="214"/>
      <c r="NRY31" s="214"/>
      <c r="NRZ31" s="214"/>
      <c r="NSA31" s="214"/>
      <c r="NSB31" s="214"/>
      <c r="NSC31" s="214"/>
      <c r="NSD31" s="214"/>
      <c r="NSE31" s="214"/>
      <c r="NSF31" s="214"/>
      <c r="NSG31" s="214"/>
      <c r="NSH31" s="214"/>
      <c r="NSI31" s="214"/>
      <c r="NSJ31" s="214"/>
      <c r="NSK31" s="214"/>
      <c r="NSL31" s="214"/>
      <c r="NSM31" s="214"/>
      <c r="NSN31" s="214"/>
      <c r="NSO31" s="214"/>
      <c r="NSP31" s="214"/>
      <c r="NSQ31" s="214"/>
      <c r="NSR31" s="214"/>
      <c r="NSS31" s="214"/>
      <c r="NST31" s="214"/>
      <c r="NSU31" s="214"/>
      <c r="NSV31" s="214"/>
      <c r="NSW31" s="214"/>
      <c r="NSX31" s="214"/>
      <c r="NSY31" s="214"/>
      <c r="NSZ31" s="214"/>
      <c r="NTA31" s="214"/>
      <c r="NTB31" s="214"/>
      <c r="NTC31" s="214"/>
      <c r="NTD31" s="214"/>
      <c r="NTE31" s="214"/>
      <c r="NTF31" s="214"/>
      <c r="NTG31" s="214"/>
      <c r="NTH31" s="214"/>
      <c r="NTI31" s="214"/>
      <c r="NTJ31" s="214"/>
      <c r="NTK31" s="214"/>
      <c r="NTL31" s="214"/>
      <c r="NTM31" s="214"/>
      <c r="NTN31" s="214"/>
      <c r="NTO31" s="214"/>
      <c r="NTP31" s="214"/>
      <c r="NTQ31" s="214"/>
      <c r="NTR31" s="214"/>
      <c r="NTS31" s="214"/>
      <c r="NTT31" s="214"/>
      <c r="NTU31" s="214"/>
      <c r="NTV31" s="214"/>
      <c r="NTW31" s="214"/>
      <c r="NTX31" s="214"/>
      <c r="NTY31" s="214"/>
      <c r="NTZ31" s="214"/>
      <c r="NUA31" s="214"/>
      <c r="NUB31" s="214"/>
      <c r="NUC31" s="214"/>
      <c r="NUD31" s="214"/>
      <c r="NUE31" s="214"/>
      <c r="NUF31" s="214"/>
      <c r="NUG31" s="214"/>
      <c r="NUH31" s="214"/>
      <c r="NUI31" s="214"/>
      <c r="NUJ31" s="214"/>
      <c r="NUK31" s="214"/>
      <c r="NUL31" s="214"/>
      <c r="NUM31" s="214"/>
      <c r="NUN31" s="214"/>
      <c r="NUO31" s="214"/>
      <c r="NUP31" s="214"/>
      <c r="NUQ31" s="214"/>
      <c r="NUR31" s="214"/>
      <c r="NUS31" s="214"/>
      <c r="NUT31" s="214"/>
      <c r="NUU31" s="214"/>
      <c r="NUV31" s="214"/>
      <c r="NUW31" s="214"/>
      <c r="NUX31" s="214"/>
      <c r="NUY31" s="214"/>
      <c r="NUZ31" s="214"/>
      <c r="NVA31" s="214"/>
      <c r="NVB31" s="214"/>
      <c r="NVC31" s="214"/>
      <c r="NVD31" s="214"/>
      <c r="NVE31" s="214"/>
      <c r="NVF31" s="214"/>
      <c r="NVG31" s="214"/>
      <c r="NVH31" s="214"/>
      <c r="NVI31" s="214"/>
      <c r="NVJ31" s="214"/>
      <c r="NVK31" s="214"/>
      <c r="NVL31" s="214"/>
      <c r="NVM31" s="214"/>
      <c r="NVN31" s="214"/>
      <c r="NVO31" s="214"/>
      <c r="NVP31" s="214"/>
      <c r="NVQ31" s="214"/>
      <c r="NVR31" s="214"/>
      <c r="NVS31" s="214"/>
      <c r="NVT31" s="214"/>
      <c r="NVU31" s="214"/>
      <c r="NVV31" s="214"/>
      <c r="NVW31" s="214"/>
      <c r="NVX31" s="214"/>
      <c r="NVY31" s="214"/>
      <c r="NVZ31" s="214"/>
      <c r="NWA31" s="214"/>
      <c r="NWB31" s="214"/>
      <c r="NWC31" s="214"/>
      <c r="NWD31" s="214"/>
      <c r="NWE31" s="214"/>
      <c r="NWF31" s="214"/>
      <c r="NWG31" s="214"/>
      <c r="NWH31" s="214"/>
      <c r="NWI31" s="214"/>
      <c r="NWJ31" s="214"/>
      <c r="NWK31" s="214"/>
      <c r="NWL31" s="214"/>
      <c r="NWM31" s="214"/>
      <c r="NWN31" s="214"/>
      <c r="NWO31" s="214"/>
      <c r="NWP31" s="214"/>
      <c r="NWQ31" s="214"/>
      <c r="NWR31" s="214"/>
      <c r="NWS31" s="214"/>
      <c r="NWT31" s="214"/>
      <c r="NWU31" s="214"/>
      <c r="NWV31" s="214"/>
      <c r="NWW31" s="214"/>
      <c r="NWX31" s="214"/>
      <c r="NWY31" s="214"/>
      <c r="NWZ31" s="214"/>
      <c r="NXA31" s="214"/>
      <c r="NXB31" s="214"/>
      <c r="NXC31" s="214"/>
      <c r="NXD31" s="214"/>
      <c r="NXE31" s="214"/>
      <c r="NXF31" s="214"/>
      <c r="NXG31" s="214"/>
      <c r="NXH31" s="214"/>
      <c r="NXI31" s="214"/>
      <c r="NXJ31" s="214"/>
      <c r="NXK31" s="214"/>
      <c r="NXL31" s="214"/>
      <c r="NXM31" s="214"/>
      <c r="NXN31" s="214"/>
      <c r="NXO31" s="214"/>
      <c r="NXP31" s="214"/>
      <c r="NXQ31" s="214"/>
      <c r="NXR31" s="214"/>
      <c r="NXS31" s="214"/>
      <c r="NXT31" s="214"/>
      <c r="NXU31" s="214"/>
      <c r="NXV31" s="214"/>
      <c r="NXW31" s="214"/>
      <c r="NXX31" s="214"/>
      <c r="NXY31" s="214"/>
      <c r="NXZ31" s="214"/>
      <c r="NYA31" s="214"/>
      <c r="NYB31" s="214"/>
      <c r="NYC31" s="214"/>
      <c r="NYD31" s="214"/>
      <c r="NYE31" s="214"/>
      <c r="NYF31" s="214"/>
      <c r="NYG31" s="214"/>
      <c r="NYH31" s="214"/>
      <c r="NYI31" s="214"/>
      <c r="NYJ31" s="214"/>
      <c r="NYK31" s="214"/>
      <c r="NYL31" s="214"/>
      <c r="NYM31" s="214"/>
      <c r="NYN31" s="214"/>
      <c r="NYO31" s="214"/>
      <c r="NYP31" s="214"/>
      <c r="NYQ31" s="214"/>
      <c r="NYR31" s="214"/>
      <c r="NYS31" s="214"/>
      <c r="NYT31" s="214"/>
      <c r="NYU31" s="214"/>
      <c r="NYV31" s="214"/>
      <c r="NYW31" s="214"/>
      <c r="NYX31" s="214"/>
      <c r="NYY31" s="214"/>
      <c r="NYZ31" s="214"/>
      <c r="NZA31" s="214"/>
      <c r="NZB31" s="214"/>
      <c r="NZC31" s="214"/>
      <c r="NZD31" s="214"/>
      <c r="NZE31" s="214"/>
      <c r="NZF31" s="214"/>
      <c r="NZG31" s="214"/>
      <c r="NZH31" s="214"/>
      <c r="NZI31" s="214"/>
      <c r="NZJ31" s="214"/>
      <c r="NZK31" s="214"/>
      <c r="NZL31" s="214"/>
      <c r="NZM31" s="214"/>
      <c r="NZN31" s="214"/>
      <c r="NZO31" s="214"/>
      <c r="NZP31" s="214"/>
      <c r="NZQ31" s="214"/>
      <c r="NZR31" s="214"/>
      <c r="NZS31" s="214"/>
      <c r="NZT31" s="214"/>
      <c r="NZU31" s="214"/>
      <c r="NZV31" s="214"/>
      <c r="NZW31" s="214"/>
      <c r="NZX31" s="214"/>
      <c r="NZY31" s="214"/>
      <c r="NZZ31" s="214"/>
      <c r="OAA31" s="214"/>
      <c r="OAB31" s="214"/>
      <c r="OAC31" s="214"/>
      <c r="OAD31" s="214"/>
      <c r="OAE31" s="214"/>
      <c r="OAF31" s="214"/>
      <c r="OAG31" s="214"/>
      <c r="OAH31" s="214"/>
      <c r="OAI31" s="214"/>
      <c r="OAJ31" s="214"/>
      <c r="OAK31" s="214"/>
      <c r="OAL31" s="214"/>
      <c r="OAM31" s="214"/>
      <c r="OAN31" s="214"/>
      <c r="OAO31" s="214"/>
      <c r="OAP31" s="214"/>
      <c r="OAQ31" s="214"/>
      <c r="OAR31" s="214"/>
      <c r="OAS31" s="214"/>
      <c r="OAT31" s="214"/>
      <c r="OAU31" s="214"/>
      <c r="OAV31" s="214"/>
      <c r="OAW31" s="214"/>
      <c r="OAX31" s="214"/>
      <c r="OAY31" s="214"/>
      <c r="OAZ31" s="214"/>
      <c r="OBA31" s="214"/>
      <c r="OBB31" s="214"/>
      <c r="OBC31" s="214"/>
      <c r="OBD31" s="214"/>
      <c r="OBE31" s="214"/>
      <c r="OBF31" s="214"/>
      <c r="OBG31" s="214"/>
      <c r="OBH31" s="214"/>
      <c r="OBI31" s="214"/>
      <c r="OBJ31" s="214"/>
      <c r="OBK31" s="214"/>
      <c r="OBL31" s="214"/>
      <c r="OBM31" s="214"/>
      <c r="OBN31" s="214"/>
      <c r="OBO31" s="214"/>
      <c r="OBP31" s="214"/>
      <c r="OBQ31" s="214"/>
      <c r="OBR31" s="214"/>
      <c r="OBS31" s="214"/>
      <c r="OBT31" s="214"/>
      <c r="OBU31" s="214"/>
      <c r="OBV31" s="214"/>
      <c r="OBW31" s="214"/>
      <c r="OBX31" s="214"/>
      <c r="OBY31" s="214"/>
      <c r="OBZ31" s="214"/>
      <c r="OCA31" s="214"/>
      <c r="OCB31" s="214"/>
      <c r="OCC31" s="214"/>
      <c r="OCD31" s="214"/>
      <c r="OCE31" s="214"/>
      <c r="OCF31" s="214"/>
      <c r="OCG31" s="214"/>
      <c r="OCH31" s="214"/>
      <c r="OCI31" s="214"/>
      <c r="OCJ31" s="214"/>
      <c r="OCK31" s="214"/>
      <c r="OCL31" s="214"/>
      <c r="OCM31" s="214"/>
      <c r="OCN31" s="214"/>
      <c r="OCO31" s="214"/>
      <c r="OCP31" s="214"/>
      <c r="OCQ31" s="214"/>
      <c r="OCR31" s="214"/>
      <c r="OCS31" s="214"/>
      <c r="OCT31" s="214"/>
      <c r="OCU31" s="214"/>
      <c r="OCV31" s="214"/>
      <c r="OCW31" s="214"/>
      <c r="OCX31" s="214"/>
      <c r="OCY31" s="214"/>
      <c r="OCZ31" s="214"/>
      <c r="ODA31" s="214"/>
      <c r="ODB31" s="214"/>
      <c r="ODC31" s="214"/>
      <c r="ODD31" s="214"/>
      <c r="ODE31" s="214"/>
      <c r="ODF31" s="214"/>
      <c r="ODG31" s="214"/>
      <c r="ODH31" s="214"/>
      <c r="ODI31" s="214"/>
      <c r="ODJ31" s="214"/>
      <c r="ODK31" s="214"/>
      <c r="ODL31" s="214"/>
      <c r="ODM31" s="214"/>
      <c r="ODN31" s="214"/>
      <c r="ODO31" s="214"/>
      <c r="ODP31" s="214"/>
      <c r="ODQ31" s="214"/>
      <c r="ODR31" s="214"/>
      <c r="ODS31" s="214"/>
      <c r="ODT31" s="214"/>
      <c r="ODU31" s="214"/>
      <c r="ODV31" s="214"/>
      <c r="ODW31" s="214"/>
      <c r="ODX31" s="214"/>
      <c r="ODY31" s="214"/>
      <c r="ODZ31" s="214"/>
      <c r="OEA31" s="214"/>
      <c r="OEB31" s="214"/>
      <c r="OEC31" s="214"/>
      <c r="OED31" s="214"/>
      <c r="OEE31" s="214"/>
      <c r="OEF31" s="214"/>
      <c r="OEG31" s="214"/>
      <c r="OEH31" s="214"/>
      <c r="OEI31" s="214"/>
      <c r="OEJ31" s="214"/>
      <c r="OEK31" s="214"/>
      <c r="OEL31" s="214"/>
      <c r="OEM31" s="214"/>
      <c r="OEN31" s="214"/>
      <c r="OEO31" s="214"/>
      <c r="OEP31" s="214"/>
      <c r="OEQ31" s="214"/>
      <c r="OER31" s="214"/>
      <c r="OES31" s="214"/>
      <c r="OET31" s="214"/>
      <c r="OEU31" s="214"/>
      <c r="OEV31" s="214"/>
      <c r="OEW31" s="214"/>
      <c r="OEX31" s="214"/>
      <c r="OEY31" s="214"/>
      <c r="OEZ31" s="214"/>
      <c r="OFA31" s="214"/>
      <c r="OFB31" s="214"/>
      <c r="OFC31" s="214"/>
      <c r="OFD31" s="214"/>
      <c r="OFE31" s="214"/>
      <c r="OFF31" s="214"/>
      <c r="OFG31" s="214"/>
      <c r="OFH31" s="214"/>
      <c r="OFI31" s="214"/>
      <c r="OFJ31" s="214"/>
      <c r="OFK31" s="214"/>
      <c r="OFL31" s="214"/>
      <c r="OFM31" s="214"/>
      <c r="OFN31" s="214"/>
      <c r="OFO31" s="214"/>
      <c r="OFP31" s="214"/>
      <c r="OFQ31" s="214"/>
      <c r="OFR31" s="214"/>
      <c r="OFS31" s="214"/>
      <c r="OFT31" s="214"/>
      <c r="OFU31" s="214"/>
      <c r="OFV31" s="214"/>
      <c r="OFW31" s="214"/>
      <c r="OFX31" s="214"/>
      <c r="OFY31" s="214"/>
      <c r="OFZ31" s="214"/>
      <c r="OGA31" s="214"/>
      <c r="OGB31" s="214"/>
      <c r="OGC31" s="214"/>
      <c r="OGD31" s="214"/>
      <c r="OGE31" s="214"/>
      <c r="OGF31" s="214"/>
      <c r="OGG31" s="214"/>
      <c r="OGH31" s="214"/>
      <c r="OGI31" s="214"/>
      <c r="OGJ31" s="214"/>
      <c r="OGK31" s="214"/>
      <c r="OGL31" s="214"/>
      <c r="OGM31" s="214"/>
      <c r="OGN31" s="214"/>
      <c r="OGO31" s="214"/>
      <c r="OGP31" s="214"/>
      <c r="OGQ31" s="214"/>
      <c r="OGR31" s="214"/>
      <c r="OGS31" s="214"/>
      <c r="OGT31" s="214"/>
      <c r="OGU31" s="214"/>
      <c r="OGV31" s="214"/>
      <c r="OGW31" s="214"/>
      <c r="OGX31" s="214"/>
      <c r="OGY31" s="214"/>
      <c r="OGZ31" s="214"/>
      <c r="OHA31" s="214"/>
      <c r="OHB31" s="214"/>
      <c r="OHC31" s="214"/>
      <c r="OHD31" s="214"/>
      <c r="OHE31" s="214"/>
      <c r="OHF31" s="214"/>
      <c r="OHG31" s="214"/>
      <c r="OHH31" s="214"/>
      <c r="OHI31" s="214"/>
      <c r="OHJ31" s="214"/>
      <c r="OHK31" s="214"/>
      <c r="OHL31" s="214"/>
      <c r="OHM31" s="214"/>
      <c r="OHN31" s="214"/>
      <c r="OHO31" s="214"/>
      <c r="OHP31" s="214"/>
      <c r="OHQ31" s="214"/>
      <c r="OHR31" s="214"/>
      <c r="OHS31" s="214"/>
      <c r="OHT31" s="214"/>
      <c r="OHU31" s="214"/>
      <c r="OHV31" s="214"/>
      <c r="OHW31" s="214"/>
      <c r="OHX31" s="214"/>
      <c r="OHY31" s="214"/>
      <c r="OHZ31" s="214"/>
      <c r="OIA31" s="214"/>
      <c r="OIB31" s="214"/>
      <c r="OIC31" s="214"/>
      <c r="OID31" s="214"/>
      <c r="OIE31" s="214"/>
      <c r="OIF31" s="214"/>
      <c r="OIG31" s="214"/>
      <c r="OIH31" s="214"/>
      <c r="OII31" s="214"/>
      <c r="OIJ31" s="214"/>
      <c r="OIK31" s="214"/>
      <c r="OIL31" s="214"/>
      <c r="OIM31" s="214"/>
      <c r="OIN31" s="214"/>
      <c r="OIO31" s="214"/>
      <c r="OIP31" s="214"/>
      <c r="OIQ31" s="214"/>
      <c r="OIR31" s="214"/>
      <c r="OIS31" s="214"/>
      <c r="OIT31" s="214"/>
      <c r="OIU31" s="214"/>
      <c r="OIV31" s="214"/>
      <c r="OIW31" s="214"/>
      <c r="OIX31" s="214"/>
      <c r="OIY31" s="214"/>
      <c r="OIZ31" s="214"/>
      <c r="OJA31" s="214"/>
      <c r="OJB31" s="214"/>
      <c r="OJC31" s="214"/>
      <c r="OJD31" s="214"/>
      <c r="OJE31" s="214"/>
      <c r="OJF31" s="214"/>
      <c r="OJG31" s="214"/>
      <c r="OJH31" s="214"/>
      <c r="OJI31" s="214"/>
      <c r="OJJ31" s="214"/>
      <c r="OJK31" s="214"/>
      <c r="OJL31" s="214"/>
      <c r="OJM31" s="214"/>
      <c r="OJN31" s="214"/>
      <c r="OJO31" s="214"/>
      <c r="OJP31" s="214"/>
      <c r="OJQ31" s="214"/>
      <c r="OJR31" s="214"/>
      <c r="OJS31" s="214"/>
      <c r="OJT31" s="214"/>
      <c r="OJU31" s="214"/>
      <c r="OJV31" s="214"/>
      <c r="OJW31" s="214"/>
      <c r="OJX31" s="214"/>
      <c r="OJY31" s="214"/>
      <c r="OJZ31" s="214"/>
      <c r="OKA31" s="214"/>
      <c r="OKB31" s="214"/>
      <c r="OKC31" s="214"/>
      <c r="OKD31" s="214"/>
      <c r="OKE31" s="214"/>
      <c r="OKF31" s="214"/>
      <c r="OKG31" s="214"/>
      <c r="OKH31" s="214"/>
      <c r="OKI31" s="214"/>
      <c r="OKJ31" s="214"/>
      <c r="OKK31" s="214"/>
      <c r="OKL31" s="214"/>
      <c r="OKM31" s="214"/>
      <c r="OKN31" s="214"/>
      <c r="OKO31" s="214"/>
      <c r="OKP31" s="214"/>
      <c r="OKQ31" s="214"/>
      <c r="OKR31" s="214"/>
      <c r="OKS31" s="214"/>
      <c r="OKT31" s="214"/>
      <c r="OKU31" s="214"/>
      <c r="OKV31" s="214"/>
      <c r="OKW31" s="214"/>
      <c r="OKX31" s="214"/>
      <c r="OKY31" s="214"/>
      <c r="OKZ31" s="214"/>
      <c r="OLA31" s="214"/>
      <c r="OLB31" s="214"/>
      <c r="OLC31" s="214"/>
      <c r="OLD31" s="214"/>
      <c r="OLE31" s="214"/>
      <c r="OLF31" s="214"/>
      <c r="OLG31" s="214"/>
      <c r="OLH31" s="214"/>
      <c r="OLI31" s="214"/>
      <c r="OLJ31" s="214"/>
      <c r="OLK31" s="214"/>
      <c r="OLL31" s="214"/>
      <c r="OLM31" s="214"/>
      <c r="OLN31" s="214"/>
      <c r="OLO31" s="214"/>
      <c r="OLP31" s="214"/>
      <c r="OLQ31" s="214"/>
      <c r="OLR31" s="214"/>
      <c r="OLS31" s="214"/>
      <c r="OLT31" s="214"/>
      <c r="OLU31" s="214"/>
      <c r="OLV31" s="214"/>
      <c r="OLW31" s="214"/>
      <c r="OLX31" s="214"/>
      <c r="OLY31" s="214"/>
      <c r="OLZ31" s="214"/>
      <c r="OMA31" s="214"/>
      <c r="OMB31" s="214"/>
      <c r="OMC31" s="214"/>
      <c r="OMD31" s="214"/>
      <c r="OME31" s="214"/>
      <c r="OMF31" s="214"/>
      <c r="OMG31" s="214"/>
      <c r="OMH31" s="214"/>
      <c r="OMI31" s="214"/>
      <c r="OMJ31" s="214"/>
      <c r="OMK31" s="214"/>
      <c r="OML31" s="214"/>
      <c r="OMM31" s="214"/>
      <c r="OMN31" s="214"/>
      <c r="OMO31" s="214"/>
      <c r="OMP31" s="214"/>
      <c r="OMQ31" s="214"/>
      <c r="OMR31" s="214"/>
      <c r="OMS31" s="214"/>
      <c r="OMT31" s="214"/>
      <c r="OMU31" s="214"/>
      <c r="OMV31" s="214"/>
      <c r="OMW31" s="214"/>
      <c r="OMX31" s="214"/>
      <c r="OMY31" s="214"/>
      <c r="OMZ31" s="214"/>
      <c r="ONA31" s="214"/>
      <c r="ONB31" s="214"/>
      <c r="ONC31" s="214"/>
      <c r="OND31" s="214"/>
      <c r="ONE31" s="214"/>
      <c r="ONF31" s="214"/>
      <c r="ONG31" s="214"/>
      <c r="ONH31" s="214"/>
      <c r="ONI31" s="214"/>
      <c r="ONJ31" s="214"/>
      <c r="ONK31" s="214"/>
      <c r="ONL31" s="214"/>
      <c r="ONM31" s="214"/>
      <c r="ONN31" s="214"/>
      <c r="ONO31" s="214"/>
      <c r="ONP31" s="214"/>
      <c r="ONQ31" s="214"/>
      <c r="ONR31" s="214"/>
      <c r="ONS31" s="214"/>
      <c r="ONT31" s="214"/>
      <c r="ONU31" s="214"/>
      <c r="ONV31" s="214"/>
      <c r="ONW31" s="214"/>
      <c r="ONX31" s="214"/>
      <c r="ONY31" s="214"/>
      <c r="ONZ31" s="214"/>
      <c r="OOA31" s="214"/>
      <c r="OOB31" s="214"/>
      <c r="OOC31" s="214"/>
      <c r="OOD31" s="214"/>
      <c r="OOE31" s="214"/>
      <c r="OOF31" s="214"/>
      <c r="OOG31" s="214"/>
      <c r="OOH31" s="214"/>
      <c r="OOI31" s="214"/>
      <c r="OOJ31" s="214"/>
      <c r="OOK31" s="214"/>
      <c r="OOL31" s="214"/>
      <c r="OOM31" s="214"/>
      <c r="OON31" s="214"/>
      <c r="OOO31" s="214"/>
      <c r="OOP31" s="214"/>
      <c r="OOQ31" s="214"/>
      <c r="OOR31" s="214"/>
      <c r="OOS31" s="214"/>
      <c r="OOT31" s="214"/>
      <c r="OOU31" s="214"/>
      <c r="OOV31" s="214"/>
      <c r="OOW31" s="214"/>
      <c r="OOX31" s="214"/>
      <c r="OOY31" s="214"/>
      <c r="OOZ31" s="214"/>
      <c r="OPA31" s="214"/>
      <c r="OPB31" s="214"/>
      <c r="OPC31" s="214"/>
      <c r="OPD31" s="214"/>
      <c r="OPE31" s="214"/>
      <c r="OPF31" s="214"/>
      <c r="OPG31" s="214"/>
      <c r="OPH31" s="214"/>
      <c r="OPI31" s="214"/>
      <c r="OPJ31" s="214"/>
      <c r="OPK31" s="214"/>
      <c r="OPL31" s="214"/>
      <c r="OPM31" s="214"/>
      <c r="OPN31" s="214"/>
      <c r="OPO31" s="214"/>
      <c r="OPP31" s="214"/>
      <c r="OPQ31" s="214"/>
      <c r="OPR31" s="214"/>
      <c r="OPS31" s="214"/>
      <c r="OPT31" s="214"/>
      <c r="OPU31" s="214"/>
      <c r="OPV31" s="214"/>
      <c r="OPW31" s="214"/>
      <c r="OPX31" s="214"/>
      <c r="OPY31" s="214"/>
      <c r="OPZ31" s="214"/>
      <c r="OQA31" s="214"/>
      <c r="OQB31" s="214"/>
      <c r="OQC31" s="214"/>
      <c r="OQD31" s="214"/>
      <c r="OQE31" s="214"/>
      <c r="OQF31" s="214"/>
      <c r="OQG31" s="214"/>
      <c r="OQH31" s="214"/>
      <c r="OQI31" s="214"/>
      <c r="OQJ31" s="214"/>
      <c r="OQK31" s="214"/>
      <c r="OQL31" s="214"/>
      <c r="OQM31" s="214"/>
      <c r="OQN31" s="214"/>
      <c r="OQO31" s="214"/>
      <c r="OQP31" s="214"/>
      <c r="OQQ31" s="214"/>
      <c r="OQR31" s="214"/>
      <c r="OQS31" s="214"/>
      <c r="OQT31" s="214"/>
      <c r="OQU31" s="214"/>
      <c r="OQV31" s="214"/>
      <c r="OQW31" s="214"/>
      <c r="OQX31" s="214"/>
      <c r="OQY31" s="214"/>
      <c r="OQZ31" s="214"/>
      <c r="ORA31" s="214"/>
      <c r="ORB31" s="214"/>
      <c r="ORC31" s="214"/>
      <c r="ORD31" s="214"/>
      <c r="ORE31" s="214"/>
      <c r="ORF31" s="214"/>
      <c r="ORG31" s="214"/>
      <c r="ORH31" s="214"/>
      <c r="ORI31" s="214"/>
      <c r="ORJ31" s="214"/>
      <c r="ORK31" s="214"/>
      <c r="ORL31" s="214"/>
      <c r="ORM31" s="214"/>
      <c r="ORN31" s="214"/>
      <c r="ORO31" s="214"/>
      <c r="ORP31" s="214"/>
      <c r="ORQ31" s="214"/>
      <c r="ORR31" s="214"/>
      <c r="ORS31" s="214"/>
      <c r="ORT31" s="214"/>
      <c r="ORU31" s="214"/>
      <c r="ORV31" s="214"/>
      <c r="ORW31" s="214"/>
      <c r="ORX31" s="214"/>
      <c r="ORY31" s="214"/>
      <c r="ORZ31" s="214"/>
      <c r="OSA31" s="214"/>
      <c r="OSB31" s="214"/>
      <c r="OSC31" s="214"/>
      <c r="OSD31" s="214"/>
      <c r="OSE31" s="214"/>
      <c r="OSF31" s="214"/>
      <c r="OSG31" s="214"/>
      <c r="OSH31" s="214"/>
      <c r="OSI31" s="214"/>
      <c r="OSJ31" s="214"/>
      <c r="OSK31" s="214"/>
      <c r="OSL31" s="214"/>
      <c r="OSM31" s="214"/>
      <c r="OSN31" s="214"/>
      <c r="OSO31" s="214"/>
      <c r="OSP31" s="214"/>
      <c r="OSQ31" s="214"/>
      <c r="OSR31" s="214"/>
      <c r="OSS31" s="214"/>
      <c r="OST31" s="214"/>
      <c r="OSU31" s="214"/>
      <c r="OSV31" s="214"/>
      <c r="OSW31" s="214"/>
      <c r="OSX31" s="214"/>
      <c r="OSY31" s="214"/>
      <c r="OSZ31" s="214"/>
      <c r="OTA31" s="214"/>
      <c r="OTB31" s="214"/>
      <c r="OTC31" s="214"/>
      <c r="OTD31" s="214"/>
      <c r="OTE31" s="214"/>
      <c r="OTF31" s="214"/>
      <c r="OTG31" s="214"/>
      <c r="OTH31" s="214"/>
      <c r="OTI31" s="214"/>
      <c r="OTJ31" s="214"/>
      <c r="OTK31" s="214"/>
      <c r="OTL31" s="214"/>
      <c r="OTM31" s="214"/>
      <c r="OTN31" s="214"/>
      <c r="OTO31" s="214"/>
      <c r="OTP31" s="214"/>
      <c r="OTQ31" s="214"/>
      <c r="OTR31" s="214"/>
      <c r="OTS31" s="214"/>
      <c r="OTT31" s="214"/>
      <c r="OTU31" s="214"/>
      <c r="OTV31" s="214"/>
      <c r="OTW31" s="214"/>
      <c r="OTX31" s="214"/>
      <c r="OTY31" s="214"/>
      <c r="OTZ31" s="214"/>
      <c r="OUA31" s="214"/>
      <c r="OUB31" s="214"/>
      <c r="OUC31" s="214"/>
      <c r="OUD31" s="214"/>
      <c r="OUE31" s="214"/>
      <c r="OUF31" s="214"/>
      <c r="OUG31" s="214"/>
      <c r="OUH31" s="214"/>
      <c r="OUI31" s="214"/>
      <c r="OUJ31" s="214"/>
      <c r="OUK31" s="214"/>
      <c r="OUL31" s="214"/>
      <c r="OUM31" s="214"/>
      <c r="OUN31" s="214"/>
      <c r="OUO31" s="214"/>
      <c r="OUP31" s="214"/>
      <c r="OUQ31" s="214"/>
      <c r="OUR31" s="214"/>
      <c r="OUS31" s="214"/>
      <c r="OUT31" s="214"/>
      <c r="OUU31" s="214"/>
      <c r="OUV31" s="214"/>
      <c r="OUW31" s="214"/>
      <c r="OUX31" s="214"/>
      <c r="OUY31" s="214"/>
      <c r="OUZ31" s="214"/>
      <c r="OVA31" s="214"/>
      <c r="OVB31" s="214"/>
      <c r="OVC31" s="214"/>
      <c r="OVD31" s="214"/>
      <c r="OVE31" s="214"/>
      <c r="OVF31" s="214"/>
      <c r="OVG31" s="214"/>
      <c r="OVH31" s="214"/>
      <c r="OVI31" s="214"/>
      <c r="OVJ31" s="214"/>
      <c r="OVK31" s="214"/>
      <c r="OVL31" s="214"/>
      <c r="OVM31" s="214"/>
      <c r="OVN31" s="214"/>
      <c r="OVO31" s="214"/>
      <c r="OVP31" s="214"/>
      <c r="OVQ31" s="214"/>
      <c r="OVR31" s="214"/>
      <c r="OVS31" s="214"/>
      <c r="OVT31" s="214"/>
      <c r="OVU31" s="214"/>
      <c r="OVV31" s="214"/>
      <c r="OVW31" s="214"/>
      <c r="OVX31" s="214"/>
      <c r="OVY31" s="214"/>
      <c r="OVZ31" s="214"/>
      <c r="OWA31" s="214"/>
      <c r="OWB31" s="214"/>
      <c r="OWC31" s="214"/>
      <c r="OWD31" s="214"/>
      <c r="OWE31" s="214"/>
      <c r="OWF31" s="214"/>
      <c r="OWG31" s="214"/>
      <c r="OWH31" s="214"/>
      <c r="OWI31" s="214"/>
      <c r="OWJ31" s="214"/>
      <c r="OWK31" s="214"/>
      <c r="OWL31" s="214"/>
      <c r="OWM31" s="214"/>
      <c r="OWN31" s="214"/>
      <c r="OWO31" s="214"/>
      <c r="OWP31" s="214"/>
      <c r="OWQ31" s="214"/>
      <c r="OWR31" s="214"/>
      <c r="OWS31" s="214"/>
      <c r="OWT31" s="214"/>
      <c r="OWU31" s="214"/>
      <c r="OWV31" s="214"/>
      <c r="OWW31" s="214"/>
      <c r="OWX31" s="214"/>
      <c r="OWY31" s="214"/>
      <c r="OWZ31" s="214"/>
      <c r="OXA31" s="214"/>
      <c r="OXB31" s="214"/>
      <c r="OXC31" s="214"/>
      <c r="OXD31" s="214"/>
      <c r="OXE31" s="214"/>
      <c r="OXF31" s="214"/>
      <c r="OXG31" s="214"/>
      <c r="OXH31" s="214"/>
      <c r="OXI31" s="214"/>
      <c r="OXJ31" s="214"/>
      <c r="OXK31" s="214"/>
      <c r="OXL31" s="214"/>
      <c r="OXM31" s="214"/>
      <c r="OXN31" s="214"/>
      <c r="OXO31" s="214"/>
      <c r="OXP31" s="214"/>
      <c r="OXQ31" s="214"/>
      <c r="OXR31" s="214"/>
      <c r="OXS31" s="214"/>
      <c r="OXT31" s="214"/>
      <c r="OXU31" s="214"/>
      <c r="OXV31" s="214"/>
      <c r="OXW31" s="214"/>
      <c r="OXX31" s="214"/>
      <c r="OXY31" s="214"/>
      <c r="OXZ31" s="214"/>
      <c r="OYA31" s="214"/>
      <c r="OYB31" s="214"/>
      <c r="OYC31" s="214"/>
      <c r="OYD31" s="214"/>
      <c r="OYE31" s="214"/>
      <c r="OYF31" s="214"/>
      <c r="OYG31" s="214"/>
      <c r="OYH31" s="214"/>
      <c r="OYI31" s="214"/>
      <c r="OYJ31" s="214"/>
      <c r="OYK31" s="214"/>
      <c r="OYL31" s="214"/>
      <c r="OYM31" s="214"/>
      <c r="OYN31" s="214"/>
      <c r="OYO31" s="214"/>
      <c r="OYP31" s="214"/>
      <c r="OYQ31" s="214"/>
      <c r="OYR31" s="214"/>
      <c r="OYS31" s="214"/>
      <c r="OYT31" s="214"/>
      <c r="OYU31" s="214"/>
      <c r="OYV31" s="214"/>
      <c r="OYW31" s="214"/>
      <c r="OYX31" s="214"/>
      <c r="OYY31" s="214"/>
      <c r="OYZ31" s="214"/>
      <c r="OZA31" s="214"/>
      <c r="OZB31" s="214"/>
      <c r="OZC31" s="214"/>
      <c r="OZD31" s="214"/>
      <c r="OZE31" s="214"/>
      <c r="OZF31" s="214"/>
      <c r="OZG31" s="214"/>
      <c r="OZH31" s="214"/>
      <c r="OZI31" s="214"/>
      <c r="OZJ31" s="214"/>
      <c r="OZK31" s="214"/>
      <c r="OZL31" s="214"/>
      <c r="OZM31" s="214"/>
      <c r="OZN31" s="214"/>
      <c r="OZO31" s="214"/>
      <c r="OZP31" s="214"/>
      <c r="OZQ31" s="214"/>
      <c r="OZR31" s="214"/>
      <c r="OZS31" s="214"/>
      <c r="OZT31" s="214"/>
      <c r="OZU31" s="214"/>
      <c r="OZV31" s="214"/>
      <c r="OZW31" s="214"/>
      <c r="OZX31" s="214"/>
      <c r="OZY31" s="214"/>
      <c r="OZZ31" s="214"/>
      <c r="PAA31" s="214"/>
      <c r="PAB31" s="214"/>
      <c r="PAC31" s="214"/>
      <c r="PAD31" s="214"/>
      <c r="PAE31" s="214"/>
      <c r="PAF31" s="214"/>
      <c r="PAG31" s="214"/>
      <c r="PAH31" s="214"/>
      <c r="PAI31" s="214"/>
      <c r="PAJ31" s="214"/>
      <c r="PAK31" s="214"/>
      <c r="PAL31" s="214"/>
      <c r="PAM31" s="214"/>
      <c r="PAN31" s="214"/>
      <c r="PAO31" s="214"/>
      <c r="PAP31" s="214"/>
      <c r="PAQ31" s="214"/>
      <c r="PAR31" s="214"/>
      <c r="PAS31" s="214"/>
      <c r="PAT31" s="214"/>
      <c r="PAU31" s="214"/>
      <c r="PAV31" s="214"/>
      <c r="PAW31" s="214"/>
      <c r="PAX31" s="214"/>
      <c r="PAY31" s="214"/>
      <c r="PAZ31" s="214"/>
      <c r="PBA31" s="214"/>
      <c r="PBB31" s="214"/>
      <c r="PBC31" s="214"/>
      <c r="PBD31" s="214"/>
      <c r="PBE31" s="214"/>
      <c r="PBF31" s="214"/>
      <c r="PBG31" s="214"/>
      <c r="PBH31" s="214"/>
      <c r="PBI31" s="214"/>
      <c r="PBJ31" s="214"/>
      <c r="PBK31" s="214"/>
      <c r="PBL31" s="214"/>
      <c r="PBM31" s="214"/>
      <c r="PBN31" s="214"/>
      <c r="PBO31" s="214"/>
      <c r="PBP31" s="214"/>
      <c r="PBQ31" s="214"/>
      <c r="PBR31" s="214"/>
      <c r="PBS31" s="214"/>
      <c r="PBT31" s="214"/>
      <c r="PBU31" s="214"/>
      <c r="PBV31" s="214"/>
      <c r="PBW31" s="214"/>
      <c r="PBX31" s="214"/>
      <c r="PBY31" s="214"/>
      <c r="PBZ31" s="214"/>
      <c r="PCA31" s="214"/>
      <c r="PCB31" s="214"/>
      <c r="PCC31" s="214"/>
      <c r="PCD31" s="214"/>
      <c r="PCE31" s="214"/>
      <c r="PCF31" s="214"/>
      <c r="PCG31" s="214"/>
      <c r="PCH31" s="214"/>
      <c r="PCI31" s="214"/>
      <c r="PCJ31" s="214"/>
      <c r="PCK31" s="214"/>
      <c r="PCL31" s="214"/>
      <c r="PCM31" s="214"/>
      <c r="PCN31" s="214"/>
      <c r="PCO31" s="214"/>
      <c r="PCP31" s="214"/>
      <c r="PCQ31" s="214"/>
      <c r="PCR31" s="214"/>
      <c r="PCS31" s="214"/>
      <c r="PCT31" s="214"/>
      <c r="PCU31" s="214"/>
      <c r="PCV31" s="214"/>
      <c r="PCW31" s="214"/>
      <c r="PCX31" s="214"/>
      <c r="PCY31" s="214"/>
      <c r="PCZ31" s="214"/>
      <c r="PDA31" s="214"/>
      <c r="PDB31" s="214"/>
      <c r="PDC31" s="214"/>
      <c r="PDD31" s="214"/>
      <c r="PDE31" s="214"/>
      <c r="PDF31" s="214"/>
      <c r="PDG31" s="214"/>
      <c r="PDH31" s="214"/>
      <c r="PDI31" s="214"/>
      <c r="PDJ31" s="214"/>
      <c r="PDK31" s="214"/>
      <c r="PDL31" s="214"/>
      <c r="PDM31" s="214"/>
      <c r="PDN31" s="214"/>
      <c r="PDO31" s="214"/>
      <c r="PDP31" s="214"/>
      <c r="PDQ31" s="214"/>
      <c r="PDR31" s="214"/>
      <c r="PDS31" s="214"/>
      <c r="PDT31" s="214"/>
      <c r="PDU31" s="214"/>
      <c r="PDV31" s="214"/>
      <c r="PDW31" s="214"/>
      <c r="PDX31" s="214"/>
      <c r="PDY31" s="214"/>
      <c r="PDZ31" s="214"/>
      <c r="PEA31" s="214"/>
      <c r="PEB31" s="214"/>
      <c r="PEC31" s="214"/>
      <c r="PED31" s="214"/>
      <c r="PEE31" s="214"/>
      <c r="PEF31" s="214"/>
      <c r="PEG31" s="214"/>
      <c r="PEH31" s="214"/>
      <c r="PEI31" s="214"/>
      <c r="PEJ31" s="214"/>
      <c r="PEK31" s="214"/>
      <c r="PEL31" s="214"/>
      <c r="PEM31" s="214"/>
      <c r="PEN31" s="214"/>
      <c r="PEO31" s="214"/>
      <c r="PEP31" s="214"/>
      <c r="PEQ31" s="214"/>
      <c r="PER31" s="214"/>
      <c r="PES31" s="214"/>
      <c r="PET31" s="214"/>
      <c r="PEU31" s="214"/>
      <c r="PEV31" s="214"/>
      <c r="PEW31" s="214"/>
      <c r="PEX31" s="214"/>
      <c r="PEY31" s="214"/>
      <c r="PEZ31" s="214"/>
      <c r="PFA31" s="214"/>
      <c r="PFB31" s="214"/>
      <c r="PFC31" s="214"/>
      <c r="PFD31" s="214"/>
      <c r="PFE31" s="214"/>
      <c r="PFF31" s="214"/>
      <c r="PFG31" s="214"/>
      <c r="PFH31" s="214"/>
      <c r="PFI31" s="214"/>
      <c r="PFJ31" s="214"/>
      <c r="PFK31" s="214"/>
      <c r="PFL31" s="214"/>
      <c r="PFM31" s="214"/>
      <c r="PFN31" s="214"/>
      <c r="PFO31" s="214"/>
      <c r="PFP31" s="214"/>
      <c r="PFQ31" s="214"/>
      <c r="PFR31" s="214"/>
      <c r="PFS31" s="214"/>
      <c r="PFT31" s="214"/>
      <c r="PFU31" s="214"/>
      <c r="PFV31" s="214"/>
      <c r="PFW31" s="214"/>
      <c r="PFX31" s="214"/>
      <c r="PFY31" s="214"/>
      <c r="PFZ31" s="214"/>
      <c r="PGA31" s="214"/>
      <c r="PGB31" s="214"/>
      <c r="PGC31" s="214"/>
      <c r="PGD31" s="214"/>
      <c r="PGE31" s="214"/>
      <c r="PGF31" s="214"/>
      <c r="PGG31" s="214"/>
      <c r="PGH31" s="214"/>
      <c r="PGI31" s="214"/>
      <c r="PGJ31" s="214"/>
      <c r="PGK31" s="214"/>
      <c r="PGL31" s="214"/>
      <c r="PGM31" s="214"/>
      <c r="PGN31" s="214"/>
      <c r="PGO31" s="214"/>
      <c r="PGP31" s="214"/>
      <c r="PGQ31" s="214"/>
      <c r="PGR31" s="214"/>
      <c r="PGS31" s="214"/>
      <c r="PGT31" s="214"/>
      <c r="PGU31" s="214"/>
      <c r="PGV31" s="214"/>
      <c r="PGW31" s="214"/>
      <c r="PGX31" s="214"/>
      <c r="PGY31" s="214"/>
      <c r="PGZ31" s="214"/>
      <c r="PHA31" s="214"/>
      <c r="PHB31" s="214"/>
      <c r="PHC31" s="214"/>
      <c r="PHD31" s="214"/>
      <c r="PHE31" s="214"/>
      <c r="PHF31" s="214"/>
      <c r="PHG31" s="214"/>
      <c r="PHH31" s="214"/>
      <c r="PHI31" s="214"/>
      <c r="PHJ31" s="214"/>
      <c r="PHK31" s="214"/>
      <c r="PHL31" s="214"/>
      <c r="PHM31" s="214"/>
      <c r="PHN31" s="214"/>
      <c r="PHO31" s="214"/>
      <c r="PHP31" s="214"/>
      <c r="PHQ31" s="214"/>
      <c r="PHR31" s="214"/>
      <c r="PHS31" s="214"/>
      <c r="PHT31" s="214"/>
      <c r="PHU31" s="214"/>
      <c r="PHV31" s="214"/>
      <c r="PHW31" s="214"/>
      <c r="PHX31" s="214"/>
      <c r="PHY31" s="214"/>
      <c r="PHZ31" s="214"/>
      <c r="PIA31" s="214"/>
      <c r="PIB31" s="214"/>
      <c r="PIC31" s="214"/>
      <c r="PID31" s="214"/>
      <c r="PIE31" s="214"/>
      <c r="PIF31" s="214"/>
      <c r="PIG31" s="214"/>
      <c r="PIH31" s="214"/>
      <c r="PII31" s="214"/>
      <c r="PIJ31" s="214"/>
      <c r="PIK31" s="214"/>
      <c r="PIL31" s="214"/>
      <c r="PIM31" s="214"/>
      <c r="PIN31" s="214"/>
      <c r="PIO31" s="214"/>
      <c r="PIP31" s="214"/>
      <c r="PIQ31" s="214"/>
      <c r="PIR31" s="214"/>
      <c r="PIS31" s="214"/>
      <c r="PIT31" s="214"/>
      <c r="PIU31" s="214"/>
      <c r="PIV31" s="214"/>
      <c r="PIW31" s="214"/>
      <c r="PIX31" s="214"/>
      <c r="PIY31" s="214"/>
      <c r="PIZ31" s="214"/>
      <c r="PJA31" s="214"/>
      <c r="PJB31" s="214"/>
      <c r="PJC31" s="214"/>
      <c r="PJD31" s="214"/>
      <c r="PJE31" s="214"/>
      <c r="PJF31" s="214"/>
      <c r="PJG31" s="214"/>
      <c r="PJH31" s="214"/>
      <c r="PJI31" s="214"/>
      <c r="PJJ31" s="214"/>
      <c r="PJK31" s="214"/>
      <c r="PJL31" s="214"/>
      <c r="PJM31" s="214"/>
      <c r="PJN31" s="214"/>
      <c r="PJO31" s="214"/>
      <c r="PJP31" s="214"/>
      <c r="PJQ31" s="214"/>
      <c r="PJR31" s="214"/>
      <c r="PJS31" s="214"/>
      <c r="PJT31" s="214"/>
      <c r="PJU31" s="214"/>
      <c r="PJV31" s="214"/>
      <c r="PJW31" s="214"/>
      <c r="PJX31" s="214"/>
      <c r="PJY31" s="214"/>
      <c r="PJZ31" s="214"/>
      <c r="PKA31" s="214"/>
      <c r="PKB31" s="214"/>
      <c r="PKC31" s="214"/>
      <c r="PKD31" s="214"/>
      <c r="PKE31" s="214"/>
      <c r="PKF31" s="214"/>
      <c r="PKG31" s="214"/>
      <c r="PKH31" s="214"/>
      <c r="PKI31" s="214"/>
      <c r="PKJ31" s="214"/>
      <c r="PKK31" s="214"/>
      <c r="PKL31" s="214"/>
      <c r="PKM31" s="214"/>
      <c r="PKN31" s="214"/>
      <c r="PKO31" s="214"/>
      <c r="PKP31" s="214"/>
      <c r="PKQ31" s="214"/>
      <c r="PKR31" s="214"/>
      <c r="PKS31" s="214"/>
      <c r="PKT31" s="214"/>
      <c r="PKU31" s="214"/>
      <c r="PKV31" s="214"/>
      <c r="PKW31" s="214"/>
      <c r="PKX31" s="214"/>
      <c r="PKY31" s="214"/>
      <c r="PKZ31" s="214"/>
      <c r="PLA31" s="214"/>
      <c r="PLB31" s="214"/>
      <c r="PLC31" s="214"/>
      <c r="PLD31" s="214"/>
      <c r="PLE31" s="214"/>
      <c r="PLF31" s="214"/>
      <c r="PLG31" s="214"/>
      <c r="PLH31" s="214"/>
      <c r="PLI31" s="214"/>
      <c r="PLJ31" s="214"/>
      <c r="PLK31" s="214"/>
      <c r="PLL31" s="214"/>
      <c r="PLM31" s="214"/>
      <c r="PLN31" s="214"/>
      <c r="PLO31" s="214"/>
      <c r="PLP31" s="214"/>
      <c r="PLQ31" s="214"/>
      <c r="PLR31" s="214"/>
      <c r="PLS31" s="214"/>
      <c r="PLT31" s="214"/>
      <c r="PLU31" s="214"/>
      <c r="PLV31" s="214"/>
      <c r="PLW31" s="214"/>
      <c r="PLX31" s="214"/>
      <c r="PLY31" s="214"/>
      <c r="PLZ31" s="214"/>
      <c r="PMA31" s="214"/>
      <c r="PMB31" s="214"/>
      <c r="PMC31" s="214"/>
      <c r="PMD31" s="214"/>
      <c r="PME31" s="214"/>
      <c r="PMF31" s="214"/>
      <c r="PMG31" s="214"/>
      <c r="PMH31" s="214"/>
      <c r="PMI31" s="214"/>
      <c r="PMJ31" s="214"/>
      <c r="PMK31" s="214"/>
      <c r="PML31" s="214"/>
      <c r="PMM31" s="214"/>
      <c r="PMN31" s="214"/>
      <c r="PMO31" s="214"/>
      <c r="PMP31" s="214"/>
      <c r="PMQ31" s="214"/>
      <c r="PMR31" s="214"/>
      <c r="PMS31" s="214"/>
      <c r="PMT31" s="214"/>
      <c r="PMU31" s="214"/>
      <c r="PMV31" s="214"/>
      <c r="PMW31" s="214"/>
      <c r="PMX31" s="214"/>
      <c r="PMY31" s="214"/>
      <c r="PMZ31" s="214"/>
      <c r="PNA31" s="214"/>
      <c r="PNB31" s="214"/>
      <c r="PNC31" s="214"/>
      <c r="PND31" s="214"/>
      <c r="PNE31" s="214"/>
      <c r="PNF31" s="214"/>
      <c r="PNG31" s="214"/>
      <c r="PNH31" s="214"/>
      <c r="PNI31" s="214"/>
      <c r="PNJ31" s="214"/>
      <c r="PNK31" s="214"/>
      <c r="PNL31" s="214"/>
      <c r="PNM31" s="214"/>
      <c r="PNN31" s="214"/>
      <c r="PNO31" s="214"/>
      <c r="PNP31" s="214"/>
      <c r="PNQ31" s="214"/>
      <c r="PNR31" s="214"/>
      <c r="PNS31" s="214"/>
      <c r="PNT31" s="214"/>
      <c r="PNU31" s="214"/>
      <c r="PNV31" s="214"/>
      <c r="PNW31" s="214"/>
      <c r="PNX31" s="214"/>
      <c r="PNY31" s="214"/>
      <c r="PNZ31" s="214"/>
      <c r="POA31" s="214"/>
      <c r="POB31" s="214"/>
      <c r="POC31" s="214"/>
      <c r="POD31" s="214"/>
      <c r="POE31" s="214"/>
      <c r="POF31" s="214"/>
      <c r="POG31" s="214"/>
      <c r="POH31" s="214"/>
      <c r="POI31" s="214"/>
      <c r="POJ31" s="214"/>
      <c r="POK31" s="214"/>
      <c r="POL31" s="214"/>
      <c r="POM31" s="214"/>
      <c r="PON31" s="214"/>
      <c r="POO31" s="214"/>
      <c r="POP31" s="214"/>
      <c r="POQ31" s="214"/>
      <c r="POR31" s="214"/>
      <c r="POS31" s="214"/>
      <c r="POT31" s="214"/>
      <c r="POU31" s="214"/>
      <c r="POV31" s="214"/>
      <c r="POW31" s="214"/>
      <c r="POX31" s="214"/>
      <c r="POY31" s="214"/>
      <c r="POZ31" s="214"/>
      <c r="PPA31" s="214"/>
      <c r="PPB31" s="214"/>
      <c r="PPC31" s="214"/>
      <c r="PPD31" s="214"/>
      <c r="PPE31" s="214"/>
      <c r="PPF31" s="214"/>
      <c r="PPG31" s="214"/>
      <c r="PPH31" s="214"/>
      <c r="PPI31" s="214"/>
      <c r="PPJ31" s="214"/>
      <c r="PPK31" s="214"/>
      <c r="PPL31" s="214"/>
      <c r="PPM31" s="214"/>
      <c r="PPN31" s="214"/>
      <c r="PPO31" s="214"/>
      <c r="PPP31" s="214"/>
      <c r="PPQ31" s="214"/>
      <c r="PPR31" s="214"/>
      <c r="PPS31" s="214"/>
      <c r="PPT31" s="214"/>
      <c r="PPU31" s="214"/>
      <c r="PPV31" s="214"/>
      <c r="PPW31" s="214"/>
      <c r="PPX31" s="214"/>
      <c r="PPY31" s="214"/>
      <c r="PPZ31" s="214"/>
      <c r="PQA31" s="214"/>
      <c r="PQB31" s="214"/>
      <c r="PQC31" s="214"/>
      <c r="PQD31" s="214"/>
      <c r="PQE31" s="214"/>
      <c r="PQF31" s="214"/>
      <c r="PQG31" s="214"/>
      <c r="PQH31" s="214"/>
      <c r="PQI31" s="214"/>
      <c r="PQJ31" s="214"/>
      <c r="PQK31" s="214"/>
      <c r="PQL31" s="214"/>
      <c r="PQM31" s="214"/>
      <c r="PQN31" s="214"/>
      <c r="PQO31" s="214"/>
      <c r="PQP31" s="214"/>
      <c r="PQQ31" s="214"/>
      <c r="PQR31" s="214"/>
      <c r="PQS31" s="214"/>
      <c r="PQT31" s="214"/>
      <c r="PQU31" s="214"/>
      <c r="PQV31" s="214"/>
      <c r="PQW31" s="214"/>
      <c r="PQX31" s="214"/>
      <c r="PQY31" s="214"/>
      <c r="PQZ31" s="214"/>
      <c r="PRA31" s="214"/>
      <c r="PRB31" s="214"/>
      <c r="PRC31" s="214"/>
      <c r="PRD31" s="214"/>
      <c r="PRE31" s="214"/>
      <c r="PRF31" s="214"/>
      <c r="PRG31" s="214"/>
      <c r="PRH31" s="214"/>
      <c r="PRI31" s="214"/>
      <c r="PRJ31" s="214"/>
      <c r="PRK31" s="214"/>
      <c r="PRL31" s="214"/>
      <c r="PRM31" s="214"/>
      <c r="PRN31" s="214"/>
      <c r="PRO31" s="214"/>
      <c r="PRP31" s="214"/>
      <c r="PRQ31" s="214"/>
      <c r="PRR31" s="214"/>
      <c r="PRS31" s="214"/>
      <c r="PRT31" s="214"/>
      <c r="PRU31" s="214"/>
      <c r="PRV31" s="214"/>
      <c r="PRW31" s="214"/>
      <c r="PRX31" s="214"/>
      <c r="PRY31" s="214"/>
      <c r="PRZ31" s="214"/>
      <c r="PSA31" s="214"/>
      <c r="PSB31" s="214"/>
      <c r="PSC31" s="214"/>
      <c r="PSD31" s="214"/>
      <c r="PSE31" s="214"/>
      <c r="PSF31" s="214"/>
      <c r="PSG31" s="214"/>
      <c r="PSH31" s="214"/>
      <c r="PSI31" s="214"/>
      <c r="PSJ31" s="214"/>
      <c r="PSK31" s="214"/>
      <c r="PSL31" s="214"/>
      <c r="PSM31" s="214"/>
      <c r="PSN31" s="214"/>
      <c r="PSO31" s="214"/>
      <c r="PSP31" s="214"/>
      <c r="PSQ31" s="214"/>
      <c r="PSR31" s="214"/>
      <c r="PSS31" s="214"/>
      <c r="PST31" s="214"/>
      <c r="PSU31" s="214"/>
      <c r="PSV31" s="214"/>
      <c r="PSW31" s="214"/>
      <c r="PSX31" s="214"/>
      <c r="PSY31" s="214"/>
      <c r="PSZ31" s="214"/>
      <c r="PTA31" s="214"/>
      <c r="PTB31" s="214"/>
      <c r="PTC31" s="214"/>
      <c r="PTD31" s="214"/>
      <c r="PTE31" s="214"/>
      <c r="PTF31" s="214"/>
      <c r="PTG31" s="214"/>
      <c r="PTH31" s="214"/>
      <c r="PTI31" s="214"/>
      <c r="PTJ31" s="214"/>
      <c r="PTK31" s="214"/>
      <c r="PTL31" s="214"/>
      <c r="PTM31" s="214"/>
      <c r="PTN31" s="214"/>
      <c r="PTO31" s="214"/>
      <c r="PTP31" s="214"/>
      <c r="PTQ31" s="214"/>
      <c r="PTR31" s="214"/>
      <c r="PTS31" s="214"/>
      <c r="PTT31" s="214"/>
      <c r="PTU31" s="214"/>
      <c r="PTV31" s="214"/>
      <c r="PTW31" s="214"/>
      <c r="PTX31" s="214"/>
      <c r="PTY31" s="214"/>
      <c r="PTZ31" s="214"/>
      <c r="PUA31" s="214"/>
      <c r="PUB31" s="214"/>
      <c r="PUC31" s="214"/>
      <c r="PUD31" s="214"/>
      <c r="PUE31" s="214"/>
      <c r="PUF31" s="214"/>
      <c r="PUG31" s="214"/>
      <c r="PUH31" s="214"/>
      <c r="PUI31" s="214"/>
      <c r="PUJ31" s="214"/>
      <c r="PUK31" s="214"/>
      <c r="PUL31" s="214"/>
      <c r="PUM31" s="214"/>
      <c r="PUN31" s="214"/>
      <c r="PUO31" s="214"/>
      <c r="PUP31" s="214"/>
      <c r="PUQ31" s="214"/>
      <c r="PUR31" s="214"/>
      <c r="PUS31" s="214"/>
      <c r="PUT31" s="214"/>
      <c r="PUU31" s="214"/>
      <c r="PUV31" s="214"/>
      <c r="PUW31" s="214"/>
      <c r="PUX31" s="214"/>
      <c r="PUY31" s="214"/>
      <c r="PUZ31" s="214"/>
      <c r="PVA31" s="214"/>
      <c r="PVB31" s="214"/>
      <c r="PVC31" s="214"/>
      <c r="PVD31" s="214"/>
      <c r="PVE31" s="214"/>
      <c r="PVF31" s="214"/>
      <c r="PVG31" s="214"/>
      <c r="PVH31" s="214"/>
      <c r="PVI31" s="214"/>
      <c r="PVJ31" s="214"/>
      <c r="PVK31" s="214"/>
      <c r="PVL31" s="214"/>
      <c r="PVM31" s="214"/>
      <c r="PVN31" s="214"/>
      <c r="PVO31" s="214"/>
      <c r="PVP31" s="214"/>
      <c r="PVQ31" s="214"/>
      <c r="PVR31" s="214"/>
      <c r="PVS31" s="214"/>
      <c r="PVT31" s="214"/>
      <c r="PVU31" s="214"/>
      <c r="PVV31" s="214"/>
      <c r="PVW31" s="214"/>
      <c r="PVX31" s="214"/>
      <c r="PVY31" s="214"/>
      <c r="PVZ31" s="214"/>
      <c r="PWA31" s="214"/>
      <c r="PWB31" s="214"/>
      <c r="PWC31" s="214"/>
      <c r="PWD31" s="214"/>
      <c r="PWE31" s="214"/>
      <c r="PWF31" s="214"/>
      <c r="PWG31" s="214"/>
      <c r="PWH31" s="214"/>
      <c r="PWI31" s="214"/>
      <c r="PWJ31" s="214"/>
      <c r="PWK31" s="214"/>
      <c r="PWL31" s="214"/>
      <c r="PWM31" s="214"/>
      <c r="PWN31" s="214"/>
      <c r="PWO31" s="214"/>
      <c r="PWP31" s="214"/>
      <c r="PWQ31" s="214"/>
      <c r="PWR31" s="214"/>
      <c r="PWS31" s="214"/>
      <c r="PWT31" s="214"/>
      <c r="PWU31" s="214"/>
      <c r="PWV31" s="214"/>
      <c r="PWW31" s="214"/>
      <c r="PWX31" s="214"/>
      <c r="PWY31" s="214"/>
      <c r="PWZ31" s="214"/>
      <c r="PXA31" s="214"/>
      <c r="PXB31" s="214"/>
      <c r="PXC31" s="214"/>
      <c r="PXD31" s="214"/>
      <c r="PXE31" s="214"/>
      <c r="PXF31" s="214"/>
      <c r="PXG31" s="214"/>
      <c r="PXH31" s="214"/>
      <c r="PXI31" s="214"/>
      <c r="PXJ31" s="214"/>
      <c r="PXK31" s="214"/>
      <c r="PXL31" s="214"/>
      <c r="PXM31" s="214"/>
      <c r="PXN31" s="214"/>
      <c r="PXO31" s="214"/>
      <c r="PXP31" s="214"/>
      <c r="PXQ31" s="214"/>
      <c r="PXR31" s="214"/>
      <c r="PXS31" s="214"/>
      <c r="PXT31" s="214"/>
      <c r="PXU31" s="214"/>
      <c r="PXV31" s="214"/>
      <c r="PXW31" s="214"/>
      <c r="PXX31" s="214"/>
      <c r="PXY31" s="214"/>
      <c r="PXZ31" s="214"/>
      <c r="PYA31" s="214"/>
      <c r="PYB31" s="214"/>
      <c r="PYC31" s="214"/>
      <c r="PYD31" s="214"/>
      <c r="PYE31" s="214"/>
      <c r="PYF31" s="214"/>
      <c r="PYG31" s="214"/>
      <c r="PYH31" s="214"/>
      <c r="PYI31" s="214"/>
      <c r="PYJ31" s="214"/>
      <c r="PYK31" s="214"/>
      <c r="PYL31" s="214"/>
      <c r="PYM31" s="214"/>
      <c r="PYN31" s="214"/>
      <c r="PYO31" s="214"/>
      <c r="PYP31" s="214"/>
      <c r="PYQ31" s="214"/>
      <c r="PYR31" s="214"/>
      <c r="PYS31" s="214"/>
      <c r="PYT31" s="214"/>
      <c r="PYU31" s="214"/>
      <c r="PYV31" s="214"/>
      <c r="PYW31" s="214"/>
      <c r="PYX31" s="214"/>
      <c r="PYY31" s="214"/>
      <c r="PYZ31" s="214"/>
      <c r="PZA31" s="214"/>
      <c r="PZB31" s="214"/>
      <c r="PZC31" s="214"/>
      <c r="PZD31" s="214"/>
      <c r="PZE31" s="214"/>
      <c r="PZF31" s="214"/>
      <c r="PZG31" s="214"/>
      <c r="PZH31" s="214"/>
      <c r="PZI31" s="214"/>
      <c r="PZJ31" s="214"/>
      <c r="PZK31" s="214"/>
      <c r="PZL31" s="214"/>
      <c r="PZM31" s="214"/>
      <c r="PZN31" s="214"/>
      <c r="PZO31" s="214"/>
      <c r="PZP31" s="214"/>
      <c r="PZQ31" s="214"/>
      <c r="PZR31" s="214"/>
      <c r="PZS31" s="214"/>
      <c r="PZT31" s="214"/>
      <c r="PZU31" s="214"/>
      <c r="PZV31" s="214"/>
      <c r="PZW31" s="214"/>
      <c r="PZX31" s="214"/>
      <c r="PZY31" s="214"/>
      <c r="PZZ31" s="214"/>
      <c r="QAA31" s="214"/>
      <c r="QAB31" s="214"/>
      <c r="QAC31" s="214"/>
      <c r="QAD31" s="214"/>
      <c r="QAE31" s="214"/>
      <c r="QAF31" s="214"/>
      <c r="QAG31" s="214"/>
      <c r="QAH31" s="214"/>
      <c r="QAI31" s="214"/>
      <c r="QAJ31" s="214"/>
      <c r="QAK31" s="214"/>
      <c r="QAL31" s="214"/>
      <c r="QAM31" s="214"/>
      <c r="QAN31" s="214"/>
      <c r="QAO31" s="214"/>
      <c r="QAP31" s="214"/>
      <c r="QAQ31" s="214"/>
      <c r="QAR31" s="214"/>
      <c r="QAS31" s="214"/>
      <c r="QAT31" s="214"/>
      <c r="QAU31" s="214"/>
      <c r="QAV31" s="214"/>
      <c r="QAW31" s="214"/>
      <c r="QAX31" s="214"/>
      <c r="QAY31" s="214"/>
      <c r="QAZ31" s="214"/>
      <c r="QBA31" s="214"/>
      <c r="QBB31" s="214"/>
      <c r="QBC31" s="214"/>
      <c r="QBD31" s="214"/>
      <c r="QBE31" s="214"/>
      <c r="QBF31" s="214"/>
      <c r="QBG31" s="214"/>
      <c r="QBH31" s="214"/>
      <c r="QBI31" s="214"/>
      <c r="QBJ31" s="214"/>
      <c r="QBK31" s="214"/>
      <c r="QBL31" s="214"/>
      <c r="QBM31" s="214"/>
      <c r="QBN31" s="214"/>
      <c r="QBO31" s="214"/>
      <c r="QBP31" s="214"/>
      <c r="QBQ31" s="214"/>
      <c r="QBR31" s="214"/>
      <c r="QBS31" s="214"/>
      <c r="QBT31" s="214"/>
      <c r="QBU31" s="214"/>
      <c r="QBV31" s="214"/>
      <c r="QBW31" s="214"/>
      <c r="QBX31" s="214"/>
      <c r="QBY31" s="214"/>
      <c r="QBZ31" s="214"/>
      <c r="QCA31" s="214"/>
      <c r="QCB31" s="214"/>
      <c r="QCC31" s="214"/>
      <c r="QCD31" s="214"/>
      <c r="QCE31" s="214"/>
      <c r="QCF31" s="214"/>
      <c r="QCG31" s="214"/>
      <c r="QCH31" s="214"/>
      <c r="QCI31" s="214"/>
      <c r="QCJ31" s="214"/>
      <c r="QCK31" s="214"/>
      <c r="QCL31" s="214"/>
      <c r="QCM31" s="214"/>
      <c r="QCN31" s="214"/>
      <c r="QCO31" s="214"/>
      <c r="QCP31" s="214"/>
      <c r="QCQ31" s="214"/>
      <c r="QCR31" s="214"/>
      <c r="QCS31" s="214"/>
      <c r="QCT31" s="214"/>
      <c r="QCU31" s="214"/>
      <c r="QCV31" s="214"/>
      <c r="QCW31" s="214"/>
      <c r="QCX31" s="214"/>
      <c r="QCY31" s="214"/>
      <c r="QCZ31" s="214"/>
      <c r="QDA31" s="214"/>
      <c r="QDB31" s="214"/>
      <c r="QDC31" s="214"/>
      <c r="QDD31" s="214"/>
      <c r="QDE31" s="214"/>
      <c r="QDF31" s="214"/>
      <c r="QDG31" s="214"/>
      <c r="QDH31" s="214"/>
      <c r="QDI31" s="214"/>
      <c r="QDJ31" s="214"/>
      <c r="QDK31" s="214"/>
      <c r="QDL31" s="214"/>
      <c r="QDM31" s="214"/>
      <c r="QDN31" s="214"/>
      <c r="QDO31" s="214"/>
      <c r="QDP31" s="214"/>
      <c r="QDQ31" s="214"/>
      <c r="QDR31" s="214"/>
      <c r="QDS31" s="214"/>
      <c r="QDT31" s="214"/>
      <c r="QDU31" s="214"/>
      <c r="QDV31" s="214"/>
      <c r="QDW31" s="214"/>
      <c r="QDX31" s="214"/>
      <c r="QDY31" s="214"/>
      <c r="QDZ31" s="214"/>
      <c r="QEA31" s="214"/>
      <c r="QEB31" s="214"/>
      <c r="QEC31" s="214"/>
      <c r="QED31" s="214"/>
      <c r="QEE31" s="214"/>
      <c r="QEF31" s="214"/>
      <c r="QEG31" s="214"/>
      <c r="QEH31" s="214"/>
      <c r="QEI31" s="214"/>
      <c r="QEJ31" s="214"/>
      <c r="QEK31" s="214"/>
      <c r="QEL31" s="214"/>
      <c r="QEM31" s="214"/>
      <c r="QEN31" s="214"/>
      <c r="QEO31" s="214"/>
      <c r="QEP31" s="214"/>
      <c r="QEQ31" s="214"/>
      <c r="QER31" s="214"/>
      <c r="QES31" s="214"/>
      <c r="QET31" s="214"/>
      <c r="QEU31" s="214"/>
      <c r="QEV31" s="214"/>
      <c r="QEW31" s="214"/>
      <c r="QEX31" s="214"/>
      <c r="QEY31" s="214"/>
      <c r="QEZ31" s="214"/>
      <c r="QFA31" s="214"/>
      <c r="QFB31" s="214"/>
      <c r="QFC31" s="214"/>
      <c r="QFD31" s="214"/>
      <c r="QFE31" s="214"/>
      <c r="QFF31" s="214"/>
      <c r="QFG31" s="214"/>
      <c r="QFH31" s="214"/>
      <c r="QFI31" s="214"/>
      <c r="QFJ31" s="214"/>
      <c r="QFK31" s="214"/>
      <c r="QFL31" s="214"/>
      <c r="QFM31" s="214"/>
      <c r="QFN31" s="214"/>
      <c r="QFO31" s="214"/>
      <c r="QFP31" s="214"/>
      <c r="QFQ31" s="214"/>
      <c r="QFR31" s="214"/>
      <c r="QFS31" s="214"/>
      <c r="QFT31" s="214"/>
      <c r="QFU31" s="214"/>
      <c r="QFV31" s="214"/>
      <c r="QFW31" s="214"/>
      <c r="QFX31" s="214"/>
      <c r="QFY31" s="214"/>
      <c r="QFZ31" s="214"/>
      <c r="QGA31" s="214"/>
      <c r="QGB31" s="214"/>
      <c r="QGC31" s="214"/>
      <c r="QGD31" s="214"/>
      <c r="QGE31" s="214"/>
      <c r="QGF31" s="214"/>
      <c r="QGG31" s="214"/>
      <c r="QGH31" s="214"/>
      <c r="QGI31" s="214"/>
      <c r="QGJ31" s="214"/>
      <c r="QGK31" s="214"/>
      <c r="QGL31" s="214"/>
      <c r="QGM31" s="214"/>
      <c r="QGN31" s="214"/>
      <c r="QGO31" s="214"/>
      <c r="QGP31" s="214"/>
      <c r="QGQ31" s="214"/>
      <c r="QGR31" s="214"/>
      <c r="QGS31" s="214"/>
      <c r="QGT31" s="214"/>
      <c r="QGU31" s="214"/>
      <c r="QGV31" s="214"/>
      <c r="QGW31" s="214"/>
      <c r="QGX31" s="214"/>
      <c r="QGY31" s="214"/>
      <c r="QGZ31" s="214"/>
      <c r="QHA31" s="214"/>
      <c r="QHB31" s="214"/>
      <c r="QHC31" s="214"/>
      <c r="QHD31" s="214"/>
      <c r="QHE31" s="214"/>
      <c r="QHF31" s="214"/>
      <c r="QHG31" s="214"/>
      <c r="QHH31" s="214"/>
      <c r="QHI31" s="214"/>
      <c r="QHJ31" s="214"/>
      <c r="QHK31" s="214"/>
      <c r="QHL31" s="214"/>
      <c r="QHM31" s="214"/>
      <c r="QHN31" s="214"/>
      <c r="QHO31" s="214"/>
      <c r="QHP31" s="214"/>
      <c r="QHQ31" s="214"/>
      <c r="QHR31" s="214"/>
      <c r="QHS31" s="214"/>
      <c r="QHT31" s="214"/>
      <c r="QHU31" s="214"/>
      <c r="QHV31" s="214"/>
      <c r="QHW31" s="214"/>
      <c r="QHX31" s="214"/>
      <c r="QHY31" s="214"/>
      <c r="QHZ31" s="214"/>
      <c r="QIA31" s="214"/>
      <c r="QIB31" s="214"/>
      <c r="QIC31" s="214"/>
      <c r="QID31" s="214"/>
      <c r="QIE31" s="214"/>
      <c r="QIF31" s="214"/>
      <c r="QIG31" s="214"/>
      <c r="QIH31" s="214"/>
      <c r="QII31" s="214"/>
      <c r="QIJ31" s="214"/>
      <c r="QIK31" s="214"/>
      <c r="QIL31" s="214"/>
      <c r="QIM31" s="214"/>
      <c r="QIN31" s="214"/>
      <c r="QIO31" s="214"/>
      <c r="QIP31" s="214"/>
      <c r="QIQ31" s="214"/>
      <c r="QIR31" s="214"/>
      <c r="QIS31" s="214"/>
      <c r="QIT31" s="214"/>
      <c r="QIU31" s="214"/>
      <c r="QIV31" s="214"/>
      <c r="QIW31" s="214"/>
      <c r="QIX31" s="214"/>
      <c r="QIY31" s="214"/>
      <c r="QIZ31" s="214"/>
      <c r="QJA31" s="214"/>
      <c r="QJB31" s="214"/>
      <c r="QJC31" s="214"/>
      <c r="QJD31" s="214"/>
      <c r="QJE31" s="214"/>
      <c r="QJF31" s="214"/>
      <c r="QJG31" s="214"/>
      <c r="QJH31" s="214"/>
      <c r="QJI31" s="214"/>
      <c r="QJJ31" s="214"/>
      <c r="QJK31" s="214"/>
      <c r="QJL31" s="214"/>
      <c r="QJM31" s="214"/>
      <c r="QJN31" s="214"/>
      <c r="QJO31" s="214"/>
      <c r="QJP31" s="214"/>
      <c r="QJQ31" s="214"/>
      <c r="QJR31" s="214"/>
      <c r="QJS31" s="214"/>
      <c r="QJT31" s="214"/>
      <c r="QJU31" s="214"/>
      <c r="QJV31" s="214"/>
      <c r="QJW31" s="214"/>
      <c r="QJX31" s="214"/>
      <c r="QJY31" s="214"/>
      <c r="QJZ31" s="214"/>
      <c r="QKA31" s="214"/>
      <c r="QKB31" s="214"/>
      <c r="QKC31" s="214"/>
      <c r="QKD31" s="214"/>
      <c r="QKE31" s="214"/>
      <c r="QKF31" s="214"/>
      <c r="QKG31" s="214"/>
      <c r="QKH31" s="214"/>
      <c r="QKI31" s="214"/>
      <c r="QKJ31" s="214"/>
      <c r="QKK31" s="214"/>
      <c r="QKL31" s="214"/>
      <c r="QKM31" s="214"/>
      <c r="QKN31" s="214"/>
      <c r="QKO31" s="214"/>
      <c r="QKP31" s="214"/>
      <c r="QKQ31" s="214"/>
      <c r="QKR31" s="214"/>
      <c r="QKS31" s="214"/>
      <c r="QKT31" s="214"/>
      <c r="QKU31" s="214"/>
      <c r="QKV31" s="214"/>
      <c r="QKW31" s="214"/>
      <c r="QKX31" s="214"/>
      <c r="QKY31" s="214"/>
      <c r="QKZ31" s="214"/>
      <c r="QLA31" s="214"/>
      <c r="QLB31" s="214"/>
      <c r="QLC31" s="214"/>
      <c r="QLD31" s="214"/>
      <c r="QLE31" s="214"/>
      <c r="QLF31" s="214"/>
      <c r="QLG31" s="214"/>
      <c r="QLH31" s="214"/>
      <c r="QLI31" s="214"/>
      <c r="QLJ31" s="214"/>
      <c r="QLK31" s="214"/>
      <c r="QLL31" s="214"/>
      <c r="QLM31" s="214"/>
      <c r="QLN31" s="214"/>
      <c r="QLO31" s="214"/>
      <c r="QLP31" s="214"/>
      <c r="QLQ31" s="214"/>
      <c r="QLR31" s="214"/>
      <c r="QLS31" s="214"/>
      <c r="QLT31" s="214"/>
      <c r="QLU31" s="214"/>
      <c r="QLV31" s="214"/>
      <c r="QLW31" s="214"/>
      <c r="QLX31" s="214"/>
      <c r="QLY31" s="214"/>
      <c r="QLZ31" s="214"/>
      <c r="QMA31" s="214"/>
      <c r="QMB31" s="214"/>
      <c r="QMC31" s="214"/>
      <c r="QMD31" s="214"/>
      <c r="QME31" s="214"/>
      <c r="QMF31" s="214"/>
      <c r="QMG31" s="214"/>
      <c r="QMH31" s="214"/>
      <c r="QMI31" s="214"/>
      <c r="QMJ31" s="214"/>
      <c r="QMK31" s="214"/>
      <c r="QML31" s="214"/>
      <c r="QMM31" s="214"/>
      <c r="QMN31" s="214"/>
      <c r="QMO31" s="214"/>
      <c r="QMP31" s="214"/>
      <c r="QMQ31" s="214"/>
      <c r="QMR31" s="214"/>
      <c r="QMS31" s="214"/>
      <c r="QMT31" s="214"/>
      <c r="QMU31" s="214"/>
      <c r="QMV31" s="214"/>
      <c r="QMW31" s="214"/>
      <c r="QMX31" s="214"/>
      <c r="QMY31" s="214"/>
      <c r="QMZ31" s="214"/>
      <c r="QNA31" s="214"/>
      <c r="QNB31" s="214"/>
      <c r="QNC31" s="214"/>
      <c r="QND31" s="214"/>
      <c r="QNE31" s="214"/>
      <c r="QNF31" s="214"/>
      <c r="QNG31" s="214"/>
      <c r="QNH31" s="214"/>
      <c r="QNI31" s="214"/>
      <c r="QNJ31" s="214"/>
      <c r="QNK31" s="214"/>
      <c r="QNL31" s="214"/>
      <c r="QNM31" s="214"/>
      <c r="QNN31" s="214"/>
      <c r="QNO31" s="214"/>
      <c r="QNP31" s="214"/>
      <c r="QNQ31" s="214"/>
      <c r="QNR31" s="214"/>
      <c r="QNS31" s="214"/>
      <c r="QNT31" s="214"/>
      <c r="QNU31" s="214"/>
      <c r="QNV31" s="214"/>
      <c r="QNW31" s="214"/>
      <c r="QNX31" s="214"/>
      <c r="QNY31" s="214"/>
      <c r="QNZ31" s="214"/>
      <c r="QOA31" s="214"/>
      <c r="QOB31" s="214"/>
      <c r="QOC31" s="214"/>
      <c r="QOD31" s="214"/>
      <c r="QOE31" s="214"/>
      <c r="QOF31" s="214"/>
      <c r="QOG31" s="214"/>
      <c r="QOH31" s="214"/>
      <c r="QOI31" s="214"/>
      <c r="QOJ31" s="214"/>
      <c r="QOK31" s="214"/>
      <c r="QOL31" s="214"/>
      <c r="QOM31" s="214"/>
      <c r="QON31" s="214"/>
      <c r="QOO31" s="214"/>
      <c r="QOP31" s="214"/>
      <c r="QOQ31" s="214"/>
      <c r="QOR31" s="214"/>
      <c r="QOS31" s="214"/>
      <c r="QOT31" s="214"/>
      <c r="QOU31" s="214"/>
      <c r="QOV31" s="214"/>
      <c r="QOW31" s="214"/>
      <c r="QOX31" s="214"/>
      <c r="QOY31" s="214"/>
      <c r="QOZ31" s="214"/>
      <c r="QPA31" s="214"/>
      <c r="QPB31" s="214"/>
      <c r="QPC31" s="214"/>
      <c r="QPD31" s="214"/>
      <c r="QPE31" s="214"/>
      <c r="QPF31" s="214"/>
      <c r="QPG31" s="214"/>
      <c r="QPH31" s="214"/>
      <c r="QPI31" s="214"/>
      <c r="QPJ31" s="214"/>
      <c r="QPK31" s="214"/>
      <c r="QPL31" s="214"/>
      <c r="QPM31" s="214"/>
      <c r="QPN31" s="214"/>
      <c r="QPO31" s="214"/>
      <c r="QPP31" s="214"/>
      <c r="QPQ31" s="214"/>
      <c r="QPR31" s="214"/>
      <c r="QPS31" s="214"/>
      <c r="QPT31" s="214"/>
      <c r="QPU31" s="214"/>
      <c r="QPV31" s="214"/>
      <c r="QPW31" s="214"/>
      <c r="QPX31" s="214"/>
      <c r="QPY31" s="214"/>
      <c r="QPZ31" s="214"/>
      <c r="QQA31" s="214"/>
      <c r="QQB31" s="214"/>
      <c r="QQC31" s="214"/>
      <c r="QQD31" s="214"/>
      <c r="QQE31" s="214"/>
      <c r="QQF31" s="214"/>
      <c r="QQG31" s="214"/>
      <c r="QQH31" s="214"/>
      <c r="QQI31" s="214"/>
      <c r="QQJ31" s="214"/>
      <c r="QQK31" s="214"/>
      <c r="QQL31" s="214"/>
      <c r="QQM31" s="214"/>
      <c r="QQN31" s="214"/>
      <c r="QQO31" s="214"/>
      <c r="QQP31" s="214"/>
      <c r="QQQ31" s="214"/>
      <c r="QQR31" s="214"/>
      <c r="QQS31" s="214"/>
      <c r="QQT31" s="214"/>
      <c r="QQU31" s="214"/>
      <c r="QQV31" s="214"/>
      <c r="QQW31" s="214"/>
      <c r="QQX31" s="214"/>
      <c r="QQY31" s="214"/>
      <c r="QQZ31" s="214"/>
      <c r="QRA31" s="214"/>
      <c r="QRB31" s="214"/>
      <c r="QRC31" s="214"/>
      <c r="QRD31" s="214"/>
      <c r="QRE31" s="214"/>
      <c r="QRF31" s="214"/>
      <c r="QRG31" s="214"/>
      <c r="QRH31" s="214"/>
      <c r="QRI31" s="214"/>
      <c r="QRJ31" s="214"/>
      <c r="QRK31" s="214"/>
      <c r="QRL31" s="214"/>
      <c r="QRM31" s="214"/>
      <c r="QRN31" s="214"/>
      <c r="QRO31" s="214"/>
      <c r="QRP31" s="214"/>
      <c r="QRQ31" s="214"/>
      <c r="QRR31" s="214"/>
      <c r="QRS31" s="214"/>
      <c r="QRT31" s="214"/>
      <c r="QRU31" s="214"/>
      <c r="QRV31" s="214"/>
      <c r="QRW31" s="214"/>
      <c r="QRX31" s="214"/>
      <c r="QRY31" s="214"/>
      <c r="QRZ31" s="214"/>
      <c r="QSA31" s="214"/>
      <c r="QSB31" s="214"/>
      <c r="QSC31" s="214"/>
      <c r="QSD31" s="214"/>
      <c r="QSE31" s="214"/>
      <c r="QSF31" s="214"/>
      <c r="QSG31" s="214"/>
      <c r="QSH31" s="214"/>
      <c r="QSI31" s="214"/>
      <c r="QSJ31" s="214"/>
      <c r="QSK31" s="214"/>
      <c r="QSL31" s="214"/>
      <c r="QSM31" s="214"/>
      <c r="QSN31" s="214"/>
      <c r="QSO31" s="214"/>
      <c r="QSP31" s="214"/>
      <c r="QSQ31" s="214"/>
      <c r="QSR31" s="214"/>
      <c r="QSS31" s="214"/>
      <c r="QST31" s="214"/>
      <c r="QSU31" s="214"/>
      <c r="QSV31" s="214"/>
      <c r="QSW31" s="214"/>
      <c r="QSX31" s="214"/>
      <c r="QSY31" s="214"/>
      <c r="QSZ31" s="214"/>
      <c r="QTA31" s="214"/>
      <c r="QTB31" s="214"/>
      <c r="QTC31" s="214"/>
      <c r="QTD31" s="214"/>
      <c r="QTE31" s="214"/>
      <c r="QTF31" s="214"/>
      <c r="QTG31" s="214"/>
      <c r="QTH31" s="214"/>
      <c r="QTI31" s="214"/>
      <c r="QTJ31" s="214"/>
      <c r="QTK31" s="214"/>
      <c r="QTL31" s="214"/>
      <c r="QTM31" s="214"/>
      <c r="QTN31" s="214"/>
      <c r="QTO31" s="214"/>
      <c r="QTP31" s="214"/>
      <c r="QTQ31" s="214"/>
      <c r="QTR31" s="214"/>
      <c r="QTS31" s="214"/>
      <c r="QTT31" s="214"/>
      <c r="QTU31" s="214"/>
      <c r="QTV31" s="214"/>
      <c r="QTW31" s="214"/>
      <c r="QTX31" s="214"/>
      <c r="QTY31" s="214"/>
      <c r="QTZ31" s="214"/>
      <c r="QUA31" s="214"/>
      <c r="QUB31" s="214"/>
      <c r="QUC31" s="214"/>
      <c r="QUD31" s="214"/>
      <c r="QUE31" s="214"/>
      <c r="QUF31" s="214"/>
      <c r="QUG31" s="214"/>
      <c r="QUH31" s="214"/>
      <c r="QUI31" s="214"/>
      <c r="QUJ31" s="214"/>
      <c r="QUK31" s="214"/>
      <c r="QUL31" s="214"/>
      <c r="QUM31" s="214"/>
      <c r="QUN31" s="214"/>
      <c r="QUO31" s="214"/>
      <c r="QUP31" s="214"/>
      <c r="QUQ31" s="214"/>
      <c r="QUR31" s="214"/>
      <c r="QUS31" s="214"/>
      <c r="QUT31" s="214"/>
      <c r="QUU31" s="214"/>
      <c r="QUV31" s="214"/>
      <c r="QUW31" s="214"/>
      <c r="QUX31" s="214"/>
      <c r="QUY31" s="214"/>
      <c r="QUZ31" s="214"/>
      <c r="QVA31" s="214"/>
      <c r="QVB31" s="214"/>
      <c r="QVC31" s="214"/>
      <c r="QVD31" s="214"/>
      <c r="QVE31" s="214"/>
      <c r="QVF31" s="214"/>
      <c r="QVG31" s="214"/>
      <c r="QVH31" s="214"/>
      <c r="QVI31" s="214"/>
      <c r="QVJ31" s="214"/>
      <c r="QVK31" s="214"/>
      <c r="QVL31" s="214"/>
      <c r="QVM31" s="214"/>
      <c r="QVN31" s="214"/>
      <c r="QVO31" s="214"/>
      <c r="QVP31" s="214"/>
      <c r="QVQ31" s="214"/>
      <c r="QVR31" s="214"/>
      <c r="QVS31" s="214"/>
      <c r="QVT31" s="214"/>
      <c r="QVU31" s="214"/>
      <c r="QVV31" s="214"/>
      <c r="QVW31" s="214"/>
      <c r="QVX31" s="214"/>
      <c r="QVY31" s="214"/>
      <c r="QVZ31" s="214"/>
      <c r="QWA31" s="214"/>
      <c r="QWB31" s="214"/>
      <c r="QWC31" s="214"/>
      <c r="QWD31" s="214"/>
      <c r="QWE31" s="214"/>
      <c r="QWF31" s="214"/>
      <c r="QWG31" s="214"/>
      <c r="QWH31" s="214"/>
      <c r="QWI31" s="214"/>
      <c r="QWJ31" s="214"/>
      <c r="QWK31" s="214"/>
      <c r="QWL31" s="214"/>
      <c r="QWM31" s="214"/>
      <c r="QWN31" s="214"/>
      <c r="QWO31" s="214"/>
      <c r="QWP31" s="214"/>
      <c r="QWQ31" s="214"/>
      <c r="QWR31" s="214"/>
      <c r="QWS31" s="214"/>
      <c r="QWT31" s="214"/>
      <c r="QWU31" s="214"/>
      <c r="QWV31" s="214"/>
      <c r="QWW31" s="214"/>
      <c r="QWX31" s="214"/>
      <c r="QWY31" s="214"/>
      <c r="QWZ31" s="214"/>
      <c r="QXA31" s="214"/>
      <c r="QXB31" s="214"/>
      <c r="QXC31" s="214"/>
      <c r="QXD31" s="214"/>
      <c r="QXE31" s="214"/>
      <c r="QXF31" s="214"/>
      <c r="QXG31" s="214"/>
      <c r="QXH31" s="214"/>
      <c r="QXI31" s="214"/>
      <c r="QXJ31" s="214"/>
      <c r="QXK31" s="214"/>
      <c r="QXL31" s="214"/>
      <c r="QXM31" s="214"/>
      <c r="QXN31" s="214"/>
      <c r="QXO31" s="214"/>
      <c r="QXP31" s="214"/>
      <c r="QXQ31" s="214"/>
      <c r="QXR31" s="214"/>
      <c r="QXS31" s="214"/>
      <c r="QXT31" s="214"/>
      <c r="QXU31" s="214"/>
      <c r="QXV31" s="214"/>
      <c r="QXW31" s="214"/>
      <c r="QXX31" s="214"/>
      <c r="QXY31" s="214"/>
      <c r="QXZ31" s="214"/>
      <c r="QYA31" s="214"/>
      <c r="QYB31" s="214"/>
      <c r="QYC31" s="214"/>
      <c r="QYD31" s="214"/>
      <c r="QYE31" s="214"/>
      <c r="QYF31" s="214"/>
      <c r="QYG31" s="214"/>
      <c r="QYH31" s="214"/>
      <c r="QYI31" s="214"/>
      <c r="QYJ31" s="214"/>
      <c r="QYK31" s="214"/>
      <c r="QYL31" s="214"/>
      <c r="QYM31" s="214"/>
      <c r="QYN31" s="214"/>
      <c r="QYO31" s="214"/>
      <c r="QYP31" s="214"/>
      <c r="QYQ31" s="214"/>
      <c r="QYR31" s="214"/>
      <c r="QYS31" s="214"/>
      <c r="QYT31" s="214"/>
      <c r="QYU31" s="214"/>
      <c r="QYV31" s="214"/>
      <c r="QYW31" s="214"/>
      <c r="QYX31" s="214"/>
      <c r="QYY31" s="214"/>
      <c r="QYZ31" s="214"/>
      <c r="QZA31" s="214"/>
      <c r="QZB31" s="214"/>
      <c r="QZC31" s="214"/>
      <c r="QZD31" s="214"/>
      <c r="QZE31" s="214"/>
      <c r="QZF31" s="214"/>
      <c r="QZG31" s="214"/>
      <c r="QZH31" s="214"/>
      <c r="QZI31" s="214"/>
      <c r="QZJ31" s="214"/>
      <c r="QZK31" s="214"/>
      <c r="QZL31" s="214"/>
      <c r="QZM31" s="214"/>
      <c r="QZN31" s="214"/>
      <c r="QZO31" s="214"/>
      <c r="QZP31" s="214"/>
      <c r="QZQ31" s="214"/>
      <c r="QZR31" s="214"/>
      <c r="QZS31" s="214"/>
      <c r="QZT31" s="214"/>
      <c r="QZU31" s="214"/>
      <c r="QZV31" s="214"/>
      <c r="QZW31" s="214"/>
      <c r="QZX31" s="214"/>
      <c r="QZY31" s="214"/>
      <c r="QZZ31" s="214"/>
      <c r="RAA31" s="214"/>
      <c r="RAB31" s="214"/>
      <c r="RAC31" s="214"/>
      <c r="RAD31" s="214"/>
      <c r="RAE31" s="214"/>
      <c r="RAF31" s="214"/>
      <c r="RAG31" s="214"/>
      <c r="RAH31" s="214"/>
      <c r="RAI31" s="214"/>
      <c r="RAJ31" s="214"/>
      <c r="RAK31" s="214"/>
      <c r="RAL31" s="214"/>
      <c r="RAM31" s="214"/>
      <c r="RAN31" s="214"/>
      <c r="RAO31" s="214"/>
      <c r="RAP31" s="214"/>
      <c r="RAQ31" s="214"/>
      <c r="RAR31" s="214"/>
      <c r="RAS31" s="214"/>
      <c r="RAT31" s="214"/>
      <c r="RAU31" s="214"/>
      <c r="RAV31" s="214"/>
      <c r="RAW31" s="214"/>
      <c r="RAX31" s="214"/>
      <c r="RAY31" s="214"/>
      <c r="RAZ31" s="214"/>
      <c r="RBA31" s="214"/>
      <c r="RBB31" s="214"/>
      <c r="RBC31" s="214"/>
      <c r="RBD31" s="214"/>
      <c r="RBE31" s="214"/>
      <c r="RBF31" s="214"/>
      <c r="RBG31" s="214"/>
      <c r="RBH31" s="214"/>
      <c r="RBI31" s="214"/>
      <c r="RBJ31" s="214"/>
      <c r="RBK31" s="214"/>
      <c r="RBL31" s="214"/>
      <c r="RBM31" s="214"/>
      <c r="RBN31" s="214"/>
      <c r="RBO31" s="214"/>
      <c r="RBP31" s="214"/>
      <c r="RBQ31" s="214"/>
      <c r="RBR31" s="214"/>
      <c r="RBS31" s="214"/>
      <c r="RBT31" s="214"/>
      <c r="RBU31" s="214"/>
      <c r="RBV31" s="214"/>
      <c r="RBW31" s="214"/>
      <c r="RBX31" s="214"/>
      <c r="RBY31" s="214"/>
      <c r="RBZ31" s="214"/>
      <c r="RCA31" s="214"/>
      <c r="RCB31" s="214"/>
      <c r="RCC31" s="214"/>
      <c r="RCD31" s="214"/>
      <c r="RCE31" s="214"/>
      <c r="RCF31" s="214"/>
      <c r="RCG31" s="214"/>
      <c r="RCH31" s="214"/>
      <c r="RCI31" s="214"/>
      <c r="RCJ31" s="214"/>
      <c r="RCK31" s="214"/>
      <c r="RCL31" s="214"/>
      <c r="RCM31" s="214"/>
      <c r="RCN31" s="214"/>
      <c r="RCO31" s="214"/>
      <c r="RCP31" s="214"/>
      <c r="RCQ31" s="214"/>
      <c r="RCR31" s="214"/>
      <c r="RCS31" s="214"/>
      <c r="RCT31" s="214"/>
      <c r="RCU31" s="214"/>
      <c r="RCV31" s="214"/>
      <c r="RCW31" s="214"/>
      <c r="RCX31" s="214"/>
      <c r="RCY31" s="214"/>
      <c r="RCZ31" s="214"/>
      <c r="RDA31" s="214"/>
      <c r="RDB31" s="214"/>
      <c r="RDC31" s="214"/>
      <c r="RDD31" s="214"/>
      <c r="RDE31" s="214"/>
      <c r="RDF31" s="214"/>
      <c r="RDG31" s="214"/>
      <c r="RDH31" s="214"/>
      <c r="RDI31" s="214"/>
      <c r="RDJ31" s="214"/>
      <c r="RDK31" s="214"/>
      <c r="RDL31" s="214"/>
      <c r="RDM31" s="214"/>
      <c r="RDN31" s="214"/>
      <c r="RDO31" s="214"/>
      <c r="RDP31" s="214"/>
      <c r="RDQ31" s="214"/>
      <c r="RDR31" s="214"/>
      <c r="RDS31" s="214"/>
      <c r="RDT31" s="214"/>
      <c r="RDU31" s="214"/>
      <c r="RDV31" s="214"/>
      <c r="RDW31" s="214"/>
      <c r="RDX31" s="214"/>
      <c r="RDY31" s="214"/>
      <c r="RDZ31" s="214"/>
      <c r="REA31" s="214"/>
      <c r="REB31" s="214"/>
      <c r="REC31" s="214"/>
      <c r="RED31" s="214"/>
      <c r="REE31" s="214"/>
      <c r="REF31" s="214"/>
      <c r="REG31" s="214"/>
      <c r="REH31" s="214"/>
      <c r="REI31" s="214"/>
      <c r="REJ31" s="214"/>
      <c r="REK31" s="214"/>
      <c r="REL31" s="214"/>
      <c r="REM31" s="214"/>
      <c r="REN31" s="214"/>
      <c r="REO31" s="214"/>
      <c r="REP31" s="214"/>
      <c r="REQ31" s="214"/>
      <c r="RER31" s="214"/>
      <c r="RES31" s="214"/>
      <c r="RET31" s="214"/>
      <c r="REU31" s="214"/>
      <c r="REV31" s="214"/>
      <c r="REW31" s="214"/>
      <c r="REX31" s="214"/>
      <c r="REY31" s="214"/>
      <c r="REZ31" s="214"/>
      <c r="RFA31" s="214"/>
      <c r="RFB31" s="214"/>
      <c r="RFC31" s="214"/>
      <c r="RFD31" s="214"/>
      <c r="RFE31" s="214"/>
      <c r="RFF31" s="214"/>
      <c r="RFG31" s="214"/>
      <c r="RFH31" s="214"/>
      <c r="RFI31" s="214"/>
      <c r="RFJ31" s="214"/>
      <c r="RFK31" s="214"/>
      <c r="RFL31" s="214"/>
      <c r="RFM31" s="214"/>
      <c r="RFN31" s="214"/>
      <c r="RFO31" s="214"/>
      <c r="RFP31" s="214"/>
      <c r="RFQ31" s="214"/>
      <c r="RFR31" s="214"/>
      <c r="RFS31" s="214"/>
      <c r="RFT31" s="214"/>
      <c r="RFU31" s="214"/>
      <c r="RFV31" s="214"/>
      <c r="RFW31" s="214"/>
      <c r="RFX31" s="214"/>
      <c r="RFY31" s="214"/>
      <c r="RFZ31" s="214"/>
      <c r="RGA31" s="214"/>
      <c r="RGB31" s="214"/>
      <c r="RGC31" s="214"/>
      <c r="RGD31" s="214"/>
      <c r="RGE31" s="214"/>
      <c r="RGF31" s="214"/>
      <c r="RGG31" s="214"/>
      <c r="RGH31" s="214"/>
      <c r="RGI31" s="214"/>
      <c r="RGJ31" s="214"/>
      <c r="RGK31" s="214"/>
      <c r="RGL31" s="214"/>
      <c r="RGM31" s="214"/>
      <c r="RGN31" s="214"/>
      <c r="RGO31" s="214"/>
      <c r="RGP31" s="214"/>
      <c r="RGQ31" s="214"/>
      <c r="RGR31" s="214"/>
      <c r="RGS31" s="214"/>
      <c r="RGT31" s="214"/>
      <c r="RGU31" s="214"/>
      <c r="RGV31" s="214"/>
      <c r="RGW31" s="214"/>
      <c r="RGX31" s="214"/>
      <c r="RGY31" s="214"/>
      <c r="RGZ31" s="214"/>
      <c r="RHA31" s="214"/>
      <c r="RHB31" s="214"/>
      <c r="RHC31" s="214"/>
      <c r="RHD31" s="214"/>
      <c r="RHE31" s="214"/>
      <c r="RHF31" s="214"/>
      <c r="RHG31" s="214"/>
      <c r="RHH31" s="214"/>
      <c r="RHI31" s="214"/>
      <c r="RHJ31" s="214"/>
      <c r="RHK31" s="214"/>
      <c r="RHL31" s="214"/>
      <c r="RHM31" s="214"/>
      <c r="RHN31" s="214"/>
      <c r="RHO31" s="214"/>
      <c r="RHP31" s="214"/>
      <c r="RHQ31" s="214"/>
      <c r="RHR31" s="214"/>
      <c r="RHS31" s="214"/>
      <c r="RHT31" s="214"/>
      <c r="RHU31" s="214"/>
      <c r="RHV31" s="214"/>
      <c r="RHW31" s="214"/>
      <c r="RHX31" s="214"/>
      <c r="RHY31" s="214"/>
      <c r="RHZ31" s="214"/>
      <c r="RIA31" s="214"/>
      <c r="RIB31" s="214"/>
      <c r="RIC31" s="214"/>
      <c r="RID31" s="214"/>
      <c r="RIE31" s="214"/>
      <c r="RIF31" s="214"/>
      <c r="RIG31" s="214"/>
      <c r="RIH31" s="214"/>
      <c r="RII31" s="214"/>
      <c r="RIJ31" s="214"/>
      <c r="RIK31" s="214"/>
      <c r="RIL31" s="214"/>
      <c r="RIM31" s="214"/>
      <c r="RIN31" s="214"/>
      <c r="RIO31" s="214"/>
      <c r="RIP31" s="214"/>
      <c r="RIQ31" s="214"/>
      <c r="RIR31" s="214"/>
      <c r="RIS31" s="214"/>
      <c r="RIT31" s="214"/>
      <c r="RIU31" s="214"/>
      <c r="RIV31" s="214"/>
      <c r="RIW31" s="214"/>
      <c r="RIX31" s="214"/>
      <c r="RIY31" s="214"/>
      <c r="RIZ31" s="214"/>
      <c r="RJA31" s="214"/>
      <c r="RJB31" s="214"/>
      <c r="RJC31" s="214"/>
      <c r="RJD31" s="214"/>
      <c r="RJE31" s="214"/>
      <c r="RJF31" s="214"/>
      <c r="RJG31" s="214"/>
      <c r="RJH31" s="214"/>
      <c r="RJI31" s="214"/>
      <c r="RJJ31" s="214"/>
      <c r="RJK31" s="214"/>
      <c r="RJL31" s="214"/>
      <c r="RJM31" s="214"/>
      <c r="RJN31" s="214"/>
      <c r="RJO31" s="214"/>
      <c r="RJP31" s="214"/>
      <c r="RJQ31" s="214"/>
      <c r="RJR31" s="214"/>
      <c r="RJS31" s="214"/>
      <c r="RJT31" s="214"/>
      <c r="RJU31" s="214"/>
      <c r="RJV31" s="214"/>
      <c r="RJW31" s="214"/>
      <c r="RJX31" s="214"/>
      <c r="RJY31" s="214"/>
      <c r="RJZ31" s="214"/>
      <c r="RKA31" s="214"/>
      <c r="RKB31" s="214"/>
      <c r="RKC31" s="214"/>
      <c r="RKD31" s="214"/>
      <c r="RKE31" s="214"/>
      <c r="RKF31" s="214"/>
      <c r="RKG31" s="214"/>
      <c r="RKH31" s="214"/>
      <c r="RKI31" s="214"/>
      <c r="RKJ31" s="214"/>
      <c r="RKK31" s="214"/>
      <c r="RKL31" s="214"/>
      <c r="RKM31" s="214"/>
      <c r="RKN31" s="214"/>
      <c r="RKO31" s="214"/>
      <c r="RKP31" s="214"/>
      <c r="RKQ31" s="214"/>
      <c r="RKR31" s="214"/>
      <c r="RKS31" s="214"/>
      <c r="RKT31" s="214"/>
      <c r="RKU31" s="214"/>
      <c r="RKV31" s="214"/>
      <c r="RKW31" s="214"/>
      <c r="RKX31" s="214"/>
      <c r="RKY31" s="214"/>
      <c r="RKZ31" s="214"/>
      <c r="RLA31" s="214"/>
      <c r="RLB31" s="214"/>
      <c r="RLC31" s="214"/>
      <c r="RLD31" s="214"/>
      <c r="RLE31" s="214"/>
      <c r="RLF31" s="214"/>
      <c r="RLG31" s="214"/>
      <c r="RLH31" s="214"/>
      <c r="RLI31" s="214"/>
      <c r="RLJ31" s="214"/>
      <c r="RLK31" s="214"/>
      <c r="RLL31" s="214"/>
      <c r="RLM31" s="214"/>
      <c r="RLN31" s="214"/>
      <c r="RLO31" s="214"/>
      <c r="RLP31" s="214"/>
      <c r="RLQ31" s="214"/>
      <c r="RLR31" s="214"/>
      <c r="RLS31" s="214"/>
      <c r="RLT31" s="214"/>
      <c r="RLU31" s="214"/>
      <c r="RLV31" s="214"/>
      <c r="RLW31" s="214"/>
      <c r="RLX31" s="214"/>
      <c r="RLY31" s="214"/>
      <c r="RLZ31" s="214"/>
      <c r="RMA31" s="214"/>
      <c r="RMB31" s="214"/>
      <c r="RMC31" s="214"/>
      <c r="RMD31" s="214"/>
      <c r="RME31" s="214"/>
      <c r="RMF31" s="214"/>
      <c r="RMG31" s="214"/>
      <c r="RMH31" s="214"/>
      <c r="RMI31" s="214"/>
      <c r="RMJ31" s="214"/>
      <c r="RMK31" s="214"/>
      <c r="RML31" s="214"/>
      <c r="RMM31" s="214"/>
      <c r="RMN31" s="214"/>
      <c r="RMO31" s="214"/>
      <c r="RMP31" s="214"/>
      <c r="RMQ31" s="214"/>
      <c r="RMR31" s="214"/>
      <c r="RMS31" s="214"/>
      <c r="RMT31" s="214"/>
      <c r="RMU31" s="214"/>
      <c r="RMV31" s="214"/>
      <c r="RMW31" s="214"/>
      <c r="RMX31" s="214"/>
      <c r="RMY31" s="214"/>
      <c r="RMZ31" s="214"/>
      <c r="RNA31" s="214"/>
      <c r="RNB31" s="214"/>
      <c r="RNC31" s="214"/>
      <c r="RND31" s="214"/>
      <c r="RNE31" s="214"/>
      <c r="RNF31" s="214"/>
      <c r="RNG31" s="214"/>
      <c r="RNH31" s="214"/>
      <c r="RNI31" s="214"/>
      <c r="RNJ31" s="214"/>
      <c r="RNK31" s="214"/>
      <c r="RNL31" s="214"/>
      <c r="RNM31" s="214"/>
      <c r="RNN31" s="214"/>
      <c r="RNO31" s="214"/>
      <c r="RNP31" s="214"/>
      <c r="RNQ31" s="214"/>
      <c r="RNR31" s="214"/>
      <c r="RNS31" s="214"/>
      <c r="RNT31" s="214"/>
      <c r="RNU31" s="214"/>
      <c r="RNV31" s="214"/>
      <c r="RNW31" s="214"/>
      <c r="RNX31" s="214"/>
      <c r="RNY31" s="214"/>
      <c r="RNZ31" s="214"/>
      <c r="ROA31" s="214"/>
      <c r="ROB31" s="214"/>
      <c r="ROC31" s="214"/>
      <c r="ROD31" s="214"/>
      <c r="ROE31" s="214"/>
      <c r="ROF31" s="214"/>
      <c r="ROG31" s="214"/>
      <c r="ROH31" s="214"/>
      <c r="ROI31" s="214"/>
      <c r="ROJ31" s="214"/>
      <c r="ROK31" s="214"/>
      <c r="ROL31" s="214"/>
      <c r="ROM31" s="214"/>
      <c r="RON31" s="214"/>
      <c r="ROO31" s="214"/>
      <c r="ROP31" s="214"/>
      <c r="ROQ31" s="214"/>
      <c r="ROR31" s="214"/>
      <c r="ROS31" s="214"/>
      <c r="ROT31" s="214"/>
      <c r="ROU31" s="214"/>
      <c r="ROV31" s="214"/>
      <c r="ROW31" s="214"/>
      <c r="ROX31" s="214"/>
      <c r="ROY31" s="214"/>
      <c r="ROZ31" s="214"/>
      <c r="RPA31" s="214"/>
      <c r="RPB31" s="214"/>
      <c r="RPC31" s="214"/>
      <c r="RPD31" s="214"/>
      <c r="RPE31" s="214"/>
      <c r="RPF31" s="214"/>
      <c r="RPG31" s="214"/>
      <c r="RPH31" s="214"/>
      <c r="RPI31" s="214"/>
      <c r="RPJ31" s="214"/>
      <c r="RPK31" s="214"/>
      <c r="RPL31" s="214"/>
      <c r="RPM31" s="214"/>
      <c r="RPN31" s="214"/>
      <c r="RPO31" s="214"/>
      <c r="RPP31" s="214"/>
      <c r="RPQ31" s="214"/>
      <c r="RPR31" s="214"/>
      <c r="RPS31" s="214"/>
      <c r="RPT31" s="214"/>
      <c r="RPU31" s="214"/>
      <c r="RPV31" s="214"/>
      <c r="RPW31" s="214"/>
      <c r="RPX31" s="214"/>
      <c r="RPY31" s="214"/>
      <c r="RPZ31" s="214"/>
      <c r="RQA31" s="214"/>
      <c r="RQB31" s="214"/>
      <c r="RQC31" s="214"/>
      <c r="RQD31" s="214"/>
      <c r="RQE31" s="214"/>
      <c r="RQF31" s="214"/>
      <c r="RQG31" s="214"/>
      <c r="RQH31" s="214"/>
      <c r="RQI31" s="214"/>
      <c r="RQJ31" s="214"/>
      <c r="RQK31" s="214"/>
      <c r="RQL31" s="214"/>
      <c r="RQM31" s="214"/>
      <c r="RQN31" s="214"/>
      <c r="RQO31" s="214"/>
      <c r="RQP31" s="214"/>
      <c r="RQQ31" s="214"/>
      <c r="RQR31" s="214"/>
      <c r="RQS31" s="214"/>
      <c r="RQT31" s="214"/>
      <c r="RQU31" s="214"/>
      <c r="RQV31" s="214"/>
      <c r="RQW31" s="214"/>
      <c r="RQX31" s="214"/>
      <c r="RQY31" s="214"/>
      <c r="RQZ31" s="214"/>
      <c r="RRA31" s="214"/>
      <c r="RRB31" s="214"/>
      <c r="RRC31" s="214"/>
      <c r="RRD31" s="214"/>
      <c r="RRE31" s="214"/>
      <c r="RRF31" s="214"/>
      <c r="RRG31" s="214"/>
      <c r="RRH31" s="214"/>
      <c r="RRI31" s="214"/>
      <c r="RRJ31" s="214"/>
      <c r="RRK31" s="214"/>
      <c r="RRL31" s="214"/>
      <c r="RRM31" s="214"/>
      <c r="RRN31" s="214"/>
      <c r="RRO31" s="214"/>
      <c r="RRP31" s="214"/>
      <c r="RRQ31" s="214"/>
      <c r="RRR31" s="214"/>
      <c r="RRS31" s="214"/>
      <c r="RRT31" s="214"/>
      <c r="RRU31" s="214"/>
      <c r="RRV31" s="214"/>
      <c r="RRW31" s="214"/>
      <c r="RRX31" s="214"/>
      <c r="RRY31" s="214"/>
      <c r="RRZ31" s="214"/>
      <c r="RSA31" s="214"/>
      <c r="RSB31" s="214"/>
      <c r="RSC31" s="214"/>
      <c r="RSD31" s="214"/>
      <c r="RSE31" s="214"/>
      <c r="RSF31" s="214"/>
      <c r="RSG31" s="214"/>
      <c r="RSH31" s="214"/>
      <c r="RSI31" s="214"/>
      <c r="RSJ31" s="214"/>
      <c r="RSK31" s="214"/>
      <c r="RSL31" s="214"/>
      <c r="RSM31" s="214"/>
      <c r="RSN31" s="214"/>
      <c r="RSO31" s="214"/>
      <c r="RSP31" s="214"/>
      <c r="RSQ31" s="214"/>
      <c r="RSR31" s="214"/>
      <c r="RSS31" s="214"/>
      <c r="RST31" s="214"/>
      <c r="RSU31" s="214"/>
      <c r="RSV31" s="214"/>
      <c r="RSW31" s="214"/>
      <c r="RSX31" s="214"/>
      <c r="RSY31" s="214"/>
      <c r="RSZ31" s="214"/>
      <c r="RTA31" s="214"/>
      <c r="RTB31" s="214"/>
      <c r="RTC31" s="214"/>
      <c r="RTD31" s="214"/>
      <c r="RTE31" s="214"/>
      <c r="RTF31" s="214"/>
      <c r="RTG31" s="214"/>
      <c r="RTH31" s="214"/>
      <c r="RTI31" s="214"/>
      <c r="RTJ31" s="214"/>
      <c r="RTK31" s="214"/>
      <c r="RTL31" s="214"/>
      <c r="RTM31" s="214"/>
      <c r="RTN31" s="214"/>
      <c r="RTO31" s="214"/>
      <c r="RTP31" s="214"/>
      <c r="RTQ31" s="214"/>
      <c r="RTR31" s="214"/>
      <c r="RTS31" s="214"/>
      <c r="RTT31" s="214"/>
      <c r="RTU31" s="214"/>
      <c r="RTV31" s="214"/>
      <c r="RTW31" s="214"/>
      <c r="RTX31" s="214"/>
      <c r="RTY31" s="214"/>
      <c r="RTZ31" s="214"/>
      <c r="RUA31" s="214"/>
      <c r="RUB31" s="214"/>
      <c r="RUC31" s="214"/>
      <c r="RUD31" s="214"/>
      <c r="RUE31" s="214"/>
      <c r="RUF31" s="214"/>
      <c r="RUG31" s="214"/>
      <c r="RUH31" s="214"/>
      <c r="RUI31" s="214"/>
      <c r="RUJ31" s="214"/>
      <c r="RUK31" s="214"/>
      <c r="RUL31" s="214"/>
      <c r="RUM31" s="214"/>
      <c r="RUN31" s="214"/>
      <c r="RUO31" s="214"/>
      <c r="RUP31" s="214"/>
      <c r="RUQ31" s="214"/>
      <c r="RUR31" s="214"/>
      <c r="RUS31" s="214"/>
      <c r="RUT31" s="214"/>
      <c r="RUU31" s="214"/>
      <c r="RUV31" s="214"/>
      <c r="RUW31" s="214"/>
      <c r="RUX31" s="214"/>
      <c r="RUY31" s="214"/>
      <c r="RUZ31" s="214"/>
      <c r="RVA31" s="214"/>
      <c r="RVB31" s="214"/>
      <c r="RVC31" s="214"/>
      <c r="RVD31" s="214"/>
      <c r="RVE31" s="214"/>
      <c r="RVF31" s="214"/>
      <c r="RVG31" s="214"/>
      <c r="RVH31" s="214"/>
      <c r="RVI31" s="214"/>
      <c r="RVJ31" s="214"/>
      <c r="RVK31" s="214"/>
      <c r="RVL31" s="214"/>
      <c r="RVM31" s="214"/>
      <c r="RVN31" s="214"/>
      <c r="RVO31" s="214"/>
      <c r="RVP31" s="214"/>
      <c r="RVQ31" s="214"/>
      <c r="RVR31" s="214"/>
      <c r="RVS31" s="214"/>
      <c r="RVT31" s="214"/>
      <c r="RVU31" s="214"/>
      <c r="RVV31" s="214"/>
      <c r="RVW31" s="214"/>
      <c r="RVX31" s="214"/>
      <c r="RVY31" s="214"/>
      <c r="RVZ31" s="214"/>
      <c r="RWA31" s="214"/>
      <c r="RWB31" s="214"/>
      <c r="RWC31" s="214"/>
      <c r="RWD31" s="214"/>
      <c r="RWE31" s="214"/>
      <c r="RWF31" s="214"/>
      <c r="RWG31" s="214"/>
      <c r="RWH31" s="214"/>
      <c r="RWI31" s="214"/>
      <c r="RWJ31" s="214"/>
      <c r="RWK31" s="214"/>
      <c r="RWL31" s="214"/>
      <c r="RWM31" s="214"/>
      <c r="RWN31" s="214"/>
      <c r="RWO31" s="214"/>
      <c r="RWP31" s="214"/>
      <c r="RWQ31" s="214"/>
      <c r="RWR31" s="214"/>
      <c r="RWS31" s="214"/>
      <c r="RWT31" s="214"/>
      <c r="RWU31" s="214"/>
      <c r="RWV31" s="214"/>
      <c r="RWW31" s="214"/>
      <c r="RWX31" s="214"/>
      <c r="RWY31" s="214"/>
      <c r="RWZ31" s="214"/>
      <c r="RXA31" s="214"/>
      <c r="RXB31" s="214"/>
      <c r="RXC31" s="214"/>
      <c r="RXD31" s="214"/>
      <c r="RXE31" s="214"/>
      <c r="RXF31" s="214"/>
      <c r="RXG31" s="214"/>
      <c r="RXH31" s="214"/>
      <c r="RXI31" s="214"/>
      <c r="RXJ31" s="214"/>
      <c r="RXK31" s="214"/>
      <c r="RXL31" s="214"/>
      <c r="RXM31" s="214"/>
      <c r="RXN31" s="214"/>
      <c r="RXO31" s="214"/>
      <c r="RXP31" s="214"/>
      <c r="RXQ31" s="214"/>
      <c r="RXR31" s="214"/>
      <c r="RXS31" s="214"/>
      <c r="RXT31" s="214"/>
      <c r="RXU31" s="214"/>
      <c r="RXV31" s="214"/>
      <c r="RXW31" s="214"/>
      <c r="RXX31" s="214"/>
      <c r="RXY31" s="214"/>
      <c r="RXZ31" s="214"/>
      <c r="RYA31" s="214"/>
      <c r="RYB31" s="214"/>
      <c r="RYC31" s="214"/>
      <c r="RYD31" s="214"/>
      <c r="RYE31" s="214"/>
      <c r="RYF31" s="214"/>
      <c r="RYG31" s="214"/>
      <c r="RYH31" s="214"/>
      <c r="RYI31" s="214"/>
      <c r="RYJ31" s="214"/>
      <c r="RYK31" s="214"/>
      <c r="RYL31" s="214"/>
      <c r="RYM31" s="214"/>
      <c r="RYN31" s="214"/>
      <c r="RYO31" s="214"/>
      <c r="RYP31" s="214"/>
      <c r="RYQ31" s="214"/>
      <c r="RYR31" s="214"/>
      <c r="RYS31" s="214"/>
      <c r="RYT31" s="214"/>
      <c r="RYU31" s="214"/>
      <c r="RYV31" s="214"/>
      <c r="RYW31" s="214"/>
      <c r="RYX31" s="214"/>
      <c r="RYY31" s="214"/>
      <c r="RYZ31" s="214"/>
      <c r="RZA31" s="214"/>
      <c r="RZB31" s="214"/>
      <c r="RZC31" s="214"/>
      <c r="RZD31" s="214"/>
      <c r="RZE31" s="214"/>
      <c r="RZF31" s="214"/>
      <c r="RZG31" s="214"/>
      <c r="RZH31" s="214"/>
      <c r="RZI31" s="214"/>
      <c r="RZJ31" s="214"/>
      <c r="RZK31" s="214"/>
      <c r="RZL31" s="214"/>
      <c r="RZM31" s="214"/>
      <c r="RZN31" s="214"/>
      <c r="RZO31" s="214"/>
      <c r="RZP31" s="214"/>
      <c r="RZQ31" s="214"/>
      <c r="RZR31" s="214"/>
      <c r="RZS31" s="214"/>
      <c r="RZT31" s="214"/>
      <c r="RZU31" s="214"/>
      <c r="RZV31" s="214"/>
      <c r="RZW31" s="214"/>
      <c r="RZX31" s="214"/>
      <c r="RZY31" s="214"/>
      <c r="RZZ31" s="214"/>
      <c r="SAA31" s="214"/>
      <c r="SAB31" s="214"/>
      <c r="SAC31" s="214"/>
      <c r="SAD31" s="214"/>
      <c r="SAE31" s="214"/>
      <c r="SAF31" s="214"/>
      <c r="SAG31" s="214"/>
      <c r="SAH31" s="214"/>
      <c r="SAI31" s="214"/>
      <c r="SAJ31" s="214"/>
      <c r="SAK31" s="214"/>
      <c r="SAL31" s="214"/>
      <c r="SAM31" s="214"/>
      <c r="SAN31" s="214"/>
      <c r="SAO31" s="214"/>
      <c r="SAP31" s="214"/>
      <c r="SAQ31" s="214"/>
      <c r="SAR31" s="214"/>
      <c r="SAS31" s="214"/>
      <c r="SAT31" s="214"/>
      <c r="SAU31" s="214"/>
      <c r="SAV31" s="214"/>
      <c r="SAW31" s="214"/>
      <c r="SAX31" s="214"/>
      <c r="SAY31" s="214"/>
      <c r="SAZ31" s="214"/>
      <c r="SBA31" s="214"/>
      <c r="SBB31" s="214"/>
      <c r="SBC31" s="214"/>
      <c r="SBD31" s="214"/>
      <c r="SBE31" s="214"/>
      <c r="SBF31" s="214"/>
      <c r="SBG31" s="214"/>
      <c r="SBH31" s="214"/>
      <c r="SBI31" s="214"/>
      <c r="SBJ31" s="214"/>
      <c r="SBK31" s="214"/>
      <c r="SBL31" s="214"/>
      <c r="SBM31" s="214"/>
      <c r="SBN31" s="214"/>
      <c r="SBO31" s="214"/>
      <c r="SBP31" s="214"/>
      <c r="SBQ31" s="214"/>
      <c r="SBR31" s="214"/>
      <c r="SBS31" s="214"/>
      <c r="SBT31" s="214"/>
      <c r="SBU31" s="214"/>
      <c r="SBV31" s="214"/>
      <c r="SBW31" s="214"/>
      <c r="SBX31" s="214"/>
      <c r="SBY31" s="214"/>
      <c r="SBZ31" s="214"/>
      <c r="SCA31" s="214"/>
      <c r="SCB31" s="214"/>
      <c r="SCC31" s="214"/>
      <c r="SCD31" s="214"/>
      <c r="SCE31" s="214"/>
      <c r="SCF31" s="214"/>
      <c r="SCG31" s="214"/>
      <c r="SCH31" s="214"/>
      <c r="SCI31" s="214"/>
      <c r="SCJ31" s="214"/>
      <c r="SCK31" s="214"/>
      <c r="SCL31" s="214"/>
      <c r="SCM31" s="214"/>
      <c r="SCN31" s="214"/>
      <c r="SCO31" s="214"/>
      <c r="SCP31" s="214"/>
      <c r="SCQ31" s="214"/>
      <c r="SCR31" s="214"/>
      <c r="SCS31" s="214"/>
      <c r="SCT31" s="214"/>
      <c r="SCU31" s="214"/>
      <c r="SCV31" s="214"/>
      <c r="SCW31" s="214"/>
      <c r="SCX31" s="214"/>
      <c r="SCY31" s="214"/>
      <c r="SCZ31" s="214"/>
      <c r="SDA31" s="214"/>
      <c r="SDB31" s="214"/>
      <c r="SDC31" s="214"/>
      <c r="SDD31" s="214"/>
      <c r="SDE31" s="214"/>
      <c r="SDF31" s="214"/>
      <c r="SDG31" s="214"/>
      <c r="SDH31" s="214"/>
      <c r="SDI31" s="214"/>
      <c r="SDJ31" s="214"/>
      <c r="SDK31" s="214"/>
      <c r="SDL31" s="214"/>
      <c r="SDM31" s="214"/>
      <c r="SDN31" s="214"/>
      <c r="SDO31" s="214"/>
      <c r="SDP31" s="214"/>
      <c r="SDQ31" s="214"/>
      <c r="SDR31" s="214"/>
      <c r="SDS31" s="214"/>
      <c r="SDT31" s="214"/>
      <c r="SDU31" s="214"/>
      <c r="SDV31" s="214"/>
      <c r="SDW31" s="214"/>
      <c r="SDX31" s="214"/>
      <c r="SDY31" s="214"/>
      <c r="SDZ31" s="214"/>
      <c r="SEA31" s="214"/>
      <c r="SEB31" s="214"/>
      <c r="SEC31" s="214"/>
      <c r="SED31" s="214"/>
      <c r="SEE31" s="214"/>
      <c r="SEF31" s="214"/>
      <c r="SEG31" s="214"/>
      <c r="SEH31" s="214"/>
      <c r="SEI31" s="214"/>
      <c r="SEJ31" s="214"/>
      <c r="SEK31" s="214"/>
      <c r="SEL31" s="214"/>
      <c r="SEM31" s="214"/>
      <c r="SEN31" s="214"/>
      <c r="SEO31" s="214"/>
      <c r="SEP31" s="214"/>
      <c r="SEQ31" s="214"/>
      <c r="SER31" s="214"/>
      <c r="SES31" s="214"/>
      <c r="SET31" s="214"/>
      <c r="SEU31" s="214"/>
      <c r="SEV31" s="214"/>
      <c r="SEW31" s="214"/>
      <c r="SEX31" s="214"/>
      <c r="SEY31" s="214"/>
      <c r="SEZ31" s="214"/>
      <c r="SFA31" s="214"/>
      <c r="SFB31" s="214"/>
      <c r="SFC31" s="214"/>
      <c r="SFD31" s="214"/>
      <c r="SFE31" s="214"/>
      <c r="SFF31" s="214"/>
      <c r="SFG31" s="214"/>
      <c r="SFH31" s="214"/>
      <c r="SFI31" s="214"/>
      <c r="SFJ31" s="214"/>
      <c r="SFK31" s="214"/>
      <c r="SFL31" s="214"/>
      <c r="SFM31" s="214"/>
      <c r="SFN31" s="214"/>
      <c r="SFO31" s="214"/>
      <c r="SFP31" s="214"/>
      <c r="SFQ31" s="214"/>
      <c r="SFR31" s="214"/>
      <c r="SFS31" s="214"/>
      <c r="SFT31" s="214"/>
      <c r="SFU31" s="214"/>
      <c r="SFV31" s="214"/>
      <c r="SFW31" s="214"/>
      <c r="SFX31" s="214"/>
      <c r="SFY31" s="214"/>
      <c r="SFZ31" s="214"/>
      <c r="SGA31" s="214"/>
      <c r="SGB31" s="214"/>
      <c r="SGC31" s="214"/>
      <c r="SGD31" s="214"/>
      <c r="SGE31" s="214"/>
      <c r="SGF31" s="214"/>
      <c r="SGG31" s="214"/>
      <c r="SGH31" s="214"/>
      <c r="SGI31" s="214"/>
      <c r="SGJ31" s="214"/>
      <c r="SGK31" s="214"/>
      <c r="SGL31" s="214"/>
      <c r="SGM31" s="214"/>
      <c r="SGN31" s="214"/>
      <c r="SGO31" s="214"/>
      <c r="SGP31" s="214"/>
      <c r="SGQ31" s="214"/>
      <c r="SGR31" s="214"/>
      <c r="SGS31" s="214"/>
      <c r="SGT31" s="214"/>
      <c r="SGU31" s="214"/>
      <c r="SGV31" s="214"/>
      <c r="SGW31" s="214"/>
      <c r="SGX31" s="214"/>
      <c r="SGY31" s="214"/>
      <c r="SGZ31" s="214"/>
      <c r="SHA31" s="214"/>
      <c r="SHB31" s="214"/>
      <c r="SHC31" s="214"/>
      <c r="SHD31" s="214"/>
      <c r="SHE31" s="214"/>
      <c r="SHF31" s="214"/>
      <c r="SHG31" s="214"/>
      <c r="SHH31" s="214"/>
      <c r="SHI31" s="214"/>
      <c r="SHJ31" s="214"/>
      <c r="SHK31" s="214"/>
      <c r="SHL31" s="214"/>
      <c r="SHM31" s="214"/>
      <c r="SHN31" s="214"/>
      <c r="SHO31" s="214"/>
      <c r="SHP31" s="214"/>
      <c r="SHQ31" s="214"/>
      <c r="SHR31" s="214"/>
      <c r="SHS31" s="214"/>
      <c r="SHT31" s="214"/>
      <c r="SHU31" s="214"/>
      <c r="SHV31" s="214"/>
      <c r="SHW31" s="214"/>
      <c r="SHX31" s="214"/>
      <c r="SHY31" s="214"/>
      <c r="SHZ31" s="214"/>
      <c r="SIA31" s="214"/>
      <c r="SIB31" s="214"/>
      <c r="SIC31" s="214"/>
      <c r="SID31" s="214"/>
      <c r="SIE31" s="214"/>
      <c r="SIF31" s="214"/>
      <c r="SIG31" s="214"/>
      <c r="SIH31" s="214"/>
      <c r="SII31" s="214"/>
      <c r="SIJ31" s="214"/>
      <c r="SIK31" s="214"/>
      <c r="SIL31" s="214"/>
      <c r="SIM31" s="214"/>
      <c r="SIN31" s="214"/>
      <c r="SIO31" s="214"/>
      <c r="SIP31" s="214"/>
      <c r="SIQ31" s="214"/>
      <c r="SIR31" s="214"/>
      <c r="SIS31" s="214"/>
      <c r="SIT31" s="214"/>
      <c r="SIU31" s="214"/>
      <c r="SIV31" s="214"/>
      <c r="SIW31" s="214"/>
      <c r="SIX31" s="214"/>
      <c r="SIY31" s="214"/>
      <c r="SIZ31" s="214"/>
      <c r="SJA31" s="214"/>
      <c r="SJB31" s="214"/>
      <c r="SJC31" s="214"/>
      <c r="SJD31" s="214"/>
      <c r="SJE31" s="214"/>
      <c r="SJF31" s="214"/>
      <c r="SJG31" s="214"/>
      <c r="SJH31" s="214"/>
      <c r="SJI31" s="214"/>
      <c r="SJJ31" s="214"/>
      <c r="SJK31" s="214"/>
      <c r="SJL31" s="214"/>
      <c r="SJM31" s="214"/>
      <c r="SJN31" s="214"/>
      <c r="SJO31" s="214"/>
      <c r="SJP31" s="214"/>
      <c r="SJQ31" s="214"/>
      <c r="SJR31" s="214"/>
      <c r="SJS31" s="214"/>
      <c r="SJT31" s="214"/>
      <c r="SJU31" s="214"/>
      <c r="SJV31" s="214"/>
      <c r="SJW31" s="214"/>
      <c r="SJX31" s="214"/>
      <c r="SJY31" s="214"/>
      <c r="SJZ31" s="214"/>
      <c r="SKA31" s="214"/>
      <c r="SKB31" s="214"/>
      <c r="SKC31" s="214"/>
      <c r="SKD31" s="214"/>
      <c r="SKE31" s="214"/>
      <c r="SKF31" s="214"/>
      <c r="SKG31" s="214"/>
      <c r="SKH31" s="214"/>
      <c r="SKI31" s="214"/>
      <c r="SKJ31" s="214"/>
      <c r="SKK31" s="214"/>
      <c r="SKL31" s="214"/>
      <c r="SKM31" s="214"/>
      <c r="SKN31" s="214"/>
      <c r="SKO31" s="214"/>
      <c r="SKP31" s="214"/>
      <c r="SKQ31" s="214"/>
      <c r="SKR31" s="214"/>
      <c r="SKS31" s="214"/>
      <c r="SKT31" s="214"/>
      <c r="SKU31" s="214"/>
      <c r="SKV31" s="214"/>
      <c r="SKW31" s="214"/>
      <c r="SKX31" s="214"/>
      <c r="SKY31" s="214"/>
      <c r="SKZ31" s="214"/>
      <c r="SLA31" s="214"/>
      <c r="SLB31" s="214"/>
      <c r="SLC31" s="214"/>
      <c r="SLD31" s="214"/>
      <c r="SLE31" s="214"/>
      <c r="SLF31" s="214"/>
      <c r="SLG31" s="214"/>
      <c r="SLH31" s="214"/>
      <c r="SLI31" s="214"/>
      <c r="SLJ31" s="214"/>
      <c r="SLK31" s="214"/>
      <c r="SLL31" s="214"/>
      <c r="SLM31" s="214"/>
      <c r="SLN31" s="214"/>
      <c r="SLO31" s="214"/>
      <c r="SLP31" s="214"/>
      <c r="SLQ31" s="214"/>
      <c r="SLR31" s="214"/>
      <c r="SLS31" s="214"/>
      <c r="SLT31" s="214"/>
      <c r="SLU31" s="214"/>
      <c r="SLV31" s="214"/>
      <c r="SLW31" s="214"/>
      <c r="SLX31" s="214"/>
      <c r="SLY31" s="214"/>
      <c r="SLZ31" s="214"/>
      <c r="SMA31" s="214"/>
      <c r="SMB31" s="214"/>
      <c r="SMC31" s="214"/>
      <c r="SMD31" s="214"/>
      <c r="SME31" s="214"/>
      <c r="SMF31" s="214"/>
      <c r="SMG31" s="214"/>
      <c r="SMH31" s="214"/>
      <c r="SMI31" s="214"/>
      <c r="SMJ31" s="214"/>
      <c r="SMK31" s="214"/>
      <c r="SML31" s="214"/>
      <c r="SMM31" s="214"/>
      <c r="SMN31" s="214"/>
      <c r="SMO31" s="214"/>
      <c r="SMP31" s="214"/>
      <c r="SMQ31" s="214"/>
      <c r="SMR31" s="214"/>
      <c r="SMS31" s="214"/>
      <c r="SMT31" s="214"/>
      <c r="SMU31" s="214"/>
      <c r="SMV31" s="214"/>
      <c r="SMW31" s="214"/>
      <c r="SMX31" s="214"/>
      <c r="SMY31" s="214"/>
      <c r="SMZ31" s="214"/>
      <c r="SNA31" s="214"/>
      <c r="SNB31" s="214"/>
      <c r="SNC31" s="214"/>
      <c r="SND31" s="214"/>
      <c r="SNE31" s="214"/>
      <c r="SNF31" s="214"/>
      <c r="SNG31" s="214"/>
      <c r="SNH31" s="214"/>
      <c r="SNI31" s="214"/>
      <c r="SNJ31" s="214"/>
      <c r="SNK31" s="214"/>
      <c r="SNL31" s="214"/>
      <c r="SNM31" s="214"/>
      <c r="SNN31" s="214"/>
      <c r="SNO31" s="214"/>
      <c r="SNP31" s="214"/>
      <c r="SNQ31" s="214"/>
      <c r="SNR31" s="214"/>
      <c r="SNS31" s="214"/>
      <c r="SNT31" s="214"/>
      <c r="SNU31" s="214"/>
      <c r="SNV31" s="214"/>
      <c r="SNW31" s="214"/>
      <c r="SNX31" s="214"/>
      <c r="SNY31" s="214"/>
      <c r="SNZ31" s="214"/>
      <c r="SOA31" s="214"/>
      <c r="SOB31" s="214"/>
      <c r="SOC31" s="214"/>
      <c r="SOD31" s="214"/>
      <c r="SOE31" s="214"/>
      <c r="SOF31" s="214"/>
      <c r="SOG31" s="214"/>
      <c r="SOH31" s="214"/>
      <c r="SOI31" s="214"/>
      <c r="SOJ31" s="214"/>
      <c r="SOK31" s="214"/>
      <c r="SOL31" s="214"/>
      <c r="SOM31" s="214"/>
      <c r="SON31" s="214"/>
      <c r="SOO31" s="214"/>
      <c r="SOP31" s="214"/>
      <c r="SOQ31" s="214"/>
      <c r="SOR31" s="214"/>
      <c r="SOS31" s="214"/>
      <c r="SOT31" s="214"/>
      <c r="SOU31" s="214"/>
      <c r="SOV31" s="214"/>
      <c r="SOW31" s="214"/>
      <c r="SOX31" s="214"/>
      <c r="SOY31" s="214"/>
      <c r="SOZ31" s="214"/>
      <c r="SPA31" s="214"/>
      <c r="SPB31" s="214"/>
      <c r="SPC31" s="214"/>
      <c r="SPD31" s="214"/>
      <c r="SPE31" s="214"/>
      <c r="SPF31" s="214"/>
      <c r="SPG31" s="214"/>
      <c r="SPH31" s="214"/>
      <c r="SPI31" s="214"/>
      <c r="SPJ31" s="214"/>
      <c r="SPK31" s="214"/>
      <c r="SPL31" s="214"/>
      <c r="SPM31" s="214"/>
      <c r="SPN31" s="214"/>
      <c r="SPO31" s="214"/>
      <c r="SPP31" s="214"/>
      <c r="SPQ31" s="214"/>
      <c r="SPR31" s="214"/>
      <c r="SPS31" s="214"/>
      <c r="SPT31" s="214"/>
      <c r="SPU31" s="214"/>
      <c r="SPV31" s="214"/>
      <c r="SPW31" s="214"/>
      <c r="SPX31" s="214"/>
      <c r="SPY31" s="214"/>
      <c r="SPZ31" s="214"/>
      <c r="SQA31" s="214"/>
      <c r="SQB31" s="214"/>
      <c r="SQC31" s="214"/>
      <c r="SQD31" s="214"/>
      <c r="SQE31" s="214"/>
      <c r="SQF31" s="214"/>
      <c r="SQG31" s="214"/>
      <c r="SQH31" s="214"/>
      <c r="SQI31" s="214"/>
      <c r="SQJ31" s="214"/>
      <c r="SQK31" s="214"/>
      <c r="SQL31" s="214"/>
      <c r="SQM31" s="214"/>
      <c r="SQN31" s="214"/>
      <c r="SQO31" s="214"/>
      <c r="SQP31" s="214"/>
      <c r="SQQ31" s="214"/>
      <c r="SQR31" s="214"/>
      <c r="SQS31" s="214"/>
      <c r="SQT31" s="214"/>
      <c r="SQU31" s="214"/>
      <c r="SQV31" s="214"/>
      <c r="SQW31" s="214"/>
      <c r="SQX31" s="214"/>
      <c r="SQY31" s="214"/>
      <c r="SQZ31" s="214"/>
      <c r="SRA31" s="214"/>
      <c r="SRB31" s="214"/>
      <c r="SRC31" s="214"/>
      <c r="SRD31" s="214"/>
      <c r="SRE31" s="214"/>
      <c r="SRF31" s="214"/>
      <c r="SRG31" s="214"/>
      <c r="SRH31" s="214"/>
      <c r="SRI31" s="214"/>
      <c r="SRJ31" s="214"/>
      <c r="SRK31" s="214"/>
      <c r="SRL31" s="214"/>
      <c r="SRM31" s="214"/>
      <c r="SRN31" s="214"/>
      <c r="SRO31" s="214"/>
      <c r="SRP31" s="214"/>
      <c r="SRQ31" s="214"/>
      <c r="SRR31" s="214"/>
      <c r="SRS31" s="214"/>
      <c r="SRT31" s="214"/>
      <c r="SRU31" s="214"/>
      <c r="SRV31" s="214"/>
      <c r="SRW31" s="214"/>
      <c r="SRX31" s="214"/>
      <c r="SRY31" s="214"/>
      <c r="SRZ31" s="214"/>
      <c r="SSA31" s="214"/>
      <c r="SSB31" s="214"/>
      <c r="SSC31" s="214"/>
      <c r="SSD31" s="214"/>
      <c r="SSE31" s="214"/>
      <c r="SSF31" s="214"/>
      <c r="SSG31" s="214"/>
      <c r="SSH31" s="214"/>
      <c r="SSI31" s="214"/>
      <c r="SSJ31" s="214"/>
      <c r="SSK31" s="214"/>
      <c r="SSL31" s="214"/>
      <c r="SSM31" s="214"/>
      <c r="SSN31" s="214"/>
      <c r="SSO31" s="214"/>
      <c r="SSP31" s="214"/>
      <c r="SSQ31" s="214"/>
      <c r="SSR31" s="214"/>
      <c r="SSS31" s="214"/>
      <c r="SST31" s="214"/>
      <c r="SSU31" s="214"/>
      <c r="SSV31" s="214"/>
      <c r="SSW31" s="214"/>
      <c r="SSX31" s="214"/>
      <c r="SSY31" s="214"/>
      <c r="SSZ31" s="214"/>
      <c r="STA31" s="214"/>
      <c r="STB31" s="214"/>
      <c r="STC31" s="214"/>
      <c r="STD31" s="214"/>
      <c r="STE31" s="214"/>
      <c r="STF31" s="214"/>
      <c r="STG31" s="214"/>
      <c r="STH31" s="214"/>
      <c r="STI31" s="214"/>
      <c r="STJ31" s="214"/>
      <c r="STK31" s="214"/>
      <c r="STL31" s="214"/>
      <c r="STM31" s="214"/>
      <c r="STN31" s="214"/>
      <c r="STO31" s="214"/>
      <c r="STP31" s="214"/>
      <c r="STQ31" s="214"/>
      <c r="STR31" s="214"/>
      <c r="STS31" s="214"/>
      <c r="STT31" s="214"/>
      <c r="STU31" s="214"/>
      <c r="STV31" s="214"/>
      <c r="STW31" s="214"/>
      <c r="STX31" s="214"/>
      <c r="STY31" s="214"/>
      <c r="STZ31" s="214"/>
      <c r="SUA31" s="214"/>
      <c r="SUB31" s="214"/>
      <c r="SUC31" s="214"/>
      <c r="SUD31" s="214"/>
      <c r="SUE31" s="214"/>
      <c r="SUF31" s="214"/>
      <c r="SUG31" s="214"/>
      <c r="SUH31" s="214"/>
      <c r="SUI31" s="214"/>
      <c r="SUJ31" s="214"/>
      <c r="SUK31" s="214"/>
      <c r="SUL31" s="214"/>
      <c r="SUM31" s="214"/>
      <c r="SUN31" s="214"/>
      <c r="SUO31" s="214"/>
      <c r="SUP31" s="214"/>
      <c r="SUQ31" s="214"/>
      <c r="SUR31" s="214"/>
      <c r="SUS31" s="214"/>
      <c r="SUT31" s="214"/>
      <c r="SUU31" s="214"/>
      <c r="SUV31" s="214"/>
      <c r="SUW31" s="214"/>
      <c r="SUX31" s="214"/>
      <c r="SUY31" s="214"/>
      <c r="SUZ31" s="214"/>
      <c r="SVA31" s="214"/>
      <c r="SVB31" s="214"/>
      <c r="SVC31" s="214"/>
      <c r="SVD31" s="214"/>
      <c r="SVE31" s="214"/>
      <c r="SVF31" s="214"/>
      <c r="SVG31" s="214"/>
      <c r="SVH31" s="214"/>
      <c r="SVI31" s="214"/>
      <c r="SVJ31" s="214"/>
      <c r="SVK31" s="214"/>
      <c r="SVL31" s="214"/>
      <c r="SVM31" s="214"/>
      <c r="SVN31" s="214"/>
      <c r="SVO31" s="214"/>
      <c r="SVP31" s="214"/>
      <c r="SVQ31" s="214"/>
      <c r="SVR31" s="214"/>
      <c r="SVS31" s="214"/>
      <c r="SVT31" s="214"/>
      <c r="SVU31" s="214"/>
      <c r="SVV31" s="214"/>
      <c r="SVW31" s="214"/>
      <c r="SVX31" s="214"/>
      <c r="SVY31" s="214"/>
      <c r="SVZ31" s="214"/>
      <c r="SWA31" s="214"/>
      <c r="SWB31" s="214"/>
      <c r="SWC31" s="214"/>
      <c r="SWD31" s="214"/>
      <c r="SWE31" s="214"/>
      <c r="SWF31" s="214"/>
      <c r="SWG31" s="214"/>
      <c r="SWH31" s="214"/>
      <c r="SWI31" s="214"/>
      <c r="SWJ31" s="214"/>
      <c r="SWK31" s="214"/>
      <c r="SWL31" s="214"/>
      <c r="SWM31" s="214"/>
      <c r="SWN31" s="214"/>
      <c r="SWO31" s="214"/>
      <c r="SWP31" s="214"/>
      <c r="SWQ31" s="214"/>
      <c r="SWR31" s="214"/>
      <c r="SWS31" s="214"/>
      <c r="SWT31" s="214"/>
      <c r="SWU31" s="214"/>
      <c r="SWV31" s="214"/>
      <c r="SWW31" s="214"/>
      <c r="SWX31" s="214"/>
      <c r="SWY31" s="214"/>
      <c r="SWZ31" s="214"/>
      <c r="SXA31" s="214"/>
      <c r="SXB31" s="214"/>
      <c r="SXC31" s="214"/>
      <c r="SXD31" s="214"/>
      <c r="SXE31" s="214"/>
      <c r="SXF31" s="214"/>
      <c r="SXG31" s="214"/>
      <c r="SXH31" s="214"/>
      <c r="SXI31" s="214"/>
      <c r="SXJ31" s="214"/>
      <c r="SXK31" s="214"/>
      <c r="SXL31" s="214"/>
      <c r="SXM31" s="214"/>
      <c r="SXN31" s="214"/>
      <c r="SXO31" s="214"/>
      <c r="SXP31" s="214"/>
      <c r="SXQ31" s="214"/>
      <c r="SXR31" s="214"/>
      <c r="SXS31" s="214"/>
      <c r="SXT31" s="214"/>
      <c r="SXU31" s="214"/>
      <c r="SXV31" s="214"/>
      <c r="SXW31" s="214"/>
      <c r="SXX31" s="214"/>
      <c r="SXY31" s="214"/>
      <c r="SXZ31" s="214"/>
      <c r="SYA31" s="214"/>
      <c r="SYB31" s="214"/>
      <c r="SYC31" s="214"/>
      <c r="SYD31" s="214"/>
      <c r="SYE31" s="214"/>
      <c r="SYF31" s="214"/>
      <c r="SYG31" s="214"/>
      <c r="SYH31" s="214"/>
      <c r="SYI31" s="214"/>
      <c r="SYJ31" s="214"/>
      <c r="SYK31" s="214"/>
      <c r="SYL31" s="214"/>
      <c r="SYM31" s="214"/>
      <c r="SYN31" s="214"/>
      <c r="SYO31" s="214"/>
      <c r="SYP31" s="214"/>
      <c r="SYQ31" s="214"/>
      <c r="SYR31" s="214"/>
      <c r="SYS31" s="214"/>
      <c r="SYT31" s="214"/>
      <c r="SYU31" s="214"/>
      <c r="SYV31" s="214"/>
      <c r="SYW31" s="214"/>
      <c r="SYX31" s="214"/>
      <c r="SYY31" s="214"/>
      <c r="SYZ31" s="214"/>
      <c r="SZA31" s="214"/>
      <c r="SZB31" s="214"/>
      <c r="SZC31" s="214"/>
      <c r="SZD31" s="214"/>
      <c r="SZE31" s="214"/>
      <c r="SZF31" s="214"/>
      <c r="SZG31" s="214"/>
      <c r="SZH31" s="214"/>
      <c r="SZI31" s="214"/>
      <c r="SZJ31" s="214"/>
      <c r="SZK31" s="214"/>
      <c r="SZL31" s="214"/>
      <c r="SZM31" s="214"/>
      <c r="SZN31" s="214"/>
      <c r="SZO31" s="214"/>
      <c r="SZP31" s="214"/>
      <c r="SZQ31" s="214"/>
      <c r="SZR31" s="214"/>
      <c r="SZS31" s="214"/>
      <c r="SZT31" s="214"/>
      <c r="SZU31" s="214"/>
      <c r="SZV31" s="214"/>
      <c r="SZW31" s="214"/>
      <c r="SZX31" s="214"/>
      <c r="SZY31" s="214"/>
      <c r="SZZ31" s="214"/>
      <c r="TAA31" s="214"/>
      <c r="TAB31" s="214"/>
      <c r="TAC31" s="214"/>
      <c r="TAD31" s="214"/>
      <c r="TAE31" s="214"/>
      <c r="TAF31" s="214"/>
      <c r="TAG31" s="214"/>
      <c r="TAH31" s="214"/>
      <c r="TAI31" s="214"/>
      <c r="TAJ31" s="214"/>
      <c r="TAK31" s="214"/>
      <c r="TAL31" s="214"/>
      <c r="TAM31" s="214"/>
      <c r="TAN31" s="214"/>
      <c r="TAO31" s="214"/>
      <c r="TAP31" s="214"/>
      <c r="TAQ31" s="214"/>
      <c r="TAR31" s="214"/>
      <c r="TAS31" s="214"/>
      <c r="TAT31" s="214"/>
      <c r="TAU31" s="214"/>
      <c r="TAV31" s="214"/>
      <c r="TAW31" s="214"/>
      <c r="TAX31" s="214"/>
      <c r="TAY31" s="214"/>
      <c r="TAZ31" s="214"/>
      <c r="TBA31" s="214"/>
      <c r="TBB31" s="214"/>
      <c r="TBC31" s="214"/>
      <c r="TBD31" s="214"/>
      <c r="TBE31" s="214"/>
      <c r="TBF31" s="214"/>
      <c r="TBG31" s="214"/>
      <c r="TBH31" s="214"/>
      <c r="TBI31" s="214"/>
      <c r="TBJ31" s="214"/>
      <c r="TBK31" s="214"/>
      <c r="TBL31" s="214"/>
      <c r="TBM31" s="214"/>
      <c r="TBN31" s="214"/>
      <c r="TBO31" s="214"/>
      <c r="TBP31" s="214"/>
      <c r="TBQ31" s="214"/>
      <c r="TBR31" s="214"/>
      <c r="TBS31" s="214"/>
      <c r="TBT31" s="214"/>
      <c r="TBU31" s="214"/>
      <c r="TBV31" s="214"/>
      <c r="TBW31" s="214"/>
      <c r="TBX31" s="214"/>
      <c r="TBY31" s="214"/>
      <c r="TBZ31" s="214"/>
      <c r="TCA31" s="214"/>
      <c r="TCB31" s="214"/>
      <c r="TCC31" s="214"/>
      <c r="TCD31" s="214"/>
      <c r="TCE31" s="214"/>
      <c r="TCF31" s="214"/>
      <c r="TCG31" s="214"/>
      <c r="TCH31" s="214"/>
      <c r="TCI31" s="214"/>
      <c r="TCJ31" s="214"/>
      <c r="TCK31" s="214"/>
      <c r="TCL31" s="214"/>
      <c r="TCM31" s="214"/>
      <c r="TCN31" s="214"/>
      <c r="TCO31" s="214"/>
      <c r="TCP31" s="214"/>
      <c r="TCQ31" s="214"/>
      <c r="TCR31" s="214"/>
      <c r="TCS31" s="214"/>
      <c r="TCT31" s="214"/>
      <c r="TCU31" s="214"/>
      <c r="TCV31" s="214"/>
      <c r="TCW31" s="214"/>
      <c r="TCX31" s="214"/>
      <c r="TCY31" s="214"/>
      <c r="TCZ31" s="214"/>
      <c r="TDA31" s="214"/>
      <c r="TDB31" s="214"/>
      <c r="TDC31" s="214"/>
      <c r="TDD31" s="214"/>
      <c r="TDE31" s="214"/>
      <c r="TDF31" s="214"/>
      <c r="TDG31" s="214"/>
      <c r="TDH31" s="214"/>
      <c r="TDI31" s="214"/>
      <c r="TDJ31" s="214"/>
      <c r="TDK31" s="214"/>
      <c r="TDL31" s="214"/>
      <c r="TDM31" s="214"/>
      <c r="TDN31" s="214"/>
      <c r="TDO31" s="214"/>
      <c r="TDP31" s="214"/>
      <c r="TDQ31" s="214"/>
      <c r="TDR31" s="214"/>
      <c r="TDS31" s="214"/>
      <c r="TDT31" s="214"/>
      <c r="TDU31" s="214"/>
      <c r="TDV31" s="214"/>
      <c r="TDW31" s="214"/>
      <c r="TDX31" s="214"/>
      <c r="TDY31" s="214"/>
      <c r="TDZ31" s="214"/>
      <c r="TEA31" s="214"/>
      <c r="TEB31" s="214"/>
      <c r="TEC31" s="214"/>
      <c r="TED31" s="214"/>
      <c r="TEE31" s="214"/>
      <c r="TEF31" s="214"/>
      <c r="TEG31" s="214"/>
      <c r="TEH31" s="214"/>
      <c r="TEI31" s="214"/>
      <c r="TEJ31" s="214"/>
      <c r="TEK31" s="214"/>
      <c r="TEL31" s="214"/>
      <c r="TEM31" s="214"/>
      <c r="TEN31" s="214"/>
      <c r="TEO31" s="214"/>
      <c r="TEP31" s="214"/>
      <c r="TEQ31" s="214"/>
      <c r="TER31" s="214"/>
      <c r="TES31" s="214"/>
      <c r="TET31" s="214"/>
      <c r="TEU31" s="214"/>
      <c r="TEV31" s="214"/>
      <c r="TEW31" s="214"/>
      <c r="TEX31" s="214"/>
      <c r="TEY31" s="214"/>
      <c r="TEZ31" s="214"/>
      <c r="TFA31" s="214"/>
      <c r="TFB31" s="214"/>
      <c r="TFC31" s="214"/>
      <c r="TFD31" s="214"/>
      <c r="TFE31" s="214"/>
      <c r="TFF31" s="214"/>
      <c r="TFG31" s="214"/>
      <c r="TFH31" s="214"/>
      <c r="TFI31" s="214"/>
      <c r="TFJ31" s="214"/>
      <c r="TFK31" s="214"/>
      <c r="TFL31" s="214"/>
      <c r="TFM31" s="214"/>
      <c r="TFN31" s="214"/>
      <c r="TFO31" s="214"/>
      <c r="TFP31" s="214"/>
      <c r="TFQ31" s="214"/>
      <c r="TFR31" s="214"/>
      <c r="TFS31" s="214"/>
      <c r="TFT31" s="214"/>
      <c r="TFU31" s="214"/>
      <c r="TFV31" s="214"/>
      <c r="TFW31" s="214"/>
      <c r="TFX31" s="214"/>
      <c r="TFY31" s="214"/>
      <c r="TFZ31" s="214"/>
      <c r="TGA31" s="214"/>
      <c r="TGB31" s="214"/>
      <c r="TGC31" s="214"/>
      <c r="TGD31" s="214"/>
      <c r="TGE31" s="214"/>
      <c r="TGF31" s="214"/>
      <c r="TGG31" s="214"/>
      <c r="TGH31" s="214"/>
      <c r="TGI31" s="214"/>
      <c r="TGJ31" s="214"/>
      <c r="TGK31" s="214"/>
      <c r="TGL31" s="214"/>
      <c r="TGM31" s="214"/>
      <c r="TGN31" s="214"/>
      <c r="TGO31" s="214"/>
      <c r="TGP31" s="214"/>
      <c r="TGQ31" s="214"/>
      <c r="TGR31" s="214"/>
      <c r="TGS31" s="214"/>
      <c r="TGT31" s="214"/>
      <c r="TGU31" s="214"/>
      <c r="TGV31" s="214"/>
      <c r="TGW31" s="214"/>
      <c r="TGX31" s="214"/>
      <c r="TGY31" s="214"/>
      <c r="TGZ31" s="214"/>
      <c r="THA31" s="214"/>
      <c r="THB31" s="214"/>
      <c r="THC31" s="214"/>
      <c r="THD31" s="214"/>
      <c r="THE31" s="214"/>
      <c r="THF31" s="214"/>
      <c r="THG31" s="214"/>
      <c r="THH31" s="214"/>
      <c r="THI31" s="214"/>
      <c r="THJ31" s="214"/>
      <c r="THK31" s="214"/>
      <c r="THL31" s="214"/>
      <c r="THM31" s="214"/>
      <c r="THN31" s="214"/>
      <c r="THO31" s="214"/>
      <c r="THP31" s="214"/>
      <c r="THQ31" s="214"/>
      <c r="THR31" s="214"/>
      <c r="THS31" s="214"/>
      <c r="THT31" s="214"/>
      <c r="THU31" s="214"/>
      <c r="THV31" s="214"/>
      <c r="THW31" s="214"/>
      <c r="THX31" s="214"/>
      <c r="THY31" s="214"/>
      <c r="THZ31" s="214"/>
      <c r="TIA31" s="214"/>
      <c r="TIB31" s="214"/>
      <c r="TIC31" s="214"/>
      <c r="TID31" s="214"/>
      <c r="TIE31" s="214"/>
      <c r="TIF31" s="214"/>
      <c r="TIG31" s="214"/>
      <c r="TIH31" s="214"/>
      <c r="TII31" s="214"/>
      <c r="TIJ31" s="214"/>
      <c r="TIK31" s="214"/>
      <c r="TIL31" s="214"/>
      <c r="TIM31" s="214"/>
      <c r="TIN31" s="214"/>
      <c r="TIO31" s="214"/>
      <c r="TIP31" s="214"/>
      <c r="TIQ31" s="214"/>
      <c r="TIR31" s="214"/>
      <c r="TIS31" s="214"/>
      <c r="TIT31" s="214"/>
      <c r="TIU31" s="214"/>
      <c r="TIV31" s="214"/>
      <c r="TIW31" s="214"/>
      <c r="TIX31" s="214"/>
      <c r="TIY31" s="214"/>
      <c r="TIZ31" s="214"/>
      <c r="TJA31" s="214"/>
      <c r="TJB31" s="214"/>
      <c r="TJC31" s="214"/>
      <c r="TJD31" s="214"/>
      <c r="TJE31" s="214"/>
      <c r="TJF31" s="214"/>
      <c r="TJG31" s="214"/>
      <c r="TJH31" s="214"/>
      <c r="TJI31" s="214"/>
      <c r="TJJ31" s="214"/>
      <c r="TJK31" s="214"/>
      <c r="TJL31" s="214"/>
      <c r="TJM31" s="214"/>
      <c r="TJN31" s="214"/>
      <c r="TJO31" s="214"/>
      <c r="TJP31" s="214"/>
      <c r="TJQ31" s="214"/>
      <c r="TJR31" s="214"/>
      <c r="TJS31" s="214"/>
      <c r="TJT31" s="214"/>
      <c r="TJU31" s="214"/>
      <c r="TJV31" s="214"/>
      <c r="TJW31" s="214"/>
      <c r="TJX31" s="214"/>
      <c r="TJY31" s="214"/>
      <c r="TJZ31" s="214"/>
      <c r="TKA31" s="214"/>
      <c r="TKB31" s="214"/>
      <c r="TKC31" s="214"/>
      <c r="TKD31" s="214"/>
      <c r="TKE31" s="214"/>
      <c r="TKF31" s="214"/>
      <c r="TKG31" s="214"/>
      <c r="TKH31" s="214"/>
      <c r="TKI31" s="214"/>
      <c r="TKJ31" s="214"/>
      <c r="TKK31" s="214"/>
      <c r="TKL31" s="214"/>
      <c r="TKM31" s="214"/>
      <c r="TKN31" s="214"/>
      <c r="TKO31" s="214"/>
      <c r="TKP31" s="214"/>
      <c r="TKQ31" s="214"/>
      <c r="TKR31" s="214"/>
      <c r="TKS31" s="214"/>
      <c r="TKT31" s="214"/>
      <c r="TKU31" s="214"/>
      <c r="TKV31" s="214"/>
      <c r="TKW31" s="214"/>
      <c r="TKX31" s="214"/>
      <c r="TKY31" s="214"/>
      <c r="TKZ31" s="214"/>
      <c r="TLA31" s="214"/>
      <c r="TLB31" s="214"/>
      <c r="TLC31" s="214"/>
      <c r="TLD31" s="214"/>
      <c r="TLE31" s="214"/>
      <c r="TLF31" s="214"/>
      <c r="TLG31" s="214"/>
      <c r="TLH31" s="214"/>
      <c r="TLI31" s="214"/>
      <c r="TLJ31" s="214"/>
      <c r="TLK31" s="214"/>
      <c r="TLL31" s="214"/>
      <c r="TLM31" s="214"/>
      <c r="TLN31" s="214"/>
      <c r="TLO31" s="214"/>
      <c r="TLP31" s="214"/>
      <c r="TLQ31" s="214"/>
      <c r="TLR31" s="214"/>
      <c r="TLS31" s="214"/>
      <c r="TLT31" s="214"/>
      <c r="TLU31" s="214"/>
      <c r="TLV31" s="214"/>
      <c r="TLW31" s="214"/>
      <c r="TLX31" s="214"/>
      <c r="TLY31" s="214"/>
      <c r="TLZ31" s="214"/>
      <c r="TMA31" s="214"/>
      <c r="TMB31" s="214"/>
      <c r="TMC31" s="214"/>
      <c r="TMD31" s="214"/>
      <c r="TME31" s="214"/>
      <c r="TMF31" s="214"/>
      <c r="TMG31" s="214"/>
      <c r="TMH31" s="214"/>
      <c r="TMI31" s="214"/>
      <c r="TMJ31" s="214"/>
      <c r="TMK31" s="214"/>
      <c r="TML31" s="214"/>
      <c r="TMM31" s="214"/>
      <c r="TMN31" s="214"/>
      <c r="TMO31" s="214"/>
      <c r="TMP31" s="214"/>
      <c r="TMQ31" s="214"/>
      <c r="TMR31" s="214"/>
      <c r="TMS31" s="214"/>
      <c r="TMT31" s="214"/>
      <c r="TMU31" s="214"/>
      <c r="TMV31" s="214"/>
      <c r="TMW31" s="214"/>
      <c r="TMX31" s="214"/>
      <c r="TMY31" s="214"/>
      <c r="TMZ31" s="214"/>
      <c r="TNA31" s="214"/>
      <c r="TNB31" s="214"/>
      <c r="TNC31" s="214"/>
      <c r="TND31" s="214"/>
      <c r="TNE31" s="214"/>
      <c r="TNF31" s="214"/>
      <c r="TNG31" s="214"/>
      <c r="TNH31" s="214"/>
      <c r="TNI31" s="214"/>
      <c r="TNJ31" s="214"/>
      <c r="TNK31" s="214"/>
      <c r="TNL31" s="214"/>
      <c r="TNM31" s="214"/>
      <c r="TNN31" s="214"/>
      <c r="TNO31" s="214"/>
      <c r="TNP31" s="214"/>
      <c r="TNQ31" s="214"/>
      <c r="TNR31" s="214"/>
      <c r="TNS31" s="214"/>
      <c r="TNT31" s="214"/>
      <c r="TNU31" s="214"/>
      <c r="TNV31" s="214"/>
      <c r="TNW31" s="214"/>
      <c r="TNX31" s="214"/>
      <c r="TNY31" s="214"/>
      <c r="TNZ31" s="214"/>
      <c r="TOA31" s="214"/>
      <c r="TOB31" s="214"/>
      <c r="TOC31" s="214"/>
      <c r="TOD31" s="214"/>
      <c r="TOE31" s="214"/>
      <c r="TOF31" s="214"/>
      <c r="TOG31" s="214"/>
      <c r="TOH31" s="214"/>
      <c r="TOI31" s="214"/>
      <c r="TOJ31" s="214"/>
      <c r="TOK31" s="214"/>
      <c r="TOL31" s="214"/>
      <c r="TOM31" s="214"/>
      <c r="TON31" s="214"/>
      <c r="TOO31" s="214"/>
      <c r="TOP31" s="214"/>
      <c r="TOQ31" s="214"/>
      <c r="TOR31" s="214"/>
      <c r="TOS31" s="214"/>
      <c r="TOT31" s="214"/>
      <c r="TOU31" s="214"/>
      <c r="TOV31" s="214"/>
      <c r="TOW31" s="214"/>
      <c r="TOX31" s="214"/>
      <c r="TOY31" s="214"/>
      <c r="TOZ31" s="214"/>
      <c r="TPA31" s="214"/>
      <c r="TPB31" s="214"/>
      <c r="TPC31" s="214"/>
      <c r="TPD31" s="214"/>
      <c r="TPE31" s="214"/>
      <c r="TPF31" s="214"/>
      <c r="TPG31" s="214"/>
      <c r="TPH31" s="214"/>
      <c r="TPI31" s="214"/>
      <c r="TPJ31" s="214"/>
      <c r="TPK31" s="214"/>
      <c r="TPL31" s="214"/>
      <c r="TPM31" s="214"/>
      <c r="TPN31" s="214"/>
      <c r="TPO31" s="214"/>
      <c r="TPP31" s="214"/>
      <c r="TPQ31" s="214"/>
      <c r="TPR31" s="214"/>
      <c r="TPS31" s="214"/>
      <c r="TPT31" s="214"/>
      <c r="TPU31" s="214"/>
      <c r="TPV31" s="214"/>
      <c r="TPW31" s="214"/>
      <c r="TPX31" s="214"/>
      <c r="TPY31" s="214"/>
      <c r="TPZ31" s="214"/>
      <c r="TQA31" s="214"/>
      <c r="TQB31" s="214"/>
      <c r="TQC31" s="214"/>
      <c r="TQD31" s="214"/>
      <c r="TQE31" s="214"/>
      <c r="TQF31" s="214"/>
      <c r="TQG31" s="214"/>
      <c r="TQH31" s="214"/>
      <c r="TQI31" s="214"/>
      <c r="TQJ31" s="214"/>
      <c r="TQK31" s="214"/>
      <c r="TQL31" s="214"/>
      <c r="TQM31" s="214"/>
      <c r="TQN31" s="214"/>
      <c r="TQO31" s="214"/>
      <c r="TQP31" s="214"/>
      <c r="TQQ31" s="214"/>
      <c r="TQR31" s="214"/>
      <c r="TQS31" s="214"/>
      <c r="TQT31" s="214"/>
      <c r="TQU31" s="214"/>
      <c r="TQV31" s="214"/>
      <c r="TQW31" s="214"/>
      <c r="TQX31" s="214"/>
      <c r="TQY31" s="214"/>
      <c r="TQZ31" s="214"/>
      <c r="TRA31" s="214"/>
      <c r="TRB31" s="214"/>
      <c r="TRC31" s="214"/>
      <c r="TRD31" s="214"/>
      <c r="TRE31" s="214"/>
      <c r="TRF31" s="214"/>
      <c r="TRG31" s="214"/>
      <c r="TRH31" s="214"/>
      <c r="TRI31" s="214"/>
      <c r="TRJ31" s="214"/>
      <c r="TRK31" s="214"/>
      <c r="TRL31" s="214"/>
      <c r="TRM31" s="214"/>
      <c r="TRN31" s="214"/>
      <c r="TRO31" s="214"/>
      <c r="TRP31" s="214"/>
      <c r="TRQ31" s="214"/>
      <c r="TRR31" s="214"/>
      <c r="TRS31" s="214"/>
      <c r="TRT31" s="214"/>
      <c r="TRU31" s="214"/>
      <c r="TRV31" s="214"/>
      <c r="TRW31" s="214"/>
      <c r="TRX31" s="214"/>
      <c r="TRY31" s="214"/>
      <c r="TRZ31" s="214"/>
      <c r="TSA31" s="214"/>
      <c r="TSB31" s="214"/>
      <c r="TSC31" s="214"/>
      <c r="TSD31" s="214"/>
      <c r="TSE31" s="214"/>
      <c r="TSF31" s="214"/>
      <c r="TSG31" s="214"/>
      <c r="TSH31" s="214"/>
      <c r="TSI31" s="214"/>
      <c r="TSJ31" s="214"/>
      <c r="TSK31" s="214"/>
      <c r="TSL31" s="214"/>
      <c r="TSM31" s="214"/>
      <c r="TSN31" s="214"/>
      <c r="TSO31" s="214"/>
      <c r="TSP31" s="214"/>
      <c r="TSQ31" s="214"/>
      <c r="TSR31" s="214"/>
      <c r="TSS31" s="214"/>
      <c r="TST31" s="214"/>
      <c r="TSU31" s="214"/>
      <c r="TSV31" s="214"/>
      <c r="TSW31" s="214"/>
      <c r="TSX31" s="214"/>
      <c r="TSY31" s="214"/>
      <c r="TSZ31" s="214"/>
      <c r="TTA31" s="214"/>
      <c r="TTB31" s="214"/>
      <c r="TTC31" s="214"/>
      <c r="TTD31" s="214"/>
      <c r="TTE31" s="214"/>
      <c r="TTF31" s="214"/>
      <c r="TTG31" s="214"/>
      <c r="TTH31" s="214"/>
      <c r="TTI31" s="214"/>
      <c r="TTJ31" s="214"/>
      <c r="TTK31" s="214"/>
      <c r="TTL31" s="214"/>
      <c r="TTM31" s="214"/>
      <c r="TTN31" s="214"/>
      <c r="TTO31" s="214"/>
      <c r="TTP31" s="214"/>
      <c r="TTQ31" s="214"/>
      <c r="TTR31" s="214"/>
      <c r="TTS31" s="214"/>
      <c r="TTT31" s="214"/>
      <c r="TTU31" s="214"/>
      <c r="TTV31" s="214"/>
      <c r="TTW31" s="214"/>
      <c r="TTX31" s="214"/>
      <c r="TTY31" s="214"/>
      <c r="TTZ31" s="214"/>
      <c r="TUA31" s="214"/>
      <c r="TUB31" s="214"/>
      <c r="TUC31" s="214"/>
      <c r="TUD31" s="214"/>
      <c r="TUE31" s="214"/>
      <c r="TUF31" s="214"/>
      <c r="TUG31" s="214"/>
      <c r="TUH31" s="214"/>
      <c r="TUI31" s="214"/>
      <c r="TUJ31" s="214"/>
      <c r="TUK31" s="214"/>
      <c r="TUL31" s="214"/>
      <c r="TUM31" s="214"/>
      <c r="TUN31" s="214"/>
      <c r="TUO31" s="214"/>
      <c r="TUP31" s="214"/>
      <c r="TUQ31" s="214"/>
      <c r="TUR31" s="214"/>
      <c r="TUS31" s="214"/>
      <c r="TUT31" s="214"/>
      <c r="TUU31" s="214"/>
      <c r="TUV31" s="214"/>
      <c r="TUW31" s="214"/>
      <c r="TUX31" s="214"/>
      <c r="TUY31" s="214"/>
      <c r="TUZ31" s="214"/>
      <c r="TVA31" s="214"/>
      <c r="TVB31" s="214"/>
      <c r="TVC31" s="214"/>
      <c r="TVD31" s="214"/>
      <c r="TVE31" s="214"/>
      <c r="TVF31" s="214"/>
      <c r="TVG31" s="214"/>
      <c r="TVH31" s="214"/>
      <c r="TVI31" s="214"/>
      <c r="TVJ31" s="214"/>
      <c r="TVK31" s="214"/>
      <c r="TVL31" s="214"/>
      <c r="TVM31" s="214"/>
      <c r="TVN31" s="214"/>
      <c r="TVO31" s="214"/>
      <c r="TVP31" s="214"/>
      <c r="TVQ31" s="214"/>
      <c r="TVR31" s="214"/>
      <c r="TVS31" s="214"/>
      <c r="TVT31" s="214"/>
      <c r="TVU31" s="214"/>
      <c r="TVV31" s="214"/>
      <c r="TVW31" s="214"/>
      <c r="TVX31" s="214"/>
      <c r="TVY31" s="214"/>
      <c r="TVZ31" s="214"/>
      <c r="TWA31" s="214"/>
      <c r="TWB31" s="214"/>
      <c r="TWC31" s="214"/>
      <c r="TWD31" s="214"/>
      <c r="TWE31" s="214"/>
      <c r="TWF31" s="214"/>
      <c r="TWG31" s="214"/>
      <c r="TWH31" s="214"/>
      <c r="TWI31" s="214"/>
      <c r="TWJ31" s="214"/>
      <c r="TWK31" s="214"/>
      <c r="TWL31" s="214"/>
      <c r="TWM31" s="214"/>
      <c r="TWN31" s="214"/>
      <c r="TWO31" s="214"/>
      <c r="TWP31" s="214"/>
      <c r="TWQ31" s="214"/>
      <c r="TWR31" s="214"/>
      <c r="TWS31" s="214"/>
      <c r="TWT31" s="214"/>
      <c r="TWU31" s="214"/>
      <c r="TWV31" s="214"/>
      <c r="TWW31" s="214"/>
      <c r="TWX31" s="214"/>
      <c r="TWY31" s="214"/>
      <c r="TWZ31" s="214"/>
      <c r="TXA31" s="214"/>
      <c r="TXB31" s="214"/>
      <c r="TXC31" s="214"/>
      <c r="TXD31" s="214"/>
      <c r="TXE31" s="214"/>
      <c r="TXF31" s="214"/>
      <c r="TXG31" s="214"/>
      <c r="TXH31" s="214"/>
      <c r="TXI31" s="214"/>
      <c r="TXJ31" s="214"/>
      <c r="TXK31" s="214"/>
      <c r="TXL31" s="214"/>
      <c r="TXM31" s="214"/>
      <c r="TXN31" s="214"/>
      <c r="TXO31" s="214"/>
      <c r="TXP31" s="214"/>
      <c r="TXQ31" s="214"/>
      <c r="TXR31" s="214"/>
      <c r="TXS31" s="214"/>
      <c r="TXT31" s="214"/>
      <c r="TXU31" s="214"/>
      <c r="TXV31" s="214"/>
      <c r="TXW31" s="214"/>
      <c r="TXX31" s="214"/>
      <c r="TXY31" s="214"/>
      <c r="TXZ31" s="214"/>
      <c r="TYA31" s="214"/>
      <c r="TYB31" s="214"/>
      <c r="TYC31" s="214"/>
      <c r="TYD31" s="214"/>
      <c r="TYE31" s="214"/>
      <c r="TYF31" s="214"/>
      <c r="TYG31" s="214"/>
      <c r="TYH31" s="214"/>
      <c r="TYI31" s="214"/>
      <c r="TYJ31" s="214"/>
      <c r="TYK31" s="214"/>
      <c r="TYL31" s="214"/>
      <c r="TYM31" s="214"/>
      <c r="TYN31" s="214"/>
      <c r="TYO31" s="214"/>
      <c r="TYP31" s="214"/>
      <c r="TYQ31" s="214"/>
      <c r="TYR31" s="214"/>
      <c r="TYS31" s="214"/>
      <c r="TYT31" s="214"/>
      <c r="TYU31" s="214"/>
      <c r="TYV31" s="214"/>
      <c r="TYW31" s="214"/>
      <c r="TYX31" s="214"/>
      <c r="TYY31" s="214"/>
      <c r="TYZ31" s="214"/>
      <c r="TZA31" s="214"/>
      <c r="TZB31" s="214"/>
      <c r="TZC31" s="214"/>
      <c r="TZD31" s="214"/>
      <c r="TZE31" s="214"/>
      <c r="TZF31" s="214"/>
      <c r="TZG31" s="214"/>
      <c r="TZH31" s="214"/>
      <c r="TZI31" s="214"/>
      <c r="TZJ31" s="214"/>
      <c r="TZK31" s="214"/>
      <c r="TZL31" s="214"/>
      <c r="TZM31" s="214"/>
      <c r="TZN31" s="214"/>
      <c r="TZO31" s="214"/>
      <c r="TZP31" s="214"/>
      <c r="TZQ31" s="214"/>
      <c r="TZR31" s="214"/>
      <c r="TZS31" s="214"/>
      <c r="TZT31" s="214"/>
      <c r="TZU31" s="214"/>
      <c r="TZV31" s="214"/>
      <c r="TZW31" s="214"/>
      <c r="TZX31" s="214"/>
      <c r="TZY31" s="214"/>
      <c r="TZZ31" s="214"/>
      <c r="UAA31" s="214"/>
      <c r="UAB31" s="214"/>
      <c r="UAC31" s="214"/>
      <c r="UAD31" s="214"/>
      <c r="UAE31" s="214"/>
      <c r="UAF31" s="214"/>
      <c r="UAG31" s="214"/>
      <c r="UAH31" s="214"/>
      <c r="UAI31" s="214"/>
      <c r="UAJ31" s="214"/>
      <c r="UAK31" s="214"/>
      <c r="UAL31" s="214"/>
      <c r="UAM31" s="214"/>
      <c r="UAN31" s="214"/>
      <c r="UAO31" s="214"/>
      <c r="UAP31" s="214"/>
      <c r="UAQ31" s="214"/>
      <c r="UAR31" s="214"/>
      <c r="UAS31" s="214"/>
      <c r="UAT31" s="214"/>
      <c r="UAU31" s="214"/>
      <c r="UAV31" s="214"/>
      <c r="UAW31" s="214"/>
      <c r="UAX31" s="214"/>
      <c r="UAY31" s="214"/>
      <c r="UAZ31" s="214"/>
      <c r="UBA31" s="214"/>
      <c r="UBB31" s="214"/>
      <c r="UBC31" s="214"/>
      <c r="UBD31" s="214"/>
      <c r="UBE31" s="214"/>
      <c r="UBF31" s="214"/>
      <c r="UBG31" s="214"/>
      <c r="UBH31" s="214"/>
      <c r="UBI31" s="214"/>
      <c r="UBJ31" s="214"/>
      <c r="UBK31" s="214"/>
      <c r="UBL31" s="214"/>
      <c r="UBM31" s="214"/>
      <c r="UBN31" s="214"/>
      <c r="UBO31" s="214"/>
      <c r="UBP31" s="214"/>
      <c r="UBQ31" s="214"/>
      <c r="UBR31" s="214"/>
      <c r="UBS31" s="214"/>
      <c r="UBT31" s="214"/>
      <c r="UBU31" s="214"/>
      <c r="UBV31" s="214"/>
      <c r="UBW31" s="214"/>
      <c r="UBX31" s="214"/>
      <c r="UBY31" s="214"/>
      <c r="UBZ31" s="214"/>
      <c r="UCA31" s="214"/>
      <c r="UCB31" s="214"/>
      <c r="UCC31" s="214"/>
      <c r="UCD31" s="214"/>
      <c r="UCE31" s="214"/>
      <c r="UCF31" s="214"/>
      <c r="UCG31" s="214"/>
      <c r="UCH31" s="214"/>
      <c r="UCI31" s="214"/>
      <c r="UCJ31" s="214"/>
      <c r="UCK31" s="214"/>
      <c r="UCL31" s="214"/>
      <c r="UCM31" s="214"/>
      <c r="UCN31" s="214"/>
      <c r="UCO31" s="214"/>
      <c r="UCP31" s="214"/>
      <c r="UCQ31" s="214"/>
      <c r="UCR31" s="214"/>
      <c r="UCS31" s="214"/>
      <c r="UCT31" s="214"/>
      <c r="UCU31" s="214"/>
      <c r="UCV31" s="214"/>
      <c r="UCW31" s="214"/>
      <c r="UCX31" s="214"/>
      <c r="UCY31" s="214"/>
      <c r="UCZ31" s="214"/>
      <c r="UDA31" s="214"/>
      <c r="UDB31" s="214"/>
      <c r="UDC31" s="214"/>
      <c r="UDD31" s="214"/>
      <c r="UDE31" s="214"/>
      <c r="UDF31" s="214"/>
      <c r="UDG31" s="214"/>
      <c r="UDH31" s="214"/>
      <c r="UDI31" s="214"/>
      <c r="UDJ31" s="214"/>
      <c r="UDK31" s="214"/>
      <c r="UDL31" s="214"/>
      <c r="UDM31" s="214"/>
      <c r="UDN31" s="214"/>
      <c r="UDO31" s="214"/>
      <c r="UDP31" s="214"/>
      <c r="UDQ31" s="214"/>
      <c r="UDR31" s="214"/>
      <c r="UDS31" s="214"/>
      <c r="UDT31" s="214"/>
      <c r="UDU31" s="214"/>
      <c r="UDV31" s="214"/>
      <c r="UDW31" s="214"/>
      <c r="UDX31" s="214"/>
      <c r="UDY31" s="214"/>
      <c r="UDZ31" s="214"/>
      <c r="UEA31" s="214"/>
      <c r="UEB31" s="214"/>
      <c r="UEC31" s="214"/>
      <c r="UED31" s="214"/>
      <c r="UEE31" s="214"/>
      <c r="UEF31" s="214"/>
      <c r="UEG31" s="214"/>
      <c r="UEH31" s="214"/>
      <c r="UEI31" s="214"/>
      <c r="UEJ31" s="214"/>
      <c r="UEK31" s="214"/>
      <c r="UEL31" s="214"/>
      <c r="UEM31" s="214"/>
      <c r="UEN31" s="214"/>
      <c r="UEO31" s="214"/>
      <c r="UEP31" s="214"/>
      <c r="UEQ31" s="214"/>
      <c r="UER31" s="214"/>
      <c r="UES31" s="214"/>
      <c r="UET31" s="214"/>
      <c r="UEU31" s="214"/>
      <c r="UEV31" s="214"/>
      <c r="UEW31" s="214"/>
      <c r="UEX31" s="214"/>
      <c r="UEY31" s="214"/>
      <c r="UEZ31" s="214"/>
      <c r="UFA31" s="214"/>
      <c r="UFB31" s="214"/>
      <c r="UFC31" s="214"/>
      <c r="UFD31" s="214"/>
      <c r="UFE31" s="214"/>
      <c r="UFF31" s="214"/>
      <c r="UFG31" s="214"/>
      <c r="UFH31" s="214"/>
      <c r="UFI31" s="214"/>
      <c r="UFJ31" s="214"/>
      <c r="UFK31" s="214"/>
      <c r="UFL31" s="214"/>
      <c r="UFM31" s="214"/>
      <c r="UFN31" s="214"/>
      <c r="UFO31" s="214"/>
      <c r="UFP31" s="214"/>
      <c r="UFQ31" s="214"/>
      <c r="UFR31" s="214"/>
      <c r="UFS31" s="214"/>
      <c r="UFT31" s="214"/>
      <c r="UFU31" s="214"/>
      <c r="UFV31" s="214"/>
      <c r="UFW31" s="214"/>
      <c r="UFX31" s="214"/>
      <c r="UFY31" s="214"/>
      <c r="UFZ31" s="214"/>
      <c r="UGA31" s="214"/>
      <c r="UGB31" s="214"/>
      <c r="UGC31" s="214"/>
      <c r="UGD31" s="214"/>
      <c r="UGE31" s="214"/>
      <c r="UGF31" s="214"/>
      <c r="UGG31" s="214"/>
      <c r="UGH31" s="214"/>
      <c r="UGI31" s="214"/>
      <c r="UGJ31" s="214"/>
      <c r="UGK31" s="214"/>
      <c r="UGL31" s="214"/>
      <c r="UGM31" s="214"/>
      <c r="UGN31" s="214"/>
      <c r="UGO31" s="214"/>
      <c r="UGP31" s="214"/>
      <c r="UGQ31" s="214"/>
      <c r="UGR31" s="214"/>
      <c r="UGS31" s="214"/>
      <c r="UGT31" s="214"/>
      <c r="UGU31" s="214"/>
      <c r="UGV31" s="214"/>
      <c r="UGW31" s="214"/>
      <c r="UGX31" s="214"/>
      <c r="UGY31" s="214"/>
      <c r="UGZ31" s="214"/>
      <c r="UHA31" s="214"/>
      <c r="UHB31" s="214"/>
      <c r="UHC31" s="214"/>
      <c r="UHD31" s="214"/>
      <c r="UHE31" s="214"/>
      <c r="UHF31" s="214"/>
      <c r="UHG31" s="214"/>
      <c r="UHH31" s="214"/>
      <c r="UHI31" s="214"/>
      <c r="UHJ31" s="214"/>
      <c r="UHK31" s="214"/>
      <c r="UHL31" s="214"/>
      <c r="UHM31" s="214"/>
      <c r="UHN31" s="214"/>
      <c r="UHO31" s="214"/>
      <c r="UHP31" s="214"/>
      <c r="UHQ31" s="214"/>
      <c r="UHR31" s="214"/>
      <c r="UHS31" s="214"/>
      <c r="UHT31" s="214"/>
      <c r="UHU31" s="214"/>
      <c r="UHV31" s="214"/>
      <c r="UHW31" s="214"/>
      <c r="UHX31" s="214"/>
      <c r="UHY31" s="214"/>
      <c r="UHZ31" s="214"/>
      <c r="UIA31" s="214"/>
      <c r="UIB31" s="214"/>
      <c r="UIC31" s="214"/>
      <c r="UID31" s="214"/>
      <c r="UIE31" s="214"/>
      <c r="UIF31" s="214"/>
      <c r="UIG31" s="214"/>
      <c r="UIH31" s="214"/>
      <c r="UII31" s="214"/>
      <c r="UIJ31" s="214"/>
      <c r="UIK31" s="214"/>
      <c r="UIL31" s="214"/>
      <c r="UIM31" s="214"/>
      <c r="UIN31" s="214"/>
      <c r="UIO31" s="214"/>
      <c r="UIP31" s="214"/>
      <c r="UIQ31" s="214"/>
      <c r="UIR31" s="214"/>
      <c r="UIS31" s="214"/>
      <c r="UIT31" s="214"/>
      <c r="UIU31" s="214"/>
      <c r="UIV31" s="214"/>
      <c r="UIW31" s="214"/>
      <c r="UIX31" s="214"/>
      <c r="UIY31" s="214"/>
      <c r="UIZ31" s="214"/>
      <c r="UJA31" s="214"/>
      <c r="UJB31" s="214"/>
      <c r="UJC31" s="214"/>
      <c r="UJD31" s="214"/>
      <c r="UJE31" s="214"/>
      <c r="UJF31" s="214"/>
      <c r="UJG31" s="214"/>
      <c r="UJH31" s="214"/>
      <c r="UJI31" s="214"/>
      <c r="UJJ31" s="214"/>
      <c r="UJK31" s="214"/>
      <c r="UJL31" s="214"/>
      <c r="UJM31" s="214"/>
      <c r="UJN31" s="214"/>
      <c r="UJO31" s="214"/>
      <c r="UJP31" s="214"/>
      <c r="UJQ31" s="214"/>
      <c r="UJR31" s="214"/>
      <c r="UJS31" s="214"/>
      <c r="UJT31" s="214"/>
      <c r="UJU31" s="214"/>
      <c r="UJV31" s="214"/>
      <c r="UJW31" s="214"/>
      <c r="UJX31" s="214"/>
      <c r="UJY31" s="214"/>
      <c r="UJZ31" s="214"/>
      <c r="UKA31" s="214"/>
      <c r="UKB31" s="214"/>
      <c r="UKC31" s="214"/>
      <c r="UKD31" s="214"/>
      <c r="UKE31" s="214"/>
      <c r="UKF31" s="214"/>
      <c r="UKG31" s="214"/>
      <c r="UKH31" s="214"/>
      <c r="UKI31" s="214"/>
      <c r="UKJ31" s="214"/>
      <c r="UKK31" s="214"/>
      <c r="UKL31" s="214"/>
      <c r="UKM31" s="214"/>
      <c r="UKN31" s="214"/>
      <c r="UKO31" s="214"/>
      <c r="UKP31" s="214"/>
      <c r="UKQ31" s="214"/>
      <c r="UKR31" s="214"/>
      <c r="UKS31" s="214"/>
      <c r="UKT31" s="214"/>
      <c r="UKU31" s="214"/>
      <c r="UKV31" s="214"/>
      <c r="UKW31" s="214"/>
      <c r="UKX31" s="214"/>
      <c r="UKY31" s="214"/>
      <c r="UKZ31" s="214"/>
      <c r="ULA31" s="214"/>
      <c r="ULB31" s="214"/>
      <c r="ULC31" s="214"/>
      <c r="ULD31" s="214"/>
      <c r="ULE31" s="214"/>
      <c r="ULF31" s="214"/>
      <c r="ULG31" s="214"/>
      <c r="ULH31" s="214"/>
      <c r="ULI31" s="214"/>
      <c r="ULJ31" s="214"/>
      <c r="ULK31" s="214"/>
      <c r="ULL31" s="214"/>
      <c r="ULM31" s="214"/>
      <c r="ULN31" s="214"/>
      <c r="ULO31" s="214"/>
      <c r="ULP31" s="214"/>
      <c r="ULQ31" s="214"/>
      <c r="ULR31" s="214"/>
      <c r="ULS31" s="214"/>
      <c r="ULT31" s="214"/>
      <c r="ULU31" s="214"/>
      <c r="ULV31" s="214"/>
      <c r="ULW31" s="214"/>
      <c r="ULX31" s="214"/>
      <c r="ULY31" s="214"/>
      <c r="ULZ31" s="214"/>
      <c r="UMA31" s="214"/>
      <c r="UMB31" s="214"/>
      <c r="UMC31" s="214"/>
      <c r="UMD31" s="214"/>
      <c r="UME31" s="214"/>
      <c r="UMF31" s="214"/>
      <c r="UMG31" s="214"/>
      <c r="UMH31" s="214"/>
      <c r="UMI31" s="214"/>
      <c r="UMJ31" s="214"/>
      <c r="UMK31" s="214"/>
      <c r="UML31" s="214"/>
      <c r="UMM31" s="214"/>
      <c r="UMN31" s="214"/>
      <c r="UMO31" s="214"/>
      <c r="UMP31" s="214"/>
      <c r="UMQ31" s="214"/>
      <c r="UMR31" s="214"/>
      <c r="UMS31" s="214"/>
      <c r="UMT31" s="214"/>
      <c r="UMU31" s="214"/>
      <c r="UMV31" s="214"/>
      <c r="UMW31" s="214"/>
      <c r="UMX31" s="214"/>
      <c r="UMY31" s="214"/>
      <c r="UMZ31" s="214"/>
      <c r="UNA31" s="214"/>
      <c r="UNB31" s="214"/>
      <c r="UNC31" s="214"/>
      <c r="UND31" s="214"/>
      <c r="UNE31" s="214"/>
      <c r="UNF31" s="214"/>
      <c r="UNG31" s="214"/>
      <c r="UNH31" s="214"/>
      <c r="UNI31" s="214"/>
      <c r="UNJ31" s="214"/>
      <c r="UNK31" s="214"/>
      <c r="UNL31" s="214"/>
      <c r="UNM31" s="214"/>
      <c r="UNN31" s="214"/>
      <c r="UNO31" s="214"/>
      <c r="UNP31" s="214"/>
      <c r="UNQ31" s="214"/>
      <c r="UNR31" s="214"/>
      <c r="UNS31" s="214"/>
      <c r="UNT31" s="214"/>
      <c r="UNU31" s="214"/>
      <c r="UNV31" s="214"/>
      <c r="UNW31" s="214"/>
      <c r="UNX31" s="214"/>
      <c r="UNY31" s="214"/>
      <c r="UNZ31" s="214"/>
      <c r="UOA31" s="214"/>
      <c r="UOB31" s="214"/>
      <c r="UOC31" s="214"/>
      <c r="UOD31" s="214"/>
      <c r="UOE31" s="214"/>
      <c r="UOF31" s="214"/>
      <c r="UOG31" s="214"/>
      <c r="UOH31" s="214"/>
      <c r="UOI31" s="214"/>
      <c r="UOJ31" s="214"/>
      <c r="UOK31" s="214"/>
      <c r="UOL31" s="214"/>
      <c r="UOM31" s="214"/>
      <c r="UON31" s="214"/>
      <c r="UOO31" s="214"/>
      <c r="UOP31" s="214"/>
      <c r="UOQ31" s="214"/>
      <c r="UOR31" s="214"/>
      <c r="UOS31" s="214"/>
      <c r="UOT31" s="214"/>
      <c r="UOU31" s="214"/>
      <c r="UOV31" s="214"/>
      <c r="UOW31" s="214"/>
      <c r="UOX31" s="214"/>
      <c r="UOY31" s="214"/>
      <c r="UOZ31" s="214"/>
      <c r="UPA31" s="214"/>
      <c r="UPB31" s="214"/>
      <c r="UPC31" s="214"/>
      <c r="UPD31" s="214"/>
      <c r="UPE31" s="214"/>
      <c r="UPF31" s="214"/>
      <c r="UPG31" s="214"/>
      <c r="UPH31" s="214"/>
      <c r="UPI31" s="214"/>
      <c r="UPJ31" s="214"/>
      <c r="UPK31" s="214"/>
      <c r="UPL31" s="214"/>
      <c r="UPM31" s="214"/>
      <c r="UPN31" s="214"/>
      <c r="UPO31" s="214"/>
      <c r="UPP31" s="214"/>
      <c r="UPQ31" s="214"/>
      <c r="UPR31" s="214"/>
      <c r="UPS31" s="214"/>
      <c r="UPT31" s="214"/>
      <c r="UPU31" s="214"/>
      <c r="UPV31" s="214"/>
      <c r="UPW31" s="214"/>
      <c r="UPX31" s="214"/>
      <c r="UPY31" s="214"/>
      <c r="UPZ31" s="214"/>
      <c r="UQA31" s="214"/>
      <c r="UQB31" s="214"/>
      <c r="UQC31" s="214"/>
      <c r="UQD31" s="214"/>
      <c r="UQE31" s="214"/>
      <c r="UQF31" s="214"/>
      <c r="UQG31" s="214"/>
      <c r="UQH31" s="214"/>
      <c r="UQI31" s="214"/>
      <c r="UQJ31" s="214"/>
      <c r="UQK31" s="214"/>
      <c r="UQL31" s="214"/>
      <c r="UQM31" s="214"/>
      <c r="UQN31" s="214"/>
      <c r="UQO31" s="214"/>
      <c r="UQP31" s="214"/>
      <c r="UQQ31" s="214"/>
      <c r="UQR31" s="214"/>
      <c r="UQS31" s="214"/>
      <c r="UQT31" s="214"/>
      <c r="UQU31" s="214"/>
      <c r="UQV31" s="214"/>
      <c r="UQW31" s="214"/>
      <c r="UQX31" s="214"/>
      <c r="UQY31" s="214"/>
      <c r="UQZ31" s="214"/>
      <c r="URA31" s="214"/>
      <c r="URB31" s="214"/>
      <c r="URC31" s="214"/>
      <c r="URD31" s="214"/>
      <c r="URE31" s="214"/>
      <c r="URF31" s="214"/>
      <c r="URG31" s="214"/>
      <c r="URH31" s="214"/>
      <c r="URI31" s="214"/>
      <c r="URJ31" s="214"/>
      <c r="URK31" s="214"/>
      <c r="URL31" s="214"/>
      <c r="URM31" s="214"/>
      <c r="URN31" s="214"/>
      <c r="URO31" s="214"/>
      <c r="URP31" s="214"/>
      <c r="URQ31" s="214"/>
      <c r="URR31" s="214"/>
      <c r="URS31" s="214"/>
      <c r="URT31" s="214"/>
      <c r="URU31" s="214"/>
      <c r="URV31" s="214"/>
      <c r="URW31" s="214"/>
      <c r="URX31" s="214"/>
      <c r="URY31" s="214"/>
      <c r="URZ31" s="214"/>
      <c r="USA31" s="214"/>
      <c r="USB31" s="214"/>
      <c r="USC31" s="214"/>
      <c r="USD31" s="214"/>
      <c r="USE31" s="214"/>
      <c r="USF31" s="214"/>
      <c r="USG31" s="214"/>
      <c r="USH31" s="214"/>
      <c r="USI31" s="214"/>
      <c r="USJ31" s="214"/>
      <c r="USK31" s="214"/>
      <c r="USL31" s="214"/>
      <c r="USM31" s="214"/>
      <c r="USN31" s="214"/>
      <c r="USO31" s="214"/>
      <c r="USP31" s="214"/>
      <c r="USQ31" s="214"/>
      <c r="USR31" s="214"/>
      <c r="USS31" s="214"/>
      <c r="UST31" s="214"/>
      <c r="USU31" s="214"/>
      <c r="USV31" s="214"/>
      <c r="USW31" s="214"/>
      <c r="USX31" s="214"/>
      <c r="USY31" s="214"/>
      <c r="USZ31" s="214"/>
      <c r="UTA31" s="214"/>
      <c r="UTB31" s="214"/>
      <c r="UTC31" s="214"/>
      <c r="UTD31" s="214"/>
      <c r="UTE31" s="214"/>
      <c r="UTF31" s="214"/>
      <c r="UTG31" s="214"/>
      <c r="UTH31" s="214"/>
      <c r="UTI31" s="214"/>
      <c r="UTJ31" s="214"/>
      <c r="UTK31" s="214"/>
      <c r="UTL31" s="214"/>
      <c r="UTM31" s="214"/>
      <c r="UTN31" s="214"/>
      <c r="UTO31" s="214"/>
      <c r="UTP31" s="214"/>
      <c r="UTQ31" s="214"/>
      <c r="UTR31" s="214"/>
      <c r="UTS31" s="214"/>
      <c r="UTT31" s="214"/>
      <c r="UTU31" s="214"/>
      <c r="UTV31" s="214"/>
      <c r="UTW31" s="214"/>
      <c r="UTX31" s="214"/>
      <c r="UTY31" s="214"/>
      <c r="UTZ31" s="214"/>
      <c r="UUA31" s="214"/>
      <c r="UUB31" s="214"/>
      <c r="UUC31" s="214"/>
      <c r="UUD31" s="214"/>
      <c r="UUE31" s="214"/>
      <c r="UUF31" s="214"/>
      <c r="UUG31" s="214"/>
      <c r="UUH31" s="214"/>
      <c r="UUI31" s="214"/>
      <c r="UUJ31" s="214"/>
      <c r="UUK31" s="214"/>
      <c r="UUL31" s="214"/>
      <c r="UUM31" s="214"/>
      <c r="UUN31" s="214"/>
      <c r="UUO31" s="214"/>
      <c r="UUP31" s="214"/>
      <c r="UUQ31" s="214"/>
      <c r="UUR31" s="214"/>
      <c r="UUS31" s="214"/>
      <c r="UUT31" s="214"/>
      <c r="UUU31" s="214"/>
      <c r="UUV31" s="214"/>
      <c r="UUW31" s="214"/>
      <c r="UUX31" s="214"/>
      <c r="UUY31" s="214"/>
      <c r="UUZ31" s="214"/>
      <c r="UVA31" s="214"/>
      <c r="UVB31" s="214"/>
      <c r="UVC31" s="214"/>
      <c r="UVD31" s="214"/>
      <c r="UVE31" s="214"/>
      <c r="UVF31" s="214"/>
      <c r="UVG31" s="214"/>
      <c r="UVH31" s="214"/>
      <c r="UVI31" s="214"/>
      <c r="UVJ31" s="214"/>
      <c r="UVK31" s="214"/>
      <c r="UVL31" s="214"/>
      <c r="UVM31" s="214"/>
      <c r="UVN31" s="214"/>
      <c r="UVO31" s="214"/>
      <c r="UVP31" s="214"/>
      <c r="UVQ31" s="214"/>
      <c r="UVR31" s="214"/>
      <c r="UVS31" s="214"/>
      <c r="UVT31" s="214"/>
      <c r="UVU31" s="214"/>
      <c r="UVV31" s="214"/>
      <c r="UVW31" s="214"/>
      <c r="UVX31" s="214"/>
      <c r="UVY31" s="214"/>
      <c r="UVZ31" s="214"/>
      <c r="UWA31" s="214"/>
      <c r="UWB31" s="214"/>
      <c r="UWC31" s="214"/>
      <c r="UWD31" s="214"/>
      <c r="UWE31" s="214"/>
      <c r="UWF31" s="214"/>
      <c r="UWG31" s="214"/>
      <c r="UWH31" s="214"/>
      <c r="UWI31" s="214"/>
      <c r="UWJ31" s="214"/>
      <c r="UWK31" s="214"/>
      <c r="UWL31" s="214"/>
      <c r="UWM31" s="214"/>
      <c r="UWN31" s="214"/>
      <c r="UWO31" s="214"/>
      <c r="UWP31" s="214"/>
      <c r="UWQ31" s="214"/>
      <c r="UWR31" s="214"/>
      <c r="UWS31" s="214"/>
      <c r="UWT31" s="214"/>
      <c r="UWU31" s="214"/>
      <c r="UWV31" s="214"/>
      <c r="UWW31" s="214"/>
      <c r="UWX31" s="214"/>
      <c r="UWY31" s="214"/>
      <c r="UWZ31" s="214"/>
      <c r="UXA31" s="214"/>
      <c r="UXB31" s="214"/>
      <c r="UXC31" s="214"/>
      <c r="UXD31" s="214"/>
      <c r="UXE31" s="214"/>
      <c r="UXF31" s="214"/>
      <c r="UXG31" s="214"/>
      <c r="UXH31" s="214"/>
      <c r="UXI31" s="214"/>
      <c r="UXJ31" s="214"/>
      <c r="UXK31" s="214"/>
      <c r="UXL31" s="214"/>
      <c r="UXM31" s="214"/>
      <c r="UXN31" s="214"/>
      <c r="UXO31" s="214"/>
      <c r="UXP31" s="214"/>
      <c r="UXQ31" s="214"/>
      <c r="UXR31" s="214"/>
      <c r="UXS31" s="214"/>
      <c r="UXT31" s="214"/>
      <c r="UXU31" s="214"/>
      <c r="UXV31" s="214"/>
      <c r="UXW31" s="214"/>
      <c r="UXX31" s="214"/>
      <c r="UXY31" s="214"/>
      <c r="UXZ31" s="214"/>
      <c r="UYA31" s="214"/>
      <c r="UYB31" s="214"/>
      <c r="UYC31" s="214"/>
      <c r="UYD31" s="214"/>
      <c r="UYE31" s="214"/>
      <c r="UYF31" s="214"/>
      <c r="UYG31" s="214"/>
      <c r="UYH31" s="214"/>
      <c r="UYI31" s="214"/>
      <c r="UYJ31" s="214"/>
      <c r="UYK31" s="214"/>
      <c r="UYL31" s="214"/>
      <c r="UYM31" s="214"/>
      <c r="UYN31" s="214"/>
      <c r="UYO31" s="214"/>
      <c r="UYP31" s="214"/>
      <c r="UYQ31" s="214"/>
      <c r="UYR31" s="214"/>
      <c r="UYS31" s="214"/>
      <c r="UYT31" s="214"/>
      <c r="UYU31" s="214"/>
      <c r="UYV31" s="214"/>
      <c r="UYW31" s="214"/>
      <c r="UYX31" s="214"/>
      <c r="UYY31" s="214"/>
      <c r="UYZ31" s="214"/>
      <c r="UZA31" s="214"/>
      <c r="UZB31" s="214"/>
      <c r="UZC31" s="214"/>
      <c r="UZD31" s="214"/>
      <c r="UZE31" s="214"/>
      <c r="UZF31" s="214"/>
      <c r="UZG31" s="214"/>
      <c r="UZH31" s="214"/>
      <c r="UZI31" s="214"/>
      <c r="UZJ31" s="214"/>
      <c r="UZK31" s="214"/>
      <c r="UZL31" s="214"/>
      <c r="UZM31" s="214"/>
      <c r="UZN31" s="214"/>
      <c r="UZO31" s="214"/>
      <c r="UZP31" s="214"/>
      <c r="UZQ31" s="214"/>
      <c r="UZR31" s="214"/>
      <c r="UZS31" s="214"/>
      <c r="UZT31" s="214"/>
      <c r="UZU31" s="214"/>
      <c r="UZV31" s="214"/>
      <c r="UZW31" s="214"/>
      <c r="UZX31" s="214"/>
      <c r="UZY31" s="214"/>
      <c r="UZZ31" s="214"/>
      <c r="VAA31" s="214"/>
      <c r="VAB31" s="214"/>
      <c r="VAC31" s="214"/>
      <c r="VAD31" s="214"/>
      <c r="VAE31" s="214"/>
      <c r="VAF31" s="214"/>
      <c r="VAG31" s="214"/>
      <c r="VAH31" s="214"/>
      <c r="VAI31" s="214"/>
      <c r="VAJ31" s="214"/>
      <c r="VAK31" s="214"/>
      <c r="VAL31" s="214"/>
      <c r="VAM31" s="214"/>
      <c r="VAN31" s="214"/>
      <c r="VAO31" s="214"/>
      <c r="VAP31" s="214"/>
      <c r="VAQ31" s="214"/>
      <c r="VAR31" s="214"/>
      <c r="VAS31" s="214"/>
      <c r="VAT31" s="214"/>
      <c r="VAU31" s="214"/>
      <c r="VAV31" s="214"/>
      <c r="VAW31" s="214"/>
      <c r="VAX31" s="214"/>
      <c r="VAY31" s="214"/>
      <c r="VAZ31" s="214"/>
      <c r="VBA31" s="214"/>
      <c r="VBB31" s="214"/>
      <c r="VBC31" s="214"/>
      <c r="VBD31" s="214"/>
      <c r="VBE31" s="214"/>
      <c r="VBF31" s="214"/>
      <c r="VBG31" s="214"/>
      <c r="VBH31" s="214"/>
      <c r="VBI31" s="214"/>
      <c r="VBJ31" s="214"/>
      <c r="VBK31" s="214"/>
      <c r="VBL31" s="214"/>
      <c r="VBM31" s="214"/>
      <c r="VBN31" s="214"/>
      <c r="VBO31" s="214"/>
      <c r="VBP31" s="214"/>
      <c r="VBQ31" s="214"/>
      <c r="VBR31" s="214"/>
      <c r="VBS31" s="214"/>
      <c r="VBT31" s="214"/>
      <c r="VBU31" s="214"/>
      <c r="VBV31" s="214"/>
      <c r="VBW31" s="214"/>
      <c r="VBX31" s="214"/>
      <c r="VBY31" s="214"/>
      <c r="VBZ31" s="214"/>
      <c r="VCA31" s="214"/>
      <c r="VCB31" s="214"/>
      <c r="VCC31" s="214"/>
      <c r="VCD31" s="214"/>
      <c r="VCE31" s="214"/>
      <c r="VCF31" s="214"/>
      <c r="VCG31" s="214"/>
      <c r="VCH31" s="214"/>
      <c r="VCI31" s="214"/>
      <c r="VCJ31" s="214"/>
      <c r="VCK31" s="214"/>
      <c r="VCL31" s="214"/>
      <c r="VCM31" s="214"/>
      <c r="VCN31" s="214"/>
      <c r="VCO31" s="214"/>
      <c r="VCP31" s="214"/>
      <c r="VCQ31" s="214"/>
      <c r="VCR31" s="214"/>
      <c r="VCS31" s="214"/>
      <c r="VCT31" s="214"/>
      <c r="VCU31" s="214"/>
      <c r="VCV31" s="214"/>
      <c r="VCW31" s="214"/>
      <c r="VCX31" s="214"/>
      <c r="VCY31" s="214"/>
      <c r="VCZ31" s="214"/>
      <c r="VDA31" s="214"/>
      <c r="VDB31" s="214"/>
      <c r="VDC31" s="214"/>
      <c r="VDD31" s="214"/>
      <c r="VDE31" s="214"/>
      <c r="VDF31" s="214"/>
      <c r="VDG31" s="214"/>
      <c r="VDH31" s="214"/>
      <c r="VDI31" s="214"/>
      <c r="VDJ31" s="214"/>
      <c r="VDK31" s="214"/>
      <c r="VDL31" s="214"/>
      <c r="VDM31" s="214"/>
      <c r="VDN31" s="214"/>
      <c r="VDO31" s="214"/>
      <c r="VDP31" s="214"/>
      <c r="VDQ31" s="214"/>
      <c r="VDR31" s="214"/>
      <c r="VDS31" s="214"/>
      <c r="VDT31" s="214"/>
      <c r="VDU31" s="214"/>
      <c r="VDV31" s="214"/>
      <c r="VDW31" s="214"/>
      <c r="VDX31" s="214"/>
      <c r="VDY31" s="214"/>
      <c r="VDZ31" s="214"/>
      <c r="VEA31" s="214"/>
      <c r="VEB31" s="214"/>
      <c r="VEC31" s="214"/>
      <c r="VED31" s="214"/>
      <c r="VEE31" s="214"/>
      <c r="VEF31" s="214"/>
      <c r="VEG31" s="214"/>
      <c r="VEH31" s="214"/>
      <c r="VEI31" s="214"/>
      <c r="VEJ31" s="214"/>
      <c r="VEK31" s="214"/>
      <c r="VEL31" s="214"/>
      <c r="VEM31" s="214"/>
      <c r="VEN31" s="214"/>
      <c r="VEO31" s="214"/>
      <c r="VEP31" s="214"/>
      <c r="VEQ31" s="214"/>
      <c r="VER31" s="214"/>
      <c r="VES31" s="214"/>
      <c r="VET31" s="214"/>
      <c r="VEU31" s="214"/>
      <c r="VEV31" s="214"/>
      <c r="VEW31" s="214"/>
      <c r="VEX31" s="214"/>
      <c r="VEY31" s="214"/>
      <c r="VEZ31" s="214"/>
      <c r="VFA31" s="214"/>
      <c r="VFB31" s="214"/>
      <c r="VFC31" s="214"/>
      <c r="VFD31" s="214"/>
      <c r="VFE31" s="214"/>
      <c r="VFF31" s="214"/>
      <c r="VFG31" s="214"/>
      <c r="VFH31" s="214"/>
      <c r="VFI31" s="214"/>
      <c r="VFJ31" s="214"/>
      <c r="VFK31" s="214"/>
      <c r="VFL31" s="214"/>
      <c r="VFM31" s="214"/>
      <c r="VFN31" s="214"/>
      <c r="VFO31" s="214"/>
      <c r="VFP31" s="214"/>
      <c r="VFQ31" s="214"/>
      <c r="VFR31" s="214"/>
      <c r="VFS31" s="214"/>
      <c r="VFT31" s="214"/>
      <c r="VFU31" s="214"/>
      <c r="VFV31" s="214"/>
      <c r="VFW31" s="214"/>
      <c r="VFX31" s="214"/>
      <c r="VFY31" s="214"/>
      <c r="VFZ31" s="214"/>
      <c r="VGA31" s="214"/>
      <c r="VGB31" s="214"/>
      <c r="VGC31" s="214"/>
      <c r="VGD31" s="214"/>
      <c r="VGE31" s="214"/>
      <c r="VGF31" s="214"/>
      <c r="VGG31" s="214"/>
      <c r="VGH31" s="214"/>
      <c r="VGI31" s="214"/>
      <c r="VGJ31" s="214"/>
      <c r="VGK31" s="214"/>
      <c r="VGL31" s="214"/>
      <c r="VGM31" s="214"/>
      <c r="VGN31" s="214"/>
      <c r="VGO31" s="214"/>
      <c r="VGP31" s="214"/>
      <c r="VGQ31" s="214"/>
      <c r="VGR31" s="214"/>
      <c r="VGS31" s="214"/>
      <c r="VGT31" s="214"/>
      <c r="VGU31" s="214"/>
      <c r="VGV31" s="214"/>
      <c r="VGW31" s="214"/>
      <c r="VGX31" s="214"/>
      <c r="VGY31" s="214"/>
      <c r="VGZ31" s="214"/>
      <c r="VHA31" s="214"/>
      <c r="VHB31" s="214"/>
      <c r="VHC31" s="214"/>
      <c r="VHD31" s="214"/>
      <c r="VHE31" s="214"/>
      <c r="VHF31" s="214"/>
      <c r="VHG31" s="214"/>
      <c r="VHH31" s="214"/>
      <c r="VHI31" s="214"/>
      <c r="VHJ31" s="214"/>
      <c r="VHK31" s="214"/>
      <c r="VHL31" s="214"/>
      <c r="VHM31" s="214"/>
      <c r="VHN31" s="214"/>
      <c r="VHO31" s="214"/>
      <c r="VHP31" s="214"/>
      <c r="VHQ31" s="214"/>
      <c r="VHR31" s="214"/>
      <c r="VHS31" s="214"/>
      <c r="VHT31" s="214"/>
      <c r="VHU31" s="214"/>
      <c r="VHV31" s="214"/>
      <c r="VHW31" s="214"/>
      <c r="VHX31" s="214"/>
      <c r="VHY31" s="214"/>
      <c r="VHZ31" s="214"/>
      <c r="VIA31" s="214"/>
      <c r="VIB31" s="214"/>
      <c r="VIC31" s="214"/>
      <c r="VID31" s="214"/>
      <c r="VIE31" s="214"/>
      <c r="VIF31" s="214"/>
      <c r="VIG31" s="214"/>
      <c r="VIH31" s="214"/>
      <c r="VII31" s="214"/>
      <c r="VIJ31" s="214"/>
      <c r="VIK31" s="214"/>
      <c r="VIL31" s="214"/>
      <c r="VIM31" s="214"/>
      <c r="VIN31" s="214"/>
      <c r="VIO31" s="214"/>
      <c r="VIP31" s="214"/>
      <c r="VIQ31" s="214"/>
      <c r="VIR31" s="214"/>
      <c r="VIS31" s="214"/>
      <c r="VIT31" s="214"/>
      <c r="VIU31" s="214"/>
      <c r="VIV31" s="214"/>
      <c r="VIW31" s="214"/>
      <c r="VIX31" s="214"/>
      <c r="VIY31" s="214"/>
      <c r="VIZ31" s="214"/>
      <c r="VJA31" s="214"/>
      <c r="VJB31" s="214"/>
      <c r="VJC31" s="214"/>
      <c r="VJD31" s="214"/>
      <c r="VJE31" s="214"/>
      <c r="VJF31" s="214"/>
      <c r="VJG31" s="214"/>
      <c r="VJH31" s="214"/>
      <c r="VJI31" s="214"/>
      <c r="VJJ31" s="214"/>
      <c r="VJK31" s="214"/>
      <c r="VJL31" s="214"/>
      <c r="VJM31" s="214"/>
      <c r="VJN31" s="214"/>
      <c r="VJO31" s="214"/>
      <c r="VJP31" s="214"/>
      <c r="VJQ31" s="214"/>
      <c r="VJR31" s="214"/>
      <c r="VJS31" s="214"/>
      <c r="VJT31" s="214"/>
      <c r="VJU31" s="214"/>
      <c r="VJV31" s="214"/>
      <c r="VJW31" s="214"/>
      <c r="VJX31" s="214"/>
      <c r="VJY31" s="214"/>
      <c r="VJZ31" s="214"/>
      <c r="VKA31" s="214"/>
      <c r="VKB31" s="214"/>
      <c r="VKC31" s="214"/>
      <c r="VKD31" s="214"/>
      <c r="VKE31" s="214"/>
      <c r="VKF31" s="214"/>
      <c r="VKG31" s="214"/>
      <c r="VKH31" s="214"/>
      <c r="VKI31" s="214"/>
      <c r="VKJ31" s="214"/>
      <c r="VKK31" s="214"/>
      <c r="VKL31" s="214"/>
      <c r="VKM31" s="214"/>
      <c r="VKN31" s="214"/>
      <c r="VKO31" s="214"/>
      <c r="VKP31" s="214"/>
      <c r="VKQ31" s="214"/>
      <c r="VKR31" s="214"/>
      <c r="VKS31" s="214"/>
      <c r="VKT31" s="214"/>
      <c r="VKU31" s="214"/>
      <c r="VKV31" s="214"/>
      <c r="VKW31" s="214"/>
      <c r="VKX31" s="214"/>
      <c r="VKY31" s="214"/>
      <c r="VKZ31" s="214"/>
      <c r="VLA31" s="214"/>
      <c r="VLB31" s="214"/>
      <c r="VLC31" s="214"/>
      <c r="VLD31" s="214"/>
      <c r="VLE31" s="214"/>
      <c r="VLF31" s="214"/>
      <c r="VLG31" s="214"/>
      <c r="VLH31" s="214"/>
      <c r="VLI31" s="214"/>
      <c r="VLJ31" s="214"/>
      <c r="VLK31" s="214"/>
      <c r="VLL31" s="214"/>
      <c r="VLM31" s="214"/>
      <c r="VLN31" s="214"/>
      <c r="VLO31" s="214"/>
      <c r="VLP31" s="214"/>
      <c r="VLQ31" s="214"/>
      <c r="VLR31" s="214"/>
      <c r="VLS31" s="214"/>
      <c r="VLT31" s="214"/>
      <c r="VLU31" s="214"/>
      <c r="VLV31" s="214"/>
      <c r="VLW31" s="214"/>
      <c r="VLX31" s="214"/>
      <c r="VLY31" s="214"/>
      <c r="VLZ31" s="214"/>
      <c r="VMA31" s="214"/>
      <c r="VMB31" s="214"/>
      <c r="VMC31" s="214"/>
      <c r="VMD31" s="214"/>
      <c r="VME31" s="214"/>
      <c r="VMF31" s="214"/>
      <c r="VMG31" s="214"/>
      <c r="VMH31" s="214"/>
      <c r="VMI31" s="214"/>
      <c r="VMJ31" s="214"/>
      <c r="VMK31" s="214"/>
      <c r="VML31" s="214"/>
      <c r="VMM31" s="214"/>
      <c r="VMN31" s="214"/>
      <c r="VMO31" s="214"/>
      <c r="VMP31" s="214"/>
      <c r="VMQ31" s="214"/>
      <c r="VMR31" s="214"/>
      <c r="VMS31" s="214"/>
      <c r="VMT31" s="214"/>
      <c r="VMU31" s="214"/>
      <c r="VMV31" s="214"/>
      <c r="VMW31" s="214"/>
      <c r="VMX31" s="214"/>
      <c r="VMY31" s="214"/>
      <c r="VMZ31" s="214"/>
      <c r="VNA31" s="214"/>
      <c r="VNB31" s="214"/>
      <c r="VNC31" s="214"/>
      <c r="VND31" s="214"/>
      <c r="VNE31" s="214"/>
      <c r="VNF31" s="214"/>
      <c r="VNG31" s="214"/>
      <c r="VNH31" s="214"/>
      <c r="VNI31" s="214"/>
      <c r="VNJ31" s="214"/>
      <c r="VNK31" s="214"/>
      <c r="VNL31" s="214"/>
      <c r="VNM31" s="214"/>
      <c r="VNN31" s="214"/>
      <c r="VNO31" s="214"/>
      <c r="VNP31" s="214"/>
      <c r="VNQ31" s="214"/>
      <c r="VNR31" s="214"/>
      <c r="VNS31" s="214"/>
      <c r="VNT31" s="214"/>
      <c r="VNU31" s="214"/>
      <c r="VNV31" s="214"/>
      <c r="VNW31" s="214"/>
      <c r="VNX31" s="214"/>
      <c r="VNY31" s="214"/>
      <c r="VNZ31" s="214"/>
      <c r="VOA31" s="214"/>
      <c r="VOB31" s="214"/>
      <c r="VOC31" s="214"/>
      <c r="VOD31" s="214"/>
      <c r="VOE31" s="214"/>
      <c r="VOF31" s="214"/>
      <c r="VOG31" s="214"/>
      <c r="VOH31" s="214"/>
      <c r="VOI31" s="214"/>
      <c r="VOJ31" s="214"/>
      <c r="VOK31" s="214"/>
      <c r="VOL31" s="214"/>
      <c r="VOM31" s="214"/>
      <c r="VON31" s="214"/>
      <c r="VOO31" s="214"/>
      <c r="VOP31" s="214"/>
      <c r="VOQ31" s="214"/>
      <c r="VOR31" s="214"/>
      <c r="VOS31" s="214"/>
      <c r="VOT31" s="214"/>
      <c r="VOU31" s="214"/>
      <c r="VOV31" s="214"/>
      <c r="VOW31" s="214"/>
      <c r="VOX31" s="214"/>
      <c r="VOY31" s="214"/>
      <c r="VOZ31" s="214"/>
      <c r="VPA31" s="214"/>
      <c r="VPB31" s="214"/>
      <c r="VPC31" s="214"/>
      <c r="VPD31" s="214"/>
      <c r="VPE31" s="214"/>
      <c r="VPF31" s="214"/>
      <c r="VPG31" s="214"/>
      <c r="VPH31" s="214"/>
      <c r="VPI31" s="214"/>
      <c r="VPJ31" s="214"/>
      <c r="VPK31" s="214"/>
      <c r="VPL31" s="214"/>
      <c r="VPM31" s="214"/>
      <c r="VPN31" s="214"/>
      <c r="VPO31" s="214"/>
      <c r="VPP31" s="214"/>
      <c r="VPQ31" s="214"/>
      <c r="VPR31" s="214"/>
      <c r="VPS31" s="214"/>
      <c r="VPT31" s="214"/>
      <c r="VPU31" s="214"/>
      <c r="VPV31" s="214"/>
      <c r="VPW31" s="214"/>
      <c r="VPX31" s="214"/>
      <c r="VPY31" s="214"/>
      <c r="VPZ31" s="214"/>
      <c r="VQA31" s="214"/>
      <c r="VQB31" s="214"/>
      <c r="VQC31" s="214"/>
      <c r="VQD31" s="214"/>
      <c r="VQE31" s="214"/>
      <c r="VQF31" s="214"/>
      <c r="VQG31" s="214"/>
      <c r="VQH31" s="214"/>
      <c r="VQI31" s="214"/>
      <c r="VQJ31" s="214"/>
      <c r="VQK31" s="214"/>
      <c r="VQL31" s="214"/>
      <c r="VQM31" s="214"/>
      <c r="VQN31" s="214"/>
      <c r="VQO31" s="214"/>
      <c r="VQP31" s="214"/>
      <c r="VQQ31" s="214"/>
      <c r="VQR31" s="214"/>
      <c r="VQS31" s="214"/>
      <c r="VQT31" s="214"/>
      <c r="VQU31" s="214"/>
      <c r="VQV31" s="214"/>
      <c r="VQW31" s="214"/>
      <c r="VQX31" s="214"/>
      <c r="VQY31" s="214"/>
      <c r="VQZ31" s="214"/>
      <c r="VRA31" s="214"/>
      <c r="VRB31" s="214"/>
      <c r="VRC31" s="214"/>
      <c r="VRD31" s="214"/>
      <c r="VRE31" s="214"/>
      <c r="VRF31" s="214"/>
      <c r="VRG31" s="214"/>
      <c r="VRH31" s="214"/>
      <c r="VRI31" s="214"/>
      <c r="VRJ31" s="214"/>
      <c r="VRK31" s="214"/>
      <c r="VRL31" s="214"/>
      <c r="VRM31" s="214"/>
      <c r="VRN31" s="214"/>
      <c r="VRO31" s="214"/>
      <c r="VRP31" s="214"/>
      <c r="VRQ31" s="214"/>
      <c r="VRR31" s="214"/>
      <c r="VRS31" s="214"/>
      <c r="VRT31" s="214"/>
      <c r="VRU31" s="214"/>
      <c r="VRV31" s="214"/>
      <c r="VRW31" s="214"/>
      <c r="VRX31" s="214"/>
      <c r="VRY31" s="214"/>
      <c r="VRZ31" s="214"/>
      <c r="VSA31" s="214"/>
      <c r="VSB31" s="214"/>
      <c r="VSC31" s="214"/>
      <c r="VSD31" s="214"/>
      <c r="VSE31" s="214"/>
      <c r="VSF31" s="214"/>
      <c r="VSG31" s="214"/>
      <c r="VSH31" s="214"/>
      <c r="VSI31" s="214"/>
      <c r="VSJ31" s="214"/>
      <c r="VSK31" s="214"/>
      <c r="VSL31" s="214"/>
      <c r="VSM31" s="214"/>
      <c r="VSN31" s="214"/>
      <c r="VSO31" s="214"/>
      <c r="VSP31" s="214"/>
      <c r="VSQ31" s="214"/>
      <c r="VSR31" s="214"/>
      <c r="VSS31" s="214"/>
      <c r="VST31" s="214"/>
      <c r="VSU31" s="214"/>
      <c r="VSV31" s="214"/>
      <c r="VSW31" s="214"/>
      <c r="VSX31" s="214"/>
      <c r="VSY31" s="214"/>
      <c r="VSZ31" s="214"/>
      <c r="VTA31" s="214"/>
      <c r="VTB31" s="214"/>
      <c r="VTC31" s="214"/>
      <c r="VTD31" s="214"/>
      <c r="VTE31" s="214"/>
      <c r="VTF31" s="214"/>
      <c r="VTG31" s="214"/>
      <c r="VTH31" s="214"/>
      <c r="VTI31" s="214"/>
      <c r="VTJ31" s="214"/>
      <c r="VTK31" s="214"/>
      <c r="VTL31" s="214"/>
      <c r="VTM31" s="214"/>
      <c r="VTN31" s="214"/>
      <c r="VTO31" s="214"/>
      <c r="VTP31" s="214"/>
      <c r="VTQ31" s="214"/>
      <c r="VTR31" s="214"/>
      <c r="VTS31" s="214"/>
      <c r="VTT31" s="214"/>
      <c r="VTU31" s="214"/>
      <c r="VTV31" s="214"/>
      <c r="VTW31" s="214"/>
      <c r="VTX31" s="214"/>
      <c r="VTY31" s="214"/>
      <c r="VTZ31" s="214"/>
      <c r="VUA31" s="214"/>
      <c r="VUB31" s="214"/>
      <c r="VUC31" s="214"/>
      <c r="VUD31" s="214"/>
      <c r="VUE31" s="214"/>
      <c r="VUF31" s="214"/>
      <c r="VUG31" s="214"/>
      <c r="VUH31" s="214"/>
      <c r="VUI31" s="214"/>
      <c r="VUJ31" s="214"/>
      <c r="VUK31" s="214"/>
      <c r="VUL31" s="214"/>
      <c r="VUM31" s="214"/>
      <c r="VUN31" s="214"/>
      <c r="VUO31" s="214"/>
      <c r="VUP31" s="214"/>
      <c r="VUQ31" s="214"/>
      <c r="VUR31" s="214"/>
      <c r="VUS31" s="214"/>
      <c r="VUT31" s="214"/>
      <c r="VUU31" s="214"/>
      <c r="VUV31" s="214"/>
      <c r="VUW31" s="214"/>
      <c r="VUX31" s="214"/>
      <c r="VUY31" s="214"/>
      <c r="VUZ31" s="214"/>
      <c r="VVA31" s="214"/>
      <c r="VVB31" s="214"/>
      <c r="VVC31" s="214"/>
      <c r="VVD31" s="214"/>
      <c r="VVE31" s="214"/>
      <c r="VVF31" s="214"/>
      <c r="VVG31" s="214"/>
      <c r="VVH31" s="214"/>
      <c r="VVI31" s="214"/>
      <c r="VVJ31" s="214"/>
      <c r="VVK31" s="214"/>
      <c r="VVL31" s="214"/>
      <c r="VVM31" s="214"/>
      <c r="VVN31" s="214"/>
      <c r="VVO31" s="214"/>
      <c r="VVP31" s="214"/>
      <c r="VVQ31" s="214"/>
      <c r="VVR31" s="214"/>
      <c r="VVS31" s="214"/>
      <c r="VVT31" s="214"/>
      <c r="VVU31" s="214"/>
      <c r="VVV31" s="214"/>
      <c r="VVW31" s="214"/>
      <c r="VVX31" s="214"/>
      <c r="VVY31" s="214"/>
      <c r="VVZ31" s="214"/>
      <c r="VWA31" s="214"/>
      <c r="VWB31" s="214"/>
      <c r="VWC31" s="214"/>
      <c r="VWD31" s="214"/>
      <c r="VWE31" s="214"/>
      <c r="VWF31" s="214"/>
      <c r="VWG31" s="214"/>
      <c r="VWH31" s="214"/>
      <c r="VWI31" s="214"/>
      <c r="VWJ31" s="214"/>
      <c r="VWK31" s="214"/>
      <c r="VWL31" s="214"/>
      <c r="VWM31" s="214"/>
      <c r="VWN31" s="214"/>
      <c r="VWO31" s="214"/>
      <c r="VWP31" s="214"/>
      <c r="VWQ31" s="214"/>
      <c r="VWR31" s="214"/>
      <c r="VWS31" s="214"/>
      <c r="VWT31" s="214"/>
      <c r="VWU31" s="214"/>
      <c r="VWV31" s="214"/>
      <c r="VWW31" s="214"/>
      <c r="VWX31" s="214"/>
      <c r="VWY31" s="214"/>
      <c r="VWZ31" s="214"/>
      <c r="VXA31" s="214"/>
      <c r="VXB31" s="214"/>
      <c r="VXC31" s="214"/>
      <c r="VXD31" s="214"/>
      <c r="VXE31" s="214"/>
      <c r="VXF31" s="214"/>
      <c r="VXG31" s="214"/>
      <c r="VXH31" s="214"/>
      <c r="VXI31" s="214"/>
      <c r="VXJ31" s="214"/>
      <c r="VXK31" s="214"/>
      <c r="VXL31" s="214"/>
      <c r="VXM31" s="214"/>
      <c r="VXN31" s="214"/>
      <c r="VXO31" s="214"/>
      <c r="VXP31" s="214"/>
      <c r="VXQ31" s="214"/>
      <c r="VXR31" s="214"/>
      <c r="VXS31" s="214"/>
      <c r="VXT31" s="214"/>
      <c r="VXU31" s="214"/>
      <c r="VXV31" s="214"/>
      <c r="VXW31" s="214"/>
      <c r="VXX31" s="214"/>
      <c r="VXY31" s="214"/>
      <c r="VXZ31" s="214"/>
      <c r="VYA31" s="214"/>
      <c r="VYB31" s="214"/>
      <c r="VYC31" s="214"/>
      <c r="VYD31" s="214"/>
      <c r="VYE31" s="214"/>
      <c r="VYF31" s="214"/>
      <c r="VYG31" s="214"/>
      <c r="VYH31" s="214"/>
      <c r="VYI31" s="214"/>
      <c r="VYJ31" s="214"/>
      <c r="VYK31" s="214"/>
      <c r="VYL31" s="214"/>
      <c r="VYM31" s="214"/>
      <c r="VYN31" s="214"/>
      <c r="VYO31" s="214"/>
      <c r="VYP31" s="214"/>
      <c r="VYQ31" s="214"/>
      <c r="VYR31" s="214"/>
      <c r="VYS31" s="214"/>
      <c r="VYT31" s="214"/>
      <c r="VYU31" s="214"/>
      <c r="VYV31" s="214"/>
      <c r="VYW31" s="214"/>
      <c r="VYX31" s="214"/>
      <c r="VYY31" s="214"/>
      <c r="VYZ31" s="214"/>
      <c r="VZA31" s="214"/>
      <c r="VZB31" s="214"/>
      <c r="VZC31" s="214"/>
      <c r="VZD31" s="214"/>
      <c r="VZE31" s="214"/>
      <c r="VZF31" s="214"/>
      <c r="VZG31" s="214"/>
      <c r="VZH31" s="214"/>
      <c r="VZI31" s="214"/>
      <c r="VZJ31" s="214"/>
      <c r="VZK31" s="214"/>
      <c r="VZL31" s="214"/>
      <c r="VZM31" s="214"/>
      <c r="VZN31" s="214"/>
      <c r="VZO31" s="214"/>
      <c r="VZP31" s="214"/>
      <c r="VZQ31" s="214"/>
      <c r="VZR31" s="214"/>
      <c r="VZS31" s="214"/>
      <c r="VZT31" s="214"/>
      <c r="VZU31" s="214"/>
      <c r="VZV31" s="214"/>
      <c r="VZW31" s="214"/>
      <c r="VZX31" s="214"/>
      <c r="VZY31" s="214"/>
      <c r="VZZ31" s="214"/>
      <c r="WAA31" s="214"/>
      <c r="WAB31" s="214"/>
      <c r="WAC31" s="214"/>
      <c r="WAD31" s="214"/>
      <c r="WAE31" s="214"/>
      <c r="WAF31" s="214"/>
      <c r="WAG31" s="214"/>
      <c r="WAH31" s="214"/>
      <c r="WAI31" s="214"/>
      <c r="WAJ31" s="214"/>
      <c r="WAK31" s="214"/>
      <c r="WAL31" s="214"/>
      <c r="WAM31" s="214"/>
      <c r="WAN31" s="214"/>
      <c r="WAO31" s="214"/>
      <c r="WAP31" s="214"/>
      <c r="WAQ31" s="214"/>
      <c r="WAR31" s="214"/>
      <c r="WAS31" s="214"/>
      <c r="WAT31" s="214"/>
      <c r="WAU31" s="214"/>
      <c r="WAV31" s="214"/>
      <c r="WAW31" s="214"/>
      <c r="WAX31" s="214"/>
      <c r="WAY31" s="214"/>
      <c r="WAZ31" s="214"/>
      <c r="WBA31" s="214"/>
      <c r="WBB31" s="214"/>
      <c r="WBC31" s="214"/>
      <c r="WBD31" s="214"/>
      <c r="WBE31" s="214"/>
      <c r="WBF31" s="214"/>
      <c r="WBG31" s="214"/>
      <c r="WBH31" s="214"/>
      <c r="WBI31" s="214"/>
      <c r="WBJ31" s="214"/>
      <c r="WBK31" s="214"/>
      <c r="WBL31" s="214"/>
      <c r="WBM31" s="214"/>
      <c r="WBN31" s="214"/>
      <c r="WBO31" s="214"/>
      <c r="WBP31" s="214"/>
      <c r="WBQ31" s="214"/>
      <c r="WBR31" s="214"/>
      <c r="WBS31" s="214"/>
      <c r="WBT31" s="214"/>
      <c r="WBU31" s="214"/>
      <c r="WBV31" s="214"/>
      <c r="WBW31" s="214"/>
      <c r="WBX31" s="214"/>
      <c r="WBY31" s="214"/>
      <c r="WBZ31" s="214"/>
      <c r="WCA31" s="214"/>
      <c r="WCB31" s="214"/>
      <c r="WCC31" s="214"/>
      <c r="WCD31" s="214"/>
      <c r="WCE31" s="214"/>
      <c r="WCF31" s="214"/>
      <c r="WCG31" s="214"/>
      <c r="WCH31" s="214"/>
      <c r="WCI31" s="214"/>
      <c r="WCJ31" s="214"/>
      <c r="WCK31" s="214"/>
      <c r="WCL31" s="214"/>
      <c r="WCM31" s="214"/>
      <c r="WCN31" s="214"/>
      <c r="WCO31" s="214"/>
      <c r="WCP31" s="214"/>
      <c r="WCQ31" s="214"/>
      <c r="WCR31" s="214"/>
      <c r="WCS31" s="214"/>
      <c r="WCT31" s="214"/>
      <c r="WCU31" s="214"/>
      <c r="WCV31" s="214"/>
      <c r="WCW31" s="214"/>
      <c r="WCX31" s="214"/>
      <c r="WCY31" s="214"/>
      <c r="WCZ31" s="214"/>
      <c r="WDA31" s="214"/>
      <c r="WDB31" s="214"/>
      <c r="WDC31" s="214"/>
      <c r="WDD31" s="214"/>
      <c r="WDE31" s="214"/>
      <c r="WDF31" s="214"/>
      <c r="WDG31" s="214"/>
      <c r="WDH31" s="214"/>
      <c r="WDI31" s="214"/>
      <c r="WDJ31" s="214"/>
      <c r="WDK31" s="214"/>
      <c r="WDL31" s="214"/>
      <c r="WDM31" s="214"/>
      <c r="WDN31" s="214"/>
      <c r="WDO31" s="214"/>
      <c r="WDP31" s="214"/>
      <c r="WDQ31" s="214"/>
      <c r="WDR31" s="214"/>
      <c r="WDS31" s="214"/>
      <c r="WDT31" s="214"/>
      <c r="WDU31" s="214"/>
      <c r="WDV31" s="214"/>
      <c r="WDW31" s="214"/>
      <c r="WDX31" s="214"/>
      <c r="WDY31" s="214"/>
      <c r="WDZ31" s="214"/>
      <c r="WEA31" s="214"/>
      <c r="WEB31" s="214"/>
      <c r="WEC31" s="214"/>
      <c r="WED31" s="214"/>
      <c r="WEE31" s="214"/>
      <c r="WEF31" s="214"/>
      <c r="WEG31" s="214"/>
      <c r="WEH31" s="214"/>
      <c r="WEI31" s="214"/>
      <c r="WEJ31" s="214"/>
      <c r="WEK31" s="214"/>
      <c r="WEL31" s="214"/>
      <c r="WEM31" s="214"/>
      <c r="WEN31" s="214"/>
      <c r="WEO31" s="214"/>
      <c r="WEP31" s="214"/>
      <c r="WEQ31" s="214"/>
      <c r="WER31" s="214"/>
      <c r="WES31" s="214"/>
      <c r="WET31" s="214"/>
      <c r="WEU31" s="214"/>
      <c r="WEV31" s="214"/>
      <c r="WEW31" s="214"/>
      <c r="WEX31" s="214"/>
      <c r="WEY31" s="214"/>
      <c r="WEZ31" s="214"/>
      <c r="WFA31" s="214"/>
      <c r="WFB31" s="214"/>
      <c r="WFC31" s="214"/>
      <c r="WFD31" s="214"/>
      <c r="WFE31" s="214"/>
      <c r="WFF31" s="214"/>
      <c r="WFG31" s="214"/>
      <c r="WFH31" s="214"/>
      <c r="WFI31" s="214"/>
      <c r="WFJ31" s="214"/>
      <c r="WFK31" s="214"/>
      <c r="WFL31" s="214"/>
      <c r="WFM31" s="214"/>
      <c r="WFN31" s="214"/>
      <c r="WFO31" s="214"/>
      <c r="WFP31" s="214"/>
      <c r="WFQ31" s="214"/>
      <c r="WFR31" s="214"/>
      <c r="WFS31" s="214"/>
      <c r="WFT31" s="214"/>
      <c r="WFU31" s="214"/>
      <c r="WFV31" s="214"/>
      <c r="WFW31" s="214"/>
      <c r="WFX31" s="214"/>
      <c r="WFY31" s="214"/>
      <c r="WFZ31" s="214"/>
      <c r="WGA31" s="214"/>
      <c r="WGB31" s="214"/>
      <c r="WGC31" s="214"/>
      <c r="WGD31" s="214"/>
      <c r="WGE31" s="214"/>
      <c r="WGF31" s="214"/>
      <c r="WGG31" s="214"/>
      <c r="WGH31" s="214"/>
      <c r="WGI31" s="214"/>
      <c r="WGJ31" s="214"/>
      <c r="WGK31" s="214"/>
      <c r="WGL31" s="214"/>
      <c r="WGM31" s="214"/>
      <c r="WGN31" s="214"/>
      <c r="WGO31" s="214"/>
      <c r="WGP31" s="214"/>
      <c r="WGQ31" s="214"/>
      <c r="WGR31" s="214"/>
      <c r="WGS31" s="214"/>
      <c r="WGT31" s="214"/>
      <c r="WGU31" s="214"/>
      <c r="WGV31" s="214"/>
      <c r="WGW31" s="214"/>
      <c r="WGX31" s="214"/>
      <c r="WGY31" s="214"/>
      <c r="WGZ31" s="214"/>
      <c r="WHA31" s="214"/>
      <c r="WHB31" s="214"/>
      <c r="WHC31" s="214"/>
      <c r="WHD31" s="214"/>
      <c r="WHE31" s="214"/>
      <c r="WHF31" s="214"/>
      <c r="WHG31" s="214"/>
      <c r="WHH31" s="214"/>
      <c r="WHI31" s="214"/>
      <c r="WHJ31" s="214"/>
      <c r="WHK31" s="214"/>
      <c r="WHL31" s="214"/>
      <c r="WHM31" s="214"/>
      <c r="WHN31" s="214"/>
      <c r="WHO31" s="214"/>
      <c r="WHP31" s="214"/>
      <c r="WHQ31" s="214"/>
      <c r="WHR31" s="214"/>
      <c r="WHS31" s="214"/>
      <c r="WHT31" s="214"/>
      <c r="WHU31" s="214"/>
      <c r="WHV31" s="214"/>
      <c r="WHW31" s="214"/>
      <c r="WHX31" s="214"/>
      <c r="WHY31" s="214"/>
      <c r="WHZ31" s="214"/>
      <c r="WIA31" s="214"/>
      <c r="WIB31" s="214"/>
      <c r="WIC31" s="214"/>
      <c r="WID31" s="214"/>
      <c r="WIE31" s="214"/>
      <c r="WIF31" s="214"/>
      <c r="WIG31" s="214"/>
      <c r="WIH31" s="214"/>
      <c r="WII31" s="214"/>
      <c r="WIJ31" s="214"/>
      <c r="WIK31" s="214"/>
      <c r="WIL31" s="214"/>
      <c r="WIM31" s="214"/>
      <c r="WIN31" s="214"/>
      <c r="WIO31" s="214"/>
      <c r="WIP31" s="214"/>
      <c r="WIQ31" s="214"/>
      <c r="WIR31" s="214"/>
      <c r="WIS31" s="214"/>
      <c r="WIT31" s="214"/>
      <c r="WIU31" s="214"/>
      <c r="WIV31" s="214"/>
      <c r="WIW31" s="214"/>
      <c r="WIX31" s="214"/>
      <c r="WIY31" s="214"/>
      <c r="WIZ31" s="214"/>
      <c r="WJA31" s="214"/>
      <c r="WJB31" s="214"/>
      <c r="WJC31" s="214"/>
      <c r="WJD31" s="214"/>
      <c r="WJE31" s="214"/>
      <c r="WJF31" s="214"/>
      <c r="WJG31" s="214"/>
      <c r="WJH31" s="214"/>
      <c r="WJI31" s="214"/>
      <c r="WJJ31" s="214"/>
      <c r="WJK31" s="214"/>
      <c r="WJL31" s="214"/>
      <c r="WJM31" s="214"/>
      <c r="WJN31" s="214"/>
      <c r="WJO31" s="214"/>
      <c r="WJP31" s="214"/>
      <c r="WJQ31" s="214"/>
      <c r="WJR31" s="214"/>
      <c r="WJS31" s="214"/>
      <c r="WJT31" s="214"/>
      <c r="WJU31" s="214"/>
      <c r="WJV31" s="214"/>
      <c r="WJW31" s="214"/>
      <c r="WJX31" s="214"/>
      <c r="WJY31" s="214"/>
      <c r="WJZ31" s="214"/>
      <c r="WKA31" s="214"/>
      <c r="WKB31" s="214"/>
      <c r="WKC31" s="214"/>
      <c r="WKD31" s="214"/>
      <c r="WKE31" s="214"/>
      <c r="WKF31" s="214"/>
      <c r="WKG31" s="214"/>
      <c r="WKH31" s="214"/>
      <c r="WKI31" s="214"/>
      <c r="WKJ31" s="214"/>
      <c r="WKK31" s="214"/>
      <c r="WKL31" s="214"/>
      <c r="WKM31" s="214"/>
      <c r="WKN31" s="214"/>
      <c r="WKO31" s="214"/>
      <c r="WKP31" s="214"/>
      <c r="WKQ31" s="214"/>
      <c r="WKR31" s="214"/>
      <c r="WKS31" s="214"/>
      <c r="WKT31" s="214"/>
      <c r="WKU31" s="214"/>
      <c r="WKV31" s="214"/>
      <c r="WKW31" s="214"/>
      <c r="WKX31" s="214"/>
      <c r="WKY31" s="214"/>
      <c r="WKZ31" s="214"/>
      <c r="WLA31" s="214"/>
      <c r="WLB31" s="214"/>
      <c r="WLC31" s="214"/>
      <c r="WLD31" s="214"/>
      <c r="WLE31" s="214"/>
      <c r="WLF31" s="214"/>
      <c r="WLG31" s="214"/>
      <c r="WLH31" s="214"/>
      <c r="WLI31" s="214"/>
      <c r="WLJ31" s="214"/>
      <c r="WLK31" s="214"/>
      <c r="WLL31" s="214"/>
      <c r="WLM31" s="214"/>
      <c r="WLN31" s="214"/>
      <c r="WLO31" s="214"/>
      <c r="WLP31" s="214"/>
      <c r="WLQ31" s="214"/>
      <c r="WLR31" s="214"/>
      <c r="WLS31" s="214"/>
      <c r="WLT31" s="214"/>
      <c r="WLU31" s="214"/>
      <c r="WLV31" s="214"/>
      <c r="WLW31" s="214"/>
      <c r="WLX31" s="214"/>
      <c r="WLY31" s="214"/>
      <c r="WLZ31" s="214"/>
      <c r="WMA31" s="214"/>
      <c r="WMB31" s="214"/>
      <c r="WMC31" s="214"/>
      <c r="WMD31" s="214"/>
      <c r="WME31" s="214"/>
      <c r="WMF31" s="214"/>
      <c r="WMG31" s="214"/>
      <c r="WMH31" s="214"/>
      <c r="WMI31" s="214"/>
      <c r="WMJ31" s="214"/>
      <c r="WMK31" s="214"/>
      <c r="WML31" s="214"/>
      <c r="WMM31" s="214"/>
      <c r="WMN31" s="214"/>
      <c r="WMO31" s="214"/>
      <c r="WMP31" s="214"/>
      <c r="WMQ31" s="214"/>
      <c r="WMR31" s="214"/>
      <c r="WMS31" s="214"/>
      <c r="WMT31" s="214"/>
      <c r="WMU31" s="214"/>
      <c r="WMV31" s="214"/>
      <c r="WMW31" s="214"/>
      <c r="WMX31" s="214"/>
      <c r="WMY31" s="214"/>
      <c r="WMZ31" s="214"/>
      <c r="WNA31" s="214"/>
      <c r="WNB31" s="214"/>
      <c r="WNC31" s="214"/>
      <c r="WND31" s="214"/>
      <c r="WNE31" s="214"/>
      <c r="WNF31" s="214"/>
      <c r="WNG31" s="214"/>
      <c r="WNH31" s="214"/>
      <c r="WNI31" s="214"/>
      <c r="WNJ31" s="214"/>
      <c r="WNK31" s="214"/>
      <c r="WNL31" s="214"/>
      <c r="WNM31" s="214"/>
      <c r="WNN31" s="214"/>
      <c r="WNO31" s="214"/>
      <c r="WNP31" s="214"/>
      <c r="WNQ31" s="214"/>
      <c r="WNR31" s="214"/>
      <c r="WNS31" s="214"/>
      <c r="WNT31" s="214"/>
      <c r="WNU31" s="214"/>
      <c r="WNV31" s="214"/>
      <c r="WNW31" s="214"/>
      <c r="WNX31" s="214"/>
      <c r="WNY31" s="214"/>
      <c r="WNZ31" s="214"/>
      <c r="WOA31" s="214"/>
      <c r="WOB31" s="214"/>
      <c r="WOC31" s="214"/>
      <c r="WOD31" s="214"/>
      <c r="WOE31" s="214"/>
      <c r="WOF31" s="214"/>
      <c r="WOG31" s="214"/>
      <c r="WOH31" s="214"/>
      <c r="WOI31" s="214"/>
      <c r="WOJ31" s="214"/>
      <c r="WOK31" s="214"/>
      <c r="WOL31" s="214"/>
      <c r="WOM31" s="214"/>
      <c r="WON31" s="214"/>
      <c r="WOO31" s="214"/>
      <c r="WOP31" s="214"/>
      <c r="WOQ31" s="214"/>
      <c r="WOR31" s="214"/>
      <c r="WOS31" s="214"/>
      <c r="WOT31" s="214"/>
      <c r="WOU31" s="214"/>
      <c r="WOV31" s="214"/>
      <c r="WOW31" s="214"/>
      <c r="WOX31" s="214"/>
      <c r="WOY31" s="214"/>
      <c r="WOZ31" s="214"/>
      <c r="WPA31" s="214"/>
      <c r="WPB31" s="214"/>
      <c r="WPC31" s="214"/>
      <c r="WPD31" s="214"/>
      <c r="WPE31" s="214"/>
      <c r="WPF31" s="214"/>
      <c r="WPG31" s="214"/>
      <c r="WPH31" s="214"/>
      <c r="WPI31" s="214"/>
      <c r="WPJ31" s="214"/>
      <c r="WPK31" s="214"/>
      <c r="WPL31" s="214"/>
      <c r="WPM31" s="214"/>
      <c r="WPN31" s="214"/>
      <c r="WPO31" s="214"/>
      <c r="WPP31" s="214"/>
      <c r="WPQ31" s="214"/>
      <c r="WPR31" s="214"/>
      <c r="WPS31" s="214"/>
      <c r="WPT31" s="214"/>
      <c r="WPU31" s="214"/>
      <c r="WPV31" s="214"/>
      <c r="WPW31" s="214"/>
      <c r="WPX31" s="214"/>
      <c r="WPY31" s="214"/>
      <c r="WPZ31" s="214"/>
      <c r="WQA31" s="214"/>
      <c r="WQB31" s="214"/>
      <c r="WQC31" s="214"/>
      <c r="WQD31" s="214"/>
      <c r="WQE31" s="214"/>
      <c r="WQF31" s="214"/>
      <c r="WQG31" s="214"/>
      <c r="WQH31" s="214"/>
      <c r="WQI31" s="214"/>
      <c r="WQJ31" s="214"/>
      <c r="WQK31" s="214"/>
      <c r="WQL31" s="214"/>
      <c r="WQM31" s="214"/>
      <c r="WQN31" s="214"/>
      <c r="WQO31" s="214"/>
      <c r="WQP31" s="214"/>
      <c r="WQQ31" s="214"/>
      <c r="WQR31" s="214"/>
      <c r="WQS31" s="214"/>
      <c r="WQT31" s="214"/>
      <c r="WQU31" s="214"/>
      <c r="WQV31" s="214"/>
      <c r="WQW31" s="214"/>
      <c r="WQX31" s="214"/>
      <c r="WQY31" s="214"/>
      <c r="WQZ31" s="214"/>
      <c r="WRA31" s="214"/>
      <c r="WRB31" s="214"/>
      <c r="WRC31" s="214"/>
      <c r="WRD31" s="214"/>
      <c r="WRE31" s="214"/>
      <c r="WRF31" s="214"/>
      <c r="WRG31" s="214"/>
      <c r="WRH31" s="214"/>
      <c r="WRI31" s="214"/>
      <c r="WRJ31" s="214"/>
      <c r="WRK31" s="214"/>
      <c r="WRL31" s="214"/>
      <c r="WRM31" s="214"/>
      <c r="WRN31" s="214"/>
      <c r="WRO31" s="214"/>
      <c r="WRP31" s="214"/>
      <c r="WRQ31" s="214"/>
      <c r="WRR31" s="214"/>
      <c r="WRS31" s="214"/>
      <c r="WRT31" s="214"/>
      <c r="WRU31" s="214"/>
      <c r="WRV31" s="214"/>
      <c r="WRW31" s="214"/>
      <c r="WRX31" s="214"/>
      <c r="WRY31" s="214"/>
      <c r="WRZ31" s="214"/>
      <c r="WSA31" s="214"/>
      <c r="WSB31" s="214"/>
      <c r="WSC31" s="214"/>
      <c r="WSD31" s="214"/>
      <c r="WSE31" s="214"/>
      <c r="WSF31" s="214"/>
      <c r="WSG31" s="214"/>
      <c r="WSH31" s="214"/>
      <c r="WSI31" s="214"/>
      <c r="WSJ31" s="214"/>
      <c r="WSK31" s="214"/>
      <c r="WSL31" s="214"/>
      <c r="WSM31" s="214"/>
      <c r="WSN31" s="214"/>
      <c r="WSO31" s="214"/>
      <c r="WSP31" s="214"/>
      <c r="WSQ31" s="214"/>
      <c r="WSR31" s="214"/>
      <c r="WSS31" s="214"/>
      <c r="WST31" s="214"/>
      <c r="WSU31" s="214"/>
      <c r="WSV31" s="214"/>
      <c r="WSW31" s="214"/>
      <c r="WSX31" s="214"/>
      <c r="WSY31" s="214"/>
      <c r="WSZ31" s="214"/>
      <c r="WTA31" s="214"/>
      <c r="WTB31" s="214"/>
      <c r="WTC31" s="214"/>
      <c r="WTD31" s="214"/>
      <c r="WTE31" s="214"/>
      <c r="WTF31" s="214"/>
      <c r="WTG31" s="214"/>
      <c r="WTH31" s="214"/>
      <c r="WTI31" s="214"/>
      <c r="WTJ31" s="214"/>
      <c r="WTK31" s="214"/>
      <c r="WTL31" s="214"/>
      <c r="WTM31" s="214"/>
      <c r="WTN31" s="214"/>
      <c r="WTO31" s="214"/>
      <c r="WTP31" s="214"/>
      <c r="WTQ31" s="214"/>
      <c r="WTR31" s="214"/>
      <c r="WTS31" s="214"/>
      <c r="WTT31" s="214"/>
      <c r="WTU31" s="214"/>
      <c r="WTV31" s="214"/>
      <c r="WTW31" s="214"/>
      <c r="WTX31" s="214"/>
      <c r="WTY31" s="214"/>
      <c r="WTZ31" s="214"/>
      <c r="WUA31" s="214"/>
      <c r="WUB31" s="214"/>
      <c r="WUC31" s="214"/>
      <c r="WUD31" s="214"/>
      <c r="WUE31" s="214"/>
      <c r="WUF31" s="214"/>
      <c r="WUG31" s="214"/>
      <c r="WUH31" s="214"/>
      <c r="WUI31" s="214"/>
      <c r="WUJ31" s="214"/>
      <c r="WUK31" s="214"/>
      <c r="WUL31" s="214"/>
      <c r="WUM31" s="214"/>
      <c r="WUN31" s="214"/>
      <c r="WUO31" s="214"/>
      <c r="WUP31" s="214"/>
      <c r="WUQ31" s="214"/>
      <c r="WUR31" s="214"/>
      <c r="WUS31" s="214"/>
      <c r="WUT31" s="214"/>
      <c r="WUU31" s="214"/>
      <c r="WUV31" s="214"/>
      <c r="WUW31" s="214"/>
      <c r="WUX31" s="214"/>
      <c r="WUY31" s="214"/>
      <c r="WUZ31" s="214"/>
      <c r="WVA31" s="214"/>
      <c r="WVB31" s="214"/>
      <c r="WVC31" s="214"/>
      <c r="WVD31" s="214"/>
      <c r="WVE31" s="214"/>
      <c r="WVF31" s="214"/>
      <c r="WVG31" s="214"/>
      <c r="WVH31" s="214"/>
      <c r="WVI31" s="214"/>
      <c r="WVJ31" s="214"/>
      <c r="WVK31" s="214"/>
      <c r="WVL31" s="214"/>
      <c r="WVM31" s="214"/>
      <c r="WVN31" s="214"/>
      <c r="WVO31" s="214"/>
      <c r="WVP31" s="214"/>
      <c r="WVQ31" s="214"/>
      <c r="WVR31" s="214"/>
      <c r="WVS31" s="214"/>
      <c r="WVT31" s="214"/>
      <c r="WVU31" s="214"/>
      <c r="WVV31" s="214"/>
      <c r="WVW31" s="214"/>
    </row>
    <row r="32" spans="1:16143" s="213" customFormat="1" ht="30" customHeight="1">
      <c r="A32" s="221" t="s">
        <v>2699</v>
      </c>
      <c r="B32" s="222"/>
      <c r="C32" s="222"/>
      <c r="D32" s="222">
        <v>1</v>
      </c>
      <c r="E32" s="222"/>
      <c r="F32" s="222">
        <f>공종별집계표!F109</f>
        <v>-639700</v>
      </c>
      <c r="G32" s="222"/>
      <c r="H32" s="222">
        <f>공종별집계표!H109</f>
        <v>0</v>
      </c>
      <c r="I32" s="222"/>
      <c r="J32" s="222">
        <f>공종별집계표!J109</f>
        <v>0</v>
      </c>
      <c r="K32" s="222"/>
      <c r="L32" s="222">
        <f t="shared" si="3"/>
        <v>-639700</v>
      </c>
      <c r="M32" s="222"/>
      <c r="O32" s="214"/>
      <c r="P32" s="214"/>
      <c r="Q32" s="214"/>
      <c r="R32" s="214"/>
      <c r="S32" s="214"/>
      <c r="T32" s="214"/>
      <c r="U32" s="214"/>
      <c r="V32" s="214"/>
      <c r="W32" s="214"/>
      <c r="X32" s="214"/>
      <c r="Y32" s="214"/>
      <c r="Z32" s="214"/>
      <c r="AA32" s="214"/>
      <c r="AB32" s="214"/>
      <c r="AC32" s="214"/>
      <c r="AD32" s="214"/>
      <c r="AE32" s="214"/>
      <c r="AF32" s="214"/>
      <c r="AG32" s="214"/>
      <c r="AH32" s="214"/>
      <c r="AI32" s="214"/>
      <c r="AJ32" s="214"/>
      <c r="AK32" s="214"/>
      <c r="AL32" s="214"/>
      <c r="AM32" s="214"/>
      <c r="AN32" s="214"/>
      <c r="AO32" s="214"/>
      <c r="AP32" s="214"/>
      <c r="AQ32" s="214"/>
      <c r="AR32" s="214"/>
      <c r="AS32" s="214"/>
      <c r="AT32" s="214"/>
      <c r="AU32" s="214"/>
      <c r="AV32" s="214"/>
      <c r="AW32" s="214"/>
      <c r="AX32" s="214"/>
      <c r="AY32" s="214"/>
      <c r="AZ32" s="214"/>
      <c r="BA32" s="214"/>
      <c r="BB32" s="214"/>
      <c r="BC32" s="214"/>
      <c r="BD32" s="214"/>
      <c r="BE32" s="214"/>
      <c r="BF32" s="214"/>
      <c r="BG32" s="214"/>
      <c r="BH32" s="214"/>
      <c r="BI32" s="214"/>
      <c r="BJ32" s="214"/>
      <c r="BK32" s="214"/>
      <c r="BL32" s="214"/>
      <c r="BM32" s="214"/>
      <c r="BN32" s="214"/>
      <c r="BO32" s="214"/>
      <c r="BP32" s="214"/>
      <c r="BQ32" s="214"/>
      <c r="BR32" s="214"/>
      <c r="BS32" s="214"/>
      <c r="BT32" s="214"/>
      <c r="BU32" s="214"/>
      <c r="BV32" s="214"/>
      <c r="BW32" s="214"/>
      <c r="BX32" s="214"/>
      <c r="BY32" s="214"/>
      <c r="BZ32" s="214"/>
      <c r="CA32" s="214"/>
      <c r="CB32" s="214"/>
      <c r="CC32" s="214"/>
      <c r="CD32" s="214"/>
      <c r="CE32" s="214"/>
      <c r="CF32" s="214"/>
      <c r="CG32" s="214"/>
      <c r="CH32" s="214"/>
      <c r="CI32" s="214"/>
      <c r="CJ32" s="214"/>
      <c r="CK32" s="214"/>
      <c r="CL32" s="214"/>
      <c r="CM32" s="214"/>
      <c r="CN32" s="214"/>
      <c r="CO32" s="214"/>
      <c r="CP32" s="214"/>
      <c r="CQ32" s="214"/>
      <c r="CR32" s="214"/>
      <c r="CS32" s="214"/>
      <c r="CT32" s="214"/>
      <c r="CU32" s="214"/>
      <c r="CV32" s="214"/>
      <c r="CW32" s="214"/>
      <c r="CX32" s="214"/>
      <c r="CY32" s="214"/>
      <c r="CZ32" s="214"/>
      <c r="DA32" s="214"/>
      <c r="DB32" s="214"/>
      <c r="DC32" s="214"/>
      <c r="DD32" s="214"/>
      <c r="DE32" s="214"/>
      <c r="DF32" s="214"/>
      <c r="DG32" s="214"/>
      <c r="DH32" s="214"/>
      <c r="DI32" s="214"/>
      <c r="DJ32" s="214"/>
      <c r="DK32" s="214"/>
      <c r="DL32" s="214"/>
      <c r="DM32" s="214"/>
      <c r="DN32" s="214"/>
      <c r="DO32" s="214"/>
      <c r="DP32" s="214"/>
      <c r="DQ32" s="214"/>
      <c r="DR32" s="214"/>
      <c r="DS32" s="214"/>
      <c r="DT32" s="214"/>
      <c r="DU32" s="214"/>
      <c r="DV32" s="214"/>
      <c r="DW32" s="214"/>
      <c r="DX32" s="214"/>
      <c r="DY32" s="214"/>
      <c r="DZ32" s="214"/>
      <c r="EA32" s="214"/>
      <c r="EB32" s="214"/>
      <c r="EC32" s="214"/>
      <c r="ED32" s="214"/>
      <c r="EE32" s="214"/>
      <c r="EF32" s="214"/>
      <c r="EG32" s="214"/>
      <c r="EH32" s="214"/>
      <c r="EI32" s="214"/>
      <c r="EJ32" s="214"/>
      <c r="EK32" s="214"/>
      <c r="EL32" s="214"/>
      <c r="EM32" s="214"/>
      <c r="EN32" s="214"/>
      <c r="EO32" s="214"/>
      <c r="EP32" s="214"/>
      <c r="EQ32" s="214"/>
      <c r="ER32" s="214"/>
      <c r="ES32" s="214"/>
      <c r="ET32" s="214"/>
      <c r="EU32" s="214"/>
      <c r="EV32" s="214"/>
      <c r="EW32" s="214"/>
      <c r="EX32" s="214"/>
      <c r="EY32" s="214"/>
      <c r="EZ32" s="214"/>
      <c r="FA32" s="214"/>
      <c r="FB32" s="214"/>
      <c r="FC32" s="214"/>
      <c r="FD32" s="214"/>
      <c r="FE32" s="214"/>
      <c r="FF32" s="214"/>
      <c r="FG32" s="214"/>
      <c r="FH32" s="214"/>
      <c r="FI32" s="214"/>
      <c r="FJ32" s="214"/>
      <c r="FK32" s="214"/>
      <c r="FL32" s="214"/>
      <c r="FM32" s="214"/>
      <c r="FN32" s="214"/>
      <c r="FO32" s="214"/>
      <c r="FP32" s="214"/>
      <c r="FQ32" s="214"/>
      <c r="FR32" s="214"/>
      <c r="FS32" s="214"/>
      <c r="FT32" s="214"/>
      <c r="FU32" s="214"/>
      <c r="FV32" s="214"/>
      <c r="FW32" s="214"/>
      <c r="FX32" s="214"/>
      <c r="FY32" s="214"/>
      <c r="FZ32" s="214"/>
      <c r="GA32" s="214"/>
      <c r="GB32" s="214"/>
      <c r="GC32" s="214"/>
      <c r="GD32" s="214"/>
      <c r="GE32" s="214"/>
      <c r="GF32" s="214"/>
      <c r="GG32" s="214"/>
      <c r="GH32" s="214"/>
      <c r="GI32" s="214"/>
      <c r="GJ32" s="214"/>
      <c r="GK32" s="214"/>
      <c r="GL32" s="214"/>
      <c r="GM32" s="214"/>
      <c r="GN32" s="214"/>
      <c r="GO32" s="214"/>
      <c r="GP32" s="214"/>
      <c r="GQ32" s="214"/>
      <c r="GR32" s="214"/>
      <c r="GS32" s="214"/>
      <c r="GT32" s="214"/>
      <c r="GU32" s="214"/>
      <c r="GV32" s="214"/>
      <c r="GW32" s="214"/>
      <c r="GX32" s="214"/>
      <c r="GY32" s="214"/>
      <c r="GZ32" s="214"/>
      <c r="HA32" s="214"/>
      <c r="HB32" s="214"/>
      <c r="HC32" s="214"/>
      <c r="HD32" s="214"/>
      <c r="HE32" s="214"/>
      <c r="HF32" s="214"/>
      <c r="HG32" s="214"/>
      <c r="HH32" s="214"/>
      <c r="HI32" s="214"/>
      <c r="HJ32" s="214"/>
      <c r="HK32" s="214"/>
      <c r="HL32" s="214"/>
      <c r="HM32" s="214"/>
      <c r="HN32" s="214"/>
      <c r="HO32" s="214"/>
      <c r="HP32" s="214"/>
      <c r="HQ32" s="214"/>
      <c r="HR32" s="214"/>
      <c r="HS32" s="214"/>
      <c r="HT32" s="214"/>
      <c r="HU32" s="214"/>
      <c r="HV32" s="214"/>
      <c r="HW32" s="214"/>
      <c r="HX32" s="214"/>
      <c r="HY32" s="214"/>
      <c r="HZ32" s="214"/>
      <c r="IA32" s="214"/>
      <c r="IB32" s="214"/>
      <c r="IC32" s="214"/>
      <c r="ID32" s="214"/>
      <c r="IE32" s="214"/>
      <c r="IF32" s="214"/>
      <c r="IG32" s="214"/>
      <c r="IH32" s="214"/>
      <c r="II32" s="214"/>
      <c r="IJ32" s="214"/>
      <c r="IK32" s="214"/>
      <c r="IL32" s="214"/>
      <c r="IM32" s="214"/>
      <c r="IN32" s="214"/>
      <c r="IO32" s="214"/>
      <c r="IP32" s="214"/>
      <c r="IQ32" s="214"/>
      <c r="IR32" s="214"/>
      <c r="IS32" s="214"/>
      <c r="IT32" s="214"/>
      <c r="IU32" s="214"/>
      <c r="IV32" s="214"/>
      <c r="IW32" s="214"/>
      <c r="IX32" s="214"/>
      <c r="IY32" s="214"/>
      <c r="IZ32" s="214"/>
      <c r="JA32" s="214"/>
      <c r="JB32" s="214"/>
      <c r="JC32" s="214"/>
      <c r="JD32" s="214"/>
      <c r="JE32" s="214"/>
      <c r="JF32" s="214"/>
      <c r="JG32" s="214"/>
      <c r="JH32" s="214"/>
      <c r="JI32" s="214"/>
      <c r="JJ32" s="214"/>
      <c r="JK32" s="214"/>
      <c r="JL32" s="214"/>
      <c r="JM32" s="214"/>
      <c r="JN32" s="214"/>
      <c r="JO32" s="214"/>
      <c r="JP32" s="214"/>
      <c r="JQ32" s="214"/>
      <c r="JR32" s="214"/>
      <c r="JS32" s="214"/>
      <c r="JT32" s="214"/>
      <c r="JU32" s="214"/>
      <c r="JV32" s="214"/>
      <c r="JW32" s="214"/>
      <c r="JX32" s="214"/>
      <c r="JY32" s="214"/>
      <c r="JZ32" s="214"/>
      <c r="KA32" s="214"/>
      <c r="KB32" s="214"/>
      <c r="KC32" s="214"/>
      <c r="KD32" s="214"/>
      <c r="KE32" s="214"/>
      <c r="KF32" s="214"/>
      <c r="KG32" s="214"/>
      <c r="KH32" s="214"/>
      <c r="KI32" s="214"/>
      <c r="KJ32" s="214"/>
      <c r="KK32" s="214"/>
      <c r="KL32" s="214"/>
      <c r="KM32" s="214"/>
      <c r="KN32" s="214"/>
      <c r="KO32" s="214"/>
      <c r="KP32" s="214"/>
      <c r="KQ32" s="214"/>
      <c r="KR32" s="214"/>
      <c r="KS32" s="214"/>
      <c r="KT32" s="214"/>
      <c r="KU32" s="214"/>
      <c r="KV32" s="214"/>
      <c r="KW32" s="214"/>
      <c r="KX32" s="214"/>
      <c r="KY32" s="214"/>
      <c r="KZ32" s="214"/>
      <c r="LA32" s="214"/>
      <c r="LB32" s="214"/>
      <c r="LC32" s="214"/>
      <c r="LD32" s="214"/>
      <c r="LE32" s="214"/>
      <c r="LF32" s="214"/>
      <c r="LG32" s="214"/>
      <c r="LH32" s="214"/>
      <c r="LI32" s="214"/>
      <c r="LJ32" s="214"/>
      <c r="LK32" s="214"/>
      <c r="LL32" s="214"/>
      <c r="LM32" s="214"/>
      <c r="LN32" s="214"/>
      <c r="LO32" s="214"/>
      <c r="LP32" s="214"/>
      <c r="LQ32" s="214"/>
      <c r="LR32" s="214"/>
      <c r="LS32" s="214"/>
      <c r="LT32" s="214"/>
      <c r="LU32" s="214"/>
      <c r="LV32" s="214"/>
      <c r="LW32" s="214"/>
      <c r="LX32" s="214"/>
      <c r="LY32" s="214"/>
      <c r="LZ32" s="214"/>
      <c r="MA32" s="214"/>
      <c r="MB32" s="214"/>
      <c r="MC32" s="214"/>
      <c r="MD32" s="214"/>
      <c r="ME32" s="214"/>
      <c r="MF32" s="214"/>
      <c r="MG32" s="214"/>
      <c r="MH32" s="214"/>
      <c r="MI32" s="214"/>
      <c r="MJ32" s="214"/>
      <c r="MK32" s="214"/>
      <c r="ML32" s="214"/>
      <c r="MM32" s="214"/>
      <c r="MN32" s="214"/>
      <c r="MO32" s="214"/>
      <c r="MP32" s="214"/>
      <c r="MQ32" s="214"/>
      <c r="MR32" s="214"/>
      <c r="MS32" s="214"/>
      <c r="MT32" s="214"/>
      <c r="MU32" s="214"/>
      <c r="MV32" s="214"/>
      <c r="MW32" s="214"/>
      <c r="MX32" s="214"/>
      <c r="MY32" s="214"/>
      <c r="MZ32" s="214"/>
      <c r="NA32" s="214"/>
      <c r="NB32" s="214"/>
      <c r="NC32" s="214"/>
      <c r="ND32" s="214"/>
      <c r="NE32" s="214"/>
      <c r="NF32" s="214"/>
      <c r="NG32" s="214"/>
      <c r="NH32" s="214"/>
      <c r="NI32" s="214"/>
      <c r="NJ32" s="214"/>
      <c r="NK32" s="214"/>
      <c r="NL32" s="214"/>
      <c r="NM32" s="214"/>
      <c r="NN32" s="214"/>
      <c r="NO32" s="214"/>
      <c r="NP32" s="214"/>
      <c r="NQ32" s="214"/>
      <c r="NR32" s="214"/>
      <c r="NS32" s="214"/>
      <c r="NT32" s="214"/>
      <c r="NU32" s="214"/>
      <c r="NV32" s="214"/>
      <c r="NW32" s="214"/>
      <c r="NX32" s="214"/>
      <c r="NY32" s="214"/>
      <c r="NZ32" s="214"/>
      <c r="OA32" s="214"/>
      <c r="OB32" s="214"/>
      <c r="OC32" s="214"/>
      <c r="OD32" s="214"/>
      <c r="OE32" s="214"/>
      <c r="OF32" s="214"/>
      <c r="OG32" s="214"/>
      <c r="OH32" s="214"/>
      <c r="OI32" s="214"/>
      <c r="OJ32" s="214"/>
      <c r="OK32" s="214"/>
      <c r="OL32" s="214"/>
      <c r="OM32" s="214"/>
      <c r="ON32" s="214"/>
      <c r="OO32" s="214"/>
      <c r="OP32" s="214"/>
      <c r="OQ32" s="214"/>
      <c r="OR32" s="214"/>
      <c r="OS32" s="214"/>
      <c r="OT32" s="214"/>
      <c r="OU32" s="214"/>
      <c r="OV32" s="214"/>
      <c r="OW32" s="214"/>
      <c r="OX32" s="214"/>
      <c r="OY32" s="214"/>
      <c r="OZ32" s="214"/>
      <c r="PA32" s="214"/>
      <c r="PB32" s="214"/>
      <c r="PC32" s="214"/>
      <c r="PD32" s="214"/>
      <c r="PE32" s="214"/>
      <c r="PF32" s="214"/>
      <c r="PG32" s="214"/>
      <c r="PH32" s="214"/>
      <c r="PI32" s="214"/>
      <c r="PJ32" s="214"/>
      <c r="PK32" s="214"/>
      <c r="PL32" s="214"/>
      <c r="PM32" s="214"/>
      <c r="PN32" s="214"/>
      <c r="PO32" s="214"/>
      <c r="PP32" s="214"/>
      <c r="PQ32" s="214"/>
      <c r="PR32" s="214"/>
      <c r="PS32" s="214"/>
      <c r="PT32" s="214"/>
      <c r="PU32" s="214"/>
      <c r="PV32" s="214"/>
      <c r="PW32" s="214"/>
      <c r="PX32" s="214"/>
      <c r="PY32" s="214"/>
      <c r="PZ32" s="214"/>
      <c r="QA32" s="214"/>
      <c r="QB32" s="214"/>
      <c r="QC32" s="214"/>
      <c r="QD32" s="214"/>
      <c r="QE32" s="214"/>
      <c r="QF32" s="214"/>
      <c r="QG32" s="214"/>
      <c r="QH32" s="214"/>
      <c r="QI32" s="214"/>
      <c r="QJ32" s="214"/>
      <c r="QK32" s="214"/>
      <c r="QL32" s="214"/>
      <c r="QM32" s="214"/>
      <c r="QN32" s="214"/>
      <c r="QO32" s="214"/>
      <c r="QP32" s="214"/>
      <c r="QQ32" s="214"/>
      <c r="QR32" s="214"/>
      <c r="QS32" s="214"/>
      <c r="QT32" s="214"/>
      <c r="QU32" s="214"/>
      <c r="QV32" s="214"/>
      <c r="QW32" s="214"/>
      <c r="QX32" s="214"/>
      <c r="QY32" s="214"/>
      <c r="QZ32" s="214"/>
      <c r="RA32" s="214"/>
      <c r="RB32" s="214"/>
      <c r="RC32" s="214"/>
      <c r="RD32" s="214"/>
      <c r="RE32" s="214"/>
      <c r="RF32" s="214"/>
      <c r="RG32" s="214"/>
      <c r="RH32" s="214"/>
      <c r="RI32" s="214"/>
      <c r="RJ32" s="214"/>
      <c r="RK32" s="214"/>
      <c r="RL32" s="214"/>
      <c r="RM32" s="214"/>
      <c r="RN32" s="214"/>
      <c r="RO32" s="214"/>
      <c r="RP32" s="214"/>
      <c r="RQ32" s="214"/>
      <c r="RR32" s="214"/>
      <c r="RS32" s="214"/>
      <c r="RT32" s="214"/>
      <c r="RU32" s="214"/>
      <c r="RV32" s="214"/>
      <c r="RW32" s="214"/>
      <c r="RX32" s="214"/>
      <c r="RY32" s="214"/>
      <c r="RZ32" s="214"/>
      <c r="SA32" s="214"/>
      <c r="SB32" s="214"/>
      <c r="SC32" s="214"/>
      <c r="SD32" s="214"/>
      <c r="SE32" s="214"/>
      <c r="SF32" s="214"/>
      <c r="SG32" s="214"/>
      <c r="SH32" s="214"/>
      <c r="SI32" s="214"/>
      <c r="SJ32" s="214"/>
      <c r="SK32" s="214"/>
      <c r="SL32" s="214"/>
      <c r="SM32" s="214"/>
      <c r="SN32" s="214"/>
      <c r="SO32" s="214"/>
      <c r="SP32" s="214"/>
      <c r="SQ32" s="214"/>
      <c r="SR32" s="214"/>
      <c r="SS32" s="214"/>
      <c r="ST32" s="214"/>
      <c r="SU32" s="214"/>
      <c r="SV32" s="214"/>
      <c r="SW32" s="214"/>
      <c r="SX32" s="214"/>
      <c r="SY32" s="214"/>
      <c r="SZ32" s="214"/>
      <c r="TA32" s="214"/>
      <c r="TB32" s="214"/>
      <c r="TC32" s="214"/>
      <c r="TD32" s="214"/>
      <c r="TE32" s="214"/>
      <c r="TF32" s="214"/>
      <c r="TG32" s="214"/>
      <c r="TH32" s="214"/>
      <c r="TI32" s="214"/>
      <c r="TJ32" s="214"/>
      <c r="TK32" s="214"/>
      <c r="TL32" s="214"/>
      <c r="TM32" s="214"/>
      <c r="TN32" s="214"/>
      <c r="TO32" s="214"/>
      <c r="TP32" s="214"/>
      <c r="TQ32" s="214"/>
      <c r="TR32" s="214"/>
      <c r="TS32" s="214"/>
      <c r="TT32" s="214"/>
      <c r="TU32" s="214"/>
      <c r="TV32" s="214"/>
      <c r="TW32" s="214"/>
      <c r="TX32" s="214"/>
      <c r="TY32" s="214"/>
      <c r="TZ32" s="214"/>
      <c r="UA32" s="214"/>
      <c r="UB32" s="214"/>
      <c r="UC32" s="214"/>
      <c r="UD32" s="214"/>
      <c r="UE32" s="214"/>
      <c r="UF32" s="214"/>
      <c r="UG32" s="214"/>
      <c r="UH32" s="214"/>
      <c r="UI32" s="214"/>
      <c r="UJ32" s="214"/>
      <c r="UK32" s="214"/>
      <c r="UL32" s="214"/>
      <c r="UM32" s="214"/>
      <c r="UN32" s="214"/>
      <c r="UO32" s="214"/>
      <c r="UP32" s="214"/>
      <c r="UQ32" s="214"/>
      <c r="UR32" s="214"/>
      <c r="US32" s="214"/>
      <c r="UT32" s="214"/>
      <c r="UU32" s="214"/>
      <c r="UV32" s="214"/>
      <c r="UW32" s="214"/>
      <c r="UX32" s="214"/>
      <c r="UY32" s="214"/>
      <c r="UZ32" s="214"/>
      <c r="VA32" s="214"/>
      <c r="VB32" s="214"/>
      <c r="VC32" s="214"/>
      <c r="VD32" s="214"/>
      <c r="VE32" s="214"/>
      <c r="VF32" s="214"/>
      <c r="VG32" s="214"/>
      <c r="VH32" s="214"/>
      <c r="VI32" s="214"/>
      <c r="VJ32" s="214"/>
      <c r="VK32" s="214"/>
      <c r="VL32" s="214"/>
      <c r="VM32" s="214"/>
      <c r="VN32" s="214"/>
      <c r="VO32" s="214"/>
      <c r="VP32" s="214"/>
      <c r="VQ32" s="214"/>
      <c r="VR32" s="214"/>
      <c r="VS32" s="214"/>
      <c r="VT32" s="214"/>
      <c r="VU32" s="214"/>
      <c r="VV32" s="214"/>
      <c r="VW32" s="214"/>
      <c r="VX32" s="214"/>
      <c r="VY32" s="214"/>
      <c r="VZ32" s="214"/>
      <c r="WA32" s="214"/>
      <c r="WB32" s="214"/>
      <c r="WC32" s="214"/>
      <c r="WD32" s="214"/>
      <c r="WE32" s="214"/>
      <c r="WF32" s="214"/>
      <c r="WG32" s="214"/>
      <c r="WH32" s="214"/>
      <c r="WI32" s="214"/>
      <c r="WJ32" s="214"/>
      <c r="WK32" s="214"/>
      <c r="WL32" s="214"/>
      <c r="WM32" s="214"/>
      <c r="WN32" s="214"/>
      <c r="WO32" s="214"/>
      <c r="WP32" s="214"/>
      <c r="WQ32" s="214"/>
      <c r="WR32" s="214"/>
      <c r="WS32" s="214"/>
      <c r="WT32" s="214"/>
      <c r="WU32" s="214"/>
      <c r="WV32" s="214"/>
      <c r="WW32" s="214"/>
      <c r="WX32" s="214"/>
      <c r="WY32" s="214"/>
      <c r="WZ32" s="214"/>
      <c r="XA32" s="214"/>
      <c r="XB32" s="214"/>
      <c r="XC32" s="214"/>
      <c r="XD32" s="214"/>
      <c r="XE32" s="214"/>
      <c r="XF32" s="214"/>
      <c r="XG32" s="214"/>
      <c r="XH32" s="214"/>
      <c r="XI32" s="214"/>
      <c r="XJ32" s="214"/>
      <c r="XK32" s="214"/>
      <c r="XL32" s="214"/>
      <c r="XM32" s="214"/>
      <c r="XN32" s="214"/>
      <c r="XO32" s="214"/>
      <c r="XP32" s="214"/>
      <c r="XQ32" s="214"/>
      <c r="XR32" s="214"/>
      <c r="XS32" s="214"/>
      <c r="XT32" s="214"/>
      <c r="XU32" s="214"/>
      <c r="XV32" s="214"/>
      <c r="XW32" s="214"/>
      <c r="XX32" s="214"/>
      <c r="XY32" s="214"/>
      <c r="XZ32" s="214"/>
      <c r="YA32" s="214"/>
      <c r="YB32" s="214"/>
      <c r="YC32" s="214"/>
      <c r="YD32" s="214"/>
      <c r="YE32" s="214"/>
      <c r="YF32" s="214"/>
      <c r="YG32" s="214"/>
      <c r="YH32" s="214"/>
      <c r="YI32" s="214"/>
      <c r="YJ32" s="214"/>
      <c r="YK32" s="214"/>
      <c r="YL32" s="214"/>
      <c r="YM32" s="214"/>
      <c r="YN32" s="214"/>
      <c r="YO32" s="214"/>
      <c r="YP32" s="214"/>
      <c r="YQ32" s="214"/>
      <c r="YR32" s="214"/>
      <c r="YS32" s="214"/>
      <c r="YT32" s="214"/>
      <c r="YU32" s="214"/>
      <c r="YV32" s="214"/>
      <c r="YW32" s="214"/>
      <c r="YX32" s="214"/>
      <c r="YY32" s="214"/>
      <c r="YZ32" s="214"/>
      <c r="ZA32" s="214"/>
      <c r="ZB32" s="214"/>
      <c r="ZC32" s="214"/>
      <c r="ZD32" s="214"/>
      <c r="ZE32" s="214"/>
      <c r="ZF32" s="214"/>
      <c r="ZG32" s="214"/>
      <c r="ZH32" s="214"/>
      <c r="ZI32" s="214"/>
      <c r="ZJ32" s="214"/>
      <c r="ZK32" s="214"/>
      <c r="ZL32" s="214"/>
      <c r="ZM32" s="214"/>
      <c r="ZN32" s="214"/>
      <c r="ZO32" s="214"/>
      <c r="ZP32" s="214"/>
      <c r="ZQ32" s="214"/>
      <c r="ZR32" s="214"/>
      <c r="ZS32" s="214"/>
      <c r="ZT32" s="214"/>
      <c r="ZU32" s="214"/>
      <c r="ZV32" s="214"/>
      <c r="ZW32" s="214"/>
      <c r="ZX32" s="214"/>
      <c r="ZY32" s="214"/>
      <c r="ZZ32" s="214"/>
      <c r="AAA32" s="214"/>
      <c r="AAB32" s="214"/>
      <c r="AAC32" s="214"/>
      <c r="AAD32" s="214"/>
      <c r="AAE32" s="214"/>
      <c r="AAF32" s="214"/>
      <c r="AAG32" s="214"/>
      <c r="AAH32" s="214"/>
      <c r="AAI32" s="214"/>
      <c r="AAJ32" s="214"/>
      <c r="AAK32" s="214"/>
      <c r="AAL32" s="214"/>
      <c r="AAM32" s="214"/>
      <c r="AAN32" s="214"/>
      <c r="AAO32" s="214"/>
      <c r="AAP32" s="214"/>
      <c r="AAQ32" s="214"/>
      <c r="AAR32" s="214"/>
      <c r="AAS32" s="214"/>
      <c r="AAT32" s="214"/>
      <c r="AAU32" s="214"/>
      <c r="AAV32" s="214"/>
      <c r="AAW32" s="214"/>
      <c r="AAX32" s="214"/>
      <c r="AAY32" s="214"/>
      <c r="AAZ32" s="214"/>
      <c r="ABA32" s="214"/>
      <c r="ABB32" s="214"/>
      <c r="ABC32" s="214"/>
      <c r="ABD32" s="214"/>
      <c r="ABE32" s="214"/>
      <c r="ABF32" s="214"/>
      <c r="ABG32" s="214"/>
      <c r="ABH32" s="214"/>
      <c r="ABI32" s="214"/>
      <c r="ABJ32" s="214"/>
      <c r="ABK32" s="214"/>
      <c r="ABL32" s="214"/>
      <c r="ABM32" s="214"/>
      <c r="ABN32" s="214"/>
      <c r="ABO32" s="214"/>
      <c r="ABP32" s="214"/>
      <c r="ABQ32" s="214"/>
      <c r="ABR32" s="214"/>
      <c r="ABS32" s="214"/>
      <c r="ABT32" s="214"/>
      <c r="ABU32" s="214"/>
      <c r="ABV32" s="214"/>
      <c r="ABW32" s="214"/>
      <c r="ABX32" s="214"/>
      <c r="ABY32" s="214"/>
      <c r="ABZ32" s="214"/>
      <c r="ACA32" s="214"/>
      <c r="ACB32" s="214"/>
      <c r="ACC32" s="214"/>
      <c r="ACD32" s="214"/>
      <c r="ACE32" s="214"/>
      <c r="ACF32" s="214"/>
      <c r="ACG32" s="214"/>
      <c r="ACH32" s="214"/>
      <c r="ACI32" s="214"/>
      <c r="ACJ32" s="214"/>
      <c r="ACK32" s="214"/>
      <c r="ACL32" s="214"/>
      <c r="ACM32" s="214"/>
      <c r="ACN32" s="214"/>
      <c r="ACO32" s="214"/>
      <c r="ACP32" s="214"/>
      <c r="ACQ32" s="214"/>
      <c r="ACR32" s="214"/>
      <c r="ACS32" s="214"/>
      <c r="ACT32" s="214"/>
      <c r="ACU32" s="214"/>
      <c r="ACV32" s="214"/>
      <c r="ACW32" s="214"/>
      <c r="ACX32" s="214"/>
      <c r="ACY32" s="214"/>
      <c r="ACZ32" s="214"/>
      <c r="ADA32" s="214"/>
      <c r="ADB32" s="214"/>
      <c r="ADC32" s="214"/>
      <c r="ADD32" s="214"/>
      <c r="ADE32" s="214"/>
      <c r="ADF32" s="214"/>
      <c r="ADG32" s="214"/>
      <c r="ADH32" s="214"/>
      <c r="ADI32" s="214"/>
      <c r="ADJ32" s="214"/>
      <c r="ADK32" s="214"/>
      <c r="ADL32" s="214"/>
      <c r="ADM32" s="214"/>
      <c r="ADN32" s="214"/>
      <c r="ADO32" s="214"/>
      <c r="ADP32" s="214"/>
      <c r="ADQ32" s="214"/>
      <c r="ADR32" s="214"/>
      <c r="ADS32" s="214"/>
      <c r="ADT32" s="214"/>
      <c r="ADU32" s="214"/>
      <c r="ADV32" s="214"/>
      <c r="ADW32" s="214"/>
      <c r="ADX32" s="214"/>
      <c r="ADY32" s="214"/>
      <c r="ADZ32" s="214"/>
      <c r="AEA32" s="214"/>
      <c r="AEB32" s="214"/>
      <c r="AEC32" s="214"/>
      <c r="AED32" s="214"/>
      <c r="AEE32" s="214"/>
      <c r="AEF32" s="214"/>
      <c r="AEG32" s="214"/>
      <c r="AEH32" s="214"/>
      <c r="AEI32" s="214"/>
      <c r="AEJ32" s="214"/>
      <c r="AEK32" s="214"/>
      <c r="AEL32" s="214"/>
      <c r="AEM32" s="214"/>
      <c r="AEN32" s="214"/>
      <c r="AEO32" s="214"/>
      <c r="AEP32" s="214"/>
      <c r="AEQ32" s="214"/>
      <c r="AER32" s="214"/>
      <c r="AES32" s="214"/>
      <c r="AET32" s="214"/>
      <c r="AEU32" s="214"/>
      <c r="AEV32" s="214"/>
      <c r="AEW32" s="214"/>
      <c r="AEX32" s="214"/>
      <c r="AEY32" s="214"/>
      <c r="AEZ32" s="214"/>
      <c r="AFA32" s="214"/>
      <c r="AFB32" s="214"/>
      <c r="AFC32" s="214"/>
      <c r="AFD32" s="214"/>
      <c r="AFE32" s="214"/>
      <c r="AFF32" s="214"/>
      <c r="AFG32" s="214"/>
      <c r="AFH32" s="214"/>
      <c r="AFI32" s="214"/>
      <c r="AFJ32" s="214"/>
      <c r="AFK32" s="214"/>
      <c r="AFL32" s="214"/>
      <c r="AFM32" s="214"/>
      <c r="AFN32" s="214"/>
      <c r="AFO32" s="214"/>
      <c r="AFP32" s="214"/>
      <c r="AFQ32" s="214"/>
      <c r="AFR32" s="214"/>
      <c r="AFS32" s="214"/>
      <c r="AFT32" s="214"/>
      <c r="AFU32" s="214"/>
      <c r="AFV32" s="214"/>
      <c r="AFW32" s="214"/>
      <c r="AFX32" s="214"/>
      <c r="AFY32" s="214"/>
      <c r="AFZ32" s="214"/>
      <c r="AGA32" s="214"/>
      <c r="AGB32" s="214"/>
      <c r="AGC32" s="214"/>
      <c r="AGD32" s="214"/>
      <c r="AGE32" s="214"/>
      <c r="AGF32" s="214"/>
      <c r="AGG32" s="214"/>
      <c r="AGH32" s="214"/>
      <c r="AGI32" s="214"/>
      <c r="AGJ32" s="214"/>
      <c r="AGK32" s="214"/>
      <c r="AGL32" s="214"/>
      <c r="AGM32" s="214"/>
      <c r="AGN32" s="214"/>
      <c r="AGO32" s="214"/>
      <c r="AGP32" s="214"/>
      <c r="AGQ32" s="214"/>
      <c r="AGR32" s="214"/>
      <c r="AGS32" s="214"/>
      <c r="AGT32" s="214"/>
      <c r="AGU32" s="214"/>
      <c r="AGV32" s="214"/>
      <c r="AGW32" s="214"/>
      <c r="AGX32" s="214"/>
      <c r="AGY32" s="214"/>
      <c r="AGZ32" s="214"/>
      <c r="AHA32" s="214"/>
      <c r="AHB32" s="214"/>
      <c r="AHC32" s="214"/>
      <c r="AHD32" s="214"/>
      <c r="AHE32" s="214"/>
      <c r="AHF32" s="214"/>
      <c r="AHG32" s="214"/>
      <c r="AHH32" s="214"/>
      <c r="AHI32" s="214"/>
      <c r="AHJ32" s="214"/>
      <c r="AHK32" s="214"/>
      <c r="AHL32" s="214"/>
      <c r="AHM32" s="214"/>
      <c r="AHN32" s="214"/>
      <c r="AHO32" s="214"/>
      <c r="AHP32" s="214"/>
      <c r="AHQ32" s="214"/>
      <c r="AHR32" s="214"/>
      <c r="AHS32" s="214"/>
      <c r="AHT32" s="214"/>
      <c r="AHU32" s="214"/>
      <c r="AHV32" s="214"/>
      <c r="AHW32" s="214"/>
      <c r="AHX32" s="214"/>
      <c r="AHY32" s="214"/>
      <c r="AHZ32" s="214"/>
      <c r="AIA32" s="214"/>
      <c r="AIB32" s="214"/>
      <c r="AIC32" s="214"/>
      <c r="AID32" s="214"/>
      <c r="AIE32" s="214"/>
      <c r="AIF32" s="214"/>
      <c r="AIG32" s="214"/>
      <c r="AIH32" s="214"/>
      <c r="AII32" s="214"/>
      <c r="AIJ32" s="214"/>
      <c r="AIK32" s="214"/>
      <c r="AIL32" s="214"/>
      <c r="AIM32" s="214"/>
      <c r="AIN32" s="214"/>
      <c r="AIO32" s="214"/>
      <c r="AIP32" s="214"/>
      <c r="AIQ32" s="214"/>
      <c r="AIR32" s="214"/>
      <c r="AIS32" s="214"/>
      <c r="AIT32" s="214"/>
      <c r="AIU32" s="214"/>
      <c r="AIV32" s="214"/>
      <c r="AIW32" s="214"/>
      <c r="AIX32" s="214"/>
      <c r="AIY32" s="214"/>
      <c r="AIZ32" s="214"/>
      <c r="AJA32" s="214"/>
      <c r="AJB32" s="214"/>
      <c r="AJC32" s="214"/>
      <c r="AJD32" s="214"/>
      <c r="AJE32" s="214"/>
      <c r="AJF32" s="214"/>
      <c r="AJG32" s="214"/>
      <c r="AJH32" s="214"/>
      <c r="AJI32" s="214"/>
      <c r="AJJ32" s="214"/>
      <c r="AJK32" s="214"/>
      <c r="AJL32" s="214"/>
      <c r="AJM32" s="214"/>
      <c r="AJN32" s="214"/>
      <c r="AJO32" s="214"/>
      <c r="AJP32" s="214"/>
      <c r="AJQ32" s="214"/>
      <c r="AJR32" s="214"/>
      <c r="AJS32" s="214"/>
      <c r="AJT32" s="214"/>
      <c r="AJU32" s="214"/>
      <c r="AJV32" s="214"/>
      <c r="AJW32" s="214"/>
      <c r="AJX32" s="214"/>
      <c r="AJY32" s="214"/>
      <c r="AJZ32" s="214"/>
      <c r="AKA32" s="214"/>
      <c r="AKB32" s="214"/>
      <c r="AKC32" s="214"/>
      <c r="AKD32" s="214"/>
      <c r="AKE32" s="214"/>
      <c r="AKF32" s="214"/>
      <c r="AKG32" s="214"/>
      <c r="AKH32" s="214"/>
      <c r="AKI32" s="214"/>
      <c r="AKJ32" s="214"/>
      <c r="AKK32" s="214"/>
      <c r="AKL32" s="214"/>
      <c r="AKM32" s="214"/>
      <c r="AKN32" s="214"/>
      <c r="AKO32" s="214"/>
      <c r="AKP32" s="214"/>
      <c r="AKQ32" s="214"/>
      <c r="AKR32" s="214"/>
      <c r="AKS32" s="214"/>
      <c r="AKT32" s="214"/>
      <c r="AKU32" s="214"/>
      <c r="AKV32" s="214"/>
      <c r="AKW32" s="214"/>
      <c r="AKX32" s="214"/>
      <c r="AKY32" s="214"/>
      <c r="AKZ32" s="214"/>
      <c r="ALA32" s="214"/>
      <c r="ALB32" s="214"/>
      <c r="ALC32" s="214"/>
      <c r="ALD32" s="214"/>
      <c r="ALE32" s="214"/>
      <c r="ALF32" s="214"/>
      <c r="ALG32" s="214"/>
      <c r="ALH32" s="214"/>
      <c r="ALI32" s="214"/>
      <c r="ALJ32" s="214"/>
      <c r="ALK32" s="214"/>
      <c r="ALL32" s="214"/>
      <c r="ALM32" s="214"/>
      <c r="ALN32" s="214"/>
      <c r="ALO32" s="214"/>
      <c r="ALP32" s="214"/>
      <c r="ALQ32" s="214"/>
      <c r="ALR32" s="214"/>
      <c r="ALS32" s="214"/>
      <c r="ALT32" s="214"/>
      <c r="ALU32" s="214"/>
      <c r="ALV32" s="214"/>
      <c r="ALW32" s="214"/>
      <c r="ALX32" s="214"/>
      <c r="ALY32" s="214"/>
      <c r="ALZ32" s="214"/>
      <c r="AMA32" s="214"/>
      <c r="AMB32" s="214"/>
      <c r="AMC32" s="214"/>
      <c r="AMD32" s="214"/>
      <c r="AME32" s="214"/>
      <c r="AMF32" s="214"/>
      <c r="AMG32" s="214"/>
      <c r="AMH32" s="214"/>
      <c r="AMI32" s="214"/>
      <c r="AMJ32" s="214"/>
      <c r="AMK32" s="214"/>
      <c r="AML32" s="214"/>
      <c r="AMM32" s="214"/>
      <c r="AMN32" s="214"/>
      <c r="AMO32" s="214"/>
      <c r="AMP32" s="214"/>
      <c r="AMQ32" s="214"/>
      <c r="AMR32" s="214"/>
      <c r="AMS32" s="214"/>
      <c r="AMT32" s="214"/>
      <c r="AMU32" s="214"/>
      <c r="AMV32" s="214"/>
      <c r="AMW32" s="214"/>
      <c r="AMX32" s="214"/>
      <c r="AMY32" s="214"/>
      <c r="AMZ32" s="214"/>
      <c r="ANA32" s="214"/>
      <c r="ANB32" s="214"/>
      <c r="ANC32" s="214"/>
      <c r="AND32" s="214"/>
      <c r="ANE32" s="214"/>
      <c r="ANF32" s="214"/>
      <c r="ANG32" s="214"/>
      <c r="ANH32" s="214"/>
      <c r="ANI32" s="214"/>
      <c r="ANJ32" s="214"/>
      <c r="ANK32" s="214"/>
      <c r="ANL32" s="214"/>
      <c r="ANM32" s="214"/>
      <c r="ANN32" s="214"/>
      <c r="ANO32" s="214"/>
      <c r="ANP32" s="214"/>
      <c r="ANQ32" s="214"/>
      <c r="ANR32" s="214"/>
      <c r="ANS32" s="214"/>
      <c r="ANT32" s="214"/>
      <c r="ANU32" s="214"/>
      <c r="ANV32" s="214"/>
      <c r="ANW32" s="214"/>
      <c r="ANX32" s="214"/>
      <c r="ANY32" s="214"/>
      <c r="ANZ32" s="214"/>
      <c r="AOA32" s="214"/>
      <c r="AOB32" s="214"/>
      <c r="AOC32" s="214"/>
      <c r="AOD32" s="214"/>
      <c r="AOE32" s="214"/>
      <c r="AOF32" s="214"/>
      <c r="AOG32" s="214"/>
      <c r="AOH32" s="214"/>
      <c r="AOI32" s="214"/>
      <c r="AOJ32" s="214"/>
      <c r="AOK32" s="214"/>
      <c r="AOL32" s="214"/>
      <c r="AOM32" s="214"/>
      <c r="AON32" s="214"/>
      <c r="AOO32" s="214"/>
      <c r="AOP32" s="214"/>
      <c r="AOQ32" s="214"/>
      <c r="AOR32" s="214"/>
      <c r="AOS32" s="214"/>
      <c r="AOT32" s="214"/>
      <c r="AOU32" s="214"/>
      <c r="AOV32" s="214"/>
      <c r="AOW32" s="214"/>
      <c r="AOX32" s="214"/>
      <c r="AOY32" s="214"/>
      <c r="AOZ32" s="214"/>
      <c r="APA32" s="214"/>
      <c r="APB32" s="214"/>
      <c r="APC32" s="214"/>
      <c r="APD32" s="214"/>
      <c r="APE32" s="214"/>
      <c r="APF32" s="214"/>
      <c r="APG32" s="214"/>
      <c r="APH32" s="214"/>
      <c r="API32" s="214"/>
      <c r="APJ32" s="214"/>
      <c r="APK32" s="214"/>
      <c r="APL32" s="214"/>
      <c r="APM32" s="214"/>
      <c r="APN32" s="214"/>
      <c r="APO32" s="214"/>
      <c r="APP32" s="214"/>
      <c r="APQ32" s="214"/>
      <c r="APR32" s="214"/>
      <c r="APS32" s="214"/>
      <c r="APT32" s="214"/>
      <c r="APU32" s="214"/>
      <c r="APV32" s="214"/>
      <c r="APW32" s="214"/>
      <c r="APX32" s="214"/>
      <c r="APY32" s="214"/>
      <c r="APZ32" s="214"/>
      <c r="AQA32" s="214"/>
      <c r="AQB32" s="214"/>
      <c r="AQC32" s="214"/>
      <c r="AQD32" s="214"/>
      <c r="AQE32" s="214"/>
      <c r="AQF32" s="214"/>
      <c r="AQG32" s="214"/>
      <c r="AQH32" s="214"/>
      <c r="AQI32" s="214"/>
      <c r="AQJ32" s="214"/>
      <c r="AQK32" s="214"/>
      <c r="AQL32" s="214"/>
      <c r="AQM32" s="214"/>
      <c r="AQN32" s="214"/>
      <c r="AQO32" s="214"/>
      <c r="AQP32" s="214"/>
      <c r="AQQ32" s="214"/>
      <c r="AQR32" s="214"/>
      <c r="AQS32" s="214"/>
      <c r="AQT32" s="214"/>
      <c r="AQU32" s="214"/>
      <c r="AQV32" s="214"/>
      <c r="AQW32" s="214"/>
      <c r="AQX32" s="214"/>
      <c r="AQY32" s="214"/>
      <c r="AQZ32" s="214"/>
      <c r="ARA32" s="214"/>
      <c r="ARB32" s="214"/>
      <c r="ARC32" s="214"/>
      <c r="ARD32" s="214"/>
      <c r="ARE32" s="214"/>
      <c r="ARF32" s="214"/>
      <c r="ARG32" s="214"/>
      <c r="ARH32" s="214"/>
      <c r="ARI32" s="214"/>
      <c r="ARJ32" s="214"/>
      <c r="ARK32" s="214"/>
      <c r="ARL32" s="214"/>
      <c r="ARM32" s="214"/>
      <c r="ARN32" s="214"/>
      <c r="ARO32" s="214"/>
      <c r="ARP32" s="214"/>
      <c r="ARQ32" s="214"/>
      <c r="ARR32" s="214"/>
      <c r="ARS32" s="214"/>
      <c r="ART32" s="214"/>
      <c r="ARU32" s="214"/>
      <c r="ARV32" s="214"/>
      <c r="ARW32" s="214"/>
      <c r="ARX32" s="214"/>
      <c r="ARY32" s="214"/>
      <c r="ARZ32" s="214"/>
      <c r="ASA32" s="214"/>
      <c r="ASB32" s="214"/>
      <c r="ASC32" s="214"/>
      <c r="ASD32" s="214"/>
      <c r="ASE32" s="214"/>
      <c r="ASF32" s="214"/>
      <c r="ASG32" s="214"/>
      <c r="ASH32" s="214"/>
      <c r="ASI32" s="214"/>
      <c r="ASJ32" s="214"/>
      <c r="ASK32" s="214"/>
      <c r="ASL32" s="214"/>
      <c r="ASM32" s="214"/>
      <c r="ASN32" s="214"/>
      <c r="ASO32" s="214"/>
      <c r="ASP32" s="214"/>
      <c r="ASQ32" s="214"/>
      <c r="ASR32" s="214"/>
      <c r="ASS32" s="214"/>
      <c r="AST32" s="214"/>
      <c r="ASU32" s="214"/>
      <c r="ASV32" s="214"/>
      <c r="ASW32" s="214"/>
      <c r="ASX32" s="214"/>
      <c r="ASY32" s="214"/>
      <c r="ASZ32" s="214"/>
      <c r="ATA32" s="214"/>
      <c r="ATB32" s="214"/>
      <c r="ATC32" s="214"/>
      <c r="ATD32" s="214"/>
      <c r="ATE32" s="214"/>
      <c r="ATF32" s="214"/>
      <c r="ATG32" s="214"/>
      <c r="ATH32" s="214"/>
      <c r="ATI32" s="214"/>
      <c r="ATJ32" s="214"/>
      <c r="ATK32" s="214"/>
      <c r="ATL32" s="214"/>
      <c r="ATM32" s="214"/>
      <c r="ATN32" s="214"/>
      <c r="ATO32" s="214"/>
      <c r="ATP32" s="214"/>
      <c r="ATQ32" s="214"/>
      <c r="ATR32" s="214"/>
      <c r="ATS32" s="214"/>
      <c r="ATT32" s="214"/>
      <c r="ATU32" s="214"/>
      <c r="ATV32" s="214"/>
      <c r="ATW32" s="214"/>
      <c r="ATX32" s="214"/>
      <c r="ATY32" s="214"/>
      <c r="ATZ32" s="214"/>
      <c r="AUA32" s="214"/>
      <c r="AUB32" s="214"/>
      <c r="AUC32" s="214"/>
      <c r="AUD32" s="214"/>
      <c r="AUE32" s="214"/>
      <c r="AUF32" s="214"/>
      <c r="AUG32" s="214"/>
      <c r="AUH32" s="214"/>
      <c r="AUI32" s="214"/>
      <c r="AUJ32" s="214"/>
      <c r="AUK32" s="214"/>
      <c r="AUL32" s="214"/>
      <c r="AUM32" s="214"/>
      <c r="AUN32" s="214"/>
      <c r="AUO32" s="214"/>
      <c r="AUP32" s="214"/>
      <c r="AUQ32" s="214"/>
      <c r="AUR32" s="214"/>
      <c r="AUS32" s="214"/>
      <c r="AUT32" s="214"/>
      <c r="AUU32" s="214"/>
      <c r="AUV32" s="214"/>
      <c r="AUW32" s="214"/>
      <c r="AUX32" s="214"/>
      <c r="AUY32" s="214"/>
      <c r="AUZ32" s="214"/>
      <c r="AVA32" s="214"/>
      <c r="AVB32" s="214"/>
      <c r="AVC32" s="214"/>
      <c r="AVD32" s="214"/>
      <c r="AVE32" s="214"/>
      <c r="AVF32" s="214"/>
      <c r="AVG32" s="214"/>
      <c r="AVH32" s="214"/>
      <c r="AVI32" s="214"/>
      <c r="AVJ32" s="214"/>
      <c r="AVK32" s="214"/>
      <c r="AVL32" s="214"/>
      <c r="AVM32" s="214"/>
      <c r="AVN32" s="214"/>
      <c r="AVO32" s="214"/>
      <c r="AVP32" s="214"/>
      <c r="AVQ32" s="214"/>
      <c r="AVR32" s="214"/>
      <c r="AVS32" s="214"/>
      <c r="AVT32" s="214"/>
      <c r="AVU32" s="214"/>
      <c r="AVV32" s="214"/>
      <c r="AVW32" s="214"/>
      <c r="AVX32" s="214"/>
      <c r="AVY32" s="214"/>
      <c r="AVZ32" s="214"/>
      <c r="AWA32" s="214"/>
      <c r="AWB32" s="214"/>
      <c r="AWC32" s="214"/>
      <c r="AWD32" s="214"/>
      <c r="AWE32" s="214"/>
      <c r="AWF32" s="214"/>
      <c r="AWG32" s="214"/>
      <c r="AWH32" s="214"/>
      <c r="AWI32" s="214"/>
      <c r="AWJ32" s="214"/>
      <c r="AWK32" s="214"/>
      <c r="AWL32" s="214"/>
      <c r="AWM32" s="214"/>
      <c r="AWN32" s="214"/>
      <c r="AWO32" s="214"/>
      <c r="AWP32" s="214"/>
      <c r="AWQ32" s="214"/>
      <c r="AWR32" s="214"/>
      <c r="AWS32" s="214"/>
      <c r="AWT32" s="214"/>
      <c r="AWU32" s="214"/>
      <c r="AWV32" s="214"/>
      <c r="AWW32" s="214"/>
      <c r="AWX32" s="214"/>
      <c r="AWY32" s="214"/>
      <c r="AWZ32" s="214"/>
      <c r="AXA32" s="214"/>
      <c r="AXB32" s="214"/>
      <c r="AXC32" s="214"/>
      <c r="AXD32" s="214"/>
      <c r="AXE32" s="214"/>
      <c r="AXF32" s="214"/>
      <c r="AXG32" s="214"/>
      <c r="AXH32" s="214"/>
      <c r="AXI32" s="214"/>
      <c r="AXJ32" s="214"/>
      <c r="AXK32" s="214"/>
      <c r="AXL32" s="214"/>
      <c r="AXM32" s="214"/>
      <c r="AXN32" s="214"/>
      <c r="AXO32" s="214"/>
      <c r="AXP32" s="214"/>
      <c r="AXQ32" s="214"/>
      <c r="AXR32" s="214"/>
      <c r="AXS32" s="214"/>
      <c r="AXT32" s="214"/>
      <c r="AXU32" s="214"/>
      <c r="AXV32" s="214"/>
      <c r="AXW32" s="214"/>
      <c r="AXX32" s="214"/>
      <c r="AXY32" s="214"/>
      <c r="AXZ32" s="214"/>
      <c r="AYA32" s="214"/>
      <c r="AYB32" s="214"/>
      <c r="AYC32" s="214"/>
      <c r="AYD32" s="214"/>
      <c r="AYE32" s="214"/>
      <c r="AYF32" s="214"/>
      <c r="AYG32" s="214"/>
      <c r="AYH32" s="214"/>
      <c r="AYI32" s="214"/>
      <c r="AYJ32" s="214"/>
      <c r="AYK32" s="214"/>
      <c r="AYL32" s="214"/>
      <c r="AYM32" s="214"/>
      <c r="AYN32" s="214"/>
      <c r="AYO32" s="214"/>
      <c r="AYP32" s="214"/>
      <c r="AYQ32" s="214"/>
      <c r="AYR32" s="214"/>
      <c r="AYS32" s="214"/>
      <c r="AYT32" s="214"/>
      <c r="AYU32" s="214"/>
      <c r="AYV32" s="214"/>
      <c r="AYW32" s="214"/>
      <c r="AYX32" s="214"/>
      <c r="AYY32" s="214"/>
      <c r="AYZ32" s="214"/>
      <c r="AZA32" s="214"/>
      <c r="AZB32" s="214"/>
      <c r="AZC32" s="214"/>
      <c r="AZD32" s="214"/>
      <c r="AZE32" s="214"/>
      <c r="AZF32" s="214"/>
      <c r="AZG32" s="214"/>
      <c r="AZH32" s="214"/>
      <c r="AZI32" s="214"/>
      <c r="AZJ32" s="214"/>
      <c r="AZK32" s="214"/>
      <c r="AZL32" s="214"/>
      <c r="AZM32" s="214"/>
      <c r="AZN32" s="214"/>
      <c r="AZO32" s="214"/>
      <c r="AZP32" s="214"/>
      <c r="AZQ32" s="214"/>
      <c r="AZR32" s="214"/>
      <c r="AZS32" s="214"/>
      <c r="AZT32" s="214"/>
      <c r="AZU32" s="214"/>
      <c r="AZV32" s="214"/>
      <c r="AZW32" s="214"/>
      <c r="AZX32" s="214"/>
      <c r="AZY32" s="214"/>
      <c r="AZZ32" s="214"/>
      <c r="BAA32" s="214"/>
      <c r="BAB32" s="214"/>
      <c r="BAC32" s="214"/>
      <c r="BAD32" s="214"/>
      <c r="BAE32" s="214"/>
      <c r="BAF32" s="214"/>
      <c r="BAG32" s="214"/>
      <c r="BAH32" s="214"/>
      <c r="BAI32" s="214"/>
      <c r="BAJ32" s="214"/>
      <c r="BAK32" s="214"/>
      <c r="BAL32" s="214"/>
      <c r="BAM32" s="214"/>
      <c r="BAN32" s="214"/>
      <c r="BAO32" s="214"/>
      <c r="BAP32" s="214"/>
      <c r="BAQ32" s="214"/>
      <c r="BAR32" s="214"/>
      <c r="BAS32" s="214"/>
      <c r="BAT32" s="214"/>
      <c r="BAU32" s="214"/>
      <c r="BAV32" s="214"/>
      <c r="BAW32" s="214"/>
      <c r="BAX32" s="214"/>
      <c r="BAY32" s="214"/>
      <c r="BAZ32" s="214"/>
      <c r="BBA32" s="214"/>
      <c r="BBB32" s="214"/>
      <c r="BBC32" s="214"/>
      <c r="BBD32" s="214"/>
      <c r="BBE32" s="214"/>
      <c r="BBF32" s="214"/>
      <c r="BBG32" s="214"/>
      <c r="BBH32" s="214"/>
      <c r="BBI32" s="214"/>
      <c r="BBJ32" s="214"/>
      <c r="BBK32" s="214"/>
      <c r="BBL32" s="214"/>
      <c r="BBM32" s="214"/>
      <c r="BBN32" s="214"/>
      <c r="BBO32" s="214"/>
      <c r="BBP32" s="214"/>
      <c r="BBQ32" s="214"/>
      <c r="BBR32" s="214"/>
      <c r="BBS32" s="214"/>
      <c r="BBT32" s="214"/>
      <c r="BBU32" s="214"/>
      <c r="BBV32" s="214"/>
      <c r="BBW32" s="214"/>
      <c r="BBX32" s="214"/>
      <c r="BBY32" s="214"/>
      <c r="BBZ32" s="214"/>
      <c r="BCA32" s="214"/>
      <c r="BCB32" s="214"/>
      <c r="BCC32" s="214"/>
      <c r="BCD32" s="214"/>
      <c r="BCE32" s="214"/>
      <c r="BCF32" s="214"/>
      <c r="BCG32" s="214"/>
      <c r="BCH32" s="214"/>
      <c r="BCI32" s="214"/>
      <c r="BCJ32" s="214"/>
      <c r="BCK32" s="214"/>
      <c r="BCL32" s="214"/>
      <c r="BCM32" s="214"/>
      <c r="BCN32" s="214"/>
      <c r="BCO32" s="214"/>
      <c r="BCP32" s="214"/>
      <c r="BCQ32" s="214"/>
      <c r="BCR32" s="214"/>
      <c r="BCS32" s="214"/>
      <c r="BCT32" s="214"/>
      <c r="BCU32" s="214"/>
      <c r="BCV32" s="214"/>
      <c r="BCW32" s="214"/>
      <c r="BCX32" s="214"/>
      <c r="BCY32" s="214"/>
      <c r="BCZ32" s="214"/>
      <c r="BDA32" s="214"/>
      <c r="BDB32" s="214"/>
      <c r="BDC32" s="214"/>
      <c r="BDD32" s="214"/>
      <c r="BDE32" s="214"/>
      <c r="BDF32" s="214"/>
      <c r="BDG32" s="214"/>
      <c r="BDH32" s="214"/>
      <c r="BDI32" s="214"/>
      <c r="BDJ32" s="214"/>
      <c r="BDK32" s="214"/>
      <c r="BDL32" s="214"/>
      <c r="BDM32" s="214"/>
      <c r="BDN32" s="214"/>
      <c r="BDO32" s="214"/>
      <c r="BDP32" s="214"/>
      <c r="BDQ32" s="214"/>
      <c r="BDR32" s="214"/>
      <c r="BDS32" s="214"/>
      <c r="BDT32" s="214"/>
      <c r="BDU32" s="214"/>
      <c r="BDV32" s="214"/>
      <c r="BDW32" s="214"/>
      <c r="BDX32" s="214"/>
      <c r="BDY32" s="214"/>
      <c r="BDZ32" s="214"/>
      <c r="BEA32" s="214"/>
      <c r="BEB32" s="214"/>
      <c r="BEC32" s="214"/>
      <c r="BED32" s="214"/>
      <c r="BEE32" s="214"/>
      <c r="BEF32" s="214"/>
      <c r="BEG32" s="214"/>
      <c r="BEH32" s="214"/>
      <c r="BEI32" s="214"/>
      <c r="BEJ32" s="214"/>
      <c r="BEK32" s="214"/>
      <c r="BEL32" s="214"/>
      <c r="BEM32" s="214"/>
      <c r="BEN32" s="214"/>
      <c r="BEO32" s="214"/>
      <c r="BEP32" s="214"/>
      <c r="BEQ32" s="214"/>
      <c r="BER32" s="214"/>
      <c r="BES32" s="214"/>
      <c r="BET32" s="214"/>
      <c r="BEU32" s="214"/>
      <c r="BEV32" s="214"/>
      <c r="BEW32" s="214"/>
      <c r="BEX32" s="214"/>
      <c r="BEY32" s="214"/>
      <c r="BEZ32" s="214"/>
      <c r="BFA32" s="214"/>
      <c r="BFB32" s="214"/>
      <c r="BFC32" s="214"/>
      <c r="BFD32" s="214"/>
      <c r="BFE32" s="214"/>
      <c r="BFF32" s="214"/>
      <c r="BFG32" s="214"/>
      <c r="BFH32" s="214"/>
      <c r="BFI32" s="214"/>
      <c r="BFJ32" s="214"/>
      <c r="BFK32" s="214"/>
      <c r="BFL32" s="214"/>
      <c r="BFM32" s="214"/>
      <c r="BFN32" s="214"/>
      <c r="BFO32" s="214"/>
      <c r="BFP32" s="214"/>
      <c r="BFQ32" s="214"/>
      <c r="BFR32" s="214"/>
      <c r="BFS32" s="214"/>
      <c r="BFT32" s="214"/>
      <c r="BFU32" s="214"/>
      <c r="BFV32" s="214"/>
      <c r="BFW32" s="214"/>
      <c r="BFX32" s="214"/>
      <c r="BFY32" s="214"/>
      <c r="BFZ32" s="214"/>
      <c r="BGA32" s="214"/>
      <c r="BGB32" s="214"/>
      <c r="BGC32" s="214"/>
      <c r="BGD32" s="214"/>
      <c r="BGE32" s="214"/>
      <c r="BGF32" s="214"/>
      <c r="BGG32" s="214"/>
      <c r="BGH32" s="214"/>
      <c r="BGI32" s="214"/>
      <c r="BGJ32" s="214"/>
      <c r="BGK32" s="214"/>
      <c r="BGL32" s="214"/>
      <c r="BGM32" s="214"/>
      <c r="BGN32" s="214"/>
      <c r="BGO32" s="214"/>
      <c r="BGP32" s="214"/>
      <c r="BGQ32" s="214"/>
      <c r="BGR32" s="214"/>
      <c r="BGS32" s="214"/>
      <c r="BGT32" s="214"/>
      <c r="BGU32" s="214"/>
      <c r="BGV32" s="214"/>
      <c r="BGW32" s="214"/>
      <c r="BGX32" s="214"/>
      <c r="BGY32" s="214"/>
      <c r="BGZ32" s="214"/>
      <c r="BHA32" s="214"/>
      <c r="BHB32" s="214"/>
      <c r="BHC32" s="214"/>
      <c r="BHD32" s="214"/>
      <c r="BHE32" s="214"/>
      <c r="BHF32" s="214"/>
      <c r="BHG32" s="214"/>
      <c r="BHH32" s="214"/>
      <c r="BHI32" s="214"/>
      <c r="BHJ32" s="214"/>
      <c r="BHK32" s="214"/>
      <c r="BHL32" s="214"/>
      <c r="BHM32" s="214"/>
      <c r="BHN32" s="214"/>
      <c r="BHO32" s="214"/>
      <c r="BHP32" s="214"/>
      <c r="BHQ32" s="214"/>
      <c r="BHR32" s="214"/>
      <c r="BHS32" s="214"/>
      <c r="BHT32" s="214"/>
      <c r="BHU32" s="214"/>
      <c r="BHV32" s="214"/>
      <c r="BHW32" s="214"/>
      <c r="BHX32" s="214"/>
      <c r="BHY32" s="214"/>
      <c r="BHZ32" s="214"/>
      <c r="BIA32" s="214"/>
      <c r="BIB32" s="214"/>
      <c r="BIC32" s="214"/>
      <c r="BID32" s="214"/>
      <c r="BIE32" s="214"/>
      <c r="BIF32" s="214"/>
      <c r="BIG32" s="214"/>
      <c r="BIH32" s="214"/>
      <c r="BII32" s="214"/>
      <c r="BIJ32" s="214"/>
      <c r="BIK32" s="214"/>
      <c r="BIL32" s="214"/>
      <c r="BIM32" s="214"/>
      <c r="BIN32" s="214"/>
      <c r="BIO32" s="214"/>
      <c r="BIP32" s="214"/>
      <c r="BIQ32" s="214"/>
      <c r="BIR32" s="214"/>
      <c r="BIS32" s="214"/>
      <c r="BIT32" s="214"/>
      <c r="BIU32" s="214"/>
      <c r="BIV32" s="214"/>
      <c r="BIW32" s="214"/>
      <c r="BIX32" s="214"/>
      <c r="BIY32" s="214"/>
      <c r="BIZ32" s="214"/>
      <c r="BJA32" s="214"/>
      <c r="BJB32" s="214"/>
      <c r="BJC32" s="214"/>
      <c r="BJD32" s="214"/>
      <c r="BJE32" s="214"/>
      <c r="BJF32" s="214"/>
      <c r="BJG32" s="214"/>
      <c r="BJH32" s="214"/>
      <c r="BJI32" s="214"/>
      <c r="BJJ32" s="214"/>
      <c r="BJK32" s="214"/>
      <c r="BJL32" s="214"/>
      <c r="BJM32" s="214"/>
      <c r="BJN32" s="214"/>
      <c r="BJO32" s="214"/>
      <c r="BJP32" s="214"/>
      <c r="BJQ32" s="214"/>
      <c r="BJR32" s="214"/>
      <c r="BJS32" s="214"/>
      <c r="BJT32" s="214"/>
      <c r="BJU32" s="214"/>
      <c r="BJV32" s="214"/>
      <c r="BJW32" s="214"/>
      <c r="BJX32" s="214"/>
      <c r="BJY32" s="214"/>
      <c r="BJZ32" s="214"/>
      <c r="BKA32" s="214"/>
      <c r="BKB32" s="214"/>
      <c r="BKC32" s="214"/>
      <c r="BKD32" s="214"/>
      <c r="BKE32" s="214"/>
      <c r="BKF32" s="214"/>
      <c r="BKG32" s="214"/>
      <c r="BKH32" s="214"/>
      <c r="BKI32" s="214"/>
      <c r="BKJ32" s="214"/>
      <c r="BKK32" s="214"/>
      <c r="BKL32" s="214"/>
      <c r="BKM32" s="214"/>
      <c r="BKN32" s="214"/>
      <c r="BKO32" s="214"/>
      <c r="BKP32" s="214"/>
      <c r="BKQ32" s="214"/>
      <c r="BKR32" s="214"/>
      <c r="BKS32" s="214"/>
      <c r="BKT32" s="214"/>
      <c r="BKU32" s="214"/>
      <c r="BKV32" s="214"/>
      <c r="BKW32" s="214"/>
      <c r="BKX32" s="214"/>
      <c r="BKY32" s="214"/>
      <c r="BKZ32" s="214"/>
      <c r="BLA32" s="214"/>
      <c r="BLB32" s="214"/>
      <c r="BLC32" s="214"/>
      <c r="BLD32" s="214"/>
      <c r="BLE32" s="214"/>
      <c r="BLF32" s="214"/>
      <c r="BLG32" s="214"/>
      <c r="BLH32" s="214"/>
      <c r="BLI32" s="214"/>
      <c r="BLJ32" s="214"/>
      <c r="BLK32" s="214"/>
      <c r="BLL32" s="214"/>
      <c r="BLM32" s="214"/>
      <c r="BLN32" s="214"/>
      <c r="BLO32" s="214"/>
      <c r="BLP32" s="214"/>
      <c r="BLQ32" s="214"/>
      <c r="BLR32" s="214"/>
      <c r="BLS32" s="214"/>
      <c r="BLT32" s="214"/>
      <c r="BLU32" s="214"/>
      <c r="BLV32" s="214"/>
      <c r="BLW32" s="214"/>
      <c r="BLX32" s="214"/>
      <c r="BLY32" s="214"/>
      <c r="BLZ32" s="214"/>
      <c r="BMA32" s="214"/>
      <c r="BMB32" s="214"/>
      <c r="BMC32" s="214"/>
      <c r="BMD32" s="214"/>
      <c r="BME32" s="214"/>
      <c r="BMF32" s="214"/>
      <c r="BMG32" s="214"/>
      <c r="BMH32" s="214"/>
      <c r="BMI32" s="214"/>
      <c r="BMJ32" s="214"/>
      <c r="BMK32" s="214"/>
      <c r="BML32" s="214"/>
      <c r="BMM32" s="214"/>
      <c r="BMN32" s="214"/>
      <c r="BMO32" s="214"/>
      <c r="BMP32" s="214"/>
      <c r="BMQ32" s="214"/>
      <c r="BMR32" s="214"/>
      <c r="BMS32" s="214"/>
      <c r="BMT32" s="214"/>
      <c r="BMU32" s="214"/>
      <c r="BMV32" s="214"/>
      <c r="BMW32" s="214"/>
      <c r="BMX32" s="214"/>
      <c r="BMY32" s="214"/>
      <c r="BMZ32" s="214"/>
      <c r="BNA32" s="214"/>
      <c r="BNB32" s="214"/>
      <c r="BNC32" s="214"/>
      <c r="BND32" s="214"/>
      <c r="BNE32" s="214"/>
      <c r="BNF32" s="214"/>
      <c r="BNG32" s="214"/>
      <c r="BNH32" s="214"/>
      <c r="BNI32" s="214"/>
      <c r="BNJ32" s="214"/>
      <c r="BNK32" s="214"/>
      <c r="BNL32" s="214"/>
      <c r="BNM32" s="214"/>
      <c r="BNN32" s="214"/>
      <c r="BNO32" s="214"/>
      <c r="BNP32" s="214"/>
      <c r="BNQ32" s="214"/>
      <c r="BNR32" s="214"/>
      <c r="BNS32" s="214"/>
      <c r="BNT32" s="214"/>
      <c r="BNU32" s="214"/>
      <c r="BNV32" s="214"/>
      <c r="BNW32" s="214"/>
      <c r="BNX32" s="214"/>
      <c r="BNY32" s="214"/>
      <c r="BNZ32" s="214"/>
      <c r="BOA32" s="214"/>
      <c r="BOB32" s="214"/>
      <c r="BOC32" s="214"/>
      <c r="BOD32" s="214"/>
      <c r="BOE32" s="214"/>
      <c r="BOF32" s="214"/>
      <c r="BOG32" s="214"/>
      <c r="BOH32" s="214"/>
      <c r="BOI32" s="214"/>
      <c r="BOJ32" s="214"/>
      <c r="BOK32" s="214"/>
      <c r="BOL32" s="214"/>
      <c r="BOM32" s="214"/>
      <c r="BON32" s="214"/>
      <c r="BOO32" s="214"/>
      <c r="BOP32" s="214"/>
      <c r="BOQ32" s="214"/>
      <c r="BOR32" s="214"/>
      <c r="BOS32" s="214"/>
      <c r="BOT32" s="214"/>
      <c r="BOU32" s="214"/>
      <c r="BOV32" s="214"/>
      <c r="BOW32" s="214"/>
      <c r="BOX32" s="214"/>
      <c r="BOY32" s="214"/>
      <c r="BOZ32" s="214"/>
      <c r="BPA32" s="214"/>
      <c r="BPB32" s="214"/>
      <c r="BPC32" s="214"/>
      <c r="BPD32" s="214"/>
      <c r="BPE32" s="214"/>
      <c r="BPF32" s="214"/>
      <c r="BPG32" s="214"/>
      <c r="BPH32" s="214"/>
      <c r="BPI32" s="214"/>
      <c r="BPJ32" s="214"/>
      <c r="BPK32" s="214"/>
      <c r="BPL32" s="214"/>
      <c r="BPM32" s="214"/>
      <c r="BPN32" s="214"/>
      <c r="BPO32" s="214"/>
      <c r="BPP32" s="214"/>
      <c r="BPQ32" s="214"/>
      <c r="BPR32" s="214"/>
      <c r="BPS32" s="214"/>
      <c r="BPT32" s="214"/>
      <c r="BPU32" s="214"/>
      <c r="BPV32" s="214"/>
      <c r="BPW32" s="214"/>
      <c r="BPX32" s="214"/>
      <c r="BPY32" s="214"/>
      <c r="BPZ32" s="214"/>
      <c r="BQA32" s="214"/>
      <c r="BQB32" s="214"/>
      <c r="BQC32" s="214"/>
      <c r="BQD32" s="214"/>
      <c r="BQE32" s="214"/>
      <c r="BQF32" s="214"/>
      <c r="BQG32" s="214"/>
      <c r="BQH32" s="214"/>
      <c r="BQI32" s="214"/>
      <c r="BQJ32" s="214"/>
      <c r="BQK32" s="214"/>
      <c r="BQL32" s="214"/>
      <c r="BQM32" s="214"/>
      <c r="BQN32" s="214"/>
      <c r="BQO32" s="214"/>
      <c r="BQP32" s="214"/>
      <c r="BQQ32" s="214"/>
      <c r="BQR32" s="214"/>
      <c r="BQS32" s="214"/>
      <c r="BQT32" s="214"/>
      <c r="BQU32" s="214"/>
      <c r="BQV32" s="214"/>
      <c r="BQW32" s="214"/>
      <c r="BQX32" s="214"/>
      <c r="BQY32" s="214"/>
      <c r="BQZ32" s="214"/>
      <c r="BRA32" s="214"/>
      <c r="BRB32" s="214"/>
      <c r="BRC32" s="214"/>
      <c r="BRD32" s="214"/>
      <c r="BRE32" s="214"/>
      <c r="BRF32" s="214"/>
      <c r="BRG32" s="214"/>
      <c r="BRH32" s="214"/>
      <c r="BRI32" s="214"/>
      <c r="BRJ32" s="214"/>
      <c r="BRK32" s="214"/>
      <c r="BRL32" s="214"/>
      <c r="BRM32" s="214"/>
      <c r="BRN32" s="214"/>
      <c r="BRO32" s="214"/>
      <c r="BRP32" s="214"/>
      <c r="BRQ32" s="214"/>
      <c r="BRR32" s="214"/>
      <c r="BRS32" s="214"/>
      <c r="BRT32" s="214"/>
      <c r="BRU32" s="214"/>
      <c r="BRV32" s="214"/>
      <c r="BRW32" s="214"/>
      <c r="BRX32" s="214"/>
      <c r="BRY32" s="214"/>
      <c r="BRZ32" s="214"/>
      <c r="BSA32" s="214"/>
      <c r="BSB32" s="214"/>
      <c r="BSC32" s="214"/>
      <c r="BSD32" s="214"/>
      <c r="BSE32" s="214"/>
      <c r="BSF32" s="214"/>
      <c r="BSG32" s="214"/>
      <c r="BSH32" s="214"/>
      <c r="BSI32" s="214"/>
      <c r="BSJ32" s="214"/>
      <c r="BSK32" s="214"/>
      <c r="BSL32" s="214"/>
      <c r="BSM32" s="214"/>
      <c r="BSN32" s="214"/>
      <c r="BSO32" s="214"/>
      <c r="BSP32" s="214"/>
      <c r="BSQ32" s="214"/>
      <c r="BSR32" s="214"/>
      <c r="BSS32" s="214"/>
      <c r="BST32" s="214"/>
      <c r="BSU32" s="214"/>
      <c r="BSV32" s="214"/>
      <c r="BSW32" s="214"/>
      <c r="BSX32" s="214"/>
      <c r="BSY32" s="214"/>
      <c r="BSZ32" s="214"/>
      <c r="BTA32" s="214"/>
      <c r="BTB32" s="214"/>
      <c r="BTC32" s="214"/>
      <c r="BTD32" s="214"/>
      <c r="BTE32" s="214"/>
      <c r="BTF32" s="214"/>
      <c r="BTG32" s="214"/>
      <c r="BTH32" s="214"/>
      <c r="BTI32" s="214"/>
      <c r="BTJ32" s="214"/>
      <c r="BTK32" s="214"/>
      <c r="BTL32" s="214"/>
      <c r="BTM32" s="214"/>
      <c r="BTN32" s="214"/>
      <c r="BTO32" s="214"/>
      <c r="BTP32" s="214"/>
      <c r="BTQ32" s="214"/>
      <c r="BTR32" s="214"/>
      <c r="BTS32" s="214"/>
      <c r="BTT32" s="214"/>
      <c r="BTU32" s="214"/>
      <c r="BTV32" s="214"/>
      <c r="BTW32" s="214"/>
      <c r="BTX32" s="214"/>
      <c r="BTY32" s="214"/>
      <c r="BTZ32" s="214"/>
      <c r="BUA32" s="214"/>
      <c r="BUB32" s="214"/>
      <c r="BUC32" s="214"/>
      <c r="BUD32" s="214"/>
      <c r="BUE32" s="214"/>
      <c r="BUF32" s="214"/>
      <c r="BUG32" s="214"/>
      <c r="BUH32" s="214"/>
      <c r="BUI32" s="214"/>
      <c r="BUJ32" s="214"/>
      <c r="BUK32" s="214"/>
      <c r="BUL32" s="214"/>
      <c r="BUM32" s="214"/>
      <c r="BUN32" s="214"/>
      <c r="BUO32" s="214"/>
      <c r="BUP32" s="214"/>
      <c r="BUQ32" s="214"/>
      <c r="BUR32" s="214"/>
      <c r="BUS32" s="214"/>
      <c r="BUT32" s="214"/>
      <c r="BUU32" s="214"/>
      <c r="BUV32" s="214"/>
      <c r="BUW32" s="214"/>
      <c r="BUX32" s="214"/>
      <c r="BUY32" s="214"/>
      <c r="BUZ32" s="214"/>
      <c r="BVA32" s="214"/>
      <c r="BVB32" s="214"/>
      <c r="BVC32" s="214"/>
      <c r="BVD32" s="214"/>
      <c r="BVE32" s="214"/>
      <c r="BVF32" s="214"/>
      <c r="BVG32" s="214"/>
      <c r="BVH32" s="214"/>
      <c r="BVI32" s="214"/>
      <c r="BVJ32" s="214"/>
      <c r="BVK32" s="214"/>
      <c r="BVL32" s="214"/>
      <c r="BVM32" s="214"/>
      <c r="BVN32" s="214"/>
      <c r="BVO32" s="214"/>
      <c r="BVP32" s="214"/>
      <c r="BVQ32" s="214"/>
      <c r="BVR32" s="214"/>
      <c r="BVS32" s="214"/>
      <c r="BVT32" s="214"/>
      <c r="BVU32" s="214"/>
      <c r="BVV32" s="214"/>
      <c r="BVW32" s="214"/>
      <c r="BVX32" s="214"/>
      <c r="BVY32" s="214"/>
      <c r="BVZ32" s="214"/>
      <c r="BWA32" s="214"/>
      <c r="BWB32" s="214"/>
      <c r="BWC32" s="214"/>
      <c r="BWD32" s="214"/>
      <c r="BWE32" s="214"/>
      <c r="BWF32" s="214"/>
      <c r="BWG32" s="214"/>
      <c r="BWH32" s="214"/>
      <c r="BWI32" s="214"/>
      <c r="BWJ32" s="214"/>
      <c r="BWK32" s="214"/>
      <c r="BWL32" s="214"/>
      <c r="BWM32" s="214"/>
      <c r="BWN32" s="214"/>
      <c r="BWO32" s="214"/>
      <c r="BWP32" s="214"/>
      <c r="BWQ32" s="214"/>
      <c r="BWR32" s="214"/>
      <c r="BWS32" s="214"/>
      <c r="BWT32" s="214"/>
      <c r="BWU32" s="214"/>
      <c r="BWV32" s="214"/>
      <c r="BWW32" s="214"/>
      <c r="BWX32" s="214"/>
      <c r="BWY32" s="214"/>
      <c r="BWZ32" s="214"/>
      <c r="BXA32" s="214"/>
      <c r="BXB32" s="214"/>
      <c r="BXC32" s="214"/>
      <c r="BXD32" s="214"/>
      <c r="BXE32" s="214"/>
      <c r="BXF32" s="214"/>
      <c r="BXG32" s="214"/>
      <c r="BXH32" s="214"/>
      <c r="BXI32" s="214"/>
      <c r="BXJ32" s="214"/>
      <c r="BXK32" s="214"/>
      <c r="BXL32" s="214"/>
      <c r="BXM32" s="214"/>
      <c r="BXN32" s="214"/>
      <c r="BXO32" s="214"/>
      <c r="BXP32" s="214"/>
      <c r="BXQ32" s="214"/>
      <c r="BXR32" s="214"/>
      <c r="BXS32" s="214"/>
      <c r="BXT32" s="214"/>
      <c r="BXU32" s="214"/>
      <c r="BXV32" s="214"/>
      <c r="BXW32" s="214"/>
      <c r="BXX32" s="214"/>
      <c r="BXY32" s="214"/>
      <c r="BXZ32" s="214"/>
      <c r="BYA32" s="214"/>
      <c r="BYB32" s="214"/>
      <c r="BYC32" s="214"/>
      <c r="BYD32" s="214"/>
      <c r="BYE32" s="214"/>
      <c r="BYF32" s="214"/>
      <c r="BYG32" s="214"/>
      <c r="BYH32" s="214"/>
      <c r="BYI32" s="214"/>
      <c r="BYJ32" s="214"/>
      <c r="BYK32" s="214"/>
      <c r="BYL32" s="214"/>
      <c r="BYM32" s="214"/>
      <c r="BYN32" s="214"/>
      <c r="BYO32" s="214"/>
      <c r="BYP32" s="214"/>
      <c r="BYQ32" s="214"/>
      <c r="BYR32" s="214"/>
      <c r="BYS32" s="214"/>
      <c r="BYT32" s="214"/>
      <c r="BYU32" s="214"/>
      <c r="BYV32" s="214"/>
      <c r="BYW32" s="214"/>
      <c r="BYX32" s="214"/>
      <c r="BYY32" s="214"/>
      <c r="BYZ32" s="214"/>
      <c r="BZA32" s="214"/>
      <c r="BZB32" s="214"/>
      <c r="BZC32" s="214"/>
      <c r="BZD32" s="214"/>
      <c r="BZE32" s="214"/>
      <c r="BZF32" s="214"/>
      <c r="BZG32" s="214"/>
      <c r="BZH32" s="214"/>
      <c r="BZI32" s="214"/>
      <c r="BZJ32" s="214"/>
      <c r="BZK32" s="214"/>
      <c r="BZL32" s="214"/>
      <c r="BZM32" s="214"/>
      <c r="BZN32" s="214"/>
      <c r="BZO32" s="214"/>
      <c r="BZP32" s="214"/>
      <c r="BZQ32" s="214"/>
      <c r="BZR32" s="214"/>
      <c r="BZS32" s="214"/>
      <c r="BZT32" s="214"/>
      <c r="BZU32" s="214"/>
      <c r="BZV32" s="214"/>
      <c r="BZW32" s="214"/>
      <c r="BZX32" s="214"/>
      <c r="BZY32" s="214"/>
      <c r="BZZ32" s="214"/>
      <c r="CAA32" s="214"/>
      <c r="CAB32" s="214"/>
      <c r="CAC32" s="214"/>
      <c r="CAD32" s="214"/>
      <c r="CAE32" s="214"/>
      <c r="CAF32" s="214"/>
      <c r="CAG32" s="214"/>
      <c r="CAH32" s="214"/>
      <c r="CAI32" s="214"/>
      <c r="CAJ32" s="214"/>
      <c r="CAK32" s="214"/>
      <c r="CAL32" s="214"/>
      <c r="CAM32" s="214"/>
      <c r="CAN32" s="214"/>
      <c r="CAO32" s="214"/>
      <c r="CAP32" s="214"/>
      <c r="CAQ32" s="214"/>
      <c r="CAR32" s="214"/>
      <c r="CAS32" s="214"/>
      <c r="CAT32" s="214"/>
      <c r="CAU32" s="214"/>
      <c r="CAV32" s="214"/>
      <c r="CAW32" s="214"/>
      <c r="CAX32" s="214"/>
      <c r="CAY32" s="214"/>
      <c r="CAZ32" s="214"/>
      <c r="CBA32" s="214"/>
      <c r="CBB32" s="214"/>
      <c r="CBC32" s="214"/>
      <c r="CBD32" s="214"/>
      <c r="CBE32" s="214"/>
      <c r="CBF32" s="214"/>
      <c r="CBG32" s="214"/>
      <c r="CBH32" s="214"/>
      <c r="CBI32" s="214"/>
      <c r="CBJ32" s="214"/>
      <c r="CBK32" s="214"/>
      <c r="CBL32" s="214"/>
      <c r="CBM32" s="214"/>
      <c r="CBN32" s="214"/>
      <c r="CBO32" s="214"/>
      <c r="CBP32" s="214"/>
      <c r="CBQ32" s="214"/>
      <c r="CBR32" s="214"/>
      <c r="CBS32" s="214"/>
      <c r="CBT32" s="214"/>
      <c r="CBU32" s="214"/>
      <c r="CBV32" s="214"/>
      <c r="CBW32" s="214"/>
      <c r="CBX32" s="214"/>
      <c r="CBY32" s="214"/>
      <c r="CBZ32" s="214"/>
      <c r="CCA32" s="214"/>
      <c r="CCB32" s="214"/>
      <c r="CCC32" s="214"/>
      <c r="CCD32" s="214"/>
      <c r="CCE32" s="214"/>
      <c r="CCF32" s="214"/>
      <c r="CCG32" s="214"/>
      <c r="CCH32" s="214"/>
      <c r="CCI32" s="214"/>
      <c r="CCJ32" s="214"/>
      <c r="CCK32" s="214"/>
      <c r="CCL32" s="214"/>
      <c r="CCM32" s="214"/>
      <c r="CCN32" s="214"/>
      <c r="CCO32" s="214"/>
      <c r="CCP32" s="214"/>
      <c r="CCQ32" s="214"/>
      <c r="CCR32" s="214"/>
      <c r="CCS32" s="214"/>
      <c r="CCT32" s="214"/>
      <c r="CCU32" s="214"/>
      <c r="CCV32" s="214"/>
      <c r="CCW32" s="214"/>
      <c r="CCX32" s="214"/>
      <c r="CCY32" s="214"/>
      <c r="CCZ32" s="214"/>
      <c r="CDA32" s="214"/>
      <c r="CDB32" s="214"/>
      <c r="CDC32" s="214"/>
      <c r="CDD32" s="214"/>
      <c r="CDE32" s="214"/>
      <c r="CDF32" s="214"/>
      <c r="CDG32" s="214"/>
      <c r="CDH32" s="214"/>
      <c r="CDI32" s="214"/>
      <c r="CDJ32" s="214"/>
      <c r="CDK32" s="214"/>
      <c r="CDL32" s="214"/>
      <c r="CDM32" s="214"/>
      <c r="CDN32" s="214"/>
      <c r="CDO32" s="214"/>
      <c r="CDP32" s="214"/>
      <c r="CDQ32" s="214"/>
      <c r="CDR32" s="214"/>
      <c r="CDS32" s="214"/>
      <c r="CDT32" s="214"/>
      <c r="CDU32" s="214"/>
      <c r="CDV32" s="214"/>
      <c r="CDW32" s="214"/>
      <c r="CDX32" s="214"/>
      <c r="CDY32" s="214"/>
      <c r="CDZ32" s="214"/>
      <c r="CEA32" s="214"/>
      <c r="CEB32" s="214"/>
      <c r="CEC32" s="214"/>
      <c r="CED32" s="214"/>
      <c r="CEE32" s="214"/>
      <c r="CEF32" s="214"/>
      <c r="CEG32" s="214"/>
      <c r="CEH32" s="214"/>
      <c r="CEI32" s="214"/>
      <c r="CEJ32" s="214"/>
      <c r="CEK32" s="214"/>
      <c r="CEL32" s="214"/>
      <c r="CEM32" s="214"/>
      <c r="CEN32" s="214"/>
      <c r="CEO32" s="214"/>
      <c r="CEP32" s="214"/>
      <c r="CEQ32" s="214"/>
      <c r="CER32" s="214"/>
      <c r="CES32" s="214"/>
      <c r="CET32" s="214"/>
      <c r="CEU32" s="214"/>
      <c r="CEV32" s="214"/>
      <c r="CEW32" s="214"/>
      <c r="CEX32" s="214"/>
      <c r="CEY32" s="214"/>
      <c r="CEZ32" s="214"/>
      <c r="CFA32" s="214"/>
      <c r="CFB32" s="214"/>
      <c r="CFC32" s="214"/>
      <c r="CFD32" s="214"/>
      <c r="CFE32" s="214"/>
      <c r="CFF32" s="214"/>
      <c r="CFG32" s="214"/>
      <c r="CFH32" s="214"/>
      <c r="CFI32" s="214"/>
      <c r="CFJ32" s="214"/>
      <c r="CFK32" s="214"/>
      <c r="CFL32" s="214"/>
      <c r="CFM32" s="214"/>
      <c r="CFN32" s="214"/>
      <c r="CFO32" s="214"/>
      <c r="CFP32" s="214"/>
      <c r="CFQ32" s="214"/>
      <c r="CFR32" s="214"/>
      <c r="CFS32" s="214"/>
      <c r="CFT32" s="214"/>
      <c r="CFU32" s="214"/>
      <c r="CFV32" s="214"/>
      <c r="CFW32" s="214"/>
      <c r="CFX32" s="214"/>
      <c r="CFY32" s="214"/>
      <c r="CFZ32" s="214"/>
      <c r="CGA32" s="214"/>
      <c r="CGB32" s="214"/>
      <c r="CGC32" s="214"/>
      <c r="CGD32" s="214"/>
      <c r="CGE32" s="214"/>
      <c r="CGF32" s="214"/>
      <c r="CGG32" s="214"/>
      <c r="CGH32" s="214"/>
      <c r="CGI32" s="214"/>
      <c r="CGJ32" s="214"/>
      <c r="CGK32" s="214"/>
      <c r="CGL32" s="214"/>
      <c r="CGM32" s="214"/>
      <c r="CGN32" s="214"/>
      <c r="CGO32" s="214"/>
      <c r="CGP32" s="214"/>
      <c r="CGQ32" s="214"/>
      <c r="CGR32" s="214"/>
      <c r="CGS32" s="214"/>
      <c r="CGT32" s="214"/>
      <c r="CGU32" s="214"/>
      <c r="CGV32" s="214"/>
      <c r="CGW32" s="214"/>
      <c r="CGX32" s="214"/>
      <c r="CGY32" s="214"/>
      <c r="CGZ32" s="214"/>
      <c r="CHA32" s="214"/>
      <c r="CHB32" s="214"/>
      <c r="CHC32" s="214"/>
      <c r="CHD32" s="214"/>
      <c r="CHE32" s="214"/>
      <c r="CHF32" s="214"/>
      <c r="CHG32" s="214"/>
      <c r="CHH32" s="214"/>
      <c r="CHI32" s="214"/>
      <c r="CHJ32" s="214"/>
      <c r="CHK32" s="214"/>
      <c r="CHL32" s="214"/>
      <c r="CHM32" s="214"/>
      <c r="CHN32" s="214"/>
      <c r="CHO32" s="214"/>
      <c r="CHP32" s="214"/>
      <c r="CHQ32" s="214"/>
      <c r="CHR32" s="214"/>
      <c r="CHS32" s="214"/>
      <c r="CHT32" s="214"/>
      <c r="CHU32" s="214"/>
      <c r="CHV32" s="214"/>
      <c r="CHW32" s="214"/>
      <c r="CHX32" s="214"/>
      <c r="CHY32" s="214"/>
      <c r="CHZ32" s="214"/>
      <c r="CIA32" s="214"/>
      <c r="CIB32" s="214"/>
      <c r="CIC32" s="214"/>
      <c r="CID32" s="214"/>
      <c r="CIE32" s="214"/>
      <c r="CIF32" s="214"/>
      <c r="CIG32" s="214"/>
      <c r="CIH32" s="214"/>
      <c r="CII32" s="214"/>
      <c r="CIJ32" s="214"/>
      <c r="CIK32" s="214"/>
      <c r="CIL32" s="214"/>
      <c r="CIM32" s="214"/>
      <c r="CIN32" s="214"/>
      <c r="CIO32" s="214"/>
      <c r="CIP32" s="214"/>
      <c r="CIQ32" s="214"/>
      <c r="CIR32" s="214"/>
      <c r="CIS32" s="214"/>
      <c r="CIT32" s="214"/>
      <c r="CIU32" s="214"/>
      <c r="CIV32" s="214"/>
      <c r="CIW32" s="214"/>
      <c r="CIX32" s="214"/>
      <c r="CIY32" s="214"/>
      <c r="CIZ32" s="214"/>
      <c r="CJA32" s="214"/>
      <c r="CJB32" s="214"/>
      <c r="CJC32" s="214"/>
      <c r="CJD32" s="214"/>
      <c r="CJE32" s="214"/>
      <c r="CJF32" s="214"/>
      <c r="CJG32" s="214"/>
      <c r="CJH32" s="214"/>
      <c r="CJI32" s="214"/>
      <c r="CJJ32" s="214"/>
      <c r="CJK32" s="214"/>
      <c r="CJL32" s="214"/>
      <c r="CJM32" s="214"/>
      <c r="CJN32" s="214"/>
      <c r="CJO32" s="214"/>
      <c r="CJP32" s="214"/>
      <c r="CJQ32" s="214"/>
      <c r="CJR32" s="214"/>
      <c r="CJS32" s="214"/>
      <c r="CJT32" s="214"/>
      <c r="CJU32" s="214"/>
      <c r="CJV32" s="214"/>
      <c r="CJW32" s="214"/>
      <c r="CJX32" s="214"/>
      <c r="CJY32" s="214"/>
      <c r="CJZ32" s="214"/>
      <c r="CKA32" s="214"/>
      <c r="CKB32" s="214"/>
      <c r="CKC32" s="214"/>
      <c r="CKD32" s="214"/>
      <c r="CKE32" s="214"/>
      <c r="CKF32" s="214"/>
      <c r="CKG32" s="214"/>
      <c r="CKH32" s="214"/>
      <c r="CKI32" s="214"/>
      <c r="CKJ32" s="214"/>
      <c r="CKK32" s="214"/>
      <c r="CKL32" s="214"/>
      <c r="CKM32" s="214"/>
      <c r="CKN32" s="214"/>
      <c r="CKO32" s="214"/>
      <c r="CKP32" s="214"/>
      <c r="CKQ32" s="214"/>
      <c r="CKR32" s="214"/>
      <c r="CKS32" s="214"/>
      <c r="CKT32" s="214"/>
      <c r="CKU32" s="214"/>
      <c r="CKV32" s="214"/>
      <c r="CKW32" s="214"/>
      <c r="CKX32" s="214"/>
      <c r="CKY32" s="214"/>
      <c r="CKZ32" s="214"/>
      <c r="CLA32" s="214"/>
      <c r="CLB32" s="214"/>
      <c r="CLC32" s="214"/>
      <c r="CLD32" s="214"/>
      <c r="CLE32" s="214"/>
      <c r="CLF32" s="214"/>
      <c r="CLG32" s="214"/>
      <c r="CLH32" s="214"/>
      <c r="CLI32" s="214"/>
      <c r="CLJ32" s="214"/>
      <c r="CLK32" s="214"/>
      <c r="CLL32" s="214"/>
      <c r="CLM32" s="214"/>
      <c r="CLN32" s="214"/>
      <c r="CLO32" s="214"/>
      <c r="CLP32" s="214"/>
      <c r="CLQ32" s="214"/>
      <c r="CLR32" s="214"/>
      <c r="CLS32" s="214"/>
      <c r="CLT32" s="214"/>
      <c r="CLU32" s="214"/>
      <c r="CLV32" s="214"/>
      <c r="CLW32" s="214"/>
      <c r="CLX32" s="214"/>
      <c r="CLY32" s="214"/>
      <c r="CLZ32" s="214"/>
      <c r="CMA32" s="214"/>
      <c r="CMB32" s="214"/>
      <c r="CMC32" s="214"/>
      <c r="CMD32" s="214"/>
      <c r="CME32" s="214"/>
      <c r="CMF32" s="214"/>
      <c r="CMG32" s="214"/>
      <c r="CMH32" s="214"/>
      <c r="CMI32" s="214"/>
      <c r="CMJ32" s="214"/>
      <c r="CMK32" s="214"/>
      <c r="CML32" s="214"/>
      <c r="CMM32" s="214"/>
      <c r="CMN32" s="214"/>
      <c r="CMO32" s="214"/>
      <c r="CMP32" s="214"/>
      <c r="CMQ32" s="214"/>
      <c r="CMR32" s="214"/>
      <c r="CMS32" s="214"/>
      <c r="CMT32" s="214"/>
      <c r="CMU32" s="214"/>
      <c r="CMV32" s="214"/>
      <c r="CMW32" s="214"/>
      <c r="CMX32" s="214"/>
      <c r="CMY32" s="214"/>
      <c r="CMZ32" s="214"/>
      <c r="CNA32" s="214"/>
      <c r="CNB32" s="214"/>
      <c r="CNC32" s="214"/>
      <c r="CND32" s="214"/>
      <c r="CNE32" s="214"/>
      <c r="CNF32" s="214"/>
      <c r="CNG32" s="214"/>
      <c r="CNH32" s="214"/>
      <c r="CNI32" s="214"/>
      <c r="CNJ32" s="214"/>
      <c r="CNK32" s="214"/>
      <c r="CNL32" s="214"/>
      <c r="CNM32" s="214"/>
      <c r="CNN32" s="214"/>
      <c r="CNO32" s="214"/>
      <c r="CNP32" s="214"/>
      <c r="CNQ32" s="214"/>
      <c r="CNR32" s="214"/>
      <c r="CNS32" s="214"/>
      <c r="CNT32" s="214"/>
      <c r="CNU32" s="214"/>
      <c r="CNV32" s="214"/>
      <c r="CNW32" s="214"/>
      <c r="CNX32" s="214"/>
      <c r="CNY32" s="214"/>
      <c r="CNZ32" s="214"/>
      <c r="COA32" s="214"/>
      <c r="COB32" s="214"/>
      <c r="COC32" s="214"/>
      <c r="COD32" s="214"/>
      <c r="COE32" s="214"/>
      <c r="COF32" s="214"/>
      <c r="COG32" s="214"/>
      <c r="COH32" s="214"/>
      <c r="COI32" s="214"/>
      <c r="COJ32" s="214"/>
      <c r="COK32" s="214"/>
      <c r="COL32" s="214"/>
      <c r="COM32" s="214"/>
      <c r="CON32" s="214"/>
      <c r="COO32" s="214"/>
      <c r="COP32" s="214"/>
      <c r="COQ32" s="214"/>
      <c r="COR32" s="214"/>
      <c r="COS32" s="214"/>
      <c r="COT32" s="214"/>
      <c r="COU32" s="214"/>
      <c r="COV32" s="214"/>
      <c r="COW32" s="214"/>
      <c r="COX32" s="214"/>
      <c r="COY32" s="214"/>
      <c r="COZ32" s="214"/>
      <c r="CPA32" s="214"/>
      <c r="CPB32" s="214"/>
      <c r="CPC32" s="214"/>
      <c r="CPD32" s="214"/>
      <c r="CPE32" s="214"/>
      <c r="CPF32" s="214"/>
      <c r="CPG32" s="214"/>
      <c r="CPH32" s="214"/>
      <c r="CPI32" s="214"/>
      <c r="CPJ32" s="214"/>
      <c r="CPK32" s="214"/>
      <c r="CPL32" s="214"/>
      <c r="CPM32" s="214"/>
      <c r="CPN32" s="214"/>
      <c r="CPO32" s="214"/>
      <c r="CPP32" s="214"/>
      <c r="CPQ32" s="214"/>
      <c r="CPR32" s="214"/>
      <c r="CPS32" s="214"/>
      <c r="CPT32" s="214"/>
      <c r="CPU32" s="214"/>
      <c r="CPV32" s="214"/>
      <c r="CPW32" s="214"/>
      <c r="CPX32" s="214"/>
      <c r="CPY32" s="214"/>
      <c r="CPZ32" s="214"/>
      <c r="CQA32" s="214"/>
      <c r="CQB32" s="214"/>
      <c r="CQC32" s="214"/>
      <c r="CQD32" s="214"/>
      <c r="CQE32" s="214"/>
      <c r="CQF32" s="214"/>
      <c r="CQG32" s="214"/>
      <c r="CQH32" s="214"/>
      <c r="CQI32" s="214"/>
      <c r="CQJ32" s="214"/>
      <c r="CQK32" s="214"/>
      <c r="CQL32" s="214"/>
      <c r="CQM32" s="214"/>
      <c r="CQN32" s="214"/>
      <c r="CQO32" s="214"/>
      <c r="CQP32" s="214"/>
      <c r="CQQ32" s="214"/>
      <c r="CQR32" s="214"/>
      <c r="CQS32" s="214"/>
      <c r="CQT32" s="214"/>
      <c r="CQU32" s="214"/>
      <c r="CQV32" s="214"/>
      <c r="CQW32" s="214"/>
      <c r="CQX32" s="214"/>
      <c r="CQY32" s="214"/>
      <c r="CQZ32" s="214"/>
      <c r="CRA32" s="214"/>
      <c r="CRB32" s="214"/>
      <c r="CRC32" s="214"/>
      <c r="CRD32" s="214"/>
      <c r="CRE32" s="214"/>
      <c r="CRF32" s="214"/>
      <c r="CRG32" s="214"/>
      <c r="CRH32" s="214"/>
      <c r="CRI32" s="214"/>
      <c r="CRJ32" s="214"/>
      <c r="CRK32" s="214"/>
      <c r="CRL32" s="214"/>
      <c r="CRM32" s="214"/>
      <c r="CRN32" s="214"/>
      <c r="CRO32" s="214"/>
      <c r="CRP32" s="214"/>
      <c r="CRQ32" s="214"/>
      <c r="CRR32" s="214"/>
      <c r="CRS32" s="214"/>
      <c r="CRT32" s="214"/>
      <c r="CRU32" s="214"/>
      <c r="CRV32" s="214"/>
      <c r="CRW32" s="214"/>
      <c r="CRX32" s="214"/>
      <c r="CRY32" s="214"/>
      <c r="CRZ32" s="214"/>
      <c r="CSA32" s="214"/>
      <c r="CSB32" s="214"/>
      <c r="CSC32" s="214"/>
      <c r="CSD32" s="214"/>
      <c r="CSE32" s="214"/>
      <c r="CSF32" s="214"/>
      <c r="CSG32" s="214"/>
      <c r="CSH32" s="214"/>
      <c r="CSI32" s="214"/>
      <c r="CSJ32" s="214"/>
      <c r="CSK32" s="214"/>
      <c r="CSL32" s="214"/>
      <c r="CSM32" s="214"/>
      <c r="CSN32" s="214"/>
      <c r="CSO32" s="214"/>
      <c r="CSP32" s="214"/>
      <c r="CSQ32" s="214"/>
      <c r="CSR32" s="214"/>
      <c r="CSS32" s="214"/>
      <c r="CST32" s="214"/>
      <c r="CSU32" s="214"/>
      <c r="CSV32" s="214"/>
      <c r="CSW32" s="214"/>
      <c r="CSX32" s="214"/>
      <c r="CSY32" s="214"/>
      <c r="CSZ32" s="214"/>
      <c r="CTA32" s="214"/>
      <c r="CTB32" s="214"/>
      <c r="CTC32" s="214"/>
      <c r="CTD32" s="214"/>
      <c r="CTE32" s="214"/>
      <c r="CTF32" s="214"/>
      <c r="CTG32" s="214"/>
      <c r="CTH32" s="214"/>
      <c r="CTI32" s="214"/>
      <c r="CTJ32" s="214"/>
      <c r="CTK32" s="214"/>
      <c r="CTL32" s="214"/>
      <c r="CTM32" s="214"/>
      <c r="CTN32" s="214"/>
      <c r="CTO32" s="214"/>
      <c r="CTP32" s="214"/>
      <c r="CTQ32" s="214"/>
      <c r="CTR32" s="214"/>
      <c r="CTS32" s="214"/>
      <c r="CTT32" s="214"/>
      <c r="CTU32" s="214"/>
      <c r="CTV32" s="214"/>
      <c r="CTW32" s="214"/>
      <c r="CTX32" s="214"/>
      <c r="CTY32" s="214"/>
      <c r="CTZ32" s="214"/>
      <c r="CUA32" s="214"/>
      <c r="CUB32" s="214"/>
      <c r="CUC32" s="214"/>
      <c r="CUD32" s="214"/>
      <c r="CUE32" s="214"/>
      <c r="CUF32" s="214"/>
      <c r="CUG32" s="214"/>
      <c r="CUH32" s="214"/>
      <c r="CUI32" s="214"/>
      <c r="CUJ32" s="214"/>
      <c r="CUK32" s="214"/>
      <c r="CUL32" s="214"/>
      <c r="CUM32" s="214"/>
      <c r="CUN32" s="214"/>
      <c r="CUO32" s="214"/>
      <c r="CUP32" s="214"/>
      <c r="CUQ32" s="214"/>
      <c r="CUR32" s="214"/>
      <c r="CUS32" s="214"/>
      <c r="CUT32" s="214"/>
      <c r="CUU32" s="214"/>
      <c r="CUV32" s="214"/>
      <c r="CUW32" s="214"/>
      <c r="CUX32" s="214"/>
      <c r="CUY32" s="214"/>
      <c r="CUZ32" s="214"/>
      <c r="CVA32" s="214"/>
      <c r="CVB32" s="214"/>
      <c r="CVC32" s="214"/>
      <c r="CVD32" s="214"/>
      <c r="CVE32" s="214"/>
      <c r="CVF32" s="214"/>
      <c r="CVG32" s="214"/>
      <c r="CVH32" s="214"/>
      <c r="CVI32" s="214"/>
      <c r="CVJ32" s="214"/>
      <c r="CVK32" s="214"/>
      <c r="CVL32" s="214"/>
      <c r="CVM32" s="214"/>
      <c r="CVN32" s="214"/>
      <c r="CVO32" s="214"/>
      <c r="CVP32" s="214"/>
      <c r="CVQ32" s="214"/>
      <c r="CVR32" s="214"/>
      <c r="CVS32" s="214"/>
      <c r="CVT32" s="214"/>
      <c r="CVU32" s="214"/>
      <c r="CVV32" s="214"/>
      <c r="CVW32" s="214"/>
      <c r="CVX32" s="214"/>
      <c r="CVY32" s="214"/>
      <c r="CVZ32" s="214"/>
      <c r="CWA32" s="214"/>
      <c r="CWB32" s="214"/>
      <c r="CWC32" s="214"/>
      <c r="CWD32" s="214"/>
      <c r="CWE32" s="214"/>
      <c r="CWF32" s="214"/>
      <c r="CWG32" s="214"/>
      <c r="CWH32" s="214"/>
      <c r="CWI32" s="214"/>
      <c r="CWJ32" s="214"/>
      <c r="CWK32" s="214"/>
      <c r="CWL32" s="214"/>
      <c r="CWM32" s="214"/>
      <c r="CWN32" s="214"/>
      <c r="CWO32" s="214"/>
      <c r="CWP32" s="214"/>
      <c r="CWQ32" s="214"/>
      <c r="CWR32" s="214"/>
      <c r="CWS32" s="214"/>
      <c r="CWT32" s="214"/>
      <c r="CWU32" s="214"/>
      <c r="CWV32" s="214"/>
      <c r="CWW32" s="214"/>
      <c r="CWX32" s="214"/>
      <c r="CWY32" s="214"/>
      <c r="CWZ32" s="214"/>
      <c r="CXA32" s="214"/>
      <c r="CXB32" s="214"/>
      <c r="CXC32" s="214"/>
      <c r="CXD32" s="214"/>
      <c r="CXE32" s="214"/>
      <c r="CXF32" s="214"/>
      <c r="CXG32" s="214"/>
      <c r="CXH32" s="214"/>
      <c r="CXI32" s="214"/>
      <c r="CXJ32" s="214"/>
      <c r="CXK32" s="214"/>
      <c r="CXL32" s="214"/>
      <c r="CXM32" s="214"/>
      <c r="CXN32" s="214"/>
      <c r="CXO32" s="214"/>
      <c r="CXP32" s="214"/>
      <c r="CXQ32" s="214"/>
      <c r="CXR32" s="214"/>
      <c r="CXS32" s="214"/>
      <c r="CXT32" s="214"/>
      <c r="CXU32" s="214"/>
      <c r="CXV32" s="214"/>
      <c r="CXW32" s="214"/>
      <c r="CXX32" s="214"/>
      <c r="CXY32" s="214"/>
      <c r="CXZ32" s="214"/>
      <c r="CYA32" s="214"/>
      <c r="CYB32" s="214"/>
      <c r="CYC32" s="214"/>
      <c r="CYD32" s="214"/>
      <c r="CYE32" s="214"/>
      <c r="CYF32" s="214"/>
      <c r="CYG32" s="214"/>
      <c r="CYH32" s="214"/>
      <c r="CYI32" s="214"/>
      <c r="CYJ32" s="214"/>
      <c r="CYK32" s="214"/>
      <c r="CYL32" s="214"/>
      <c r="CYM32" s="214"/>
      <c r="CYN32" s="214"/>
      <c r="CYO32" s="214"/>
      <c r="CYP32" s="214"/>
      <c r="CYQ32" s="214"/>
      <c r="CYR32" s="214"/>
      <c r="CYS32" s="214"/>
      <c r="CYT32" s="214"/>
      <c r="CYU32" s="214"/>
      <c r="CYV32" s="214"/>
      <c r="CYW32" s="214"/>
      <c r="CYX32" s="214"/>
      <c r="CYY32" s="214"/>
      <c r="CYZ32" s="214"/>
      <c r="CZA32" s="214"/>
      <c r="CZB32" s="214"/>
      <c r="CZC32" s="214"/>
      <c r="CZD32" s="214"/>
      <c r="CZE32" s="214"/>
      <c r="CZF32" s="214"/>
      <c r="CZG32" s="214"/>
      <c r="CZH32" s="214"/>
      <c r="CZI32" s="214"/>
      <c r="CZJ32" s="214"/>
      <c r="CZK32" s="214"/>
      <c r="CZL32" s="214"/>
      <c r="CZM32" s="214"/>
      <c r="CZN32" s="214"/>
      <c r="CZO32" s="214"/>
      <c r="CZP32" s="214"/>
      <c r="CZQ32" s="214"/>
      <c r="CZR32" s="214"/>
      <c r="CZS32" s="214"/>
      <c r="CZT32" s="214"/>
      <c r="CZU32" s="214"/>
      <c r="CZV32" s="214"/>
      <c r="CZW32" s="214"/>
      <c r="CZX32" s="214"/>
      <c r="CZY32" s="214"/>
      <c r="CZZ32" s="214"/>
      <c r="DAA32" s="214"/>
      <c r="DAB32" s="214"/>
      <c r="DAC32" s="214"/>
      <c r="DAD32" s="214"/>
      <c r="DAE32" s="214"/>
      <c r="DAF32" s="214"/>
      <c r="DAG32" s="214"/>
      <c r="DAH32" s="214"/>
      <c r="DAI32" s="214"/>
      <c r="DAJ32" s="214"/>
      <c r="DAK32" s="214"/>
      <c r="DAL32" s="214"/>
      <c r="DAM32" s="214"/>
      <c r="DAN32" s="214"/>
      <c r="DAO32" s="214"/>
      <c r="DAP32" s="214"/>
      <c r="DAQ32" s="214"/>
      <c r="DAR32" s="214"/>
      <c r="DAS32" s="214"/>
      <c r="DAT32" s="214"/>
      <c r="DAU32" s="214"/>
      <c r="DAV32" s="214"/>
      <c r="DAW32" s="214"/>
      <c r="DAX32" s="214"/>
      <c r="DAY32" s="214"/>
      <c r="DAZ32" s="214"/>
      <c r="DBA32" s="214"/>
      <c r="DBB32" s="214"/>
      <c r="DBC32" s="214"/>
      <c r="DBD32" s="214"/>
      <c r="DBE32" s="214"/>
      <c r="DBF32" s="214"/>
      <c r="DBG32" s="214"/>
      <c r="DBH32" s="214"/>
      <c r="DBI32" s="214"/>
      <c r="DBJ32" s="214"/>
      <c r="DBK32" s="214"/>
      <c r="DBL32" s="214"/>
      <c r="DBM32" s="214"/>
      <c r="DBN32" s="214"/>
      <c r="DBO32" s="214"/>
      <c r="DBP32" s="214"/>
      <c r="DBQ32" s="214"/>
      <c r="DBR32" s="214"/>
      <c r="DBS32" s="214"/>
      <c r="DBT32" s="214"/>
      <c r="DBU32" s="214"/>
      <c r="DBV32" s="214"/>
      <c r="DBW32" s="214"/>
      <c r="DBX32" s="214"/>
      <c r="DBY32" s="214"/>
      <c r="DBZ32" s="214"/>
      <c r="DCA32" s="214"/>
      <c r="DCB32" s="214"/>
      <c r="DCC32" s="214"/>
      <c r="DCD32" s="214"/>
      <c r="DCE32" s="214"/>
      <c r="DCF32" s="214"/>
      <c r="DCG32" s="214"/>
      <c r="DCH32" s="214"/>
      <c r="DCI32" s="214"/>
      <c r="DCJ32" s="214"/>
      <c r="DCK32" s="214"/>
      <c r="DCL32" s="214"/>
      <c r="DCM32" s="214"/>
      <c r="DCN32" s="214"/>
      <c r="DCO32" s="214"/>
      <c r="DCP32" s="214"/>
      <c r="DCQ32" s="214"/>
      <c r="DCR32" s="214"/>
      <c r="DCS32" s="214"/>
      <c r="DCT32" s="214"/>
      <c r="DCU32" s="214"/>
      <c r="DCV32" s="214"/>
      <c r="DCW32" s="214"/>
      <c r="DCX32" s="214"/>
      <c r="DCY32" s="214"/>
      <c r="DCZ32" s="214"/>
      <c r="DDA32" s="214"/>
      <c r="DDB32" s="214"/>
      <c r="DDC32" s="214"/>
      <c r="DDD32" s="214"/>
      <c r="DDE32" s="214"/>
      <c r="DDF32" s="214"/>
      <c r="DDG32" s="214"/>
      <c r="DDH32" s="214"/>
      <c r="DDI32" s="214"/>
      <c r="DDJ32" s="214"/>
      <c r="DDK32" s="214"/>
      <c r="DDL32" s="214"/>
      <c r="DDM32" s="214"/>
      <c r="DDN32" s="214"/>
      <c r="DDO32" s="214"/>
      <c r="DDP32" s="214"/>
      <c r="DDQ32" s="214"/>
      <c r="DDR32" s="214"/>
      <c r="DDS32" s="214"/>
      <c r="DDT32" s="214"/>
      <c r="DDU32" s="214"/>
      <c r="DDV32" s="214"/>
      <c r="DDW32" s="214"/>
      <c r="DDX32" s="214"/>
      <c r="DDY32" s="214"/>
      <c r="DDZ32" s="214"/>
      <c r="DEA32" s="214"/>
      <c r="DEB32" s="214"/>
      <c r="DEC32" s="214"/>
      <c r="DED32" s="214"/>
      <c r="DEE32" s="214"/>
      <c r="DEF32" s="214"/>
      <c r="DEG32" s="214"/>
      <c r="DEH32" s="214"/>
      <c r="DEI32" s="214"/>
      <c r="DEJ32" s="214"/>
      <c r="DEK32" s="214"/>
      <c r="DEL32" s="214"/>
      <c r="DEM32" s="214"/>
      <c r="DEN32" s="214"/>
      <c r="DEO32" s="214"/>
      <c r="DEP32" s="214"/>
      <c r="DEQ32" s="214"/>
      <c r="DER32" s="214"/>
      <c r="DES32" s="214"/>
      <c r="DET32" s="214"/>
      <c r="DEU32" s="214"/>
      <c r="DEV32" s="214"/>
      <c r="DEW32" s="214"/>
      <c r="DEX32" s="214"/>
      <c r="DEY32" s="214"/>
      <c r="DEZ32" s="214"/>
      <c r="DFA32" s="214"/>
      <c r="DFB32" s="214"/>
      <c r="DFC32" s="214"/>
      <c r="DFD32" s="214"/>
      <c r="DFE32" s="214"/>
      <c r="DFF32" s="214"/>
      <c r="DFG32" s="214"/>
      <c r="DFH32" s="214"/>
      <c r="DFI32" s="214"/>
      <c r="DFJ32" s="214"/>
      <c r="DFK32" s="214"/>
      <c r="DFL32" s="214"/>
      <c r="DFM32" s="214"/>
      <c r="DFN32" s="214"/>
      <c r="DFO32" s="214"/>
      <c r="DFP32" s="214"/>
      <c r="DFQ32" s="214"/>
      <c r="DFR32" s="214"/>
      <c r="DFS32" s="214"/>
      <c r="DFT32" s="214"/>
      <c r="DFU32" s="214"/>
      <c r="DFV32" s="214"/>
      <c r="DFW32" s="214"/>
      <c r="DFX32" s="214"/>
      <c r="DFY32" s="214"/>
      <c r="DFZ32" s="214"/>
      <c r="DGA32" s="214"/>
      <c r="DGB32" s="214"/>
      <c r="DGC32" s="214"/>
      <c r="DGD32" s="214"/>
      <c r="DGE32" s="214"/>
      <c r="DGF32" s="214"/>
      <c r="DGG32" s="214"/>
      <c r="DGH32" s="214"/>
      <c r="DGI32" s="214"/>
      <c r="DGJ32" s="214"/>
      <c r="DGK32" s="214"/>
      <c r="DGL32" s="214"/>
      <c r="DGM32" s="214"/>
      <c r="DGN32" s="214"/>
      <c r="DGO32" s="214"/>
      <c r="DGP32" s="214"/>
      <c r="DGQ32" s="214"/>
      <c r="DGR32" s="214"/>
      <c r="DGS32" s="214"/>
      <c r="DGT32" s="214"/>
      <c r="DGU32" s="214"/>
      <c r="DGV32" s="214"/>
      <c r="DGW32" s="214"/>
      <c r="DGX32" s="214"/>
      <c r="DGY32" s="214"/>
      <c r="DGZ32" s="214"/>
      <c r="DHA32" s="214"/>
      <c r="DHB32" s="214"/>
      <c r="DHC32" s="214"/>
      <c r="DHD32" s="214"/>
      <c r="DHE32" s="214"/>
      <c r="DHF32" s="214"/>
      <c r="DHG32" s="214"/>
      <c r="DHH32" s="214"/>
      <c r="DHI32" s="214"/>
      <c r="DHJ32" s="214"/>
      <c r="DHK32" s="214"/>
      <c r="DHL32" s="214"/>
      <c r="DHM32" s="214"/>
      <c r="DHN32" s="214"/>
      <c r="DHO32" s="214"/>
      <c r="DHP32" s="214"/>
      <c r="DHQ32" s="214"/>
      <c r="DHR32" s="214"/>
      <c r="DHS32" s="214"/>
      <c r="DHT32" s="214"/>
      <c r="DHU32" s="214"/>
      <c r="DHV32" s="214"/>
      <c r="DHW32" s="214"/>
      <c r="DHX32" s="214"/>
      <c r="DHY32" s="214"/>
      <c r="DHZ32" s="214"/>
      <c r="DIA32" s="214"/>
      <c r="DIB32" s="214"/>
      <c r="DIC32" s="214"/>
      <c r="DID32" s="214"/>
      <c r="DIE32" s="214"/>
      <c r="DIF32" s="214"/>
      <c r="DIG32" s="214"/>
      <c r="DIH32" s="214"/>
      <c r="DII32" s="214"/>
      <c r="DIJ32" s="214"/>
      <c r="DIK32" s="214"/>
      <c r="DIL32" s="214"/>
      <c r="DIM32" s="214"/>
      <c r="DIN32" s="214"/>
      <c r="DIO32" s="214"/>
      <c r="DIP32" s="214"/>
      <c r="DIQ32" s="214"/>
      <c r="DIR32" s="214"/>
      <c r="DIS32" s="214"/>
      <c r="DIT32" s="214"/>
      <c r="DIU32" s="214"/>
      <c r="DIV32" s="214"/>
      <c r="DIW32" s="214"/>
      <c r="DIX32" s="214"/>
      <c r="DIY32" s="214"/>
      <c r="DIZ32" s="214"/>
      <c r="DJA32" s="214"/>
      <c r="DJB32" s="214"/>
      <c r="DJC32" s="214"/>
      <c r="DJD32" s="214"/>
      <c r="DJE32" s="214"/>
      <c r="DJF32" s="214"/>
      <c r="DJG32" s="214"/>
      <c r="DJH32" s="214"/>
      <c r="DJI32" s="214"/>
      <c r="DJJ32" s="214"/>
      <c r="DJK32" s="214"/>
      <c r="DJL32" s="214"/>
      <c r="DJM32" s="214"/>
      <c r="DJN32" s="214"/>
      <c r="DJO32" s="214"/>
      <c r="DJP32" s="214"/>
      <c r="DJQ32" s="214"/>
      <c r="DJR32" s="214"/>
      <c r="DJS32" s="214"/>
      <c r="DJT32" s="214"/>
      <c r="DJU32" s="214"/>
      <c r="DJV32" s="214"/>
      <c r="DJW32" s="214"/>
      <c r="DJX32" s="214"/>
      <c r="DJY32" s="214"/>
      <c r="DJZ32" s="214"/>
      <c r="DKA32" s="214"/>
      <c r="DKB32" s="214"/>
      <c r="DKC32" s="214"/>
      <c r="DKD32" s="214"/>
      <c r="DKE32" s="214"/>
      <c r="DKF32" s="214"/>
      <c r="DKG32" s="214"/>
      <c r="DKH32" s="214"/>
      <c r="DKI32" s="214"/>
      <c r="DKJ32" s="214"/>
      <c r="DKK32" s="214"/>
      <c r="DKL32" s="214"/>
      <c r="DKM32" s="214"/>
      <c r="DKN32" s="214"/>
      <c r="DKO32" s="214"/>
      <c r="DKP32" s="214"/>
      <c r="DKQ32" s="214"/>
      <c r="DKR32" s="214"/>
      <c r="DKS32" s="214"/>
      <c r="DKT32" s="214"/>
      <c r="DKU32" s="214"/>
      <c r="DKV32" s="214"/>
      <c r="DKW32" s="214"/>
      <c r="DKX32" s="214"/>
      <c r="DKY32" s="214"/>
      <c r="DKZ32" s="214"/>
      <c r="DLA32" s="214"/>
      <c r="DLB32" s="214"/>
      <c r="DLC32" s="214"/>
      <c r="DLD32" s="214"/>
      <c r="DLE32" s="214"/>
      <c r="DLF32" s="214"/>
      <c r="DLG32" s="214"/>
      <c r="DLH32" s="214"/>
      <c r="DLI32" s="214"/>
      <c r="DLJ32" s="214"/>
      <c r="DLK32" s="214"/>
      <c r="DLL32" s="214"/>
      <c r="DLM32" s="214"/>
      <c r="DLN32" s="214"/>
      <c r="DLO32" s="214"/>
      <c r="DLP32" s="214"/>
      <c r="DLQ32" s="214"/>
      <c r="DLR32" s="214"/>
      <c r="DLS32" s="214"/>
      <c r="DLT32" s="214"/>
      <c r="DLU32" s="214"/>
      <c r="DLV32" s="214"/>
      <c r="DLW32" s="214"/>
      <c r="DLX32" s="214"/>
      <c r="DLY32" s="214"/>
      <c r="DLZ32" s="214"/>
      <c r="DMA32" s="214"/>
      <c r="DMB32" s="214"/>
      <c r="DMC32" s="214"/>
      <c r="DMD32" s="214"/>
      <c r="DME32" s="214"/>
      <c r="DMF32" s="214"/>
      <c r="DMG32" s="214"/>
      <c r="DMH32" s="214"/>
      <c r="DMI32" s="214"/>
      <c r="DMJ32" s="214"/>
      <c r="DMK32" s="214"/>
      <c r="DML32" s="214"/>
      <c r="DMM32" s="214"/>
      <c r="DMN32" s="214"/>
      <c r="DMO32" s="214"/>
      <c r="DMP32" s="214"/>
      <c r="DMQ32" s="214"/>
      <c r="DMR32" s="214"/>
      <c r="DMS32" s="214"/>
      <c r="DMT32" s="214"/>
      <c r="DMU32" s="214"/>
      <c r="DMV32" s="214"/>
      <c r="DMW32" s="214"/>
      <c r="DMX32" s="214"/>
      <c r="DMY32" s="214"/>
      <c r="DMZ32" s="214"/>
      <c r="DNA32" s="214"/>
      <c r="DNB32" s="214"/>
      <c r="DNC32" s="214"/>
      <c r="DND32" s="214"/>
      <c r="DNE32" s="214"/>
      <c r="DNF32" s="214"/>
      <c r="DNG32" s="214"/>
      <c r="DNH32" s="214"/>
      <c r="DNI32" s="214"/>
      <c r="DNJ32" s="214"/>
      <c r="DNK32" s="214"/>
      <c r="DNL32" s="214"/>
      <c r="DNM32" s="214"/>
      <c r="DNN32" s="214"/>
      <c r="DNO32" s="214"/>
      <c r="DNP32" s="214"/>
      <c r="DNQ32" s="214"/>
      <c r="DNR32" s="214"/>
      <c r="DNS32" s="214"/>
      <c r="DNT32" s="214"/>
      <c r="DNU32" s="214"/>
      <c r="DNV32" s="214"/>
      <c r="DNW32" s="214"/>
      <c r="DNX32" s="214"/>
      <c r="DNY32" s="214"/>
      <c r="DNZ32" s="214"/>
      <c r="DOA32" s="214"/>
      <c r="DOB32" s="214"/>
      <c r="DOC32" s="214"/>
      <c r="DOD32" s="214"/>
      <c r="DOE32" s="214"/>
      <c r="DOF32" s="214"/>
      <c r="DOG32" s="214"/>
      <c r="DOH32" s="214"/>
      <c r="DOI32" s="214"/>
      <c r="DOJ32" s="214"/>
      <c r="DOK32" s="214"/>
      <c r="DOL32" s="214"/>
      <c r="DOM32" s="214"/>
      <c r="DON32" s="214"/>
      <c r="DOO32" s="214"/>
      <c r="DOP32" s="214"/>
      <c r="DOQ32" s="214"/>
      <c r="DOR32" s="214"/>
      <c r="DOS32" s="214"/>
      <c r="DOT32" s="214"/>
      <c r="DOU32" s="214"/>
      <c r="DOV32" s="214"/>
      <c r="DOW32" s="214"/>
      <c r="DOX32" s="214"/>
      <c r="DOY32" s="214"/>
      <c r="DOZ32" s="214"/>
      <c r="DPA32" s="214"/>
      <c r="DPB32" s="214"/>
      <c r="DPC32" s="214"/>
      <c r="DPD32" s="214"/>
      <c r="DPE32" s="214"/>
      <c r="DPF32" s="214"/>
      <c r="DPG32" s="214"/>
      <c r="DPH32" s="214"/>
      <c r="DPI32" s="214"/>
      <c r="DPJ32" s="214"/>
      <c r="DPK32" s="214"/>
      <c r="DPL32" s="214"/>
      <c r="DPM32" s="214"/>
      <c r="DPN32" s="214"/>
      <c r="DPO32" s="214"/>
      <c r="DPP32" s="214"/>
      <c r="DPQ32" s="214"/>
      <c r="DPR32" s="214"/>
      <c r="DPS32" s="214"/>
      <c r="DPT32" s="214"/>
      <c r="DPU32" s="214"/>
      <c r="DPV32" s="214"/>
      <c r="DPW32" s="214"/>
      <c r="DPX32" s="214"/>
      <c r="DPY32" s="214"/>
      <c r="DPZ32" s="214"/>
      <c r="DQA32" s="214"/>
      <c r="DQB32" s="214"/>
      <c r="DQC32" s="214"/>
      <c r="DQD32" s="214"/>
      <c r="DQE32" s="214"/>
      <c r="DQF32" s="214"/>
      <c r="DQG32" s="214"/>
      <c r="DQH32" s="214"/>
      <c r="DQI32" s="214"/>
      <c r="DQJ32" s="214"/>
      <c r="DQK32" s="214"/>
      <c r="DQL32" s="214"/>
      <c r="DQM32" s="214"/>
      <c r="DQN32" s="214"/>
      <c r="DQO32" s="214"/>
      <c r="DQP32" s="214"/>
      <c r="DQQ32" s="214"/>
      <c r="DQR32" s="214"/>
      <c r="DQS32" s="214"/>
      <c r="DQT32" s="214"/>
      <c r="DQU32" s="214"/>
      <c r="DQV32" s="214"/>
      <c r="DQW32" s="214"/>
      <c r="DQX32" s="214"/>
      <c r="DQY32" s="214"/>
      <c r="DQZ32" s="214"/>
      <c r="DRA32" s="214"/>
      <c r="DRB32" s="214"/>
      <c r="DRC32" s="214"/>
      <c r="DRD32" s="214"/>
      <c r="DRE32" s="214"/>
      <c r="DRF32" s="214"/>
      <c r="DRG32" s="214"/>
      <c r="DRH32" s="214"/>
      <c r="DRI32" s="214"/>
      <c r="DRJ32" s="214"/>
      <c r="DRK32" s="214"/>
      <c r="DRL32" s="214"/>
      <c r="DRM32" s="214"/>
      <c r="DRN32" s="214"/>
      <c r="DRO32" s="214"/>
      <c r="DRP32" s="214"/>
      <c r="DRQ32" s="214"/>
      <c r="DRR32" s="214"/>
      <c r="DRS32" s="214"/>
      <c r="DRT32" s="214"/>
      <c r="DRU32" s="214"/>
      <c r="DRV32" s="214"/>
      <c r="DRW32" s="214"/>
      <c r="DRX32" s="214"/>
      <c r="DRY32" s="214"/>
      <c r="DRZ32" s="214"/>
      <c r="DSA32" s="214"/>
      <c r="DSB32" s="214"/>
      <c r="DSC32" s="214"/>
      <c r="DSD32" s="214"/>
      <c r="DSE32" s="214"/>
      <c r="DSF32" s="214"/>
      <c r="DSG32" s="214"/>
      <c r="DSH32" s="214"/>
      <c r="DSI32" s="214"/>
      <c r="DSJ32" s="214"/>
      <c r="DSK32" s="214"/>
      <c r="DSL32" s="214"/>
      <c r="DSM32" s="214"/>
      <c r="DSN32" s="214"/>
      <c r="DSO32" s="214"/>
      <c r="DSP32" s="214"/>
      <c r="DSQ32" s="214"/>
      <c r="DSR32" s="214"/>
      <c r="DSS32" s="214"/>
      <c r="DST32" s="214"/>
      <c r="DSU32" s="214"/>
      <c r="DSV32" s="214"/>
      <c r="DSW32" s="214"/>
      <c r="DSX32" s="214"/>
      <c r="DSY32" s="214"/>
      <c r="DSZ32" s="214"/>
      <c r="DTA32" s="214"/>
      <c r="DTB32" s="214"/>
      <c r="DTC32" s="214"/>
      <c r="DTD32" s="214"/>
      <c r="DTE32" s="214"/>
      <c r="DTF32" s="214"/>
      <c r="DTG32" s="214"/>
      <c r="DTH32" s="214"/>
      <c r="DTI32" s="214"/>
      <c r="DTJ32" s="214"/>
      <c r="DTK32" s="214"/>
      <c r="DTL32" s="214"/>
      <c r="DTM32" s="214"/>
      <c r="DTN32" s="214"/>
      <c r="DTO32" s="214"/>
      <c r="DTP32" s="214"/>
      <c r="DTQ32" s="214"/>
      <c r="DTR32" s="214"/>
      <c r="DTS32" s="214"/>
      <c r="DTT32" s="214"/>
      <c r="DTU32" s="214"/>
      <c r="DTV32" s="214"/>
      <c r="DTW32" s="214"/>
      <c r="DTX32" s="214"/>
      <c r="DTY32" s="214"/>
      <c r="DTZ32" s="214"/>
      <c r="DUA32" s="214"/>
      <c r="DUB32" s="214"/>
      <c r="DUC32" s="214"/>
      <c r="DUD32" s="214"/>
      <c r="DUE32" s="214"/>
      <c r="DUF32" s="214"/>
      <c r="DUG32" s="214"/>
      <c r="DUH32" s="214"/>
      <c r="DUI32" s="214"/>
      <c r="DUJ32" s="214"/>
      <c r="DUK32" s="214"/>
      <c r="DUL32" s="214"/>
      <c r="DUM32" s="214"/>
      <c r="DUN32" s="214"/>
      <c r="DUO32" s="214"/>
      <c r="DUP32" s="214"/>
      <c r="DUQ32" s="214"/>
      <c r="DUR32" s="214"/>
      <c r="DUS32" s="214"/>
      <c r="DUT32" s="214"/>
      <c r="DUU32" s="214"/>
      <c r="DUV32" s="214"/>
      <c r="DUW32" s="214"/>
      <c r="DUX32" s="214"/>
      <c r="DUY32" s="214"/>
      <c r="DUZ32" s="214"/>
      <c r="DVA32" s="214"/>
      <c r="DVB32" s="214"/>
      <c r="DVC32" s="214"/>
      <c r="DVD32" s="214"/>
      <c r="DVE32" s="214"/>
      <c r="DVF32" s="214"/>
      <c r="DVG32" s="214"/>
      <c r="DVH32" s="214"/>
      <c r="DVI32" s="214"/>
      <c r="DVJ32" s="214"/>
      <c r="DVK32" s="214"/>
      <c r="DVL32" s="214"/>
      <c r="DVM32" s="214"/>
      <c r="DVN32" s="214"/>
      <c r="DVO32" s="214"/>
      <c r="DVP32" s="214"/>
      <c r="DVQ32" s="214"/>
      <c r="DVR32" s="214"/>
      <c r="DVS32" s="214"/>
      <c r="DVT32" s="214"/>
      <c r="DVU32" s="214"/>
      <c r="DVV32" s="214"/>
      <c r="DVW32" s="214"/>
      <c r="DVX32" s="214"/>
      <c r="DVY32" s="214"/>
      <c r="DVZ32" s="214"/>
      <c r="DWA32" s="214"/>
      <c r="DWB32" s="214"/>
      <c r="DWC32" s="214"/>
      <c r="DWD32" s="214"/>
      <c r="DWE32" s="214"/>
      <c r="DWF32" s="214"/>
      <c r="DWG32" s="214"/>
      <c r="DWH32" s="214"/>
      <c r="DWI32" s="214"/>
      <c r="DWJ32" s="214"/>
      <c r="DWK32" s="214"/>
      <c r="DWL32" s="214"/>
      <c r="DWM32" s="214"/>
      <c r="DWN32" s="214"/>
      <c r="DWO32" s="214"/>
      <c r="DWP32" s="214"/>
      <c r="DWQ32" s="214"/>
      <c r="DWR32" s="214"/>
      <c r="DWS32" s="214"/>
      <c r="DWT32" s="214"/>
      <c r="DWU32" s="214"/>
      <c r="DWV32" s="214"/>
      <c r="DWW32" s="214"/>
      <c r="DWX32" s="214"/>
      <c r="DWY32" s="214"/>
      <c r="DWZ32" s="214"/>
      <c r="DXA32" s="214"/>
      <c r="DXB32" s="214"/>
      <c r="DXC32" s="214"/>
      <c r="DXD32" s="214"/>
      <c r="DXE32" s="214"/>
      <c r="DXF32" s="214"/>
      <c r="DXG32" s="214"/>
      <c r="DXH32" s="214"/>
      <c r="DXI32" s="214"/>
      <c r="DXJ32" s="214"/>
      <c r="DXK32" s="214"/>
      <c r="DXL32" s="214"/>
      <c r="DXM32" s="214"/>
      <c r="DXN32" s="214"/>
      <c r="DXO32" s="214"/>
      <c r="DXP32" s="214"/>
      <c r="DXQ32" s="214"/>
      <c r="DXR32" s="214"/>
      <c r="DXS32" s="214"/>
      <c r="DXT32" s="214"/>
      <c r="DXU32" s="214"/>
      <c r="DXV32" s="214"/>
      <c r="DXW32" s="214"/>
      <c r="DXX32" s="214"/>
      <c r="DXY32" s="214"/>
      <c r="DXZ32" s="214"/>
      <c r="DYA32" s="214"/>
      <c r="DYB32" s="214"/>
      <c r="DYC32" s="214"/>
      <c r="DYD32" s="214"/>
      <c r="DYE32" s="214"/>
      <c r="DYF32" s="214"/>
      <c r="DYG32" s="214"/>
      <c r="DYH32" s="214"/>
      <c r="DYI32" s="214"/>
      <c r="DYJ32" s="214"/>
      <c r="DYK32" s="214"/>
      <c r="DYL32" s="214"/>
      <c r="DYM32" s="214"/>
      <c r="DYN32" s="214"/>
      <c r="DYO32" s="214"/>
      <c r="DYP32" s="214"/>
      <c r="DYQ32" s="214"/>
      <c r="DYR32" s="214"/>
      <c r="DYS32" s="214"/>
      <c r="DYT32" s="214"/>
      <c r="DYU32" s="214"/>
      <c r="DYV32" s="214"/>
      <c r="DYW32" s="214"/>
      <c r="DYX32" s="214"/>
      <c r="DYY32" s="214"/>
      <c r="DYZ32" s="214"/>
      <c r="DZA32" s="214"/>
      <c r="DZB32" s="214"/>
      <c r="DZC32" s="214"/>
      <c r="DZD32" s="214"/>
      <c r="DZE32" s="214"/>
      <c r="DZF32" s="214"/>
      <c r="DZG32" s="214"/>
      <c r="DZH32" s="214"/>
      <c r="DZI32" s="214"/>
      <c r="DZJ32" s="214"/>
      <c r="DZK32" s="214"/>
      <c r="DZL32" s="214"/>
      <c r="DZM32" s="214"/>
      <c r="DZN32" s="214"/>
      <c r="DZO32" s="214"/>
      <c r="DZP32" s="214"/>
      <c r="DZQ32" s="214"/>
      <c r="DZR32" s="214"/>
      <c r="DZS32" s="214"/>
      <c r="DZT32" s="214"/>
      <c r="DZU32" s="214"/>
      <c r="DZV32" s="214"/>
      <c r="DZW32" s="214"/>
      <c r="DZX32" s="214"/>
      <c r="DZY32" s="214"/>
      <c r="DZZ32" s="214"/>
      <c r="EAA32" s="214"/>
      <c r="EAB32" s="214"/>
      <c r="EAC32" s="214"/>
      <c r="EAD32" s="214"/>
      <c r="EAE32" s="214"/>
      <c r="EAF32" s="214"/>
      <c r="EAG32" s="214"/>
      <c r="EAH32" s="214"/>
      <c r="EAI32" s="214"/>
      <c r="EAJ32" s="214"/>
      <c r="EAK32" s="214"/>
      <c r="EAL32" s="214"/>
      <c r="EAM32" s="214"/>
      <c r="EAN32" s="214"/>
      <c r="EAO32" s="214"/>
      <c r="EAP32" s="214"/>
      <c r="EAQ32" s="214"/>
      <c r="EAR32" s="214"/>
      <c r="EAS32" s="214"/>
      <c r="EAT32" s="214"/>
      <c r="EAU32" s="214"/>
      <c r="EAV32" s="214"/>
      <c r="EAW32" s="214"/>
      <c r="EAX32" s="214"/>
      <c r="EAY32" s="214"/>
      <c r="EAZ32" s="214"/>
      <c r="EBA32" s="214"/>
      <c r="EBB32" s="214"/>
      <c r="EBC32" s="214"/>
      <c r="EBD32" s="214"/>
      <c r="EBE32" s="214"/>
      <c r="EBF32" s="214"/>
      <c r="EBG32" s="214"/>
      <c r="EBH32" s="214"/>
      <c r="EBI32" s="214"/>
      <c r="EBJ32" s="214"/>
      <c r="EBK32" s="214"/>
      <c r="EBL32" s="214"/>
      <c r="EBM32" s="214"/>
      <c r="EBN32" s="214"/>
      <c r="EBO32" s="214"/>
      <c r="EBP32" s="214"/>
      <c r="EBQ32" s="214"/>
      <c r="EBR32" s="214"/>
      <c r="EBS32" s="214"/>
      <c r="EBT32" s="214"/>
      <c r="EBU32" s="214"/>
      <c r="EBV32" s="214"/>
      <c r="EBW32" s="214"/>
      <c r="EBX32" s="214"/>
      <c r="EBY32" s="214"/>
      <c r="EBZ32" s="214"/>
      <c r="ECA32" s="214"/>
      <c r="ECB32" s="214"/>
      <c r="ECC32" s="214"/>
      <c r="ECD32" s="214"/>
      <c r="ECE32" s="214"/>
      <c r="ECF32" s="214"/>
      <c r="ECG32" s="214"/>
      <c r="ECH32" s="214"/>
      <c r="ECI32" s="214"/>
      <c r="ECJ32" s="214"/>
      <c r="ECK32" s="214"/>
      <c r="ECL32" s="214"/>
      <c r="ECM32" s="214"/>
      <c r="ECN32" s="214"/>
      <c r="ECO32" s="214"/>
      <c r="ECP32" s="214"/>
      <c r="ECQ32" s="214"/>
      <c r="ECR32" s="214"/>
      <c r="ECS32" s="214"/>
      <c r="ECT32" s="214"/>
      <c r="ECU32" s="214"/>
      <c r="ECV32" s="214"/>
      <c r="ECW32" s="214"/>
      <c r="ECX32" s="214"/>
      <c r="ECY32" s="214"/>
      <c r="ECZ32" s="214"/>
      <c r="EDA32" s="214"/>
      <c r="EDB32" s="214"/>
      <c r="EDC32" s="214"/>
      <c r="EDD32" s="214"/>
      <c r="EDE32" s="214"/>
      <c r="EDF32" s="214"/>
      <c r="EDG32" s="214"/>
      <c r="EDH32" s="214"/>
      <c r="EDI32" s="214"/>
      <c r="EDJ32" s="214"/>
      <c r="EDK32" s="214"/>
      <c r="EDL32" s="214"/>
      <c r="EDM32" s="214"/>
      <c r="EDN32" s="214"/>
      <c r="EDO32" s="214"/>
      <c r="EDP32" s="214"/>
      <c r="EDQ32" s="214"/>
      <c r="EDR32" s="214"/>
      <c r="EDS32" s="214"/>
      <c r="EDT32" s="214"/>
      <c r="EDU32" s="214"/>
      <c r="EDV32" s="214"/>
      <c r="EDW32" s="214"/>
      <c r="EDX32" s="214"/>
      <c r="EDY32" s="214"/>
      <c r="EDZ32" s="214"/>
      <c r="EEA32" s="214"/>
      <c r="EEB32" s="214"/>
      <c r="EEC32" s="214"/>
      <c r="EED32" s="214"/>
      <c r="EEE32" s="214"/>
      <c r="EEF32" s="214"/>
      <c r="EEG32" s="214"/>
      <c r="EEH32" s="214"/>
      <c r="EEI32" s="214"/>
      <c r="EEJ32" s="214"/>
      <c r="EEK32" s="214"/>
      <c r="EEL32" s="214"/>
      <c r="EEM32" s="214"/>
      <c r="EEN32" s="214"/>
      <c r="EEO32" s="214"/>
      <c r="EEP32" s="214"/>
      <c r="EEQ32" s="214"/>
      <c r="EER32" s="214"/>
      <c r="EES32" s="214"/>
      <c r="EET32" s="214"/>
      <c r="EEU32" s="214"/>
      <c r="EEV32" s="214"/>
      <c r="EEW32" s="214"/>
      <c r="EEX32" s="214"/>
      <c r="EEY32" s="214"/>
      <c r="EEZ32" s="214"/>
      <c r="EFA32" s="214"/>
      <c r="EFB32" s="214"/>
      <c r="EFC32" s="214"/>
      <c r="EFD32" s="214"/>
      <c r="EFE32" s="214"/>
      <c r="EFF32" s="214"/>
      <c r="EFG32" s="214"/>
      <c r="EFH32" s="214"/>
      <c r="EFI32" s="214"/>
      <c r="EFJ32" s="214"/>
      <c r="EFK32" s="214"/>
      <c r="EFL32" s="214"/>
      <c r="EFM32" s="214"/>
      <c r="EFN32" s="214"/>
      <c r="EFO32" s="214"/>
      <c r="EFP32" s="214"/>
      <c r="EFQ32" s="214"/>
      <c r="EFR32" s="214"/>
      <c r="EFS32" s="214"/>
      <c r="EFT32" s="214"/>
      <c r="EFU32" s="214"/>
      <c r="EFV32" s="214"/>
      <c r="EFW32" s="214"/>
      <c r="EFX32" s="214"/>
      <c r="EFY32" s="214"/>
      <c r="EFZ32" s="214"/>
      <c r="EGA32" s="214"/>
      <c r="EGB32" s="214"/>
      <c r="EGC32" s="214"/>
      <c r="EGD32" s="214"/>
      <c r="EGE32" s="214"/>
      <c r="EGF32" s="214"/>
      <c r="EGG32" s="214"/>
      <c r="EGH32" s="214"/>
      <c r="EGI32" s="214"/>
      <c r="EGJ32" s="214"/>
      <c r="EGK32" s="214"/>
      <c r="EGL32" s="214"/>
      <c r="EGM32" s="214"/>
      <c r="EGN32" s="214"/>
      <c r="EGO32" s="214"/>
      <c r="EGP32" s="214"/>
      <c r="EGQ32" s="214"/>
      <c r="EGR32" s="214"/>
      <c r="EGS32" s="214"/>
      <c r="EGT32" s="214"/>
      <c r="EGU32" s="214"/>
      <c r="EGV32" s="214"/>
      <c r="EGW32" s="214"/>
      <c r="EGX32" s="214"/>
      <c r="EGY32" s="214"/>
      <c r="EGZ32" s="214"/>
      <c r="EHA32" s="214"/>
      <c r="EHB32" s="214"/>
      <c r="EHC32" s="214"/>
      <c r="EHD32" s="214"/>
      <c r="EHE32" s="214"/>
      <c r="EHF32" s="214"/>
      <c r="EHG32" s="214"/>
      <c r="EHH32" s="214"/>
      <c r="EHI32" s="214"/>
      <c r="EHJ32" s="214"/>
      <c r="EHK32" s="214"/>
      <c r="EHL32" s="214"/>
      <c r="EHM32" s="214"/>
      <c r="EHN32" s="214"/>
      <c r="EHO32" s="214"/>
      <c r="EHP32" s="214"/>
      <c r="EHQ32" s="214"/>
      <c r="EHR32" s="214"/>
      <c r="EHS32" s="214"/>
      <c r="EHT32" s="214"/>
      <c r="EHU32" s="214"/>
      <c r="EHV32" s="214"/>
      <c r="EHW32" s="214"/>
      <c r="EHX32" s="214"/>
      <c r="EHY32" s="214"/>
      <c r="EHZ32" s="214"/>
      <c r="EIA32" s="214"/>
      <c r="EIB32" s="214"/>
      <c r="EIC32" s="214"/>
      <c r="EID32" s="214"/>
      <c r="EIE32" s="214"/>
      <c r="EIF32" s="214"/>
      <c r="EIG32" s="214"/>
      <c r="EIH32" s="214"/>
      <c r="EII32" s="214"/>
      <c r="EIJ32" s="214"/>
      <c r="EIK32" s="214"/>
      <c r="EIL32" s="214"/>
      <c r="EIM32" s="214"/>
      <c r="EIN32" s="214"/>
      <c r="EIO32" s="214"/>
      <c r="EIP32" s="214"/>
      <c r="EIQ32" s="214"/>
      <c r="EIR32" s="214"/>
      <c r="EIS32" s="214"/>
      <c r="EIT32" s="214"/>
      <c r="EIU32" s="214"/>
      <c r="EIV32" s="214"/>
      <c r="EIW32" s="214"/>
      <c r="EIX32" s="214"/>
      <c r="EIY32" s="214"/>
      <c r="EIZ32" s="214"/>
      <c r="EJA32" s="214"/>
      <c r="EJB32" s="214"/>
      <c r="EJC32" s="214"/>
      <c r="EJD32" s="214"/>
      <c r="EJE32" s="214"/>
      <c r="EJF32" s="214"/>
      <c r="EJG32" s="214"/>
      <c r="EJH32" s="214"/>
      <c r="EJI32" s="214"/>
      <c r="EJJ32" s="214"/>
      <c r="EJK32" s="214"/>
      <c r="EJL32" s="214"/>
      <c r="EJM32" s="214"/>
      <c r="EJN32" s="214"/>
      <c r="EJO32" s="214"/>
      <c r="EJP32" s="214"/>
      <c r="EJQ32" s="214"/>
      <c r="EJR32" s="214"/>
      <c r="EJS32" s="214"/>
      <c r="EJT32" s="214"/>
      <c r="EJU32" s="214"/>
      <c r="EJV32" s="214"/>
      <c r="EJW32" s="214"/>
      <c r="EJX32" s="214"/>
      <c r="EJY32" s="214"/>
      <c r="EJZ32" s="214"/>
      <c r="EKA32" s="214"/>
      <c r="EKB32" s="214"/>
      <c r="EKC32" s="214"/>
      <c r="EKD32" s="214"/>
      <c r="EKE32" s="214"/>
      <c r="EKF32" s="214"/>
      <c r="EKG32" s="214"/>
      <c r="EKH32" s="214"/>
      <c r="EKI32" s="214"/>
      <c r="EKJ32" s="214"/>
      <c r="EKK32" s="214"/>
      <c r="EKL32" s="214"/>
      <c r="EKM32" s="214"/>
      <c r="EKN32" s="214"/>
      <c r="EKO32" s="214"/>
      <c r="EKP32" s="214"/>
      <c r="EKQ32" s="214"/>
      <c r="EKR32" s="214"/>
      <c r="EKS32" s="214"/>
      <c r="EKT32" s="214"/>
      <c r="EKU32" s="214"/>
      <c r="EKV32" s="214"/>
      <c r="EKW32" s="214"/>
      <c r="EKX32" s="214"/>
      <c r="EKY32" s="214"/>
      <c r="EKZ32" s="214"/>
      <c r="ELA32" s="214"/>
      <c r="ELB32" s="214"/>
      <c r="ELC32" s="214"/>
      <c r="ELD32" s="214"/>
      <c r="ELE32" s="214"/>
      <c r="ELF32" s="214"/>
      <c r="ELG32" s="214"/>
      <c r="ELH32" s="214"/>
      <c r="ELI32" s="214"/>
      <c r="ELJ32" s="214"/>
      <c r="ELK32" s="214"/>
      <c r="ELL32" s="214"/>
      <c r="ELM32" s="214"/>
      <c r="ELN32" s="214"/>
      <c r="ELO32" s="214"/>
      <c r="ELP32" s="214"/>
      <c r="ELQ32" s="214"/>
      <c r="ELR32" s="214"/>
      <c r="ELS32" s="214"/>
      <c r="ELT32" s="214"/>
      <c r="ELU32" s="214"/>
      <c r="ELV32" s="214"/>
      <c r="ELW32" s="214"/>
      <c r="ELX32" s="214"/>
      <c r="ELY32" s="214"/>
      <c r="ELZ32" s="214"/>
      <c r="EMA32" s="214"/>
      <c r="EMB32" s="214"/>
      <c r="EMC32" s="214"/>
      <c r="EMD32" s="214"/>
      <c r="EME32" s="214"/>
      <c r="EMF32" s="214"/>
      <c r="EMG32" s="214"/>
      <c r="EMH32" s="214"/>
      <c r="EMI32" s="214"/>
      <c r="EMJ32" s="214"/>
      <c r="EMK32" s="214"/>
      <c r="EML32" s="214"/>
      <c r="EMM32" s="214"/>
      <c r="EMN32" s="214"/>
      <c r="EMO32" s="214"/>
      <c r="EMP32" s="214"/>
      <c r="EMQ32" s="214"/>
      <c r="EMR32" s="214"/>
      <c r="EMS32" s="214"/>
      <c r="EMT32" s="214"/>
      <c r="EMU32" s="214"/>
      <c r="EMV32" s="214"/>
      <c r="EMW32" s="214"/>
      <c r="EMX32" s="214"/>
      <c r="EMY32" s="214"/>
      <c r="EMZ32" s="214"/>
      <c r="ENA32" s="214"/>
      <c r="ENB32" s="214"/>
      <c r="ENC32" s="214"/>
      <c r="END32" s="214"/>
      <c r="ENE32" s="214"/>
      <c r="ENF32" s="214"/>
      <c r="ENG32" s="214"/>
      <c r="ENH32" s="214"/>
      <c r="ENI32" s="214"/>
      <c r="ENJ32" s="214"/>
      <c r="ENK32" s="214"/>
      <c r="ENL32" s="214"/>
      <c r="ENM32" s="214"/>
      <c r="ENN32" s="214"/>
      <c r="ENO32" s="214"/>
      <c r="ENP32" s="214"/>
      <c r="ENQ32" s="214"/>
      <c r="ENR32" s="214"/>
      <c r="ENS32" s="214"/>
      <c r="ENT32" s="214"/>
      <c r="ENU32" s="214"/>
      <c r="ENV32" s="214"/>
      <c r="ENW32" s="214"/>
      <c r="ENX32" s="214"/>
      <c r="ENY32" s="214"/>
      <c r="ENZ32" s="214"/>
      <c r="EOA32" s="214"/>
      <c r="EOB32" s="214"/>
      <c r="EOC32" s="214"/>
      <c r="EOD32" s="214"/>
      <c r="EOE32" s="214"/>
      <c r="EOF32" s="214"/>
      <c r="EOG32" s="214"/>
      <c r="EOH32" s="214"/>
      <c r="EOI32" s="214"/>
      <c r="EOJ32" s="214"/>
      <c r="EOK32" s="214"/>
      <c r="EOL32" s="214"/>
      <c r="EOM32" s="214"/>
      <c r="EON32" s="214"/>
      <c r="EOO32" s="214"/>
      <c r="EOP32" s="214"/>
      <c r="EOQ32" s="214"/>
      <c r="EOR32" s="214"/>
      <c r="EOS32" s="214"/>
      <c r="EOT32" s="214"/>
      <c r="EOU32" s="214"/>
      <c r="EOV32" s="214"/>
      <c r="EOW32" s="214"/>
      <c r="EOX32" s="214"/>
      <c r="EOY32" s="214"/>
      <c r="EOZ32" s="214"/>
      <c r="EPA32" s="214"/>
      <c r="EPB32" s="214"/>
      <c r="EPC32" s="214"/>
      <c r="EPD32" s="214"/>
      <c r="EPE32" s="214"/>
      <c r="EPF32" s="214"/>
      <c r="EPG32" s="214"/>
      <c r="EPH32" s="214"/>
      <c r="EPI32" s="214"/>
      <c r="EPJ32" s="214"/>
      <c r="EPK32" s="214"/>
      <c r="EPL32" s="214"/>
      <c r="EPM32" s="214"/>
      <c r="EPN32" s="214"/>
      <c r="EPO32" s="214"/>
      <c r="EPP32" s="214"/>
      <c r="EPQ32" s="214"/>
      <c r="EPR32" s="214"/>
      <c r="EPS32" s="214"/>
      <c r="EPT32" s="214"/>
      <c r="EPU32" s="214"/>
      <c r="EPV32" s="214"/>
      <c r="EPW32" s="214"/>
      <c r="EPX32" s="214"/>
      <c r="EPY32" s="214"/>
      <c r="EPZ32" s="214"/>
      <c r="EQA32" s="214"/>
      <c r="EQB32" s="214"/>
      <c r="EQC32" s="214"/>
      <c r="EQD32" s="214"/>
      <c r="EQE32" s="214"/>
      <c r="EQF32" s="214"/>
      <c r="EQG32" s="214"/>
      <c r="EQH32" s="214"/>
      <c r="EQI32" s="214"/>
      <c r="EQJ32" s="214"/>
      <c r="EQK32" s="214"/>
      <c r="EQL32" s="214"/>
      <c r="EQM32" s="214"/>
      <c r="EQN32" s="214"/>
      <c r="EQO32" s="214"/>
      <c r="EQP32" s="214"/>
      <c r="EQQ32" s="214"/>
      <c r="EQR32" s="214"/>
      <c r="EQS32" s="214"/>
      <c r="EQT32" s="214"/>
      <c r="EQU32" s="214"/>
      <c r="EQV32" s="214"/>
      <c r="EQW32" s="214"/>
      <c r="EQX32" s="214"/>
      <c r="EQY32" s="214"/>
      <c r="EQZ32" s="214"/>
      <c r="ERA32" s="214"/>
      <c r="ERB32" s="214"/>
      <c r="ERC32" s="214"/>
      <c r="ERD32" s="214"/>
      <c r="ERE32" s="214"/>
      <c r="ERF32" s="214"/>
      <c r="ERG32" s="214"/>
      <c r="ERH32" s="214"/>
      <c r="ERI32" s="214"/>
      <c r="ERJ32" s="214"/>
      <c r="ERK32" s="214"/>
      <c r="ERL32" s="214"/>
      <c r="ERM32" s="214"/>
      <c r="ERN32" s="214"/>
      <c r="ERO32" s="214"/>
      <c r="ERP32" s="214"/>
      <c r="ERQ32" s="214"/>
      <c r="ERR32" s="214"/>
      <c r="ERS32" s="214"/>
      <c r="ERT32" s="214"/>
      <c r="ERU32" s="214"/>
      <c r="ERV32" s="214"/>
      <c r="ERW32" s="214"/>
      <c r="ERX32" s="214"/>
      <c r="ERY32" s="214"/>
      <c r="ERZ32" s="214"/>
      <c r="ESA32" s="214"/>
      <c r="ESB32" s="214"/>
      <c r="ESC32" s="214"/>
      <c r="ESD32" s="214"/>
      <c r="ESE32" s="214"/>
      <c r="ESF32" s="214"/>
      <c r="ESG32" s="214"/>
      <c r="ESH32" s="214"/>
      <c r="ESI32" s="214"/>
      <c r="ESJ32" s="214"/>
      <c r="ESK32" s="214"/>
      <c r="ESL32" s="214"/>
      <c r="ESM32" s="214"/>
      <c r="ESN32" s="214"/>
      <c r="ESO32" s="214"/>
      <c r="ESP32" s="214"/>
      <c r="ESQ32" s="214"/>
      <c r="ESR32" s="214"/>
      <c r="ESS32" s="214"/>
      <c r="EST32" s="214"/>
      <c r="ESU32" s="214"/>
      <c r="ESV32" s="214"/>
      <c r="ESW32" s="214"/>
      <c r="ESX32" s="214"/>
      <c r="ESY32" s="214"/>
      <c r="ESZ32" s="214"/>
      <c r="ETA32" s="214"/>
      <c r="ETB32" s="214"/>
      <c r="ETC32" s="214"/>
      <c r="ETD32" s="214"/>
      <c r="ETE32" s="214"/>
      <c r="ETF32" s="214"/>
      <c r="ETG32" s="214"/>
      <c r="ETH32" s="214"/>
      <c r="ETI32" s="214"/>
      <c r="ETJ32" s="214"/>
      <c r="ETK32" s="214"/>
      <c r="ETL32" s="214"/>
      <c r="ETM32" s="214"/>
      <c r="ETN32" s="214"/>
      <c r="ETO32" s="214"/>
      <c r="ETP32" s="214"/>
      <c r="ETQ32" s="214"/>
      <c r="ETR32" s="214"/>
      <c r="ETS32" s="214"/>
      <c r="ETT32" s="214"/>
      <c r="ETU32" s="214"/>
      <c r="ETV32" s="214"/>
      <c r="ETW32" s="214"/>
      <c r="ETX32" s="214"/>
      <c r="ETY32" s="214"/>
      <c r="ETZ32" s="214"/>
      <c r="EUA32" s="214"/>
      <c r="EUB32" s="214"/>
      <c r="EUC32" s="214"/>
      <c r="EUD32" s="214"/>
      <c r="EUE32" s="214"/>
      <c r="EUF32" s="214"/>
      <c r="EUG32" s="214"/>
      <c r="EUH32" s="214"/>
      <c r="EUI32" s="214"/>
      <c r="EUJ32" s="214"/>
      <c r="EUK32" s="214"/>
      <c r="EUL32" s="214"/>
      <c r="EUM32" s="214"/>
      <c r="EUN32" s="214"/>
      <c r="EUO32" s="214"/>
      <c r="EUP32" s="214"/>
      <c r="EUQ32" s="214"/>
      <c r="EUR32" s="214"/>
      <c r="EUS32" s="214"/>
      <c r="EUT32" s="214"/>
      <c r="EUU32" s="214"/>
      <c r="EUV32" s="214"/>
      <c r="EUW32" s="214"/>
      <c r="EUX32" s="214"/>
      <c r="EUY32" s="214"/>
      <c r="EUZ32" s="214"/>
      <c r="EVA32" s="214"/>
      <c r="EVB32" s="214"/>
      <c r="EVC32" s="214"/>
      <c r="EVD32" s="214"/>
      <c r="EVE32" s="214"/>
      <c r="EVF32" s="214"/>
      <c r="EVG32" s="214"/>
      <c r="EVH32" s="214"/>
      <c r="EVI32" s="214"/>
      <c r="EVJ32" s="214"/>
      <c r="EVK32" s="214"/>
      <c r="EVL32" s="214"/>
      <c r="EVM32" s="214"/>
      <c r="EVN32" s="214"/>
      <c r="EVO32" s="214"/>
      <c r="EVP32" s="214"/>
      <c r="EVQ32" s="214"/>
      <c r="EVR32" s="214"/>
      <c r="EVS32" s="214"/>
      <c r="EVT32" s="214"/>
      <c r="EVU32" s="214"/>
      <c r="EVV32" s="214"/>
      <c r="EVW32" s="214"/>
      <c r="EVX32" s="214"/>
      <c r="EVY32" s="214"/>
      <c r="EVZ32" s="214"/>
      <c r="EWA32" s="214"/>
      <c r="EWB32" s="214"/>
      <c r="EWC32" s="214"/>
      <c r="EWD32" s="214"/>
      <c r="EWE32" s="214"/>
      <c r="EWF32" s="214"/>
      <c r="EWG32" s="214"/>
      <c r="EWH32" s="214"/>
      <c r="EWI32" s="214"/>
      <c r="EWJ32" s="214"/>
      <c r="EWK32" s="214"/>
      <c r="EWL32" s="214"/>
      <c r="EWM32" s="214"/>
      <c r="EWN32" s="214"/>
      <c r="EWO32" s="214"/>
      <c r="EWP32" s="214"/>
      <c r="EWQ32" s="214"/>
      <c r="EWR32" s="214"/>
      <c r="EWS32" s="214"/>
      <c r="EWT32" s="214"/>
      <c r="EWU32" s="214"/>
      <c r="EWV32" s="214"/>
      <c r="EWW32" s="214"/>
      <c r="EWX32" s="214"/>
      <c r="EWY32" s="214"/>
      <c r="EWZ32" s="214"/>
      <c r="EXA32" s="214"/>
      <c r="EXB32" s="214"/>
      <c r="EXC32" s="214"/>
      <c r="EXD32" s="214"/>
      <c r="EXE32" s="214"/>
      <c r="EXF32" s="214"/>
      <c r="EXG32" s="214"/>
      <c r="EXH32" s="214"/>
      <c r="EXI32" s="214"/>
      <c r="EXJ32" s="214"/>
      <c r="EXK32" s="214"/>
      <c r="EXL32" s="214"/>
      <c r="EXM32" s="214"/>
      <c r="EXN32" s="214"/>
      <c r="EXO32" s="214"/>
      <c r="EXP32" s="214"/>
      <c r="EXQ32" s="214"/>
      <c r="EXR32" s="214"/>
      <c r="EXS32" s="214"/>
      <c r="EXT32" s="214"/>
      <c r="EXU32" s="214"/>
      <c r="EXV32" s="214"/>
      <c r="EXW32" s="214"/>
      <c r="EXX32" s="214"/>
      <c r="EXY32" s="214"/>
      <c r="EXZ32" s="214"/>
      <c r="EYA32" s="214"/>
      <c r="EYB32" s="214"/>
      <c r="EYC32" s="214"/>
      <c r="EYD32" s="214"/>
      <c r="EYE32" s="214"/>
      <c r="EYF32" s="214"/>
      <c r="EYG32" s="214"/>
      <c r="EYH32" s="214"/>
      <c r="EYI32" s="214"/>
      <c r="EYJ32" s="214"/>
      <c r="EYK32" s="214"/>
      <c r="EYL32" s="214"/>
      <c r="EYM32" s="214"/>
      <c r="EYN32" s="214"/>
      <c r="EYO32" s="214"/>
      <c r="EYP32" s="214"/>
      <c r="EYQ32" s="214"/>
      <c r="EYR32" s="214"/>
      <c r="EYS32" s="214"/>
      <c r="EYT32" s="214"/>
      <c r="EYU32" s="214"/>
      <c r="EYV32" s="214"/>
      <c r="EYW32" s="214"/>
      <c r="EYX32" s="214"/>
      <c r="EYY32" s="214"/>
      <c r="EYZ32" s="214"/>
      <c r="EZA32" s="214"/>
      <c r="EZB32" s="214"/>
      <c r="EZC32" s="214"/>
      <c r="EZD32" s="214"/>
      <c r="EZE32" s="214"/>
      <c r="EZF32" s="214"/>
      <c r="EZG32" s="214"/>
      <c r="EZH32" s="214"/>
      <c r="EZI32" s="214"/>
      <c r="EZJ32" s="214"/>
      <c r="EZK32" s="214"/>
      <c r="EZL32" s="214"/>
      <c r="EZM32" s="214"/>
      <c r="EZN32" s="214"/>
      <c r="EZO32" s="214"/>
      <c r="EZP32" s="214"/>
      <c r="EZQ32" s="214"/>
      <c r="EZR32" s="214"/>
      <c r="EZS32" s="214"/>
      <c r="EZT32" s="214"/>
      <c r="EZU32" s="214"/>
      <c r="EZV32" s="214"/>
      <c r="EZW32" s="214"/>
      <c r="EZX32" s="214"/>
      <c r="EZY32" s="214"/>
      <c r="EZZ32" s="214"/>
      <c r="FAA32" s="214"/>
      <c r="FAB32" s="214"/>
      <c r="FAC32" s="214"/>
      <c r="FAD32" s="214"/>
      <c r="FAE32" s="214"/>
      <c r="FAF32" s="214"/>
      <c r="FAG32" s="214"/>
      <c r="FAH32" s="214"/>
      <c r="FAI32" s="214"/>
      <c r="FAJ32" s="214"/>
      <c r="FAK32" s="214"/>
      <c r="FAL32" s="214"/>
      <c r="FAM32" s="214"/>
      <c r="FAN32" s="214"/>
      <c r="FAO32" s="214"/>
      <c r="FAP32" s="214"/>
      <c r="FAQ32" s="214"/>
      <c r="FAR32" s="214"/>
      <c r="FAS32" s="214"/>
      <c r="FAT32" s="214"/>
      <c r="FAU32" s="214"/>
      <c r="FAV32" s="214"/>
      <c r="FAW32" s="214"/>
      <c r="FAX32" s="214"/>
      <c r="FAY32" s="214"/>
      <c r="FAZ32" s="214"/>
      <c r="FBA32" s="214"/>
      <c r="FBB32" s="214"/>
      <c r="FBC32" s="214"/>
      <c r="FBD32" s="214"/>
      <c r="FBE32" s="214"/>
      <c r="FBF32" s="214"/>
      <c r="FBG32" s="214"/>
      <c r="FBH32" s="214"/>
      <c r="FBI32" s="214"/>
      <c r="FBJ32" s="214"/>
      <c r="FBK32" s="214"/>
      <c r="FBL32" s="214"/>
      <c r="FBM32" s="214"/>
      <c r="FBN32" s="214"/>
      <c r="FBO32" s="214"/>
      <c r="FBP32" s="214"/>
      <c r="FBQ32" s="214"/>
      <c r="FBR32" s="214"/>
      <c r="FBS32" s="214"/>
      <c r="FBT32" s="214"/>
      <c r="FBU32" s="214"/>
      <c r="FBV32" s="214"/>
      <c r="FBW32" s="214"/>
      <c r="FBX32" s="214"/>
      <c r="FBY32" s="214"/>
      <c r="FBZ32" s="214"/>
      <c r="FCA32" s="214"/>
      <c r="FCB32" s="214"/>
      <c r="FCC32" s="214"/>
      <c r="FCD32" s="214"/>
      <c r="FCE32" s="214"/>
      <c r="FCF32" s="214"/>
      <c r="FCG32" s="214"/>
      <c r="FCH32" s="214"/>
      <c r="FCI32" s="214"/>
      <c r="FCJ32" s="214"/>
      <c r="FCK32" s="214"/>
      <c r="FCL32" s="214"/>
      <c r="FCM32" s="214"/>
      <c r="FCN32" s="214"/>
      <c r="FCO32" s="214"/>
      <c r="FCP32" s="214"/>
      <c r="FCQ32" s="214"/>
      <c r="FCR32" s="214"/>
      <c r="FCS32" s="214"/>
      <c r="FCT32" s="214"/>
      <c r="FCU32" s="214"/>
      <c r="FCV32" s="214"/>
      <c r="FCW32" s="214"/>
      <c r="FCX32" s="214"/>
      <c r="FCY32" s="214"/>
      <c r="FCZ32" s="214"/>
      <c r="FDA32" s="214"/>
      <c r="FDB32" s="214"/>
      <c r="FDC32" s="214"/>
      <c r="FDD32" s="214"/>
      <c r="FDE32" s="214"/>
      <c r="FDF32" s="214"/>
      <c r="FDG32" s="214"/>
      <c r="FDH32" s="214"/>
      <c r="FDI32" s="214"/>
      <c r="FDJ32" s="214"/>
      <c r="FDK32" s="214"/>
      <c r="FDL32" s="214"/>
      <c r="FDM32" s="214"/>
      <c r="FDN32" s="214"/>
      <c r="FDO32" s="214"/>
      <c r="FDP32" s="214"/>
      <c r="FDQ32" s="214"/>
      <c r="FDR32" s="214"/>
      <c r="FDS32" s="214"/>
      <c r="FDT32" s="214"/>
      <c r="FDU32" s="214"/>
      <c r="FDV32" s="214"/>
      <c r="FDW32" s="214"/>
      <c r="FDX32" s="214"/>
      <c r="FDY32" s="214"/>
      <c r="FDZ32" s="214"/>
      <c r="FEA32" s="214"/>
      <c r="FEB32" s="214"/>
      <c r="FEC32" s="214"/>
      <c r="FED32" s="214"/>
      <c r="FEE32" s="214"/>
      <c r="FEF32" s="214"/>
      <c r="FEG32" s="214"/>
      <c r="FEH32" s="214"/>
      <c r="FEI32" s="214"/>
      <c r="FEJ32" s="214"/>
      <c r="FEK32" s="214"/>
      <c r="FEL32" s="214"/>
      <c r="FEM32" s="214"/>
      <c r="FEN32" s="214"/>
      <c r="FEO32" s="214"/>
      <c r="FEP32" s="214"/>
      <c r="FEQ32" s="214"/>
      <c r="FER32" s="214"/>
      <c r="FES32" s="214"/>
      <c r="FET32" s="214"/>
      <c r="FEU32" s="214"/>
      <c r="FEV32" s="214"/>
      <c r="FEW32" s="214"/>
      <c r="FEX32" s="214"/>
      <c r="FEY32" s="214"/>
      <c r="FEZ32" s="214"/>
      <c r="FFA32" s="214"/>
      <c r="FFB32" s="214"/>
      <c r="FFC32" s="214"/>
      <c r="FFD32" s="214"/>
      <c r="FFE32" s="214"/>
      <c r="FFF32" s="214"/>
      <c r="FFG32" s="214"/>
      <c r="FFH32" s="214"/>
      <c r="FFI32" s="214"/>
      <c r="FFJ32" s="214"/>
      <c r="FFK32" s="214"/>
      <c r="FFL32" s="214"/>
      <c r="FFM32" s="214"/>
      <c r="FFN32" s="214"/>
      <c r="FFO32" s="214"/>
      <c r="FFP32" s="214"/>
      <c r="FFQ32" s="214"/>
      <c r="FFR32" s="214"/>
      <c r="FFS32" s="214"/>
      <c r="FFT32" s="214"/>
      <c r="FFU32" s="214"/>
      <c r="FFV32" s="214"/>
      <c r="FFW32" s="214"/>
      <c r="FFX32" s="214"/>
      <c r="FFY32" s="214"/>
      <c r="FFZ32" s="214"/>
      <c r="FGA32" s="214"/>
      <c r="FGB32" s="214"/>
      <c r="FGC32" s="214"/>
      <c r="FGD32" s="214"/>
      <c r="FGE32" s="214"/>
      <c r="FGF32" s="214"/>
      <c r="FGG32" s="214"/>
      <c r="FGH32" s="214"/>
      <c r="FGI32" s="214"/>
      <c r="FGJ32" s="214"/>
      <c r="FGK32" s="214"/>
      <c r="FGL32" s="214"/>
      <c r="FGM32" s="214"/>
      <c r="FGN32" s="214"/>
      <c r="FGO32" s="214"/>
      <c r="FGP32" s="214"/>
      <c r="FGQ32" s="214"/>
      <c r="FGR32" s="214"/>
      <c r="FGS32" s="214"/>
      <c r="FGT32" s="214"/>
      <c r="FGU32" s="214"/>
      <c r="FGV32" s="214"/>
      <c r="FGW32" s="214"/>
      <c r="FGX32" s="214"/>
      <c r="FGY32" s="214"/>
      <c r="FGZ32" s="214"/>
      <c r="FHA32" s="214"/>
      <c r="FHB32" s="214"/>
      <c r="FHC32" s="214"/>
      <c r="FHD32" s="214"/>
      <c r="FHE32" s="214"/>
      <c r="FHF32" s="214"/>
      <c r="FHG32" s="214"/>
      <c r="FHH32" s="214"/>
      <c r="FHI32" s="214"/>
      <c r="FHJ32" s="214"/>
      <c r="FHK32" s="214"/>
      <c r="FHL32" s="214"/>
      <c r="FHM32" s="214"/>
      <c r="FHN32" s="214"/>
      <c r="FHO32" s="214"/>
      <c r="FHP32" s="214"/>
      <c r="FHQ32" s="214"/>
      <c r="FHR32" s="214"/>
      <c r="FHS32" s="214"/>
      <c r="FHT32" s="214"/>
      <c r="FHU32" s="214"/>
      <c r="FHV32" s="214"/>
      <c r="FHW32" s="214"/>
      <c r="FHX32" s="214"/>
      <c r="FHY32" s="214"/>
      <c r="FHZ32" s="214"/>
      <c r="FIA32" s="214"/>
      <c r="FIB32" s="214"/>
      <c r="FIC32" s="214"/>
      <c r="FID32" s="214"/>
      <c r="FIE32" s="214"/>
      <c r="FIF32" s="214"/>
      <c r="FIG32" s="214"/>
      <c r="FIH32" s="214"/>
      <c r="FII32" s="214"/>
      <c r="FIJ32" s="214"/>
      <c r="FIK32" s="214"/>
      <c r="FIL32" s="214"/>
      <c r="FIM32" s="214"/>
      <c r="FIN32" s="214"/>
      <c r="FIO32" s="214"/>
      <c r="FIP32" s="214"/>
      <c r="FIQ32" s="214"/>
      <c r="FIR32" s="214"/>
      <c r="FIS32" s="214"/>
      <c r="FIT32" s="214"/>
      <c r="FIU32" s="214"/>
      <c r="FIV32" s="214"/>
      <c r="FIW32" s="214"/>
      <c r="FIX32" s="214"/>
      <c r="FIY32" s="214"/>
      <c r="FIZ32" s="214"/>
      <c r="FJA32" s="214"/>
      <c r="FJB32" s="214"/>
      <c r="FJC32" s="214"/>
      <c r="FJD32" s="214"/>
      <c r="FJE32" s="214"/>
      <c r="FJF32" s="214"/>
      <c r="FJG32" s="214"/>
      <c r="FJH32" s="214"/>
      <c r="FJI32" s="214"/>
      <c r="FJJ32" s="214"/>
      <c r="FJK32" s="214"/>
      <c r="FJL32" s="214"/>
      <c r="FJM32" s="214"/>
      <c r="FJN32" s="214"/>
      <c r="FJO32" s="214"/>
      <c r="FJP32" s="214"/>
      <c r="FJQ32" s="214"/>
      <c r="FJR32" s="214"/>
      <c r="FJS32" s="214"/>
      <c r="FJT32" s="214"/>
      <c r="FJU32" s="214"/>
      <c r="FJV32" s="214"/>
      <c r="FJW32" s="214"/>
      <c r="FJX32" s="214"/>
      <c r="FJY32" s="214"/>
      <c r="FJZ32" s="214"/>
      <c r="FKA32" s="214"/>
      <c r="FKB32" s="214"/>
      <c r="FKC32" s="214"/>
      <c r="FKD32" s="214"/>
      <c r="FKE32" s="214"/>
      <c r="FKF32" s="214"/>
      <c r="FKG32" s="214"/>
      <c r="FKH32" s="214"/>
      <c r="FKI32" s="214"/>
      <c r="FKJ32" s="214"/>
      <c r="FKK32" s="214"/>
      <c r="FKL32" s="214"/>
      <c r="FKM32" s="214"/>
      <c r="FKN32" s="214"/>
      <c r="FKO32" s="214"/>
      <c r="FKP32" s="214"/>
      <c r="FKQ32" s="214"/>
      <c r="FKR32" s="214"/>
      <c r="FKS32" s="214"/>
      <c r="FKT32" s="214"/>
      <c r="FKU32" s="214"/>
      <c r="FKV32" s="214"/>
      <c r="FKW32" s="214"/>
      <c r="FKX32" s="214"/>
      <c r="FKY32" s="214"/>
      <c r="FKZ32" s="214"/>
      <c r="FLA32" s="214"/>
      <c r="FLB32" s="214"/>
      <c r="FLC32" s="214"/>
      <c r="FLD32" s="214"/>
      <c r="FLE32" s="214"/>
      <c r="FLF32" s="214"/>
      <c r="FLG32" s="214"/>
      <c r="FLH32" s="214"/>
      <c r="FLI32" s="214"/>
      <c r="FLJ32" s="214"/>
      <c r="FLK32" s="214"/>
      <c r="FLL32" s="214"/>
      <c r="FLM32" s="214"/>
      <c r="FLN32" s="214"/>
      <c r="FLO32" s="214"/>
      <c r="FLP32" s="214"/>
      <c r="FLQ32" s="214"/>
      <c r="FLR32" s="214"/>
      <c r="FLS32" s="214"/>
      <c r="FLT32" s="214"/>
      <c r="FLU32" s="214"/>
      <c r="FLV32" s="214"/>
      <c r="FLW32" s="214"/>
      <c r="FLX32" s="214"/>
      <c r="FLY32" s="214"/>
      <c r="FLZ32" s="214"/>
      <c r="FMA32" s="214"/>
      <c r="FMB32" s="214"/>
      <c r="FMC32" s="214"/>
      <c r="FMD32" s="214"/>
      <c r="FME32" s="214"/>
      <c r="FMF32" s="214"/>
      <c r="FMG32" s="214"/>
      <c r="FMH32" s="214"/>
      <c r="FMI32" s="214"/>
      <c r="FMJ32" s="214"/>
      <c r="FMK32" s="214"/>
      <c r="FML32" s="214"/>
      <c r="FMM32" s="214"/>
      <c r="FMN32" s="214"/>
      <c r="FMO32" s="214"/>
      <c r="FMP32" s="214"/>
      <c r="FMQ32" s="214"/>
      <c r="FMR32" s="214"/>
      <c r="FMS32" s="214"/>
      <c r="FMT32" s="214"/>
      <c r="FMU32" s="214"/>
      <c r="FMV32" s="214"/>
      <c r="FMW32" s="214"/>
      <c r="FMX32" s="214"/>
      <c r="FMY32" s="214"/>
      <c r="FMZ32" s="214"/>
      <c r="FNA32" s="214"/>
      <c r="FNB32" s="214"/>
      <c r="FNC32" s="214"/>
      <c r="FND32" s="214"/>
      <c r="FNE32" s="214"/>
      <c r="FNF32" s="214"/>
      <c r="FNG32" s="214"/>
      <c r="FNH32" s="214"/>
      <c r="FNI32" s="214"/>
      <c r="FNJ32" s="214"/>
      <c r="FNK32" s="214"/>
      <c r="FNL32" s="214"/>
      <c r="FNM32" s="214"/>
      <c r="FNN32" s="214"/>
      <c r="FNO32" s="214"/>
      <c r="FNP32" s="214"/>
      <c r="FNQ32" s="214"/>
      <c r="FNR32" s="214"/>
      <c r="FNS32" s="214"/>
      <c r="FNT32" s="214"/>
      <c r="FNU32" s="214"/>
      <c r="FNV32" s="214"/>
      <c r="FNW32" s="214"/>
      <c r="FNX32" s="214"/>
      <c r="FNY32" s="214"/>
      <c r="FNZ32" s="214"/>
      <c r="FOA32" s="214"/>
      <c r="FOB32" s="214"/>
      <c r="FOC32" s="214"/>
      <c r="FOD32" s="214"/>
      <c r="FOE32" s="214"/>
      <c r="FOF32" s="214"/>
      <c r="FOG32" s="214"/>
      <c r="FOH32" s="214"/>
      <c r="FOI32" s="214"/>
      <c r="FOJ32" s="214"/>
      <c r="FOK32" s="214"/>
      <c r="FOL32" s="214"/>
      <c r="FOM32" s="214"/>
      <c r="FON32" s="214"/>
      <c r="FOO32" s="214"/>
      <c r="FOP32" s="214"/>
      <c r="FOQ32" s="214"/>
      <c r="FOR32" s="214"/>
      <c r="FOS32" s="214"/>
      <c r="FOT32" s="214"/>
      <c r="FOU32" s="214"/>
      <c r="FOV32" s="214"/>
      <c r="FOW32" s="214"/>
      <c r="FOX32" s="214"/>
      <c r="FOY32" s="214"/>
      <c r="FOZ32" s="214"/>
      <c r="FPA32" s="214"/>
      <c r="FPB32" s="214"/>
      <c r="FPC32" s="214"/>
      <c r="FPD32" s="214"/>
      <c r="FPE32" s="214"/>
      <c r="FPF32" s="214"/>
      <c r="FPG32" s="214"/>
      <c r="FPH32" s="214"/>
      <c r="FPI32" s="214"/>
      <c r="FPJ32" s="214"/>
      <c r="FPK32" s="214"/>
      <c r="FPL32" s="214"/>
      <c r="FPM32" s="214"/>
      <c r="FPN32" s="214"/>
      <c r="FPO32" s="214"/>
      <c r="FPP32" s="214"/>
      <c r="FPQ32" s="214"/>
      <c r="FPR32" s="214"/>
      <c r="FPS32" s="214"/>
      <c r="FPT32" s="214"/>
      <c r="FPU32" s="214"/>
      <c r="FPV32" s="214"/>
      <c r="FPW32" s="214"/>
      <c r="FPX32" s="214"/>
      <c r="FPY32" s="214"/>
      <c r="FPZ32" s="214"/>
      <c r="FQA32" s="214"/>
      <c r="FQB32" s="214"/>
      <c r="FQC32" s="214"/>
      <c r="FQD32" s="214"/>
      <c r="FQE32" s="214"/>
      <c r="FQF32" s="214"/>
      <c r="FQG32" s="214"/>
      <c r="FQH32" s="214"/>
      <c r="FQI32" s="214"/>
      <c r="FQJ32" s="214"/>
      <c r="FQK32" s="214"/>
      <c r="FQL32" s="214"/>
      <c r="FQM32" s="214"/>
      <c r="FQN32" s="214"/>
      <c r="FQO32" s="214"/>
      <c r="FQP32" s="214"/>
      <c r="FQQ32" s="214"/>
      <c r="FQR32" s="214"/>
      <c r="FQS32" s="214"/>
      <c r="FQT32" s="214"/>
      <c r="FQU32" s="214"/>
      <c r="FQV32" s="214"/>
      <c r="FQW32" s="214"/>
      <c r="FQX32" s="214"/>
      <c r="FQY32" s="214"/>
      <c r="FQZ32" s="214"/>
      <c r="FRA32" s="214"/>
      <c r="FRB32" s="214"/>
      <c r="FRC32" s="214"/>
      <c r="FRD32" s="214"/>
      <c r="FRE32" s="214"/>
      <c r="FRF32" s="214"/>
      <c r="FRG32" s="214"/>
      <c r="FRH32" s="214"/>
      <c r="FRI32" s="214"/>
      <c r="FRJ32" s="214"/>
      <c r="FRK32" s="214"/>
      <c r="FRL32" s="214"/>
      <c r="FRM32" s="214"/>
      <c r="FRN32" s="214"/>
      <c r="FRO32" s="214"/>
      <c r="FRP32" s="214"/>
      <c r="FRQ32" s="214"/>
      <c r="FRR32" s="214"/>
      <c r="FRS32" s="214"/>
      <c r="FRT32" s="214"/>
      <c r="FRU32" s="214"/>
      <c r="FRV32" s="214"/>
      <c r="FRW32" s="214"/>
      <c r="FRX32" s="214"/>
      <c r="FRY32" s="214"/>
      <c r="FRZ32" s="214"/>
      <c r="FSA32" s="214"/>
      <c r="FSB32" s="214"/>
      <c r="FSC32" s="214"/>
      <c r="FSD32" s="214"/>
      <c r="FSE32" s="214"/>
      <c r="FSF32" s="214"/>
      <c r="FSG32" s="214"/>
      <c r="FSH32" s="214"/>
      <c r="FSI32" s="214"/>
      <c r="FSJ32" s="214"/>
      <c r="FSK32" s="214"/>
      <c r="FSL32" s="214"/>
      <c r="FSM32" s="214"/>
      <c r="FSN32" s="214"/>
      <c r="FSO32" s="214"/>
      <c r="FSP32" s="214"/>
      <c r="FSQ32" s="214"/>
      <c r="FSR32" s="214"/>
      <c r="FSS32" s="214"/>
      <c r="FST32" s="214"/>
      <c r="FSU32" s="214"/>
      <c r="FSV32" s="214"/>
      <c r="FSW32" s="214"/>
      <c r="FSX32" s="214"/>
      <c r="FSY32" s="214"/>
      <c r="FSZ32" s="214"/>
      <c r="FTA32" s="214"/>
      <c r="FTB32" s="214"/>
      <c r="FTC32" s="214"/>
      <c r="FTD32" s="214"/>
      <c r="FTE32" s="214"/>
      <c r="FTF32" s="214"/>
      <c r="FTG32" s="214"/>
      <c r="FTH32" s="214"/>
      <c r="FTI32" s="214"/>
      <c r="FTJ32" s="214"/>
      <c r="FTK32" s="214"/>
      <c r="FTL32" s="214"/>
      <c r="FTM32" s="214"/>
      <c r="FTN32" s="214"/>
      <c r="FTO32" s="214"/>
      <c r="FTP32" s="214"/>
      <c r="FTQ32" s="214"/>
      <c r="FTR32" s="214"/>
      <c r="FTS32" s="214"/>
      <c r="FTT32" s="214"/>
      <c r="FTU32" s="214"/>
      <c r="FTV32" s="214"/>
      <c r="FTW32" s="214"/>
      <c r="FTX32" s="214"/>
      <c r="FTY32" s="214"/>
      <c r="FTZ32" s="214"/>
      <c r="FUA32" s="214"/>
      <c r="FUB32" s="214"/>
      <c r="FUC32" s="214"/>
      <c r="FUD32" s="214"/>
      <c r="FUE32" s="214"/>
      <c r="FUF32" s="214"/>
      <c r="FUG32" s="214"/>
      <c r="FUH32" s="214"/>
      <c r="FUI32" s="214"/>
      <c r="FUJ32" s="214"/>
      <c r="FUK32" s="214"/>
      <c r="FUL32" s="214"/>
      <c r="FUM32" s="214"/>
      <c r="FUN32" s="214"/>
      <c r="FUO32" s="214"/>
      <c r="FUP32" s="214"/>
      <c r="FUQ32" s="214"/>
      <c r="FUR32" s="214"/>
      <c r="FUS32" s="214"/>
      <c r="FUT32" s="214"/>
      <c r="FUU32" s="214"/>
      <c r="FUV32" s="214"/>
      <c r="FUW32" s="214"/>
      <c r="FUX32" s="214"/>
      <c r="FUY32" s="214"/>
      <c r="FUZ32" s="214"/>
      <c r="FVA32" s="214"/>
      <c r="FVB32" s="214"/>
      <c r="FVC32" s="214"/>
      <c r="FVD32" s="214"/>
      <c r="FVE32" s="214"/>
      <c r="FVF32" s="214"/>
      <c r="FVG32" s="214"/>
      <c r="FVH32" s="214"/>
      <c r="FVI32" s="214"/>
      <c r="FVJ32" s="214"/>
      <c r="FVK32" s="214"/>
      <c r="FVL32" s="214"/>
      <c r="FVM32" s="214"/>
      <c r="FVN32" s="214"/>
      <c r="FVO32" s="214"/>
      <c r="FVP32" s="214"/>
      <c r="FVQ32" s="214"/>
      <c r="FVR32" s="214"/>
      <c r="FVS32" s="214"/>
      <c r="FVT32" s="214"/>
      <c r="FVU32" s="214"/>
      <c r="FVV32" s="214"/>
      <c r="FVW32" s="214"/>
      <c r="FVX32" s="214"/>
      <c r="FVY32" s="214"/>
      <c r="FVZ32" s="214"/>
      <c r="FWA32" s="214"/>
      <c r="FWB32" s="214"/>
      <c r="FWC32" s="214"/>
      <c r="FWD32" s="214"/>
      <c r="FWE32" s="214"/>
      <c r="FWF32" s="214"/>
      <c r="FWG32" s="214"/>
      <c r="FWH32" s="214"/>
      <c r="FWI32" s="214"/>
      <c r="FWJ32" s="214"/>
      <c r="FWK32" s="214"/>
      <c r="FWL32" s="214"/>
      <c r="FWM32" s="214"/>
      <c r="FWN32" s="214"/>
      <c r="FWO32" s="214"/>
      <c r="FWP32" s="214"/>
      <c r="FWQ32" s="214"/>
      <c r="FWR32" s="214"/>
      <c r="FWS32" s="214"/>
      <c r="FWT32" s="214"/>
      <c r="FWU32" s="214"/>
      <c r="FWV32" s="214"/>
      <c r="FWW32" s="214"/>
      <c r="FWX32" s="214"/>
      <c r="FWY32" s="214"/>
      <c r="FWZ32" s="214"/>
      <c r="FXA32" s="214"/>
      <c r="FXB32" s="214"/>
      <c r="FXC32" s="214"/>
      <c r="FXD32" s="214"/>
      <c r="FXE32" s="214"/>
      <c r="FXF32" s="214"/>
      <c r="FXG32" s="214"/>
      <c r="FXH32" s="214"/>
      <c r="FXI32" s="214"/>
      <c r="FXJ32" s="214"/>
      <c r="FXK32" s="214"/>
      <c r="FXL32" s="214"/>
      <c r="FXM32" s="214"/>
      <c r="FXN32" s="214"/>
      <c r="FXO32" s="214"/>
      <c r="FXP32" s="214"/>
      <c r="FXQ32" s="214"/>
      <c r="FXR32" s="214"/>
      <c r="FXS32" s="214"/>
      <c r="FXT32" s="214"/>
      <c r="FXU32" s="214"/>
      <c r="FXV32" s="214"/>
      <c r="FXW32" s="214"/>
      <c r="FXX32" s="214"/>
      <c r="FXY32" s="214"/>
      <c r="FXZ32" s="214"/>
      <c r="FYA32" s="214"/>
      <c r="FYB32" s="214"/>
      <c r="FYC32" s="214"/>
      <c r="FYD32" s="214"/>
      <c r="FYE32" s="214"/>
      <c r="FYF32" s="214"/>
      <c r="FYG32" s="214"/>
      <c r="FYH32" s="214"/>
      <c r="FYI32" s="214"/>
      <c r="FYJ32" s="214"/>
      <c r="FYK32" s="214"/>
      <c r="FYL32" s="214"/>
      <c r="FYM32" s="214"/>
      <c r="FYN32" s="214"/>
      <c r="FYO32" s="214"/>
      <c r="FYP32" s="214"/>
      <c r="FYQ32" s="214"/>
      <c r="FYR32" s="214"/>
      <c r="FYS32" s="214"/>
      <c r="FYT32" s="214"/>
      <c r="FYU32" s="214"/>
      <c r="FYV32" s="214"/>
      <c r="FYW32" s="214"/>
      <c r="FYX32" s="214"/>
      <c r="FYY32" s="214"/>
      <c r="FYZ32" s="214"/>
      <c r="FZA32" s="214"/>
      <c r="FZB32" s="214"/>
      <c r="FZC32" s="214"/>
      <c r="FZD32" s="214"/>
      <c r="FZE32" s="214"/>
      <c r="FZF32" s="214"/>
      <c r="FZG32" s="214"/>
      <c r="FZH32" s="214"/>
      <c r="FZI32" s="214"/>
      <c r="FZJ32" s="214"/>
      <c r="FZK32" s="214"/>
      <c r="FZL32" s="214"/>
      <c r="FZM32" s="214"/>
      <c r="FZN32" s="214"/>
      <c r="FZO32" s="214"/>
      <c r="FZP32" s="214"/>
      <c r="FZQ32" s="214"/>
      <c r="FZR32" s="214"/>
      <c r="FZS32" s="214"/>
      <c r="FZT32" s="214"/>
      <c r="FZU32" s="214"/>
      <c r="FZV32" s="214"/>
      <c r="FZW32" s="214"/>
      <c r="FZX32" s="214"/>
      <c r="FZY32" s="214"/>
      <c r="FZZ32" s="214"/>
      <c r="GAA32" s="214"/>
      <c r="GAB32" s="214"/>
      <c r="GAC32" s="214"/>
      <c r="GAD32" s="214"/>
      <c r="GAE32" s="214"/>
      <c r="GAF32" s="214"/>
      <c r="GAG32" s="214"/>
      <c r="GAH32" s="214"/>
      <c r="GAI32" s="214"/>
      <c r="GAJ32" s="214"/>
      <c r="GAK32" s="214"/>
      <c r="GAL32" s="214"/>
      <c r="GAM32" s="214"/>
      <c r="GAN32" s="214"/>
      <c r="GAO32" s="214"/>
      <c r="GAP32" s="214"/>
      <c r="GAQ32" s="214"/>
      <c r="GAR32" s="214"/>
      <c r="GAS32" s="214"/>
      <c r="GAT32" s="214"/>
      <c r="GAU32" s="214"/>
      <c r="GAV32" s="214"/>
      <c r="GAW32" s="214"/>
      <c r="GAX32" s="214"/>
      <c r="GAY32" s="214"/>
      <c r="GAZ32" s="214"/>
      <c r="GBA32" s="214"/>
      <c r="GBB32" s="214"/>
      <c r="GBC32" s="214"/>
      <c r="GBD32" s="214"/>
      <c r="GBE32" s="214"/>
      <c r="GBF32" s="214"/>
      <c r="GBG32" s="214"/>
      <c r="GBH32" s="214"/>
      <c r="GBI32" s="214"/>
      <c r="GBJ32" s="214"/>
      <c r="GBK32" s="214"/>
      <c r="GBL32" s="214"/>
      <c r="GBM32" s="214"/>
      <c r="GBN32" s="214"/>
      <c r="GBO32" s="214"/>
      <c r="GBP32" s="214"/>
      <c r="GBQ32" s="214"/>
      <c r="GBR32" s="214"/>
      <c r="GBS32" s="214"/>
      <c r="GBT32" s="214"/>
      <c r="GBU32" s="214"/>
      <c r="GBV32" s="214"/>
      <c r="GBW32" s="214"/>
      <c r="GBX32" s="214"/>
      <c r="GBY32" s="214"/>
      <c r="GBZ32" s="214"/>
      <c r="GCA32" s="214"/>
      <c r="GCB32" s="214"/>
      <c r="GCC32" s="214"/>
      <c r="GCD32" s="214"/>
      <c r="GCE32" s="214"/>
      <c r="GCF32" s="214"/>
      <c r="GCG32" s="214"/>
      <c r="GCH32" s="214"/>
      <c r="GCI32" s="214"/>
      <c r="GCJ32" s="214"/>
      <c r="GCK32" s="214"/>
      <c r="GCL32" s="214"/>
      <c r="GCM32" s="214"/>
      <c r="GCN32" s="214"/>
      <c r="GCO32" s="214"/>
      <c r="GCP32" s="214"/>
      <c r="GCQ32" s="214"/>
      <c r="GCR32" s="214"/>
      <c r="GCS32" s="214"/>
      <c r="GCT32" s="214"/>
      <c r="GCU32" s="214"/>
      <c r="GCV32" s="214"/>
      <c r="GCW32" s="214"/>
      <c r="GCX32" s="214"/>
      <c r="GCY32" s="214"/>
      <c r="GCZ32" s="214"/>
      <c r="GDA32" s="214"/>
      <c r="GDB32" s="214"/>
      <c r="GDC32" s="214"/>
      <c r="GDD32" s="214"/>
      <c r="GDE32" s="214"/>
      <c r="GDF32" s="214"/>
      <c r="GDG32" s="214"/>
      <c r="GDH32" s="214"/>
      <c r="GDI32" s="214"/>
      <c r="GDJ32" s="214"/>
      <c r="GDK32" s="214"/>
      <c r="GDL32" s="214"/>
      <c r="GDM32" s="214"/>
      <c r="GDN32" s="214"/>
      <c r="GDO32" s="214"/>
      <c r="GDP32" s="214"/>
      <c r="GDQ32" s="214"/>
      <c r="GDR32" s="214"/>
      <c r="GDS32" s="214"/>
      <c r="GDT32" s="214"/>
      <c r="GDU32" s="214"/>
      <c r="GDV32" s="214"/>
      <c r="GDW32" s="214"/>
      <c r="GDX32" s="214"/>
      <c r="GDY32" s="214"/>
      <c r="GDZ32" s="214"/>
      <c r="GEA32" s="214"/>
      <c r="GEB32" s="214"/>
      <c r="GEC32" s="214"/>
      <c r="GED32" s="214"/>
      <c r="GEE32" s="214"/>
      <c r="GEF32" s="214"/>
      <c r="GEG32" s="214"/>
      <c r="GEH32" s="214"/>
      <c r="GEI32" s="214"/>
      <c r="GEJ32" s="214"/>
      <c r="GEK32" s="214"/>
      <c r="GEL32" s="214"/>
      <c r="GEM32" s="214"/>
      <c r="GEN32" s="214"/>
      <c r="GEO32" s="214"/>
      <c r="GEP32" s="214"/>
      <c r="GEQ32" s="214"/>
      <c r="GER32" s="214"/>
      <c r="GES32" s="214"/>
      <c r="GET32" s="214"/>
      <c r="GEU32" s="214"/>
      <c r="GEV32" s="214"/>
      <c r="GEW32" s="214"/>
      <c r="GEX32" s="214"/>
      <c r="GEY32" s="214"/>
      <c r="GEZ32" s="214"/>
      <c r="GFA32" s="214"/>
      <c r="GFB32" s="214"/>
      <c r="GFC32" s="214"/>
      <c r="GFD32" s="214"/>
      <c r="GFE32" s="214"/>
      <c r="GFF32" s="214"/>
      <c r="GFG32" s="214"/>
      <c r="GFH32" s="214"/>
      <c r="GFI32" s="214"/>
      <c r="GFJ32" s="214"/>
      <c r="GFK32" s="214"/>
      <c r="GFL32" s="214"/>
      <c r="GFM32" s="214"/>
      <c r="GFN32" s="214"/>
      <c r="GFO32" s="214"/>
      <c r="GFP32" s="214"/>
      <c r="GFQ32" s="214"/>
      <c r="GFR32" s="214"/>
      <c r="GFS32" s="214"/>
      <c r="GFT32" s="214"/>
      <c r="GFU32" s="214"/>
      <c r="GFV32" s="214"/>
      <c r="GFW32" s="214"/>
      <c r="GFX32" s="214"/>
      <c r="GFY32" s="214"/>
      <c r="GFZ32" s="214"/>
      <c r="GGA32" s="214"/>
      <c r="GGB32" s="214"/>
      <c r="GGC32" s="214"/>
      <c r="GGD32" s="214"/>
      <c r="GGE32" s="214"/>
      <c r="GGF32" s="214"/>
      <c r="GGG32" s="214"/>
      <c r="GGH32" s="214"/>
      <c r="GGI32" s="214"/>
      <c r="GGJ32" s="214"/>
      <c r="GGK32" s="214"/>
      <c r="GGL32" s="214"/>
      <c r="GGM32" s="214"/>
      <c r="GGN32" s="214"/>
      <c r="GGO32" s="214"/>
      <c r="GGP32" s="214"/>
      <c r="GGQ32" s="214"/>
      <c r="GGR32" s="214"/>
      <c r="GGS32" s="214"/>
      <c r="GGT32" s="214"/>
      <c r="GGU32" s="214"/>
      <c r="GGV32" s="214"/>
      <c r="GGW32" s="214"/>
      <c r="GGX32" s="214"/>
      <c r="GGY32" s="214"/>
      <c r="GGZ32" s="214"/>
      <c r="GHA32" s="214"/>
      <c r="GHB32" s="214"/>
      <c r="GHC32" s="214"/>
      <c r="GHD32" s="214"/>
      <c r="GHE32" s="214"/>
      <c r="GHF32" s="214"/>
      <c r="GHG32" s="214"/>
      <c r="GHH32" s="214"/>
      <c r="GHI32" s="214"/>
      <c r="GHJ32" s="214"/>
      <c r="GHK32" s="214"/>
      <c r="GHL32" s="214"/>
      <c r="GHM32" s="214"/>
      <c r="GHN32" s="214"/>
      <c r="GHO32" s="214"/>
      <c r="GHP32" s="214"/>
      <c r="GHQ32" s="214"/>
      <c r="GHR32" s="214"/>
      <c r="GHS32" s="214"/>
      <c r="GHT32" s="214"/>
      <c r="GHU32" s="214"/>
      <c r="GHV32" s="214"/>
      <c r="GHW32" s="214"/>
      <c r="GHX32" s="214"/>
      <c r="GHY32" s="214"/>
      <c r="GHZ32" s="214"/>
      <c r="GIA32" s="214"/>
      <c r="GIB32" s="214"/>
      <c r="GIC32" s="214"/>
      <c r="GID32" s="214"/>
      <c r="GIE32" s="214"/>
      <c r="GIF32" s="214"/>
      <c r="GIG32" s="214"/>
      <c r="GIH32" s="214"/>
      <c r="GII32" s="214"/>
      <c r="GIJ32" s="214"/>
      <c r="GIK32" s="214"/>
      <c r="GIL32" s="214"/>
      <c r="GIM32" s="214"/>
      <c r="GIN32" s="214"/>
      <c r="GIO32" s="214"/>
      <c r="GIP32" s="214"/>
      <c r="GIQ32" s="214"/>
      <c r="GIR32" s="214"/>
      <c r="GIS32" s="214"/>
      <c r="GIT32" s="214"/>
      <c r="GIU32" s="214"/>
      <c r="GIV32" s="214"/>
      <c r="GIW32" s="214"/>
      <c r="GIX32" s="214"/>
      <c r="GIY32" s="214"/>
      <c r="GIZ32" s="214"/>
      <c r="GJA32" s="214"/>
      <c r="GJB32" s="214"/>
      <c r="GJC32" s="214"/>
      <c r="GJD32" s="214"/>
      <c r="GJE32" s="214"/>
      <c r="GJF32" s="214"/>
      <c r="GJG32" s="214"/>
      <c r="GJH32" s="214"/>
      <c r="GJI32" s="214"/>
      <c r="GJJ32" s="214"/>
      <c r="GJK32" s="214"/>
      <c r="GJL32" s="214"/>
      <c r="GJM32" s="214"/>
      <c r="GJN32" s="214"/>
      <c r="GJO32" s="214"/>
      <c r="GJP32" s="214"/>
      <c r="GJQ32" s="214"/>
      <c r="GJR32" s="214"/>
      <c r="GJS32" s="214"/>
      <c r="GJT32" s="214"/>
      <c r="GJU32" s="214"/>
      <c r="GJV32" s="214"/>
      <c r="GJW32" s="214"/>
      <c r="GJX32" s="214"/>
      <c r="GJY32" s="214"/>
      <c r="GJZ32" s="214"/>
      <c r="GKA32" s="214"/>
      <c r="GKB32" s="214"/>
      <c r="GKC32" s="214"/>
      <c r="GKD32" s="214"/>
      <c r="GKE32" s="214"/>
      <c r="GKF32" s="214"/>
      <c r="GKG32" s="214"/>
      <c r="GKH32" s="214"/>
      <c r="GKI32" s="214"/>
      <c r="GKJ32" s="214"/>
      <c r="GKK32" s="214"/>
      <c r="GKL32" s="214"/>
      <c r="GKM32" s="214"/>
      <c r="GKN32" s="214"/>
      <c r="GKO32" s="214"/>
      <c r="GKP32" s="214"/>
      <c r="GKQ32" s="214"/>
      <c r="GKR32" s="214"/>
      <c r="GKS32" s="214"/>
      <c r="GKT32" s="214"/>
      <c r="GKU32" s="214"/>
      <c r="GKV32" s="214"/>
      <c r="GKW32" s="214"/>
      <c r="GKX32" s="214"/>
      <c r="GKY32" s="214"/>
      <c r="GKZ32" s="214"/>
      <c r="GLA32" s="214"/>
      <c r="GLB32" s="214"/>
      <c r="GLC32" s="214"/>
      <c r="GLD32" s="214"/>
      <c r="GLE32" s="214"/>
      <c r="GLF32" s="214"/>
      <c r="GLG32" s="214"/>
      <c r="GLH32" s="214"/>
      <c r="GLI32" s="214"/>
      <c r="GLJ32" s="214"/>
      <c r="GLK32" s="214"/>
      <c r="GLL32" s="214"/>
      <c r="GLM32" s="214"/>
      <c r="GLN32" s="214"/>
      <c r="GLO32" s="214"/>
      <c r="GLP32" s="214"/>
      <c r="GLQ32" s="214"/>
      <c r="GLR32" s="214"/>
      <c r="GLS32" s="214"/>
      <c r="GLT32" s="214"/>
      <c r="GLU32" s="214"/>
      <c r="GLV32" s="214"/>
      <c r="GLW32" s="214"/>
      <c r="GLX32" s="214"/>
      <c r="GLY32" s="214"/>
      <c r="GLZ32" s="214"/>
      <c r="GMA32" s="214"/>
      <c r="GMB32" s="214"/>
      <c r="GMC32" s="214"/>
      <c r="GMD32" s="214"/>
      <c r="GME32" s="214"/>
      <c r="GMF32" s="214"/>
      <c r="GMG32" s="214"/>
      <c r="GMH32" s="214"/>
      <c r="GMI32" s="214"/>
      <c r="GMJ32" s="214"/>
      <c r="GMK32" s="214"/>
      <c r="GML32" s="214"/>
      <c r="GMM32" s="214"/>
      <c r="GMN32" s="214"/>
      <c r="GMO32" s="214"/>
      <c r="GMP32" s="214"/>
      <c r="GMQ32" s="214"/>
      <c r="GMR32" s="214"/>
      <c r="GMS32" s="214"/>
      <c r="GMT32" s="214"/>
      <c r="GMU32" s="214"/>
      <c r="GMV32" s="214"/>
      <c r="GMW32" s="214"/>
      <c r="GMX32" s="214"/>
      <c r="GMY32" s="214"/>
      <c r="GMZ32" s="214"/>
      <c r="GNA32" s="214"/>
      <c r="GNB32" s="214"/>
      <c r="GNC32" s="214"/>
      <c r="GND32" s="214"/>
      <c r="GNE32" s="214"/>
      <c r="GNF32" s="214"/>
      <c r="GNG32" s="214"/>
      <c r="GNH32" s="214"/>
      <c r="GNI32" s="214"/>
      <c r="GNJ32" s="214"/>
      <c r="GNK32" s="214"/>
      <c r="GNL32" s="214"/>
      <c r="GNM32" s="214"/>
      <c r="GNN32" s="214"/>
      <c r="GNO32" s="214"/>
      <c r="GNP32" s="214"/>
      <c r="GNQ32" s="214"/>
      <c r="GNR32" s="214"/>
      <c r="GNS32" s="214"/>
      <c r="GNT32" s="214"/>
      <c r="GNU32" s="214"/>
      <c r="GNV32" s="214"/>
      <c r="GNW32" s="214"/>
      <c r="GNX32" s="214"/>
      <c r="GNY32" s="214"/>
      <c r="GNZ32" s="214"/>
      <c r="GOA32" s="214"/>
      <c r="GOB32" s="214"/>
      <c r="GOC32" s="214"/>
      <c r="GOD32" s="214"/>
      <c r="GOE32" s="214"/>
      <c r="GOF32" s="214"/>
      <c r="GOG32" s="214"/>
      <c r="GOH32" s="214"/>
      <c r="GOI32" s="214"/>
      <c r="GOJ32" s="214"/>
      <c r="GOK32" s="214"/>
      <c r="GOL32" s="214"/>
      <c r="GOM32" s="214"/>
      <c r="GON32" s="214"/>
      <c r="GOO32" s="214"/>
      <c r="GOP32" s="214"/>
      <c r="GOQ32" s="214"/>
      <c r="GOR32" s="214"/>
      <c r="GOS32" s="214"/>
      <c r="GOT32" s="214"/>
      <c r="GOU32" s="214"/>
      <c r="GOV32" s="214"/>
      <c r="GOW32" s="214"/>
      <c r="GOX32" s="214"/>
      <c r="GOY32" s="214"/>
      <c r="GOZ32" s="214"/>
      <c r="GPA32" s="214"/>
      <c r="GPB32" s="214"/>
      <c r="GPC32" s="214"/>
      <c r="GPD32" s="214"/>
      <c r="GPE32" s="214"/>
      <c r="GPF32" s="214"/>
      <c r="GPG32" s="214"/>
      <c r="GPH32" s="214"/>
      <c r="GPI32" s="214"/>
      <c r="GPJ32" s="214"/>
      <c r="GPK32" s="214"/>
      <c r="GPL32" s="214"/>
      <c r="GPM32" s="214"/>
      <c r="GPN32" s="214"/>
      <c r="GPO32" s="214"/>
      <c r="GPP32" s="214"/>
      <c r="GPQ32" s="214"/>
      <c r="GPR32" s="214"/>
      <c r="GPS32" s="214"/>
      <c r="GPT32" s="214"/>
      <c r="GPU32" s="214"/>
      <c r="GPV32" s="214"/>
      <c r="GPW32" s="214"/>
      <c r="GPX32" s="214"/>
      <c r="GPY32" s="214"/>
      <c r="GPZ32" s="214"/>
      <c r="GQA32" s="214"/>
      <c r="GQB32" s="214"/>
      <c r="GQC32" s="214"/>
      <c r="GQD32" s="214"/>
      <c r="GQE32" s="214"/>
      <c r="GQF32" s="214"/>
      <c r="GQG32" s="214"/>
      <c r="GQH32" s="214"/>
      <c r="GQI32" s="214"/>
      <c r="GQJ32" s="214"/>
      <c r="GQK32" s="214"/>
      <c r="GQL32" s="214"/>
      <c r="GQM32" s="214"/>
      <c r="GQN32" s="214"/>
      <c r="GQO32" s="214"/>
      <c r="GQP32" s="214"/>
      <c r="GQQ32" s="214"/>
      <c r="GQR32" s="214"/>
      <c r="GQS32" s="214"/>
      <c r="GQT32" s="214"/>
      <c r="GQU32" s="214"/>
      <c r="GQV32" s="214"/>
      <c r="GQW32" s="214"/>
      <c r="GQX32" s="214"/>
      <c r="GQY32" s="214"/>
      <c r="GQZ32" s="214"/>
      <c r="GRA32" s="214"/>
      <c r="GRB32" s="214"/>
      <c r="GRC32" s="214"/>
      <c r="GRD32" s="214"/>
      <c r="GRE32" s="214"/>
      <c r="GRF32" s="214"/>
      <c r="GRG32" s="214"/>
      <c r="GRH32" s="214"/>
      <c r="GRI32" s="214"/>
      <c r="GRJ32" s="214"/>
      <c r="GRK32" s="214"/>
      <c r="GRL32" s="214"/>
      <c r="GRM32" s="214"/>
      <c r="GRN32" s="214"/>
      <c r="GRO32" s="214"/>
      <c r="GRP32" s="214"/>
      <c r="GRQ32" s="214"/>
      <c r="GRR32" s="214"/>
      <c r="GRS32" s="214"/>
      <c r="GRT32" s="214"/>
      <c r="GRU32" s="214"/>
      <c r="GRV32" s="214"/>
      <c r="GRW32" s="214"/>
      <c r="GRX32" s="214"/>
      <c r="GRY32" s="214"/>
      <c r="GRZ32" s="214"/>
      <c r="GSA32" s="214"/>
      <c r="GSB32" s="214"/>
      <c r="GSC32" s="214"/>
      <c r="GSD32" s="214"/>
      <c r="GSE32" s="214"/>
      <c r="GSF32" s="214"/>
      <c r="GSG32" s="214"/>
      <c r="GSH32" s="214"/>
      <c r="GSI32" s="214"/>
      <c r="GSJ32" s="214"/>
      <c r="GSK32" s="214"/>
      <c r="GSL32" s="214"/>
      <c r="GSM32" s="214"/>
      <c r="GSN32" s="214"/>
      <c r="GSO32" s="214"/>
      <c r="GSP32" s="214"/>
      <c r="GSQ32" s="214"/>
      <c r="GSR32" s="214"/>
      <c r="GSS32" s="214"/>
      <c r="GST32" s="214"/>
      <c r="GSU32" s="214"/>
      <c r="GSV32" s="214"/>
      <c r="GSW32" s="214"/>
      <c r="GSX32" s="214"/>
      <c r="GSY32" s="214"/>
      <c r="GSZ32" s="214"/>
      <c r="GTA32" s="214"/>
      <c r="GTB32" s="214"/>
      <c r="GTC32" s="214"/>
      <c r="GTD32" s="214"/>
      <c r="GTE32" s="214"/>
      <c r="GTF32" s="214"/>
      <c r="GTG32" s="214"/>
      <c r="GTH32" s="214"/>
      <c r="GTI32" s="214"/>
      <c r="GTJ32" s="214"/>
      <c r="GTK32" s="214"/>
      <c r="GTL32" s="214"/>
      <c r="GTM32" s="214"/>
      <c r="GTN32" s="214"/>
      <c r="GTO32" s="214"/>
      <c r="GTP32" s="214"/>
      <c r="GTQ32" s="214"/>
      <c r="GTR32" s="214"/>
      <c r="GTS32" s="214"/>
      <c r="GTT32" s="214"/>
      <c r="GTU32" s="214"/>
      <c r="GTV32" s="214"/>
      <c r="GTW32" s="214"/>
      <c r="GTX32" s="214"/>
      <c r="GTY32" s="214"/>
      <c r="GTZ32" s="214"/>
      <c r="GUA32" s="214"/>
      <c r="GUB32" s="214"/>
      <c r="GUC32" s="214"/>
      <c r="GUD32" s="214"/>
      <c r="GUE32" s="214"/>
      <c r="GUF32" s="214"/>
      <c r="GUG32" s="214"/>
      <c r="GUH32" s="214"/>
      <c r="GUI32" s="214"/>
      <c r="GUJ32" s="214"/>
      <c r="GUK32" s="214"/>
      <c r="GUL32" s="214"/>
      <c r="GUM32" s="214"/>
      <c r="GUN32" s="214"/>
      <c r="GUO32" s="214"/>
      <c r="GUP32" s="214"/>
      <c r="GUQ32" s="214"/>
      <c r="GUR32" s="214"/>
      <c r="GUS32" s="214"/>
      <c r="GUT32" s="214"/>
      <c r="GUU32" s="214"/>
      <c r="GUV32" s="214"/>
      <c r="GUW32" s="214"/>
      <c r="GUX32" s="214"/>
      <c r="GUY32" s="214"/>
      <c r="GUZ32" s="214"/>
      <c r="GVA32" s="214"/>
      <c r="GVB32" s="214"/>
      <c r="GVC32" s="214"/>
      <c r="GVD32" s="214"/>
      <c r="GVE32" s="214"/>
      <c r="GVF32" s="214"/>
      <c r="GVG32" s="214"/>
      <c r="GVH32" s="214"/>
      <c r="GVI32" s="214"/>
      <c r="GVJ32" s="214"/>
      <c r="GVK32" s="214"/>
      <c r="GVL32" s="214"/>
      <c r="GVM32" s="214"/>
      <c r="GVN32" s="214"/>
      <c r="GVO32" s="214"/>
      <c r="GVP32" s="214"/>
      <c r="GVQ32" s="214"/>
      <c r="GVR32" s="214"/>
      <c r="GVS32" s="214"/>
      <c r="GVT32" s="214"/>
      <c r="GVU32" s="214"/>
      <c r="GVV32" s="214"/>
      <c r="GVW32" s="214"/>
      <c r="GVX32" s="214"/>
      <c r="GVY32" s="214"/>
      <c r="GVZ32" s="214"/>
      <c r="GWA32" s="214"/>
      <c r="GWB32" s="214"/>
      <c r="GWC32" s="214"/>
      <c r="GWD32" s="214"/>
      <c r="GWE32" s="214"/>
      <c r="GWF32" s="214"/>
      <c r="GWG32" s="214"/>
      <c r="GWH32" s="214"/>
      <c r="GWI32" s="214"/>
      <c r="GWJ32" s="214"/>
      <c r="GWK32" s="214"/>
      <c r="GWL32" s="214"/>
      <c r="GWM32" s="214"/>
      <c r="GWN32" s="214"/>
      <c r="GWO32" s="214"/>
      <c r="GWP32" s="214"/>
      <c r="GWQ32" s="214"/>
      <c r="GWR32" s="214"/>
      <c r="GWS32" s="214"/>
      <c r="GWT32" s="214"/>
      <c r="GWU32" s="214"/>
      <c r="GWV32" s="214"/>
      <c r="GWW32" s="214"/>
      <c r="GWX32" s="214"/>
      <c r="GWY32" s="214"/>
      <c r="GWZ32" s="214"/>
      <c r="GXA32" s="214"/>
      <c r="GXB32" s="214"/>
      <c r="GXC32" s="214"/>
      <c r="GXD32" s="214"/>
      <c r="GXE32" s="214"/>
      <c r="GXF32" s="214"/>
      <c r="GXG32" s="214"/>
      <c r="GXH32" s="214"/>
      <c r="GXI32" s="214"/>
      <c r="GXJ32" s="214"/>
      <c r="GXK32" s="214"/>
      <c r="GXL32" s="214"/>
      <c r="GXM32" s="214"/>
      <c r="GXN32" s="214"/>
      <c r="GXO32" s="214"/>
      <c r="GXP32" s="214"/>
      <c r="GXQ32" s="214"/>
      <c r="GXR32" s="214"/>
      <c r="GXS32" s="214"/>
      <c r="GXT32" s="214"/>
      <c r="GXU32" s="214"/>
      <c r="GXV32" s="214"/>
      <c r="GXW32" s="214"/>
      <c r="GXX32" s="214"/>
      <c r="GXY32" s="214"/>
      <c r="GXZ32" s="214"/>
      <c r="GYA32" s="214"/>
      <c r="GYB32" s="214"/>
      <c r="GYC32" s="214"/>
      <c r="GYD32" s="214"/>
      <c r="GYE32" s="214"/>
      <c r="GYF32" s="214"/>
      <c r="GYG32" s="214"/>
      <c r="GYH32" s="214"/>
      <c r="GYI32" s="214"/>
      <c r="GYJ32" s="214"/>
      <c r="GYK32" s="214"/>
      <c r="GYL32" s="214"/>
      <c r="GYM32" s="214"/>
      <c r="GYN32" s="214"/>
      <c r="GYO32" s="214"/>
      <c r="GYP32" s="214"/>
      <c r="GYQ32" s="214"/>
      <c r="GYR32" s="214"/>
      <c r="GYS32" s="214"/>
      <c r="GYT32" s="214"/>
      <c r="GYU32" s="214"/>
      <c r="GYV32" s="214"/>
      <c r="GYW32" s="214"/>
      <c r="GYX32" s="214"/>
      <c r="GYY32" s="214"/>
      <c r="GYZ32" s="214"/>
      <c r="GZA32" s="214"/>
      <c r="GZB32" s="214"/>
      <c r="GZC32" s="214"/>
      <c r="GZD32" s="214"/>
      <c r="GZE32" s="214"/>
      <c r="GZF32" s="214"/>
      <c r="GZG32" s="214"/>
      <c r="GZH32" s="214"/>
      <c r="GZI32" s="214"/>
      <c r="GZJ32" s="214"/>
      <c r="GZK32" s="214"/>
      <c r="GZL32" s="214"/>
      <c r="GZM32" s="214"/>
      <c r="GZN32" s="214"/>
      <c r="GZO32" s="214"/>
      <c r="GZP32" s="214"/>
      <c r="GZQ32" s="214"/>
      <c r="GZR32" s="214"/>
      <c r="GZS32" s="214"/>
      <c r="GZT32" s="214"/>
      <c r="GZU32" s="214"/>
      <c r="GZV32" s="214"/>
      <c r="GZW32" s="214"/>
      <c r="GZX32" s="214"/>
      <c r="GZY32" s="214"/>
      <c r="GZZ32" s="214"/>
      <c r="HAA32" s="214"/>
      <c r="HAB32" s="214"/>
      <c r="HAC32" s="214"/>
      <c r="HAD32" s="214"/>
      <c r="HAE32" s="214"/>
      <c r="HAF32" s="214"/>
      <c r="HAG32" s="214"/>
      <c r="HAH32" s="214"/>
      <c r="HAI32" s="214"/>
      <c r="HAJ32" s="214"/>
      <c r="HAK32" s="214"/>
      <c r="HAL32" s="214"/>
      <c r="HAM32" s="214"/>
      <c r="HAN32" s="214"/>
      <c r="HAO32" s="214"/>
      <c r="HAP32" s="214"/>
      <c r="HAQ32" s="214"/>
      <c r="HAR32" s="214"/>
      <c r="HAS32" s="214"/>
      <c r="HAT32" s="214"/>
      <c r="HAU32" s="214"/>
      <c r="HAV32" s="214"/>
      <c r="HAW32" s="214"/>
      <c r="HAX32" s="214"/>
      <c r="HAY32" s="214"/>
      <c r="HAZ32" s="214"/>
      <c r="HBA32" s="214"/>
      <c r="HBB32" s="214"/>
      <c r="HBC32" s="214"/>
      <c r="HBD32" s="214"/>
      <c r="HBE32" s="214"/>
      <c r="HBF32" s="214"/>
      <c r="HBG32" s="214"/>
      <c r="HBH32" s="214"/>
      <c r="HBI32" s="214"/>
      <c r="HBJ32" s="214"/>
      <c r="HBK32" s="214"/>
      <c r="HBL32" s="214"/>
      <c r="HBM32" s="214"/>
      <c r="HBN32" s="214"/>
      <c r="HBO32" s="214"/>
      <c r="HBP32" s="214"/>
      <c r="HBQ32" s="214"/>
      <c r="HBR32" s="214"/>
      <c r="HBS32" s="214"/>
      <c r="HBT32" s="214"/>
      <c r="HBU32" s="214"/>
      <c r="HBV32" s="214"/>
      <c r="HBW32" s="214"/>
      <c r="HBX32" s="214"/>
      <c r="HBY32" s="214"/>
      <c r="HBZ32" s="214"/>
      <c r="HCA32" s="214"/>
      <c r="HCB32" s="214"/>
      <c r="HCC32" s="214"/>
      <c r="HCD32" s="214"/>
      <c r="HCE32" s="214"/>
      <c r="HCF32" s="214"/>
      <c r="HCG32" s="214"/>
      <c r="HCH32" s="214"/>
      <c r="HCI32" s="214"/>
      <c r="HCJ32" s="214"/>
      <c r="HCK32" s="214"/>
      <c r="HCL32" s="214"/>
      <c r="HCM32" s="214"/>
      <c r="HCN32" s="214"/>
      <c r="HCO32" s="214"/>
      <c r="HCP32" s="214"/>
      <c r="HCQ32" s="214"/>
      <c r="HCR32" s="214"/>
      <c r="HCS32" s="214"/>
      <c r="HCT32" s="214"/>
      <c r="HCU32" s="214"/>
      <c r="HCV32" s="214"/>
      <c r="HCW32" s="214"/>
      <c r="HCX32" s="214"/>
      <c r="HCY32" s="214"/>
      <c r="HCZ32" s="214"/>
      <c r="HDA32" s="214"/>
      <c r="HDB32" s="214"/>
      <c r="HDC32" s="214"/>
      <c r="HDD32" s="214"/>
      <c r="HDE32" s="214"/>
      <c r="HDF32" s="214"/>
      <c r="HDG32" s="214"/>
      <c r="HDH32" s="214"/>
      <c r="HDI32" s="214"/>
      <c r="HDJ32" s="214"/>
      <c r="HDK32" s="214"/>
      <c r="HDL32" s="214"/>
      <c r="HDM32" s="214"/>
      <c r="HDN32" s="214"/>
      <c r="HDO32" s="214"/>
      <c r="HDP32" s="214"/>
      <c r="HDQ32" s="214"/>
      <c r="HDR32" s="214"/>
      <c r="HDS32" s="214"/>
      <c r="HDT32" s="214"/>
      <c r="HDU32" s="214"/>
      <c r="HDV32" s="214"/>
      <c r="HDW32" s="214"/>
      <c r="HDX32" s="214"/>
      <c r="HDY32" s="214"/>
      <c r="HDZ32" s="214"/>
      <c r="HEA32" s="214"/>
      <c r="HEB32" s="214"/>
      <c r="HEC32" s="214"/>
      <c r="HED32" s="214"/>
      <c r="HEE32" s="214"/>
      <c r="HEF32" s="214"/>
      <c r="HEG32" s="214"/>
      <c r="HEH32" s="214"/>
      <c r="HEI32" s="214"/>
      <c r="HEJ32" s="214"/>
      <c r="HEK32" s="214"/>
      <c r="HEL32" s="214"/>
      <c r="HEM32" s="214"/>
      <c r="HEN32" s="214"/>
      <c r="HEO32" s="214"/>
      <c r="HEP32" s="214"/>
      <c r="HEQ32" s="214"/>
      <c r="HER32" s="214"/>
      <c r="HES32" s="214"/>
      <c r="HET32" s="214"/>
      <c r="HEU32" s="214"/>
      <c r="HEV32" s="214"/>
      <c r="HEW32" s="214"/>
      <c r="HEX32" s="214"/>
      <c r="HEY32" s="214"/>
      <c r="HEZ32" s="214"/>
      <c r="HFA32" s="214"/>
      <c r="HFB32" s="214"/>
      <c r="HFC32" s="214"/>
      <c r="HFD32" s="214"/>
      <c r="HFE32" s="214"/>
      <c r="HFF32" s="214"/>
      <c r="HFG32" s="214"/>
      <c r="HFH32" s="214"/>
      <c r="HFI32" s="214"/>
      <c r="HFJ32" s="214"/>
      <c r="HFK32" s="214"/>
      <c r="HFL32" s="214"/>
      <c r="HFM32" s="214"/>
      <c r="HFN32" s="214"/>
      <c r="HFO32" s="214"/>
      <c r="HFP32" s="214"/>
      <c r="HFQ32" s="214"/>
      <c r="HFR32" s="214"/>
      <c r="HFS32" s="214"/>
      <c r="HFT32" s="214"/>
      <c r="HFU32" s="214"/>
      <c r="HFV32" s="214"/>
      <c r="HFW32" s="214"/>
      <c r="HFX32" s="214"/>
      <c r="HFY32" s="214"/>
      <c r="HFZ32" s="214"/>
      <c r="HGA32" s="214"/>
      <c r="HGB32" s="214"/>
      <c r="HGC32" s="214"/>
      <c r="HGD32" s="214"/>
      <c r="HGE32" s="214"/>
      <c r="HGF32" s="214"/>
      <c r="HGG32" s="214"/>
      <c r="HGH32" s="214"/>
      <c r="HGI32" s="214"/>
      <c r="HGJ32" s="214"/>
      <c r="HGK32" s="214"/>
      <c r="HGL32" s="214"/>
      <c r="HGM32" s="214"/>
      <c r="HGN32" s="214"/>
      <c r="HGO32" s="214"/>
      <c r="HGP32" s="214"/>
      <c r="HGQ32" s="214"/>
      <c r="HGR32" s="214"/>
      <c r="HGS32" s="214"/>
      <c r="HGT32" s="214"/>
      <c r="HGU32" s="214"/>
      <c r="HGV32" s="214"/>
      <c r="HGW32" s="214"/>
      <c r="HGX32" s="214"/>
      <c r="HGY32" s="214"/>
      <c r="HGZ32" s="214"/>
      <c r="HHA32" s="214"/>
      <c r="HHB32" s="214"/>
      <c r="HHC32" s="214"/>
      <c r="HHD32" s="214"/>
      <c r="HHE32" s="214"/>
      <c r="HHF32" s="214"/>
      <c r="HHG32" s="214"/>
      <c r="HHH32" s="214"/>
      <c r="HHI32" s="214"/>
      <c r="HHJ32" s="214"/>
      <c r="HHK32" s="214"/>
      <c r="HHL32" s="214"/>
      <c r="HHM32" s="214"/>
      <c r="HHN32" s="214"/>
      <c r="HHO32" s="214"/>
      <c r="HHP32" s="214"/>
      <c r="HHQ32" s="214"/>
      <c r="HHR32" s="214"/>
      <c r="HHS32" s="214"/>
      <c r="HHT32" s="214"/>
      <c r="HHU32" s="214"/>
      <c r="HHV32" s="214"/>
      <c r="HHW32" s="214"/>
      <c r="HHX32" s="214"/>
      <c r="HHY32" s="214"/>
      <c r="HHZ32" s="214"/>
      <c r="HIA32" s="214"/>
      <c r="HIB32" s="214"/>
      <c r="HIC32" s="214"/>
      <c r="HID32" s="214"/>
      <c r="HIE32" s="214"/>
      <c r="HIF32" s="214"/>
      <c r="HIG32" s="214"/>
      <c r="HIH32" s="214"/>
      <c r="HII32" s="214"/>
      <c r="HIJ32" s="214"/>
      <c r="HIK32" s="214"/>
      <c r="HIL32" s="214"/>
      <c r="HIM32" s="214"/>
      <c r="HIN32" s="214"/>
      <c r="HIO32" s="214"/>
      <c r="HIP32" s="214"/>
      <c r="HIQ32" s="214"/>
      <c r="HIR32" s="214"/>
      <c r="HIS32" s="214"/>
      <c r="HIT32" s="214"/>
      <c r="HIU32" s="214"/>
      <c r="HIV32" s="214"/>
      <c r="HIW32" s="214"/>
      <c r="HIX32" s="214"/>
      <c r="HIY32" s="214"/>
      <c r="HIZ32" s="214"/>
      <c r="HJA32" s="214"/>
      <c r="HJB32" s="214"/>
      <c r="HJC32" s="214"/>
      <c r="HJD32" s="214"/>
      <c r="HJE32" s="214"/>
      <c r="HJF32" s="214"/>
      <c r="HJG32" s="214"/>
      <c r="HJH32" s="214"/>
      <c r="HJI32" s="214"/>
      <c r="HJJ32" s="214"/>
      <c r="HJK32" s="214"/>
      <c r="HJL32" s="214"/>
      <c r="HJM32" s="214"/>
      <c r="HJN32" s="214"/>
      <c r="HJO32" s="214"/>
      <c r="HJP32" s="214"/>
      <c r="HJQ32" s="214"/>
      <c r="HJR32" s="214"/>
      <c r="HJS32" s="214"/>
      <c r="HJT32" s="214"/>
      <c r="HJU32" s="214"/>
      <c r="HJV32" s="214"/>
      <c r="HJW32" s="214"/>
      <c r="HJX32" s="214"/>
      <c r="HJY32" s="214"/>
      <c r="HJZ32" s="214"/>
      <c r="HKA32" s="214"/>
      <c r="HKB32" s="214"/>
      <c r="HKC32" s="214"/>
      <c r="HKD32" s="214"/>
      <c r="HKE32" s="214"/>
      <c r="HKF32" s="214"/>
      <c r="HKG32" s="214"/>
      <c r="HKH32" s="214"/>
      <c r="HKI32" s="214"/>
      <c r="HKJ32" s="214"/>
      <c r="HKK32" s="214"/>
      <c r="HKL32" s="214"/>
      <c r="HKM32" s="214"/>
      <c r="HKN32" s="214"/>
      <c r="HKO32" s="214"/>
      <c r="HKP32" s="214"/>
      <c r="HKQ32" s="214"/>
      <c r="HKR32" s="214"/>
      <c r="HKS32" s="214"/>
      <c r="HKT32" s="214"/>
      <c r="HKU32" s="214"/>
      <c r="HKV32" s="214"/>
      <c r="HKW32" s="214"/>
      <c r="HKX32" s="214"/>
      <c r="HKY32" s="214"/>
      <c r="HKZ32" s="214"/>
      <c r="HLA32" s="214"/>
      <c r="HLB32" s="214"/>
      <c r="HLC32" s="214"/>
      <c r="HLD32" s="214"/>
      <c r="HLE32" s="214"/>
      <c r="HLF32" s="214"/>
      <c r="HLG32" s="214"/>
      <c r="HLH32" s="214"/>
      <c r="HLI32" s="214"/>
      <c r="HLJ32" s="214"/>
      <c r="HLK32" s="214"/>
      <c r="HLL32" s="214"/>
      <c r="HLM32" s="214"/>
      <c r="HLN32" s="214"/>
      <c r="HLO32" s="214"/>
      <c r="HLP32" s="214"/>
      <c r="HLQ32" s="214"/>
      <c r="HLR32" s="214"/>
      <c r="HLS32" s="214"/>
      <c r="HLT32" s="214"/>
      <c r="HLU32" s="214"/>
      <c r="HLV32" s="214"/>
      <c r="HLW32" s="214"/>
      <c r="HLX32" s="214"/>
      <c r="HLY32" s="214"/>
      <c r="HLZ32" s="214"/>
      <c r="HMA32" s="214"/>
      <c r="HMB32" s="214"/>
      <c r="HMC32" s="214"/>
      <c r="HMD32" s="214"/>
      <c r="HME32" s="214"/>
      <c r="HMF32" s="214"/>
      <c r="HMG32" s="214"/>
      <c r="HMH32" s="214"/>
      <c r="HMI32" s="214"/>
      <c r="HMJ32" s="214"/>
      <c r="HMK32" s="214"/>
      <c r="HML32" s="214"/>
      <c r="HMM32" s="214"/>
      <c r="HMN32" s="214"/>
      <c r="HMO32" s="214"/>
      <c r="HMP32" s="214"/>
      <c r="HMQ32" s="214"/>
      <c r="HMR32" s="214"/>
      <c r="HMS32" s="214"/>
      <c r="HMT32" s="214"/>
      <c r="HMU32" s="214"/>
      <c r="HMV32" s="214"/>
      <c r="HMW32" s="214"/>
      <c r="HMX32" s="214"/>
      <c r="HMY32" s="214"/>
      <c r="HMZ32" s="214"/>
      <c r="HNA32" s="214"/>
      <c r="HNB32" s="214"/>
      <c r="HNC32" s="214"/>
      <c r="HND32" s="214"/>
      <c r="HNE32" s="214"/>
      <c r="HNF32" s="214"/>
      <c r="HNG32" s="214"/>
      <c r="HNH32" s="214"/>
      <c r="HNI32" s="214"/>
      <c r="HNJ32" s="214"/>
      <c r="HNK32" s="214"/>
      <c r="HNL32" s="214"/>
      <c r="HNM32" s="214"/>
      <c r="HNN32" s="214"/>
      <c r="HNO32" s="214"/>
      <c r="HNP32" s="214"/>
      <c r="HNQ32" s="214"/>
      <c r="HNR32" s="214"/>
      <c r="HNS32" s="214"/>
      <c r="HNT32" s="214"/>
      <c r="HNU32" s="214"/>
      <c r="HNV32" s="214"/>
      <c r="HNW32" s="214"/>
      <c r="HNX32" s="214"/>
      <c r="HNY32" s="214"/>
      <c r="HNZ32" s="214"/>
      <c r="HOA32" s="214"/>
      <c r="HOB32" s="214"/>
      <c r="HOC32" s="214"/>
      <c r="HOD32" s="214"/>
      <c r="HOE32" s="214"/>
      <c r="HOF32" s="214"/>
      <c r="HOG32" s="214"/>
      <c r="HOH32" s="214"/>
      <c r="HOI32" s="214"/>
      <c r="HOJ32" s="214"/>
      <c r="HOK32" s="214"/>
      <c r="HOL32" s="214"/>
      <c r="HOM32" s="214"/>
      <c r="HON32" s="214"/>
      <c r="HOO32" s="214"/>
      <c r="HOP32" s="214"/>
      <c r="HOQ32" s="214"/>
      <c r="HOR32" s="214"/>
      <c r="HOS32" s="214"/>
      <c r="HOT32" s="214"/>
      <c r="HOU32" s="214"/>
      <c r="HOV32" s="214"/>
      <c r="HOW32" s="214"/>
      <c r="HOX32" s="214"/>
      <c r="HOY32" s="214"/>
      <c r="HOZ32" s="214"/>
      <c r="HPA32" s="214"/>
      <c r="HPB32" s="214"/>
      <c r="HPC32" s="214"/>
      <c r="HPD32" s="214"/>
      <c r="HPE32" s="214"/>
      <c r="HPF32" s="214"/>
      <c r="HPG32" s="214"/>
      <c r="HPH32" s="214"/>
      <c r="HPI32" s="214"/>
      <c r="HPJ32" s="214"/>
      <c r="HPK32" s="214"/>
      <c r="HPL32" s="214"/>
      <c r="HPM32" s="214"/>
      <c r="HPN32" s="214"/>
      <c r="HPO32" s="214"/>
      <c r="HPP32" s="214"/>
      <c r="HPQ32" s="214"/>
      <c r="HPR32" s="214"/>
      <c r="HPS32" s="214"/>
      <c r="HPT32" s="214"/>
      <c r="HPU32" s="214"/>
      <c r="HPV32" s="214"/>
      <c r="HPW32" s="214"/>
      <c r="HPX32" s="214"/>
      <c r="HPY32" s="214"/>
      <c r="HPZ32" s="214"/>
      <c r="HQA32" s="214"/>
      <c r="HQB32" s="214"/>
      <c r="HQC32" s="214"/>
      <c r="HQD32" s="214"/>
      <c r="HQE32" s="214"/>
      <c r="HQF32" s="214"/>
      <c r="HQG32" s="214"/>
      <c r="HQH32" s="214"/>
      <c r="HQI32" s="214"/>
      <c r="HQJ32" s="214"/>
      <c r="HQK32" s="214"/>
      <c r="HQL32" s="214"/>
      <c r="HQM32" s="214"/>
      <c r="HQN32" s="214"/>
      <c r="HQO32" s="214"/>
      <c r="HQP32" s="214"/>
      <c r="HQQ32" s="214"/>
      <c r="HQR32" s="214"/>
      <c r="HQS32" s="214"/>
      <c r="HQT32" s="214"/>
      <c r="HQU32" s="214"/>
      <c r="HQV32" s="214"/>
      <c r="HQW32" s="214"/>
      <c r="HQX32" s="214"/>
      <c r="HQY32" s="214"/>
      <c r="HQZ32" s="214"/>
      <c r="HRA32" s="214"/>
      <c r="HRB32" s="214"/>
      <c r="HRC32" s="214"/>
      <c r="HRD32" s="214"/>
      <c r="HRE32" s="214"/>
      <c r="HRF32" s="214"/>
      <c r="HRG32" s="214"/>
      <c r="HRH32" s="214"/>
      <c r="HRI32" s="214"/>
      <c r="HRJ32" s="214"/>
      <c r="HRK32" s="214"/>
      <c r="HRL32" s="214"/>
      <c r="HRM32" s="214"/>
      <c r="HRN32" s="214"/>
      <c r="HRO32" s="214"/>
      <c r="HRP32" s="214"/>
      <c r="HRQ32" s="214"/>
      <c r="HRR32" s="214"/>
      <c r="HRS32" s="214"/>
      <c r="HRT32" s="214"/>
      <c r="HRU32" s="214"/>
      <c r="HRV32" s="214"/>
      <c r="HRW32" s="214"/>
      <c r="HRX32" s="214"/>
      <c r="HRY32" s="214"/>
      <c r="HRZ32" s="214"/>
      <c r="HSA32" s="214"/>
      <c r="HSB32" s="214"/>
      <c r="HSC32" s="214"/>
      <c r="HSD32" s="214"/>
      <c r="HSE32" s="214"/>
      <c r="HSF32" s="214"/>
      <c r="HSG32" s="214"/>
      <c r="HSH32" s="214"/>
      <c r="HSI32" s="214"/>
      <c r="HSJ32" s="214"/>
      <c r="HSK32" s="214"/>
      <c r="HSL32" s="214"/>
      <c r="HSM32" s="214"/>
      <c r="HSN32" s="214"/>
      <c r="HSO32" s="214"/>
      <c r="HSP32" s="214"/>
      <c r="HSQ32" s="214"/>
      <c r="HSR32" s="214"/>
      <c r="HSS32" s="214"/>
      <c r="HST32" s="214"/>
      <c r="HSU32" s="214"/>
      <c r="HSV32" s="214"/>
      <c r="HSW32" s="214"/>
      <c r="HSX32" s="214"/>
      <c r="HSY32" s="214"/>
      <c r="HSZ32" s="214"/>
      <c r="HTA32" s="214"/>
      <c r="HTB32" s="214"/>
      <c r="HTC32" s="214"/>
      <c r="HTD32" s="214"/>
      <c r="HTE32" s="214"/>
      <c r="HTF32" s="214"/>
      <c r="HTG32" s="214"/>
      <c r="HTH32" s="214"/>
      <c r="HTI32" s="214"/>
      <c r="HTJ32" s="214"/>
      <c r="HTK32" s="214"/>
      <c r="HTL32" s="214"/>
      <c r="HTM32" s="214"/>
      <c r="HTN32" s="214"/>
      <c r="HTO32" s="214"/>
      <c r="HTP32" s="214"/>
      <c r="HTQ32" s="214"/>
      <c r="HTR32" s="214"/>
      <c r="HTS32" s="214"/>
      <c r="HTT32" s="214"/>
      <c r="HTU32" s="214"/>
      <c r="HTV32" s="214"/>
      <c r="HTW32" s="214"/>
      <c r="HTX32" s="214"/>
      <c r="HTY32" s="214"/>
      <c r="HTZ32" s="214"/>
      <c r="HUA32" s="214"/>
      <c r="HUB32" s="214"/>
      <c r="HUC32" s="214"/>
      <c r="HUD32" s="214"/>
      <c r="HUE32" s="214"/>
      <c r="HUF32" s="214"/>
      <c r="HUG32" s="214"/>
      <c r="HUH32" s="214"/>
      <c r="HUI32" s="214"/>
      <c r="HUJ32" s="214"/>
      <c r="HUK32" s="214"/>
      <c r="HUL32" s="214"/>
      <c r="HUM32" s="214"/>
      <c r="HUN32" s="214"/>
      <c r="HUO32" s="214"/>
      <c r="HUP32" s="214"/>
      <c r="HUQ32" s="214"/>
      <c r="HUR32" s="214"/>
      <c r="HUS32" s="214"/>
      <c r="HUT32" s="214"/>
      <c r="HUU32" s="214"/>
      <c r="HUV32" s="214"/>
      <c r="HUW32" s="214"/>
      <c r="HUX32" s="214"/>
      <c r="HUY32" s="214"/>
      <c r="HUZ32" s="214"/>
      <c r="HVA32" s="214"/>
      <c r="HVB32" s="214"/>
      <c r="HVC32" s="214"/>
      <c r="HVD32" s="214"/>
      <c r="HVE32" s="214"/>
      <c r="HVF32" s="214"/>
      <c r="HVG32" s="214"/>
      <c r="HVH32" s="214"/>
      <c r="HVI32" s="214"/>
      <c r="HVJ32" s="214"/>
      <c r="HVK32" s="214"/>
      <c r="HVL32" s="214"/>
      <c r="HVM32" s="214"/>
      <c r="HVN32" s="214"/>
      <c r="HVO32" s="214"/>
      <c r="HVP32" s="214"/>
      <c r="HVQ32" s="214"/>
      <c r="HVR32" s="214"/>
      <c r="HVS32" s="214"/>
      <c r="HVT32" s="214"/>
      <c r="HVU32" s="214"/>
      <c r="HVV32" s="214"/>
      <c r="HVW32" s="214"/>
      <c r="HVX32" s="214"/>
      <c r="HVY32" s="214"/>
      <c r="HVZ32" s="214"/>
      <c r="HWA32" s="214"/>
      <c r="HWB32" s="214"/>
      <c r="HWC32" s="214"/>
      <c r="HWD32" s="214"/>
      <c r="HWE32" s="214"/>
      <c r="HWF32" s="214"/>
      <c r="HWG32" s="214"/>
      <c r="HWH32" s="214"/>
      <c r="HWI32" s="214"/>
      <c r="HWJ32" s="214"/>
      <c r="HWK32" s="214"/>
      <c r="HWL32" s="214"/>
      <c r="HWM32" s="214"/>
      <c r="HWN32" s="214"/>
      <c r="HWO32" s="214"/>
      <c r="HWP32" s="214"/>
      <c r="HWQ32" s="214"/>
      <c r="HWR32" s="214"/>
      <c r="HWS32" s="214"/>
      <c r="HWT32" s="214"/>
      <c r="HWU32" s="214"/>
      <c r="HWV32" s="214"/>
      <c r="HWW32" s="214"/>
      <c r="HWX32" s="214"/>
      <c r="HWY32" s="214"/>
      <c r="HWZ32" s="214"/>
      <c r="HXA32" s="214"/>
      <c r="HXB32" s="214"/>
      <c r="HXC32" s="214"/>
      <c r="HXD32" s="214"/>
      <c r="HXE32" s="214"/>
      <c r="HXF32" s="214"/>
      <c r="HXG32" s="214"/>
      <c r="HXH32" s="214"/>
      <c r="HXI32" s="214"/>
      <c r="HXJ32" s="214"/>
      <c r="HXK32" s="214"/>
      <c r="HXL32" s="214"/>
      <c r="HXM32" s="214"/>
      <c r="HXN32" s="214"/>
      <c r="HXO32" s="214"/>
      <c r="HXP32" s="214"/>
      <c r="HXQ32" s="214"/>
      <c r="HXR32" s="214"/>
      <c r="HXS32" s="214"/>
      <c r="HXT32" s="214"/>
      <c r="HXU32" s="214"/>
      <c r="HXV32" s="214"/>
      <c r="HXW32" s="214"/>
      <c r="HXX32" s="214"/>
      <c r="HXY32" s="214"/>
      <c r="HXZ32" s="214"/>
      <c r="HYA32" s="214"/>
      <c r="HYB32" s="214"/>
      <c r="HYC32" s="214"/>
      <c r="HYD32" s="214"/>
      <c r="HYE32" s="214"/>
      <c r="HYF32" s="214"/>
      <c r="HYG32" s="214"/>
      <c r="HYH32" s="214"/>
      <c r="HYI32" s="214"/>
      <c r="HYJ32" s="214"/>
      <c r="HYK32" s="214"/>
      <c r="HYL32" s="214"/>
      <c r="HYM32" s="214"/>
      <c r="HYN32" s="214"/>
      <c r="HYO32" s="214"/>
      <c r="HYP32" s="214"/>
      <c r="HYQ32" s="214"/>
      <c r="HYR32" s="214"/>
      <c r="HYS32" s="214"/>
      <c r="HYT32" s="214"/>
      <c r="HYU32" s="214"/>
      <c r="HYV32" s="214"/>
      <c r="HYW32" s="214"/>
      <c r="HYX32" s="214"/>
      <c r="HYY32" s="214"/>
      <c r="HYZ32" s="214"/>
      <c r="HZA32" s="214"/>
      <c r="HZB32" s="214"/>
      <c r="HZC32" s="214"/>
      <c r="HZD32" s="214"/>
      <c r="HZE32" s="214"/>
      <c r="HZF32" s="214"/>
      <c r="HZG32" s="214"/>
      <c r="HZH32" s="214"/>
      <c r="HZI32" s="214"/>
      <c r="HZJ32" s="214"/>
      <c r="HZK32" s="214"/>
      <c r="HZL32" s="214"/>
      <c r="HZM32" s="214"/>
      <c r="HZN32" s="214"/>
      <c r="HZO32" s="214"/>
      <c r="HZP32" s="214"/>
      <c r="HZQ32" s="214"/>
      <c r="HZR32" s="214"/>
      <c r="HZS32" s="214"/>
      <c r="HZT32" s="214"/>
      <c r="HZU32" s="214"/>
      <c r="HZV32" s="214"/>
      <c r="HZW32" s="214"/>
      <c r="HZX32" s="214"/>
      <c r="HZY32" s="214"/>
      <c r="HZZ32" s="214"/>
      <c r="IAA32" s="214"/>
      <c r="IAB32" s="214"/>
      <c r="IAC32" s="214"/>
      <c r="IAD32" s="214"/>
      <c r="IAE32" s="214"/>
      <c r="IAF32" s="214"/>
      <c r="IAG32" s="214"/>
      <c r="IAH32" s="214"/>
      <c r="IAI32" s="214"/>
      <c r="IAJ32" s="214"/>
      <c r="IAK32" s="214"/>
      <c r="IAL32" s="214"/>
      <c r="IAM32" s="214"/>
      <c r="IAN32" s="214"/>
      <c r="IAO32" s="214"/>
      <c r="IAP32" s="214"/>
      <c r="IAQ32" s="214"/>
      <c r="IAR32" s="214"/>
      <c r="IAS32" s="214"/>
      <c r="IAT32" s="214"/>
      <c r="IAU32" s="214"/>
      <c r="IAV32" s="214"/>
      <c r="IAW32" s="214"/>
      <c r="IAX32" s="214"/>
      <c r="IAY32" s="214"/>
      <c r="IAZ32" s="214"/>
      <c r="IBA32" s="214"/>
      <c r="IBB32" s="214"/>
      <c r="IBC32" s="214"/>
      <c r="IBD32" s="214"/>
      <c r="IBE32" s="214"/>
      <c r="IBF32" s="214"/>
      <c r="IBG32" s="214"/>
      <c r="IBH32" s="214"/>
      <c r="IBI32" s="214"/>
      <c r="IBJ32" s="214"/>
      <c r="IBK32" s="214"/>
      <c r="IBL32" s="214"/>
      <c r="IBM32" s="214"/>
      <c r="IBN32" s="214"/>
      <c r="IBO32" s="214"/>
      <c r="IBP32" s="214"/>
      <c r="IBQ32" s="214"/>
      <c r="IBR32" s="214"/>
      <c r="IBS32" s="214"/>
      <c r="IBT32" s="214"/>
      <c r="IBU32" s="214"/>
      <c r="IBV32" s="214"/>
      <c r="IBW32" s="214"/>
      <c r="IBX32" s="214"/>
      <c r="IBY32" s="214"/>
      <c r="IBZ32" s="214"/>
      <c r="ICA32" s="214"/>
      <c r="ICB32" s="214"/>
      <c r="ICC32" s="214"/>
      <c r="ICD32" s="214"/>
      <c r="ICE32" s="214"/>
      <c r="ICF32" s="214"/>
      <c r="ICG32" s="214"/>
      <c r="ICH32" s="214"/>
      <c r="ICI32" s="214"/>
      <c r="ICJ32" s="214"/>
      <c r="ICK32" s="214"/>
      <c r="ICL32" s="214"/>
      <c r="ICM32" s="214"/>
      <c r="ICN32" s="214"/>
      <c r="ICO32" s="214"/>
      <c r="ICP32" s="214"/>
      <c r="ICQ32" s="214"/>
      <c r="ICR32" s="214"/>
      <c r="ICS32" s="214"/>
      <c r="ICT32" s="214"/>
      <c r="ICU32" s="214"/>
      <c r="ICV32" s="214"/>
      <c r="ICW32" s="214"/>
      <c r="ICX32" s="214"/>
      <c r="ICY32" s="214"/>
      <c r="ICZ32" s="214"/>
      <c r="IDA32" s="214"/>
      <c r="IDB32" s="214"/>
      <c r="IDC32" s="214"/>
      <c r="IDD32" s="214"/>
      <c r="IDE32" s="214"/>
      <c r="IDF32" s="214"/>
      <c r="IDG32" s="214"/>
      <c r="IDH32" s="214"/>
      <c r="IDI32" s="214"/>
      <c r="IDJ32" s="214"/>
      <c r="IDK32" s="214"/>
      <c r="IDL32" s="214"/>
      <c r="IDM32" s="214"/>
      <c r="IDN32" s="214"/>
      <c r="IDO32" s="214"/>
      <c r="IDP32" s="214"/>
      <c r="IDQ32" s="214"/>
      <c r="IDR32" s="214"/>
      <c r="IDS32" s="214"/>
      <c r="IDT32" s="214"/>
      <c r="IDU32" s="214"/>
      <c r="IDV32" s="214"/>
      <c r="IDW32" s="214"/>
      <c r="IDX32" s="214"/>
      <c r="IDY32" s="214"/>
      <c r="IDZ32" s="214"/>
      <c r="IEA32" s="214"/>
      <c r="IEB32" s="214"/>
      <c r="IEC32" s="214"/>
      <c r="IED32" s="214"/>
      <c r="IEE32" s="214"/>
      <c r="IEF32" s="214"/>
      <c r="IEG32" s="214"/>
      <c r="IEH32" s="214"/>
      <c r="IEI32" s="214"/>
      <c r="IEJ32" s="214"/>
      <c r="IEK32" s="214"/>
      <c r="IEL32" s="214"/>
      <c r="IEM32" s="214"/>
      <c r="IEN32" s="214"/>
      <c r="IEO32" s="214"/>
      <c r="IEP32" s="214"/>
      <c r="IEQ32" s="214"/>
      <c r="IER32" s="214"/>
      <c r="IES32" s="214"/>
      <c r="IET32" s="214"/>
      <c r="IEU32" s="214"/>
      <c r="IEV32" s="214"/>
      <c r="IEW32" s="214"/>
      <c r="IEX32" s="214"/>
      <c r="IEY32" s="214"/>
      <c r="IEZ32" s="214"/>
      <c r="IFA32" s="214"/>
      <c r="IFB32" s="214"/>
      <c r="IFC32" s="214"/>
      <c r="IFD32" s="214"/>
      <c r="IFE32" s="214"/>
      <c r="IFF32" s="214"/>
      <c r="IFG32" s="214"/>
      <c r="IFH32" s="214"/>
      <c r="IFI32" s="214"/>
      <c r="IFJ32" s="214"/>
      <c r="IFK32" s="214"/>
      <c r="IFL32" s="214"/>
      <c r="IFM32" s="214"/>
      <c r="IFN32" s="214"/>
      <c r="IFO32" s="214"/>
      <c r="IFP32" s="214"/>
      <c r="IFQ32" s="214"/>
      <c r="IFR32" s="214"/>
      <c r="IFS32" s="214"/>
      <c r="IFT32" s="214"/>
      <c r="IFU32" s="214"/>
      <c r="IFV32" s="214"/>
      <c r="IFW32" s="214"/>
      <c r="IFX32" s="214"/>
      <c r="IFY32" s="214"/>
      <c r="IFZ32" s="214"/>
      <c r="IGA32" s="214"/>
      <c r="IGB32" s="214"/>
      <c r="IGC32" s="214"/>
      <c r="IGD32" s="214"/>
      <c r="IGE32" s="214"/>
      <c r="IGF32" s="214"/>
      <c r="IGG32" s="214"/>
      <c r="IGH32" s="214"/>
      <c r="IGI32" s="214"/>
      <c r="IGJ32" s="214"/>
      <c r="IGK32" s="214"/>
      <c r="IGL32" s="214"/>
      <c r="IGM32" s="214"/>
      <c r="IGN32" s="214"/>
      <c r="IGO32" s="214"/>
      <c r="IGP32" s="214"/>
      <c r="IGQ32" s="214"/>
      <c r="IGR32" s="214"/>
      <c r="IGS32" s="214"/>
      <c r="IGT32" s="214"/>
      <c r="IGU32" s="214"/>
      <c r="IGV32" s="214"/>
      <c r="IGW32" s="214"/>
      <c r="IGX32" s="214"/>
      <c r="IGY32" s="214"/>
      <c r="IGZ32" s="214"/>
      <c r="IHA32" s="214"/>
      <c r="IHB32" s="214"/>
      <c r="IHC32" s="214"/>
      <c r="IHD32" s="214"/>
      <c r="IHE32" s="214"/>
      <c r="IHF32" s="214"/>
      <c r="IHG32" s="214"/>
      <c r="IHH32" s="214"/>
      <c r="IHI32" s="214"/>
      <c r="IHJ32" s="214"/>
      <c r="IHK32" s="214"/>
      <c r="IHL32" s="214"/>
      <c r="IHM32" s="214"/>
      <c r="IHN32" s="214"/>
      <c r="IHO32" s="214"/>
      <c r="IHP32" s="214"/>
      <c r="IHQ32" s="214"/>
      <c r="IHR32" s="214"/>
      <c r="IHS32" s="214"/>
      <c r="IHT32" s="214"/>
      <c r="IHU32" s="214"/>
      <c r="IHV32" s="214"/>
      <c r="IHW32" s="214"/>
      <c r="IHX32" s="214"/>
      <c r="IHY32" s="214"/>
      <c r="IHZ32" s="214"/>
      <c r="IIA32" s="214"/>
      <c r="IIB32" s="214"/>
      <c r="IIC32" s="214"/>
      <c r="IID32" s="214"/>
      <c r="IIE32" s="214"/>
      <c r="IIF32" s="214"/>
      <c r="IIG32" s="214"/>
      <c r="IIH32" s="214"/>
      <c r="III32" s="214"/>
      <c r="IIJ32" s="214"/>
      <c r="IIK32" s="214"/>
      <c r="IIL32" s="214"/>
      <c r="IIM32" s="214"/>
      <c r="IIN32" s="214"/>
      <c r="IIO32" s="214"/>
      <c r="IIP32" s="214"/>
      <c r="IIQ32" s="214"/>
      <c r="IIR32" s="214"/>
      <c r="IIS32" s="214"/>
      <c r="IIT32" s="214"/>
      <c r="IIU32" s="214"/>
      <c r="IIV32" s="214"/>
      <c r="IIW32" s="214"/>
      <c r="IIX32" s="214"/>
      <c r="IIY32" s="214"/>
      <c r="IIZ32" s="214"/>
      <c r="IJA32" s="214"/>
      <c r="IJB32" s="214"/>
      <c r="IJC32" s="214"/>
      <c r="IJD32" s="214"/>
      <c r="IJE32" s="214"/>
      <c r="IJF32" s="214"/>
      <c r="IJG32" s="214"/>
      <c r="IJH32" s="214"/>
      <c r="IJI32" s="214"/>
      <c r="IJJ32" s="214"/>
      <c r="IJK32" s="214"/>
      <c r="IJL32" s="214"/>
      <c r="IJM32" s="214"/>
      <c r="IJN32" s="214"/>
      <c r="IJO32" s="214"/>
      <c r="IJP32" s="214"/>
      <c r="IJQ32" s="214"/>
      <c r="IJR32" s="214"/>
      <c r="IJS32" s="214"/>
      <c r="IJT32" s="214"/>
      <c r="IJU32" s="214"/>
      <c r="IJV32" s="214"/>
      <c r="IJW32" s="214"/>
      <c r="IJX32" s="214"/>
      <c r="IJY32" s="214"/>
      <c r="IJZ32" s="214"/>
      <c r="IKA32" s="214"/>
      <c r="IKB32" s="214"/>
      <c r="IKC32" s="214"/>
      <c r="IKD32" s="214"/>
      <c r="IKE32" s="214"/>
      <c r="IKF32" s="214"/>
      <c r="IKG32" s="214"/>
      <c r="IKH32" s="214"/>
      <c r="IKI32" s="214"/>
      <c r="IKJ32" s="214"/>
      <c r="IKK32" s="214"/>
      <c r="IKL32" s="214"/>
      <c r="IKM32" s="214"/>
      <c r="IKN32" s="214"/>
      <c r="IKO32" s="214"/>
      <c r="IKP32" s="214"/>
      <c r="IKQ32" s="214"/>
      <c r="IKR32" s="214"/>
      <c r="IKS32" s="214"/>
      <c r="IKT32" s="214"/>
      <c r="IKU32" s="214"/>
      <c r="IKV32" s="214"/>
      <c r="IKW32" s="214"/>
      <c r="IKX32" s="214"/>
      <c r="IKY32" s="214"/>
      <c r="IKZ32" s="214"/>
      <c r="ILA32" s="214"/>
      <c r="ILB32" s="214"/>
      <c r="ILC32" s="214"/>
      <c r="ILD32" s="214"/>
      <c r="ILE32" s="214"/>
      <c r="ILF32" s="214"/>
      <c r="ILG32" s="214"/>
      <c r="ILH32" s="214"/>
      <c r="ILI32" s="214"/>
      <c r="ILJ32" s="214"/>
      <c r="ILK32" s="214"/>
      <c r="ILL32" s="214"/>
      <c r="ILM32" s="214"/>
      <c r="ILN32" s="214"/>
      <c r="ILO32" s="214"/>
      <c r="ILP32" s="214"/>
      <c r="ILQ32" s="214"/>
      <c r="ILR32" s="214"/>
      <c r="ILS32" s="214"/>
      <c r="ILT32" s="214"/>
      <c r="ILU32" s="214"/>
      <c r="ILV32" s="214"/>
      <c r="ILW32" s="214"/>
      <c r="ILX32" s="214"/>
      <c r="ILY32" s="214"/>
      <c r="ILZ32" s="214"/>
      <c r="IMA32" s="214"/>
      <c r="IMB32" s="214"/>
      <c r="IMC32" s="214"/>
      <c r="IMD32" s="214"/>
      <c r="IME32" s="214"/>
      <c r="IMF32" s="214"/>
      <c r="IMG32" s="214"/>
      <c r="IMH32" s="214"/>
      <c r="IMI32" s="214"/>
      <c r="IMJ32" s="214"/>
      <c r="IMK32" s="214"/>
      <c r="IML32" s="214"/>
      <c r="IMM32" s="214"/>
      <c r="IMN32" s="214"/>
      <c r="IMO32" s="214"/>
      <c r="IMP32" s="214"/>
      <c r="IMQ32" s="214"/>
      <c r="IMR32" s="214"/>
      <c r="IMS32" s="214"/>
      <c r="IMT32" s="214"/>
      <c r="IMU32" s="214"/>
      <c r="IMV32" s="214"/>
      <c r="IMW32" s="214"/>
      <c r="IMX32" s="214"/>
      <c r="IMY32" s="214"/>
      <c r="IMZ32" s="214"/>
      <c r="INA32" s="214"/>
      <c r="INB32" s="214"/>
      <c r="INC32" s="214"/>
      <c r="IND32" s="214"/>
      <c r="INE32" s="214"/>
      <c r="INF32" s="214"/>
      <c r="ING32" s="214"/>
      <c r="INH32" s="214"/>
      <c r="INI32" s="214"/>
      <c r="INJ32" s="214"/>
      <c r="INK32" s="214"/>
      <c r="INL32" s="214"/>
      <c r="INM32" s="214"/>
      <c r="INN32" s="214"/>
      <c r="INO32" s="214"/>
      <c r="INP32" s="214"/>
      <c r="INQ32" s="214"/>
      <c r="INR32" s="214"/>
      <c r="INS32" s="214"/>
      <c r="INT32" s="214"/>
      <c r="INU32" s="214"/>
      <c r="INV32" s="214"/>
      <c r="INW32" s="214"/>
      <c r="INX32" s="214"/>
      <c r="INY32" s="214"/>
      <c r="INZ32" s="214"/>
      <c r="IOA32" s="214"/>
      <c r="IOB32" s="214"/>
      <c r="IOC32" s="214"/>
      <c r="IOD32" s="214"/>
      <c r="IOE32" s="214"/>
      <c r="IOF32" s="214"/>
      <c r="IOG32" s="214"/>
      <c r="IOH32" s="214"/>
      <c r="IOI32" s="214"/>
      <c r="IOJ32" s="214"/>
      <c r="IOK32" s="214"/>
      <c r="IOL32" s="214"/>
      <c r="IOM32" s="214"/>
      <c r="ION32" s="214"/>
      <c r="IOO32" s="214"/>
      <c r="IOP32" s="214"/>
      <c r="IOQ32" s="214"/>
      <c r="IOR32" s="214"/>
      <c r="IOS32" s="214"/>
      <c r="IOT32" s="214"/>
      <c r="IOU32" s="214"/>
      <c r="IOV32" s="214"/>
      <c r="IOW32" s="214"/>
      <c r="IOX32" s="214"/>
      <c r="IOY32" s="214"/>
      <c r="IOZ32" s="214"/>
      <c r="IPA32" s="214"/>
      <c r="IPB32" s="214"/>
      <c r="IPC32" s="214"/>
      <c r="IPD32" s="214"/>
      <c r="IPE32" s="214"/>
      <c r="IPF32" s="214"/>
      <c r="IPG32" s="214"/>
      <c r="IPH32" s="214"/>
      <c r="IPI32" s="214"/>
      <c r="IPJ32" s="214"/>
      <c r="IPK32" s="214"/>
      <c r="IPL32" s="214"/>
      <c r="IPM32" s="214"/>
      <c r="IPN32" s="214"/>
      <c r="IPO32" s="214"/>
      <c r="IPP32" s="214"/>
      <c r="IPQ32" s="214"/>
      <c r="IPR32" s="214"/>
      <c r="IPS32" s="214"/>
      <c r="IPT32" s="214"/>
      <c r="IPU32" s="214"/>
      <c r="IPV32" s="214"/>
      <c r="IPW32" s="214"/>
      <c r="IPX32" s="214"/>
      <c r="IPY32" s="214"/>
      <c r="IPZ32" s="214"/>
      <c r="IQA32" s="214"/>
      <c r="IQB32" s="214"/>
      <c r="IQC32" s="214"/>
      <c r="IQD32" s="214"/>
      <c r="IQE32" s="214"/>
      <c r="IQF32" s="214"/>
      <c r="IQG32" s="214"/>
      <c r="IQH32" s="214"/>
      <c r="IQI32" s="214"/>
      <c r="IQJ32" s="214"/>
      <c r="IQK32" s="214"/>
      <c r="IQL32" s="214"/>
      <c r="IQM32" s="214"/>
      <c r="IQN32" s="214"/>
      <c r="IQO32" s="214"/>
      <c r="IQP32" s="214"/>
      <c r="IQQ32" s="214"/>
      <c r="IQR32" s="214"/>
      <c r="IQS32" s="214"/>
      <c r="IQT32" s="214"/>
      <c r="IQU32" s="214"/>
      <c r="IQV32" s="214"/>
      <c r="IQW32" s="214"/>
      <c r="IQX32" s="214"/>
      <c r="IQY32" s="214"/>
      <c r="IQZ32" s="214"/>
      <c r="IRA32" s="214"/>
      <c r="IRB32" s="214"/>
      <c r="IRC32" s="214"/>
      <c r="IRD32" s="214"/>
      <c r="IRE32" s="214"/>
      <c r="IRF32" s="214"/>
      <c r="IRG32" s="214"/>
      <c r="IRH32" s="214"/>
      <c r="IRI32" s="214"/>
      <c r="IRJ32" s="214"/>
      <c r="IRK32" s="214"/>
      <c r="IRL32" s="214"/>
      <c r="IRM32" s="214"/>
      <c r="IRN32" s="214"/>
      <c r="IRO32" s="214"/>
      <c r="IRP32" s="214"/>
      <c r="IRQ32" s="214"/>
      <c r="IRR32" s="214"/>
      <c r="IRS32" s="214"/>
      <c r="IRT32" s="214"/>
      <c r="IRU32" s="214"/>
      <c r="IRV32" s="214"/>
      <c r="IRW32" s="214"/>
      <c r="IRX32" s="214"/>
      <c r="IRY32" s="214"/>
      <c r="IRZ32" s="214"/>
      <c r="ISA32" s="214"/>
      <c r="ISB32" s="214"/>
      <c r="ISC32" s="214"/>
      <c r="ISD32" s="214"/>
      <c r="ISE32" s="214"/>
      <c r="ISF32" s="214"/>
      <c r="ISG32" s="214"/>
      <c r="ISH32" s="214"/>
      <c r="ISI32" s="214"/>
      <c r="ISJ32" s="214"/>
      <c r="ISK32" s="214"/>
      <c r="ISL32" s="214"/>
      <c r="ISM32" s="214"/>
      <c r="ISN32" s="214"/>
      <c r="ISO32" s="214"/>
      <c r="ISP32" s="214"/>
      <c r="ISQ32" s="214"/>
      <c r="ISR32" s="214"/>
      <c r="ISS32" s="214"/>
      <c r="IST32" s="214"/>
      <c r="ISU32" s="214"/>
      <c r="ISV32" s="214"/>
      <c r="ISW32" s="214"/>
      <c r="ISX32" s="214"/>
      <c r="ISY32" s="214"/>
      <c r="ISZ32" s="214"/>
      <c r="ITA32" s="214"/>
      <c r="ITB32" s="214"/>
      <c r="ITC32" s="214"/>
      <c r="ITD32" s="214"/>
      <c r="ITE32" s="214"/>
      <c r="ITF32" s="214"/>
      <c r="ITG32" s="214"/>
      <c r="ITH32" s="214"/>
      <c r="ITI32" s="214"/>
      <c r="ITJ32" s="214"/>
      <c r="ITK32" s="214"/>
      <c r="ITL32" s="214"/>
      <c r="ITM32" s="214"/>
      <c r="ITN32" s="214"/>
      <c r="ITO32" s="214"/>
      <c r="ITP32" s="214"/>
      <c r="ITQ32" s="214"/>
      <c r="ITR32" s="214"/>
      <c r="ITS32" s="214"/>
      <c r="ITT32" s="214"/>
      <c r="ITU32" s="214"/>
      <c r="ITV32" s="214"/>
      <c r="ITW32" s="214"/>
      <c r="ITX32" s="214"/>
      <c r="ITY32" s="214"/>
      <c r="ITZ32" s="214"/>
      <c r="IUA32" s="214"/>
      <c r="IUB32" s="214"/>
      <c r="IUC32" s="214"/>
      <c r="IUD32" s="214"/>
      <c r="IUE32" s="214"/>
      <c r="IUF32" s="214"/>
      <c r="IUG32" s="214"/>
      <c r="IUH32" s="214"/>
      <c r="IUI32" s="214"/>
      <c r="IUJ32" s="214"/>
      <c r="IUK32" s="214"/>
      <c r="IUL32" s="214"/>
      <c r="IUM32" s="214"/>
      <c r="IUN32" s="214"/>
      <c r="IUO32" s="214"/>
      <c r="IUP32" s="214"/>
      <c r="IUQ32" s="214"/>
      <c r="IUR32" s="214"/>
      <c r="IUS32" s="214"/>
      <c r="IUT32" s="214"/>
      <c r="IUU32" s="214"/>
      <c r="IUV32" s="214"/>
      <c r="IUW32" s="214"/>
      <c r="IUX32" s="214"/>
      <c r="IUY32" s="214"/>
      <c r="IUZ32" s="214"/>
      <c r="IVA32" s="214"/>
      <c r="IVB32" s="214"/>
      <c r="IVC32" s="214"/>
      <c r="IVD32" s="214"/>
      <c r="IVE32" s="214"/>
      <c r="IVF32" s="214"/>
      <c r="IVG32" s="214"/>
      <c r="IVH32" s="214"/>
      <c r="IVI32" s="214"/>
      <c r="IVJ32" s="214"/>
      <c r="IVK32" s="214"/>
      <c r="IVL32" s="214"/>
      <c r="IVM32" s="214"/>
      <c r="IVN32" s="214"/>
      <c r="IVO32" s="214"/>
      <c r="IVP32" s="214"/>
      <c r="IVQ32" s="214"/>
      <c r="IVR32" s="214"/>
      <c r="IVS32" s="214"/>
      <c r="IVT32" s="214"/>
      <c r="IVU32" s="214"/>
      <c r="IVV32" s="214"/>
      <c r="IVW32" s="214"/>
      <c r="IVX32" s="214"/>
      <c r="IVY32" s="214"/>
      <c r="IVZ32" s="214"/>
      <c r="IWA32" s="214"/>
      <c r="IWB32" s="214"/>
      <c r="IWC32" s="214"/>
      <c r="IWD32" s="214"/>
      <c r="IWE32" s="214"/>
      <c r="IWF32" s="214"/>
      <c r="IWG32" s="214"/>
      <c r="IWH32" s="214"/>
      <c r="IWI32" s="214"/>
      <c r="IWJ32" s="214"/>
      <c r="IWK32" s="214"/>
      <c r="IWL32" s="214"/>
      <c r="IWM32" s="214"/>
      <c r="IWN32" s="214"/>
      <c r="IWO32" s="214"/>
      <c r="IWP32" s="214"/>
      <c r="IWQ32" s="214"/>
      <c r="IWR32" s="214"/>
      <c r="IWS32" s="214"/>
      <c r="IWT32" s="214"/>
      <c r="IWU32" s="214"/>
      <c r="IWV32" s="214"/>
      <c r="IWW32" s="214"/>
      <c r="IWX32" s="214"/>
      <c r="IWY32" s="214"/>
      <c r="IWZ32" s="214"/>
      <c r="IXA32" s="214"/>
      <c r="IXB32" s="214"/>
      <c r="IXC32" s="214"/>
      <c r="IXD32" s="214"/>
      <c r="IXE32" s="214"/>
      <c r="IXF32" s="214"/>
      <c r="IXG32" s="214"/>
      <c r="IXH32" s="214"/>
      <c r="IXI32" s="214"/>
      <c r="IXJ32" s="214"/>
      <c r="IXK32" s="214"/>
      <c r="IXL32" s="214"/>
      <c r="IXM32" s="214"/>
      <c r="IXN32" s="214"/>
      <c r="IXO32" s="214"/>
      <c r="IXP32" s="214"/>
      <c r="IXQ32" s="214"/>
      <c r="IXR32" s="214"/>
      <c r="IXS32" s="214"/>
      <c r="IXT32" s="214"/>
      <c r="IXU32" s="214"/>
      <c r="IXV32" s="214"/>
      <c r="IXW32" s="214"/>
      <c r="IXX32" s="214"/>
      <c r="IXY32" s="214"/>
      <c r="IXZ32" s="214"/>
      <c r="IYA32" s="214"/>
      <c r="IYB32" s="214"/>
      <c r="IYC32" s="214"/>
      <c r="IYD32" s="214"/>
      <c r="IYE32" s="214"/>
      <c r="IYF32" s="214"/>
      <c r="IYG32" s="214"/>
      <c r="IYH32" s="214"/>
      <c r="IYI32" s="214"/>
      <c r="IYJ32" s="214"/>
      <c r="IYK32" s="214"/>
      <c r="IYL32" s="214"/>
      <c r="IYM32" s="214"/>
      <c r="IYN32" s="214"/>
      <c r="IYO32" s="214"/>
      <c r="IYP32" s="214"/>
      <c r="IYQ32" s="214"/>
      <c r="IYR32" s="214"/>
      <c r="IYS32" s="214"/>
      <c r="IYT32" s="214"/>
      <c r="IYU32" s="214"/>
      <c r="IYV32" s="214"/>
      <c r="IYW32" s="214"/>
      <c r="IYX32" s="214"/>
      <c r="IYY32" s="214"/>
      <c r="IYZ32" s="214"/>
      <c r="IZA32" s="214"/>
      <c r="IZB32" s="214"/>
      <c r="IZC32" s="214"/>
      <c r="IZD32" s="214"/>
      <c r="IZE32" s="214"/>
      <c r="IZF32" s="214"/>
      <c r="IZG32" s="214"/>
      <c r="IZH32" s="214"/>
      <c r="IZI32" s="214"/>
      <c r="IZJ32" s="214"/>
      <c r="IZK32" s="214"/>
      <c r="IZL32" s="214"/>
      <c r="IZM32" s="214"/>
      <c r="IZN32" s="214"/>
      <c r="IZO32" s="214"/>
      <c r="IZP32" s="214"/>
      <c r="IZQ32" s="214"/>
      <c r="IZR32" s="214"/>
      <c r="IZS32" s="214"/>
      <c r="IZT32" s="214"/>
      <c r="IZU32" s="214"/>
      <c r="IZV32" s="214"/>
      <c r="IZW32" s="214"/>
      <c r="IZX32" s="214"/>
      <c r="IZY32" s="214"/>
      <c r="IZZ32" s="214"/>
      <c r="JAA32" s="214"/>
      <c r="JAB32" s="214"/>
      <c r="JAC32" s="214"/>
      <c r="JAD32" s="214"/>
      <c r="JAE32" s="214"/>
      <c r="JAF32" s="214"/>
      <c r="JAG32" s="214"/>
      <c r="JAH32" s="214"/>
      <c r="JAI32" s="214"/>
      <c r="JAJ32" s="214"/>
      <c r="JAK32" s="214"/>
      <c r="JAL32" s="214"/>
      <c r="JAM32" s="214"/>
      <c r="JAN32" s="214"/>
      <c r="JAO32" s="214"/>
      <c r="JAP32" s="214"/>
      <c r="JAQ32" s="214"/>
      <c r="JAR32" s="214"/>
      <c r="JAS32" s="214"/>
      <c r="JAT32" s="214"/>
      <c r="JAU32" s="214"/>
      <c r="JAV32" s="214"/>
      <c r="JAW32" s="214"/>
      <c r="JAX32" s="214"/>
      <c r="JAY32" s="214"/>
      <c r="JAZ32" s="214"/>
      <c r="JBA32" s="214"/>
      <c r="JBB32" s="214"/>
      <c r="JBC32" s="214"/>
      <c r="JBD32" s="214"/>
      <c r="JBE32" s="214"/>
      <c r="JBF32" s="214"/>
      <c r="JBG32" s="214"/>
      <c r="JBH32" s="214"/>
      <c r="JBI32" s="214"/>
      <c r="JBJ32" s="214"/>
      <c r="JBK32" s="214"/>
      <c r="JBL32" s="214"/>
      <c r="JBM32" s="214"/>
      <c r="JBN32" s="214"/>
      <c r="JBO32" s="214"/>
      <c r="JBP32" s="214"/>
      <c r="JBQ32" s="214"/>
      <c r="JBR32" s="214"/>
      <c r="JBS32" s="214"/>
      <c r="JBT32" s="214"/>
      <c r="JBU32" s="214"/>
      <c r="JBV32" s="214"/>
      <c r="JBW32" s="214"/>
      <c r="JBX32" s="214"/>
      <c r="JBY32" s="214"/>
      <c r="JBZ32" s="214"/>
      <c r="JCA32" s="214"/>
      <c r="JCB32" s="214"/>
      <c r="JCC32" s="214"/>
      <c r="JCD32" s="214"/>
      <c r="JCE32" s="214"/>
      <c r="JCF32" s="214"/>
      <c r="JCG32" s="214"/>
      <c r="JCH32" s="214"/>
      <c r="JCI32" s="214"/>
      <c r="JCJ32" s="214"/>
      <c r="JCK32" s="214"/>
      <c r="JCL32" s="214"/>
      <c r="JCM32" s="214"/>
      <c r="JCN32" s="214"/>
      <c r="JCO32" s="214"/>
      <c r="JCP32" s="214"/>
      <c r="JCQ32" s="214"/>
      <c r="JCR32" s="214"/>
      <c r="JCS32" s="214"/>
      <c r="JCT32" s="214"/>
      <c r="JCU32" s="214"/>
      <c r="JCV32" s="214"/>
      <c r="JCW32" s="214"/>
      <c r="JCX32" s="214"/>
      <c r="JCY32" s="214"/>
      <c r="JCZ32" s="214"/>
      <c r="JDA32" s="214"/>
      <c r="JDB32" s="214"/>
      <c r="JDC32" s="214"/>
      <c r="JDD32" s="214"/>
      <c r="JDE32" s="214"/>
      <c r="JDF32" s="214"/>
      <c r="JDG32" s="214"/>
      <c r="JDH32" s="214"/>
      <c r="JDI32" s="214"/>
      <c r="JDJ32" s="214"/>
      <c r="JDK32" s="214"/>
      <c r="JDL32" s="214"/>
      <c r="JDM32" s="214"/>
      <c r="JDN32" s="214"/>
      <c r="JDO32" s="214"/>
      <c r="JDP32" s="214"/>
      <c r="JDQ32" s="214"/>
      <c r="JDR32" s="214"/>
      <c r="JDS32" s="214"/>
      <c r="JDT32" s="214"/>
      <c r="JDU32" s="214"/>
      <c r="JDV32" s="214"/>
      <c r="JDW32" s="214"/>
      <c r="JDX32" s="214"/>
      <c r="JDY32" s="214"/>
      <c r="JDZ32" s="214"/>
      <c r="JEA32" s="214"/>
      <c r="JEB32" s="214"/>
      <c r="JEC32" s="214"/>
      <c r="JED32" s="214"/>
      <c r="JEE32" s="214"/>
      <c r="JEF32" s="214"/>
      <c r="JEG32" s="214"/>
      <c r="JEH32" s="214"/>
      <c r="JEI32" s="214"/>
      <c r="JEJ32" s="214"/>
      <c r="JEK32" s="214"/>
      <c r="JEL32" s="214"/>
      <c r="JEM32" s="214"/>
      <c r="JEN32" s="214"/>
      <c r="JEO32" s="214"/>
      <c r="JEP32" s="214"/>
      <c r="JEQ32" s="214"/>
      <c r="JER32" s="214"/>
      <c r="JES32" s="214"/>
      <c r="JET32" s="214"/>
      <c r="JEU32" s="214"/>
      <c r="JEV32" s="214"/>
      <c r="JEW32" s="214"/>
      <c r="JEX32" s="214"/>
      <c r="JEY32" s="214"/>
      <c r="JEZ32" s="214"/>
      <c r="JFA32" s="214"/>
      <c r="JFB32" s="214"/>
      <c r="JFC32" s="214"/>
      <c r="JFD32" s="214"/>
      <c r="JFE32" s="214"/>
      <c r="JFF32" s="214"/>
      <c r="JFG32" s="214"/>
      <c r="JFH32" s="214"/>
      <c r="JFI32" s="214"/>
      <c r="JFJ32" s="214"/>
      <c r="JFK32" s="214"/>
      <c r="JFL32" s="214"/>
      <c r="JFM32" s="214"/>
      <c r="JFN32" s="214"/>
      <c r="JFO32" s="214"/>
      <c r="JFP32" s="214"/>
      <c r="JFQ32" s="214"/>
      <c r="JFR32" s="214"/>
      <c r="JFS32" s="214"/>
      <c r="JFT32" s="214"/>
      <c r="JFU32" s="214"/>
      <c r="JFV32" s="214"/>
      <c r="JFW32" s="214"/>
      <c r="JFX32" s="214"/>
      <c r="JFY32" s="214"/>
      <c r="JFZ32" s="214"/>
      <c r="JGA32" s="214"/>
      <c r="JGB32" s="214"/>
      <c r="JGC32" s="214"/>
      <c r="JGD32" s="214"/>
      <c r="JGE32" s="214"/>
      <c r="JGF32" s="214"/>
      <c r="JGG32" s="214"/>
      <c r="JGH32" s="214"/>
      <c r="JGI32" s="214"/>
      <c r="JGJ32" s="214"/>
      <c r="JGK32" s="214"/>
      <c r="JGL32" s="214"/>
      <c r="JGM32" s="214"/>
      <c r="JGN32" s="214"/>
      <c r="JGO32" s="214"/>
      <c r="JGP32" s="214"/>
      <c r="JGQ32" s="214"/>
      <c r="JGR32" s="214"/>
      <c r="JGS32" s="214"/>
      <c r="JGT32" s="214"/>
      <c r="JGU32" s="214"/>
      <c r="JGV32" s="214"/>
      <c r="JGW32" s="214"/>
      <c r="JGX32" s="214"/>
      <c r="JGY32" s="214"/>
      <c r="JGZ32" s="214"/>
      <c r="JHA32" s="214"/>
      <c r="JHB32" s="214"/>
      <c r="JHC32" s="214"/>
      <c r="JHD32" s="214"/>
      <c r="JHE32" s="214"/>
      <c r="JHF32" s="214"/>
      <c r="JHG32" s="214"/>
      <c r="JHH32" s="214"/>
      <c r="JHI32" s="214"/>
      <c r="JHJ32" s="214"/>
      <c r="JHK32" s="214"/>
      <c r="JHL32" s="214"/>
      <c r="JHM32" s="214"/>
      <c r="JHN32" s="214"/>
      <c r="JHO32" s="214"/>
      <c r="JHP32" s="214"/>
      <c r="JHQ32" s="214"/>
      <c r="JHR32" s="214"/>
      <c r="JHS32" s="214"/>
      <c r="JHT32" s="214"/>
      <c r="JHU32" s="214"/>
      <c r="JHV32" s="214"/>
      <c r="JHW32" s="214"/>
      <c r="JHX32" s="214"/>
      <c r="JHY32" s="214"/>
      <c r="JHZ32" s="214"/>
      <c r="JIA32" s="214"/>
      <c r="JIB32" s="214"/>
      <c r="JIC32" s="214"/>
      <c r="JID32" s="214"/>
      <c r="JIE32" s="214"/>
      <c r="JIF32" s="214"/>
      <c r="JIG32" s="214"/>
      <c r="JIH32" s="214"/>
      <c r="JII32" s="214"/>
      <c r="JIJ32" s="214"/>
      <c r="JIK32" s="214"/>
      <c r="JIL32" s="214"/>
      <c r="JIM32" s="214"/>
      <c r="JIN32" s="214"/>
      <c r="JIO32" s="214"/>
      <c r="JIP32" s="214"/>
      <c r="JIQ32" s="214"/>
      <c r="JIR32" s="214"/>
      <c r="JIS32" s="214"/>
      <c r="JIT32" s="214"/>
      <c r="JIU32" s="214"/>
      <c r="JIV32" s="214"/>
      <c r="JIW32" s="214"/>
      <c r="JIX32" s="214"/>
      <c r="JIY32" s="214"/>
      <c r="JIZ32" s="214"/>
      <c r="JJA32" s="214"/>
      <c r="JJB32" s="214"/>
      <c r="JJC32" s="214"/>
      <c r="JJD32" s="214"/>
      <c r="JJE32" s="214"/>
      <c r="JJF32" s="214"/>
      <c r="JJG32" s="214"/>
      <c r="JJH32" s="214"/>
      <c r="JJI32" s="214"/>
      <c r="JJJ32" s="214"/>
      <c r="JJK32" s="214"/>
      <c r="JJL32" s="214"/>
      <c r="JJM32" s="214"/>
      <c r="JJN32" s="214"/>
      <c r="JJO32" s="214"/>
      <c r="JJP32" s="214"/>
      <c r="JJQ32" s="214"/>
      <c r="JJR32" s="214"/>
      <c r="JJS32" s="214"/>
      <c r="JJT32" s="214"/>
      <c r="JJU32" s="214"/>
      <c r="JJV32" s="214"/>
      <c r="JJW32" s="214"/>
      <c r="JJX32" s="214"/>
      <c r="JJY32" s="214"/>
      <c r="JJZ32" s="214"/>
      <c r="JKA32" s="214"/>
      <c r="JKB32" s="214"/>
      <c r="JKC32" s="214"/>
      <c r="JKD32" s="214"/>
      <c r="JKE32" s="214"/>
      <c r="JKF32" s="214"/>
      <c r="JKG32" s="214"/>
      <c r="JKH32" s="214"/>
      <c r="JKI32" s="214"/>
      <c r="JKJ32" s="214"/>
      <c r="JKK32" s="214"/>
      <c r="JKL32" s="214"/>
      <c r="JKM32" s="214"/>
      <c r="JKN32" s="214"/>
      <c r="JKO32" s="214"/>
      <c r="JKP32" s="214"/>
      <c r="JKQ32" s="214"/>
      <c r="JKR32" s="214"/>
      <c r="JKS32" s="214"/>
      <c r="JKT32" s="214"/>
      <c r="JKU32" s="214"/>
      <c r="JKV32" s="214"/>
      <c r="JKW32" s="214"/>
      <c r="JKX32" s="214"/>
      <c r="JKY32" s="214"/>
      <c r="JKZ32" s="214"/>
      <c r="JLA32" s="214"/>
      <c r="JLB32" s="214"/>
      <c r="JLC32" s="214"/>
      <c r="JLD32" s="214"/>
      <c r="JLE32" s="214"/>
      <c r="JLF32" s="214"/>
      <c r="JLG32" s="214"/>
      <c r="JLH32" s="214"/>
      <c r="JLI32" s="214"/>
      <c r="JLJ32" s="214"/>
      <c r="JLK32" s="214"/>
      <c r="JLL32" s="214"/>
      <c r="JLM32" s="214"/>
      <c r="JLN32" s="214"/>
      <c r="JLO32" s="214"/>
      <c r="JLP32" s="214"/>
      <c r="JLQ32" s="214"/>
      <c r="JLR32" s="214"/>
      <c r="JLS32" s="214"/>
      <c r="JLT32" s="214"/>
      <c r="JLU32" s="214"/>
      <c r="JLV32" s="214"/>
      <c r="JLW32" s="214"/>
      <c r="JLX32" s="214"/>
      <c r="JLY32" s="214"/>
      <c r="JLZ32" s="214"/>
      <c r="JMA32" s="214"/>
      <c r="JMB32" s="214"/>
      <c r="JMC32" s="214"/>
      <c r="JMD32" s="214"/>
      <c r="JME32" s="214"/>
      <c r="JMF32" s="214"/>
      <c r="JMG32" s="214"/>
      <c r="JMH32" s="214"/>
      <c r="JMI32" s="214"/>
      <c r="JMJ32" s="214"/>
      <c r="JMK32" s="214"/>
      <c r="JML32" s="214"/>
      <c r="JMM32" s="214"/>
      <c r="JMN32" s="214"/>
      <c r="JMO32" s="214"/>
      <c r="JMP32" s="214"/>
      <c r="JMQ32" s="214"/>
      <c r="JMR32" s="214"/>
      <c r="JMS32" s="214"/>
      <c r="JMT32" s="214"/>
      <c r="JMU32" s="214"/>
      <c r="JMV32" s="214"/>
      <c r="JMW32" s="214"/>
      <c r="JMX32" s="214"/>
      <c r="JMY32" s="214"/>
      <c r="JMZ32" s="214"/>
      <c r="JNA32" s="214"/>
      <c r="JNB32" s="214"/>
      <c r="JNC32" s="214"/>
      <c r="JND32" s="214"/>
      <c r="JNE32" s="214"/>
      <c r="JNF32" s="214"/>
      <c r="JNG32" s="214"/>
      <c r="JNH32" s="214"/>
      <c r="JNI32" s="214"/>
      <c r="JNJ32" s="214"/>
      <c r="JNK32" s="214"/>
      <c r="JNL32" s="214"/>
      <c r="JNM32" s="214"/>
      <c r="JNN32" s="214"/>
      <c r="JNO32" s="214"/>
      <c r="JNP32" s="214"/>
      <c r="JNQ32" s="214"/>
      <c r="JNR32" s="214"/>
      <c r="JNS32" s="214"/>
      <c r="JNT32" s="214"/>
      <c r="JNU32" s="214"/>
      <c r="JNV32" s="214"/>
      <c r="JNW32" s="214"/>
      <c r="JNX32" s="214"/>
      <c r="JNY32" s="214"/>
      <c r="JNZ32" s="214"/>
      <c r="JOA32" s="214"/>
      <c r="JOB32" s="214"/>
      <c r="JOC32" s="214"/>
      <c r="JOD32" s="214"/>
      <c r="JOE32" s="214"/>
      <c r="JOF32" s="214"/>
      <c r="JOG32" s="214"/>
      <c r="JOH32" s="214"/>
      <c r="JOI32" s="214"/>
      <c r="JOJ32" s="214"/>
      <c r="JOK32" s="214"/>
      <c r="JOL32" s="214"/>
      <c r="JOM32" s="214"/>
      <c r="JON32" s="214"/>
      <c r="JOO32" s="214"/>
      <c r="JOP32" s="214"/>
      <c r="JOQ32" s="214"/>
      <c r="JOR32" s="214"/>
      <c r="JOS32" s="214"/>
      <c r="JOT32" s="214"/>
      <c r="JOU32" s="214"/>
      <c r="JOV32" s="214"/>
      <c r="JOW32" s="214"/>
      <c r="JOX32" s="214"/>
      <c r="JOY32" s="214"/>
      <c r="JOZ32" s="214"/>
      <c r="JPA32" s="214"/>
      <c r="JPB32" s="214"/>
      <c r="JPC32" s="214"/>
      <c r="JPD32" s="214"/>
      <c r="JPE32" s="214"/>
      <c r="JPF32" s="214"/>
      <c r="JPG32" s="214"/>
      <c r="JPH32" s="214"/>
      <c r="JPI32" s="214"/>
      <c r="JPJ32" s="214"/>
      <c r="JPK32" s="214"/>
      <c r="JPL32" s="214"/>
      <c r="JPM32" s="214"/>
      <c r="JPN32" s="214"/>
      <c r="JPO32" s="214"/>
      <c r="JPP32" s="214"/>
      <c r="JPQ32" s="214"/>
      <c r="JPR32" s="214"/>
      <c r="JPS32" s="214"/>
      <c r="JPT32" s="214"/>
      <c r="JPU32" s="214"/>
      <c r="JPV32" s="214"/>
      <c r="JPW32" s="214"/>
      <c r="JPX32" s="214"/>
      <c r="JPY32" s="214"/>
      <c r="JPZ32" s="214"/>
      <c r="JQA32" s="214"/>
      <c r="JQB32" s="214"/>
      <c r="JQC32" s="214"/>
      <c r="JQD32" s="214"/>
      <c r="JQE32" s="214"/>
      <c r="JQF32" s="214"/>
      <c r="JQG32" s="214"/>
      <c r="JQH32" s="214"/>
      <c r="JQI32" s="214"/>
      <c r="JQJ32" s="214"/>
      <c r="JQK32" s="214"/>
      <c r="JQL32" s="214"/>
      <c r="JQM32" s="214"/>
      <c r="JQN32" s="214"/>
      <c r="JQO32" s="214"/>
      <c r="JQP32" s="214"/>
      <c r="JQQ32" s="214"/>
      <c r="JQR32" s="214"/>
      <c r="JQS32" s="214"/>
      <c r="JQT32" s="214"/>
      <c r="JQU32" s="214"/>
      <c r="JQV32" s="214"/>
      <c r="JQW32" s="214"/>
      <c r="JQX32" s="214"/>
      <c r="JQY32" s="214"/>
      <c r="JQZ32" s="214"/>
      <c r="JRA32" s="214"/>
      <c r="JRB32" s="214"/>
      <c r="JRC32" s="214"/>
      <c r="JRD32" s="214"/>
      <c r="JRE32" s="214"/>
      <c r="JRF32" s="214"/>
      <c r="JRG32" s="214"/>
      <c r="JRH32" s="214"/>
      <c r="JRI32" s="214"/>
      <c r="JRJ32" s="214"/>
      <c r="JRK32" s="214"/>
      <c r="JRL32" s="214"/>
      <c r="JRM32" s="214"/>
      <c r="JRN32" s="214"/>
      <c r="JRO32" s="214"/>
      <c r="JRP32" s="214"/>
      <c r="JRQ32" s="214"/>
      <c r="JRR32" s="214"/>
      <c r="JRS32" s="214"/>
      <c r="JRT32" s="214"/>
      <c r="JRU32" s="214"/>
      <c r="JRV32" s="214"/>
      <c r="JRW32" s="214"/>
      <c r="JRX32" s="214"/>
      <c r="JRY32" s="214"/>
      <c r="JRZ32" s="214"/>
      <c r="JSA32" s="214"/>
      <c r="JSB32" s="214"/>
      <c r="JSC32" s="214"/>
      <c r="JSD32" s="214"/>
      <c r="JSE32" s="214"/>
      <c r="JSF32" s="214"/>
      <c r="JSG32" s="214"/>
      <c r="JSH32" s="214"/>
      <c r="JSI32" s="214"/>
      <c r="JSJ32" s="214"/>
      <c r="JSK32" s="214"/>
      <c r="JSL32" s="214"/>
      <c r="JSM32" s="214"/>
      <c r="JSN32" s="214"/>
      <c r="JSO32" s="214"/>
      <c r="JSP32" s="214"/>
      <c r="JSQ32" s="214"/>
      <c r="JSR32" s="214"/>
      <c r="JSS32" s="214"/>
      <c r="JST32" s="214"/>
      <c r="JSU32" s="214"/>
      <c r="JSV32" s="214"/>
      <c r="JSW32" s="214"/>
      <c r="JSX32" s="214"/>
      <c r="JSY32" s="214"/>
      <c r="JSZ32" s="214"/>
      <c r="JTA32" s="214"/>
      <c r="JTB32" s="214"/>
      <c r="JTC32" s="214"/>
      <c r="JTD32" s="214"/>
      <c r="JTE32" s="214"/>
      <c r="JTF32" s="214"/>
      <c r="JTG32" s="214"/>
      <c r="JTH32" s="214"/>
      <c r="JTI32" s="214"/>
      <c r="JTJ32" s="214"/>
      <c r="JTK32" s="214"/>
      <c r="JTL32" s="214"/>
      <c r="JTM32" s="214"/>
      <c r="JTN32" s="214"/>
      <c r="JTO32" s="214"/>
      <c r="JTP32" s="214"/>
      <c r="JTQ32" s="214"/>
      <c r="JTR32" s="214"/>
      <c r="JTS32" s="214"/>
      <c r="JTT32" s="214"/>
      <c r="JTU32" s="214"/>
      <c r="JTV32" s="214"/>
      <c r="JTW32" s="214"/>
      <c r="JTX32" s="214"/>
      <c r="JTY32" s="214"/>
      <c r="JTZ32" s="214"/>
      <c r="JUA32" s="214"/>
      <c r="JUB32" s="214"/>
      <c r="JUC32" s="214"/>
      <c r="JUD32" s="214"/>
      <c r="JUE32" s="214"/>
      <c r="JUF32" s="214"/>
      <c r="JUG32" s="214"/>
      <c r="JUH32" s="214"/>
      <c r="JUI32" s="214"/>
      <c r="JUJ32" s="214"/>
      <c r="JUK32" s="214"/>
      <c r="JUL32" s="214"/>
      <c r="JUM32" s="214"/>
      <c r="JUN32" s="214"/>
      <c r="JUO32" s="214"/>
      <c r="JUP32" s="214"/>
      <c r="JUQ32" s="214"/>
      <c r="JUR32" s="214"/>
      <c r="JUS32" s="214"/>
      <c r="JUT32" s="214"/>
      <c r="JUU32" s="214"/>
      <c r="JUV32" s="214"/>
      <c r="JUW32" s="214"/>
      <c r="JUX32" s="214"/>
      <c r="JUY32" s="214"/>
      <c r="JUZ32" s="214"/>
      <c r="JVA32" s="214"/>
      <c r="JVB32" s="214"/>
      <c r="JVC32" s="214"/>
      <c r="JVD32" s="214"/>
      <c r="JVE32" s="214"/>
      <c r="JVF32" s="214"/>
      <c r="JVG32" s="214"/>
      <c r="JVH32" s="214"/>
      <c r="JVI32" s="214"/>
      <c r="JVJ32" s="214"/>
      <c r="JVK32" s="214"/>
      <c r="JVL32" s="214"/>
      <c r="JVM32" s="214"/>
      <c r="JVN32" s="214"/>
      <c r="JVO32" s="214"/>
      <c r="JVP32" s="214"/>
      <c r="JVQ32" s="214"/>
      <c r="JVR32" s="214"/>
      <c r="JVS32" s="214"/>
      <c r="JVT32" s="214"/>
      <c r="JVU32" s="214"/>
      <c r="JVV32" s="214"/>
      <c r="JVW32" s="214"/>
      <c r="JVX32" s="214"/>
      <c r="JVY32" s="214"/>
      <c r="JVZ32" s="214"/>
      <c r="JWA32" s="214"/>
      <c r="JWB32" s="214"/>
      <c r="JWC32" s="214"/>
      <c r="JWD32" s="214"/>
      <c r="JWE32" s="214"/>
      <c r="JWF32" s="214"/>
      <c r="JWG32" s="214"/>
      <c r="JWH32" s="214"/>
      <c r="JWI32" s="214"/>
      <c r="JWJ32" s="214"/>
      <c r="JWK32" s="214"/>
      <c r="JWL32" s="214"/>
      <c r="JWM32" s="214"/>
      <c r="JWN32" s="214"/>
      <c r="JWO32" s="214"/>
      <c r="JWP32" s="214"/>
      <c r="JWQ32" s="214"/>
      <c r="JWR32" s="214"/>
      <c r="JWS32" s="214"/>
      <c r="JWT32" s="214"/>
      <c r="JWU32" s="214"/>
      <c r="JWV32" s="214"/>
      <c r="JWW32" s="214"/>
      <c r="JWX32" s="214"/>
      <c r="JWY32" s="214"/>
      <c r="JWZ32" s="214"/>
      <c r="JXA32" s="214"/>
      <c r="JXB32" s="214"/>
      <c r="JXC32" s="214"/>
      <c r="JXD32" s="214"/>
      <c r="JXE32" s="214"/>
      <c r="JXF32" s="214"/>
      <c r="JXG32" s="214"/>
      <c r="JXH32" s="214"/>
      <c r="JXI32" s="214"/>
      <c r="JXJ32" s="214"/>
      <c r="JXK32" s="214"/>
      <c r="JXL32" s="214"/>
      <c r="JXM32" s="214"/>
      <c r="JXN32" s="214"/>
      <c r="JXO32" s="214"/>
      <c r="JXP32" s="214"/>
      <c r="JXQ32" s="214"/>
      <c r="JXR32" s="214"/>
      <c r="JXS32" s="214"/>
      <c r="JXT32" s="214"/>
      <c r="JXU32" s="214"/>
      <c r="JXV32" s="214"/>
      <c r="JXW32" s="214"/>
      <c r="JXX32" s="214"/>
      <c r="JXY32" s="214"/>
      <c r="JXZ32" s="214"/>
      <c r="JYA32" s="214"/>
      <c r="JYB32" s="214"/>
      <c r="JYC32" s="214"/>
      <c r="JYD32" s="214"/>
      <c r="JYE32" s="214"/>
      <c r="JYF32" s="214"/>
      <c r="JYG32" s="214"/>
      <c r="JYH32" s="214"/>
      <c r="JYI32" s="214"/>
      <c r="JYJ32" s="214"/>
      <c r="JYK32" s="214"/>
      <c r="JYL32" s="214"/>
      <c r="JYM32" s="214"/>
      <c r="JYN32" s="214"/>
      <c r="JYO32" s="214"/>
      <c r="JYP32" s="214"/>
      <c r="JYQ32" s="214"/>
      <c r="JYR32" s="214"/>
      <c r="JYS32" s="214"/>
      <c r="JYT32" s="214"/>
      <c r="JYU32" s="214"/>
      <c r="JYV32" s="214"/>
      <c r="JYW32" s="214"/>
      <c r="JYX32" s="214"/>
      <c r="JYY32" s="214"/>
      <c r="JYZ32" s="214"/>
      <c r="JZA32" s="214"/>
      <c r="JZB32" s="214"/>
      <c r="JZC32" s="214"/>
      <c r="JZD32" s="214"/>
      <c r="JZE32" s="214"/>
      <c r="JZF32" s="214"/>
      <c r="JZG32" s="214"/>
      <c r="JZH32" s="214"/>
      <c r="JZI32" s="214"/>
      <c r="JZJ32" s="214"/>
      <c r="JZK32" s="214"/>
      <c r="JZL32" s="214"/>
      <c r="JZM32" s="214"/>
      <c r="JZN32" s="214"/>
      <c r="JZO32" s="214"/>
      <c r="JZP32" s="214"/>
      <c r="JZQ32" s="214"/>
      <c r="JZR32" s="214"/>
      <c r="JZS32" s="214"/>
      <c r="JZT32" s="214"/>
      <c r="JZU32" s="214"/>
      <c r="JZV32" s="214"/>
      <c r="JZW32" s="214"/>
      <c r="JZX32" s="214"/>
      <c r="JZY32" s="214"/>
      <c r="JZZ32" s="214"/>
      <c r="KAA32" s="214"/>
      <c r="KAB32" s="214"/>
      <c r="KAC32" s="214"/>
      <c r="KAD32" s="214"/>
      <c r="KAE32" s="214"/>
      <c r="KAF32" s="214"/>
      <c r="KAG32" s="214"/>
      <c r="KAH32" s="214"/>
      <c r="KAI32" s="214"/>
      <c r="KAJ32" s="214"/>
      <c r="KAK32" s="214"/>
      <c r="KAL32" s="214"/>
      <c r="KAM32" s="214"/>
      <c r="KAN32" s="214"/>
      <c r="KAO32" s="214"/>
      <c r="KAP32" s="214"/>
      <c r="KAQ32" s="214"/>
      <c r="KAR32" s="214"/>
      <c r="KAS32" s="214"/>
      <c r="KAT32" s="214"/>
      <c r="KAU32" s="214"/>
      <c r="KAV32" s="214"/>
      <c r="KAW32" s="214"/>
      <c r="KAX32" s="214"/>
      <c r="KAY32" s="214"/>
      <c r="KAZ32" s="214"/>
      <c r="KBA32" s="214"/>
      <c r="KBB32" s="214"/>
      <c r="KBC32" s="214"/>
      <c r="KBD32" s="214"/>
      <c r="KBE32" s="214"/>
      <c r="KBF32" s="214"/>
      <c r="KBG32" s="214"/>
      <c r="KBH32" s="214"/>
      <c r="KBI32" s="214"/>
      <c r="KBJ32" s="214"/>
      <c r="KBK32" s="214"/>
      <c r="KBL32" s="214"/>
      <c r="KBM32" s="214"/>
      <c r="KBN32" s="214"/>
      <c r="KBO32" s="214"/>
      <c r="KBP32" s="214"/>
      <c r="KBQ32" s="214"/>
      <c r="KBR32" s="214"/>
      <c r="KBS32" s="214"/>
      <c r="KBT32" s="214"/>
      <c r="KBU32" s="214"/>
      <c r="KBV32" s="214"/>
      <c r="KBW32" s="214"/>
      <c r="KBX32" s="214"/>
      <c r="KBY32" s="214"/>
      <c r="KBZ32" s="214"/>
      <c r="KCA32" s="214"/>
      <c r="KCB32" s="214"/>
      <c r="KCC32" s="214"/>
      <c r="KCD32" s="214"/>
      <c r="KCE32" s="214"/>
      <c r="KCF32" s="214"/>
      <c r="KCG32" s="214"/>
      <c r="KCH32" s="214"/>
      <c r="KCI32" s="214"/>
      <c r="KCJ32" s="214"/>
      <c r="KCK32" s="214"/>
      <c r="KCL32" s="214"/>
      <c r="KCM32" s="214"/>
      <c r="KCN32" s="214"/>
      <c r="KCO32" s="214"/>
      <c r="KCP32" s="214"/>
      <c r="KCQ32" s="214"/>
      <c r="KCR32" s="214"/>
      <c r="KCS32" s="214"/>
      <c r="KCT32" s="214"/>
      <c r="KCU32" s="214"/>
      <c r="KCV32" s="214"/>
      <c r="KCW32" s="214"/>
      <c r="KCX32" s="214"/>
      <c r="KCY32" s="214"/>
      <c r="KCZ32" s="214"/>
      <c r="KDA32" s="214"/>
      <c r="KDB32" s="214"/>
      <c r="KDC32" s="214"/>
      <c r="KDD32" s="214"/>
      <c r="KDE32" s="214"/>
      <c r="KDF32" s="214"/>
      <c r="KDG32" s="214"/>
      <c r="KDH32" s="214"/>
      <c r="KDI32" s="214"/>
      <c r="KDJ32" s="214"/>
      <c r="KDK32" s="214"/>
      <c r="KDL32" s="214"/>
      <c r="KDM32" s="214"/>
      <c r="KDN32" s="214"/>
      <c r="KDO32" s="214"/>
      <c r="KDP32" s="214"/>
      <c r="KDQ32" s="214"/>
      <c r="KDR32" s="214"/>
      <c r="KDS32" s="214"/>
      <c r="KDT32" s="214"/>
      <c r="KDU32" s="214"/>
      <c r="KDV32" s="214"/>
      <c r="KDW32" s="214"/>
      <c r="KDX32" s="214"/>
      <c r="KDY32" s="214"/>
      <c r="KDZ32" s="214"/>
      <c r="KEA32" s="214"/>
      <c r="KEB32" s="214"/>
      <c r="KEC32" s="214"/>
      <c r="KED32" s="214"/>
      <c r="KEE32" s="214"/>
      <c r="KEF32" s="214"/>
      <c r="KEG32" s="214"/>
      <c r="KEH32" s="214"/>
      <c r="KEI32" s="214"/>
      <c r="KEJ32" s="214"/>
      <c r="KEK32" s="214"/>
      <c r="KEL32" s="214"/>
      <c r="KEM32" s="214"/>
      <c r="KEN32" s="214"/>
      <c r="KEO32" s="214"/>
      <c r="KEP32" s="214"/>
      <c r="KEQ32" s="214"/>
      <c r="KER32" s="214"/>
      <c r="KES32" s="214"/>
      <c r="KET32" s="214"/>
      <c r="KEU32" s="214"/>
      <c r="KEV32" s="214"/>
      <c r="KEW32" s="214"/>
      <c r="KEX32" s="214"/>
      <c r="KEY32" s="214"/>
      <c r="KEZ32" s="214"/>
      <c r="KFA32" s="214"/>
      <c r="KFB32" s="214"/>
      <c r="KFC32" s="214"/>
      <c r="KFD32" s="214"/>
      <c r="KFE32" s="214"/>
      <c r="KFF32" s="214"/>
      <c r="KFG32" s="214"/>
      <c r="KFH32" s="214"/>
      <c r="KFI32" s="214"/>
      <c r="KFJ32" s="214"/>
      <c r="KFK32" s="214"/>
      <c r="KFL32" s="214"/>
      <c r="KFM32" s="214"/>
      <c r="KFN32" s="214"/>
      <c r="KFO32" s="214"/>
      <c r="KFP32" s="214"/>
      <c r="KFQ32" s="214"/>
      <c r="KFR32" s="214"/>
      <c r="KFS32" s="214"/>
      <c r="KFT32" s="214"/>
      <c r="KFU32" s="214"/>
      <c r="KFV32" s="214"/>
      <c r="KFW32" s="214"/>
      <c r="KFX32" s="214"/>
      <c r="KFY32" s="214"/>
      <c r="KFZ32" s="214"/>
      <c r="KGA32" s="214"/>
      <c r="KGB32" s="214"/>
      <c r="KGC32" s="214"/>
      <c r="KGD32" s="214"/>
      <c r="KGE32" s="214"/>
      <c r="KGF32" s="214"/>
      <c r="KGG32" s="214"/>
      <c r="KGH32" s="214"/>
      <c r="KGI32" s="214"/>
      <c r="KGJ32" s="214"/>
      <c r="KGK32" s="214"/>
      <c r="KGL32" s="214"/>
      <c r="KGM32" s="214"/>
      <c r="KGN32" s="214"/>
      <c r="KGO32" s="214"/>
      <c r="KGP32" s="214"/>
      <c r="KGQ32" s="214"/>
      <c r="KGR32" s="214"/>
      <c r="KGS32" s="214"/>
      <c r="KGT32" s="214"/>
      <c r="KGU32" s="214"/>
      <c r="KGV32" s="214"/>
      <c r="KGW32" s="214"/>
      <c r="KGX32" s="214"/>
      <c r="KGY32" s="214"/>
      <c r="KGZ32" s="214"/>
      <c r="KHA32" s="214"/>
      <c r="KHB32" s="214"/>
      <c r="KHC32" s="214"/>
      <c r="KHD32" s="214"/>
      <c r="KHE32" s="214"/>
      <c r="KHF32" s="214"/>
      <c r="KHG32" s="214"/>
      <c r="KHH32" s="214"/>
      <c r="KHI32" s="214"/>
      <c r="KHJ32" s="214"/>
      <c r="KHK32" s="214"/>
      <c r="KHL32" s="214"/>
      <c r="KHM32" s="214"/>
      <c r="KHN32" s="214"/>
      <c r="KHO32" s="214"/>
      <c r="KHP32" s="214"/>
      <c r="KHQ32" s="214"/>
      <c r="KHR32" s="214"/>
      <c r="KHS32" s="214"/>
      <c r="KHT32" s="214"/>
      <c r="KHU32" s="214"/>
      <c r="KHV32" s="214"/>
      <c r="KHW32" s="214"/>
      <c r="KHX32" s="214"/>
      <c r="KHY32" s="214"/>
      <c r="KHZ32" s="214"/>
      <c r="KIA32" s="214"/>
      <c r="KIB32" s="214"/>
      <c r="KIC32" s="214"/>
      <c r="KID32" s="214"/>
      <c r="KIE32" s="214"/>
      <c r="KIF32" s="214"/>
      <c r="KIG32" s="214"/>
      <c r="KIH32" s="214"/>
      <c r="KII32" s="214"/>
      <c r="KIJ32" s="214"/>
      <c r="KIK32" s="214"/>
      <c r="KIL32" s="214"/>
      <c r="KIM32" s="214"/>
      <c r="KIN32" s="214"/>
      <c r="KIO32" s="214"/>
      <c r="KIP32" s="214"/>
      <c r="KIQ32" s="214"/>
      <c r="KIR32" s="214"/>
      <c r="KIS32" s="214"/>
      <c r="KIT32" s="214"/>
      <c r="KIU32" s="214"/>
      <c r="KIV32" s="214"/>
      <c r="KIW32" s="214"/>
      <c r="KIX32" s="214"/>
      <c r="KIY32" s="214"/>
      <c r="KIZ32" s="214"/>
      <c r="KJA32" s="214"/>
      <c r="KJB32" s="214"/>
      <c r="KJC32" s="214"/>
      <c r="KJD32" s="214"/>
      <c r="KJE32" s="214"/>
      <c r="KJF32" s="214"/>
      <c r="KJG32" s="214"/>
      <c r="KJH32" s="214"/>
      <c r="KJI32" s="214"/>
      <c r="KJJ32" s="214"/>
      <c r="KJK32" s="214"/>
      <c r="KJL32" s="214"/>
      <c r="KJM32" s="214"/>
      <c r="KJN32" s="214"/>
      <c r="KJO32" s="214"/>
      <c r="KJP32" s="214"/>
      <c r="KJQ32" s="214"/>
      <c r="KJR32" s="214"/>
      <c r="KJS32" s="214"/>
      <c r="KJT32" s="214"/>
      <c r="KJU32" s="214"/>
      <c r="KJV32" s="214"/>
      <c r="KJW32" s="214"/>
      <c r="KJX32" s="214"/>
      <c r="KJY32" s="214"/>
      <c r="KJZ32" s="214"/>
      <c r="KKA32" s="214"/>
      <c r="KKB32" s="214"/>
      <c r="KKC32" s="214"/>
      <c r="KKD32" s="214"/>
      <c r="KKE32" s="214"/>
      <c r="KKF32" s="214"/>
      <c r="KKG32" s="214"/>
      <c r="KKH32" s="214"/>
      <c r="KKI32" s="214"/>
      <c r="KKJ32" s="214"/>
      <c r="KKK32" s="214"/>
      <c r="KKL32" s="214"/>
      <c r="KKM32" s="214"/>
      <c r="KKN32" s="214"/>
      <c r="KKO32" s="214"/>
      <c r="KKP32" s="214"/>
      <c r="KKQ32" s="214"/>
      <c r="KKR32" s="214"/>
      <c r="KKS32" s="214"/>
      <c r="KKT32" s="214"/>
      <c r="KKU32" s="214"/>
      <c r="KKV32" s="214"/>
      <c r="KKW32" s="214"/>
      <c r="KKX32" s="214"/>
      <c r="KKY32" s="214"/>
      <c r="KKZ32" s="214"/>
      <c r="KLA32" s="214"/>
      <c r="KLB32" s="214"/>
      <c r="KLC32" s="214"/>
      <c r="KLD32" s="214"/>
      <c r="KLE32" s="214"/>
      <c r="KLF32" s="214"/>
      <c r="KLG32" s="214"/>
      <c r="KLH32" s="214"/>
      <c r="KLI32" s="214"/>
      <c r="KLJ32" s="214"/>
      <c r="KLK32" s="214"/>
      <c r="KLL32" s="214"/>
      <c r="KLM32" s="214"/>
      <c r="KLN32" s="214"/>
      <c r="KLO32" s="214"/>
      <c r="KLP32" s="214"/>
      <c r="KLQ32" s="214"/>
      <c r="KLR32" s="214"/>
      <c r="KLS32" s="214"/>
      <c r="KLT32" s="214"/>
      <c r="KLU32" s="214"/>
      <c r="KLV32" s="214"/>
      <c r="KLW32" s="214"/>
      <c r="KLX32" s="214"/>
      <c r="KLY32" s="214"/>
      <c r="KLZ32" s="214"/>
      <c r="KMA32" s="214"/>
      <c r="KMB32" s="214"/>
      <c r="KMC32" s="214"/>
      <c r="KMD32" s="214"/>
      <c r="KME32" s="214"/>
      <c r="KMF32" s="214"/>
      <c r="KMG32" s="214"/>
      <c r="KMH32" s="214"/>
      <c r="KMI32" s="214"/>
      <c r="KMJ32" s="214"/>
      <c r="KMK32" s="214"/>
      <c r="KML32" s="214"/>
      <c r="KMM32" s="214"/>
      <c r="KMN32" s="214"/>
      <c r="KMO32" s="214"/>
      <c r="KMP32" s="214"/>
      <c r="KMQ32" s="214"/>
      <c r="KMR32" s="214"/>
      <c r="KMS32" s="214"/>
      <c r="KMT32" s="214"/>
      <c r="KMU32" s="214"/>
      <c r="KMV32" s="214"/>
      <c r="KMW32" s="214"/>
      <c r="KMX32" s="214"/>
      <c r="KMY32" s="214"/>
      <c r="KMZ32" s="214"/>
      <c r="KNA32" s="214"/>
      <c r="KNB32" s="214"/>
      <c r="KNC32" s="214"/>
      <c r="KND32" s="214"/>
      <c r="KNE32" s="214"/>
      <c r="KNF32" s="214"/>
      <c r="KNG32" s="214"/>
      <c r="KNH32" s="214"/>
      <c r="KNI32" s="214"/>
      <c r="KNJ32" s="214"/>
      <c r="KNK32" s="214"/>
      <c r="KNL32" s="214"/>
      <c r="KNM32" s="214"/>
      <c r="KNN32" s="214"/>
      <c r="KNO32" s="214"/>
      <c r="KNP32" s="214"/>
      <c r="KNQ32" s="214"/>
      <c r="KNR32" s="214"/>
      <c r="KNS32" s="214"/>
      <c r="KNT32" s="214"/>
      <c r="KNU32" s="214"/>
      <c r="KNV32" s="214"/>
      <c r="KNW32" s="214"/>
      <c r="KNX32" s="214"/>
      <c r="KNY32" s="214"/>
      <c r="KNZ32" s="214"/>
      <c r="KOA32" s="214"/>
      <c r="KOB32" s="214"/>
      <c r="KOC32" s="214"/>
      <c r="KOD32" s="214"/>
      <c r="KOE32" s="214"/>
      <c r="KOF32" s="214"/>
      <c r="KOG32" s="214"/>
      <c r="KOH32" s="214"/>
      <c r="KOI32" s="214"/>
      <c r="KOJ32" s="214"/>
      <c r="KOK32" s="214"/>
      <c r="KOL32" s="214"/>
      <c r="KOM32" s="214"/>
      <c r="KON32" s="214"/>
      <c r="KOO32" s="214"/>
      <c r="KOP32" s="214"/>
      <c r="KOQ32" s="214"/>
      <c r="KOR32" s="214"/>
      <c r="KOS32" s="214"/>
      <c r="KOT32" s="214"/>
      <c r="KOU32" s="214"/>
      <c r="KOV32" s="214"/>
      <c r="KOW32" s="214"/>
      <c r="KOX32" s="214"/>
      <c r="KOY32" s="214"/>
      <c r="KOZ32" s="214"/>
      <c r="KPA32" s="214"/>
      <c r="KPB32" s="214"/>
      <c r="KPC32" s="214"/>
      <c r="KPD32" s="214"/>
      <c r="KPE32" s="214"/>
      <c r="KPF32" s="214"/>
      <c r="KPG32" s="214"/>
      <c r="KPH32" s="214"/>
      <c r="KPI32" s="214"/>
      <c r="KPJ32" s="214"/>
      <c r="KPK32" s="214"/>
      <c r="KPL32" s="214"/>
      <c r="KPM32" s="214"/>
      <c r="KPN32" s="214"/>
      <c r="KPO32" s="214"/>
      <c r="KPP32" s="214"/>
      <c r="KPQ32" s="214"/>
      <c r="KPR32" s="214"/>
      <c r="KPS32" s="214"/>
      <c r="KPT32" s="214"/>
      <c r="KPU32" s="214"/>
      <c r="KPV32" s="214"/>
      <c r="KPW32" s="214"/>
      <c r="KPX32" s="214"/>
      <c r="KPY32" s="214"/>
      <c r="KPZ32" s="214"/>
      <c r="KQA32" s="214"/>
      <c r="KQB32" s="214"/>
      <c r="KQC32" s="214"/>
      <c r="KQD32" s="214"/>
      <c r="KQE32" s="214"/>
      <c r="KQF32" s="214"/>
      <c r="KQG32" s="214"/>
      <c r="KQH32" s="214"/>
      <c r="KQI32" s="214"/>
      <c r="KQJ32" s="214"/>
      <c r="KQK32" s="214"/>
      <c r="KQL32" s="214"/>
      <c r="KQM32" s="214"/>
      <c r="KQN32" s="214"/>
      <c r="KQO32" s="214"/>
      <c r="KQP32" s="214"/>
      <c r="KQQ32" s="214"/>
      <c r="KQR32" s="214"/>
      <c r="KQS32" s="214"/>
      <c r="KQT32" s="214"/>
      <c r="KQU32" s="214"/>
      <c r="KQV32" s="214"/>
      <c r="KQW32" s="214"/>
      <c r="KQX32" s="214"/>
      <c r="KQY32" s="214"/>
      <c r="KQZ32" s="214"/>
      <c r="KRA32" s="214"/>
      <c r="KRB32" s="214"/>
      <c r="KRC32" s="214"/>
      <c r="KRD32" s="214"/>
      <c r="KRE32" s="214"/>
      <c r="KRF32" s="214"/>
      <c r="KRG32" s="214"/>
      <c r="KRH32" s="214"/>
      <c r="KRI32" s="214"/>
      <c r="KRJ32" s="214"/>
      <c r="KRK32" s="214"/>
      <c r="KRL32" s="214"/>
      <c r="KRM32" s="214"/>
      <c r="KRN32" s="214"/>
      <c r="KRO32" s="214"/>
      <c r="KRP32" s="214"/>
      <c r="KRQ32" s="214"/>
      <c r="KRR32" s="214"/>
      <c r="KRS32" s="214"/>
      <c r="KRT32" s="214"/>
      <c r="KRU32" s="214"/>
      <c r="KRV32" s="214"/>
      <c r="KRW32" s="214"/>
      <c r="KRX32" s="214"/>
      <c r="KRY32" s="214"/>
      <c r="KRZ32" s="214"/>
      <c r="KSA32" s="214"/>
      <c r="KSB32" s="214"/>
      <c r="KSC32" s="214"/>
      <c r="KSD32" s="214"/>
      <c r="KSE32" s="214"/>
      <c r="KSF32" s="214"/>
      <c r="KSG32" s="214"/>
      <c r="KSH32" s="214"/>
      <c r="KSI32" s="214"/>
      <c r="KSJ32" s="214"/>
      <c r="KSK32" s="214"/>
      <c r="KSL32" s="214"/>
      <c r="KSM32" s="214"/>
      <c r="KSN32" s="214"/>
      <c r="KSO32" s="214"/>
      <c r="KSP32" s="214"/>
      <c r="KSQ32" s="214"/>
      <c r="KSR32" s="214"/>
      <c r="KSS32" s="214"/>
      <c r="KST32" s="214"/>
      <c r="KSU32" s="214"/>
      <c r="KSV32" s="214"/>
      <c r="KSW32" s="214"/>
      <c r="KSX32" s="214"/>
      <c r="KSY32" s="214"/>
      <c r="KSZ32" s="214"/>
      <c r="KTA32" s="214"/>
      <c r="KTB32" s="214"/>
      <c r="KTC32" s="214"/>
      <c r="KTD32" s="214"/>
      <c r="KTE32" s="214"/>
      <c r="KTF32" s="214"/>
      <c r="KTG32" s="214"/>
      <c r="KTH32" s="214"/>
      <c r="KTI32" s="214"/>
      <c r="KTJ32" s="214"/>
      <c r="KTK32" s="214"/>
      <c r="KTL32" s="214"/>
      <c r="KTM32" s="214"/>
      <c r="KTN32" s="214"/>
      <c r="KTO32" s="214"/>
      <c r="KTP32" s="214"/>
      <c r="KTQ32" s="214"/>
      <c r="KTR32" s="214"/>
      <c r="KTS32" s="214"/>
      <c r="KTT32" s="214"/>
      <c r="KTU32" s="214"/>
      <c r="KTV32" s="214"/>
      <c r="KTW32" s="214"/>
      <c r="KTX32" s="214"/>
      <c r="KTY32" s="214"/>
      <c r="KTZ32" s="214"/>
      <c r="KUA32" s="214"/>
      <c r="KUB32" s="214"/>
      <c r="KUC32" s="214"/>
      <c r="KUD32" s="214"/>
      <c r="KUE32" s="214"/>
      <c r="KUF32" s="214"/>
      <c r="KUG32" s="214"/>
      <c r="KUH32" s="214"/>
      <c r="KUI32" s="214"/>
      <c r="KUJ32" s="214"/>
      <c r="KUK32" s="214"/>
      <c r="KUL32" s="214"/>
      <c r="KUM32" s="214"/>
      <c r="KUN32" s="214"/>
      <c r="KUO32" s="214"/>
      <c r="KUP32" s="214"/>
      <c r="KUQ32" s="214"/>
      <c r="KUR32" s="214"/>
      <c r="KUS32" s="214"/>
      <c r="KUT32" s="214"/>
      <c r="KUU32" s="214"/>
      <c r="KUV32" s="214"/>
      <c r="KUW32" s="214"/>
      <c r="KUX32" s="214"/>
      <c r="KUY32" s="214"/>
      <c r="KUZ32" s="214"/>
      <c r="KVA32" s="214"/>
      <c r="KVB32" s="214"/>
      <c r="KVC32" s="214"/>
      <c r="KVD32" s="214"/>
      <c r="KVE32" s="214"/>
      <c r="KVF32" s="214"/>
      <c r="KVG32" s="214"/>
      <c r="KVH32" s="214"/>
      <c r="KVI32" s="214"/>
      <c r="KVJ32" s="214"/>
      <c r="KVK32" s="214"/>
      <c r="KVL32" s="214"/>
      <c r="KVM32" s="214"/>
      <c r="KVN32" s="214"/>
      <c r="KVO32" s="214"/>
      <c r="KVP32" s="214"/>
      <c r="KVQ32" s="214"/>
      <c r="KVR32" s="214"/>
      <c r="KVS32" s="214"/>
      <c r="KVT32" s="214"/>
      <c r="KVU32" s="214"/>
      <c r="KVV32" s="214"/>
      <c r="KVW32" s="214"/>
      <c r="KVX32" s="214"/>
      <c r="KVY32" s="214"/>
      <c r="KVZ32" s="214"/>
      <c r="KWA32" s="214"/>
      <c r="KWB32" s="214"/>
      <c r="KWC32" s="214"/>
      <c r="KWD32" s="214"/>
      <c r="KWE32" s="214"/>
      <c r="KWF32" s="214"/>
      <c r="KWG32" s="214"/>
      <c r="KWH32" s="214"/>
      <c r="KWI32" s="214"/>
      <c r="KWJ32" s="214"/>
      <c r="KWK32" s="214"/>
      <c r="KWL32" s="214"/>
      <c r="KWM32" s="214"/>
      <c r="KWN32" s="214"/>
      <c r="KWO32" s="214"/>
      <c r="KWP32" s="214"/>
      <c r="KWQ32" s="214"/>
      <c r="KWR32" s="214"/>
      <c r="KWS32" s="214"/>
      <c r="KWT32" s="214"/>
      <c r="KWU32" s="214"/>
      <c r="KWV32" s="214"/>
      <c r="KWW32" s="214"/>
      <c r="KWX32" s="214"/>
      <c r="KWY32" s="214"/>
      <c r="KWZ32" s="214"/>
      <c r="KXA32" s="214"/>
      <c r="KXB32" s="214"/>
      <c r="KXC32" s="214"/>
      <c r="KXD32" s="214"/>
      <c r="KXE32" s="214"/>
      <c r="KXF32" s="214"/>
      <c r="KXG32" s="214"/>
      <c r="KXH32" s="214"/>
      <c r="KXI32" s="214"/>
      <c r="KXJ32" s="214"/>
      <c r="KXK32" s="214"/>
      <c r="KXL32" s="214"/>
      <c r="KXM32" s="214"/>
      <c r="KXN32" s="214"/>
      <c r="KXO32" s="214"/>
      <c r="KXP32" s="214"/>
      <c r="KXQ32" s="214"/>
      <c r="KXR32" s="214"/>
      <c r="KXS32" s="214"/>
      <c r="KXT32" s="214"/>
      <c r="KXU32" s="214"/>
      <c r="KXV32" s="214"/>
      <c r="KXW32" s="214"/>
      <c r="KXX32" s="214"/>
      <c r="KXY32" s="214"/>
      <c r="KXZ32" s="214"/>
      <c r="KYA32" s="214"/>
      <c r="KYB32" s="214"/>
      <c r="KYC32" s="214"/>
      <c r="KYD32" s="214"/>
      <c r="KYE32" s="214"/>
      <c r="KYF32" s="214"/>
      <c r="KYG32" s="214"/>
      <c r="KYH32" s="214"/>
      <c r="KYI32" s="214"/>
      <c r="KYJ32" s="214"/>
      <c r="KYK32" s="214"/>
      <c r="KYL32" s="214"/>
      <c r="KYM32" s="214"/>
      <c r="KYN32" s="214"/>
      <c r="KYO32" s="214"/>
      <c r="KYP32" s="214"/>
      <c r="KYQ32" s="214"/>
      <c r="KYR32" s="214"/>
      <c r="KYS32" s="214"/>
      <c r="KYT32" s="214"/>
      <c r="KYU32" s="214"/>
      <c r="KYV32" s="214"/>
      <c r="KYW32" s="214"/>
      <c r="KYX32" s="214"/>
      <c r="KYY32" s="214"/>
      <c r="KYZ32" s="214"/>
      <c r="KZA32" s="214"/>
      <c r="KZB32" s="214"/>
      <c r="KZC32" s="214"/>
      <c r="KZD32" s="214"/>
      <c r="KZE32" s="214"/>
      <c r="KZF32" s="214"/>
      <c r="KZG32" s="214"/>
      <c r="KZH32" s="214"/>
      <c r="KZI32" s="214"/>
      <c r="KZJ32" s="214"/>
      <c r="KZK32" s="214"/>
      <c r="KZL32" s="214"/>
      <c r="KZM32" s="214"/>
      <c r="KZN32" s="214"/>
      <c r="KZO32" s="214"/>
      <c r="KZP32" s="214"/>
      <c r="KZQ32" s="214"/>
      <c r="KZR32" s="214"/>
      <c r="KZS32" s="214"/>
      <c r="KZT32" s="214"/>
      <c r="KZU32" s="214"/>
      <c r="KZV32" s="214"/>
      <c r="KZW32" s="214"/>
      <c r="KZX32" s="214"/>
      <c r="KZY32" s="214"/>
      <c r="KZZ32" s="214"/>
      <c r="LAA32" s="214"/>
      <c r="LAB32" s="214"/>
      <c r="LAC32" s="214"/>
      <c r="LAD32" s="214"/>
      <c r="LAE32" s="214"/>
      <c r="LAF32" s="214"/>
      <c r="LAG32" s="214"/>
      <c r="LAH32" s="214"/>
      <c r="LAI32" s="214"/>
      <c r="LAJ32" s="214"/>
      <c r="LAK32" s="214"/>
      <c r="LAL32" s="214"/>
      <c r="LAM32" s="214"/>
      <c r="LAN32" s="214"/>
      <c r="LAO32" s="214"/>
      <c r="LAP32" s="214"/>
      <c r="LAQ32" s="214"/>
      <c r="LAR32" s="214"/>
      <c r="LAS32" s="214"/>
      <c r="LAT32" s="214"/>
      <c r="LAU32" s="214"/>
      <c r="LAV32" s="214"/>
      <c r="LAW32" s="214"/>
      <c r="LAX32" s="214"/>
      <c r="LAY32" s="214"/>
      <c r="LAZ32" s="214"/>
      <c r="LBA32" s="214"/>
      <c r="LBB32" s="214"/>
      <c r="LBC32" s="214"/>
      <c r="LBD32" s="214"/>
      <c r="LBE32" s="214"/>
      <c r="LBF32" s="214"/>
      <c r="LBG32" s="214"/>
      <c r="LBH32" s="214"/>
      <c r="LBI32" s="214"/>
      <c r="LBJ32" s="214"/>
      <c r="LBK32" s="214"/>
      <c r="LBL32" s="214"/>
      <c r="LBM32" s="214"/>
      <c r="LBN32" s="214"/>
      <c r="LBO32" s="214"/>
      <c r="LBP32" s="214"/>
      <c r="LBQ32" s="214"/>
      <c r="LBR32" s="214"/>
      <c r="LBS32" s="214"/>
      <c r="LBT32" s="214"/>
      <c r="LBU32" s="214"/>
      <c r="LBV32" s="214"/>
      <c r="LBW32" s="214"/>
      <c r="LBX32" s="214"/>
      <c r="LBY32" s="214"/>
      <c r="LBZ32" s="214"/>
      <c r="LCA32" s="214"/>
      <c r="LCB32" s="214"/>
      <c r="LCC32" s="214"/>
      <c r="LCD32" s="214"/>
      <c r="LCE32" s="214"/>
      <c r="LCF32" s="214"/>
      <c r="LCG32" s="214"/>
      <c r="LCH32" s="214"/>
      <c r="LCI32" s="214"/>
      <c r="LCJ32" s="214"/>
      <c r="LCK32" s="214"/>
      <c r="LCL32" s="214"/>
      <c r="LCM32" s="214"/>
      <c r="LCN32" s="214"/>
      <c r="LCO32" s="214"/>
      <c r="LCP32" s="214"/>
      <c r="LCQ32" s="214"/>
      <c r="LCR32" s="214"/>
      <c r="LCS32" s="214"/>
      <c r="LCT32" s="214"/>
      <c r="LCU32" s="214"/>
      <c r="LCV32" s="214"/>
      <c r="LCW32" s="214"/>
      <c r="LCX32" s="214"/>
      <c r="LCY32" s="214"/>
      <c r="LCZ32" s="214"/>
      <c r="LDA32" s="214"/>
      <c r="LDB32" s="214"/>
      <c r="LDC32" s="214"/>
      <c r="LDD32" s="214"/>
      <c r="LDE32" s="214"/>
      <c r="LDF32" s="214"/>
      <c r="LDG32" s="214"/>
      <c r="LDH32" s="214"/>
      <c r="LDI32" s="214"/>
      <c r="LDJ32" s="214"/>
      <c r="LDK32" s="214"/>
      <c r="LDL32" s="214"/>
      <c r="LDM32" s="214"/>
      <c r="LDN32" s="214"/>
      <c r="LDO32" s="214"/>
      <c r="LDP32" s="214"/>
      <c r="LDQ32" s="214"/>
      <c r="LDR32" s="214"/>
      <c r="LDS32" s="214"/>
      <c r="LDT32" s="214"/>
      <c r="LDU32" s="214"/>
      <c r="LDV32" s="214"/>
      <c r="LDW32" s="214"/>
      <c r="LDX32" s="214"/>
      <c r="LDY32" s="214"/>
      <c r="LDZ32" s="214"/>
      <c r="LEA32" s="214"/>
      <c r="LEB32" s="214"/>
      <c r="LEC32" s="214"/>
      <c r="LED32" s="214"/>
      <c r="LEE32" s="214"/>
      <c r="LEF32" s="214"/>
      <c r="LEG32" s="214"/>
      <c r="LEH32" s="214"/>
      <c r="LEI32" s="214"/>
      <c r="LEJ32" s="214"/>
      <c r="LEK32" s="214"/>
      <c r="LEL32" s="214"/>
      <c r="LEM32" s="214"/>
      <c r="LEN32" s="214"/>
      <c r="LEO32" s="214"/>
      <c r="LEP32" s="214"/>
      <c r="LEQ32" s="214"/>
      <c r="LER32" s="214"/>
      <c r="LES32" s="214"/>
      <c r="LET32" s="214"/>
      <c r="LEU32" s="214"/>
      <c r="LEV32" s="214"/>
      <c r="LEW32" s="214"/>
      <c r="LEX32" s="214"/>
      <c r="LEY32" s="214"/>
      <c r="LEZ32" s="214"/>
      <c r="LFA32" s="214"/>
      <c r="LFB32" s="214"/>
      <c r="LFC32" s="214"/>
      <c r="LFD32" s="214"/>
      <c r="LFE32" s="214"/>
      <c r="LFF32" s="214"/>
      <c r="LFG32" s="214"/>
      <c r="LFH32" s="214"/>
      <c r="LFI32" s="214"/>
      <c r="LFJ32" s="214"/>
      <c r="LFK32" s="214"/>
      <c r="LFL32" s="214"/>
      <c r="LFM32" s="214"/>
      <c r="LFN32" s="214"/>
      <c r="LFO32" s="214"/>
      <c r="LFP32" s="214"/>
      <c r="LFQ32" s="214"/>
      <c r="LFR32" s="214"/>
      <c r="LFS32" s="214"/>
      <c r="LFT32" s="214"/>
      <c r="LFU32" s="214"/>
      <c r="LFV32" s="214"/>
      <c r="LFW32" s="214"/>
      <c r="LFX32" s="214"/>
      <c r="LFY32" s="214"/>
      <c r="LFZ32" s="214"/>
      <c r="LGA32" s="214"/>
      <c r="LGB32" s="214"/>
      <c r="LGC32" s="214"/>
      <c r="LGD32" s="214"/>
      <c r="LGE32" s="214"/>
      <c r="LGF32" s="214"/>
      <c r="LGG32" s="214"/>
      <c r="LGH32" s="214"/>
      <c r="LGI32" s="214"/>
      <c r="LGJ32" s="214"/>
      <c r="LGK32" s="214"/>
      <c r="LGL32" s="214"/>
      <c r="LGM32" s="214"/>
      <c r="LGN32" s="214"/>
      <c r="LGO32" s="214"/>
      <c r="LGP32" s="214"/>
      <c r="LGQ32" s="214"/>
      <c r="LGR32" s="214"/>
      <c r="LGS32" s="214"/>
      <c r="LGT32" s="214"/>
      <c r="LGU32" s="214"/>
      <c r="LGV32" s="214"/>
      <c r="LGW32" s="214"/>
      <c r="LGX32" s="214"/>
      <c r="LGY32" s="214"/>
      <c r="LGZ32" s="214"/>
      <c r="LHA32" s="214"/>
      <c r="LHB32" s="214"/>
      <c r="LHC32" s="214"/>
      <c r="LHD32" s="214"/>
      <c r="LHE32" s="214"/>
      <c r="LHF32" s="214"/>
      <c r="LHG32" s="214"/>
      <c r="LHH32" s="214"/>
      <c r="LHI32" s="214"/>
      <c r="LHJ32" s="214"/>
      <c r="LHK32" s="214"/>
      <c r="LHL32" s="214"/>
      <c r="LHM32" s="214"/>
      <c r="LHN32" s="214"/>
      <c r="LHO32" s="214"/>
      <c r="LHP32" s="214"/>
      <c r="LHQ32" s="214"/>
      <c r="LHR32" s="214"/>
      <c r="LHS32" s="214"/>
      <c r="LHT32" s="214"/>
      <c r="LHU32" s="214"/>
      <c r="LHV32" s="214"/>
      <c r="LHW32" s="214"/>
      <c r="LHX32" s="214"/>
      <c r="LHY32" s="214"/>
      <c r="LHZ32" s="214"/>
      <c r="LIA32" s="214"/>
      <c r="LIB32" s="214"/>
      <c r="LIC32" s="214"/>
      <c r="LID32" s="214"/>
      <c r="LIE32" s="214"/>
      <c r="LIF32" s="214"/>
      <c r="LIG32" s="214"/>
      <c r="LIH32" s="214"/>
      <c r="LII32" s="214"/>
      <c r="LIJ32" s="214"/>
      <c r="LIK32" s="214"/>
      <c r="LIL32" s="214"/>
      <c r="LIM32" s="214"/>
      <c r="LIN32" s="214"/>
      <c r="LIO32" s="214"/>
      <c r="LIP32" s="214"/>
      <c r="LIQ32" s="214"/>
      <c r="LIR32" s="214"/>
      <c r="LIS32" s="214"/>
      <c r="LIT32" s="214"/>
      <c r="LIU32" s="214"/>
      <c r="LIV32" s="214"/>
      <c r="LIW32" s="214"/>
      <c r="LIX32" s="214"/>
      <c r="LIY32" s="214"/>
      <c r="LIZ32" s="214"/>
      <c r="LJA32" s="214"/>
      <c r="LJB32" s="214"/>
      <c r="LJC32" s="214"/>
      <c r="LJD32" s="214"/>
      <c r="LJE32" s="214"/>
      <c r="LJF32" s="214"/>
      <c r="LJG32" s="214"/>
      <c r="LJH32" s="214"/>
      <c r="LJI32" s="214"/>
      <c r="LJJ32" s="214"/>
      <c r="LJK32" s="214"/>
      <c r="LJL32" s="214"/>
      <c r="LJM32" s="214"/>
      <c r="LJN32" s="214"/>
      <c r="LJO32" s="214"/>
      <c r="LJP32" s="214"/>
      <c r="LJQ32" s="214"/>
      <c r="LJR32" s="214"/>
      <c r="LJS32" s="214"/>
      <c r="LJT32" s="214"/>
      <c r="LJU32" s="214"/>
      <c r="LJV32" s="214"/>
      <c r="LJW32" s="214"/>
      <c r="LJX32" s="214"/>
      <c r="LJY32" s="214"/>
      <c r="LJZ32" s="214"/>
      <c r="LKA32" s="214"/>
      <c r="LKB32" s="214"/>
      <c r="LKC32" s="214"/>
      <c r="LKD32" s="214"/>
      <c r="LKE32" s="214"/>
      <c r="LKF32" s="214"/>
      <c r="LKG32" s="214"/>
      <c r="LKH32" s="214"/>
      <c r="LKI32" s="214"/>
      <c r="LKJ32" s="214"/>
      <c r="LKK32" s="214"/>
      <c r="LKL32" s="214"/>
      <c r="LKM32" s="214"/>
      <c r="LKN32" s="214"/>
      <c r="LKO32" s="214"/>
      <c r="LKP32" s="214"/>
      <c r="LKQ32" s="214"/>
      <c r="LKR32" s="214"/>
      <c r="LKS32" s="214"/>
      <c r="LKT32" s="214"/>
      <c r="LKU32" s="214"/>
      <c r="LKV32" s="214"/>
      <c r="LKW32" s="214"/>
      <c r="LKX32" s="214"/>
      <c r="LKY32" s="214"/>
      <c r="LKZ32" s="214"/>
      <c r="LLA32" s="214"/>
      <c r="LLB32" s="214"/>
      <c r="LLC32" s="214"/>
      <c r="LLD32" s="214"/>
      <c r="LLE32" s="214"/>
      <c r="LLF32" s="214"/>
      <c r="LLG32" s="214"/>
      <c r="LLH32" s="214"/>
      <c r="LLI32" s="214"/>
      <c r="LLJ32" s="214"/>
      <c r="LLK32" s="214"/>
      <c r="LLL32" s="214"/>
      <c r="LLM32" s="214"/>
      <c r="LLN32" s="214"/>
      <c r="LLO32" s="214"/>
      <c r="LLP32" s="214"/>
      <c r="LLQ32" s="214"/>
      <c r="LLR32" s="214"/>
      <c r="LLS32" s="214"/>
      <c r="LLT32" s="214"/>
      <c r="LLU32" s="214"/>
      <c r="LLV32" s="214"/>
      <c r="LLW32" s="214"/>
      <c r="LLX32" s="214"/>
      <c r="LLY32" s="214"/>
      <c r="LLZ32" s="214"/>
      <c r="LMA32" s="214"/>
      <c r="LMB32" s="214"/>
      <c r="LMC32" s="214"/>
      <c r="LMD32" s="214"/>
      <c r="LME32" s="214"/>
      <c r="LMF32" s="214"/>
      <c r="LMG32" s="214"/>
      <c r="LMH32" s="214"/>
      <c r="LMI32" s="214"/>
      <c r="LMJ32" s="214"/>
      <c r="LMK32" s="214"/>
      <c r="LML32" s="214"/>
      <c r="LMM32" s="214"/>
      <c r="LMN32" s="214"/>
      <c r="LMO32" s="214"/>
      <c r="LMP32" s="214"/>
      <c r="LMQ32" s="214"/>
      <c r="LMR32" s="214"/>
      <c r="LMS32" s="214"/>
      <c r="LMT32" s="214"/>
      <c r="LMU32" s="214"/>
      <c r="LMV32" s="214"/>
      <c r="LMW32" s="214"/>
      <c r="LMX32" s="214"/>
      <c r="LMY32" s="214"/>
      <c r="LMZ32" s="214"/>
      <c r="LNA32" s="214"/>
      <c r="LNB32" s="214"/>
      <c r="LNC32" s="214"/>
      <c r="LND32" s="214"/>
      <c r="LNE32" s="214"/>
      <c r="LNF32" s="214"/>
      <c r="LNG32" s="214"/>
      <c r="LNH32" s="214"/>
      <c r="LNI32" s="214"/>
      <c r="LNJ32" s="214"/>
      <c r="LNK32" s="214"/>
      <c r="LNL32" s="214"/>
      <c r="LNM32" s="214"/>
      <c r="LNN32" s="214"/>
      <c r="LNO32" s="214"/>
      <c r="LNP32" s="214"/>
      <c r="LNQ32" s="214"/>
      <c r="LNR32" s="214"/>
      <c r="LNS32" s="214"/>
      <c r="LNT32" s="214"/>
      <c r="LNU32" s="214"/>
      <c r="LNV32" s="214"/>
      <c r="LNW32" s="214"/>
      <c r="LNX32" s="214"/>
      <c r="LNY32" s="214"/>
      <c r="LNZ32" s="214"/>
      <c r="LOA32" s="214"/>
      <c r="LOB32" s="214"/>
      <c r="LOC32" s="214"/>
      <c r="LOD32" s="214"/>
      <c r="LOE32" s="214"/>
      <c r="LOF32" s="214"/>
      <c r="LOG32" s="214"/>
      <c r="LOH32" s="214"/>
      <c r="LOI32" s="214"/>
      <c r="LOJ32" s="214"/>
      <c r="LOK32" s="214"/>
      <c r="LOL32" s="214"/>
      <c r="LOM32" s="214"/>
      <c r="LON32" s="214"/>
      <c r="LOO32" s="214"/>
      <c r="LOP32" s="214"/>
      <c r="LOQ32" s="214"/>
      <c r="LOR32" s="214"/>
      <c r="LOS32" s="214"/>
      <c r="LOT32" s="214"/>
      <c r="LOU32" s="214"/>
      <c r="LOV32" s="214"/>
      <c r="LOW32" s="214"/>
      <c r="LOX32" s="214"/>
      <c r="LOY32" s="214"/>
      <c r="LOZ32" s="214"/>
      <c r="LPA32" s="214"/>
      <c r="LPB32" s="214"/>
      <c r="LPC32" s="214"/>
      <c r="LPD32" s="214"/>
      <c r="LPE32" s="214"/>
      <c r="LPF32" s="214"/>
      <c r="LPG32" s="214"/>
      <c r="LPH32" s="214"/>
      <c r="LPI32" s="214"/>
      <c r="LPJ32" s="214"/>
      <c r="LPK32" s="214"/>
      <c r="LPL32" s="214"/>
      <c r="LPM32" s="214"/>
      <c r="LPN32" s="214"/>
      <c r="LPO32" s="214"/>
      <c r="LPP32" s="214"/>
      <c r="LPQ32" s="214"/>
      <c r="LPR32" s="214"/>
      <c r="LPS32" s="214"/>
      <c r="LPT32" s="214"/>
      <c r="LPU32" s="214"/>
      <c r="LPV32" s="214"/>
      <c r="LPW32" s="214"/>
      <c r="LPX32" s="214"/>
      <c r="LPY32" s="214"/>
      <c r="LPZ32" s="214"/>
      <c r="LQA32" s="214"/>
      <c r="LQB32" s="214"/>
      <c r="LQC32" s="214"/>
      <c r="LQD32" s="214"/>
      <c r="LQE32" s="214"/>
      <c r="LQF32" s="214"/>
      <c r="LQG32" s="214"/>
      <c r="LQH32" s="214"/>
      <c r="LQI32" s="214"/>
      <c r="LQJ32" s="214"/>
      <c r="LQK32" s="214"/>
      <c r="LQL32" s="214"/>
      <c r="LQM32" s="214"/>
      <c r="LQN32" s="214"/>
      <c r="LQO32" s="214"/>
      <c r="LQP32" s="214"/>
      <c r="LQQ32" s="214"/>
      <c r="LQR32" s="214"/>
      <c r="LQS32" s="214"/>
      <c r="LQT32" s="214"/>
      <c r="LQU32" s="214"/>
      <c r="LQV32" s="214"/>
      <c r="LQW32" s="214"/>
      <c r="LQX32" s="214"/>
      <c r="LQY32" s="214"/>
      <c r="LQZ32" s="214"/>
      <c r="LRA32" s="214"/>
      <c r="LRB32" s="214"/>
      <c r="LRC32" s="214"/>
      <c r="LRD32" s="214"/>
      <c r="LRE32" s="214"/>
      <c r="LRF32" s="214"/>
      <c r="LRG32" s="214"/>
      <c r="LRH32" s="214"/>
      <c r="LRI32" s="214"/>
      <c r="LRJ32" s="214"/>
      <c r="LRK32" s="214"/>
      <c r="LRL32" s="214"/>
      <c r="LRM32" s="214"/>
      <c r="LRN32" s="214"/>
      <c r="LRO32" s="214"/>
      <c r="LRP32" s="214"/>
      <c r="LRQ32" s="214"/>
      <c r="LRR32" s="214"/>
      <c r="LRS32" s="214"/>
      <c r="LRT32" s="214"/>
      <c r="LRU32" s="214"/>
      <c r="LRV32" s="214"/>
      <c r="LRW32" s="214"/>
      <c r="LRX32" s="214"/>
      <c r="LRY32" s="214"/>
      <c r="LRZ32" s="214"/>
      <c r="LSA32" s="214"/>
      <c r="LSB32" s="214"/>
      <c r="LSC32" s="214"/>
      <c r="LSD32" s="214"/>
      <c r="LSE32" s="214"/>
      <c r="LSF32" s="214"/>
      <c r="LSG32" s="214"/>
      <c r="LSH32" s="214"/>
      <c r="LSI32" s="214"/>
      <c r="LSJ32" s="214"/>
      <c r="LSK32" s="214"/>
      <c r="LSL32" s="214"/>
      <c r="LSM32" s="214"/>
      <c r="LSN32" s="214"/>
      <c r="LSO32" s="214"/>
      <c r="LSP32" s="214"/>
      <c r="LSQ32" s="214"/>
      <c r="LSR32" s="214"/>
      <c r="LSS32" s="214"/>
      <c r="LST32" s="214"/>
      <c r="LSU32" s="214"/>
      <c r="LSV32" s="214"/>
      <c r="LSW32" s="214"/>
      <c r="LSX32" s="214"/>
      <c r="LSY32" s="214"/>
      <c r="LSZ32" s="214"/>
      <c r="LTA32" s="214"/>
      <c r="LTB32" s="214"/>
      <c r="LTC32" s="214"/>
      <c r="LTD32" s="214"/>
      <c r="LTE32" s="214"/>
      <c r="LTF32" s="214"/>
      <c r="LTG32" s="214"/>
      <c r="LTH32" s="214"/>
      <c r="LTI32" s="214"/>
      <c r="LTJ32" s="214"/>
      <c r="LTK32" s="214"/>
      <c r="LTL32" s="214"/>
      <c r="LTM32" s="214"/>
      <c r="LTN32" s="214"/>
      <c r="LTO32" s="214"/>
      <c r="LTP32" s="214"/>
      <c r="LTQ32" s="214"/>
      <c r="LTR32" s="214"/>
      <c r="LTS32" s="214"/>
      <c r="LTT32" s="214"/>
      <c r="LTU32" s="214"/>
      <c r="LTV32" s="214"/>
      <c r="LTW32" s="214"/>
      <c r="LTX32" s="214"/>
      <c r="LTY32" s="214"/>
      <c r="LTZ32" s="214"/>
      <c r="LUA32" s="214"/>
      <c r="LUB32" s="214"/>
      <c r="LUC32" s="214"/>
      <c r="LUD32" s="214"/>
      <c r="LUE32" s="214"/>
      <c r="LUF32" s="214"/>
      <c r="LUG32" s="214"/>
      <c r="LUH32" s="214"/>
      <c r="LUI32" s="214"/>
      <c r="LUJ32" s="214"/>
      <c r="LUK32" s="214"/>
      <c r="LUL32" s="214"/>
      <c r="LUM32" s="214"/>
      <c r="LUN32" s="214"/>
      <c r="LUO32" s="214"/>
      <c r="LUP32" s="214"/>
      <c r="LUQ32" s="214"/>
      <c r="LUR32" s="214"/>
      <c r="LUS32" s="214"/>
      <c r="LUT32" s="214"/>
      <c r="LUU32" s="214"/>
      <c r="LUV32" s="214"/>
      <c r="LUW32" s="214"/>
      <c r="LUX32" s="214"/>
      <c r="LUY32" s="214"/>
      <c r="LUZ32" s="214"/>
      <c r="LVA32" s="214"/>
      <c r="LVB32" s="214"/>
      <c r="LVC32" s="214"/>
      <c r="LVD32" s="214"/>
      <c r="LVE32" s="214"/>
      <c r="LVF32" s="214"/>
      <c r="LVG32" s="214"/>
      <c r="LVH32" s="214"/>
      <c r="LVI32" s="214"/>
      <c r="LVJ32" s="214"/>
      <c r="LVK32" s="214"/>
      <c r="LVL32" s="214"/>
      <c r="LVM32" s="214"/>
      <c r="LVN32" s="214"/>
      <c r="LVO32" s="214"/>
      <c r="LVP32" s="214"/>
      <c r="LVQ32" s="214"/>
      <c r="LVR32" s="214"/>
      <c r="LVS32" s="214"/>
      <c r="LVT32" s="214"/>
      <c r="LVU32" s="214"/>
      <c r="LVV32" s="214"/>
      <c r="LVW32" s="214"/>
      <c r="LVX32" s="214"/>
      <c r="LVY32" s="214"/>
      <c r="LVZ32" s="214"/>
      <c r="LWA32" s="214"/>
      <c r="LWB32" s="214"/>
      <c r="LWC32" s="214"/>
      <c r="LWD32" s="214"/>
      <c r="LWE32" s="214"/>
      <c r="LWF32" s="214"/>
      <c r="LWG32" s="214"/>
      <c r="LWH32" s="214"/>
      <c r="LWI32" s="214"/>
      <c r="LWJ32" s="214"/>
      <c r="LWK32" s="214"/>
      <c r="LWL32" s="214"/>
      <c r="LWM32" s="214"/>
      <c r="LWN32" s="214"/>
      <c r="LWO32" s="214"/>
      <c r="LWP32" s="214"/>
      <c r="LWQ32" s="214"/>
      <c r="LWR32" s="214"/>
      <c r="LWS32" s="214"/>
      <c r="LWT32" s="214"/>
      <c r="LWU32" s="214"/>
      <c r="LWV32" s="214"/>
      <c r="LWW32" s="214"/>
      <c r="LWX32" s="214"/>
      <c r="LWY32" s="214"/>
      <c r="LWZ32" s="214"/>
      <c r="LXA32" s="214"/>
      <c r="LXB32" s="214"/>
      <c r="LXC32" s="214"/>
      <c r="LXD32" s="214"/>
      <c r="LXE32" s="214"/>
      <c r="LXF32" s="214"/>
      <c r="LXG32" s="214"/>
      <c r="LXH32" s="214"/>
      <c r="LXI32" s="214"/>
      <c r="LXJ32" s="214"/>
      <c r="LXK32" s="214"/>
      <c r="LXL32" s="214"/>
      <c r="LXM32" s="214"/>
      <c r="LXN32" s="214"/>
      <c r="LXO32" s="214"/>
      <c r="LXP32" s="214"/>
      <c r="LXQ32" s="214"/>
      <c r="LXR32" s="214"/>
      <c r="LXS32" s="214"/>
      <c r="LXT32" s="214"/>
      <c r="LXU32" s="214"/>
      <c r="LXV32" s="214"/>
      <c r="LXW32" s="214"/>
      <c r="LXX32" s="214"/>
      <c r="LXY32" s="214"/>
      <c r="LXZ32" s="214"/>
      <c r="LYA32" s="214"/>
      <c r="LYB32" s="214"/>
      <c r="LYC32" s="214"/>
      <c r="LYD32" s="214"/>
      <c r="LYE32" s="214"/>
      <c r="LYF32" s="214"/>
      <c r="LYG32" s="214"/>
      <c r="LYH32" s="214"/>
      <c r="LYI32" s="214"/>
      <c r="LYJ32" s="214"/>
      <c r="LYK32" s="214"/>
      <c r="LYL32" s="214"/>
      <c r="LYM32" s="214"/>
      <c r="LYN32" s="214"/>
      <c r="LYO32" s="214"/>
      <c r="LYP32" s="214"/>
      <c r="LYQ32" s="214"/>
      <c r="LYR32" s="214"/>
      <c r="LYS32" s="214"/>
      <c r="LYT32" s="214"/>
      <c r="LYU32" s="214"/>
      <c r="LYV32" s="214"/>
      <c r="LYW32" s="214"/>
      <c r="LYX32" s="214"/>
      <c r="LYY32" s="214"/>
      <c r="LYZ32" s="214"/>
      <c r="LZA32" s="214"/>
      <c r="LZB32" s="214"/>
      <c r="LZC32" s="214"/>
      <c r="LZD32" s="214"/>
      <c r="LZE32" s="214"/>
      <c r="LZF32" s="214"/>
      <c r="LZG32" s="214"/>
      <c r="LZH32" s="214"/>
      <c r="LZI32" s="214"/>
      <c r="LZJ32" s="214"/>
      <c r="LZK32" s="214"/>
      <c r="LZL32" s="214"/>
      <c r="LZM32" s="214"/>
      <c r="LZN32" s="214"/>
      <c r="LZO32" s="214"/>
      <c r="LZP32" s="214"/>
      <c r="LZQ32" s="214"/>
      <c r="LZR32" s="214"/>
      <c r="LZS32" s="214"/>
      <c r="LZT32" s="214"/>
      <c r="LZU32" s="214"/>
      <c r="LZV32" s="214"/>
      <c r="LZW32" s="214"/>
      <c r="LZX32" s="214"/>
      <c r="LZY32" s="214"/>
      <c r="LZZ32" s="214"/>
      <c r="MAA32" s="214"/>
      <c r="MAB32" s="214"/>
      <c r="MAC32" s="214"/>
      <c r="MAD32" s="214"/>
      <c r="MAE32" s="214"/>
      <c r="MAF32" s="214"/>
      <c r="MAG32" s="214"/>
      <c r="MAH32" s="214"/>
      <c r="MAI32" s="214"/>
      <c r="MAJ32" s="214"/>
      <c r="MAK32" s="214"/>
      <c r="MAL32" s="214"/>
      <c r="MAM32" s="214"/>
      <c r="MAN32" s="214"/>
      <c r="MAO32" s="214"/>
      <c r="MAP32" s="214"/>
      <c r="MAQ32" s="214"/>
      <c r="MAR32" s="214"/>
      <c r="MAS32" s="214"/>
      <c r="MAT32" s="214"/>
      <c r="MAU32" s="214"/>
      <c r="MAV32" s="214"/>
      <c r="MAW32" s="214"/>
      <c r="MAX32" s="214"/>
      <c r="MAY32" s="214"/>
      <c r="MAZ32" s="214"/>
      <c r="MBA32" s="214"/>
      <c r="MBB32" s="214"/>
      <c r="MBC32" s="214"/>
      <c r="MBD32" s="214"/>
      <c r="MBE32" s="214"/>
      <c r="MBF32" s="214"/>
      <c r="MBG32" s="214"/>
      <c r="MBH32" s="214"/>
      <c r="MBI32" s="214"/>
      <c r="MBJ32" s="214"/>
      <c r="MBK32" s="214"/>
      <c r="MBL32" s="214"/>
      <c r="MBM32" s="214"/>
      <c r="MBN32" s="214"/>
      <c r="MBO32" s="214"/>
      <c r="MBP32" s="214"/>
      <c r="MBQ32" s="214"/>
      <c r="MBR32" s="214"/>
      <c r="MBS32" s="214"/>
      <c r="MBT32" s="214"/>
      <c r="MBU32" s="214"/>
      <c r="MBV32" s="214"/>
      <c r="MBW32" s="214"/>
      <c r="MBX32" s="214"/>
      <c r="MBY32" s="214"/>
      <c r="MBZ32" s="214"/>
      <c r="MCA32" s="214"/>
      <c r="MCB32" s="214"/>
      <c r="MCC32" s="214"/>
      <c r="MCD32" s="214"/>
      <c r="MCE32" s="214"/>
      <c r="MCF32" s="214"/>
      <c r="MCG32" s="214"/>
      <c r="MCH32" s="214"/>
      <c r="MCI32" s="214"/>
      <c r="MCJ32" s="214"/>
      <c r="MCK32" s="214"/>
      <c r="MCL32" s="214"/>
      <c r="MCM32" s="214"/>
      <c r="MCN32" s="214"/>
      <c r="MCO32" s="214"/>
      <c r="MCP32" s="214"/>
      <c r="MCQ32" s="214"/>
      <c r="MCR32" s="214"/>
      <c r="MCS32" s="214"/>
      <c r="MCT32" s="214"/>
      <c r="MCU32" s="214"/>
      <c r="MCV32" s="214"/>
      <c r="MCW32" s="214"/>
      <c r="MCX32" s="214"/>
      <c r="MCY32" s="214"/>
      <c r="MCZ32" s="214"/>
      <c r="MDA32" s="214"/>
      <c r="MDB32" s="214"/>
      <c r="MDC32" s="214"/>
      <c r="MDD32" s="214"/>
      <c r="MDE32" s="214"/>
      <c r="MDF32" s="214"/>
      <c r="MDG32" s="214"/>
      <c r="MDH32" s="214"/>
      <c r="MDI32" s="214"/>
      <c r="MDJ32" s="214"/>
      <c r="MDK32" s="214"/>
      <c r="MDL32" s="214"/>
      <c r="MDM32" s="214"/>
      <c r="MDN32" s="214"/>
      <c r="MDO32" s="214"/>
      <c r="MDP32" s="214"/>
      <c r="MDQ32" s="214"/>
      <c r="MDR32" s="214"/>
      <c r="MDS32" s="214"/>
      <c r="MDT32" s="214"/>
      <c r="MDU32" s="214"/>
      <c r="MDV32" s="214"/>
      <c r="MDW32" s="214"/>
      <c r="MDX32" s="214"/>
      <c r="MDY32" s="214"/>
      <c r="MDZ32" s="214"/>
      <c r="MEA32" s="214"/>
      <c r="MEB32" s="214"/>
      <c r="MEC32" s="214"/>
      <c r="MED32" s="214"/>
      <c r="MEE32" s="214"/>
      <c r="MEF32" s="214"/>
      <c r="MEG32" s="214"/>
      <c r="MEH32" s="214"/>
      <c r="MEI32" s="214"/>
      <c r="MEJ32" s="214"/>
      <c r="MEK32" s="214"/>
      <c r="MEL32" s="214"/>
      <c r="MEM32" s="214"/>
      <c r="MEN32" s="214"/>
      <c r="MEO32" s="214"/>
      <c r="MEP32" s="214"/>
      <c r="MEQ32" s="214"/>
      <c r="MER32" s="214"/>
      <c r="MES32" s="214"/>
      <c r="MET32" s="214"/>
      <c r="MEU32" s="214"/>
      <c r="MEV32" s="214"/>
      <c r="MEW32" s="214"/>
      <c r="MEX32" s="214"/>
      <c r="MEY32" s="214"/>
      <c r="MEZ32" s="214"/>
      <c r="MFA32" s="214"/>
      <c r="MFB32" s="214"/>
      <c r="MFC32" s="214"/>
      <c r="MFD32" s="214"/>
      <c r="MFE32" s="214"/>
      <c r="MFF32" s="214"/>
      <c r="MFG32" s="214"/>
      <c r="MFH32" s="214"/>
      <c r="MFI32" s="214"/>
      <c r="MFJ32" s="214"/>
      <c r="MFK32" s="214"/>
      <c r="MFL32" s="214"/>
      <c r="MFM32" s="214"/>
      <c r="MFN32" s="214"/>
      <c r="MFO32" s="214"/>
      <c r="MFP32" s="214"/>
      <c r="MFQ32" s="214"/>
      <c r="MFR32" s="214"/>
      <c r="MFS32" s="214"/>
      <c r="MFT32" s="214"/>
      <c r="MFU32" s="214"/>
      <c r="MFV32" s="214"/>
      <c r="MFW32" s="214"/>
      <c r="MFX32" s="214"/>
      <c r="MFY32" s="214"/>
      <c r="MFZ32" s="214"/>
      <c r="MGA32" s="214"/>
      <c r="MGB32" s="214"/>
      <c r="MGC32" s="214"/>
      <c r="MGD32" s="214"/>
      <c r="MGE32" s="214"/>
      <c r="MGF32" s="214"/>
      <c r="MGG32" s="214"/>
      <c r="MGH32" s="214"/>
      <c r="MGI32" s="214"/>
      <c r="MGJ32" s="214"/>
      <c r="MGK32" s="214"/>
      <c r="MGL32" s="214"/>
      <c r="MGM32" s="214"/>
      <c r="MGN32" s="214"/>
      <c r="MGO32" s="214"/>
      <c r="MGP32" s="214"/>
      <c r="MGQ32" s="214"/>
      <c r="MGR32" s="214"/>
      <c r="MGS32" s="214"/>
      <c r="MGT32" s="214"/>
      <c r="MGU32" s="214"/>
      <c r="MGV32" s="214"/>
      <c r="MGW32" s="214"/>
      <c r="MGX32" s="214"/>
      <c r="MGY32" s="214"/>
      <c r="MGZ32" s="214"/>
      <c r="MHA32" s="214"/>
      <c r="MHB32" s="214"/>
      <c r="MHC32" s="214"/>
      <c r="MHD32" s="214"/>
      <c r="MHE32" s="214"/>
      <c r="MHF32" s="214"/>
      <c r="MHG32" s="214"/>
      <c r="MHH32" s="214"/>
      <c r="MHI32" s="214"/>
      <c r="MHJ32" s="214"/>
      <c r="MHK32" s="214"/>
      <c r="MHL32" s="214"/>
      <c r="MHM32" s="214"/>
      <c r="MHN32" s="214"/>
      <c r="MHO32" s="214"/>
      <c r="MHP32" s="214"/>
      <c r="MHQ32" s="214"/>
      <c r="MHR32" s="214"/>
      <c r="MHS32" s="214"/>
      <c r="MHT32" s="214"/>
      <c r="MHU32" s="214"/>
      <c r="MHV32" s="214"/>
      <c r="MHW32" s="214"/>
      <c r="MHX32" s="214"/>
      <c r="MHY32" s="214"/>
      <c r="MHZ32" s="214"/>
      <c r="MIA32" s="214"/>
      <c r="MIB32" s="214"/>
      <c r="MIC32" s="214"/>
      <c r="MID32" s="214"/>
      <c r="MIE32" s="214"/>
      <c r="MIF32" s="214"/>
      <c r="MIG32" s="214"/>
      <c r="MIH32" s="214"/>
      <c r="MII32" s="214"/>
      <c r="MIJ32" s="214"/>
      <c r="MIK32" s="214"/>
      <c r="MIL32" s="214"/>
      <c r="MIM32" s="214"/>
      <c r="MIN32" s="214"/>
      <c r="MIO32" s="214"/>
      <c r="MIP32" s="214"/>
      <c r="MIQ32" s="214"/>
      <c r="MIR32" s="214"/>
      <c r="MIS32" s="214"/>
      <c r="MIT32" s="214"/>
      <c r="MIU32" s="214"/>
      <c r="MIV32" s="214"/>
      <c r="MIW32" s="214"/>
      <c r="MIX32" s="214"/>
      <c r="MIY32" s="214"/>
      <c r="MIZ32" s="214"/>
      <c r="MJA32" s="214"/>
      <c r="MJB32" s="214"/>
      <c r="MJC32" s="214"/>
      <c r="MJD32" s="214"/>
      <c r="MJE32" s="214"/>
      <c r="MJF32" s="214"/>
      <c r="MJG32" s="214"/>
      <c r="MJH32" s="214"/>
      <c r="MJI32" s="214"/>
      <c r="MJJ32" s="214"/>
      <c r="MJK32" s="214"/>
      <c r="MJL32" s="214"/>
      <c r="MJM32" s="214"/>
      <c r="MJN32" s="214"/>
      <c r="MJO32" s="214"/>
      <c r="MJP32" s="214"/>
      <c r="MJQ32" s="214"/>
      <c r="MJR32" s="214"/>
      <c r="MJS32" s="214"/>
      <c r="MJT32" s="214"/>
      <c r="MJU32" s="214"/>
      <c r="MJV32" s="214"/>
      <c r="MJW32" s="214"/>
      <c r="MJX32" s="214"/>
      <c r="MJY32" s="214"/>
      <c r="MJZ32" s="214"/>
      <c r="MKA32" s="214"/>
      <c r="MKB32" s="214"/>
      <c r="MKC32" s="214"/>
      <c r="MKD32" s="214"/>
      <c r="MKE32" s="214"/>
      <c r="MKF32" s="214"/>
      <c r="MKG32" s="214"/>
      <c r="MKH32" s="214"/>
      <c r="MKI32" s="214"/>
      <c r="MKJ32" s="214"/>
      <c r="MKK32" s="214"/>
      <c r="MKL32" s="214"/>
      <c r="MKM32" s="214"/>
      <c r="MKN32" s="214"/>
      <c r="MKO32" s="214"/>
      <c r="MKP32" s="214"/>
      <c r="MKQ32" s="214"/>
      <c r="MKR32" s="214"/>
      <c r="MKS32" s="214"/>
      <c r="MKT32" s="214"/>
      <c r="MKU32" s="214"/>
      <c r="MKV32" s="214"/>
      <c r="MKW32" s="214"/>
      <c r="MKX32" s="214"/>
      <c r="MKY32" s="214"/>
      <c r="MKZ32" s="214"/>
      <c r="MLA32" s="214"/>
      <c r="MLB32" s="214"/>
      <c r="MLC32" s="214"/>
      <c r="MLD32" s="214"/>
      <c r="MLE32" s="214"/>
      <c r="MLF32" s="214"/>
      <c r="MLG32" s="214"/>
      <c r="MLH32" s="214"/>
      <c r="MLI32" s="214"/>
      <c r="MLJ32" s="214"/>
      <c r="MLK32" s="214"/>
      <c r="MLL32" s="214"/>
      <c r="MLM32" s="214"/>
      <c r="MLN32" s="214"/>
      <c r="MLO32" s="214"/>
      <c r="MLP32" s="214"/>
      <c r="MLQ32" s="214"/>
      <c r="MLR32" s="214"/>
      <c r="MLS32" s="214"/>
      <c r="MLT32" s="214"/>
      <c r="MLU32" s="214"/>
      <c r="MLV32" s="214"/>
      <c r="MLW32" s="214"/>
      <c r="MLX32" s="214"/>
      <c r="MLY32" s="214"/>
      <c r="MLZ32" s="214"/>
      <c r="MMA32" s="214"/>
      <c r="MMB32" s="214"/>
      <c r="MMC32" s="214"/>
      <c r="MMD32" s="214"/>
      <c r="MME32" s="214"/>
      <c r="MMF32" s="214"/>
      <c r="MMG32" s="214"/>
      <c r="MMH32" s="214"/>
      <c r="MMI32" s="214"/>
      <c r="MMJ32" s="214"/>
      <c r="MMK32" s="214"/>
      <c r="MML32" s="214"/>
      <c r="MMM32" s="214"/>
      <c r="MMN32" s="214"/>
      <c r="MMO32" s="214"/>
      <c r="MMP32" s="214"/>
      <c r="MMQ32" s="214"/>
      <c r="MMR32" s="214"/>
      <c r="MMS32" s="214"/>
      <c r="MMT32" s="214"/>
      <c r="MMU32" s="214"/>
      <c r="MMV32" s="214"/>
      <c r="MMW32" s="214"/>
      <c r="MMX32" s="214"/>
      <c r="MMY32" s="214"/>
      <c r="MMZ32" s="214"/>
      <c r="MNA32" s="214"/>
      <c r="MNB32" s="214"/>
      <c r="MNC32" s="214"/>
      <c r="MND32" s="214"/>
      <c r="MNE32" s="214"/>
      <c r="MNF32" s="214"/>
      <c r="MNG32" s="214"/>
      <c r="MNH32" s="214"/>
      <c r="MNI32" s="214"/>
      <c r="MNJ32" s="214"/>
      <c r="MNK32" s="214"/>
      <c r="MNL32" s="214"/>
      <c r="MNM32" s="214"/>
      <c r="MNN32" s="214"/>
      <c r="MNO32" s="214"/>
      <c r="MNP32" s="214"/>
      <c r="MNQ32" s="214"/>
      <c r="MNR32" s="214"/>
      <c r="MNS32" s="214"/>
      <c r="MNT32" s="214"/>
      <c r="MNU32" s="214"/>
      <c r="MNV32" s="214"/>
      <c r="MNW32" s="214"/>
      <c r="MNX32" s="214"/>
      <c r="MNY32" s="214"/>
      <c r="MNZ32" s="214"/>
      <c r="MOA32" s="214"/>
      <c r="MOB32" s="214"/>
      <c r="MOC32" s="214"/>
      <c r="MOD32" s="214"/>
      <c r="MOE32" s="214"/>
      <c r="MOF32" s="214"/>
      <c r="MOG32" s="214"/>
      <c r="MOH32" s="214"/>
      <c r="MOI32" s="214"/>
      <c r="MOJ32" s="214"/>
      <c r="MOK32" s="214"/>
      <c r="MOL32" s="214"/>
      <c r="MOM32" s="214"/>
      <c r="MON32" s="214"/>
      <c r="MOO32" s="214"/>
      <c r="MOP32" s="214"/>
      <c r="MOQ32" s="214"/>
      <c r="MOR32" s="214"/>
      <c r="MOS32" s="214"/>
      <c r="MOT32" s="214"/>
      <c r="MOU32" s="214"/>
      <c r="MOV32" s="214"/>
      <c r="MOW32" s="214"/>
      <c r="MOX32" s="214"/>
      <c r="MOY32" s="214"/>
      <c r="MOZ32" s="214"/>
      <c r="MPA32" s="214"/>
      <c r="MPB32" s="214"/>
      <c r="MPC32" s="214"/>
      <c r="MPD32" s="214"/>
      <c r="MPE32" s="214"/>
      <c r="MPF32" s="214"/>
      <c r="MPG32" s="214"/>
      <c r="MPH32" s="214"/>
      <c r="MPI32" s="214"/>
      <c r="MPJ32" s="214"/>
      <c r="MPK32" s="214"/>
      <c r="MPL32" s="214"/>
      <c r="MPM32" s="214"/>
      <c r="MPN32" s="214"/>
      <c r="MPO32" s="214"/>
      <c r="MPP32" s="214"/>
      <c r="MPQ32" s="214"/>
      <c r="MPR32" s="214"/>
      <c r="MPS32" s="214"/>
      <c r="MPT32" s="214"/>
      <c r="MPU32" s="214"/>
      <c r="MPV32" s="214"/>
      <c r="MPW32" s="214"/>
      <c r="MPX32" s="214"/>
      <c r="MPY32" s="214"/>
      <c r="MPZ32" s="214"/>
      <c r="MQA32" s="214"/>
      <c r="MQB32" s="214"/>
      <c r="MQC32" s="214"/>
      <c r="MQD32" s="214"/>
      <c r="MQE32" s="214"/>
      <c r="MQF32" s="214"/>
      <c r="MQG32" s="214"/>
      <c r="MQH32" s="214"/>
      <c r="MQI32" s="214"/>
      <c r="MQJ32" s="214"/>
      <c r="MQK32" s="214"/>
      <c r="MQL32" s="214"/>
      <c r="MQM32" s="214"/>
      <c r="MQN32" s="214"/>
      <c r="MQO32" s="214"/>
      <c r="MQP32" s="214"/>
      <c r="MQQ32" s="214"/>
      <c r="MQR32" s="214"/>
      <c r="MQS32" s="214"/>
      <c r="MQT32" s="214"/>
      <c r="MQU32" s="214"/>
      <c r="MQV32" s="214"/>
      <c r="MQW32" s="214"/>
      <c r="MQX32" s="214"/>
      <c r="MQY32" s="214"/>
      <c r="MQZ32" s="214"/>
      <c r="MRA32" s="214"/>
      <c r="MRB32" s="214"/>
      <c r="MRC32" s="214"/>
      <c r="MRD32" s="214"/>
      <c r="MRE32" s="214"/>
      <c r="MRF32" s="214"/>
      <c r="MRG32" s="214"/>
      <c r="MRH32" s="214"/>
      <c r="MRI32" s="214"/>
      <c r="MRJ32" s="214"/>
      <c r="MRK32" s="214"/>
      <c r="MRL32" s="214"/>
      <c r="MRM32" s="214"/>
      <c r="MRN32" s="214"/>
      <c r="MRO32" s="214"/>
      <c r="MRP32" s="214"/>
      <c r="MRQ32" s="214"/>
      <c r="MRR32" s="214"/>
      <c r="MRS32" s="214"/>
      <c r="MRT32" s="214"/>
      <c r="MRU32" s="214"/>
      <c r="MRV32" s="214"/>
      <c r="MRW32" s="214"/>
      <c r="MRX32" s="214"/>
      <c r="MRY32" s="214"/>
      <c r="MRZ32" s="214"/>
      <c r="MSA32" s="214"/>
      <c r="MSB32" s="214"/>
      <c r="MSC32" s="214"/>
      <c r="MSD32" s="214"/>
      <c r="MSE32" s="214"/>
      <c r="MSF32" s="214"/>
      <c r="MSG32" s="214"/>
      <c r="MSH32" s="214"/>
      <c r="MSI32" s="214"/>
      <c r="MSJ32" s="214"/>
      <c r="MSK32" s="214"/>
      <c r="MSL32" s="214"/>
      <c r="MSM32" s="214"/>
      <c r="MSN32" s="214"/>
      <c r="MSO32" s="214"/>
      <c r="MSP32" s="214"/>
      <c r="MSQ32" s="214"/>
      <c r="MSR32" s="214"/>
      <c r="MSS32" s="214"/>
      <c r="MST32" s="214"/>
      <c r="MSU32" s="214"/>
      <c r="MSV32" s="214"/>
      <c r="MSW32" s="214"/>
      <c r="MSX32" s="214"/>
      <c r="MSY32" s="214"/>
      <c r="MSZ32" s="214"/>
      <c r="MTA32" s="214"/>
      <c r="MTB32" s="214"/>
      <c r="MTC32" s="214"/>
      <c r="MTD32" s="214"/>
      <c r="MTE32" s="214"/>
      <c r="MTF32" s="214"/>
      <c r="MTG32" s="214"/>
      <c r="MTH32" s="214"/>
      <c r="MTI32" s="214"/>
      <c r="MTJ32" s="214"/>
      <c r="MTK32" s="214"/>
      <c r="MTL32" s="214"/>
      <c r="MTM32" s="214"/>
      <c r="MTN32" s="214"/>
      <c r="MTO32" s="214"/>
      <c r="MTP32" s="214"/>
      <c r="MTQ32" s="214"/>
      <c r="MTR32" s="214"/>
      <c r="MTS32" s="214"/>
      <c r="MTT32" s="214"/>
      <c r="MTU32" s="214"/>
      <c r="MTV32" s="214"/>
      <c r="MTW32" s="214"/>
      <c r="MTX32" s="214"/>
      <c r="MTY32" s="214"/>
      <c r="MTZ32" s="214"/>
      <c r="MUA32" s="214"/>
      <c r="MUB32" s="214"/>
      <c r="MUC32" s="214"/>
      <c r="MUD32" s="214"/>
      <c r="MUE32" s="214"/>
      <c r="MUF32" s="214"/>
      <c r="MUG32" s="214"/>
      <c r="MUH32" s="214"/>
      <c r="MUI32" s="214"/>
      <c r="MUJ32" s="214"/>
      <c r="MUK32" s="214"/>
      <c r="MUL32" s="214"/>
      <c r="MUM32" s="214"/>
      <c r="MUN32" s="214"/>
      <c r="MUO32" s="214"/>
      <c r="MUP32" s="214"/>
      <c r="MUQ32" s="214"/>
      <c r="MUR32" s="214"/>
      <c r="MUS32" s="214"/>
      <c r="MUT32" s="214"/>
      <c r="MUU32" s="214"/>
      <c r="MUV32" s="214"/>
      <c r="MUW32" s="214"/>
      <c r="MUX32" s="214"/>
      <c r="MUY32" s="214"/>
      <c r="MUZ32" s="214"/>
      <c r="MVA32" s="214"/>
      <c r="MVB32" s="214"/>
      <c r="MVC32" s="214"/>
      <c r="MVD32" s="214"/>
      <c r="MVE32" s="214"/>
      <c r="MVF32" s="214"/>
      <c r="MVG32" s="214"/>
      <c r="MVH32" s="214"/>
      <c r="MVI32" s="214"/>
      <c r="MVJ32" s="214"/>
      <c r="MVK32" s="214"/>
      <c r="MVL32" s="214"/>
      <c r="MVM32" s="214"/>
      <c r="MVN32" s="214"/>
      <c r="MVO32" s="214"/>
      <c r="MVP32" s="214"/>
      <c r="MVQ32" s="214"/>
      <c r="MVR32" s="214"/>
      <c r="MVS32" s="214"/>
      <c r="MVT32" s="214"/>
      <c r="MVU32" s="214"/>
      <c r="MVV32" s="214"/>
      <c r="MVW32" s="214"/>
      <c r="MVX32" s="214"/>
      <c r="MVY32" s="214"/>
      <c r="MVZ32" s="214"/>
      <c r="MWA32" s="214"/>
      <c r="MWB32" s="214"/>
      <c r="MWC32" s="214"/>
      <c r="MWD32" s="214"/>
      <c r="MWE32" s="214"/>
      <c r="MWF32" s="214"/>
      <c r="MWG32" s="214"/>
      <c r="MWH32" s="214"/>
      <c r="MWI32" s="214"/>
      <c r="MWJ32" s="214"/>
      <c r="MWK32" s="214"/>
      <c r="MWL32" s="214"/>
      <c r="MWM32" s="214"/>
      <c r="MWN32" s="214"/>
      <c r="MWO32" s="214"/>
      <c r="MWP32" s="214"/>
      <c r="MWQ32" s="214"/>
      <c r="MWR32" s="214"/>
      <c r="MWS32" s="214"/>
      <c r="MWT32" s="214"/>
      <c r="MWU32" s="214"/>
      <c r="MWV32" s="214"/>
      <c r="MWW32" s="214"/>
      <c r="MWX32" s="214"/>
      <c r="MWY32" s="214"/>
      <c r="MWZ32" s="214"/>
      <c r="MXA32" s="214"/>
      <c r="MXB32" s="214"/>
      <c r="MXC32" s="214"/>
      <c r="MXD32" s="214"/>
      <c r="MXE32" s="214"/>
      <c r="MXF32" s="214"/>
      <c r="MXG32" s="214"/>
      <c r="MXH32" s="214"/>
      <c r="MXI32" s="214"/>
      <c r="MXJ32" s="214"/>
      <c r="MXK32" s="214"/>
      <c r="MXL32" s="214"/>
      <c r="MXM32" s="214"/>
      <c r="MXN32" s="214"/>
      <c r="MXO32" s="214"/>
      <c r="MXP32" s="214"/>
      <c r="MXQ32" s="214"/>
      <c r="MXR32" s="214"/>
      <c r="MXS32" s="214"/>
      <c r="MXT32" s="214"/>
      <c r="MXU32" s="214"/>
      <c r="MXV32" s="214"/>
      <c r="MXW32" s="214"/>
      <c r="MXX32" s="214"/>
      <c r="MXY32" s="214"/>
      <c r="MXZ32" s="214"/>
      <c r="MYA32" s="214"/>
      <c r="MYB32" s="214"/>
      <c r="MYC32" s="214"/>
      <c r="MYD32" s="214"/>
      <c r="MYE32" s="214"/>
      <c r="MYF32" s="214"/>
      <c r="MYG32" s="214"/>
      <c r="MYH32" s="214"/>
      <c r="MYI32" s="214"/>
      <c r="MYJ32" s="214"/>
      <c r="MYK32" s="214"/>
      <c r="MYL32" s="214"/>
      <c r="MYM32" s="214"/>
      <c r="MYN32" s="214"/>
      <c r="MYO32" s="214"/>
      <c r="MYP32" s="214"/>
      <c r="MYQ32" s="214"/>
      <c r="MYR32" s="214"/>
      <c r="MYS32" s="214"/>
      <c r="MYT32" s="214"/>
      <c r="MYU32" s="214"/>
      <c r="MYV32" s="214"/>
      <c r="MYW32" s="214"/>
      <c r="MYX32" s="214"/>
      <c r="MYY32" s="214"/>
      <c r="MYZ32" s="214"/>
      <c r="MZA32" s="214"/>
      <c r="MZB32" s="214"/>
      <c r="MZC32" s="214"/>
      <c r="MZD32" s="214"/>
      <c r="MZE32" s="214"/>
      <c r="MZF32" s="214"/>
      <c r="MZG32" s="214"/>
      <c r="MZH32" s="214"/>
      <c r="MZI32" s="214"/>
      <c r="MZJ32" s="214"/>
      <c r="MZK32" s="214"/>
      <c r="MZL32" s="214"/>
      <c r="MZM32" s="214"/>
      <c r="MZN32" s="214"/>
      <c r="MZO32" s="214"/>
      <c r="MZP32" s="214"/>
      <c r="MZQ32" s="214"/>
      <c r="MZR32" s="214"/>
      <c r="MZS32" s="214"/>
      <c r="MZT32" s="214"/>
      <c r="MZU32" s="214"/>
      <c r="MZV32" s="214"/>
      <c r="MZW32" s="214"/>
      <c r="MZX32" s="214"/>
      <c r="MZY32" s="214"/>
      <c r="MZZ32" s="214"/>
      <c r="NAA32" s="214"/>
      <c r="NAB32" s="214"/>
      <c r="NAC32" s="214"/>
      <c r="NAD32" s="214"/>
      <c r="NAE32" s="214"/>
      <c r="NAF32" s="214"/>
      <c r="NAG32" s="214"/>
      <c r="NAH32" s="214"/>
      <c r="NAI32" s="214"/>
      <c r="NAJ32" s="214"/>
      <c r="NAK32" s="214"/>
      <c r="NAL32" s="214"/>
      <c r="NAM32" s="214"/>
      <c r="NAN32" s="214"/>
      <c r="NAO32" s="214"/>
      <c r="NAP32" s="214"/>
      <c r="NAQ32" s="214"/>
      <c r="NAR32" s="214"/>
      <c r="NAS32" s="214"/>
      <c r="NAT32" s="214"/>
      <c r="NAU32" s="214"/>
      <c r="NAV32" s="214"/>
      <c r="NAW32" s="214"/>
      <c r="NAX32" s="214"/>
      <c r="NAY32" s="214"/>
      <c r="NAZ32" s="214"/>
      <c r="NBA32" s="214"/>
      <c r="NBB32" s="214"/>
      <c r="NBC32" s="214"/>
      <c r="NBD32" s="214"/>
      <c r="NBE32" s="214"/>
      <c r="NBF32" s="214"/>
      <c r="NBG32" s="214"/>
      <c r="NBH32" s="214"/>
      <c r="NBI32" s="214"/>
      <c r="NBJ32" s="214"/>
      <c r="NBK32" s="214"/>
      <c r="NBL32" s="214"/>
      <c r="NBM32" s="214"/>
      <c r="NBN32" s="214"/>
      <c r="NBO32" s="214"/>
      <c r="NBP32" s="214"/>
      <c r="NBQ32" s="214"/>
      <c r="NBR32" s="214"/>
      <c r="NBS32" s="214"/>
      <c r="NBT32" s="214"/>
      <c r="NBU32" s="214"/>
      <c r="NBV32" s="214"/>
      <c r="NBW32" s="214"/>
      <c r="NBX32" s="214"/>
      <c r="NBY32" s="214"/>
      <c r="NBZ32" s="214"/>
      <c r="NCA32" s="214"/>
      <c r="NCB32" s="214"/>
      <c r="NCC32" s="214"/>
      <c r="NCD32" s="214"/>
      <c r="NCE32" s="214"/>
      <c r="NCF32" s="214"/>
      <c r="NCG32" s="214"/>
      <c r="NCH32" s="214"/>
      <c r="NCI32" s="214"/>
      <c r="NCJ32" s="214"/>
      <c r="NCK32" s="214"/>
      <c r="NCL32" s="214"/>
      <c r="NCM32" s="214"/>
      <c r="NCN32" s="214"/>
      <c r="NCO32" s="214"/>
      <c r="NCP32" s="214"/>
      <c r="NCQ32" s="214"/>
      <c r="NCR32" s="214"/>
      <c r="NCS32" s="214"/>
      <c r="NCT32" s="214"/>
      <c r="NCU32" s="214"/>
      <c r="NCV32" s="214"/>
      <c r="NCW32" s="214"/>
      <c r="NCX32" s="214"/>
      <c r="NCY32" s="214"/>
      <c r="NCZ32" s="214"/>
      <c r="NDA32" s="214"/>
      <c r="NDB32" s="214"/>
      <c r="NDC32" s="214"/>
      <c r="NDD32" s="214"/>
      <c r="NDE32" s="214"/>
      <c r="NDF32" s="214"/>
      <c r="NDG32" s="214"/>
      <c r="NDH32" s="214"/>
      <c r="NDI32" s="214"/>
      <c r="NDJ32" s="214"/>
      <c r="NDK32" s="214"/>
      <c r="NDL32" s="214"/>
      <c r="NDM32" s="214"/>
      <c r="NDN32" s="214"/>
      <c r="NDO32" s="214"/>
      <c r="NDP32" s="214"/>
      <c r="NDQ32" s="214"/>
      <c r="NDR32" s="214"/>
      <c r="NDS32" s="214"/>
      <c r="NDT32" s="214"/>
      <c r="NDU32" s="214"/>
      <c r="NDV32" s="214"/>
      <c r="NDW32" s="214"/>
      <c r="NDX32" s="214"/>
      <c r="NDY32" s="214"/>
      <c r="NDZ32" s="214"/>
      <c r="NEA32" s="214"/>
      <c r="NEB32" s="214"/>
      <c r="NEC32" s="214"/>
      <c r="NED32" s="214"/>
      <c r="NEE32" s="214"/>
      <c r="NEF32" s="214"/>
      <c r="NEG32" s="214"/>
      <c r="NEH32" s="214"/>
      <c r="NEI32" s="214"/>
      <c r="NEJ32" s="214"/>
      <c r="NEK32" s="214"/>
      <c r="NEL32" s="214"/>
      <c r="NEM32" s="214"/>
      <c r="NEN32" s="214"/>
      <c r="NEO32" s="214"/>
      <c r="NEP32" s="214"/>
      <c r="NEQ32" s="214"/>
      <c r="NER32" s="214"/>
      <c r="NES32" s="214"/>
      <c r="NET32" s="214"/>
      <c r="NEU32" s="214"/>
      <c r="NEV32" s="214"/>
      <c r="NEW32" s="214"/>
      <c r="NEX32" s="214"/>
      <c r="NEY32" s="214"/>
      <c r="NEZ32" s="214"/>
      <c r="NFA32" s="214"/>
      <c r="NFB32" s="214"/>
      <c r="NFC32" s="214"/>
      <c r="NFD32" s="214"/>
      <c r="NFE32" s="214"/>
      <c r="NFF32" s="214"/>
      <c r="NFG32" s="214"/>
      <c r="NFH32" s="214"/>
      <c r="NFI32" s="214"/>
      <c r="NFJ32" s="214"/>
      <c r="NFK32" s="214"/>
      <c r="NFL32" s="214"/>
      <c r="NFM32" s="214"/>
      <c r="NFN32" s="214"/>
      <c r="NFO32" s="214"/>
      <c r="NFP32" s="214"/>
      <c r="NFQ32" s="214"/>
      <c r="NFR32" s="214"/>
      <c r="NFS32" s="214"/>
      <c r="NFT32" s="214"/>
      <c r="NFU32" s="214"/>
      <c r="NFV32" s="214"/>
      <c r="NFW32" s="214"/>
      <c r="NFX32" s="214"/>
      <c r="NFY32" s="214"/>
      <c r="NFZ32" s="214"/>
      <c r="NGA32" s="214"/>
      <c r="NGB32" s="214"/>
      <c r="NGC32" s="214"/>
      <c r="NGD32" s="214"/>
      <c r="NGE32" s="214"/>
      <c r="NGF32" s="214"/>
      <c r="NGG32" s="214"/>
      <c r="NGH32" s="214"/>
      <c r="NGI32" s="214"/>
      <c r="NGJ32" s="214"/>
      <c r="NGK32" s="214"/>
      <c r="NGL32" s="214"/>
      <c r="NGM32" s="214"/>
      <c r="NGN32" s="214"/>
      <c r="NGO32" s="214"/>
      <c r="NGP32" s="214"/>
      <c r="NGQ32" s="214"/>
      <c r="NGR32" s="214"/>
      <c r="NGS32" s="214"/>
      <c r="NGT32" s="214"/>
      <c r="NGU32" s="214"/>
      <c r="NGV32" s="214"/>
      <c r="NGW32" s="214"/>
      <c r="NGX32" s="214"/>
      <c r="NGY32" s="214"/>
      <c r="NGZ32" s="214"/>
      <c r="NHA32" s="214"/>
      <c r="NHB32" s="214"/>
      <c r="NHC32" s="214"/>
      <c r="NHD32" s="214"/>
      <c r="NHE32" s="214"/>
      <c r="NHF32" s="214"/>
      <c r="NHG32" s="214"/>
      <c r="NHH32" s="214"/>
      <c r="NHI32" s="214"/>
      <c r="NHJ32" s="214"/>
      <c r="NHK32" s="214"/>
      <c r="NHL32" s="214"/>
      <c r="NHM32" s="214"/>
      <c r="NHN32" s="214"/>
      <c r="NHO32" s="214"/>
      <c r="NHP32" s="214"/>
      <c r="NHQ32" s="214"/>
      <c r="NHR32" s="214"/>
      <c r="NHS32" s="214"/>
      <c r="NHT32" s="214"/>
      <c r="NHU32" s="214"/>
      <c r="NHV32" s="214"/>
      <c r="NHW32" s="214"/>
      <c r="NHX32" s="214"/>
      <c r="NHY32" s="214"/>
      <c r="NHZ32" s="214"/>
      <c r="NIA32" s="214"/>
      <c r="NIB32" s="214"/>
      <c r="NIC32" s="214"/>
      <c r="NID32" s="214"/>
      <c r="NIE32" s="214"/>
      <c r="NIF32" s="214"/>
      <c r="NIG32" s="214"/>
      <c r="NIH32" s="214"/>
      <c r="NII32" s="214"/>
      <c r="NIJ32" s="214"/>
      <c r="NIK32" s="214"/>
      <c r="NIL32" s="214"/>
      <c r="NIM32" s="214"/>
      <c r="NIN32" s="214"/>
      <c r="NIO32" s="214"/>
      <c r="NIP32" s="214"/>
      <c r="NIQ32" s="214"/>
      <c r="NIR32" s="214"/>
      <c r="NIS32" s="214"/>
      <c r="NIT32" s="214"/>
      <c r="NIU32" s="214"/>
      <c r="NIV32" s="214"/>
      <c r="NIW32" s="214"/>
      <c r="NIX32" s="214"/>
      <c r="NIY32" s="214"/>
      <c r="NIZ32" s="214"/>
      <c r="NJA32" s="214"/>
      <c r="NJB32" s="214"/>
      <c r="NJC32" s="214"/>
      <c r="NJD32" s="214"/>
      <c r="NJE32" s="214"/>
      <c r="NJF32" s="214"/>
      <c r="NJG32" s="214"/>
      <c r="NJH32" s="214"/>
      <c r="NJI32" s="214"/>
      <c r="NJJ32" s="214"/>
      <c r="NJK32" s="214"/>
      <c r="NJL32" s="214"/>
      <c r="NJM32" s="214"/>
      <c r="NJN32" s="214"/>
      <c r="NJO32" s="214"/>
      <c r="NJP32" s="214"/>
      <c r="NJQ32" s="214"/>
      <c r="NJR32" s="214"/>
      <c r="NJS32" s="214"/>
      <c r="NJT32" s="214"/>
      <c r="NJU32" s="214"/>
      <c r="NJV32" s="214"/>
      <c r="NJW32" s="214"/>
      <c r="NJX32" s="214"/>
      <c r="NJY32" s="214"/>
      <c r="NJZ32" s="214"/>
      <c r="NKA32" s="214"/>
      <c r="NKB32" s="214"/>
      <c r="NKC32" s="214"/>
      <c r="NKD32" s="214"/>
      <c r="NKE32" s="214"/>
      <c r="NKF32" s="214"/>
      <c r="NKG32" s="214"/>
      <c r="NKH32" s="214"/>
      <c r="NKI32" s="214"/>
      <c r="NKJ32" s="214"/>
      <c r="NKK32" s="214"/>
      <c r="NKL32" s="214"/>
      <c r="NKM32" s="214"/>
      <c r="NKN32" s="214"/>
      <c r="NKO32" s="214"/>
      <c r="NKP32" s="214"/>
      <c r="NKQ32" s="214"/>
      <c r="NKR32" s="214"/>
      <c r="NKS32" s="214"/>
      <c r="NKT32" s="214"/>
      <c r="NKU32" s="214"/>
      <c r="NKV32" s="214"/>
      <c r="NKW32" s="214"/>
      <c r="NKX32" s="214"/>
      <c r="NKY32" s="214"/>
      <c r="NKZ32" s="214"/>
      <c r="NLA32" s="214"/>
      <c r="NLB32" s="214"/>
      <c r="NLC32" s="214"/>
      <c r="NLD32" s="214"/>
      <c r="NLE32" s="214"/>
      <c r="NLF32" s="214"/>
      <c r="NLG32" s="214"/>
      <c r="NLH32" s="214"/>
      <c r="NLI32" s="214"/>
      <c r="NLJ32" s="214"/>
      <c r="NLK32" s="214"/>
      <c r="NLL32" s="214"/>
      <c r="NLM32" s="214"/>
      <c r="NLN32" s="214"/>
      <c r="NLO32" s="214"/>
      <c r="NLP32" s="214"/>
      <c r="NLQ32" s="214"/>
      <c r="NLR32" s="214"/>
      <c r="NLS32" s="214"/>
      <c r="NLT32" s="214"/>
      <c r="NLU32" s="214"/>
      <c r="NLV32" s="214"/>
      <c r="NLW32" s="214"/>
      <c r="NLX32" s="214"/>
      <c r="NLY32" s="214"/>
      <c r="NLZ32" s="214"/>
      <c r="NMA32" s="214"/>
      <c r="NMB32" s="214"/>
      <c r="NMC32" s="214"/>
      <c r="NMD32" s="214"/>
      <c r="NME32" s="214"/>
      <c r="NMF32" s="214"/>
      <c r="NMG32" s="214"/>
      <c r="NMH32" s="214"/>
      <c r="NMI32" s="214"/>
      <c r="NMJ32" s="214"/>
      <c r="NMK32" s="214"/>
      <c r="NML32" s="214"/>
      <c r="NMM32" s="214"/>
      <c r="NMN32" s="214"/>
      <c r="NMO32" s="214"/>
      <c r="NMP32" s="214"/>
      <c r="NMQ32" s="214"/>
      <c r="NMR32" s="214"/>
      <c r="NMS32" s="214"/>
      <c r="NMT32" s="214"/>
      <c r="NMU32" s="214"/>
      <c r="NMV32" s="214"/>
      <c r="NMW32" s="214"/>
      <c r="NMX32" s="214"/>
      <c r="NMY32" s="214"/>
      <c r="NMZ32" s="214"/>
      <c r="NNA32" s="214"/>
      <c r="NNB32" s="214"/>
      <c r="NNC32" s="214"/>
      <c r="NND32" s="214"/>
      <c r="NNE32" s="214"/>
      <c r="NNF32" s="214"/>
      <c r="NNG32" s="214"/>
      <c r="NNH32" s="214"/>
      <c r="NNI32" s="214"/>
      <c r="NNJ32" s="214"/>
      <c r="NNK32" s="214"/>
      <c r="NNL32" s="214"/>
      <c r="NNM32" s="214"/>
      <c r="NNN32" s="214"/>
      <c r="NNO32" s="214"/>
      <c r="NNP32" s="214"/>
      <c r="NNQ32" s="214"/>
      <c r="NNR32" s="214"/>
      <c r="NNS32" s="214"/>
      <c r="NNT32" s="214"/>
      <c r="NNU32" s="214"/>
      <c r="NNV32" s="214"/>
      <c r="NNW32" s="214"/>
      <c r="NNX32" s="214"/>
      <c r="NNY32" s="214"/>
      <c r="NNZ32" s="214"/>
      <c r="NOA32" s="214"/>
      <c r="NOB32" s="214"/>
      <c r="NOC32" s="214"/>
      <c r="NOD32" s="214"/>
      <c r="NOE32" s="214"/>
      <c r="NOF32" s="214"/>
      <c r="NOG32" s="214"/>
      <c r="NOH32" s="214"/>
      <c r="NOI32" s="214"/>
      <c r="NOJ32" s="214"/>
      <c r="NOK32" s="214"/>
      <c r="NOL32" s="214"/>
      <c r="NOM32" s="214"/>
      <c r="NON32" s="214"/>
      <c r="NOO32" s="214"/>
      <c r="NOP32" s="214"/>
      <c r="NOQ32" s="214"/>
      <c r="NOR32" s="214"/>
      <c r="NOS32" s="214"/>
      <c r="NOT32" s="214"/>
      <c r="NOU32" s="214"/>
      <c r="NOV32" s="214"/>
      <c r="NOW32" s="214"/>
      <c r="NOX32" s="214"/>
      <c r="NOY32" s="214"/>
      <c r="NOZ32" s="214"/>
      <c r="NPA32" s="214"/>
      <c r="NPB32" s="214"/>
      <c r="NPC32" s="214"/>
      <c r="NPD32" s="214"/>
      <c r="NPE32" s="214"/>
      <c r="NPF32" s="214"/>
      <c r="NPG32" s="214"/>
      <c r="NPH32" s="214"/>
      <c r="NPI32" s="214"/>
      <c r="NPJ32" s="214"/>
      <c r="NPK32" s="214"/>
      <c r="NPL32" s="214"/>
      <c r="NPM32" s="214"/>
      <c r="NPN32" s="214"/>
      <c r="NPO32" s="214"/>
      <c r="NPP32" s="214"/>
      <c r="NPQ32" s="214"/>
      <c r="NPR32" s="214"/>
      <c r="NPS32" s="214"/>
      <c r="NPT32" s="214"/>
      <c r="NPU32" s="214"/>
      <c r="NPV32" s="214"/>
      <c r="NPW32" s="214"/>
      <c r="NPX32" s="214"/>
      <c r="NPY32" s="214"/>
      <c r="NPZ32" s="214"/>
      <c r="NQA32" s="214"/>
      <c r="NQB32" s="214"/>
      <c r="NQC32" s="214"/>
      <c r="NQD32" s="214"/>
      <c r="NQE32" s="214"/>
      <c r="NQF32" s="214"/>
      <c r="NQG32" s="214"/>
      <c r="NQH32" s="214"/>
      <c r="NQI32" s="214"/>
      <c r="NQJ32" s="214"/>
      <c r="NQK32" s="214"/>
      <c r="NQL32" s="214"/>
      <c r="NQM32" s="214"/>
      <c r="NQN32" s="214"/>
      <c r="NQO32" s="214"/>
      <c r="NQP32" s="214"/>
      <c r="NQQ32" s="214"/>
      <c r="NQR32" s="214"/>
      <c r="NQS32" s="214"/>
      <c r="NQT32" s="214"/>
      <c r="NQU32" s="214"/>
      <c r="NQV32" s="214"/>
      <c r="NQW32" s="214"/>
      <c r="NQX32" s="214"/>
      <c r="NQY32" s="214"/>
      <c r="NQZ32" s="214"/>
      <c r="NRA32" s="214"/>
      <c r="NRB32" s="214"/>
      <c r="NRC32" s="214"/>
      <c r="NRD32" s="214"/>
      <c r="NRE32" s="214"/>
      <c r="NRF32" s="214"/>
      <c r="NRG32" s="214"/>
      <c r="NRH32" s="214"/>
      <c r="NRI32" s="214"/>
      <c r="NRJ32" s="214"/>
      <c r="NRK32" s="214"/>
      <c r="NRL32" s="214"/>
      <c r="NRM32" s="214"/>
      <c r="NRN32" s="214"/>
      <c r="NRO32" s="214"/>
      <c r="NRP32" s="214"/>
      <c r="NRQ32" s="214"/>
      <c r="NRR32" s="214"/>
      <c r="NRS32" s="214"/>
      <c r="NRT32" s="214"/>
      <c r="NRU32" s="214"/>
      <c r="NRV32" s="214"/>
      <c r="NRW32" s="214"/>
      <c r="NRX32" s="214"/>
      <c r="NRY32" s="214"/>
      <c r="NRZ32" s="214"/>
      <c r="NSA32" s="214"/>
      <c r="NSB32" s="214"/>
      <c r="NSC32" s="214"/>
      <c r="NSD32" s="214"/>
      <c r="NSE32" s="214"/>
      <c r="NSF32" s="214"/>
      <c r="NSG32" s="214"/>
      <c r="NSH32" s="214"/>
      <c r="NSI32" s="214"/>
      <c r="NSJ32" s="214"/>
      <c r="NSK32" s="214"/>
      <c r="NSL32" s="214"/>
      <c r="NSM32" s="214"/>
      <c r="NSN32" s="214"/>
      <c r="NSO32" s="214"/>
      <c r="NSP32" s="214"/>
      <c r="NSQ32" s="214"/>
      <c r="NSR32" s="214"/>
      <c r="NSS32" s="214"/>
      <c r="NST32" s="214"/>
      <c r="NSU32" s="214"/>
      <c r="NSV32" s="214"/>
      <c r="NSW32" s="214"/>
      <c r="NSX32" s="214"/>
      <c r="NSY32" s="214"/>
      <c r="NSZ32" s="214"/>
      <c r="NTA32" s="214"/>
      <c r="NTB32" s="214"/>
      <c r="NTC32" s="214"/>
      <c r="NTD32" s="214"/>
      <c r="NTE32" s="214"/>
      <c r="NTF32" s="214"/>
      <c r="NTG32" s="214"/>
      <c r="NTH32" s="214"/>
      <c r="NTI32" s="214"/>
      <c r="NTJ32" s="214"/>
      <c r="NTK32" s="214"/>
      <c r="NTL32" s="214"/>
      <c r="NTM32" s="214"/>
      <c r="NTN32" s="214"/>
      <c r="NTO32" s="214"/>
      <c r="NTP32" s="214"/>
      <c r="NTQ32" s="214"/>
      <c r="NTR32" s="214"/>
      <c r="NTS32" s="214"/>
      <c r="NTT32" s="214"/>
      <c r="NTU32" s="214"/>
      <c r="NTV32" s="214"/>
      <c r="NTW32" s="214"/>
      <c r="NTX32" s="214"/>
      <c r="NTY32" s="214"/>
      <c r="NTZ32" s="214"/>
      <c r="NUA32" s="214"/>
      <c r="NUB32" s="214"/>
      <c r="NUC32" s="214"/>
      <c r="NUD32" s="214"/>
      <c r="NUE32" s="214"/>
      <c r="NUF32" s="214"/>
      <c r="NUG32" s="214"/>
      <c r="NUH32" s="214"/>
      <c r="NUI32" s="214"/>
      <c r="NUJ32" s="214"/>
      <c r="NUK32" s="214"/>
      <c r="NUL32" s="214"/>
      <c r="NUM32" s="214"/>
      <c r="NUN32" s="214"/>
      <c r="NUO32" s="214"/>
      <c r="NUP32" s="214"/>
      <c r="NUQ32" s="214"/>
      <c r="NUR32" s="214"/>
      <c r="NUS32" s="214"/>
      <c r="NUT32" s="214"/>
      <c r="NUU32" s="214"/>
      <c r="NUV32" s="214"/>
      <c r="NUW32" s="214"/>
      <c r="NUX32" s="214"/>
      <c r="NUY32" s="214"/>
      <c r="NUZ32" s="214"/>
      <c r="NVA32" s="214"/>
      <c r="NVB32" s="214"/>
      <c r="NVC32" s="214"/>
      <c r="NVD32" s="214"/>
      <c r="NVE32" s="214"/>
      <c r="NVF32" s="214"/>
      <c r="NVG32" s="214"/>
      <c r="NVH32" s="214"/>
      <c r="NVI32" s="214"/>
      <c r="NVJ32" s="214"/>
      <c r="NVK32" s="214"/>
      <c r="NVL32" s="214"/>
      <c r="NVM32" s="214"/>
      <c r="NVN32" s="214"/>
      <c r="NVO32" s="214"/>
      <c r="NVP32" s="214"/>
      <c r="NVQ32" s="214"/>
      <c r="NVR32" s="214"/>
      <c r="NVS32" s="214"/>
      <c r="NVT32" s="214"/>
      <c r="NVU32" s="214"/>
      <c r="NVV32" s="214"/>
      <c r="NVW32" s="214"/>
      <c r="NVX32" s="214"/>
      <c r="NVY32" s="214"/>
      <c r="NVZ32" s="214"/>
      <c r="NWA32" s="214"/>
      <c r="NWB32" s="214"/>
      <c r="NWC32" s="214"/>
      <c r="NWD32" s="214"/>
      <c r="NWE32" s="214"/>
      <c r="NWF32" s="214"/>
      <c r="NWG32" s="214"/>
      <c r="NWH32" s="214"/>
      <c r="NWI32" s="214"/>
      <c r="NWJ32" s="214"/>
      <c r="NWK32" s="214"/>
      <c r="NWL32" s="214"/>
      <c r="NWM32" s="214"/>
      <c r="NWN32" s="214"/>
      <c r="NWO32" s="214"/>
      <c r="NWP32" s="214"/>
      <c r="NWQ32" s="214"/>
      <c r="NWR32" s="214"/>
      <c r="NWS32" s="214"/>
      <c r="NWT32" s="214"/>
      <c r="NWU32" s="214"/>
      <c r="NWV32" s="214"/>
      <c r="NWW32" s="214"/>
      <c r="NWX32" s="214"/>
      <c r="NWY32" s="214"/>
      <c r="NWZ32" s="214"/>
      <c r="NXA32" s="214"/>
      <c r="NXB32" s="214"/>
      <c r="NXC32" s="214"/>
      <c r="NXD32" s="214"/>
      <c r="NXE32" s="214"/>
      <c r="NXF32" s="214"/>
      <c r="NXG32" s="214"/>
      <c r="NXH32" s="214"/>
      <c r="NXI32" s="214"/>
      <c r="NXJ32" s="214"/>
      <c r="NXK32" s="214"/>
      <c r="NXL32" s="214"/>
      <c r="NXM32" s="214"/>
      <c r="NXN32" s="214"/>
      <c r="NXO32" s="214"/>
      <c r="NXP32" s="214"/>
      <c r="NXQ32" s="214"/>
      <c r="NXR32" s="214"/>
      <c r="NXS32" s="214"/>
      <c r="NXT32" s="214"/>
      <c r="NXU32" s="214"/>
      <c r="NXV32" s="214"/>
      <c r="NXW32" s="214"/>
      <c r="NXX32" s="214"/>
      <c r="NXY32" s="214"/>
      <c r="NXZ32" s="214"/>
      <c r="NYA32" s="214"/>
      <c r="NYB32" s="214"/>
      <c r="NYC32" s="214"/>
      <c r="NYD32" s="214"/>
      <c r="NYE32" s="214"/>
      <c r="NYF32" s="214"/>
      <c r="NYG32" s="214"/>
      <c r="NYH32" s="214"/>
      <c r="NYI32" s="214"/>
      <c r="NYJ32" s="214"/>
      <c r="NYK32" s="214"/>
      <c r="NYL32" s="214"/>
      <c r="NYM32" s="214"/>
      <c r="NYN32" s="214"/>
      <c r="NYO32" s="214"/>
      <c r="NYP32" s="214"/>
      <c r="NYQ32" s="214"/>
      <c r="NYR32" s="214"/>
      <c r="NYS32" s="214"/>
      <c r="NYT32" s="214"/>
      <c r="NYU32" s="214"/>
      <c r="NYV32" s="214"/>
      <c r="NYW32" s="214"/>
      <c r="NYX32" s="214"/>
      <c r="NYY32" s="214"/>
      <c r="NYZ32" s="214"/>
      <c r="NZA32" s="214"/>
      <c r="NZB32" s="214"/>
      <c r="NZC32" s="214"/>
      <c r="NZD32" s="214"/>
      <c r="NZE32" s="214"/>
      <c r="NZF32" s="214"/>
      <c r="NZG32" s="214"/>
      <c r="NZH32" s="214"/>
      <c r="NZI32" s="214"/>
      <c r="NZJ32" s="214"/>
      <c r="NZK32" s="214"/>
      <c r="NZL32" s="214"/>
      <c r="NZM32" s="214"/>
      <c r="NZN32" s="214"/>
      <c r="NZO32" s="214"/>
      <c r="NZP32" s="214"/>
      <c r="NZQ32" s="214"/>
      <c r="NZR32" s="214"/>
      <c r="NZS32" s="214"/>
      <c r="NZT32" s="214"/>
      <c r="NZU32" s="214"/>
      <c r="NZV32" s="214"/>
      <c r="NZW32" s="214"/>
      <c r="NZX32" s="214"/>
      <c r="NZY32" s="214"/>
      <c r="NZZ32" s="214"/>
      <c r="OAA32" s="214"/>
      <c r="OAB32" s="214"/>
      <c r="OAC32" s="214"/>
      <c r="OAD32" s="214"/>
      <c r="OAE32" s="214"/>
      <c r="OAF32" s="214"/>
      <c r="OAG32" s="214"/>
      <c r="OAH32" s="214"/>
      <c r="OAI32" s="214"/>
      <c r="OAJ32" s="214"/>
      <c r="OAK32" s="214"/>
      <c r="OAL32" s="214"/>
      <c r="OAM32" s="214"/>
      <c r="OAN32" s="214"/>
      <c r="OAO32" s="214"/>
      <c r="OAP32" s="214"/>
      <c r="OAQ32" s="214"/>
      <c r="OAR32" s="214"/>
      <c r="OAS32" s="214"/>
      <c r="OAT32" s="214"/>
      <c r="OAU32" s="214"/>
      <c r="OAV32" s="214"/>
      <c r="OAW32" s="214"/>
      <c r="OAX32" s="214"/>
      <c r="OAY32" s="214"/>
      <c r="OAZ32" s="214"/>
      <c r="OBA32" s="214"/>
      <c r="OBB32" s="214"/>
      <c r="OBC32" s="214"/>
      <c r="OBD32" s="214"/>
      <c r="OBE32" s="214"/>
      <c r="OBF32" s="214"/>
      <c r="OBG32" s="214"/>
      <c r="OBH32" s="214"/>
      <c r="OBI32" s="214"/>
      <c r="OBJ32" s="214"/>
      <c r="OBK32" s="214"/>
      <c r="OBL32" s="214"/>
      <c r="OBM32" s="214"/>
      <c r="OBN32" s="214"/>
      <c r="OBO32" s="214"/>
      <c r="OBP32" s="214"/>
      <c r="OBQ32" s="214"/>
      <c r="OBR32" s="214"/>
      <c r="OBS32" s="214"/>
      <c r="OBT32" s="214"/>
      <c r="OBU32" s="214"/>
      <c r="OBV32" s="214"/>
      <c r="OBW32" s="214"/>
      <c r="OBX32" s="214"/>
      <c r="OBY32" s="214"/>
      <c r="OBZ32" s="214"/>
      <c r="OCA32" s="214"/>
      <c r="OCB32" s="214"/>
      <c r="OCC32" s="214"/>
      <c r="OCD32" s="214"/>
      <c r="OCE32" s="214"/>
      <c r="OCF32" s="214"/>
      <c r="OCG32" s="214"/>
      <c r="OCH32" s="214"/>
      <c r="OCI32" s="214"/>
      <c r="OCJ32" s="214"/>
      <c r="OCK32" s="214"/>
      <c r="OCL32" s="214"/>
      <c r="OCM32" s="214"/>
      <c r="OCN32" s="214"/>
      <c r="OCO32" s="214"/>
      <c r="OCP32" s="214"/>
      <c r="OCQ32" s="214"/>
      <c r="OCR32" s="214"/>
      <c r="OCS32" s="214"/>
      <c r="OCT32" s="214"/>
      <c r="OCU32" s="214"/>
      <c r="OCV32" s="214"/>
      <c r="OCW32" s="214"/>
      <c r="OCX32" s="214"/>
      <c r="OCY32" s="214"/>
      <c r="OCZ32" s="214"/>
      <c r="ODA32" s="214"/>
      <c r="ODB32" s="214"/>
      <c r="ODC32" s="214"/>
      <c r="ODD32" s="214"/>
      <c r="ODE32" s="214"/>
      <c r="ODF32" s="214"/>
      <c r="ODG32" s="214"/>
      <c r="ODH32" s="214"/>
      <c r="ODI32" s="214"/>
      <c r="ODJ32" s="214"/>
      <c r="ODK32" s="214"/>
      <c r="ODL32" s="214"/>
      <c r="ODM32" s="214"/>
      <c r="ODN32" s="214"/>
      <c r="ODO32" s="214"/>
      <c r="ODP32" s="214"/>
      <c r="ODQ32" s="214"/>
      <c r="ODR32" s="214"/>
      <c r="ODS32" s="214"/>
      <c r="ODT32" s="214"/>
      <c r="ODU32" s="214"/>
      <c r="ODV32" s="214"/>
      <c r="ODW32" s="214"/>
      <c r="ODX32" s="214"/>
      <c r="ODY32" s="214"/>
      <c r="ODZ32" s="214"/>
      <c r="OEA32" s="214"/>
      <c r="OEB32" s="214"/>
      <c r="OEC32" s="214"/>
      <c r="OED32" s="214"/>
      <c r="OEE32" s="214"/>
      <c r="OEF32" s="214"/>
      <c r="OEG32" s="214"/>
      <c r="OEH32" s="214"/>
      <c r="OEI32" s="214"/>
      <c r="OEJ32" s="214"/>
      <c r="OEK32" s="214"/>
      <c r="OEL32" s="214"/>
      <c r="OEM32" s="214"/>
      <c r="OEN32" s="214"/>
      <c r="OEO32" s="214"/>
      <c r="OEP32" s="214"/>
      <c r="OEQ32" s="214"/>
      <c r="OER32" s="214"/>
      <c r="OES32" s="214"/>
      <c r="OET32" s="214"/>
      <c r="OEU32" s="214"/>
      <c r="OEV32" s="214"/>
      <c r="OEW32" s="214"/>
      <c r="OEX32" s="214"/>
      <c r="OEY32" s="214"/>
      <c r="OEZ32" s="214"/>
      <c r="OFA32" s="214"/>
      <c r="OFB32" s="214"/>
      <c r="OFC32" s="214"/>
      <c r="OFD32" s="214"/>
      <c r="OFE32" s="214"/>
      <c r="OFF32" s="214"/>
      <c r="OFG32" s="214"/>
      <c r="OFH32" s="214"/>
      <c r="OFI32" s="214"/>
      <c r="OFJ32" s="214"/>
      <c r="OFK32" s="214"/>
      <c r="OFL32" s="214"/>
      <c r="OFM32" s="214"/>
      <c r="OFN32" s="214"/>
      <c r="OFO32" s="214"/>
      <c r="OFP32" s="214"/>
      <c r="OFQ32" s="214"/>
      <c r="OFR32" s="214"/>
      <c r="OFS32" s="214"/>
      <c r="OFT32" s="214"/>
      <c r="OFU32" s="214"/>
      <c r="OFV32" s="214"/>
      <c r="OFW32" s="214"/>
      <c r="OFX32" s="214"/>
      <c r="OFY32" s="214"/>
      <c r="OFZ32" s="214"/>
      <c r="OGA32" s="214"/>
      <c r="OGB32" s="214"/>
      <c r="OGC32" s="214"/>
      <c r="OGD32" s="214"/>
      <c r="OGE32" s="214"/>
      <c r="OGF32" s="214"/>
      <c r="OGG32" s="214"/>
      <c r="OGH32" s="214"/>
      <c r="OGI32" s="214"/>
      <c r="OGJ32" s="214"/>
      <c r="OGK32" s="214"/>
      <c r="OGL32" s="214"/>
      <c r="OGM32" s="214"/>
      <c r="OGN32" s="214"/>
      <c r="OGO32" s="214"/>
      <c r="OGP32" s="214"/>
      <c r="OGQ32" s="214"/>
      <c r="OGR32" s="214"/>
      <c r="OGS32" s="214"/>
      <c r="OGT32" s="214"/>
      <c r="OGU32" s="214"/>
      <c r="OGV32" s="214"/>
      <c r="OGW32" s="214"/>
      <c r="OGX32" s="214"/>
      <c r="OGY32" s="214"/>
      <c r="OGZ32" s="214"/>
      <c r="OHA32" s="214"/>
      <c r="OHB32" s="214"/>
      <c r="OHC32" s="214"/>
      <c r="OHD32" s="214"/>
      <c r="OHE32" s="214"/>
      <c r="OHF32" s="214"/>
      <c r="OHG32" s="214"/>
      <c r="OHH32" s="214"/>
      <c r="OHI32" s="214"/>
      <c r="OHJ32" s="214"/>
      <c r="OHK32" s="214"/>
      <c r="OHL32" s="214"/>
      <c r="OHM32" s="214"/>
      <c r="OHN32" s="214"/>
      <c r="OHO32" s="214"/>
      <c r="OHP32" s="214"/>
      <c r="OHQ32" s="214"/>
      <c r="OHR32" s="214"/>
      <c r="OHS32" s="214"/>
      <c r="OHT32" s="214"/>
      <c r="OHU32" s="214"/>
      <c r="OHV32" s="214"/>
      <c r="OHW32" s="214"/>
      <c r="OHX32" s="214"/>
      <c r="OHY32" s="214"/>
      <c r="OHZ32" s="214"/>
      <c r="OIA32" s="214"/>
      <c r="OIB32" s="214"/>
      <c r="OIC32" s="214"/>
      <c r="OID32" s="214"/>
      <c r="OIE32" s="214"/>
      <c r="OIF32" s="214"/>
      <c r="OIG32" s="214"/>
      <c r="OIH32" s="214"/>
      <c r="OII32" s="214"/>
      <c r="OIJ32" s="214"/>
      <c r="OIK32" s="214"/>
      <c r="OIL32" s="214"/>
      <c r="OIM32" s="214"/>
      <c r="OIN32" s="214"/>
      <c r="OIO32" s="214"/>
      <c r="OIP32" s="214"/>
      <c r="OIQ32" s="214"/>
      <c r="OIR32" s="214"/>
      <c r="OIS32" s="214"/>
      <c r="OIT32" s="214"/>
      <c r="OIU32" s="214"/>
      <c r="OIV32" s="214"/>
      <c r="OIW32" s="214"/>
      <c r="OIX32" s="214"/>
      <c r="OIY32" s="214"/>
      <c r="OIZ32" s="214"/>
      <c r="OJA32" s="214"/>
      <c r="OJB32" s="214"/>
      <c r="OJC32" s="214"/>
      <c r="OJD32" s="214"/>
      <c r="OJE32" s="214"/>
      <c r="OJF32" s="214"/>
      <c r="OJG32" s="214"/>
      <c r="OJH32" s="214"/>
      <c r="OJI32" s="214"/>
      <c r="OJJ32" s="214"/>
      <c r="OJK32" s="214"/>
      <c r="OJL32" s="214"/>
      <c r="OJM32" s="214"/>
      <c r="OJN32" s="214"/>
      <c r="OJO32" s="214"/>
      <c r="OJP32" s="214"/>
      <c r="OJQ32" s="214"/>
      <c r="OJR32" s="214"/>
      <c r="OJS32" s="214"/>
      <c r="OJT32" s="214"/>
      <c r="OJU32" s="214"/>
      <c r="OJV32" s="214"/>
      <c r="OJW32" s="214"/>
      <c r="OJX32" s="214"/>
      <c r="OJY32" s="214"/>
      <c r="OJZ32" s="214"/>
      <c r="OKA32" s="214"/>
      <c r="OKB32" s="214"/>
      <c r="OKC32" s="214"/>
      <c r="OKD32" s="214"/>
      <c r="OKE32" s="214"/>
      <c r="OKF32" s="214"/>
      <c r="OKG32" s="214"/>
      <c r="OKH32" s="214"/>
      <c r="OKI32" s="214"/>
      <c r="OKJ32" s="214"/>
      <c r="OKK32" s="214"/>
      <c r="OKL32" s="214"/>
      <c r="OKM32" s="214"/>
      <c r="OKN32" s="214"/>
      <c r="OKO32" s="214"/>
      <c r="OKP32" s="214"/>
      <c r="OKQ32" s="214"/>
      <c r="OKR32" s="214"/>
      <c r="OKS32" s="214"/>
      <c r="OKT32" s="214"/>
      <c r="OKU32" s="214"/>
      <c r="OKV32" s="214"/>
      <c r="OKW32" s="214"/>
      <c r="OKX32" s="214"/>
      <c r="OKY32" s="214"/>
      <c r="OKZ32" s="214"/>
      <c r="OLA32" s="214"/>
      <c r="OLB32" s="214"/>
      <c r="OLC32" s="214"/>
      <c r="OLD32" s="214"/>
      <c r="OLE32" s="214"/>
      <c r="OLF32" s="214"/>
      <c r="OLG32" s="214"/>
      <c r="OLH32" s="214"/>
      <c r="OLI32" s="214"/>
      <c r="OLJ32" s="214"/>
      <c r="OLK32" s="214"/>
      <c r="OLL32" s="214"/>
      <c r="OLM32" s="214"/>
      <c r="OLN32" s="214"/>
      <c r="OLO32" s="214"/>
      <c r="OLP32" s="214"/>
      <c r="OLQ32" s="214"/>
      <c r="OLR32" s="214"/>
      <c r="OLS32" s="214"/>
      <c r="OLT32" s="214"/>
      <c r="OLU32" s="214"/>
      <c r="OLV32" s="214"/>
      <c r="OLW32" s="214"/>
      <c r="OLX32" s="214"/>
      <c r="OLY32" s="214"/>
      <c r="OLZ32" s="214"/>
      <c r="OMA32" s="214"/>
      <c r="OMB32" s="214"/>
      <c r="OMC32" s="214"/>
      <c r="OMD32" s="214"/>
      <c r="OME32" s="214"/>
      <c r="OMF32" s="214"/>
      <c r="OMG32" s="214"/>
      <c r="OMH32" s="214"/>
      <c r="OMI32" s="214"/>
      <c r="OMJ32" s="214"/>
      <c r="OMK32" s="214"/>
      <c r="OML32" s="214"/>
      <c r="OMM32" s="214"/>
      <c r="OMN32" s="214"/>
      <c r="OMO32" s="214"/>
      <c r="OMP32" s="214"/>
      <c r="OMQ32" s="214"/>
      <c r="OMR32" s="214"/>
      <c r="OMS32" s="214"/>
      <c r="OMT32" s="214"/>
      <c r="OMU32" s="214"/>
      <c r="OMV32" s="214"/>
      <c r="OMW32" s="214"/>
      <c r="OMX32" s="214"/>
      <c r="OMY32" s="214"/>
      <c r="OMZ32" s="214"/>
      <c r="ONA32" s="214"/>
      <c r="ONB32" s="214"/>
      <c r="ONC32" s="214"/>
      <c r="OND32" s="214"/>
      <c r="ONE32" s="214"/>
      <c r="ONF32" s="214"/>
      <c r="ONG32" s="214"/>
      <c r="ONH32" s="214"/>
      <c r="ONI32" s="214"/>
      <c r="ONJ32" s="214"/>
      <c r="ONK32" s="214"/>
      <c r="ONL32" s="214"/>
      <c r="ONM32" s="214"/>
      <c r="ONN32" s="214"/>
      <c r="ONO32" s="214"/>
      <c r="ONP32" s="214"/>
      <c r="ONQ32" s="214"/>
      <c r="ONR32" s="214"/>
      <c r="ONS32" s="214"/>
      <c r="ONT32" s="214"/>
      <c r="ONU32" s="214"/>
      <c r="ONV32" s="214"/>
      <c r="ONW32" s="214"/>
      <c r="ONX32" s="214"/>
      <c r="ONY32" s="214"/>
      <c r="ONZ32" s="214"/>
      <c r="OOA32" s="214"/>
      <c r="OOB32" s="214"/>
      <c r="OOC32" s="214"/>
      <c r="OOD32" s="214"/>
      <c r="OOE32" s="214"/>
      <c r="OOF32" s="214"/>
      <c r="OOG32" s="214"/>
      <c r="OOH32" s="214"/>
      <c r="OOI32" s="214"/>
      <c r="OOJ32" s="214"/>
      <c r="OOK32" s="214"/>
      <c r="OOL32" s="214"/>
      <c r="OOM32" s="214"/>
      <c r="OON32" s="214"/>
      <c r="OOO32" s="214"/>
      <c r="OOP32" s="214"/>
      <c r="OOQ32" s="214"/>
      <c r="OOR32" s="214"/>
      <c r="OOS32" s="214"/>
      <c r="OOT32" s="214"/>
      <c r="OOU32" s="214"/>
      <c r="OOV32" s="214"/>
      <c r="OOW32" s="214"/>
      <c r="OOX32" s="214"/>
      <c r="OOY32" s="214"/>
      <c r="OOZ32" s="214"/>
      <c r="OPA32" s="214"/>
      <c r="OPB32" s="214"/>
      <c r="OPC32" s="214"/>
      <c r="OPD32" s="214"/>
      <c r="OPE32" s="214"/>
      <c r="OPF32" s="214"/>
      <c r="OPG32" s="214"/>
      <c r="OPH32" s="214"/>
      <c r="OPI32" s="214"/>
      <c r="OPJ32" s="214"/>
      <c r="OPK32" s="214"/>
      <c r="OPL32" s="214"/>
      <c r="OPM32" s="214"/>
      <c r="OPN32" s="214"/>
      <c r="OPO32" s="214"/>
      <c r="OPP32" s="214"/>
      <c r="OPQ32" s="214"/>
      <c r="OPR32" s="214"/>
      <c r="OPS32" s="214"/>
      <c r="OPT32" s="214"/>
      <c r="OPU32" s="214"/>
      <c r="OPV32" s="214"/>
      <c r="OPW32" s="214"/>
      <c r="OPX32" s="214"/>
      <c r="OPY32" s="214"/>
      <c r="OPZ32" s="214"/>
      <c r="OQA32" s="214"/>
      <c r="OQB32" s="214"/>
      <c r="OQC32" s="214"/>
      <c r="OQD32" s="214"/>
      <c r="OQE32" s="214"/>
      <c r="OQF32" s="214"/>
      <c r="OQG32" s="214"/>
      <c r="OQH32" s="214"/>
      <c r="OQI32" s="214"/>
      <c r="OQJ32" s="214"/>
      <c r="OQK32" s="214"/>
      <c r="OQL32" s="214"/>
      <c r="OQM32" s="214"/>
      <c r="OQN32" s="214"/>
      <c r="OQO32" s="214"/>
      <c r="OQP32" s="214"/>
      <c r="OQQ32" s="214"/>
      <c r="OQR32" s="214"/>
      <c r="OQS32" s="214"/>
      <c r="OQT32" s="214"/>
      <c r="OQU32" s="214"/>
      <c r="OQV32" s="214"/>
      <c r="OQW32" s="214"/>
      <c r="OQX32" s="214"/>
      <c r="OQY32" s="214"/>
      <c r="OQZ32" s="214"/>
      <c r="ORA32" s="214"/>
      <c r="ORB32" s="214"/>
      <c r="ORC32" s="214"/>
      <c r="ORD32" s="214"/>
      <c r="ORE32" s="214"/>
      <c r="ORF32" s="214"/>
      <c r="ORG32" s="214"/>
      <c r="ORH32" s="214"/>
      <c r="ORI32" s="214"/>
      <c r="ORJ32" s="214"/>
      <c r="ORK32" s="214"/>
      <c r="ORL32" s="214"/>
      <c r="ORM32" s="214"/>
      <c r="ORN32" s="214"/>
      <c r="ORO32" s="214"/>
      <c r="ORP32" s="214"/>
      <c r="ORQ32" s="214"/>
      <c r="ORR32" s="214"/>
      <c r="ORS32" s="214"/>
      <c r="ORT32" s="214"/>
      <c r="ORU32" s="214"/>
      <c r="ORV32" s="214"/>
      <c r="ORW32" s="214"/>
      <c r="ORX32" s="214"/>
      <c r="ORY32" s="214"/>
      <c r="ORZ32" s="214"/>
      <c r="OSA32" s="214"/>
      <c r="OSB32" s="214"/>
      <c r="OSC32" s="214"/>
      <c r="OSD32" s="214"/>
      <c r="OSE32" s="214"/>
      <c r="OSF32" s="214"/>
      <c r="OSG32" s="214"/>
      <c r="OSH32" s="214"/>
      <c r="OSI32" s="214"/>
      <c r="OSJ32" s="214"/>
      <c r="OSK32" s="214"/>
      <c r="OSL32" s="214"/>
      <c r="OSM32" s="214"/>
      <c r="OSN32" s="214"/>
      <c r="OSO32" s="214"/>
      <c r="OSP32" s="214"/>
      <c r="OSQ32" s="214"/>
      <c r="OSR32" s="214"/>
      <c r="OSS32" s="214"/>
      <c r="OST32" s="214"/>
      <c r="OSU32" s="214"/>
      <c r="OSV32" s="214"/>
      <c r="OSW32" s="214"/>
      <c r="OSX32" s="214"/>
      <c r="OSY32" s="214"/>
      <c r="OSZ32" s="214"/>
      <c r="OTA32" s="214"/>
      <c r="OTB32" s="214"/>
      <c r="OTC32" s="214"/>
      <c r="OTD32" s="214"/>
      <c r="OTE32" s="214"/>
      <c r="OTF32" s="214"/>
      <c r="OTG32" s="214"/>
      <c r="OTH32" s="214"/>
      <c r="OTI32" s="214"/>
      <c r="OTJ32" s="214"/>
      <c r="OTK32" s="214"/>
      <c r="OTL32" s="214"/>
      <c r="OTM32" s="214"/>
      <c r="OTN32" s="214"/>
      <c r="OTO32" s="214"/>
      <c r="OTP32" s="214"/>
      <c r="OTQ32" s="214"/>
      <c r="OTR32" s="214"/>
      <c r="OTS32" s="214"/>
      <c r="OTT32" s="214"/>
      <c r="OTU32" s="214"/>
      <c r="OTV32" s="214"/>
      <c r="OTW32" s="214"/>
      <c r="OTX32" s="214"/>
      <c r="OTY32" s="214"/>
      <c r="OTZ32" s="214"/>
      <c r="OUA32" s="214"/>
      <c r="OUB32" s="214"/>
      <c r="OUC32" s="214"/>
      <c r="OUD32" s="214"/>
      <c r="OUE32" s="214"/>
      <c r="OUF32" s="214"/>
      <c r="OUG32" s="214"/>
      <c r="OUH32" s="214"/>
      <c r="OUI32" s="214"/>
      <c r="OUJ32" s="214"/>
      <c r="OUK32" s="214"/>
      <c r="OUL32" s="214"/>
      <c r="OUM32" s="214"/>
      <c r="OUN32" s="214"/>
      <c r="OUO32" s="214"/>
      <c r="OUP32" s="214"/>
      <c r="OUQ32" s="214"/>
      <c r="OUR32" s="214"/>
      <c r="OUS32" s="214"/>
      <c r="OUT32" s="214"/>
      <c r="OUU32" s="214"/>
      <c r="OUV32" s="214"/>
      <c r="OUW32" s="214"/>
      <c r="OUX32" s="214"/>
      <c r="OUY32" s="214"/>
      <c r="OUZ32" s="214"/>
      <c r="OVA32" s="214"/>
      <c r="OVB32" s="214"/>
      <c r="OVC32" s="214"/>
      <c r="OVD32" s="214"/>
      <c r="OVE32" s="214"/>
      <c r="OVF32" s="214"/>
      <c r="OVG32" s="214"/>
      <c r="OVH32" s="214"/>
      <c r="OVI32" s="214"/>
      <c r="OVJ32" s="214"/>
      <c r="OVK32" s="214"/>
      <c r="OVL32" s="214"/>
      <c r="OVM32" s="214"/>
      <c r="OVN32" s="214"/>
      <c r="OVO32" s="214"/>
      <c r="OVP32" s="214"/>
      <c r="OVQ32" s="214"/>
      <c r="OVR32" s="214"/>
      <c r="OVS32" s="214"/>
      <c r="OVT32" s="214"/>
      <c r="OVU32" s="214"/>
      <c r="OVV32" s="214"/>
      <c r="OVW32" s="214"/>
      <c r="OVX32" s="214"/>
      <c r="OVY32" s="214"/>
      <c r="OVZ32" s="214"/>
      <c r="OWA32" s="214"/>
      <c r="OWB32" s="214"/>
      <c r="OWC32" s="214"/>
      <c r="OWD32" s="214"/>
      <c r="OWE32" s="214"/>
      <c r="OWF32" s="214"/>
      <c r="OWG32" s="214"/>
      <c r="OWH32" s="214"/>
      <c r="OWI32" s="214"/>
      <c r="OWJ32" s="214"/>
      <c r="OWK32" s="214"/>
      <c r="OWL32" s="214"/>
      <c r="OWM32" s="214"/>
      <c r="OWN32" s="214"/>
      <c r="OWO32" s="214"/>
      <c r="OWP32" s="214"/>
      <c r="OWQ32" s="214"/>
      <c r="OWR32" s="214"/>
      <c r="OWS32" s="214"/>
      <c r="OWT32" s="214"/>
      <c r="OWU32" s="214"/>
      <c r="OWV32" s="214"/>
      <c r="OWW32" s="214"/>
      <c r="OWX32" s="214"/>
      <c r="OWY32" s="214"/>
      <c r="OWZ32" s="214"/>
      <c r="OXA32" s="214"/>
      <c r="OXB32" s="214"/>
      <c r="OXC32" s="214"/>
      <c r="OXD32" s="214"/>
      <c r="OXE32" s="214"/>
      <c r="OXF32" s="214"/>
      <c r="OXG32" s="214"/>
      <c r="OXH32" s="214"/>
      <c r="OXI32" s="214"/>
      <c r="OXJ32" s="214"/>
      <c r="OXK32" s="214"/>
      <c r="OXL32" s="214"/>
      <c r="OXM32" s="214"/>
      <c r="OXN32" s="214"/>
      <c r="OXO32" s="214"/>
      <c r="OXP32" s="214"/>
      <c r="OXQ32" s="214"/>
      <c r="OXR32" s="214"/>
      <c r="OXS32" s="214"/>
      <c r="OXT32" s="214"/>
      <c r="OXU32" s="214"/>
      <c r="OXV32" s="214"/>
      <c r="OXW32" s="214"/>
      <c r="OXX32" s="214"/>
      <c r="OXY32" s="214"/>
      <c r="OXZ32" s="214"/>
      <c r="OYA32" s="214"/>
      <c r="OYB32" s="214"/>
      <c r="OYC32" s="214"/>
      <c r="OYD32" s="214"/>
      <c r="OYE32" s="214"/>
      <c r="OYF32" s="214"/>
      <c r="OYG32" s="214"/>
      <c r="OYH32" s="214"/>
      <c r="OYI32" s="214"/>
      <c r="OYJ32" s="214"/>
      <c r="OYK32" s="214"/>
      <c r="OYL32" s="214"/>
      <c r="OYM32" s="214"/>
      <c r="OYN32" s="214"/>
      <c r="OYO32" s="214"/>
      <c r="OYP32" s="214"/>
      <c r="OYQ32" s="214"/>
      <c r="OYR32" s="214"/>
      <c r="OYS32" s="214"/>
      <c r="OYT32" s="214"/>
      <c r="OYU32" s="214"/>
      <c r="OYV32" s="214"/>
      <c r="OYW32" s="214"/>
      <c r="OYX32" s="214"/>
      <c r="OYY32" s="214"/>
      <c r="OYZ32" s="214"/>
      <c r="OZA32" s="214"/>
      <c r="OZB32" s="214"/>
      <c r="OZC32" s="214"/>
      <c r="OZD32" s="214"/>
      <c r="OZE32" s="214"/>
      <c r="OZF32" s="214"/>
      <c r="OZG32" s="214"/>
      <c r="OZH32" s="214"/>
      <c r="OZI32" s="214"/>
      <c r="OZJ32" s="214"/>
      <c r="OZK32" s="214"/>
      <c r="OZL32" s="214"/>
      <c r="OZM32" s="214"/>
      <c r="OZN32" s="214"/>
      <c r="OZO32" s="214"/>
      <c r="OZP32" s="214"/>
      <c r="OZQ32" s="214"/>
      <c r="OZR32" s="214"/>
      <c r="OZS32" s="214"/>
      <c r="OZT32" s="214"/>
      <c r="OZU32" s="214"/>
      <c r="OZV32" s="214"/>
      <c r="OZW32" s="214"/>
      <c r="OZX32" s="214"/>
      <c r="OZY32" s="214"/>
      <c r="OZZ32" s="214"/>
      <c r="PAA32" s="214"/>
      <c r="PAB32" s="214"/>
      <c r="PAC32" s="214"/>
      <c r="PAD32" s="214"/>
      <c r="PAE32" s="214"/>
      <c r="PAF32" s="214"/>
      <c r="PAG32" s="214"/>
      <c r="PAH32" s="214"/>
      <c r="PAI32" s="214"/>
      <c r="PAJ32" s="214"/>
      <c r="PAK32" s="214"/>
      <c r="PAL32" s="214"/>
      <c r="PAM32" s="214"/>
      <c r="PAN32" s="214"/>
      <c r="PAO32" s="214"/>
      <c r="PAP32" s="214"/>
      <c r="PAQ32" s="214"/>
      <c r="PAR32" s="214"/>
      <c r="PAS32" s="214"/>
      <c r="PAT32" s="214"/>
      <c r="PAU32" s="214"/>
      <c r="PAV32" s="214"/>
      <c r="PAW32" s="214"/>
      <c r="PAX32" s="214"/>
      <c r="PAY32" s="214"/>
      <c r="PAZ32" s="214"/>
      <c r="PBA32" s="214"/>
      <c r="PBB32" s="214"/>
      <c r="PBC32" s="214"/>
      <c r="PBD32" s="214"/>
      <c r="PBE32" s="214"/>
      <c r="PBF32" s="214"/>
      <c r="PBG32" s="214"/>
      <c r="PBH32" s="214"/>
      <c r="PBI32" s="214"/>
      <c r="PBJ32" s="214"/>
      <c r="PBK32" s="214"/>
      <c r="PBL32" s="214"/>
      <c r="PBM32" s="214"/>
      <c r="PBN32" s="214"/>
      <c r="PBO32" s="214"/>
      <c r="PBP32" s="214"/>
      <c r="PBQ32" s="214"/>
      <c r="PBR32" s="214"/>
      <c r="PBS32" s="214"/>
      <c r="PBT32" s="214"/>
      <c r="PBU32" s="214"/>
      <c r="PBV32" s="214"/>
      <c r="PBW32" s="214"/>
      <c r="PBX32" s="214"/>
      <c r="PBY32" s="214"/>
      <c r="PBZ32" s="214"/>
      <c r="PCA32" s="214"/>
      <c r="PCB32" s="214"/>
      <c r="PCC32" s="214"/>
      <c r="PCD32" s="214"/>
      <c r="PCE32" s="214"/>
      <c r="PCF32" s="214"/>
      <c r="PCG32" s="214"/>
      <c r="PCH32" s="214"/>
      <c r="PCI32" s="214"/>
      <c r="PCJ32" s="214"/>
      <c r="PCK32" s="214"/>
      <c r="PCL32" s="214"/>
      <c r="PCM32" s="214"/>
      <c r="PCN32" s="214"/>
      <c r="PCO32" s="214"/>
      <c r="PCP32" s="214"/>
      <c r="PCQ32" s="214"/>
      <c r="PCR32" s="214"/>
      <c r="PCS32" s="214"/>
      <c r="PCT32" s="214"/>
      <c r="PCU32" s="214"/>
      <c r="PCV32" s="214"/>
      <c r="PCW32" s="214"/>
      <c r="PCX32" s="214"/>
      <c r="PCY32" s="214"/>
      <c r="PCZ32" s="214"/>
      <c r="PDA32" s="214"/>
      <c r="PDB32" s="214"/>
      <c r="PDC32" s="214"/>
      <c r="PDD32" s="214"/>
      <c r="PDE32" s="214"/>
      <c r="PDF32" s="214"/>
      <c r="PDG32" s="214"/>
      <c r="PDH32" s="214"/>
      <c r="PDI32" s="214"/>
      <c r="PDJ32" s="214"/>
      <c r="PDK32" s="214"/>
      <c r="PDL32" s="214"/>
      <c r="PDM32" s="214"/>
      <c r="PDN32" s="214"/>
      <c r="PDO32" s="214"/>
      <c r="PDP32" s="214"/>
      <c r="PDQ32" s="214"/>
      <c r="PDR32" s="214"/>
      <c r="PDS32" s="214"/>
      <c r="PDT32" s="214"/>
      <c r="PDU32" s="214"/>
      <c r="PDV32" s="214"/>
      <c r="PDW32" s="214"/>
      <c r="PDX32" s="214"/>
      <c r="PDY32" s="214"/>
      <c r="PDZ32" s="214"/>
      <c r="PEA32" s="214"/>
      <c r="PEB32" s="214"/>
      <c r="PEC32" s="214"/>
      <c r="PED32" s="214"/>
      <c r="PEE32" s="214"/>
      <c r="PEF32" s="214"/>
      <c r="PEG32" s="214"/>
      <c r="PEH32" s="214"/>
      <c r="PEI32" s="214"/>
      <c r="PEJ32" s="214"/>
      <c r="PEK32" s="214"/>
      <c r="PEL32" s="214"/>
      <c r="PEM32" s="214"/>
      <c r="PEN32" s="214"/>
      <c r="PEO32" s="214"/>
      <c r="PEP32" s="214"/>
      <c r="PEQ32" s="214"/>
      <c r="PER32" s="214"/>
      <c r="PES32" s="214"/>
      <c r="PET32" s="214"/>
      <c r="PEU32" s="214"/>
      <c r="PEV32" s="214"/>
      <c r="PEW32" s="214"/>
      <c r="PEX32" s="214"/>
      <c r="PEY32" s="214"/>
      <c r="PEZ32" s="214"/>
      <c r="PFA32" s="214"/>
      <c r="PFB32" s="214"/>
      <c r="PFC32" s="214"/>
      <c r="PFD32" s="214"/>
      <c r="PFE32" s="214"/>
      <c r="PFF32" s="214"/>
      <c r="PFG32" s="214"/>
      <c r="PFH32" s="214"/>
      <c r="PFI32" s="214"/>
      <c r="PFJ32" s="214"/>
      <c r="PFK32" s="214"/>
      <c r="PFL32" s="214"/>
      <c r="PFM32" s="214"/>
      <c r="PFN32" s="214"/>
      <c r="PFO32" s="214"/>
      <c r="PFP32" s="214"/>
      <c r="PFQ32" s="214"/>
      <c r="PFR32" s="214"/>
      <c r="PFS32" s="214"/>
      <c r="PFT32" s="214"/>
      <c r="PFU32" s="214"/>
      <c r="PFV32" s="214"/>
      <c r="PFW32" s="214"/>
      <c r="PFX32" s="214"/>
      <c r="PFY32" s="214"/>
      <c r="PFZ32" s="214"/>
      <c r="PGA32" s="214"/>
      <c r="PGB32" s="214"/>
      <c r="PGC32" s="214"/>
      <c r="PGD32" s="214"/>
      <c r="PGE32" s="214"/>
      <c r="PGF32" s="214"/>
      <c r="PGG32" s="214"/>
      <c r="PGH32" s="214"/>
      <c r="PGI32" s="214"/>
      <c r="PGJ32" s="214"/>
      <c r="PGK32" s="214"/>
      <c r="PGL32" s="214"/>
      <c r="PGM32" s="214"/>
      <c r="PGN32" s="214"/>
      <c r="PGO32" s="214"/>
      <c r="PGP32" s="214"/>
      <c r="PGQ32" s="214"/>
      <c r="PGR32" s="214"/>
      <c r="PGS32" s="214"/>
      <c r="PGT32" s="214"/>
      <c r="PGU32" s="214"/>
      <c r="PGV32" s="214"/>
      <c r="PGW32" s="214"/>
      <c r="PGX32" s="214"/>
      <c r="PGY32" s="214"/>
      <c r="PGZ32" s="214"/>
      <c r="PHA32" s="214"/>
      <c r="PHB32" s="214"/>
      <c r="PHC32" s="214"/>
      <c r="PHD32" s="214"/>
      <c r="PHE32" s="214"/>
      <c r="PHF32" s="214"/>
      <c r="PHG32" s="214"/>
      <c r="PHH32" s="214"/>
      <c r="PHI32" s="214"/>
      <c r="PHJ32" s="214"/>
      <c r="PHK32" s="214"/>
      <c r="PHL32" s="214"/>
      <c r="PHM32" s="214"/>
      <c r="PHN32" s="214"/>
      <c r="PHO32" s="214"/>
      <c r="PHP32" s="214"/>
      <c r="PHQ32" s="214"/>
      <c r="PHR32" s="214"/>
      <c r="PHS32" s="214"/>
      <c r="PHT32" s="214"/>
      <c r="PHU32" s="214"/>
      <c r="PHV32" s="214"/>
      <c r="PHW32" s="214"/>
      <c r="PHX32" s="214"/>
      <c r="PHY32" s="214"/>
      <c r="PHZ32" s="214"/>
      <c r="PIA32" s="214"/>
      <c r="PIB32" s="214"/>
      <c r="PIC32" s="214"/>
      <c r="PID32" s="214"/>
      <c r="PIE32" s="214"/>
      <c r="PIF32" s="214"/>
      <c r="PIG32" s="214"/>
      <c r="PIH32" s="214"/>
      <c r="PII32" s="214"/>
      <c r="PIJ32" s="214"/>
      <c r="PIK32" s="214"/>
      <c r="PIL32" s="214"/>
      <c r="PIM32" s="214"/>
      <c r="PIN32" s="214"/>
      <c r="PIO32" s="214"/>
      <c r="PIP32" s="214"/>
      <c r="PIQ32" s="214"/>
      <c r="PIR32" s="214"/>
      <c r="PIS32" s="214"/>
      <c r="PIT32" s="214"/>
      <c r="PIU32" s="214"/>
      <c r="PIV32" s="214"/>
      <c r="PIW32" s="214"/>
      <c r="PIX32" s="214"/>
      <c r="PIY32" s="214"/>
      <c r="PIZ32" s="214"/>
      <c r="PJA32" s="214"/>
      <c r="PJB32" s="214"/>
      <c r="PJC32" s="214"/>
      <c r="PJD32" s="214"/>
      <c r="PJE32" s="214"/>
      <c r="PJF32" s="214"/>
      <c r="PJG32" s="214"/>
      <c r="PJH32" s="214"/>
      <c r="PJI32" s="214"/>
      <c r="PJJ32" s="214"/>
      <c r="PJK32" s="214"/>
      <c r="PJL32" s="214"/>
      <c r="PJM32" s="214"/>
      <c r="PJN32" s="214"/>
      <c r="PJO32" s="214"/>
      <c r="PJP32" s="214"/>
      <c r="PJQ32" s="214"/>
      <c r="PJR32" s="214"/>
      <c r="PJS32" s="214"/>
      <c r="PJT32" s="214"/>
      <c r="PJU32" s="214"/>
      <c r="PJV32" s="214"/>
      <c r="PJW32" s="214"/>
      <c r="PJX32" s="214"/>
      <c r="PJY32" s="214"/>
      <c r="PJZ32" s="214"/>
      <c r="PKA32" s="214"/>
      <c r="PKB32" s="214"/>
      <c r="PKC32" s="214"/>
      <c r="PKD32" s="214"/>
      <c r="PKE32" s="214"/>
      <c r="PKF32" s="214"/>
      <c r="PKG32" s="214"/>
      <c r="PKH32" s="214"/>
      <c r="PKI32" s="214"/>
      <c r="PKJ32" s="214"/>
      <c r="PKK32" s="214"/>
      <c r="PKL32" s="214"/>
      <c r="PKM32" s="214"/>
      <c r="PKN32" s="214"/>
      <c r="PKO32" s="214"/>
      <c r="PKP32" s="214"/>
      <c r="PKQ32" s="214"/>
      <c r="PKR32" s="214"/>
      <c r="PKS32" s="214"/>
      <c r="PKT32" s="214"/>
      <c r="PKU32" s="214"/>
      <c r="PKV32" s="214"/>
      <c r="PKW32" s="214"/>
      <c r="PKX32" s="214"/>
      <c r="PKY32" s="214"/>
      <c r="PKZ32" s="214"/>
      <c r="PLA32" s="214"/>
      <c r="PLB32" s="214"/>
      <c r="PLC32" s="214"/>
      <c r="PLD32" s="214"/>
      <c r="PLE32" s="214"/>
      <c r="PLF32" s="214"/>
      <c r="PLG32" s="214"/>
      <c r="PLH32" s="214"/>
      <c r="PLI32" s="214"/>
      <c r="PLJ32" s="214"/>
      <c r="PLK32" s="214"/>
      <c r="PLL32" s="214"/>
      <c r="PLM32" s="214"/>
      <c r="PLN32" s="214"/>
      <c r="PLO32" s="214"/>
      <c r="PLP32" s="214"/>
      <c r="PLQ32" s="214"/>
      <c r="PLR32" s="214"/>
      <c r="PLS32" s="214"/>
      <c r="PLT32" s="214"/>
      <c r="PLU32" s="214"/>
      <c r="PLV32" s="214"/>
      <c r="PLW32" s="214"/>
      <c r="PLX32" s="214"/>
      <c r="PLY32" s="214"/>
      <c r="PLZ32" s="214"/>
      <c r="PMA32" s="214"/>
      <c r="PMB32" s="214"/>
      <c r="PMC32" s="214"/>
      <c r="PMD32" s="214"/>
      <c r="PME32" s="214"/>
      <c r="PMF32" s="214"/>
      <c r="PMG32" s="214"/>
      <c r="PMH32" s="214"/>
      <c r="PMI32" s="214"/>
      <c r="PMJ32" s="214"/>
      <c r="PMK32" s="214"/>
      <c r="PML32" s="214"/>
      <c r="PMM32" s="214"/>
      <c r="PMN32" s="214"/>
      <c r="PMO32" s="214"/>
      <c r="PMP32" s="214"/>
      <c r="PMQ32" s="214"/>
      <c r="PMR32" s="214"/>
      <c r="PMS32" s="214"/>
      <c r="PMT32" s="214"/>
      <c r="PMU32" s="214"/>
      <c r="PMV32" s="214"/>
      <c r="PMW32" s="214"/>
      <c r="PMX32" s="214"/>
      <c r="PMY32" s="214"/>
      <c r="PMZ32" s="214"/>
      <c r="PNA32" s="214"/>
      <c r="PNB32" s="214"/>
      <c r="PNC32" s="214"/>
      <c r="PND32" s="214"/>
      <c r="PNE32" s="214"/>
      <c r="PNF32" s="214"/>
      <c r="PNG32" s="214"/>
      <c r="PNH32" s="214"/>
      <c r="PNI32" s="214"/>
      <c r="PNJ32" s="214"/>
      <c r="PNK32" s="214"/>
      <c r="PNL32" s="214"/>
      <c r="PNM32" s="214"/>
      <c r="PNN32" s="214"/>
      <c r="PNO32" s="214"/>
      <c r="PNP32" s="214"/>
      <c r="PNQ32" s="214"/>
      <c r="PNR32" s="214"/>
      <c r="PNS32" s="214"/>
      <c r="PNT32" s="214"/>
      <c r="PNU32" s="214"/>
      <c r="PNV32" s="214"/>
      <c r="PNW32" s="214"/>
      <c r="PNX32" s="214"/>
      <c r="PNY32" s="214"/>
      <c r="PNZ32" s="214"/>
      <c r="POA32" s="214"/>
      <c r="POB32" s="214"/>
      <c r="POC32" s="214"/>
      <c r="POD32" s="214"/>
      <c r="POE32" s="214"/>
      <c r="POF32" s="214"/>
      <c r="POG32" s="214"/>
      <c r="POH32" s="214"/>
      <c r="POI32" s="214"/>
      <c r="POJ32" s="214"/>
      <c r="POK32" s="214"/>
      <c r="POL32" s="214"/>
      <c r="POM32" s="214"/>
      <c r="PON32" s="214"/>
      <c r="POO32" s="214"/>
      <c r="POP32" s="214"/>
      <c r="POQ32" s="214"/>
      <c r="POR32" s="214"/>
      <c r="POS32" s="214"/>
      <c r="POT32" s="214"/>
      <c r="POU32" s="214"/>
      <c r="POV32" s="214"/>
      <c r="POW32" s="214"/>
      <c r="POX32" s="214"/>
      <c r="POY32" s="214"/>
      <c r="POZ32" s="214"/>
      <c r="PPA32" s="214"/>
      <c r="PPB32" s="214"/>
      <c r="PPC32" s="214"/>
      <c r="PPD32" s="214"/>
      <c r="PPE32" s="214"/>
      <c r="PPF32" s="214"/>
      <c r="PPG32" s="214"/>
      <c r="PPH32" s="214"/>
      <c r="PPI32" s="214"/>
      <c r="PPJ32" s="214"/>
      <c r="PPK32" s="214"/>
      <c r="PPL32" s="214"/>
      <c r="PPM32" s="214"/>
      <c r="PPN32" s="214"/>
      <c r="PPO32" s="214"/>
      <c r="PPP32" s="214"/>
      <c r="PPQ32" s="214"/>
      <c r="PPR32" s="214"/>
      <c r="PPS32" s="214"/>
      <c r="PPT32" s="214"/>
      <c r="PPU32" s="214"/>
      <c r="PPV32" s="214"/>
      <c r="PPW32" s="214"/>
      <c r="PPX32" s="214"/>
      <c r="PPY32" s="214"/>
      <c r="PPZ32" s="214"/>
      <c r="PQA32" s="214"/>
      <c r="PQB32" s="214"/>
      <c r="PQC32" s="214"/>
      <c r="PQD32" s="214"/>
      <c r="PQE32" s="214"/>
      <c r="PQF32" s="214"/>
      <c r="PQG32" s="214"/>
      <c r="PQH32" s="214"/>
      <c r="PQI32" s="214"/>
      <c r="PQJ32" s="214"/>
      <c r="PQK32" s="214"/>
      <c r="PQL32" s="214"/>
      <c r="PQM32" s="214"/>
      <c r="PQN32" s="214"/>
      <c r="PQO32" s="214"/>
      <c r="PQP32" s="214"/>
      <c r="PQQ32" s="214"/>
      <c r="PQR32" s="214"/>
      <c r="PQS32" s="214"/>
      <c r="PQT32" s="214"/>
      <c r="PQU32" s="214"/>
      <c r="PQV32" s="214"/>
      <c r="PQW32" s="214"/>
      <c r="PQX32" s="214"/>
      <c r="PQY32" s="214"/>
      <c r="PQZ32" s="214"/>
      <c r="PRA32" s="214"/>
      <c r="PRB32" s="214"/>
      <c r="PRC32" s="214"/>
      <c r="PRD32" s="214"/>
      <c r="PRE32" s="214"/>
      <c r="PRF32" s="214"/>
      <c r="PRG32" s="214"/>
      <c r="PRH32" s="214"/>
      <c r="PRI32" s="214"/>
      <c r="PRJ32" s="214"/>
      <c r="PRK32" s="214"/>
      <c r="PRL32" s="214"/>
      <c r="PRM32" s="214"/>
      <c r="PRN32" s="214"/>
      <c r="PRO32" s="214"/>
      <c r="PRP32" s="214"/>
      <c r="PRQ32" s="214"/>
      <c r="PRR32" s="214"/>
      <c r="PRS32" s="214"/>
      <c r="PRT32" s="214"/>
      <c r="PRU32" s="214"/>
      <c r="PRV32" s="214"/>
      <c r="PRW32" s="214"/>
      <c r="PRX32" s="214"/>
      <c r="PRY32" s="214"/>
      <c r="PRZ32" s="214"/>
      <c r="PSA32" s="214"/>
      <c r="PSB32" s="214"/>
      <c r="PSC32" s="214"/>
      <c r="PSD32" s="214"/>
      <c r="PSE32" s="214"/>
      <c r="PSF32" s="214"/>
      <c r="PSG32" s="214"/>
      <c r="PSH32" s="214"/>
      <c r="PSI32" s="214"/>
      <c r="PSJ32" s="214"/>
      <c r="PSK32" s="214"/>
      <c r="PSL32" s="214"/>
      <c r="PSM32" s="214"/>
      <c r="PSN32" s="214"/>
      <c r="PSO32" s="214"/>
      <c r="PSP32" s="214"/>
      <c r="PSQ32" s="214"/>
      <c r="PSR32" s="214"/>
      <c r="PSS32" s="214"/>
      <c r="PST32" s="214"/>
      <c r="PSU32" s="214"/>
      <c r="PSV32" s="214"/>
      <c r="PSW32" s="214"/>
      <c r="PSX32" s="214"/>
      <c r="PSY32" s="214"/>
      <c r="PSZ32" s="214"/>
      <c r="PTA32" s="214"/>
      <c r="PTB32" s="214"/>
      <c r="PTC32" s="214"/>
      <c r="PTD32" s="214"/>
      <c r="PTE32" s="214"/>
      <c r="PTF32" s="214"/>
      <c r="PTG32" s="214"/>
      <c r="PTH32" s="214"/>
      <c r="PTI32" s="214"/>
      <c r="PTJ32" s="214"/>
      <c r="PTK32" s="214"/>
      <c r="PTL32" s="214"/>
      <c r="PTM32" s="214"/>
      <c r="PTN32" s="214"/>
      <c r="PTO32" s="214"/>
      <c r="PTP32" s="214"/>
      <c r="PTQ32" s="214"/>
      <c r="PTR32" s="214"/>
      <c r="PTS32" s="214"/>
      <c r="PTT32" s="214"/>
      <c r="PTU32" s="214"/>
      <c r="PTV32" s="214"/>
      <c r="PTW32" s="214"/>
      <c r="PTX32" s="214"/>
      <c r="PTY32" s="214"/>
      <c r="PTZ32" s="214"/>
      <c r="PUA32" s="214"/>
      <c r="PUB32" s="214"/>
      <c r="PUC32" s="214"/>
      <c r="PUD32" s="214"/>
      <c r="PUE32" s="214"/>
      <c r="PUF32" s="214"/>
      <c r="PUG32" s="214"/>
      <c r="PUH32" s="214"/>
      <c r="PUI32" s="214"/>
      <c r="PUJ32" s="214"/>
      <c r="PUK32" s="214"/>
      <c r="PUL32" s="214"/>
      <c r="PUM32" s="214"/>
      <c r="PUN32" s="214"/>
      <c r="PUO32" s="214"/>
      <c r="PUP32" s="214"/>
      <c r="PUQ32" s="214"/>
      <c r="PUR32" s="214"/>
      <c r="PUS32" s="214"/>
      <c r="PUT32" s="214"/>
      <c r="PUU32" s="214"/>
      <c r="PUV32" s="214"/>
      <c r="PUW32" s="214"/>
      <c r="PUX32" s="214"/>
      <c r="PUY32" s="214"/>
      <c r="PUZ32" s="214"/>
      <c r="PVA32" s="214"/>
      <c r="PVB32" s="214"/>
      <c r="PVC32" s="214"/>
      <c r="PVD32" s="214"/>
      <c r="PVE32" s="214"/>
      <c r="PVF32" s="214"/>
      <c r="PVG32" s="214"/>
      <c r="PVH32" s="214"/>
      <c r="PVI32" s="214"/>
      <c r="PVJ32" s="214"/>
      <c r="PVK32" s="214"/>
      <c r="PVL32" s="214"/>
      <c r="PVM32" s="214"/>
      <c r="PVN32" s="214"/>
      <c r="PVO32" s="214"/>
      <c r="PVP32" s="214"/>
      <c r="PVQ32" s="214"/>
      <c r="PVR32" s="214"/>
      <c r="PVS32" s="214"/>
      <c r="PVT32" s="214"/>
      <c r="PVU32" s="214"/>
      <c r="PVV32" s="214"/>
      <c r="PVW32" s="214"/>
      <c r="PVX32" s="214"/>
      <c r="PVY32" s="214"/>
      <c r="PVZ32" s="214"/>
      <c r="PWA32" s="214"/>
      <c r="PWB32" s="214"/>
      <c r="PWC32" s="214"/>
      <c r="PWD32" s="214"/>
      <c r="PWE32" s="214"/>
      <c r="PWF32" s="214"/>
      <c r="PWG32" s="214"/>
      <c r="PWH32" s="214"/>
      <c r="PWI32" s="214"/>
      <c r="PWJ32" s="214"/>
      <c r="PWK32" s="214"/>
      <c r="PWL32" s="214"/>
      <c r="PWM32" s="214"/>
      <c r="PWN32" s="214"/>
      <c r="PWO32" s="214"/>
      <c r="PWP32" s="214"/>
      <c r="PWQ32" s="214"/>
      <c r="PWR32" s="214"/>
      <c r="PWS32" s="214"/>
      <c r="PWT32" s="214"/>
      <c r="PWU32" s="214"/>
      <c r="PWV32" s="214"/>
      <c r="PWW32" s="214"/>
      <c r="PWX32" s="214"/>
      <c r="PWY32" s="214"/>
      <c r="PWZ32" s="214"/>
      <c r="PXA32" s="214"/>
      <c r="PXB32" s="214"/>
      <c r="PXC32" s="214"/>
      <c r="PXD32" s="214"/>
      <c r="PXE32" s="214"/>
      <c r="PXF32" s="214"/>
      <c r="PXG32" s="214"/>
      <c r="PXH32" s="214"/>
      <c r="PXI32" s="214"/>
      <c r="PXJ32" s="214"/>
      <c r="PXK32" s="214"/>
      <c r="PXL32" s="214"/>
      <c r="PXM32" s="214"/>
      <c r="PXN32" s="214"/>
      <c r="PXO32" s="214"/>
      <c r="PXP32" s="214"/>
      <c r="PXQ32" s="214"/>
      <c r="PXR32" s="214"/>
      <c r="PXS32" s="214"/>
      <c r="PXT32" s="214"/>
      <c r="PXU32" s="214"/>
      <c r="PXV32" s="214"/>
      <c r="PXW32" s="214"/>
      <c r="PXX32" s="214"/>
      <c r="PXY32" s="214"/>
      <c r="PXZ32" s="214"/>
      <c r="PYA32" s="214"/>
      <c r="PYB32" s="214"/>
      <c r="PYC32" s="214"/>
      <c r="PYD32" s="214"/>
      <c r="PYE32" s="214"/>
      <c r="PYF32" s="214"/>
      <c r="PYG32" s="214"/>
      <c r="PYH32" s="214"/>
      <c r="PYI32" s="214"/>
      <c r="PYJ32" s="214"/>
      <c r="PYK32" s="214"/>
      <c r="PYL32" s="214"/>
      <c r="PYM32" s="214"/>
      <c r="PYN32" s="214"/>
      <c r="PYO32" s="214"/>
      <c r="PYP32" s="214"/>
      <c r="PYQ32" s="214"/>
      <c r="PYR32" s="214"/>
      <c r="PYS32" s="214"/>
      <c r="PYT32" s="214"/>
      <c r="PYU32" s="214"/>
      <c r="PYV32" s="214"/>
      <c r="PYW32" s="214"/>
      <c r="PYX32" s="214"/>
      <c r="PYY32" s="214"/>
      <c r="PYZ32" s="214"/>
      <c r="PZA32" s="214"/>
      <c r="PZB32" s="214"/>
      <c r="PZC32" s="214"/>
      <c r="PZD32" s="214"/>
      <c r="PZE32" s="214"/>
      <c r="PZF32" s="214"/>
      <c r="PZG32" s="214"/>
      <c r="PZH32" s="214"/>
      <c r="PZI32" s="214"/>
      <c r="PZJ32" s="214"/>
      <c r="PZK32" s="214"/>
      <c r="PZL32" s="214"/>
      <c r="PZM32" s="214"/>
      <c r="PZN32" s="214"/>
      <c r="PZO32" s="214"/>
      <c r="PZP32" s="214"/>
      <c r="PZQ32" s="214"/>
      <c r="PZR32" s="214"/>
      <c r="PZS32" s="214"/>
      <c r="PZT32" s="214"/>
      <c r="PZU32" s="214"/>
      <c r="PZV32" s="214"/>
      <c r="PZW32" s="214"/>
      <c r="PZX32" s="214"/>
      <c r="PZY32" s="214"/>
      <c r="PZZ32" s="214"/>
      <c r="QAA32" s="214"/>
      <c r="QAB32" s="214"/>
      <c r="QAC32" s="214"/>
      <c r="QAD32" s="214"/>
      <c r="QAE32" s="214"/>
      <c r="QAF32" s="214"/>
      <c r="QAG32" s="214"/>
      <c r="QAH32" s="214"/>
      <c r="QAI32" s="214"/>
      <c r="QAJ32" s="214"/>
      <c r="QAK32" s="214"/>
      <c r="QAL32" s="214"/>
      <c r="QAM32" s="214"/>
      <c r="QAN32" s="214"/>
      <c r="QAO32" s="214"/>
      <c r="QAP32" s="214"/>
      <c r="QAQ32" s="214"/>
      <c r="QAR32" s="214"/>
      <c r="QAS32" s="214"/>
      <c r="QAT32" s="214"/>
      <c r="QAU32" s="214"/>
      <c r="QAV32" s="214"/>
      <c r="QAW32" s="214"/>
      <c r="QAX32" s="214"/>
      <c r="QAY32" s="214"/>
      <c r="QAZ32" s="214"/>
      <c r="QBA32" s="214"/>
      <c r="QBB32" s="214"/>
      <c r="QBC32" s="214"/>
      <c r="QBD32" s="214"/>
      <c r="QBE32" s="214"/>
      <c r="QBF32" s="214"/>
      <c r="QBG32" s="214"/>
      <c r="QBH32" s="214"/>
      <c r="QBI32" s="214"/>
      <c r="QBJ32" s="214"/>
      <c r="QBK32" s="214"/>
      <c r="QBL32" s="214"/>
      <c r="QBM32" s="214"/>
      <c r="QBN32" s="214"/>
      <c r="QBO32" s="214"/>
      <c r="QBP32" s="214"/>
      <c r="QBQ32" s="214"/>
      <c r="QBR32" s="214"/>
      <c r="QBS32" s="214"/>
      <c r="QBT32" s="214"/>
      <c r="QBU32" s="214"/>
      <c r="QBV32" s="214"/>
      <c r="QBW32" s="214"/>
      <c r="QBX32" s="214"/>
      <c r="QBY32" s="214"/>
      <c r="QBZ32" s="214"/>
      <c r="QCA32" s="214"/>
      <c r="QCB32" s="214"/>
      <c r="QCC32" s="214"/>
      <c r="QCD32" s="214"/>
      <c r="QCE32" s="214"/>
      <c r="QCF32" s="214"/>
      <c r="QCG32" s="214"/>
      <c r="QCH32" s="214"/>
      <c r="QCI32" s="214"/>
      <c r="QCJ32" s="214"/>
      <c r="QCK32" s="214"/>
      <c r="QCL32" s="214"/>
      <c r="QCM32" s="214"/>
      <c r="QCN32" s="214"/>
      <c r="QCO32" s="214"/>
      <c r="QCP32" s="214"/>
      <c r="QCQ32" s="214"/>
      <c r="QCR32" s="214"/>
      <c r="QCS32" s="214"/>
      <c r="QCT32" s="214"/>
      <c r="QCU32" s="214"/>
      <c r="QCV32" s="214"/>
      <c r="QCW32" s="214"/>
      <c r="QCX32" s="214"/>
      <c r="QCY32" s="214"/>
      <c r="QCZ32" s="214"/>
      <c r="QDA32" s="214"/>
      <c r="QDB32" s="214"/>
      <c r="QDC32" s="214"/>
      <c r="QDD32" s="214"/>
      <c r="QDE32" s="214"/>
      <c r="QDF32" s="214"/>
      <c r="QDG32" s="214"/>
      <c r="QDH32" s="214"/>
      <c r="QDI32" s="214"/>
      <c r="QDJ32" s="214"/>
      <c r="QDK32" s="214"/>
      <c r="QDL32" s="214"/>
      <c r="QDM32" s="214"/>
      <c r="QDN32" s="214"/>
      <c r="QDO32" s="214"/>
      <c r="QDP32" s="214"/>
      <c r="QDQ32" s="214"/>
      <c r="QDR32" s="214"/>
      <c r="QDS32" s="214"/>
      <c r="QDT32" s="214"/>
      <c r="QDU32" s="214"/>
      <c r="QDV32" s="214"/>
      <c r="QDW32" s="214"/>
      <c r="QDX32" s="214"/>
      <c r="QDY32" s="214"/>
      <c r="QDZ32" s="214"/>
      <c r="QEA32" s="214"/>
      <c r="QEB32" s="214"/>
      <c r="QEC32" s="214"/>
      <c r="QED32" s="214"/>
      <c r="QEE32" s="214"/>
      <c r="QEF32" s="214"/>
      <c r="QEG32" s="214"/>
      <c r="QEH32" s="214"/>
      <c r="QEI32" s="214"/>
      <c r="QEJ32" s="214"/>
      <c r="QEK32" s="214"/>
      <c r="QEL32" s="214"/>
      <c r="QEM32" s="214"/>
      <c r="QEN32" s="214"/>
      <c r="QEO32" s="214"/>
      <c r="QEP32" s="214"/>
      <c r="QEQ32" s="214"/>
      <c r="QER32" s="214"/>
      <c r="QES32" s="214"/>
      <c r="QET32" s="214"/>
      <c r="QEU32" s="214"/>
      <c r="QEV32" s="214"/>
      <c r="QEW32" s="214"/>
      <c r="QEX32" s="214"/>
      <c r="QEY32" s="214"/>
      <c r="QEZ32" s="214"/>
      <c r="QFA32" s="214"/>
      <c r="QFB32" s="214"/>
      <c r="QFC32" s="214"/>
      <c r="QFD32" s="214"/>
      <c r="QFE32" s="214"/>
      <c r="QFF32" s="214"/>
      <c r="QFG32" s="214"/>
      <c r="QFH32" s="214"/>
      <c r="QFI32" s="214"/>
      <c r="QFJ32" s="214"/>
      <c r="QFK32" s="214"/>
      <c r="QFL32" s="214"/>
      <c r="QFM32" s="214"/>
      <c r="QFN32" s="214"/>
      <c r="QFO32" s="214"/>
      <c r="QFP32" s="214"/>
      <c r="QFQ32" s="214"/>
      <c r="QFR32" s="214"/>
      <c r="QFS32" s="214"/>
      <c r="QFT32" s="214"/>
      <c r="QFU32" s="214"/>
      <c r="QFV32" s="214"/>
      <c r="QFW32" s="214"/>
      <c r="QFX32" s="214"/>
      <c r="QFY32" s="214"/>
      <c r="QFZ32" s="214"/>
      <c r="QGA32" s="214"/>
      <c r="QGB32" s="214"/>
      <c r="QGC32" s="214"/>
      <c r="QGD32" s="214"/>
      <c r="QGE32" s="214"/>
      <c r="QGF32" s="214"/>
      <c r="QGG32" s="214"/>
      <c r="QGH32" s="214"/>
      <c r="QGI32" s="214"/>
      <c r="QGJ32" s="214"/>
      <c r="QGK32" s="214"/>
      <c r="QGL32" s="214"/>
      <c r="QGM32" s="214"/>
      <c r="QGN32" s="214"/>
      <c r="QGO32" s="214"/>
      <c r="QGP32" s="214"/>
      <c r="QGQ32" s="214"/>
      <c r="QGR32" s="214"/>
      <c r="QGS32" s="214"/>
      <c r="QGT32" s="214"/>
      <c r="QGU32" s="214"/>
      <c r="QGV32" s="214"/>
      <c r="QGW32" s="214"/>
      <c r="QGX32" s="214"/>
      <c r="QGY32" s="214"/>
      <c r="QGZ32" s="214"/>
      <c r="QHA32" s="214"/>
      <c r="QHB32" s="214"/>
      <c r="QHC32" s="214"/>
      <c r="QHD32" s="214"/>
      <c r="QHE32" s="214"/>
      <c r="QHF32" s="214"/>
      <c r="QHG32" s="214"/>
      <c r="QHH32" s="214"/>
      <c r="QHI32" s="214"/>
      <c r="QHJ32" s="214"/>
      <c r="QHK32" s="214"/>
      <c r="QHL32" s="214"/>
      <c r="QHM32" s="214"/>
      <c r="QHN32" s="214"/>
      <c r="QHO32" s="214"/>
      <c r="QHP32" s="214"/>
      <c r="QHQ32" s="214"/>
      <c r="QHR32" s="214"/>
      <c r="QHS32" s="214"/>
      <c r="QHT32" s="214"/>
      <c r="QHU32" s="214"/>
      <c r="QHV32" s="214"/>
      <c r="QHW32" s="214"/>
      <c r="QHX32" s="214"/>
      <c r="QHY32" s="214"/>
      <c r="QHZ32" s="214"/>
      <c r="QIA32" s="214"/>
      <c r="QIB32" s="214"/>
      <c r="QIC32" s="214"/>
      <c r="QID32" s="214"/>
      <c r="QIE32" s="214"/>
      <c r="QIF32" s="214"/>
      <c r="QIG32" s="214"/>
      <c r="QIH32" s="214"/>
      <c r="QII32" s="214"/>
      <c r="QIJ32" s="214"/>
      <c r="QIK32" s="214"/>
      <c r="QIL32" s="214"/>
      <c r="QIM32" s="214"/>
      <c r="QIN32" s="214"/>
      <c r="QIO32" s="214"/>
      <c r="QIP32" s="214"/>
      <c r="QIQ32" s="214"/>
      <c r="QIR32" s="214"/>
      <c r="QIS32" s="214"/>
      <c r="QIT32" s="214"/>
      <c r="QIU32" s="214"/>
      <c r="QIV32" s="214"/>
      <c r="QIW32" s="214"/>
      <c r="QIX32" s="214"/>
      <c r="QIY32" s="214"/>
      <c r="QIZ32" s="214"/>
      <c r="QJA32" s="214"/>
      <c r="QJB32" s="214"/>
      <c r="QJC32" s="214"/>
      <c r="QJD32" s="214"/>
      <c r="QJE32" s="214"/>
      <c r="QJF32" s="214"/>
      <c r="QJG32" s="214"/>
      <c r="QJH32" s="214"/>
      <c r="QJI32" s="214"/>
      <c r="QJJ32" s="214"/>
      <c r="QJK32" s="214"/>
      <c r="QJL32" s="214"/>
      <c r="QJM32" s="214"/>
      <c r="QJN32" s="214"/>
      <c r="QJO32" s="214"/>
      <c r="QJP32" s="214"/>
      <c r="QJQ32" s="214"/>
      <c r="QJR32" s="214"/>
      <c r="QJS32" s="214"/>
      <c r="QJT32" s="214"/>
      <c r="QJU32" s="214"/>
      <c r="QJV32" s="214"/>
      <c r="QJW32" s="214"/>
      <c r="QJX32" s="214"/>
      <c r="QJY32" s="214"/>
      <c r="QJZ32" s="214"/>
      <c r="QKA32" s="214"/>
      <c r="QKB32" s="214"/>
      <c r="QKC32" s="214"/>
      <c r="QKD32" s="214"/>
      <c r="QKE32" s="214"/>
      <c r="QKF32" s="214"/>
      <c r="QKG32" s="214"/>
      <c r="QKH32" s="214"/>
      <c r="QKI32" s="214"/>
      <c r="QKJ32" s="214"/>
      <c r="QKK32" s="214"/>
      <c r="QKL32" s="214"/>
      <c r="QKM32" s="214"/>
      <c r="QKN32" s="214"/>
      <c r="QKO32" s="214"/>
      <c r="QKP32" s="214"/>
      <c r="QKQ32" s="214"/>
      <c r="QKR32" s="214"/>
      <c r="QKS32" s="214"/>
      <c r="QKT32" s="214"/>
      <c r="QKU32" s="214"/>
      <c r="QKV32" s="214"/>
      <c r="QKW32" s="214"/>
      <c r="QKX32" s="214"/>
      <c r="QKY32" s="214"/>
      <c r="QKZ32" s="214"/>
      <c r="QLA32" s="214"/>
      <c r="QLB32" s="214"/>
      <c r="QLC32" s="214"/>
      <c r="QLD32" s="214"/>
      <c r="QLE32" s="214"/>
      <c r="QLF32" s="214"/>
      <c r="QLG32" s="214"/>
      <c r="QLH32" s="214"/>
      <c r="QLI32" s="214"/>
      <c r="QLJ32" s="214"/>
      <c r="QLK32" s="214"/>
      <c r="QLL32" s="214"/>
      <c r="QLM32" s="214"/>
      <c r="QLN32" s="214"/>
      <c r="QLO32" s="214"/>
      <c r="QLP32" s="214"/>
      <c r="QLQ32" s="214"/>
      <c r="QLR32" s="214"/>
      <c r="QLS32" s="214"/>
      <c r="QLT32" s="214"/>
      <c r="QLU32" s="214"/>
      <c r="QLV32" s="214"/>
      <c r="QLW32" s="214"/>
      <c r="QLX32" s="214"/>
      <c r="QLY32" s="214"/>
      <c r="QLZ32" s="214"/>
      <c r="QMA32" s="214"/>
      <c r="QMB32" s="214"/>
      <c r="QMC32" s="214"/>
      <c r="QMD32" s="214"/>
      <c r="QME32" s="214"/>
      <c r="QMF32" s="214"/>
      <c r="QMG32" s="214"/>
      <c r="QMH32" s="214"/>
      <c r="QMI32" s="214"/>
      <c r="QMJ32" s="214"/>
      <c r="QMK32" s="214"/>
      <c r="QML32" s="214"/>
      <c r="QMM32" s="214"/>
      <c r="QMN32" s="214"/>
      <c r="QMO32" s="214"/>
      <c r="QMP32" s="214"/>
      <c r="QMQ32" s="214"/>
      <c r="QMR32" s="214"/>
      <c r="QMS32" s="214"/>
      <c r="QMT32" s="214"/>
      <c r="QMU32" s="214"/>
      <c r="QMV32" s="214"/>
      <c r="QMW32" s="214"/>
      <c r="QMX32" s="214"/>
      <c r="QMY32" s="214"/>
      <c r="QMZ32" s="214"/>
      <c r="QNA32" s="214"/>
      <c r="QNB32" s="214"/>
      <c r="QNC32" s="214"/>
      <c r="QND32" s="214"/>
      <c r="QNE32" s="214"/>
      <c r="QNF32" s="214"/>
      <c r="QNG32" s="214"/>
      <c r="QNH32" s="214"/>
      <c r="QNI32" s="214"/>
      <c r="QNJ32" s="214"/>
      <c r="QNK32" s="214"/>
      <c r="QNL32" s="214"/>
      <c r="QNM32" s="214"/>
      <c r="QNN32" s="214"/>
      <c r="QNO32" s="214"/>
      <c r="QNP32" s="214"/>
      <c r="QNQ32" s="214"/>
      <c r="QNR32" s="214"/>
      <c r="QNS32" s="214"/>
      <c r="QNT32" s="214"/>
      <c r="QNU32" s="214"/>
      <c r="QNV32" s="214"/>
      <c r="QNW32" s="214"/>
      <c r="QNX32" s="214"/>
      <c r="QNY32" s="214"/>
      <c r="QNZ32" s="214"/>
      <c r="QOA32" s="214"/>
      <c r="QOB32" s="214"/>
      <c r="QOC32" s="214"/>
      <c r="QOD32" s="214"/>
      <c r="QOE32" s="214"/>
      <c r="QOF32" s="214"/>
      <c r="QOG32" s="214"/>
      <c r="QOH32" s="214"/>
      <c r="QOI32" s="214"/>
      <c r="QOJ32" s="214"/>
      <c r="QOK32" s="214"/>
      <c r="QOL32" s="214"/>
      <c r="QOM32" s="214"/>
      <c r="QON32" s="214"/>
      <c r="QOO32" s="214"/>
      <c r="QOP32" s="214"/>
      <c r="QOQ32" s="214"/>
      <c r="QOR32" s="214"/>
      <c r="QOS32" s="214"/>
      <c r="QOT32" s="214"/>
      <c r="QOU32" s="214"/>
      <c r="QOV32" s="214"/>
      <c r="QOW32" s="214"/>
      <c r="QOX32" s="214"/>
      <c r="QOY32" s="214"/>
      <c r="QOZ32" s="214"/>
      <c r="QPA32" s="214"/>
      <c r="QPB32" s="214"/>
      <c r="QPC32" s="214"/>
      <c r="QPD32" s="214"/>
      <c r="QPE32" s="214"/>
      <c r="QPF32" s="214"/>
      <c r="QPG32" s="214"/>
      <c r="QPH32" s="214"/>
      <c r="QPI32" s="214"/>
      <c r="QPJ32" s="214"/>
      <c r="QPK32" s="214"/>
      <c r="QPL32" s="214"/>
      <c r="QPM32" s="214"/>
      <c r="QPN32" s="214"/>
      <c r="QPO32" s="214"/>
      <c r="QPP32" s="214"/>
      <c r="QPQ32" s="214"/>
      <c r="QPR32" s="214"/>
      <c r="QPS32" s="214"/>
      <c r="QPT32" s="214"/>
      <c r="QPU32" s="214"/>
      <c r="QPV32" s="214"/>
      <c r="QPW32" s="214"/>
      <c r="QPX32" s="214"/>
      <c r="QPY32" s="214"/>
      <c r="QPZ32" s="214"/>
      <c r="QQA32" s="214"/>
      <c r="QQB32" s="214"/>
      <c r="QQC32" s="214"/>
      <c r="QQD32" s="214"/>
      <c r="QQE32" s="214"/>
      <c r="QQF32" s="214"/>
      <c r="QQG32" s="214"/>
      <c r="QQH32" s="214"/>
      <c r="QQI32" s="214"/>
      <c r="QQJ32" s="214"/>
      <c r="QQK32" s="214"/>
      <c r="QQL32" s="214"/>
      <c r="QQM32" s="214"/>
      <c r="QQN32" s="214"/>
      <c r="QQO32" s="214"/>
      <c r="QQP32" s="214"/>
      <c r="QQQ32" s="214"/>
      <c r="QQR32" s="214"/>
      <c r="QQS32" s="214"/>
      <c r="QQT32" s="214"/>
      <c r="QQU32" s="214"/>
      <c r="QQV32" s="214"/>
      <c r="QQW32" s="214"/>
      <c r="QQX32" s="214"/>
      <c r="QQY32" s="214"/>
      <c r="QQZ32" s="214"/>
      <c r="QRA32" s="214"/>
      <c r="QRB32" s="214"/>
      <c r="QRC32" s="214"/>
      <c r="QRD32" s="214"/>
      <c r="QRE32" s="214"/>
      <c r="QRF32" s="214"/>
      <c r="QRG32" s="214"/>
      <c r="QRH32" s="214"/>
      <c r="QRI32" s="214"/>
      <c r="QRJ32" s="214"/>
      <c r="QRK32" s="214"/>
      <c r="QRL32" s="214"/>
      <c r="QRM32" s="214"/>
      <c r="QRN32" s="214"/>
      <c r="QRO32" s="214"/>
      <c r="QRP32" s="214"/>
      <c r="QRQ32" s="214"/>
      <c r="QRR32" s="214"/>
      <c r="QRS32" s="214"/>
      <c r="QRT32" s="214"/>
      <c r="QRU32" s="214"/>
      <c r="QRV32" s="214"/>
      <c r="QRW32" s="214"/>
      <c r="QRX32" s="214"/>
      <c r="QRY32" s="214"/>
      <c r="QRZ32" s="214"/>
      <c r="QSA32" s="214"/>
      <c r="QSB32" s="214"/>
      <c r="QSC32" s="214"/>
      <c r="QSD32" s="214"/>
      <c r="QSE32" s="214"/>
      <c r="QSF32" s="214"/>
      <c r="QSG32" s="214"/>
      <c r="QSH32" s="214"/>
      <c r="QSI32" s="214"/>
      <c r="QSJ32" s="214"/>
      <c r="QSK32" s="214"/>
      <c r="QSL32" s="214"/>
      <c r="QSM32" s="214"/>
      <c r="QSN32" s="214"/>
      <c r="QSO32" s="214"/>
      <c r="QSP32" s="214"/>
      <c r="QSQ32" s="214"/>
      <c r="QSR32" s="214"/>
      <c r="QSS32" s="214"/>
      <c r="QST32" s="214"/>
      <c r="QSU32" s="214"/>
      <c r="QSV32" s="214"/>
      <c r="QSW32" s="214"/>
      <c r="QSX32" s="214"/>
      <c r="QSY32" s="214"/>
      <c r="QSZ32" s="214"/>
      <c r="QTA32" s="214"/>
      <c r="QTB32" s="214"/>
      <c r="QTC32" s="214"/>
      <c r="QTD32" s="214"/>
      <c r="QTE32" s="214"/>
      <c r="QTF32" s="214"/>
      <c r="QTG32" s="214"/>
      <c r="QTH32" s="214"/>
      <c r="QTI32" s="214"/>
      <c r="QTJ32" s="214"/>
      <c r="QTK32" s="214"/>
      <c r="QTL32" s="214"/>
      <c r="QTM32" s="214"/>
      <c r="QTN32" s="214"/>
      <c r="QTO32" s="214"/>
      <c r="QTP32" s="214"/>
      <c r="QTQ32" s="214"/>
      <c r="QTR32" s="214"/>
      <c r="QTS32" s="214"/>
      <c r="QTT32" s="214"/>
      <c r="QTU32" s="214"/>
      <c r="QTV32" s="214"/>
      <c r="QTW32" s="214"/>
      <c r="QTX32" s="214"/>
      <c r="QTY32" s="214"/>
      <c r="QTZ32" s="214"/>
      <c r="QUA32" s="214"/>
      <c r="QUB32" s="214"/>
      <c r="QUC32" s="214"/>
      <c r="QUD32" s="214"/>
      <c r="QUE32" s="214"/>
      <c r="QUF32" s="214"/>
      <c r="QUG32" s="214"/>
      <c r="QUH32" s="214"/>
      <c r="QUI32" s="214"/>
      <c r="QUJ32" s="214"/>
      <c r="QUK32" s="214"/>
      <c r="QUL32" s="214"/>
      <c r="QUM32" s="214"/>
      <c r="QUN32" s="214"/>
      <c r="QUO32" s="214"/>
      <c r="QUP32" s="214"/>
      <c r="QUQ32" s="214"/>
      <c r="QUR32" s="214"/>
      <c r="QUS32" s="214"/>
      <c r="QUT32" s="214"/>
      <c r="QUU32" s="214"/>
      <c r="QUV32" s="214"/>
      <c r="QUW32" s="214"/>
      <c r="QUX32" s="214"/>
      <c r="QUY32" s="214"/>
      <c r="QUZ32" s="214"/>
      <c r="QVA32" s="214"/>
      <c r="QVB32" s="214"/>
      <c r="QVC32" s="214"/>
      <c r="QVD32" s="214"/>
      <c r="QVE32" s="214"/>
      <c r="QVF32" s="214"/>
      <c r="QVG32" s="214"/>
      <c r="QVH32" s="214"/>
      <c r="QVI32" s="214"/>
      <c r="QVJ32" s="214"/>
      <c r="QVK32" s="214"/>
      <c r="QVL32" s="214"/>
      <c r="QVM32" s="214"/>
      <c r="QVN32" s="214"/>
      <c r="QVO32" s="214"/>
      <c r="QVP32" s="214"/>
      <c r="QVQ32" s="214"/>
      <c r="QVR32" s="214"/>
      <c r="QVS32" s="214"/>
      <c r="QVT32" s="214"/>
      <c r="QVU32" s="214"/>
      <c r="QVV32" s="214"/>
      <c r="QVW32" s="214"/>
      <c r="QVX32" s="214"/>
      <c r="QVY32" s="214"/>
      <c r="QVZ32" s="214"/>
      <c r="QWA32" s="214"/>
      <c r="QWB32" s="214"/>
      <c r="QWC32" s="214"/>
      <c r="QWD32" s="214"/>
      <c r="QWE32" s="214"/>
      <c r="QWF32" s="214"/>
      <c r="QWG32" s="214"/>
      <c r="QWH32" s="214"/>
      <c r="QWI32" s="214"/>
      <c r="QWJ32" s="214"/>
      <c r="QWK32" s="214"/>
      <c r="QWL32" s="214"/>
      <c r="QWM32" s="214"/>
      <c r="QWN32" s="214"/>
      <c r="QWO32" s="214"/>
      <c r="QWP32" s="214"/>
      <c r="QWQ32" s="214"/>
      <c r="QWR32" s="214"/>
      <c r="QWS32" s="214"/>
      <c r="QWT32" s="214"/>
      <c r="QWU32" s="214"/>
      <c r="QWV32" s="214"/>
      <c r="QWW32" s="214"/>
      <c r="QWX32" s="214"/>
      <c r="QWY32" s="214"/>
      <c r="QWZ32" s="214"/>
      <c r="QXA32" s="214"/>
      <c r="QXB32" s="214"/>
      <c r="QXC32" s="214"/>
      <c r="QXD32" s="214"/>
      <c r="QXE32" s="214"/>
      <c r="QXF32" s="214"/>
      <c r="QXG32" s="214"/>
      <c r="QXH32" s="214"/>
      <c r="QXI32" s="214"/>
      <c r="QXJ32" s="214"/>
      <c r="QXK32" s="214"/>
      <c r="QXL32" s="214"/>
      <c r="QXM32" s="214"/>
      <c r="QXN32" s="214"/>
      <c r="QXO32" s="214"/>
      <c r="QXP32" s="214"/>
      <c r="QXQ32" s="214"/>
      <c r="QXR32" s="214"/>
      <c r="QXS32" s="214"/>
      <c r="QXT32" s="214"/>
      <c r="QXU32" s="214"/>
      <c r="QXV32" s="214"/>
      <c r="QXW32" s="214"/>
      <c r="QXX32" s="214"/>
      <c r="QXY32" s="214"/>
      <c r="QXZ32" s="214"/>
      <c r="QYA32" s="214"/>
      <c r="QYB32" s="214"/>
      <c r="QYC32" s="214"/>
      <c r="QYD32" s="214"/>
      <c r="QYE32" s="214"/>
      <c r="QYF32" s="214"/>
      <c r="QYG32" s="214"/>
      <c r="QYH32" s="214"/>
      <c r="QYI32" s="214"/>
      <c r="QYJ32" s="214"/>
      <c r="QYK32" s="214"/>
      <c r="QYL32" s="214"/>
      <c r="QYM32" s="214"/>
      <c r="QYN32" s="214"/>
      <c r="QYO32" s="214"/>
      <c r="QYP32" s="214"/>
      <c r="QYQ32" s="214"/>
      <c r="QYR32" s="214"/>
      <c r="QYS32" s="214"/>
      <c r="QYT32" s="214"/>
      <c r="QYU32" s="214"/>
      <c r="QYV32" s="214"/>
      <c r="QYW32" s="214"/>
      <c r="QYX32" s="214"/>
      <c r="QYY32" s="214"/>
      <c r="QYZ32" s="214"/>
      <c r="QZA32" s="214"/>
      <c r="QZB32" s="214"/>
      <c r="QZC32" s="214"/>
      <c r="QZD32" s="214"/>
      <c r="QZE32" s="214"/>
      <c r="QZF32" s="214"/>
      <c r="QZG32" s="214"/>
      <c r="QZH32" s="214"/>
      <c r="QZI32" s="214"/>
      <c r="QZJ32" s="214"/>
      <c r="QZK32" s="214"/>
      <c r="QZL32" s="214"/>
      <c r="QZM32" s="214"/>
      <c r="QZN32" s="214"/>
      <c r="QZO32" s="214"/>
      <c r="QZP32" s="214"/>
      <c r="QZQ32" s="214"/>
      <c r="QZR32" s="214"/>
      <c r="QZS32" s="214"/>
      <c r="QZT32" s="214"/>
      <c r="QZU32" s="214"/>
      <c r="QZV32" s="214"/>
      <c r="QZW32" s="214"/>
      <c r="QZX32" s="214"/>
      <c r="QZY32" s="214"/>
      <c r="QZZ32" s="214"/>
      <c r="RAA32" s="214"/>
      <c r="RAB32" s="214"/>
      <c r="RAC32" s="214"/>
      <c r="RAD32" s="214"/>
      <c r="RAE32" s="214"/>
      <c r="RAF32" s="214"/>
      <c r="RAG32" s="214"/>
      <c r="RAH32" s="214"/>
      <c r="RAI32" s="214"/>
      <c r="RAJ32" s="214"/>
      <c r="RAK32" s="214"/>
      <c r="RAL32" s="214"/>
      <c r="RAM32" s="214"/>
      <c r="RAN32" s="214"/>
      <c r="RAO32" s="214"/>
      <c r="RAP32" s="214"/>
      <c r="RAQ32" s="214"/>
      <c r="RAR32" s="214"/>
      <c r="RAS32" s="214"/>
      <c r="RAT32" s="214"/>
      <c r="RAU32" s="214"/>
      <c r="RAV32" s="214"/>
      <c r="RAW32" s="214"/>
      <c r="RAX32" s="214"/>
      <c r="RAY32" s="214"/>
      <c r="RAZ32" s="214"/>
      <c r="RBA32" s="214"/>
      <c r="RBB32" s="214"/>
      <c r="RBC32" s="214"/>
      <c r="RBD32" s="214"/>
      <c r="RBE32" s="214"/>
      <c r="RBF32" s="214"/>
      <c r="RBG32" s="214"/>
      <c r="RBH32" s="214"/>
      <c r="RBI32" s="214"/>
      <c r="RBJ32" s="214"/>
      <c r="RBK32" s="214"/>
      <c r="RBL32" s="214"/>
      <c r="RBM32" s="214"/>
      <c r="RBN32" s="214"/>
      <c r="RBO32" s="214"/>
      <c r="RBP32" s="214"/>
      <c r="RBQ32" s="214"/>
      <c r="RBR32" s="214"/>
      <c r="RBS32" s="214"/>
      <c r="RBT32" s="214"/>
      <c r="RBU32" s="214"/>
      <c r="RBV32" s="214"/>
      <c r="RBW32" s="214"/>
      <c r="RBX32" s="214"/>
      <c r="RBY32" s="214"/>
      <c r="RBZ32" s="214"/>
      <c r="RCA32" s="214"/>
      <c r="RCB32" s="214"/>
      <c r="RCC32" s="214"/>
      <c r="RCD32" s="214"/>
      <c r="RCE32" s="214"/>
      <c r="RCF32" s="214"/>
      <c r="RCG32" s="214"/>
      <c r="RCH32" s="214"/>
      <c r="RCI32" s="214"/>
      <c r="RCJ32" s="214"/>
      <c r="RCK32" s="214"/>
      <c r="RCL32" s="214"/>
      <c r="RCM32" s="214"/>
      <c r="RCN32" s="214"/>
      <c r="RCO32" s="214"/>
      <c r="RCP32" s="214"/>
      <c r="RCQ32" s="214"/>
      <c r="RCR32" s="214"/>
      <c r="RCS32" s="214"/>
      <c r="RCT32" s="214"/>
      <c r="RCU32" s="214"/>
      <c r="RCV32" s="214"/>
      <c r="RCW32" s="214"/>
      <c r="RCX32" s="214"/>
      <c r="RCY32" s="214"/>
      <c r="RCZ32" s="214"/>
      <c r="RDA32" s="214"/>
      <c r="RDB32" s="214"/>
      <c r="RDC32" s="214"/>
      <c r="RDD32" s="214"/>
      <c r="RDE32" s="214"/>
      <c r="RDF32" s="214"/>
      <c r="RDG32" s="214"/>
      <c r="RDH32" s="214"/>
      <c r="RDI32" s="214"/>
      <c r="RDJ32" s="214"/>
      <c r="RDK32" s="214"/>
      <c r="RDL32" s="214"/>
      <c r="RDM32" s="214"/>
      <c r="RDN32" s="214"/>
      <c r="RDO32" s="214"/>
      <c r="RDP32" s="214"/>
      <c r="RDQ32" s="214"/>
      <c r="RDR32" s="214"/>
      <c r="RDS32" s="214"/>
      <c r="RDT32" s="214"/>
      <c r="RDU32" s="214"/>
      <c r="RDV32" s="214"/>
      <c r="RDW32" s="214"/>
      <c r="RDX32" s="214"/>
      <c r="RDY32" s="214"/>
      <c r="RDZ32" s="214"/>
      <c r="REA32" s="214"/>
      <c r="REB32" s="214"/>
      <c r="REC32" s="214"/>
      <c r="RED32" s="214"/>
      <c r="REE32" s="214"/>
      <c r="REF32" s="214"/>
      <c r="REG32" s="214"/>
      <c r="REH32" s="214"/>
      <c r="REI32" s="214"/>
      <c r="REJ32" s="214"/>
      <c r="REK32" s="214"/>
      <c r="REL32" s="214"/>
      <c r="REM32" s="214"/>
      <c r="REN32" s="214"/>
      <c r="REO32" s="214"/>
      <c r="REP32" s="214"/>
      <c r="REQ32" s="214"/>
      <c r="RER32" s="214"/>
      <c r="RES32" s="214"/>
      <c r="RET32" s="214"/>
      <c r="REU32" s="214"/>
      <c r="REV32" s="214"/>
      <c r="REW32" s="214"/>
      <c r="REX32" s="214"/>
      <c r="REY32" s="214"/>
      <c r="REZ32" s="214"/>
      <c r="RFA32" s="214"/>
      <c r="RFB32" s="214"/>
      <c r="RFC32" s="214"/>
      <c r="RFD32" s="214"/>
      <c r="RFE32" s="214"/>
      <c r="RFF32" s="214"/>
      <c r="RFG32" s="214"/>
      <c r="RFH32" s="214"/>
      <c r="RFI32" s="214"/>
      <c r="RFJ32" s="214"/>
      <c r="RFK32" s="214"/>
      <c r="RFL32" s="214"/>
      <c r="RFM32" s="214"/>
      <c r="RFN32" s="214"/>
      <c r="RFO32" s="214"/>
      <c r="RFP32" s="214"/>
      <c r="RFQ32" s="214"/>
      <c r="RFR32" s="214"/>
      <c r="RFS32" s="214"/>
      <c r="RFT32" s="214"/>
      <c r="RFU32" s="214"/>
      <c r="RFV32" s="214"/>
      <c r="RFW32" s="214"/>
      <c r="RFX32" s="214"/>
      <c r="RFY32" s="214"/>
      <c r="RFZ32" s="214"/>
      <c r="RGA32" s="214"/>
      <c r="RGB32" s="214"/>
      <c r="RGC32" s="214"/>
      <c r="RGD32" s="214"/>
      <c r="RGE32" s="214"/>
      <c r="RGF32" s="214"/>
      <c r="RGG32" s="214"/>
      <c r="RGH32" s="214"/>
      <c r="RGI32" s="214"/>
      <c r="RGJ32" s="214"/>
      <c r="RGK32" s="214"/>
      <c r="RGL32" s="214"/>
      <c r="RGM32" s="214"/>
      <c r="RGN32" s="214"/>
      <c r="RGO32" s="214"/>
      <c r="RGP32" s="214"/>
      <c r="RGQ32" s="214"/>
      <c r="RGR32" s="214"/>
      <c r="RGS32" s="214"/>
      <c r="RGT32" s="214"/>
      <c r="RGU32" s="214"/>
      <c r="RGV32" s="214"/>
      <c r="RGW32" s="214"/>
      <c r="RGX32" s="214"/>
      <c r="RGY32" s="214"/>
      <c r="RGZ32" s="214"/>
      <c r="RHA32" s="214"/>
      <c r="RHB32" s="214"/>
      <c r="RHC32" s="214"/>
      <c r="RHD32" s="214"/>
      <c r="RHE32" s="214"/>
      <c r="RHF32" s="214"/>
      <c r="RHG32" s="214"/>
      <c r="RHH32" s="214"/>
      <c r="RHI32" s="214"/>
      <c r="RHJ32" s="214"/>
      <c r="RHK32" s="214"/>
      <c r="RHL32" s="214"/>
      <c r="RHM32" s="214"/>
      <c r="RHN32" s="214"/>
      <c r="RHO32" s="214"/>
      <c r="RHP32" s="214"/>
      <c r="RHQ32" s="214"/>
      <c r="RHR32" s="214"/>
      <c r="RHS32" s="214"/>
      <c r="RHT32" s="214"/>
      <c r="RHU32" s="214"/>
      <c r="RHV32" s="214"/>
      <c r="RHW32" s="214"/>
      <c r="RHX32" s="214"/>
      <c r="RHY32" s="214"/>
      <c r="RHZ32" s="214"/>
      <c r="RIA32" s="214"/>
      <c r="RIB32" s="214"/>
      <c r="RIC32" s="214"/>
      <c r="RID32" s="214"/>
      <c r="RIE32" s="214"/>
      <c r="RIF32" s="214"/>
      <c r="RIG32" s="214"/>
      <c r="RIH32" s="214"/>
      <c r="RII32" s="214"/>
      <c r="RIJ32" s="214"/>
      <c r="RIK32" s="214"/>
      <c r="RIL32" s="214"/>
      <c r="RIM32" s="214"/>
      <c r="RIN32" s="214"/>
      <c r="RIO32" s="214"/>
      <c r="RIP32" s="214"/>
      <c r="RIQ32" s="214"/>
      <c r="RIR32" s="214"/>
      <c r="RIS32" s="214"/>
      <c r="RIT32" s="214"/>
      <c r="RIU32" s="214"/>
      <c r="RIV32" s="214"/>
      <c r="RIW32" s="214"/>
      <c r="RIX32" s="214"/>
      <c r="RIY32" s="214"/>
      <c r="RIZ32" s="214"/>
      <c r="RJA32" s="214"/>
      <c r="RJB32" s="214"/>
      <c r="RJC32" s="214"/>
      <c r="RJD32" s="214"/>
      <c r="RJE32" s="214"/>
      <c r="RJF32" s="214"/>
      <c r="RJG32" s="214"/>
      <c r="RJH32" s="214"/>
      <c r="RJI32" s="214"/>
      <c r="RJJ32" s="214"/>
      <c r="RJK32" s="214"/>
      <c r="RJL32" s="214"/>
      <c r="RJM32" s="214"/>
      <c r="RJN32" s="214"/>
      <c r="RJO32" s="214"/>
      <c r="RJP32" s="214"/>
      <c r="RJQ32" s="214"/>
      <c r="RJR32" s="214"/>
      <c r="RJS32" s="214"/>
      <c r="RJT32" s="214"/>
      <c r="RJU32" s="214"/>
      <c r="RJV32" s="214"/>
      <c r="RJW32" s="214"/>
      <c r="RJX32" s="214"/>
      <c r="RJY32" s="214"/>
      <c r="RJZ32" s="214"/>
      <c r="RKA32" s="214"/>
      <c r="RKB32" s="214"/>
      <c r="RKC32" s="214"/>
      <c r="RKD32" s="214"/>
      <c r="RKE32" s="214"/>
      <c r="RKF32" s="214"/>
      <c r="RKG32" s="214"/>
      <c r="RKH32" s="214"/>
      <c r="RKI32" s="214"/>
      <c r="RKJ32" s="214"/>
      <c r="RKK32" s="214"/>
      <c r="RKL32" s="214"/>
      <c r="RKM32" s="214"/>
      <c r="RKN32" s="214"/>
      <c r="RKO32" s="214"/>
      <c r="RKP32" s="214"/>
      <c r="RKQ32" s="214"/>
      <c r="RKR32" s="214"/>
      <c r="RKS32" s="214"/>
      <c r="RKT32" s="214"/>
      <c r="RKU32" s="214"/>
      <c r="RKV32" s="214"/>
      <c r="RKW32" s="214"/>
      <c r="RKX32" s="214"/>
      <c r="RKY32" s="214"/>
      <c r="RKZ32" s="214"/>
      <c r="RLA32" s="214"/>
      <c r="RLB32" s="214"/>
      <c r="RLC32" s="214"/>
      <c r="RLD32" s="214"/>
      <c r="RLE32" s="214"/>
      <c r="RLF32" s="214"/>
      <c r="RLG32" s="214"/>
      <c r="RLH32" s="214"/>
      <c r="RLI32" s="214"/>
      <c r="RLJ32" s="214"/>
      <c r="RLK32" s="214"/>
      <c r="RLL32" s="214"/>
      <c r="RLM32" s="214"/>
      <c r="RLN32" s="214"/>
      <c r="RLO32" s="214"/>
      <c r="RLP32" s="214"/>
      <c r="RLQ32" s="214"/>
      <c r="RLR32" s="214"/>
      <c r="RLS32" s="214"/>
      <c r="RLT32" s="214"/>
      <c r="RLU32" s="214"/>
      <c r="RLV32" s="214"/>
      <c r="RLW32" s="214"/>
      <c r="RLX32" s="214"/>
      <c r="RLY32" s="214"/>
      <c r="RLZ32" s="214"/>
      <c r="RMA32" s="214"/>
      <c r="RMB32" s="214"/>
      <c r="RMC32" s="214"/>
      <c r="RMD32" s="214"/>
      <c r="RME32" s="214"/>
      <c r="RMF32" s="214"/>
      <c r="RMG32" s="214"/>
      <c r="RMH32" s="214"/>
      <c r="RMI32" s="214"/>
      <c r="RMJ32" s="214"/>
      <c r="RMK32" s="214"/>
      <c r="RML32" s="214"/>
      <c r="RMM32" s="214"/>
      <c r="RMN32" s="214"/>
      <c r="RMO32" s="214"/>
      <c r="RMP32" s="214"/>
      <c r="RMQ32" s="214"/>
      <c r="RMR32" s="214"/>
      <c r="RMS32" s="214"/>
      <c r="RMT32" s="214"/>
      <c r="RMU32" s="214"/>
      <c r="RMV32" s="214"/>
      <c r="RMW32" s="214"/>
      <c r="RMX32" s="214"/>
      <c r="RMY32" s="214"/>
      <c r="RMZ32" s="214"/>
      <c r="RNA32" s="214"/>
      <c r="RNB32" s="214"/>
      <c r="RNC32" s="214"/>
      <c r="RND32" s="214"/>
      <c r="RNE32" s="214"/>
      <c r="RNF32" s="214"/>
      <c r="RNG32" s="214"/>
      <c r="RNH32" s="214"/>
      <c r="RNI32" s="214"/>
      <c r="RNJ32" s="214"/>
      <c r="RNK32" s="214"/>
      <c r="RNL32" s="214"/>
      <c r="RNM32" s="214"/>
      <c r="RNN32" s="214"/>
      <c r="RNO32" s="214"/>
      <c r="RNP32" s="214"/>
      <c r="RNQ32" s="214"/>
      <c r="RNR32" s="214"/>
      <c r="RNS32" s="214"/>
      <c r="RNT32" s="214"/>
      <c r="RNU32" s="214"/>
      <c r="RNV32" s="214"/>
      <c r="RNW32" s="214"/>
      <c r="RNX32" s="214"/>
      <c r="RNY32" s="214"/>
      <c r="RNZ32" s="214"/>
      <c r="ROA32" s="214"/>
      <c r="ROB32" s="214"/>
      <c r="ROC32" s="214"/>
      <c r="ROD32" s="214"/>
      <c r="ROE32" s="214"/>
      <c r="ROF32" s="214"/>
      <c r="ROG32" s="214"/>
      <c r="ROH32" s="214"/>
      <c r="ROI32" s="214"/>
      <c r="ROJ32" s="214"/>
      <c r="ROK32" s="214"/>
      <c r="ROL32" s="214"/>
      <c r="ROM32" s="214"/>
      <c r="RON32" s="214"/>
      <c r="ROO32" s="214"/>
      <c r="ROP32" s="214"/>
      <c r="ROQ32" s="214"/>
      <c r="ROR32" s="214"/>
      <c r="ROS32" s="214"/>
      <c r="ROT32" s="214"/>
      <c r="ROU32" s="214"/>
      <c r="ROV32" s="214"/>
      <c r="ROW32" s="214"/>
      <c r="ROX32" s="214"/>
      <c r="ROY32" s="214"/>
      <c r="ROZ32" s="214"/>
      <c r="RPA32" s="214"/>
      <c r="RPB32" s="214"/>
      <c r="RPC32" s="214"/>
      <c r="RPD32" s="214"/>
      <c r="RPE32" s="214"/>
      <c r="RPF32" s="214"/>
      <c r="RPG32" s="214"/>
      <c r="RPH32" s="214"/>
      <c r="RPI32" s="214"/>
      <c r="RPJ32" s="214"/>
      <c r="RPK32" s="214"/>
      <c r="RPL32" s="214"/>
      <c r="RPM32" s="214"/>
      <c r="RPN32" s="214"/>
      <c r="RPO32" s="214"/>
      <c r="RPP32" s="214"/>
      <c r="RPQ32" s="214"/>
      <c r="RPR32" s="214"/>
      <c r="RPS32" s="214"/>
      <c r="RPT32" s="214"/>
      <c r="RPU32" s="214"/>
      <c r="RPV32" s="214"/>
      <c r="RPW32" s="214"/>
      <c r="RPX32" s="214"/>
      <c r="RPY32" s="214"/>
      <c r="RPZ32" s="214"/>
      <c r="RQA32" s="214"/>
      <c r="RQB32" s="214"/>
      <c r="RQC32" s="214"/>
      <c r="RQD32" s="214"/>
      <c r="RQE32" s="214"/>
      <c r="RQF32" s="214"/>
      <c r="RQG32" s="214"/>
      <c r="RQH32" s="214"/>
      <c r="RQI32" s="214"/>
      <c r="RQJ32" s="214"/>
      <c r="RQK32" s="214"/>
      <c r="RQL32" s="214"/>
      <c r="RQM32" s="214"/>
      <c r="RQN32" s="214"/>
      <c r="RQO32" s="214"/>
      <c r="RQP32" s="214"/>
      <c r="RQQ32" s="214"/>
      <c r="RQR32" s="214"/>
      <c r="RQS32" s="214"/>
      <c r="RQT32" s="214"/>
      <c r="RQU32" s="214"/>
      <c r="RQV32" s="214"/>
      <c r="RQW32" s="214"/>
      <c r="RQX32" s="214"/>
      <c r="RQY32" s="214"/>
      <c r="RQZ32" s="214"/>
      <c r="RRA32" s="214"/>
      <c r="RRB32" s="214"/>
      <c r="RRC32" s="214"/>
      <c r="RRD32" s="214"/>
      <c r="RRE32" s="214"/>
      <c r="RRF32" s="214"/>
      <c r="RRG32" s="214"/>
      <c r="RRH32" s="214"/>
      <c r="RRI32" s="214"/>
      <c r="RRJ32" s="214"/>
      <c r="RRK32" s="214"/>
      <c r="RRL32" s="214"/>
      <c r="RRM32" s="214"/>
      <c r="RRN32" s="214"/>
      <c r="RRO32" s="214"/>
      <c r="RRP32" s="214"/>
      <c r="RRQ32" s="214"/>
      <c r="RRR32" s="214"/>
      <c r="RRS32" s="214"/>
      <c r="RRT32" s="214"/>
      <c r="RRU32" s="214"/>
      <c r="RRV32" s="214"/>
      <c r="RRW32" s="214"/>
      <c r="RRX32" s="214"/>
      <c r="RRY32" s="214"/>
      <c r="RRZ32" s="214"/>
      <c r="RSA32" s="214"/>
      <c r="RSB32" s="214"/>
      <c r="RSC32" s="214"/>
      <c r="RSD32" s="214"/>
      <c r="RSE32" s="214"/>
      <c r="RSF32" s="214"/>
      <c r="RSG32" s="214"/>
      <c r="RSH32" s="214"/>
      <c r="RSI32" s="214"/>
      <c r="RSJ32" s="214"/>
      <c r="RSK32" s="214"/>
      <c r="RSL32" s="214"/>
      <c r="RSM32" s="214"/>
      <c r="RSN32" s="214"/>
      <c r="RSO32" s="214"/>
      <c r="RSP32" s="214"/>
      <c r="RSQ32" s="214"/>
      <c r="RSR32" s="214"/>
      <c r="RSS32" s="214"/>
      <c r="RST32" s="214"/>
      <c r="RSU32" s="214"/>
      <c r="RSV32" s="214"/>
      <c r="RSW32" s="214"/>
      <c r="RSX32" s="214"/>
      <c r="RSY32" s="214"/>
      <c r="RSZ32" s="214"/>
      <c r="RTA32" s="214"/>
      <c r="RTB32" s="214"/>
      <c r="RTC32" s="214"/>
      <c r="RTD32" s="214"/>
      <c r="RTE32" s="214"/>
      <c r="RTF32" s="214"/>
      <c r="RTG32" s="214"/>
      <c r="RTH32" s="214"/>
      <c r="RTI32" s="214"/>
      <c r="RTJ32" s="214"/>
      <c r="RTK32" s="214"/>
      <c r="RTL32" s="214"/>
      <c r="RTM32" s="214"/>
      <c r="RTN32" s="214"/>
      <c r="RTO32" s="214"/>
      <c r="RTP32" s="214"/>
      <c r="RTQ32" s="214"/>
      <c r="RTR32" s="214"/>
      <c r="RTS32" s="214"/>
      <c r="RTT32" s="214"/>
      <c r="RTU32" s="214"/>
      <c r="RTV32" s="214"/>
      <c r="RTW32" s="214"/>
      <c r="RTX32" s="214"/>
      <c r="RTY32" s="214"/>
      <c r="RTZ32" s="214"/>
      <c r="RUA32" s="214"/>
      <c r="RUB32" s="214"/>
      <c r="RUC32" s="214"/>
      <c r="RUD32" s="214"/>
      <c r="RUE32" s="214"/>
      <c r="RUF32" s="214"/>
      <c r="RUG32" s="214"/>
      <c r="RUH32" s="214"/>
      <c r="RUI32" s="214"/>
      <c r="RUJ32" s="214"/>
      <c r="RUK32" s="214"/>
      <c r="RUL32" s="214"/>
      <c r="RUM32" s="214"/>
      <c r="RUN32" s="214"/>
      <c r="RUO32" s="214"/>
      <c r="RUP32" s="214"/>
      <c r="RUQ32" s="214"/>
      <c r="RUR32" s="214"/>
      <c r="RUS32" s="214"/>
      <c r="RUT32" s="214"/>
      <c r="RUU32" s="214"/>
      <c r="RUV32" s="214"/>
      <c r="RUW32" s="214"/>
      <c r="RUX32" s="214"/>
      <c r="RUY32" s="214"/>
      <c r="RUZ32" s="214"/>
      <c r="RVA32" s="214"/>
      <c r="RVB32" s="214"/>
      <c r="RVC32" s="214"/>
      <c r="RVD32" s="214"/>
      <c r="RVE32" s="214"/>
      <c r="RVF32" s="214"/>
      <c r="RVG32" s="214"/>
      <c r="RVH32" s="214"/>
      <c r="RVI32" s="214"/>
      <c r="RVJ32" s="214"/>
      <c r="RVK32" s="214"/>
      <c r="RVL32" s="214"/>
      <c r="RVM32" s="214"/>
      <c r="RVN32" s="214"/>
      <c r="RVO32" s="214"/>
      <c r="RVP32" s="214"/>
      <c r="RVQ32" s="214"/>
      <c r="RVR32" s="214"/>
      <c r="RVS32" s="214"/>
      <c r="RVT32" s="214"/>
      <c r="RVU32" s="214"/>
      <c r="RVV32" s="214"/>
      <c r="RVW32" s="214"/>
      <c r="RVX32" s="214"/>
      <c r="RVY32" s="214"/>
      <c r="RVZ32" s="214"/>
      <c r="RWA32" s="214"/>
      <c r="RWB32" s="214"/>
      <c r="RWC32" s="214"/>
      <c r="RWD32" s="214"/>
      <c r="RWE32" s="214"/>
      <c r="RWF32" s="214"/>
      <c r="RWG32" s="214"/>
      <c r="RWH32" s="214"/>
      <c r="RWI32" s="214"/>
      <c r="RWJ32" s="214"/>
      <c r="RWK32" s="214"/>
      <c r="RWL32" s="214"/>
      <c r="RWM32" s="214"/>
      <c r="RWN32" s="214"/>
      <c r="RWO32" s="214"/>
      <c r="RWP32" s="214"/>
      <c r="RWQ32" s="214"/>
      <c r="RWR32" s="214"/>
      <c r="RWS32" s="214"/>
      <c r="RWT32" s="214"/>
      <c r="RWU32" s="214"/>
      <c r="RWV32" s="214"/>
      <c r="RWW32" s="214"/>
      <c r="RWX32" s="214"/>
      <c r="RWY32" s="214"/>
      <c r="RWZ32" s="214"/>
      <c r="RXA32" s="214"/>
      <c r="RXB32" s="214"/>
      <c r="RXC32" s="214"/>
      <c r="RXD32" s="214"/>
      <c r="RXE32" s="214"/>
      <c r="RXF32" s="214"/>
      <c r="RXG32" s="214"/>
      <c r="RXH32" s="214"/>
      <c r="RXI32" s="214"/>
      <c r="RXJ32" s="214"/>
      <c r="RXK32" s="214"/>
      <c r="RXL32" s="214"/>
      <c r="RXM32" s="214"/>
      <c r="RXN32" s="214"/>
      <c r="RXO32" s="214"/>
      <c r="RXP32" s="214"/>
      <c r="RXQ32" s="214"/>
      <c r="RXR32" s="214"/>
      <c r="RXS32" s="214"/>
      <c r="RXT32" s="214"/>
      <c r="RXU32" s="214"/>
      <c r="RXV32" s="214"/>
      <c r="RXW32" s="214"/>
      <c r="RXX32" s="214"/>
      <c r="RXY32" s="214"/>
      <c r="RXZ32" s="214"/>
      <c r="RYA32" s="214"/>
      <c r="RYB32" s="214"/>
      <c r="RYC32" s="214"/>
      <c r="RYD32" s="214"/>
      <c r="RYE32" s="214"/>
      <c r="RYF32" s="214"/>
      <c r="RYG32" s="214"/>
      <c r="RYH32" s="214"/>
      <c r="RYI32" s="214"/>
      <c r="RYJ32" s="214"/>
      <c r="RYK32" s="214"/>
      <c r="RYL32" s="214"/>
      <c r="RYM32" s="214"/>
      <c r="RYN32" s="214"/>
      <c r="RYO32" s="214"/>
      <c r="RYP32" s="214"/>
      <c r="RYQ32" s="214"/>
      <c r="RYR32" s="214"/>
      <c r="RYS32" s="214"/>
      <c r="RYT32" s="214"/>
      <c r="RYU32" s="214"/>
      <c r="RYV32" s="214"/>
      <c r="RYW32" s="214"/>
      <c r="RYX32" s="214"/>
      <c r="RYY32" s="214"/>
      <c r="RYZ32" s="214"/>
      <c r="RZA32" s="214"/>
      <c r="RZB32" s="214"/>
      <c r="RZC32" s="214"/>
      <c r="RZD32" s="214"/>
      <c r="RZE32" s="214"/>
      <c r="RZF32" s="214"/>
      <c r="RZG32" s="214"/>
      <c r="RZH32" s="214"/>
      <c r="RZI32" s="214"/>
      <c r="RZJ32" s="214"/>
      <c r="RZK32" s="214"/>
      <c r="RZL32" s="214"/>
      <c r="RZM32" s="214"/>
      <c r="RZN32" s="214"/>
      <c r="RZO32" s="214"/>
      <c r="RZP32" s="214"/>
      <c r="RZQ32" s="214"/>
      <c r="RZR32" s="214"/>
      <c r="RZS32" s="214"/>
      <c r="RZT32" s="214"/>
      <c r="RZU32" s="214"/>
      <c r="RZV32" s="214"/>
      <c r="RZW32" s="214"/>
      <c r="RZX32" s="214"/>
      <c r="RZY32" s="214"/>
      <c r="RZZ32" s="214"/>
      <c r="SAA32" s="214"/>
      <c r="SAB32" s="214"/>
      <c r="SAC32" s="214"/>
      <c r="SAD32" s="214"/>
      <c r="SAE32" s="214"/>
      <c r="SAF32" s="214"/>
      <c r="SAG32" s="214"/>
      <c r="SAH32" s="214"/>
      <c r="SAI32" s="214"/>
      <c r="SAJ32" s="214"/>
      <c r="SAK32" s="214"/>
      <c r="SAL32" s="214"/>
      <c r="SAM32" s="214"/>
      <c r="SAN32" s="214"/>
      <c r="SAO32" s="214"/>
      <c r="SAP32" s="214"/>
      <c r="SAQ32" s="214"/>
      <c r="SAR32" s="214"/>
      <c r="SAS32" s="214"/>
      <c r="SAT32" s="214"/>
      <c r="SAU32" s="214"/>
      <c r="SAV32" s="214"/>
      <c r="SAW32" s="214"/>
      <c r="SAX32" s="214"/>
      <c r="SAY32" s="214"/>
      <c r="SAZ32" s="214"/>
      <c r="SBA32" s="214"/>
      <c r="SBB32" s="214"/>
      <c r="SBC32" s="214"/>
      <c r="SBD32" s="214"/>
      <c r="SBE32" s="214"/>
      <c r="SBF32" s="214"/>
      <c r="SBG32" s="214"/>
      <c r="SBH32" s="214"/>
      <c r="SBI32" s="214"/>
      <c r="SBJ32" s="214"/>
      <c r="SBK32" s="214"/>
      <c r="SBL32" s="214"/>
      <c r="SBM32" s="214"/>
      <c r="SBN32" s="214"/>
      <c r="SBO32" s="214"/>
      <c r="SBP32" s="214"/>
      <c r="SBQ32" s="214"/>
      <c r="SBR32" s="214"/>
      <c r="SBS32" s="214"/>
      <c r="SBT32" s="214"/>
      <c r="SBU32" s="214"/>
      <c r="SBV32" s="214"/>
      <c r="SBW32" s="214"/>
      <c r="SBX32" s="214"/>
      <c r="SBY32" s="214"/>
      <c r="SBZ32" s="214"/>
      <c r="SCA32" s="214"/>
      <c r="SCB32" s="214"/>
      <c r="SCC32" s="214"/>
      <c r="SCD32" s="214"/>
      <c r="SCE32" s="214"/>
      <c r="SCF32" s="214"/>
      <c r="SCG32" s="214"/>
      <c r="SCH32" s="214"/>
      <c r="SCI32" s="214"/>
      <c r="SCJ32" s="214"/>
      <c r="SCK32" s="214"/>
      <c r="SCL32" s="214"/>
      <c r="SCM32" s="214"/>
      <c r="SCN32" s="214"/>
      <c r="SCO32" s="214"/>
      <c r="SCP32" s="214"/>
      <c r="SCQ32" s="214"/>
      <c r="SCR32" s="214"/>
      <c r="SCS32" s="214"/>
      <c r="SCT32" s="214"/>
      <c r="SCU32" s="214"/>
      <c r="SCV32" s="214"/>
      <c r="SCW32" s="214"/>
      <c r="SCX32" s="214"/>
      <c r="SCY32" s="214"/>
      <c r="SCZ32" s="214"/>
      <c r="SDA32" s="214"/>
      <c r="SDB32" s="214"/>
      <c r="SDC32" s="214"/>
      <c r="SDD32" s="214"/>
      <c r="SDE32" s="214"/>
      <c r="SDF32" s="214"/>
      <c r="SDG32" s="214"/>
      <c r="SDH32" s="214"/>
      <c r="SDI32" s="214"/>
      <c r="SDJ32" s="214"/>
      <c r="SDK32" s="214"/>
      <c r="SDL32" s="214"/>
      <c r="SDM32" s="214"/>
      <c r="SDN32" s="214"/>
      <c r="SDO32" s="214"/>
      <c r="SDP32" s="214"/>
      <c r="SDQ32" s="214"/>
      <c r="SDR32" s="214"/>
      <c r="SDS32" s="214"/>
      <c r="SDT32" s="214"/>
      <c r="SDU32" s="214"/>
      <c r="SDV32" s="214"/>
      <c r="SDW32" s="214"/>
      <c r="SDX32" s="214"/>
      <c r="SDY32" s="214"/>
      <c r="SDZ32" s="214"/>
      <c r="SEA32" s="214"/>
      <c r="SEB32" s="214"/>
      <c r="SEC32" s="214"/>
      <c r="SED32" s="214"/>
      <c r="SEE32" s="214"/>
      <c r="SEF32" s="214"/>
      <c r="SEG32" s="214"/>
      <c r="SEH32" s="214"/>
      <c r="SEI32" s="214"/>
      <c r="SEJ32" s="214"/>
      <c r="SEK32" s="214"/>
      <c r="SEL32" s="214"/>
      <c r="SEM32" s="214"/>
      <c r="SEN32" s="214"/>
      <c r="SEO32" s="214"/>
      <c r="SEP32" s="214"/>
      <c r="SEQ32" s="214"/>
      <c r="SER32" s="214"/>
      <c r="SES32" s="214"/>
      <c r="SET32" s="214"/>
      <c r="SEU32" s="214"/>
      <c r="SEV32" s="214"/>
      <c r="SEW32" s="214"/>
      <c r="SEX32" s="214"/>
      <c r="SEY32" s="214"/>
      <c r="SEZ32" s="214"/>
      <c r="SFA32" s="214"/>
      <c r="SFB32" s="214"/>
      <c r="SFC32" s="214"/>
      <c r="SFD32" s="214"/>
      <c r="SFE32" s="214"/>
      <c r="SFF32" s="214"/>
      <c r="SFG32" s="214"/>
      <c r="SFH32" s="214"/>
      <c r="SFI32" s="214"/>
      <c r="SFJ32" s="214"/>
      <c r="SFK32" s="214"/>
      <c r="SFL32" s="214"/>
      <c r="SFM32" s="214"/>
      <c r="SFN32" s="214"/>
      <c r="SFO32" s="214"/>
      <c r="SFP32" s="214"/>
      <c r="SFQ32" s="214"/>
      <c r="SFR32" s="214"/>
      <c r="SFS32" s="214"/>
      <c r="SFT32" s="214"/>
      <c r="SFU32" s="214"/>
      <c r="SFV32" s="214"/>
      <c r="SFW32" s="214"/>
      <c r="SFX32" s="214"/>
      <c r="SFY32" s="214"/>
      <c r="SFZ32" s="214"/>
      <c r="SGA32" s="214"/>
      <c r="SGB32" s="214"/>
      <c r="SGC32" s="214"/>
      <c r="SGD32" s="214"/>
      <c r="SGE32" s="214"/>
      <c r="SGF32" s="214"/>
      <c r="SGG32" s="214"/>
      <c r="SGH32" s="214"/>
      <c r="SGI32" s="214"/>
      <c r="SGJ32" s="214"/>
      <c r="SGK32" s="214"/>
      <c r="SGL32" s="214"/>
      <c r="SGM32" s="214"/>
      <c r="SGN32" s="214"/>
      <c r="SGO32" s="214"/>
      <c r="SGP32" s="214"/>
      <c r="SGQ32" s="214"/>
      <c r="SGR32" s="214"/>
      <c r="SGS32" s="214"/>
      <c r="SGT32" s="214"/>
      <c r="SGU32" s="214"/>
      <c r="SGV32" s="214"/>
      <c r="SGW32" s="214"/>
      <c r="SGX32" s="214"/>
      <c r="SGY32" s="214"/>
      <c r="SGZ32" s="214"/>
      <c r="SHA32" s="214"/>
      <c r="SHB32" s="214"/>
      <c r="SHC32" s="214"/>
      <c r="SHD32" s="214"/>
      <c r="SHE32" s="214"/>
      <c r="SHF32" s="214"/>
      <c r="SHG32" s="214"/>
      <c r="SHH32" s="214"/>
      <c r="SHI32" s="214"/>
      <c r="SHJ32" s="214"/>
      <c r="SHK32" s="214"/>
      <c r="SHL32" s="214"/>
      <c r="SHM32" s="214"/>
      <c r="SHN32" s="214"/>
      <c r="SHO32" s="214"/>
      <c r="SHP32" s="214"/>
      <c r="SHQ32" s="214"/>
      <c r="SHR32" s="214"/>
      <c r="SHS32" s="214"/>
      <c r="SHT32" s="214"/>
      <c r="SHU32" s="214"/>
      <c r="SHV32" s="214"/>
      <c r="SHW32" s="214"/>
      <c r="SHX32" s="214"/>
      <c r="SHY32" s="214"/>
      <c r="SHZ32" s="214"/>
      <c r="SIA32" s="214"/>
      <c r="SIB32" s="214"/>
      <c r="SIC32" s="214"/>
      <c r="SID32" s="214"/>
      <c r="SIE32" s="214"/>
      <c r="SIF32" s="214"/>
      <c r="SIG32" s="214"/>
      <c r="SIH32" s="214"/>
      <c r="SII32" s="214"/>
      <c r="SIJ32" s="214"/>
      <c r="SIK32" s="214"/>
      <c r="SIL32" s="214"/>
      <c r="SIM32" s="214"/>
      <c r="SIN32" s="214"/>
      <c r="SIO32" s="214"/>
      <c r="SIP32" s="214"/>
      <c r="SIQ32" s="214"/>
      <c r="SIR32" s="214"/>
      <c r="SIS32" s="214"/>
      <c r="SIT32" s="214"/>
      <c r="SIU32" s="214"/>
      <c r="SIV32" s="214"/>
      <c r="SIW32" s="214"/>
      <c r="SIX32" s="214"/>
      <c r="SIY32" s="214"/>
      <c r="SIZ32" s="214"/>
      <c r="SJA32" s="214"/>
      <c r="SJB32" s="214"/>
      <c r="SJC32" s="214"/>
      <c r="SJD32" s="214"/>
      <c r="SJE32" s="214"/>
      <c r="SJF32" s="214"/>
      <c r="SJG32" s="214"/>
      <c r="SJH32" s="214"/>
      <c r="SJI32" s="214"/>
      <c r="SJJ32" s="214"/>
      <c r="SJK32" s="214"/>
      <c r="SJL32" s="214"/>
      <c r="SJM32" s="214"/>
      <c r="SJN32" s="214"/>
      <c r="SJO32" s="214"/>
      <c r="SJP32" s="214"/>
      <c r="SJQ32" s="214"/>
      <c r="SJR32" s="214"/>
      <c r="SJS32" s="214"/>
      <c r="SJT32" s="214"/>
      <c r="SJU32" s="214"/>
      <c r="SJV32" s="214"/>
      <c r="SJW32" s="214"/>
      <c r="SJX32" s="214"/>
      <c r="SJY32" s="214"/>
      <c r="SJZ32" s="214"/>
      <c r="SKA32" s="214"/>
      <c r="SKB32" s="214"/>
      <c r="SKC32" s="214"/>
      <c r="SKD32" s="214"/>
      <c r="SKE32" s="214"/>
      <c r="SKF32" s="214"/>
      <c r="SKG32" s="214"/>
      <c r="SKH32" s="214"/>
      <c r="SKI32" s="214"/>
      <c r="SKJ32" s="214"/>
      <c r="SKK32" s="214"/>
      <c r="SKL32" s="214"/>
      <c r="SKM32" s="214"/>
      <c r="SKN32" s="214"/>
      <c r="SKO32" s="214"/>
      <c r="SKP32" s="214"/>
      <c r="SKQ32" s="214"/>
      <c r="SKR32" s="214"/>
      <c r="SKS32" s="214"/>
      <c r="SKT32" s="214"/>
      <c r="SKU32" s="214"/>
      <c r="SKV32" s="214"/>
      <c r="SKW32" s="214"/>
      <c r="SKX32" s="214"/>
      <c r="SKY32" s="214"/>
      <c r="SKZ32" s="214"/>
      <c r="SLA32" s="214"/>
      <c r="SLB32" s="214"/>
      <c r="SLC32" s="214"/>
      <c r="SLD32" s="214"/>
      <c r="SLE32" s="214"/>
      <c r="SLF32" s="214"/>
      <c r="SLG32" s="214"/>
      <c r="SLH32" s="214"/>
      <c r="SLI32" s="214"/>
      <c r="SLJ32" s="214"/>
      <c r="SLK32" s="214"/>
      <c r="SLL32" s="214"/>
      <c r="SLM32" s="214"/>
      <c r="SLN32" s="214"/>
      <c r="SLO32" s="214"/>
      <c r="SLP32" s="214"/>
      <c r="SLQ32" s="214"/>
      <c r="SLR32" s="214"/>
      <c r="SLS32" s="214"/>
      <c r="SLT32" s="214"/>
      <c r="SLU32" s="214"/>
      <c r="SLV32" s="214"/>
      <c r="SLW32" s="214"/>
      <c r="SLX32" s="214"/>
      <c r="SLY32" s="214"/>
      <c r="SLZ32" s="214"/>
      <c r="SMA32" s="214"/>
      <c r="SMB32" s="214"/>
      <c r="SMC32" s="214"/>
      <c r="SMD32" s="214"/>
      <c r="SME32" s="214"/>
      <c r="SMF32" s="214"/>
      <c r="SMG32" s="214"/>
      <c r="SMH32" s="214"/>
      <c r="SMI32" s="214"/>
      <c r="SMJ32" s="214"/>
      <c r="SMK32" s="214"/>
      <c r="SML32" s="214"/>
      <c r="SMM32" s="214"/>
      <c r="SMN32" s="214"/>
      <c r="SMO32" s="214"/>
      <c r="SMP32" s="214"/>
      <c r="SMQ32" s="214"/>
      <c r="SMR32" s="214"/>
      <c r="SMS32" s="214"/>
      <c r="SMT32" s="214"/>
      <c r="SMU32" s="214"/>
      <c r="SMV32" s="214"/>
      <c r="SMW32" s="214"/>
      <c r="SMX32" s="214"/>
      <c r="SMY32" s="214"/>
      <c r="SMZ32" s="214"/>
      <c r="SNA32" s="214"/>
      <c r="SNB32" s="214"/>
      <c r="SNC32" s="214"/>
      <c r="SND32" s="214"/>
      <c r="SNE32" s="214"/>
      <c r="SNF32" s="214"/>
      <c r="SNG32" s="214"/>
      <c r="SNH32" s="214"/>
      <c r="SNI32" s="214"/>
      <c r="SNJ32" s="214"/>
      <c r="SNK32" s="214"/>
      <c r="SNL32" s="214"/>
      <c r="SNM32" s="214"/>
      <c r="SNN32" s="214"/>
      <c r="SNO32" s="214"/>
      <c r="SNP32" s="214"/>
      <c r="SNQ32" s="214"/>
      <c r="SNR32" s="214"/>
      <c r="SNS32" s="214"/>
      <c r="SNT32" s="214"/>
      <c r="SNU32" s="214"/>
      <c r="SNV32" s="214"/>
      <c r="SNW32" s="214"/>
      <c r="SNX32" s="214"/>
      <c r="SNY32" s="214"/>
      <c r="SNZ32" s="214"/>
      <c r="SOA32" s="214"/>
      <c r="SOB32" s="214"/>
      <c r="SOC32" s="214"/>
      <c r="SOD32" s="214"/>
      <c r="SOE32" s="214"/>
      <c r="SOF32" s="214"/>
      <c r="SOG32" s="214"/>
      <c r="SOH32" s="214"/>
      <c r="SOI32" s="214"/>
      <c r="SOJ32" s="214"/>
      <c r="SOK32" s="214"/>
      <c r="SOL32" s="214"/>
      <c r="SOM32" s="214"/>
      <c r="SON32" s="214"/>
      <c r="SOO32" s="214"/>
      <c r="SOP32" s="214"/>
      <c r="SOQ32" s="214"/>
      <c r="SOR32" s="214"/>
      <c r="SOS32" s="214"/>
      <c r="SOT32" s="214"/>
      <c r="SOU32" s="214"/>
      <c r="SOV32" s="214"/>
      <c r="SOW32" s="214"/>
      <c r="SOX32" s="214"/>
      <c r="SOY32" s="214"/>
      <c r="SOZ32" s="214"/>
      <c r="SPA32" s="214"/>
      <c r="SPB32" s="214"/>
      <c r="SPC32" s="214"/>
      <c r="SPD32" s="214"/>
      <c r="SPE32" s="214"/>
      <c r="SPF32" s="214"/>
      <c r="SPG32" s="214"/>
      <c r="SPH32" s="214"/>
      <c r="SPI32" s="214"/>
      <c r="SPJ32" s="214"/>
      <c r="SPK32" s="214"/>
      <c r="SPL32" s="214"/>
      <c r="SPM32" s="214"/>
      <c r="SPN32" s="214"/>
      <c r="SPO32" s="214"/>
      <c r="SPP32" s="214"/>
      <c r="SPQ32" s="214"/>
      <c r="SPR32" s="214"/>
      <c r="SPS32" s="214"/>
      <c r="SPT32" s="214"/>
      <c r="SPU32" s="214"/>
      <c r="SPV32" s="214"/>
      <c r="SPW32" s="214"/>
      <c r="SPX32" s="214"/>
      <c r="SPY32" s="214"/>
      <c r="SPZ32" s="214"/>
      <c r="SQA32" s="214"/>
      <c r="SQB32" s="214"/>
      <c r="SQC32" s="214"/>
      <c r="SQD32" s="214"/>
      <c r="SQE32" s="214"/>
      <c r="SQF32" s="214"/>
      <c r="SQG32" s="214"/>
      <c r="SQH32" s="214"/>
      <c r="SQI32" s="214"/>
      <c r="SQJ32" s="214"/>
      <c r="SQK32" s="214"/>
      <c r="SQL32" s="214"/>
      <c r="SQM32" s="214"/>
      <c r="SQN32" s="214"/>
      <c r="SQO32" s="214"/>
      <c r="SQP32" s="214"/>
      <c r="SQQ32" s="214"/>
      <c r="SQR32" s="214"/>
      <c r="SQS32" s="214"/>
      <c r="SQT32" s="214"/>
      <c r="SQU32" s="214"/>
      <c r="SQV32" s="214"/>
      <c r="SQW32" s="214"/>
      <c r="SQX32" s="214"/>
      <c r="SQY32" s="214"/>
      <c r="SQZ32" s="214"/>
      <c r="SRA32" s="214"/>
      <c r="SRB32" s="214"/>
      <c r="SRC32" s="214"/>
      <c r="SRD32" s="214"/>
      <c r="SRE32" s="214"/>
      <c r="SRF32" s="214"/>
      <c r="SRG32" s="214"/>
      <c r="SRH32" s="214"/>
      <c r="SRI32" s="214"/>
      <c r="SRJ32" s="214"/>
      <c r="SRK32" s="214"/>
      <c r="SRL32" s="214"/>
      <c r="SRM32" s="214"/>
      <c r="SRN32" s="214"/>
      <c r="SRO32" s="214"/>
      <c r="SRP32" s="214"/>
      <c r="SRQ32" s="214"/>
      <c r="SRR32" s="214"/>
      <c r="SRS32" s="214"/>
      <c r="SRT32" s="214"/>
      <c r="SRU32" s="214"/>
      <c r="SRV32" s="214"/>
      <c r="SRW32" s="214"/>
      <c r="SRX32" s="214"/>
      <c r="SRY32" s="214"/>
      <c r="SRZ32" s="214"/>
      <c r="SSA32" s="214"/>
      <c r="SSB32" s="214"/>
      <c r="SSC32" s="214"/>
      <c r="SSD32" s="214"/>
      <c r="SSE32" s="214"/>
      <c r="SSF32" s="214"/>
      <c r="SSG32" s="214"/>
      <c r="SSH32" s="214"/>
      <c r="SSI32" s="214"/>
      <c r="SSJ32" s="214"/>
      <c r="SSK32" s="214"/>
      <c r="SSL32" s="214"/>
      <c r="SSM32" s="214"/>
      <c r="SSN32" s="214"/>
      <c r="SSO32" s="214"/>
      <c r="SSP32" s="214"/>
      <c r="SSQ32" s="214"/>
      <c r="SSR32" s="214"/>
      <c r="SSS32" s="214"/>
      <c r="SST32" s="214"/>
      <c r="SSU32" s="214"/>
      <c r="SSV32" s="214"/>
      <c r="SSW32" s="214"/>
      <c r="SSX32" s="214"/>
      <c r="SSY32" s="214"/>
      <c r="SSZ32" s="214"/>
      <c r="STA32" s="214"/>
      <c r="STB32" s="214"/>
      <c r="STC32" s="214"/>
      <c r="STD32" s="214"/>
      <c r="STE32" s="214"/>
      <c r="STF32" s="214"/>
      <c r="STG32" s="214"/>
      <c r="STH32" s="214"/>
      <c r="STI32" s="214"/>
      <c r="STJ32" s="214"/>
      <c r="STK32" s="214"/>
      <c r="STL32" s="214"/>
      <c r="STM32" s="214"/>
      <c r="STN32" s="214"/>
      <c r="STO32" s="214"/>
      <c r="STP32" s="214"/>
      <c r="STQ32" s="214"/>
      <c r="STR32" s="214"/>
      <c r="STS32" s="214"/>
      <c r="STT32" s="214"/>
      <c r="STU32" s="214"/>
      <c r="STV32" s="214"/>
      <c r="STW32" s="214"/>
      <c r="STX32" s="214"/>
      <c r="STY32" s="214"/>
      <c r="STZ32" s="214"/>
      <c r="SUA32" s="214"/>
      <c r="SUB32" s="214"/>
      <c r="SUC32" s="214"/>
      <c r="SUD32" s="214"/>
      <c r="SUE32" s="214"/>
      <c r="SUF32" s="214"/>
      <c r="SUG32" s="214"/>
      <c r="SUH32" s="214"/>
      <c r="SUI32" s="214"/>
      <c r="SUJ32" s="214"/>
      <c r="SUK32" s="214"/>
      <c r="SUL32" s="214"/>
      <c r="SUM32" s="214"/>
      <c r="SUN32" s="214"/>
      <c r="SUO32" s="214"/>
      <c r="SUP32" s="214"/>
      <c r="SUQ32" s="214"/>
      <c r="SUR32" s="214"/>
      <c r="SUS32" s="214"/>
      <c r="SUT32" s="214"/>
      <c r="SUU32" s="214"/>
      <c r="SUV32" s="214"/>
      <c r="SUW32" s="214"/>
      <c r="SUX32" s="214"/>
      <c r="SUY32" s="214"/>
      <c r="SUZ32" s="214"/>
      <c r="SVA32" s="214"/>
      <c r="SVB32" s="214"/>
      <c r="SVC32" s="214"/>
      <c r="SVD32" s="214"/>
      <c r="SVE32" s="214"/>
      <c r="SVF32" s="214"/>
      <c r="SVG32" s="214"/>
      <c r="SVH32" s="214"/>
      <c r="SVI32" s="214"/>
      <c r="SVJ32" s="214"/>
      <c r="SVK32" s="214"/>
      <c r="SVL32" s="214"/>
      <c r="SVM32" s="214"/>
      <c r="SVN32" s="214"/>
      <c r="SVO32" s="214"/>
      <c r="SVP32" s="214"/>
      <c r="SVQ32" s="214"/>
      <c r="SVR32" s="214"/>
      <c r="SVS32" s="214"/>
      <c r="SVT32" s="214"/>
      <c r="SVU32" s="214"/>
      <c r="SVV32" s="214"/>
      <c r="SVW32" s="214"/>
      <c r="SVX32" s="214"/>
      <c r="SVY32" s="214"/>
      <c r="SVZ32" s="214"/>
      <c r="SWA32" s="214"/>
      <c r="SWB32" s="214"/>
      <c r="SWC32" s="214"/>
      <c r="SWD32" s="214"/>
      <c r="SWE32" s="214"/>
      <c r="SWF32" s="214"/>
      <c r="SWG32" s="214"/>
      <c r="SWH32" s="214"/>
      <c r="SWI32" s="214"/>
      <c r="SWJ32" s="214"/>
      <c r="SWK32" s="214"/>
      <c r="SWL32" s="214"/>
      <c r="SWM32" s="214"/>
      <c r="SWN32" s="214"/>
      <c r="SWO32" s="214"/>
      <c r="SWP32" s="214"/>
      <c r="SWQ32" s="214"/>
      <c r="SWR32" s="214"/>
      <c r="SWS32" s="214"/>
      <c r="SWT32" s="214"/>
      <c r="SWU32" s="214"/>
      <c r="SWV32" s="214"/>
      <c r="SWW32" s="214"/>
      <c r="SWX32" s="214"/>
      <c r="SWY32" s="214"/>
      <c r="SWZ32" s="214"/>
      <c r="SXA32" s="214"/>
      <c r="SXB32" s="214"/>
      <c r="SXC32" s="214"/>
      <c r="SXD32" s="214"/>
      <c r="SXE32" s="214"/>
      <c r="SXF32" s="214"/>
      <c r="SXG32" s="214"/>
      <c r="SXH32" s="214"/>
      <c r="SXI32" s="214"/>
      <c r="SXJ32" s="214"/>
      <c r="SXK32" s="214"/>
      <c r="SXL32" s="214"/>
      <c r="SXM32" s="214"/>
      <c r="SXN32" s="214"/>
      <c r="SXO32" s="214"/>
      <c r="SXP32" s="214"/>
      <c r="SXQ32" s="214"/>
      <c r="SXR32" s="214"/>
      <c r="SXS32" s="214"/>
      <c r="SXT32" s="214"/>
      <c r="SXU32" s="214"/>
      <c r="SXV32" s="214"/>
      <c r="SXW32" s="214"/>
      <c r="SXX32" s="214"/>
      <c r="SXY32" s="214"/>
      <c r="SXZ32" s="214"/>
      <c r="SYA32" s="214"/>
      <c r="SYB32" s="214"/>
      <c r="SYC32" s="214"/>
      <c r="SYD32" s="214"/>
      <c r="SYE32" s="214"/>
      <c r="SYF32" s="214"/>
      <c r="SYG32" s="214"/>
      <c r="SYH32" s="214"/>
      <c r="SYI32" s="214"/>
      <c r="SYJ32" s="214"/>
      <c r="SYK32" s="214"/>
      <c r="SYL32" s="214"/>
      <c r="SYM32" s="214"/>
      <c r="SYN32" s="214"/>
      <c r="SYO32" s="214"/>
      <c r="SYP32" s="214"/>
      <c r="SYQ32" s="214"/>
      <c r="SYR32" s="214"/>
      <c r="SYS32" s="214"/>
      <c r="SYT32" s="214"/>
      <c r="SYU32" s="214"/>
      <c r="SYV32" s="214"/>
      <c r="SYW32" s="214"/>
      <c r="SYX32" s="214"/>
      <c r="SYY32" s="214"/>
      <c r="SYZ32" s="214"/>
      <c r="SZA32" s="214"/>
      <c r="SZB32" s="214"/>
      <c r="SZC32" s="214"/>
      <c r="SZD32" s="214"/>
      <c r="SZE32" s="214"/>
      <c r="SZF32" s="214"/>
      <c r="SZG32" s="214"/>
      <c r="SZH32" s="214"/>
      <c r="SZI32" s="214"/>
      <c r="SZJ32" s="214"/>
      <c r="SZK32" s="214"/>
      <c r="SZL32" s="214"/>
      <c r="SZM32" s="214"/>
      <c r="SZN32" s="214"/>
      <c r="SZO32" s="214"/>
      <c r="SZP32" s="214"/>
      <c r="SZQ32" s="214"/>
      <c r="SZR32" s="214"/>
      <c r="SZS32" s="214"/>
      <c r="SZT32" s="214"/>
      <c r="SZU32" s="214"/>
      <c r="SZV32" s="214"/>
      <c r="SZW32" s="214"/>
      <c r="SZX32" s="214"/>
      <c r="SZY32" s="214"/>
      <c r="SZZ32" s="214"/>
      <c r="TAA32" s="214"/>
      <c r="TAB32" s="214"/>
      <c r="TAC32" s="214"/>
      <c r="TAD32" s="214"/>
      <c r="TAE32" s="214"/>
      <c r="TAF32" s="214"/>
      <c r="TAG32" s="214"/>
      <c r="TAH32" s="214"/>
      <c r="TAI32" s="214"/>
      <c r="TAJ32" s="214"/>
      <c r="TAK32" s="214"/>
      <c r="TAL32" s="214"/>
      <c r="TAM32" s="214"/>
      <c r="TAN32" s="214"/>
      <c r="TAO32" s="214"/>
      <c r="TAP32" s="214"/>
      <c r="TAQ32" s="214"/>
      <c r="TAR32" s="214"/>
      <c r="TAS32" s="214"/>
      <c r="TAT32" s="214"/>
      <c r="TAU32" s="214"/>
      <c r="TAV32" s="214"/>
      <c r="TAW32" s="214"/>
      <c r="TAX32" s="214"/>
      <c r="TAY32" s="214"/>
      <c r="TAZ32" s="214"/>
      <c r="TBA32" s="214"/>
      <c r="TBB32" s="214"/>
      <c r="TBC32" s="214"/>
      <c r="TBD32" s="214"/>
      <c r="TBE32" s="214"/>
      <c r="TBF32" s="214"/>
      <c r="TBG32" s="214"/>
      <c r="TBH32" s="214"/>
      <c r="TBI32" s="214"/>
      <c r="TBJ32" s="214"/>
      <c r="TBK32" s="214"/>
      <c r="TBL32" s="214"/>
      <c r="TBM32" s="214"/>
      <c r="TBN32" s="214"/>
      <c r="TBO32" s="214"/>
      <c r="TBP32" s="214"/>
      <c r="TBQ32" s="214"/>
      <c r="TBR32" s="214"/>
      <c r="TBS32" s="214"/>
      <c r="TBT32" s="214"/>
      <c r="TBU32" s="214"/>
      <c r="TBV32" s="214"/>
      <c r="TBW32" s="214"/>
      <c r="TBX32" s="214"/>
      <c r="TBY32" s="214"/>
      <c r="TBZ32" s="214"/>
      <c r="TCA32" s="214"/>
      <c r="TCB32" s="214"/>
      <c r="TCC32" s="214"/>
      <c r="TCD32" s="214"/>
      <c r="TCE32" s="214"/>
      <c r="TCF32" s="214"/>
      <c r="TCG32" s="214"/>
      <c r="TCH32" s="214"/>
      <c r="TCI32" s="214"/>
      <c r="TCJ32" s="214"/>
      <c r="TCK32" s="214"/>
      <c r="TCL32" s="214"/>
      <c r="TCM32" s="214"/>
      <c r="TCN32" s="214"/>
      <c r="TCO32" s="214"/>
      <c r="TCP32" s="214"/>
      <c r="TCQ32" s="214"/>
      <c r="TCR32" s="214"/>
      <c r="TCS32" s="214"/>
      <c r="TCT32" s="214"/>
      <c r="TCU32" s="214"/>
      <c r="TCV32" s="214"/>
      <c r="TCW32" s="214"/>
      <c r="TCX32" s="214"/>
      <c r="TCY32" s="214"/>
      <c r="TCZ32" s="214"/>
      <c r="TDA32" s="214"/>
      <c r="TDB32" s="214"/>
      <c r="TDC32" s="214"/>
      <c r="TDD32" s="214"/>
      <c r="TDE32" s="214"/>
      <c r="TDF32" s="214"/>
      <c r="TDG32" s="214"/>
      <c r="TDH32" s="214"/>
      <c r="TDI32" s="214"/>
      <c r="TDJ32" s="214"/>
      <c r="TDK32" s="214"/>
      <c r="TDL32" s="214"/>
      <c r="TDM32" s="214"/>
      <c r="TDN32" s="214"/>
      <c r="TDO32" s="214"/>
      <c r="TDP32" s="214"/>
      <c r="TDQ32" s="214"/>
      <c r="TDR32" s="214"/>
      <c r="TDS32" s="214"/>
      <c r="TDT32" s="214"/>
      <c r="TDU32" s="214"/>
      <c r="TDV32" s="214"/>
      <c r="TDW32" s="214"/>
      <c r="TDX32" s="214"/>
      <c r="TDY32" s="214"/>
      <c r="TDZ32" s="214"/>
      <c r="TEA32" s="214"/>
      <c r="TEB32" s="214"/>
      <c r="TEC32" s="214"/>
      <c r="TED32" s="214"/>
      <c r="TEE32" s="214"/>
      <c r="TEF32" s="214"/>
      <c r="TEG32" s="214"/>
      <c r="TEH32" s="214"/>
      <c r="TEI32" s="214"/>
      <c r="TEJ32" s="214"/>
      <c r="TEK32" s="214"/>
      <c r="TEL32" s="214"/>
      <c r="TEM32" s="214"/>
      <c r="TEN32" s="214"/>
      <c r="TEO32" s="214"/>
      <c r="TEP32" s="214"/>
      <c r="TEQ32" s="214"/>
      <c r="TER32" s="214"/>
      <c r="TES32" s="214"/>
      <c r="TET32" s="214"/>
      <c r="TEU32" s="214"/>
      <c r="TEV32" s="214"/>
      <c r="TEW32" s="214"/>
      <c r="TEX32" s="214"/>
      <c r="TEY32" s="214"/>
      <c r="TEZ32" s="214"/>
      <c r="TFA32" s="214"/>
      <c r="TFB32" s="214"/>
      <c r="TFC32" s="214"/>
      <c r="TFD32" s="214"/>
      <c r="TFE32" s="214"/>
      <c r="TFF32" s="214"/>
      <c r="TFG32" s="214"/>
      <c r="TFH32" s="214"/>
      <c r="TFI32" s="214"/>
      <c r="TFJ32" s="214"/>
      <c r="TFK32" s="214"/>
      <c r="TFL32" s="214"/>
      <c r="TFM32" s="214"/>
      <c r="TFN32" s="214"/>
      <c r="TFO32" s="214"/>
      <c r="TFP32" s="214"/>
      <c r="TFQ32" s="214"/>
      <c r="TFR32" s="214"/>
      <c r="TFS32" s="214"/>
      <c r="TFT32" s="214"/>
      <c r="TFU32" s="214"/>
      <c r="TFV32" s="214"/>
      <c r="TFW32" s="214"/>
      <c r="TFX32" s="214"/>
      <c r="TFY32" s="214"/>
      <c r="TFZ32" s="214"/>
      <c r="TGA32" s="214"/>
      <c r="TGB32" s="214"/>
      <c r="TGC32" s="214"/>
      <c r="TGD32" s="214"/>
      <c r="TGE32" s="214"/>
      <c r="TGF32" s="214"/>
      <c r="TGG32" s="214"/>
      <c r="TGH32" s="214"/>
      <c r="TGI32" s="214"/>
      <c r="TGJ32" s="214"/>
      <c r="TGK32" s="214"/>
      <c r="TGL32" s="214"/>
      <c r="TGM32" s="214"/>
      <c r="TGN32" s="214"/>
      <c r="TGO32" s="214"/>
      <c r="TGP32" s="214"/>
      <c r="TGQ32" s="214"/>
      <c r="TGR32" s="214"/>
      <c r="TGS32" s="214"/>
      <c r="TGT32" s="214"/>
      <c r="TGU32" s="214"/>
      <c r="TGV32" s="214"/>
      <c r="TGW32" s="214"/>
      <c r="TGX32" s="214"/>
      <c r="TGY32" s="214"/>
      <c r="TGZ32" s="214"/>
      <c r="THA32" s="214"/>
      <c r="THB32" s="214"/>
      <c r="THC32" s="214"/>
      <c r="THD32" s="214"/>
      <c r="THE32" s="214"/>
      <c r="THF32" s="214"/>
      <c r="THG32" s="214"/>
      <c r="THH32" s="214"/>
      <c r="THI32" s="214"/>
      <c r="THJ32" s="214"/>
      <c r="THK32" s="214"/>
      <c r="THL32" s="214"/>
      <c r="THM32" s="214"/>
      <c r="THN32" s="214"/>
      <c r="THO32" s="214"/>
      <c r="THP32" s="214"/>
      <c r="THQ32" s="214"/>
      <c r="THR32" s="214"/>
      <c r="THS32" s="214"/>
      <c r="THT32" s="214"/>
      <c r="THU32" s="214"/>
      <c r="THV32" s="214"/>
      <c r="THW32" s="214"/>
      <c r="THX32" s="214"/>
      <c r="THY32" s="214"/>
      <c r="THZ32" s="214"/>
      <c r="TIA32" s="214"/>
      <c r="TIB32" s="214"/>
      <c r="TIC32" s="214"/>
      <c r="TID32" s="214"/>
      <c r="TIE32" s="214"/>
      <c r="TIF32" s="214"/>
      <c r="TIG32" s="214"/>
      <c r="TIH32" s="214"/>
      <c r="TII32" s="214"/>
      <c r="TIJ32" s="214"/>
      <c r="TIK32" s="214"/>
      <c r="TIL32" s="214"/>
      <c r="TIM32" s="214"/>
      <c r="TIN32" s="214"/>
      <c r="TIO32" s="214"/>
      <c r="TIP32" s="214"/>
      <c r="TIQ32" s="214"/>
      <c r="TIR32" s="214"/>
      <c r="TIS32" s="214"/>
      <c r="TIT32" s="214"/>
      <c r="TIU32" s="214"/>
      <c r="TIV32" s="214"/>
      <c r="TIW32" s="214"/>
      <c r="TIX32" s="214"/>
      <c r="TIY32" s="214"/>
      <c r="TIZ32" s="214"/>
      <c r="TJA32" s="214"/>
      <c r="TJB32" s="214"/>
      <c r="TJC32" s="214"/>
      <c r="TJD32" s="214"/>
      <c r="TJE32" s="214"/>
      <c r="TJF32" s="214"/>
      <c r="TJG32" s="214"/>
      <c r="TJH32" s="214"/>
      <c r="TJI32" s="214"/>
      <c r="TJJ32" s="214"/>
      <c r="TJK32" s="214"/>
      <c r="TJL32" s="214"/>
      <c r="TJM32" s="214"/>
      <c r="TJN32" s="214"/>
      <c r="TJO32" s="214"/>
      <c r="TJP32" s="214"/>
      <c r="TJQ32" s="214"/>
      <c r="TJR32" s="214"/>
      <c r="TJS32" s="214"/>
      <c r="TJT32" s="214"/>
      <c r="TJU32" s="214"/>
      <c r="TJV32" s="214"/>
      <c r="TJW32" s="214"/>
      <c r="TJX32" s="214"/>
      <c r="TJY32" s="214"/>
      <c r="TJZ32" s="214"/>
      <c r="TKA32" s="214"/>
      <c r="TKB32" s="214"/>
      <c r="TKC32" s="214"/>
      <c r="TKD32" s="214"/>
      <c r="TKE32" s="214"/>
      <c r="TKF32" s="214"/>
      <c r="TKG32" s="214"/>
      <c r="TKH32" s="214"/>
      <c r="TKI32" s="214"/>
      <c r="TKJ32" s="214"/>
      <c r="TKK32" s="214"/>
      <c r="TKL32" s="214"/>
      <c r="TKM32" s="214"/>
      <c r="TKN32" s="214"/>
      <c r="TKO32" s="214"/>
      <c r="TKP32" s="214"/>
      <c r="TKQ32" s="214"/>
      <c r="TKR32" s="214"/>
      <c r="TKS32" s="214"/>
      <c r="TKT32" s="214"/>
      <c r="TKU32" s="214"/>
      <c r="TKV32" s="214"/>
      <c r="TKW32" s="214"/>
      <c r="TKX32" s="214"/>
      <c r="TKY32" s="214"/>
      <c r="TKZ32" s="214"/>
      <c r="TLA32" s="214"/>
      <c r="TLB32" s="214"/>
      <c r="TLC32" s="214"/>
      <c r="TLD32" s="214"/>
      <c r="TLE32" s="214"/>
      <c r="TLF32" s="214"/>
      <c r="TLG32" s="214"/>
      <c r="TLH32" s="214"/>
      <c r="TLI32" s="214"/>
      <c r="TLJ32" s="214"/>
      <c r="TLK32" s="214"/>
      <c r="TLL32" s="214"/>
      <c r="TLM32" s="214"/>
      <c r="TLN32" s="214"/>
      <c r="TLO32" s="214"/>
      <c r="TLP32" s="214"/>
      <c r="TLQ32" s="214"/>
      <c r="TLR32" s="214"/>
      <c r="TLS32" s="214"/>
      <c r="TLT32" s="214"/>
      <c r="TLU32" s="214"/>
      <c r="TLV32" s="214"/>
      <c r="TLW32" s="214"/>
      <c r="TLX32" s="214"/>
      <c r="TLY32" s="214"/>
      <c r="TLZ32" s="214"/>
      <c r="TMA32" s="214"/>
      <c r="TMB32" s="214"/>
      <c r="TMC32" s="214"/>
      <c r="TMD32" s="214"/>
      <c r="TME32" s="214"/>
      <c r="TMF32" s="214"/>
      <c r="TMG32" s="214"/>
      <c r="TMH32" s="214"/>
      <c r="TMI32" s="214"/>
      <c r="TMJ32" s="214"/>
      <c r="TMK32" s="214"/>
      <c r="TML32" s="214"/>
      <c r="TMM32" s="214"/>
      <c r="TMN32" s="214"/>
      <c r="TMO32" s="214"/>
      <c r="TMP32" s="214"/>
      <c r="TMQ32" s="214"/>
      <c r="TMR32" s="214"/>
      <c r="TMS32" s="214"/>
      <c r="TMT32" s="214"/>
      <c r="TMU32" s="214"/>
      <c r="TMV32" s="214"/>
      <c r="TMW32" s="214"/>
      <c r="TMX32" s="214"/>
      <c r="TMY32" s="214"/>
      <c r="TMZ32" s="214"/>
      <c r="TNA32" s="214"/>
      <c r="TNB32" s="214"/>
      <c r="TNC32" s="214"/>
      <c r="TND32" s="214"/>
      <c r="TNE32" s="214"/>
      <c r="TNF32" s="214"/>
      <c r="TNG32" s="214"/>
      <c r="TNH32" s="214"/>
      <c r="TNI32" s="214"/>
      <c r="TNJ32" s="214"/>
      <c r="TNK32" s="214"/>
      <c r="TNL32" s="214"/>
      <c r="TNM32" s="214"/>
      <c r="TNN32" s="214"/>
      <c r="TNO32" s="214"/>
      <c r="TNP32" s="214"/>
      <c r="TNQ32" s="214"/>
      <c r="TNR32" s="214"/>
      <c r="TNS32" s="214"/>
      <c r="TNT32" s="214"/>
      <c r="TNU32" s="214"/>
      <c r="TNV32" s="214"/>
      <c r="TNW32" s="214"/>
      <c r="TNX32" s="214"/>
      <c r="TNY32" s="214"/>
      <c r="TNZ32" s="214"/>
      <c r="TOA32" s="214"/>
      <c r="TOB32" s="214"/>
      <c r="TOC32" s="214"/>
      <c r="TOD32" s="214"/>
      <c r="TOE32" s="214"/>
      <c r="TOF32" s="214"/>
      <c r="TOG32" s="214"/>
      <c r="TOH32" s="214"/>
      <c r="TOI32" s="214"/>
      <c r="TOJ32" s="214"/>
      <c r="TOK32" s="214"/>
      <c r="TOL32" s="214"/>
      <c r="TOM32" s="214"/>
      <c r="TON32" s="214"/>
      <c r="TOO32" s="214"/>
      <c r="TOP32" s="214"/>
      <c r="TOQ32" s="214"/>
      <c r="TOR32" s="214"/>
      <c r="TOS32" s="214"/>
      <c r="TOT32" s="214"/>
      <c r="TOU32" s="214"/>
      <c r="TOV32" s="214"/>
      <c r="TOW32" s="214"/>
      <c r="TOX32" s="214"/>
      <c r="TOY32" s="214"/>
      <c r="TOZ32" s="214"/>
      <c r="TPA32" s="214"/>
      <c r="TPB32" s="214"/>
      <c r="TPC32" s="214"/>
      <c r="TPD32" s="214"/>
      <c r="TPE32" s="214"/>
      <c r="TPF32" s="214"/>
      <c r="TPG32" s="214"/>
      <c r="TPH32" s="214"/>
      <c r="TPI32" s="214"/>
      <c r="TPJ32" s="214"/>
      <c r="TPK32" s="214"/>
      <c r="TPL32" s="214"/>
      <c r="TPM32" s="214"/>
      <c r="TPN32" s="214"/>
      <c r="TPO32" s="214"/>
      <c r="TPP32" s="214"/>
      <c r="TPQ32" s="214"/>
      <c r="TPR32" s="214"/>
      <c r="TPS32" s="214"/>
      <c r="TPT32" s="214"/>
      <c r="TPU32" s="214"/>
      <c r="TPV32" s="214"/>
      <c r="TPW32" s="214"/>
      <c r="TPX32" s="214"/>
      <c r="TPY32" s="214"/>
      <c r="TPZ32" s="214"/>
      <c r="TQA32" s="214"/>
      <c r="TQB32" s="214"/>
      <c r="TQC32" s="214"/>
      <c r="TQD32" s="214"/>
      <c r="TQE32" s="214"/>
      <c r="TQF32" s="214"/>
      <c r="TQG32" s="214"/>
      <c r="TQH32" s="214"/>
      <c r="TQI32" s="214"/>
      <c r="TQJ32" s="214"/>
      <c r="TQK32" s="214"/>
      <c r="TQL32" s="214"/>
      <c r="TQM32" s="214"/>
      <c r="TQN32" s="214"/>
      <c r="TQO32" s="214"/>
      <c r="TQP32" s="214"/>
      <c r="TQQ32" s="214"/>
      <c r="TQR32" s="214"/>
      <c r="TQS32" s="214"/>
      <c r="TQT32" s="214"/>
      <c r="TQU32" s="214"/>
      <c r="TQV32" s="214"/>
      <c r="TQW32" s="214"/>
      <c r="TQX32" s="214"/>
      <c r="TQY32" s="214"/>
      <c r="TQZ32" s="214"/>
      <c r="TRA32" s="214"/>
      <c r="TRB32" s="214"/>
      <c r="TRC32" s="214"/>
      <c r="TRD32" s="214"/>
      <c r="TRE32" s="214"/>
      <c r="TRF32" s="214"/>
      <c r="TRG32" s="214"/>
      <c r="TRH32" s="214"/>
      <c r="TRI32" s="214"/>
      <c r="TRJ32" s="214"/>
      <c r="TRK32" s="214"/>
      <c r="TRL32" s="214"/>
      <c r="TRM32" s="214"/>
      <c r="TRN32" s="214"/>
      <c r="TRO32" s="214"/>
      <c r="TRP32" s="214"/>
      <c r="TRQ32" s="214"/>
      <c r="TRR32" s="214"/>
      <c r="TRS32" s="214"/>
      <c r="TRT32" s="214"/>
      <c r="TRU32" s="214"/>
      <c r="TRV32" s="214"/>
      <c r="TRW32" s="214"/>
      <c r="TRX32" s="214"/>
      <c r="TRY32" s="214"/>
      <c r="TRZ32" s="214"/>
      <c r="TSA32" s="214"/>
      <c r="TSB32" s="214"/>
      <c r="TSC32" s="214"/>
      <c r="TSD32" s="214"/>
      <c r="TSE32" s="214"/>
      <c r="TSF32" s="214"/>
      <c r="TSG32" s="214"/>
      <c r="TSH32" s="214"/>
      <c r="TSI32" s="214"/>
      <c r="TSJ32" s="214"/>
      <c r="TSK32" s="214"/>
      <c r="TSL32" s="214"/>
      <c r="TSM32" s="214"/>
      <c r="TSN32" s="214"/>
      <c r="TSO32" s="214"/>
      <c r="TSP32" s="214"/>
      <c r="TSQ32" s="214"/>
      <c r="TSR32" s="214"/>
      <c r="TSS32" s="214"/>
      <c r="TST32" s="214"/>
      <c r="TSU32" s="214"/>
      <c r="TSV32" s="214"/>
      <c r="TSW32" s="214"/>
      <c r="TSX32" s="214"/>
      <c r="TSY32" s="214"/>
      <c r="TSZ32" s="214"/>
      <c r="TTA32" s="214"/>
      <c r="TTB32" s="214"/>
      <c r="TTC32" s="214"/>
      <c r="TTD32" s="214"/>
      <c r="TTE32" s="214"/>
      <c r="TTF32" s="214"/>
      <c r="TTG32" s="214"/>
      <c r="TTH32" s="214"/>
      <c r="TTI32" s="214"/>
      <c r="TTJ32" s="214"/>
      <c r="TTK32" s="214"/>
      <c r="TTL32" s="214"/>
      <c r="TTM32" s="214"/>
      <c r="TTN32" s="214"/>
      <c r="TTO32" s="214"/>
      <c r="TTP32" s="214"/>
      <c r="TTQ32" s="214"/>
      <c r="TTR32" s="214"/>
      <c r="TTS32" s="214"/>
      <c r="TTT32" s="214"/>
      <c r="TTU32" s="214"/>
      <c r="TTV32" s="214"/>
      <c r="TTW32" s="214"/>
      <c r="TTX32" s="214"/>
      <c r="TTY32" s="214"/>
      <c r="TTZ32" s="214"/>
      <c r="TUA32" s="214"/>
      <c r="TUB32" s="214"/>
      <c r="TUC32" s="214"/>
      <c r="TUD32" s="214"/>
      <c r="TUE32" s="214"/>
      <c r="TUF32" s="214"/>
      <c r="TUG32" s="214"/>
      <c r="TUH32" s="214"/>
      <c r="TUI32" s="214"/>
      <c r="TUJ32" s="214"/>
      <c r="TUK32" s="214"/>
      <c r="TUL32" s="214"/>
      <c r="TUM32" s="214"/>
      <c r="TUN32" s="214"/>
      <c r="TUO32" s="214"/>
      <c r="TUP32" s="214"/>
      <c r="TUQ32" s="214"/>
      <c r="TUR32" s="214"/>
      <c r="TUS32" s="214"/>
      <c r="TUT32" s="214"/>
      <c r="TUU32" s="214"/>
      <c r="TUV32" s="214"/>
      <c r="TUW32" s="214"/>
      <c r="TUX32" s="214"/>
      <c r="TUY32" s="214"/>
      <c r="TUZ32" s="214"/>
      <c r="TVA32" s="214"/>
      <c r="TVB32" s="214"/>
      <c r="TVC32" s="214"/>
      <c r="TVD32" s="214"/>
      <c r="TVE32" s="214"/>
      <c r="TVF32" s="214"/>
      <c r="TVG32" s="214"/>
      <c r="TVH32" s="214"/>
      <c r="TVI32" s="214"/>
      <c r="TVJ32" s="214"/>
      <c r="TVK32" s="214"/>
      <c r="TVL32" s="214"/>
      <c r="TVM32" s="214"/>
      <c r="TVN32" s="214"/>
      <c r="TVO32" s="214"/>
      <c r="TVP32" s="214"/>
      <c r="TVQ32" s="214"/>
      <c r="TVR32" s="214"/>
      <c r="TVS32" s="214"/>
      <c r="TVT32" s="214"/>
      <c r="TVU32" s="214"/>
      <c r="TVV32" s="214"/>
      <c r="TVW32" s="214"/>
      <c r="TVX32" s="214"/>
      <c r="TVY32" s="214"/>
      <c r="TVZ32" s="214"/>
      <c r="TWA32" s="214"/>
      <c r="TWB32" s="214"/>
      <c r="TWC32" s="214"/>
      <c r="TWD32" s="214"/>
      <c r="TWE32" s="214"/>
      <c r="TWF32" s="214"/>
      <c r="TWG32" s="214"/>
      <c r="TWH32" s="214"/>
      <c r="TWI32" s="214"/>
      <c r="TWJ32" s="214"/>
      <c r="TWK32" s="214"/>
      <c r="TWL32" s="214"/>
      <c r="TWM32" s="214"/>
      <c r="TWN32" s="214"/>
      <c r="TWO32" s="214"/>
      <c r="TWP32" s="214"/>
      <c r="TWQ32" s="214"/>
      <c r="TWR32" s="214"/>
      <c r="TWS32" s="214"/>
      <c r="TWT32" s="214"/>
      <c r="TWU32" s="214"/>
      <c r="TWV32" s="214"/>
      <c r="TWW32" s="214"/>
      <c r="TWX32" s="214"/>
      <c r="TWY32" s="214"/>
      <c r="TWZ32" s="214"/>
      <c r="TXA32" s="214"/>
      <c r="TXB32" s="214"/>
      <c r="TXC32" s="214"/>
      <c r="TXD32" s="214"/>
      <c r="TXE32" s="214"/>
      <c r="TXF32" s="214"/>
      <c r="TXG32" s="214"/>
      <c r="TXH32" s="214"/>
      <c r="TXI32" s="214"/>
      <c r="TXJ32" s="214"/>
      <c r="TXK32" s="214"/>
      <c r="TXL32" s="214"/>
      <c r="TXM32" s="214"/>
      <c r="TXN32" s="214"/>
      <c r="TXO32" s="214"/>
      <c r="TXP32" s="214"/>
      <c r="TXQ32" s="214"/>
      <c r="TXR32" s="214"/>
      <c r="TXS32" s="214"/>
      <c r="TXT32" s="214"/>
      <c r="TXU32" s="214"/>
      <c r="TXV32" s="214"/>
      <c r="TXW32" s="214"/>
      <c r="TXX32" s="214"/>
      <c r="TXY32" s="214"/>
      <c r="TXZ32" s="214"/>
      <c r="TYA32" s="214"/>
      <c r="TYB32" s="214"/>
      <c r="TYC32" s="214"/>
      <c r="TYD32" s="214"/>
      <c r="TYE32" s="214"/>
      <c r="TYF32" s="214"/>
      <c r="TYG32" s="214"/>
      <c r="TYH32" s="214"/>
      <c r="TYI32" s="214"/>
      <c r="TYJ32" s="214"/>
      <c r="TYK32" s="214"/>
      <c r="TYL32" s="214"/>
      <c r="TYM32" s="214"/>
      <c r="TYN32" s="214"/>
      <c r="TYO32" s="214"/>
      <c r="TYP32" s="214"/>
      <c r="TYQ32" s="214"/>
      <c r="TYR32" s="214"/>
      <c r="TYS32" s="214"/>
      <c r="TYT32" s="214"/>
      <c r="TYU32" s="214"/>
      <c r="TYV32" s="214"/>
      <c r="TYW32" s="214"/>
      <c r="TYX32" s="214"/>
      <c r="TYY32" s="214"/>
      <c r="TYZ32" s="214"/>
      <c r="TZA32" s="214"/>
      <c r="TZB32" s="214"/>
      <c r="TZC32" s="214"/>
      <c r="TZD32" s="214"/>
      <c r="TZE32" s="214"/>
      <c r="TZF32" s="214"/>
      <c r="TZG32" s="214"/>
      <c r="TZH32" s="214"/>
      <c r="TZI32" s="214"/>
      <c r="TZJ32" s="214"/>
      <c r="TZK32" s="214"/>
      <c r="TZL32" s="214"/>
      <c r="TZM32" s="214"/>
      <c r="TZN32" s="214"/>
      <c r="TZO32" s="214"/>
      <c r="TZP32" s="214"/>
      <c r="TZQ32" s="214"/>
      <c r="TZR32" s="214"/>
      <c r="TZS32" s="214"/>
      <c r="TZT32" s="214"/>
      <c r="TZU32" s="214"/>
      <c r="TZV32" s="214"/>
      <c r="TZW32" s="214"/>
      <c r="TZX32" s="214"/>
      <c r="TZY32" s="214"/>
      <c r="TZZ32" s="214"/>
      <c r="UAA32" s="214"/>
      <c r="UAB32" s="214"/>
      <c r="UAC32" s="214"/>
      <c r="UAD32" s="214"/>
      <c r="UAE32" s="214"/>
      <c r="UAF32" s="214"/>
      <c r="UAG32" s="214"/>
      <c r="UAH32" s="214"/>
      <c r="UAI32" s="214"/>
      <c r="UAJ32" s="214"/>
      <c r="UAK32" s="214"/>
      <c r="UAL32" s="214"/>
      <c r="UAM32" s="214"/>
      <c r="UAN32" s="214"/>
      <c r="UAO32" s="214"/>
      <c r="UAP32" s="214"/>
      <c r="UAQ32" s="214"/>
      <c r="UAR32" s="214"/>
      <c r="UAS32" s="214"/>
      <c r="UAT32" s="214"/>
      <c r="UAU32" s="214"/>
      <c r="UAV32" s="214"/>
      <c r="UAW32" s="214"/>
      <c r="UAX32" s="214"/>
      <c r="UAY32" s="214"/>
      <c r="UAZ32" s="214"/>
      <c r="UBA32" s="214"/>
      <c r="UBB32" s="214"/>
      <c r="UBC32" s="214"/>
      <c r="UBD32" s="214"/>
      <c r="UBE32" s="214"/>
      <c r="UBF32" s="214"/>
      <c r="UBG32" s="214"/>
      <c r="UBH32" s="214"/>
      <c r="UBI32" s="214"/>
      <c r="UBJ32" s="214"/>
      <c r="UBK32" s="214"/>
      <c r="UBL32" s="214"/>
      <c r="UBM32" s="214"/>
      <c r="UBN32" s="214"/>
      <c r="UBO32" s="214"/>
      <c r="UBP32" s="214"/>
      <c r="UBQ32" s="214"/>
      <c r="UBR32" s="214"/>
      <c r="UBS32" s="214"/>
      <c r="UBT32" s="214"/>
      <c r="UBU32" s="214"/>
      <c r="UBV32" s="214"/>
      <c r="UBW32" s="214"/>
      <c r="UBX32" s="214"/>
      <c r="UBY32" s="214"/>
      <c r="UBZ32" s="214"/>
      <c r="UCA32" s="214"/>
      <c r="UCB32" s="214"/>
      <c r="UCC32" s="214"/>
      <c r="UCD32" s="214"/>
      <c r="UCE32" s="214"/>
      <c r="UCF32" s="214"/>
      <c r="UCG32" s="214"/>
      <c r="UCH32" s="214"/>
      <c r="UCI32" s="214"/>
      <c r="UCJ32" s="214"/>
      <c r="UCK32" s="214"/>
      <c r="UCL32" s="214"/>
      <c r="UCM32" s="214"/>
      <c r="UCN32" s="214"/>
      <c r="UCO32" s="214"/>
      <c r="UCP32" s="214"/>
      <c r="UCQ32" s="214"/>
      <c r="UCR32" s="214"/>
      <c r="UCS32" s="214"/>
      <c r="UCT32" s="214"/>
      <c r="UCU32" s="214"/>
      <c r="UCV32" s="214"/>
      <c r="UCW32" s="214"/>
      <c r="UCX32" s="214"/>
      <c r="UCY32" s="214"/>
      <c r="UCZ32" s="214"/>
      <c r="UDA32" s="214"/>
      <c r="UDB32" s="214"/>
      <c r="UDC32" s="214"/>
      <c r="UDD32" s="214"/>
      <c r="UDE32" s="214"/>
      <c r="UDF32" s="214"/>
      <c r="UDG32" s="214"/>
      <c r="UDH32" s="214"/>
      <c r="UDI32" s="214"/>
      <c r="UDJ32" s="214"/>
      <c r="UDK32" s="214"/>
      <c r="UDL32" s="214"/>
      <c r="UDM32" s="214"/>
      <c r="UDN32" s="214"/>
      <c r="UDO32" s="214"/>
      <c r="UDP32" s="214"/>
      <c r="UDQ32" s="214"/>
      <c r="UDR32" s="214"/>
      <c r="UDS32" s="214"/>
      <c r="UDT32" s="214"/>
      <c r="UDU32" s="214"/>
      <c r="UDV32" s="214"/>
      <c r="UDW32" s="214"/>
      <c r="UDX32" s="214"/>
      <c r="UDY32" s="214"/>
      <c r="UDZ32" s="214"/>
      <c r="UEA32" s="214"/>
      <c r="UEB32" s="214"/>
      <c r="UEC32" s="214"/>
      <c r="UED32" s="214"/>
      <c r="UEE32" s="214"/>
      <c r="UEF32" s="214"/>
      <c r="UEG32" s="214"/>
      <c r="UEH32" s="214"/>
      <c r="UEI32" s="214"/>
      <c r="UEJ32" s="214"/>
      <c r="UEK32" s="214"/>
      <c r="UEL32" s="214"/>
      <c r="UEM32" s="214"/>
      <c r="UEN32" s="214"/>
      <c r="UEO32" s="214"/>
      <c r="UEP32" s="214"/>
      <c r="UEQ32" s="214"/>
      <c r="UER32" s="214"/>
      <c r="UES32" s="214"/>
      <c r="UET32" s="214"/>
      <c r="UEU32" s="214"/>
      <c r="UEV32" s="214"/>
      <c r="UEW32" s="214"/>
      <c r="UEX32" s="214"/>
      <c r="UEY32" s="214"/>
      <c r="UEZ32" s="214"/>
      <c r="UFA32" s="214"/>
      <c r="UFB32" s="214"/>
      <c r="UFC32" s="214"/>
      <c r="UFD32" s="214"/>
      <c r="UFE32" s="214"/>
      <c r="UFF32" s="214"/>
      <c r="UFG32" s="214"/>
      <c r="UFH32" s="214"/>
      <c r="UFI32" s="214"/>
      <c r="UFJ32" s="214"/>
      <c r="UFK32" s="214"/>
      <c r="UFL32" s="214"/>
      <c r="UFM32" s="214"/>
      <c r="UFN32" s="214"/>
      <c r="UFO32" s="214"/>
      <c r="UFP32" s="214"/>
      <c r="UFQ32" s="214"/>
      <c r="UFR32" s="214"/>
      <c r="UFS32" s="214"/>
      <c r="UFT32" s="214"/>
      <c r="UFU32" s="214"/>
      <c r="UFV32" s="214"/>
      <c r="UFW32" s="214"/>
      <c r="UFX32" s="214"/>
      <c r="UFY32" s="214"/>
      <c r="UFZ32" s="214"/>
      <c r="UGA32" s="214"/>
      <c r="UGB32" s="214"/>
      <c r="UGC32" s="214"/>
      <c r="UGD32" s="214"/>
      <c r="UGE32" s="214"/>
      <c r="UGF32" s="214"/>
      <c r="UGG32" s="214"/>
      <c r="UGH32" s="214"/>
      <c r="UGI32" s="214"/>
      <c r="UGJ32" s="214"/>
      <c r="UGK32" s="214"/>
      <c r="UGL32" s="214"/>
      <c r="UGM32" s="214"/>
      <c r="UGN32" s="214"/>
      <c r="UGO32" s="214"/>
      <c r="UGP32" s="214"/>
      <c r="UGQ32" s="214"/>
      <c r="UGR32" s="214"/>
      <c r="UGS32" s="214"/>
      <c r="UGT32" s="214"/>
      <c r="UGU32" s="214"/>
      <c r="UGV32" s="214"/>
      <c r="UGW32" s="214"/>
      <c r="UGX32" s="214"/>
      <c r="UGY32" s="214"/>
      <c r="UGZ32" s="214"/>
      <c r="UHA32" s="214"/>
      <c r="UHB32" s="214"/>
      <c r="UHC32" s="214"/>
      <c r="UHD32" s="214"/>
      <c r="UHE32" s="214"/>
      <c r="UHF32" s="214"/>
      <c r="UHG32" s="214"/>
      <c r="UHH32" s="214"/>
      <c r="UHI32" s="214"/>
      <c r="UHJ32" s="214"/>
      <c r="UHK32" s="214"/>
      <c r="UHL32" s="214"/>
      <c r="UHM32" s="214"/>
      <c r="UHN32" s="214"/>
      <c r="UHO32" s="214"/>
      <c r="UHP32" s="214"/>
      <c r="UHQ32" s="214"/>
      <c r="UHR32" s="214"/>
      <c r="UHS32" s="214"/>
      <c r="UHT32" s="214"/>
      <c r="UHU32" s="214"/>
      <c r="UHV32" s="214"/>
      <c r="UHW32" s="214"/>
      <c r="UHX32" s="214"/>
      <c r="UHY32" s="214"/>
      <c r="UHZ32" s="214"/>
      <c r="UIA32" s="214"/>
      <c r="UIB32" s="214"/>
      <c r="UIC32" s="214"/>
      <c r="UID32" s="214"/>
      <c r="UIE32" s="214"/>
      <c r="UIF32" s="214"/>
      <c r="UIG32" s="214"/>
      <c r="UIH32" s="214"/>
      <c r="UII32" s="214"/>
      <c r="UIJ32" s="214"/>
      <c r="UIK32" s="214"/>
      <c r="UIL32" s="214"/>
      <c r="UIM32" s="214"/>
      <c r="UIN32" s="214"/>
      <c r="UIO32" s="214"/>
      <c r="UIP32" s="214"/>
      <c r="UIQ32" s="214"/>
      <c r="UIR32" s="214"/>
      <c r="UIS32" s="214"/>
      <c r="UIT32" s="214"/>
      <c r="UIU32" s="214"/>
      <c r="UIV32" s="214"/>
      <c r="UIW32" s="214"/>
      <c r="UIX32" s="214"/>
      <c r="UIY32" s="214"/>
      <c r="UIZ32" s="214"/>
      <c r="UJA32" s="214"/>
      <c r="UJB32" s="214"/>
      <c r="UJC32" s="214"/>
      <c r="UJD32" s="214"/>
      <c r="UJE32" s="214"/>
      <c r="UJF32" s="214"/>
      <c r="UJG32" s="214"/>
      <c r="UJH32" s="214"/>
      <c r="UJI32" s="214"/>
      <c r="UJJ32" s="214"/>
      <c r="UJK32" s="214"/>
      <c r="UJL32" s="214"/>
      <c r="UJM32" s="214"/>
      <c r="UJN32" s="214"/>
      <c r="UJO32" s="214"/>
      <c r="UJP32" s="214"/>
      <c r="UJQ32" s="214"/>
      <c r="UJR32" s="214"/>
      <c r="UJS32" s="214"/>
      <c r="UJT32" s="214"/>
      <c r="UJU32" s="214"/>
      <c r="UJV32" s="214"/>
      <c r="UJW32" s="214"/>
      <c r="UJX32" s="214"/>
      <c r="UJY32" s="214"/>
      <c r="UJZ32" s="214"/>
      <c r="UKA32" s="214"/>
      <c r="UKB32" s="214"/>
      <c r="UKC32" s="214"/>
      <c r="UKD32" s="214"/>
      <c r="UKE32" s="214"/>
      <c r="UKF32" s="214"/>
      <c r="UKG32" s="214"/>
      <c r="UKH32" s="214"/>
      <c r="UKI32" s="214"/>
      <c r="UKJ32" s="214"/>
      <c r="UKK32" s="214"/>
      <c r="UKL32" s="214"/>
      <c r="UKM32" s="214"/>
      <c r="UKN32" s="214"/>
      <c r="UKO32" s="214"/>
      <c r="UKP32" s="214"/>
      <c r="UKQ32" s="214"/>
      <c r="UKR32" s="214"/>
      <c r="UKS32" s="214"/>
      <c r="UKT32" s="214"/>
      <c r="UKU32" s="214"/>
      <c r="UKV32" s="214"/>
      <c r="UKW32" s="214"/>
      <c r="UKX32" s="214"/>
      <c r="UKY32" s="214"/>
      <c r="UKZ32" s="214"/>
      <c r="ULA32" s="214"/>
      <c r="ULB32" s="214"/>
      <c r="ULC32" s="214"/>
      <c r="ULD32" s="214"/>
      <c r="ULE32" s="214"/>
      <c r="ULF32" s="214"/>
      <c r="ULG32" s="214"/>
      <c r="ULH32" s="214"/>
      <c r="ULI32" s="214"/>
      <c r="ULJ32" s="214"/>
      <c r="ULK32" s="214"/>
      <c r="ULL32" s="214"/>
      <c r="ULM32" s="214"/>
      <c r="ULN32" s="214"/>
      <c r="ULO32" s="214"/>
      <c r="ULP32" s="214"/>
      <c r="ULQ32" s="214"/>
      <c r="ULR32" s="214"/>
      <c r="ULS32" s="214"/>
      <c r="ULT32" s="214"/>
      <c r="ULU32" s="214"/>
      <c r="ULV32" s="214"/>
      <c r="ULW32" s="214"/>
      <c r="ULX32" s="214"/>
      <c r="ULY32" s="214"/>
      <c r="ULZ32" s="214"/>
      <c r="UMA32" s="214"/>
      <c r="UMB32" s="214"/>
      <c r="UMC32" s="214"/>
      <c r="UMD32" s="214"/>
      <c r="UME32" s="214"/>
      <c r="UMF32" s="214"/>
      <c r="UMG32" s="214"/>
      <c r="UMH32" s="214"/>
      <c r="UMI32" s="214"/>
      <c r="UMJ32" s="214"/>
      <c r="UMK32" s="214"/>
      <c r="UML32" s="214"/>
      <c r="UMM32" s="214"/>
      <c r="UMN32" s="214"/>
      <c r="UMO32" s="214"/>
      <c r="UMP32" s="214"/>
      <c r="UMQ32" s="214"/>
      <c r="UMR32" s="214"/>
      <c r="UMS32" s="214"/>
      <c r="UMT32" s="214"/>
      <c r="UMU32" s="214"/>
      <c r="UMV32" s="214"/>
      <c r="UMW32" s="214"/>
      <c r="UMX32" s="214"/>
      <c r="UMY32" s="214"/>
      <c r="UMZ32" s="214"/>
      <c r="UNA32" s="214"/>
      <c r="UNB32" s="214"/>
      <c r="UNC32" s="214"/>
      <c r="UND32" s="214"/>
      <c r="UNE32" s="214"/>
      <c r="UNF32" s="214"/>
      <c r="UNG32" s="214"/>
      <c r="UNH32" s="214"/>
      <c r="UNI32" s="214"/>
      <c r="UNJ32" s="214"/>
      <c r="UNK32" s="214"/>
      <c r="UNL32" s="214"/>
      <c r="UNM32" s="214"/>
      <c r="UNN32" s="214"/>
      <c r="UNO32" s="214"/>
      <c r="UNP32" s="214"/>
      <c r="UNQ32" s="214"/>
      <c r="UNR32" s="214"/>
      <c r="UNS32" s="214"/>
      <c r="UNT32" s="214"/>
      <c r="UNU32" s="214"/>
      <c r="UNV32" s="214"/>
      <c r="UNW32" s="214"/>
      <c r="UNX32" s="214"/>
      <c r="UNY32" s="214"/>
      <c r="UNZ32" s="214"/>
      <c r="UOA32" s="214"/>
      <c r="UOB32" s="214"/>
      <c r="UOC32" s="214"/>
      <c r="UOD32" s="214"/>
      <c r="UOE32" s="214"/>
      <c r="UOF32" s="214"/>
      <c r="UOG32" s="214"/>
      <c r="UOH32" s="214"/>
      <c r="UOI32" s="214"/>
      <c r="UOJ32" s="214"/>
      <c r="UOK32" s="214"/>
      <c r="UOL32" s="214"/>
      <c r="UOM32" s="214"/>
      <c r="UON32" s="214"/>
      <c r="UOO32" s="214"/>
      <c r="UOP32" s="214"/>
      <c r="UOQ32" s="214"/>
      <c r="UOR32" s="214"/>
      <c r="UOS32" s="214"/>
      <c r="UOT32" s="214"/>
      <c r="UOU32" s="214"/>
      <c r="UOV32" s="214"/>
      <c r="UOW32" s="214"/>
      <c r="UOX32" s="214"/>
      <c r="UOY32" s="214"/>
      <c r="UOZ32" s="214"/>
      <c r="UPA32" s="214"/>
      <c r="UPB32" s="214"/>
      <c r="UPC32" s="214"/>
      <c r="UPD32" s="214"/>
      <c r="UPE32" s="214"/>
      <c r="UPF32" s="214"/>
      <c r="UPG32" s="214"/>
      <c r="UPH32" s="214"/>
      <c r="UPI32" s="214"/>
      <c r="UPJ32" s="214"/>
      <c r="UPK32" s="214"/>
      <c r="UPL32" s="214"/>
      <c r="UPM32" s="214"/>
      <c r="UPN32" s="214"/>
      <c r="UPO32" s="214"/>
      <c r="UPP32" s="214"/>
      <c r="UPQ32" s="214"/>
      <c r="UPR32" s="214"/>
      <c r="UPS32" s="214"/>
      <c r="UPT32" s="214"/>
      <c r="UPU32" s="214"/>
      <c r="UPV32" s="214"/>
      <c r="UPW32" s="214"/>
      <c r="UPX32" s="214"/>
      <c r="UPY32" s="214"/>
      <c r="UPZ32" s="214"/>
      <c r="UQA32" s="214"/>
      <c r="UQB32" s="214"/>
      <c r="UQC32" s="214"/>
      <c r="UQD32" s="214"/>
      <c r="UQE32" s="214"/>
      <c r="UQF32" s="214"/>
      <c r="UQG32" s="214"/>
      <c r="UQH32" s="214"/>
      <c r="UQI32" s="214"/>
      <c r="UQJ32" s="214"/>
      <c r="UQK32" s="214"/>
      <c r="UQL32" s="214"/>
      <c r="UQM32" s="214"/>
      <c r="UQN32" s="214"/>
      <c r="UQO32" s="214"/>
      <c r="UQP32" s="214"/>
      <c r="UQQ32" s="214"/>
      <c r="UQR32" s="214"/>
      <c r="UQS32" s="214"/>
      <c r="UQT32" s="214"/>
      <c r="UQU32" s="214"/>
      <c r="UQV32" s="214"/>
      <c r="UQW32" s="214"/>
      <c r="UQX32" s="214"/>
      <c r="UQY32" s="214"/>
      <c r="UQZ32" s="214"/>
      <c r="URA32" s="214"/>
      <c r="URB32" s="214"/>
      <c r="URC32" s="214"/>
      <c r="URD32" s="214"/>
      <c r="URE32" s="214"/>
      <c r="URF32" s="214"/>
      <c r="URG32" s="214"/>
      <c r="URH32" s="214"/>
      <c r="URI32" s="214"/>
      <c r="URJ32" s="214"/>
      <c r="URK32" s="214"/>
      <c r="URL32" s="214"/>
      <c r="URM32" s="214"/>
      <c r="URN32" s="214"/>
      <c r="URO32" s="214"/>
      <c r="URP32" s="214"/>
      <c r="URQ32" s="214"/>
      <c r="URR32" s="214"/>
      <c r="URS32" s="214"/>
      <c r="URT32" s="214"/>
      <c r="URU32" s="214"/>
      <c r="URV32" s="214"/>
      <c r="URW32" s="214"/>
      <c r="URX32" s="214"/>
      <c r="URY32" s="214"/>
      <c r="URZ32" s="214"/>
      <c r="USA32" s="214"/>
      <c r="USB32" s="214"/>
      <c r="USC32" s="214"/>
      <c r="USD32" s="214"/>
      <c r="USE32" s="214"/>
      <c r="USF32" s="214"/>
      <c r="USG32" s="214"/>
      <c r="USH32" s="214"/>
      <c r="USI32" s="214"/>
      <c r="USJ32" s="214"/>
      <c r="USK32" s="214"/>
      <c r="USL32" s="214"/>
      <c r="USM32" s="214"/>
      <c r="USN32" s="214"/>
      <c r="USO32" s="214"/>
      <c r="USP32" s="214"/>
      <c r="USQ32" s="214"/>
      <c r="USR32" s="214"/>
      <c r="USS32" s="214"/>
      <c r="UST32" s="214"/>
      <c r="USU32" s="214"/>
      <c r="USV32" s="214"/>
      <c r="USW32" s="214"/>
      <c r="USX32" s="214"/>
      <c r="USY32" s="214"/>
      <c r="USZ32" s="214"/>
      <c r="UTA32" s="214"/>
      <c r="UTB32" s="214"/>
      <c r="UTC32" s="214"/>
      <c r="UTD32" s="214"/>
      <c r="UTE32" s="214"/>
      <c r="UTF32" s="214"/>
      <c r="UTG32" s="214"/>
      <c r="UTH32" s="214"/>
      <c r="UTI32" s="214"/>
      <c r="UTJ32" s="214"/>
      <c r="UTK32" s="214"/>
      <c r="UTL32" s="214"/>
      <c r="UTM32" s="214"/>
      <c r="UTN32" s="214"/>
      <c r="UTO32" s="214"/>
      <c r="UTP32" s="214"/>
      <c r="UTQ32" s="214"/>
      <c r="UTR32" s="214"/>
      <c r="UTS32" s="214"/>
      <c r="UTT32" s="214"/>
      <c r="UTU32" s="214"/>
      <c r="UTV32" s="214"/>
      <c r="UTW32" s="214"/>
      <c r="UTX32" s="214"/>
      <c r="UTY32" s="214"/>
      <c r="UTZ32" s="214"/>
      <c r="UUA32" s="214"/>
      <c r="UUB32" s="214"/>
      <c r="UUC32" s="214"/>
      <c r="UUD32" s="214"/>
      <c r="UUE32" s="214"/>
      <c r="UUF32" s="214"/>
      <c r="UUG32" s="214"/>
      <c r="UUH32" s="214"/>
      <c r="UUI32" s="214"/>
      <c r="UUJ32" s="214"/>
      <c r="UUK32" s="214"/>
      <c r="UUL32" s="214"/>
      <c r="UUM32" s="214"/>
      <c r="UUN32" s="214"/>
      <c r="UUO32" s="214"/>
      <c r="UUP32" s="214"/>
      <c r="UUQ32" s="214"/>
      <c r="UUR32" s="214"/>
      <c r="UUS32" s="214"/>
      <c r="UUT32" s="214"/>
      <c r="UUU32" s="214"/>
      <c r="UUV32" s="214"/>
      <c r="UUW32" s="214"/>
      <c r="UUX32" s="214"/>
      <c r="UUY32" s="214"/>
      <c r="UUZ32" s="214"/>
      <c r="UVA32" s="214"/>
      <c r="UVB32" s="214"/>
      <c r="UVC32" s="214"/>
      <c r="UVD32" s="214"/>
      <c r="UVE32" s="214"/>
      <c r="UVF32" s="214"/>
      <c r="UVG32" s="214"/>
      <c r="UVH32" s="214"/>
      <c r="UVI32" s="214"/>
      <c r="UVJ32" s="214"/>
      <c r="UVK32" s="214"/>
      <c r="UVL32" s="214"/>
      <c r="UVM32" s="214"/>
      <c r="UVN32" s="214"/>
      <c r="UVO32" s="214"/>
      <c r="UVP32" s="214"/>
      <c r="UVQ32" s="214"/>
      <c r="UVR32" s="214"/>
      <c r="UVS32" s="214"/>
      <c r="UVT32" s="214"/>
      <c r="UVU32" s="214"/>
      <c r="UVV32" s="214"/>
      <c r="UVW32" s="214"/>
      <c r="UVX32" s="214"/>
      <c r="UVY32" s="214"/>
      <c r="UVZ32" s="214"/>
      <c r="UWA32" s="214"/>
      <c r="UWB32" s="214"/>
      <c r="UWC32" s="214"/>
      <c r="UWD32" s="214"/>
      <c r="UWE32" s="214"/>
      <c r="UWF32" s="214"/>
      <c r="UWG32" s="214"/>
      <c r="UWH32" s="214"/>
      <c r="UWI32" s="214"/>
      <c r="UWJ32" s="214"/>
      <c r="UWK32" s="214"/>
      <c r="UWL32" s="214"/>
      <c r="UWM32" s="214"/>
      <c r="UWN32" s="214"/>
      <c r="UWO32" s="214"/>
      <c r="UWP32" s="214"/>
      <c r="UWQ32" s="214"/>
      <c r="UWR32" s="214"/>
      <c r="UWS32" s="214"/>
      <c r="UWT32" s="214"/>
      <c r="UWU32" s="214"/>
      <c r="UWV32" s="214"/>
      <c r="UWW32" s="214"/>
      <c r="UWX32" s="214"/>
      <c r="UWY32" s="214"/>
      <c r="UWZ32" s="214"/>
      <c r="UXA32" s="214"/>
      <c r="UXB32" s="214"/>
      <c r="UXC32" s="214"/>
      <c r="UXD32" s="214"/>
      <c r="UXE32" s="214"/>
      <c r="UXF32" s="214"/>
      <c r="UXG32" s="214"/>
      <c r="UXH32" s="214"/>
      <c r="UXI32" s="214"/>
      <c r="UXJ32" s="214"/>
      <c r="UXK32" s="214"/>
      <c r="UXL32" s="214"/>
      <c r="UXM32" s="214"/>
      <c r="UXN32" s="214"/>
      <c r="UXO32" s="214"/>
      <c r="UXP32" s="214"/>
      <c r="UXQ32" s="214"/>
      <c r="UXR32" s="214"/>
      <c r="UXS32" s="214"/>
      <c r="UXT32" s="214"/>
      <c r="UXU32" s="214"/>
      <c r="UXV32" s="214"/>
      <c r="UXW32" s="214"/>
      <c r="UXX32" s="214"/>
      <c r="UXY32" s="214"/>
      <c r="UXZ32" s="214"/>
      <c r="UYA32" s="214"/>
      <c r="UYB32" s="214"/>
      <c r="UYC32" s="214"/>
      <c r="UYD32" s="214"/>
      <c r="UYE32" s="214"/>
      <c r="UYF32" s="214"/>
      <c r="UYG32" s="214"/>
      <c r="UYH32" s="214"/>
      <c r="UYI32" s="214"/>
      <c r="UYJ32" s="214"/>
      <c r="UYK32" s="214"/>
      <c r="UYL32" s="214"/>
      <c r="UYM32" s="214"/>
      <c r="UYN32" s="214"/>
      <c r="UYO32" s="214"/>
      <c r="UYP32" s="214"/>
      <c r="UYQ32" s="214"/>
      <c r="UYR32" s="214"/>
      <c r="UYS32" s="214"/>
      <c r="UYT32" s="214"/>
      <c r="UYU32" s="214"/>
      <c r="UYV32" s="214"/>
      <c r="UYW32" s="214"/>
      <c r="UYX32" s="214"/>
      <c r="UYY32" s="214"/>
      <c r="UYZ32" s="214"/>
      <c r="UZA32" s="214"/>
      <c r="UZB32" s="214"/>
      <c r="UZC32" s="214"/>
      <c r="UZD32" s="214"/>
      <c r="UZE32" s="214"/>
      <c r="UZF32" s="214"/>
      <c r="UZG32" s="214"/>
      <c r="UZH32" s="214"/>
      <c r="UZI32" s="214"/>
      <c r="UZJ32" s="214"/>
      <c r="UZK32" s="214"/>
      <c r="UZL32" s="214"/>
      <c r="UZM32" s="214"/>
      <c r="UZN32" s="214"/>
      <c r="UZO32" s="214"/>
      <c r="UZP32" s="214"/>
      <c r="UZQ32" s="214"/>
      <c r="UZR32" s="214"/>
      <c r="UZS32" s="214"/>
      <c r="UZT32" s="214"/>
      <c r="UZU32" s="214"/>
      <c r="UZV32" s="214"/>
      <c r="UZW32" s="214"/>
      <c r="UZX32" s="214"/>
      <c r="UZY32" s="214"/>
      <c r="UZZ32" s="214"/>
      <c r="VAA32" s="214"/>
      <c r="VAB32" s="214"/>
      <c r="VAC32" s="214"/>
      <c r="VAD32" s="214"/>
      <c r="VAE32" s="214"/>
      <c r="VAF32" s="214"/>
      <c r="VAG32" s="214"/>
      <c r="VAH32" s="214"/>
      <c r="VAI32" s="214"/>
      <c r="VAJ32" s="214"/>
      <c r="VAK32" s="214"/>
      <c r="VAL32" s="214"/>
      <c r="VAM32" s="214"/>
      <c r="VAN32" s="214"/>
      <c r="VAO32" s="214"/>
      <c r="VAP32" s="214"/>
      <c r="VAQ32" s="214"/>
      <c r="VAR32" s="214"/>
      <c r="VAS32" s="214"/>
      <c r="VAT32" s="214"/>
      <c r="VAU32" s="214"/>
      <c r="VAV32" s="214"/>
      <c r="VAW32" s="214"/>
      <c r="VAX32" s="214"/>
      <c r="VAY32" s="214"/>
      <c r="VAZ32" s="214"/>
      <c r="VBA32" s="214"/>
      <c r="VBB32" s="214"/>
      <c r="VBC32" s="214"/>
      <c r="VBD32" s="214"/>
      <c r="VBE32" s="214"/>
      <c r="VBF32" s="214"/>
      <c r="VBG32" s="214"/>
      <c r="VBH32" s="214"/>
      <c r="VBI32" s="214"/>
      <c r="VBJ32" s="214"/>
      <c r="VBK32" s="214"/>
      <c r="VBL32" s="214"/>
      <c r="VBM32" s="214"/>
      <c r="VBN32" s="214"/>
      <c r="VBO32" s="214"/>
      <c r="VBP32" s="214"/>
      <c r="VBQ32" s="214"/>
      <c r="VBR32" s="214"/>
      <c r="VBS32" s="214"/>
      <c r="VBT32" s="214"/>
      <c r="VBU32" s="214"/>
      <c r="VBV32" s="214"/>
      <c r="VBW32" s="214"/>
      <c r="VBX32" s="214"/>
      <c r="VBY32" s="214"/>
      <c r="VBZ32" s="214"/>
      <c r="VCA32" s="214"/>
      <c r="VCB32" s="214"/>
      <c r="VCC32" s="214"/>
      <c r="VCD32" s="214"/>
      <c r="VCE32" s="214"/>
      <c r="VCF32" s="214"/>
      <c r="VCG32" s="214"/>
      <c r="VCH32" s="214"/>
      <c r="VCI32" s="214"/>
      <c r="VCJ32" s="214"/>
      <c r="VCK32" s="214"/>
      <c r="VCL32" s="214"/>
      <c r="VCM32" s="214"/>
      <c r="VCN32" s="214"/>
      <c r="VCO32" s="214"/>
      <c r="VCP32" s="214"/>
      <c r="VCQ32" s="214"/>
      <c r="VCR32" s="214"/>
      <c r="VCS32" s="214"/>
      <c r="VCT32" s="214"/>
      <c r="VCU32" s="214"/>
      <c r="VCV32" s="214"/>
      <c r="VCW32" s="214"/>
      <c r="VCX32" s="214"/>
      <c r="VCY32" s="214"/>
      <c r="VCZ32" s="214"/>
      <c r="VDA32" s="214"/>
      <c r="VDB32" s="214"/>
      <c r="VDC32" s="214"/>
      <c r="VDD32" s="214"/>
      <c r="VDE32" s="214"/>
      <c r="VDF32" s="214"/>
      <c r="VDG32" s="214"/>
      <c r="VDH32" s="214"/>
      <c r="VDI32" s="214"/>
      <c r="VDJ32" s="214"/>
      <c r="VDK32" s="214"/>
      <c r="VDL32" s="214"/>
      <c r="VDM32" s="214"/>
      <c r="VDN32" s="214"/>
      <c r="VDO32" s="214"/>
      <c r="VDP32" s="214"/>
      <c r="VDQ32" s="214"/>
      <c r="VDR32" s="214"/>
      <c r="VDS32" s="214"/>
      <c r="VDT32" s="214"/>
      <c r="VDU32" s="214"/>
      <c r="VDV32" s="214"/>
      <c r="VDW32" s="214"/>
      <c r="VDX32" s="214"/>
      <c r="VDY32" s="214"/>
      <c r="VDZ32" s="214"/>
      <c r="VEA32" s="214"/>
      <c r="VEB32" s="214"/>
      <c r="VEC32" s="214"/>
      <c r="VED32" s="214"/>
      <c r="VEE32" s="214"/>
      <c r="VEF32" s="214"/>
      <c r="VEG32" s="214"/>
      <c r="VEH32" s="214"/>
      <c r="VEI32" s="214"/>
      <c r="VEJ32" s="214"/>
      <c r="VEK32" s="214"/>
      <c r="VEL32" s="214"/>
      <c r="VEM32" s="214"/>
      <c r="VEN32" s="214"/>
      <c r="VEO32" s="214"/>
      <c r="VEP32" s="214"/>
      <c r="VEQ32" s="214"/>
      <c r="VER32" s="214"/>
      <c r="VES32" s="214"/>
      <c r="VET32" s="214"/>
      <c r="VEU32" s="214"/>
      <c r="VEV32" s="214"/>
      <c r="VEW32" s="214"/>
      <c r="VEX32" s="214"/>
      <c r="VEY32" s="214"/>
      <c r="VEZ32" s="214"/>
      <c r="VFA32" s="214"/>
      <c r="VFB32" s="214"/>
      <c r="VFC32" s="214"/>
      <c r="VFD32" s="214"/>
      <c r="VFE32" s="214"/>
      <c r="VFF32" s="214"/>
      <c r="VFG32" s="214"/>
      <c r="VFH32" s="214"/>
      <c r="VFI32" s="214"/>
      <c r="VFJ32" s="214"/>
      <c r="VFK32" s="214"/>
      <c r="VFL32" s="214"/>
      <c r="VFM32" s="214"/>
      <c r="VFN32" s="214"/>
      <c r="VFO32" s="214"/>
      <c r="VFP32" s="214"/>
      <c r="VFQ32" s="214"/>
      <c r="VFR32" s="214"/>
      <c r="VFS32" s="214"/>
      <c r="VFT32" s="214"/>
      <c r="VFU32" s="214"/>
      <c r="VFV32" s="214"/>
      <c r="VFW32" s="214"/>
      <c r="VFX32" s="214"/>
      <c r="VFY32" s="214"/>
      <c r="VFZ32" s="214"/>
      <c r="VGA32" s="214"/>
      <c r="VGB32" s="214"/>
      <c r="VGC32" s="214"/>
      <c r="VGD32" s="214"/>
      <c r="VGE32" s="214"/>
      <c r="VGF32" s="214"/>
      <c r="VGG32" s="214"/>
      <c r="VGH32" s="214"/>
      <c r="VGI32" s="214"/>
      <c r="VGJ32" s="214"/>
      <c r="VGK32" s="214"/>
      <c r="VGL32" s="214"/>
      <c r="VGM32" s="214"/>
      <c r="VGN32" s="214"/>
      <c r="VGO32" s="214"/>
      <c r="VGP32" s="214"/>
      <c r="VGQ32" s="214"/>
      <c r="VGR32" s="214"/>
      <c r="VGS32" s="214"/>
      <c r="VGT32" s="214"/>
      <c r="VGU32" s="214"/>
      <c r="VGV32" s="214"/>
      <c r="VGW32" s="214"/>
      <c r="VGX32" s="214"/>
      <c r="VGY32" s="214"/>
      <c r="VGZ32" s="214"/>
      <c r="VHA32" s="214"/>
      <c r="VHB32" s="214"/>
      <c r="VHC32" s="214"/>
      <c r="VHD32" s="214"/>
      <c r="VHE32" s="214"/>
      <c r="VHF32" s="214"/>
      <c r="VHG32" s="214"/>
      <c r="VHH32" s="214"/>
      <c r="VHI32" s="214"/>
      <c r="VHJ32" s="214"/>
      <c r="VHK32" s="214"/>
      <c r="VHL32" s="214"/>
      <c r="VHM32" s="214"/>
      <c r="VHN32" s="214"/>
      <c r="VHO32" s="214"/>
      <c r="VHP32" s="214"/>
      <c r="VHQ32" s="214"/>
      <c r="VHR32" s="214"/>
      <c r="VHS32" s="214"/>
      <c r="VHT32" s="214"/>
      <c r="VHU32" s="214"/>
      <c r="VHV32" s="214"/>
      <c r="VHW32" s="214"/>
      <c r="VHX32" s="214"/>
      <c r="VHY32" s="214"/>
      <c r="VHZ32" s="214"/>
      <c r="VIA32" s="214"/>
      <c r="VIB32" s="214"/>
      <c r="VIC32" s="214"/>
      <c r="VID32" s="214"/>
      <c r="VIE32" s="214"/>
      <c r="VIF32" s="214"/>
      <c r="VIG32" s="214"/>
      <c r="VIH32" s="214"/>
      <c r="VII32" s="214"/>
      <c r="VIJ32" s="214"/>
      <c r="VIK32" s="214"/>
      <c r="VIL32" s="214"/>
      <c r="VIM32" s="214"/>
      <c r="VIN32" s="214"/>
      <c r="VIO32" s="214"/>
      <c r="VIP32" s="214"/>
      <c r="VIQ32" s="214"/>
      <c r="VIR32" s="214"/>
      <c r="VIS32" s="214"/>
      <c r="VIT32" s="214"/>
      <c r="VIU32" s="214"/>
      <c r="VIV32" s="214"/>
      <c r="VIW32" s="214"/>
      <c r="VIX32" s="214"/>
      <c r="VIY32" s="214"/>
      <c r="VIZ32" s="214"/>
      <c r="VJA32" s="214"/>
      <c r="VJB32" s="214"/>
      <c r="VJC32" s="214"/>
      <c r="VJD32" s="214"/>
      <c r="VJE32" s="214"/>
      <c r="VJF32" s="214"/>
      <c r="VJG32" s="214"/>
      <c r="VJH32" s="214"/>
      <c r="VJI32" s="214"/>
      <c r="VJJ32" s="214"/>
      <c r="VJK32" s="214"/>
      <c r="VJL32" s="214"/>
      <c r="VJM32" s="214"/>
      <c r="VJN32" s="214"/>
      <c r="VJO32" s="214"/>
      <c r="VJP32" s="214"/>
      <c r="VJQ32" s="214"/>
      <c r="VJR32" s="214"/>
      <c r="VJS32" s="214"/>
      <c r="VJT32" s="214"/>
      <c r="VJU32" s="214"/>
      <c r="VJV32" s="214"/>
      <c r="VJW32" s="214"/>
      <c r="VJX32" s="214"/>
      <c r="VJY32" s="214"/>
      <c r="VJZ32" s="214"/>
      <c r="VKA32" s="214"/>
      <c r="VKB32" s="214"/>
      <c r="VKC32" s="214"/>
      <c r="VKD32" s="214"/>
      <c r="VKE32" s="214"/>
      <c r="VKF32" s="214"/>
      <c r="VKG32" s="214"/>
      <c r="VKH32" s="214"/>
      <c r="VKI32" s="214"/>
      <c r="VKJ32" s="214"/>
      <c r="VKK32" s="214"/>
      <c r="VKL32" s="214"/>
      <c r="VKM32" s="214"/>
      <c r="VKN32" s="214"/>
      <c r="VKO32" s="214"/>
      <c r="VKP32" s="214"/>
      <c r="VKQ32" s="214"/>
      <c r="VKR32" s="214"/>
      <c r="VKS32" s="214"/>
      <c r="VKT32" s="214"/>
      <c r="VKU32" s="214"/>
      <c r="VKV32" s="214"/>
      <c r="VKW32" s="214"/>
      <c r="VKX32" s="214"/>
      <c r="VKY32" s="214"/>
      <c r="VKZ32" s="214"/>
      <c r="VLA32" s="214"/>
      <c r="VLB32" s="214"/>
      <c r="VLC32" s="214"/>
      <c r="VLD32" s="214"/>
      <c r="VLE32" s="214"/>
      <c r="VLF32" s="214"/>
      <c r="VLG32" s="214"/>
      <c r="VLH32" s="214"/>
      <c r="VLI32" s="214"/>
      <c r="VLJ32" s="214"/>
      <c r="VLK32" s="214"/>
      <c r="VLL32" s="214"/>
      <c r="VLM32" s="214"/>
      <c r="VLN32" s="214"/>
      <c r="VLO32" s="214"/>
      <c r="VLP32" s="214"/>
      <c r="VLQ32" s="214"/>
      <c r="VLR32" s="214"/>
      <c r="VLS32" s="214"/>
      <c r="VLT32" s="214"/>
      <c r="VLU32" s="214"/>
      <c r="VLV32" s="214"/>
      <c r="VLW32" s="214"/>
      <c r="VLX32" s="214"/>
      <c r="VLY32" s="214"/>
      <c r="VLZ32" s="214"/>
      <c r="VMA32" s="214"/>
      <c r="VMB32" s="214"/>
      <c r="VMC32" s="214"/>
      <c r="VMD32" s="214"/>
      <c r="VME32" s="214"/>
      <c r="VMF32" s="214"/>
      <c r="VMG32" s="214"/>
      <c r="VMH32" s="214"/>
      <c r="VMI32" s="214"/>
      <c r="VMJ32" s="214"/>
      <c r="VMK32" s="214"/>
      <c r="VML32" s="214"/>
      <c r="VMM32" s="214"/>
      <c r="VMN32" s="214"/>
      <c r="VMO32" s="214"/>
      <c r="VMP32" s="214"/>
      <c r="VMQ32" s="214"/>
      <c r="VMR32" s="214"/>
      <c r="VMS32" s="214"/>
      <c r="VMT32" s="214"/>
      <c r="VMU32" s="214"/>
      <c r="VMV32" s="214"/>
      <c r="VMW32" s="214"/>
      <c r="VMX32" s="214"/>
      <c r="VMY32" s="214"/>
      <c r="VMZ32" s="214"/>
      <c r="VNA32" s="214"/>
      <c r="VNB32" s="214"/>
      <c r="VNC32" s="214"/>
      <c r="VND32" s="214"/>
      <c r="VNE32" s="214"/>
      <c r="VNF32" s="214"/>
      <c r="VNG32" s="214"/>
      <c r="VNH32" s="214"/>
      <c r="VNI32" s="214"/>
      <c r="VNJ32" s="214"/>
      <c r="VNK32" s="214"/>
      <c r="VNL32" s="214"/>
      <c r="VNM32" s="214"/>
      <c r="VNN32" s="214"/>
      <c r="VNO32" s="214"/>
      <c r="VNP32" s="214"/>
      <c r="VNQ32" s="214"/>
      <c r="VNR32" s="214"/>
      <c r="VNS32" s="214"/>
      <c r="VNT32" s="214"/>
      <c r="VNU32" s="214"/>
      <c r="VNV32" s="214"/>
      <c r="VNW32" s="214"/>
      <c r="VNX32" s="214"/>
      <c r="VNY32" s="214"/>
      <c r="VNZ32" s="214"/>
      <c r="VOA32" s="214"/>
      <c r="VOB32" s="214"/>
      <c r="VOC32" s="214"/>
      <c r="VOD32" s="214"/>
      <c r="VOE32" s="214"/>
      <c r="VOF32" s="214"/>
      <c r="VOG32" s="214"/>
      <c r="VOH32" s="214"/>
      <c r="VOI32" s="214"/>
      <c r="VOJ32" s="214"/>
      <c r="VOK32" s="214"/>
      <c r="VOL32" s="214"/>
      <c r="VOM32" s="214"/>
      <c r="VON32" s="214"/>
      <c r="VOO32" s="214"/>
      <c r="VOP32" s="214"/>
      <c r="VOQ32" s="214"/>
      <c r="VOR32" s="214"/>
      <c r="VOS32" s="214"/>
      <c r="VOT32" s="214"/>
      <c r="VOU32" s="214"/>
      <c r="VOV32" s="214"/>
      <c r="VOW32" s="214"/>
      <c r="VOX32" s="214"/>
      <c r="VOY32" s="214"/>
      <c r="VOZ32" s="214"/>
      <c r="VPA32" s="214"/>
      <c r="VPB32" s="214"/>
      <c r="VPC32" s="214"/>
      <c r="VPD32" s="214"/>
      <c r="VPE32" s="214"/>
      <c r="VPF32" s="214"/>
      <c r="VPG32" s="214"/>
      <c r="VPH32" s="214"/>
      <c r="VPI32" s="214"/>
      <c r="VPJ32" s="214"/>
      <c r="VPK32" s="214"/>
      <c r="VPL32" s="214"/>
      <c r="VPM32" s="214"/>
      <c r="VPN32" s="214"/>
      <c r="VPO32" s="214"/>
      <c r="VPP32" s="214"/>
      <c r="VPQ32" s="214"/>
      <c r="VPR32" s="214"/>
      <c r="VPS32" s="214"/>
      <c r="VPT32" s="214"/>
      <c r="VPU32" s="214"/>
      <c r="VPV32" s="214"/>
      <c r="VPW32" s="214"/>
      <c r="VPX32" s="214"/>
      <c r="VPY32" s="214"/>
      <c r="VPZ32" s="214"/>
      <c r="VQA32" s="214"/>
      <c r="VQB32" s="214"/>
      <c r="VQC32" s="214"/>
      <c r="VQD32" s="214"/>
      <c r="VQE32" s="214"/>
      <c r="VQF32" s="214"/>
      <c r="VQG32" s="214"/>
      <c r="VQH32" s="214"/>
      <c r="VQI32" s="214"/>
      <c r="VQJ32" s="214"/>
      <c r="VQK32" s="214"/>
      <c r="VQL32" s="214"/>
      <c r="VQM32" s="214"/>
      <c r="VQN32" s="214"/>
      <c r="VQO32" s="214"/>
      <c r="VQP32" s="214"/>
      <c r="VQQ32" s="214"/>
      <c r="VQR32" s="214"/>
      <c r="VQS32" s="214"/>
      <c r="VQT32" s="214"/>
      <c r="VQU32" s="214"/>
      <c r="VQV32" s="214"/>
      <c r="VQW32" s="214"/>
      <c r="VQX32" s="214"/>
      <c r="VQY32" s="214"/>
      <c r="VQZ32" s="214"/>
      <c r="VRA32" s="214"/>
      <c r="VRB32" s="214"/>
      <c r="VRC32" s="214"/>
      <c r="VRD32" s="214"/>
      <c r="VRE32" s="214"/>
      <c r="VRF32" s="214"/>
      <c r="VRG32" s="214"/>
      <c r="VRH32" s="214"/>
      <c r="VRI32" s="214"/>
      <c r="VRJ32" s="214"/>
      <c r="VRK32" s="214"/>
      <c r="VRL32" s="214"/>
      <c r="VRM32" s="214"/>
      <c r="VRN32" s="214"/>
      <c r="VRO32" s="214"/>
      <c r="VRP32" s="214"/>
      <c r="VRQ32" s="214"/>
      <c r="VRR32" s="214"/>
      <c r="VRS32" s="214"/>
      <c r="VRT32" s="214"/>
      <c r="VRU32" s="214"/>
      <c r="VRV32" s="214"/>
      <c r="VRW32" s="214"/>
      <c r="VRX32" s="214"/>
      <c r="VRY32" s="214"/>
      <c r="VRZ32" s="214"/>
      <c r="VSA32" s="214"/>
      <c r="VSB32" s="214"/>
      <c r="VSC32" s="214"/>
      <c r="VSD32" s="214"/>
      <c r="VSE32" s="214"/>
      <c r="VSF32" s="214"/>
      <c r="VSG32" s="214"/>
      <c r="VSH32" s="214"/>
      <c r="VSI32" s="214"/>
      <c r="VSJ32" s="214"/>
      <c r="VSK32" s="214"/>
      <c r="VSL32" s="214"/>
      <c r="VSM32" s="214"/>
      <c r="VSN32" s="214"/>
      <c r="VSO32" s="214"/>
      <c r="VSP32" s="214"/>
      <c r="VSQ32" s="214"/>
      <c r="VSR32" s="214"/>
      <c r="VSS32" s="214"/>
      <c r="VST32" s="214"/>
      <c r="VSU32" s="214"/>
      <c r="VSV32" s="214"/>
      <c r="VSW32" s="214"/>
      <c r="VSX32" s="214"/>
      <c r="VSY32" s="214"/>
      <c r="VSZ32" s="214"/>
      <c r="VTA32" s="214"/>
      <c r="VTB32" s="214"/>
      <c r="VTC32" s="214"/>
      <c r="VTD32" s="214"/>
      <c r="VTE32" s="214"/>
      <c r="VTF32" s="214"/>
      <c r="VTG32" s="214"/>
      <c r="VTH32" s="214"/>
      <c r="VTI32" s="214"/>
      <c r="VTJ32" s="214"/>
      <c r="VTK32" s="214"/>
      <c r="VTL32" s="214"/>
      <c r="VTM32" s="214"/>
      <c r="VTN32" s="214"/>
      <c r="VTO32" s="214"/>
      <c r="VTP32" s="214"/>
      <c r="VTQ32" s="214"/>
      <c r="VTR32" s="214"/>
      <c r="VTS32" s="214"/>
      <c r="VTT32" s="214"/>
      <c r="VTU32" s="214"/>
      <c r="VTV32" s="214"/>
      <c r="VTW32" s="214"/>
      <c r="VTX32" s="214"/>
      <c r="VTY32" s="214"/>
      <c r="VTZ32" s="214"/>
      <c r="VUA32" s="214"/>
      <c r="VUB32" s="214"/>
      <c r="VUC32" s="214"/>
      <c r="VUD32" s="214"/>
      <c r="VUE32" s="214"/>
      <c r="VUF32" s="214"/>
      <c r="VUG32" s="214"/>
      <c r="VUH32" s="214"/>
      <c r="VUI32" s="214"/>
      <c r="VUJ32" s="214"/>
      <c r="VUK32" s="214"/>
      <c r="VUL32" s="214"/>
      <c r="VUM32" s="214"/>
      <c r="VUN32" s="214"/>
      <c r="VUO32" s="214"/>
      <c r="VUP32" s="214"/>
      <c r="VUQ32" s="214"/>
      <c r="VUR32" s="214"/>
      <c r="VUS32" s="214"/>
      <c r="VUT32" s="214"/>
      <c r="VUU32" s="214"/>
      <c r="VUV32" s="214"/>
      <c r="VUW32" s="214"/>
      <c r="VUX32" s="214"/>
      <c r="VUY32" s="214"/>
      <c r="VUZ32" s="214"/>
      <c r="VVA32" s="214"/>
      <c r="VVB32" s="214"/>
      <c r="VVC32" s="214"/>
      <c r="VVD32" s="214"/>
      <c r="VVE32" s="214"/>
      <c r="VVF32" s="214"/>
      <c r="VVG32" s="214"/>
      <c r="VVH32" s="214"/>
      <c r="VVI32" s="214"/>
      <c r="VVJ32" s="214"/>
      <c r="VVK32" s="214"/>
      <c r="VVL32" s="214"/>
      <c r="VVM32" s="214"/>
      <c r="VVN32" s="214"/>
      <c r="VVO32" s="214"/>
      <c r="VVP32" s="214"/>
      <c r="VVQ32" s="214"/>
      <c r="VVR32" s="214"/>
      <c r="VVS32" s="214"/>
      <c r="VVT32" s="214"/>
      <c r="VVU32" s="214"/>
      <c r="VVV32" s="214"/>
      <c r="VVW32" s="214"/>
      <c r="VVX32" s="214"/>
      <c r="VVY32" s="214"/>
      <c r="VVZ32" s="214"/>
      <c r="VWA32" s="214"/>
      <c r="VWB32" s="214"/>
      <c r="VWC32" s="214"/>
      <c r="VWD32" s="214"/>
      <c r="VWE32" s="214"/>
      <c r="VWF32" s="214"/>
      <c r="VWG32" s="214"/>
      <c r="VWH32" s="214"/>
      <c r="VWI32" s="214"/>
      <c r="VWJ32" s="214"/>
      <c r="VWK32" s="214"/>
      <c r="VWL32" s="214"/>
      <c r="VWM32" s="214"/>
      <c r="VWN32" s="214"/>
      <c r="VWO32" s="214"/>
      <c r="VWP32" s="214"/>
      <c r="VWQ32" s="214"/>
      <c r="VWR32" s="214"/>
      <c r="VWS32" s="214"/>
      <c r="VWT32" s="214"/>
      <c r="VWU32" s="214"/>
      <c r="VWV32" s="214"/>
      <c r="VWW32" s="214"/>
      <c r="VWX32" s="214"/>
      <c r="VWY32" s="214"/>
      <c r="VWZ32" s="214"/>
      <c r="VXA32" s="214"/>
      <c r="VXB32" s="214"/>
      <c r="VXC32" s="214"/>
      <c r="VXD32" s="214"/>
      <c r="VXE32" s="214"/>
      <c r="VXF32" s="214"/>
      <c r="VXG32" s="214"/>
      <c r="VXH32" s="214"/>
      <c r="VXI32" s="214"/>
      <c r="VXJ32" s="214"/>
      <c r="VXK32" s="214"/>
      <c r="VXL32" s="214"/>
      <c r="VXM32" s="214"/>
      <c r="VXN32" s="214"/>
      <c r="VXO32" s="214"/>
      <c r="VXP32" s="214"/>
      <c r="VXQ32" s="214"/>
      <c r="VXR32" s="214"/>
      <c r="VXS32" s="214"/>
      <c r="VXT32" s="214"/>
      <c r="VXU32" s="214"/>
      <c r="VXV32" s="214"/>
      <c r="VXW32" s="214"/>
      <c r="VXX32" s="214"/>
      <c r="VXY32" s="214"/>
      <c r="VXZ32" s="214"/>
      <c r="VYA32" s="214"/>
      <c r="VYB32" s="214"/>
      <c r="VYC32" s="214"/>
      <c r="VYD32" s="214"/>
      <c r="VYE32" s="214"/>
      <c r="VYF32" s="214"/>
      <c r="VYG32" s="214"/>
      <c r="VYH32" s="214"/>
      <c r="VYI32" s="214"/>
      <c r="VYJ32" s="214"/>
      <c r="VYK32" s="214"/>
      <c r="VYL32" s="214"/>
      <c r="VYM32" s="214"/>
      <c r="VYN32" s="214"/>
      <c r="VYO32" s="214"/>
      <c r="VYP32" s="214"/>
      <c r="VYQ32" s="214"/>
      <c r="VYR32" s="214"/>
      <c r="VYS32" s="214"/>
      <c r="VYT32" s="214"/>
      <c r="VYU32" s="214"/>
      <c r="VYV32" s="214"/>
      <c r="VYW32" s="214"/>
      <c r="VYX32" s="214"/>
      <c r="VYY32" s="214"/>
      <c r="VYZ32" s="214"/>
      <c r="VZA32" s="214"/>
      <c r="VZB32" s="214"/>
      <c r="VZC32" s="214"/>
      <c r="VZD32" s="214"/>
      <c r="VZE32" s="214"/>
      <c r="VZF32" s="214"/>
      <c r="VZG32" s="214"/>
      <c r="VZH32" s="214"/>
      <c r="VZI32" s="214"/>
      <c r="VZJ32" s="214"/>
      <c r="VZK32" s="214"/>
      <c r="VZL32" s="214"/>
      <c r="VZM32" s="214"/>
      <c r="VZN32" s="214"/>
      <c r="VZO32" s="214"/>
      <c r="VZP32" s="214"/>
      <c r="VZQ32" s="214"/>
      <c r="VZR32" s="214"/>
      <c r="VZS32" s="214"/>
      <c r="VZT32" s="214"/>
      <c r="VZU32" s="214"/>
      <c r="VZV32" s="214"/>
      <c r="VZW32" s="214"/>
      <c r="VZX32" s="214"/>
      <c r="VZY32" s="214"/>
      <c r="VZZ32" s="214"/>
      <c r="WAA32" s="214"/>
      <c r="WAB32" s="214"/>
      <c r="WAC32" s="214"/>
      <c r="WAD32" s="214"/>
      <c r="WAE32" s="214"/>
      <c r="WAF32" s="214"/>
      <c r="WAG32" s="214"/>
      <c r="WAH32" s="214"/>
      <c r="WAI32" s="214"/>
      <c r="WAJ32" s="214"/>
      <c r="WAK32" s="214"/>
      <c r="WAL32" s="214"/>
      <c r="WAM32" s="214"/>
      <c r="WAN32" s="214"/>
      <c r="WAO32" s="214"/>
      <c r="WAP32" s="214"/>
      <c r="WAQ32" s="214"/>
      <c r="WAR32" s="214"/>
      <c r="WAS32" s="214"/>
      <c r="WAT32" s="214"/>
      <c r="WAU32" s="214"/>
      <c r="WAV32" s="214"/>
      <c r="WAW32" s="214"/>
      <c r="WAX32" s="214"/>
      <c r="WAY32" s="214"/>
      <c r="WAZ32" s="214"/>
      <c r="WBA32" s="214"/>
      <c r="WBB32" s="214"/>
      <c r="WBC32" s="214"/>
      <c r="WBD32" s="214"/>
      <c r="WBE32" s="214"/>
      <c r="WBF32" s="214"/>
      <c r="WBG32" s="214"/>
      <c r="WBH32" s="214"/>
      <c r="WBI32" s="214"/>
      <c r="WBJ32" s="214"/>
      <c r="WBK32" s="214"/>
      <c r="WBL32" s="214"/>
      <c r="WBM32" s="214"/>
      <c r="WBN32" s="214"/>
      <c r="WBO32" s="214"/>
      <c r="WBP32" s="214"/>
      <c r="WBQ32" s="214"/>
      <c r="WBR32" s="214"/>
      <c r="WBS32" s="214"/>
      <c r="WBT32" s="214"/>
      <c r="WBU32" s="214"/>
      <c r="WBV32" s="214"/>
      <c r="WBW32" s="214"/>
      <c r="WBX32" s="214"/>
      <c r="WBY32" s="214"/>
      <c r="WBZ32" s="214"/>
      <c r="WCA32" s="214"/>
      <c r="WCB32" s="214"/>
      <c r="WCC32" s="214"/>
      <c r="WCD32" s="214"/>
      <c r="WCE32" s="214"/>
      <c r="WCF32" s="214"/>
      <c r="WCG32" s="214"/>
      <c r="WCH32" s="214"/>
      <c r="WCI32" s="214"/>
      <c r="WCJ32" s="214"/>
      <c r="WCK32" s="214"/>
      <c r="WCL32" s="214"/>
      <c r="WCM32" s="214"/>
      <c r="WCN32" s="214"/>
      <c r="WCO32" s="214"/>
      <c r="WCP32" s="214"/>
      <c r="WCQ32" s="214"/>
      <c r="WCR32" s="214"/>
      <c r="WCS32" s="214"/>
      <c r="WCT32" s="214"/>
      <c r="WCU32" s="214"/>
      <c r="WCV32" s="214"/>
      <c r="WCW32" s="214"/>
      <c r="WCX32" s="214"/>
      <c r="WCY32" s="214"/>
      <c r="WCZ32" s="214"/>
      <c r="WDA32" s="214"/>
      <c r="WDB32" s="214"/>
      <c r="WDC32" s="214"/>
      <c r="WDD32" s="214"/>
      <c r="WDE32" s="214"/>
      <c r="WDF32" s="214"/>
      <c r="WDG32" s="214"/>
      <c r="WDH32" s="214"/>
      <c r="WDI32" s="214"/>
      <c r="WDJ32" s="214"/>
      <c r="WDK32" s="214"/>
      <c r="WDL32" s="214"/>
      <c r="WDM32" s="214"/>
      <c r="WDN32" s="214"/>
      <c r="WDO32" s="214"/>
      <c r="WDP32" s="214"/>
      <c r="WDQ32" s="214"/>
      <c r="WDR32" s="214"/>
      <c r="WDS32" s="214"/>
      <c r="WDT32" s="214"/>
      <c r="WDU32" s="214"/>
      <c r="WDV32" s="214"/>
      <c r="WDW32" s="214"/>
      <c r="WDX32" s="214"/>
      <c r="WDY32" s="214"/>
      <c r="WDZ32" s="214"/>
      <c r="WEA32" s="214"/>
      <c r="WEB32" s="214"/>
      <c r="WEC32" s="214"/>
      <c r="WED32" s="214"/>
      <c r="WEE32" s="214"/>
      <c r="WEF32" s="214"/>
      <c r="WEG32" s="214"/>
      <c r="WEH32" s="214"/>
      <c r="WEI32" s="214"/>
      <c r="WEJ32" s="214"/>
      <c r="WEK32" s="214"/>
      <c r="WEL32" s="214"/>
      <c r="WEM32" s="214"/>
      <c r="WEN32" s="214"/>
      <c r="WEO32" s="214"/>
      <c r="WEP32" s="214"/>
      <c r="WEQ32" s="214"/>
      <c r="WER32" s="214"/>
      <c r="WES32" s="214"/>
      <c r="WET32" s="214"/>
      <c r="WEU32" s="214"/>
      <c r="WEV32" s="214"/>
      <c r="WEW32" s="214"/>
      <c r="WEX32" s="214"/>
      <c r="WEY32" s="214"/>
      <c r="WEZ32" s="214"/>
      <c r="WFA32" s="214"/>
      <c r="WFB32" s="214"/>
      <c r="WFC32" s="214"/>
      <c r="WFD32" s="214"/>
      <c r="WFE32" s="214"/>
      <c r="WFF32" s="214"/>
      <c r="WFG32" s="214"/>
      <c r="WFH32" s="214"/>
      <c r="WFI32" s="214"/>
      <c r="WFJ32" s="214"/>
      <c r="WFK32" s="214"/>
      <c r="WFL32" s="214"/>
      <c r="WFM32" s="214"/>
      <c r="WFN32" s="214"/>
      <c r="WFO32" s="214"/>
      <c r="WFP32" s="214"/>
      <c r="WFQ32" s="214"/>
      <c r="WFR32" s="214"/>
      <c r="WFS32" s="214"/>
      <c r="WFT32" s="214"/>
      <c r="WFU32" s="214"/>
      <c r="WFV32" s="214"/>
      <c r="WFW32" s="214"/>
      <c r="WFX32" s="214"/>
      <c r="WFY32" s="214"/>
      <c r="WFZ32" s="214"/>
      <c r="WGA32" s="214"/>
      <c r="WGB32" s="214"/>
      <c r="WGC32" s="214"/>
      <c r="WGD32" s="214"/>
      <c r="WGE32" s="214"/>
      <c r="WGF32" s="214"/>
      <c r="WGG32" s="214"/>
      <c r="WGH32" s="214"/>
      <c r="WGI32" s="214"/>
      <c r="WGJ32" s="214"/>
      <c r="WGK32" s="214"/>
      <c r="WGL32" s="214"/>
      <c r="WGM32" s="214"/>
      <c r="WGN32" s="214"/>
      <c r="WGO32" s="214"/>
      <c r="WGP32" s="214"/>
      <c r="WGQ32" s="214"/>
      <c r="WGR32" s="214"/>
      <c r="WGS32" s="214"/>
      <c r="WGT32" s="214"/>
      <c r="WGU32" s="214"/>
      <c r="WGV32" s="214"/>
      <c r="WGW32" s="214"/>
      <c r="WGX32" s="214"/>
      <c r="WGY32" s="214"/>
      <c r="WGZ32" s="214"/>
      <c r="WHA32" s="214"/>
      <c r="WHB32" s="214"/>
      <c r="WHC32" s="214"/>
      <c r="WHD32" s="214"/>
      <c r="WHE32" s="214"/>
      <c r="WHF32" s="214"/>
      <c r="WHG32" s="214"/>
      <c r="WHH32" s="214"/>
      <c r="WHI32" s="214"/>
      <c r="WHJ32" s="214"/>
      <c r="WHK32" s="214"/>
      <c r="WHL32" s="214"/>
      <c r="WHM32" s="214"/>
      <c r="WHN32" s="214"/>
      <c r="WHO32" s="214"/>
      <c r="WHP32" s="214"/>
      <c r="WHQ32" s="214"/>
      <c r="WHR32" s="214"/>
      <c r="WHS32" s="214"/>
      <c r="WHT32" s="214"/>
      <c r="WHU32" s="214"/>
      <c r="WHV32" s="214"/>
      <c r="WHW32" s="214"/>
      <c r="WHX32" s="214"/>
      <c r="WHY32" s="214"/>
      <c r="WHZ32" s="214"/>
      <c r="WIA32" s="214"/>
      <c r="WIB32" s="214"/>
      <c r="WIC32" s="214"/>
      <c r="WID32" s="214"/>
      <c r="WIE32" s="214"/>
      <c r="WIF32" s="214"/>
      <c r="WIG32" s="214"/>
      <c r="WIH32" s="214"/>
      <c r="WII32" s="214"/>
      <c r="WIJ32" s="214"/>
      <c r="WIK32" s="214"/>
      <c r="WIL32" s="214"/>
      <c r="WIM32" s="214"/>
      <c r="WIN32" s="214"/>
      <c r="WIO32" s="214"/>
      <c r="WIP32" s="214"/>
      <c r="WIQ32" s="214"/>
      <c r="WIR32" s="214"/>
      <c r="WIS32" s="214"/>
      <c r="WIT32" s="214"/>
      <c r="WIU32" s="214"/>
      <c r="WIV32" s="214"/>
      <c r="WIW32" s="214"/>
      <c r="WIX32" s="214"/>
      <c r="WIY32" s="214"/>
      <c r="WIZ32" s="214"/>
      <c r="WJA32" s="214"/>
      <c r="WJB32" s="214"/>
      <c r="WJC32" s="214"/>
      <c r="WJD32" s="214"/>
      <c r="WJE32" s="214"/>
      <c r="WJF32" s="214"/>
      <c r="WJG32" s="214"/>
      <c r="WJH32" s="214"/>
      <c r="WJI32" s="214"/>
      <c r="WJJ32" s="214"/>
      <c r="WJK32" s="214"/>
      <c r="WJL32" s="214"/>
      <c r="WJM32" s="214"/>
      <c r="WJN32" s="214"/>
      <c r="WJO32" s="214"/>
      <c r="WJP32" s="214"/>
      <c r="WJQ32" s="214"/>
      <c r="WJR32" s="214"/>
      <c r="WJS32" s="214"/>
      <c r="WJT32" s="214"/>
      <c r="WJU32" s="214"/>
      <c r="WJV32" s="214"/>
      <c r="WJW32" s="214"/>
      <c r="WJX32" s="214"/>
      <c r="WJY32" s="214"/>
      <c r="WJZ32" s="214"/>
      <c r="WKA32" s="214"/>
      <c r="WKB32" s="214"/>
      <c r="WKC32" s="214"/>
      <c r="WKD32" s="214"/>
      <c r="WKE32" s="214"/>
      <c r="WKF32" s="214"/>
      <c r="WKG32" s="214"/>
      <c r="WKH32" s="214"/>
      <c r="WKI32" s="214"/>
      <c r="WKJ32" s="214"/>
      <c r="WKK32" s="214"/>
      <c r="WKL32" s="214"/>
      <c r="WKM32" s="214"/>
      <c r="WKN32" s="214"/>
      <c r="WKO32" s="214"/>
      <c r="WKP32" s="214"/>
      <c r="WKQ32" s="214"/>
      <c r="WKR32" s="214"/>
      <c r="WKS32" s="214"/>
      <c r="WKT32" s="214"/>
      <c r="WKU32" s="214"/>
      <c r="WKV32" s="214"/>
      <c r="WKW32" s="214"/>
      <c r="WKX32" s="214"/>
      <c r="WKY32" s="214"/>
      <c r="WKZ32" s="214"/>
      <c r="WLA32" s="214"/>
      <c r="WLB32" s="214"/>
      <c r="WLC32" s="214"/>
      <c r="WLD32" s="214"/>
      <c r="WLE32" s="214"/>
      <c r="WLF32" s="214"/>
      <c r="WLG32" s="214"/>
      <c r="WLH32" s="214"/>
      <c r="WLI32" s="214"/>
      <c r="WLJ32" s="214"/>
      <c r="WLK32" s="214"/>
      <c r="WLL32" s="214"/>
      <c r="WLM32" s="214"/>
      <c r="WLN32" s="214"/>
      <c r="WLO32" s="214"/>
      <c r="WLP32" s="214"/>
      <c r="WLQ32" s="214"/>
      <c r="WLR32" s="214"/>
      <c r="WLS32" s="214"/>
      <c r="WLT32" s="214"/>
      <c r="WLU32" s="214"/>
      <c r="WLV32" s="214"/>
      <c r="WLW32" s="214"/>
      <c r="WLX32" s="214"/>
      <c r="WLY32" s="214"/>
      <c r="WLZ32" s="214"/>
      <c r="WMA32" s="214"/>
      <c r="WMB32" s="214"/>
      <c r="WMC32" s="214"/>
      <c r="WMD32" s="214"/>
      <c r="WME32" s="214"/>
      <c r="WMF32" s="214"/>
      <c r="WMG32" s="214"/>
      <c r="WMH32" s="214"/>
      <c r="WMI32" s="214"/>
      <c r="WMJ32" s="214"/>
      <c r="WMK32" s="214"/>
      <c r="WML32" s="214"/>
      <c r="WMM32" s="214"/>
      <c r="WMN32" s="214"/>
      <c r="WMO32" s="214"/>
      <c r="WMP32" s="214"/>
      <c r="WMQ32" s="214"/>
      <c r="WMR32" s="214"/>
      <c r="WMS32" s="214"/>
      <c r="WMT32" s="214"/>
      <c r="WMU32" s="214"/>
      <c r="WMV32" s="214"/>
      <c r="WMW32" s="214"/>
      <c r="WMX32" s="214"/>
      <c r="WMY32" s="214"/>
      <c r="WMZ32" s="214"/>
      <c r="WNA32" s="214"/>
      <c r="WNB32" s="214"/>
      <c r="WNC32" s="214"/>
      <c r="WND32" s="214"/>
      <c r="WNE32" s="214"/>
      <c r="WNF32" s="214"/>
      <c r="WNG32" s="214"/>
      <c r="WNH32" s="214"/>
      <c r="WNI32" s="214"/>
      <c r="WNJ32" s="214"/>
      <c r="WNK32" s="214"/>
      <c r="WNL32" s="214"/>
      <c r="WNM32" s="214"/>
      <c r="WNN32" s="214"/>
      <c r="WNO32" s="214"/>
      <c r="WNP32" s="214"/>
      <c r="WNQ32" s="214"/>
      <c r="WNR32" s="214"/>
      <c r="WNS32" s="214"/>
      <c r="WNT32" s="214"/>
      <c r="WNU32" s="214"/>
      <c r="WNV32" s="214"/>
      <c r="WNW32" s="214"/>
      <c r="WNX32" s="214"/>
      <c r="WNY32" s="214"/>
      <c r="WNZ32" s="214"/>
      <c r="WOA32" s="214"/>
      <c r="WOB32" s="214"/>
      <c r="WOC32" s="214"/>
      <c r="WOD32" s="214"/>
      <c r="WOE32" s="214"/>
      <c r="WOF32" s="214"/>
      <c r="WOG32" s="214"/>
      <c r="WOH32" s="214"/>
      <c r="WOI32" s="214"/>
      <c r="WOJ32" s="214"/>
      <c r="WOK32" s="214"/>
      <c r="WOL32" s="214"/>
      <c r="WOM32" s="214"/>
      <c r="WON32" s="214"/>
      <c r="WOO32" s="214"/>
      <c r="WOP32" s="214"/>
      <c r="WOQ32" s="214"/>
      <c r="WOR32" s="214"/>
      <c r="WOS32" s="214"/>
      <c r="WOT32" s="214"/>
      <c r="WOU32" s="214"/>
      <c r="WOV32" s="214"/>
      <c r="WOW32" s="214"/>
      <c r="WOX32" s="214"/>
      <c r="WOY32" s="214"/>
      <c r="WOZ32" s="214"/>
      <c r="WPA32" s="214"/>
      <c r="WPB32" s="214"/>
      <c r="WPC32" s="214"/>
      <c r="WPD32" s="214"/>
      <c r="WPE32" s="214"/>
      <c r="WPF32" s="214"/>
      <c r="WPG32" s="214"/>
      <c r="WPH32" s="214"/>
      <c r="WPI32" s="214"/>
      <c r="WPJ32" s="214"/>
      <c r="WPK32" s="214"/>
      <c r="WPL32" s="214"/>
      <c r="WPM32" s="214"/>
      <c r="WPN32" s="214"/>
      <c r="WPO32" s="214"/>
      <c r="WPP32" s="214"/>
      <c r="WPQ32" s="214"/>
      <c r="WPR32" s="214"/>
      <c r="WPS32" s="214"/>
      <c r="WPT32" s="214"/>
      <c r="WPU32" s="214"/>
      <c r="WPV32" s="214"/>
      <c r="WPW32" s="214"/>
      <c r="WPX32" s="214"/>
      <c r="WPY32" s="214"/>
      <c r="WPZ32" s="214"/>
      <c r="WQA32" s="214"/>
      <c r="WQB32" s="214"/>
      <c r="WQC32" s="214"/>
      <c r="WQD32" s="214"/>
      <c r="WQE32" s="214"/>
      <c r="WQF32" s="214"/>
      <c r="WQG32" s="214"/>
      <c r="WQH32" s="214"/>
      <c r="WQI32" s="214"/>
      <c r="WQJ32" s="214"/>
      <c r="WQK32" s="214"/>
      <c r="WQL32" s="214"/>
      <c r="WQM32" s="214"/>
      <c r="WQN32" s="214"/>
      <c r="WQO32" s="214"/>
      <c r="WQP32" s="214"/>
      <c r="WQQ32" s="214"/>
      <c r="WQR32" s="214"/>
      <c r="WQS32" s="214"/>
      <c r="WQT32" s="214"/>
      <c r="WQU32" s="214"/>
      <c r="WQV32" s="214"/>
      <c r="WQW32" s="214"/>
      <c r="WQX32" s="214"/>
      <c r="WQY32" s="214"/>
      <c r="WQZ32" s="214"/>
      <c r="WRA32" s="214"/>
      <c r="WRB32" s="214"/>
      <c r="WRC32" s="214"/>
      <c r="WRD32" s="214"/>
      <c r="WRE32" s="214"/>
      <c r="WRF32" s="214"/>
      <c r="WRG32" s="214"/>
      <c r="WRH32" s="214"/>
      <c r="WRI32" s="214"/>
      <c r="WRJ32" s="214"/>
      <c r="WRK32" s="214"/>
      <c r="WRL32" s="214"/>
      <c r="WRM32" s="214"/>
      <c r="WRN32" s="214"/>
      <c r="WRO32" s="214"/>
      <c r="WRP32" s="214"/>
      <c r="WRQ32" s="214"/>
      <c r="WRR32" s="214"/>
      <c r="WRS32" s="214"/>
      <c r="WRT32" s="214"/>
      <c r="WRU32" s="214"/>
      <c r="WRV32" s="214"/>
      <c r="WRW32" s="214"/>
      <c r="WRX32" s="214"/>
      <c r="WRY32" s="214"/>
      <c r="WRZ32" s="214"/>
      <c r="WSA32" s="214"/>
      <c r="WSB32" s="214"/>
      <c r="WSC32" s="214"/>
      <c r="WSD32" s="214"/>
      <c r="WSE32" s="214"/>
      <c r="WSF32" s="214"/>
      <c r="WSG32" s="214"/>
      <c r="WSH32" s="214"/>
      <c r="WSI32" s="214"/>
      <c r="WSJ32" s="214"/>
      <c r="WSK32" s="214"/>
      <c r="WSL32" s="214"/>
      <c r="WSM32" s="214"/>
      <c r="WSN32" s="214"/>
      <c r="WSO32" s="214"/>
      <c r="WSP32" s="214"/>
      <c r="WSQ32" s="214"/>
      <c r="WSR32" s="214"/>
      <c r="WSS32" s="214"/>
      <c r="WST32" s="214"/>
      <c r="WSU32" s="214"/>
      <c r="WSV32" s="214"/>
      <c r="WSW32" s="214"/>
      <c r="WSX32" s="214"/>
      <c r="WSY32" s="214"/>
      <c r="WSZ32" s="214"/>
      <c r="WTA32" s="214"/>
      <c r="WTB32" s="214"/>
      <c r="WTC32" s="214"/>
      <c r="WTD32" s="214"/>
      <c r="WTE32" s="214"/>
      <c r="WTF32" s="214"/>
      <c r="WTG32" s="214"/>
      <c r="WTH32" s="214"/>
      <c r="WTI32" s="214"/>
      <c r="WTJ32" s="214"/>
      <c r="WTK32" s="214"/>
      <c r="WTL32" s="214"/>
      <c r="WTM32" s="214"/>
      <c r="WTN32" s="214"/>
      <c r="WTO32" s="214"/>
      <c r="WTP32" s="214"/>
      <c r="WTQ32" s="214"/>
      <c r="WTR32" s="214"/>
      <c r="WTS32" s="214"/>
      <c r="WTT32" s="214"/>
      <c r="WTU32" s="214"/>
      <c r="WTV32" s="214"/>
      <c r="WTW32" s="214"/>
      <c r="WTX32" s="214"/>
      <c r="WTY32" s="214"/>
      <c r="WTZ32" s="214"/>
      <c r="WUA32" s="214"/>
      <c r="WUB32" s="214"/>
      <c r="WUC32" s="214"/>
      <c r="WUD32" s="214"/>
      <c r="WUE32" s="214"/>
      <c r="WUF32" s="214"/>
      <c r="WUG32" s="214"/>
      <c r="WUH32" s="214"/>
      <c r="WUI32" s="214"/>
      <c r="WUJ32" s="214"/>
      <c r="WUK32" s="214"/>
      <c r="WUL32" s="214"/>
      <c r="WUM32" s="214"/>
      <c r="WUN32" s="214"/>
      <c r="WUO32" s="214"/>
      <c r="WUP32" s="214"/>
      <c r="WUQ32" s="214"/>
      <c r="WUR32" s="214"/>
      <c r="WUS32" s="214"/>
      <c r="WUT32" s="214"/>
      <c r="WUU32" s="214"/>
      <c r="WUV32" s="214"/>
      <c r="WUW32" s="214"/>
      <c r="WUX32" s="214"/>
      <c r="WUY32" s="214"/>
      <c r="WUZ32" s="214"/>
      <c r="WVA32" s="214"/>
      <c r="WVB32" s="214"/>
      <c r="WVC32" s="214"/>
      <c r="WVD32" s="214"/>
      <c r="WVE32" s="214"/>
      <c r="WVF32" s="214"/>
      <c r="WVG32" s="214"/>
      <c r="WVH32" s="214"/>
      <c r="WVI32" s="214"/>
      <c r="WVJ32" s="214"/>
      <c r="WVK32" s="214"/>
      <c r="WVL32" s="214"/>
      <c r="WVM32" s="214"/>
      <c r="WVN32" s="214"/>
      <c r="WVO32" s="214"/>
      <c r="WVP32" s="214"/>
      <c r="WVQ32" s="214"/>
      <c r="WVR32" s="214"/>
      <c r="WVS32" s="214"/>
      <c r="WVT32" s="214"/>
      <c r="WVU32" s="214"/>
      <c r="WVV32" s="214"/>
      <c r="WVW32" s="214"/>
    </row>
    <row r="33" spans="1:16143" s="213" customFormat="1" ht="30" customHeight="1">
      <c r="A33" s="221" t="s">
        <v>2700</v>
      </c>
      <c r="B33" s="222"/>
      <c r="C33" s="222"/>
      <c r="D33" s="222">
        <v>1</v>
      </c>
      <c r="E33" s="222"/>
      <c r="F33" s="222">
        <f>공종별집계표!F136</f>
        <v>-464395</v>
      </c>
      <c r="G33" s="222"/>
      <c r="H33" s="222">
        <f>공종별집계표!H136</f>
        <v>0</v>
      </c>
      <c r="I33" s="222"/>
      <c r="J33" s="222">
        <f>공종별집계표!J136</f>
        <v>0</v>
      </c>
      <c r="K33" s="222"/>
      <c r="L33" s="222">
        <f t="shared" si="3"/>
        <v>-464395</v>
      </c>
      <c r="M33" s="222"/>
      <c r="O33" s="214"/>
      <c r="P33" s="214"/>
      <c r="Q33" s="214"/>
      <c r="R33" s="214"/>
      <c r="S33" s="214"/>
      <c r="T33" s="214"/>
      <c r="U33" s="214"/>
      <c r="V33" s="214"/>
      <c r="W33" s="214"/>
      <c r="X33" s="214"/>
      <c r="Y33" s="214"/>
      <c r="Z33" s="214"/>
      <c r="AA33" s="214"/>
      <c r="AB33" s="214"/>
      <c r="AC33" s="214"/>
      <c r="AD33" s="214"/>
      <c r="AE33" s="214"/>
      <c r="AF33" s="214"/>
      <c r="AG33" s="214"/>
      <c r="AH33" s="214"/>
      <c r="AI33" s="214"/>
      <c r="AJ33" s="214"/>
      <c r="AK33" s="214"/>
      <c r="AL33" s="214"/>
      <c r="AM33" s="214"/>
      <c r="AN33" s="214"/>
      <c r="AO33" s="214"/>
      <c r="AP33" s="214"/>
      <c r="AQ33" s="214"/>
      <c r="AR33" s="214"/>
      <c r="AS33" s="214"/>
      <c r="AT33" s="214"/>
      <c r="AU33" s="214"/>
      <c r="AV33" s="214"/>
      <c r="AW33" s="214"/>
      <c r="AX33" s="214"/>
      <c r="AY33" s="214"/>
      <c r="AZ33" s="214"/>
      <c r="BA33" s="214"/>
      <c r="BB33" s="214"/>
      <c r="BC33" s="214"/>
      <c r="BD33" s="214"/>
      <c r="BE33" s="214"/>
      <c r="BF33" s="214"/>
      <c r="BG33" s="214"/>
      <c r="BH33" s="214"/>
      <c r="BI33" s="214"/>
      <c r="BJ33" s="214"/>
      <c r="BK33" s="214"/>
      <c r="BL33" s="214"/>
      <c r="BM33" s="214"/>
      <c r="BN33" s="214"/>
      <c r="BO33" s="214"/>
      <c r="BP33" s="214"/>
      <c r="BQ33" s="214"/>
      <c r="BR33" s="214"/>
      <c r="BS33" s="214"/>
      <c r="BT33" s="214"/>
      <c r="BU33" s="214"/>
      <c r="BV33" s="214"/>
      <c r="BW33" s="214"/>
      <c r="BX33" s="214"/>
      <c r="BY33" s="214"/>
      <c r="BZ33" s="214"/>
      <c r="CA33" s="214"/>
      <c r="CB33" s="214"/>
      <c r="CC33" s="214"/>
      <c r="CD33" s="214"/>
      <c r="CE33" s="214"/>
      <c r="CF33" s="214"/>
      <c r="CG33" s="214"/>
      <c r="CH33" s="214"/>
      <c r="CI33" s="214"/>
      <c r="CJ33" s="214"/>
      <c r="CK33" s="214"/>
      <c r="CL33" s="214"/>
      <c r="CM33" s="214"/>
      <c r="CN33" s="214"/>
      <c r="CO33" s="214"/>
      <c r="CP33" s="214"/>
      <c r="CQ33" s="214"/>
      <c r="CR33" s="214"/>
      <c r="CS33" s="214"/>
      <c r="CT33" s="214"/>
      <c r="CU33" s="214"/>
      <c r="CV33" s="214"/>
      <c r="CW33" s="214"/>
      <c r="CX33" s="214"/>
      <c r="CY33" s="214"/>
      <c r="CZ33" s="214"/>
      <c r="DA33" s="214"/>
      <c r="DB33" s="214"/>
      <c r="DC33" s="214"/>
      <c r="DD33" s="214"/>
      <c r="DE33" s="214"/>
      <c r="DF33" s="214"/>
      <c r="DG33" s="214"/>
      <c r="DH33" s="214"/>
      <c r="DI33" s="214"/>
      <c r="DJ33" s="214"/>
      <c r="DK33" s="214"/>
      <c r="DL33" s="214"/>
      <c r="DM33" s="214"/>
      <c r="DN33" s="214"/>
      <c r="DO33" s="214"/>
      <c r="DP33" s="214"/>
      <c r="DQ33" s="214"/>
      <c r="DR33" s="214"/>
      <c r="DS33" s="214"/>
      <c r="DT33" s="214"/>
      <c r="DU33" s="214"/>
      <c r="DV33" s="214"/>
      <c r="DW33" s="214"/>
      <c r="DX33" s="214"/>
      <c r="DY33" s="214"/>
      <c r="DZ33" s="214"/>
      <c r="EA33" s="214"/>
      <c r="EB33" s="214"/>
      <c r="EC33" s="214"/>
      <c r="ED33" s="214"/>
      <c r="EE33" s="214"/>
      <c r="EF33" s="214"/>
      <c r="EG33" s="214"/>
      <c r="EH33" s="214"/>
      <c r="EI33" s="214"/>
      <c r="EJ33" s="214"/>
      <c r="EK33" s="214"/>
      <c r="EL33" s="214"/>
      <c r="EM33" s="214"/>
      <c r="EN33" s="214"/>
      <c r="EO33" s="214"/>
      <c r="EP33" s="214"/>
      <c r="EQ33" s="214"/>
      <c r="ER33" s="214"/>
      <c r="ES33" s="214"/>
      <c r="ET33" s="214"/>
      <c r="EU33" s="214"/>
      <c r="EV33" s="214"/>
      <c r="EW33" s="214"/>
      <c r="EX33" s="214"/>
      <c r="EY33" s="214"/>
      <c r="EZ33" s="214"/>
      <c r="FA33" s="214"/>
      <c r="FB33" s="214"/>
      <c r="FC33" s="214"/>
      <c r="FD33" s="214"/>
      <c r="FE33" s="214"/>
      <c r="FF33" s="214"/>
      <c r="FG33" s="214"/>
      <c r="FH33" s="214"/>
      <c r="FI33" s="214"/>
      <c r="FJ33" s="214"/>
      <c r="FK33" s="214"/>
      <c r="FL33" s="214"/>
      <c r="FM33" s="214"/>
      <c r="FN33" s="214"/>
      <c r="FO33" s="214"/>
      <c r="FP33" s="214"/>
      <c r="FQ33" s="214"/>
      <c r="FR33" s="214"/>
      <c r="FS33" s="214"/>
      <c r="FT33" s="214"/>
      <c r="FU33" s="214"/>
      <c r="FV33" s="214"/>
      <c r="FW33" s="214"/>
      <c r="FX33" s="214"/>
      <c r="FY33" s="214"/>
      <c r="FZ33" s="214"/>
      <c r="GA33" s="214"/>
      <c r="GB33" s="214"/>
      <c r="GC33" s="214"/>
      <c r="GD33" s="214"/>
      <c r="GE33" s="214"/>
      <c r="GF33" s="214"/>
      <c r="GG33" s="214"/>
      <c r="GH33" s="214"/>
      <c r="GI33" s="214"/>
      <c r="GJ33" s="214"/>
      <c r="GK33" s="214"/>
      <c r="GL33" s="214"/>
      <c r="GM33" s="214"/>
      <c r="GN33" s="214"/>
      <c r="GO33" s="214"/>
      <c r="GP33" s="214"/>
      <c r="GQ33" s="214"/>
      <c r="GR33" s="214"/>
      <c r="GS33" s="214"/>
      <c r="GT33" s="214"/>
      <c r="GU33" s="214"/>
      <c r="GV33" s="214"/>
      <c r="GW33" s="214"/>
      <c r="GX33" s="214"/>
      <c r="GY33" s="214"/>
      <c r="GZ33" s="214"/>
      <c r="HA33" s="214"/>
      <c r="HB33" s="214"/>
      <c r="HC33" s="214"/>
      <c r="HD33" s="214"/>
      <c r="HE33" s="214"/>
      <c r="HF33" s="214"/>
      <c r="HG33" s="214"/>
      <c r="HH33" s="214"/>
      <c r="HI33" s="214"/>
      <c r="HJ33" s="214"/>
      <c r="HK33" s="214"/>
      <c r="HL33" s="214"/>
      <c r="HM33" s="214"/>
      <c r="HN33" s="214"/>
      <c r="HO33" s="214"/>
      <c r="HP33" s="214"/>
      <c r="HQ33" s="214"/>
      <c r="HR33" s="214"/>
      <c r="HS33" s="214"/>
      <c r="HT33" s="214"/>
      <c r="HU33" s="214"/>
      <c r="HV33" s="214"/>
      <c r="HW33" s="214"/>
      <c r="HX33" s="214"/>
      <c r="HY33" s="214"/>
      <c r="HZ33" s="214"/>
      <c r="IA33" s="214"/>
      <c r="IB33" s="214"/>
      <c r="IC33" s="214"/>
      <c r="ID33" s="214"/>
      <c r="IE33" s="214"/>
      <c r="IF33" s="214"/>
      <c r="IG33" s="214"/>
      <c r="IH33" s="214"/>
      <c r="II33" s="214"/>
      <c r="IJ33" s="214"/>
      <c r="IK33" s="214"/>
      <c r="IL33" s="214"/>
      <c r="IM33" s="214"/>
      <c r="IN33" s="214"/>
      <c r="IO33" s="214"/>
      <c r="IP33" s="214"/>
      <c r="IQ33" s="214"/>
      <c r="IR33" s="214"/>
      <c r="IS33" s="214"/>
      <c r="IT33" s="214"/>
      <c r="IU33" s="214"/>
      <c r="IV33" s="214"/>
      <c r="IW33" s="214"/>
      <c r="IX33" s="214"/>
      <c r="IY33" s="214"/>
      <c r="IZ33" s="214"/>
      <c r="JA33" s="214"/>
      <c r="JB33" s="214"/>
      <c r="JC33" s="214"/>
      <c r="JD33" s="214"/>
      <c r="JE33" s="214"/>
      <c r="JF33" s="214"/>
      <c r="JG33" s="214"/>
      <c r="JH33" s="214"/>
      <c r="JI33" s="214"/>
      <c r="JJ33" s="214"/>
      <c r="JK33" s="214"/>
      <c r="JL33" s="214"/>
      <c r="JM33" s="214"/>
      <c r="JN33" s="214"/>
      <c r="JO33" s="214"/>
      <c r="JP33" s="214"/>
      <c r="JQ33" s="214"/>
      <c r="JR33" s="214"/>
      <c r="JS33" s="214"/>
      <c r="JT33" s="214"/>
      <c r="JU33" s="214"/>
      <c r="JV33" s="214"/>
      <c r="JW33" s="214"/>
      <c r="JX33" s="214"/>
      <c r="JY33" s="214"/>
      <c r="JZ33" s="214"/>
      <c r="KA33" s="214"/>
      <c r="KB33" s="214"/>
      <c r="KC33" s="214"/>
      <c r="KD33" s="214"/>
      <c r="KE33" s="214"/>
      <c r="KF33" s="214"/>
      <c r="KG33" s="214"/>
      <c r="KH33" s="214"/>
      <c r="KI33" s="214"/>
      <c r="KJ33" s="214"/>
      <c r="KK33" s="214"/>
      <c r="KL33" s="214"/>
      <c r="KM33" s="214"/>
      <c r="KN33" s="214"/>
      <c r="KO33" s="214"/>
      <c r="KP33" s="214"/>
      <c r="KQ33" s="214"/>
      <c r="KR33" s="214"/>
      <c r="KS33" s="214"/>
      <c r="KT33" s="214"/>
      <c r="KU33" s="214"/>
      <c r="KV33" s="214"/>
      <c r="KW33" s="214"/>
      <c r="KX33" s="214"/>
      <c r="KY33" s="214"/>
      <c r="KZ33" s="214"/>
      <c r="LA33" s="214"/>
      <c r="LB33" s="214"/>
      <c r="LC33" s="214"/>
      <c r="LD33" s="214"/>
      <c r="LE33" s="214"/>
      <c r="LF33" s="214"/>
      <c r="LG33" s="214"/>
      <c r="LH33" s="214"/>
      <c r="LI33" s="214"/>
      <c r="LJ33" s="214"/>
      <c r="LK33" s="214"/>
      <c r="LL33" s="214"/>
      <c r="LM33" s="214"/>
      <c r="LN33" s="214"/>
      <c r="LO33" s="214"/>
      <c r="LP33" s="214"/>
      <c r="LQ33" s="214"/>
      <c r="LR33" s="214"/>
      <c r="LS33" s="214"/>
      <c r="LT33" s="214"/>
      <c r="LU33" s="214"/>
      <c r="LV33" s="214"/>
      <c r="LW33" s="214"/>
      <c r="LX33" s="214"/>
      <c r="LY33" s="214"/>
      <c r="LZ33" s="214"/>
      <c r="MA33" s="214"/>
      <c r="MB33" s="214"/>
      <c r="MC33" s="214"/>
      <c r="MD33" s="214"/>
      <c r="ME33" s="214"/>
      <c r="MF33" s="214"/>
      <c r="MG33" s="214"/>
      <c r="MH33" s="214"/>
      <c r="MI33" s="214"/>
      <c r="MJ33" s="214"/>
      <c r="MK33" s="214"/>
      <c r="ML33" s="214"/>
      <c r="MM33" s="214"/>
      <c r="MN33" s="214"/>
      <c r="MO33" s="214"/>
      <c r="MP33" s="214"/>
      <c r="MQ33" s="214"/>
      <c r="MR33" s="214"/>
      <c r="MS33" s="214"/>
      <c r="MT33" s="214"/>
      <c r="MU33" s="214"/>
      <c r="MV33" s="214"/>
      <c r="MW33" s="214"/>
      <c r="MX33" s="214"/>
      <c r="MY33" s="214"/>
      <c r="MZ33" s="214"/>
      <c r="NA33" s="214"/>
      <c r="NB33" s="214"/>
      <c r="NC33" s="214"/>
      <c r="ND33" s="214"/>
      <c r="NE33" s="214"/>
      <c r="NF33" s="214"/>
      <c r="NG33" s="214"/>
      <c r="NH33" s="214"/>
      <c r="NI33" s="214"/>
      <c r="NJ33" s="214"/>
      <c r="NK33" s="214"/>
      <c r="NL33" s="214"/>
      <c r="NM33" s="214"/>
      <c r="NN33" s="214"/>
      <c r="NO33" s="214"/>
      <c r="NP33" s="214"/>
      <c r="NQ33" s="214"/>
      <c r="NR33" s="214"/>
      <c r="NS33" s="214"/>
      <c r="NT33" s="214"/>
      <c r="NU33" s="214"/>
      <c r="NV33" s="214"/>
      <c r="NW33" s="214"/>
      <c r="NX33" s="214"/>
      <c r="NY33" s="214"/>
      <c r="NZ33" s="214"/>
      <c r="OA33" s="214"/>
      <c r="OB33" s="214"/>
      <c r="OC33" s="214"/>
      <c r="OD33" s="214"/>
      <c r="OE33" s="214"/>
      <c r="OF33" s="214"/>
      <c r="OG33" s="214"/>
      <c r="OH33" s="214"/>
      <c r="OI33" s="214"/>
      <c r="OJ33" s="214"/>
      <c r="OK33" s="214"/>
      <c r="OL33" s="214"/>
      <c r="OM33" s="214"/>
      <c r="ON33" s="214"/>
      <c r="OO33" s="214"/>
      <c r="OP33" s="214"/>
      <c r="OQ33" s="214"/>
      <c r="OR33" s="214"/>
      <c r="OS33" s="214"/>
      <c r="OT33" s="214"/>
      <c r="OU33" s="214"/>
      <c r="OV33" s="214"/>
      <c r="OW33" s="214"/>
      <c r="OX33" s="214"/>
      <c r="OY33" s="214"/>
      <c r="OZ33" s="214"/>
      <c r="PA33" s="214"/>
      <c r="PB33" s="214"/>
      <c r="PC33" s="214"/>
      <c r="PD33" s="214"/>
      <c r="PE33" s="214"/>
      <c r="PF33" s="214"/>
      <c r="PG33" s="214"/>
      <c r="PH33" s="214"/>
      <c r="PI33" s="214"/>
      <c r="PJ33" s="214"/>
      <c r="PK33" s="214"/>
      <c r="PL33" s="214"/>
      <c r="PM33" s="214"/>
      <c r="PN33" s="214"/>
      <c r="PO33" s="214"/>
      <c r="PP33" s="214"/>
      <c r="PQ33" s="214"/>
      <c r="PR33" s="214"/>
      <c r="PS33" s="214"/>
      <c r="PT33" s="214"/>
      <c r="PU33" s="214"/>
      <c r="PV33" s="214"/>
      <c r="PW33" s="214"/>
      <c r="PX33" s="214"/>
      <c r="PY33" s="214"/>
      <c r="PZ33" s="214"/>
      <c r="QA33" s="214"/>
      <c r="QB33" s="214"/>
      <c r="QC33" s="214"/>
      <c r="QD33" s="214"/>
      <c r="QE33" s="214"/>
      <c r="QF33" s="214"/>
      <c r="QG33" s="214"/>
      <c r="QH33" s="214"/>
      <c r="QI33" s="214"/>
      <c r="QJ33" s="214"/>
      <c r="QK33" s="214"/>
      <c r="QL33" s="214"/>
      <c r="QM33" s="214"/>
      <c r="QN33" s="214"/>
      <c r="QO33" s="214"/>
      <c r="QP33" s="214"/>
      <c r="QQ33" s="214"/>
      <c r="QR33" s="214"/>
      <c r="QS33" s="214"/>
      <c r="QT33" s="214"/>
      <c r="QU33" s="214"/>
      <c r="QV33" s="214"/>
      <c r="QW33" s="214"/>
      <c r="QX33" s="214"/>
      <c r="QY33" s="214"/>
      <c r="QZ33" s="214"/>
      <c r="RA33" s="214"/>
      <c r="RB33" s="214"/>
      <c r="RC33" s="214"/>
      <c r="RD33" s="214"/>
      <c r="RE33" s="214"/>
      <c r="RF33" s="214"/>
      <c r="RG33" s="214"/>
      <c r="RH33" s="214"/>
      <c r="RI33" s="214"/>
      <c r="RJ33" s="214"/>
      <c r="RK33" s="214"/>
      <c r="RL33" s="214"/>
      <c r="RM33" s="214"/>
      <c r="RN33" s="214"/>
      <c r="RO33" s="214"/>
      <c r="RP33" s="214"/>
      <c r="RQ33" s="214"/>
      <c r="RR33" s="214"/>
      <c r="RS33" s="214"/>
      <c r="RT33" s="214"/>
      <c r="RU33" s="214"/>
      <c r="RV33" s="214"/>
      <c r="RW33" s="214"/>
      <c r="RX33" s="214"/>
      <c r="RY33" s="214"/>
      <c r="RZ33" s="214"/>
      <c r="SA33" s="214"/>
      <c r="SB33" s="214"/>
      <c r="SC33" s="214"/>
      <c r="SD33" s="214"/>
      <c r="SE33" s="214"/>
      <c r="SF33" s="214"/>
      <c r="SG33" s="214"/>
      <c r="SH33" s="214"/>
      <c r="SI33" s="214"/>
      <c r="SJ33" s="214"/>
      <c r="SK33" s="214"/>
      <c r="SL33" s="214"/>
      <c r="SM33" s="214"/>
      <c r="SN33" s="214"/>
      <c r="SO33" s="214"/>
      <c r="SP33" s="214"/>
      <c r="SQ33" s="214"/>
      <c r="SR33" s="214"/>
      <c r="SS33" s="214"/>
      <c r="ST33" s="214"/>
      <c r="SU33" s="214"/>
      <c r="SV33" s="214"/>
      <c r="SW33" s="214"/>
      <c r="SX33" s="214"/>
      <c r="SY33" s="214"/>
      <c r="SZ33" s="214"/>
      <c r="TA33" s="214"/>
      <c r="TB33" s="214"/>
      <c r="TC33" s="214"/>
      <c r="TD33" s="214"/>
      <c r="TE33" s="214"/>
      <c r="TF33" s="214"/>
      <c r="TG33" s="214"/>
      <c r="TH33" s="214"/>
      <c r="TI33" s="214"/>
      <c r="TJ33" s="214"/>
      <c r="TK33" s="214"/>
      <c r="TL33" s="214"/>
      <c r="TM33" s="214"/>
      <c r="TN33" s="214"/>
      <c r="TO33" s="214"/>
      <c r="TP33" s="214"/>
      <c r="TQ33" s="214"/>
      <c r="TR33" s="214"/>
      <c r="TS33" s="214"/>
      <c r="TT33" s="214"/>
      <c r="TU33" s="214"/>
      <c r="TV33" s="214"/>
      <c r="TW33" s="214"/>
      <c r="TX33" s="214"/>
      <c r="TY33" s="214"/>
      <c r="TZ33" s="214"/>
      <c r="UA33" s="214"/>
      <c r="UB33" s="214"/>
      <c r="UC33" s="214"/>
      <c r="UD33" s="214"/>
      <c r="UE33" s="214"/>
      <c r="UF33" s="214"/>
      <c r="UG33" s="214"/>
      <c r="UH33" s="214"/>
      <c r="UI33" s="214"/>
      <c r="UJ33" s="214"/>
      <c r="UK33" s="214"/>
      <c r="UL33" s="214"/>
      <c r="UM33" s="214"/>
      <c r="UN33" s="214"/>
      <c r="UO33" s="214"/>
      <c r="UP33" s="214"/>
      <c r="UQ33" s="214"/>
      <c r="UR33" s="214"/>
      <c r="US33" s="214"/>
      <c r="UT33" s="214"/>
      <c r="UU33" s="214"/>
      <c r="UV33" s="214"/>
      <c r="UW33" s="214"/>
      <c r="UX33" s="214"/>
      <c r="UY33" s="214"/>
      <c r="UZ33" s="214"/>
      <c r="VA33" s="214"/>
      <c r="VB33" s="214"/>
      <c r="VC33" s="214"/>
      <c r="VD33" s="214"/>
      <c r="VE33" s="214"/>
      <c r="VF33" s="214"/>
      <c r="VG33" s="214"/>
      <c r="VH33" s="214"/>
      <c r="VI33" s="214"/>
      <c r="VJ33" s="214"/>
      <c r="VK33" s="214"/>
      <c r="VL33" s="214"/>
      <c r="VM33" s="214"/>
      <c r="VN33" s="214"/>
      <c r="VO33" s="214"/>
      <c r="VP33" s="214"/>
      <c r="VQ33" s="214"/>
      <c r="VR33" s="214"/>
      <c r="VS33" s="214"/>
      <c r="VT33" s="214"/>
      <c r="VU33" s="214"/>
      <c r="VV33" s="214"/>
      <c r="VW33" s="214"/>
      <c r="VX33" s="214"/>
      <c r="VY33" s="214"/>
      <c r="VZ33" s="214"/>
      <c r="WA33" s="214"/>
      <c r="WB33" s="214"/>
      <c r="WC33" s="214"/>
      <c r="WD33" s="214"/>
      <c r="WE33" s="214"/>
      <c r="WF33" s="214"/>
      <c r="WG33" s="214"/>
      <c r="WH33" s="214"/>
      <c r="WI33" s="214"/>
      <c r="WJ33" s="214"/>
      <c r="WK33" s="214"/>
      <c r="WL33" s="214"/>
      <c r="WM33" s="214"/>
      <c r="WN33" s="214"/>
      <c r="WO33" s="214"/>
      <c r="WP33" s="214"/>
      <c r="WQ33" s="214"/>
      <c r="WR33" s="214"/>
      <c r="WS33" s="214"/>
      <c r="WT33" s="214"/>
      <c r="WU33" s="214"/>
      <c r="WV33" s="214"/>
      <c r="WW33" s="214"/>
      <c r="WX33" s="214"/>
      <c r="WY33" s="214"/>
      <c r="WZ33" s="214"/>
      <c r="XA33" s="214"/>
      <c r="XB33" s="214"/>
      <c r="XC33" s="214"/>
      <c r="XD33" s="214"/>
      <c r="XE33" s="214"/>
      <c r="XF33" s="214"/>
      <c r="XG33" s="214"/>
      <c r="XH33" s="214"/>
      <c r="XI33" s="214"/>
      <c r="XJ33" s="214"/>
      <c r="XK33" s="214"/>
      <c r="XL33" s="214"/>
      <c r="XM33" s="214"/>
      <c r="XN33" s="214"/>
      <c r="XO33" s="214"/>
      <c r="XP33" s="214"/>
      <c r="XQ33" s="214"/>
      <c r="XR33" s="214"/>
      <c r="XS33" s="214"/>
      <c r="XT33" s="214"/>
      <c r="XU33" s="214"/>
      <c r="XV33" s="214"/>
      <c r="XW33" s="214"/>
      <c r="XX33" s="214"/>
      <c r="XY33" s="214"/>
      <c r="XZ33" s="214"/>
      <c r="YA33" s="214"/>
      <c r="YB33" s="214"/>
      <c r="YC33" s="214"/>
      <c r="YD33" s="214"/>
      <c r="YE33" s="214"/>
      <c r="YF33" s="214"/>
      <c r="YG33" s="214"/>
      <c r="YH33" s="214"/>
      <c r="YI33" s="214"/>
      <c r="YJ33" s="214"/>
      <c r="YK33" s="214"/>
      <c r="YL33" s="214"/>
      <c r="YM33" s="214"/>
      <c r="YN33" s="214"/>
      <c r="YO33" s="214"/>
      <c r="YP33" s="214"/>
      <c r="YQ33" s="214"/>
      <c r="YR33" s="214"/>
      <c r="YS33" s="214"/>
      <c r="YT33" s="214"/>
      <c r="YU33" s="214"/>
      <c r="YV33" s="214"/>
      <c r="YW33" s="214"/>
      <c r="YX33" s="214"/>
      <c r="YY33" s="214"/>
      <c r="YZ33" s="214"/>
      <c r="ZA33" s="214"/>
      <c r="ZB33" s="214"/>
      <c r="ZC33" s="214"/>
      <c r="ZD33" s="214"/>
      <c r="ZE33" s="214"/>
      <c r="ZF33" s="214"/>
      <c r="ZG33" s="214"/>
      <c r="ZH33" s="214"/>
      <c r="ZI33" s="214"/>
      <c r="ZJ33" s="214"/>
      <c r="ZK33" s="214"/>
      <c r="ZL33" s="214"/>
      <c r="ZM33" s="214"/>
      <c r="ZN33" s="214"/>
      <c r="ZO33" s="214"/>
      <c r="ZP33" s="214"/>
      <c r="ZQ33" s="214"/>
      <c r="ZR33" s="214"/>
      <c r="ZS33" s="214"/>
      <c r="ZT33" s="214"/>
      <c r="ZU33" s="214"/>
      <c r="ZV33" s="214"/>
      <c r="ZW33" s="214"/>
      <c r="ZX33" s="214"/>
      <c r="ZY33" s="214"/>
      <c r="ZZ33" s="214"/>
      <c r="AAA33" s="214"/>
      <c r="AAB33" s="214"/>
      <c r="AAC33" s="214"/>
      <c r="AAD33" s="214"/>
      <c r="AAE33" s="214"/>
      <c r="AAF33" s="214"/>
      <c r="AAG33" s="214"/>
      <c r="AAH33" s="214"/>
      <c r="AAI33" s="214"/>
      <c r="AAJ33" s="214"/>
      <c r="AAK33" s="214"/>
      <c r="AAL33" s="214"/>
      <c r="AAM33" s="214"/>
      <c r="AAN33" s="214"/>
      <c r="AAO33" s="214"/>
      <c r="AAP33" s="214"/>
      <c r="AAQ33" s="214"/>
      <c r="AAR33" s="214"/>
      <c r="AAS33" s="214"/>
      <c r="AAT33" s="214"/>
      <c r="AAU33" s="214"/>
      <c r="AAV33" s="214"/>
      <c r="AAW33" s="214"/>
      <c r="AAX33" s="214"/>
      <c r="AAY33" s="214"/>
      <c r="AAZ33" s="214"/>
      <c r="ABA33" s="214"/>
      <c r="ABB33" s="214"/>
      <c r="ABC33" s="214"/>
      <c r="ABD33" s="214"/>
      <c r="ABE33" s="214"/>
      <c r="ABF33" s="214"/>
      <c r="ABG33" s="214"/>
      <c r="ABH33" s="214"/>
      <c r="ABI33" s="214"/>
      <c r="ABJ33" s="214"/>
      <c r="ABK33" s="214"/>
      <c r="ABL33" s="214"/>
      <c r="ABM33" s="214"/>
      <c r="ABN33" s="214"/>
      <c r="ABO33" s="214"/>
      <c r="ABP33" s="214"/>
      <c r="ABQ33" s="214"/>
      <c r="ABR33" s="214"/>
      <c r="ABS33" s="214"/>
      <c r="ABT33" s="214"/>
      <c r="ABU33" s="214"/>
      <c r="ABV33" s="214"/>
      <c r="ABW33" s="214"/>
      <c r="ABX33" s="214"/>
      <c r="ABY33" s="214"/>
      <c r="ABZ33" s="214"/>
      <c r="ACA33" s="214"/>
      <c r="ACB33" s="214"/>
      <c r="ACC33" s="214"/>
      <c r="ACD33" s="214"/>
      <c r="ACE33" s="214"/>
      <c r="ACF33" s="214"/>
      <c r="ACG33" s="214"/>
      <c r="ACH33" s="214"/>
      <c r="ACI33" s="214"/>
      <c r="ACJ33" s="214"/>
      <c r="ACK33" s="214"/>
      <c r="ACL33" s="214"/>
      <c r="ACM33" s="214"/>
      <c r="ACN33" s="214"/>
      <c r="ACO33" s="214"/>
      <c r="ACP33" s="214"/>
      <c r="ACQ33" s="214"/>
      <c r="ACR33" s="214"/>
      <c r="ACS33" s="214"/>
      <c r="ACT33" s="214"/>
      <c r="ACU33" s="214"/>
      <c r="ACV33" s="214"/>
      <c r="ACW33" s="214"/>
      <c r="ACX33" s="214"/>
      <c r="ACY33" s="214"/>
      <c r="ACZ33" s="214"/>
      <c r="ADA33" s="214"/>
      <c r="ADB33" s="214"/>
      <c r="ADC33" s="214"/>
      <c r="ADD33" s="214"/>
      <c r="ADE33" s="214"/>
      <c r="ADF33" s="214"/>
      <c r="ADG33" s="214"/>
      <c r="ADH33" s="214"/>
      <c r="ADI33" s="214"/>
      <c r="ADJ33" s="214"/>
      <c r="ADK33" s="214"/>
      <c r="ADL33" s="214"/>
      <c r="ADM33" s="214"/>
      <c r="ADN33" s="214"/>
      <c r="ADO33" s="214"/>
      <c r="ADP33" s="214"/>
      <c r="ADQ33" s="214"/>
      <c r="ADR33" s="214"/>
      <c r="ADS33" s="214"/>
      <c r="ADT33" s="214"/>
      <c r="ADU33" s="214"/>
      <c r="ADV33" s="214"/>
      <c r="ADW33" s="214"/>
      <c r="ADX33" s="214"/>
      <c r="ADY33" s="214"/>
      <c r="ADZ33" s="214"/>
      <c r="AEA33" s="214"/>
      <c r="AEB33" s="214"/>
      <c r="AEC33" s="214"/>
      <c r="AED33" s="214"/>
      <c r="AEE33" s="214"/>
      <c r="AEF33" s="214"/>
      <c r="AEG33" s="214"/>
      <c r="AEH33" s="214"/>
      <c r="AEI33" s="214"/>
      <c r="AEJ33" s="214"/>
      <c r="AEK33" s="214"/>
      <c r="AEL33" s="214"/>
      <c r="AEM33" s="214"/>
      <c r="AEN33" s="214"/>
      <c r="AEO33" s="214"/>
      <c r="AEP33" s="214"/>
      <c r="AEQ33" s="214"/>
      <c r="AER33" s="214"/>
      <c r="AES33" s="214"/>
      <c r="AET33" s="214"/>
      <c r="AEU33" s="214"/>
      <c r="AEV33" s="214"/>
      <c r="AEW33" s="214"/>
      <c r="AEX33" s="214"/>
      <c r="AEY33" s="214"/>
      <c r="AEZ33" s="214"/>
      <c r="AFA33" s="214"/>
      <c r="AFB33" s="214"/>
      <c r="AFC33" s="214"/>
      <c r="AFD33" s="214"/>
      <c r="AFE33" s="214"/>
      <c r="AFF33" s="214"/>
      <c r="AFG33" s="214"/>
      <c r="AFH33" s="214"/>
      <c r="AFI33" s="214"/>
      <c r="AFJ33" s="214"/>
      <c r="AFK33" s="214"/>
      <c r="AFL33" s="214"/>
      <c r="AFM33" s="214"/>
      <c r="AFN33" s="214"/>
      <c r="AFO33" s="214"/>
      <c r="AFP33" s="214"/>
      <c r="AFQ33" s="214"/>
      <c r="AFR33" s="214"/>
      <c r="AFS33" s="214"/>
      <c r="AFT33" s="214"/>
      <c r="AFU33" s="214"/>
      <c r="AFV33" s="214"/>
      <c r="AFW33" s="214"/>
      <c r="AFX33" s="214"/>
      <c r="AFY33" s="214"/>
      <c r="AFZ33" s="214"/>
      <c r="AGA33" s="214"/>
      <c r="AGB33" s="214"/>
      <c r="AGC33" s="214"/>
      <c r="AGD33" s="214"/>
      <c r="AGE33" s="214"/>
      <c r="AGF33" s="214"/>
      <c r="AGG33" s="214"/>
      <c r="AGH33" s="214"/>
      <c r="AGI33" s="214"/>
      <c r="AGJ33" s="214"/>
      <c r="AGK33" s="214"/>
      <c r="AGL33" s="214"/>
      <c r="AGM33" s="214"/>
      <c r="AGN33" s="214"/>
      <c r="AGO33" s="214"/>
      <c r="AGP33" s="214"/>
      <c r="AGQ33" s="214"/>
      <c r="AGR33" s="214"/>
      <c r="AGS33" s="214"/>
      <c r="AGT33" s="214"/>
      <c r="AGU33" s="214"/>
      <c r="AGV33" s="214"/>
      <c r="AGW33" s="214"/>
      <c r="AGX33" s="214"/>
      <c r="AGY33" s="214"/>
      <c r="AGZ33" s="214"/>
      <c r="AHA33" s="214"/>
      <c r="AHB33" s="214"/>
      <c r="AHC33" s="214"/>
      <c r="AHD33" s="214"/>
      <c r="AHE33" s="214"/>
      <c r="AHF33" s="214"/>
      <c r="AHG33" s="214"/>
      <c r="AHH33" s="214"/>
      <c r="AHI33" s="214"/>
      <c r="AHJ33" s="214"/>
      <c r="AHK33" s="214"/>
      <c r="AHL33" s="214"/>
      <c r="AHM33" s="214"/>
      <c r="AHN33" s="214"/>
      <c r="AHO33" s="214"/>
      <c r="AHP33" s="214"/>
      <c r="AHQ33" s="214"/>
      <c r="AHR33" s="214"/>
      <c r="AHS33" s="214"/>
      <c r="AHT33" s="214"/>
      <c r="AHU33" s="214"/>
      <c r="AHV33" s="214"/>
      <c r="AHW33" s="214"/>
      <c r="AHX33" s="214"/>
      <c r="AHY33" s="214"/>
      <c r="AHZ33" s="214"/>
      <c r="AIA33" s="214"/>
      <c r="AIB33" s="214"/>
      <c r="AIC33" s="214"/>
      <c r="AID33" s="214"/>
      <c r="AIE33" s="214"/>
      <c r="AIF33" s="214"/>
      <c r="AIG33" s="214"/>
      <c r="AIH33" s="214"/>
      <c r="AII33" s="214"/>
      <c r="AIJ33" s="214"/>
      <c r="AIK33" s="214"/>
      <c r="AIL33" s="214"/>
      <c r="AIM33" s="214"/>
      <c r="AIN33" s="214"/>
      <c r="AIO33" s="214"/>
      <c r="AIP33" s="214"/>
      <c r="AIQ33" s="214"/>
      <c r="AIR33" s="214"/>
      <c r="AIS33" s="214"/>
      <c r="AIT33" s="214"/>
      <c r="AIU33" s="214"/>
      <c r="AIV33" s="214"/>
      <c r="AIW33" s="214"/>
      <c r="AIX33" s="214"/>
      <c r="AIY33" s="214"/>
      <c r="AIZ33" s="214"/>
      <c r="AJA33" s="214"/>
      <c r="AJB33" s="214"/>
      <c r="AJC33" s="214"/>
      <c r="AJD33" s="214"/>
      <c r="AJE33" s="214"/>
      <c r="AJF33" s="214"/>
      <c r="AJG33" s="214"/>
      <c r="AJH33" s="214"/>
      <c r="AJI33" s="214"/>
      <c r="AJJ33" s="214"/>
      <c r="AJK33" s="214"/>
      <c r="AJL33" s="214"/>
      <c r="AJM33" s="214"/>
      <c r="AJN33" s="214"/>
      <c r="AJO33" s="214"/>
      <c r="AJP33" s="214"/>
      <c r="AJQ33" s="214"/>
      <c r="AJR33" s="214"/>
      <c r="AJS33" s="214"/>
      <c r="AJT33" s="214"/>
      <c r="AJU33" s="214"/>
      <c r="AJV33" s="214"/>
      <c r="AJW33" s="214"/>
      <c r="AJX33" s="214"/>
      <c r="AJY33" s="214"/>
      <c r="AJZ33" s="214"/>
      <c r="AKA33" s="214"/>
      <c r="AKB33" s="214"/>
      <c r="AKC33" s="214"/>
      <c r="AKD33" s="214"/>
      <c r="AKE33" s="214"/>
      <c r="AKF33" s="214"/>
      <c r="AKG33" s="214"/>
      <c r="AKH33" s="214"/>
      <c r="AKI33" s="214"/>
      <c r="AKJ33" s="214"/>
      <c r="AKK33" s="214"/>
      <c r="AKL33" s="214"/>
      <c r="AKM33" s="214"/>
      <c r="AKN33" s="214"/>
      <c r="AKO33" s="214"/>
      <c r="AKP33" s="214"/>
      <c r="AKQ33" s="214"/>
      <c r="AKR33" s="214"/>
      <c r="AKS33" s="214"/>
      <c r="AKT33" s="214"/>
      <c r="AKU33" s="214"/>
      <c r="AKV33" s="214"/>
      <c r="AKW33" s="214"/>
      <c r="AKX33" s="214"/>
      <c r="AKY33" s="214"/>
      <c r="AKZ33" s="214"/>
      <c r="ALA33" s="214"/>
      <c r="ALB33" s="214"/>
      <c r="ALC33" s="214"/>
      <c r="ALD33" s="214"/>
      <c r="ALE33" s="214"/>
      <c r="ALF33" s="214"/>
      <c r="ALG33" s="214"/>
      <c r="ALH33" s="214"/>
      <c r="ALI33" s="214"/>
      <c r="ALJ33" s="214"/>
      <c r="ALK33" s="214"/>
      <c r="ALL33" s="214"/>
      <c r="ALM33" s="214"/>
      <c r="ALN33" s="214"/>
      <c r="ALO33" s="214"/>
      <c r="ALP33" s="214"/>
      <c r="ALQ33" s="214"/>
      <c r="ALR33" s="214"/>
      <c r="ALS33" s="214"/>
      <c r="ALT33" s="214"/>
      <c r="ALU33" s="214"/>
      <c r="ALV33" s="214"/>
      <c r="ALW33" s="214"/>
      <c r="ALX33" s="214"/>
      <c r="ALY33" s="214"/>
      <c r="ALZ33" s="214"/>
      <c r="AMA33" s="214"/>
      <c r="AMB33" s="214"/>
      <c r="AMC33" s="214"/>
      <c r="AMD33" s="214"/>
      <c r="AME33" s="214"/>
      <c r="AMF33" s="214"/>
      <c r="AMG33" s="214"/>
      <c r="AMH33" s="214"/>
      <c r="AMI33" s="214"/>
      <c r="AMJ33" s="214"/>
      <c r="AMK33" s="214"/>
      <c r="AML33" s="214"/>
      <c r="AMM33" s="214"/>
      <c r="AMN33" s="214"/>
      <c r="AMO33" s="214"/>
      <c r="AMP33" s="214"/>
      <c r="AMQ33" s="214"/>
      <c r="AMR33" s="214"/>
      <c r="AMS33" s="214"/>
      <c r="AMT33" s="214"/>
      <c r="AMU33" s="214"/>
      <c r="AMV33" s="214"/>
      <c r="AMW33" s="214"/>
      <c r="AMX33" s="214"/>
      <c r="AMY33" s="214"/>
      <c r="AMZ33" s="214"/>
      <c r="ANA33" s="214"/>
      <c r="ANB33" s="214"/>
      <c r="ANC33" s="214"/>
      <c r="AND33" s="214"/>
      <c r="ANE33" s="214"/>
      <c r="ANF33" s="214"/>
      <c r="ANG33" s="214"/>
      <c r="ANH33" s="214"/>
      <c r="ANI33" s="214"/>
      <c r="ANJ33" s="214"/>
      <c r="ANK33" s="214"/>
      <c r="ANL33" s="214"/>
      <c r="ANM33" s="214"/>
      <c r="ANN33" s="214"/>
      <c r="ANO33" s="214"/>
      <c r="ANP33" s="214"/>
      <c r="ANQ33" s="214"/>
      <c r="ANR33" s="214"/>
      <c r="ANS33" s="214"/>
      <c r="ANT33" s="214"/>
      <c r="ANU33" s="214"/>
      <c r="ANV33" s="214"/>
      <c r="ANW33" s="214"/>
      <c r="ANX33" s="214"/>
      <c r="ANY33" s="214"/>
      <c r="ANZ33" s="214"/>
      <c r="AOA33" s="214"/>
      <c r="AOB33" s="214"/>
      <c r="AOC33" s="214"/>
      <c r="AOD33" s="214"/>
      <c r="AOE33" s="214"/>
      <c r="AOF33" s="214"/>
      <c r="AOG33" s="214"/>
      <c r="AOH33" s="214"/>
      <c r="AOI33" s="214"/>
      <c r="AOJ33" s="214"/>
      <c r="AOK33" s="214"/>
      <c r="AOL33" s="214"/>
      <c r="AOM33" s="214"/>
      <c r="AON33" s="214"/>
      <c r="AOO33" s="214"/>
      <c r="AOP33" s="214"/>
      <c r="AOQ33" s="214"/>
      <c r="AOR33" s="214"/>
      <c r="AOS33" s="214"/>
      <c r="AOT33" s="214"/>
      <c r="AOU33" s="214"/>
      <c r="AOV33" s="214"/>
      <c r="AOW33" s="214"/>
      <c r="AOX33" s="214"/>
      <c r="AOY33" s="214"/>
      <c r="AOZ33" s="214"/>
      <c r="APA33" s="214"/>
      <c r="APB33" s="214"/>
      <c r="APC33" s="214"/>
      <c r="APD33" s="214"/>
      <c r="APE33" s="214"/>
      <c r="APF33" s="214"/>
      <c r="APG33" s="214"/>
      <c r="APH33" s="214"/>
      <c r="API33" s="214"/>
      <c r="APJ33" s="214"/>
      <c r="APK33" s="214"/>
      <c r="APL33" s="214"/>
      <c r="APM33" s="214"/>
      <c r="APN33" s="214"/>
      <c r="APO33" s="214"/>
      <c r="APP33" s="214"/>
      <c r="APQ33" s="214"/>
      <c r="APR33" s="214"/>
      <c r="APS33" s="214"/>
      <c r="APT33" s="214"/>
      <c r="APU33" s="214"/>
      <c r="APV33" s="214"/>
      <c r="APW33" s="214"/>
      <c r="APX33" s="214"/>
      <c r="APY33" s="214"/>
      <c r="APZ33" s="214"/>
      <c r="AQA33" s="214"/>
      <c r="AQB33" s="214"/>
      <c r="AQC33" s="214"/>
      <c r="AQD33" s="214"/>
      <c r="AQE33" s="214"/>
      <c r="AQF33" s="214"/>
      <c r="AQG33" s="214"/>
      <c r="AQH33" s="214"/>
      <c r="AQI33" s="214"/>
      <c r="AQJ33" s="214"/>
      <c r="AQK33" s="214"/>
      <c r="AQL33" s="214"/>
      <c r="AQM33" s="214"/>
      <c r="AQN33" s="214"/>
      <c r="AQO33" s="214"/>
      <c r="AQP33" s="214"/>
      <c r="AQQ33" s="214"/>
      <c r="AQR33" s="214"/>
      <c r="AQS33" s="214"/>
      <c r="AQT33" s="214"/>
      <c r="AQU33" s="214"/>
      <c r="AQV33" s="214"/>
      <c r="AQW33" s="214"/>
      <c r="AQX33" s="214"/>
      <c r="AQY33" s="214"/>
      <c r="AQZ33" s="214"/>
      <c r="ARA33" s="214"/>
      <c r="ARB33" s="214"/>
      <c r="ARC33" s="214"/>
      <c r="ARD33" s="214"/>
      <c r="ARE33" s="214"/>
      <c r="ARF33" s="214"/>
      <c r="ARG33" s="214"/>
      <c r="ARH33" s="214"/>
      <c r="ARI33" s="214"/>
      <c r="ARJ33" s="214"/>
      <c r="ARK33" s="214"/>
      <c r="ARL33" s="214"/>
      <c r="ARM33" s="214"/>
      <c r="ARN33" s="214"/>
      <c r="ARO33" s="214"/>
      <c r="ARP33" s="214"/>
      <c r="ARQ33" s="214"/>
      <c r="ARR33" s="214"/>
      <c r="ARS33" s="214"/>
      <c r="ART33" s="214"/>
      <c r="ARU33" s="214"/>
      <c r="ARV33" s="214"/>
      <c r="ARW33" s="214"/>
      <c r="ARX33" s="214"/>
      <c r="ARY33" s="214"/>
      <c r="ARZ33" s="214"/>
      <c r="ASA33" s="214"/>
      <c r="ASB33" s="214"/>
      <c r="ASC33" s="214"/>
      <c r="ASD33" s="214"/>
      <c r="ASE33" s="214"/>
      <c r="ASF33" s="214"/>
      <c r="ASG33" s="214"/>
      <c r="ASH33" s="214"/>
      <c r="ASI33" s="214"/>
      <c r="ASJ33" s="214"/>
      <c r="ASK33" s="214"/>
      <c r="ASL33" s="214"/>
      <c r="ASM33" s="214"/>
      <c r="ASN33" s="214"/>
      <c r="ASO33" s="214"/>
      <c r="ASP33" s="214"/>
      <c r="ASQ33" s="214"/>
      <c r="ASR33" s="214"/>
      <c r="ASS33" s="214"/>
      <c r="AST33" s="214"/>
      <c r="ASU33" s="214"/>
      <c r="ASV33" s="214"/>
      <c r="ASW33" s="214"/>
      <c r="ASX33" s="214"/>
      <c r="ASY33" s="214"/>
      <c r="ASZ33" s="214"/>
      <c r="ATA33" s="214"/>
      <c r="ATB33" s="214"/>
      <c r="ATC33" s="214"/>
      <c r="ATD33" s="214"/>
      <c r="ATE33" s="214"/>
      <c r="ATF33" s="214"/>
      <c r="ATG33" s="214"/>
      <c r="ATH33" s="214"/>
      <c r="ATI33" s="214"/>
      <c r="ATJ33" s="214"/>
      <c r="ATK33" s="214"/>
      <c r="ATL33" s="214"/>
      <c r="ATM33" s="214"/>
      <c r="ATN33" s="214"/>
      <c r="ATO33" s="214"/>
      <c r="ATP33" s="214"/>
      <c r="ATQ33" s="214"/>
      <c r="ATR33" s="214"/>
      <c r="ATS33" s="214"/>
      <c r="ATT33" s="214"/>
      <c r="ATU33" s="214"/>
      <c r="ATV33" s="214"/>
      <c r="ATW33" s="214"/>
      <c r="ATX33" s="214"/>
      <c r="ATY33" s="214"/>
      <c r="ATZ33" s="214"/>
      <c r="AUA33" s="214"/>
      <c r="AUB33" s="214"/>
      <c r="AUC33" s="214"/>
      <c r="AUD33" s="214"/>
      <c r="AUE33" s="214"/>
      <c r="AUF33" s="214"/>
      <c r="AUG33" s="214"/>
      <c r="AUH33" s="214"/>
      <c r="AUI33" s="214"/>
      <c r="AUJ33" s="214"/>
      <c r="AUK33" s="214"/>
      <c r="AUL33" s="214"/>
      <c r="AUM33" s="214"/>
      <c r="AUN33" s="214"/>
      <c r="AUO33" s="214"/>
      <c r="AUP33" s="214"/>
      <c r="AUQ33" s="214"/>
      <c r="AUR33" s="214"/>
      <c r="AUS33" s="214"/>
      <c r="AUT33" s="214"/>
      <c r="AUU33" s="214"/>
      <c r="AUV33" s="214"/>
      <c r="AUW33" s="214"/>
      <c r="AUX33" s="214"/>
      <c r="AUY33" s="214"/>
      <c r="AUZ33" s="214"/>
      <c r="AVA33" s="214"/>
      <c r="AVB33" s="214"/>
      <c r="AVC33" s="214"/>
      <c r="AVD33" s="214"/>
      <c r="AVE33" s="214"/>
      <c r="AVF33" s="214"/>
      <c r="AVG33" s="214"/>
      <c r="AVH33" s="214"/>
      <c r="AVI33" s="214"/>
      <c r="AVJ33" s="214"/>
      <c r="AVK33" s="214"/>
      <c r="AVL33" s="214"/>
      <c r="AVM33" s="214"/>
      <c r="AVN33" s="214"/>
      <c r="AVO33" s="214"/>
      <c r="AVP33" s="214"/>
      <c r="AVQ33" s="214"/>
      <c r="AVR33" s="214"/>
      <c r="AVS33" s="214"/>
      <c r="AVT33" s="214"/>
      <c r="AVU33" s="214"/>
      <c r="AVV33" s="214"/>
      <c r="AVW33" s="214"/>
      <c r="AVX33" s="214"/>
      <c r="AVY33" s="214"/>
      <c r="AVZ33" s="214"/>
      <c r="AWA33" s="214"/>
      <c r="AWB33" s="214"/>
      <c r="AWC33" s="214"/>
      <c r="AWD33" s="214"/>
      <c r="AWE33" s="214"/>
      <c r="AWF33" s="214"/>
      <c r="AWG33" s="214"/>
      <c r="AWH33" s="214"/>
      <c r="AWI33" s="214"/>
      <c r="AWJ33" s="214"/>
      <c r="AWK33" s="214"/>
      <c r="AWL33" s="214"/>
      <c r="AWM33" s="214"/>
      <c r="AWN33" s="214"/>
      <c r="AWO33" s="214"/>
      <c r="AWP33" s="214"/>
      <c r="AWQ33" s="214"/>
      <c r="AWR33" s="214"/>
      <c r="AWS33" s="214"/>
      <c r="AWT33" s="214"/>
      <c r="AWU33" s="214"/>
      <c r="AWV33" s="214"/>
      <c r="AWW33" s="214"/>
      <c r="AWX33" s="214"/>
      <c r="AWY33" s="214"/>
      <c r="AWZ33" s="214"/>
      <c r="AXA33" s="214"/>
      <c r="AXB33" s="214"/>
      <c r="AXC33" s="214"/>
      <c r="AXD33" s="214"/>
      <c r="AXE33" s="214"/>
      <c r="AXF33" s="214"/>
      <c r="AXG33" s="214"/>
      <c r="AXH33" s="214"/>
      <c r="AXI33" s="214"/>
      <c r="AXJ33" s="214"/>
      <c r="AXK33" s="214"/>
      <c r="AXL33" s="214"/>
      <c r="AXM33" s="214"/>
      <c r="AXN33" s="214"/>
      <c r="AXO33" s="214"/>
      <c r="AXP33" s="214"/>
      <c r="AXQ33" s="214"/>
      <c r="AXR33" s="214"/>
      <c r="AXS33" s="214"/>
      <c r="AXT33" s="214"/>
      <c r="AXU33" s="214"/>
      <c r="AXV33" s="214"/>
      <c r="AXW33" s="214"/>
      <c r="AXX33" s="214"/>
      <c r="AXY33" s="214"/>
      <c r="AXZ33" s="214"/>
      <c r="AYA33" s="214"/>
      <c r="AYB33" s="214"/>
      <c r="AYC33" s="214"/>
      <c r="AYD33" s="214"/>
      <c r="AYE33" s="214"/>
      <c r="AYF33" s="214"/>
      <c r="AYG33" s="214"/>
      <c r="AYH33" s="214"/>
      <c r="AYI33" s="214"/>
      <c r="AYJ33" s="214"/>
      <c r="AYK33" s="214"/>
      <c r="AYL33" s="214"/>
      <c r="AYM33" s="214"/>
      <c r="AYN33" s="214"/>
      <c r="AYO33" s="214"/>
      <c r="AYP33" s="214"/>
      <c r="AYQ33" s="214"/>
      <c r="AYR33" s="214"/>
      <c r="AYS33" s="214"/>
      <c r="AYT33" s="214"/>
      <c r="AYU33" s="214"/>
      <c r="AYV33" s="214"/>
      <c r="AYW33" s="214"/>
      <c r="AYX33" s="214"/>
      <c r="AYY33" s="214"/>
      <c r="AYZ33" s="214"/>
      <c r="AZA33" s="214"/>
      <c r="AZB33" s="214"/>
      <c r="AZC33" s="214"/>
      <c r="AZD33" s="214"/>
      <c r="AZE33" s="214"/>
      <c r="AZF33" s="214"/>
      <c r="AZG33" s="214"/>
      <c r="AZH33" s="214"/>
      <c r="AZI33" s="214"/>
      <c r="AZJ33" s="214"/>
      <c r="AZK33" s="214"/>
      <c r="AZL33" s="214"/>
      <c r="AZM33" s="214"/>
      <c r="AZN33" s="214"/>
      <c r="AZO33" s="214"/>
      <c r="AZP33" s="214"/>
      <c r="AZQ33" s="214"/>
      <c r="AZR33" s="214"/>
      <c r="AZS33" s="214"/>
      <c r="AZT33" s="214"/>
      <c r="AZU33" s="214"/>
      <c r="AZV33" s="214"/>
      <c r="AZW33" s="214"/>
      <c r="AZX33" s="214"/>
      <c r="AZY33" s="214"/>
      <c r="AZZ33" s="214"/>
      <c r="BAA33" s="214"/>
      <c r="BAB33" s="214"/>
      <c r="BAC33" s="214"/>
      <c r="BAD33" s="214"/>
      <c r="BAE33" s="214"/>
      <c r="BAF33" s="214"/>
      <c r="BAG33" s="214"/>
      <c r="BAH33" s="214"/>
      <c r="BAI33" s="214"/>
      <c r="BAJ33" s="214"/>
      <c r="BAK33" s="214"/>
      <c r="BAL33" s="214"/>
      <c r="BAM33" s="214"/>
      <c r="BAN33" s="214"/>
      <c r="BAO33" s="214"/>
      <c r="BAP33" s="214"/>
      <c r="BAQ33" s="214"/>
      <c r="BAR33" s="214"/>
      <c r="BAS33" s="214"/>
      <c r="BAT33" s="214"/>
      <c r="BAU33" s="214"/>
      <c r="BAV33" s="214"/>
      <c r="BAW33" s="214"/>
      <c r="BAX33" s="214"/>
      <c r="BAY33" s="214"/>
      <c r="BAZ33" s="214"/>
      <c r="BBA33" s="214"/>
      <c r="BBB33" s="214"/>
      <c r="BBC33" s="214"/>
      <c r="BBD33" s="214"/>
      <c r="BBE33" s="214"/>
      <c r="BBF33" s="214"/>
      <c r="BBG33" s="214"/>
      <c r="BBH33" s="214"/>
      <c r="BBI33" s="214"/>
      <c r="BBJ33" s="214"/>
      <c r="BBK33" s="214"/>
      <c r="BBL33" s="214"/>
      <c r="BBM33" s="214"/>
      <c r="BBN33" s="214"/>
      <c r="BBO33" s="214"/>
      <c r="BBP33" s="214"/>
      <c r="BBQ33" s="214"/>
      <c r="BBR33" s="214"/>
      <c r="BBS33" s="214"/>
      <c r="BBT33" s="214"/>
      <c r="BBU33" s="214"/>
      <c r="BBV33" s="214"/>
      <c r="BBW33" s="214"/>
      <c r="BBX33" s="214"/>
      <c r="BBY33" s="214"/>
      <c r="BBZ33" s="214"/>
      <c r="BCA33" s="214"/>
      <c r="BCB33" s="214"/>
      <c r="BCC33" s="214"/>
      <c r="BCD33" s="214"/>
      <c r="BCE33" s="214"/>
      <c r="BCF33" s="214"/>
      <c r="BCG33" s="214"/>
      <c r="BCH33" s="214"/>
      <c r="BCI33" s="214"/>
      <c r="BCJ33" s="214"/>
      <c r="BCK33" s="214"/>
      <c r="BCL33" s="214"/>
      <c r="BCM33" s="214"/>
      <c r="BCN33" s="214"/>
      <c r="BCO33" s="214"/>
      <c r="BCP33" s="214"/>
      <c r="BCQ33" s="214"/>
      <c r="BCR33" s="214"/>
      <c r="BCS33" s="214"/>
      <c r="BCT33" s="214"/>
      <c r="BCU33" s="214"/>
      <c r="BCV33" s="214"/>
      <c r="BCW33" s="214"/>
      <c r="BCX33" s="214"/>
      <c r="BCY33" s="214"/>
      <c r="BCZ33" s="214"/>
      <c r="BDA33" s="214"/>
      <c r="BDB33" s="214"/>
      <c r="BDC33" s="214"/>
      <c r="BDD33" s="214"/>
      <c r="BDE33" s="214"/>
      <c r="BDF33" s="214"/>
      <c r="BDG33" s="214"/>
      <c r="BDH33" s="214"/>
      <c r="BDI33" s="214"/>
      <c r="BDJ33" s="214"/>
      <c r="BDK33" s="214"/>
      <c r="BDL33" s="214"/>
      <c r="BDM33" s="214"/>
      <c r="BDN33" s="214"/>
      <c r="BDO33" s="214"/>
      <c r="BDP33" s="214"/>
      <c r="BDQ33" s="214"/>
      <c r="BDR33" s="214"/>
      <c r="BDS33" s="214"/>
      <c r="BDT33" s="214"/>
      <c r="BDU33" s="214"/>
      <c r="BDV33" s="214"/>
      <c r="BDW33" s="214"/>
      <c r="BDX33" s="214"/>
      <c r="BDY33" s="214"/>
      <c r="BDZ33" s="214"/>
      <c r="BEA33" s="214"/>
      <c r="BEB33" s="214"/>
      <c r="BEC33" s="214"/>
      <c r="BED33" s="214"/>
      <c r="BEE33" s="214"/>
      <c r="BEF33" s="214"/>
      <c r="BEG33" s="214"/>
      <c r="BEH33" s="214"/>
      <c r="BEI33" s="214"/>
      <c r="BEJ33" s="214"/>
      <c r="BEK33" s="214"/>
      <c r="BEL33" s="214"/>
      <c r="BEM33" s="214"/>
      <c r="BEN33" s="214"/>
      <c r="BEO33" s="214"/>
      <c r="BEP33" s="214"/>
      <c r="BEQ33" s="214"/>
      <c r="BER33" s="214"/>
      <c r="BES33" s="214"/>
      <c r="BET33" s="214"/>
      <c r="BEU33" s="214"/>
      <c r="BEV33" s="214"/>
      <c r="BEW33" s="214"/>
      <c r="BEX33" s="214"/>
      <c r="BEY33" s="214"/>
      <c r="BEZ33" s="214"/>
      <c r="BFA33" s="214"/>
      <c r="BFB33" s="214"/>
      <c r="BFC33" s="214"/>
      <c r="BFD33" s="214"/>
      <c r="BFE33" s="214"/>
      <c r="BFF33" s="214"/>
      <c r="BFG33" s="214"/>
      <c r="BFH33" s="214"/>
      <c r="BFI33" s="214"/>
      <c r="BFJ33" s="214"/>
      <c r="BFK33" s="214"/>
      <c r="BFL33" s="214"/>
      <c r="BFM33" s="214"/>
      <c r="BFN33" s="214"/>
      <c r="BFO33" s="214"/>
      <c r="BFP33" s="214"/>
      <c r="BFQ33" s="214"/>
      <c r="BFR33" s="214"/>
      <c r="BFS33" s="214"/>
      <c r="BFT33" s="214"/>
      <c r="BFU33" s="214"/>
      <c r="BFV33" s="214"/>
      <c r="BFW33" s="214"/>
      <c r="BFX33" s="214"/>
      <c r="BFY33" s="214"/>
      <c r="BFZ33" s="214"/>
      <c r="BGA33" s="214"/>
      <c r="BGB33" s="214"/>
      <c r="BGC33" s="214"/>
      <c r="BGD33" s="214"/>
      <c r="BGE33" s="214"/>
      <c r="BGF33" s="214"/>
      <c r="BGG33" s="214"/>
      <c r="BGH33" s="214"/>
      <c r="BGI33" s="214"/>
      <c r="BGJ33" s="214"/>
      <c r="BGK33" s="214"/>
      <c r="BGL33" s="214"/>
      <c r="BGM33" s="214"/>
      <c r="BGN33" s="214"/>
      <c r="BGO33" s="214"/>
      <c r="BGP33" s="214"/>
      <c r="BGQ33" s="214"/>
      <c r="BGR33" s="214"/>
      <c r="BGS33" s="214"/>
      <c r="BGT33" s="214"/>
      <c r="BGU33" s="214"/>
      <c r="BGV33" s="214"/>
      <c r="BGW33" s="214"/>
      <c r="BGX33" s="214"/>
      <c r="BGY33" s="214"/>
      <c r="BGZ33" s="214"/>
      <c r="BHA33" s="214"/>
      <c r="BHB33" s="214"/>
      <c r="BHC33" s="214"/>
      <c r="BHD33" s="214"/>
      <c r="BHE33" s="214"/>
      <c r="BHF33" s="214"/>
      <c r="BHG33" s="214"/>
      <c r="BHH33" s="214"/>
      <c r="BHI33" s="214"/>
      <c r="BHJ33" s="214"/>
      <c r="BHK33" s="214"/>
      <c r="BHL33" s="214"/>
      <c r="BHM33" s="214"/>
      <c r="BHN33" s="214"/>
      <c r="BHO33" s="214"/>
      <c r="BHP33" s="214"/>
      <c r="BHQ33" s="214"/>
      <c r="BHR33" s="214"/>
      <c r="BHS33" s="214"/>
      <c r="BHT33" s="214"/>
      <c r="BHU33" s="214"/>
      <c r="BHV33" s="214"/>
      <c r="BHW33" s="214"/>
      <c r="BHX33" s="214"/>
      <c r="BHY33" s="214"/>
      <c r="BHZ33" s="214"/>
      <c r="BIA33" s="214"/>
      <c r="BIB33" s="214"/>
      <c r="BIC33" s="214"/>
      <c r="BID33" s="214"/>
      <c r="BIE33" s="214"/>
      <c r="BIF33" s="214"/>
      <c r="BIG33" s="214"/>
      <c r="BIH33" s="214"/>
      <c r="BII33" s="214"/>
      <c r="BIJ33" s="214"/>
      <c r="BIK33" s="214"/>
      <c r="BIL33" s="214"/>
      <c r="BIM33" s="214"/>
      <c r="BIN33" s="214"/>
      <c r="BIO33" s="214"/>
      <c r="BIP33" s="214"/>
      <c r="BIQ33" s="214"/>
      <c r="BIR33" s="214"/>
      <c r="BIS33" s="214"/>
      <c r="BIT33" s="214"/>
      <c r="BIU33" s="214"/>
      <c r="BIV33" s="214"/>
      <c r="BIW33" s="214"/>
      <c r="BIX33" s="214"/>
      <c r="BIY33" s="214"/>
      <c r="BIZ33" s="214"/>
      <c r="BJA33" s="214"/>
      <c r="BJB33" s="214"/>
      <c r="BJC33" s="214"/>
      <c r="BJD33" s="214"/>
      <c r="BJE33" s="214"/>
      <c r="BJF33" s="214"/>
      <c r="BJG33" s="214"/>
      <c r="BJH33" s="214"/>
      <c r="BJI33" s="214"/>
      <c r="BJJ33" s="214"/>
      <c r="BJK33" s="214"/>
      <c r="BJL33" s="214"/>
      <c r="BJM33" s="214"/>
      <c r="BJN33" s="214"/>
      <c r="BJO33" s="214"/>
      <c r="BJP33" s="214"/>
      <c r="BJQ33" s="214"/>
      <c r="BJR33" s="214"/>
      <c r="BJS33" s="214"/>
      <c r="BJT33" s="214"/>
      <c r="BJU33" s="214"/>
      <c r="BJV33" s="214"/>
      <c r="BJW33" s="214"/>
      <c r="BJX33" s="214"/>
      <c r="BJY33" s="214"/>
      <c r="BJZ33" s="214"/>
      <c r="BKA33" s="214"/>
      <c r="BKB33" s="214"/>
      <c r="BKC33" s="214"/>
      <c r="BKD33" s="214"/>
      <c r="BKE33" s="214"/>
      <c r="BKF33" s="214"/>
      <c r="BKG33" s="214"/>
      <c r="BKH33" s="214"/>
      <c r="BKI33" s="214"/>
      <c r="BKJ33" s="214"/>
      <c r="BKK33" s="214"/>
      <c r="BKL33" s="214"/>
      <c r="BKM33" s="214"/>
      <c r="BKN33" s="214"/>
      <c r="BKO33" s="214"/>
      <c r="BKP33" s="214"/>
      <c r="BKQ33" s="214"/>
      <c r="BKR33" s="214"/>
      <c r="BKS33" s="214"/>
      <c r="BKT33" s="214"/>
      <c r="BKU33" s="214"/>
      <c r="BKV33" s="214"/>
      <c r="BKW33" s="214"/>
      <c r="BKX33" s="214"/>
      <c r="BKY33" s="214"/>
      <c r="BKZ33" s="214"/>
      <c r="BLA33" s="214"/>
      <c r="BLB33" s="214"/>
      <c r="BLC33" s="214"/>
      <c r="BLD33" s="214"/>
      <c r="BLE33" s="214"/>
      <c r="BLF33" s="214"/>
      <c r="BLG33" s="214"/>
      <c r="BLH33" s="214"/>
      <c r="BLI33" s="214"/>
      <c r="BLJ33" s="214"/>
      <c r="BLK33" s="214"/>
      <c r="BLL33" s="214"/>
      <c r="BLM33" s="214"/>
      <c r="BLN33" s="214"/>
      <c r="BLO33" s="214"/>
      <c r="BLP33" s="214"/>
      <c r="BLQ33" s="214"/>
      <c r="BLR33" s="214"/>
      <c r="BLS33" s="214"/>
      <c r="BLT33" s="214"/>
      <c r="BLU33" s="214"/>
      <c r="BLV33" s="214"/>
      <c r="BLW33" s="214"/>
      <c r="BLX33" s="214"/>
      <c r="BLY33" s="214"/>
      <c r="BLZ33" s="214"/>
      <c r="BMA33" s="214"/>
      <c r="BMB33" s="214"/>
      <c r="BMC33" s="214"/>
      <c r="BMD33" s="214"/>
      <c r="BME33" s="214"/>
      <c r="BMF33" s="214"/>
      <c r="BMG33" s="214"/>
      <c r="BMH33" s="214"/>
      <c r="BMI33" s="214"/>
      <c r="BMJ33" s="214"/>
      <c r="BMK33" s="214"/>
      <c r="BML33" s="214"/>
      <c r="BMM33" s="214"/>
      <c r="BMN33" s="214"/>
      <c r="BMO33" s="214"/>
      <c r="BMP33" s="214"/>
      <c r="BMQ33" s="214"/>
      <c r="BMR33" s="214"/>
      <c r="BMS33" s="214"/>
      <c r="BMT33" s="214"/>
      <c r="BMU33" s="214"/>
      <c r="BMV33" s="214"/>
      <c r="BMW33" s="214"/>
      <c r="BMX33" s="214"/>
      <c r="BMY33" s="214"/>
      <c r="BMZ33" s="214"/>
      <c r="BNA33" s="214"/>
      <c r="BNB33" s="214"/>
      <c r="BNC33" s="214"/>
      <c r="BND33" s="214"/>
      <c r="BNE33" s="214"/>
      <c r="BNF33" s="214"/>
      <c r="BNG33" s="214"/>
      <c r="BNH33" s="214"/>
      <c r="BNI33" s="214"/>
      <c r="BNJ33" s="214"/>
      <c r="BNK33" s="214"/>
      <c r="BNL33" s="214"/>
      <c r="BNM33" s="214"/>
      <c r="BNN33" s="214"/>
      <c r="BNO33" s="214"/>
      <c r="BNP33" s="214"/>
      <c r="BNQ33" s="214"/>
      <c r="BNR33" s="214"/>
      <c r="BNS33" s="214"/>
      <c r="BNT33" s="214"/>
      <c r="BNU33" s="214"/>
      <c r="BNV33" s="214"/>
      <c r="BNW33" s="214"/>
      <c r="BNX33" s="214"/>
      <c r="BNY33" s="214"/>
      <c r="BNZ33" s="214"/>
      <c r="BOA33" s="214"/>
      <c r="BOB33" s="214"/>
      <c r="BOC33" s="214"/>
      <c r="BOD33" s="214"/>
      <c r="BOE33" s="214"/>
      <c r="BOF33" s="214"/>
      <c r="BOG33" s="214"/>
      <c r="BOH33" s="214"/>
      <c r="BOI33" s="214"/>
      <c r="BOJ33" s="214"/>
      <c r="BOK33" s="214"/>
      <c r="BOL33" s="214"/>
      <c r="BOM33" s="214"/>
      <c r="BON33" s="214"/>
      <c r="BOO33" s="214"/>
      <c r="BOP33" s="214"/>
      <c r="BOQ33" s="214"/>
      <c r="BOR33" s="214"/>
      <c r="BOS33" s="214"/>
      <c r="BOT33" s="214"/>
      <c r="BOU33" s="214"/>
      <c r="BOV33" s="214"/>
      <c r="BOW33" s="214"/>
      <c r="BOX33" s="214"/>
      <c r="BOY33" s="214"/>
      <c r="BOZ33" s="214"/>
      <c r="BPA33" s="214"/>
      <c r="BPB33" s="214"/>
      <c r="BPC33" s="214"/>
      <c r="BPD33" s="214"/>
      <c r="BPE33" s="214"/>
      <c r="BPF33" s="214"/>
      <c r="BPG33" s="214"/>
      <c r="BPH33" s="214"/>
      <c r="BPI33" s="214"/>
      <c r="BPJ33" s="214"/>
      <c r="BPK33" s="214"/>
      <c r="BPL33" s="214"/>
      <c r="BPM33" s="214"/>
      <c r="BPN33" s="214"/>
      <c r="BPO33" s="214"/>
      <c r="BPP33" s="214"/>
      <c r="BPQ33" s="214"/>
      <c r="BPR33" s="214"/>
      <c r="BPS33" s="214"/>
      <c r="BPT33" s="214"/>
      <c r="BPU33" s="214"/>
      <c r="BPV33" s="214"/>
      <c r="BPW33" s="214"/>
      <c r="BPX33" s="214"/>
      <c r="BPY33" s="214"/>
      <c r="BPZ33" s="214"/>
      <c r="BQA33" s="214"/>
      <c r="BQB33" s="214"/>
      <c r="BQC33" s="214"/>
      <c r="BQD33" s="214"/>
      <c r="BQE33" s="214"/>
      <c r="BQF33" s="214"/>
      <c r="BQG33" s="214"/>
      <c r="BQH33" s="214"/>
      <c r="BQI33" s="214"/>
      <c r="BQJ33" s="214"/>
      <c r="BQK33" s="214"/>
      <c r="BQL33" s="214"/>
      <c r="BQM33" s="214"/>
      <c r="BQN33" s="214"/>
      <c r="BQO33" s="214"/>
      <c r="BQP33" s="214"/>
      <c r="BQQ33" s="214"/>
      <c r="BQR33" s="214"/>
      <c r="BQS33" s="214"/>
      <c r="BQT33" s="214"/>
      <c r="BQU33" s="214"/>
      <c r="BQV33" s="214"/>
      <c r="BQW33" s="214"/>
      <c r="BQX33" s="214"/>
      <c r="BQY33" s="214"/>
      <c r="BQZ33" s="214"/>
      <c r="BRA33" s="214"/>
      <c r="BRB33" s="214"/>
      <c r="BRC33" s="214"/>
      <c r="BRD33" s="214"/>
      <c r="BRE33" s="214"/>
      <c r="BRF33" s="214"/>
      <c r="BRG33" s="214"/>
      <c r="BRH33" s="214"/>
      <c r="BRI33" s="214"/>
      <c r="BRJ33" s="214"/>
      <c r="BRK33" s="214"/>
      <c r="BRL33" s="214"/>
      <c r="BRM33" s="214"/>
      <c r="BRN33" s="214"/>
      <c r="BRO33" s="214"/>
      <c r="BRP33" s="214"/>
      <c r="BRQ33" s="214"/>
      <c r="BRR33" s="214"/>
      <c r="BRS33" s="214"/>
      <c r="BRT33" s="214"/>
      <c r="BRU33" s="214"/>
      <c r="BRV33" s="214"/>
      <c r="BRW33" s="214"/>
      <c r="BRX33" s="214"/>
      <c r="BRY33" s="214"/>
      <c r="BRZ33" s="214"/>
      <c r="BSA33" s="214"/>
      <c r="BSB33" s="214"/>
      <c r="BSC33" s="214"/>
      <c r="BSD33" s="214"/>
      <c r="BSE33" s="214"/>
      <c r="BSF33" s="214"/>
      <c r="BSG33" s="214"/>
      <c r="BSH33" s="214"/>
      <c r="BSI33" s="214"/>
      <c r="BSJ33" s="214"/>
      <c r="BSK33" s="214"/>
      <c r="BSL33" s="214"/>
      <c r="BSM33" s="214"/>
      <c r="BSN33" s="214"/>
      <c r="BSO33" s="214"/>
      <c r="BSP33" s="214"/>
      <c r="BSQ33" s="214"/>
      <c r="BSR33" s="214"/>
      <c r="BSS33" s="214"/>
      <c r="BST33" s="214"/>
      <c r="BSU33" s="214"/>
      <c r="BSV33" s="214"/>
      <c r="BSW33" s="214"/>
      <c r="BSX33" s="214"/>
      <c r="BSY33" s="214"/>
      <c r="BSZ33" s="214"/>
      <c r="BTA33" s="214"/>
      <c r="BTB33" s="214"/>
      <c r="BTC33" s="214"/>
      <c r="BTD33" s="214"/>
      <c r="BTE33" s="214"/>
      <c r="BTF33" s="214"/>
      <c r="BTG33" s="214"/>
      <c r="BTH33" s="214"/>
      <c r="BTI33" s="214"/>
      <c r="BTJ33" s="214"/>
      <c r="BTK33" s="214"/>
      <c r="BTL33" s="214"/>
      <c r="BTM33" s="214"/>
      <c r="BTN33" s="214"/>
      <c r="BTO33" s="214"/>
      <c r="BTP33" s="214"/>
      <c r="BTQ33" s="214"/>
      <c r="BTR33" s="214"/>
      <c r="BTS33" s="214"/>
      <c r="BTT33" s="214"/>
      <c r="BTU33" s="214"/>
      <c r="BTV33" s="214"/>
      <c r="BTW33" s="214"/>
      <c r="BTX33" s="214"/>
      <c r="BTY33" s="214"/>
      <c r="BTZ33" s="214"/>
      <c r="BUA33" s="214"/>
      <c r="BUB33" s="214"/>
      <c r="BUC33" s="214"/>
      <c r="BUD33" s="214"/>
      <c r="BUE33" s="214"/>
      <c r="BUF33" s="214"/>
      <c r="BUG33" s="214"/>
      <c r="BUH33" s="214"/>
      <c r="BUI33" s="214"/>
      <c r="BUJ33" s="214"/>
      <c r="BUK33" s="214"/>
      <c r="BUL33" s="214"/>
      <c r="BUM33" s="214"/>
      <c r="BUN33" s="214"/>
      <c r="BUO33" s="214"/>
      <c r="BUP33" s="214"/>
      <c r="BUQ33" s="214"/>
      <c r="BUR33" s="214"/>
      <c r="BUS33" s="214"/>
      <c r="BUT33" s="214"/>
      <c r="BUU33" s="214"/>
      <c r="BUV33" s="214"/>
      <c r="BUW33" s="214"/>
      <c r="BUX33" s="214"/>
      <c r="BUY33" s="214"/>
      <c r="BUZ33" s="214"/>
      <c r="BVA33" s="214"/>
      <c r="BVB33" s="214"/>
      <c r="BVC33" s="214"/>
      <c r="BVD33" s="214"/>
      <c r="BVE33" s="214"/>
      <c r="BVF33" s="214"/>
      <c r="BVG33" s="214"/>
      <c r="BVH33" s="214"/>
      <c r="BVI33" s="214"/>
      <c r="BVJ33" s="214"/>
      <c r="BVK33" s="214"/>
      <c r="BVL33" s="214"/>
      <c r="BVM33" s="214"/>
      <c r="BVN33" s="214"/>
      <c r="BVO33" s="214"/>
      <c r="BVP33" s="214"/>
      <c r="BVQ33" s="214"/>
      <c r="BVR33" s="214"/>
      <c r="BVS33" s="214"/>
      <c r="BVT33" s="214"/>
      <c r="BVU33" s="214"/>
      <c r="BVV33" s="214"/>
      <c r="BVW33" s="214"/>
      <c r="BVX33" s="214"/>
      <c r="BVY33" s="214"/>
      <c r="BVZ33" s="214"/>
      <c r="BWA33" s="214"/>
      <c r="BWB33" s="214"/>
      <c r="BWC33" s="214"/>
      <c r="BWD33" s="214"/>
      <c r="BWE33" s="214"/>
      <c r="BWF33" s="214"/>
      <c r="BWG33" s="214"/>
      <c r="BWH33" s="214"/>
      <c r="BWI33" s="214"/>
      <c r="BWJ33" s="214"/>
      <c r="BWK33" s="214"/>
      <c r="BWL33" s="214"/>
      <c r="BWM33" s="214"/>
      <c r="BWN33" s="214"/>
      <c r="BWO33" s="214"/>
      <c r="BWP33" s="214"/>
      <c r="BWQ33" s="214"/>
      <c r="BWR33" s="214"/>
      <c r="BWS33" s="214"/>
      <c r="BWT33" s="214"/>
      <c r="BWU33" s="214"/>
      <c r="BWV33" s="214"/>
      <c r="BWW33" s="214"/>
      <c r="BWX33" s="214"/>
      <c r="BWY33" s="214"/>
      <c r="BWZ33" s="214"/>
      <c r="BXA33" s="214"/>
      <c r="BXB33" s="214"/>
      <c r="BXC33" s="214"/>
      <c r="BXD33" s="214"/>
      <c r="BXE33" s="214"/>
      <c r="BXF33" s="214"/>
      <c r="BXG33" s="214"/>
      <c r="BXH33" s="214"/>
      <c r="BXI33" s="214"/>
      <c r="BXJ33" s="214"/>
      <c r="BXK33" s="214"/>
      <c r="BXL33" s="214"/>
      <c r="BXM33" s="214"/>
      <c r="BXN33" s="214"/>
      <c r="BXO33" s="214"/>
      <c r="BXP33" s="214"/>
      <c r="BXQ33" s="214"/>
      <c r="BXR33" s="214"/>
      <c r="BXS33" s="214"/>
      <c r="BXT33" s="214"/>
      <c r="BXU33" s="214"/>
      <c r="BXV33" s="214"/>
      <c r="BXW33" s="214"/>
      <c r="BXX33" s="214"/>
      <c r="BXY33" s="214"/>
      <c r="BXZ33" s="214"/>
      <c r="BYA33" s="214"/>
      <c r="BYB33" s="214"/>
      <c r="BYC33" s="214"/>
      <c r="BYD33" s="214"/>
      <c r="BYE33" s="214"/>
      <c r="BYF33" s="214"/>
      <c r="BYG33" s="214"/>
      <c r="BYH33" s="214"/>
      <c r="BYI33" s="214"/>
      <c r="BYJ33" s="214"/>
      <c r="BYK33" s="214"/>
      <c r="BYL33" s="214"/>
      <c r="BYM33" s="214"/>
      <c r="BYN33" s="214"/>
      <c r="BYO33" s="214"/>
      <c r="BYP33" s="214"/>
      <c r="BYQ33" s="214"/>
      <c r="BYR33" s="214"/>
      <c r="BYS33" s="214"/>
      <c r="BYT33" s="214"/>
      <c r="BYU33" s="214"/>
      <c r="BYV33" s="214"/>
      <c r="BYW33" s="214"/>
      <c r="BYX33" s="214"/>
      <c r="BYY33" s="214"/>
      <c r="BYZ33" s="214"/>
      <c r="BZA33" s="214"/>
      <c r="BZB33" s="214"/>
      <c r="BZC33" s="214"/>
      <c r="BZD33" s="214"/>
      <c r="BZE33" s="214"/>
      <c r="BZF33" s="214"/>
      <c r="BZG33" s="214"/>
      <c r="BZH33" s="214"/>
      <c r="BZI33" s="214"/>
      <c r="BZJ33" s="214"/>
      <c r="BZK33" s="214"/>
      <c r="BZL33" s="214"/>
      <c r="BZM33" s="214"/>
      <c r="BZN33" s="214"/>
      <c r="BZO33" s="214"/>
      <c r="BZP33" s="214"/>
      <c r="BZQ33" s="214"/>
      <c r="BZR33" s="214"/>
      <c r="BZS33" s="214"/>
      <c r="BZT33" s="214"/>
      <c r="BZU33" s="214"/>
      <c r="BZV33" s="214"/>
      <c r="BZW33" s="214"/>
      <c r="BZX33" s="214"/>
      <c r="BZY33" s="214"/>
      <c r="BZZ33" s="214"/>
      <c r="CAA33" s="214"/>
      <c r="CAB33" s="214"/>
      <c r="CAC33" s="214"/>
      <c r="CAD33" s="214"/>
      <c r="CAE33" s="214"/>
      <c r="CAF33" s="214"/>
      <c r="CAG33" s="214"/>
      <c r="CAH33" s="214"/>
      <c r="CAI33" s="214"/>
      <c r="CAJ33" s="214"/>
      <c r="CAK33" s="214"/>
      <c r="CAL33" s="214"/>
      <c r="CAM33" s="214"/>
      <c r="CAN33" s="214"/>
      <c r="CAO33" s="214"/>
      <c r="CAP33" s="214"/>
      <c r="CAQ33" s="214"/>
      <c r="CAR33" s="214"/>
      <c r="CAS33" s="214"/>
      <c r="CAT33" s="214"/>
      <c r="CAU33" s="214"/>
      <c r="CAV33" s="214"/>
      <c r="CAW33" s="214"/>
      <c r="CAX33" s="214"/>
      <c r="CAY33" s="214"/>
      <c r="CAZ33" s="214"/>
      <c r="CBA33" s="214"/>
      <c r="CBB33" s="214"/>
      <c r="CBC33" s="214"/>
      <c r="CBD33" s="214"/>
      <c r="CBE33" s="214"/>
      <c r="CBF33" s="214"/>
      <c r="CBG33" s="214"/>
      <c r="CBH33" s="214"/>
      <c r="CBI33" s="214"/>
      <c r="CBJ33" s="214"/>
      <c r="CBK33" s="214"/>
      <c r="CBL33" s="214"/>
      <c r="CBM33" s="214"/>
      <c r="CBN33" s="214"/>
      <c r="CBO33" s="214"/>
      <c r="CBP33" s="214"/>
      <c r="CBQ33" s="214"/>
      <c r="CBR33" s="214"/>
      <c r="CBS33" s="214"/>
      <c r="CBT33" s="214"/>
      <c r="CBU33" s="214"/>
      <c r="CBV33" s="214"/>
      <c r="CBW33" s="214"/>
      <c r="CBX33" s="214"/>
      <c r="CBY33" s="214"/>
      <c r="CBZ33" s="214"/>
      <c r="CCA33" s="214"/>
      <c r="CCB33" s="214"/>
      <c r="CCC33" s="214"/>
      <c r="CCD33" s="214"/>
      <c r="CCE33" s="214"/>
      <c r="CCF33" s="214"/>
      <c r="CCG33" s="214"/>
      <c r="CCH33" s="214"/>
      <c r="CCI33" s="214"/>
      <c r="CCJ33" s="214"/>
      <c r="CCK33" s="214"/>
      <c r="CCL33" s="214"/>
      <c r="CCM33" s="214"/>
      <c r="CCN33" s="214"/>
      <c r="CCO33" s="214"/>
      <c r="CCP33" s="214"/>
      <c r="CCQ33" s="214"/>
      <c r="CCR33" s="214"/>
      <c r="CCS33" s="214"/>
      <c r="CCT33" s="214"/>
      <c r="CCU33" s="214"/>
      <c r="CCV33" s="214"/>
      <c r="CCW33" s="214"/>
      <c r="CCX33" s="214"/>
      <c r="CCY33" s="214"/>
      <c r="CCZ33" s="214"/>
      <c r="CDA33" s="214"/>
      <c r="CDB33" s="214"/>
      <c r="CDC33" s="214"/>
      <c r="CDD33" s="214"/>
      <c r="CDE33" s="214"/>
      <c r="CDF33" s="214"/>
      <c r="CDG33" s="214"/>
      <c r="CDH33" s="214"/>
      <c r="CDI33" s="214"/>
      <c r="CDJ33" s="214"/>
      <c r="CDK33" s="214"/>
      <c r="CDL33" s="214"/>
      <c r="CDM33" s="214"/>
      <c r="CDN33" s="214"/>
      <c r="CDO33" s="214"/>
      <c r="CDP33" s="214"/>
      <c r="CDQ33" s="214"/>
      <c r="CDR33" s="214"/>
      <c r="CDS33" s="214"/>
      <c r="CDT33" s="214"/>
      <c r="CDU33" s="214"/>
      <c r="CDV33" s="214"/>
      <c r="CDW33" s="214"/>
      <c r="CDX33" s="214"/>
      <c r="CDY33" s="214"/>
      <c r="CDZ33" s="214"/>
      <c r="CEA33" s="214"/>
      <c r="CEB33" s="214"/>
      <c r="CEC33" s="214"/>
      <c r="CED33" s="214"/>
      <c r="CEE33" s="214"/>
      <c r="CEF33" s="214"/>
      <c r="CEG33" s="214"/>
      <c r="CEH33" s="214"/>
      <c r="CEI33" s="214"/>
      <c r="CEJ33" s="214"/>
      <c r="CEK33" s="214"/>
      <c r="CEL33" s="214"/>
      <c r="CEM33" s="214"/>
      <c r="CEN33" s="214"/>
      <c r="CEO33" s="214"/>
      <c r="CEP33" s="214"/>
      <c r="CEQ33" s="214"/>
      <c r="CER33" s="214"/>
      <c r="CES33" s="214"/>
      <c r="CET33" s="214"/>
      <c r="CEU33" s="214"/>
      <c r="CEV33" s="214"/>
      <c r="CEW33" s="214"/>
      <c r="CEX33" s="214"/>
      <c r="CEY33" s="214"/>
      <c r="CEZ33" s="214"/>
      <c r="CFA33" s="214"/>
      <c r="CFB33" s="214"/>
      <c r="CFC33" s="214"/>
      <c r="CFD33" s="214"/>
      <c r="CFE33" s="214"/>
      <c r="CFF33" s="214"/>
      <c r="CFG33" s="214"/>
      <c r="CFH33" s="214"/>
      <c r="CFI33" s="214"/>
      <c r="CFJ33" s="214"/>
      <c r="CFK33" s="214"/>
      <c r="CFL33" s="214"/>
      <c r="CFM33" s="214"/>
      <c r="CFN33" s="214"/>
      <c r="CFO33" s="214"/>
      <c r="CFP33" s="214"/>
      <c r="CFQ33" s="214"/>
      <c r="CFR33" s="214"/>
      <c r="CFS33" s="214"/>
      <c r="CFT33" s="214"/>
      <c r="CFU33" s="214"/>
      <c r="CFV33" s="214"/>
      <c r="CFW33" s="214"/>
      <c r="CFX33" s="214"/>
      <c r="CFY33" s="214"/>
      <c r="CFZ33" s="214"/>
      <c r="CGA33" s="214"/>
      <c r="CGB33" s="214"/>
      <c r="CGC33" s="214"/>
      <c r="CGD33" s="214"/>
      <c r="CGE33" s="214"/>
      <c r="CGF33" s="214"/>
      <c r="CGG33" s="214"/>
      <c r="CGH33" s="214"/>
      <c r="CGI33" s="214"/>
      <c r="CGJ33" s="214"/>
      <c r="CGK33" s="214"/>
      <c r="CGL33" s="214"/>
      <c r="CGM33" s="214"/>
      <c r="CGN33" s="214"/>
      <c r="CGO33" s="214"/>
      <c r="CGP33" s="214"/>
      <c r="CGQ33" s="214"/>
      <c r="CGR33" s="214"/>
      <c r="CGS33" s="214"/>
      <c r="CGT33" s="214"/>
      <c r="CGU33" s="214"/>
      <c r="CGV33" s="214"/>
      <c r="CGW33" s="214"/>
      <c r="CGX33" s="214"/>
      <c r="CGY33" s="214"/>
      <c r="CGZ33" s="214"/>
      <c r="CHA33" s="214"/>
      <c r="CHB33" s="214"/>
      <c r="CHC33" s="214"/>
      <c r="CHD33" s="214"/>
      <c r="CHE33" s="214"/>
      <c r="CHF33" s="214"/>
      <c r="CHG33" s="214"/>
      <c r="CHH33" s="214"/>
      <c r="CHI33" s="214"/>
      <c r="CHJ33" s="214"/>
      <c r="CHK33" s="214"/>
      <c r="CHL33" s="214"/>
      <c r="CHM33" s="214"/>
      <c r="CHN33" s="214"/>
      <c r="CHO33" s="214"/>
      <c r="CHP33" s="214"/>
      <c r="CHQ33" s="214"/>
      <c r="CHR33" s="214"/>
      <c r="CHS33" s="214"/>
      <c r="CHT33" s="214"/>
      <c r="CHU33" s="214"/>
      <c r="CHV33" s="214"/>
      <c r="CHW33" s="214"/>
      <c r="CHX33" s="214"/>
      <c r="CHY33" s="214"/>
      <c r="CHZ33" s="214"/>
      <c r="CIA33" s="214"/>
      <c r="CIB33" s="214"/>
      <c r="CIC33" s="214"/>
      <c r="CID33" s="214"/>
      <c r="CIE33" s="214"/>
      <c r="CIF33" s="214"/>
      <c r="CIG33" s="214"/>
      <c r="CIH33" s="214"/>
      <c r="CII33" s="214"/>
      <c r="CIJ33" s="214"/>
      <c r="CIK33" s="214"/>
      <c r="CIL33" s="214"/>
      <c r="CIM33" s="214"/>
      <c r="CIN33" s="214"/>
      <c r="CIO33" s="214"/>
      <c r="CIP33" s="214"/>
      <c r="CIQ33" s="214"/>
      <c r="CIR33" s="214"/>
      <c r="CIS33" s="214"/>
      <c r="CIT33" s="214"/>
      <c r="CIU33" s="214"/>
      <c r="CIV33" s="214"/>
      <c r="CIW33" s="214"/>
      <c r="CIX33" s="214"/>
      <c r="CIY33" s="214"/>
      <c r="CIZ33" s="214"/>
      <c r="CJA33" s="214"/>
      <c r="CJB33" s="214"/>
      <c r="CJC33" s="214"/>
      <c r="CJD33" s="214"/>
      <c r="CJE33" s="214"/>
      <c r="CJF33" s="214"/>
      <c r="CJG33" s="214"/>
      <c r="CJH33" s="214"/>
      <c r="CJI33" s="214"/>
      <c r="CJJ33" s="214"/>
      <c r="CJK33" s="214"/>
      <c r="CJL33" s="214"/>
      <c r="CJM33" s="214"/>
      <c r="CJN33" s="214"/>
      <c r="CJO33" s="214"/>
      <c r="CJP33" s="214"/>
      <c r="CJQ33" s="214"/>
      <c r="CJR33" s="214"/>
      <c r="CJS33" s="214"/>
      <c r="CJT33" s="214"/>
      <c r="CJU33" s="214"/>
      <c r="CJV33" s="214"/>
      <c r="CJW33" s="214"/>
      <c r="CJX33" s="214"/>
      <c r="CJY33" s="214"/>
      <c r="CJZ33" s="214"/>
      <c r="CKA33" s="214"/>
      <c r="CKB33" s="214"/>
      <c r="CKC33" s="214"/>
      <c r="CKD33" s="214"/>
      <c r="CKE33" s="214"/>
      <c r="CKF33" s="214"/>
      <c r="CKG33" s="214"/>
      <c r="CKH33" s="214"/>
      <c r="CKI33" s="214"/>
      <c r="CKJ33" s="214"/>
      <c r="CKK33" s="214"/>
      <c r="CKL33" s="214"/>
      <c r="CKM33" s="214"/>
      <c r="CKN33" s="214"/>
      <c r="CKO33" s="214"/>
      <c r="CKP33" s="214"/>
      <c r="CKQ33" s="214"/>
      <c r="CKR33" s="214"/>
      <c r="CKS33" s="214"/>
      <c r="CKT33" s="214"/>
      <c r="CKU33" s="214"/>
      <c r="CKV33" s="214"/>
      <c r="CKW33" s="214"/>
      <c r="CKX33" s="214"/>
      <c r="CKY33" s="214"/>
      <c r="CKZ33" s="214"/>
      <c r="CLA33" s="214"/>
      <c r="CLB33" s="214"/>
      <c r="CLC33" s="214"/>
      <c r="CLD33" s="214"/>
      <c r="CLE33" s="214"/>
      <c r="CLF33" s="214"/>
      <c r="CLG33" s="214"/>
      <c r="CLH33" s="214"/>
      <c r="CLI33" s="214"/>
      <c r="CLJ33" s="214"/>
      <c r="CLK33" s="214"/>
      <c r="CLL33" s="214"/>
      <c r="CLM33" s="214"/>
      <c r="CLN33" s="214"/>
      <c r="CLO33" s="214"/>
      <c r="CLP33" s="214"/>
      <c r="CLQ33" s="214"/>
      <c r="CLR33" s="214"/>
      <c r="CLS33" s="214"/>
      <c r="CLT33" s="214"/>
      <c r="CLU33" s="214"/>
      <c r="CLV33" s="214"/>
      <c r="CLW33" s="214"/>
      <c r="CLX33" s="214"/>
      <c r="CLY33" s="214"/>
      <c r="CLZ33" s="214"/>
      <c r="CMA33" s="214"/>
      <c r="CMB33" s="214"/>
      <c r="CMC33" s="214"/>
      <c r="CMD33" s="214"/>
      <c r="CME33" s="214"/>
      <c r="CMF33" s="214"/>
      <c r="CMG33" s="214"/>
      <c r="CMH33" s="214"/>
      <c r="CMI33" s="214"/>
      <c r="CMJ33" s="214"/>
      <c r="CMK33" s="214"/>
      <c r="CML33" s="214"/>
      <c r="CMM33" s="214"/>
      <c r="CMN33" s="214"/>
      <c r="CMO33" s="214"/>
      <c r="CMP33" s="214"/>
      <c r="CMQ33" s="214"/>
      <c r="CMR33" s="214"/>
      <c r="CMS33" s="214"/>
      <c r="CMT33" s="214"/>
      <c r="CMU33" s="214"/>
      <c r="CMV33" s="214"/>
      <c r="CMW33" s="214"/>
      <c r="CMX33" s="214"/>
      <c r="CMY33" s="214"/>
      <c r="CMZ33" s="214"/>
      <c r="CNA33" s="214"/>
      <c r="CNB33" s="214"/>
      <c r="CNC33" s="214"/>
      <c r="CND33" s="214"/>
      <c r="CNE33" s="214"/>
      <c r="CNF33" s="214"/>
      <c r="CNG33" s="214"/>
      <c r="CNH33" s="214"/>
      <c r="CNI33" s="214"/>
      <c r="CNJ33" s="214"/>
      <c r="CNK33" s="214"/>
      <c r="CNL33" s="214"/>
      <c r="CNM33" s="214"/>
      <c r="CNN33" s="214"/>
      <c r="CNO33" s="214"/>
      <c r="CNP33" s="214"/>
      <c r="CNQ33" s="214"/>
      <c r="CNR33" s="214"/>
      <c r="CNS33" s="214"/>
      <c r="CNT33" s="214"/>
      <c r="CNU33" s="214"/>
      <c r="CNV33" s="214"/>
      <c r="CNW33" s="214"/>
      <c r="CNX33" s="214"/>
      <c r="CNY33" s="214"/>
      <c r="CNZ33" s="214"/>
      <c r="COA33" s="214"/>
      <c r="COB33" s="214"/>
      <c r="COC33" s="214"/>
      <c r="COD33" s="214"/>
      <c r="COE33" s="214"/>
      <c r="COF33" s="214"/>
      <c r="COG33" s="214"/>
      <c r="COH33" s="214"/>
      <c r="COI33" s="214"/>
      <c r="COJ33" s="214"/>
      <c r="COK33" s="214"/>
      <c r="COL33" s="214"/>
      <c r="COM33" s="214"/>
      <c r="CON33" s="214"/>
      <c r="COO33" s="214"/>
      <c r="COP33" s="214"/>
      <c r="COQ33" s="214"/>
      <c r="COR33" s="214"/>
      <c r="COS33" s="214"/>
      <c r="COT33" s="214"/>
      <c r="COU33" s="214"/>
      <c r="COV33" s="214"/>
      <c r="COW33" s="214"/>
      <c r="COX33" s="214"/>
      <c r="COY33" s="214"/>
      <c r="COZ33" s="214"/>
      <c r="CPA33" s="214"/>
      <c r="CPB33" s="214"/>
      <c r="CPC33" s="214"/>
      <c r="CPD33" s="214"/>
      <c r="CPE33" s="214"/>
      <c r="CPF33" s="214"/>
      <c r="CPG33" s="214"/>
      <c r="CPH33" s="214"/>
      <c r="CPI33" s="214"/>
      <c r="CPJ33" s="214"/>
      <c r="CPK33" s="214"/>
      <c r="CPL33" s="214"/>
      <c r="CPM33" s="214"/>
      <c r="CPN33" s="214"/>
      <c r="CPO33" s="214"/>
      <c r="CPP33" s="214"/>
      <c r="CPQ33" s="214"/>
      <c r="CPR33" s="214"/>
      <c r="CPS33" s="214"/>
      <c r="CPT33" s="214"/>
      <c r="CPU33" s="214"/>
      <c r="CPV33" s="214"/>
      <c r="CPW33" s="214"/>
      <c r="CPX33" s="214"/>
      <c r="CPY33" s="214"/>
      <c r="CPZ33" s="214"/>
      <c r="CQA33" s="214"/>
      <c r="CQB33" s="214"/>
      <c r="CQC33" s="214"/>
      <c r="CQD33" s="214"/>
      <c r="CQE33" s="214"/>
      <c r="CQF33" s="214"/>
      <c r="CQG33" s="214"/>
      <c r="CQH33" s="214"/>
      <c r="CQI33" s="214"/>
      <c r="CQJ33" s="214"/>
      <c r="CQK33" s="214"/>
      <c r="CQL33" s="214"/>
      <c r="CQM33" s="214"/>
      <c r="CQN33" s="214"/>
      <c r="CQO33" s="214"/>
      <c r="CQP33" s="214"/>
      <c r="CQQ33" s="214"/>
      <c r="CQR33" s="214"/>
      <c r="CQS33" s="214"/>
      <c r="CQT33" s="214"/>
      <c r="CQU33" s="214"/>
      <c r="CQV33" s="214"/>
      <c r="CQW33" s="214"/>
      <c r="CQX33" s="214"/>
      <c r="CQY33" s="214"/>
      <c r="CQZ33" s="214"/>
      <c r="CRA33" s="214"/>
      <c r="CRB33" s="214"/>
      <c r="CRC33" s="214"/>
      <c r="CRD33" s="214"/>
      <c r="CRE33" s="214"/>
      <c r="CRF33" s="214"/>
      <c r="CRG33" s="214"/>
      <c r="CRH33" s="214"/>
      <c r="CRI33" s="214"/>
      <c r="CRJ33" s="214"/>
      <c r="CRK33" s="214"/>
      <c r="CRL33" s="214"/>
      <c r="CRM33" s="214"/>
      <c r="CRN33" s="214"/>
      <c r="CRO33" s="214"/>
      <c r="CRP33" s="214"/>
      <c r="CRQ33" s="214"/>
      <c r="CRR33" s="214"/>
      <c r="CRS33" s="214"/>
      <c r="CRT33" s="214"/>
      <c r="CRU33" s="214"/>
      <c r="CRV33" s="214"/>
      <c r="CRW33" s="214"/>
      <c r="CRX33" s="214"/>
      <c r="CRY33" s="214"/>
      <c r="CRZ33" s="214"/>
      <c r="CSA33" s="214"/>
      <c r="CSB33" s="214"/>
      <c r="CSC33" s="214"/>
      <c r="CSD33" s="214"/>
      <c r="CSE33" s="214"/>
      <c r="CSF33" s="214"/>
      <c r="CSG33" s="214"/>
      <c r="CSH33" s="214"/>
      <c r="CSI33" s="214"/>
      <c r="CSJ33" s="214"/>
      <c r="CSK33" s="214"/>
      <c r="CSL33" s="214"/>
      <c r="CSM33" s="214"/>
      <c r="CSN33" s="214"/>
      <c r="CSO33" s="214"/>
      <c r="CSP33" s="214"/>
      <c r="CSQ33" s="214"/>
      <c r="CSR33" s="214"/>
      <c r="CSS33" s="214"/>
      <c r="CST33" s="214"/>
      <c r="CSU33" s="214"/>
      <c r="CSV33" s="214"/>
      <c r="CSW33" s="214"/>
      <c r="CSX33" s="214"/>
      <c r="CSY33" s="214"/>
      <c r="CSZ33" s="214"/>
      <c r="CTA33" s="214"/>
      <c r="CTB33" s="214"/>
      <c r="CTC33" s="214"/>
      <c r="CTD33" s="214"/>
      <c r="CTE33" s="214"/>
      <c r="CTF33" s="214"/>
      <c r="CTG33" s="214"/>
      <c r="CTH33" s="214"/>
      <c r="CTI33" s="214"/>
      <c r="CTJ33" s="214"/>
      <c r="CTK33" s="214"/>
      <c r="CTL33" s="214"/>
      <c r="CTM33" s="214"/>
      <c r="CTN33" s="214"/>
      <c r="CTO33" s="214"/>
      <c r="CTP33" s="214"/>
      <c r="CTQ33" s="214"/>
      <c r="CTR33" s="214"/>
      <c r="CTS33" s="214"/>
      <c r="CTT33" s="214"/>
      <c r="CTU33" s="214"/>
      <c r="CTV33" s="214"/>
      <c r="CTW33" s="214"/>
      <c r="CTX33" s="214"/>
      <c r="CTY33" s="214"/>
      <c r="CTZ33" s="214"/>
      <c r="CUA33" s="214"/>
      <c r="CUB33" s="214"/>
      <c r="CUC33" s="214"/>
      <c r="CUD33" s="214"/>
      <c r="CUE33" s="214"/>
      <c r="CUF33" s="214"/>
      <c r="CUG33" s="214"/>
      <c r="CUH33" s="214"/>
      <c r="CUI33" s="214"/>
      <c r="CUJ33" s="214"/>
      <c r="CUK33" s="214"/>
      <c r="CUL33" s="214"/>
      <c r="CUM33" s="214"/>
      <c r="CUN33" s="214"/>
      <c r="CUO33" s="214"/>
      <c r="CUP33" s="214"/>
      <c r="CUQ33" s="214"/>
      <c r="CUR33" s="214"/>
      <c r="CUS33" s="214"/>
      <c r="CUT33" s="214"/>
      <c r="CUU33" s="214"/>
      <c r="CUV33" s="214"/>
      <c r="CUW33" s="214"/>
      <c r="CUX33" s="214"/>
      <c r="CUY33" s="214"/>
      <c r="CUZ33" s="214"/>
      <c r="CVA33" s="214"/>
      <c r="CVB33" s="214"/>
      <c r="CVC33" s="214"/>
      <c r="CVD33" s="214"/>
      <c r="CVE33" s="214"/>
      <c r="CVF33" s="214"/>
      <c r="CVG33" s="214"/>
      <c r="CVH33" s="214"/>
      <c r="CVI33" s="214"/>
      <c r="CVJ33" s="214"/>
      <c r="CVK33" s="214"/>
      <c r="CVL33" s="214"/>
      <c r="CVM33" s="214"/>
      <c r="CVN33" s="214"/>
      <c r="CVO33" s="214"/>
      <c r="CVP33" s="214"/>
      <c r="CVQ33" s="214"/>
      <c r="CVR33" s="214"/>
      <c r="CVS33" s="214"/>
      <c r="CVT33" s="214"/>
      <c r="CVU33" s="214"/>
      <c r="CVV33" s="214"/>
      <c r="CVW33" s="214"/>
      <c r="CVX33" s="214"/>
      <c r="CVY33" s="214"/>
      <c r="CVZ33" s="214"/>
      <c r="CWA33" s="214"/>
      <c r="CWB33" s="214"/>
      <c r="CWC33" s="214"/>
      <c r="CWD33" s="214"/>
      <c r="CWE33" s="214"/>
      <c r="CWF33" s="214"/>
      <c r="CWG33" s="214"/>
      <c r="CWH33" s="214"/>
      <c r="CWI33" s="214"/>
      <c r="CWJ33" s="214"/>
      <c r="CWK33" s="214"/>
      <c r="CWL33" s="214"/>
      <c r="CWM33" s="214"/>
      <c r="CWN33" s="214"/>
      <c r="CWO33" s="214"/>
      <c r="CWP33" s="214"/>
      <c r="CWQ33" s="214"/>
      <c r="CWR33" s="214"/>
      <c r="CWS33" s="214"/>
      <c r="CWT33" s="214"/>
      <c r="CWU33" s="214"/>
      <c r="CWV33" s="214"/>
      <c r="CWW33" s="214"/>
      <c r="CWX33" s="214"/>
      <c r="CWY33" s="214"/>
      <c r="CWZ33" s="214"/>
      <c r="CXA33" s="214"/>
      <c r="CXB33" s="214"/>
      <c r="CXC33" s="214"/>
      <c r="CXD33" s="214"/>
      <c r="CXE33" s="214"/>
      <c r="CXF33" s="214"/>
      <c r="CXG33" s="214"/>
      <c r="CXH33" s="214"/>
      <c r="CXI33" s="214"/>
      <c r="CXJ33" s="214"/>
      <c r="CXK33" s="214"/>
      <c r="CXL33" s="214"/>
      <c r="CXM33" s="214"/>
      <c r="CXN33" s="214"/>
      <c r="CXO33" s="214"/>
      <c r="CXP33" s="214"/>
      <c r="CXQ33" s="214"/>
      <c r="CXR33" s="214"/>
      <c r="CXS33" s="214"/>
      <c r="CXT33" s="214"/>
      <c r="CXU33" s="214"/>
      <c r="CXV33" s="214"/>
      <c r="CXW33" s="214"/>
      <c r="CXX33" s="214"/>
      <c r="CXY33" s="214"/>
      <c r="CXZ33" s="214"/>
      <c r="CYA33" s="214"/>
      <c r="CYB33" s="214"/>
      <c r="CYC33" s="214"/>
      <c r="CYD33" s="214"/>
      <c r="CYE33" s="214"/>
      <c r="CYF33" s="214"/>
      <c r="CYG33" s="214"/>
      <c r="CYH33" s="214"/>
      <c r="CYI33" s="214"/>
      <c r="CYJ33" s="214"/>
      <c r="CYK33" s="214"/>
      <c r="CYL33" s="214"/>
      <c r="CYM33" s="214"/>
      <c r="CYN33" s="214"/>
      <c r="CYO33" s="214"/>
      <c r="CYP33" s="214"/>
      <c r="CYQ33" s="214"/>
      <c r="CYR33" s="214"/>
      <c r="CYS33" s="214"/>
      <c r="CYT33" s="214"/>
      <c r="CYU33" s="214"/>
      <c r="CYV33" s="214"/>
      <c r="CYW33" s="214"/>
      <c r="CYX33" s="214"/>
      <c r="CYY33" s="214"/>
      <c r="CYZ33" s="214"/>
      <c r="CZA33" s="214"/>
      <c r="CZB33" s="214"/>
      <c r="CZC33" s="214"/>
      <c r="CZD33" s="214"/>
      <c r="CZE33" s="214"/>
      <c r="CZF33" s="214"/>
      <c r="CZG33" s="214"/>
      <c r="CZH33" s="214"/>
      <c r="CZI33" s="214"/>
      <c r="CZJ33" s="214"/>
      <c r="CZK33" s="214"/>
      <c r="CZL33" s="214"/>
      <c r="CZM33" s="214"/>
      <c r="CZN33" s="214"/>
      <c r="CZO33" s="214"/>
      <c r="CZP33" s="214"/>
      <c r="CZQ33" s="214"/>
      <c r="CZR33" s="214"/>
      <c r="CZS33" s="214"/>
      <c r="CZT33" s="214"/>
      <c r="CZU33" s="214"/>
      <c r="CZV33" s="214"/>
      <c r="CZW33" s="214"/>
      <c r="CZX33" s="214"/>
      <c r="CZY33" s="214"/>
      <c r="CZZ33" s="214"/>
      <c r="DAA33" s="214"/>
      <c r="DAB33" s="214"/>
      <c r="DAC33" s="214"/>
      <c r="DAD33" s="214"/>
      <c r="DAE33" s="214"/>
      <c r="DAF33" s="214"/>
      <c r="DAG33" s="214"/>
      <c r="DAH33" s="214"/>
      <c r="DAI33" s="214"/>
      <c r="DAJ33" s="214"/>
      <c r="DAK33" s="214"/>
      <c r="DAL33" s="214"/>
      <c r="DAM33" s="214"/>
      <c r="DAN33" s="214"/>
      <c r="DAO33" s="214"/>
      <c r="DAP33" s="214"/>
      <c r="DAQ33" s="214"/>
      <c r="DAR33" s="214"/>
      <c r="DAS33" s="214"/>
      <c r="DAT33" s="214"/>
      <c r="DAU33" s="214"/>
      <c r="DAV33" s="214"/>
      <c r="DAW33" s="214"/>
      <c r="DAX33" s="214"/>
      <c r="DAY33" s="214"/>
      <c r="DAZ33" s="214"/>
      <c r="DBA33" s="214"/>
      <c r="DBB33" s="214"/>
      <c r="DBC33" s="214"/>
      <c r="DBD33" s="214"/>
      <c r="DBE33" s="214"/>
      <c r="DBF33" s="214"/>
      <c r="DBG33" s="214"/>
      <c r="DBH33" s="214"/>
      <c r="DBI33" s="214"/>
      <c r="DBJ33" s="214"/>
      <c r="DBK33" s="214"/>
      <c r="DBL33" s="214"/>
      <c r="DBM33" s="214"/>
      <c r="DBN33" s="214"/>
      <c r="DBO33" s="214"/>
      <c r="DBP33" s="214"/>
      <c r="DBQ33" s="214"/>
      <c r="DBR33" s="214"/>
      <c r="DBS33" s="214"/>
      <c r="DBT33" s="214"/>
      <c r="DBU33" s="214"/>
      <c r="DBV33" s="214"/>
      <c r="DBW33" s="214"/>
      <c r="DBX33" s="214"/>
      <c r="DBY33" s="214"/>
      <c r="DBZ33" s="214"/>
      <c r="DCA33" s="214"/>
      <c r="DCB33" s="214"/>
      <c r="DCC33" s="214"/>
      <c r="DCD33" s="214"/>
      <c r="DCE33" s="214"/>
      <c r="DCF33" s="214"/>
      <c r="DCG33" s="214"/>
      <c r="DCH33" s="214"/>
      <c r="DCI33" s="214"/>
      <c r="DCJ33" s="214"/>
      <c r="DCK33" s="214"/>
      <c r="DCL33" s="214"/>
      <c r="DCM33" s="214"/>
      <c r="DCN33" s="214"/>
      <c r="DCO33" s="214"/>
      <c r="DCP33" s="214"/>
      <c r="DCQ33" s="214"/>
      <c r="DCR33" s="214"/>
      <c r="DCS33" s="214"/>
      <c r="DCT33" s="214"/>
      <c r="DCU33" s="214"/>
      <c r="DCV33" s="214"/>
      <c r="DCW33" s="214"/>
      <c r="DCX33" s="214"/>
      <c r="DCY33" s="214"/>
      <c r="DCZ33" s="214"/>
      <c r="DDA33" s="214"/>
      <c r="DDB33" s="214"/>
      <c r="DDC33" s="214"/>
      <c r="DDD33" s="214"/>
      <c r="DDE33" s="214"/>
      <c r="DDF33" s="214"/>
      <c r="DDG33" s="214"/>
      <c r="DDH33" s="214"/>
      <c r="DDI33" s="214"/>
      <c r="DDJ33" s="214"/>
      <c r="DDK33" s="214"/>
      <c r="DDL33" s="214"/>
      <c r="DDM33" s="214"/>
      <c r="DDN33" s="214"/>
      <c r="DDO33" s="214"/>
      <c r="DDP33" s="214"/>
      <c r="DDQ33" s="214"/>
      <c r="DDR33" s="214"/>
      <c r="DDS33" s="214"/>
      <c r="DDT33" s="214"/>
      <c r="DDU33" s="214"/>
      <c r="DDV33" s="214"/>
      <c r="DDW33" s="214"/>
      <c r="DDX33" s="214"/>
      <c r="DDY33" s="214"/>
      <c r="DDZ33" s="214"/>
      <c r="DEA33" s="214"/>
      <c r="DEB33" s="214"/>
      <c r="DEC33" s="214"/>
      <c r="DED33" s="214"/>
      <c r="DEE33" s="214"/>
      <c r="DEF33" s="214"/>
      <c r="DEG33" s="214"/>
      <c r="DEH33" s="214"/>
      <c r="DEI33" s="214"/>
      <c r="DEJ33" s="214"/>
      <c r="DEK33" s="214"/>
      <c r="DEL33" s="214"/>
      <c r="DEM33" s="214"/>
      <c r="DEN33" s="214"/>
      <c r="DEO33" s="214"/>
      <c r="DEP33" s="214"/>
      <c r="DEQ33" s="214"/>
      <c r="DER33" s="214"/>
      <c r="DES33" s="214"/>
      <c r="DET33" s="214"/>
      <c r="DEU33" s="214"/>
      <c r="DEV33" s="214"/>
      <c r="DEW33" s="214"/>
      <c r="DEX33" s="214"/>
      <c r="DEY33" s="214"/>
      <c r="DEZ33" s="214"/>
      <c r="DFA33" s="214"/>
      <c r="DFB33" s="214"/>
      <c r="DFC33" s="214"/>
      <c r="DFD33" s="214"/>
      <c r="DFE33" s="214"/>
      <c r="DFF33" s="214"/>
      <c r="DFG33" s="214"/>
      <c r="DFH33" s="214"/>
      <c r="DFI33" s="214"/>
      <c r="DFJ33" s="214"/>
      <c r="DFK33" s="214"/>
      <c r="DFL33" s="214"/>
      <c r="DFM33" s="214"/>
      <c r="DFN33" s="214"/>
      <c r="DFO33" s="214"/>
      <c r="DFP33" s="214"/>
      <c r="DFQ33" s="214"/>
      <c r="DFR33" s="214"/>
      <c r="DFS33" s="214"/>
      <c r="DFT33" s="214"/>
      <c r="DFU33" s="214"/>
      <c r="DFV33" s="214"/>
      <c r="DFW33" s="214"/>
      <c r="DFX33" s="214"/>
      <c r="DFY33" s="214"/>
      <c r="DFZ33" s="214"/>
      <c r="DGA33" s="214"/>
      <c r="DGB33" s="214"/>
      <c r="DGC33" s="214"/>
      <c r="DGD33" s="214"/>
      <c r="DGE33" s="214"/>
      <c r="DGF33" s="214"/>
      <c r="DGG33" s="214"/>
      <c r="DGH33" s="214"/>
      <c r="DGI33" s="214"/>
      <c r="DGJ33" s="214"/>
      <c r="DGK33" s="214"/>
      <c r="DGL33" s="214"/>
      <c r="DGM33" s="214"/>
      <c r="DGN33" s="214"/>
      <c r="DGO33" s="214"/>
      <c r="DGP33" s="214"/>
      <c r="DGQ33" s="214"/>
      <c r="DGR33" s="214"/>
      <c r="DGS33" s="214"/>
      <c r="DGT33" s="214"/>
      <c r="DGU33" s="214"/>
      <c r="DGV33" s="214"/>
      <c r="DGW33" s="214"/>
      <c r="DGX33" s="214"/>
      <c r="DGY33" s="214"/>
      <c r="DGZ33" s="214"/>
      <c r="DHA33" s="214"/>
      <c r="DHB33" s="214"/>
      <c r="DHC33" s="214"/>
      <c r="DHD33" s="214"/>
      <c r="DHE33" s="214"/>
      <c r="DHF33" s="214"/>
      <c r="DHG33" s="214"/>
      <c r="DHH33" s="214"/>
      <c r="DHI33" s="214"/>
      <c r="DHJ33" s="214"/>
      <c r="DHK33" s="214"/>
      <c r="DHL33" s="214"/>
      <c r="DHM33" s="214"/>
      <c r="DHN33" s="214"/>
      <c r="DHO33" s="214"/>
      <c r="DHP33" s="214"/>
      <c r="DHQ33" s="214"/>
      <c r="DHR33" s="214"/>
      <c r="DHS33" s="214"/>
      <c r="DHT33" s="214"/>
      <c r="DHU33" s="214"/>
      <c r="DHV33" s="214"/>
      <c r="DHW33" s="214"/>
      <c r="DHX33" s="214"/>
      <c r="DHY33" s="214"/>
      <c r="DHZ33" s="214"/>
      <c r="DIA33" s="214"/>
      <c r="DIB33" s="214"/>
      <c r="DIC33" s="214"/>
      <c r="DID33" s="214"/>
      <c r="DIE33" s="214"/>
      <c r="DIF33" s="214"/>
      <c r="DIG33" s="214"/>
      <c r="DIH33" s="214"/>
      <c r="DII33" s="214"/>
      <c r="DIJ33" s="214"/>
      <c r="DIK33" s="214"/>
      <c r="DIL33" s="214"/>
      <c r="DIM33" s="214"/>
      <c r="DIN33" s="214"/>
      <c r="DIO33" s="214"/>
      <c r="DIP33" s="214"/>
      <c r="DIQ33" s="214"/>
      <c r="DIR33" s="214"/>
      <c r="DIS33" s="214"/>
      <c r="DIT33" s="214"/>
      <c r="DIU33" s="214"/>
      <c r="DIV33" s="214"/>
      <c r="DIW33" s="214"/>
      <c r="DIX33" s="214"/>
      <c r="DIY33" s="214"/>
      <c r="DIZ33" s="214"/>
      <c r="DJA33" s="214"/>
      <c r="DJB33" s="214"/>
      <c r="DJC33" s="214"/>
      <c r="DJD33" s="214"/>
      <c r="DJE33" s="214"/>
      <c r="DJF33" s="214"/>
      <c r="DJG33" s="214"/>
      <c r="DJH33" s="214"/>
      <c r="DJI33" s="214"/>
      <c r="DJJ33" s="214"/>
      <c r="DJK33" s="214"/>
      <c r="DJL33" s="214"/>
      <c r="DJM33" s="214"/>
      <c r="DJN33" s="214"/>
      <c r="DJO33" s="214"/>
      <c r="DJP33" s="214"/>
      <c r="DJQ33" s="214"/>
      <c r="DJR33" s="214"/>
      <c r="DJS33" s="214"/>
      <c r="DJT33" s="214"/>
      <c r="DJU33" s="214"/>
      <c r="DJV33" s="214"/>
      <c r="DJW33" s="214"/>
      <c r="DJX33" s="214"/>
      <c r="DJY33" s="214"/>
      <c r="DJZ33" s="214"/>
      <c r="DKA33" s="214"/>
      <c r="DKB33" s="214"/>
      <c r="DKC33" s="214"/>
      <c r="DKD33" s="214"/>
      <c r="DKE33" s="214"/>
      <c r="DKF33" s="214"/>
      <c r="DKG33" s="214"/>
      <c r="DKH33" s="214"/>
      <c r="DKI33" s="214"/>
      <c r="DKJ33" s="214"/>
      <c r="DKK33" s="214"/>
      <c r="DKL33" s="214"/>
      <c r="DKM33" s="214"/>
      <c r="DKN33" s="214"/>
      <c r="DKO33" s="214"/>
      <c r="DKP33" s="214"/>
      <c r="DKQ33" s="214"/>
      <c r="DKR33" s="214"/>
      <c r="DKS33" s="214"/>
      <c r="DKT33" s="214"/>
      <c r="DKU33" s="214"/>
      <c r="DKV33" s="214"/>
      <c r="DKW33" s="214"/>
      <c r="DKX33" s="214"/>
      <c r="DKY33" s="214"/>
      <c r="DKZ33" s="214"/>
      <c r="DLA33" s="214"/>
      <c r="DLB33" s="214"/>
      <c r="DLC33" s="214"/>
      <c r="DLD33" s="214"/>
      <c r="DLE33" s="214"/>
      <c r="DLF33" s="214"/>
      <c r="DLG33" s="214"/>
      <c r="DLH33" s="214"/>
      <c r="DLI33" s="214"/>
      <c r="DLJ33" s="214"/>
      <c r="DLK33" s="214"/>
      <c r="DLL33" s="214"/>
      <c r="DLM33" s="214"/>
      <c r="DLN33" s="214"/>
      <c r="DLO33" s="214"/>
      <c r="DLP33" s="214"/>
      <c r="DLQ33" s="214"/>
      <c r="DLR33" s="214"/>
      <c r="DLS33" s="214"/>
      <c r="DLT33" s="214"/>
      <c r="DLU33" s="214"/>
      <c r="DLV33" s="214"/>
      <c r="DLW33" s="214"/>
      <c r="DLX33" s="214"/>
      <c r="DLY33" s="214"/>
      <c r="DLZ33" s="214"/>
      <c r="DMA33" s="214"/>
      <c r="DMB33" s="214"/>
      <c r="DMC33" s="214"/>
      <c r="DMD33" s="214"/>
      <c r="DME33" s="214"/>
      <c r="DMF33" s="214"/>
      <c r="DMG33" s="214"/>
      <c r="DMH33" s="214"/>
      <c r="DMI33" s="214"/>
      <c r="DMJ33" s="214"/>
      <c r="DMK33" s="214"/>
      <c r="DML33" s="214"/>
      <c r="DMM33" s="214"/>
      <c r="DMN33" s="214"/>
      <c r="DMO33" s="214"/>
      <c r="DMP33" s="214"/>
      <c r="DMQ33" s="214"/>
      <c r="DMR33" s="214"/>
      <c r="DMS33" s="214"/>
      <c r="DMT33" s="214"/>
      <c r="DMU33" s="214"/>
      <c r="DMV33" s="214"/>
      <c r="DMW33" s="214"/>
      <c r="DMX33" s="214"/>
      <c r="DMY33" s="214"/>
      <c r="DMZ33" s="214"/>
      <c r="DNA33" s="214"/>
      <c r="DNB33" s="214"/>
      <c r="DNC33" s="214"/>
      <c r="DND33" s="214"/>
      <c r="DNE33" s="214"/>
      <c r="DNF33" s="214"/>
      <c r="DNG33" s="214"/>
      <c r="DNH33" s="214"/>
      <c r="DNI33" s="214"/>
      <c r="DNJ33" s="214"/>
      <c r="DNK33" s="214"/>
      <c r="DNL33" s="214"/>
      <c r="DNM33" s="214"/>
      <c r="DNN33" s="214"/>
      <c r="DNO33" s="214"/>
      <c r="DNP33" s="214"/>
      <c r="DNQ33" s="214"/>
      <c r="DNR33" s="214"/>
      <c r="DNS33" s="214"/>
      <c r="DNT33" s="214"/>
      <c r="DNU33" s="214"/>
      <c r="DNV33" s="214"/>
      <c r="DNW33" s="214"/>
      <c r="DNX33" s="214"/>
      <c r="DNY33" s="214"/>
      <c r="DNZ33" s="214"/>
      <c r="DOA33" s="214"/>
      <c r="DOB33" s="214"/>
      <c r="DOC33" s="214"/>
      <c r="DOD33" s="214"/>
      <c r="DOE33" s="214"/>
      <c r="DOF33" s="214"/>
      <c r="DOG33" s="214"/>
      <c r="DOH33" s="214"/>
      <c r="DOI33" s="214"/>
      <c r="DOJ33" s="214"/>
      <c r="DOK33" s="214"/>
      <c r="DOL33" s="214"/>
      <c r="DOM33" s="214"/>
      <c r="DON33" s="214"/>
      <c r="DOO33" s="214"/>
      <c r="DOP33" s="214"/>
      <c r="DOQ33" s="214"/>
      <c r="DOR33" s="214"/>
      <c r="DOS33" s="214"/>
      <c r="DOT33" s="214"/>
      <c r="DOU33" s="214"/>
      <c r="DOV33" s="214"/>
      <c r="DOW33" s="214"/>
      <c r="DOX33" s="214"/>
      <c r="DOY33" s="214"/>
      <c r="DOZ33" s="214"/>
      <c r="DPA33" s="214"/>
      <c r="DPB33" s="214"/>
      <c r="DPC33" s="214"/>
      <c r="DPD33" s="214"/>
      <c r="DPE33" s="214"/>
      <c r="DPF33" s="214"/>
      <c r="DPG33" s="214"/>
      <c r="DPH33" s="214"/>
      <c r="DPI33" s="214"/>
      <c r="DPJ33" s="214"/>
      <c r="DPK33" s="214"/>
      <c r="DPL33" s="214"/>
      <c r="DPM33" s="214"/>
      <c r="DPN33" s="214"/>
      <c r="DPO33" s="214"/>
      <c r="DPP33" s="214"/>
      <c r="DPQ33" s="214"/>
      <c r="DPR33" s="214"/>
      <c r="DPS33" s="214"/>
      <c r="DPT33" s="214"/>
      <c r="DPU33" s="214"/>
      <c r="DPV33" s="214"/>
      <c r="DPW33" s="214"/>
      <c r="DPX33" s="214"/>
      <c r="DPY33" s="214"/>
      <c r="DPZ33" s="214"/>
      <c r="DQA33" s="214"/>
      <c r="DQB33" s="214"/>
      <c r="DQC33" s="214"/>
      <c r="DQD33" s="214"/>
      <c r="DQE33" s="214"/>
      <c r="DQF33" s="214"/>
      <c r="DQG33" s="214"/>
      <c r="DQH33" s="214"/>
      <c r="DQI33" s="214"/>
      <c r="DQJ33" s="214"/>
      <c r="DQK33" s="214"/>
      <c r="DQL33" s="214"/>
      <c r="DQM33" s="214"/>
      <c r="DQN33" s="214"/>
      <c r="DQO33" s="214"/>
      <c r="DQP33" s="214"/>
      <c r="DQQ33" s="214"/>
      <c r="DQR33" s="214"/>
      <c r="DQS33" s="214"/>
      <c r="DQT33" s="214"/>
      <c r="DQU33" s="214"/>
      <c r="DQV33" s="214"/>
      <c r="DQW33" s="214"/>
      <c r="DQX33" s="214"/>
      <c r="DQY33" s="214"/>
      <c r="DQZ33" s="214"/>
      <c r="DRA33" s="214"/>
      <c r="DRB33" s="214"/>
      <c r="DRC33" s="214"/>
      <c r="DRD33" s="214"/>
      <c r="DRE33" s="214"/>
      <c r="DRF33" s="214"/>
      <c r="DRG33" s="214"/>
      <c r="DRH33" s="214"/>
      <c r="DRI33" s="214"/>
      <c r="DRJ33" s="214"/>
      <c r="DRK33" s="214"/>
      <c r="DRL33" s="214"/>
      <c r="DRM33" s="214"/>
      <c r="DRN33" s="214"/>
      <c r="DRO33" s="214"/>
      <c r="DRP33" s="214"/>
      <c r="DRQ33" s="214"/>
      <c r="DRR33" s="214"/>
      <c r="DRS33" s="214"/>
      <c r="DRT33" s="214"/>
      <c r="DRU33" s="214"/>
      <c r="DRV33" s="214"/>
      <c r="DRW33" s="214"/>
      <c r="DRX33" s="214"/>
      <c r="DRY33" s="214"/>
      <c r="DRZ33" s="214"/>
      <c r="DSA33" s="214"/>
      <c r="DSB33" s="214"/>
      <c r="DSC33" s="214"/>
      <c r="DSD33" s="214"/>
      <c r="DSE33" s="214"/>
      <c r="DSF33" s="214"/>
      <c r="DSG33" s="214"/>
      <c r="DSH33" s="214"/>
      <c r="DSI33" s="214"/>
      <c r="DSJ33" s="214"/>
      <c r="DSK33" s="214"/>
      <c r="DSL33" s="214"/>
      <c r="DSM33" s="214"/>
      <c r="DSN33" s="214"/>
      <c r="DSO33" s="214"/>
      <c r="DSP33" s="214"/>
      <c r="DSQ33" s="214"/>
      <c r="DSR33" s="214"/>
      <c r="DSS33" s="214"/>
      <c r="DST33" s="214"/>
      <c r="DSU33" s="214"/>
      <c r="DSV33" s="214"/>
      <c r="DSW33" s="214"/>
      <c r="DSX33" s="214"/>
      <c r="DSY33" s="214"/>
      <c r="DSZ33" s="214"/>
      <c r="DTA33" s="214"/>
      <c r="DTB33" s="214"/>
      <c r="DTC33" s="214"/>
      <c r="DTD33" s="214"/>
      <c r="DTE33" s="214"/>
      <c r="DTF33" s="214"/>
      <c r="DTG33" s="214"/>
      <c r="DTH33" s="214"/>
      <c r="DTI33" s="214"/>
      <c r="DTJ33" s="214"/>
      <c r="DTK33" s="214"/>
      <c r="DTL33" s="214"/>
      <c r="DTM33" s="214"/>
      <c r="DTN33" s="214"/>
      <c r="DTO33" s="214"/>
      <c r="DTP33" s="214"/>
      <c r="DTQ33" s="214"/>
      <c r="DTR33" s="214"/>
      <c r="DTS33" s="214"/>
      <c r="DTT33" s="214"/>
      <c r="DTU33" s="214"/>
      <c r="DTV33" s="214"/>
      <c r="DTW33" s="214"/>
      <c r="DTX33" s="214"/>
      <c r="DTY33" s="214"/>
      <c r="DTZ33" s="214"/>
      <c r="DUA33" s="214"/>
      <c r="DUB33" s="214"/>
      <c r="DUC33" s="214"/>
      <c r="DUD33" s="214"/>
      <c r="DUE33" s="214"/>
      <c r="DUF33" s="214"/>
      <c r="DUG33" s="214"/>
      <c r="DUH33" s="214"/>
      <c r="DUI33" s="214"/>
      <c r="DUJ33" s="214"/>
      <c r="DUK33" s="214"/>
      <c r="DUL33" s="214"/>
      <c r="DUM33" s="214"/>
      <c r="DUN33" s="214"/>
      <c r="DUO33" s="214"/>
      <c r="DUP33" s="214"/>
      <c r="DUQ33" s="214"/>
      <c r="DUR33" s="214"/>
      <c r="DUS33" s="214"/>
      <c r="DUT33" s="214"/>
      <c r="DUU33" s="214"/>
      <c r="DUV33" s="214"/>
      <c r="DUW33" s="214"/>
      <c r="DUX33" s="214"/>
      <c r="DUY33" s="214"/>
      <c r="DUZ33" s="214"/>
      <c r="DVA33" s="214"/>
      <c r="DVB33" s="214"/>
      <c r="DVC33" s="214"/>
      <c r="DVD33" s="214"/>
      <c r="DVE33" s="214"/>
      <c r="DVF33" s="214"/>
      <c r="DVG33" s="214"/>
      <c r="DVH33" s="214"/>
      <c r="DVI33" s="214"/>
      <c r="DVJ33" s="214"/>
      <c r="DVK33" s="214"/>
      <c r="DVL33" s="214"/>
      <c r="DVM33" s="214"/>
      <c r="DVN33" s="214"/>
      <c r="DVO33" s="214"/>
      <c r="DVP33" s="214"/>
      <c r="DVQ33" s="214"/>
      <c r="DVR33" s="214"/>
      <c r="DVS33" s="214"/>
      <c r="DVT33" s="214"/>
      <c r="DVU33" s="214"/>
      <c r="DVV33" s="214"/>
      <c r="DVW33" s="214"/>
      <c r="DVX33" s="214"/>
      <c r="DVY33" s="214"/>
      <c r="DVZ33" s="214"/>
      <c r="DWA33" s="214"/>
      <c r="DWB33" s="214"/>
      <c r="DWC33" s="214"/>
      <c r="DWD33" s="214"/>
      <c r="DWE33" s="214"/>
      <c r="DWF33" s="214"/>
      <c r="DWG33" s="214"/>
      <c r="DWH33" s="214"/>
      <c r="DWI33" s="214"/>
      <c r="DWJ33" s="214"/>
      <c r="DWK33" s="214"/>
      <c r="DWL33" s="214"/>
      <c r="DWM33" s="214"/>
      <c r="DWN33" s="214"/>
      <c r="DWO33" s="214"/>
      <c r="DWP33" s="214"/>
      <c r="DWQ33" s="214"/>
      <c r="DWR33" s="214"/>
      <c r="DWS33" s="214"/>
      <c r="DWT33" s="214"/>
      <c r="DWU33" s="214"/>
      <c r="DWV33" s="214"/>
      <c r="DWW33" s="214"/>
      <c r="DWX33" s="214"/>
      <c r="DWY33" s="214"/>
      <c r="DWZ33" s="214"/>
      <c r="DXA33" s="214"/>
      <c r="DXB33" s="214"/>
      <c r="DXC33" s="214"/>
      <c r="DXD33" s="214"/>
      <c r="DXE33" s="214"/>
      <c r="DXF33" s="214"/>
      <c r="DXG33" s="214"/>
      <c r="DXH33" s="214"/>
      <c r="DXI33" s="214"/>
      <c r="DXJ33" s="214"/>
      <c r="DXK33" s="214"/>
      <c r="DXL33" s="214"/>
      <c r="DXM33" s="214"/>
      <c r="DXN33" s="214"/>
      <c r="DXO33" s="214"/>
      <c r="DXP33" s="214"/>
      <c r="DXQ33" s="214"/>
      <c r="DXR33" s="214"/>
      <c r="DXS33" s="214"/>
      <c r="DXT33" s="214"/>
      <c r="DXU33" s="214"/>
      <c r="DXV33" s="214"/>
      <c r="DXW33" s="214"/>
      <c r="DXX33" s="214"/>
      <c r="DXY33" s="214"/>
      <c r="DXZ33" s="214"/>
      <c r="DYA33" s="214"/>
      <c r="DYB33" s="214"/>
      <c r="DYC33" s="214"/>
      <c r="DYD33" s="214"/>
      <c r="DYE33" s="214"/>
      <c r="DYF33" s="214"/>
      <c r="DYG33" s="214"/>
      <c r="DYH33" s="214"/>
      <c r="DYI33" s="214"/>
      <c r="DYJ33" s="214"/>
      <c r="DYK33" s="214"/>
      <c r="DYL33" s="214"/>
      <c r="DYM33" s="214"/>
      <c r="DYN33" s="214"/>
      <c r="DYO33" s="214"/>
      <c r="DYP33" s="214"/>
      <c r="DYQ33" s="214"/>
      <c r="DYR33" s="214"/>
      <c r="DYS33" s="214"/>
      <c r="DYT33" s="214"/>
      <c r="DYU33" s="214"/>
      <c r="DYV33" s="214"/>
      <c r="DYW33" s="214"/>
      <c r="DYX33" s="214"/>
      <c r="DYY33" s="214"/>
      <c r="DYZ33" s="214"/>
      <c r="DZA33" s="214"/>
      <c r="DZB33" s="214"/>
      <c r="DZC33" s="214"/>
      <c r="DZD33" s="214"/>
      <c r="DZE33" s="214"/>
      <c r="DZF33" s="214"/>
      <c r="DZG33" s="214"/>
      <c r="DZH33" s="214"/>
      <c r="DZI33" s="214"/>
      <c r="DZJ33" s="214"/>
      <c r="DZK33" s="214"/>
      <c r="DZL33" s="214"/>
      <c r="DZM33" s="214"/>
      <c r="DZN33" s="214"/>
      <c r="DZO33" s="214"/>
      <c r="DZP33" s="214"/>
      <c r="DZQ33" s="214"/>
      <c r="DZR33" s="214"/>
      <c r="DZS33" s="214"/>
      <c r="DZT33" s="214"/>
      <c r="DZU33" s="214"/>
      <c r="DZV33" s="214"/>
      <c r="DZW33" s="214"/>
      <c r="DZX33" s="214"/>
      <c r="DZY33" s="214"/>
      <c r="DZZ33" s="214"/>
      <c r="EAA33" s="214"/>
      <c r="EAB33" s="214"/>
      <c r="EAC33" s="214"/>
      <c r="EAD33" s="214"/>
      <c r="EAE33" s="214"/>
      <c r="EAF33" s="214"/>
      <c r="EAG33" s="214"/>
      <c r="EAH33" s="214"/>
      <c r="EAI33" s="214"/>
      <c r="EAJ33" s="214"/>
      <c r="EAK33" s="214"/>
      <c r="EAL33" s="214"/>
      <c r="EAM33" s="214"/>
      <c r="EAN33" s="214"/>
      <c r="EAO33" s="214"/>
      <c r="EAP33" s="214"/>
      <c r="EAQ33" s="214"/>
      <c r="EAR33" s="214"/>
      <c r="EAS33" s="214"/>
      <c r="EAT33" s="214"/>
      <c r="EAU33" s="214"/>
      <c r="EAV33" s="214"/>
      <c r="EAW33" s="214"/>
      <c r="EAX33" s="214"/>
      <c r="EAY33" s="214"/>
      <c r="EAZ33" s="214"/>
      <c r="EBA33" s="214"/>
      <c r="EBB33" s="214"/>
      <c r="EBC33" s="214"/>
      <c r="EBD33" s="214"/>
      <c r="EBE33" s="214"/>
      <c r="EBF33" s="214"/>
      <c r="EBG33" s="214"/>
      <c r="EBH33" s="214"/>
      <c r="EBI33" s="214"/>
      <c r="EBJ33" s="214"/>
      <c r="EBK33" s="214"/>
      <c r="EBL33" s="214"/>
      <c r="EBM33" s="214"/>
      <c r="EBN33" s="214"/>
      <c r="EBO33" s="214"/>
      <c r="EBP33" s="214"/>
      <c r="EBQ33" s="214"/>
      <c r="EBR33" s="214"/>
      <c r="EBS33" s="214"/>
      <c r="EBT33" s="214"/>
      <c r="EBU33" s="214"/>
      <c r="EBV33" s="214"/>
      <c r="EBW33" s="214"/>
      <c r="EBX33" s="214"/>
      <c r="EBY33" s="214"/>
      <c r="EBZ33" s="214"/>
      <c r="ECA33" s="214"/>
      <c r="ECB33" s="214"/>
      <c r="ECC33" s="214"/>
      <c r="ECD33" s="214"/>
      <c r="ECE33" s="214"/>
      <c r="ECF33" s="214"/>
      <c r="ECG33" s="214"/>
      <c r="ECH33" s="214"/>
      <c r="ECI33" s="214"/>
      <c r="ECJ33" s="214"/>
      <c r="ECK33" s="214"/>
      <c r="ECL33" s="214"/>
      <c r="ECM33" s="214"/>
      <c r="ECN33" s="214"/>
      <c r="ECO33" s="214"/>
      <c r="ECP33" s="214"/>
      <c r="ECQ33" s="214"/>
      <c r="ECR33" s="214"/>
      <c r="ECS33" s="214"/>
      <c r="ECT33" s="214"/>
      <c r="ECU33" s="214"/>
      <c r="ECV33" s="214"/>
      <c r="ECW33" s="214"/>
      <c r="ECX33" s="214"/>
      <c r="ECY33" s="214"/>
      <c r="ECZ33" s="214"/>
      <c r="EDA33" s="214"/>
      <c r="EDB33" s="214"/>
      <c r="EDC33" s="214"/>
      <c r="EDD33" s="214"/>
      <c r="EDE33" s="214"/>
      <c r="EDF33" s="214"/>
      <c r="EDG33" s="214"/>
      <c r="EDH33" s="214"/>
      <c r="EDI33" s="214"/>
      <c r="EDJ33" s="214"/>
      <c r="EDK33" s="214"/>
      <c r="EDL33" s="214"/>
      <c r="EDM33" s="214"/>
      <c r="EDN33" s="214"/>
      <c r="EDO33" s="214"/>
      <c r="EDP33" s="214"/>
      <c r="EDQ33" s="214"/>
      <c r="EDR33" s="214"/>
      <c r="EDS33" s="214"/>
      <c r="EDT33" s="214"/>
      <c r="EDU33" s="214"/>
      <c r="EDV33" s="214"/>
      <c r="EDW33" s="214"/>
      <c r="EDX33" s="214"/>
      <c r="EDY33" s="214"/>
      <c r="EDZ33" s="214"/>
      <c r="EEA33" s="214"/>
      <c r="EEB33" s="214"/>
      <c r="EEC33" s="214"/>
      <c r="EED33" s="214"/>
      <c r="EEE33" s="214"/>
      <c r="EEF33" s="214"/>
      <c r="EEG33" s="214"/>
      <c r="EEH33" s="214"/>
      <c r="EEI33" s="214"/>
      <c r="EEJ33" s="214"/>
      <c r="EEK33" s="214"/>
      <c r="EEL33" s="214"/>
      <c r="EEM33" s="214"/>
      <c r="EEN33" s="214"/>
      <c r="EEO33" s="214"/>
      <c r="EEP33" s="214"/>
      <c r="EEQ33" s="214"/>
      <c r="EER33" s="214"/>
      <c r="EES33" s="214"/>
      <c r="EET33" s="214"/>
      <c r="EEU33" s="214"/>
      <c r="EEV33" s="214"/>
      <c r="EEW33" s="214"/>
      <c r="EEX33" s="214"/>
      <c r="EEY33" s="214"/>
      <c r="EEZ33" s="214"/>
      <c r="EFA33" s="214"/>
      <c r="EFB33" s="214"/>
      <c r="EFC33" s="214"/>
      <c r="EFD33" s="214"/>
      <c r="EFE33" s="214"/>
      <c r="EFF33" s="214"/>
      <c r="EFG33" s="214"/>
      <c r="EFH33" s="214"/>
      <c r="EFI33" s="214"/>
      <c r="EFJ33" s="214"/>
      <c r="EFK33" s="214"/>
      <c r="EFL33" s="214"/>
      <c r="EFM33" s="214"/>
      <c r="EFN33" s="214"/>
      <c r="EFO33" s="214"/>
      <c r="EFP33" s="214"/>
      <c r="EFQ33" s="214"/>
      <c r="EFR33" s="214"/>
      <c r="EFS33" s="214"/>
      <c r="EFT33" s="214"/>
      <c r="EFU33" s="214"/>
      <c r="EFV33" s="214"/>
      <c r="EFW33" s="214"/>
      <c r="EFX33" s="214"/>
      <c r="EFY33" s="214"/>
      <c r="EFZ33" s="214"/>
      <c r="EGA33" s="214"/>
      <c r="EGB33" s="214"/>
      <c r="EGC33" s="214"/>
      <c r="EGD33" s="214"/>
      <c r="EGE33" s="214"/>
      <c r="EGF33" s="214"/>
      <c r="EGG33" s="214"/>
      <c r="EGH33" s="214"/>
      <c r="EGI33" s="214"/>
      <c r="EGJ33" s="214"/>
      <c r="EGK33" s="214"/>
      <c r="EGL33" s="214"/>
      <c r="EGM33" s="214"/>
      <c r="EGN33" s="214"/>
      <c r="EGO33" s="214"/>
      <c r="EGP33" s="214"/>
      <c r="EGQ33" s="214"/>
      <c r="EGR33" s="214"/>
      <c r="EGS33" s="214"/>
      <c r="EGT33" s="214"/>
      <c r="EGU33" s="214"/>
      <c r="EGV33" s="214"/>
      <c r="EGW33" s="214"/>
      <c r="EGX33" s="214"/>
      <c r="EGY33" s="214"/>
      <c r="EGZ33" s="214"/>
      <c r="EHA33" s="214"/>
      <c r="EHB33" s="214"/>
      <c r="EHC33" s="214"/>
      <c r="EHD33" s="214"/>
      <c r="EHE33" s="214"/>
      <c r="EHF33" s="214"/>
      <c r="EHG33" s="214"/>
      <c r="EHH33" s="214"/>
      <c r="EHI33" s="214"/>
      <c r="EHJ33" s="214"/>
      <c r="EHK33" s="214"/>
      <c r="EHL33" s="214"/>
      <c r="EHM33" s="214"/>
      <c r="EHN33" s="214"/>
      <c r="EHO33" s="214"/>
      <c r="EHP33" s="214"/>
      <c r="EHQ33" s="214"/>
      <c r="EHR33" s="214"/>
      <c r="EHS33" s="214"/>
      <c r="EHT33" s="214"/>
      <c r="EHU33" s="214"/>
      <c r="EHV33" s="214"/>
      <c r="EHW33" s="214"/>
      <c r="EHX33" s="214"/>
      <c r="EHY33" s="214"/>
      <c r="EHZ33" s="214"/>
      <c r="EIA33" s="214"/>
      <c r="EIB33" s="214"/>
      <c r="EIC33" s="214"/>
      <c r="EID33" s="214"/>
      <c r="EIE33" s="214"/>
      <c r="EIF33" s="214"/>
      <c r="EIG33" s="214"/>
      <c r="EIH33" s="214"/>
      <c r="EII33" s="214"/>
      <c r="EIJ33" s="214"/>
      <c r="EIK33" s="214"/>
      <c r="EIL33" s="214"/>
      <c r="EIM33" s="214"/>
      <c r="EIN33" s="214"/>
      <c r="EIO33" s="214"/>
      <c r="EIP33" s="214"/>
      <c r="EIQ33" s="214"/>
      <c r="EIR33" s="214"/>
      <c r="EIS33" s="214"/>
      <c r="EIT33" s="214"/>
      <c r="EIU33" s="214"/>
      <c r="EIV33" s="214"/>
      <c r="EIW33" s="214"/>
      <c r="EIX33" s="214"/>
      <c r="EIY33" s="214"/>
      <c r="EIZ33" s="214"/>
      <c r="EJA33" s="214"/>
      <c r="EJB33" s="214"/>
      <c r="EJC33" s="214"/>
      <c r="EJD33" s="214"/>
      <c r="EJE33" s="214"/>
      <c r="EJF33" s="214"/>
      <c r="EJG33" s="214"/>
      <c r="EJH33" s="214"/>
      <c r="EJI33" s="214"/>
      <c r="EJJ33" s="214"/>
      <c r="EJK33" s="214"/>
      <c r="EJL33" s="214"/>
      <c r="EJM33" s="214"/>
      <c r="EJN33" s="214"/>
      <c r="EJO33" s="214"/>
      <c r="EJP33" s="214"/>
      <c r="EJQ33" s="214"/>
      <c r="EJR33" s="214"/>
      <c r="EJS33" s="214"/>
      <c r="EJT33" s="214"/>
      <c r="EJU33" s="214"/>
      <c r="EJV33" s="214"/>
      <c r="EJW33" s="214"/>
      <c r="EJX33" s="214"/>
      <c r="EJY33" s="214"/>
      <c r="EJZ33" s="214"/>
      <c r="EKA33" s="214"/>
      <c r="EKB33" s="214"/>
      <c r="EKC33" s="214"/>
      <c r="EKD33" s="214"/>
      <c r="EKE33" s="214"/>
      <c r="EKF33" s="214"/>
      <c r="EKG33" s="214"/>
      <c r="EKH33" s="214"/>
      <c r="EKI33" s="214"/>
      <c r="EKJ33" s="214"/>
      <c r="EKK33" s="214"/>
      <c r="EKL33" s="214"/>
      <c r="EKM33" s="214"/>
      <c r="EKN33" s="214"/>
      <c r="EKO33" s="214"/>
      <c r="EKP33" s="214"/>
      <c r="EKQ33" s="214"/>
      <c r="EKR33" s="214"/>
      <c r="EKS33" s="214"/>
      <c r="EKT33" s="214"/>
      <c r="EKU33" s="214"/>
      <c r="EKV33" s="214"/>
      <c r="EKW33" s="214"/>
      <c r="EKX33" s="214"/>
      <c r="EKY33" s="214"/>
      <c r="EKZ33" s="214"/>
      <c r="ELA33" s="214"/>
      <c r="ELB33" s="214"/>
      <c r="ELC33" s="214"/>
      <c r="ELD33" s="214"/>
      <c r="ELE33" s="214"/>
      <c r="ELF33" s="214"/>
      <c r="ELG33" s="214"/>
      <c r="ELH33" s="214"/>
      <c r="ELI33" s="214"/>
      <c r="ELJ33" s="214"/>
      <c r="ELK33" s="214"/>
      <c r="ELL33" s="214"/>
      <c r="ELM33" s="214"/>
      <c r="ELN33" s="214"/>
      <c r="ELO33" s="214"/>
      <c r="ELP33" s="214"/>
      <c r="ELQ33" s="214"/>
      <c r="ELR33" s="214"/>
      <c r="ELS33" s="214"/>
      <c r="ELT33" s="214"/>
      <c r="ELU33" s="214"/>
      <c r="ELV33" s="214"/>
      <c r="ELW33" s="214"/>
      <c r="ELX33" s="214"/>
      <c r="ELY33" s="214"/>
      <c r="ELZ33" s="214"/>
      <c r="EMA33" s="214"/>
      <c r="EMB33" s="214"/>
      <c r="EMC33" s="214"/>
      <c r="EMD33" s="214"/>
      <c r="EME33" s="214"/>
      <c r="EMF33" s="214"/>
      <c r="EMG33" s="214"/>
      <c r="EMH33" s="214"/>
      <c r="EMI33" s="214"/>
      <c r="EMJ33" s="214"/>
      <c r="EMK33" s="214"/>
      <c r="EML33" s="214"/>
      <c r="EMM33" s="214"/>
      <c r="EMN33" s="214"/>
      <c r="EMO33" s="214"/>
      <c r="EMP33" s="214"/>
      <c r="EMQ33" s="214"/>
      <c r="EMR33" s="214"/>
      <c r="EMS33" s="214"/>
      <c r="EMT33" s="214"/>
      <c r="EMU33" s="214"/>
      <c r="EMV33" s="214"/>
      <c r="EMW33" s="214"/>
      <c r="EMX33" s="214"/>
      <c r="EMY33" s="214"/>
      <c r="EMZ33" s="214"/>
      <c r="ENA33" s="214"/>
      <c r="ENB33" s="214"/>
      <c r="ENC33" s="214"/>
      <c r="END33" s="214"/>
      <c r="ENE33" s="214"/>
      <c r="ENF33" s="214"/>
      <c r="ENG33" s="214"/>
      <c r="ENH33" s="214"/>
      <c r="ENI33" s="214"/>
      <c r="ENJ33" s="214"/>
      <c r="ENK33" s="214"/>
      <c r="ENL33" s="214"/>
      <c r="ENM33" s="214"/>
      <c r="ENN33" s="214"/>
      <c r="ENO33" s="214"/>
      <c r="ENP33" s="214"/>
      <c r="ENQ33" s="214"/>
      <c r="ENR33" s="214"/>
      <c r="ENS33" s="214"/>
      <c r="ENT33" s="214"/>
      <c r="ENU33" s="214"/>
      <c r="ENV33" s="214"/>
      <c r="ENW33" s="214"/>
      <c r="ENX33" s="214"/>
      <c r="ENY33" s="214"/>
      <c r="ENZ33" s="214"/>
      <c r="EOA33" s="214"/>
      <c r="EOB33" s="214"/>
      <c r="EOC33" s="214"/>
      <c r="EOD33" s="214"/>
      <c r="EOE33" s="214"/>
      <c r="EOF33" s="214"/>
      <c r="EOG33" s="214"/>
      <c r="EOH33" s="214"/>
      <c r="EOI33" s="214"/>
      <c r="EOJ33" s="214"/>
      <c r="EOK33" s="214"/>
      <c r="EOL33" s="214"/>
      <c r="EOM33" s="214"/>
      <c r="EON33" s="214"/>
      <c r="EOO33" s="214"/>
      <c r="EOP33" s="214"/>
      <c r="EOQ33" s="214"/>
      <c r="EOR33" s="214"/>
      <c r="EOS33" s="214"/>
      <c r="EOT33" s="214"/>
      <c r="EOU33" s="214"/>
      <c r="EOV33" s="214"/>
      <c r="EOW33" s="214"/>
      <c r="EOX33" s="214"/>
      <c r="EOY33" s="214"/>
      <c r="EOZ33" s="214"/>
      <c r="EPA33" s="214"/>
      <c r="EPB33" s="214"/>
      <c r="EPC33" s="214"/>
      <c r="EPD33" s="214"/>
      <c r="EPE33" s="214"/>
      <c r="EPF33" s="214"/>
      <c r="EPG33" s="214"/>
      <c r="EPH33" s="214"/>
      <c r="EPI33" s="214"/>
      <c r="EPJ33" s="214"/>
      <c r="EPK33" s="214"/>
      <c r="EPL33" s="214"/>
      <c r="EPM33" s="214"/>
      <c r="EPN33" s="214"/>
      <c r="EPO33" s="214"/>
      <c r="EPP33" s="214"/>
      <c r="EPQ33" s="214"/>
      <c r="EPR33" s="214"/>
      <c r="EPS33" s="214"/>
      <c r="EPT33" s="214"/>
      <c r="EPU33" s="214"/>
      <c r="EPV33" s="214"/>
      <c r="EPW33" s="214"/>
      <c r="EPX33" s="214"/>
      <c r="EPY33" s="214"/>
      <c r="EPZ33" s="214"/>
      <c r="EQA33" s="214"/>
      <c r="EQB33" s="214"/>
      <c r="EQC33" s="214"/>
      <c r="EQD33" s="214"/>
      <c r="EQE33" s="214"/>
      <c r="EQF33" s="214"/>
      <c r="EQG33" s="214"/>
      <c r="EQH33" s="214"/>
      <c r="EQI33" s="214"/>
      <c r="EQJ33" s="214"/>
      <c r="EQK33" s="214"/>
      <c r="EQL33" s="214"/>
      <c r="EQM33" s="214"/>
      <c r="EQN33" s="214"/>
      <c r="EQO33" s="214"/>
      <c r="EQP33" s="214"/>
      <c r="EQQ33" s="214"/>
      <c r="EQR33" s="214"/>
      <c r="EQS33" s="214"/>
      <c r="EQT33" s="214"/>
      <c r="EQU33" s="214"/>
      <c r="EQV33" s="214"/>
      <c r="EQW33" s="214"/>
      <c r="EQX33" s="214"/>
      <c r="EQY33" s="214"/>
      <c r="EQZ33" s="214"/>
      <c r="ERA33" s="214"/>
      <c r="ERB33" s="214"/>
      <c r="ERC33" s="214"/>
      <c r="ERD33" s="214"/>
      <c r="ERE33" s="214"/>
      <c r="ERF33" s="214"/>
      <c r="ERG33" s="214"/>
      <c r="ERH33" s="214"/>
      <c r="ERI33" s="214"/>
      <c r="ERJ33" s="214"/>
      <c r="ERK33" s="214"/>
      <c r="ERL33" s="214"/>
      <c r="ERM33" s="214"/>
      <c r="ERN33" s="214"/>
      <c r="ERO33" s="214"/>
      <c r="ERP33" s="214"/>
      <c r="ERQ33" s="214"/>
      <c r="ERR33" s="214"/>
      <c r="ERS33" s="214"/>
      <c r="ERT33" s="214"/>
      <c r="ERU33" s="214"/>
      <c r="ERV33" s="214"/>
      <c r="ERW33" s="214"/>
      <c r="ERX33" s="214"/>
      <c r="ERY33" s="214"/>
      <c r="ERZ33" s="214"/>
      <c r="ESA33" s="214"/>
      <c r="ESB33" s="214"/>
      <c r="ESC33" s="214"/>
      <c r="ESD33" s="214"/>
      <c r="ESE33" s="214"/>
      <c r="ESF33" s="214"/>
      <c r="ESG33" s="214"/>
      <c r="ESH33" s="214"/>
      <c r="ESI33" s="214"/>
      <c r="ESJ33" s="214"/>
      <c r="ESK33" s="214"/>
      <c r="ESL33" s="214"/>
      <c r="ESM33" s="214"/>
      <c r="ESN33" s="214"/>
      <c r="ESO33" s="214"/>
      <c r="ESP33" s="214"/>
      <c r="ESQ33" s="214"/>
      <c r="ESR33" s="214"/>
      <c r="ESS33" s="214"/>
      <c r="EST33" s="214"/>
      <c r="ESU33" s="214"/>
      <c r="ESV33" s="214"/>
      <c r="ESW33" s="214"/>
      <c r="ESX33" s="214"/>
      <c r="ESY33" s="214"/>
      <c r="ESZ33" s="214"/>
      <c r="ETA33" s="214"/>
      <c r="ETB33" s="214"/>
      <c r="ETC33" s="214"/>
      <c r="ETD33" s="214"/>
      <c r="ETE33" s="214"/>
      <c r="ETF33" s="214"/>
      <c r="ETG33" s="214"/>
      <c r="ETH33" s="214"/>
      <c r="ETI33" s="214"/>
      <c r="ETJ33" s="214"/>
      <c r="ETK33" s="214"/>
      <c r="ETL33" s="214"/>
      <c r="ETM33" s="214"/>
      <c r="ETN33" s="214"/>
      <c r="ETO33" s="214"/>
      <c r="ETP33" s="214"/>
      <c r="ETQ33" s="214"/>
      <c r="ETR33" s="214"/>
      <c r="ETS33" s="214"/>
      <c r="ETT33" s="214"/>
      <c r="ETU33" s="214"/>
      <c r="ETV33" s="214"/>
      <c r="ETW33" s="214"/>
      <c r="ETX33" s="214"/>
      <c r="ETY33" s="214"/>
      <c r="ETZ33" s="214"/>
      <c r="EUA33" s="214"/>
      <c r="EUB33" s="214"/>
      <c r="EUC33" s="214"/>
      <c r="EUD33" s="214"/>
      <c r="EUE33" s="214"/>
      <c r="EUF33" s="214"/>
      <c r="EUG33" s="214"/>
      <c r="EUH33" s="214"/>
      <c r="EUI33" s="214"/>
      <c r="EUJ33" s="214"/>
      <c r="EUK33" s="214"/>
      <c r="EUL33" s="214"/>
      <c r="EUM33" s="214"/>
      <c r="EUN33" s="214"/>
      <c r="EUO33" s="214"/>
      <c r="EUP33" s="214"/>
      <c r="EUQ33" s="214"/>
      <c r="EUR33" s="214"/>
      <c r="EUS33" s="214"/>
      <c r="EUT33" s="214"/>
      <c r="EUU33" s="214"/>
      <c r="EUV33" s="214"/>
      <c r="EUW33" s="214"/>
      <c r="EUX33" s="214"/>
      <c r="EUY33" s="214"/>
      <c r="EUZ33" s="214"/>
      <c r="EVA33" s="214"/>
      <c r="EVB33" s="214"/>
      <c r="EVC33" s="214"/>
      <c r="EVD33" s="214"/>
      <c r="EVE33" s="214"/>
      <c r="EVF33" s="214"/>
      <c r="EVG33" s="214"/>
      <c r="EVH33" s="214"/>
      <c r="EVI33" s="214"/>
      <c r="EVJ33" s="214"/>
      <c r="EVK33" s="214"/>
      <c r="EVL33" s="214"/>
      <c r="EVM33" s="214"/>
      <c r="EVN33" s="214"/>
      <c r="EVO33" s="214"/>
      <c r="EVP33" s="214"/>
      <c r="EVQ33" s="214"/>
      <c r="EVR33" s="214"/>
      <c r="EVS33" s="214"/>
      <c r="EVT33" s="214"/>
      <c r="EVU33" s="214"/>
      <c r="EVV33" s="214"/>
      <c r="EVW33" s="214"/>
      <c r="EVX33" s="214"/>
      <c r="EVY33" s="214"/>
      <c r="EVZ33" s="214"/>
      <c r="EWA33" s="214"/>
      <c r="EWB33" s="214"/>
      <c r="EWC33" s="214"/>
      <c r="EWD33" s="214"/>
      <c r="EWE33" s="214"/>
      <c r="EWF33" s="214"/>
      <c r="EWG33" s="214"/>
      <c r="EWH33" s="214"/>
      <c r="EWI33" s="214"/>
      <c r="EWJ33" s="214"/>
      <c r="EWK33" s="214"/>
      <c r="EWL33" s="214"/>
      <c r="EWM33" s="214"/>
      <c r="EWN33" s="214"/>
      <c r="EWO33" s="214"/>
      <c r="EWP33" s="214"/>
      <c r="EWQ33" s="214"/>
      <c r="EWR33" s="214"/>
      <c r="EWS33" s="214"/>
      <c r="EWT33" s="214"/>
      <c r="EWU33" s="214"/>
      <c r="EWV33" s="214"/>
      <c r="EWW33" s="214"/>
      <c r="EWX33" s="214"/>
      <c r="EWY33" s="214"/>
      <c r="EWZ33" s="214"/>
      <c r="EXA33" s="214"/>
      <c r="EXB33" s="214"/>
      <c r="EXC33" s="214"/>
      <c r="EXD33" s="214"/>
      <c r="EXE33" s="214"/>
      <c r="EXF33" s="214"/>
      <c r="EXG33" s="214"/>
      <c r="EXH33" s="214"/>
      <c r="EXI33" s="214"/>
      <c r="EXJ33" s="214"/>
      <c r="EXK33" s="214"/>
      <c r="EXL33" s="214"/>
      <c r="EXM33" s="214"/>
      <c r="EXN33" s="214"/>
      <c r="EXO33" s="214"/>
      <c r="EXP33" s="214"/>
      <c r="EXQ33" s="214"/>
      <c r="EXR33" s="214"/>
      <c r="EXS33" s="214"/>
      <c r="EXT33" s="214"/>
      <c r="EXU33" s="214"/>
      <c r="EXV33" s="214"/>
      <c r="EXW33" s="214"/>
      <c r="EXX33" s="214"/>
      <c r="EXY33" s="214"/>
      <c r="EXZ33" s="214"/>
      <c r="EYA33" s="214"/>
      <c r="EYB33" s="214"/>
      <c r="EYC33" s="214"/>
      <c r="EYD33" s="214"/>
      <c r="EYE33" s="214"/>
      <c r="EYF33" s="214"/>
      <c r="EYG33" s="214"/>
      <c r="EYH33" s="214"/>
      <c r="EYI33" s="214"/>
      <c r="EYJ33" s="214"/>
      <c r="EYK33" s="214"/>
      <c r="EYL33" s="214"/>
      <c r="EYM33" s="214"/>
      <c r="EYN33" s="214"/>
      <c r="EYO33" s="214"/>
      <c r="EYP33" s="214"/>
      <c r="EYQ33" s="214"/>
      <c r="EYR33" s="214"/>
      <c r="EYS33" s="214"/>
      <c r="EYT33" s="214"/>
      <c r="EYU33" s="214"/>
      <c r="EYV33" s="214"/>
      <c r="EYW33" s="214"/>
      <c r="EYX33" s="214"/>
      <c r="EYY33" s="214"/>
      <c r="EYZ33" s="214"/>
      <c r="EZA33" s="214"/>
      <c r="EZB33" s="214"/>
      <c r="EZC33" s="214"/>
      <c r="EZD33" s="214"/>
      <c r="EZE33" s="214"/>
      <c r="EZF33" s="214"/>
      <c r="EZG33" s="214"/>
      <c r="EZH33" s="214"/>
      <c r="EZI33" s="214"/>
      <c r="EZJ33" s="214"/>
      <c r="EZK33" s="214"/>
      <c r="EZL33" s="214"/>
      <c r="EZM33" s="214"/>
      <c r="EZN33" s="214"/>
      <c r="EZO33" s="214"/>
      <c r="EZP33" s="214"/>
      <c r="EZQ33" s="214"/>
      <c r="EZR33" s="214"/>
      <c r="EZS33" s="214"/>
      <c r="EZT33" s="214"/>
      <c r="EZU33" s="214"/>
      <c r="EZV33" s="214"/>
      <c r="EZW33" s="214"/>
      <c r="EZX33" s="214"/>
      <c r="EZY33" s="214"/>
      <c r="EZZ33" s="214"/>
      <c r="FAA33" s="214"/>
      <c r="FAB33" s="214"/>
      <c r="FAC33" s="214"/>
      <c r="FAD33" s="214"/>
      <c r="FAE33" s="214"/>
      <c r="FAF33" s="214"/>
      <c r="FAG33" s="214"/>
      <c r="FAH33" s="214"/>
      <c r="FAI33" s="214"/>
      <c r="FAJ33" s="214"/>
      <c r="FAK33" s="214"/>
      <c r="FAL33" s="214"/>
      <c r="FAM33" s="214"/>
      <c r="FAN33" s="214"/>
      <c r="FAO33" s="214"/>
      <c r="FAP33" s="214"/>
      <c r="FAQ33" s="214"/>
      <c r="FAR33" s="214"/>
      <c r="FAS33" s="214"/>
      <c r="FAT33" s="214"/>
      <c r="FAU33" s="214"/>
      <c r="FAV33" s="214"/>
      <c r="FAW33" s="214"/>
      <c r="FAX33" s="214"/>
      <c r="FAY33" s="214"/>
      <c r="FAZ33" s="214"/>
      <c r="FBA33" s="214"/>
      <c r="FBB33" s="214"/>
      <c r="FBC33" s="214"/>
      <c r="FBD33" s="214"/>
      <c r="FBE33" s="214"/>
      <c r="FBF33" s="214"/>
      <c r="FBG33" s="214"/>
      <c r="FBH33" s="214"/>
      <c r="FBI33" s="214"/>
      <c r="FBJ33" s="214"/>
      <c r="FBK33" s="214"/>
      <c r="FBL33" s="214"/>
      <c r="FBM33" s="214"/>
      <c r="FBN33" s="214"/>
      <c r="FBO33" s="214"/>
      <c r="FBP33" s="214"/>
      <c r="FBQ33" s="214"/>
      <c r="FBR33" s="214"/>
      <c r="FBS33" s="214"/>
      <c r="FBT33" s="214"/>
      <c r="FBU33" s="214"/>
      <c r="FBV33" s="214"/>
      <c r="FBW33" s="214"/>
      <c r="FBX33" s="214"/>
      <c r="FBY33" s="214"/>
      <c r="FBZ33" s="214"/>
      <c r="FCA33" s="214"/>
      <c r="FCB33" s="214"/>
      <c r="FCC33" s="214"/>
      <c r="FCD33" s="214"/>
      <c r="FCE33" s="214"/>
      <c r="FCF33" s="214"/>
      <c r="FCG33" s="214"/>
      <c r="FCH33" s="214"/>
      <c r="FCI33" s="214"/>
      <c r="FCJ33" s="214"/>
      <c r="FCK33" s="214"/>
      <c r="FCL33" s="214"/>
      <c r="FCM33" s="214"/>
      <c r="FCN33" s="214"/>
      <c r="FCO33" s="214"/>
      <c r="FCP33" s="214"/>
      <c r="FCQ33" s="214"/>
      <c r="FCR33" s="214"/>
      <c r="FCS33" s="214"/>
      <c r="FCT33" s="214"/>
      <c r="FCU33" s="214"/>
      <c r="FCV33" s="214"/>
      <c r="FCW33" s="214"/>
      <c r="FCX33" s="214"/>
      <c r="FCY33" s="214"/>
      <c r="FCZ33" s="214"/>
      <c r="FDA33" s="214"/>
      <c r="FDB33" s="214"/>
      <c r="FDC33" s="214"/>
      <c r="FDD33" s="214"/>
      <c r="FDE33" s="214"/>
      <c r="FDF33" s="214"/>
      <c r="FDG33" s="214"/>
      <c r="FDH33" s="214"/>
      <c r="FDI33" s="214"/>
      <c r="FDJ33" s="214"/>
      <c r="FDK33" s="214"/>
      <c r="FDL33" s="214"/>
      <c r="FDM33" s="214"/>
      <c r="FDN33" s="214"/>
      <c r="FDO33" s="214"/>
      <c r="FDP33" s="214"/>
      <c r="FDQ33" s="214"/>
      <c r="FDR33" s="214"/>
      <c r="FDS33" s="214"/>
      <c r="FDT33" s="214"/>
      <c r="FDU33" s="214"/>
      <c r="FDV33" s="214"/>
      <c r="FDW33" s="214"/>
      <c r="FDX33" s="214"/>
      <c r="FDY33" s="214"/>
      <c r="FDZ33" s="214"/>
      <c r="FEA33" s="214"/>
      <c r="FEB33" s="214"/>
      <c r="FEC33" s="214"/>
      <c r="FED33" s="214"/>
      <c r="FEE33" s="214"/>
      <c r="FEF33" s="214"/>
      <c r="FEG33" s="214"/>
      <c r="FEH33" s="214"/>
      <c r="FEI33" s="214"/>
      <c r="FEJ33" s="214"/>
      <c r="FEK33" s="214"/>
      <c r="FEL33" s="214"/>
      <c r="FEM33" s="214"/>
      <c r="FEN33" s="214"/>
      <c r="FEO33" s="214"/>
      <c r="FEP33" s="214"/>
      <c r="FEQ33" s="214"/>
      <c r="FER33" s="214"/>
      <c r="FES33" s="214"/>
      <c r="FET33" s="214"/>
      <c r="FEU33" s="214"/>
      <c r="FEV33" s="214"/>
      <c r="FEW33" s="214"/>
      <c r="FEX33" s="214"/>
      <c r="FEY33" s="214"/>
      <c r="FEZ33" s="214"/>
      <c r="FFA33" s="214"/>
      <c r="FFB33" s="214"/>
      <c r="FFC33" s="214"/>
      <c r="FFD33" s="214"/>
      <c r="FFE33" s="214"/>
      <c r="FFF33" s="214"/>
      <c r="FFG33" s="214"/>
      <c r="FFH33" s="214"/>
      <c r="FFI33" s="214"/>
      <c r="FFJ33" s="214"/>
      <c r="FFK33" s="214"/>
      <c r="FFL33" s="214"/>
      <c r="FFM33" s="214"/>
      <c r="FFN33" s="214"/>
      <c r="FFO33" s="214"/>
      <c r="FFP33" s="214"/>
      <c r="FFQ33" s="214"/>
      <c r="FFR33" s="214"/>
      <c r="FFS33" s="214"/>
      <c r="FFT33" s="214"/>
      <c r="FFU33" s="214"/>
      <c r="FFV33" s="214"/>
      <c r="FFW33" s="214"/>
      <c r="FFX33" s="214"/>
      <c r="FFY33" s="214"/>
      <c r="FFZ33" s="214"/>
      <c r="FGA33" s="214"/>
      <c r="FGB33" s="214"/>
      <c r="FGC33" s="214"/>
      <c r="FGD33" s="214"/>
      <c r="FGE33" s="214"/>
      <c r="FGF33" s="214"/>
      <c r="FGG33" s="214"/>
      <c r="FGH33" s="214"/>
      <c r="FGI33" s="214"/>
      <c r="FGJ33" s="214"/>
      <c r="FGK33" s="214"/>
      <c r="FGL33" s="214"/>
      <c r="FGM33" s="214"/>
      <c r="FGN33" s="214"/>
      <c r="FGO33" s="214"/>
      <c r="FGP33" s="214"/>
      <c r="FGQ33" s="214"/>
      <c r="FGR33" s="214"/>
      <c r="FGS33" s="214"/>
      <c r="FGT33" s="214"/>
      <c r="FGU33" s="214"/>
      <c r="FGV33" s="214"/>
      <c r="FGW33" s="214"/>
      <c r="FGX33" s="214"/>
      <c r="FGY33" s="214"/>
      <c r="FGZ33" s="214"/>
      <c r="FHA33" s="214"/>
      <c r="FHB33" s="214"/>
      <c r="FHC33" s="214"/>
      <c r="FHD33" s="214"/>
      <c r="FHE33" s="214"/>
      <c r="FHF33" s="214"/>
      <c r="FHG33" s="214"/>
      <c r="FHH33" s="214"/>
      <c r="FHI33" s="214"/>
      <c r="FHJ33" s="214"/>
      <c r="FHK33" s="214"/>
      <c r="FHL33" s="214"/>
      <c r="FHM33" s="214"/>
      <c r="FHN33" s="214"/>
      <c r="FHO33" s="214"/>
      <c r="FHP33" s="214"/>
      <c r="FHQ33" s="214"/>
      <c r="FHR33" s="214"/>
      <c r="FHS33" s="214"/>
      <c r="FHT33" s="214"/>
      <c r="FHU33" s="214"/>
      <c r="FHV33" s="214"/>
      <c r="FHW33" s="214"/>
      <c r="FHX33" s="214"/>
      <c r="FHY33" s="214"/>
      <c r="FHZ33" s="214"/>
      <c r="FIA33" s="214"/>
      <c r="FIB33" s="214"/>
      <c r="FIC33" s="214"/>
      <c r="FID33" s="214"/>
      <c r="FIE33" s="214"/>
      <c r="FIF33" s="214"/>
      <c r="FIG33" s="214"/>
      <c r="FIH33" s="214"/>
      <c r="FII33" s="214"/>
      <c r="FIJ33" s="214"/>
      <c r="FIK33" s="214"/>
      <c r="FIL33" s="214"/>
      <c r="FIM33" s="214"/>
      <c r="FIN33" s="214"/>
      <c r="FIO33" s="214"/>
      <c r="FIP33" s="214"/>
      <c r="FIQ33" s="214"/>
      <c r="FIR33" s="214"/>
      <c r="FIS33" s="214"/>
      <c r="FIT33" s="214"/>
      <c r="FIU33" s="214"/>
      <c r="FIV33" s="214"/>
      <c r="FIW33" s="214"/>
      <c r="FIX33" s="214"/>
      <c r="FIY33" s="214"/>
      <c r="FIZ33" s="214"/>
      <c r="FJA33" s="214"/>
      <c r="FJB33" s="214"/>
      <c r="FJC33" s="214"/>
      <c r="FJD33" s="214"/>
      <c r="FJE33" s="214"/>
      <c r="FJF33" s="214"/>
      <c r="FJG33" s="214"/>
      <c r="FJH33" s="214"/>
      <c r="FJI33" s="214"/>
      <c r="FJJ33" s="214"/>
      <c r="FJK33" s="214"/>
      <c r="FJL33" s="214"/>
      <c r="FJM33" s="214"/>
      <c r="FJN33" s="214"/>
      <c r="FJO33" s="214"/>
      <c r="FJP33" s="214"/>
      <c r="FJQ33" s="214"/>
      <c r="FJR33" s="214"/>
      <c r="FJS33" s="214"/>
      <c r="FJT33" s="214"/>
      <c r="FJU33" s="214"/>
      <c r="FJV33" s="214"/>
      <c r="FJW33" s="214"/>
      <c r="FJX33" s="214"/>
      <c r="FJY33" s="214"/>
      <c r="FJZ33" s="214"/>
      <c r="FKA33" s="214"/>
      <c r="FKB33" s="214"/>
      <c r="FKC33" s="214"/>
      <c r="FKD33" s="214"/>
      <c r="FKE33" s="214"/>
      <c r="FKF33" s="214"/>
      <c r="FKG33" s="214"/>
      <c r="FKH33" s="214"/>
      <c r="FKI33" s="214"/>
      <c r="FKJ33" s="214"/>
      <c r="FKK33" s="214"/>
      <c r="FKL33" s="214"/>
      <c r="FKM33" s="214"/>
      <c r="FKN33" s="214"/>
      <c r="FKO33" s="214"/>
      <c r="FKP33" s="214"/>
      <c r="FKQ33" s="214"/>
      <c r="FKR33" s="214"/>
      <c r="FKS33" s="214"/>
      <c r="FKT33" s="214"/>
      <c r="FKU33" s="214"/>
      <c r="FKV33" s="214"/>
      <c r="FKW33" s="214"/>
      <c r="FKX33" s="214"/>
      <c r="FKY33" s="214"/>
      <c r="FKZ33" s="214"/>
      <c r="FLA33" s="214"/>
      <c r="FLB33" s="214"/>
      <c r="FLC33" s="214"/>
      <c r="FLD33" s="214"/>
      <c r="FLE33" s="214"/>
      <c r="FLF33" s="214"/>
      <c r="FLG33" s="214"/>
      <c r="FLH33" s="214"/>
      <c r="FLI33" s="214"/>
      <c r="FLJ33" s="214"/>
      <c r="FLK33" s="214"/>
      <c r="FLL33" s="214"/>
      <c r="FLM33" s="214"/>
      <c r="FLN33" s="214"/>
      <c r="FLO33" s="214"/>
      <c r="FLP33" s="214"/>
      <c r="FLQ33" s="214"/>
      <c r="FLR33" s="214"/>
      <c r="FLS33" s="214"/>
      <c r="FLT33" s="214"/>
      <c r="FLU33" s="214"/>
      <c r="FLV33" s="214"/>
      <c r="FLW33" s="214"/>
      <c r="FLX33" s="214"/>
      <c r="FLY33" s="214"/>
      <c r="FLZ33" s="214"/>
      <c r="FMA33" s="214"/>
      <c r="FMB33" s="214"/>
      <c r="FMC33" s="214"/>
      <c r="FMD33" s="214"/>
      <c r="FME33" s="214"/>
      <c r="FMF33" s="214"/>
      <c r="FMG33" s="214"/>
      <c r="FMH33" s="214"/>
      <c r="FMI33" s="214"/>
      <c r="FMJ33" s="214"/>
      <c r="FMK33" s="214"/>
      <c r="FML33" s="214"/>
      <c r="FMM33" s="214"/>
      <c r="FMN33" s="214"/>
      <c r="FMO33" s="214"/>
      <c r="FMP33" s="214"/>
      <c r="FMQ33" s="214"/>
      <c r="FMR33" s="214"/>
      <c r="FMS33" s="214"/>
      <c r="FMT33" s="214"/>
      <c r="FMU33" s="214"/>
      <c r="FMV33" s="214"/>
      <c r="FMW33" s="214"/>
      <c r="FMX33" s="214"/>
      <c r="FMY33" s="214"/>
      <c r="FMZ33" s="214"/>
      <c r="FNA33" s="214"/>
      <c r="FNB33" s="214"/>
      <c r="FNC33" s="214"/>
      <c r="FND33" s="214"/>
      <c r="FNE33" s="214"/>
      <c r="FNF33" s="214"/>
      <c r="FNG33" s="214"/>
      <c r="FNH33" s="214"/>
      <c r="FNI33" s="214"/>
      <c r="FNJ33" s="214"/>
      <c r="FNK33" s="214"/>
      <c r="FNL33" s="214"/>
      <c r="FNM33" s="214"/>
      <c r="FNN33" s="214"/>
      <c r="FNO33" s="214"/>
      <c r="FNP33" s="214"/>
      <c r="FNQ33" s="214"/>
      <c r="FNR33" s="214"/>
      <c r="FNS33" s="214"/>
      <c r="FNT33" s="214"/>
      <c r="FNU33" s="214"/>
      <c r="FNV33" s="214"/>
      <c r="FNW33" s="214"/>
      <c r="FNX33" s="214"/>
      <c r="FNY33" s="214"/>
      <c r="FNZ33" s="214"/>
      <c r="FOA33" s="214"/>
      <c r="FOB33" s="214"/>
      <c r="FOC33" s="214"/>
      <c r="FOD33" s="214"/>
      <c r="FOE33" s="214"/>
      <c r="FOF33" s="214"/>
      <c r="FOG33" s="214"/>
      <c r="FOH33" s="214"/>
      <c r="FOI33" s="214"/>
      <c r="FOJ33" s="214"/>
      <c r="FOK33" s="214"/>
      <c r="FOL33" s="214"/>
      <c r="FOM33" s="214"/>
      <c r="FON33" s="214"/>
      <c r="FOO33" s="214"/>
      <c r="FOP33" s="214"/>
      <c r="FOQ33" s="214"/>
      <c r="FOR33" s="214"/>
      <c r="FOS33" s="214"/>
      <c r="FOT33" s="214"/>
      <c r="FOU33" s="214"/>
      <c r="FOV33" s="214"/>
      <c r="FOW33" s="214"/>
      <c r="FOX33" s="214"/>
      <c r="FOY33" s="214"/>
      <c r="FOZ33" s="214"/>
      <c r="FPA33" s="214"/>
      <c r="FPB33" s="214"/>
      <c r="FPC33" s="214"/>
      <c r="FPD33" s="214"/>
      <c r="FPE33" s="214"/>
      <c r="FPF33" s="214"/>
      <c r="FPG33" s="214"/>
      <c r="FPH33" s="214"/>
      <c r="FPI33" s="214"/>
      <c r="FPJ33" s="214"/>
      <c r="FPK33" s="214"/>
      <c r="FPL33" s="214"/>
      <c r="FPM33" s="214"/>
      <c r="FPN33" s="214"/>
      <c r="FPO33" s="214"/>
      <c r="FPP33" s="214"/>
      <c r="FPQ33" s="214"/>
      <c r="FPR33" s="214"/>
      <c r="FPS33" s="214"/>
      <c r="FPT33" s="214"/>
      <c r="FPU33" s="214"/>
      <c r="FPV33" s="214"/>
      <c r="FPW33" s="214"/>
      <c r="FPX33" s="214"/>
      <c r="FPY33" s="214"/>
      <c r="FPZ33" s="214"/>
      <c r="FQA33" s="214"/>
      <c r="FQB33" s="214"/>
      <c r="FQC33" s="214"/>
      <c r="FQD33" s="214"/>
      <c r="FQE33" s="214"/>
      <c r="FQF33" s="214"/>
      <c r="FQG33" s="214"/>
      <c r="FQH33" s="214"/>
      <c r="FQI33" s="214"/>
      <c r="FQJ33" s="214"/>
      <c r="FQK33" s="214"/>
      <c r="FQL33" s="214"/>
      <c r="FQM33" s="214"/>
      <c r="FQN33" s="214"/>
      <c r="FQO33" s="214"/>
      <c r="FQP33" s="214"/>
      <c r="FQQ33" s="214"/>
      <c r="FQR33" s="214"/>
      <c r="FQS33" s="214"/>
      <c r="FQT33" s="214"/>
      <c r="FQU33" s="214"/>
      <c r="FQV33" s="214"/>
      <c r="FQW33" s="214"/>
      <c r="FQX33" s="214"/>
      <c r="FQY33" s="214"/>
      <c r="FQZ33" s="214"/>
      <c r="FRA33" s="214"/>
      <c r="FRB33" s="214"/>
      <c r="FRC33" s="214"/>
      <c r="FRD33" s="214"/>
      <c r="FRE33" s="214"/>
      <c r="FRF33" s="214"/>
      <c r="FRG33" s="214"/>
      <c r="FRH33" s="214"/>
      <c r="FRI33" s="214"/>
      <c r="FRJ33" s="214"/>
      <c r="FRK33" s="214"/>
      <c r="FRL33" s="214"/>
      <c r="FRM33" s="214"/>
      <c r="FRN33" s="214"/>
      <c r="FRO33" s="214"/>
      <c r="FRP33" s="214"/>
      <c r="FRQ33" s="214"/>
      <c r="FRR33" s="214"/>
      <c r="FRS33" s="214"/>
      <c r="FRT33" s="214"/>
      <c r="FRU33" s="214"/>
      <c r="FRV33" s="214"/>
      <c r="FRW33" s="214"/>
      <c r="FRX33" s="214"/>
      <c r="FRY33" s="214"/>
      <c r="FRZ33" s="214"/>
      <c r="FSA33" s="214"/>
      <c r="FSB33" s="214"/>
      <c r="FSC33" s="214"/>
      <c r="FSD33" s="214"/>
      <c r="FSE33" s="214"/>
      <c r="FSF33" s="214"/>
      <c r="FSG33" s="214"/>
      <c r="FSH33" s="214"/>
      <c r="FSI33" s="214"/>
      <c r="FSJ33" s="214"/>
      <c r="FSK33" s="214"/>
      <c r="FSL33" s="214"/>
      <c r="FSM33" s="214"/>
      <c r="FSN33" s="214"/>
      <c r="FSO33" s="214"/>
      <c r="FSP33" s="214"/>
      <c r="FSQ33" s="214"/>
      <c r="FSR33" s="214"/>
      <c r="FSS33" s="214"/>
      <c r="FST33" s="214"/>
      <c r="FSU33" s="214"/>
      <c r="FSV33" s="214"/>
      <c r="FSW33" s="214"/>
      <c r="FSX33" s="214"/>
      <c r="FSY33" s="214"/>
      <c r="FSZ33" s="214"/>
      <c r="FTA33" s="214"/>
      <c r="FTB33" s="214"/>
      <c r="FTC33" s="214"/>
      <c r="FTD33" s="214"/>
      <c r="FTE33" s="214"/>
      <c r="FTF33" s="214"/>
      <c r="FTG33" s="214"/>
      <c r="FTH33" s="214"/>
      <c r="FTI33" s="214"/>
      <c r="FTJ33" s="214"/>
      <c r="FTK33" s="214"/>
      <c r="FTL33" s="214"/>
      <c r="FTM33" s="214"/>
      <c r="FTN33" s="214"/>
      <c r="FTO33" s="214"/>
      <c r="FTP33" s="214"/>
      <c r="FTQ33" s="214"/>
      <c r="FTR33" s="214"/>
      <c r="FTS33" s="214"/>
      <c r="FTT33" s="214"/>
      <c r="FTU33" s="214"/>
      <c r="FTV33" s="214"/>
      <c r="FTW33" s="214"/>
      <c r="FTX33" s="214"/>
      <c r="FTY33" s="214"/>
      <c r="FTZ33" s="214"/>
      <c r="FUA33" s="214"/>
      <c r="FUB33" s="214"/>
      <c r="FUC33" s="214"/>
      <c r="FUD33" s="214"/>
      <c r="FUE33" s="214"/>
      <c r="FUF33" s="214"/>
      <c r="FUG33" s="214"/>
      <c r="FUH33" s="214"/>
      <c r="FUI33" s="214"/>
      <c r="FUJ33" s="214"/>
      <c r="FUK33" s="214"/>
      <c r="FUL33" s="214"/>
      <c r="FUM33" s="214"/>
      <c r="FUN33" s="214"/>
      <c r="FUO33" s="214"/>
      <c r="FUP33" s="214"/>
      <c r="FUQ33" s="214"/>
      <c r="FUR33" s="214"/>
      <c r="FUS33" s="214"/>
      <c r="FUT33" s="214"/>
      <c r="FUU33" s="214"/>
      <c r="FUV33" s="214"/>
      <c r="FUW33" s="214"/>
      <c r="FUX33" s="214"/>
      <c r="FUY33" s="214"/>
      <c r="FUZ33" s="214"/>
      <c r="FVA33" s="214"/>
      <c r="FVB33" s="214"/>
      <c r="FVC33" s="214"/>
      <c r="FVD33" s="214"/>
      <c r="FVE33" s="214"/>
      <c r="FVF33" s="214"/>
      <c r="FVG33" s="214"/>
      <c r="FVH33" s="214"/>
      <c r="FVI33" s="214"/>
      <c r="FVJ33" s="214"/>
      <c r="FVK33" s="214"/>
      <c r="FVL33" s="214"/>
      <c r="FVM33" s="214"/>
      <c r="FVN33" s="214"/>
      <c r="FVO33" s="214"/>
      <c r="FVP33" s="214"/>
      <c r="FVQ33" s="214"/>
      <c r="FVR33" s="214"/>
      <c r="FVS33" s="214"/>
      <c r="FVT33" s="214"/>
      <c r="FVU33" s="214"/>
      <c r="FVV33" s="214"/>
      <c r="FVW33" s="214"/>
      <c r="FVX33" s="214"/>
      <c r="FVY33" s="214"/>
      <c r="FVZ33" s="214"/>
      <c r="FWA33" s="214"/>
      <c r="FWB33" s="214"/>
      <c r="FWC33" s="214"/>
      <c r="FWD33" s="214"/>
      <c r="FWE33" s="214"/>
      <c r="FWF33" s="214"/>
      <c r="FWG33" s="214"/>
      <c r="FWH33" s="214"/>
      <c r="FWI33" s="214"/>
      <c r="FWJ33" s="214"/>
      <c r="FWK33" s="214"/>
      <c r="FWL33" s="214"/>
      <c r="FWM33" s="214"/>
      <c r="FWN33" s="214"/>
      <c r="FWO33" s="214"/>
      <c r="FWP33" s="214"/>
      <c r="FWQ33" s="214"/>
      <c r="FWR33" s="214"/>
      <c r="FWS33" s="214"/>
      <c r="FWT33" s="214"/>
      <c r="FWU33" s="214"/>
      <c r="FWV33" s="214"/>
      <c r="FWW33" s="214"/>
      <c r="FWX33" s="214"/>
      <c r="FWY33" s="214"/>
      <c r="FWZ33" s="214"/>
      <c r="FXA33" s="214"/>
      <c r="FXB33" s="214"/>
      <c r="FXC33" s="214"/>
      <c r="FXD33" s="214"/>
      <c r="FXE33" s="214"/>
      <c r="FXF33" s="214"/>
      <c r="FXG33" s="214"/>
      <c r="FXH33" s="214"/>
      <c r="FXI33" s="214"/>
      <c r="FXJ33" s="214"/>
      <c r="FXK33" s="214"/>
      <c r="FXL33" s="214"/>
      <c r="FXM33" s="214"/>
      <c r="FXN33" s="214"/>
      <c r="FXO33" s="214"/>
      <c r="FXP33" s="214"/>
      <c r="FXQ33" s="214"/>
      <c r="FXR33" s="214"/>
      <c r="FXS33" s="214"/>
      <c r="FXT33" s="214"/>
      <c r="FXU33" s="214"/>
      <c r="FXV33" s="214"/>
      <c r="FXW33" s="214"/>
      <c r="FXX33" s="214"/>
      <c r="FXY33" s="214"/>
      <c r="FXZ33" s="214"/>
      <c r="FYA33" s="214"/>
      <c r="FYB33" s="214"/>
      <c r="FYC33" s="214"/>
      <c r="FYD33" s="214"/>
      <c r="FYE33" s="214"/>
      <c r="FYF33" s="214"/>
      <c r="FYG33" s="214"/>
      <c r="FYH33" s="214"/>
      <c r="FYI33" s="214"/>
      <c r="FYJ33" s="214"/>
      <c r="FYK33" s="214"/>
      <c r="FYL33" s="214"/>
      <c r="FYM33" s="214"/>
      <c r="FYN33" s="214"/>
      <c r="FYO33" s="214"/>
      <c r="FYP33" s="214"/>
      <c r="FYQ33" s="214"/>
      <c r="FYR33" s="214"/>
      <c r="FYS33" s="214"/>
      <c r="FYT33" s="214"/>
      <c r="FYU33" s="214"/>
      <c r="FYV33" s="214"/>
      <c r="FYW33" s="214"/>
      <c r="FYX33" s="214"/>
      <c r="FYY33" s="214"/>
      <c r="FYZ33" s="214"/>
      <c r="FZA33" s="214"/>
      <c r="FZB33" s="214"/>
      <c r="FZC33" s="214"/>
      <c r="FZD33" s="214"/>
      <c r="FZE33" s="214"/>
      <c r="FZF33" s="214"/>
      <c r="FZG33" s="214"/>
      <c r="FZH33" s="214"/>
      <c r="FZI33" s="214"/>
      <c r="FZJ33" s="214"/>
      <c r="FZK33" s="214"/>
      <c r="FZL33" s="214"/>
      <c r="FZM33" s="214"/>
      <c r="FZN33" s="214"/>
      <c r="FZO33" s="214"/>
      <c r="FZP33" s="214"/>
      <c r="FZQ33" s="214"/>
      <c r="FZR33" s="214"/>
      <c r="FZS33" s="214"/>
      <c r="FZT33" s="214"/>
      <c r="FZU33" s="214"/>
      <c r="FZV33" s="214"/>
      <c r="FZW33" s="214"/>
      <c r="FZX33" s="214"/>
      <c r="FZY33" s="214"/>
      <c r="FZZ33" s="214"/>
      <c r="GAA33" s="214"/>
      <c r="GAB33" s="214"/>
      <c r="GAC33" s="214"/>
      <c r="GAD33" s="214"/>
      <c r="GAE33" s="214"/>
      <c r="GAF33" s="214"/>
      <c r="GAG33" s="214"/>
      <c r="GAH33" s="214"/>
      <c r="GAI33" s="214"/>
      <c r="GAJ33" s="214"/>
      <c r="GAK33" s="214"/>
      <c r="GAL33" s="214"/>
      <c r="GAM33" s="214"/>
      <c r="GAN33" s="214"/>
      <c r="GAO33" s="214"/>
      <c r="GAP33" s="214"/>
      <c r="GAQ33" s="214"/>
      <c r="GAR33" s="214"/>
      <c r="GAS33" s="214"/>
      <c r="GAT33" s="214"/>
      <c r="GAU33" s="214"/>
      <c r="GAV33" s="214"/>
      <c r="GAW33" s="214"/>
      <c r="GAX33" s="214"/>
      <c r="GAY33" s="214"/>
      <c r="GAZ33" s="214"/>
      <c r="GBA33" s="214"/>
      <c r="GBB33" s="214"/>
      <c r="GBC33" s="214"/>
      <c r="GBD33" s="214"/>
      <c r="GBE33" s="214"/>
      <c r="GBF33" s="214"/>
      <c r="GBG33" s="214"/>
      <c r="GBH33" s="214"/>
      <c r="GBI33" s="214"/>
      <c r="GBJ33" s="214"/>
      <c r="GBK33" s="214"/>
      <c r="GBL33" s="214"/>
      <c r="GBM33" s="214"/>
      <c r="GBN33" s="214"/>
      <c r="GBO33" s="214"/>
      <c r="GBP33" s="214"/>
      <c r="GBQ33" s="214"/>
      <c r="GBR33" s="214"/>
      <c r="GBS33" s="214"/>
      <c r="GBT33" s="214"/>
      <c r="GBU33" s="214"/>
      <c r="GBV33" s="214"/>
      <c r="GBW33" s="214"/>
      <c r="GBX33" s="214"/>
      <c r="GBY33" s="214"/>
      <c r="GBZ33" s="214"/>
      <c r="GCA33" s="214"/>
      <c r="GCB33" s="214"/>
      <c r="GCC33" s="214"/>
      <c r="GCD33" s="214"/>
      <c r="GCE33" s="214"/>
      <c r="GCF33" s="214"/>
      <c r="GCG33" s="214"/>
      <c r="GCH33" s="214"/>
      <c r="GCI33" s="214"/>
      <c r="GCJ33" s="214"/>
      <c r="GCK33" s="214"/>
      <c r="GCL33" s="214"/>
      <c r="GCM33" s="214"/>
      <c r="GCN33" s="214"/>
      <c r="GCO33" s="214"/>
      <c r="GCP33" s="214"/>
      <c r="GCQ33" s="214"/>
      <c r="GCR33" s="214"/>
      <c r="GCS33" s="214"/>
      <c r="GCT33" s="214"/>
      <c r="GCU33" s="214"/>
      <c r="GCV33" s="214"/>
      <c r="GCW33" s="214"/>
      <c r="GCX33" s="214"/>
      <c r="GCY33" s="214"/>
      <c r="GCZ33" s="214"/>
      <c r="GDA33" s="214"/>
      <c r="GDB33" s="214"/>
      <c r="GDC33" s="214"/>
      <c r="GDD33" s="214"/>
      <c r="GDE33" s="214"/>
      <c r="GDF33" s="214"/>
      <c r="GDG33" s="214"/>
      <c r="GDH33" s="214"/>
      <c r="GDI33" s="214"/>
      <c r="GDJ33" s="214"/>
      <c r="GDK33" s="214"/>
      <c r="GDL33" s="214"/>
      <c r="GDM33" s="214"/>
      <c r="GDN33" s="214"/>
      <c r="GDO33" s="214"/>
      <c r="GDP33" s="214"/>
      <c r="GDQ33" s="214"/>
      <c r="GDR33" s="214"/>
      <c r="GDS33" s="214"/>
      <c r="GDT33" s="214"/>
      <c r="GDU33" s="214"/>
      <c r="GDV33" s="214"/>
      <c r="GDW33" s="214"/>
      <c r="GDX33" s="214"/>
      <c r="GDY33" s="214"/>
      <c r="GDZ33" s="214"/>
      <c r="GEA33" s="214"/>
      <c r="GEB33" s="214"/>
      <c r="GEC33" s="214"/>
      <c r="GED33" s="214"/>
      <c r="GEE33" s="214"/>
      <c r="GEF33" s="214"/>
      <c r="GEG33" s="214"/>
      <c r="GEH33" s="214"/>
      <c r="GEI33" s="214"/>
      <c r="GEJ33" s="214"/>
      <c r="GEK33" s="214"/>
      <c r="GEL33" s="214"/>
      <c r="GEM33" s="214"/>
      <c r="GEN33" s="214"/>
      <c r="GEO33" s="214"/>
      <c r="GEP33" s="214"/>
      <c r="GEQ33" s="214"/>
      <c r="GER33" s="214"/>
      <c r="GES33" s="214"/>
      <c r="GET33" s="214"/>
      <c r="GEU33" s="214"/>
      <c r="GEV33" s="214"/>
      <c r="GEW33" s="214"/>
      <c r="GEX33" s="214"/>
      <c r="GEY33" s="214"/>
      <c r="GEZ33" s="214"/>
      <c r="GFA33" s="214"/>
      <c r="GFB33" s="214"/>
      <c r="GFC33" s="214"/>
      <c r="GFD33" s="214"/>
      <c r="GFE33" s="214"/>
      <c r="GFF33" s="214"/>
      <c r="GFG33" s="214"/>
      <c r="GFH33" s="214"/>
      <c r="GFI33" s="214"/>
      <c r="GFJ33" s="214"/>
      <c r="GFK33" s="214"/>
      <c r="GFL33" s="214"/>
      <c r="GFM33" s="214"/>
      <c r="GFN33" s="214"/>
      <c r="GFO33" s="214"/>
      <c r="GFP33" s="214"/>
      <c r="GFQ33" s="214"/>
      <c r="GFR33" s="214"/>
      <c r="GFS33" s="214"/>
      <c r="GFT33" s="214"/>
      <c r="GFU33" s="214"/>
      <c r="GFV33" s="214"/>
      <c r="GFW33" s="214"/>
      <c r="GFX33" s="214"/>
      <c r="GFY33" s="214"/>
      <c r="GFZ33" s="214"/>
      <c r="GGA33" s="214"/>
      <c r="GGB33" s="214"/>
      <c r="GGC33" s="214"/>
      <c r="GGD33" s="214"/>
      <c r="GGE33" s="214"/>
      <c r="GGF33" s="214"/>
      <c r="GGG33" s="214"/>
      <c r="GGH33" s="214"/>
      <c r="GGI33" s="214"/>
      <c r="GGJ33" s="214"/>
      <c r="GGK33" s="214"/>
      <c r="GGL33" s="214"/>
      <c r="GGM33" s="214"/>
      <c r="GGN33" s="214"/>
      <c r="GGO33" s="214"/>
      <c r="GGP33" s="214"/>
      <c r="GGQ33" s="214"/>
      <c r="GGR33" s="214"/>
      <c r="GGS33" s="214"/>
      <c r="GGT33" s="214"/>
      <c r="GGU33" s="214"/>
      <c r="GGV33" s="214"/>
      <c r="GGW33" s="214"/>
      <c r="GGX33" s="214"/>
      <c r="GGY33" s="214"/>
      <c r="GGZ33" s="214"/>
      <c r="GHA33" s="214"/>
      <c r="GHB33" s="214"/>
      <c r="GHC33" s="214"/>
      <c r="GHD33" s="214"/>
      <c r="GHE33" s="214"/>
      <c r="GHF33" s="214"/>
      <c r="GHG33" s="214"/>
      <c r="GHH33" s="214"/>
      <c r="GHI33" s="214"/>
      <c r="GHJ33" s="214"/>
      <c r="GHK33" s="214"/>
      <c r="GHL33" s="214"/>
      <c r="GHM33" s="214"/>
      <c r="GHN33" s="214"/>
      <c r="GHO33" s="214"/>
      <c r="GHP33" s="214"/>
      <c r="GHQ33" s="214"/>
      <c r="GHR33" s="214"/>
      <c r="GHS33" s="214"/>
      <c r="GHT33" s="214"/>
      <c r="GHU33" s="214"/>
      <c r="GHV33" s="214"/>
      <c r="GHW33" s="214"/>
      <c r="GHX33" s="214"/>
      <c r="GHY33" s="214"/>
      <c r="GHZ33" s="214"/>
      <c r="GIA33" s="214"/>
      <c r="GIB33" s="214"/>
      <c r="GIC33" s="214"/>
      <c r="GID33" s="214"/>
      <c r="GIE33" s="214"/>
      <c r="GIF33" s="214"/>
      <c r="GIG33" s="214"/>
      <c r="GIH33" s="214"/>
      <c r="GII33" s="214"/>
      <c r="GIJ33" s="214"/>
      <c r="GIK33" s="214"/>
      <c r="GIL33" s="214"/>
      <c r="GIM33" s="214"/>
      <c r="GIN33" s="214"/>
      <c r="GIO33" s="214"/>
      <c r="GIP33" s="214"/>
      <c r="GIQ33" s="214"/>
      <c r="GIR33" s="214"/>
      <c r="GIS33" s="214"/>
      <c r="GIT33" s="214"/>
      <c r="GIU33" s="214"/>
      <c r="GIV33" s="214"/>
      <c r="GIW33" s="214"/>
      <c r="GIX33" s="214"/>
      <c r="GIY33" s="214"/>
      <c r="GIZ33" s="214"/>
      <c r="GJA33" s="214"/>
      <c r="GJB33" s="214"/>
      <c r="GJC33" s="214"/>
      <c r="GJD33" s="214"/>
      <c r="GJE33" s="214"/>
      <c r="GJF33" s="214"/>
      <c r="GJG33" s="214"/>
      <c r="GJH33" s="214"/>
      <c r="GJI33" s="214"/>
      <c r="GJJ33" s="214"/>
      <c r="GJK33" s="214"/>
      <c r="GJL33" s="214"/>
      <c r="GJM33" s="214"/>
      <c r="GJN33" s="214"/>
      <c r="GJO33" s="214"/>
      <c r="GJP33" s="214"/>
      <c r="GJQ33" s="214"/>
      <c r="GJR33" s="214"/>
      <c r="GJS33" s="214"/>
      <c r="GJT33" s="214"/>
      <c r="GJU33" s="214"/>
      <c r="GJV33" s="214"/>
      <c r="GJW33" s="214"/>
      <c r="GJX33" s="214"/>
      <c r="GJY33" s="214"/>
      <c r="GJZ33" s="214"/>
      <c r="GKA33" s="214"/>
      <c r="GKB33" s="214"/>
      <c r="GKC33" s="214"/>
      <c r="GKD33" s="214"/>
      <c r="GKE33" s="214"/>
      <c r="GKF33" s="214"/>
      <c r="GKG33" s="214"/>
      <c r="GKH33" s="214"/>
      <c r="GKI33" s="214"/>
      <c r="GKJ33" s="214"/>
      <c r="GKK33" s="214"/>
      <c r="GKL33" s="214"/>
      <c r="GKM33" s="214"/>
      <c r="GKN33" s="214"/>
      <c r="GKO33" s="214"/>
      <c r="GKP33" s="214"/>
      <c r="GKQ33" s="214"/>
      <c r="GKR33" s="214"/>
      <c r="GKS33" s="214"/>
      <c r="GKT33" s="214"/>
      <c r="GKU33" s="214"/>
      <c r="GKV33" s="214"/>
      <c r="GKW33" s="214"/>
      <c r="GKX33" s="214"/>
      <c r="GKY33" s="214"/>
      <c r="GKZ33" s="214"/>
      <c r="GLA33" s="214"/>
      <c r="GLB33" s="214"/>
      <c r="GLC33" s="214"/>
      <c r="GLD33" s="214"/>
      <c r="GLE33" s="214"/>
      <c r="GLF33" s="214"/>
      <c r="GLG33" s="214"/>
      <c r="GLH33" s="214"/>
      <c r="GLI33" s="214"/>
      <c r="GLJ33" s="214"/>
      <c r="GLK33" s="214"/>
      <c r="GLL33" s="214"/>
      <c r="GLM33" s="214"/>
      <c r="GLN33" s="214"/>
      <c r="GLO33" s="214"/>
      <c r="GLP33" s="214"/>
      <c r="GLQ33" s="214"/>
      <c r="GLR33" s="214"/>
      <c r="GLS33" s="214"/>
      <c r="GLT33" s="214"/>
      <c r="GLU33" s="214"/>
      <c r="GLV33" s="214"/>
      <c r="GLW33" s="214"/>
      <c r="GLX33" s="214"/>
      <c r="GLY33" s="214"/>
      <c r="GLZ33" s="214"/>
      <c r="GMA33" s="214"/>
      <c r="GMB33" s="214"/>
      <c r="GMC33" s="214"/>
      <c r="GMD33" s="214"/>
      <c r="GME33" s="214"/>
      <c r="GMF33" s="214"/>
      <c r="GMG33" s="214"/>
      <c r="GMH33" s="214"/>
      <c r="GMI33" s="214"/>
      <c r="GMJ33" s="214"/>
      <c r="GMK33" s="214"/>
      <c r="GML33" s="214"/>
      <c r="GMM33" s="214"/>
      <c r="GMN33" s="214"/>
      <c r="GMO33" s="214"/>
      <c r="GMP33" s="214"/>
      <c r="GMQ33" s="214"/>
      <c r="GMR33" s="214"/>
      <c r="GMS33" s="214"/>
      <c r="GMT33" s="214"/>
      <c r="GMU33" s="214"/>
      <c r="GMV33" s="214"/>
      <c r="GMW33" s="214"/>
      <c r="GMX33" s="214"/>
      <c r="GMY33" s="214"/>
      <c r="GMZ33" s="214"/>
      <c r="GNA33" s="214"/>
      <c r="GNB33" s="214"/>
      <c r="GNC33" s="214"/>
      <c r="GND33" s="214"/>
      <c r="GNE33" s="214"/>
      <c r="GNF33" s="214"/>
      <c r="GNG33" s="214"/>
      <c r="GNH33" s="214"/>
      <c r="GNI33" s="214"/>
      <c r="GNJ33" s="214"/>
      <c r="GNK33" s="214"/>
      <c r="GNL33" s="214"/>
      <c r="GNM33" s="214"/>
      <c r="GNN33" s="214"/>
      <c r="GNO33" s="214"/>
      <c r="GNP33" s="214"/>
      <c r="GNQ33" s="214"/>
      <c r="GNR33" s="214"/>
      <c r="GNS33" s="214"/>
      <c r="GNT33" s="214"/>
      <c r="GNU33" s="214"/>
      <c r="GNV33" s="214"/>
      <c r="GNW33" s="214"/>
      <c r="GNX33" s="214"/>
      <c r="GNY33" s="214"/>
      <c r="GNZ33" s="214"/>
      <c r="GOA33" s="214"/>
      <c r="GOB33" s="214"/>
      <c r="GOC33" s="214"/>
      <c r="GOD33" s="214"/>
      <c r="GOE33" s="214"/>
      <c r="GOF33" s="214"/>
      <c r="GOG33" s="214"/>
      <c r="GOH33" s="214"/>
      <c r="GOI33" s="214"/>
      <c r="GOJ33" s="214"/>
      <c r="GOK33" s="214"/>
      <c r="GOL33" s="214"/>
      <c r="GOM33" s="214"/>
      <c r="GON33" s="214"/>
      <c r="GOO33" s="214"/>
      <c r="GOP33" s="214"/>
      <c r="GOQ33" s="214"/>
      <c r="GOR33" s="214"/>
      <c r="GOS33" s="214"/>
      <c r="GOT33" s="214"/>
      <c r="GOU33" s="214"/>
      <c r="GOV33" s="214"/>
      <c r="GOW33" s="214"/>
      <c r="GOX33" s="214"/>
      <c r="GOY33" s="214"/>
      <c r="GOZ33" s="214"/>
      <c r="GPA33" s="214"/>
      <c r="GPB33" s="214"/>
      <c r="GPC33" s="214"/>
      <c r="GPD33" s="214"/>
      <c r="GPE33" s="214"/>
      <c r="GPF33" s="214"/>
      <c r="GPG33" s="214"/>
      <c r="GPH33" s="214"/>
      <c r="GPI33" s="214"/>
      <c r="GPJ33" s="214"/>
      <c r="GPK33" s="214"/>
      <c r="GPL33" s="214"/>
      <c r="GPM33" s="214"/>
      <c r="GPN33" s="214"/>
      <c r="GPO33" s="214"/>
      <c r="GPP33" s="214"/>
      <c r="GPQ33" s="214"/>
      <c r="GPR33" s="214"/>
      <c r="GPS33" s="214"/>
      <c r="GPT33" s="214"/>
      <c r="GPU33" s="214"/>
      <c r="GPV33" s="214"/>
      <c r="GPW33" s="214"/>
      <c r="GPX33" s="214"/>
      <c r="GPY33" s="214"/>
      <c r="GPZ33" s="214"/>
      <c r="GQA33" s="214"/>
      <c r="GQB33" s="214"/>
      <c r="GQC33" s="214"/>
      <c r="GQD33" s="214"/>
      <c r="GQE33" s="214"/>
      <c r="GQF33" s="214"/>
      <c r="GQG33" s="214"/>
      <c r="GQH33" s="214"/>
      <c r="GQI33" s="214"/>
      <c r="GQJ33" s="214"/>
      <c r="GQK33" s="214"/>
      <c r="GQL33" s="214"/>
      <c r="GQM33" s="214"/>
      <c r="GQN33" s="214"/>
      <c r="GQO33" s="214"/>
      <c r="GQP33" s="214"/>
      <c r="GQQ33" s="214"/>
      <c r="GQR33" s="214"/>
      <c r="GQS33" s="214"/>
      <c r="GQT33" s="214"/>
      <c r="GQU33" s="214"/>
      <c r="GQV33" s="214"/>
      <c r="GQW33" s="214"/>
      <c r="GQX33" s="214"/>
      <c r="GQY33" s="214"/>
      <c r="GQZ33" s="214"/>
      <c r="GRA33" s="214"/>
      <c r="GRB33" s="214"/>
      <c r="GRC33" s="214"/>
      <c r="GRD33" s="214"/>
      <c r="GRE33" s="214"/>
      <c r="GRF33" s="214"/>
      <c r="GRG33" s="214"/>
      <c r="GRH33" s="214"/>
      <c r="GRI33" s="214"/>
      <c r="GRJ33" s="214"/>
      <c r="GRK33" s="214"/>
      <c r="GRL33" s="214"/>
      <c r="GRM33" s="214"/>
      <c r="GRN33" s="214"/>
      <c r="GRO33" s="214"/>
      <c r="GRP33" s="214"/>
      <c r="GRQ33" s="214"/>
      <c r="GRR33" s="214"/>
      <c r="GRS33" s="214"/>
      <c r="GRT33" s="214"/>
      <c r="GRU33" s="214"/>
      <c r="GRV33" s="214"/>
      <c r="GRW33" s="214"/>
      <c r="GRX33" s="214"/>
      <c r="GRY33" s="214"/>
      <c r="GRZ33" s="214"/>
      <c r="GSA33" s="214"/>
      <c r="GSB33" s="214"/>
      <c r="GSC33" s="214"/>
      <c r="GSD33" s="214"/>
      <c r="GSE33" s="214"/>
      <c r="GSF33" s="214"/>
      <c r="GSG33" s="214"/>
      <c r="GSH33" s="214"/>
      <c r="GSI33" s="214"/>
      <c r="GSJ33" s="214"/>
      <c r="GSK33" s="214"/>
      <c r="GSL33" s="214"/>
      <c r="GSM33" s="214"/>
      <c r="GSN33" s="214"/>
      <c r="GSO33" s="214"/>
      <c r="GSP33" s="214"/>
      <c r="GSQ33" s="214"/>
      <c r="GSR33" s="214"/>
      <c r="GSS33" s="214"/>
      <c r="GST33" s="214"/>
      <c r="GSU33" s="214"/>
      <c r="GSV33" s="214"/>
      <c r="GSW33" s="214"/>
      <c r="GSX33" s="214"/>
      <c r="GSY33" s="214"/>
      <c r="GSZ33" s="214"/>
      <c r="GTA33" s="214"/>
      <c r="GTB33" s="214"/>
      <c r="GTC33" s="214"/>
      <c r="GTD33" s="214"/>
      <c r="GTE33" s="214"/>
      <c r="GTF33" s="214"/>
      <c r="GTG33" s="214"/>
      <c r="GTH33" s="214"/>
      <c r="GTI33" s="214"/>
      <c r="GTJ33" s="214"/>
      <c r="GTK33" s="214"/>
      <c r="GTL33" s="214"/>
      <c r="GTM33" s="214"/>
      <c r="GTN33" s="214"/>
      <c r="GTO33" s="214"/>
      <c r="GTP33" s="214"/>
      <c r="GTQ33" s="214"/>
      <c r="GTR33" s="214"/>
      <c r="GTS33" s="214"/>
      <c r="GTT33" s="214"/>
      <c r="GTU33" s="214"/>
      <c r="GTV33" s="214"/>
      <c r="GTW33" s="214"/>
      <c r="GTX33" s="214"/>
      <c r="GTY33" s="214"/>
      <c r="GTZ33" s="214"/>
      <c r="GUA33" s="214"/>
      <c r="GUB33" s="214"/>
      <c r="GUC33" s="214"/>
      <c r="GUD33" s="214"/>
      <c r="GUE33" s="214"/>
      <c r="GUF33" s="214"/>
      <c r="GUG33" s="214"/>
      <c r="GUH33" s="214"/>
      <c r="GUI33" s="214"/>
      <c r="GUJ33" s="214"/>
      <c r="GUK33" s="214"/>
      <c r="GUL33" s="214"/>
      <c r="GUM33" s="214"/>
      <c r="GUN33" s="214"/>
      <c r="GUO33" s="214"/>
      <c r="GUP33" s="214"/>
      <c r="GUQ33" s="214"/>
      <c r="GUR33" s="214"/>
      <c r="GUS33" s="214"/>
      <c r="GUT33" s="214"/>
      <c r="GUU33" s="214"/>
      <c r="GUV33" s="214"/>
      <c r="GUW33" s="214"/>
      <c r="GUX33" s="214"/>
      <c r="GUY33" s="214"/>
      <c r="GUZ33" s="214"/>
      <c r="GVA33" s="214"/>
      <c r="GVB33" s="214"/>
      <c r="GVC33" s="214"/>
      <c r="GVD33" s="214"/>
      <c r="GVE33" s="214"/>
      <c r="GVF33" s="214"/>
      <c r="GVG33" s="214"/>
      <c r="GVH33" s="214"/>
      <c r="GVI33" s="214"/>
      <c r="GVJ33" s="214"/>
      <c r="GVK33" s="214"/>
      <c r="GVL33" s="214"/>
      <c r="GVM33" s="214"/>
      <c r="GVN33" s="214"/>
      <c r="GVO33" s="214"/>
      <c r="GVP33" s="214"/>
      <c r="GVQ33" s="214"/>
      <c r="GVR33" s="214"/>
      <c r="GVS33" s="214"/>
      <c r="GVT33" s="214"/>
      <c r="GVU33" s="214"/>
      <c r="GVV33" s="214"/>
      <c r="GVW33" s="214"/>
      <c r="GVX33" s="214"/>
      <c r="GVY33" s="214"/>
      <c r="GVZ33" s="214"/>
      <c r="GWA33" s="214"/>
      <c r="GWB33" s="214"/>
      <c r="GWC33" s="214"/>
      <c r="GWD33" s="214"/>
      <c r="GWE33" s="214"/>
      <c r="GWF33" s="214"/>
      <c r="GWG33" s="214"/>
      <c r="GWH33" s="214"/>
      <c r="GWI33" s="214"/>
      <c r="GWJ33" s="214"/>
      <c r="GWK33" s="214"/>
      <c r="GWL33" s="214"/>
      <c r="GWM33" s="214"/>
      <c r="GWN33" s="214"/>
      <c r="GWO33" s="214"/>
      <c r="GWP33" s="214"/>
      <c r="GWQ33" s="214"/>
      <c r="GWR33" s="214"/>
      <c r="GWS33" s="214"/>
      <c r="GWT33" s="214"/>
      <c r="GWU33" s="214"/>
      <c r="GWV33" s="214"/>
      <c r="GWW33" s="214"/>
      <c r="GWX33" s="214"/>
      <c r="GWY33" s="214"/>
      <c r="GWZ33" s="214"/>
      <c r="GXA33" s="214"/>
      <c r="GXB33" s="214"/>
      <c r="GXC33" s="214"/>
      <c r="GXD33" s="214"/>
      <c r="GXE33" s="214"/>
      <c r="GXF33" s="214"/>
      <c r="GXG33" s="214"/>
      <c r="GXH33" s="214"/>
      <c r="GXI33" s="214"/>
      <c r="GXJ33" s="214"/>
      <c r="GXK33" s="214"/>
      <c r="GXL33" s="214"/>
      <c r="GXM33" s="214"/>
      <c r="GXN33" s="214"/>
      <c r="GXO33" s="214"/>
      <c r="GXP33" s="214"/>
      <c r="GXQ33" s="214"/>
      <c r="GXR33" s="214"/>
      <c r="GXS33" s="214"/>
      <c r="GXT33" s="214"/>
      <c r="GXU33" s="214"/>
      <c r="GXV33" s="214"/>
      <c r="GXW33" s="214"/>
      <c r="GXX33" s="214"/>
      <c r="GXY33" s="214"/>
      <c r="GXZ33" s="214"/>
      <c r="GYA33" s="214"/>
      <c r="GYB33" s="214"/>
      <c r="GYC33" s="214"/>
      <c r="GYD33" s="214"/>
      <c r="GYE33" s="214"/>
      <c r="GYF33" s="214"/>
      <c r="GYG33" s="214"/>
      <c r="GYH33" s="214"/>
      <c r="GYI33" s="214"/>
      <c r="GYJ33" s="214"/>
      <c r="GYK33" s="214"/>
      <c r="GYL33" s="214"/>
      <c r="GYM33" s="214"/>
      <c r="GYN33" s="214"/>
      <c r="GYO33" s="214"/>
      <c r="GYP33" s="214"/>
      <c r="GYQ33" s="214"/>
      <c r="GYR33" s="214"/>
      <c r="GYS33" s="214"/>
      <c r="GYT33" s="214"/>
      <c r="GYU33" s="214"/>
      <c r="GYV33" s="214"/>
      <c r="GYW33" s="214"/>
      <c r="GYX33" s="214"/>
      <c r="GYY33" s="214"/>
      <c r="GYZ33" s="214"/>
      <c r="GZA33" s="214"/>
      <c r="GZB33" s="214"/>
      <c r="GZC33" s="214"/>
      <c r="GZD33" s="214"/>
      <c r="GZE33" s="214"/>
      <c r="GZF33" s="214"/>
      <c r="GZG33" s="214"/>
      <c r="GZH33" s="214"/>
      <c r="GZI33" s="214"/>
      <c r="GZJ33" s="214"/>
      <c r="GZK33" s="214"/>
      <c r="GZL33" s="214"/>
      <c r="GZM33" s="214"/>
      <c r="GZN33" s="214"/>
      <c r="GZO33" s="214"/>
      <c r="GZP33" s="214"/>
      <c r="GZQ33" s="214"/>
      <c r="GZR33" s="214"/>
      <c r="GZS33" s="214"/>
      <c r="GZT33" s="214"/>
      <c r="GZU33" s="214"/>
      <c r="GZV33" s="214"/>
      <c r="GZW33" s="214"/>
      <c r="GZX33" s="214"/>
      <c r="GZY33" s="214"/>
      <c r="GZZ33" s="214"/>
      <c r="HAA33" s="214"/>
      <c r="HAB33" s="214"/>
      <c r="HAC33" s="214"/>
      <c r="HAD33" s="214"/>
      <c r="HAE33" s="214"/>
      <c r="HAF33" s="214"/>
      <c r="HAG33" s="214"/>
      <c r="HAH33" s="214"/>
      <c r="HAI33" s="214"/>
      <c r="HAJ33" s="214"/>
      <c r="HAK33" s="214"/>
      <c r="HAL33" s="214"/>
      <c r="HAM33" s="214"/>
      <c r="HAN33" s="214"/>
      <c r="HAO33" s="214"/>
      <c r="HAP33" s="214"/>
      <c r="HAQ33" s="214"/>
      <c r="HAR33" s="214"/>
      <c r="HAS33" s="214"/>
      <c r="HAT33" s="214"/>
      <c r="HAU33" s="214"/>
      <c r="HAV33" s="214"/>
      <c r="HAW33" s="214"/>
      <c r="HAX33" s="214"/>
      <c r="HAY33" s="214"/>
      <c r="HAZ33" s="214"/>
      <c r="HBA33" s="214"/>
      <c r="HBB33" s="214"/>
      <c r="HBC33" s="214"/>
      <c r="HBD33" s="214"/>
      <c r="HBE33" s="214"/>
      <c r="HBF33" s="214"/>
      <c r="HBG33" s="214"/>
      <c r="HBH33" s="214"/>
      <c r="HBI33" s="214"/>
      <c r="HBJ33" s="214"/>
      <c r="HBK33" s="214"/>
      <c r="HBL33" s="214"/>
      <c r="HBM33" s="214"/>
      <c r="HBN33" s="214"/>
      <c r="HBO33" s="214"/>
      <c r="HBP33" s="214"/>
      <c r="HBQ33" s="214"/>
      <c r="HBR33" s="214"/>
      <c r="HBS33" s="214"/>
      <c r="HBT33" s="214"/>
      <c r="HBU33" s="214"/>
      <c r="HBV33" s="214"/>
      <c r="HBW33" s="214"/>
      <c r="HBX33" s="214"/>
      <c r="HBY33" s="214"/>
      <c r="HBZ33" s="214"/>
      <c r="HCA33" s="214"/>
      <c r="HCB33" s="214"/>
      <c r="HCC33" s="214"/>
      <c r="HCD33" s="214"/>
      <c r="HCE33" s="214"/>
      <c r="HCF33" s="214"/>
      <c r="HCG33" s="214"/>
      <c r="HCH33" s="214"/>
      <c r="HCI33" s="214"/>
      <c r="HCJ33" s="214"/>
      <c r="HCK33" s="214"/>
      <c r="HCL33" s="214"/>
      <c r="HCM33" s="214"/>
      <c r="HCN33" s="214"/>
      <c r="HCO33" s="214"/>
      <c r="HCP33" s="214"/>
      <c r="HCQ33" s="214"/>
      <c r="HCR33" s="214"/>
      <c r="HCS33" s="214"/>
      <c r="HCT33" s="214"/>
      <c r="HCU33" s="214"/>
      <c r="HCV33" s="214"/>
      <c r="HCW33" s="214"/>
      <c r="HCX33" s="214"/>
      <c r="HCY33" s="214"/>
      <c r="HCZ33" s="214"/>
      <c r="HDA33" s="214"/>
      <c r="HDB33" s="214"/>
      <c r="HDC33" s="214"/>
      <c r="HDD33" s="214"/>
      <c r="HDE33" s="214"/>
      <c r="HDF33" s="214"/>
      <c r="HDG33" s="214"/>
      <c r="HDH33" s="214"/>
      <c r="HDI33" s="214"/>
      <c r="HDJ33" s="214"/>
      <c r="HDK33" s="214"/>
      <c r="HDL33" s="214"/>
      <c r="HDM33" s="214"/>
      <c r="HDN33" s="214"/>
      <c r="HDO33" s="214"/>
      <c r="HDP33" s="214"/>
      <c r="HDQ33" s="214"/>
      <c r="HDR33" s="214"/>
      <c r="HDS33" s="214"/>
      <c r="HDT33" s="214"/>
      <c r="HDU33" s="214"/>
      <c r="HDV33" s="214"/>
      <c r="HDW33" s="214"/>
      <c r="HDX33" s="214"/>
      <c r="HDY33" s="214"/>
      <c r="HDZ33" s="214"/>
      <c r="HEA33" s="214"/>
      <c r="HEB33" s="214"/>
      <c r="HEC33" s="214"/>
      <c r="HED33" s="214"/>
      <c r="HEE33" s="214"/>
      <c r="HEF33" s="214"/>
      <c r="HEG33" s="214"/>
      <c r="HEH33" s="214"/>
      <c r="HEI33" s="214"/>
      <c r="HEJ33" s="214"/>
      <c r="HEK33" s="214"/>
      <c r="HEL33" s="214"/>
      <c r="HEM33" s="214"/>
      <c r="HEN33" s="214"/>
      <c r="HEO33" s="214"/>
      <c r="HEP33" s="214"/>
      <c r="HEQ33" s="214"/>
      <c r="HER33" s="214"/>
      <c r="HES33" s="214"/>
      <c r="HET33" s="214"/>
      <c r="HEU33" s="214"/>
      <c r="HEV33" s="214"/>
      <c r="HEW33" s="214"/>
      <c r="HEX33" s="214"/>
      <c r="HEY33" s="214"/>
      <c r="HEZ33" s="214"/>
      <c r="HFA33" s="214"/>
      <c r="HFB33" s="214"/>
      <c r="HFC33" s="214"/>
      <c r="HFD33" s="214"/>
      <c r="HFE33" s="214"/>
      <c r="HFF33" s="214"/>
      <c r="HFG33" s="214"/>
      <c r="HFH33" s="214"/>
      <c r="HFI33" s="214"/>
      <c r="HFJ33" s="214"/>
      <c r="HFK33" s="214"/>
      <c r="HFL33" s="214"/>
      <c r="HFM33" s="214"/>
      <c r="HFN33" s="214"/>
      <c r="HFO33" s="214"/>
      <c r="HFP33" s="214"/>
      <c r="HFQ33" s="214"/>
      <c r="HFR33" s="214"/>
      <c r="HFS33" s="214"/>
      <c r="HFT33" s="214"/>
      <c r="HFU33" s="214"/>
      <c r="HFV33" s="214"/>
      <c r="HFW33" s="214"/>
      <c r="HFX33" s="214"/>
      <c r="HFY33" s="214"/>
      <c r="HFZ33" s="214"/>
      <c r="HGA33" s="214"/>
      <c r="HGB33" s="214"/>
      <c r="HGC33" s="214"/>
      <c r="HGD33" s="214"/>
      <c r="HGE33" s="214"/>
      <c r="HGF33" s="214"/>
      <c r="HGG33" s="214"/>
      <c r="HGH33" s="214"/>
      <c r="HGI33" s="214"/>
      <c r="HGJ33" s="214"/>
      <c r="HGK33" s="214"/>
      <c r="HGL33" s="214"/>
      <c r="HGM33" s="214"/>
      <c r="HGN33" s="214"/>
      <c r="HGO33" s="214"/>
      <c r="HGP33" s="214"/>
      <c r="HGQ33" s="214"/>
      <c r="HGR33" s="214"/>
      <c r="HGS33" s="214"/>
      <c r="HGT33" s="214"/>
      <c r="HGU33" s="214"/>
      <c r="HGV33" s="214"/>
      <c r="HGW33" s="214"/>
      <c r="HGX33" s="214"/>
      <c r="HGY33" s="214"/>
      <c r="HGZ33" s="214"/>
      <c r="HHA33" s="214"/>
      <c r="HHB33" s="214"/>
      <c r="HHC33" s="214"/>
      <c r="HHD33" s="214"/>
      <c r="HHE33" s="214"/>
      <c r="HHF33" s="214"/>
      <c r="HHG33" s="214"/>
      <c r="HHH33" s="214"/>
      <c r="HHI33" s="214"/>
      <c r="HHJ33" s="214"/>
      <c r="HHK33" s="214"/>
      <c r="HHL33" s="214"/>
      <c r="HHM33" s="214"/>
      <c r="HHN33" s="214"/>
      <c r="HHO33" s="214"/>
      <c r="HHP33" s="214"/>
      <c r="HHQ33" s="214"/>
      <c r="HHR33" s="214"/>
      <c r="HHS33" s="214"/>
      <c r="HHT33" s="214"/>
      <c r="HHU33" s="214"/>
      <c r="HHV33" s="214"/>
      <c r="HHW33" s="214"/>
      <c r="HHX33" s="214"/>
      <c r="HHY33" s="214"/>
      <c r="HHZ33" s="214"/>
      <c r="HIA33" s="214"/>
      <c r="HIB33" s="214"/>
      <c r="HIC33" s="214"/>
      <c r="HID33" s="214"/>
      <c r="HIE33" s="214"/>
      <c r="HIF33" s="214"/>
      <c r="HIG33" s="214"/>
      <c r="HIH33" s="214"/>
      <c r="HII33" s="214"/>
      <c r="HIJ33" s="214"/>
      <c r="HIK33" s="214"/>
      <c r="HIL33" s="214"/>
      <c r="HIM33" s="214"/>
      <c r="HIN33" s="214"/>
      <c r="HIO33" s="214"/>
      <c r="HIP33" s="214"/>
      <c r="HIQ33" s="214"/>
      <c r="HIR33" s="214"/>
      <c r="HIS33" s="214"/>
      <c r="HIT33" s="214"/>
      <c r="HIU33" s="214"/>
      <c r="HIV33" s="214"/>
      <c r="HIW33" s="214"/>
      <c r="HIX33" s="214"/>
      <c r="HIY33" s="214"/>
      <c r="HIZ33" s="214"/>
      <c r="HJA33" s="214"/>
      <c r="HJB33" s="214"/>
      <c r="HJC33" s="214"/>
      <c r="HJD33" s="214"/>
      <c r="HJE33" s="214"/>
      <c r="HJF33" s="214"/>
      <c r="HJG33" s="214"/>
      <c r="HJH33" s="214"/>
      <c r="HJI33" s="214"/>
      <c r="HJJ33" s="214"/>
      <c r="HJK33" s="214"/>
      <c r="HJL33" s="214"/>
      <c r="HJM33" s="214"/>
      <c r="HJN33" s="214"/>
      <c r="HJO33" s="214"/>
      <c r="HJP33" s="214"/>
      <c r="HJQ33" s="214"/>
      <c r="HJR33" s="214"/>
      <c r="HJS33" s="214"/>
      <c r="HJT33" s="214"/>
      <c r="HJU33" s="214"/>
      <c r="HJV33" s="214"/>
      <c r="HJW33" s="214"/>
      <c r="HJX33" s="214"/>
      <c r="HJY33" s="214"/>
      <c r="HJZ33" s="214"/>
      <c r="HKA33" s="214"/>
      <c r="HKB33" s="214"/>
      <c r="HKC33" s="214"/>
      <c r="HKD33" s="214"/>
      <c r="HKE33" s="214"/>
      <c r="HKF33" s="214"/>
      <c r="HKG33" s="214"/>
      <c r="HKH33" s="214"/>
      <c r="HKI33" s="214"/>
      <c r="HKJ33" s="214"/>
      <c r="HKK33" s="214"/>
      <c r="HKL33" s="214"/>
      <c r="HKM33" s="214"/>
      <c r="HKN33" s="214"/>
      <c r="HKO33" s="214"/>
      <c r="HKP33" s="214"/>
      <c r="HKQ33" s="214"/>
      <c r="HKR33" s="214"/>
      <c r="HKS33" s="214"/>
      <c r="HKT33" s="214"/>
      <c r="HKU33" s="214"/>
      <c r="HKV33" s="214"/>
      <c r="HKW33" s="214"/>
      <c r="HKX33" s="214"/>
      <c r="HKY33" s="214"/>
      <c r="HKZ33" s="214"/>
      <c r="HLA33" s="214"/>
      <c r="HLB33" s="214"/>
      <c r="HLC33" s="214"/>
      <c r="HLD33" s="214"/>
      <c r="HLE33" s="214"/>
      <c r="HLF33" s="214"/>
      <c r="HLG33" s="214"/>
      <c r="HLH33" s="214"/>
      <c r="HLI33" s="214"/>
      <c r="HLJ33" s="214"/>
      <c r="HLK33" s="214"/>
      <c r="HLL33" s="214"/>
      <c r="HLM33" s="214"/>
      <c r="HLN33" s="214"/>
      <c r="HLO33" s="214"/>
      <c r="HLP33" s="214"/>
      <c r="HLQ33" s="214"/>
      <c r="HLR33" s="214"/>
      <c r="HLS33" s="214"/>
      <c r="HLT33" s="214"/>
      <c r="HLU33" s="214"/>
      <c r="HLV33" s="214"/>
      <c r="HLW33" s="214"/>
      <c r="HLX33" s="214"/>
      <c r="HLY33" s="214"/>
      <c r="HLZ33" s="214"/>
      <c r="HMA33" s="214"/>
      <c r="HMB33" s="214"/>
      <c r="HMC33" s="214"/>
      <c r="HMD33" s="214"/>
      <c r="HME33" s="214"/>
      <c r="HMF33" s="214"/>
      <c r="HMG33" s="214"/>
      <c r="HMH33" s="214"/>
      <c r="HMI33" s="214"/>
      <c r="HMJ33" s="214"/>
      <c r="HMK33" s="214"/>
      <c r="HML33" s="214"/>
      <c r="HMM33" s="214"/>
      <c r="HMN33" s="214"/>
      <c r="HMO33" s="214"/>
      <c r="HMP33" s="214"/>
      <c r="HMQ33" s="214"/>
      <c r="HMR33" s="214"/>
      <c r="HMS33" s="214"/>
      <c r="HMT33" s="214"/>
      <c r="HMU33" s="214"/>
      <c r="HMV33" s="214"/>
      <c r="HMW33" s="214"/>
      <c r="HMX33" s="214"/>
      <c r="HMY33" s="214"/>
      <c r="HMZ33" s="214"/>
      <c r="HNA33" s="214"/>
      <c r="HNB33" s="214"/>
      <c r="HNC33" s="214"/>
      <c r="HND33" s="214"/>
      <c r="HNE33" s="214"/>
      <c r="HNF33" s="214"/>
      <c r="HNG33" s="214"/>
      <c r="HNH33" s="214"/>
      <c r="HNI33" s="214"/>
      <c r="HNJ33" s="214"/>
      <c r="HNK33" s="214"/>
      <c r="HNL33" s="214"/>
      <c r="HNM33" s="214"/>
      <c r="HNN33" s="214"/>
      <c r="HNO33" s="214"/>
      <c r="HNP33" s="214"/>
      <c r="HNQ33" s="214"/>
      <c r="HNR33" s="214"/>
      <c r="HNS33" s="214"/>
      <c r="HNT33" s="214"/>
      <c r="HNU33" s="214"/>
      <c r="HNV33" s="214"/>
      <c r="HNW33" s="214"/>
      <c r="HNX33" s="214"/>
      <c r="HNY33" s="214"/>
      <c r="HNZ33" s="214"/>
      <c r="HOA33" s="214"/>
      <c r="HOB33" s="214"/>
      <c r="HOC33" s="214"/>
      <c r="HOD33" s="214"/>
      <c r="HOE33" s="214"/>
      <c r="HOF33" s="214"/>
      <c r="HOG33" s="214"/>
      <c r="HOH33" s="214"/>
      <c r="HOI33" s="214"/>
      <c r="HOJ33" s="214"/>
      <c r="HOK33" s="214"/>
      <c r="HOL33" s="214"/>
      <c r="HOM33" s="214"/>
      <c r="HON33" s="214"/>
      <c r="HOO33" s="214"/>
      <c r="HOP33" s="214"/>
      <c r="HOQ33" s="214"/>
      <c r="HOR33" s="214"/>
      <c r="HOS33" s="214"/>
      <c r="HOT33" s="214"/>
      <c r="HOU33" s="214"/>
      <c r="HOV33" s="214"/>
      <c r="HOW33" s="214"/>
      <c r="HOX33" s="214"/>
      <c r="HOY33" s="214"/>
      <c r="HOZ33" s="214"/>
      <c r="HPA33" s="214"/>
      <c r="HPB33" s="214"/>
      <c r="HPC33" s="214"/>
      <c r="HPD33" s="214"/>
      <c r="HPE33" s="214"/>
      <c r="HPF33" s="214"/>
      <c r="HPG33" s="214"/>
      <c r="HPH33" s="214"/>
      <c r="HPI33" s="214"/>
      <c r="HPJ33" s="214"/>
      <c r="HPK33" s="214"/>
      <c r="HPL33" s="214"/>
      <c r="HPM33" s="214"/>
      <c r="HPN33" s="214"/>
      <c r="HPO33" s="214"/>
      <c r="HPP33" s="214"/>
      <c r="HPQ33" s="214"/>
      <c r="HPR33" s="214"/>
      <c r="HPS33" s="214"/>
      <c r="HPT33" s="214"/>
      <c r="HPU33" s="214"/>
      <c r="HPV33" s="214"/>
      <c r="HPW33" s="214"/>
      <c r="HPX33" s="214"/>
      <c r="HPY33" s="214"/>
      <c r="HPZ33" s="214"/>
      <c r="HQA33" s="214"/>
      <c r="HQB33" s="214"/>
      <c r="HQC33" s="214"/>
      <c r="HQD33" s="214"/>
      <c r="HQE33" s="214"/>
      <c r="HQF33" s="214"/>
      <c r="HQG33" s="214"/>
      <c r="HQH33" s="214"/>
      <c r="HQI33" s="214"/>
      <c r="HQJ33" s="214"/>
      <c r="HQK33" s="214"/>
      <c r="HQL33" s="214"/>
      <c r="HQM33" s="214"/>
      <c r="HQN33" s="214"/>
      <c r="HQO33" s="214"/>
      <c r="HQP33" s="214"/>
      <c r="HQQ33" s="214"/>
      <c r="HQR33" s="214"/>
      <c r="HQS33" s="214"/>
      <c r="HQT33" s="214"/>
      <c r="HQU33" s="214"/>
      <c r="HQV33" s="214"/>
      <c r="HQW33" s="214"/>
      <c r="HQX33" s="214"/>
      <c r="HQY33" s="214"/>
      <c r="HQZ33" s="214"/>
      <c r="HRA33" s="214"/>
      <c r="HRB33" s="214"/>
      <c r="HRC33" s="214"/>
      <c r="HRD33" s="214"/>
      <c r="HRE33" s="214"/>
      <c r="HRF33" s="214"/>
      <c r="HRG33" s="214"/>
      <c r="HRH33" s="214"/>
      <c r="HRI33" s="214"/>
      <c r="HRJ33" s="214"/>
      <c r="HRK33" s="214"/>
      <c r="HRL33" s="214"/>
      <c r="HRM33" s="214"/>
      <c r="HRN33" s="214"/>
      <c r="HRO33" s="214"/>
      <c r="HRP33" s="214"/>
      <c r="HRQ33" s="214"/>
      <c r="HRR33" s="214"/>
      <c r="HRS33" s="214"/>
      <c r="HRT33" s="214"/>
      <c r="HRU33" s="214"/>
      <c r="HRV33" s="214"/>
      <c r="HRW33" s="214"/>
      <c r="HRX33" s="214"/>
      <c r="HRY33" s="214"/>
      <c r="HRZ33" s="214"/>
      <c r="HSA33" s="214"/>
      <c r="HSB33" s="214"/>
      <c r="HSC33" s="214"/>
      <c r="HSD33" s="214"/>
      <c r="HSE33" s="214"/>
      <c r="HSF33" s="214"/>
      <c r="HSG33" s="214"/>
      <c r="HSH33" s="214"/>
      <c r="HSI33" s="214"/>
      <c r="HSJ33" s="214"/>
      <c r="HSK33" s="214"/>
      <c r="HSL33" s="214"/>
      <c r="HSM33" s="214"/>
      <c r="HSN33" s="214"/>
      <c r="HSO33" s="214"/>
      <c r="HSP33" s="214"/>
      <c r="HSQ33" s="214"/>
      <c r="HSR33" s="214"/>
      <c r="HSS33" s="214"/>
      <c r="HST33" s="214"/>
      <c r="HSU33" s="214"/>
      <c r="HSV33" s="214"/>
      <c r="HSW33" s="214"/>
      <c r="HSX33" s="214"/>
      <c r="HSY33" s="214"/>
      <c r="HSZ33" s="214"/>
      <c r="HTA33" s="214"/>
      <c r="HTB33" s="214"/>
      <c r="HTC33" s="214"/>
      <c r="HTD33" s="214"/>
      <c r="HTE33" s="214"/>
      <c r="HTF33" s="214"/>
      <c r="HTG33" s="214"/>
      <c r="HTH33" s="214"/>
      <c r="HTI33" s="214"/>
      <c r="HTJ33" s="214"/>
      <c r="HTK33" s="214"/>
      <c r="HTL33" s="214"/>
      <c r="HTM33" s="214"/>
      <c r="HTN33" s="214"/>
      <c r="HTO33" s="214"/>
      <c r="HTP33" s="214"/>
      <c r="HTQ33" s="214"/>
      <c r="HTR33" s="214"/>
      <c r="HTS33" s="214"/>
      <c r="HTT33" s="214"/>
      <c r="HTU33" s="214"/>
      <c r="HTV33" s="214"/>
      <c r="HTW33" s="214"/>
      <c r="HTX33" s="214"/>
      <c r="HTY33" s="214"/>
      <c r="HTZ33" s="214"/>
      <c r="HUA33" s="214"/>
      <c r="HUB33" s="214"/>
      <c r="HUC33" s="214"/>
      <c r="HUD33" s="214"/>
      <c r="HUE33" s="214"/>
      <c r="HUF33" s="214"/>
      <c r="HUG33" s="214"/>
      <c r="HUH33" s="214"/>
      <c r="HUI33" s="214"/>
      <c r="HUJ33" s="214"/>
      <c r="HUK33" s="214"/>
      <c r="HUL33" s="214"/>
      <c r="HUM33" s="214"/>
      <c r="HUN33" s="214"/>
      <c r="HUO33" s="214"/>
      <c r="HUP33" s="214"/>
      <c r="HUQ33" s="214"/>
      <c r="HUR33" s="214"/>
      <c r="HUS33" s="214"/>
      <c r="HUT33" s="214"/>
      <c r="HUU33" s="214"/>
      <c r="HUV33" s="214"/>
      <c r="HUW33" s="214"/>
      <c r="HUX33" s="214"/>
      <c r="HUY33" s="214"/>
      <c r="HUZ33" s="214"/>
      <c r="HVA33" s="214"/>
      <c r="HVB33" s="214"/>
      <c r="HVC33" s="214"/>
      <c r="HVD33" s="214"/>
      <c r="HVE33" s="214"/>
      <c r="HVF33" s="214"/>
      <c r="HVG33" s="214"/>
      <c r="HVH33" s="214"/>
      <c r="HVI33" s="214"/>
      <c r="HVJ33" s="214"/>
      <c r="HVK33" s="214"/>
      <c r="HVL33" s="214"/>
      <c r="HVM33" s="214"/>
      <c r="HVN33" s="214"/>
      <c r="HVO33" s="214"/>
      <c r="HVP33" s="214"/>
      <c r="HVQ33" s="214"/>
      <c r="HVR33" s="214"/>
      <c r="HVS33" s="214"/>
      <c r="HVT33" s="214"/>
      <c r="HVU33" s="214"/>
      <c r="HVV33" s="214"/>
      <c r="HVW33" s="214"/>
      <c r="HVX33" s="214"/>
      <c r="HVY33" s="214"/>
      <c r="HVZ33" s="214"/>
      <c r="HWA33" s="214"/>
      <c r="HWB33" s="214"/>
      <c r="HWC33" s="214"/>
      <c r="HWD33" s="214"/>
      <c r="HWE33" s="214"/>
      <c r="HWF33" s="214"/>
      <c r="HWG33" s="214"/>
      <c r="HWH33" s="214"/>
      <c r="HWI33" s="214"/>
      <c r="HWJ33" s="214"/>
      <c r="HWK33" s="214"/>
      <c r="HWL33" s="214"/>
      <c r="HWM33" s="214"/>
      <c r="HWN33" s="214"/>
      <c r="HWO33" s="214"/>
      <c r="HWP33" s="214"/>
      <c r="HWQ33" s="214"/>
      <c r="HWR33" s="214"/>
      <c r="HWS33" s="214"/>
      <c r="HWT33" s="214"/>
      <c r="HWU33" s="214"/>
      <c r="HWV33" s="214"/>
      <c r="HWW33" s="214"/>
      <c r="HWX33" s="214"/>
      <c r="HWY33" s="214"/>
      <c r="HWZ33" s="214"/>
      <c r="HXA33" s="214"/>
      <c r="HXB33" s="214"/>
      <c r="HXC33" s="214"/>
      <c r="HXD33" s="214"/>
      <c r="HXE33" s="214"/>
      <c r="HXF33" s="214"/>
      <c r="HXG33" s="214"/>
      <c r="HXH33" s="214"/>
      <c r="HXI33" s="214"/>
      <c r="HXJ33" s="214"/>
      <c r="HXK33" s="214"/>
      <c r="HXL33" s="214"/>
      <c r="HXM33" s="214"/>
      <c r="HXN33" s="214"/>
      <c r="HXO33" s="214"/>
      <c r="HXP33" s="214"/>
      <c r="HXQ33" s="214"/>
      <c r="HXR33" s="214"/>
      <c r="HXS33" s="214"/>
      <c r="HXT33" s="214"/>
      <c r="HXU33" s="214"/>
      <c r="HXV33" s="214"/>
      <c r="HXW33" s="214"/>
      <c r="HXX33" s="214"/>
      <c r="HXY33" s="214"/>
      <c r="HXZ33" s="214"/>
      <c r="HYA33" s="214"/>
      <c r="HYB33" s="214"/>
      <c r="HYC33" s="214"/>
      <c r="HYD33" s="214"/>
      <c r="HYE33" s="214"/>
      <c r="HYF33" s="214"/>
      <c r="HYG33" s="214"/>
      <c r="HYH33" s="214"/>
      <c r="HYI33" s="214"/>
      <c r="HYJ33" s="214"/>
      <c r="HYK33" s="214"/>
      <c r="HYL33" s="214"/>
      <c r="HYM33" s="214"/>
      <c r="HYN33" s="214"/>
      <c r="HYO33" s="214"/>
      <c r="HYP33" s="214"/>
      <c r="HYQ33" s="214"/>
      <c r="HYR33" s="214"/>
      <c r="HYS33" s="214"/>
      <c r="HYT33" s="214"/>
      <c r="HYU33" s="214"/>
      <c r="HYV33" s="214"/>
      <c r="HYW33" s="214"/>
      <c r="HYX33" s="214"/>
      <c r="HYY33" s="214"/>
      <c r="HYZ33" s="214"/>
      <c r="HZA33" s="214"/>
      <c r="HZB33" s="214"/>
      <c r="HZC33" s="214"/>
      <c r="HZD33" s="214"/>
      <c r="HZE33" s="214"/>
      <c r="HZF33" s="214"/>
      <c r="HZG33" s="214"/>
      <c r="HZH33" s="214"/>
      <c r="HZI33" s="214"/>
      <c r="HZJ33" s="214"/>
      <c r="HZK33" s="214"/>
      <c r="HZL33" s="214"/>
      <c r="HZM33" s="214"/>
      <c r="HZN33" s="214"/>
      <c r="HZO33" s="214"/>
      <c r="HZP33" s="214"/>
      <c r="HZQ33" s="214"/>
      <c r="HZR33" s="214"/>
      <c r="HZS33" s="214"/>
      <c r="HZT33" s="214"/>
      <c r="HZU33" s="214"/>
      <c r="HZV33" s="214"/>
      <c r="HZW33" s="214"/>
      <c r="HZX33" s="214"/>
      <c r="HZY33" s="214"/>
      <c r="HZZ33" s="214"/>
      <c r="IAA33" s="214"/>
      <c r="IAB33" s="214"/>
      <c r="IAC33" s="214"/>
      <c r="IAD33" s="214"/>
      <c r="IAE33" s="214"/>
      <c r="IAF33" s="214"/>
      <c r="IAG33" s="214"/>
      <c r="IAH33" s="214"/>
      <c r="IAI33" s="214"/>
      <c r="IAJ33" s="214"/>
      <c r="IAK33" s="214"/>
      <c r="IAL33" s="214"/>
      <c r="IAM33" s="214"/>
      <c r="IAN33" s="214"/>
      <c r="IAO33" s="214"/>
      <c r="IAP33" s="214"/>
      <c r="IAQ33" s="214"/>
      <c r="IAR33" s="214"/>
      <c r="IAS33" s="214"/>
      <c r="IAT33" s="214"/>
      <c r="IAU33" s="214"/>
      <c r="IAV33" s="214"/>
      <c r="IAW33" s="214"/>
      <c r="IAX33" s="214"/>
      <c r="IAY33" s="214"/>
      <c r="IAZ33" s="214"/>
      <c r="IBA33" s="214"/>
      <c r="IBB33" s="214"/>
      <c r="IBC33" s="214"/>
      <c r="IBD33" s="214"/>
      <c r="IBE33" s="214"/>
      <c r="IBF33" s="214"/>
      <c r="IBG33" s="214"/>
      <c r="IBH33" s="214"/>
      <c r="IBI33" s="214"/>
      <c r="IBJ33" s="214"/>
      <c r="IBK33" s="214"/>
      <c r="IBL33" s="214"/>
      <c r="IBM33" s="214"/>
      <c r="IBN33" s="214"/>
      <c r="IBO33" s="214"/>
      <c r="IBP33" s="214"/>
      <c r="IBQ33" s="214"/>
      <c r="IBR33" s="214"/>
      <c r="IBS33" s="214"/>
      <c r="IBT33" s="214"/>
      <c r="IBU33" s="214"/>
      <c r="IBV33" s="214"/>
      <c r="IBW33" s="214"/>
      <c r="IBX33" s="214"/>
      <c r="IBY33" s="214"/>
      <c r="IBZ33" s="214"/>
      <c r="ICA33" s="214"/>
      <c r="ICB33" s="214"/>
      <c r="ICC33" s="214"/>
      <c r="ICD33" s="214"/>
      <c r="ICE33" s="214"/>
      <c r="ICF33" s="214"/>
      <c r="ICG33" s="214"/>
      <c r="ICH33" s="214"/>
      <c r="ICI33" s="214"/>
      <c r="ICJ33" s="214"/>
      <c r="ICK33" s="214"/>
      <c r="ICL33" s="214"/>
      <c r="ICM33" s="214"/>
      <c r="ICN33" s="214"/>
      <c r="ICO33" s="214"/>
      <c r="ICP33" s="214"/>
      <c r="ICQ33" s="214"/>
      <c r="ICR33" s="214"/>
      <c r="ICS33" s="214"/>
      <c r="ICT33" s="214"/>
      <c r="ICU33" s="214"/>
      <c r="ICV33" s="214"/>
      <c r="ICW33" s="214"/>
      <c r="ICX33" s="214"/>
      <c r="ICY33" s="214"/>
      <c r="ICZ33" s="214"/>
      <c r="IDA33" s="214"/>
      <c r="IDB33" s="214"/>
      <c r="IDC33" s="214"/>
      <c r="IDD33" s="214"/>
      <c r="IDE33" s="214"/>
      <c r="IDF33" s="214"/>
      <c r="IDG33" s="214"/>
      <c r="IDH33" s="214"/>
      <c r="IDI33" s="214"/>
      <c r="IDJ33" s="214"/>
      <c r="IDK33" s="214"/>
      <c r="IDL33" s="214"/>
      <c r="IDM33" s="214"/>
      <c r="IDN33" s="214"/>
      <c r="IDO33" s="214"/>
      <c r="IDP33" s="214"/>
      <c r="IDQ33" s="214"/>
      <c r="IDR33" s="214"/>
      <c r="IDS33" s="214"/>
      <c r="IDT33" s="214"/>
      <c r="IDU33" s="214"/>
      <c r="IDV33" s="214"/>
      <c r="IDW33" s="214"/>
      <c r="IDX33" s="214"/>
      <c r="IDY33" s="214"/>
      <c r="IDZ33" s="214"/>
      <c r="IEA33" s="214"/>
      <c r="IEB33" s="214"/>
      <c r="IEC33" s="214"/>
      <c r="IED33" s="214"/>
      <c r="IEE33" s="214"/>
      <c r="IEF33" s="214"/>
      <c r="IEG33" s="214"/>
      <c r="IEH33" s="214"/>
      <c r="IEI33" s="214"/>
      <c r="IEJ33" s="214"/>
      <c r="IEK33" s="214"/>
      <c r="IEL33" s="214"/>
      <c r="IEM33" s="214"/>
      <c r="IEN33" s="214"/>
      <c r="IEO33" s="214"/>
      <c r="IEP33" s="214"/>
      <c r="IEQ33" s="214"/>
      <c r="IER33" s="214"/>
      <c r="IES33" s="214"/>
      <c r="IET33" s="214"/>
      <c r="IEU33" s="214"/>
      <c r="IEV33" s="214"/>
      <c r="IEW33" s="214"/>
      <c r="IEX33" s="214"/>
      <c r="IEY33" s="214"/>
      <c r="IEZ33" s="214"/>
      <c r="IFA33" s="214"/>
      <c r="IFB33" s="214"/>
      <c r="IFC33" s="214"/>
      <c r="IFD33" s="214"/>
      <c r="IFE33" s="214"/>
      <c r="IFF33" s="214"/>
      <c r="IFG33" s="214"/>
      <c r="IFH33" s="214"/>
      <c r="IFI33" s="214"/>
      <c r="IFJ33" s="214"/>
      <c r="IFK33" s="214"/>
      <c r="IFL33" s="214"/>
      <c r="IFM33" s="214"/>
      <c r="IFN33" s="214"/>
      <c r="IFO33" s="214"/>
      <c r="IFP33" s="214"/>
      <c r="IFQ33" s="214"/>
      <c r="IFR33" s="214"/>
      <c r="IFS33" s="214"/>
      <c r="IFT33" s="214"/>
      <c r="IFU33" s="214"/>
      <c r="IFV33" s="214"/>
      <c r="IFW33" s="214"/>
      <c r="IFX33" s="214"/>
      <c r="IFY33" s="214"/>
      <c r="IFZ33" s="214"/>
      <c r="IGA33" s="214"/>
      <c r="IGB33" s="214"/>
      <c r="IGC33" s="214"/>
      <c r="IGD33" s="214"/>
      <c r="IGE33" s="214"/>
      <c r="IGF33" s="214"/>
      <c r="IGG33" s="214"/>
      <c r="IGH33" s="214"/>
      <c r="IGI33" s="214"/>
      <c r="IGJ33" s="214"/>
      <c r="IGK33" s="214"/>
      <c r="IGL33" s="214"/>
      <c r="IGM33" s="214"/>
      <c r="IGN33" s="214"/>
      <c r="IGO33" s="214"/>
      <c r="IGP33" s="214"/>
      <c r="IGQ33" s="214"/>
      <c r="IGR33" s="214"/>
      <c r="IGS33" s="214"/>
      <c r="IGT33" s="214"/>
      <c r="IGU33" s="214"/>
      <c r="IGV33" s="214"/>
      <c r="IGW33" s="214"/>
      <c r="IGX33" s="214"/>
      <c r="IGY33" s="214"/>
      <c r="IGZ33" s="214"/>
      <c r="IHA33" s="214"/>
      <c r="IHB33" s="214"/>
      <c r="IHC33" s="214"/>
      <c r="IHD33" s="214"/>
      <c r="IHE33" s="214"/>
      <c r="IHF33" s="214"/>
      <c r="IHG33" s="214"/>
      <c r="IHH33" s="214"/>
      <c r="IHI33" s="214"/>
      <c r="IHJ33" s="214"/>
      <c r="IHK33" s="214"/>
      <c r="IHL33" s="214"/>
      <c r="IHM33" s="214"/>
      <c r="IHN33" s="214"/>
      <c r="IHO33" s="214"/>
      <c r="IHP33" s="214"/>
      <c r="IHQ33" s="214"/>
      <c r="IHR33" s="214"/>
      <c r="IHS33" s="214"/>
      <c r="IHT33" s="214"/>
      <c r="IHU33" s="214"/>
      <c r="IHV33" s="214"/>
      <c r="IHW33" s="214"/>
      <c r="IHX33" s="214"/>
      <c r="IHY33" s="214"/>
      <c r="IHZ33" s="214"/>
      <c r="IIA33" s="214"/>
      <c r="IIB33" s="214"/>
      <c r="IIC33" s="214"/>
      <c r="IID33" s="214"/>
      <c r="IIE33" s="214"/>
      <c r="IIF33" s="214"/>
      <c r="IIG33" s="214"/>
      <c r="IIH33" s="214"/>
      <c r="III33" s="214"/>
      <c r="IIJ33" s="214"/>
      <c r="IIK33" s="214"/>
      <c r="IIL33" s="214"/>
      <c r="IIM33" s="214"/>
      <c r="IIN33" s="214"/>
      <c r="IIO33" s="214"/>
      <c r="IIP33" s="214"/>
      <c r="IIQ33" s="214"/>
      <c r="IIR33" s="214"/>
      <c r="IIS33" s="214"/>
      <c r="IIT33" s="214"/>
      <c r="IIU33" s="214"/>
      <c r="IIV33" s="214"/>
      <c r="IIW33" s="214"/>
      <c r="IIX33" s="214"/>
      <c r="IIY33" s="214"/>
      <c r="IIZ33" s="214"/>
      <c r="IJA33" s="214"/>
      <c r="IJB33" s="214"/>
      <c r="IJC33" s="214"/>
      <c r="IJD33" s="214"/>
      <c r="IJE33" s="214"/>
      <c r="IJF33" s="214"/>
      <c r="IJG33" s="214"/>
      <c r="IJH33" s="214"/>
      <c r="IJI33" s="214"/>
      <c r="IJJ33" s="214"/>
      <c r="IJK33" s="214"/>
      <c r="IJL33" s="214"/>
      <c r="IJM33" s="214"/>
      <c r="IJN33" s="214"/>
      <c r="IJO33" s="214"/>
      <c r="IJP33" s="214"/>
      <c r="IJQ33" s="214"/>
      <c r="IJR33" s="214"/>
      <c r="IJS33" s="214"/>
      <c r="IJT33" s="214"/>
      <c r="IJU33" s="214"/>
      <c r="IJV33" s="214"/>
      <c r="IJW33" s="214"/>
      <c r="IJX33" s="214"/>
      <c r="IJY33" s="214"/>
      <c r="IJZ33" s="214"/>
      <c r="IKA33" s="214"/>
      <c r="IKB33" s="214"/>
      <c r="IKC33" s="214"/>
      <c r="IKD33" s="214"/>
      <c r="IKE33" s="214"/>
      <c r="IKF33" s="214"/>
      <c r="IKG33" s="214"/>
      <c r="IKH33" s="214"/>
      <c r="IKI33" s="214"/>
      <c r="IKJ33" s="214"/>
      <c r="IKK33" s="214"/>
      <c r="IKL33" s="214"/>
      <c r="IKM33" s="214"/>
      <c r="IKN33" s="214"/>
      <c r="IKO33" s="214"/>
      <c r="IKP33" s="214"/>
      <c r="IKQ33" s="214"/>
      <c r="IKR33" s="214"/>
      <c r="IKS33" s="214"/>
      <c r="IKT33" s="214"/>
      <c r="IKU33" s="214"/>
      <c r="IKV33" s="214"/>
      <c r="IKW33" s="214"/>
      <c r="IKX33" s="214"/>
      <c r="IKY33" s="214"/>
      <c r="IKZ33" s="214"/>
      <c r="ILA33" s="214"/>
      <c r="ILB33" s="214"/>
      <c r="ILC33" s="214"/>
      <c r="ILD33" s="214"/>
      <c r="ILE33" s="214"/>
      <c r="ILF33" s="214"/>
      <c r="ILG33" s="214"/>
      <c r="ILH33" s="214"/>
      <c r="ILI33" s="214"/>
      <c r="ILJ33" s="214"/>
      <c r="ILK33" s="214"/>
      <c r="ILL33" s="214"/>
      <c r="ILM33" s="214"/>
      <c r="ILN33" s="214"/>
      <c r="ILO33" s="214"/>
      <c r="ILP33" s="214"/>
      <c r="ILQ33" s="214"/>
      <c r="ILR33" s="214"/>
      <c r="ILS33" s="214"/>
      <c r="ILT33" s="214"/>
      <c r="ILU33" s="214"/>
      <c r="ILV33" s="214"/>
      <c r="ILW33" s="214"/>
      <c r="ILX33" s="214"/>
      <c r="ILY33" s="214"/>
      <c r="ILZ33" s="214"/>
      <c r="IMA33" s="214"/>
      <c r="IMB33" s="214"/>
      <c r="IMC33" s="214"/>
      <c r="IMD33" s="214"/>
      <c r="IME33" s="214"/>
      <c r="IMF33" s="214"/>
      <c r="IMG33" s="214"/>
      <c r="IMH33" s="214"/>
      <c r="IMI33" s="214"/>
      <c r="IMJ33" s="214"/>
      <c r="IMK33" s="214"/>
      <c r="IML33" s="214"/>
      <c r="IMM33" s="214"/>
      <c r="IMN33" s="214"/>
      <c r="IMO33" s="214"/>
      <c r="IMP33" s="214"/>
      <c r="IMQ33" s="214"/>
      <c r="IMR33" s="214"/>
      <c r="IMS33" s="214"/>
      <c r="IMT33" s="214"/>
      <c r="IMU33" s="214"/>
      <c r="IMV33" s="214"/>
      <c r="IMW33" s="214"/>
      <c r="IMX33" s="214"/>
      <c r="IMY33" s="214"/>
      <c r="IMZ33" s="214"/>
      <c r="INA33" s="214"/>
      <c r="INB33" s="214"/>
      <c r="INC33" s="214"/>
      <c r="IND33" s="214"/>
      <c r="INE33" s="214"/>
      <c r="INF33" s="214"/>
      <c r="ING33" s="214"/>
      <c r="INH33" s="214"/>
      <c r="INI33" s="214"/>
      <c r="INJ33" s="214"/>
      <c r="INK33" s="214"/>
      <c r="INL33" s="214"/>
      <c r="INM33" s="214"/>
      <c r="INN33" s="214"/>
      <c r="INO33" s="214"/>
      <c r="INP33" s="214"/>
      <c r="INQ33" s="214"/>
      <c r="INR33" s="214"/>
      <c r="INS33" s="214"/>
      <c r="INT33" s="214"/>
      <c r="INU33" s="214"/>
      <c r="INV33" s="214"/>
      <c r="INW33" s="214"/>
      <c r="INX33" s="214"/>
      <c r="INY33" s="214"/>
      <c r="INZ33" s="214"/>
      <c r="IOA33" s="214"/>
      <c r="IOB33" s="214"/>
      <c r="IOC33" s="214"/>
      <c r="IOD33" s="214"/>
      <c r="IOE33" s="214"/>
      <c r="IOF33" s="214"/>
      <c r="IOG33" s="214"/>
      <c r="IOH33" s="214"/>
      <c r="IOI33" s="214"/>
      <c r="IOJ33" s="214"/>
      <c r="IOK33" s="214"/>
      <c r="IOL33" s="214"/>
      <c r="IOM33" s="214"/>
      <c r="ION33" s="214"/>
      <c r="IOO33" s="214"/>
      <c r="IOP33" s="214"/>
      <c r="IOQ33" s="214"/>
      <c r="IOR33" s="214"/>
      <c r="IOS33" s="214"/>
      <c r="IOT33" s="214"/>
      <c r="IOU33" s="214"/>
      <c r="IOV33" s="214"/>
      <c r="IOW33" s="214"/>
      <c r="IOX33" s="214"/>
      <c r="IOY33" s="214"/>
      <c r="IOZ33" s="214"/>
      <c r="IPA33" s="214"/>
      <c r="IPB33" s="214"/>
      <c r="IPC33" s="214"/>
      <c r="IPD33" s="214"/>
      <c r="IPE33" s="214"/>
      <c r="IPF33" s="214"/>
      <c r="IPG33" s="214"/>
      <c r="IPH33" s="214"/>
      <c r="IPI33" s="214"/>
      <c r="IPJ33" s="214"/>
      <c r="IPK33" s="214"/>
      <c r="IPL33" s="214"/>
      <c r="IPM33" s="214"/>
      <c r="IPN33" s="214"/>
      <c r="IPO33" s="214"/>
      <c r="IPP33" s="214"/>
      <c r="IPQ33" s="214"/>
      <c r="IPR33" s="214"/>
      <c r="IPS33" s="214"/>
      <c r="IPT33" s="214"/>
      <c r="IPU33" s="214"/>
      <c r="IPV33" s="214"/>
      <c r="IPW33" s="214"/>
      <c r="IPX33" s="214"/>
      <c r="IPY33" s="214"/>
      <c r="IPZ33" s="214"/>
      <c r="IQA33" s="214"/>
      <c r="IQB33" s="214"/>
      <c r="IQC33" s="214"/>
      <c r="IQD33" s="214"/>
      <c r="IQE33" s="214"/>
      <c r="IQF33" s="214"/>
      <c r="IQG33" s="214"/>
      <c r="IQH33" s="214"/>
      <c r="IQI33" s="214"/>
      <c r="IQJ33" s="214"/>
      <c r="IQK33" s="214"/>
      <c r="IQL33" s="214"/>
      <c r="IQM33" s="214"/>
      <c r="IQN33" s="214"/>
      <c r="IQO33" s="214"/>
      <c r="IQP33" s="214"/>
      <c r="IQQ33" s="214"/>
      <c r="IQR33" s="214"/>
      <c r="IQS33" s="214"/>
      <c r="IQT33" s="214"/>
      <c r="IQU33" s="214"/>
      <c r="IQV33" s="214"/>
      <c r="IQW33" s="214"/>
      <c r="IQX33" s="214"/>
      <c r="IQY33" s="214"/>
      <c r="IQZ33" s="214"/>
      <c r="IRA33" s="214"/>
      <c r="IRB33" s="214"/>
      <c r="IRC33" s="214"/>
      <c r="IRD33" s="214"/>
      <c r="IRE33" s="214"/>
      <c r="IRF33" s="214"/>
      <c r="IRG33" s="214"/>
      <c r="IRH33" s="214"/>
      <c r="IRI33" s="214"/>
      <c r="IRJ33" s="214"/>
      <c r="IRK33" s="214"/>
      <c r="IRL33" s="214"/>
      <c r="IRM33" s="214"/>
      <c r="IRN33" s="214"/>
      <c r="IRO33" s="214"/>
      <c r="IRP33" s="214"/>
      <c r="IRQ33" s="214"/>
      <c r="IRR33" s="214"/>
      <c r="IRS33" s="214"/>
      <c r="IRT33" s="214"/>
      <c r="IRU33" s="214"/>
      <c r="IRV33" s="214"/>
      <c r="IRW33" s="214"/>
      <c r="IRX33" s="214"/>
      <c r="IRY33" s="214"/>
      <c r="IRZ33" s="214"/>
      <c r="ISA33" s="214"/>
      <c r="ISB33" s="214"/>
      <c r="ISC33" s="214"/>
      <c r="ISD33" s="214"/>
      <c r="ISE33" s="214"/>
      <c r="ISF33" s="214"/>
      <c r="ISG33" s="214"/>
      <c r="ISH33" s="214"/>
      <c r="ISI33" s="214"/>
      <c r="ISJ33" s="214"/>
      <c r="ISK33" s="214"/>
      <c r="ISL33" s="214"/>
      <c r="ISM33" s="214"/>
      <c r="ISN33" s="214"/>
      <c r="ISO33" s="214"/>
      <c r="ISP33" s="214"/>
      <c r="ISQ33" s="214"/>
      <c r="ISR33" s="214"/>
      <c r="ISS33" s="214"/>
      <c r="IST33" s="214"/>
      <c r="ISU33" s="214"/>
      <c r="ISV33" s="214"/>
      <c r="ISW33" s="214"/>
      <c r="ISX33" s="214"/>
      <c r="ISY33" s="214"/>
      <c r="ISZ33" s="214"/>
      <c r="ITA33" s="214"/>
      <c r="ITB33" s="214"/>
      <c r="ITC33" s="214"/>
      <c r="ITD33" s="214"/>
      <c r="ITE33" s="214"/>
      <c r="ITF33" s="214"/>
      <c r="ITG33" s="214"/>
      <c r="ITH33" s="214"/>
      <c r="ITI33" s="214"/>
      <c r="ITJ33" s="214"/>
      <c r="ITK33" s="214"/>
      <c r="ITL33" s="214"/>
      <c r="ITM33" s="214"/>
      <c r="ITN33" s="214"/>
      <c r="ITO33" s="214"/>
      <c r="ITP33" s="214"/>
      <c r="ITQ33" s="214"/>
      <c r="ITR33" s="214"/>
      <c r="ITS33" s="214"/>
      <c r="ITT33" s="214"/>
      <c r="ITU33" s="214"/>
      <c r="ITV33" s="214"/>
      <c r="ITW33" s="214"/>
      <c r="ITX33" s="214"/>
      <c r="ITY33" s="214"/>
      <c r="ITZ33" s="214"/>
      <c r="IUA33" s="214"/>
      <c r="IUB33" s="214"/>
      <c r="IUC33" s="214"/>
      <c r="IUD33" s="214"/>
      <c r="IUE33" s="214"/>
      <c r="IUF33" s="214"/>
      <c r="IUG33" s="214"/>
      <c r="IUH33" s="214"/>
      <c r="IUI33" s="214"/>
      <c r="IUJ33" s="214"/>
      <c r="IUK33" s="214"/>
      <c r="IUL33" s="214"/>
      <c r="IUM33" s="214"/>
      <c r="IUN33" s="214"/>
      <c r="IUO33" s="214"/>
      <c r="IUP33" s="214"/>
      <c r="IUQ33" s="214"/>
      <c r="IUR33" s="214"/>
      <c r="IUS33" s="214"/>
      <c r="IUT33" s="214"/>
      <c r="IUU33" s="214"/>
      <c r="IUV33" s="214"/>
      <c r="IUW33" s="214"/>
      <c r="IUX33" s="214"/>
      <c r="IUY33" s="214"/>
      <c r="IUZ33" s="214"/>
      <c r="IVA33" s="214"/>
      <c r="IVB33" s="214"/>
      <c r="IVC33" s="214"/>
      <c r="IVD33" s="214"/>
      <c r="IVE33" s="214"/>
      <c r="IVF33" s="214"/>
      <c r="IVG33" s="214"/>
      <c r="IVH33" s="214"/>
      <c r="IVI33" s="214"/>
      <c r="IVJ33" s="214"/>
      <c r="IVK33" s="214"/>
      <c r="IVL33" s="214"/>
      <c r="IVM33" s="214"/>
      <c r="IVN33" s="214"/>
      <c r="IVO33" s="214"/>
      <c r="IVP33" s="214"/>
      <c r="IVQ33" s="214"/>
      <c r="IVR33" s="214"/>
      <c r="IVS33" s="214"/>
      <c r="IVT33" s="214"/>
      <c r="IVU33" s="214"/>
      <c r="IVV33" s="214"/>
      <c r="IVW33" s="214"/>
      <c r="IVX33" s="214"/>
      <c r="IVY33" s="214"/>
      <c r="IVZ33" s="214"/>
      <c r="IWA33" s="214"/>
      <c r="IWB33" s="214"/>
      <c r="IWC33" s="214"/>
      <c r="IWD33" s="214"/>
      <c r="IWE33" s="214"/>
      <c r="IWF33" s="214"/>
      <c r="IWG33" s="214"/>
      <c r="IWH33" s="214"/>
      <c r="IWI33" s="214"/>
      <c r="IWJ33" s="214"/>
      <c r="IWK33" s="214"/>
      <c r="IWL33" s="214"/>
      <c r="IWM33" s="214"/>
      <c r="IWN33" s="214"/>
      <c r="IWO33" s="214"/>
      <c r="IWP33" s="214"/>
      <c r="IWQ33" s="214"/>
      <c r="IWR33" s="214"/>
      <c r="IWS33" s="214"/>
      <c r="IWT33" s="214"/>
      <c r="IWU33" s="214"/>
      <c r="IWV33" s="214"/>
      <c r="IWW33" s="214"/>
      <c r="IWX33" s="214"/>
      <c r="IWY33" s="214"/>
      <c r="IWZ33" s="214"/>
      <c r="IXA33" s="214"/>
      <c r="IXB33" s="214"/>
      <c r="IXC33" s="214"/>
      <c r="IXD33" s="214"/>
      <c r="IXE33" s="214"/>
      <c r="IXF33" s="214"/>
      <c r="IXG33" s="214"/>
      <c r="IXH33" s="214"/>
      <c r="IXI33" s="214"/>
      <c r="IXJ33" s="214"/>
      <c r="IXK33" s="214"/>
      <c r="IXL33" s="214"/>
      <c r="IXM33" s="214"/>
      <c r="IXN33" s="214"/>
      <c r="IXO33" s="214"/>
      <c r="IXP33" s="214"/>
      <c r="IXQ33" s="214"/>
      <c r="IXR33" s="214"/>
      <c r="IXS33" s="214"/>
      <c r="IXT33" s="214"/>
      <c r="IXU33" s="214"/>
      <c r="IXV33" s="214"/>
      <c r="IXW33" s="214"/>
      <c r="IXX33" s="214"/>
      <c r="IXY33" s="214"/>
      <c r="IXZ33" s="214"/>
      <c r="IYA33" s="214"/>
      <c r="IYB33" s="214"/>
      <c r="IYC33" s="214"/>
      <c r="IYD33" s="214"/>
      <c r="IYE33" s="214"/>
      <c r="IYF33" s="214"/>
      <c r="IYG33" s="214"/>
      <c r="IYH33" s="214"/>
      <c r="IYI33" s="214"/>
      <c r="IYJ33" s="214"/>
      <c r="IYK33" s="214"/>
      <c r="IYL33" s="214"/>
      <c r="IYM33" s="214"/>
      <c r="IYN33" s="214"/>
      <c r="IYO33" s="214"/>
      <c r="IYP33" s="214"/>
      <c r="IYQ33" s="214"/>
      <c r="IYR33" s="214"/>
      <c r="IYS33" s="214"/>
      <c r="IYT33" s="214"/>
      <c r="IYU33" s="214"/>
      <c r="IYV33" s="214"/>
      <c r="IYW33" s="214"/>
      <c r="IYX33" s="214"/>
      <c r="IYY33" s="214"/>
      <c r="IYZ33" s="214"/>
      <c r="IZA33" s="214"/>
      <c r="IZB33" s="214"/>
      <c r="IZC33" s="214"/>
      <c r="IZD33" s="214"/>
      <c r="IZE33" s="214"/>
      <c r="IZF33" s="214"/>
      <c r="IZG33" s="214"/>
      <c r="IZH33" s="214"/>
      <c r="IZI33" s="214"/>
      <c r="IZJ33" s="214"/>
      <c r="IZK33" s="214"/>
      <c r="IZL33" s="214"/>
      <c r="IZM33" s="214"/>
      <c r="IZN33" s="214"/>
      <c r="IZO33" s="214"/>
      <c r="IZP33" s="214"/>
      <c r="IZQ33" s="214"/>
      <c r="IZR33" s="214"/>
      <c r="IZS33" s="214"/>
      <c r="IZT33" s="214"/>
      <c r="IZU33" s="214"/>
      <c r="IZV33" s="214"/>
      <c r="IZW33" s="214"/>
      <c r="IZX33" s="214"/>
      <c r="IZY33" s="214"/>
      <c r="IZZ33" s="214"/>
      <c r="JAA33" s="214"/>
      <c r="JAB33" s="214"/>
      <c r="JAC33" s="214"/>
      <c r="JAD33" s="214"/>
      <c r="JAE33" s="214"/>
      <c r="JAF33" s="214"/>
      <c r="JAG33" s="214"/>
      <c r="JAH33" s="214"/>
      <c r="JAI33" s="214"/>
      <c r="JAJ33" s="214"/>
      <c r="JAK33" s="214"/>
      <c r="JAL33" s="214"/>
      <c r="JAM33" s="214"/>
      <c r="JAN33" s="214"/>
      <c r="JAO33" s="214"/>
      <c r="JAP33" s="214"/>
      <c r="JAQ33" s="214"/>
      <c r="JAR33" s="214"/>
      <c r="JAS33" s="214"/>
      <c r="JAT33" s="214"/>
      <c r="JAU33" s="214"/>
      <c r="JAV33" s="214"/>
      <c r="JAW33" s="214"/>
      <c r="JAX33" s="214"/>
      <c r="JAY33" s="214"/>
      <c r="JAZ33" s="214"/>
      <c r="JBA33" s="214"/>
      <c r="JBB33" s="214"/>
      <c r="JBC33" s="214"/>
      <c r="JBD33" s="214"/>
      <c r="JBE33" s="214"/>
      <c r="JBF33" s="214"/>
      <c r="JBG33" s="214"/>
      <c r="JBH33" s="214"/>
      <c r="JBI33" s="214"/>
      <c r="JBJ33" s="214"/>
      <c r="JBK33" s="214"/>
      <c r="JBL33" s="214"/>
      <c r="JBM33" s="214"/>
      <c r="JBN33" s="214"/>
      <c r="JBO33" s="214"/>
      <c r="JBP33" s="214"/>
      <c r="JBQ33" s="214"/>
      <c r="JBR33" s="214"/>
      <c r="JBS33" s="214"/>
      <c r="JBT33" s="214"/>
      <c r="JBU33" s="214"/>
      <c r="JBV33" s="214"/>
      <c r="JBW33" s="214"/>
      <c r="JBX33" s="214"/>
      <c r="JBY33" s="214"/>
      <c r="JBZ33" s="214"/>
      <c r="JCA33" s="214"/>
      <c r="JCB33" s="214"/>
      <c r="JCC33" s="214"/>
      <c r="JCD33" s="214"/>
      <c r="JCE33" s="214"/>
      <c r="JCF33" s="214"/>
      <c r="JCG33" s="214"/>
      <c r="JCH33" s="214"/>
      <c r="JCI33" s="214"/>
      <c r="JCJ33" s="214"/>
      <c r="JCK33" s="214"/>
      <c r="JCL33" s="214"/>
      <c r="JCM33" s="214"/>
      <c r="JCN33" s="214"/>
      <c r="JCO33" s="214"/>
      <c r="JCP33" s="214"/>
      <c r="JCQ33" s="214"/>
      <c r="JCR33" s="214"/>
      <c r="JCS33" s="214"/>
      <c r="JCT33" s="214"/>
      <c r="JCU33" s="214"/>
      <c r="JCV33" s="214"/>
      <c r="JCW33" s="214"/>
      <c r="JCX33" s="214"/>
      <c r="JCY33" s="214"/>
      <c r="JCZ33" s="214"/>
      <c r="JDA33" s="214"/>
      <c r="JDB33" s="214"/>
      <c r="JDC33" s="214"/>
      <c r="JDD33" s="214"/>
      <c r="JDE33" s="214"/>
      <c r="JDF33" s="214"/>
      <c r="JDG33" s="214"/>
      <c r="JDH33" s="214"/>
      <c r="JDI33" s="214"/>
      <c r="JDJ33" s="214"/>
      <c r="JDK33" s="214"/>
      <c r="JDL33" s="214"/>
      <c r="JDM33" s="214"/>
      <c r="JDN33" s="214"/>
      <c r="JDO33" s="214"/>
      <c r="JDP33" s="214"/>
      <c r="JDQ33" s="214"/>
      <c r="JDR33" s="214"/>
      <c r="JDS33" s="214"/>
      <c r="JDT33" s="214"/>
      <c r="JDU33" s="214"/>
      <c r="JDV33" s="214"/>
      <c r="JDW33" s="214"/>
      <c r="JDX33" s="214"/>
      <c r="JDY33" s="214"/>
      <c r="JDZ33" s="214"/>
      <c r="JEA33" s="214"/>
      <c r="JEB33" s="214"/>
      <c r="JEC33" s="214"/>
      <c r="JED33" s="214"/>
      <c r="JEE33" s="214"/>
      <c r="JEF33" s="214"/>
      <c r="JEG33" s="214"/>
      <c r="JEH33" s="214"/>
      <c r="JEI33" s="214"/>
      <c r="JEJ33" s="214"/>
      <c r="JEK33" s="214"/>
      <c r="JEL33" s="214"/>
      <c r="JEM33" s="214"/>
      <c r="JEN33" s="214"/>
      <c r="JEO33" s="214"/>
      <c r="JEP33" s="214"/>
      <c r="JEQ33" s="214"/>
      <c r="JER33" s="214"/>
      <c r="JES33" s="214"/>
      <c r="JET33" s="214"/>
      <c r="JEU33" s="214"/>
      <c r="JEV33" s="214"/>
      <c r="JEW33" s="214"/>
      <c r="JEX33" s="214"/>
      <c r="JEY33" s="214"/>
      <c r="JEZ33" s="214"/>
      <c r="JFA33" s="214"/>
      <c r="JFB33" s="214"/>
      <c r="JFC33" s="214"/>
      <c r="JFD33" s="214"/>
      <c r="JFE33" s="214"/>
      <c r="JFF33" s="214"/>
      <c r="JFG33" s="214"/>
      <c r="JFH33" s="214"/>
      <c r="JFI33" s="214"/>
      <c r="JFJ33" s="214"/>
      <c r="JFK33" s="214"/>
      <c r="JFL33" s="214"/>
      <c r="JFM33" s="214"/>
      <c r="JFN33" s="214"/>
      <c r="JFO33" s="214"/>
      <c r="JFP33" s="214"/>
      <c r="JFQ33" s="214"/>
      <c r="JFR33" s="214"/>
      <c r="JFS33" s="214"/>
      <c r="JFT33" s="214"/>
      <c r="JFU33" s="214"/>
      <c r="JFV33" s="214"/>
      <c r="JFW33" s="214"/>
      <c r="JFX33" s="214"/>
      <c r="JFY33" s="214"/>
      <c r="JFZ33" s="214"/>
      <c r="JGA33" s="214"/>
      <c r="JGB33" s="214"/>
      <c r="JGC33" s="214"/>
      <c r="JGD33" s="214"/>
      <c r="JGE33" s="214"/>
      <c r="JGF33" s="214"/>
      <c r="JGG33" s="214"/>
      <c r="JGH33" s="214"/>
      <c r="JGI33" s="214"/>
      <c r="JGJ33" s="214"/>
      <c r="JGK33" s="214"/>
      <c r="JGL33" s="214"/>
      <c r="JGM33" s="214"/>
      <c r="JGN33" s="214"/>
      <c r="JGO33" s="214"/>
      <c r="JGP33" s="214"/>
      <c r="JGQ33" s="214"/>
      <c r="JGR33" s="214"/>
      <c r="JGS33" s="214"/>
      <c r="JGT33" s="214"/>
      <c r="JGU33" s="214"/>
      <c r="JGV33" s="214"/>
      <c r="JGW33" s="214"/>
      <c r="JGX33" s="214"/>
      <c r="JGY33" s="214"/>
      <c r="JGZ33" s="214"/>
      <c r="JHA33" s="214"/>
      <c r="JHB33" s="214"/>
      <c r="JHC33" s="214"/>
      <c r="JHD33" s="214"/>
      <c r="JHE33" s="214"/>
      <c r="JHF33" s="214"/>
      <c r="JHG33" s="214"/>
      <c r="JHH33" s="214"/>
      <c r="JHI33" s="214"/>
      <c r="JHJ33" s="214"/>
      <c r="JHK33" s="214"/>
      <c r="JHL33" s="214"/>
      <c r="JHM33" s="214"/>
      <c r="JHN33" s="214"/>
      <c r="JHO33" s="214"/>
      <c r="JHP33" s="214"/>
      <c r="JHQ33" s="214"/>
      <c r="JHR33" s="214"/>
      <c r="JHS33" s="214"/>
      <c r="JHT33" s="214"/>
      <c r="JHU33" s="214"/>
      <c r="JHV33" s="214"/>
      <c r="JHW33" s="214"/>
      <c r="JHX33" s="214"/>
      <c r="JHY33" s="214"/>
      <c r="JHZ33" s="214"/>
      <c r="JIA33" s="214"/>
      <c r="JIB33" s="214"/>
      <c r="JIC33" s="214"/>
      <c r="JID33" s="214"/>
      <c r="JIE33" s="214"/>
      <c r="JIF33" s="214"/>
      <c r="JIG33" s="214"/>
      <c r="JIH33" s="214"/>
      <c r="JII33" s="214"/>
      <c r="JIJ33" s="214"/>
      <c r="JIK33" s="214"/>
      <c r="JIL33" s="214"/>
      <c r="JIM33" s="214"/>
      <c r="JIN33" s="214"/>
      <c r="JIO33" s="214"/>
      <c r="JIP33" s="214"/>
      <c r="JIQ33" s="214"/>
      <c r="JIR33" s="214"/>
      <c r="JIS33" s="214"/>
      <c r="JIT33" s="214"/>
      <c r="JIU33" s="214"/>
      <c r="JIV33" s="214"/>
      <c r="JIW33" s="214"/>
      <c r="JIX33" s="214"/>
      <c r="JIY33" s="214"/>
      <c r="JIZ33" s="214"/>
      <c r="JJA33" s="214"/>
      <c r="JJB33" s="214"/>
      <c r="JJC33" s="214"/>
      <c r="JJD33" s="214"/>
      <c r="JJE33" s="214"/>
      <c r="JJF33" s="214"/>
      <c r="JJG33" s="214"/>
      <c r="JJH33" s="214"/>
      <c r="JJI33" s="214"/>
      <c r="JJJ33" s="214"/>
      <c r="JJK33" s="214"/>
      <c r="JJL33" s="214"/>
      <c r="JJM33" s="214"/>
      <c r="JJN33" s="214"/>
      <c r="JJO33" s="214"/>
      <c r="JJP33" s="214"/>
      <c r="JJQ33" s="214"/>
      <c r="JJR33" s="214"/>
      <c r="JJS33" s="214"/>
      <c r="JJT33" s="214"/>
      <c r="JJU33" s="214"/>
      <c r="JJV33" s="214"/>
      <c r="JJW33" s="214"/>
      <c r="JJX33" s="214"/>
      <c r="JJY33" s="214"/>
      <c r="JJZ33" s="214"/>
      <c r="JKA33" s="214"/>
      <c r="JKB33" s="214"/>
      <c r="JKC33" s="214"/>
      <c r="JKD33" s="214"/>
      <c r="JKE33" s="214"/>
      <c r="JKF33" s="214"/>
      <c r="JKG33" s="214"/>
      <c r="JKH33" s="214"/>
      <c r="JKI33" s="214"/>
      <c r="JKJ33" s="214"/>
      <c r="JKK33" s="214"/>
      <c r="JKL33" s="214"/>
      <c r="JKM33" s="214"/>
      <c r="JKN33" s="214"/>
      <c r="JKO33" s="214"/>
      <c r="JKP33" s="214"/>
      <c r="JKQ33" s="214"/>
      <c r="JKR33" s="214"/>
      <c r="JKS33" s="214"/>
      <c r="JKT33" s="214"/>
      <c r="JKU33" s="214"/>
      <c r="JKV33" s="214"/>
      <c r="JKW33" s="214"/>
      <c r="JKX33" s="214"/>
      <c r="JKY33" s="214"/>
      <c r="JKZ33" s="214"/>
      <c r="JLA33" s="214"/>
      <c r="JLB33" s="214"/>
      <c r="JLC33" s="214"/>
      <c r="JLD33" s="214"/>
      <c r="JLE33" s="214"/>
      <c r="JLF33" s="214"/>
      <c r="JLG33" s="214"/>
      <c r="JLH33" s="214"/>
      <c r="JLI33" s="214"/>
      <c r="JLJ33" s="214"/>
      <c r="JLK33" s="214"/>
      <c r="JLL33" s="214"/>
      <c r="JLM33" s="214"/>
      <c r="JLN33" s="214"/>
      <c r="JLO33" s="214"/>
      <c r="JLP33" s="214"/>
      <c r="JLQ33" s="214"/>
      <c r="JLR33" s="214"/>
      <c r="JLS33" s="214"/>
      <c r="JLT33" s="214"/>
      <c r="JLU33" s="214"/>
      <c r="JLV33" s="214"/>
      <c r="JLW33" s="214"/>
      <c r="JLX33" s="214"/>
      <c r="JLY33" s="214"/>
      <c r="JLZ33" s="214"/>
      <c r="JMA33" s="214"/>
      <c r="JMB33" s="214"/>
      <c r="JMC33" s="214"/>
      <c r="JMD33" s="214"/>
      <c r="JME33" s="214"/>
      <c r="JMF33" s="214"/>
      <c r="JMG33" s="214"/>
      <c r="JMH33" s="214"/>
      <c r="JMI33" s="214"/>
      <c r="JMJ33" s="214"/>
      <c r="JMK33" s="214"/>
      <c r="JML33" s="214"/>
      <c r="JMM33" s="214"/>
      <c r="JMN33" s="214"/>
      <c r="JMO33" s="214"/>
      <c r="JMP33" s="214"/>
      <c r="JMQ33" s="214"/>
      <c r="JMR33" s="214"/>
      <c r="JMS33" s="214"/>
      <c r="JMT33" s="214"/>
      <c r="JMU33" s="214"/>
      <c r="JMV33" s="214"/>
      <c r="JMW33" s="214"/>
      <c r="JMX33" s="214"/>
      <c r="JMY33" s="214"/>
      <c r="JMZ33" s="214"/>
      <c r="JNA33" s="214"/>
      <c r="JNB33" s="214"/>
      <c r="JNC33" s="214"/>
      <c r="JND33" s="214"/>
      <c r="JNE33" s="214"/>
      <c r="JNF33" s="214"/>
      <c r="JNG33" s="214"/>
      <c r="JNH33" s="214"/>
      <c r="JNI33" s="214"/>
      <c r="JNJ33" s="214"/>
      <c r="JNK33" s="214"/>
      <c r="JNL33" s="214"/>
      <c r="JNM33" s="214"/>
      <c r="JNN33" s="214"/>
      <c r="JNO33" s="214"/>
      <c r="JNP33" s="214"/>
      <c r="JNQ33" s="214"/>
      <c r="JNR33" s="214"/>
      <c r="JNS33" s="214"/>
      <c r="JNT33" s="214"/>
      <c r="JNU33" s="214"/>
      <c r="JNV33" s="214"/>
      <c r="JNW33" s="214"/>
      <c r="JNX33" s="214"/>
      <c r="JNY33" s="214"/>
      <c r="JNZ33" s="214"/>
      <c r="JOA33" s="214"/>
      <c r="JOB33" s="214"/>
      <c r="JOC33" s="214"/>
      <c r="JOD33" s="214"/>
      <c r="JOE33" s="214"/>
      <c r="JOF33" s="214"/>
      <c r="JOG33" s="214"/>
      <c r="JOH33" s="214"/>
      <c r="JOI33" s="214"/>
      <c r="JOJ33" s="214"/>
      <c r="JOK33" s="214"/>
      <c r="JOL33" s="214"/>
      <c r="JOM33" s="214"/>
      <c r="JON33" s="214"/>
      <c r="JOO33" s="214"/>
      <c r="JOP33" s="214"/>
      <c r="JOQ33" s="214"/>
      <c r="JOR33" s="214"/>
      <c r="JOS33" s="214"/>
      <c r="JOT33" s="214"/>
      <c r="JOU33" s="214"/>
      <c r="JOV33" s="214"/>
      <c r="JOW33" s="214"/>
      <c r="JOX33" s="214"/>
      <c r="JOY33" s="214"/>
      <c r="JOZ33" s="214"/>
      <c r="JPA33" s="214"/>
      <c r="JPB33" s="214"/>
      <c r="JPC33" s="214"/>
      <c r="JPD33" s="214"/>
      <c r="JPE33" s="214"/>
      <c r="JPF33" s="214"/>
      <c r="JPG33" s="214"/>
      <c r="JPH33" s="214"/>
      <c r="JPI33" s="214"/>
      <c r="JPJ33" s="214"/>
      <c r="JPK33" s="214"/>
      <c r="JPL33" s="214"/>
      <c r="JPM33" s="214"/>
      <c r="JPN33" s="214"/>
      <c r="JPO33" s="214"/>
      <c r="JPP33" s="214"/>
      <c r="JPQ33" s="214"/>
      <c r="JPR33" s="214"/>
      <c r="JPS33" s="214"/>
      <c r="JPT33" s="214"/>
      <c r="JPU33" s="214"/>
      <c r="JPV33" s="214"/>
      <c r="JPW33" s="214"/>
      <c r="JPX33" s="214"/>
      <c r="JPY33" s="214"/>
      <c r="JPZ33" s="214"/>
      <c r="JQA33" s="214"/>
      <c r="JQB33" s="214"/>
      <c r="JQC33" s="214"/>
      <c r="JQD33" s="214"/>
      <c r="JQE33" s="214"/>
      <c r="JQF33" s="214"/>
      <c r="JQG33" s="214"/>
      <c r="JQH33" s="214"/>
      <c r="JQI33" s="214"/>
      <c r="JQJ33" s="214"/>
      <c r="JQK33" s="214"/>
      <c r="JQL33" s="214"/>
      <c r="JQM33" s="214"/>
      <c r="JQN33" s="214"/>
      <c r="JQO33" s="214"/>
      <c r="JQP33" s="214"/>
      <c r="JQQ33" s="214"/>
      <c r="JQR33" s="214"/>
      <c r="JQS33" s="214"/>
      <c r="JQT33" s="214"/>
      <c r="JQU33" s="214"/>
      <c r="JQV33" s="214"/>
      <c r="JQW33" s="214"/>
      <c r="JQX33" s="214"/>
      <c r="JQY33" s="214"/>
      <c r="JQZ33" s="214"/>
      <c r="JRA33" s="214"/>
      <c r="JRB33" s="214"/>
      <c r="JRC33" s="214"/>
      <c r="JRD33" s="214"/>
      <c r="JRE33" s="214"/>
      <c r="JRF33" s="214"/>
      <c r="JRG33" s="214"/>
      <c r="JRH33" s="214"/>
      <c r="JRI33" s="214"/>
      <c r="JRJ33" s="214"/>
      <c r="JRK33" s="214"/>
      <c r="JRL33" s="214"/>
      <c r="JRM33" s="214"/>
      <c r="JRN33" s="214"/>
      <c r="JRO33" s="214"/>
      <c r="JRP33" s="214"/>
      <c r="JRQ33" s="214"/>
      <c r="JRR33" s="214"/>
      <c r="JRS33" s="214"/>
      <c r="JRT33" s="214"/>
      <c r="JRU33" s="214"/>
      <c r="JRV33" s="214"/>
      <c r="JRW33" s="214"/>
      <c r="JRX33" s="214"/>
      <c r="JRY33" s="214"/>
      <c r="JRZ33" s="214"/>
      <c r="JSA33" s="214"/>
      <c r="JSB33" s="214"/>
      <c r="JSC33" s="214"/>
      <c r="JSD33" s="214"/>
      <c r="JSE33" s="214"/>
      <c r="JSF33" s="214"/>
      <c r="JSG33" s="214"/>
      <c r="JSH33" s="214"/>
      <c r="JSI33" s="214"/>
      <c r="JSJ33" s="214"/>
      <c r="JSK33" s="214"/>
      <c r="JSL33" s="214"/>
      <c r="JSM33" s="214"/>
      <c r="JSN33" s="214"/>
      <c r="JSO33" s="214"/>
      <c r="JSP33" s="214"/>
      <c r="JSQ33" s="214"/>
      <c r="JSR33" s="214"/>
      <c r="JSS33" s="214"/>
      <c r="JST33" s="214"/>
      <c r="JSU33" s="214"/>
      <c r="JSV33" s="214"/>
      <c r="JSW33" s="214"/>
      <c r="JSX33" s="214"/>
      <c r="JSY33" s="214"/>
      <c r="JSZ33" s="214"/>
      <c r="JTA33" s="214"/>
      <c r="JTB33" s="214"/>
      <c r="JTC33" s="214"/>
      <c r="JTD33" s="214"/>
      <c r="JTE33" s="214"/>
      <c r="JTF33" s="214"/>
      <c r="JTG33" s="214"/>
      <c r="JTH33" s="214"/>
      <c r="JTI33" s="214"/>
      <c r="JTJ33" s="214"/>
      <c r="JTK33" s="214"/>
      <c r="JTL33" s="214"/>
      <c r="JTM33" s="214"/>
      <c r="JTN33" s="214"/>
      <c r="JTO33" s="214"/>
      <c r="JTP33" s="214"/>
      <c r="JTQ33" s="214"/>
      <c r="JTR33" s="214"/>
      <c r="JTS33" s="214"/>
      <c r="JTT33" s="214"/>
      <c r="JTU33" s="214"/>
      <c r="JTV33" s="214"/>
      <c r="JTW33" s="214"/>
      <c r="JTX33" s="214"/>
      <c r="JTY33" s="214"/>
      <c r="JTZ33" s="214"/>
      <c r="JUA33" s="214"/>
      <c r="JUB33" s="214"/>
      <c r="JUC33" s="214"/>
      <c r="JUD33" s="214"/>
      <c r="JUE33" s="214"/>
      <c r="JUF33" s="214"/>
      <c r="JUG33" s="214"/>
      <c r="JUH33" s="214"/>
      <c r="JUI33" s="214"/>
      <c r="JUJ33" s="214"/>
      <c r="JUK33" s="214"/>
      <c r="JUL33" s="214"/>
      <c r="JUM33" s="214"/>
      <c r="JUN33" s="214"/>
      <c r="JUO33" s="214"/>
      <c r="JUP33" s="214"/>
      <c r="JUQ33" s="214"/>
      <c r="JUR33" s="214"/>
      <c r="JUS33" s="214"/>
      <c r="JUT33" s="214"/>
      <c r="JUU33" s="214"/>
      <c r="JUV33" s="214"/>
      <c r="JUW33" s="214"/>
      <c r="JUX33" s="214"/>
      <c r="JUY33" s="214"/>
      <c r="JUZ33" s="214"/>
      <c r="JVA33" s="214"/>
      <c r="JVB33" s="214"/>
      <c r="JVC33" s="214"/>
      <c r="JVD33" s="214"/>
      <c r="JVE33" s="214"/>
      <c r="JVF33" s="214"/>
      <c r="JVG33" s="214"/>
      <c r="JVH33" s="214"/>
      <c r="JVI33" s="214"/>
      <c r="JVJ33" s="214"/>
      <c r="JVK33" s="214"/>
      <c r="JVL33" s="214"/>
      <c r="JVM33" s="214"/>
      <c r="JVN33" s="214"/>
      <c r="JVO33" s="214"/>
      <c r="JVP33" s="214"/>
      <c r="JVQ33" s="214"/>
      <c r="JVR33" s="214"/>
      <c r="JVS33" s="214"/>
      <c r="JVT33" s="214"/>
      <c r="JVU33" s="214"/>
      <c r="JVV33" s="214"/>
      <c r="JVW33" s="214"/>
      <c r="JVX33" s="214"/>
      <c r="JVY33" s="214"/>
      <c r="JVZ33" s="214"/>
      <c r="JWA33" s="214"/>
      <c r="JWB33" s="214"/>
      <c r="JWC33" s="214"/>
      <c r="JWD33" s="214"/>
      <c r="JWE33" s="214"/>
      <c r="JWF33" s="214"/>
      <c r="JWG33" s="214"/>
      <c r="JWH33" s="214"/>
      <c r="JWI33" s="214"/>
      <c r="JWJ33" s="214"/>
      <c r="JWK33" s="214"/>
      <c r="JWL33" s="214"/>
      <c r="JWM33" s="214"/>
      <c r="JWN33" s="214"/>
      <c r="JWO33" s="214"/>
      <c r="JWP33" s="214"/>
      <c r="JWQ33" s="214"/>
      <c r="JWR33" s="214"/>
      <c r="JWS33" s="214"/>
      <c r="JWT33" s="214"/>
      <c r="JWU33" s="214"/>
      <c r="JWV33" s="214"/>
      <c r="JWW33" s="214"/>
      <c r="JWX33" s="214"/>
      <c r="JWY33" s="214"/>
      <c r="JWZ33" s="214"/>
      <c r="JXA33" s="214"/>
      <c r="JXB33" s="214"/>
      <c r="JXC33" s="214"/>
      <c r="JXD33" s="214"/>
      <c r="JXE33" s="214"/>
      <c r="JXF33" s="214"/>
      <c r="JXG33" s="214"/>
      <c r="JXH33" s="214"/>
      <c r="JXI33" s="214"/>
      <c r="JXJ33" s="214"/>
      <c r="JXK33" s="214"/>
      <c r="JXL33" s="214"/>
      <c r="JXM33" s="214"/>
      <c r="JXN33" s="214"/>
      <c r="JXO33" s="214"/>
      <c r="JXP33" s="214"/>
      <c r="JXQ33" s="214"/>
      <c r="JXR33" s="214"/>
      <c r="JXS33" s="214"/>
      <c r="JXT33" s="214"/>
      <c r="JXU33" s="214"/>
      <c r="JXV33" s="214"/>
      <c r="JXW33" s="214"/>
      <c r="JXX33" s="214"/>
      <c r="JXY33" s="214"/>
      <c r="JXZ33" s="214"/>
      <c r="JYA33" s="214"/>
      <c r="JYB33" s="214"/>
      <c r="JYC33" s="214"/>
      <c r="JYD33" s="214"/>
      <c r="JYE33" s="214"/>
      <c r="JYF33" s="214"/>
      <c r="JYG33" s="214"/>
      <c r="JYH33" s="214"/>
      <c r="JYI33" s="214"/>
      <c r="JYJ33" s="214"/>
      <c r="JYK33" s="214"/>
      <c r="JYL33" s="214"/>
      <c r="JYM33" s="214"/>
      <c r="JYN33" s="214"/>
      <c r="JYO33" s="214"/>
      <c r="JYP33" s="214"/>
      <c r="JYQ33" s="214"/>
      <c r="JYR33" s="214"/>
      <c r="JYS33" s="214"/>
      <c r="JYT33" s="214"/>
      <c r="JYU33" s="214"/>
      <c r="JYV33" s="214"/>
      <c r="JYW33" s="214"/>
      <c r="JYX33" s="214"/>
      <c r="JYY33" s="214"/>
      <c r="JYZ33" s="214"/>
      <c r="JZA33" s="214"/>
      <c r="JZB33" s="214"/>
      <c r="JZC33" s="214"/>
      <c r="JZD33" s="214"/>
      <c r="JZE33" s="214"/>
      <c r="JZF33" s="214"/>
      <c r="JZG33" s="214"/>
      <c r="JZH33" s="214"/>
      <c r="JZI33" s="214"/>
      <c r="JZJ33" s="214"/>
      <c r="JZK33" s="214"/>
      <c r="JZL33" s="214"/>
      <c r="JZM33" s="214"/>
      <c r="JZN33" s="214"/>
      <c r="JZO33" s="214"/>
      <c r="JZP33" s="214"/>
      <c r="JZQ33" s="214"/>
      <c r="JZR33" s="214"/>
      <c r="JZS33" s="214"/>
      <c r="JZT33" s="214"/>
      <c r="JZU33" s="214"/>
      <c r="JZV33" s="214"/>
      <c r="JZW33" s="214"/>
      <c r="JZX33" s="214"/>
      <c r="JZY33" s="214"/>
      <c r="JZZ33" s="214"/>
      <c r="KAA33" s="214"/>
      <c r="KAB33" s="214"/>
      <c r="KAC33" s="214"/>
      <c r="KAD33" s="214"/>
      <c r="KAE33" s="214"/>
      <c r="KAF33" s="214"/>
      <c r="KAG33" s="214"/>
      <c r="KAH33" s="214"/>
      <c r="KAI33" s="214"/>
      <c r="KAJ33" s="214"/>
      <c r="KAK33" s="214"/>
      <c r="KAL33" s="214"/>
      <c r="KAM33" s="214"/>
      <c r="KAN33" s="214"/>
      <c r="KAO33" s="214"/>
      <c r="KAP33" s="214"/>
      <c r="KAQ33" s="214"/>
      <c r="KAR33" s="214"/>
      <c r="KAS33" s="214"/>
      <c r="KAT33" s="214"/>
      <c r="KAU33" s="214"/>
      <c r="KAV33" s="214"/>
      <c r="KAW33" s="214"/>
      <c r="KAX33" s="214"/>
      <c r="KAY33" s="214"/>
      <c r="KAZ33" s="214"/>
      <c r="KBA33" s="214"/>
      <c r="KBB33" s="214"/>
      <c r="KBC33" s="214"/>
      <c r="KBD33" s="214"/>
      <c r="KBE33" s="214"/>
      <c r="KBF33" s="214"/>
      <c r="KBG33" s="214"/>
      <c r="KBH33" s="214"/>
      <c r="KBI33" s="214"/>
      <c r="KBJ33" s="214"/>
      <c r="KBK33" s="214"/>
      <c r="KBL33" s="214"/>
      <c r="KBM33" s="214"/>
      <c r="KBN33" s="214"/>
      <c r="KBO33" s="214"/>
      <c r="KBP33" s="214"/>
      <c r="KBQ33" s="214"/>
      <c r="KBR33" s="214"/>
      <c r="KBS33" s="214"/>
      <c r="KBT33" s="214"/>
      <c r="KBU33" s="214"/>
      <c r="KBV33" s="214"/>
      <c r="KBW33" s="214"/>
      <c r="KBX33" s="214"/>
      <c r="KBY33" s="214"/>
      <c r="KBZ33" s="214"/>
      <c r="KCA33" s="214"/>
      <c r="KCB33" s="214"/>
      <c r="KCC33" s="214"/>
      <c r="KCD33" s="214"/>
      <c r="KCE33" s="214"/>
      <c r="KCF33" s="214"/>
      <c r="KCG33" s="214"/>
      <c r="KCH33" s="214"/>
      <c r="KCI33" s="214"/>
      <c r="KCJ33" s="214"/>
      <c r="KCK33" s="214"/>
      <c r="KCL33" s="214"/>
      <c r="KCM33" s="214"/>
      <c r="KCN33" s="214"/>
      <c r="KCO33" s="214"/>
      <c r="KCP33" s="214"/>
      <c r="KCQ33" s="214"/>
      <c r="KCR33" s="214"/>
      <c r="KCS33" s="214"/>
      <c r="KCT33" s="214"/>
      <c r="KCU33" s="214"/>
      <c r="KCV33" s="214"/>
      <c r="KCW33" s="214"/>
      <c r="KCX33" s="214"/>
      <c r="KCY33" s="214"/>
      <c r="KCZ33" s="214"/>
      <c r="KDA33" s="214"/>
      <c r="KDB33" s="214"/>
      <c r="KDC33" s="214"/>
      <c r="KDD33" s="214"/>
      <c r="KDE33" s="214"/>
      <c r="KDF33" s="214"/>
      <c r="KDG33" s="214"/>
      <c r="KDH33" s="214"/>
      <c r="KDI33" s="214"/>
      <c r="KDJ33" s="214"/>
      <c r="KDK33" s="214"/>
      <c r="KDL33" s="214"/>
      <c r="KDM33" s="214"/>
      <c r="KDN33" s="214"/>
      <c r="KDO33" s="214"/>
      <c r="KDP33" s="214"/>
      <c r="KDQ33" s="214"/>
      <c r="KDR33" s="214"/>
      <c r="KDS33" s="214"/>
      <c r="KDT33" s="214"/>
      <c r="KDU33" s="214"/>
      <c r="KDV33" s="214"/>
      <c r="KDW33" s="214"/>
      <c r="KDX33" s="214"/>
      <c r="KDY33" s="214"/>
      <c r="KDZ33" s="214"/>
      <c r="KEA33" s="214"/>
      <c r="KEB33" s="214"/>
      <c r="KEC33" s="214"/>
      <c r="KED33" s="214"/>
      <c r="KEE33" s="214"/>
      <c r="KEF33" s="214"/>
      <c r="KEG33" s="214"/>
      <c r="KEH33" s="214"/>
      <c r="KEI33" s="214"/>
      <c r="KEJ33" s="214"/>
      <c r="KEK33" s="214"/>
      <c r="KEL33" s="214"/>
      <c r="KEM33" s="214"/>
      <c r="KEN33" s="214"/>
      <c r="KEO33" s="214"/>
      <c r="KEP33" s="214"/>
      <c r="KEQ33" s="214"/>
      <c r="KER33" s="214"/>
      <c r="KES33" s="214"/>
      <c r="KET33" s="214"/>
      <c r="KEU33" s="214"/>
      <c r="KEV33" s="214"/>
      <c r="KEW33" s="214"/>
      <c r="KEX33" s="214"/>
      <c r="KEY33" s="214"/>
      <c r="KEZ33" s="214"/>
      <c r="KFA33" s="214"/>
      <c r="KFB33" s="214"/>
      <c r="KFC33" s="214"/>
      <c r="KFD33" s="214"/>
      <c r="KFE33" s="214"/>
      <c r="KFF33" s="214"/>
      <c r="KFG33" s="214"/>
      <c r="KFH33" s="214"/>
      <c r="KFI33" s="214"/>
      <c r="KFJ33" s="214"/>
      <c r="KFK33" s="214"/>
      <c r="KFL33" s="214"/>
      <c r="KFM33" s="214"/>
      <c r="KFN33" s="214"/>
      <c r="KFO33" s="214"/>
      <c r="KFP33" s="214"/>
      <c r="KFQ33" s="214"/>
      <c r="KFR33" s="214"/>
      <c r="KFS33" s="214"/>
      <c r="KFT33" s="214"/>
      <c r="KFU33" s="214"/>
      <c r="KFV33" s="214"/>
      <c r="KFW33" s="214"/>
      <c r="KFX33" s="214"/>
      <c r="KFY33" s="214"/>
      <c r="KFZ33" s="214"/>
      <c r="KGA33" s="214"/>
      <c r="KGB33" s="214"/>
      <c r="KGC33" s="214"/>
      <c r="KGD33" s="214"/>
      <c r="KGE33" s="214"/>
      <c r="KGF33" s="214"/>
      <c r="KGG33" s="214"/>
      <c r="KGH33" s="214"/>
      <c r="KGI33" s="214"/>
      <c r="KGJ33" s="214"/>
      <c r="KGK33" s="214"/>
      <c r="KGL33" s="214"/>
      <c r="KGM33" s="214"/>
      <c r="KGN33" s="214"/>
      <c r="KGO33" s="214"/>
      <c r="KGP33" s="214"/>
      <c r="KGQ33" s="214"/>
      <c r="KGR33" s="214"/>
      <c r="KGS33" s="214"/>
      <c r="KGT33" s="214"/>
      <c r="KGU33" s="214"/>
      <c r="KGV33" s="214"/>
      <c r="KGW33" s="214"/>
      <c r="KGX33" s="214"/>
      <c r="KGY33" s="214"/>
      <c r="KGZ33" s="214"/>
      <c r="KHA33" s="214"/>
      <c r="KHB33" s="214"/>
      <c r="KHC33" s="214"/>
      <c r="KHD33" s="214"/>
      <c r="KHE33" s="214"/>
      <c r="KHF33" s="214"/>
      <c r="KHG33" s="214"/>
      <c r="KHH33" s="214"/>
      <c r="KHI33" s="214"/>
      <c r="KHJ33" s="214"/>
      <c r="KHK33" s="214"/>
      <c r="KHL33" s="214"/>
      <c r="KHM33" s="214"/>
      <c r="KHN33" s="214"/>
      <c r="KHO33" s="214"/>
      <c r="KHP33" s="214"/>
      <c r="KHQ33" s="214"/>
      <c r="KHR33" s="214"/>
      <c r="KHS33" s="214"/>
      <c r="KHT33" s="214"/>
      <c r="KHU33" s="214"/>
      <c r="KHV33" s="214"/>
      <c r="KHW33" s="214"/>
      <c r="KHX33" s="214"/>
      <c r="KHY33" s="214"/>
      <c r="KHZ33" s="214"/>
      <c r="KIA33" s="214"/>
      <c r="KIB33" s="214"/>
      <c r="KIC33" s="214"/>
      <c r="KID33" s="214"/>
      <c r="KIE33" s="214"/>
      <c r="KIF33" s="214"/>
      <c r="KIG33" s="214"/>
      <c r="KIH33" s="214"/>
      <c r="KII33" s="214"/>
      <c r="KIJ33" s="214"/>
      <c r="KIK33" s="214"/>
      <c r="KIL33" s="214"/>
      <c r="KIM33" s="214"/>
      <c r="KIN33" s="214"/>
      <c r="KIO33" s="214"/>
      <c r="KIP33" s="214"/>
      <c r="KIQ33" s="214"/>
      <c r="KIR33" s="214"/>
      <c r="KIS33" s="214"/>
      <c r="KIT33" s="214"/>
      <c r="KIU33" s="214"/>
      <c r="KIV33" s="214"/>
      <c r="KIW33" s="214"/>
      <c r="KIX33" s="214"/>
      <c r="KIY33" s="214"/>
      <c r="KIZ33" s="214"/>
      <c r="KJA33" s="214"/>
      <c r="KJB33" s="214"/>
      <c r="KJC33" s="214"/>
      <c r="KJD33" s="214"/>
      <c r="KJE33" s="214"/>
      <c r="KJF33" s="214"/>
      <c r="KJG33" s="214"/>
      <c r="KJH33" s="214"/>
      <c r="KJI33" s="214"/>
      <c r="KJJ33" s="214"/>
      <c r="KJK33" s="214"/>
      <c r="KJL33" s="214"/>
      <c r="KJM33" s="214"/>
      <c r="KJN33" s="214"/>
      <c r="KJO33" s="214"/>
      <c r="KJP33" s="214"/>
      <c r="KJQ33" s="214"/>
      <c r="KJR33" s="214"/>
      <c r="KJS33" s="214"/>
      <c r="KJT33" s="214"/>
      <c r="KJU33" s="214"/>
      <c r="KJV33" s="214"/>
      <c r="KJW33" s="214"/>
      <c r="KJX33" s="214"/>
      <c r="KJY33" s="214"/>
      <c r="KJZ33" s="214"/>
      <c r="KKA33" s="214"/>
      <c r="KKB33" s="214"/>
      <c r="KKC33" s="214"/>
      <c r="KKD33" s="214"/>
      <c r="KKE33" s="214"/>
      <c r="KKF33" s="214"/>
      <c r="KKG33" s="214"/>
      <c r="KKH33" s="214"/>
      <c r="KKI33" s="214"/>
      <c r="KKJ33" s="214"/>
      <c r="KKK33" s="214"/>
      <c r="KKL33" s="214"/>
      <c r="KKM33" s="214"/>
      <c r="KKN33" s="214"/>
      <c r="KKO33" s="214"/>
      <c r="KKP33" s="214"/>
      <c r="KKQ33" s="214"/>
      <c r="KKR33" s="214"/>
      <c r="KKS33" s="214"/>
      <c r="KKT33" s="214"/>
      <c r="KKU33" s="214"/>
      <c r="KKV33" s="214"/>
      <c r="KKW33" s="214"/>
      <c r="KKX33" s="214"/>
      <c r="KKY33" s="214"/>
      <c r="KKZ33" s="214"/>
      <c r="KLA33" s="214"/>
      <c r="KLB33" s="214"/>
      <c r="KLC33" s="214"/>
      <c r="KLD33" s="214"/>
      <c r="KLE33" s="214"/>
      <c r="KLF33" s="214"/>
      <c r="KLG33" s="214"/>
      <c r="KLH33" s="214"/>
      <c r="KLI33" s="214"/>
      <c r="KLJ33" s="214"/>
      <c r="KLK33" s="214"/>
      <c r="KLL33" s="214"/>
      <c r="KLM33" s="214"/>
      <c r="KLN33" s="214"/>
      <c r="KLO33" s="214"/>
      <c r="KLP33" s="214"/>
      <c r="KLQ33" s="214"/>
      <c r="KLR33" s="214"/>
      <c r="KLS33" s="214"/>
      <c r="KLT33" s="214"/>
      <c r="KLU33" s="214"/>
      <c r="KLV33" s="214"/>
      <c r="KLW33" s="214"/>
      <c r="KLX33" s="214"/>
      <c r="KLY33" s="214"/>
      <c r="KLZ33" s="214"/>
      <c r="KMA33" s="214"/>
      <c r="KMB33" s="214"/>
      <c r="KMC33" s="214"/>
      <c r="KMD33" s="214"/>
      <c r="KME33" s="214"/>
      <c r="KMF33" s="214"/>
      <c r="KMG33" s="214"/>
      <c r="KMH33" s="214"/>
      <c r="KMI33" s="214"/>
      <c r="KMJ33" s="214"/>
      <c r="KMK33" s="214"/>
      <c r="KML33" s="214"/>
      <c r="KMM33" s="214"/>
      <c r="KMN33" s="214"/>
      <c r="KMO33" s="214"/>
      <c r="KMP33" s="214"/>
      <c r="KMQ33" s="214"/>
      <c r="KMR33" s="214"/>
      <c r="KMS33" s="214"/>
      <c r="KMT33" s="214"/>
      <c r="KMU33" s="214"/>
      <c r="KMV33" s="214"/>
      <c r="KMW33" s="214"/>
      <c r="KMX33" s="214"/>
      <c r="KMY33" s="214"/>
      <c r="KMZ33" s="214"/>
      <c r="KNA33" s="214"/>
      <c r="KNB33" s="214"/>
      <c r="KNC33" s="214"/>
      <c r="KND33" s="214"/>
      <c r="KNE33" s="214"/>
      <c r="KNF33" s="214"/>
      <c r="KNG33" s="214"/>
      <c r="KNH33" s="214"/>
      <c r="KNI33" s="214"/>
      <c r="KNJ33" s="214"/>
      <c r="KNK33" s="214"/>
      <c r="KNL33" s="214"/>
      <c r="KNM33" s="214"/>
      <c r="KNN33" s="214"/>
      <c r="KNO33" s="214"/>
      <c r="KNP33" s="214"/>
      <c r="KNQ33" s="214"/>
      <c r="KNR33" s="214"/>
      <c r="KNS33" s="214"/>
      <c r="KNT33" s="214"/>
      <c r="KNU33" s="214"/>
      <c r="KNV33" s="214"/>
      <c r="KNW33" s="214"/>
      <c r="KNX33" s="214"/>
      <c r="KNY33" s="214"/>
      <c r="KNZ33" s="214"/>
      <c r="KOA33" s="214"/>
      <c r="KOB33" s="214"/>
      <c r="KOC33" s="214"/>
      <c r="KOD33" s="214"/>
      <c r="KOE33" s="214"/>
      <c r="KOF33" s="214"/>
      <c r="KOG33" s="214"/>
      <c r="KOH33" s="214"/>
      <c r="KOI33" s="214"/>
      <c r="KOJ33" s="214"/>
      <c r="KOK33" s="214"/>
      <c r="KOL33" s="214"/>
      <c r="KOM33" s="214"/>
      <c r="KON33" s="214"/>
      <c r="KOO33" s="214"/>
      <c r="KOP33" s="214"/>
      <c r="KOQ33" s="214"/>
      <c r="KOR33" s="214"/>
      <c r="KOS33" s="214"/>
      <c r="KOT33" s="214"/>
      <c r="KOU33" s="214"/>
      <c r="KOV33" s="214"/>
      <c r="KOW33" s="214"/>
      <c r="KOX33" s="214"/>
      <c r="KOY33" s="214"/>
      <c r="KOZ33" s="214"/>
      <c r="KPA33" s="214"/>
      <c r="KPB33" s="214"/>
      <c r="KPC33" s="214"/>
      <c r="KPD33" s="214"/>
      <c r="KPE33" s="214"/>
      <c r="KPF33" s="214"/>
      <c r="KPG33" s="214"/>
      <c r="KPH33" s="214"/>
      <c r="KPI33" s="214"/>
      <c r="KPJ33" s="214"/>
      <c r="KPK33" s="214"/>
      <c r="KPL33" s="214"/>
      <c r="KPM33" s="214"/>
      <c r="KPN33" s="214"/>
      <c r="KPO33" s="214"/>
      <c r="KPP33" s="214"/>
      <c r="KPQ33" s="214"/>
      <c r="KPR33" s="214"/>
      <c r="KPS33" s="214"/>
      <c r="KPT33" s="214"/>
      <c r="KPU33" s="214"/>
      <c r="KPV33" s="214"/>
      <c r="KPW33" s="214"/>
      <c r="KPX33" s="214"/>
      <c r="KPY33" s="214"/>
      <c r="KPZ33" s="214"/>
      <c r="KQA33" s="214"/>
      <c r="KQB33" s="214"/>
      <c r="KQC33" s="214"/>
      <c r="KQD33" s="214"/>
      <c r="KQE33" s="214"/>
      <c r="KQF33" s="214"/>
      <c r="KQG33" s="214"/>
      <c r="KQH33" s="214"/>
      <c r="KQI33" s="214"/>
      <c r="KQJ33" s="214"/>
      <c r="KQK33" s="214"/>
      <c r="KQL33" s="214"/>
      <c r="KQM33" s="214"/>
      <c r="KQN33" s="214"/>
      <c r="KQO33" s="214"/>
      <c r="KQP33" s="214"/>
      <c r="KQQ33" s="214"/>
      <c r="KQR33" s="214"/>
      <c r="KQS33" s="214"/>
      <c r="KQT33" s="214"/>
      <c r="KQU33" s="214"/>
      <c r="KQV33" s="214"/>
      <c r="KQW33" s="214"/>
      <c r="KQX33" s="214"/>
      <c r="KQY33" s="214"/>
      <c r="KQZ33" s="214"/>
      <c r="KRA33" s="214"/>
      <c r="KRB33" s="214"/>
      <c r="KRC33" s="214"/>
      <c r="KRD33" s="214"/>
      <c r="KRE33" s="214"/>
      <c r="KRF33" s="214"/>
      <c r="KRG33" s="214"/>
      <c r="KRH33" s="214"/>
      <c r="KRI33" s="214"/>
      <c r="KRJ33" s="214"/>
      <c r="KRK33" s="214"/>
      <c r="KRL33" s="214"/>
      <c r="KRM33" s="214"/>
      <c r="KRN33" s="214"/>
      <c r="KRO33" s="214"/>
      <c r="KRP33" s="214"/>
      <c r="KRQ33" s="214"/>
      <c r="KRR33" s="214"/>
      <c r="KRS33" s="214"/>
      <c r="KRT33" s="214"/>
      <c r="KRU33" s="214"/>
      <c r="KRV33" s="214"/>
      <c r="KRW33" s="214"/>
      <c r="KRX33" s="214"/>
      <c r="KRY33" s="214"/>
      <c r="KRZ33" s="214"/>
      <c r="KSA33" s="214"/>
      <c r="KSB33" s="214"/>
      <c r="KSC33" s="214"/>
      <c r="KSD33" s="214"/>
      <c r="KSE33" s="214"/>
      <c r="KSF33" s="214"/>
      <c r="KSG33" s="214"/>
      <c r="KSH33" s="214"/>
      <c r="KSI33" s="214"/>
      <c r="KSJ33" s="214"/>
      <c r="KSK33" s="214"/>
      <c r="KSL33" s="214"/>
      <c r="KSM33" s="214"/>
      <c r="KSN33" s="214"/>
      <c r="KSO33" s="214"/>
      <c r="KSP33" s="214"/>
      <c r="KSQ33" s="214"/>
      <c r="KSR33" s="214"/>
      <c r="KSS33" s="214"/>
      <c r="KST33" s="214"/>
      <c r="KSU33" s="214"/>
      <c r="KSV33" s="214"/>
      <c r="KSW33" s="214"/>
      <c r="KSX33" s="214"/>
      <c r="KSY33" s="214"/>
      <c r="KSZ33" s="214"/>
      <c r="KTA33" s="214"/>
      <c r="KTB33" s="214"/>
      <c r="KTC33" s="214"/>
      <c r="KTD33" s="214"/>
      <c r="KTE33" s="214"/>
      <c r="KTF33" s="214"/>
      <c r="KTG33" s="214"/>
      <c r="KTH33" s="214"/>
      <c r="KTI33" s="214"/>
      <c r="KTJ33" s="214"/>
      <c r="KTK33" s="214"/>
      <c r="KTL33" s="214"/>
      <c r="KTM33" s="214"/>
      <c r="KTN33" s="214"/>
      <c r="KTO33" s="214"/>
      <c r="KTP33" s="214"/>
      <c r="KTQ33" s="214"/>
      <c r="KTR33" s="214"/>
      <c r="KTS33" s="214"/>
      <c r="KTT33" s="214"/>
      <c r="KTU33" s="214"/>
      <c r="KTV33" s="214"/>
      <c r="KTW33" s="214"/>
      <c r="KTX33" s="214"/>
      <c r="KTY33" s="214"/>
      <c r="KTZ33" s="214"/>
      <c r="KUA33" s="214"/>
      <c r="KUB33" s="214"/>
      <c r="KUC33" s="214"/>
      <c r="KUD33" s="214"/>
      <c r="KUE33" s="214"/>
      <c r="KUF33" s="214"/>
      <c r="KUG33" s="214"/>
      <c r="KUH33" s="214"/>
      <c r="KUI33" s="214"/>
      <c r="KUJ33" s="214"/>
      <c r="KUK33" s="214"/>
      <c r="KUL33" s="214"/>
      <c r="KUM33" s="214"/>
      <c r="KUN33" s="214"/>
      <c r="KUO33" s="214"/>
      <c r="KUP33" s="214"/>
      <c r="KUQ33" s="214"/>
      <c r="KUR33" s="214"/>
      <c r="KUS33" s="214"/>
      <c r="KUT33" s="214"/>
      <c r="KUU33" s="214"/>
      <c r="KUV33" s="214"/>
      <c r="KUW33" s="214"/>
      <c r="KUX33" s="214"/>
      <c r="KUY33" s="214"/>
      <c r="KUZ33" s="214"/>
      <c r="KVA33" s="214"/>
      <c r="KVB33" s="214"/>
      <c r="KVC33" s="214"/>
      <c r="KVD33" s="214"/>
      <c r="KVE33" s="214"/>
      <c r="KVF33" s="214"/>
      <c r="KVG33" s="214"/>
      <c r="KVH33" s="214"/>
      <c r="KVI33" s="214"/>
      <c r="KVJ33" s="214"/>
      <c r="KVK33" s="214"/>
      <c r="KVL33" s="214"/>
      <c r="KVM33" s="214"/>
      <c r="KVN33" s="214"/>
      <c r="KVO33" s="214"/>
      <c r="KVP33" s="214"/>
      <c r="KVQ33" s="214"/>
      <c r="KVR33" s="214"/>
      <c r="KVS33" s="214"/>
      <c r="KVT33" s="214"/>
      <c r="KVU33" s="214"/>
      <c r="KVV33" s="214"/>
      <c r="KVW33" s="214"/>
      <c r="KVX33" s="214"/>
      <c r="KVY33" s="214"/>
      <c r="KVZ33" s="214"/>
      <c r="KWA33" s="214"/>
      <c r="KWB33" s="214"/>
      <c r="KWC33" s="214"/>
      <c r="KWD33" s="214"/>
      <c r="KWE33" s="214"/>
      <c r="KWF33" s="214"/>
      <c r="KWG33" s="214"/>
      <c r="KWH33" s="214"/>
      <c r="KWI33" s="214"/>
      <c r="KWJ33" s="214"/>
      <c r="KWK33" s="214"/>
      <c r="KWL33" s="214"/>
      <c r="KWM33" s="214"/>
      <c r="KWN33" s="214"/>
      <c r="KWO33" s="214"/>
      <c r="KWP33" s="214"/>
      <c r="KWQ33" s="214"/>
      <c r="KWR33" s="214"/>
      <c r="KWS33" s="214"/>
      <c r="KWT33" s="214"/>
      <c r="KWU33" s="214"/>
      <c r="KWV33" s="214"/>
      <c r="KWW33" s="214"/>
      <c r="KWX33" s="214"/>
      <c r="KWY33" s="214"/>
      <c r="KWZ33" s="214"/>
      <c r="KXA33" s="214"/>
      <c r="KXB33" s="214"/>
      <c r="KXC33" s="214"/>
      <c r="KXD33" s="214"/>
      <c r="KXE33" s="214"/>
      <c r="KXF33" s="214"/>
      <c r="KXG33" s="214"/>
      <c r="KXH33" s="214"/>
      <c r="KXI33" s="214"/>
      <c r="KXJ33" s="214"/>
      <c r="KXK33" s="214"/>
      <c r="KXL33" s="214"/>
      <c r="KXM33" s="214"/>
      <c r="KXN33" s="214"/>
      <c r="KXO33" s="214"/>
      <c r="KXP33" s="214"/>
      <c r="KXQ33" s="214"/>
      <c r="KXR33" s="214"/>
      <c r="KXS33" s="214"/>
      <c r="KXT33" s="214"/>
      <c r="KXU33" s="214"/>
      <c r="KXV33" s="214"/>
      <c r="KXW33" s="214"/>
      <c r="KXX33" s="214"/>
      <c r="KXY33" s="214"/>
      <c r="KXZ33" s="214"/>
      <c r="KYA33" s="214"/>
      <c r="KYB33" s="214"/>
      <c r="KYC33" s="214"/>
      <c r="KYD33" s="214"/>
      <c r="KYE33" s="214"/>
      <c r="KYF33" s="214"/>
      <c r="KYG33" s="214"/>
      <c r="KYH33" s="214"/>
      <c r="KYI33" s="214"/>
      <c r="KYJ33" s="214"/>
      <c r="KYK33" s="214"/>
      <c r="KYL33" s="214"/>
      <c r="KYM33" s="214"/>
      <c r="KYN33" s="214"/>
      <c r="KYO33" s="214"/>
      <c r="KYP33" s="214"/>
      <c r="KYQ33" s="214"/>
      <c r="KYR33" s="214"/>
      <c r="KYS33" s="214"/>
      <c r="KYT33" s="214"/>
      <c r="KYU33" s="214"/>
      <c r="KYV33" s="214"/>
      <c r="KYW33" s="214"/>
      <c r="KYX33" s="214"/>
      <c r="KYY33" s="214"/>
      <c r="KYZ33" s="214"/>
      <c r="KZA33" s="214"/>
      <c r="KZB33" s="214"/>
      <c r="KZC33" s="214"/>
      <c r="KZD33" s="214"/>
      <c r="KZE33" s="214"/>
      <c r="KZF33" s="214"/>
      <c r="KZG33" s="214"/>
      <c r="KZH33" s="214"/>
      <c r="KZI33" s="214"/>
      <c r="KZJ33" s="214"/>
      <c r="KZK33" s="214"/>
      <c r="KZL33" s="214"/>
      <c r="KZM33" s="214"/>
      <c r="KZN33" s="214"/>
      <c r="KZO33" s="214"/>
      <c r="KZP33" s="214"/>
      <c r="KZQ33" s="214"/>
      <c r="KZR33" s="214"/>
      <c r="KZS33" s="214"/>
      <c r="KZT33" s="214"/>
      <c r="KZU33" s="214"/>
      <c r="KZV33" s="214"/>
      <c r="KZW33" s="214"/>
      <c r="KZX33" s="214"/>
      <c r="KZY33" s="214"/>
      <c r="KZZ33" s="214"/>
      <c r="LAA33" s="214"/>
      <c r="LAB33" s="214"/>
      <c r="LAC33" s="214"/>
      <c r="LAD33" s="214"/>
      <c r="LAE33" s="214"/>
      <c r="LAF33" s="214"/>
      <c r="LAG33" s="214"/>
      <c r="LAH33" s="214"/>
      <c r="LAI33" s="214"/>
      <c r="LAJ33" s="214"/>
      <c r="LAK33" s="214"/>
      <c r="LAL33" s="214"/>
      <c r="LAM33" s="214"/>
      <c r="LAN33" s="214"/>
      <c r="LAO33" s="214"/>
      <c r="LAP33" s="214"/>
      <c r="LAQ33" s="214"/>
      <c r="LAR33" s="214"/>
      <c r="LAS33" s="214"/>
      <c r="LAT33" s="214"/>
      <c r="LAU33" s="214"/>
      <c r="LAV33" s="214"/>
      <c r="LAW33" s="214"/>
      <c r="LAX33" s="214"/>
      <c r="LAY33" s="214"/>
      <c r="LAZ33" s="214"/>
      <c r="LBA33" s="214"/>
      <c r="LBB33" s="214"/>
      <c r="LBC33" s="214"/>
      <c r="LBD33" s="214"/>
      <c r="LBE33" s="214"/>
      <c r="LBF33" s="214"/>
      <c r="LBG33" s="214"/>
      <c r="LBH33" s="214"/>
      <c r="LBI33" s="214"/>
      <c r="LBJ33" s="214"/>
      <c r="LBK33" s="214"/>
      <c r="LBL33" s="214"/>
      <c r="LBM33" s="214"/>
      <c r="LBN33" s="214"/>
      <c r="LBO33" s="214"/>
      <c r="LBP33" s="214"/>
      <c r="LBQ33" s="214"/>
      <c r="LBR33" s="214"/>
      <c r="LBS33" s="214"/>
      <c r="LBT33" s="214"/>
      <c r="LBU33" s="214"/>
      <c r="LBV33" s="214"/>
      <c r="LBW33" s="214"/>
      <c r="LBX33" s="214"/>
      <c r="LBY33" s="214"/>
      <c r="LBZ33" s="214"/>
      <c r="LCA33" s="214"/>
      <c r="LCB33" s="214"/>
      <c r="LCC33" s="214"/>
      <c r="LCD33" s="214"/>
      <c r="LCE33" s="214"/>
      <c r="LCF33" s="214"/>
      <c r="LCG33" s="214"/>
      <c r="LCH33" s="214"/>
      <c r="LCI33" s="214"/>
      <c r="LCJ33" s="214"/>
      <c r="LCK33" s="214"/>
      <c r="LCL33" s="214"/>
      <c r="LCM33" s="214"/>
      <c r="LCN33" s="214"/>
      <c r="LCO33" s="214"/>
      <c r="LCP33" s="214"/>
      <c r="LCQ33" s="214"/>
      <c r="LCR33" s="214"/>
      <c r="LCS33" s="214"/>
      <c r="LCT33" s="214"/>
      <c r="LCU33" s="214"/>
      <c r="LCV33" s="214"/>
      <c r="LCW33" s="214"/>
      <c r="LCX33" s="214"/>
      <c r="LCY33" s="214"/>
      <c r="LCZ33" s="214"/>
      <c r="LDA33" s="214"/>
      <c r="LDB33" s="214"/>
      <c r="LDC33" s="214"/>
      <c r="LDD33" s="214"/>
      <c r="LDE33" s="214"/>
      <c r="LDF33" s="214"/>
      <c r="LDG33" s="214"/>
      <c r="LDH33" s="214"/>
      <c r="LDI33" s="214"/>
      <c r="LDJ33" s="214"/>
      <c r="LDK33" s="214"/>
      <c r="LDL33" s="214"/>
      <c r="LDM33" s="214"/>
      <c r="LDN33" s="214"/>
      <c r="LDO33" s="214"/>
      <c r="LDP33" s="214"/>
      <c r="LDQ33" s="214"/>
      <c r="LDR33" s="214"/>
      <c r="LDS33" s="214"/>
      <c r="LDT33" s="214"/>
      <c r="LDU33" s="214"/>
      <c r="LDV33" s="214"/>
      <c r="LDW33" s="214"/>
      <c r="LDX33" s="214"/>
      <c r="LDY33" s="214"/>
      <c r="LDZ33" s="214"/>
      <c r="LEA33" s="214"/>
      <c r="LEB33" s="214"/>
      <c r="LEC33" s="214"/>
      <c r="LED33" s="214"/>
      <c r="LEE33" s="214"/>
      <c r="LEF33" s="214"/>
      <c r="LEG33" s="214"/>
      <c r="LEH33" s="214"/>
      <c r="LEI33" s="214"/>
      <c r="LEJ33" s="214"/>
      <c r="LEK33" s="214"/>
      <c r="LEL33" s="214"/>
      <c r="LEM33" s="214"/>
      <c r="LEN33" s="214"/>
      <c r="LEO33" s="214"/>
      <c r="LEP33" s="214"/>
      <c r="LEQ33" s="214"/>
      <c r="LER33" s="214"/>
      <c r="LES33" s="214"/>
      <c r="LET33" s="214"/>
      <c r="LEU33" s="214"/>
      <c r="LEV33" s="214"/>
      <c r="LEW33" s="214"/>
      <c r="LEX33" s="214"/>
      <c r="LEY33" s="214"/>
      <c r="LEZ33" s="214"/>
      <c r="LFA33" s="214"/>
      <c r="LFB33" s="214"/>
      <c r="LFC33" s="214"/>
      <c r="LFD33" s="214"/>
      <c r="LFE33" s="214"/>
      <c r="LFF33" s="214"/>
      <c r="LFG33" s="214"/>
      <c r="LFH33" s="214"/>
      <c r="LFI33" s="214"/>
      <c r="LFJ33" s="214"/>
      <c r="LFK33" s="214"/>
      <c r="LFL33" s="214"/>
      <c r="LFM33" s="214"/>
      <c r="LFN33" s="214"/>
      <c r="LFO33" s="214"/>
      <c r="LFP33" s="214"/>
      <c r="LFQ33" s="214"/>
      <c r="LFR33" s="214"/>
      <c r="LFS33" s="214"/>
      <c r="LFT33" s="214"/>
      <c r="LFU33" s="214"/>
      <c r="LFV33" s="214"/>
      <c r="LFW33" s="214"/>
      <c r="LFX33" s="214"/>
      <c r="LFY33" s="214"/>
      <c r="LFZ33" s="214"/>
      <c r="LGA33" s="214"/>
      <c r="LGB33" s="214"/>
      <c r="LGC33" s="214"/>
      <c r="LGD33" s="214"/>
      <c r="LGE33" s="214"/>
      <c r="LGF33" s="214"/>
      <c r="LGG33" s="214"/>
      <c r="LGH33" s="214"/>
      <c r="LGI33" s="214"/>
      <c r="LGJ33" s="214"/>
      <c r="LGK33" s="214"/>
      <c r="LGL33" s="214"/>
      <c r="LGM33" s="214"/>
      <c r="LGN33" s="214"/>
      <c r="LGO33" s="214"/>
      <c r="LGP33" s="214"/>
      <c r="LGQ33" s="214"/>
      <c r="LGR33" s="214"/>
      <c r="LGS33" s="214"/>
      <c r="LGT33" s="214"/>
      <c r="LGU33" s="214"/>
      <c r="LGV33" s="214"/>
      <c r="LGW33" s="214"/>
      <c r="LGX33" s="214"/>
      <c r="LGY33" s="214"/>
      <c r="LGZ33" s="214"/>
      <c r="LHA33" s="214"/>
      <c r="LHB33" s="214"/>
      <c r="LHC33" s="214"/>
      <c r="LHD33" s="214"/>
      <c r="LHE33" s="214"/>
      <c r="LHF33" s="214"/>
      <c r="LHG33" s="214"/>
      <c r="LHH33" s="214"/>
      <c r="LHI33" s="214"/>
      <c r="LHJ33" s="214"/>
      <c r="LHK33" s="214"/>
      <c r="LHL33" s="214"/>
      <c r="LHM33" s="214"/>
      <c r="LHN33" s="214"/>
      <c r="LHO33" s="214"/>
      <c r="LHP33" s="214"/>
      <c r="LHQ33" s="214"/>
      <c r="LHR33" s="214"/>
      <c r="LHS33" s="214"/>
      <c r="LHT33" s="214"/>
      <c r="LHU33" s="214"/>
      <c r="LHV33" s="214"/>
      <c r="LHW33" s="214"/>
      <c r="LHX33" s="214"/>
      <c r="LHY33" s="214"/>
      <c r="LHZ33" s="214"/>
      <c r="LIA33" s="214"/>
      <c r="LIB33" s="214"/>
      <c r="LIC33" s="214"/>
      <c r="LID33" s="214"/>
      <c r="LIE33" s="214"/>
      <c r="LIF33" s="214"/>
      <c r="LIG33" s="214"/>
      <c r="LIH33" s="214"/>
      <c r="LII33" s="214"/>
      <c r="LIJ33" s="214"/>
      <c r="LIK33" s="214"/>
      <c r="LIL33" s="214"/>
      <c r="LIM33" s="214"/>
      <c r="LIN33" s="214"/>
      <c r="LIO33" s="214"/>
      <c r="LIP33" s="214"/>
      <c r="LIQ33" s="214"/>
      <c r="LIR33" s="214"/>
      <c r="LIS33" s="214"/>
      <c r="LIT33" s="214"/>
      <c r="LIU33" s="214"/>
      <c r="LIV33" s="214"/>
      <c r="LIW33" s="214"/>
      <c r="LIX33" s="214"/>
      <c r="LIY33" s="214"/>
      <c r="LIZ33" s="214"/>
      <c r="LJA33" s="214"/>
      <c r="LJB33" s="214"/>
      <c r="LJC33" s="214"/>
      <c r="LJD33" s="214"/>
      <c r="LJE33" s="214"/>
      <c r="LJF33" s="214"/>
      <c r="LJG33" s="214"/>
      <c r="LJH33" s="214"/>
      <c r="LJI33" s="214"/>
      <c r="LJJ33" s="214"/>
      <c r="LJK33" s="214"/>
      <c r="LJL33" s="214"/>
      <c r="LJM33" s="214"/>
      <c r="LJN33" s="214"/>
      <c r="LJO33" s="214"/>
      <c r="LJP33" s="214"/>
      <c r="LJQ33" s="214"/>
      <c r="LJR33" s="214"/>
      <c r="LJS33" s="214"/>
      <c r="LJT33" s="214"/>
      <c r="LJU33" s="214"/>
      <c r="LJV33" s="214"/>
      <c r="LJW33" s="214"/>
      <c r="LJX33" s="214"/>
      <c r="LJY33" s="214"/>
      <c r="LJZ33" s="214"/>
      <c r="LKA33" s="214"/>
      <c r="LKB33" s="214"/>
      <c r="LKC33" s="214"/>
      <c r="LKD33" s="214"/>
      <c r="LKE33" s="214"/>
      <c r="LKF33" s="214"/>
      <c r="LKG33" s="214"/>
      <c r="LKH33" s="214"/>
      <c r="LKI33" s="214"/>
      <c r="LKJ33" s="214"/>
      <c r="LKK33" s="214"/>
      <c r="LKL33" s="214"/>
      <c r="LKM33" s="214"/>
      <c r="LKN33" s="214"/>
      <c r="LKO33" s="214"/>
      <c r="LKP33" s="214"/>
      <c r="LKQ33" s="214"/>
      <c r="LKR33" s="214"/>
      <c r="LKS33" s="214"/>
      <c r="LKT33" s="214"/>
      <c r="LKU33" s="214"/>
      <c r="LKV33" s="214"/>
      <c r="LKW33" s="214"/>
      <c r="LKX33" s="214"/>
      <c r="LKY33" s="214"/>
      <c r="LKZ33" s="214"/>
      <c r="LLA33" s="214"/>
      <c r="LLB33" s="214"/>
      <c r="LLC33" s="214"/>
      <c r="LLD33" s="214"/>
      <c r="LLE33" s="214"/>
      <c r="LLF33" s="214"/>
      <c r="LLG33" s="214"/>
      <c r="LLH33" s="214"/>
      <c r="LLI33" s="214"/>
      <c r="LLJ33" s="214"/>
      <c r="LLK33" s="214"/>
      <c r="LLL33" s="214"/>
      <c r="LLM33" s="214"/>
      <c r="LLN33" s="214"/>
      <c r="LLO33" s="214"/>
      <c r="LLP33" s="214"/>
      <c r="LLQ33" s="214"/>
      <c r="LLR33" s="214"/>
      <c r="LLS33" s="214"/>
      <c r="LLT33" s="214"/>
      <c r="LLU33" s="214"/>
      <c r="LLV33" s="214"/>
      <c r="LLW33" s="214"/>
      <c r="LLX33" s="214"/>
      <c r="LLY33" s="214"/>
      <c r="LLZ33" s="214"/>
      <c r="LMA33" s="214"/>
      <c r="LMB33" s="214"/>
      <c r="LMC33" s="214"/>
      <c r="LMD33" s="214"/>
      <c r="LME33" s="214"/>
      <c r="LMF33" s="214"/>
      <c r="LMG33" s="214"/>
      <c r="LMH33" s="214"/>
      <c r="LMI33" s="214"/>
      <c r="LMJ33" s="214"/>
      <c r="LMK33" s="214"/>
      <c r="LML33" s="214"/>
      <c r="LMM33" s="214"/>
      <c r="LMN33" s="214"/>
      <c r="LMO33" s="214"/>
      <c r="LMP33" s="214"/>
      <c r="LMQ33" s="214"/>
      <c r="LMR33" s="214"/>
      <c r="LMS33" s="214"/>
      <c r="LMT33" s="214"/>
      <c r="LMU33" s="214"/>
      <c r="LMV33" s="214"/>
      <c r="LMW33" s="214"/>
      <c r="LMX33" s="214"/>
      <c r="LMY33" s="214"/>
      <c r="LMZ33" s="214"/>
      <c r="LNA33" s="214"/>
      <c r="LNB33" s="214"/>
      <c r="LNC33" s="214"/>
      <c r="LND33" s="214"/>
      <c r="LNE33" s="214"/>
      <c r="LNF33" s="214"/>
      <c r="LNG33" s="214"/>
      <c r="LNH33" s="214"/>
      <c r="LNI33" s="214"/>
      <c r="LNJ33" s="214"/>
      <c r="LNK33" s="214"/>
      <c r="LNL33" s="214"/>
      <c r="LNM33" s="214"/>
      <c r="LNN33" s="214"/>
      <c r="LNO33" s="214"/>
      <c r="LNP33" s="214"/>
      <c r="LNQ33" s="214"/>
      <c r="LNR33" s="214"/>
      <c r="LNS33" s="214"/>
      <c r="LNT33" s="214"/>
      <c r="LNU33" s="214"/>
      <c r="LNV33" s="214"/>
      <c r="LNW33" s="214"/>
      <c r="LNX33" s="214"/>
      <c r="LNY33" s="214"/>
      <c r="LNZ33" s="214"/>
      <c r="LOA33" s="214"/>
      <c r="LOB33" s="214"/>
      <c r="LOC33" s="214"/>
      <c r="LOD33" s="214"/>
      <c r="LOE33" s="214"/>
      <c r="LOF33" s="214"/>
      <c r="LOG33" s="214"/>
      <c r="LOH33" s="214"/>
      <c r="LOI33" s="214"/>
      <c r="LOJ33" s="214"/>
      <c r="LOK33" s="214"/>
      <c r="LOL33" s="214"/>
      <c r="LOM33" s="214"/>
      <c r="LON33" s="214"/>
      <c r="LOO33" s="214"/>
      <c r="LOP33" s="214"/>
      <c r="LOQ33" s="214"/>
      <c r="LOR33" s="214"/>
      <c r="LOS33" s="214"/>
      <c r="LOT33" s="214"/>
      <c r="LOU33" s="214"/>
      <c r="LOV33" s="214"/>
      <c r="LOW33" s="214"/>
      <c r="LOX33" s="214"/>
      <c r="LOY33" s="214"/>
      <c r="LOZ33" s="214"/>
      <c r="LPA33" s="214"/>
      <c r="LPB33" s="214"/>
      <c r="LPC33" s="214"/>
      <c r="LPD33" s="214"/>
      <c r="LPE33" s="214"/>
      <c r="LPF33" s="214"/>
      <c r="LPG33" s="214"/>
      <c r="LPH33" s="214"/>
      <c r="LPI33" s="214"/>
      <c r="LPJ33" s="214"/>
      <c r="LPK33" s="214"/>
      <c r="LPL33" s="214"/>
      <c r="LPM33" s="214"/>
      <c r="LPN33" s="214"/>
      <c r="LPO33" s="214"/>
      <c r="LPP33" s="214"/>
      <c r="LPQ33" s="214"/>
      <c r="LPR33" s="214"/>
      <c r="LPS33" s="214"/>
      <c r="LPT33" s="214"/>
      <c r="LPU33" s="214"/>
      <c r="LPV33" s="214"/>
      <c r="LPW33" s="214"/>
      <c r="LPX33" s="214"/>
      <c r="LPY33" s="214"/>
      <c r="LPZ33" s="214"/>
      <c r="LQA33" s="214"/>
      <c r="LQB33" s="214"/>
      <c r="LQC33" s="214"/>
      <c r="LQD33" s="214"/>
      <c r="LQE33" s="214"/>
      <c r="LQF33" s="214"/>
      <c r="LQG33" s="214"/>
      <c r="LQH33" s="214"/>
      <c r="LQI33" s="214"/>
      <c r="LQJ33" s="214"/>
      <c r="LQK33" s="214"/>
      <c r="LQL33" s="214"/>
      <c r="LQM33" s="214"/>
      <c r="LQN33" s="214"/>
      <c r="LQO33" s="214"/>
      <c r="LQP33" s="214"/>
      <c r="LQQ33" s="214"/>
      <c r="LQR33" s="214"/>
      <c r="LQS33" s="214"/>
      <c r="LQT33" s="214"/>
      <c r="LQU33" s="214"/>
      <c r="LQV33" s="214"/>
      <c r="LQW33" s="214"/>
      <c r="LQX33" s="214"/>
      <c r="LQY33" s="214"/>
      <c r="LQZ33" s="214"/>
      <c r="LRA33" s="214"/>
      <c r="LRB33" s="214"/>
      <c r="LRC33" s="214"/>
      <c r="LRD33" s="214"/>
      <c r="LRE33" s="214"/>
      <c r="LRF33" s="214"/>
      <c r="LRG33" s="214"/>
      <c r="LRH33" s="214"/>
      <c r="LRI33" s="214"/>
      <c r="LRJ33" s="214"/>
      <c r="LRK33" s="214"/>
      <c r="LRL33" s="214"/>
      <c r="LRM33" s="214"/>
      <c r="LRN33" s="214"/>
      <c r="LRO33" s="214"/>
      <c r="LRP33" s="214"/>
      <c r="LRQ33" s="214"/>
      <c r="LRR33" s="214"/>
      <c r="LRS33" s="214"/>
      <c r="LRT33" s="214"/>
      <c r="LRU33" s="214"/>
      <c r="LRV33" s="214"/>
      <c r="LRW33" s="214"/>
      <c r="LRX33" s="214"/>
      <c r="LRY33" s="214"/>
      <c r="LRZ33" s="214"/>
      <c r="LSA33" s="214"/>
      <c r="LSB33" s="214"/>
      <c r="LSC33" s="214"/>
      <c r="LSD33" s="214"/>
      <c r="LSE33" s="214"/>
      <c r="LSF33" s="214"/>
      <c r="LSG33" s="214"/>
      <c r="LSH33" s="214"/>
      <c r="LSI33" s="214"/>
      <c r="LSJ33" s="214"/>
      <c r="LSK33" s="214"/>
      <c r="LSL33" s="214"/>
      <c r="LSM33" s="214"/>
      <c r="LSN33" s="214"/>
      <c r="LSO33" s="214"/>
      <c r="LSP33" s="214"/>
      <c r="LSQ33" s="214"/>
      <c r="LSR33" s="214"/>
      <c r="LSS33" s="214"/>
      <c r="LST33" s="214"/>
      <c r="LSU33" s="214"/>
      <c r="LSV33" s="214"/>
      <c r="LSW33" s="214"/>
      <c r="LSX33" s="214"/>
      <c r="LSY33" s="214"/>
      <c r="LSZ33" s="214"/>
      <c r="LTA33" s="214"/>
      <c r="LTB33" s="214"/>
      <c r="LTC33" s="214"/>
      <c r="LTD33" s="214"/>
      <c r="LTE33" s="214"/>
      <c r="LTF33" s="214"/>
      <c r="LTG33" s="214"/>
      <c r="LTH33" s="214"/>
      <c r="LTI33" s="214"/>
      <c r="LTJ33" s="214"/>
      <c r="LTK33" s="214"/>
      <c r="LTL33" s="214"/>
      <c r="LTM33" s="214"/>
      <c r="LTN33" s="214"/>
      <c r="LTO33" s="214"/>
      <c r="LTP33" s="214"/>
      <c r="LTQ33" s="214"/>
      <c r="LTR33" s="214"/>
      <c r="LTS33" s="214"/>
      <c r="LTT33" s="214"/>
      <c r="LTU33" s="214"/>
      <c r="LTV33" s="214"/>
      <c r="LTW33" s="214"/>
      <c r="LTX33" s="214"/>
      <c r="LTY33" s="214"/>
      <c r="LTZ33" s="214"/>
      <c r="LUA33" s="214"/>
      <c r="LUB33" s="214"/>
      <c r="LUC33" s="214"/>
      <c r="LUD33" s="214"/>
      <c r="LUE33" s="214"/>
      <c r="LUF33" s="214"/>
      <c r="LUG33" s="214"/>
      <c r="LUH33" s="214"/>
      <c r="LUI33" s="214"/>
      <c r="LUJ33" s="214"/>
      <c r="LUK33" s="214"/>
      <c r="LUL33" s="214"/>
      <c r="LUM33" s="214"/>
      <c r="LUN33" s="214"/>
      <c r="LUO33" s="214"/>
      <c r="LUP33" s="214"/>
      <c r="LUQ33" s="214"/>
      <c r="LUR33" s="214"/>
      <c r="LUS33" s="214"/>
      <c r="LUT33" s="214"/>
      <c r="LUU33" s="214"/>
      <c r="LUV33" s="214"/>
      <c r="LUW33" s="214"/>
      <c r="LUX33" s="214"/>
      <c r="LUY33" s="214"/>
      <c r="LUZ33" s="214"/>
      <c r="LVA33" s="214"/>
      <c r="LVB33" s="214"/>
      <c r="LVC33" s="214"/>
      <c r="LVD33" s="214"/>
      <c r="LVE33" s="214"/>
      <c r="LVF33" s="214"/>
      <c r="LVG33" s="214"/>
      <c r="LVH33" s="214"/>
      <c r="LVI33" s="214"/>
      <c r="LVJ33" s="214"/>
      <c r="LVK33" s="214"/>
      <c r="LVL33" s="214"/>
      <c r="LVM33" s="214"/>
      <c r="LVN33" s="214"/>
      <c r="LVO33" s="214"/>
      <c r="LVP33" s="214"/>
      <c r="LVQ33" s="214"/>
      <c r="LVR33" s="214"/>
      <c r="LVS33" s="214"/>
      <c r="LVT33" s="214"/>
      <c r="LVU33" s="214"/>
      <c r="LVV33" s="214"/>
      <c r="LVW33" s="214"/>
      <c r="LVX33" s="214"/>
      <c r="LVY33" s="214"/>
      <c r="LVZ33" s="214"/>
      <c r="LWA33" s="214"/>
      <c r="LWB33" s="214"/>
      <c r="LWC33" s="214"/>
      <c r="LWD33" s="214"/>
      <c r="LWE33" s="214"/>
      <c r="LWF33" s="214"/>
      <c r="LWG33" s="214"/>
      <c r="LWH33" s="214"/>
      <c r="LWI33" s="214"/>
      <c r="LWJ33" s="214"/>
      <c r="LWK33" s="214"/>
      <c r="LWL33" s="214"/>
      <c r="LWM33" s="214"/>
      <c r="LWN33" s="214"/>
      <c r="LWO33" s="214"/>
      <c r="LWP33" s="214"/>
      <c r="LWQ33" s="214"/>
      <c r="LWR33" s="214"/>
      <c r="LWS33" s="214"/>
      <c r="LWT33" s="214"/>
      <c r="LWU33" s="214"/>
      <c r="LWV33" s="214"/>
      <c r="LWW33" s="214"/>
      <c r="LWX33" s="214"/>
      <c r="LWY33" s="214"/>
      <c r="LWZ33" s="214"/>
      <c r="LXA33" s="214"/>
      <c r="LXB33" s="214"/>
      <c r="LXC33" s="214"/>
      <c r="LXD33" s="214"/>
      <c r="LXE33" s="214"/>
      <c r="LXF33" s="214"/>
      <c r="LXG33" s="214"/>
      <c r="LXH33" s="214"/>
      <c r="LXI33" s="214"/>
      <c r="LXJ33" s="214"/>
      <c r="LXK33" s="214"/>
      <c r="LXL33" s="214"/>
      <c r="LXM33" s="214"/>
      <c r="LXN33" s="214"/>
      <c r="LXO33" s="214"/>
      <c r="LXP33" s="214"/>
      <c r="LXQ33" s="214"/>
      <c r="LXR33" s="214"/>
      <c r="LXS33" s="214"/>
      <c r="LXT33" s="214"/>
      <c r="LXU33" s="214"/>
      <c r="LXV33" s="214"/>
      <c r="LXW33" s="214"/>
      <c r="LXX33" s="214"/>
      <c r="LXY33" s="214"/>
      <c r="LXZ33" s="214"/>
      <c r="LYA33" s="214"/>
      <c r="LYB33" s="214"/>
      <c r="LYC33" s="214"/>
      <c r="LYD33" s="214"/>
      <c r="LYE33" s="214"/>
      <c r="LYF33" s="214"/>
      <c r="LYG33" s="214"/>
      <c r="LYH33" s="214"/>
      <c r="LYI33" s="214"/>
      <c r="LYJ33" s="214"/>
      <c r="LYK33" s="214"/>
      <c r="LYL33" s="214"/>
      <c r="LYM33" s="214"/>
      <c r="LYN33" s="214"/>
      <c r="LYO33" s="214"/>
      <c r="LYP33" s="214"/>
      <c r="LYQ33" s="214"/>
      <c r="LYR33" s="214"/>
      <c r="LYS33" s="214"/>
      <c r="LYT33" s="214"/>
      <c r="LYU33" s="214"/>
      <c r="LYV33" s="214"/>
      <c r="LYW33" s="214"/>
      <c r="LYX33" s="214"/>
      <c r="LYY33" s="214"/>
      <c r="LYZ33" s="214"/>
      <c r="LZA33" s="214"/>
      <c r="LZB33" s="214"/>
      <c r="LZC33" s="214"/>
      <c r="LZD33" s="214"/>
      <c r="LZE33" s="214"/>
      <c r="LZF33" s="214"/>
      <c r="LZG33" s="214"/>
      <c r="LZH33" s="214"/>
      <c r="LZI33" s="214"/>
      <c r="LZJ33" s="214"/>
      <c r="LZK33" s="214"/>
      <c r="LZL33" s="214"/>
      <c r="LZM33" s="214"/>
      <c r="LZN33" s="214"/>
      <c r="LZO33" s="214"/>
      <c r="LZP33" s="214"/>
      <c r="LZQ33" s="214"/>
      <c r="LZR33" s="214"/>
      <c r="LZS33" s="214"/>
      <c r="LZT33" s="214"/>
      <c r="LZU33" s="214"/>
      <c r="LZV33" s="214"/>
      <c r="LZW33" s="214"/>
      <c r="LZX33" s="214"/>
      <c r="LZY33" s="214"/>
      <c r="LZZ33" s="214"/>
      <c r="MAA33" s="214"/>
      <c r="MAB33" s="214"/>
      <c r="MAC33" s="214"/>
      <c r="MAD33" s="214"/>
      <c r="MAE33" s="214"/>
      <c r="MAF33" s="214"/>
      <c r="MAG33" s="214"/>
      <c r="MAH33" s="214"/>
      <c r="MAI33" s="214"/>
      <c r="MAJ33" s="214"/>
      <c r="MAK33" s="214"/>
      <c r="MAL33" s="214"/>
      <c r="MAM33" s="214"/>
      <c r="MAN33" s="214"/>
      <c r="MAO33" s="214"/>
      <c r="MAP33" s="214"/>
      <c r="MAQ33" s="214"/>
      <c r="MAR33" s="214"/>
      <c r="MAS33" s="214"/>
      <c r="MAT33" s="214"/>
      <c r="MAU33" s="214"/>
      <c r="MAV33" s="214"/>
      <c r="MAW33" s="214"/>
      <c r="MAX33" s="214"/>
      <c r="MAY33" s="214"/>
      <c r="MAZ33" s="214"/>
      <c r="MBA33" s="214"/>
      <c r="MBB33" s="214"/>
      <c r="MBC33" s="214"/>
      <c r="MBD33" s="214"/>
      <c r="MBE33" s="214"/>
      <c r="MBF33" s="214"/>
      <c r="MBG33" s="214"/>
      <c r="MBH33" s="214"/>
      <c r="MBI33" s="214"/>
      <c r="MBJ33" s="214"/>
      <c r="MBK33" s="214"/>
      <c r="MBL33" s="214"/>
      <c r="MBM33" s="214"/>
      <c r="MBN33" s="214"/>
      <c r="MBO33" s="214"/>
      <c r="MBP33" s="214"/>
      <c r="MBQ33" s="214"/>
      <c r="MBR33" s="214"/>
      <c r="MBS33" s="214"/>
      <c r="MBT33" s="214"/>
      <c r="MBU33" s="214"/>
      <c r="MBV33" s="214"/>
      <c r="MBW33" s="214"/>
      <c r="MBX33" s="214"/>
      <c r="MBY33" s="214"/>
      <c r="MBZ33" s="214"/>
      <c r="MCA33" s="214"/>
      <c r="MCB33" s="214"/>
      <c r="MCC33" s="214"/>
      <c r="MCD33" s="214"/>
      <c r="MCE33" s="214"/>
      <c r="MCF33" s="214"/>
      <c r="MCG33" s="214"/>
      <c r="MCH33" s="214"/>
      <c r="MCI33" s="214"/>
      <c r="MCJ33" s="214"/>
      <c r="MCK33" s="214"/>
      <c r="MCL33" s="214"/>
      <c r="MCM33" s="214"/>
      <c r="MCN33" s="214"/>
      <c r="MCO33" s="214"/>
      <c r="MCP33" s="214"/>
      <c r="MCQ33" s="214"/>
      <c r="MCR33" s="214"/>
      <c r="MCS33" s="214"/>
      <c r="MCT33" s="214"/>
      <c r="MCU33" s="214"/>
      <c r="MCV33" s="214"/>
      <c r="MCW33" s="214"/>
      <c r="MCX33" s="214"/>
      <c r="MCY33" s="214"/>
      <c r="MCZ33" s="214"/>
      <c r="MDA33" s="214"/>
      <c r="MDB33" s="214"/>
      <c r="MDC33" s="214"/>
      <c r="MDD33" s="214"/>
      <c r="MDE33" s="214"/>
      <c r="MDF33" s="214"/>
      <c r="MDG33" s="214"/>
      <c r="MDH33" s="214"/>
      <c r="MDI33" s="214"/>
      <c r="MDJ33" s="214"/>
      <c r="MDK33" s="214"/>
      <c r="MDL33" s="214"/>
      <c r="MDM33" s="214"/>
      <c r="MDN33" s="214"/>
      <c r="MDO33" s="214"/>
      <c r="MDP33" s="214"/>
      <c r="MDQ33" s="214"/>
      <c r="MDR33" s="214"/>
      <c r="MDS33" s="214"/>
      <c r="MDT33" s="214"/>
      <c r="MDU33" s="214"/>
      <c r="MDV33" s="214"/>
      <c r="MDW33" s="214"/>
      <c r="MDX33" s="214"/>
      <c r="MDY33" s="214"/>
      <c r="MDZ33" s="214"/>
      <c r="MEA33" s="214"/>
      <c r="MEB33" s="214"/>
      <c r="MEC33" s="214"/>
      <c r="MED33" s="214"/>
      <c r="MEE33" s="214"/>
      <c r="MEF33" s="214"/>
      <c r="MEG33" s="214"/>
      <c r="MEH33" s="214"/>
      <c r="MEI33" s="214"/>
      <c r="MEJ33" s="214"/>
      <c r="MEK33" s="214"/>
      <c r="MEL33" s="214"/>
      <c r="MEM33" s="214"/>
      <c r="MEN33" s="214"/>
      <c r="MEO33" s="214"/>
      <c r="MEP33" s="214"/>
      <c r="MEQ33" s="214"/>
      <c r="MER33" s="214"/>
      <c r="MES33" s="214"/>
      <c r="MET33" s="214"/>
      <c r="MEU33" s="214"/>
      <c r="MEV33" s="214"/>
      <c r="MEW33" s="214"/>
      <c r="MEX33" s="214"/>
      <c r="MEY33" s="214"/>
      <c r="MEZ33" s="214"/>
      <c r="MFA33" s="214"/>
      <c r="MFB33" s="214"/>
      <c r="MFC33" s="214"/>
      <c r="MFD33" s="214"/>
      <c r="MFE33" s="214"/>
      <c r="MFF33" s="214"/>
      <c r="MFG33" s="214"/>
      <c r="MFH33" s="214"/>
      <c r="MFI33" s="214"/>
      <c r="MFJ33" s="214"/>
      <c r="MFK33" s="214"/>
      <c r="MFL33" s="214"/>
      <c r="MFM33" s="214"/>
      <c r="MFN33" s="214"/>
      <c r="MFO33" s="214"/>
      <c r="MFP33" s="214"/>
      <c r="MFQ33" s="214"/>
      <c r="MFR33" s="214"/>
      <c r="MFS33" s="214"/>
      <c r="MFT33" s="214"/>
      <c r="MFU33" s="214"/>
      <c r="MFV33" s="214"/>
      <c r="MFW33" s="214"/>
      <c r="MFX33" s="214"/>
      <c r="MFY33" s="214"/>
      <c r="MFZ33" s="214"/>
      <c r="MGA33" s="214"/>
      <c r="MGB33" s="214"/>
      <c r="MGC33" s="214"/>
      <c r="MGD33" s="214"/>
      <c r="MGE33" s="214"/>
      <c r="MGF33" s="214"/>
      <c r="MGG33" s="214"/>
      <c r="MGH33" s="214"/>
      <c r="MGI33" s="214"/>
      <c r="MGJ33" s="214"/>
      <c r="MGK33" s="214"/>
      <c r="MGL33" s="214"/>
      <c r="MGM33" s="214"/>
      <c r="MGN33" s="214"/>
      <c r="MGO33" s="214"/>
      <c r="MGP33" s="214"/>
      <c r="MGQ33" s="214"/>
      <c r="MGR33" s="214"/>
      <c r="MGS33" s="214"/>
      <c r="MGT33" s="214"/>
      <c r="MGU33" s="214"/>
      <c r="MGV33" s="214"/>
      <c r="MGW33" s="214"/>
      <c r="MGX33" s="214"/>
      <c r="MGY33" s="214"/>
      <c r="MGZ33" s="214"/>
      <c r="MHA33" s="214"/>
      <c r="MHB33" s="214"/>
      <c r="MHC33" s="214"/>
      <c r="MHD33" s="214"/>
      <c r="MHE33" s="214"/>
      <c r="MHF33" s="214"/>
      <c r="MHG33" s="214"/>
      <c r="MHH33" s="214"/>
      <c r="MHI33" s="214"/>
      <c r="MHJ33" s="214"/>
      <c r="MHK33" s="214"/>
      <c r="MHL33" s="214"/>
      <c r="MHM33" s="214"/>
      <c r="MHN33" s="214"/>
      <c r="MHO33" s="214"/>
      <c r="MHP33" s="214"/>
      <c r="MHQ33" s="214"/>
      <c r="MHR33" s="214"/>
      <c r="MHS33" s="214"/>
      <c r="MHT33" s="214"/>
      <c r="MHU33" s="214"/>
      <c r="MHV33" s="214"/>
      <c r="MHW33" s="214"/>
      <c r="MHX33" s="214"/>
      <c r="MHY33" s="214"/>
      <c r="MHZ33" s="214"/>
      <c r="MIA33" s="214"/>
      <c r="MIB33" s="214"/>
      <c r="MIC33" s="214"/>
      <c r="MID33" s="214"/>
      <c r="MIE33" s="214"/>
      <c r="MIF33" s="214"/>
      <c r="MIG33" s="214"/>
      <c r="MIH33" s="214"/>
      <c r="MII33" s="214"/>
      <c r="MIJ33" s="214"/>
      <c r="MIK33" s="214"/>
      <c r="MIL33" s="214"/>
      <c r="MIM33" s="214"/>
      <c r="MIN33" s="214"/>
      <c r="MIO33" s="214"/>
      <c r="MIP33" s="214"/>
      <c r="MIQ33" s="214"/>
      <c r="MIR33" s="214"/>
      <c r="MIS33" s="214"/>
      <c r="MIT33" s="214"/>
      <c r="MIU33" s="214"/>
      <c r="MIV33" s="214"/>
      <c r="MIW33" s="214"/>
      <c r="MIX33" s="214"/>
      <c r="MIY33" s="214"/>
      <c r="MIZ33" s="214"/>
      <c r="MJA33" s="214"/>
      <c r="MJB33" s="214"/>
      <c r="MJC33" s="214"/>
      <c r="MJD33" s="214"/>
      <c r="MJE33" s="214"/>
      <c r="MJF33" s="214"/>
      <c r="MJG33" s="214"/>
      <c r="MJH33" s="214"/>
      <c r="MJI33" s="214"/>
      <c r="MJJ33" s="214"/>
      <c r="MJK33" s="214"/>
      <c r="MJL33" s="214"/>
      <c r="MJM33" s="214"/>
      <c r="MJN33" s="214"/>
      <c r="MJO33" s="214"/>
      <c r="MJP33" s="214"/>
      <c r="MJQ33" s="214"/>
      <c r="MJR33" s="214"/>
      <c r="MJS33" s="214"/>
      <c r="MJT33" s="214"/>
      <c r="MJU33" s="214"/>
      <c r="MJV33" s="214"/>
      <c r="MJW33" s="214"/>
      <c r="MJX33" s="214"/>
      <c r="MJY33" s="214"/>
      <c r="MJZ33" s="214"/>
      <c r="MKA33" s="214"/>
      <c r="MKB33" s="214"/>
      <c r="MKC33" s="214"/>
      <c r="MKD33" s="214"/>
      <c r="MKE33" s="214"/>
      <c r="MKF33" s="214"/>
      <c r="MKG33" s="214"/>
      <c r="MKH33" s="214"/>
      <c r="MKI33" s="214"/>
      <c r="MKJ33" s="214"/>
      <c r="MKK33" s="214"/>
      <c r="MKL33" s="214"/>
      <c r="MKM33" s="214"/>
      <c r="MKN33" s="214"/>
      <c r="MKO33" s="214"/>
      <c r="MKP33" s="214"/>
      <c r="MKQ33" s="214"/>
      <c r="MKR33" s="214"/>
      <c r="MKS33" s="214"/>
      <c r="MKT33" s="214"/>
      <c r="MKU33" s="214"/>
      <c r="MKV33" s="214"/>
      <c r="MKW33" s="214"/>
      <c r="MKX33" s="214"/>
      <c r="MKY33" s="214"/>
      <c r="MKZ33" s="214"/>
      <c r="MLA33" s="214"/>
      <c r="MLB33" s="214"/>
      <c r="MLC33" s="214"/>
      <c r="MLD33" s="214"/>
      <c r="MLE33" s="214"/>
      <c r="MLF33" s="214"/>
      <c r="MLG33" s="214"/>
      <c r="MLH33" s="214"/>
      <c r="MLI33" s="214"/>
      <c r="MLJ33" s="214"/>
      <c r="MLK33" s="214"/>
      <c r="MLL33" s="214"/>
      <c r="MLM33" s="214"/>
      <c r="MLN33" s="214"/>
      <c r="MLO33" s="214"/>
      <c r="MLP33" s="214"/>
      <c r="MLQ33" s="214"/>
      <c r="MLR33" s="214"/>
      <c r="MLS33" s="214"/>
      <c r="MLT33" s="214"/>
      <c r="MLU33" s="214"/>
      <c r="MLV33" s="214"/>
      <c r="MLW33" s="214"/>
      <c r="MLX33" s="214"/>
      <c r="MLY33" s="214"/>
      <c r="MLZ33" s="214"/>
      <c r="MMA33" s="214"/>
      <c r="MMB33" s="214"/>
      <c r="MMC33" s="214"/>
      <c r="MMD33" s="214"/>
      <c r="MME33" s="214"/>
      <c r="MMF33" s="214"/>
      <c r="MMG33" s="214"/>
      <c r="MMH33" s="214"/>
      <c r="MMI33" s="214"/>
      <c r="MMJ33" s="214"/>
      <c r="MMK33" s="214"/>
      <c r="MML33" s="214"/>
      <c r="MMM33" s="214"/>
      <c r="MMN33" s="214"/>
      <c r="MMO33" s="214"/>
      <c r="MMP33" s="214"/>
      <c r="MMQ33" s="214"/>
      <c r="MMR33" s="214"/>
      <c r="MMS33" s="214"/>
      <c r="MMT33" s="214"/>
      <c r="MMU33" s="214"/>
      <c r="MMV33" s="214"/>
      <c r="MMW33" s="214"/>
      <c r="MMX33" s="214"/>
      <c r="MMY33" s="214"/>
      <c r="MMZ33" s="214"/>
      <c r="MNA33" s="214"/>
      <c r="MNB33" s="214"/>
      <c r="MNC33" s="214"/>
      <c r="MND33" s="214"/>
      <c r="MNE33" s="214"/>
      <c r="MNF33" s="214"/>
      <c r="MNG33" s="214"/>
      <c r="MNH33" s="214"/>
      <c r="MNI33" s="214"/>
      <c r="MNJ33" s="214"/>
      <c r="MNK33" s="214"/>
      <c r="MNL33" s="214"/>
      <c r="MNM33" s="214"/>
      <c r="MNN33" s="214"/>
      <c r="MNO33" s="214"/>
      <c r="MNP33" s="214"/>
      <c r="MNQ33" s="214"/>
      <c r="MNR33" s="214"/>
      <c r="MNS33" s="214"/>
      <c r="MNT33" s="214"/>
      <c r="MNU33" s="214"/>
      <c r="MNV33" s="214"/>
      <c r="MNW33" s="214"/>
      <c r="MNX33" s="214"/>
      <c r="MNY33" s="214"/>
      <c r="MNZ33" s="214"/>
      <c r="MOA33" s="214"/>
      <c r="MOB33" s="214"/>
      <c r="MOC33" s="214"/>
      <c r="MOD33" s="214"/>
      <c r="MOE33" s="214"/>
      <c r="MOF33" s="214"/>
      <c r="MOG33" s="214"/>
      <c r="MOH33" s="214"/>
      <c r="MOI33" s="214"/>
      <c r="MOJ33" s="214"/>
      <c r="MOK33" s="214"/>
      <c r="MOL33" s="214"/>
      <c r="MOM33" s="214"/>
      <c r="MON33" s="214"/>
      <c r="MOO33" s="214"/>
      <c r="MOP33" s="214"/>
      <c r="MOQ33" s="214"/>
      <c r="MOR33" s="214"/>
      <c r="MOS33" s="214"/>
      <c r="MOT33" s="214"/>
      <c r="MOU33" s="214"/>
      <c r="MOV33" s="214"/>
      <c r="MOW33" s="214"/>
      <c r="MOX33" s="214"/>
      <c r="MOY33" s="214"/>
      <c r="MOZ33" s="214"/>
      <c r="MPA33" s="214"/>
      <c r="MPB33" s="214"/>
      <c r="MPC33" s="214"/>
      <c r="MPD33" s="214"/>
      <c r="MPE33" s="214"/>
      <c r="MPF33" s="214"/>
      <c r="MPG33" s="214"/>
      <c r="MPH33" s="214"/>
      <c r="MPI33" s="214"/>
      <c r="MPJ33" s="214"/>
      <c r="MPK33" s="214"/>
      <c r="MPL33" s="214"/>
      <c r="MPM33" s="214"/>
      <c r="MPN33" s="214"/>
      <c r="MPO33" s="214"/>
      <c r="MPP33" s="214"/>
      <c r="MPQ33" s="214"/>
      <c r="MPR33" s="214"/>
      <c r="MPS33" s="214"/>
      <c r="MPT33" s="214"/>
      <c r="MPU33" s="214"/>
      <c r="MPV33" s="214"/>
      <c r="MPW33" s="214"/>
      <c r="MPX33" s="214"/>
      <c r="MPY33" s="214"/>
      <c r="MPZ33" s="214"/>
      <c r="MQA33" s="214"/>
      <c r="MQB33" s="214"/>
      <c r="MQC33" s="214"/>
      <c r="MQD33" s="214"/>
      <c r="MQE33" s="214"/>
      <c r="MQF33" s="214"/>
      <c r="MQG33" s="214"/>
      <c r="MQH33" s="214"/>
      <c r="MQI33" s="214"/>
      <c r="MQJ33" s="214"/>
      <c r="MQK33" s="214"/>
      <c r="MQL33" s="214"/>
      <c r="MQM33" s="214"/>
      <c r="MQN33" s="214"/>
      <c r="MQO33" s="214"/>
      <c r="MQP33" s="214"/>
      <c r="MQQ33" s="214"/>
      <c r="MQR33" s="214"/>
      <c r="MQS33" s="214"/>
      <c r="MQT33" s="214"/>
      <c r="MQU33" s="214"/>
      <c r="MQV33" s="214"/>
      <c r="MQW33" s="214"/>
      <c r="MQX33" s="214"/>
      <c r="MQY33" s="214"/>
      <c r="MQZ33" s="214"/>
      <c r="MRA33" s="214"/>
      <c r="MRB33" s="214"/>
      <c r="MRC33" s="214"/>
      <c r="MRD33" s="214"/>
      <c r="MRE33" s="214"/>
      <c r="MRF33" s="214"/>
      <c r="MRG33" s="214"/>
      <c r="MRH33" s="214"/>
      <c r="MRI33" s="214"/>
      <c r="MRJ33" s="214"/>
      <c r="MRK33" s="214"/>
      <c r="MRL33" s="214"/>
      <c r="MRM33" s="214"/>
      <c r="MRN33" s="214"/>
      <c r="MRO33" s="214"/>
      <c r="MRP33" s="214"/>
      <c r="MRQ33" s="214"/>
      <c r="MRR33" s="214"/>
      <c r="MRS33" s="214"/>
      <c r="MRT33" s="214"/>
      <c r="MRU33" s="214"/>
      <c r="MRV33" s="214"/>
      <c r="MRW33" s="214"/>
      <c r="MRX33" s="214"/>
      <c r="MRY33" s="214"/>
      <c r="MRZ33" s="214"/>
      <c r="MSA33" s="214"/>
      <c r="MSB33" s="214"/>
      <c r="MSC33" s="214"/>
      <c r="MSD33" s="214"/>
      <c r="MSE33" s="214"/>
      <c r="MSF33" s="214"/>
      <c r="MSG33" s="214"/>
      <c r="MSH33" s="214"/>
      <c r="MSI33" s="214"/>
      <c r="MSJ33" s="214"/>
      <c r="MSK33" s="214"/>
      <c r="MSL33" s="214"/>
      <c r="MSM33" s="214"/>
      <c r="MSN33" s="214"/>
      <c r="MSO33" s="214"/>
      <c r="MSP33" s="214"/>
      <c r="MSQ33" s="214"/>
      <c r="MSR33" s="214"/>
      <c r="MSS33" s="214"/>
      <c r="MST33" s="214"/>
      <c r="MSU33" s="214"/>
      <c r="MSV33" s="214"/>
      <c r="MSW33" s="214"/>
      <c r="MSX33" s="214"/>
      <c r="MSY33" s="214"/>
      <c r="MSZ33" s="214"/>
      <c r="MTA33" s="214"/>
      <c r="MTB33" s="214"/>
      <c r="MTC33" s="214"/>
      <c r="MTD33" s="214"/>
      <c r="MTE33" s="214"/>
      <c r="MTF33" s="214"/>
      <c r="MTG33" s="214"/>
      <c r="MTH33" s="214"/>
      <c r="MTI33" s="214"/>
      <c r="MTJ33" s="214"/>
      <c r="MTK33" s="214"/>
      <c r="MTL33" s="214"/>
      <c r="MTM33" s="214"/>
      <c r="MTN33" s="214"/>
      <c r="MTO33" s="214"/>
      <c r="MTP33" s="214"/>
      <c r="MTQ33" s="214"/>
      <c r="MTR33" s="214"/>
      <c r="MTS33" s="214"/>
      <c r="MTT33" s="214"/>
      <c r="MTU33" s="214"/>
      <c r="MTV33" s="214"/>
      <c r="MTW33" s="214"/>
      <c r="MTX33" s="214"/>
      <c r="MTY33" s="214"/>
      <c r="MTZ33" s="214"/>
      <c r="MUA33" s="214"/>
      <c r="MUB33" s="214"/>
      <c r="MUC33" s="214"/>
      <c r="MUD33" s="214"/>
      <c r="MUE33" s="214"/>
      <c r="MUF33" s="214"/>
      <c r="MUG33" s="214"/>
      <c r="MUH33" s="214"/>
      <c r="MUI33" s="214"/>
      <c r="MUJ33" s="214"/>
      <c r="MUK33" s="214"/>
      <c r="MUL33" s="214"/>
      <c r="MUM33" s="214"/>
      <c r="MUN33" s="214"/>
      <c r="MUO33" s="214"/>
      <c r="MUP33" s="214"/>
      <c r="MUQ33" s="214"/>
      <c r="MUR33" s="214"/>
      <c r="MUS33" s="214"/>
      <c r="MUT33" s="214"/>
      <c r="MUU33" s="214"/>
      <c r="MUV33" s="214"/>
      <c r="MUW33" s="214"/>
      <c r="MUX33" s="214"/>
      <c r="MUY33" s="214"/>
      <c r="MUZ33" s="214"/>
      <c r="MVA33" s="214"/>
      <c r="MVB33" s="214"/>
      <c r="MVC33" s="214"/>
      <c r="MVD33" s="214"/>
      <c r="MVE33" s="214"/>
      <c r="MVF33" s="214"/>
      <c r="MVG33" s="214"/>
      <c r="MVH33" s="214"/>
      <c r="MVI33" s="214"/>
      <c r="MVJ33" s="214"/>
      <c r="MVK33" s="214"/>
      <c r="MVL33" s="214"/>
      <c r="MVM33" s="214"/>
      <c r="MVN33" s="214"/>
      <c r="MVO33" s="214"/>
      <c r="MVP33" s="214"/>
      <c r="MVQ33" s="214"/>
      <c r="MVR33" s="214"/>
      <c r="MVS33" s="214"/>
      <c r="MVT33" s="214"/>
      <c r="MVU33" s="214"/>
      <c r="MVV33" s="214"/>
      <c r="MVW33" s="214"/>
      <c r="MVX33" s="214"/>
      <c r="MVY33" s="214"/>
      <c r="MVZ33" s="214"/>
      <c r="MWA33" s="214"/>
      <c r="MWB33" s="214"/>
      <c r="MWC33" s="214"/>
      <c r="MWD33" s="214"/>
      <c r="MWE33" s="214"/>
      <c r="MWF33" s="214"/>
      <c r="MWG33" s="214"/>
      <c r="MWH33" s="214"/>
      <c r="MWI33" s="214"/>
      <c r="MWJ33" s="214"/>
      <c r="MWK33" s="214"/>
      <c r="MWL33" s="214"/>
      <c r="MWM33" s="214"/>
      <c r="MWN33" s="214"/>
      <c r="MWO33" s="214"/>
      <c r="MWP33" s="214"/>
      <c r="MWQ33" s="214"/>
      <c r="MWR33" s="214"/>
      <c r="MWS33" s="214"/>
      <c r="MWT33" s="214"/>
      <c r="MWU33" s="214"/>
      <c r="MWV33" s="214"/>
      <c r="MWW33" s="214"/>
      <c r="MWX33" s="214"/>
      <c r="MWY33" s="214"/>
      <c r="MWZ33" s="214"/>
      <c r="MXA33" s="214"/>
      <c r="MXB33" s="214"/>
      <c r="MXC33" s="214"/>
      <c r="MXD33" s="214"/>
      <c r="MXE33" s="214"/>
      <c r="MXF33" s="214"/>
      <c r="MXG33" s="214"/>
      <c r="MXH33" s="214"/>
      <c r="MXI33" s="214"/>
      <c r="MXJ33" s="214"/>
      <c r="MXK33" s="214"/>
      <c r="MXL33" s="214"/>
      <c r="MXM33" s="214"/>
      <c r="MXN33" s="214"/>
      <c r="MXO33" s="214"/>
      <c r="MXP33" s="214"/>
      <c r="MXQ33" s="214"/>
      <c r="MXR33" s="214"/>
      <c r="MXS33" s="214"/>
      <c r="MXT33" s="214"/>
      <c r="MXU33" s="214"/>
      <c r="MXV33" s="214"/>
      <c r="MXW33" s="214"/>
      <c r="MXX33" s="214"/>
      <c r="MXY33" s="214"/>
      <c r="MXZ33" s="214"/>
      <c r="MYA33" s="214"/>
      <c r="MYB33" s="214"/>
      <c r="MYC33" s="214"/>
      <c r="MYD33" s="214"/>
      <c r="MYE33" s="214"/>
      <c r="MYF33" s="214"/>
      <c r="MYG33" s="214"/>
      <c r="MYH33" s="214"/>
      <c r="MYI33" s="214"/>
      <c r="MYJ33" s="214"/>
      <c r="MYK33" s="214"/>
      <c r="MYL33" s="214"/>
      <c r="MYM33" s="214"/>
      <c r="MYN33" s="214"/>
      <c r="MYO33" s="214"/>
      <c r="MYP33" s="214"/>
      <c r="MYQ33" s="214"/>
      <c r="MYR33" s="214"/>
      <c r="MYS33" s="214"/>
      <c r="MYT33" s="214"/>
      <c r="MYU33" s="214"/>
      <c r="MYV33" s="214"/>
      <c r="MYW33" s="214"/>
      <c r="MYX33" s="214"/>
      <c r="MYY33" s="214"/>
      <c r="MYZ33" s="214"/>
      <c r="MZA33" s="214"/>
      <c r="MZB33" s="214"/>
      <c r="MZC33" s="214"/>
      <c r="MZD33" s="214"/>
      <c r="MZE33" s="214"/>
      <c r="MZF33" s="214"/>
      <c r="MZG33" s="214"/>
      <c r="MZH33" s="214"/>
      <c r="MZI33" s="214"/>
      <c r="MZJ33" s="214"/>
      <c r="MZK33" s="214"/>
      <c r="MZL33" s="214"/>
      <c r="MZM33" s="214"/>
      <c r="MZN33" s="214"/>
      <c r="MZO33" s="214"/>
      <c r="MZP33" s="214"/>
      <c r="MZQ33" s="214"/>
      <c r="MZR33" s="214"/>
      <c r="MZS33" s="214"/>
      <c r="MZT33" s="214"/>
      <c r="MZU33" s="214"/>
      <c r="MZV33" s="214"/>
      <c r="MZW33" s="214"/>
      <c r="MZX33" s="214"/>
      <c r="MZY33" s="214"/>
      <c r="MZZ33" s="214"/>
      <c r="NAA33" s="214"/>
      <c r="NAB33" s="214"/>
      <c r="NAC33" s="214"/>
      <c r="NAD33" s="214"/>
      <c r="NAE33" s="214"/>
      <c r="NAF33" s="214"/>
      <c r="NAG33" s="214"/>
      <c r="NAH33" s="214"/>
      <c r="NAI33" s="214"/>
      <c r="NAJ33" s="214"/>
      <c r="NAK33" s="214"/>
      <c r="NAL33" s="214"/>
      <c r="NAM33" s="214"/>
      <c r="NAN33" s="214"/>
      <c r="NAO33" s="214"/>
      <c r="NAP33" s="214"/>
      <c r="NAQ33" s="214"/>
      <c r="NAR33" s="214"/>
      <c r="NAS33" s="214"/>
      <c r="NAT33" s="214"/>
      <c r="NAU33" s="214"/>
      <c r="NAV33" s="214"/>
      <c r="NAW33" s="214"/>
      <c r="NAX33" s="214"/>
      <c r="NAY33" s="214"/>
      <c r="NAZ33" s="214"/>
      <c r="NBA33" s="214"/>
      <c r="NBB33" s="214"/>
      <c r="NBC33" s="214"/>
      <c r="NBD33" s="214"/>
      <c r="NBE33" s="214"/>
      <c r="NBF33" s="214"/>
      <c r="NBG33" s="214"/>
      <c r="NBH33" s="214"/>
      <c r="NBI33" s="214"/>
      <c r="NBJ33" s="214"/>
      <c r="NBK33" s="214"/>
      <c r="NBL33" s="214"/>
      <c r="NBM33" s="214"/>
      <c r="NBN33" s="214"/>
      <c r="NBO33" s="214"/>
      <c r="NBP33" s="214"/>
      <c r="NBQ33" s="214"/>
      <c r="NBR33" s="214"/>
      <c r="NBS33" s="214"/>
      <c r="NBT33" s="214"/>
      <c r="NBU33" s="214"/>
      <c r="NBV33" s="214"/>
      <c r="NBW33" s="214"/>
      <c r="NBX33" s="214"/>
      <c r="NBY33" s="214"/>
      <c r="NBZ33" s="214"/>
      <c r="NCA33" s="214"/>
      <c r="NCB33" s="214"/>
      <c r="NCC33" s="214"/>
      <c r="NCD33" s="214"/>
      <c r="NCE33" s="214"/>
      <c r="NCF33" s="214"/>
      <c r="NCG33" s="214"/>
      <c r="NCH33" s="214"/>
      <c r="NCI33" s="214"/>
      <c r="NCJ33" s="214"/>
      <c r="NCK33" s="214"/>
      <c r="NCL33" s="214"/>
      <c r="NCM33" s="214"/>
      <c r="NCN33" s="214"/>
      <c r="NCO33" s="214"/>
      <c r="NCP33" s="214"/>
      <c r="NCQ33" s="214"/>
      <c r="NCR33" s="214"/>
      <c r="NCS33" s="214"/>
      <c r="NCT33" s="214"/>
      <c r="NCU33" s="214"/>
      <c r="NCV33" s="214"/>
      <c r="NCW33" s="214"/>
      <c r="NCX33" s="214"/>
      <c r="NCY33" s="214"/>
      <c r="NCZ33" s="214"/>
      <c r="NDA33" s="214"/>
      <c r="NDB33" s="214"/>
      <c r="NDC33" s="214"/>
      <c r="NDD33" s="214"/>
      <c r="NDE33" s="214"/>
      <c r="NDF33" s="214"/>
      <c r="NDG33" s="214"/>
      <c r="NDH33" s="214"/>
      <c r="NDI33" s="214"/>
      <c r="NDJ33" s="214"/>
      <c r="NDK33" s="214"/>
      <c r="NDL33" s="214"/>
      <c r="NDM33" s="214"/>
      <c r="NDN33" s="214"/>
      <c r="NDO33" s="214"/>
      <c r="NDP33" s="214"/>
      <c r="NDQ33" s="214"/>
      <c r="NDR33" s="214"/>
      <c r="NDS33" s="214"/>
      <c r="NDT33" s="214"/>
      <c r="NDU33" s="214"/>
      <c r="NDV33" s="214"/>
      <c r="NDW33" s="214"/>
      <c r="NDX33" s="214"/>
      <c r="NDY33" s="214"/>
      <c r="NDZ33" s="214"/>
      <c r="NEA33" s="214"/>
      <c r="NEB33" s="214"/>
      <c r="NEC33" s="214"/>
      <c r="NED33" s="214"/>
      <c r="NEE33" s="214"/>
      <c r="NEF33" s="214"/>
      <c r="NEG33" s="214"/>
      <c r="NEH33" s="214"/>
      <c r="NEI33" s="214"/>
      <c r="NEJ33" s="214"/>
      <c r="NEK33" s="214"/>
      <c r="NEL33" s="214"/>
      <c r="NEM33" s="214"/>
      <c r="NEN33" s="214"/>
      <c r="NEO33" s="214"/>
      <c r="NEP33" s="214"/>
      <c r="NEQ33" s="214"/>
      <c r="NER33" s="214"/>
      <c r="NES33" s="214"/>
      <c r="NET33" s="214"/>
      <c r="NEU33" s="214"/>
      <c r="NEV33" s="214"/>
      <c r="NEW33" s="214"/>
      <c r="NEX33" s="214"/>
      <c r="NEY33" s="214"/>
      <c r="NEZ33" s="214"/>
      <c r="NFA33" s="214"/>
      <c r="NFB33" s="214"/>
      <c r="NFC33" s="214"/>
      <c r="NFD33" s="214"/>
      <c r="NFE33" s="214"/>
      <c r="NFF33" s="214"/>
      <c r="NFG33" s="214"/>
      <c r="NFH33" s="214"/>
      <c r="NFI33" s="214"/>
      <c r="NFJ33" s="214"/>
      <c r="NFK33" s="214"/>
      <c r="NFL33" s="214"/>
      <c r="NFM33" s="214"/>
      <c r="NFN33" s="214"/>
      <c r="NFO33" s="214"/>
      <c r="NFP33" s="214"/>
      <c r="NFQ33" s="214"/>
      <c r="NFR33" s="214"/>
      <c r="NFS33" s="214"/>
      <c r="NFT33" s="214"/>
      <c r="NFU33" s="214"/>
      <c r="NFV33" s="214"/>
      <c r="NFW33" s="214"/>
      <c r="NFX33" s="214"/>
      <c r="NFY33" s="214"/>
      <c r="NFZ33" s="214"/>
      <c r="NGA33" s="214"/>
      <c r="NGB33" s="214"/>
      <c r="NGC33" s="214"/>
      <c r="NGD33" s="214"/>
      <c r="NGE33" s="214"/>
      <c r="NGF33" s="214"/>
      <c r="NGG33" s="214"/>
      <c r="NGH33" s="214"/>
      <c r="NGI33" s="214"/>
      <c r="NGJ33" s="214"/>
      <c r="NGK33" s="214"/>
      <c r="NGL33" s="214"/>
      <c r="NGM33" s="214"/>
      <c r="NGN33" s="214"/>
      <c r="NGO33" s="214"/>
      <c r="NGP33" s="214"/>
      <c r="NGQ33" s="214"/>
      <c r="NGR33" s="214"/>
      <c r="NGS33" s="214"/>
      <c r="NGT33" s="214"/>
      <c r="NGU33" s="214"/>
      <c r="NGV33" s="214"/>
      <c r="NGW33" s="214"/>
      <c r="NGX33" s="214"/>
      <c r="NGY33" s="214"/>
      <c r="NGZ33" s="214"/>
      <c r="NHA33" s="214"/>
      <c r="NHB33" s="214"/>
      <c r="NHC33" s="214"/>
      <c r="NHD33" s="214"/>
      <c r="NHE33" s="214"/>
      <c r="NHF33" s="214"/>
      <c r="NHG33" s="214"/>
      <c r="NHH33" s="214"/>
      <c r="NHI33" s="214"/>
      <c r="NHJ33" s="214"/>
      <c r="NHK33" s="214"/>
      <c r="NHL33" s="214"/>
      <c r="NHM33" s="214"/>
      <c r="NHN33" s="214"/>
      <c r="NHO33" s="214"/>
      <c r="NHP33" s="214"/>
      <c r="NHQ33" s="214"/>
      <c r="NHR33" s="214"/>
      <c r="NHS33" s="214"/>
      <c r="NHT33" s="214"/>
      <c r="NHU33" s="214"/>
      <c r="NHV33" s="214"/>
      <c r="NHW33" s="214"/>
      <c r="NHX33" s="214"/>
      <c r="NHY33" s="214"/>
      <c r="NHZ33" s="214"/>
      <c r="NIA33" s="214"/>
      <c r="NIB33" s="214"/>
      <c r="NIC33" s="214"/>
      <c r="NID33" s="214"/>
      <c r="NIE33" s="214"/>
      <c r="NIF33" s="214"/>
      <c r="NIG33" s="214"/>
      <c r="NIH33" s="214"/>
      <c r="NII33" s="214"/>
      <c r="NIJ33" s="214"/>
      <c r="NIK33" s="214"/>
      <c r="NIL33" s="214"/>
      <c r="NIM33" s="214"/>
      <c r="NIN33" s="214"/>
      <c r="NIO33" s="214"/>
      <c r="NIP33" s="214"/>
      <c r="NIQ33" s="214"/>
      <c r="NIR33" s="214"/>
      <c r="NIS33" s="214"/>
      <c r="NIT33" s="214"/>
      <c r="NIU33" s="214"/>
      <c r="NIV33" s="214"/>
      <c r="NIW33" s="214"/>
      <c r="NIX33" s="214"/>
      <c r="NIY33" s="214"/>
      <c r="NIZ33" s="214"/>
      <c r="NJA33" s="214"/>
      <c r="NJB33" s="214"/>
      <c r="NJC33" s="214"/>
      <c r="NJD33" s="214"/>
      <c r="NJE33" s="214"/>
      <c r="NJF33" s="214"/>
      <c r="NJG33" s="214"/>
      <c r="NJH33" s="214"/>
      <c r="NJI33" s="214"/>
      <c r="NJJ33" s="214"/>
      <c r="NJK33" s="214"/>
      <c r="NJL33" s="214"/>
      <c r="NJM33" s="214"/>
      <c r="NJN33" s="214"/>
      <c r="NJO33" s="214"/>
      <c r="NJP33" s="214"/>
      <c r="NJQ33" s="214"/>
      <c r="NJR33" s="214"/>
      <c r="NJS33" s="214"/>
      <c r="NJT33" s="214"/>
      <c r="NJU33" s="214"/>
      <c r="NJV33" s="214"/>
      <c r="NJW33" s="214"/>
      <c r="NJX33" s="214"/>
      <c r="NJY33" s="214"/>
      <c r="NJZ33" s="214"/>
      <c r="NKA33" s="214"/>
      <c r="NKB33" s="214"/>
      <c r="NKC33" s="214"/>
      <c r="NKD33" s="214"/>
      <c r="NKE33" s="214"/>
      <c r="NKF33" s="214"/>
      <c r="NKG33" s="214"/>
      <c r="NKH33" s="214"/>
      <c r="NKI33" s="214"/>
      <c r="NKJ33" s="214"/>
      <c r="NKK33" s="214"/>
      <c r="NKL33" s="214"/>
      <c r="NKM33" s="214"/>
      <c r="NKN33" s="214"/>
      <c r="NKO33" s="214"/>
      <c r="NKP33" s="214"/>
      <c r="NKQ33" s="214"/>
      <c r="NKR33" s="214"/>
      <c r="NKS33" s="214"/>
      <c r="NKT33" s="214"/>
      <c r="NKU33" s="214"/>
      <c r="NKV33" s="214"/>
      <c r="NKW33" s="214"/>
      <c r="NKX33" s="214"/>
      <c r="NKY33" s="214"/>
      <c r="NKZ33" s="214"/>
      <c r="NLA33" s="214"/>
      <c r="NLB33" s="214"/>
      <c r="NLC33" s="214"/>
      <c r="NLD33" s="214"/>
      <c r="NLE33" s="214"/>
      <c r="NLF33" s="214"/>
      <c r="NLG33" s="214"/>
      <c r="NLH33" s="214"/>
      <c r="NLI33" s="214"/>
      <c r="NLJ33" s="214"/>
      <c r="NLK33" s="214"/>
      <c r="NLL33" s="214"/>
      <c r="NLM33" s="214"/>
      <c r="NLN33" s="214"/>
      <c r="NLO33" s="214"/>
      <c r="NLP33" s="214"/>
      <c r="NLQ33" s="214"/>
      <c r="NLR33" s="214"/>
      <c r="NLS33" s="214"/>
      <c r="NLT33" s="214"/>
      <c r="NLU33" s="214"/>
      <c r="NLV33" s="214"/>
      <c r="NLW33" s="214"/>
      <c r="NLX33" s="214"/>
      <c r="NLY33" s="214"/>
      <c r="NLZ33" s="214"/>
      <c r="NMA33" s="214"/>
      <c r="NMB33" s="214"/>
      <c r="NMC33" s="214"/>
      <c r="NMD33" s="214"/>
      <c r="NME33" s="214"/>
      <c r="NMF33" s="214"/>
      <c r="NMG33" s="214"/>
      <c r="NMH33" s="214"/>
      <c r="NMI33" s="214"/>
      <c r="NMJ33" s="214"/>
      <c r="NMK33" s="214"/>
      <c r="NML33" s="214"/>
      <c r="NMM33" s="214"/>
      <c r="NMN33" s="214"/>
      <c r="NMO33" s="214"/>
      <c r="NMP33" s="214"/>
      <c r="NMQ33" s="214"/>
      <c r="NMR33" s="214"/>
      <c r="NMS33" s="214"/>
      <c r="NMT33" s="214"/>
      <c r="NMU33" s="214"/>
      <c r="NMV33" s="214"/>
      <c r="NMW33" s="214"/>
      <c r="NMX33" s="214"/>
      <c r="NMY33" s="214"/>
      <c r="NMZ33" s="214"/>
      <c r="NNA33" s="214"/>
      <c r="NNB33" s="214"/>
      <c r="NNC33" s="214"/>
      <c r="NND33" s="214"/>
      <c r="NNE33" s="214"/>
      <c r="NNF33" s="214"/>
      <c r="NNG33" s="214"/>
      <c r="NNH33" s="214"/>
      <c r="NNI33" s="214"/>
      <c r="NNJ33" s="214"/>
      <c r="NNK33" s="214"/>
      <c r="NNL33" s="214"/>
      <c r="NNM33" s="214"/>
      <c r="NNN33" s="214"/>
      <c r="NNO33" s="214"/>
      <c r="NNP33" s="214"/>
      <c r="NNQ33" s="214"/>
      <c r="NNR33" s="214"/>
      <c r="NNS33" s="214"/>
      <c r="NNT33" s="214"/>
      <c r="NNU33" s="214"/>
      <c r="NNV33" s="214"/>
      <c r="NNW33" s="214"/>
      <c r="NNX33" s="214"/>
      <c r="NNY33" s="214"/>
      <c r="NNZ33" s="214"/>
      <c r="NOA33" s="214"/>
      <c r="NOB33" s="214"/>
      <c r="NOC33" s="214"/>
      <c r="NOD33" s="214"/>
      <c r="NOE33" s="214"/>
      <c r="NOF33" s="214"/>
      <c r="NOG33" s="214"/>
      <c r="NOH33" s="214"/>
      <c r="NOI33" s="214"/>
      <c r="NOJ33" s="214"/>
      <c r="NOK33" s="214"/>
      <c r="NOL33" s="214"/>
      <c r="NOM33" s="214"/>
      <c r="NON33" s="214"/>
      <c r="NOO33" s="214"/>
      <c r="NOP33" s="214"/>
      <c r="NOQ33" s="214"/>
      <c r="NOR33" s="214"/>
      <c r="NOS33" s="214"/>
      <c r="NOT33" s="214"/>
      <c r="NOU33" s="214"/>
      <c r="NOV33" s="214"/>
      <c r="NOW33" s="214"/>
      <c r="NOX33" s="214"/>
      <c r="NOY33" s="214"/>
      <c r="NOZ33" s="214"/>
      <c r="NPA33" s="214"/>
      <c r="NPB33" s="214"/>
      <c r="NPC33" s="214"/>
      <c r="NPD33" s="214"/>
      <c r="NPE33" s="214"/>
      <c r="NPF33" s="214"/>
      <c r="NPG33" s="214"/>
      <c r="NPH33" s="214"/>
      <c r="NPI33" s="214"/>
      <c r="NPJ33" s="214"/>
      <c r="NPK33" s="214"/>
      <c r="NPL33" s="214"/>
      <c r="NPM33" s="214"/>
      <c r="NPN33" s="214"/>
      <c r="NPO33" s="214"/>
      <c r="NPP33" s="214"/>
      <c r="NPQ33" s="214"/>
      <c r="NPR33" s="214"/>
      <c r="NPS33" s="214"/>
      <c r="NPT33" s="214"/>
      <c r="NPU33" s="214"/>
      <c r="NPV33" s="214"/>
      <c r="NPW33" s="214"/>
      <c r="NPX33" s="214"/>
      <c r="NPY33" s="214"/>
      <c r="NPZ33" s="214"/>
      <c r="NQA33" s="214"/>
      <c r="NQB33" s="214"/>
      <c r="NQC33" s="214"/>
      <c r="NQD33" s="214"/>
      <c r="NQE33" s="214"/>
      <c r="NQF33" s="214"/>
      <c r="NQG33" s="214"/>
      <c r="NQH33" s="214"/>
      <c r="NQI33" s="214"/>
      <c r="NQJ33" s="214"/>
      <c r="NQK33" s="214"/>
      <c r="NQL33" s="214"/>
      <c r="NQM33" s="214"/>
      <c r="NQN33" s="214"/>
      <c r="NQO33" s="214"/>
      <c r="NQP33" s="214"/>
      <c r="NQQ33" s="214"/>
      <c r="NQR33" s="214"/>
      <c r="NQS33" s="214"/>
      <c r="NQT33" s="214"/>
      <c r="NQU33" s="214"/>
      <c r="NQV33" s="214"/>
      <c r="NQW33" s="214"/>
      <c r="NQX33" s="214"/>
      <c r="NQY33" s="214"/>
      <c r="NQZ33" s="214"/>
      <c r="NRA33" s="214"/>
      <c r="NRB33" s="214"/>
      <c r="NRC33" s="214"/>
      <c r="NRD33" s="214"/>
      <c r="NRE33" s="214"/>
      <c r="NRF33" s="214"/>
      <c r="NRG33" s="214"/>
      <c r="NRH33" s="214"/>
      <c r="NRI33" s="214"/>
      <c r="NRJ33" s="214"/>
      <c r="NRK33" s="214"/>
      <c r="NRL33" s="214"/>
      <c r="NRM33" s="214"/>
      <c r="NRN33" s="214"/>
      <c r="NRO33" s="214"/>
      <c r="NRP33" s="214"/>
      <c r="NRQ33" s="214"/>
      <c r="NRR33" s="214"/>
      <c r="NRS33" s="214"/>
      <c r="NRT33" s="214"/>
      <c r="NRU33" s="214"/>
      <c r="NRV33" s="214"/>
      <c r="NRW33" s="214"/>
      <c r="NRX33" s="214"/>
      <c r="NRY33" s="214"/>
      <c r="NRZ33" s="214"/>
      <c r="NSA33" s="214"/>
      <c r="NSB33" s="214"/>
      <c r="NSC33" s="214"/>
      <c r="NSD33" s="214"/>
      <c r="NSE33" s="214"/>
      <c r="NSF33" s="214"/>
      <c r="NSG33" s="214"/>
      <c r="NSH33" s="214"/>
      <c r="NSI33" s="214"/>
      <c r="NSJ33" s="214"/>
      <c r="NSK33" s="214"/>
      <c r="NSL33" s="214"/>
      <c r="NSM33" s="214"/>
      <c r="NSN33" s="214"/>
      <c r="NSO33" s="214"/>
      <c r="NSP33" s="214"/>
      <c r="NSQ33" s="214"/>
      <c r="NSR33" s="214"/>
      <c r="NSS33" s="214"/>
      <c r="NST33" s="214"/>
      <c r="NSU33" s="214"/>
      <c r="NSV33" s="214"/>
      <c r="NSW33" s="214"/>
      <c r="NSX33" s="214"/>
      <c r="NSY33" s="214"/>
      <c r="NSZ33" s="214"/>
      <c r="NTA33" s="214"/>
      <c r="NTB33" s="214"/>
      <c r="NTC33" s="214"/>
      <c r="NTD33" s="214"/>
      <c r="NTE33" s="214"/>
      <c r="NTF33" s="214"/>
      <c r="NTG33" s="214"/>
      <c r="NTH33" s="214"/>
      <c r="NTI33" s="214"/>
      <c r="NTJ33" s="214"/>
      <c r="NTK33" s="214"/>
      <c r="NTL33" s="214"/>
      <c r="NTM33" s="214"/>
      <c r="NTN33" s="214"/>
      <c r="NTO33" s="214"/>
      <c r="NTP33" s="214"/>
      <c r="NTQ33" s="214"/>
      <c r="NTR33" s="214"/>
      <c r="NTS33" s="214"/>
      <c r="NTT33" s="214"/>
      <c r="NTU33" s="214"/>
      <c r="NTV33" s="214"/>
      <c r="NTW33" s="214"/>
      <c r="NTX33" s="214"/>
      <c r="NTY33" s="214"/>
      <c r="NTZ33" s="214"/>
      <c r="NUA33" s="214"/>
      <c r="NUB33" s="214"/>
      <c r="NUC33" s="214"/>
      <c r="NUD33" s="214"/>
      <c r="NUE33" s="214"/>
      <c r="NUF33" s="214"/>
      <c r="NUG33" s="214"/>
      <c r="NUH33" s="214"/>
      <c r="NUI33" s="214"/>
      <c r="NUJ33" s="214"/>
      <c r="NUK33" s="214"/>
      <c r="NUL33" s="214"/>
      <c r="NUM33" s="214"/>
      <c r="NUN33" s="214"/>
      <c r="NUO33" s="214"/>
      <c r="NUP33" s="214"/>
      <c r="NUQ33" s="214"/>
      <c r="NUR33" s="214"/>
      <c r="NUS33" s="214"/>
      <c r="NUT33" s="214"/>
      <c r="NUU33" s="214"/>
      <c r="NUV33" s="214"/>
      <c r="NUW33" s="214"/>
      <c r="NUX33" s="214"/>
      <c r="NUY33" s="214"/>
      <c r="NUZ33" s="214"/>
      <c r="NVA33" s="214"/>
      <c r="NVB33" s="214"/>
      <c r="NVC33" s="214"/>
      <c r="NVD33" s="214"/>
      <c r="NVE33" s="214"/>
      <c r="NVF33" s="214"/>
      <c r="NVG33" s="214"/>
      <c r="NVH33" s="214"/>
      <c r="NVI33" s="214"/>
      <c r="NVJ33" s="214"/>
      <c r="NVK33" s="214"/>
      <c r="NVL33" s="214"/>
      <c r="NVM33" s="214"/>
      <c r="NVN33" s="214"/>
      <c r="NVO33" s="214"/>
      <c r="NVP33" s="214"/>
      <c r="NVQ33" s="214"/>
      <c r="NVR33" s="214"/>
      <c r="NVS33" s="214"/>
      <c r="NVT33" s="214"/>
      <c r="NVU33" s="214"/>
      <c r="NVV33" s="214"/>
      <c r="NVW33" s="214"/>
      <c r="NVX33" s="214"/>
      <c r="NVY33" s="214"/>
      <c r="NVZ33" s="214"/>
      <c r="NWA33" s="214"/>
      <c r="NWB33" s="214"/>
      <c r="NWC33" s="214"/>
      <c r="NWD33" s="214"/>
      <c r="NWE33" s="214"/>
      <c r="NWF33" s="214"/>
      <c r="NWG33" s="214"/>
      <c r="NWH33" s="214"/>
      <c r="NWI33" s="214"/>
      <c r="NWJ33" s="214"/>
      <c r="NWK33" s="214"/>
      <c r="NWL33" s="214"/>
      <c r="NWM33" s="214"/>
      <c r="NWN33" s="214"/>
      <c r="NWO33" s="214"/>
      <c r="NWP33" s="214"/>
      <c r="NWQ33" s="214"/>
      <c r="NWR33" s="214"/>
      <c r="NWS33" s="214"/>
      <c r="NWT33" s="214"/>
      <c r="NWU33" s="214"/>
      <c r="NWV33" s="214"/>
      <c r="NWW33" s="214"/>
      <c r="NWX33" s="214"/>
      <c r="NWY33" s="214"/>
      <c r="NWZ33" s="214"/>
      <c r="NXA33" s="214"/>
      <c r="NXB33" s="214"/>
      <c r="NXC33" s="214"/>
      <c r="NXD33" s="214"/>
      <c r="NXE33" s="214"/>
      <c r="NXF33" s="214"/>
      <c r="NXG33" s="214"/>
      <c r="NXH33" s="214"/>
      <c r="NXI33" s="214"/>
      <c r="NXJ33" s="214"/>
      <c r="NXK33" s="214"/>
      <c r="NXL33" s="214"/>
      <c r="NXM33" s="214"/>
      <c r="NXN33" s="214"/>
      <c r="NXO33" s="214"/>
      <c r="NXP33" s="214"/>
      <c r="NXQ33" s="214"/>
      <c r="NXR33" s="214"/>
      <c r="NXS33" s="214"/>
      <c r="NXT33" s="214"/>
      <c r="NXU33" s="214"/>
      <c r="NXV33" s="214"/>
      <c r="NXW33" s="214"/>
      <c r="NXX33" s="214"/>
      <c r="NXY33" s="214"/>
      <c r="NXZ33" s="214"/>
      <c r="NYA33" s="214"/>
      <c r="NYB33" s="214"/>
      <c r="NYC33" s="214"/>
      <c r="NYD33" s="214"/>
      <c r="NYE33" s="214"/>
      <c r="NYF33" s="214"/>
      <c r="NYG33" s="214"/>
      <c r="NYH33" s="214"/>
      <c r="NYI33" s="214"/>
      <c r="NYJ33" s="214"/>
      <c r="NYK33" s="214"/>
      <c r="NYL33" s="214"/>
      <c r="NYM33" s="214"/>
      <c r="NYN33" s="214"/>
      <c r="NYO33" s="214"/>
      <c r="NYP33" s="214"/>
      <c r="NYQ33" s="214"/>
      <c r="NYR33" s="214"/>
      <c r="NYS33" s="214"/>
      <c r="NYT33" s="214"/>
      <c r="NYU33" s="214"/>
      <c r="NYV33" s="214"/>
      <c r="NYW33" s="214"/>
      <c r="NYX33" s="214"/>
      <c r="NYY33" s="214"/>
      <c r="NYZ33" s="214"/>
      <c r="NZA33" s="214"/>
      <c r="NZB33" s="214"/>
      <c r="NZC33" s="214"/>
      <c r="NZD33" s="214"/>
      <c r="NZE33" s="214"/>
      <c r="NZF33" s="214"/>
      <c r="NZG33" s="214"/>
      <c r="NZH33" s="214"/>
      <c r="NZI33" s="214"/>
      <c r="NZJ33" s="214"/>
      <c r="NZK33" s="214"/>
      <c r="NZL33" s="214"/>
      <c r="NZM33" s="214"/>
      <c r="NZN33" s="214"/>
      <c r="NZO33" s="214"/>
      <c r="NZP33" s="214"/>
      <c r="NZQ33" s="214"/>
      <c r="NZR33" s="214"/>
      <c r="NZS33" s="214"/>
      <c r="NZT33" s="214"/>
      <c r="NZU33" s="214"/>
      <c r="NZV33" s="214"/>
      <c r="NZW33" s="214"/>
      <c r="NZX33" s="214"/>
      <c r="NZY33" s="214"/>
      <c r="NZZ33" s="214"/>
      <c r="OAA33" s="214"/>
      <c r="OAB33" s="214"/>
      <c r="OAC33" s="214"/>
      <c r="OAD33" s="214"/>
      <c r="OAE33" s="214"/>
      <c r="OAF33" s="214"/>
      <c r="OAG33" s="214"/>
      <c r="OAH33" s="214"/>
      <c r="OAI33" s="214"/>
      <c r="OAJ33" s="214"/>
      <c r="OAK33" s="214"/>
      <c r="OAL33" s="214"/>
      <c r="OAM33" s="214"/>
      <c r="OAN33" s="214"/>
      <c r="OAO33" s="214"/>
      <c r="OAP33" s="214"/>
      <c r="OAQ33" s="214"/>
      <c r="OAR33" s="214"/>
      <c r="OAS33" s="214"/>
      <c r="OAT33" s="214"/>
      <c r="OAU33" s="214"/>
      <c r="OAV33" s="214"/>
      <c r="OAW33" s="214"/>
      <c r="OAX33" s="214"/>
      <c r="OAY33" s="214"/>
      <c r="OAZ33" s="214"/>
      <c r="OBA33" s="214"/>
      <c r="OBB33" s="214"/>
      <c r="OBC33" s="214"/>
      <c r="OBD33" s="214"/>
      <c r="OBE33" s="214"/>
      <c r="OBF33" s="214"/>
      <c r="OBG33" s="214"/>
      <c r="OBH33" s="214"/>
      <c r="OBI33" s="214"/>
      <c r="OBJ33" s="214"/>
      <c r="OBK33" s="214"/>
      <c r="OBL33" s="214"/>
      <c r="OBM33" s="214"/>
      <c r="OBN33" s="214"/>
      <c r="OBO33" s="214"/>
      <c r="OBP33" s="214"/>
      <c r="OBQ33" s="214"/>
      <c r="OBR33" s="214"/>
      <c r="OBS33" s="214"/>
      <c r="OBT33" s="214"/>
      <c r="OBU33" s="214"/>
      <c r="OBV33" s="214"/>
      <c r="OBW33" s="214"/>
      <c r="OBX33" s="214"/>
      <c r="OBY33" s="214"/>
      <c r="OBZ33" s="214"/>
      <c r="OCA33" s="214"/>
      <c r="OCB33" s="214"/>
      <c r="OCC33" s="214"/>
      <c r="OCD33" s="214"/>
      <c r="OCE33" s="214"/>
      <c r="OCF33" s="214"/>
      <c r="OCG33" s="214"/>
      <c r="OCH33" s="214"/>
      <c r="OCI33" s="214"/>
      <c r="OCJ33" s="214"/>
      <c r="OCK33" s="214"/>
      <c r="OCL33" s="214"/>
      <c r="OCM33" s="214"/>
      <c r="OCN33" s="214"/>
      <c r="OCO33" s="214"/>
      <c r="OCP33" s="214"/>
      <c r="OCQ33" s="214"/>
      <c r="OCR33" s="214"/>
      <c r="OCS33" s="214"/>
      <c r="OCT33" s="214"/>
      <c r="OCU33" s="214"/>
      <c r="OCV33" s="214"/>
      <c r="OCW33" s="214"/>
      <c r="OCX33" s="214"/>
      <c r="OCY33" s="214"/>
      <c r="OCZ33" s="214"/>
      <c r="ODA33" s="214"/>
      <c r="ODB33" s="214"/>
      <c r="ODC33" s="214"/>
      <c r="ODD33" s="214"/>
      <c r="ODE33" s="214"/>
      <c r="ODF33" s="214"/>
      <c r="ODG33" s="214"/>
      <c r="ODH33" s="214"/>
      <c r="ODI33" s="214"/>
      <c r="ODJ33" s="214"/>
      <c r="ODK33" s="214"/>
      <c r="ODL33" s="214"/>
      <c r="ODM33" s="214"/>
      <c r="ODN33" s="214"/>
      <c r="ODO33" s="214"/>
      <c r="ODP33" s="214"/>
      <c r="ODQ33" s="214"/>
      <c r="ODR33" s="214"/>
      <c r="ODS33" s="214"/>
      <c r="ODT33" s="214"/>
      <c r="ODU33" s="214"/>
      <c r="ODV33" s="214"/>
      <c r="ODW33" s="214"/>
      <c r="ODX33" s="214"/>
      <c r="ODY33" s="214"/>
      <c r="ODZ33" s="214"/>
      <c r="OEA33" s="214"/>
      <c r="OEB33" s="214"/>
      <c r="OEC33" s="214"/>
      <c r="OED33" s="214"/>
      <c r="OEE33" s="214"/>
      <c r="OEF33" s="214"/>
      <c r="OEG33" s="214"/>
      <c r="OEH33" s="214"/>
      <c r="OEI33" s="214"/>
      <c r="OEJ33" s="214"/>
      <c r="OEK33" s="214"/>
      <c r="OEL33" s="214"/>
      <c r="OEM33" s="214"/>
      <c r="OEN33" s="214"/>
      <c r="OEO33" s="214"/>
      <c r="OEP33" s="214"/>
      <c r="OEQ33" s="214"/>
      <c r="OER33" s="214"/>
      <c r="OES33" s="214"/>
      <c r="OET33" s="214"/>
      <c r="OEU33" s="214"/>
      <c r="OEV33" s="214"/>
      <c r="OEW33" s="214"/>
      <c r="OEX33" s="214"/>
      <c r="OEY33" s="214"/>
      <c r="OEZ33" s="214"/>
      <c r="OFA33" s="214"/>
      <c r="OFB33" s="214"/>
      <c r="OFC33" s="214"/>
      <c r="OFD33" s="214"/>
      <c r="OFE33" s="214"/>
      <c r="OFF33" s="214"/>
      <c r="OFG33" s="214"/>
      <c r="OFH33" s="214"/>
      <c r="OFI33" s="214"/>
      <c r="OFJ33" s="214"/>
      <c r="OFK33" s="214"/>
      <c r="OFL33" s="214"/>
      <c r="OFM33" s="214"/>
      <c r="OFN33" s="214"/>
      <c r="OFO33" s="214"/>
      <c r="OFP33" s="214"/>
      <c r="OFQ33" s="214"/>
      <c r="OFR33" s="214"/>
      <c r="OFS33" s="214"/>
      <c r="OFT33" s="214"/>
      <c r="OFU33" s="214"/>
      <c r="OFV33" s="214"/>
      <c r="OFW33" s="214"/>
      <c r="OFX33" s="214"/>
      <c r="OFY33" s="214"/>
      <c r="OFZ33" s="214"/>
      <c r="OGA33" s="214"/>
      <c r="OGB33" s="214"/>
      <c r="OGC33" s="214"/>
      <c r="OGD33" s="214"/>
      <c r="OGE33" s="214"/>
      <c r="OGF33" s="214"/>
      <c r="OGG33" s="214"/>
      <c r="OGH33" s="214"/>
      <c r="OGI33" s="214"/>
      <c r="OGJ33" s="214"/>
      <c r="OGK33" s="214"/>
      <c r="OGL33" s="214"/>
      <c r="OGM33" s="214"/>
      <c r="OGN33" s="214"/>
      <c r="OGO33" s="214"/>
      <c r="OGP33" s="214"/>
      <c r="OGQ33" s="214"/>
      <c r="OGR33" s="214"/>
      <c r="OGS33" s="214"/>
      <c r="OGT33" s="214"/>
      <c r="OGU33" s="214"/>
      <c r="OGV33" s="214"/>
      <c r="OGW33" s="214"/>
      <c r="OGX33" s="214"/>
      <c r="OGY33" s="214"/>
      <c r="OGZ33" s="214"/>
      <c r="OHA33" s="214"/>
      <c r="OHB33" s="214"/>
      <c r="OHC33" s="214"/>
      <c r="OHD33" s="214"/>
      <c r="OHE33" s="214"/>
      <c r="OHF33" s="214"/>
      <c r="OHG33" s="214"/>
      <c r="OHH33" s="214"/>
      <c r="OHI33" s="214"/>
      <c r="OHJ33" s="214"/>
      <c r="OHK33" s="214"/>
      <c r="OHL33" s="214"/>
      <c r="OHM33" s="214"/>
      <c r="OHN33" s="214"/>
      <c r="OHO33" s="214"/>
      <c r="OHP33" s="214"/>
      <c r="OHQ33" s="214"/>
      <c r="OHR33" s="214"/>
      <c r="OHS33" s="214"/>
      <c r="OHT33" s="214"/>
      <c r="OHU33" s="214"/>
      <c r="OHV33" s="214"/>
      <c r="OHW33" s="214"/>
      <c r="OHX33" s="214"/>
      <c r="OHY33" s="214"/>
      <c r="OHZ33" s="214"/>
      <c r="OIA33" s="214"/>
      <c r="OIB33" s="214"/>
      <c r="OIC33" s="214"/>
      <c r="OID33" s="214"/>
      <c r="OIE33" s="214"/>
      <c r="OIF33" s="214"/>
      <c r="OIG33" s="214"/>
      <c r="OIH33" s="214"/>
      <c r="OII33" s="214"/>
      <c r="OIJ33" s="214"/>
      <c r="OIK33" s="214"/>
      <c r="OIL33" s="214"/>
      <c r="OIM33" s="214"/>
      <c r="OIN33" s="214"/>
      <c r="OIO33" s="214"/>
      <c r="OIP33" s="214"/>
      <c r="OIQ33" s="214"/>
      <c r="OIR33" s="214"/>
      <c r="OIS33" s="214"/>
      <c r="OIT33" s="214"/>
      <c r="OIU33" s="214"/>
      <c r="OIV33" s="214"/>
      <c r="OIW33" s="214"/>
      <c r="OIX33" s="214"/>
      <c r="OIY33" s="214"/>
      <c r="OIZ33" s="214"/>
      <c r="OJA33" s="214"/>
      <c r="OJB33" s="214"/>
      <c r="OJC33" s="214"/>
      <c r="OJD33" s="214"/>
      <c r="OJE33" s="214"/>
      <c r="OJF33" s="214"/>
      <c r="OJG33" s="214"/>
      <c r="OJH33" s="214"/>
      <c r="OJI33" s="214"/>
      <c r="OJJ33" s="214"/>
      <c r="OJK33" s="214"/>
      <c r="OJL33" s="214"/>
      <c r="OJM33" s="214"/>
      <c r="OJN33" s="214"/>
      <c r="OJO33" s="214"/>
      <c r="OJP33" s="214"/>
      <c r="OJQ33" s="214"/>
      <c r="OJR33" s="214"/>
      <c r="OJS33" s="214"/>
      <c r="OJT33" s="214"/>
      <c r="OJU33" s="214"/>
      <c r="OJV33" s="214"/>
      <c r="OJW33" s="214"/>
      <c r="OJX33" s="214"/>
      <c r="OJY33" s="214"/>
      <c r="OJZ33" s="214"/>
      <c r="OKA33" s="214"/>
      <c r="OKB33" s="214"/>
      <c r="OKC33" s="214"/>
      <c r="OKD33" s="214"/>
      <c r="OKE33" s="214"/>
      <c r="OKF33" s="214"/>
      <c r="OKG33" s="214"/>
      <c r="OKH33" s="214"/>
      <c r="OKI33" s="214"/>
      <c r="OKJ33" s="214"/>
      <c r="OKK33" s="214"/>
      <c r="OKL33" s="214"/>
      <c r="OKM33" s="214"/>
      <c r="OKN33" s="214"/>
      <c r="OKO33" s="214"/>
      <c r="OKP33" s="214"/>
      <c r="OKQ33" s="214"/>
      <c r="OKR33" s="214"/>
      <c r="OKS33" s="214"/>
      <c r="OKT33" s="214"/>
      <c r="OKU33" s="214"/>
      <c r="OKV33" s="214"/>
      <c r="OKW33" s="214"/>
      <c r="OKX33" s="214"/>
      <c r="OKY33" s="214"/>
      <c r="OKZ33" s="214"/>
      <c r="OLA33" s="214"/>
      <c r="OLB33" s="214"/>
      <c r="OLC33" s="214"/>
      <c r="OLD33" s="214"/>
      <c r="OLE33" s="214"/>
      <c r="OLF33" s="214"/>
      <c r="OLG33" s="214"/>
      <c r="OLH33" s="214"/>
      <c r="OLI33" s="214"/>
      <c r="OLJ33" s="214"/>
      <c r="OLK33" s="214"/>
      <c r="OLL33" s="214"/>
      <c r="OLM33" s="214"/>
      <c r="OLN33" s="214"/>
      <c r="OLO33" s="214"/>
      <c r="OLP33" s="214"/>
      <c r="OLQ33" s="214"/>
      <c r="OLR33" s="214"/>
      <c r="OLS33" s="214"/>
      <c r="OLT33" s="214"/>
      <c r="OLU33" s="214"/>
      <c r="OLV33" s="214"/>
      <c r="OLW33" s="214"/>
      <c r="OLX33" s="214"/>
      <c r="OLY33" s="214"/>
      <c r="OLZ33" s="214"/>
      <c r="OMA33" s="214"/>
      <c r="OMB33" s="214"/>
      <c r="OMC33" s="214"/>
      <c r="OMD33" s="214"/>
      <c r="OME33" s="214"/>
      <c r="OMF33" s="214"/>
      <c r="OMG33" s="214"/>
      <c r="OMH33" s="214"/>
      <c r="OMI33" s="214"/>
      <c r="OMJ33" s="214"/>
      <c r="OMK33" s="214"/>
      <c r="OML33" s="214"/>
      <c r="OMM33" s="214"/>
      <c r="OMN33" s="214"/>
      <c r="OMO33" s="214"/>
      <c r="OMP33" s="214"/>
      <c r="OMQ33" s="214"/>
      <c r="OMR33" s="214"/>
      <c r="OMS33" s="214"/>
      <c r="OMT33" s="214"/>
      <c r="OMU33" s="214"/>
      <c r="OMV33" s="214"/>
      <c r="OMW33" s="214"/>
      <c r="OMX33" s="214"/>
      <c r="OMY33" s="214"/>
      <c r="OMZ33" s="214"/>
      <c r="ONA33" s="214"/>
      <c r="ONB33" s="214"/>
      <c r="ONC33" s="214"/>
      <c r="OND33" s="214"/>
      <c r="ONE33" s="214"/>
      <c r="ONF33" s="214"/>
      <c r="ONG33" s="214"/>
      <c r="ONH33" s="214"/>
      <c r="ONI33" s="214"/>
      <c r="ONJ33" s="214"/>
      <c r="ONK33" s="214"/>
      <c r="ONL33" s="214"/>
      <c r="ONM33" s="214"/>
      <c r="ONN33" s="214"/>
      <c r="ONO33" s="214"/>
      <c r="ONP33" s="214"/>
      <c r="ONQ33" s="214"/>
      <c r="ONR33" s="214"/>
      <c r="ONS33" s="214"/>
      <c r="ONT33" s="214"/>
      <c r="ONU33" s="214"/>
      <c r="ONV33" s="214"/>
      <c r="ONW33" s="214"/>
      <c r="ONX33" s="214"/>
      <c r="ONY33" s="214"/>
      <c r="ONZ33" s="214"/>
      <c r="OOA33" s="214"/>
      <c r="OOB33" s="214"/>
      <c r="OOC33" s="214"/>
      <c r="OOD33" s="214"/>
      <c r="OOE33" s="214"/>
      <c r="OOF33" s="214"/>
      <c r="OOG33" s="214"/>
      <c r="OOH33" s="214"/>
      <c r="OOI33" s="214"/>
      <c r="OOJ33" s="214"/>
      <c r="OOK33" s="214"/>
      <c r="OOL33" s="214"/>
      <c r="OOM33" s="214"/>
      <c r="OON33" s="214"/>
      <c r="OOO33" s="214"/>
      <c r="OOP33" s="214"/>
      <c r="OOQ33" s="214"/>
      <c r="OOR33" s="214"/>
      <c r="OOS33" s="214"/>
      <c r="OOT33" s="214"/>
      <c r="OOU33" s="214"/>
      <c r="OOV33" s="214"/>
      <c r="OOW33" s="214"/>
      <c r="OOX33" s="214"/>
      <c r="OOY33" s="214"/>
      <c r="OOZ33" s="214"/>
      <c r="OPA33" s="214"/>
      <c r="OPB33" s="214"/>
      <c r="OPC33" s="214"/>
      <c r="OPD33" s="214"/>
      <c r="OPE33" s="214"/>
      <c r="OPF33" s="214"/>
      <c r="OPG33" s="214"/>
      <c r="OPH33" s="214"/>
      <c r="OPI33" s="214"/>
      <c r="OPJ33" s="214"/>
      <c r="OPK33" s="214"/>
      <c r="OPL33" s="214"/>
      <c r="OPM33" s="214"/>
      <c r="OPN33" s="214"/>
      <c r="OPO33" s="214"/>
      <c r="OPP33" s="214"/>
      <c r="OPQ33" s="214"/>
      <c r="OPR33" s="214"/>
      <c r="OPS33" s="214"/>
      <c r="OPT33" s="214"/>
      <c r="OPU33" s="214"/>
      <c r="OPV33" s="214"/>
      <c r="OPW33" s="214"/>
      <c r="OPX33" s="214"/>
      <c r="OPY33" s="214"/>
      <c r="OPZ33" s="214"/>
      <c r="OQA33" s="214"/>
      <c r="OQB33" s="214"/>
      <c r="OQC33" s="214"/>
      <c r="OQD33" s="214"/>
      <c r="OQE33" s="214"/>
      <c r="OQF33" s="214"/>
      <c r="OQG33" s="214"/>
      <c r="OQH33" s="214"/>
      <c r="OQI33" s="214"/>
      <c r="OQJ33" s="214"/>
      <c r="OQK33" s="214"/>
      <c r="OQL33" s="214"/>
      <c r="OQM33" s="214"/>
      <c r="OQN33" s="214"/>
      <c r="OQO33" s="214"/>
      <c r="OQP33" s="214"/>
      <c r="OQQ33" s="214"/>
      <c r="OQR33" s="214"/>
      <c r="OQS33" s="214"/>
      <c r="OQT33" s="214"/>
      <c r="OQU33" s="214"/>
      <c r="OQV33" s="214"/>
      <c r="OQW33" s="214"/>
      <c r="OQX33" s="214"/>
      <c r="OQY33" s="214"/>
      <c r="OQZ33" s="214"/>
      <c r="ORA33" s="214"/>
      <c r="ORB33" s="214"/>
      <c r="ORC33" s="214"/>
      <c r="ORD33" s="214"/>
      <c r="ORE33" s="214"/>
      <c r="ORF33" s="214"/>
      <c r="ORG33" s="214"/>
      <c r="ORH33" s="214"/>
      <c r="ORI33" s="214"/>
      <c r="ORJ33" s="214"/>
      <c r="ORK33" s="214"/>
      <c r="ORL33" s="214"/>
      <c r="ORM33" s="214"/>
      <c r="ORN33" s="214"/>
      <c r="ORO33" s="214"/>
      <c r="ORP33" s="214"/>
      <c r="ORQ33" s="214"/>
      <c r="ORR33" s="214"/>
      <c r="ORS33" s="214"/>
      <c r="ORT33" s="214"/>
      <c r="ORU33" s="214"/>
      <c r="ORV33" s="214"/>
      <c r="ORW33" s="214"/>
      <c r="ORX33" s="214"/>
      <c r="ORY33" s="214"/>
      <c r="ORZ33" s="214"/>
      <c r="OSA33" s="214"/>
      <c r="OSB33" s="214"/>
      <c r="OSC33" s="214"/>
      <c r="OSD33" s="214"/>
      <c r="OSE33" s="214"/>
      <c r="OSF33" s="214"/>
      <c r="OSG33" s="214"/>
      <c r="OSH33" s="214"/>
      <c r="OSI33" s="214"/>
      <c r="OSJ33" s="214"/>
      <c r="OSK33" s="214"/>
      <c r="OSL33" s="214"/>
      <c r="OSM33" s="214"/>
      <c r="OSN33" s="214"/>
      <c r="OSO33" s="214"/>
      <c r="OSP33" s="214"/>
      <c r="OSQ33" s="214"/>
      <c r="OSR33" s="214"/>
      <c r="OSS33" s="214"/>
      <c r="OST33" s="214"/>
      <c r="OSU33" s="214"/>
      <c r="OSV33" s="214"/>
      <c r="OSW33" s="214"/>
      <c r="OSX33" s="214"/>
      <c r="OSY33" s="214"/>
      <c r="OSZ33" s="214"/>
      <c r="OTA33" s="214"/>
      <c r="OTB33" s="214"/>
      <c r="OTC33" s="214"/>
      <c r="OTD33" s="214"/>
      <c r="OTE33" s="214"/>
      <c r="OTF33" s="214"/>
      <c r="OTG33" s="214"/>
      <c r="OTH33" s="214"/>
      <c r="OTI33" s="214"/>
      <c r="OTJ33" s="214"/>
      <c r="OTK33" s="214"/>
      <c r="OTL33" s="214"/>
      <c r="OTM33" s="214"/>
      <c r="OTN33" s="214"/>
      <c r="OTO33" s="214"/>
      <c r="OTP33" s="214"/>
      <c r="OTQ33" s="214"/>
      <c r="OTR33" s="214"/>
      <c r="OTS33" s="214"/>
      <c r="OTT33" s="214"/>
      <c r="OTU33" s="214"/>
      <c r="OTV33" s="214"/>
      <c r="OTW33" s="214"/>
      <c r="OTX33" s="214"/>
      <c r="OTY33" s="214"/>
      <c r="OTZ33" s="214"/>
      <c r="OUA33" s="214"/>
      <c r="OUB33" s="214"/>
      <c r="OUC33" s="214"/>
      <c r="OUD33" s="214"/>
      <c r="OUE33" s="214"/>
      <c r="OUF33" s="214"/>
      <c r="OUG33" s="214"/>
      <c r="OUH33" s="214"/>
      <c r="OUI33" s="214"/>
      <c r="OUJ33" s="214"/>
      <c r="OUK33" s="214"/>
      <c r="OUL33" s="214"/>
      <c r="OUM33" s="214"/>
      <c r="OUN33" s="214"/>
      <c r="OUO33" s="214"/>
      <c r="OUP33" s="214"/>
      <c r="OUQ33" s="214"/>
      <c r="OUR33" s="214"/>
      <c r="OUS33" s="214"/>
      <c r="OUT33" s="214"/>
      <c r="OUU33" s="214"/>
      <c r="OUV33" s="214"/>
      <c r="OUW33" s="214"/>
      <c r="OUX33" s="214"/>
      <c r="OUY33" s="214"/>
      <c r="OUZ33" s="214"/>
      <c r="OVA33" s="214"/>
      <c r="OVB33" s="214"/>
      <c r="OVC33" s="214"/>
      <c r="OVD33" s="214"/>
      <c r="OVE33" s="214"/>
      <c r="OVF33" s="214"/>
      <c r="OVG33" s="214"/>
      <c r="OVH33" s="214"/>
      <c r="OVI33" s="214"/>
      <c r="OVJ33" s="214"/>
      <c r="OVK33" s="214"/>
      <c r="OVL33" s="214"/>
      <c r="OVM33" s="214"/>
      <c r="OVN33" s="214"/>
      <c r="OVO33" s="214"/>
      <c r="OVP33" s="214"/>
      <c r="OVQ33" s="214"/>
      <c r="OVR33" s="214"/>
      <c r="OVS33" s="214"/>
      <c r="OVT33" s="214"/>
      <c r="OVU33" s="214"/>
      <c r="OVV33" s="214"/>
      <c r="OVW33" s="214"/>
      <c r="OVX33" s="214"/>
      <c r="OVY33" s="214"/>
      <c r="OVZ33" s="214"/>
      <c r="OWA33" s="214"/>
      <c r="OWB33" s="214"/>
      <c r="OWC33" s="214"/>
      <c r="OWD33" s="214"/>
      <c r="OWE33" s="214"/>
      <c r="OWF33" s="214"/>
      <c r="OWG33" s="214"/>
      <c r="OWH33" s="214"/>
      <c r="OWI33" s="214"/>
      <c r="OWJ33" s="214"/>
      <c r="OWK33" s="214"/>
      <c r="OWL33" s="214"/>
      <c r="OWM33" s="214"/>
      <c r="OWN33" s="214"/>
      <c r="OWO33" s="214"/>
      <c r="OWP33" s="214"/>
      <c r="OWQ33" s="214"/>
      <c r="OWR33" s="214"/>
      <c r="OWS33" s="214"/>
      <c r="OWT33" s="214"/>
      <c r="OWU33" s="214"/>
      <c r="OWV33" s="214"/>
      <c r="OWW33" s="214"/>
      <c r="OWX33" s="214"/>
      <c r="OWY33" s="214"/>
      <c r="OWZ33" s="214"/>
      <c r="OXA33" s="214"/>
      <c r="OXB33" s="214"/>
      <c r="OXC33" s="214"/>
      <c r="OXD33" s="214"/>
      <c r="OXE33" s="214"/>
      <c r="OXF33" s="214"/>
      <c r="OXG33" s="214"/>
      <c r="OXH33" s="214"/>
      <c r="OXI33" s="214"/>
      <c r="OXJ33" s="214"/>
      <c r="OXK33" s="214"/>
      <c r="OXL33" s="214"/>
      <c r="OXM33" s="214"/>
      <c r="OXN33" s="214"/>
      <c r="OXO33" s="214"/>
      <c r="OXP33" s="214"/>
      <c r="OXQ33" s="214"/>
      <c r="OXR33" s="214"/>
      <c r="OXS33" s="214"/>
      <c r="OXT33" s="214"/>
      <c r="OXU33" s="214"/>
      <c r="OXV33" s="214"/>
      <c r="OXW33" s="214"/>
      <c r="OXX33" s="214"/>
      <c r="OXY33" s="214"/>
      <c r="OXZ33" s="214"/>
      <c r="OYA33" s="214"/>
      <c r="OYB33" s="214"/>
      <c r="OYC33" s="214"/>
      <c r="OYD33" s="214"/>
      <c r="OYE33" s="214"/>
      <c r="OYF33" s="214"/>
      <c r="OYG33" s="214"/>
      <c r="OYH33" s="214"/>
      <c r="OYI33" s="214"/>
      <c r="OYJ33" s="214"/>
      <c r="OYK33" s="214"/>
      <c r="OYL33" s="214"/>
      <c r="OYM33" s="214"/>
      <c r="OYN33" s="214"/>
      <c r="OYO33" s="214"/>
      <c r="OYP33" s="214"/>
      <c r="OYQ33" s="214"/>
      <c r="OYR33" s="214"/>
      <c r="OYS33" s="214"/>
      <c r="OYT33" s="214"/>
      <c r="OYU33" s="214"/>
      <c r="OYV33" s="214"/>
      <c r="OYW33" s="214"/>
      <c r="OYX33" s="214"/>
      <c r="OYY33" s="214"/>
      <c r="OYZ33" s="214"/>
      <c r="OZA33" s="214"/>
      <c r="OZB33" s="214"/>
      <c r="OZC33" s="214"/>
      <c r="OZD33" s="214"/>
      <c r="OZE33" s="214"/>
      <c r="OZF33" s="214"/>
      <c r="OZG33" s="214"/>
      <c r="OZH33" s="214"/>
      <c r="OZI33" s="214"/>
      <c r="OZJ33" s="214"/>
      <c r="OZK33" s="214"/>
      <c r="OZL33" s="214"/>
      <c r="OZM33" s="214"/>
      <c r="OZN33" s="214"/>
      <c r="OZO33" s="214"/>
      <c r="OZP33" s="214"/>
      <c r="OZQ33" s="214"/>
      <c r="OZR33" s="214"/>
      <c r="OZS33" s="214"/>
      <c r="OZT33" s="214"/>
      <c r="OZU33" s="214"/>
      <c r="OZV33" s="214"/>
      <c r="OZW33" s="214"/>
      <c r="OZX33" s="214"/>
      <c r="OZY33" s="214"/>
      <c r="OZZ33" s="214"/>
      <c r="PAA33" s="214"/>
      <c r="PAB33" s="214"/>
      <c r="PAC33" s="214"/>
      <c r="PAD33" s="214"/>
      <c r="PAE33" s="214"/>
      <c r="PAF33" s="214"/>
      <c r="PAG33" s="214"/>
      <c r="PAH33" s="214"/>
      <c r="PAI33" s="214"/>
      <c r="PAJ33" s="214"/>
      <c r="PAK33" s="214"/>
      <c r="PAL33" s="214"/>
      <c r="PAM33" s="214"/>
      <c r="PAN33" s="214"/>
      <c r="PAO33" s="214"/>
      <c r="PAP33" s="214"/>
      <c r="PAQ33" s="214"/>
      <c r="PAR33" s="214"/>
      <c r="PAS33" s="214"/>
      <c r="PAT33" s="214"/>
      <c r="PAU33" s="214"/>
      <c r="PAV33" s="214"/>
      <c r="PAW33" s="214"/>
      <c r="PAX33" s="214"/>
      <c r="PAY33" s="214"/>
      <c r="PAZ33" s="214"/>
      <c r="PBA33" s="214"/>
      <c r="PBB33" s="214"/>
      <c r="PBC33" s="214"/>
      <c r="PBD33" s="214"/>
      <c r="PBE33" s="214"/>
      <c r="PBF33" s="214"/>
      <c r="PBG33" s="214"/>
      <c r="PBH33" s="214"/>
      <c r="PBI33" s="214"/>
      <c r="PBJ33" s="214"/>
      <c r="PBK33" s="214"/>
      <c r="PBL33" s="214"/>
      <c r="PBM33" s="214"/>
      <c r="PBN33" s="214"/>
      <c r="PBO33" s="214"/>
      <c r="PBP33" s="214"/>
      <c r="PBQ33" s="214"/>
      <c r="PBR33" s="214"/>
      <c r="PBS33" s="214"/>
      <c r="PBT33" s="214"/>
      <c r="PBU33" s="214"/>
      <c r="PBV33" s="214"/>
      <c r="PBW33" s="214"/>
      <c r="PBX33" s="214"/>
      <c r="PBY33" s="214"/>
      <c r="PBZ33" s="214"/>
      <c r="PCA33" s="214"/>
      <c r="PCB33" s="214"/>
      <c r="PCC33" s="214"/>
      <c r="PCD33" s="214"/>
      <c r="PCE33" s="214"/>
      <c r="PCF33" s="214"/>
      <c r="PCG33" s="214"/>
      <c r="PCH33" s="214"/>
      <c r="PCI33" s="214"/>
      <c r="PCJ33" s="214"/>
      <c r="PCK33" s="214"/>
      <c r="PCL33" s="214"/>
      <c r="PCM33" s="214"/>
      <c r="PCN33" s="214"/>
      <c r="PCO33" s="214"/>
      <c r="PCP33" s="214"/>
      <c r="PCQ33" s="214"/>
      <c r="PCR33" s="214"/>
      <c r="PCS33" s="214"/>
      <c r="PCT33" s="214"/>
      <c r="PCU33" s="214"/>
      <c r="PCV33" s="214"/>
      <c r="PCW33" s="214"/>
      <c r="PCX33" s="214"/>
      <c r="PCY33" s="214"/>
      <c r="PCZ33" s="214"/>
      <c r="PDA33" s="214"/>
      <c r="PDB33" s="214"/>
      <c r="PDC33" s="214"/>
      <c r="PDD33" s="214"/>
      <c r="PDE33" s="214"/>
      <c r="PDF33" s="214"/>
      <c r="PDG33" s="214"/>
      <c r="PDH33" s="214"/>
      <c r="PDI33" s="214"/>
      <c r="PDJ33" s="214"/>
      <c r="PDK33" s="214"/>
      <c r="PDL33" s="214"/>
      <c r="PDM33" s="214"/>
      <c r="PDN33" s="214"/>
      <c r="PDO33" s="214"/>
      <c r="PDP33" s="214"/>
      <c r="PDQ33" s="214"/>
      <c r="PDR33" s="214"/>
      <c r="PDS33" s="214"/>
      <c r="PDT33" s="214"/>
      <c r="PDU33" s="214"/>
      <c r="PDV33" s="214"/>
      <c r="PDW33" s="214"/>
      <c r="PDX33" s="214"/>
      <c r="PDY33" s="214"/>
      <c r="PDZ33" s="214"/>
      <c r="PEA33" s="214"/>
      <c r="PEB33" s="214"/>
      <c r="PEC33" s="214"/>
      <c r="PED33" s="214"/>
      <c r="PEE33" s="214"/>
      <c r="PEF33" s="214"/>
      <c r="PEG33" s="214"/>
      <c r="PEH33" s="214"/>
      <c r="PEI33" s="214"/>
      <c r="PEJ33" s="214"/>
      <c r="PEK33" s="214"/>
      <c r="PEL33" s="214"/>
      <c r="PEM33" s="214"/>
      <c r="PEN33" s="214"/>
      <c r="PEO33" s="214"/>
      <c r="PEP33" s="214"/>
      <c r="PEQ33" s="214"/>
      <c r="PER33" s="214"/>
      <c r="PES33" s="214"/>
      <c r="PET33" s="214"/>
      <c r="PEU33" s="214"/>
      <c r="PEV33" s="214"/>
      <c r="PEW33" s="214"/>
      <c r="PEX33" s="214"/>
      <c r="PEY33" s="214"/>
      <c r="PEZ33" s="214"/>
      <c r="PFA33" s="214"/>
      <c r="PFB33" s="214"/>
      <c r="PFC33" s="214"/>
      <c r="PFD33" s="214"/>
      <c r="PFE33" s="214"/>
      <c r="PFF33" s="214"/>
      <c r="PFG33" s="214"/>
      <c r="PFH33" s="214"/>
      <c r="PFI33" s="214"/>
      <c r="PFJ33" s="214"/>
      <c r="PFK33" s="214"/>
      <c r="PFL33" s="214"/>
      <c r="PFM33" s="214"/>
      <c r="PFN33" s="214"/>
      <c r="PFO33" s="214"/>
      <c r="PFP33" s="214"/>
      <c r="PFQ33" s="214"/>
      <c r="PFR33" s="214"/>
      <c r="PFS33" s="214"/>
      <c r="PFT33" s="214"/>
      <c r="PFU33" s="214"/>
      <c r="PFV33" s="214"/>
      <c r="PFW33" s="214"/>
      <c r="PFX33" s="214"/>
      <c r="PFY33" s="214"/>
      <c r="PFZ33" s="214"/>
      <c r="PGA33" s="214"/>
      <c r="PGB33" s="214"/>
      <c r="PGC33" s="214"/>
      <c r="PGD33" s="214"/>
      <c r="PGE33" s="214"/>
      <c r="PGF33" s="214"/>
      <c r="PGG33" s="214"/>
      <c r="PGH33" s="214"/>
      <c r="PGI33" s="214"/>
      <c r="PGJ33" s="214"/>
      <c r="PGK33" s="214"/>
      <c r="PGL33" s="214"/>
      <c r="PGM33" s="214"/>
      <c r="PGN33" s="214"/>
      <c r="PGO33" s="214"/>
      <c r="PGP33" s="214"/>
      <c r="PGQ33" s="214"/>
      <c r="PGR33" s="214"/>
      <c r="PGS33" s="214"/>
      <c r="PGT33" s="214"/>
      <c r="PGU33" s="214"/>
      <c r="PGV33" s="214"/>
      <c r="PGW33" s="214"/>
      <c r="PGX33" s="214"/>
      <c r="PGY33" s="214"/>
      <c r="PGZ33" s="214"/>
      <c r="PHA33" s="214"/>
      <c r="PHB33" s="214"/>
      <c r="PHC33" s="214"/>
      <c r="PHD33" s="214"/>
      <c r="PHE33" s="214"/>
      <c r="PHF33" s="214"/>
      <c r="PHG33" s="214"/>
      <c r="PHH33" s="214"/>
      <c r="PHI33" s="214"/>
      <c r="PHJ33" s="214"/>
      <c r="PHK33" s="214"/>
      <c r="PHL33" s="214"/>
      <c r="PHM33" s="214"/>
      <c r="PHN33" s="214"/>
      <c r="PHO33" s="214"/>
      <c r="PHP33" s="214"/>
      <c r="PHQ33" s="214"/>
      <c r="PHR33" s="214"/>
      <c r="PHS33" s="214"/>
      <c r="PHT33" s="214"/>
      <c r="PHU33" s="214"/>
      <c r="PHV33" s="214"/>
      <c r="PHW33" s="214"/>
      <c r="PHX33" s="214"/>
      <c r="PHY33" s="214"/>
      <c r="PHZ33" s="214"/>
      <c r="PIA33" s="214"/>
      <c r="PIB33" s="214"/>
      <c r="PIC33" s="214"/>
      <c r="PID33" s="214"/>
      <c r="PIE33" s="214"/>
      <c r="PIF33" s="214"/>
      <c r="PIG33" s="214"/>
      <c r="PIH33" s="214"/>
      <c r="PII33" s="214"/>
      <c r="PIJ33" s="214"/>
      <c r="PIK33" s="214"/>
      <c r="PIL33" s="214"/>
      <c r="PIM33" s="214"/>
      <c r="PIN33" s="214"/>
      <c r="PIO33" s="214"/>
      <c r="PIP33" s="214"/>
      <c r="PIQ33" s="214"/>
      <c r="PIR33" s="214"/>
      <c r="PIS33" s="214"/>
      <c r="PIT33" s="214"/>
      <c r="PIU33" s="214"/>
      <c r="PIV33" s="214"/>
      <c r="PIW33" s="214"/>
      <c r="PIX33" s="214"/>
      <c r="PIY33" s="214"/>
      <c r="PIZ33" s="214"/>
      <c r="PJA33" s="214"/>
      <c r="PJB33" s="214"/>
      <c r="PJC33" s="214"/>
      <c r="PJD33" s="214"/>
      <c r="PJE33" s="214"/>
      <c r="PJF33" s="214"/>
      <c r="PJG33" s="214"/>
      <c r="PJH33" s="214"/>
      <c r="PJI33" s="214"/>
      <c r="PJJ33" s="214"/>
      <c r="PJK33" s="214"/>
      <c r="PJL33" s="214"/>
      <c r="PJM33" s="214"/>
      <c r="PJN33" s="214"/>
      <c r="PJO33" s="214"/>
      <c r="PJP33" s="214"/>
      <c r="PJQ33" s="214"/>
      <c r="PJR33" s="214"/>
      <c r="PJS33" s="214"/>
      <c r="PJT33" s="214"/>
      <c r="PJU33" s="214"/>
      <c r="PJV33" s="214"/>
      <c r="PJW33" s="214"/>
      <c r="PJX33" s="214"/>
      <c r="PJY33" s="214"/>
      <c r="PJZ33" s="214"/>
      <c r="PKA33" s="214"/>
      <c r="PKB33" s="214"/>
      <c r="PKC33" s="214"/>
      <c r="PKD33" s="214"/>
      <c r="PKE33" s="214"/>
      <c r="PKF33" s="214"/>
      <c r="PKG33" s="214"/>
      <c r="PKH33" s="214"/>
      <c r="PKI33" s="214"/>
      <c r="PKJ33" s="214"/>
      <c r="PKK33" s="214"/>
      <c r="PKL33" s="214"/>
      <c r="PKM33" s="214"/>
      <c r="PKN33" s="214"/>
      <c r="PKO33" s="214"/>
      <c r="PKP33" s="214"/>
      <c r="PKQ33" s="214"/>
      <c r="PKR33" s="214"/>
      <c r="PKS33" s="214"/>
      <c r="PKT33" s="214"/>
      <c r="PKU33" s="214"/>
      <c r="PKV33" s="214"/>
      <c r="PKW33" s="214"/>
      <c r="PKX33" s="214"/>
      <c r="PKY33" s="214"/>
      <c r="PKZ33" s="214"/>
      <c r="PLA33" s="214"/>
      <c r="PLB33" s="214"/>
      <c r="PLC33" s="214"/>
      <c r="PLD33" s="214"/>
      <c r="PLE33" s="214"/>
      <c r="PLF33" s="214"/>
      <c r="PLG33" s="214"/>
      <c r="PLH33" s="214"/>
      <c r="PLI33" s="214"/>
      <c r="PLJ33" s="214"/>
      <c r="PLK33" s="214"/>
      <c r="PLL33" s="214"/>
      <c r="PLM33" s="214"/>
      <c r="PLN33" s="214"/>
      <c r="PLO33" s="214"/>
      <c r="PLP33" s="214"/>
      <c r="PLQ33" s="214"/>
      <c r="PLR33" s="214"/>
      <c r="PLS33" s="214"/>
      <c r="PLT33" s="214"/>
      <c r="PLU33" s="214"/>
      <c r="PLV33" s="214"/>
      <c r="PLW33" s="214"/>
      <c r="PLX33" s="214"/>
      <c r="PLY33" s="214"/>
      <c r="PLZ33" s="214"/>
      <c r="PMA33" s="214"/>
      <c r="PMB33" s="214"/>
      <c r="PMC33" s="214"/>
      <c r="PMD33" s="214"/>
      <c r="PME33" s="214"/>
      <c r="PMF33" s="214"/>
      <c r="PMG33" s="214"/>
      <c r="PMH33" s="214"/>
      <c r="PMI33" s="214"/>
      <c r="PMJ33" s="214"/>
      <c r="PMK33" s="214"/>
      <c r="PML33" s="214"/>
      <c r="PMM33" s="214"/>
      <c r="PMN33" s="214"/>
      <c r="PMO33" s="214"/>
      <c r="PMP33" s="214"/>
      <c r="PMQ33" s="214"/>
      <c r="PMR33" s="214"/>
      <c r="PMS33" s="214"/>
      <c r="PMT33" s="214"/>
      <c r="PMU33" s="214"/>
      <c r="PMV33" s="214"/>
      <c r="PMW33" s="214"/>
      <c r="PMX33" s="214"/>
      <c r="PMY33" s="214"/>
      <c r="PMZ33" s="214"/>
      <c r="PNA33" s="214"/>
      <c r="PNB33" s="214"/>
      <c r="PNC33" s="214"/>
      <c r="PND33" s="214"/>
      <c r="PNE33" s="214"/>
      <c r="PNF33" s="214"/>
      <c r="PNG33" s="214"/>
      <c r="PNH33" s="214"/>
      <c r="PNI33" s="214"/>
      <c r="PNJ33" s="214"/>
      <c r="PNK33" s="214"/>
      <c r="PNL33" s="214"/>
      <c r="PNM33" s="214"/>
      <c r="PNN33" s="214"/>
      <c r="PNO33" s="214"/>
      <c r="PNP33" s="214"/>
      <c r="PNQ33" s="214"/>
      <c r="PNR33" s="214"/>
      <c r="PNS33" s="214"/>
      <c r="PNT33" s="214"/>
      <c r="PNU33" s="214"/>
      <c r="PNV33" s="214"/>
      <c r="PNW33" s="214"/>
      <c r="PNX33" s="214"/>
      <c r="PNY33" s="214"/>
      <c r="PNZ33" s="214"/>
      <c r="POA33" s="214"/>
      <c r="POB33" s="214"/>
      <c r="POC33" s="214"/>
      <c r="POD33" s="214"/>
      <c r="POE33" s="214"/>
      <c r="POF33" s="214"/>
      <c r="POG33" s="214"/>
      <c r="POH33" s="214"/>
      <c r="POI33" s="214"/>
      <c r="POJ33" s="214"/>
      <c r="POK33" s="214"/>
      <c r="POL33" s="214"/>
      <c r="POM33" s="214"/>
      <c r="PON33" s="214"/>
      <c r="POO33" s="214"/>
      <c r="POP33" s="214"/>
      <c r="POQ33" s="214"/>
      <c r="POR33" s="214"/>
      <c r="POS33" s="214"/>
      <c r="POT33" s="214"/>
      <c r="POU33" s="214"/>
      <c r="POV33" s="214"/>
      <c r="POW33" s="214"/>
      <c r="POX33" s="214"/>
      <c r="POY33" s="214"/>
      <c r="POZ33" s="214"/>
      <c r="PPA33" s="214"/>
      <c r="PPB33" s="214"/>
      <c r="PPC33" s="214"/>
      <c r="PPD33" s="214"/>
      <c r="PPE33" s="214"/>
      <c r="PPF33" s="214"/>
      <c r="PPG33" s="214"/>
      <c r="PPH33" s="214"/>
      <c r="PPI33" s="214"/>
      <c r="PPJ33" s="214"/>
      <c r="PPK33" s="214"/>
      <c r="PPL33" s="214"/>
      <c r="PPM33" s="214"/>
      <c r="PPN33" s="214"/>
      <c r="PPO33" s="214"/>
      <c r="PPP33" s="214"/>
      <c r="PPQ33" s="214"/>
      <c r="PPR33" s="214"/>
      <c r="PPS33" s="214"/>
      <c r="PPT33" s="214"/>
      <c r="PPU33" s="214"/>
      <c r="PPV33" s="214"/>
      <c r="PPW33" s="214"/>
      <c r="PPX33" s="214"/>
      <c r="PPY33" s="214"/>
      <c r="PPZ33" s="214"/>
      <c r="PQA33" s="214"/>
      <c r="PQB33" s="214"/>
      <c r="PQC33" s="214"/>
      <c r="PQD33" s="214"/>
      <c r="PQE33" s="214"/>
      <c r="PQF33" s="214"/>
      <c r="PQG33" s="214"/>
      <c r="PQH33" s="214"/>
      <c r="PQI33" s="214"/>
      <c r="PQJ33" s="214"/>
      <c r="PQK33" s="214"/>
      <c r="PQL33" s="214"/>
      <c r="PQM33" s="214"/>
      <c r="PQN33" s="214"/>
      <c r="PQO33" s="214"/>
      <c r="PQP33" s="214"/>
      <c r="PQQ33" s="214"/>
      <c r="PQR33" s="214"/>
      <c r="PQS33" s="214"/>
      <c r="PQT33" s="214"/>
      <c r="PQU33" s="214"/>
      <c r="PQV33" s="214"/>
      <c r="PQW33" s="214"/>
      <c r="PQX33" s="214"/>
      <c r="PQY33" s="214"/>
      <c r="PQZ33" s="214"/>
      <c r="PRA33" s="214"/>
      <c r="PRB33" s="214"/>
      <c r="PRC33" s="214"/>
      <c r="PRD33" s="214"/>
      <c r="PRE33" s="214"/>
      <c r="PRF33" s="214"/>
      <c r="PRG33" s="214"/>
      <c r="PRH33" s="214"/>
      <c r="PRI33" s="214"/>
      <c r="PRJ33" s="214"/>
      <c r="PRK33" s="214"/>
      <c r="PRL33" s="214"/>
      <c r="PRM33" s="214"/>
      <c r="PRN33" s="214"/>
      <c r="PRO33" s="214"/>
      <c r="PRP33" s="214"/>
      <c r="PRQ33" s="214"/>
      <c r="PRR33" s="214"/>
      <c r="PRS33" s="214"/>
      <c r="PRT33" s="214"/>
      <c r="PRU33" s="214"/>
      <c r="PRV33" s="214"/>
      <c r="PRW33" s="214"/>
      <c r="PRX33" s="214"/>
      <c r="PRY33" s="214"/>
      <c r="PRZ33" s="214"/>
      <c r="PSA33" s="214"/>
      <c r="PSB33" s="214"/>
      <c r="PSC33" s="214"/>
      <c r="PSD33" s="214"/>
      <c r="PSE33" s="214"/>
      <c r="PSF33" s="214"/>
      <c r="PSG33" s="214"/>
      <c r="PSH33" s="214"/>
      <c r="PSI33" s="214"/>
      <c r="PSJ33" s="214"/>
      <c r="PSK33" s="214"/>
      <c r="PSL33" s="214"/>
      <c r="PSM33" s="214"/>
      <c r="PSN33" s="214"/>
      <c r="PSO33" s="214"/>
      <c r="PSP33" s="214"/>
      <c r="PSQ33" s="214"/>
      <c r="PSR33" s="214"/>
      <c r="PSS33" s="214"/>
      <c r="PST33" s="214"/>
      <c r="PSU33" s="214"/>
      <c r="PSV33" s="214"/>
      <c r="PSW33" s="214"/>
      <c r="PSX33" s="214"/>
      <c r="PSY33" s="214"/>
      <c r="PSZ33" s="214"/>
      <c r="PTA33" s="214"/>
      <c r="PTB33" s="214"/>
      <c r="PTC33" s="214"/>
      <c r="PTD33" s="214"/>
      <c r="PTE33" s="214"/>
      <c r="PTF33" s="214"/>
      <c r="PTG33" s="214"/>
      <c r="PTH33" s="214"/>
      <c r="PTI33" s="214"/>
      <c r="PTJ33" s="214"/>
      <c r="PTK33" s="214"/>
      <c r="PTL33" s="214"/>
      <c r="PTM33" s="214"/>
      <c r="PTN33" s="214"/>
      <c r="PTO33" s="214"/>
      <c r="PTP33" s="214"/>
      <c r="PTQ33" s="214"/>
      <c r="PTR33" s="214"/>
      <c r="PTS33" s="214"/>
      <c r="PTT33" s="214"/>
      <c r="PTU33" s="214"/>
      <c r="PTV33" s="214"/>
      <c r="PTW33" s="214"/>
      <c r="PTX33" s="214"/>
      <c r="PTY33" s="214"/>
      <c r="PTZ33" s="214"/>
      <c r="PUA33" s="214"/>
      <c r="PUB33" s="214"/>
      <c r="PUC33" s="214"/>
      <c r="PUD33" s="214"/>
      <c r="PUE33" s="214"/>
      <c r="PUF33" s="214"/>
      <c r="PUG33" s="214"/>
      <c r="PUH33" s="214"/>
      <c r="PUI33" s="214"/>
      <c r="PUJ33" s="214"/>
      <c r="PUK33" s="214"/>
      <c r="PUL33" s="214"/>
      <c r="PUM33" s="214"/>
      <c r="PUN33" s="214"/>
      <c r="PUO33" s="214"/>
      <c r="PUP33" s="214"/>
      <c r="PUQ33" s="214"/>
      <c r="PUR33" s="214"/>
      <c r="PUS33" s="214"/>
      <c r="PUT33" s="214"/>
      <c r="PUU33" s="214"/>
      <c r="PUV33" s="214"/>
      <c r="PUW33" s="214"/>
      <c r="PUX33" s="214"/>
      <c r="PUY33" s="214"/>
      <c r="PUZ33" s="214"/>
      <c r="PVA33" s="214"/>
      <c r="PVB33" s="214"/>
      <c r="PVC33" s="214"/>
      <c r="PVD33" s="214"/>
      <c r="PVE33" s="214"/>
      <c r="PVF33" s="214"/>
      <c r="PVG33" s="214"/>
      <c r="PVH33" s="214"/>
      <c r="PVI33" s="214"/>
      <c r="PVJ33" s="214"/>
      <c r="PVK33" s="214"/>
      <c r="PVL33" s="214"/>
      <c r="PVM33" s="214"/>
      <c r="PVN33" s="214"/>
      <c r="PVO33" s="214"/>
      <c r="PVP33" s="214"/>
      <c r="PVQ33" s="214"/>
      <c r="PVR33" s="214"/>
      <c r="PVS33" s="214"/>
      <c r="PVT33" s="214"/>
      <c r="PVU33" s="214"/>
      <c r="PVV33" s="214"/>
      <c r="PVW33" s="214"/>
      <c r="PVX33" s="214"/>
      <c r="PVY33" s="214"/>
      <c r="PVZ33" s="214"/>
      <c r="PWA33" s="214"/>
      <c r="PWB33" s="214"/>
      <c r="PWC33" s="214"/>
      <c r="PWD33" s="214"/>
      <c r="PWE33" s="214"/>
      <c r="PWF33" s="214"/>
      <c r="PWG33" s="214"/>
      <c r="PWH33" s="214"/>
      <c r="PWI33" s="214"/>
      <c r="PWJ33" s="214"/>
      <c r="PWK33" s="214"/>
      <c r="PWL33" s="214"/>
      <c r="PWM33" s="214"/>
      <c r="PWN33" s="214"/>
      <c r="PWO33" s="214"/>
      <c r="PWP33" s="214"/>
      <c r="PWQ33" s="214"/>
      <c r="PWR33" s="214"/>
      <c r="PWS33" s="214"/>
      <c r="PWT33" s="214"/>
      <c r="PWU33" s="214"/>
      <c r="PWV33" s="214"/>
      <c r="PWW33" s="214"/>
      <c r="PWX33" s="214"/>
      <c r="PWY33" s="214"/>
      <c r="PWZ33" s="214"/>
      <c r="PXA33" s="214"/>
      <c r="PXB33" s="214"/>
      <c r="PXC33" s="214"/>
      <c r="PXD33" s="214"/>
      <c r="PXE33" s="214"/>
      <c r="PXF33" s="214"/>
      <c r="PXG33" s="214"/>
      <c r="PXH33" s="214"/>
      <c r="PXI33" s="214"/>
      <c r="PXJ33" s="214"/>
      <c r="PXK33" s="214"/>
      <c r="PXL33" s="214"/>
      <c r="PXM33" s="214"/>
      <c r="PXN33" s="214"/>
      <c r="PXO33" s="214"/>
      <c r="PXP33" s="214"/>
      <c r="PXQ33" s="214"/>
      <c r="PXR33" s="214"/>
      <c r="PXS33" s="214"/>
      <c r="PXT33" s="214"/>
      <c r="PXU33" s="214"/>
      <c r="PXV33" s="214"/>
      <c r="PXW33" s="214"/>
      <c r="PXX33" s="214"/>
      <c r="PXY33" s="214"/>
      <c r="PXZ33" s="214"/>
      <c r="PYA33" s="214"/>
      <c r="PYB33" s="214"/>
      <c r="PYC33" s="214"/>
      <c r="PYD33" s="214"/>
      <c r="PYE33" s="214"/>
      <c r="PYF33" s="214"/>
      <c r="PYG33" s="214"/>
      <c r="PYH33" s="214"/>
      <c r="PYI33" s="214"/>
      <c r="PYJ33" s="214"/>
      <c r="PYK33" s="214"/>
      <c r="PYL33" s="214"/>
      <c r="PYM33" s="214"/>
      <c r="PYN33" s="214"/>
      <c r="PYO33" s="214"/>
      <c r="PYP33" s="214"/>
      <c r="PYQ33" s="214"/>
      <c r="PYR33" s="214"/>
      <c r="PYS33" s="214"/>
      <c r="PYT33" s="214"/>
      <c r="PYU33" s="214"/>
      <c r="PYV33" s="214"/>
      <c r="PYW33" s="214"/>
      <c r="PYX33" s="214"/>
      <c r="PYY33" s="214"/>
      <c r="PYZ33" s="214"/>
      <c r="PZA33" s="214"/>
      <c r="PZB33" s="214"/>
      <c r="PZC33" s="214"/>
      <c r="PZD33" s="214"/>
      <c r="PZE33" s="214"/>
      <c r="PZF33" s="214"/>
      <c r="PZG33" s="214"/>
      <c r="PZH33" s="214"/>
      <c r="PZI33" s="214"/>
      <c r="PZJ33" s="214"/>
      <c r="PZK33" s="214"/>
      <c r="PZL33" s="214"/>
      <c r="PZM33" s="214"/>
      <c r="PZN33" s="214"/>
      <c r="PZO33" s="214"/>
      <c r="PZP33" s="214"/>
      <c r="PZQ33" s="214"/>
      <c r="PZR33" s="214"/>
      <c r="PZS33" s="214"/>
      <c r="PZT33" s="214"/>
      <c r="PZU33" s="214"/>
      <c r="PZV33" s="214"/>
      <c r="PZW33" s="214"/>
      <c r="PZX33" s="214"/>
      <c r="PZY33" s="214"/>
      <c r="PZZ33" s="214"/>
      <c r="QAA33" s="214"/>
      <c r="QAB33" s="214"/>
      <c r="QAC33" s="214"/>
      <c r="QAD33" s="214"/>
      <c r="QAE33" s="214"/>
      <c r="QAF33" s="214"/>
      <c r="QAG33" s="214"/>
      <c r="QAH33" s="214"/>
      <c r="QAI33" s="214"/>
      <c r="QAJ33" s="214"/>
      <c r="QAK33" s="214"/>
      <c r="QAL33" s="214"/>
      <c r="QAM33" s="214"/>
      <c r="QAN33" s="214"/>
      <c r="QAO33" s="214"/>
      <c r="QAP33" s="214"/>
      <c r="QAQ33" s="214"/>
      <c r="QAR33" s="214"/>
      <c r="QAS33" s="214"/>
      <c r="QAT33" s="214"/>
      <c r="QAU33" s="214"/>
      <c r="QAV33" s="214"/>
      <c r="QAW33" s="214"/>
      <c r="QAX33" s="214"/>
      <c r="QAY33" s="214"/>
      <c r="QAZ33" s="214"/>
      <c r="QBA33" s="214"/>
      <c r="QBB33" s="214"/>
      <c r="QBC33" s="214"/>
      <c r="QBD33" s="214"/>
      <c r="QBE33" s="214"/>
      <c r="QBF33" s="214"/>
      <c r="QBG33" s="214"/>
      <c r="QBH33" s="214"/>
      <c r="QBI33" s="214"/>
      <c r="QBJ33" s="214"/>
      <c r="QBK33" s="214"/>
      <c r="QBL33" s="214"/>
      <c r="QBM33" s="214"/>
      <c r="QBN33" s="214"/>
      <c r="QBO33" s="214"/>
      <c r="QBP33" s="214"/>
      <c r="QBQ33" s="214"/>
      <c r="QBR33" s="214"/>
      <c r="QBS33" s="214"/>
      <c r="QBT33" s="214"/>
      <c r="QBU33" s="214"/>
      <c r="QBV33" s="214"/>
      <c r="QBW33" s="214"/>
      <c r="QBX33" s="214"/>
      <c r="QBY33" s="214"/>
      <c r="QBZ33" s="214"/>
      <c r="QCA33" s="214"/>
      <c r="QCB33" s="214"/>
      <c r="QCC33" s="214"/>
      <c r="QCD33" s="214"/>
      <c r="QCE33" s="214"/>
      <c r="QCF33" s="214"/>
      <c r="QCG33" s="214"/>
      <c r="QCH33" s="214"/>
      <c r="QCI33" s="214"/>
      <c r="QCJ33" s="214"/>
      <c r="QCK33" s="214"/>
      <c r="QCL33" s="214"/>
      <c r="QCM33" s="214"/>
      <c r="QCN33" s="214"/>
      <c r="QCO33" s="214"/>
      <c r="QCP33" s="214"/>
      <c r="QCQ33" s="214"/>
      <c r="QCR33" s="214"/>
      <c r="QCS33" s="214"/>
      <c r="QCT33" s="214"/>
      <c r="QCU33" s="214"/>
      <c r="QCV33" s="214"/>
      <c r="QCW33" s="214"/>
      <c r="QCX33" s="214"/>
      <c r="QCY33" s="214"/>
      <c r="QCZ33" s="214"/>
      <c r="QDA33" s="214"/>
      <c r="QDB33" s="214"/>
      <c r="QDC33" s="214"/>
      <c r="QDD33" s="214"/>
      <c r="QDE33" s="214"/>
      <c r="QDF33" s="214"/>
      <c r="QDG33" s="214"/>
      <c r="QDH33" s="214"/>
      <c r="QDI33" s="214"/>
      <c r="QDJ33" s="214"/>
      <c r="QDK33" s="214"/>
      <c r="QDL33" s="214"/>
      <c r="QDM33" s="214"/>
      <c r="QDN33" s="214"/>
      <c r="QDO33" s="214"/>
      <c r="QDP33" s="214"/>
      <c r="QDQ33" s="214"/>
      <c r="QDR33" s="214"/>
      <c r="QDS33" s="214"/>
      <c r="QDT33" s="214"/>
      <c r="QDU33" s="214"/>
      <c r="QDV33" s="214"/>
      <c r="QDW33" s="214"/>
      <c r="QDX33" s="214"/>
      <c r="QDY33" s="214"/>
      <c r="QDZ33" s="214"/>
      <c r="QEA33" s="214"/>
      <c r="QEB33" s="214"/>
      <c r="QEC33" s="214"/>
      <c r="QED33" s="214"/>
      <c r="QEE33" s="214"/>
      <c r="QEF33" s="214"/>
      <c r="QEG33" s="214"/>
      <c r="QEH33" s="214"/>
      <c r="QEI33" s="214"/>
      <c r="QEJ33" s="214"/>
      <c r="QEK33" s="214"/>
      <c r="QEL33" s="214"/>
      <c r="QEM33" s="214"/>
      <c r="QEN33" s="214"/>
      <c r="QEO33" s="214"/>
      <c r="QEP33" s="214"/>
      <c r="QEQ33" s="214"/>
      <c r="QER33" s="214"/>
      <c r="QES33" s="214"/>
      <c r="QET33" s="214"/>
      <c r="QEU33" s="214"/>
      <c r="QEV33" s="214"/>
      <c r="QEW33" s="214"/>
      <c r="QEX33" s="214"/>
      <c r="QEY33" s="214"/>
      <c r="QEZ33" s="214"/>
      <c r="QFA33" s="214"/>
      <c r="QFB33" s="214"/>
      <c r="QFC33" s="214"/>
      <c r="QFD33" s="214"/>
      <c r="QFE33" s="214"/>
      <c r="QFF33" s="214"/>
      <c r="QFG33" s="214"/>
      <c r="QFH33" s="214"/>
      <c r="QFI33" s="214"/>
      <c r="QFJ33" s="214"/>
      <c r="QFK33" s="214"/>
      <c r="QFL33" s="214"/>
      <c r="QFM33" s="214"/>
      <c r="QFN33" s="214"/>
      <c r="QFO33" s="214"/>
      <c r="QFP33" s="214"/>
      <c r="QFQ33" s="214"/>
      <c r="QFR33" s="214"/>
      <c r="QFS33" s="214"/>
      <c r="QFT33" s="214"/>
      <c r="QFU33" s="214"/>
      <c r="QFV33" s="214"/>
      <c r="QFW33" s="214"/>
      <c r="QFX33" s="214"/>
      <c r="QFY33" s="214"/>
      <c r="QFZ33" s="214"/>
      <c r="QGA33" s="214"/>
      <c r="QGB33" s="214"/>
      <c r="QGC33" s="214"/>
      <c r="QGD33" s="214"/>
      <c r="QGE33" s="214"/>
      <c r="QGF33" s="214"/>
      <c r="QGG33" s="214"/>
      <c r="QGH33" s="214"/>
      <c r="QGI33" s="214"/>
      <c r="QGJ33" s="214"/>
      <c r="QGK33" s="214"/>
      <c r="QGL33" s="214"/>
      <c r="QGM33" s="214"/>
      <c r="QGN33" s="214"/>
      <c r="QGO33" s="214"/>
      <c r="QGP33" s="214"/>
      <c r="QGQ33" s="214"/>
      <c r="QGR33" s="214"/>
      <c r="QGS33" s="214"/>
      <c r="QGT33" s="214"/>
      <c r="QGU33" s="214"/>
      <c r="QGV33" s="214"/>
      <c r="QGW33" s="214"/>
      <c r="QGX33" s="214"/>
      <c r="QGY33" s="214"/>
      <c r="QGZ33" s="214"/>
      <c r="QHA33" s="214"/>
      <c r="QHB33" s="214"/>
      <c r="QHC33" s="214"/>
      <c r="QHD33" s="214"/>
      <c r="QHE33" s="214"/>
      <c r="QHF33" s="214"/>
      <c r="QHG33" s="214"/>
      <c r="QHH33" s="214"/>
      <c r="QHI33" s="214"/>
      <c r="QHJ33" s="214"/>
      <c r="QHK33" s="214"/>
      <c r="QHL33" s="214"/>
      <c r="QHM33" s="214"/>
      <c r="QHN33" s="214"/>
      <c r="QHO33" s="214"/>
      <c r="QHP33" s="214"/>
      <c r="QHQ33" s="214"/>
      <c r="QHR33" s="214"/>
      <c r="QHS33" s="214"/>
      <c r="QHT33" s="214"/>
      <c r="QHU33" s="214"/>
      <c r="QHV33" s="214"/>
      <c r="QHW33" s="214"/>
      <c r="QHX33" s="214"/>
      <c r="QHY33" s="214"/>
      <c r="QHZ33" s="214"/>
      <c r="QIA33" s="214"/>
      <c r="QIB33" s="214"/>
      <c r="QIC33" s="214"/>
      <c r="QID33" s="214"/>
      <c r="QIE33" s="214"/>
      <c r="QIF33" s="214"/>
      <c r="QIG33" s="214"/>
      <c r="QIH33" s="214"/>
      <c r="QII33" s="214"/>
      <c r="QIJ33" s="214"/>
      <c r="QIK33" s="214"/>
      <c r="QIL33" s="214"/>
      <c r="QIM33" s="214"/>
      <c r="QIN33" s="214"/>
      <c r="QIO33" s="214"/>
      <c r="QIP33" s="214"/>
      <c r="QIQ33" s="214"/>
      <c r="QIR33" s="214"/>
      <c r="QIS33" s="214"/>
      <c r="QIT33" s="214"/>
      <c r="QIU33" s="214"/>
      <c r="QIV33" s="214"/>
      <c r="QIW33" s="214"/>
      <c r="QIX33" s="214"/>
      <c r="QIY33" s="214"/>
      <c r="QIZ33" s="214"/>
      <c r="QJA33" s="214"/>
      <c r="QJB33" s="214"/>
      <c r="QJC33" s="214"/>
      <c r="QJD33" s="214"/>
      <c r="QJE33" s="214"/>
      <c r="QJF33" s="214"/>
      <c r="QJG33" s="214"/>
      <c r="QJH33" s="214"/>
      <c r="QJI33" s="214"/>
      <c r="QJJ33" s="214"/>
      <c r="QJK33" s="214"/>
      <c r="QJL33" s="214"/>
      <c r="QJM33" s="214"/>
      <c r="QJN33" s="214"/>
      <c r="QJO33" s="214"/>
      <c r="QJP33" s="214"/>
      <c r="QJQ33" s="214"/>
      <c r="QJR33" s="214"/>
      <c r="QJS33" s="214"/>
      <c r="QJT33" s="214"/>
      <c r="QJU33" s="214"/>
      <c r="QJV33" s="214"/>
      <c r="QJW33" s="214"/>
      <c r="QJX33" s="214"/>
      <c r="QJY33" s="214"/>
      <c r="QJZ33" s="214"/>
      <c r="QKA33" s="214"/>
      <c r="QKB33" s="214"/>
      <c r="QKC33" s="214"/>
      <c r="QKD33" s="214"/>
      <c r="QKE33" s="214"/>
      <c r="QKF33" s="214"/>
      <c r="QKG33" s="214"/>
      <c r="QKH33" s="214"/>
      <c r="QKI33" s="214"/>
      <c r="QKJ33" s="214"/>
      <c r="QKK33" s="214"/>
      <c r="QKL33" s="214"/>
      <c r="QKM33" s="214"/>
      <c r="QKN33" s="214"/>
      <c r="QKO33" s="214"/>
      <c r="QKP33" s="214"/>
      <c r="QKQ33" s="214"/>
      <c r="QKR33" s="214"/>
      <c r="QKS33" s="214"/>
      <c r="QKT33" s="214"/>
      <c r="QKU33" s="214"/>
      <c r="QKV33" s="214"/>
      <c r="QKW33" s="214"/>
      <c r="QKX33" s="214"/>
      <c r="QKY33" s="214"/>
      <c r="QKZ33" s="214"/>
      <c r="QLA33" s="214"/>
      <c r="QLB33" s="214"/>
      <c r="QLC33" s="214"/>
      <c r="QLD33" s="214"/>
      <c r="QLE33" s="214"/>
      <c r="QLF33" s="214"/>
      <c r="QLG33" s="214"/>
      <c r="QLH33" s="214"/>
      <c r="QLI33" s="214"/>
      <c r="QLJ33" s="214"/>
      <c r="QLK33" s="214"/>
      <c r="QLL33" s="214"/>
      <c r="QLM33" s="214"/>
      <c r="QLN33" s="214"/>
      <c r="QLO33" s="214"/>
      <c r="QLP33" s="214"/>
      <c r="QLQ33" s="214"/>
      <c r="QLR33" s="214"/>
      <c r="QLS33" s="214"/>
      <c r="QLT33" s="214"/>
      <c r="QLU33" s="214"/>
      <c r="QLV33" s="214"/>
      <c r="QLW33" s="214"/>
      <c r="QLX33" s="214"/>
      <c r="QLY33" s="214"/>
      <c r="QLZ33" s="214"/>
      <c r="QMA33" s="214"/>
      <c r="QMB33" s="214"/>
      <c r="QMC33" s="214"/>
      <c r="QMD33" s="214"/>
      <c r="QME33" s="214"/>
      <c r="QMF33" s="214"/>
      <c r="QMG33" s="214"/>
      <c r="QMH33" s="214"/>
      <c r="QMI33" s="214"/>
      <c r="QMJ33" s="214"/>
      <c r="QMK33" s="214"/>
      <c r="QML33" s="214"/>
      <c r="QMM33" s="214"/>
      <c r="QMN33" s="214"/>
      <c r="QMO33" s="214"/>
      <c r="QMP33" s="214"/>
      <c r="QMQ33" s="214"/>
      <c r="QMR33" s="214"/>
      <c r="QMS33" s="214"/>
      <c r="QMT33" s="214"/>
      <c r="QMU33" s="214"/>
      <c r="QMV33" s="214"/>
      <c r="QMW33" s="214"/>
      <c r="QMX33" s="214"/>
      <c r="QMY33" s="214"/>
      <c r="QMZ33" s="214"/>
      <c r="QNA33" s="214"/>
      <c r="QNB33" s="214"/>
      <c r="QNC33" s="214"/>
      <c r="QND33" s="214"/>
      <c r="QNE33" s="214"/>
      <c r="QNF33" s="214"/>
      <c r="QNG33" s="214"/>
      <c r="QNH33" s="214"/>
      <c r="QNI33" s="214"/>
      <c r="QNJ33" s="214"/>
      <c r="QNK33" s="214"/>
      <c r="QNL33" s="214"/>
      <c r="QNM33" s="214"/>
      <c r="QNN33" s="214"/>
      <c r="QNO33" s="214"/>
      <c r="QNP33" s="214"/>
      <c r="QNQ33" s="214"/>
      <c r="QNR33" s="214"/>
      <c r="QNS33" s="214"/>
      <c r="QNT33" s="214"/>
      <c r="QNU33" s="214"/>
      <c r="QNV33" s="214"/>
      <c r="QNW33" s="214"/>
      <c r="QNX33" s="214"/>
      <c r="QNY33" s="214"/>
      <c r="QNZ33" s="214"/>
      <c r="QOA33" s="214"/>
      <c r="QOB33" s="214"/>
      <c r="QOC33" s="214"/>
      <c r="QOD33" s="214"/>
      <c r="QOE33" s="214"/>
      <c r="QOF33" s="214"/>
      <c r="QOG33" s="214"/>
      <c r="QOH33" s="214"/>
      <c r="QOI33" s="214"/>
      <c r="QOJ33" s="214"/>
      <c r="QOK33" s="214"/>
      <c r="QOL33" s="214"/>
      <c r="QOM33" s="214"/>
      <c r="QON33" s="214"/>
      <c r="QOO33" s="214"/>
      <c r="QOP33" s="214"/>
      <c r="QOQ33" s="214"/>
      <c r="QOR33" s="214"/>
      <c r="QOS33" s="214"/>
      <c r="QOT33" s="214"/>
      <c r="QOU33" s="214"/>
      <c r="QOV33" s="214"/>
      <c r="QOW33" s="214"/>
      <c r="QOX33" s="214"/>
      <c r="QOY33" s="214"/>
      <c r="QOZ33" s="214"/>
      <c r="QPA33" s="214"/>
      <c r="QPB33" s="214"/>
      <c r="QPC33" s="214"/>
      <c r="QPD33" s="214"/>
      <c r="QPE33" s="214"/>
      <c r="QPF33" s="214"/>
      <c r="QPG33" s="214"/>
      <c r="QPH33" s="214"/>
      <c r="QPI33" s="214"/>
      <c r="QPJ33" s="214"/>
      <c r="QPK33" s="214"/>
      <c r="QPL33" s="214"/>
      <c r="QPM33" s="214"/>
      <c r="QPN33" s="214"/>
      <c r="QPO33" s="214"/>
      <c r="QPP33" s="214"/>
      <c r="QPQ33" s="214"/>
      <c r="QPR33" s="214"/>
      <c r="QPS33" s="214"/>
      <c r="QPT33" s="214"/>
      <c r="QPU33" s="214"/>
      <c r="QPV33" s="214"/>
      <c r="QPW33" s="214"/>
      <c r="QPX33" s="214"/>
      <c r="QPY33" s="214"/>
      <c r="QPZ33" s="214"/>
      <c r="QQA33" s="214"/>
      <c r="QQB33" s="214"/>
      <c r="QQC33" s="214"/>
      <c r="QQD33" s="214"/>
      <c r="QQE33" s="214"/>
      <c r="QQF33" s="214"/>
      <c r="QQG33" s="214"/>
      <c r="QQH33" s="214"/>
      <c r="QQI33" s="214"/>
      <c r="QQJ33" s="214"/>
      <c r="QQK33" s="214"/>
      <c r="QQL33" s="214"/>
      <c r="QQM33" s="214"/>
      <c r="QQN33" s="214"/>
      <c r="QQO33" s="214"/>
      <c r="QQP33" s="214"/>
      <c r="QQQ33" s="214"/>
      <c r="QQR33" s="214"/>
      <c r="QQS33" s="214"/>
      <c r="QQT33" s="214"/>
      <c r="QQU33" s="214"/>
      <c r="QQV33" s="214"/>
      <c r="QQW33" s="214"/>
      <c r="QQX33" s="214"/>
      <c r="QQY33" s="214"/>
      <c r="QQZ33" s="214"/>
      <c r="QRA33" s="214"/>
      <c r="QRB33" s="214"/>
      <c r="QRC33" s="214"/>
      <c r="QRD33" s="214"/>
      <c r="QRE33" s="214"/>
      <c r="QRF33" s="214"/>
      <c r="QRG33" s="214"/>
      <c r="QRH33" s="214"/>
      <c r="QRI33" s="214"/>
      <c r="QRJ33" s="214"/>
      <c r="QRK33" s="214"/>
      <c r="QRL33" s="214"/>
      <c r="QRM33" s="214"/>
      <c r="QRN33" s="214"/>
      <c r="QRO33" s="214"/>
      <c r="QRP33" s="214"/>
      <c r="QRQ33" s="214"/>
      <c r="QRR33" s="214"/>
      <c r="QRS33" s="214"/>
      <c r="QRT33" s="214"/>
      <c r="QRU33" s="214"/>
      <c r="QRV33" s="214"/>
      <c r="QRW33" s="214"/>
      <c r="QRX33" s="214"/>
      <c r="QRY33" s="214"/>
      <c r="QRZ33" s="214"/>
      <c r="QSA33" s="214"/>
      <c r="QSB33" s="214"/>
      <c r="QSC33" s="214"/>
      <c r="QSD33" s="214"/>
      <c r="QSE33" s="214"/>
      <c r="QSF33" s="214"/>
      <c r="QSG33" s="214"/>
      <c r="QSH33" s="214"/>
      <c r="QSI33" s="214"/>
      <c r="QSJ33" s="214"/>
      <c r="QSK33" s="214"/>
      <c r="QSL33" s="214"/>
      <c r="QSM33" s="214"/>
      <c r="QSN33" s="214"/>
      <c r="QSO33" s="214"/>
      <c r="QSP33" s="214"/>
      <c r="QSQ33" s="214"/>
      <c r="QSR33" s="214"/>
      <c r="QSS33" s="214"/>
      <c r="QST33" s="214"/>
      <c r="QSU33" s="214"/>
      <c r="QSV33" s="214"/>
      <c r="QSW33" s="214"/>
      <c r="QSX33" s="214"/>
      <c r="QSY33" s="214"/>
      <c r="QSZ33" s="214"/>
      <c r="QTA33" s="214"/>
      <c r="QTB33" s="214"/>
      <c r="QTC33" s="214"/>
      <c r="QTD33" s="214"/>
      <c r="QTE33" s="214"/>
      <c r="QTF33" s="214"/>
      <c r="QTG33" s="214"/>
      <c r="QTH33" s="214"/>
      <c r="QTI33" s="214"/>
      <c r="QTJ33" s="214"/>
      <c r="QTK33" s="214"/>
      <c r="QTL33" s="214"/>
      <c r="QTM33" s="214"/>
      <c r="QTN33" s="214"/>
      <c r="QTO33" s="214"/>
      <c r="QTP33" s="214"/>
      <c r="QTQ33" s="214"/>
      <c r="QTR33" s="214"/>
      <c r="QTS33" s="214"/>
      <c r="QTT33" s="214"/>
      <c r="QTU33" s="214"/>
      <c r="QTV33" s="214"/>
      <c r="QTW33" s="214"/>
      <c r="QTX33" s="214"/>
      <c r="QTY33" s="214"/>
      <c r="QTZ33" s="214"/>
      <c r="QUA33" s="214"/>
      <c r="QUB33" s="214"/>
      <c r="QUC33" s="214"/>
      <c r="QUD33" s="214"/>
      <c r="QUE33" s="214"/>
      <c r="QUF33" s="214"/>
      <c r="QUG33" s="214"/>
      <c r="QUH33" s="214"/>
      <c r="QUI33" s="214"/>
      <c r="QUJ33" s="214"/>
      <c r="QUK33" s="214"/>
      <c r="QUL33" s="214"/>
      <c r="QUM33" s="214"/>
      <c r="QUN33" s="214"/>
      <c r="QUO33" s="214"/>
      <c r="QUP33" s="214"/>
      <c r="QUQ33" s="214"/>
      <c r="QUR33" s="214"/>
      <c r="QUS33" s="214"/>
      <c r="QUT33" s="214"/>
      <c r="QUU33" s="214"/>
      <c r="QUV33" s="214"/>
      <c r="QUW33" s="214"/>
      <c r="QUX33" s="214"/>
      <c r="QUY33" s="214"/>
      <c r="QUZ33" s="214"/>
      <c r="QVA33" s="214"/>
      <c r="QVB33" s="214"/>
      <c r="QVC33" s="214"/>
      <c r="QVD33" s="214"/>
      <c r="QVE33" s="214"/>
      <c r="QVF33" s="214"/>
      <c r="QVG33" s="214"/>
      <c r="QVH33" s="214"/>
      <c r="QVI33" s="214"/>
      <c r="QVJ33" s="214"/>
      <c r="QVK33" s="214"/>
      <c r="QVL33" s="214"/>
      <c r="QVM33" s="214"/>
      <c r="QVN33" s="214"/>
      <c r="QVO33" s="214"/>
      <c r="QVP33" s="214"/>
      <c r="QVQ33" s="214"/>
      <c r="QVR33" s="214"/>
      <c r="QVS33" s="214"/>
      <c r="QVT33" s="214"/>
      <c r="QVU33" s="214"/>
      <c r="QVV33" s="214"/>
      <c r="QVW33" s="214"/>
      <c r="QVX33" s="214"/>
      <c r="QVY33" s="214"/>
      <c r="QVZ33" s="214"/>
      <c r="QWA33" s="214"/>
      <c r="QWB33" s="214"/>
      <c r="QWC33" s="214"/>
      <c r="QWD33" s="214"/>
      <c r="QWE33" s="214"/>
      <c r="QWF33" s="214"/>
      <c r="QWG33" s="214"/>
      <c r="QWH33" s="214"/>
      <c r="QWI33" s="214"/>
      <c r="QWJ33" s="214"/>
      <c r="QWK33" s="214"/>
      <c r="QWL33" s="214"/>
      <c r="QWM33" s="214"/>
      <c r="QWN33" s="214"/>
      <c r="QWO33" s="214"/>
      <c r="QWP33" s="214"/>
      <c r="QWQ33" s="214"/>
      <c r="QWR33" s="214"/>
      <c r="QWS33" s="214"/>
      <c r="QWT33" s="214"/>
      <c r="QWU33" s="214"/>
      <c r="QWV33" s="214"/>
      <c r="QWW33" s="214"/>
      <c r="QWX33" s="214"/>
      <c r="QWY33" s="214"/>
      <c r="QWZ33" s="214"/>
      <c r="QXA33" s="214"/>
      <c r="QXB33" s="214"/>
      <c r="QXC33" s="214"/>
      <c r="QXD33" s="214"/>
      <c r="QXE33" s="214"/>
      <c r="QXF33" s="214"/>
      <c r="QXG33" s="214"/>
      <c r="QXH33" s="214"/>
      <c r="QXI33" s="214"/>
      <c r="QXJ33" s="214"/>
      <c r="QXK33" s="214"/>
      <c r="QXL33" s="214"/>
      <c r="QXM33" s="214"/>
      <c r="QXN33" s="214"/>
      <c r="QXO33" s="214"/>
      <c r="QXP33" s="214"/>
      <c r="QXQ33" s="214"/>
      <c r="QXR33" s="214"/>
      <c r="QXS33" s="214"/>
      <c r="QXT33" s="214"/>
      <c r="QXU33" s="214"/>
      <c r="QXV33" s="214"/>
      <c r="QXW33" s="214"/>
      <c r="QXX33" s="214"/>
      <c r="QXY33" s="214"/>
      <c r="QXZ33" s="214"/>
      <c r="QYA33" s="214"/>
      <c r="QYB33" s="214"/>
      <c r="QYC33" s="214"/>
      <c r="QYD33" s="214"/>
      <c r="QYE33" s="214"/>
      <c r="QYF33" s="214"/>
      <c r="QYG33" s="214"/>
      <c r="QYH33" s="214"/>
      <c r="QYI33" s="214"/>
      <c r="QYJ33" s="214"/>
      <c r="QYK33" s="214"/>
      <c r="QYL33" s="214"/>
      <c r="QYM33" s="214"/>
      <c r="QYN33" s="214"/>
      <c r="QYO33" s="214"/>
      <c r="QYP33" s="214"/>
      <c r="QYQ33" s="214"/>
      <c r="QYR33" s="214"/>
      <c r="QYS33" s="214"/>
      <c r="QYT33" s="214"/>
      <c r="QYU33" s="214"/>
      <c r="QYV33" s="214"/>
      <c r="QYW33" s="214"/>
      <c r="QYX33" s="214"/>
      <c r="QYY33" s="214"/>
      <c r="QYZ33" s="214"/>
      <c r="QZA33" s="214"/>
      <c r="QZB33" s="214"/>
      <c r="QZC33" s="214"/>
      <c r="QZD33" s="214"/>
      <c r="QZE33" s="214"/>
      <c r="QZF33" s="214"/>
      <c r="QZG33" s="214"/>
      <c r="QZH33" s="214"/>
      <c r="QZI33" s="214"/>
      <c r="QZJ33" s="214"/>
      <c r="QZK33" s="214"/>
      <c r="QZL33" s="214"/>
      <c r="QZM33" s="214"/>
      <c r="QZN33" s="214"/>
      <c r="QZO33" s="214"/>
      <c r="QZP33" s="214"/>
      <c r="QZQ33" s="214"/>
      <c r="QZR33" s="214"/>
      <c r="QZS33" s="214"/>
      <c r="QZT33" s="214"/>
      <c r="QZU33" s="214"/>
      <c r="QZV33" s="214"/>
      <c r="QZW33" s="214"/>
      <c r="QZX33" s="214"/>
      <c r="QZY33" s="214"/>
      <c r="QZZ33" s="214"/>
      <c r="RAA33" s="214"/>
      <c r="RAB33" s="214"/>
      <c r="RAC33" s="214"/>
      <c r="RAD33" s="214"/>
      <c r="RAE33" s="214"/>
      <c r="RAF33" s="214"/>
      <c r="RAG33" s="214"/>
      <c r="RAH33" s="214"/>
      <c r="RAI33" s="214"/>
      <c r="RAJ33" s="214"/>
      <c r="RAK33" s="214"/>
      <c r="RAL33" s="214"/>
      <c r="RAM33" s="214"/>
      <c r="RAN33" s="214"/>
      <c r="RAO33" s="214"/>
      <c r="RAP33" s="214"/>
      <c r="RAQ33" s="214"/>
      <c r="RAR33" s="214"/>
      <c r="RAS33" s="214"/>
      <c r="RAT33" s="214"/>
      <c r="RAU33" s="214"/>
      <c r="RAV33" s="214"/>
      <c r="RAW33" s="214"/>
      <c r="RAX33" s="214"/>
      <c r="RAY33" s="214"/>
      <c r="RAZ33" s="214"/>
      <c r="RBA33" s="214"/>
      <c r="RBB33" s="214"/>
      <c r="RBC33" s="214"/>
      <c r="RBD33" s="214"/>
      <c r="RBE33" s="214"/>
      <c r="RBF33" s="214"/>
      <c r="RBG33" s="214"/>
      <c r="RBH33" s="214"/>
      <c r="RBI33" s="214"/>
      <c r="RBJ33" s="214"/>
      <c r="RBK33" s="214"/>
      <c r="RBL33" s="214"/>
      <c r="RBM33" s="214"/>
      <c r="RBN33" s="214"/>
      <c r="RBO33" s="214"/>
      <c r="RBP33" s="214"/>
      <c r="RBQ33" s="214"/>
      <c r="RBR33" s="214"/>
      <c r="RBS33" s="214"/>
      <c r="RBT33" s="214"/>
      <c r="RBU33" s="214"/>
      <c r="RBV33" s="214"/>
      <c r="RBW33" s="214"/>
      <c r="RBX33" s="214"/>
      <c r="RBY33" s="214"/>
      <c r="RBZ33" s="214"/>
      <c r="RCA33" s="214"/>
      <c r="RCB33" s="214"/>
      <c r="RCC33" s="214"/>
      <c r="RCD33" s="214"/>
      <c r="RCE33" s="214"/>
      <c r="RCF33" s="214"/>
      <c r="RCG33" s="214"/>
      <c r="RCH33" s="214"/>
      <c r="RCI33" s="214"/>
      <c r="RCJ33" s="214"/>
      <c r="RCK33" s="214"/>
      <c r="RCL33" s="214"/>
      <c r="RCM33" s="214"/>
      <c r="RCN33" s="214"/>
      <c r="RCO33" s="214"/>
      <c r="RCP33" s="214"/>
      <c r="RCQ33" s="214"/>
      <c r="RCR33" s="214"/>
      <c r="RCS33" s="214"/>
      <c r="RCT33" s="214"/>
      <c r="RCU33" s="214"/>
      <c r="RCV33" s="214"/>
      <c r="RCW33" s="214"/>
      <c r="RCX33" s="214"/>
      <c r="RCY33" s="214"/>
      <c r="RCZ33" s="214"/>
      <c r="RDA33" s="214"/>
      <c r="RDB33" s="214"/>
      <c r="RDC33" s="214"/>
      <c r="RDD33" s="214"/>
      <c r="RDE33" s="214"/>
      <c r="RDF33" s="214"/>
      <c r="RDG33" s="214"/>
      <c r="RDH33" s="214"/>
      <c r="RDI33" s="214"/>
      <c r="RDJ33" s="214"/>
      <c r="RDK33" s="214"/>
      <c r="RDL33" s="214"/>
      <c r="RDM33" s="214"/>
      <c r="RDN33" s="214"/>
      <c r="RDO33" s="214"/>
      <c r="RDP33" s="214"/>
      <c r="RDQ33" s="214"/>
      <c r="RDR33" s="214"/>
      <c r="RDS33" s="214"/>
      <c r="RDT33" s="214"/>
      <c r="RDU33" s="214"/>
      <c r="RDV33" s="214"/>
      <c r="RDW33" s="214"/>
      <c r="RDX33" s="214"/>
      <c r="RDY33" s="214"/>
      <c r="RDZ33" s="214"/>
      <c r="REA33" s="214"/>
      <c r="REB33" s="214"/>
      <c r="REC33" s="214"/>
      <c r="RED33" s="214"/>
      <c r="REE33" s="214"/>
      <c r="REF33" s="214"/>
      <c r="REG33" s="214"/>
      <c r="REH33" s="214"/>
      <c r="REI33" s="214"/>
      <c r="REJ33" s="214"/>
      <c r="REK33" s="214"/>
      <c r="REL33" s="214"/>
      <c r="REM33" s="214"/>
      <c r="REN33" s="214"/>
      <c r="REO33" s="214"/>
      <c r="REP33" s="214"/>
      <c r="REQ33" s="214"/>
      <c r="RER33" s="214"/>
      <c r="RES33" s="214"/>
      <c r="RET33" s="214"/>
      <c r="REU33" s="214"/>
      <c r="REV33" s="214"/>
      <c r="REW33" s="214"/>
      <c r="REX33" s="214"/>
      <c r="REY33" s="214"/>
      <c r="REZ33" s="214"/>
      <c r="RFA33" s="214"/>
      <c r="RFB33" s="214"/>
      <c r="RFC33" s="214"/>
      <c r="RFD33" s="214"/>
      <c r="RFE33" s="214"/>
      <c r="RFF33" s="214"/>
      <c r="RFG33" s="214"/>
      <c r="RFH33" s="214"/>
      <c r="RFI33" s="214"/>
      <c r="RFJ33" s="214"/>
      <c r="RFK33" s="214"/>
      <c r="RFL33" s="214"/>
      <c r="RFM33" s="214"/>
      <c r="RFN33" s="214"/>
      <c r="RFO33" s="214"/>
      <c r="RFP33" s="214"/>
      <c r="RFQ33" s="214"/>
      <c r="RFR33" s="214"/>
      <c r="RFS33" s="214"/>
      <c r="RFT33" s="214"/>
      <c r="RFU33" s="214"/>
      <c r="RFV33" s="214"/>
      <c r="RFW33" s="214"/>
      <c r="RFX33" s="214"/>
      <c r="RFY33" s="214"/>
      <c r="RFZ33" s="214"/>
      <c r="RGA33" s="214"/>
      <c r="RGB33" s="214"/>
      <c r="RGC33" s="214"/>
      <c r="RGD33" s="214"/>
      <c r="RGE33" s="214"/>
      <c r="RGF33" s="214"/>
      <c r="RGG33" s="214"/>
      <c r="RGH33" s="214"/>
      <c r="RGI33" s="214"/>
      <c r="RGJ33" s="214"/>
      <c r="RGK33" s="214"/>
      <c r="RGL33" s="214"/>
      <c r="RGM33" s="214"/>
      <c r="RGN33" s="214"/>
      <c r="RGO33" s="214"/>
      <c r="RGP33" s="214"/>
      <c r="RGQ33" s="214"/>
      <c r="RGR33" s="214"/>
      <c r="RGS33" s="214"/>
      <c r="RGT33" s="214"/>
      <c r="RGU33" s="214"/>
      <c r="RGV33" s="214"/>
      <c r="RGW33" s="214"/>
      <c r="RGX33" s="214"/>
      <c r="RGY33" s="214"/>
      <c r="RGZ33" s="214"/>
      <c r="RHA33" s="214"/>
      <c r="RHB33" s="214"/>
      <c r="RHC33" s="214"/>
      <c r="RHD33" s="214"/>
      <c r="RHE33" s="214"/>
      <c r="RHF33" s="214"/>
      <c r="RHG33" s="214"/>
      <c r="RHH33" s="214"/>
      <c r="RHI33" s="214"/>
      <c r="RHJ33" s="214"/>
      <c r="RHK33" s="214"/>
      <c r="RHL33" s="214"/>
      <c r="RHM33" s="214"/>
      <c r="RHN33" s="214"/>
      <c r="RHO33" s="214"/>
      <c r="RHP33" s="214"/>
      <c r="RHQ33" s="214"/>
      <c r="RHR33" s="214"/>
      <c r="RHS33" s="214"/>
      <c r="RHT33" s="214"/>
      <c r="RHU33" s="214"/>
      <c r="RHV33" s="214"/>
      <c r="RHW33" s="214"/>
      <c r="RHX33" s="214"/>
      <c r="RHY33" s="214"/>
      <c r="RHZ33" s="214"/>
      <c r="RIA33" s="214"/>
      <c r="RIB33" s="214"/>
      <c r="RIC33" s="214"/>
      <c r="RID33" s="214"/>
      <c r="RIE33" s="214"/>
      <c r="RIF33" s="214"/>
      <c r="RIG33" s="214"/>
      <c r="RIH33" s="214"/>
      <c r="RII33" s="214"/>
      <c r="RIJ33" s="214"/>
      <c r="RIK33" s="214"/>
      <c r="RIL33" s="214"/>
      <c r="RIM33" s="214"/>
      <c r="RIN33" s="214"/>
      <c r="RIO33" s="214"/>
      <c r="RIP33" s="214"/>
      <c r="RIQ33" s="214"/>
      <c r="RIR33" s="214"/>
      <c r="RIS33" s="214"/>
      <c r="RIT33" s="214"/>
      <c r="RIU33" s="214"/>
      <c r="RIV33" s="214"/>
      <c r="RIW33" s="214"/>
      <c r="RIX33" s="214"/>
      <c r="RIY33" s="214"/>
      <c r="RIZ33" s="214"/>
      <c r="RJA33" s="214"/>
      <c r="RJB33" s="214"/>
      <c r="RJC33" s="214"/>
      <c r="RJD33" s="214"/>
      <c r="RJE33" s="214"/>
      <c r="RJF33" s="214"/>
      <c r="RJG33" s="214"/>
      <c r="RJH33" s="214"/>
      <c r="RJI33" s="214"/>
      <c r="RJJ33" s="214"/>
      <c r="RJK33" s="214"/>
      <c r="RJL33" s="214"/>
      <c r="RJM33" s="214"/>
      <c r="RJN33" s="214"/>
      <c r="RJO33" s="214"/>
      <c r="RJP33" s="214"/>
      <c r="RJQ33" s="214"/>
      <c r="RJR33" s="214"/>
      <c r="RJS33" s="214"/>
      <c r="RJT33" s="214"/>
      <c r="RJU33" s="214"/>
      <c r="RJV33" s="214"/>
      <c r="RJW33" s="214"/>
      <c r="RJX33" s="214"/>
      <c r="RJY33" s="214"/>
      <c r="RJZ33" s="214"/>
      <c r="RKA33" s="214"/>
      <c r="RKB33" s="214"/>
      <c r="RKC33" s="214"/>
      <c r="RKD33" s="214"/>
      <c r="RKE33" s="214"/>
      <c r="RKF33" s="214"/>
      <c r="RKG33" s="214"/>
      <c r="RKH33" s="214"/>
      <c r="RKI33" s="214"/>
      <c r="RKJ33" s="214"/>
      <c r="RKK33" s="214"/>
      <c r="RKL33" s="214"/>
      <c r="RKM33" s="214"/>
      <c r="RKN33" s="214"/>
      <c r="RKO33" s="214"/>
      <c r="RKP33" s="214"/>
      <c r="RKQ33" s="214"/>
      <c r="RKR33" s="214"/>
      <c r="RKS33" s="214"/>
      <c r="RKT33" s="214"/>
      <c r="RKU33" s="214"/>
      <c r="RKV33" s="214"/>
      <c r="RKW33" s="214"/>
      <c r="RKX33" s="214"/>
      <c r="RKY33" s="214"/>
      <c r="RKZ33" s="214"/>
      <c r="RLA33" s="214"/>
      <c r="RLB33" s="214"/>
      <c r="RLC33" s="214"/>
      <c r="RLD33" s="214"/>
      <c r="RLE33" s="214"/>
      <c r="RLF33" s="214"/>
      <c r="RLG33" s="214"/>
      <c r="RLH33" s="214"/>
      <c r="RLI33" s="214"/>
      <c r="RLJ33" s="214"/>
      <c r="RLK33" s="214"/>
      <c r="RLL33" s="214"/>
      <c r="RLM33" s="214"/>
      <c r="RLN33" s="214"/>
      <c r="RLO33" s="214"/>
      <c r="RLP33" s="214"/>
      <c r="RLQ33" s="214"/>
      <c r="RLR33" s="214"/>
      <c r="RLS33" s="214"/>
      <c r="RLT33" s="214"/>
      <c r="RLU33" s="214"/>
      <c r="RLV33" s="214"/>
      <c r="RLW33" s="214"/>
      <c r="RLX33" s="214"/>
      <c r="RLY33" s="214"/>
      <c r="RLZ33" s="214"/>
      <c r="RMA33" s="214"/>
      <c r="RMB33" s="214"/>
      <c r="RMC33" s="214"/>
      <c r="RMD33" s="214"/>
      <c r="RME33" s="214"/>
      <c r="RMF33" s="214"/>
      <c r="RMG33" s="214"/>
      <c r="RMH33" s="214"/>
      <c r="RMI33" s="214"/>
      <c r="RMJ33" s="214"/>
      <c r="RMK33" s="214"/>
      <c r="RML33" s="214"/>
      <c r="RMM33" s="214"/>
      <c r="RMN33" s="214"/>
      <c r="RMO33" s="214"/>
      <c r="RMP33" s="214"/>
      <c r="RMQ33" s="214"/>
      <c r="RMR33" s="214"/>
      <c r="RMS33" s="214"/>
      <c r="RMT33" s="214"/>
      <c r="RMU33" s="214"/>
      <c r="RMV33" s="214"/>
      <c r="RMW33" s="214"/>
      <c r="RMX33" s="214"/>
      <c r="RMY33" s="214"/>
      <c r="RMZ33" s="214"/>
      <c r="RNA33" s="214"/>
      <c r="RNB33" s="214"/>
      <c r="RNC33" s="214"/>
      <c r="RND33" s="214"/>
      <c r="RNE33" s="214"/>
      <c r="RNF33" s="214"/>
      <c r="RNG33" s="214"/>
      <c r="RNH33" s="214"/>
      <c r="RNI33" s="214"/>
      <c r="RNJ33" s="214"/>
      <c r="RNK33" s="214"/>
      <c r="RNL33" s="214"/>
      <c r="RNM33" s="214"/>
      <c r="RNN33" s="214"/>
      <c r="RNO33" s="214"/>
      <c r="RNP33" s="214"/>
      <c r="RNQ33" s="214"/>
      <c r="RNR33" s="214"/>
      <c r="RNS33" s="214"/>
      <c r="RNT33" s="214"/>
      <c r="RNU33" s="214"/>
      <c r="RNV33" s="214"/>
      <c r="RNW33" s="214"/>
      <c r="RNX33" s="214"/>
      <c r="RNY33" s="214"/>
      <c r="RNZ33" s="214"/>
      <c r="ROA33" s="214"/>
      <c r="ROB33" s="214"/>
      <c r="ROC33" s="214"/>
      <c r="ROD33" s="214"/>
      <c r="ROE33" s="214"/>
      <c r="ROF33" s="214"/>
      <c r="ROG33" s="214"/>
      <c r="ROH33" s="214"/>
      <c r="ROI33" s="214"/>
      <c r="ROJ33" s="214"/>
      <c r="ROK33" s="214"/>
      <c r="ROL33" s="214"/>
      <c r="ROM33" s="214"/>
      <c r="RON33" s="214"/>
      <c r="ROO33" s="214"/>
      <c r="ROP33" s="214"/>
      <c r="ROQ33" s="214"/>
      <c r="ROR33" s="214"/>
      <c r="ROS33" s="214"/>
      <c r="ROT33" s="214"/>
      <c r="ROU33" s="214"/>
      <c r="ROV33" s="214"/>
      <c r="ROW33" s="214"/>
      <c r="ROX33" s="214"/>
      <c r="ROY33" s="214"/>
      <c r="ROZ33" s="214"/>
      <c r="RPA33" s="214"/>
      <c r="RPB33" s="214"/>
      <c r="RPC33" s="214"/>
      <c r="RPD33" s="214"/>
      <c r="RPE33" s="214"/>
      <c r="RPF33" s="214"/>
      <c r="RPG33" s="214"/>
      <c r="RPH33" s="214"/>
      <c r="RPI33" s="214"/>
      <c r="RPJ33" s="214"/>
      <c r="RPK33" s="214"/>
      <c r="RPL33" s="214"/>
      <c r="RPM33" s="214"/>
      <c r="RPN33" s="214"/>
      <c r="RPO33" s="214"/>
      <c r="RPP33" s="214"/>
      <c r="RPQ33" s="214"/>
      <c r="RPR33" s="214"/>
      <c r="RPS33" s="214"/>
      <c r="RPT33" s="214"/>
      <c r="RPU33" s="214"/>
      <c r="RPV33" s="214"/>
      <c r="RPW33" s="214"/>
      <c r="RPX33" s="214"/>
      <c r="RPY33" s="214"/>
      <c r="RPZ33" s="214"/>
      <c r="RQA33" s="214"/>
      <c r="RQB33" s="214"/>
      <c r="RQC33" s="214"/>
      <c r="RQD33" s="214"/>
      <c r="RQE33" s="214"/>
      <c r="RQF33" s="214"/>
      <c r="RQG33" s="214"/>
      <c r="RQH33" s="214"/>
      <c r="RQI33" s="214"/>
      <c r="RQJ33" s="214"/>
      <c r="RQK33" s="214"/>
      <c r="RQL33" s="214"/>
      <c r="RQM33" s="214"/>
      <c r="RQN33" s="214"/>
      <c r="RQO33" s="214"/>
      <c r="RQP33" s="214"/>
      <c r="RQQ33" s="214"/>
      <c r="RQR33" s="214"/>
      <c r="RQS33" s="214"/>
      <c r="RQT33" s="214"/>
      <c r="RQU33" s="214"/>
      <c r="RQV33" s="214"/>
      <c r="RQW33" s="214"/>
      <c r="RQX33" s="214"/>
      <c r="RQY33" s="214"/>
      <c r="RQZ33" s="214"/>
      <c r="RRA33" s="214"/>
      <c r="RRB33" s="214"/>
      <c r="RRC33" s="214"/>
      <c r="RRD33" s="214"/>
      <c r="RRE33" s="214"/>
      <c r="RRF33" s="214"/>
      <c r="RRG33" s="214"/>
      <c r="RRH33" s="214"/>
      <c r="RRI33" s="214"/>
      <c r="RRJ33" s="214"/>
      <c r="RRK33" s="214"/>
      <c r="RRL33" s="214"/>
      <c r="RRM33" s="214"/>
      <c r="RRN33" s="214"/>
      <c r="RRO33" s="214"/>
      <c r="RRP33" s="214"/>
      <c r="RRQ33" s="214"/>
      <c r="RRR33" s="214"/>
      <c r="RRS33" s="214"/>
      <c r="RRT33" s="214"/>
      <c r="RRU33" s="214"/>
      <c r="RRV33" s="214"/>
      <c r="RRW33" s="214"/>
      <c r="RRX33" s="214"/>
      <c r="RRY33" s="214"/>
      <c r="RRZ33" s="214"/>
      <c r="RSA33" s="214"/>
      <c r="RSB33" s="214"/>
      <c r="RSC33" s="214"/>
      <c r="RSD33" s="214"/>
      <c r="RSE33" s="214"/>
      <c r="RSF33" s="214"/>
      <c r="RSG33" s="214"/>
      <c r="RSH33" s="214"/>
      <c r="RSI33" s="214"/>
      <c r="RSJ33" s="214"/>
      <c r="RSK33" s="214"/>
      <c r="RSL33" s="214"/>
      <c r="RSM33" s="214"/>
      <c r="RSN33" s="214"/>
      <c r="RSO33" s="214"/>
      <c r="RSP33" s="214"/>
      <c r="RSQ33" s="214"/>
      <c r="RSR33" s="214"/>
      <c r="RSS33" s="214"/>
      <c r="RST33" s="214"/>
      <c r="RSU33" s="214"/>
      <c r="RSV33" s="214"/>
      <c r="RSW33" s="214"/>
      <c r="RSX33" s="214"/>
      <c r="RSY33" s="214"/>
      <c r="RSZ33" s="214"/>
      <c r="RTA33" s="214"/>
      <c r="RTB33" s="214"/>
      <c r="RTC33" s="214"/>
      <c r="RTD33" s="214"/>
      <c r="RTE33" s="214"/>
      <c r="RTF33" s="214"/>
      <c r="RTG33" s="214"/>
      <c r="RTH33" s="214"/>
      <c r="RTI33" s="214"/>
      <c r="RTJ33" s="214"/>
      <c r="RTK33" s="214"/>
      <c r="RTL33" s="214"/>
      <c r="RTM33" s="214"/>
      <c r="RTN33" s="214"/>
      <c r="RTO33" s="214"/>
      <c r="RTP33" s="214"/>
      <c r="RTQ33" s="214"/>
      <c r="RTR33" s="214"/>
      <c r="RTS33" s="214"/>
      <c r="RTT33" s="214"/>
      <c r="RTU33" s="214"/>
      <c r="RTV33" s="214"/>
      <c r="RTW33" s="214"/>
      <c r="RTX33" s="214"/>
      <c r="RTY33" s="214"/>
      <c r="RTZ33" s="214"/>
      <c r="RUA33" s="214"/>
      <c r="RUB33" s="214"/>
      <c r="RUC33" s="214"/>
      <c r="RUD33" s="214"/>
      <c r="RUE33" s="214"/>
      <c r="RUF33" s="214"/>
      <c r="RUG33" s="214"/>
      <c r="RUH33" s="214"/>
      <c r="RUI33" s="214"/>
      <c r="RUJ33" s="214"/>
      <c r="RUK33" s="214"/>
      <c r="RUL33" s="214"/>
      <c r="RUM33" s="214"/>
      <c r="RUN33" s="214"/>
      <c r="RUO33" s="214"/>
      <c r="RUP33" s="214"/>
      <c r="RUQ33" s="214"/>
      <c r="RUR33" s="214"/>
      <c r="RUS33" s="214"/>
      <c r="RUT33" s="214"/>
      <c r="RUU33" s="214"/>
      <c r="RUV33" s="214"/>
      <c r="RUW33" s="214"/>
      <c r="RUX33" s="214"/>
      <c r="RUY33" s="214"/>
      <c r="RUZ33" s="214"/>
      <c r="RVA33" s="214"/>
      <c r="RVB33" s="214"/>
      <c r="RVC33" s="214"/>
      <c r="RVD33" s="214"/>
      <c r="RVE33" s="214"/>
      <c r="RVF33" s="214"/>
      <c r="RVG33" s="214"/>
      <c r="RVH33" s="214"/>
      <c r="RVI33" s="214"/>
      <c r="RVJ33" s="214"/>
      <c r="RVK33" s="214"/>
      <c r="RVL33" s="214"/>
      <c r="RVM33" s="214"/>
      <c r="RVN33" s="214"/>
      <c r="RVO33" s="214"/>
      <c r="RVP33" s="214"/>
      <c r="RVQ33" s="214"/>
      <c r="RVR33" s="214"/>
      <c r="RVS33" s="214"/>
      <c r="RVT33" s="214"/>
      <c r="RVU33" s="214"/>
      <c r="RVV33" s="214"/>
      <c r="RVW33" s="214"/>
      <c r="RVX33" s="214"/>
      <c r="RVY33" s="214"/>
      <c r="RVZ33" s="214"/>
      <c r="RWA33" s="214"/>
      <c r="RWB33" s="214"/>
      <c r="RWC33" s="214"/>
      <c r="RWD33" s="214"/>
      <c r="RWE33" s="214"/>
      <c r="RWF33" s="214"/>
      <c r="RWG33" s="214"/>
      <c r="RWH33" s="214"/>
      <c r="RWI33" s="214"/>
      <c r="RWJ33" s="214"/>
      <c r="RWK33" s="214"/>
      <c r="RWL33" s="214"/>
      <c r="RWM33" s="214"/>
      <c r="RWN33" s="214"/>
      <c r="RWO33" s="214"/>
      <c r="RWP33" s="214"/>
      <c r="RWQ33" s="214"/>
      <c r="RWR33" s="214"/>
      <c r="RWS33" s="214"/>
      <c r="RWT33" s="214"/>
      <c r="RWU33" s="214"/>
      <c r="RWV33" s="214"/>
      <c r="RWW33" s="214"/>
      <c r="RWX33" s="214"/>
      <c r="RWY33" s="214"/>
      <c r="RWZ33" s="214"/>
      <c r="RXA33" s="214"/>
      <c r="RXB33" s="214"/>
      <c r="RXC33" s="214"/>
      <c r="RXD33" s="214"/>
      <c r="RXE33" s="214"/>
      <c r="RXF33" s="214"/>
      <c r="RXG33" s="214"/>
      <c r="RXH33" s="214"/>
      <c r="RXI33" s="214"/>
      <c r="RXJ33" s="214"/>
      <c r="RXK33" s="214"/>
      <c r="RXL33" s="214"/>
      <c r="RXM33" s="214"/>
      <c r="RXN33" s="214"/>
      <c r="RXO33" s="214"/>
      <c r="RXP33" s="214"/>
      <c r="RXQ33" s="214"/>
      <c r="RXR33" s="214"/>
      <c r="RXS33" s="214"/>
      <c r="RXT33" s="214"/>
      <c r="RXU33" s="214"/>
      <c r="RXV33" s="214"/>
      <c r="RXW33" s="214"/>
      <c r="RXX33" s="214"/>
      <c r="RXY33" s="214"/>
      <c r="RXZ33" s="214"/>
      <c r="RYA33" s="214"/>
      <c r="RYB33" s="214"/>
      <c r="RYC33" s="214"/>
      <c r="RYD33" s="214"/>
      <c r="RYE33" s="214"/>
      <c r="RYF33" s="214"/>
      <c r="RYG33" s="214"/>
      <c r="RYH33" s="214"/>
      <c r="RYI33" s="214"/>
      <c r="RYJ33" s="214"/>
      <c r="RYK33" s="214"/>
      <c r="RYL33" s="214"/>
      <c r="RYM33" s="214"/>
      <c r="RYN33" s="214"/>
      <c r="RYO33" s="214"/>
      <c r="RYP33" s="214"/>
      <c r="RYQ33" s="214"/>
      <c r="RYR33" s="214"/>
      <c r="RYS33" s="214"/>
      <c r="RYT33" s="214"/>
      <c r="RYU33" s="214"/>
      <c r="RYV33" s="214"/>
      <c r="RYW33" s="214"/>
      <c r="RYX33" s="214"/>
      <c r="RYY33" s="214"/>
      <c r="RYZ33" s="214"/>
      <c r="RZA33" s="214"/>
      <c r="RZB33" s="214"/>
      <c r="RZC33" s="214"/>
      <c r="RZD33" s="214"/>
      <c r="RZE33" s="214"/>
      <c r="RZF33" s="214"/>
      <c r="RZG33" s="214"/>
      <c r="RZH33" s="214"/>
      <c r="RZI33" s="214"/>
      <c r="RZJ33" s="214"/>
      <c r="RZK33" s="214"/>
      <c r="RZL33" s="214"/>
      <c r="RZM33" s="214"/>
      <c r="RZN33" s="214"/>
      <c r="RZO33" s="214"/>
      <c r="RZP33" s="214"/>
      <c r="RZQ33" s="214"/>
      <c r="RZR33" s="214"/>
      <c r="RZS33" s="214"/>
      <c r="RZT33" s="214"/>
      <c r="RZU33" s="214"/>
      <c r="RZV33" s="214"/>
      <c r="RZW33" s="214"/>
      <c r="RZX33" s="214"/>
      <c r="RZY33" s="214"/>
      <c r="RZZ33" s="214"/>
      <c r="SAA33" s="214"/>
      <c r="SAB33" s="214"/>
      <c r="SAC33" s="214"/>
      <c r="SAD33" s="214"/>
      <c r="SAE33" s="214"/>
      <c r="SAF33" s="214"/>
      <c r="SAG33" s="214"/>
      <c r="SAH33" s="214"/>
      <c r="SAI33" s="214"/>
      <c r="SAJ33" s="214"/>
      <c r="SAK33" s="214"/>
      <c r="SAL33" s="214"/>
      <c r="SAM33" s="214"/>
      <c r="SAN33" s="214"/>
      <c r="SAO33" s="214"/>
      <c r="SAP33" s="214"/>
      <c r="SAQ33" s="214"/>
      <c r="SAR33" s="214"/>
      <c r="SAS33" s="214"/>
      <c r="SAT33" s="214"/>
      <c r="SAU33" s="214"/>
      <c r="SAV33" s="214"/>
      <c r="SAW33" s="214"/>
      <c r="SAX33" s="214"/>
      <c r="SAY33" s="214"/>
      <c r="SAZ33" s="214"/>
      <c r="SBA33" s="214"/>
      <c r="SBB33" s="214"/>
      <c r="SBC33" s="214"/>
      <c r="SBD33" s="214"/>
      <c r="SBE33" s="214"/>
      <c r="SBF33" s="214"/>
      <c r="SBG33" s="214"/>
      <c r="SBH33" s="214"/>
      <c r="SBI33" s="214"/>
      <c r="SBJ33" s="214"/>
      <c r="SBK33" s="214"/>
      <c r="SBL33" s="214"/>
      <c r="SBM33" s="214"/>
      <c r="SBN33" s="214"/>
      <c r="SBO33" s="214"/>
      <c r="SBP33" s="214"/>
      <c r="SBQ33" s="214"/>
      <c r="SBR33" s="214"/>
      <c r="SBS33" s="214"/>
      <c r="SBT33" s="214"/>
      <c r="SBU33" s="214"/>
      <c r="SBV33" s="214"/>
      <c r="SBW33" s="214"/>
      <c r="SBX33" s="214"/>
      <c r="SBY33" s="214"/>
      <c r="SBZ33" s="214"/>
      <c r="SCA33" s="214"/>
      <c r="SCB33" s="214"/>
      <c r="SCC33" s="214"/>
      <c r="SCD33" s="214"/>
      <c r="SCE33" s="214"/>
      <c r="SCF33" s="214"/>
      <c r="SCG33" s="214"/>
      <c r="SCH33" s="214"/>
      <c r="SCI33" s="214"/>
      <c r="SCJ33" s="214"/>
      <c r="SCK33" s="214"/>
      <c r="SCL33" s="214"/>
      <c r="SCM33" s="214"/>
      <c r="SCN33" s="214"/>
      <c r="SCO33" s="214"/>
      <c r="SCP33" s="214"/>
      <c r="SCQ33" s="214"/>
      <c r="SCR33" s="214"/>
      <c r="SCS33" s="214"/>
      <c r="SCT33" s="214"/>
      <c r="SCU33" s="214"/>
      <c r="SCV33" s="214"/>
      <c r="SCW33" s="214"/>
      <c r="SCX33" s="214"/>
      <c r="SCY33" s="214"/>
      <c r="SCZ33" s="214"/>
      <c r="SDA33" s="214"/>
      <c r="SDB33" s="214"/>
      <c r="SDC33" s="214"/>
      <c r="SDD33" s="214"/>
      <c r="SDE33" s="214"/>
      <c r="SDF33" s="214"/>
      <c r="SDG33" s="214"/>
      <c r="SDH33" s="214"/>
      <c r="SDI33" s="214"/>
      <c r="SDJ33" s="214"/>
      <c r="SDK33" s="214"/>
      <c r="SDL33" s="214"/>
      <c r="SDM33" s="214"/>
      <c r="SDN33" s="214"/>
      <c r="SDO33" s="214"/>
      <c r="SDP33" s="214"/>
      <c r="SDQ33" s="214"/>
      <c r="SDR33" s="214"/>
      <c r="SDS33" s="214"/>
      <c r="SDT33" s="214"/>
      <c r="SDU33" s="214"/>
      <c r="SDV33" s="214"/>
      <c r="SDW33" s="214"/>
      <c r="SDX33" s="214"/>
      <c r="SDY33" s="214"/>
      <c r="SDZ33" s="214"/>
      <c r="SEA33" s="214"/>
      <c r="SEB33" s="214"/>
      <c r="SEC33" s="214"/>
      <c r="SED33" s="214"/>
      <c r="SEE33" s="214"/>
      <c r="SEF33" s="214"/>
      <c r="SEG33" s="214"/>
      <c r="SEH33" s="214"/>
      <c r="SEI33" s="214"/>
      <c r="SEJ33" s="214"/>
      <c r="SEK33" s="214"/>
      <c r="SEL33" s="214"/>
      <c r="SEM33" s="214"/>
      <c r="SEN33" s="214"/>
      <c r="SEO33" s="214"/>
      <c r="SEP33" s="214"/>
      <c r="SEQ33" s="214"/>
      <c r="SER33" s="214"/>
      <c r="SES33" s="214"/>
      <c r="SET33" s="214"/>
      <c r="SEU33" s="214"/>
      <c r="SEV33" s="214"/>
      <c r="SEW33" s="214"/>
      <c r="SEX33" s="214"/>
      <c r="SEY33" s="214"/>
      <c r="SEZ33" s="214"/>
      <c r="SFA33" s="214"/>
      <c r="SFB33" s="214"/>
      <c r="SFC33" s="214"/>
      <c r="SFD33" s="214"/>
      <c r="SFE33" s="214"/>
      <c r="SFF33" s="214"/>
      <c r="SFG33" s="214"/>
      <c r="SFH33" s="214"/>
      <c r="SFI33" s="214"/>
      <c r="SFJ33" s="214"/>
      <c r="SFK33" s="214"/>
      <c r="SFL33" s="214"/>
      <c r="SFM33" s="214"/>
      <c r="SFN33" s="214"/>
      <c r="SFO33" s="214"/>
      <c r="SFP33" s="214"/>
      <c r="SFQ33" s="214"/>
      <c r="SFR33" s="214"/>
      <c r="SFS33" s="214"/>
      <c r="SFT33" s="214"/>
      <c r="SFU33" s="214"/>
      <c r="SFV33" s="214"/>
      <c r="SFW33" s="214"/>
      <c r="SFX33" s="214"/>
      <c r="SFY33" s="214"/>
      <c r="SFZ33" s="214"/>
      <c r="SGA33" s="214"/>
      <c r="SGB33" s="214"/>
      <c r="SGC33" s="214"/>
      <c r="SGD33" s="214"/>
      <c r="SGE33" s="214"/>
      <c r="SGF33" s="214"/>
      <c r="SGG33" s="214"/>
      <c r="SGH33" s="214"/>
      <c r="SGI33" s="214"/>
      <c r="SGJ33" s="214"/>
      <c r="SGK33" s="214"/>
      <c r="SGL33" s="214"/>
      <c r="SGM33" s="214"/>
      <c r="SGN33" s="214"/>
      <c r="SGO33" s="214"/>
      <c r="SGP33" s="214"/>
      <c r="SGQ33" s="214"/>
      <c r="SGR33" s="214"/>
      <c r="SGS33" s="214"/>
      <c r="SGT33" s="214"/>
      <c r="SGU33" s="214"/>
      <c r="SGV33" s="214"/>
      <c r="SGW33" s="214"/>
      <c r="SGX33" s="214"/>
      <c r="SGY33" s="214"/>
      <c r="SGZ33" s="214"/>
      <c r="SHA33" s="214"/>
      <c r="SHB33" s="214"/>
      <c r="SHC33" s="214"/>
      <c r="SHD33" s="214"/>
      <c r="SHE33" s="214"/>
      <c r="SHF33" s="214"/>
      <c r="SHG33" s="214"/>
      <c r="SHH33" s="214"/>
      <c r="SHI33" s="214"/>
      <c r="SHJ33" s="214"/>
      <c r="SHK33" s="214"/>
      <c r="SHL33" s="214"/>
      <c r="SHM33" s="214"/>
      <c r="SHN33" s="214"/>
      <c r="SHO33" s="214"/>
      <c r="SHP33" s="214"/>
      <c r="SHQ33" s="214"/>
      <c r="SHR33" s="214"/>
      <c r="SHS33" s="214"/>
      <c r="SHT33" s="214"/>
      <c r="SHU33" s="214"/>
      <c r="SHV33" s="214"/>
      <c r="SHW33" s="214"/>
      <c r="SHX33" s="214"/>
      <c r="SHY33" s="214"/>
      <c r="SHZ33" s="214"/>
      <c r="SIA33" s="214"/>
      <c r="SIB33" s="214"/>
      <c r="SIC33" s="214"/>
      <c r="SID33" s="214"/>
      <c r="SIE33" s="214"/>
      <c r="SIF33" s="214"/>
      <c r="SIG33" s="214"/>
      <c r="SIH33" s="214"/>
      <c r="SII33" s="214"/>
      <c r="SIJ33" s="214"/>
      <c r="SIK33" s="214"/>
      <c r="SIL33" s="214"/>
      <c r="SIM33" s="214"/>
      <c r="SIN33" s="214"/>
      <c r="SIO33" s="214"/>
      <c r="SIP33" s="214"/>
      <c r="SIQ33" s="214"/>
      <c r="SIR33" s="214"/>
      <c r="SIS33" s="214"/>
      <c r="SIT33" s="214"/>
      <c r="SIU33" s="214"/>
      <c r="SIV33" s="214"/>
      <c r="SIW33" s="214"/>
      <c r="SIX33" s="214"/>
      <c r="SIY33" s="214"/>
      <c r="SIZ33" s="214"/>
      <c r="SJA33" s="214"/>
      <c r="SJB33" s="214"/>
      <c r="SJC33" s="214"/>
      <c r="SJD33" s="214"/>
      <c r="SJE33" s="214"/>
      <c r="SJF33" s="214"/>
      <c r="SJG33" s="214"/>
      <c r="SJH33" s="214"/>
      <c r="SJI33" s="214"/>
      <c r="SJJ33" s="214"/>
      <c r="SJK33" s="214"/>
      <c r="SJL33" s="214"/>
      <c r="SJM33" s="214"/>
      <c r="SJN33" s="214"/>
      <c r="SJO33" s="214"/>
      <c r="SJP33" s="214"/>
      <c r="SJQ33" s="214"/>
      <c r="SJR33" s="214"/>
      <c r="SJS33" s="214"/>
      <c r="SJT33" s="214"/>
      <c r="SJU33" s="214"/>
      <c r="SJV33" s="214"/>
      <c r="SJW33" s="214"/>
      <c r="SJX33" s="214"/>
      <c r="SJY33" s="214"/>
      <c r="SJZ33" s="214"/>
      <c r="SKA33" s="214"/>
      <c r="SKB33" s="214"/>
      <c r="SKC33" s="214"/>
      <c r="SKD33" s="214"/>
      <c r="SKE33" s="214"/>
      <c r="SKF33" s="214"/>
      <c r="SKG33" s="214"/>
      <c r="SKH33" s="214"/>
      <c r="SKI33" s="214"/>
      <c r="SKJ33" s="214"/>
      <c r="SKK33" s="214"/>
      <c r="SKL33" s="214"/>
      <c r="SKM33" s="214"/>
      <c r="SKN33" s="214"/>
      <c r="SKO33" s="214"/>
      <c r="SKP33" s="214"/>
      <c r="SKQ33" s="214"/>
      <c r="SKR33" s="214"/>
      <c r="SKS33" s="214"/>
      <c r="SKT33" s="214"/>
      <c r="SKU33" s="214"/>
      <c r="SKV33" s="214"/>
      <c r="SKW33" s="214"/>
      <c r="SKX33" s="214"/>
      <c r="SKY33" s="214"/>
      <c r="SKZ33" s="214"/>
      <c r="SLA33" s="214"/>
      <c r="SLB33" s="214"/>
      <c r="SLC33" s="214"/>
      <c r="SLD33" s="214"/>
      <c r="SLE33" s="214"/>
      <c r="SLF33" s="214"/>
      <c r="SLG33" s="214"/>
      <c r="SLH33" s="214"/>
      <c r="SLI33" s="214"/>
      <c r="SLJ33" s="214"/>
      <c r="SLK33" s="214"/>
      <c r="SLL33" s="214"/>
      <c r="SLM33" s="214"/>
      <c r="SLN33" s="214"/>
      <c r="SLO33" s="214"/>
      <c r="SLP33" s="214"/>
      <c r="SLQ33" s="214"/>
      <c r="SLR33" s="214"/>
      <c r="SLS33" s="214"/>
      <c r="SLT33" s="214"/>
      <c r="SLU33" s="214"/>
      <c r="SLV33" s="214"/>
      <c r="SLW33" s="214"/>
      <c r="SLX33" s="214"/>
      <c r="SLY33" s="214"/>
      <c r="SLZ33" s="214"/>
      <c r="SMA33" s="214"/>
      <c r="SMB33" s="214"/>
      <c r="SMC33" s="214"/>
      <c r="SMD33" s="214"/>
      <c r="SME33" s="214"/>
      <c r="SMF33" s="214"/>
      <c r="SMG33" s="214"/>
      <c r="SMH33" s="214"/>
      <c r="SMI33" s="214"/>
      <c r="SMJ33" s="214"/>
      <c r="SMK33" s="214"/>
      <c r="SML33" s="214"/>
      <c r="SMM33" s="214"/>
      <c r="SMN33" s="214"/>
      <c r="SMO33" s="214"/>
      <c r="SMP33" s="214"/>
      <c r="SMQ33" s="214"/>
      <c r="SMR33" s="214"/>
      <c r="SMS33" s="214"/>
      <c r="SMT33" s="214"/>
      <c r="SMU33" s="214"/>
      <c r="SMV33" s="214"/>
      <c r="SMW33" s="214"/>
      <c r="SMX33" s="214"/>
      <c r="SMY33" s="214"/>
      <c r="SMZ33" s="214"/>
      <c r="SNA33" s="214"/>
      <c r="SNB33" s="214"/>
      <c r="SNC33" s="214"/>
      <c r="SND33" s="214"/>
      <c r="SNE33" s="214"/>
      <c r="SNF33" s="214"/>
      <c r="SNG33" s="214"/>
      <c r="SNH33" s="214"/>
      <c r="SNI33" s="214"/>
      <c r="SNJ33" s="214"/>
      <c r="SNK33" s="214"/>
      <c r="SNL33" s="214"/>
      <c r="SNM33" s="214"/>
      <c r="SNN33" s="214"/>
      <c r="SNO33" s="214"/>
      <c r="SNP33" s="214"/>
      <c r="SNQ33" s="214"/>
      <c r="SNR33" s="214"/>
      <c r="SNS33" s="214"/>
      <c r="SNT33" s="214"/>
      <c r="SNU33" s="214"/>
      <c r="SNV33" s="214"/>
      <c r="SNW33" s="214"/>
      <c r="SNX33" s="214"/>
      <c r="SNY33" s="214"/>
      <c r="SNZ33" s="214"/>
      <c r="SOA33" s="214"/>
      <c r="SOB33" s="214"/>
      <c r="SOC33" s="214"/>
      <c r="SOD33" s="214"/>
      <c r="SOE33" s="214"/>
      <c r="SOF33" s="214"/>
      <c r="SOG33" s="214"/>
      <c r="SOH33" s="214"/>
      <c r="SOI33" s="214"/>
      <c r="SOJ33" s="214"/>
      <c r="SOK33" s="214"/>
      <c r="SOL33" s="214"/>
      <c r="SOM33" s="214"/>
      <c r="SON33" s="214"/>
      <c r="SOO33" s="214"/>
      <c r="SOP33" s="214"/>
      <c r="SOQ33" s="214"/>
      <c r="SOR33" s="214"/>
      <c r="SOS33" s="214"/>
      <c r="SOT33" s="214"/>
      <c r="SOU33" s="214"/>
      <c r="SOV33" s="214"/>
      <c r="SOW33" s="214"/>
      <c r="SOX33" s="214"/>
      <c r="SOY33" s="214"/>
      <c r="SOZ33" s="214"/>
      <c r="SPA33" s="214"/>
      <c r="SPB33" s="214"/>
      <c r="SPC33" s="214"/>
      <c r="SPD33" s="214"/>
      <c r="SPE33" s="214"/>
      <c r="SPF33" s="214"/>
      <c r="SPG33" s="214"/>
      <c r="SPH33" s="214"/>
      <c r="SPI33" s="214"/>
      <c r="SPJ33" s="214"/>
      <c r="SPK33" s="214"/>
      <c r="SPL33" s="214"/>
      <c r="SPM33" s="214"/>
      <c r="SPN33" s="214"/>
      <c r="SPO33" s="214"/>
      <c r="SPP33" s="214"/>
      <c r="SPQ33" s="214"/>
      <c r="SPR33" s="214"/>
      <c r="SPS33" s="214"/>
      <c r="SPT33" s="214"/>
      <c r="SPU33" s="214"/>
      <c r="SPV33" s="214"/>
      <c r="SPW33" s="214"/>
      <c r="SPX33" s="214"/>
      <c r="SPY33" s="214"/>
      <c r="SPZ33" s="214"/>
      <c r="SQA33" s="214"/>
      <c r="SQB33" s="214"/>
      <c r="SQC33" s="214"/>
      <c r="SQD33" s="214"/>
      <c r="SQE33" s="214"/>
      <c r="SQF33" s="214"/>
      <c r="SQG33" s="214"/>
      <c r="SQH33" s="214"/>
      <c r="SQI33" s="214"/>
      <c r="SQJ33" s="214"/>
      <c r="SQK33" s="214"/>
      <c r="SQL33" s="214"/>
      <c r="SQM33" s="214"/>
      <c r="SQN33" s="214"/>
      <c r="SQO33" s="214"/>
      <c r="SQP33" s="214"/>
      <c r="SQQ33" s="214"/>
      <c r="SQR33" s="214"/>
      <c r="SQS33" s="214"/>
      <c r="SQT33" s="214"/>
      <c r="SQU33" s="214"/>
      <c r="SQV33" s="214"/>
      <c r="SQW33" s="214"/>
      <c r="SQX33" s="214"/>
      <c r="SQY33" s="214"/>
      <c r="SQZ33" s="214"/>
      <c r="SRA33" s="214"/>
      <c r="SRB33" s="214"/>
      <c r="SRC33" s="214"/>
      <c r="SRD33" s="214"/>
      <c r="SRE33" s="214"/>
      <c r="SRF33" s="214"/>
      <c r="SRG33" s="214"/>
      <c r="SRH33" s="214"/>
      <c r="SRI33" s="214"/>
      <c r="SRJ33" s="214"/>
      <c r="SRK33" s="214"/>
      <c r="SRL33" s="214"/>
      <c r="SRM33" s="214"/>
      <c r="SRN33" s="214"/>
      <c r="SRO33" s="214"/>
      <c r="SRP33" s="214"/>
      <c r="SRQ33" s="214"/>
      <c r="SRR33" s="214"/>
      <c r="SRS33" s="214"/>
      <c r="SRT33" s="214"/>
      <c r="SRU33" s="214"/>
      <c r="SRV33" s="214"/>
      <c r="SRW33" s="214"/>
      <c r="SRX33" s="214"/>
      <c r="SRY33" s="214"/>
      <c r="SRZ33" s="214"/>
      <c r="SSA33" s="214"/>
      <c r="SSB33" s="214"/>
      <c r="SSC33" s="214"/>
      <c r="SSD33" s="214"/>
      <c r="SSE33" s="214"/>
      <c r="SSF33" s="214"/>
      <c r="SSG33" s="214"/>
      <c r="SSH33" s="214"/>
      <c r="SSI33" s="214"/>
      <c r="SSJ33" s="214"/>
      <c r="SSK33" s="214"/>
      <c r="SSL33" s="214"/>
      <c r="SSM33" s="214"/>
      <c r="SSN33" s="214"/>
      <c r="SSO33" s="214"/>
      <c r="SSP33" s="214"/>
      <c r="SSQ33" s="214"/>
      <c r="SSR33" s="214"/>
      <c r="SSS33" s="214"/>
      <c r="SST33" s="214"/>
      <c r="SSU33" s="214"/>
      <c r="SSV33" s="214"/>
      <c r="SSW33" s="214"/>
      <c r="SSX33" s="214"/>
      <c r="SSY33" s="214"/>
      <c r="SSZ33" s="214"/>
      <c r="STA33" s="214"/>
      <c r="STB33" s="214"/>
      <c r="STC33" s="214"/>
      <c r="STD33" s="214"/>
      <c r="STE33" s="214"/>
      <c r="STF33" s="214"/>
      <c r="STG33" s="214"/>
      <c r="STH33" s="214"/>
      <c r="STI33" s="214"/>
      <c r="STJ33" s="214"/>
      <c r="STK33" s="214"/>
      <c r="STL33" s="214"/>
      <c r="STM33" s="214"/>
      <c r="STN33" s="214"/>
      <c r="STO33" s="214"/>
      <c r="STP33" s="214"/>
      <c r="STQ33" s="214"/>
      <c r="STR33" s="214"/>
      <c r="STS33" s="214"/>
      <c r="STT33" s="214"/>
      <c r="STU33" s="214"/>
      <c r="STV33" s="214"/>
      <c r="STW33" s="214"/>
      <c r="STX33" s="214"/>
      <c r="STY33" s="214"/>
      <c r="STZ33" s="214"/>
      <c r="SUA33" s="214"/>
      <c r="SUB33" s="214"/>
      <c r="SUC33" s="214"/>
      <c r="SUD33" s="214"/>
      <c r="SUE33" s="214"/>
      <c r="SUF33" s="214"/>
      <c r="SUG33" s="214"/>
      <c r="SUH33" s="214"/>
      <c r="SUI33" s="214"/>
      <c r="SUJ33" s="214"/>
      <c r="SUK33" s="214"/>
      <c r="SUL33" s="214"/>
      <c r="SUM33" s="214"/>
      <c r="SUN33" s="214"/>
      <c r="SUO33" s="214"/>
      <c r="SUP33" s="214"/>
      <c r="SUQ33" s="214"/>
      <c r="SUR33" s="214"/>
      <c r="SUS33" s="214"/>
      <c r="SUT33" s="214"/>
      <c r="SUU33" s="214"/>
      <c r="SUV33" s="214"/>
      <c r="SUW33" s="214"/>
      <c r="SUX33" s="214"/>
      <c r="SUY33" s="214"/>
      <c r="SUZ33" s="214"/>
      <c r="SVA33" s="214"/>
      <c r="SVB33" s="214"/>
      <c r="SVC33" s="214"/>
      <c r="SVD33" s="214"/>
      <c r="SVE33" s="214"/>
      <c r="SVF33" s="214"/>
      <c r="SVG33" s="214"/>
      <c r="SVH33" s="214"/>
      <c r="SVI33" s="214"/>
      <c r="SVJ33" s="214"/>
      <c r="SVK33" s="214"/>
      <c r="SVL33" s="214"/>
      <c r="SVM33" s="214"/>
      <c r="SVN33" s="214"/>
      <c r="SVO33" s="214"/>
      <c r="SVP33" s="214"/>
      <c r="SVQ33" s="214"/>
      <c r="SVR33" s="214"/>
      <c r="SVS33" s="214"/>
      <c r="SVT33" s="214"/>
      <c r="SVU33" s="214"/>
      <c r="SVV33" s="214"/>
      <c r="SVW33" s="214"/>
      <c r="SVX33" s="214"/>
      <c r="SVY33" s="214"/>
      <c r="SVZ33" s="214"/>
      <c r="SWA33" s="214"/>
      <c r="SWB33" s="214"/>
      <c r="SWC33" s="214"/>
      <c r="SWD33" s="214"/>
      <c r="SWE33" s="214"/>
      <c r="SWF33" s="214"/>
      <c r="SWG33" s="214"/>
      <c r="SWH33" s="214"/>
      <c r="SWI33" s="214"/>
      <c r="SWJ33" s="214"/>
      <c r="SWK33" s="214"/>
      <c r="SWL33" s="214"/>
      <c r="SWM33" s="214"/>
      <c r="SWN33" s="214"/>
      <c r="SWO33" s="214"/>
      <c r="SWP33" s="214"/>
      <c r="SWQ33" s="214"/>
      <c r="SWR33" s="214"/>
      <c r="SWS33" s="214"/>
      <c r="SWT33" s="214"/>
      <c r="SWU33" s="214"/>
      <c r="SWV33" s="214"/>
      <c r="SWW33" s="214"/>
      <c r="SWX33" s="214"/>
      <c r="SWY33" s="214"/>
      <c r="SWZ33" s="214"/>
      <c r="SXA33" s="214"/>
      <c r="SXB33" s="214"/>
      <c r="SXC33" s="214"/>
      <c r="SXD33" s="214"/>
      <c r="SXE33" s="214"/>
      <c r="SXF33" s="214"/>
      <c r="SXG33" s="214"/>
      <c r="SXH33" s="214"/>
      <c r="SXI33" s="214"/>
      <c r="SXJ33" s="214"/>
      <c r="SXK33" s="214"/>
      <c r="SXL33" s="214"/>
      <c r="SXM33" s="214"/>
      <c r="SXN33" s="214"/>
      <c r="SXO33" s="214"/>
      <c r="SXP33" s="214"/>
      <c r="SXQ33" s="214"/>
      <c r="SXR33" s="214"/>
      <c r="SXS33" s="214"/>
      <c r="SXT33" s="214"/>
      <c r="SXU33" s="214"/>
      <c r="SXV33" s="214"/>
      <c r="SXW33" s="214"/>
      <c r="SXX33" s="214"/>
      <c r="SXY33" s="214"/>
      <c r="SXZ33" s="214"/>
      <c r="SYA33" s="214"/>
      <c r="SYB33" s="214"/>
      <c r="SYC33" s="214"/>
      <c r="SYD33" s="214"/>
      <c r="SYE33" s="214"/>
      <c r="SYF33" s="214"/>
      <c r="SYG33" s="214"/>
      <c r="SYH33" s="214"/>
      <c r="SYI33" s="214"/>
      <c r="SYJ33" s="214"/>
      <c r="SYK33" s="214"/>
      <c r="SYL33" s="214"/>
      <c r="SYM33" s="214"/>
      <c r="SYN33" s="214"/>
      <c r="SYO33" s="214"/>
      <c r="SYP33" s="214"/>
      <c r="SYQ33" s="214"/>
      <c r="SYR33" s="214"/>
      <c r="SYS33" s="214"/>
      <c r="SYT33" s="214"/>
      <c r="SYU33" s="214"/>
      <c r="SYV33" s="214"/>
      <c r="SYW33" s="214"/>
      <c r="SYX33" s="214"/>
      <c r="SYY33" s="214"/>
      <c r="SYZ33" s="214"/>
      <c r="SZA33" s="214"/>
      <c r="SZB33" s="214"/>
      <c r="SZC33" s="214"/>
      <c r="SZD33" s="214"/>
      <c r="SZE33" s="214"/>
      <c r="SZF33" s="214"/>
      <c r="SZG33" s="214"/>
      <c r="SZH33" s="214"/>
      <c r="SZI33" s="214"/>
      <c r="SZJ33" s="214"/>
      <c r="SZK33" s="214"/>
      <c r="SZL33" s="214"/>
      <c r="SZM33" s="214"/>
      <c r="SZN33" s="214"/>
      <c r="SZO33" s="214"/>
      <c r="SZP33" s="214"/>
      <c r="SZQ33" s="214"/>
      <c r="SZR33" s="214"/>
      <c r="SZS33" s="214"/>
      <c r="SZT33" s="214"/>
      <c r="SZU33" s="214"/>
      <c r="SZV33" s="214"/>
      <c r="SZW33" s="214"/>
      <c r="SZX33" s="214"/>
      <c r="SZY33" s="214"/>
      <c r="SZZ33" s="214"/>
      <c r="TAA33" s="214"/>
      <c r="TAB33" s="214"/>
      <c r="TAC33" s="214"/>
      <c r="TAD33" s="214"/>
      <c r="TAE33" s="214"/>
      <c r="TAF33" s="214"/>
      <c r="TAG33" s="214"/>
      <c r="TAH33" s="214"/>
      <c r="TAI33" s="214"/>
      <c r="TAJ33" s="214"/>
      <c r="TAK33" s="214"/>
      <c r="TAL33" s="214"/>
      <c r="TAM33" s="214"/>
      <c r="TAN33" s="214"/>
      <c r="TAO33" s="214"/>
      <c r="TAP33" s="214"/>
      <c r="TAQ33" s="214"/>
      <c r="TAR33" s="214"/>
      <c r="TAS33" s="214"/>
      <c r="TAT33" s="214"/>
      <c r="TAU33" s="214"/>
      <c r="TAV33" s="214"/>
      <c r="TAW33" s="214"/>
      <c r="TAX33" s="214"/>
      <c r="TAY33" s="214"/>
      <c r="TAZ33" s="214"/>
      <c r="TBA33" s="214"/>
      <c r="TBB33" s="214"/>
      <c r="TBC33" s="214"/>
      <c r="TBD33" s="214"/>
      <c r="TBE33" s="214"/>
      <c r="TBF33" s="214"/>
      <c r="TBG33" s="214"/>
      <c r="TBH33" s="214"/>
      <c r="TBI33" s="214"/>
      <c r="TBJ33" s="214"/>
      <c r="TBK33" s="214"/>
      <c r="TBL33" s="214"/>
      <c r="TBM33" s="214"/>
      <c r="TBN33" s="214"/>
      <c r="TBO33" s="214"/>
      <c r="TBP33" s="214"/>
      <c r="TBQ33" s="214"/>
      <c r="TBR33" s="214"/>
      <c r="TBS33" s="214"/>
      <c r="TBT33" s="214"/>
      <c r="TBU33" s="214"/>
      <c r="TBV33" s="214"/>
      <c r="TBW33" s="214"/>
      <c r="TBX33" s="214"/>
      <c r="TBY33" s="214"/>
      <c r="TBZ33" s="214"/>
      <c r="TCA33" s="214"/>
      <c r="TCB33" s="214"/>
      <c r="TCC33" s="214"/>
      <c r="TCD33" s="214"/>
      <c r="TCE33" s="214"/>
      <c r="TCF33" s="214"/>
      <c r="TCG33" s="214"/>
      <c r="TCH33" s="214"/>
      <c r="TCI33" s="214"/>
      <c r="TCJ33" s="214"/>
      <c r="TCK33" s="214"/>
      <c r="TCL33" s="214"/>
      <c r="TCM33" s="214"/>
      <c r="TCN33" s="214"/>
      <c r="TCO33" s="214"/>
      <c r="TCP33" s="214"/>
      <c r="TCQ33" s="214"/>
      <c r="TCR33" s="214"/>
      <c r="TCS33" s="214"/>
      <c r="TCT33" s="214"/>
      <c r="TCU33" s="214"/>
      <c r="TCV33" s="214"/>
      <c r="TCW33" s="214"/>
      <c r="TCX33" s="214"/>
      <c r="TCY33" s="214"/>
      <c r="TCZ33" s="214"/>
      <c r="TDA33" s="214"/>
      <c r="TDB33" s="214"/>
      <c r="TDC33" s="214"/>
      <c r="TDD33" s="214"/>
      <c r="TDE33" s="214"/>
      <c r="TDF33" s="214"/>
      <c r="TDG33" s="214"/>
      <c r="TDH33" s="214"/>
      <c r="TDI33" s="214"/>
      <c r="TDJ33" s="214"/>
      <c r="TDK33" s="214"/>
      <c r="TDL33" s="214"/>
      <c r="TDM33" s="214"/>
      <c r="TDN33" s="214"/>
      <c r="TDO33" s="214"/>
      <c r="TDP33" s="214"/>
      <c r="TDQ33" s="214"/>
      <c r="TDR33" s="214"/>
      <c r="TDS33" s="214"/>
      <c r="TDT33" s="214"/>
      <c r="TDU33" s="214"/>
      <c r="TDV33" s="214"/>
      <c r="TDW33" s="214"/>
      <c r="TDX33" s="214"/>
      <c r="TDY33" s="214"/>
      <c r="TDZ33" s="214"/>
      <c r="TEA33" s="214"/>
      <c r="TEB33" s="214"/>
      <c r="TEC33" s="214"/>
      <c r="TED33" s="214"/>
      <c r="TEE33" s="214"/>
      <c r="TEF33" s="214"/>
      <c r="TEG33" s="214"/>
      <c r="TEH33" s="214"/>
      <c r="TEI33" s="214"/>
      <c r="TEJ33" s="214"/>
      <c r="TEK33" s="214"/>
      <c r="TEL33" s="214"/>
      <c r="TEM33" s="214"/>
      <c r="TEN33" s="214"/>
      <c r="TEO33" s="214"/>
      <c r="TEP33" s="214"/>
      <c r="TEQ33" s="214"/>
      <c r="TER33" s="214"/>
      <c r="TES33" s="214"/>
      <c r="TET33" s="214"/>
      <c r="TEU33" s="214"/>
      <c r="TEV33" s="214"/>
      <c r="TEW33" s="214"/>
      <c r="TEX33" s="214"/>
      <c r="TEY33" s="214"/>
      <c r="TEZ33" s="214"/>
      <c r="TFA33" s="214"/>
      <c r="TFB33" s="214"/>
      <c r="TFC33" s="214"/>
      <c r="TFD33" s="214"/>
      <c r="TFE33" s="214"/>
      <c r="TFF33" s="214"/>
      <c r="TFG33" s="214"/>
      <c r="TFH33" s="214"/>
      <c r="TFI33" s="214"/>
      <c r="TFJ33" s="214"/>
      <c r="TFK33" s="214"/>
      <c r="TFL33" s="214"/>
      <c r="TFM33" s="214"/>
      <c r="TFN33" s="214"/>
      <c r="TFO33" s="214"/>
      <c r="TFP33" s="214"/>
      <c r="TFQ33" s="214"/>
      <c r="TFR33" s="214"/>
      <c r="TFS33" s="214"/>
      <c r="TFT33" s="214"/>
      <c r="TFU33" s="214"/>
      <c r="TFV33" s="214"/>
      <c r="TFW33" s="214"/>
      <c r="TFX33" s="214"/>
      <c r="TFY33" s="214"/>
      <c r="TFZ33" s="214"/>
      <c r="TGA33" s="214"/>
      <c r="TGB33" s="214"/>
      <c r="TGC33" s="214"/>
      <c r="TGD33" s="214"/>
      <c r="TGE33" s="214"/>
      <c r="TGF33" s="214"/>
      <c r="TGG33" s="214"/>
      <c r="TGH33" s="214"/>
      <c r="TGI33" s="214"/>
      <c r="TGJ33" s="214"/>
      <c r="TGK33" s="214"/>
      <c r="TGL33" s="214"/>
      <c r="TGM33" s="214"/>
      <c r="TGN33" s="214"/>
      <c r="TGO33" s="214"/>
      <c r="TGP33" s="214"/>
      <c r="TGQ33" s="214"/>
      <c r="TGR33" s="214"/>
      <c r="TGS33" s="214"/>
      <c r="TGT33" s="214"/>
      <c r="TGU33" s="214"/>
      <c r="TGV33" s="214"/>
      <c r="TGW33" s="214"/>
      <c r="TGX33" s="214"/>
      <c r="TGY33" s="214"/>
      <c r="TGZ33" s="214"/>
      <c r="THA33" s="214"/>
      <c r="THB33" s="214"/>
      <c r="THC33" s="214"/>
      <c r="THD33" s="214"/>
      <c r="THE33" s="214"/>
      <c r="THF33" s="214"/>
      <c r="THG33" s="214"/>
      <c r="THH33" s="214"/>
      <c r="THI33" s="214"/>
      <c r="THJ33" s="214"/>
      <c r="THK33" s="214"/>
      <c r="THL33" s="214"/>
      <c r="THM33" s="214"/>
      <c r="THN33" s="214"/>
      <c r="THO33" s="214"/>
      <c r="THP33" s="214"/>
      <c r="THQ33" s="214"/>
      <c r="THR33" s="214"/>
      <c r="THS33" s="214"/>
      <c r="THT33" s="214"/>
      <c r="THU33" s="214"/>
      <c r="THV33" s="214"/>
      <c r="THW33" s="214"/>
      <c r="THX33" s="214"/>
      <c r="THY33" s="214"/>
      <c r="THZ33" s="214"/>
      <c r="TIA33" s="214"/>
      <c r="TIB33" s="214"/>
      <c r="TIC33" s="214"/>
      <c r="TID33" s="214"/>
      <c r="TIE33" s="214"/>
      <c r="TIF33" s="214"/>
      <c r="TIG33" s="214"/>
      <c r="TIH33" s="214"/>
      <c r="TII33" s="214"/>
      <c r="TIJ33" s="214"/>
      <c r="TIK33" s="214"/>
      <c r="TIL33" s="214"/>
      <c r="TIM33" s="214"/>
      <c r="TIN33" s="214"/>
      <c r="TIO33" s="214"/>
      <c r="TIP33" s="214"/>
      <c r="TIQ33" s="214"/>
      <c r="TIR33" s="214"/>
      <c r="TIS33" s="214"/>
      <c r="TIT33" s="214"/>
      <c r="TIU33" s="214"/>
      <c r="TIV33" s="214"/>
      <c r="TIW33" s="214"/>
      <c r="TIX33" s="214"/>
      <c r="TIY33" s="214"/>
      <c r="TIZ33" s="214"/>
      <c r="TJA33" s="214"/>
      <c r="TJB33" s="214"/>
      <c r="TJC33" s="214"/>
      <c r="TJD33" s="214"/>
      <c r="TJE33" s="214"/>
      <c r="TJF33" s="214"/>
      <c r="TJG33" s="214"/>
      <c r="TJH33" s="214"/>
      <c r="TJI33" s="214"/>
      <c r="TJJ33" s="214"/>
      <c r="TJK33" s="214"/>
      <c r="TJL33" s="214"/>
      <c r="TJM33" s="214"/>
      <c r="TJN33" s="214"/>
      <c r="TJO33" s="214"/>
      <c r="TJP33" s="214"/>
      <c r="TJQ33" s="214"/>
      <c r="TJR33" s="214"/>
      <c r="TJS33" s="214"/>
      <c r="TJT33" s="214"/>
      <c r="TJU33" s="214"/>
      <c r="TJV33" s="214"/>
      <c r="TJW33" s="214"/>
      <c r="TJX33" s="214"/>
      <c r="TJY33" s="214"/>
      <c r="TJZ33" s="214"/>
      <c r="TKA33" s="214"/>
      <c r="TKB33" s="214"/>
      <c r="TKC33" s="214"/>
      <c r="TKD33" s="214"/>
      <c r="TKE33" s="214"/>
      <c r="TKF33" s="214"/>
      <c r="TKG33" s="214"/>
      <c r="TKH33" s="214"/>
      <c r="TKI33" s="214"/>
      <c r="TKJ33" s="214"/>
      <c r="TKK33" s="214"/>
      <c r="TKL33" s="214"/>
      <c r="TKM33" s="214"/>
      <c r="TKN33" s="214"/>
      <c r="TKO33" s="214"/>
      <c r="TKP33" s="214"/>
      <c r="TKQ33" s="214"/>
      <c r="TKR33" s="214"/>
      <c r="TKS33" s="214"/>
      <c r="TKT33" s="214"/>
      <c r="TKU33" s="214"/>
      <c r="TKV33" s="214"/>
      <c r="TKW33" s="214"/>
      <c r="TKX33" s="214"/>
      <c r="TKY33" s="214"/>
      <c r="TKZ33" s="214"/>
      <c r="TLA33" s="214"/>
      <c r="TLB33" s="214"/>
      <c r="TLC33" s="214"/>
      <c r="TLD33" s="214"/>
      <c r="TLE33" s="214"/>
      <c r="TLF33" s="214"/>
      <c r="TLG33" s="214"/>
      <c r="TLH33" s="214"/>
      <c r="TLI33" s="214"/>
      <c r="TLJ33" s="214"/>
      <c r="TLK33" s="214"/>
      <c r="TLL33" s="214"/>
      <c r="TLM33" s="214"/>
      <c r="TLN33" s="214"/>
      <c r="TLO33" s="214"/>
      <c r="TLP33" s="214"/>
      <c r="TLQ33" s="214"/>
      <c r="TLR33" s="214"/>
      <c r="TLS33" s="214"/>
      <c r="TLT33" s="214"/>
      <c r="TLU33" s="214"/>
      <c r="TLV33" s="214"/>
      <c r="TLW33" s="214"/>
      <c r="TLX33" s="214"/>
      <c r="TLY33" s="214"/>
      <c r="TLZ33" s="214"/>
      <c r="TMA33" s="214"/>
      <c r="TMB33" s="214"/>
      <c r="TMC33" s="214"/>
      <c r="TMD33" s="214"/>
      <c r="TME33" s="214"/>
      <c r="TMF33" s="214"/>
      <c r="TMG33" s="214"/>
      <c r="TMH33" s="214"/>
      <c r="TMI33" s="214"/>
      <c r="TMJ33" s="214"/>
      <c r="TMK33" s="214"/>
      <c r="TML33" s="214"/>
      <c r="TMM33" s="214"/>
      <c r="TMN33" s="214"/>
      <c r="TMO33" s="214"/>
      <c r="TMP33" s="214"/>
      <c r="TMQ33" s="214"/>
      <c r="TMR33" s="214"/>
      <c r="TMS33" s="214"/>
      <c r="TMT33" s="214"/>
      <c r="TMU33" s="214"/>
      <c r="TMV33" s="214"/>
      <c r="TMW33" s="214"/>
      <c r="TMX33" s="214"/>
      <c r="TMY33" s="214"/>
      <c r="TMZ33" s="214"/>
      <c r="TNA33" s="214"/>
      <c r="TNB33" s="214"/>
      <c r="TNC33" s="214"/>
      <c r="TND33" s="214"/>
      <c r="TNE33" s="214"/>
      <c r="TNF33" s="214"/>
      <c r="TNG33" s="214"/>
      <c r="TNH33" s="214"/>
      <c r="TNI33" s="214"/>
      <c r="TNJ33" s="214"/>
      <c r="TNK33" s="214"/>
      <c r="TNL33" s="214"/>
      <c r="TNM33" s="214"/>
      <c r="TNN33" s="214"/>
      <c r="TNO33" s="214"/>
      <c r="TNP33" s="214"/>
      <c r="TNQ33" s="214"/>
      <c r="TNR33" s="214"/>
      <c r="TNS33" s="214"/>
      <c r="TNT33" s="214"/>
      <c r="TNU33" s="214"/>
      <c r="TNV33" s="214"/>
      <c r="TNW33" s="214"/>
      <c r="TNX33" s="214"/>
      <c r="TNY33" s="214"/>
      <c r="TNZ33" s="214"/>
      <c r="TOA33" s="214"/>
      <c r="TOB33" s="214"/>
      <c r="TOC33" s="214"/>
      <c r="TOD33" s="214"/>
      <c r="TOE33" s="214"/>
      <c r="TOF33" s="214"/>
      <c r="TOG33" s="214"/>
      <c r="TOH33" s="214"/>
      <c r="TOI33" s="214"/>
      <c r="TOJ33" s="214"/>
      <c r="TOK33" s="214"/>
      <c r="TOL33" s="214"/>
      <c r="TOM33" s="214"/>
      <c r="TON33" s="214"/>
      <c r="TOO33" s="214"/>
      <c r="TOP33" s="214"/>
      <c r="TOQ33" s="214"/>
      <c r="TOR33" s="214"/>
      <c r="TOS33" s="214"/>
      <c r="TOT33" s="214"/>
      <c r="TOU33" s="214"/>
      <c r="TOV33" s="214"/>
      <c r="TOW33" s="214"/>
      <c r="TOX33" s="214"/>
      <c r="TOY33" s="214"/>
      <c r="TOZ33" s="214"/>
      <c r="TPA33" s="214"/>
      <c r="TPB33" s="214"/>
      <c r="TPC33" s="214"/>
      <c r="TPD33" s="214"/>
      <c r="TPE33" s="214"/>
      <c r="TPF33" s="214"/>
      <c r="TPG33" s="214"/>
      <c r="TPH33" s="214"/>
      <c r="TPI33" s="214"/>
      <c r="TPJ33" s="214"/>
      <c r="TPK33" s="214"/>
      <c r="TPL33" s="214"/>
      <c r="TPM33" s="214"/>
      <c r="TPN33" s="214"/>
      <c r="TPO33" s="214"/>
      <c r="TPP33" s="214"/>
      <c r="TPQ33" s="214"/>
      <c r="TPR33" s="214"/>
      <c r="TPS33" s="214"/>
      <c r="TPT33" s="214"/>
      <c r="TPU33" s="214"/>
      <c r="TPV33" s="214"/>
      <c r="TPW33" s="214"/>
      <c r="TPX33" s="214"/>
      <c r="TPY33" s="214"/>
      <c r="TPZ33" s="214"/>
      <c r="TQA33" s="214"/>
      <c r="TQB33" s="214"/>
      <c r="TQC33" s="214"/>
      <c r="TQD33" s="214"/>
      <c r="TQE33" s="214"/>
      <c r="TQF33" s="214"/>
      <c r="TQG33" s="214"/>
      <c r="TQH33" s="214"/>
      <c r="TQI33" s="214"/>
      <c r="TQJ33" s="214"/>
      <c r="TQK33" s="214"/>
      <c r="TQL33" s="214"/>
      <c r="TQM33" s="214"/>
      <c r="TQN33" s="214"/>
      <c r="TQO33" s="214"/>
      <c r="TQP33" s="214"/>
      <c r="TQQ33" s="214"/>
      <c r="TQR33" s="214"/>
      <c r="TQS33" s="214"/>
      <c r="TQT33" s="214"/>
      <c r="TQU33" s="214"/>
      <c r="TQV33" s="214"/>
      <c r="TQW33" s="214"/>
      <c r="TQX33" s="214"/>
      <c r="TQY33" s="214"/>
      <c r="TQZ33" s="214"/>
      <c r="TRA33" s="214"/>
      <c r="TRB33" s="214"/>
      <c r="TRC33" s="214"/>
      <c r="TRD33" s="214"/>
      <c r="TRE33" s="214"/>
      <c r="TRF33" s="214"/>
      <c r="TRG33" s="214"/>
      <c r="TRH33" s="214"/>
      <c r="TRI33" s="214"/>
      <c r="TRJ33" s="214"/>
      <c r="TRK33" s="214"/>
      <c r="TRL33" s="214"/>
      <c r="TRM33" s="214"/>
      <c r="TRN33" s="214"/>
      <c r="TRO33" s="214"/>
      <c r="TRP33" s="214"/>
      <c r="TRQ33" s="214"/>
      <c r="TRR33" s="214"/>
      <c r="TRS33" s="214"/>
      <c r="TRT33" s="214"/>
      <c r="TRU33" s="214"/>
      <c r="TRV33" s="214"/>
      <c r="TRW33" s="214"/>
      <c r="TRX33" s="214"/>
      <c r="TRY33" s="214"/>
      <c r="TRZ33" s="214"/>
      <c r="TSA33" s="214"/>
      <c r="TSB33" s="214"/>
      <c r="TSC33" s="214"/>
      <c r="TSD33" s="214"/>
      <c r="TSE33" s="214"/>
      <c r="TSF33" s="214"/>
      <c r="TSG33" s="214"/>
      <c r="TSH33" s="214"/>
      <c r="TSI33" s="214"/>
      <c r="TSJ33" s="214"/>
      <c r="TSK33" s="214"/>
      <c r="TSL33" s="214"/>
      <c r="TSM33" s="214"/>
      <c r="TSN33" s="214"/>
      <c r="TSO33" s="214"/>
      <c r="TSP33" s="214"/>
      <c r="TSQ33" s="214"/>
      <c r="TSR33" s="214"/>
      <c r="TSS33" s="214"/>
      <c r="TST33" s="214"/>
      <c r="TSU33" s="214"/>
      <c r="TSV33" s="214"/>
      <c r="TSW33" s="214"/>
      <c r="TSX33" s="214"/>
      <c r="TSY33" s="214"/>
      <c r="TSZ33" s="214"/>
      <c r="TTA33" s="214"/>
      <c r="TTB33" s="214"/>
      <c r="TTC33" s="214"/>
      <c r="TTD33" s="214"/>
      <c r="TTE33" s="214"/>
      <c r="TTF33" s="214"/>
      <c r="TTG33" s="214"/>
      <c r="TTH33" s="214"/>
      <c r="TTI33" s="214"/>
      <c r="TTJ33" s="214"/>
      <c r="TTK33" s="214"/>
      <c r="TTL33" s="214"/>
      <c r="TTM33" s="214"/>
      <c r="TTN33" s="214"/>
      <c r="TTO33" s="214"/>
      <c r="TTP33" s="214"/>
      <c r="TTQ33" s="214"/>
      <c r="TTR33" s="214"/>
      <c r="TTS33" s="214"/>
      <c r="TTT33" s="214"/>
      <c r="TTU33" s="214"/>
      <c r="TTV33" s="214"/>
      <c r="TTW33" s="214"/>
      <c r="TTX33" s="214"/>
      <c r="TTY33" s="214"/>
      <c r="TTZ33" s="214"/>
      <c r="TUA33" s="214"/>
      <c r="TUB33" s="214"/>
      <c r="TUC33" s="214"/>
      <c r="TUD33" s="214"/>
      <c r="TUE33" s="214"/>
      <c r="TUF33" s="214"/>
      <c r="TUG33" s="214"/>
      <c r="TUH33" s="214"/>
      <c r="TUI33" s="214"/>
      <c r="TUJ33" s="214"/>
      <c r="TUK33" s="214"/>
      <c r="TUL33" s="214"/>
      <c r="TUM33" s="214"/>
      <c r="TUN33" s="214"/>
      <c r="TUO33" s="214"/>
      <c r="TUP33" s="214"/>
      <c r="TUQ33" s="214"/>
      <c r="TUR33" s="214"/>
      <c r="TUS33" s="214"/>
      <c r="TUT33" s="214"/>
      <c r="TUU33" s="214"/>
      <c r="TUV33" s="214"/>
      <c r="TUW33" s="214"/>
      <c r="TUX33" s="214"/>
      <c r="TUY33" s="214"/>
      <c r="TUZ33" s="214"/>
      <c r="TVA33" s="214"/>
      <c r="TVB33" s="214"/>
      <c r="TVC33" s="214"/>
      <c r="TVD33" s="214"/>
      <c r="TVE33" s="214"/>
      <c r="TVF33" s="214"/>
      <c r="TVG33" s="214"/>
      <c r="TVH33" s="214"/>
      <c r="TVI33" s="214"/>
      <c r="TVJ33" s="214"/>
      <c r="TVK33" s="214"/>
      <c r="TVL33" s="214"/>
      <c r="TVM33" s="214"/>
      <c r="TVN33" s="214"/>
      <c r="TVO33" s="214"/>
      <c r="TVP33" s="214"/>
      <c r="TVQ33" s="214"/>
      <c r="TVR33" s="214"/>
      <c r="TVS33" s="214"/>
      <c r="TVT33" s="214"/>
      <c r="TVU33" s="214"/>
      <c r="TVV33" s="214"/>
      <c r="TVW33" s="214"/>
      <c r="TVX33" s="214"/>
      <c r="TVY33" s="214"/>
      <c r="TVZ33" s="214"/>
      <c r="TWA33" s="214"/>
      <c r="TWB33" s="214"/>
      <c r="TWC33" s="214"/>
      <c r="TWD33" s="214"/>
      <c r="TWE33" s="214"/>
      <c r="TWF33" s="214"/>
      <c r="TWG33" s="214"/>
      <c r="TWH33" s="214"/>
      <c r="TWI33" s="214"/>
      <c r="TWJ33" s="214"/>
      <c r="TWK33" s="214"/>
      <c r="TWL33" s="214"/>
      <c r="TWM33" s="214"/>
      <c r="TWN33" s="214"/>
      <c r="TWO33" s="214"/>
      <c r="TWP33" s="214"/>
      <c r="TWQ33" s="214"/>
      <c r="TWR33" s="214"/>
      <c r="TWS33" s="214"/>
      <c r="TWT33" s="214"/>
      <c r="TWU33" s="214"/>
      <c r="TWV33" s="214"/>
      <c r="TWW33" s="214"/>
      <c r="TWX33" s="214"/>
      <c r="TWY33" s="214"/>
      <c r="TWZ33" s="214"/>
      <c r="TXA33" s="214"/>
      <c r="TXB33" s="214"/>
      <c r="TXC33" s="214"/>
      <c r="TXD33" s="214"/>
      <c r="TXE33" s="214"/>
      <c r="TXF33" s="214"/>
      <c r="TXG33" s="214"/>
      <c r="TXH33" s="214"/>
      <c r="TXI33" s="214"/>
      <c r="TXJ33" s="214"/>
      <c r="TXK33" s="214"/>
      <c r="TXL33" s="214"/>
      <c r="TXM33" s="214"/>
      <c r="TXN33" s="214"/>
      <c r="TXO33" s="214"/>
      <c r="TXP33" s="214"/>
      <c r="TXQ33" s="214"/>
      <c r="TXR33" s="214"/>
      <c r="TXS33" s="214"/>
      <c r="TXT33" s="214"/>
      <c r="TXU33" s="214"/>
      <c r="TXV33" s="214"/>
      <c r="TXW33" s="214"/>
      <c r="TXX33" s="214"/>
      <c r="TXY33" s="214"/>
      <c r="TXZ33" s="214"/>
      <c r="TYA33" s="214"/>
      <c r="TYB33" s="214"/>
      <c r="TYC33" s="214"/>
      <c r="TYD33" s="214"/>
      <c r="TYE33" s="214"/>
      <c r="TYF33" s="214"/>
      <c r="TYG33" s="214"/>
      <c r="TYH33" s="214"/>
      <c r="TYI33" s="214"/>
      <c r="TYJ33" s="214"/>
      <c r="TYK33" s="214"/>
      <c r="TYL33" s="214"/>
      <c r="TYM33" s="214"/>
      <c r="TYN33" s="214"/>
      <c r="TYO33" s="214"/>
      <c r="TYP33" s="214"/>
      <c r="TYQ33" s="214"/>
      <c r="TYR33" s="214"/>
      <c r="TYS33" s="214"/>
      <c r="TYT33" s="214"/>
      <c r="TYU33" s="214"/>
      <c r="TYV33" s="214"/>
      <c r="TYW33" s="214"/>
      <c r="TYX33" s="214"/>
      <c r="TYY33" s="214"/>
      <c r="TYZ33" s="214"/>
      <c r="TZA33" s="214"/>
      <c r="TZB33" s="214"/>
      <c r="TZC33" s="214"/>
      <c r="TZD33" s="214"/>
      <c r="TZE33" s="214"/>
      <c r="TZF33" s="214"/>
      <c r="TZG33" s="214"/>
      <c r="TZH33" s="214"/>
      <c r="TZI33" s="214"/>
      <c r="TZJ33" s="214"/>
      <c r="TZK33" s="214"/>
      <c r="TZL33" s="214"/>
      <c r="TZM33" s="214"/>
      <c r="TZN33" s="214"/>
      <c r="TZO33" s="214"/>
      <c r="TZP33" s="214"/>
      <c r="TZQ33" s="214"/>
      <c r="TZR33" s="214"/>
      <c r="TZS33" s="214"/>
      <c r="TZT33" s="214"/>
      <c r="TZU33" s="214"/>
      <c r="TZV33" s="214"/>
      <c r="TZW33" s="214"/>
      <c r="TZX33" s="214"/>
      <c r="TZY33" s="214"/>
      <c r="TZZ33" s="214"/>
      <c r="UAA33" s="214"/>
      <c r="UAB33" s="214"/>
      <c r="UAC33" s="214"/>
      <c r="UAD33" s="214"/>
      <c r="UAE33" s="214"/>
      <c r="UAF33" s="214"/>
      <c r="UAG33" s="214"/>
      <c r="UAH33" s="214"/>
      <c r="UAI33" s="214"/>
      <c r="UAJ33" s="214"/>
      <c r="UAK33" s="214"/>
      <c r="UAL33" s="214"/>
      <c r="UAM33" s="214"/>
      <c r="UAN33" s="214"/>
      <c r="UAO33" s="214"/>
      <c r="UAP33" s="214"/>
      <c r="UAQ33" s="214"/>
      <c r="UAR33" s="214"/>
      <c r="UAS33" s="214"/>
      <c r="UAT33" s="214"/>
      <c r="UAU33" s="214"/>
      <c r="UAV33" s="214"/>
      <c r="UAW33" s="214"/>
      <c r="UAX33" s="214"/>
      <c r="UAY33" s="214"/>
      <c r="UAZ33" s="214"/>
      <c r="UBA33" s="214"/>
      <c r="UBB33" s="214"/>
      <c r="UBC33" s="214"/>
      <c r="UBD33" s="214"/>
      <c r="UBE33" s="214"/>
      <c r="UBF33" s="214"/>
      <c r="UBG33" s="214"/>
      <c r="UBH33" s="214"/>
      <c r="UBI33" s="214"/>
      <c r="UBJ33" s="214"/>
      <c r="UBK33" s="214"/>
      <c r="UBL33" s="214"/>
      <c r="UBM33" s="214"/>
      <c r="UBN33" s="214"/>
      <c r="UBO33" s="214"/>
      <c r="UBP33" s="214"/>
      <c r="UBQ33" s="214"/>
      <c r="UBR33" s="214"/>
      <c r="UBS33" s="214"/>
      <c r="UBT33" s="214"/>
      <c r="UBU33" s="214"/>
      <c r="UBV33" s="214"/>
      <c r="UBW33" s="214"/>
      <c r="UBX33" s="214"/>
      <c r="UBY33" s="214"/>
      <c r="UBZ33" s="214"/>
      <c r="UCA33" s="214"/>
      <c r="UCB33" s="214"/>
      <c r="UCC33" s="214"/>
      <c r="UCD33" s="214"/>
      <c r="UCE33" s="214"/>
      <c r="UCF33" s="214"/>
      <c r="UCG33" s="214"/>
      <c r="UCH33" s="214"/>
      <c r="UCI33" s="214"/>
      <c r="UCJ33" s="214"/>
      <c r="UCK33" s="214"/>
      <c r="UCL33" s="214"/>
      <c r="UCM33" s="214"/>
      <c r="UCN33" s="214"/>
      <c r="UCO33" s="214"/>
      <c r="UCP33" s="214"/>
      <c r="UCQ33" s="214"/>
      <c r="UCR33" s="214"/>
      <c r="UCS33" s="214"/>
      <c r="UCT33" s="214"/>
      <c r="UCU33" s="214"/>
      <c r="UCV33" s="214"/>
      <c r="UCW33" s="214"/>
      <c r="UCX33" s="214"/>
      <c r="UCY33" s="214"/>
      <c r="UCZ33" s="214"/>
      <c r="UDA33" s="214"/>
      <c r="UDB33" s="214"/>
      <c r="UDC33" s="214"/>
      <c r="UDD33" s="214"/>
      <c r="UDE33" s="214"/>
      <c r="UDF33" s="214"/>
      <c r="UDG33" s="214"/>
      <c r="UDH33" s="214"/>
      <c r="UDI33" s="214"/>
      <c r="UDJ33" s="214"/>
      <c r="UDK33" s="214"/>
      <c r="UDL33" s="214"/>
      <c r="UDM33" s="214"/>
      <c r="UDN33" s="214"/>
      <c r="UDO33" s="214"/>
      <c r="UDP33" s="214"/>
      <c r="UDQ33" s="214"/>
      <c r="UDR33" s="214"/>
      <c r="UDS33" s="214"/>
      <c r="UDT33" s="214"/>
      <c r="UDU33" s="214"/>
      <c r="UDV33" s="214"/>
      <c r="UDW33" s="214"/>
      <c r="UDX33" s="214"/>
      <c r="UDY33" s="214"/>
      <c r="UDZ33" s="214"/>
      <c r="UEA33" s="214"/>
      <c r="UEB33" s="214"/>
      <c r="UEC33" s="214"/>
      <c r="UED33" s="214"/>
      <c r="UEE33" s="214"/>
      <c r="UEF33" s="214"/>
      <c r="UEG33" s="214"/>
      <c r="UEH33" s="214"/>
      <c r="UEI33" s="214"/>
      <c r="UEJ33" s="214"/>
      <c r="UEK33" s="214"/>
      <c r="UEL33" s="214"/>
      <c r="UEM33" s="214"/>
      <c r="UEN33" s="214"/>
      <c r="UEO33" s="214"/>
      <c r="UEP33" s="214"/>
      <c r="UEQ33" s="214"/>
      <c r="UER33" s="214"/>
      <c r="UES33" s="214"/>
      <c r="UET33" s="214"/>
      <c r="UEU33" s="214"/>
      <c r="UEV33" s="214"/>
      <c r="UEW33" s="214"/>
      <c r="UEX33" s="214"/>
      <c r="UEY33" s="214"/>
      <c r="UEZ33" s="214"/>
      <c r="UFA33" s="214"/>
      <c r="UFB33" s="214"/>
      <c r="UFC33" s="214"/>
      <c r="UFD33" s="214"/>
      <c r="UFE33" s="214"/>
      <c r="UFF33" s="214"/>
      <c r="UFG33" s="214"/>
      <c r="UFH33" s="214"/>
      <c r="UFI33" s="214"/>
      <c r="UFJ33" s="214"/>
      <c r="UFK33" s="214"/>
      <c r="UFL33" s="214"/>
      <c r="UFM33" s="214"/>
      <c r="UFN33" s="214"/>
      <c r="UFO33" s="214"/>
      <c r="UFP33" s="214"/>
      <c r="UFQ33" s="214"/>
      <c r="UFR33" s="214"/>
      <c r="UFS33" s="214"/>
      <c r="UFT33" s="214"/>
      <c r="UFU33" s="214"/>
      <c r="UFV33" s="214"/>
      <c r="UFW33" s="214"/>
      <c r="UFX33" s="214"/>
      <c r="UFY33" s="214"/>
      <c r="UFZ33" s="214"/>
      <c r="UGA33" s="214"/>
      <c r="UGB33" s="214"/>
      <c r="UGC33" s="214"/>
      <c r="UGD33" s="214"/>
      <c r="UGE33" s="214"/>
      <c r="UGF33" s="214"/>
      <c r="UGG33" s="214"/>
      <c r="UGH33" s="214"/>
      <c r="UGI33" s="214"/>
      <c r="UGJ33" s="214"/>
      <c r="UGK33" s="214"/>
      <c r="UGL33" s="214"/>
      <c r="UGM33" s="214"/>
      <c r="UGN33" s="214"/>
      <c r="UGO33" s="214"/>
      <c r="UGP33" s="214"/>
      <c r="UGQ33" s="214"/>
      <c r="UGR33" s="214"/>
      <c r="UGS33" s="214"/>
      <c r="UGT33" s="214"/>
      <c r="UGU33" s="214"/>
      <c r="UGV33" s="214"/>
      <c r="UGW33" s="214"/>
      <c r="UGX33" s="214"/>
      <c r="UGY33" s="214"/>
      <c r="UGZ33" s="214"/>
      <c r="UHA33" s="214"/>
      <c r="UHB33" s="214"/>
      <c r="UHC33" s="214"/>
      <c r="UHD33" s="214"/>
      <c r="UHE33" s="214"/>
      <c r="UHF33" s="214"/>
      <c r="UHG33" s="214"/>
      <c r="UHH33" s="214"/>
      <c r="UHI33" s="214"/>
      <c r="UHJ33" s="214"/>
      <c r="UHK33" s="214"/>
      <c r="UHL33" s="214"/>
      <c r="UHM33" s="214"/>
      <c r="UHN33" s="214"/>
      <c r="UHO33" s="214"/>
      <c r="UHP33" s="214"/>
      <c r="UHQ33" s="214"/>
      <c r="UHR33" s="214"/>
      <c r="UHS33" s="214"/>
      <c r="UHT33" s="214"/>
      <c r="UHU33" s="214"/>
      <c r="UHV33" s="214"/>
      <c r="UHW33" s="214"/>
      <c r="UHX33" s="214"/>
      <c r="UHY33" s="214"/>
      <c r="UHZ33" s="214"/>
      <c r="UIA33" s="214"/>
      <c r="UIB33" s="214"/>
      <c r="UIC33" s="214"/>
      <c r="UID33" s="214"/>
      <c r="UIE33" s="214"/>
      <c r="UIF33" s="214"/>
      <c r="UIG33" s="214"/>
      <c r="UIH33" s="214"/>
      <c r="UII33" s="214"/>
      <c r="UIJ33" s="214"/>
      <c r="UIK33" s="214"/>
      <c r="UIL33" s="214"/>
      <c r="UIM33" s="214"/>
      <c r="UIN33" s="214"/>
      <c r="UIO33" s="214"/>
      <c r="UIP33" s="214"/>
      <c r="UIQ33" s="214"/>
      <c r="UIR33" s="214"/>
      <c r="UIS33" s="214"/>
      <c r="UIT33" s="214"/>
      <c r="UIU33" s="214"/>
      <c r="UIV33" s="214"/>
      <c r="UIW33" s="214"/>
      <c r="UIX33" s="214"/>
      <c r="UIY33" s="214"/>
      <c r="UIZ33" s="214"/>
      <c r="UJA33" s="214"/>
      <c r="UJB33" s="214"/>
      <c r="UJC33" s="214"/>
      <c r="UJD33" s="214"/>
      <c r="UJE33" s="214"/>
      <c r="UJF33" s="214"/>
      <c r="UJG33" s="214"/>
      <c r="UJH33" s="214"/>
      <c r="UJI33" s="214"/>
      <c r="UJJ33" s="214"/>
      <c r="UJK33" s="214"/>
      <c r="UJL33" s="214"/>
      <c r="UJM33" s="214"/>
      <c r="UJN33" s="214"/>
      <c r="UJO33" s="214"/>
      <c r="UJP33" s="214"/>
      <c r="UJQ33" s="214"/>
      <c r="UJR33" s="214"/>
      <c r="UJS33" s="214"/>
      <c r="UJT33" s="214"/>
      <c r="UJU33" s="214"/>
      <c r="UJV33" s="214"/>
      <c r="UJW33" s="214"/>
      <c r="UJX33" s="214"/>
      <c r="UJY33" s="214"/>
      <c r="UJZ33" s="214"/>
      <c r="UKA33" s="214"/>
      <c r="UKB33" s="214"/>
      <c r="UKC33" s="214"/>
      <c r="UKD33" s="214"/>
      <c r="UKE33" s="214"/>
      <c r="UKF33" s="214"/>
      <c r="UKG33" s="214"/>
      <c r="UKH33" s="214"/>
      <c r="UKI33" s="214"/>
      <c r="UKJ33" s="214"/>
      <c r="UKK33" s="214"/>
      <c r="UKL33" s="214"/>
      <c r="UKM33" s="214"/>
      <c r="UKN33" s="214"/>
      <c r="UKO33" s="214"/>
      <c r="UKP33" s="214"/>
      <c r="UKQ33" s="214"/>
      <c r="UKR33" s="214"/>
      <c r="UKS33" s="214"/>
      <c r="UKT33" s="214"/>
      <c r="UKU33" s="214"/>
      <c r="UKV33" s="214"/>
      <c r="UKW33" s="214"/>
      <c r="UKX33" s="214"/>
      <c r="UKY33" s="214"/>
      <c r="UKZ33" s="214"/>
      <c r="ULA33" s="214"/>
      <c r="ULB33" s="214"/>
      <c r="ULC33" s="214"/>
      <c r="ULD33" s="214"/>
      <c r="ULE33" s="214"/>
      <c r="ULF33" s="214"/>
      <c r="ULG33" s="214"/>
      <c r="ULH33" s="214"/>
      <c r="ULI33" s="214"/>
      <c r="ULJ33" s="214"/>
      <c r="ULK33" s="214"/>
      <c r="ULL33" s="214"/>
      <c r="ULM33" s="214"/>
      <c r="ULN33" s="214"/>
      <c r="ULO33" s="214"/>
      <c r="ULP33" s="214"/>
      <c r="ULQ33" s="214"/>
      <c r="ULR33" s="214"/>
      <c r="ULS33" s="214"/>
      <c r="ULT33" s="214"/>
      <c r="ULU33" s="214"/>
      <c r="ULV33" s="214"/>
      <c r="ULW33" s="214"/>
      <c r="ULX33" s="214"/>
      <c r="ULY33" s="214"/>
      <c r="ULZ33" s="214"/>
      <c r="UMA33" s="214"/>
      <c r="UMB33" s="214"/>
      <c r="UMC33" s="214"/>
      <c r="UMD33" s="214"/>
      <c r="UME33" s="214"/>
      <c r="UMF33" s="214"/>
      <c r="UMG33" s="214"/>
      <c r="UMH33" s="214"/>
      <c r="UMI33" s="214"/>
      <c r="UMJ33" s="214"/>
      <c r="UMK33" s="214"/>
      <c r="UML33" s="214"/>
      <c r="UMM33" s="214"/>
      <c r="UMN33" s="214"/>
      <c r="UMO33" s="214"/>
      <c r="UMP33" s="214"/>
      <c r="UMQ33" s="214"/>
      <c r="UMR33" s="214"/>
      <c r="UMS33" s="214"/>
      <c r="UMT33" s="214"/>
      <c r="UMU33" s="214"/>
      <c r="UMV33" s="214"/>
      <c r="UMW33" s="214"/>
      <c r="UMX33" s="214"/>
      <c r="UMY33" s="214"/>
      <c r="UMZ33" s="214"/>
      <c r="UNA33" s="214"/>
      <c r="UNB33" s="214"/>
      <c r="UNC33" s="214"/>
      <c r="UND33" s="214"/>
      <c r="UNE33" s="214"/>
      <c r="UNF33" s="214"/>
      <c r="UNG33" s="214"/>
      <c r="UNH33" s="214"/>
      <c r="UNI33" s="214"/>
      <c r="UNJ33" s="214"/>
      <c r="UNK33" s="214"/>
      <c r="UNL33" s="214"/>
      <c r="UNM33" s="214"/>
      <c r="UNN33" s="214"/>
      <c r="UNO33" s="214"/>
      <c r="UNP33" s="214"/>
      <c r="UNQ33" s="214"/>
      <c r="UNR33" s="214"/>
      <c r="UNS33" s="214"/>
      <c r="UNT33" s="214"/>
      <c r="UNU33" s="214"/>
      <c r="UNV33" s="214"/>
      <c r="UNW33" s="214"/>
      <c r="UNX33" s="214"/>
      <c r="UNY33" s="214"/>
      <c r="UNZ33" s="214"/>
      <c r="UOA33" s="214"/>
      <c r="UOB33" s="214"/>
      <c r="UOC33" s="214"/>
      <c r="UOD33" s="214"/>
      <c r="UOE33" s="214"/>
      <c r="UOF33" s="214"/>
      <c r="UOG33" s="214"/>
      <c r="UOH33" s="214"/>
      <c r="UOI33" s="214"/>
      <c r="UOJ33" s="214"/>
      <c r="UOK33" s="214"/>
      <c r="UOL33" s="214"/>
      <c r="UOM33" s="214"/>
      <c r="UON33" s="214"/>
      <c r="UOO33" s="214"/>
      <c r="UOP33" s="214"/>
      <c r="UOQ33" s="214"/>
      <c r="UOR33" s="214"/>
      <c r="UOS33" s="214"/>
      <c r="UOT33" s="214"/>
      <c r="UOU33" s="214"/>
      <c r="UOV33" s="214"/>
      <c r="UOW33" s="214"/>
      <c r="UOX33" s="214"/>
      <c r="UOY33" s="214"/>
      <c r="UOZ33" s="214"/>
      <c r="UPA33" s="214"/>
      <c r="UPB33" s="214"/>
      <c r="UPC33" s="214"/>
      <c r="UPD33" s="214"/>
      <c r="UPE33" s="214"/>
      <c r="UPF33" s="214"/>
      <c r="UPG33" s="214"/>
      <c r="UPH33" s="214"/>
      <c r="UPI33" s="214"/>
      <c r="UPJ33" s="214"/>
      <c r="UPK33" s="214"/>
      <c r="UPL33" s="214"/>
      <c r="UPM33" s="214"/>
      <c r="UPN33" s="214"/>
      <c r="UPO33" s="214"/>
      <c r="UPP33" s="214"/>
      <c r="UPQ33" s="214"/>
      <c r="UPR33" s="214"/>
      <c r="UPS33" s="214"/>
      <c r="UPT33" s="214"/>
      <c r="UPU33" s="214"/>
      <c r="UPV33" s="214"/>
      <c r="UPW33" s="214"/>
      <c r="UPX33" s="214"/>
      <c r="UPY33" s="214"/>
      <c r="UPZ33" s="214"/>
      <c r="UQA33" s="214"/>
      <c r="UQB33" s="214"/>
      <c r="UQC33" s="214"/>
      <c r="UQD33" s="214"/>
      <c r="UQE33" s="214"/>
      <c r="UQF33" s="214"/>
      <c r="UQG33" s="214"/>
      <c r="UQH33" s="214"/>
      <c r="UQI33" s="214"/>
      <c r="UQJ33" s="214"/>
      <c r="UQK33" s="214"/>
      <c r="UQL33" s="214"/>
      <c r="UQM33" s="214"/>
      <c r="UQN33" s="214"/>
      <c r="UQO33" s="214"/>
      <c r="UQP33" s="214"/>
      <c r="UQQ33" s="214"/>
      <c r="UQR33" s="214"/>
      <c r="UQS33" s="214"/>
      <c r="UQT33" s="214"/>
      <c r="UQU33" s="214"/>
      <c r="UQV33" s="214"/>
      <c r="UQW33" s="214"/>
      <c r="UQX33" s="214"/>
      <c r="UQY33" s="214"/>
      <c r="UQZ33" s="214"/>
      <c r="URA33" s="214"/>
      <c r="URB33" s="214"/>
      <c r="URC33" s="214"/>
      <c r="URD33" s="214"/>
      <c r="URE33" s="214"/>
      <c r="URF33" s="214"/>
      <c r="URG33" s="214"/>
      <c r="URH33" s="214"/>
      <c r="URI33" s="214"/>
      <c r="URJ33" s="214"/>
      <c r="URK33" s="214"/>
      <c r="URL33" s="214"/>
      <c r="URM33" s="214"/>
      <c r="URN33" s="214"/>
      <c r="URO33" s="214"/>
      <c r="URP33" s="214"/>
      <c r="URQ33" s="214"/>
      <c r="URR33" s="214"/>
      <c r="URS33" s="214"/>
      <c r="URT33" s="214"/>
      <c r="URU33" s="214"/>
      <c r="URV33" s="214"/>
      <c r="URW33" s="214"/>
      <c r="URX33" s="214"/>
      <c r="URY33" s="214"/>
      <c r="URZ33" s="214"/>
      <c r="USA33" s="214"/>
      <c r="USB33" s="214"/>
      <c r="USC33" s="214"/>
      <c r="USD33" s="214"/>
      <c r="USE33" s="214"/>
      <c r="USF33" s="214"/>
      <c r="USG33" s="214"/>
      <c r="USH33" s="214"/>
      <c r="USI33" s="214"/>
      <c r="USJ33" s="214"/>
      <c r="USK33" s="214"/>
      <c r="USL33" s="214"/>
      <c r="USM33" s="214"/>
      <c r="USN33" s="214"/>
      <c r="USO33" s="214"/>
      <c r="USP33" s="214"/>
      <c r="USQ33" s="214"/>
      <c r="USR33" s="214"/>
      <c r="USS33" s="214"/>
      <c r="UST33" s="214"/>
      <c r="USU33" s="214"/>
      <c r="USV33" s="214"/>
      <c r="USW33" s="214"/>
      <c r="USX33" s="214"/>
      <c r="USY33" s="214"/>
      <c r="USZ33" s="214"/>
      <c r="UTA33" s="214"/>
      <c r="UTB33" s="214"/>
      <c r="UTC33" s="214"/>
      <c r="UTD33" s="214"/>
      <c r="UTE33" s="214"/>
      <c r="UTF33" s="214"/>
      <c r="UTG33" s="214"/>
      <c r="UTH33" s="214"/>
      <c r="UTI33" s="214"/>
      <c r="UTJ33" s="214"/>
      <c r="UTK33" s="214"/>
      <c r="UTL33" s="214"/>
      <c r="UTM33" s="214"/>
      <c r="UTN33" s="214"/>
      <c r="UTO33" s="214"/>
      <c r="UTP33" s="214"/>
      <c r="UTQ33" s="214"/>
      <c r="UTR33" s="214"/>
      <c r="UTS33" s="214"/>
      <c r="UTT33" s="214"/>
      <c r="UTU33" s="214"/>
      <c r="UTV33" s="214"/>
      <c r="UTW33" s="214"/>
      <c r="UTX33" s="214"/>
      <c r="UTY33" s="214"/>
      <c r="UTZ33" s="214"/>
      <c r="UUA33" s="214"/>
      <c r="UUB33" s="214"/>
      <c r="UUC33" s="214"/>
      <c r="UUD33" s="214"/>
      <c r="UUE33" s="214"/>
      <c r="UUF33" s="214"/>
      <c r="UUG33" s="214"/>
      <c r="UUH33" s="214"/>
      <c r="UUI33" s="214"/>
      <c r="UUJ33" s="214"/>
      <c r="UUK33" s="214"/>
      <c r="UUL33" s="214"/>
      <c r="UUM33" s="214"/>
      <c r="UUN33" s="214"/>
      <c r="UUO33" s="214"/>
      <c r="UUP33" s="214"/>
      <c r="UUQ33" s="214"/>
      <c r="UUR33" s="214"/>
      <c r="UUS33" s="214"/>
      <c r="UUT33" s="214"/>
      <c r="UUU33" s="214"/>
      <c r="UUV33" s="214"/>
      <c r="UUW33" s="214"/>
      <c r="UUX33" s="214"/>
      <c r="UUY33" s="214"/>
      <c r="UUZ33" s="214"/>
      <c r="UVA33" s="214"/>
      <c r="UVB33" s="214"/>
      <c r="UVC33" s="214"/>
      <c r="UVD33" s="214"/>
      <c r="UVE33" s="214"/>
      <c r="UVF33" s="214"/>
      <c r="UVG33" s="214"/>
      <c r="UVH33" s="214"/>
      <c r="UVI33" s="214"/>
      <c r="UVJ33" s="214"/>
      <c r="UVK33" s="214"/>
      <c r="UVL33" s="214"/>
      <c r="UVM33" s="214"/>
      <c r="UVN33" s="214"/>
      <c r="UVO33" s="214"/>
      <c r="UVP33" s="214"/>
      <c r="UVQ33" s="214"/>
      <c r="UVR33" s="214"/>
      <c r="UVS33" s="214"/>
      <c r="UVT33" s="214"/>
      <c r="UVU33" s="214"/>
      <c r="UVV33" s="214"/>
      <c r="UVW33" s="214"/>
      <c r="UVX33" s="214"/>
      <c r="UVY33" s="214"/>
      <c r="UVZ33" s="214"/>
      <c r="UWA33" s="214"/>
      <c r="UWB33" s="214"/>
      <c r="UWC33" s="214"/>
      <c r="UWD33" s="214"/>
      <c r="UWE33" s="214"/>
      <c r="UWF33" s="214"/>
      <c r="UWG33" s="214"/>
      <c r="UWH33" s="214"/>
      <c r="UWI33" s="214"/>
      <c r="UWJ33" s="214"/>
      <c r="UWK33" s="214"/>
      <c r="UWL33" s="214"/>
      <c r="UWM33" s="214"/>
      <c r="UWN33" s="214"/>
      <c r="UWO33" s="214"/>
      <c r="UWP33" s="214"/>
      <c r="UWQ33" s="214"/>
      <c r="UWR33" s="214"/>
      <c r="UWS33" s="214"/>
      <c r="UWT33" s="214"/>
      <c r="UWU33" s="214"/>
      <c r="UWV33" s="214"/>
      <c r="UWW33" s="214"/>
      <c r="UWX33" s="214"/>
      <c r="UWY33" s="214"/>
      <c r="UWZ33" s="214"/>
      <c r="UXA33" s="214"/>
      <c r="UXB33" s="214"/>
      <c r="UXC33" s="214"/>
      <c r="UXD33" s="214"/>
      <c r="UXE33" s="214"/>
      <c r="UXF33" s="214"/>
      <c r="UXG33" s="214"/>
      <c r="UXH33" s="214"/>
      <c r="UXI33" s="214"/>
      <c r="UXJ33" s="214"/>
      <c r="UXK33" s="214"/>
      <c r="UXL33" s="214"/>
      <c r="UXM33" s="214"/>
      <c r="UXN33" s="214"/>
      <c r="UXO33" s="214"/>
      <c r="UXP33" s="214"/>
      <c r="UXQ33" s="214"/>
      <c r="UXR33" s="214"/>
      <c r="UXS33" s="214"/>
      <c r="UXT33" s="214"/>
      <c r="UXU33" s="214"/>
      <c r="UXV33" s="214"/>
      <c r="UXW33" s="214"/>
      <c r="UXX33" s="214"/>
      <c r="UXY33" s="214"/>
      <c r="UXZ33" s="214"/>
      <c r="UYA33" s="214"/>
      <c r="UYB33" s="214"/>
      <c r="UYC33" s="214"/>
      <c r="UYD33" s="214"/>
      <c r="UYE33" s="214"/>
      <c r="UYF33" s="214"/>
      <c r="UYG33" s="214"/>
      <c r="UYH33" s="214"/>
      <c r="UYI33" s="214"/>
      <c r="UYJ33" s="214"/>
      <c r="UYK33" s="214"/>
      <c r="UYL33" s="214"/>
      <c r="UYM33" s="214"/>
      <c r="UYN33" s="214"/>
      <c r="UYO33" s="214"/>
      <c r="UYP33" s="214"/>
      <c r="UYQ33" s="214"/>
      <c r="UYR33" s="214"/>
      <c r="UYS33" s="214"/>
      <c r="UYT33" s="214"/>
      <c r="UYU33" s="214"/>
      <c r="UYV33" s="214"/>
      <c r="UYW33" s="214"/>
      <c r="UYX33" s="214"/>
      <c r="UYY33" s="214"/>
      <c r="UYZ33" s="214"/>
      <c r="UZA33" s="214"/>
      <c r="UZB33" s="214"/>
      <c r="UZC33" s="214"/>
      <c r="UZD33" s="214"/>
      <c r="UZE33" s="214"/>
      <c r="UZF33" s="214"/>
      <c r="UZG33" s="214"/>
      <c r="UZH33" s="214"/>
      <c r="UZI33" s="214"/>
      <c r="UZJ33" s="214"/>
      <c r="UZK33" s="214"/>
      <c r="UZL33" s="214"/>
      <c r="UZM33" s="214"/>
      <c r="UZN33" s="214"/>
      <c r="UZO33" s="214"/>
      <c r="UZP33" s="214"/>
      <c r="UZQ33" s="214"/>
      <c r="UZR33" s="214"/>
      <c r="UZS33" s="214"/>
      <c r="UZT33" s="214"/>
      <c r="UZU33" s="214"/>
      <c r="UZV33" s="214"/>
      <c r="UZW33" s="214"/>
      <c r="UZX33" s="214"/>
      <c r="UZY33" s="214"/>
      <c r="UZZ33" s="214"/>
      <c r="VAA33" s="214"/>
      <c r="VAB33" s="214"/>
      <c r="VAC33" s="214"/>
      <c r="VAD33" s="214"/>
      <c r="VAE33" s="214"/>
      <c r="VAF33" s="214"/>
      <c r="VAG33" s="214"/>
      <c r="VAH33" s="214"/>
      <c r="VAI33" s="214"/>
      <c r="VAJ33" s="214"/>
      <c r="VAK33" s="214"/>
      <c r="VAL33" s="214"/>
      <c r="VAM33" s="214"/>
      <c r="VAN33" s="214"/>
      <c r="VAO33" s="214"/>
      <c r="VAP33" s="214"/>
      <c r="VAQ33" s="214"/>
      <c r="VAR33" s="214"/>
      <c r="VAS33" s="214"/>
      <c r="VAT33" s="214"/>
      <c r="VAU33" s="214"/>
      <c r="VAV33" s="214"/>
      <c r="VAW33" s="214"/>
      <c r="VAX33" s="214"/>
      <c r="VAY33" s="214"/>
      <c r="VAZ33" s="214"/>
      <c r="VBA33" s="214"/>
      <c r="VBB33" s="214"/>
      <c r="VBC33" s="214"/>
      <c r="VBD33" s="214"/>
      <c r="VBE33" s="214"/>
      <c r="VBF33" s="214"/>
      <c r="VBG33" s="214"/>
      <c r="VBH33" s="214"/>
      <c r="VBI33" s="214"/>
      <c r="VBJ33" s="214"/>
      <c r="VBK33" s="214"/>
      <c r="VBL33" s="214"/>
      <c r="VBM33" s="214"/>
      <c r="VBN33" s="214"/>
      <c r="VBO33" s="214"/>
      <c r="VBP33" s="214"/>
      <c r="VBQ33" s="214"/>
      <c r="VBR33" s="214"/>
      <c r="VBS33" s="214"/>
      <c r="VBT33" s="214"/>
      <c r="VBU33" s="214"/>
      <c r="VBV33" s="214"/>
      <c r="VBW33" s="214"/>
      <c r="VBX33" s="214"/>
      <c r="VBY33" s="214"/>
      <c r="VBZ33" s="214"/>
      <c r="VCA33" s="214"/>
      <c r="VCB33" s="214"/>
      <c r="VCC33" s="214"/>
      <c r="VCD33" s="214"/>
      <c r="VCE33" s="214"/>
      <c r="VCF33" s="214"/>
      <c r="VCG33" s="214"/>
      <c r="VCH33" s="214"/>
      <c r="VCI33" s="214"/>
      <c r="VCJ33" s="214"/>
      <c r="VCK33" s="214"/>
      <c r="VCL33" s="214"/>
      <c r="VCM33" s="214"/>
      <c r="VCN33" s="214"/>
      <c r="VCO33" s="214"/>
      <c r="VCP33" s="214"/>
      <c r="VCQ33" s="214"/>
      <c r="VCR33" s="214"/>
      <c r="VCS33" s="214"/>
      <c r="VCT33" s="214"/>
      <c r="VCU33" s="214"/>
      <c r="VCV33" s="214"/>
      <c r="VCW33" s="214"/>
      <c r="VCX33" s="214"/>
      <c r="VCY33" s="214"/>
      <c r="VCZ33" s="214"/>
      <c r="VDA33" s="214"/>
      <c r="VDB33" s="214"/>
      <c r="VDC33" s="214"/>
      <c r="VDD33" s="214"/>
      <c r="VDE33" s="214"/>
      <c r="VDF33" s="214"/>
      <c r="VDG33" s="214"/>
      <c r="VDH33" s="214"/>
      <c r="VDI33" s="214"/>
      <c r="VDJ33" s="214"/>
      <c r="VDK33" s="214"/>
      <c r="VDL33" s="214"/>
      <c r="VDM33" s="214"/>
      <c r="VDN33" s="214"/>
      <c r="VDO33" s="214"/>
      <c r="VDP33" s="214"/>
      <c r="VDQ33" s="214"/>
      <c r="VDR33" s="214"/>
      <c r="VDS33" s="214"/>
      <c r="VDT33" s="214"/>
      <c r="VDU33" s="214"/>
      <c r="VDV33" s="214"/>
      <c r="VDW33" s="214"/>
      <c r="VDX33" s="214"/>
      <c r="VDY33" s="214"/>
      <c r="VDZ33" s="214"/>
      <c r="VEA33" s="214"/>
      <c r="VEB33" s="214"/>
      <c r="VEC33" s="214"/>
      <c r="VED33" s="214"/>
      <c r="VEE33" s="214"/>
      <c r="VEF33" s="214"/>
      <c r="VEG33" s="214"/>
      <c r="VEH33" s="214"/>
      <c r="VEI33" s="214"/>
      <c r="VEJ33" s="214"/>
      <c r="VEK33" s="214"/>
      <c r="VEL33" s="214"/>
      <c r="VEM33" s="214"/>
      <c r="VEN33" s="214"/>
      <c r="VEO33" s="214"/>
      <c r="VEP33" s="214"/>
      <c r="VEQ33" s="214"/>
      <c r="VER33" s="214"/>
      <c r="VES33" s="214"/>
      <c r="VET33" s="214"/>
      <c r="VEU33" s="214"/>
      <c r="VEV33" s="214"/>
      <c r="VEW33" s="214"/>
      <c r="VEX33" s="214"/>
      <c r="VEY33" s="214"/>
      <c r="VEZ33" s="214"/>
      <c r="VFA33" s="214"/>
      <c r="VFB33" s="214"/>
      <c r="VFC33" s="214"/>
      <c r="VFD33" s="214"/>
      <c r="VFE33" s="214"/>
      <c r="VFF33" s="214"/>
      <c r="VFG33" s="214"/>
      <c r="VFH33" s="214"/>
      <c r="VFI33" s="214"/>
      <c r="VFJ33" s="214"/>
      <c r="VFK33" s="214"/>
      <c r="VFL33" s="214"/>
      <c r="VFM33" s="214"/>
      <c r="VFN33" s="214"/>
      <c r="VFO33" s="214"/>
      <c r="VFP33" s="214"/>
      <c r="VFQ33" s="214"/>
      <c r="VFR33" s="214"/>
      <c r="VFS33" s="214"/>
      <c r="VFT33" s="214"/>
      <c r="VFU33" s="214"/>
      <c r="VFV33" s="214"/>
      <c r="VFW33" s="214"/>
      <c r="VFX33" s="214"/>
      <c r="VFY33" s="214"/>
      <c r="VFZ33" s="214"/>
      <c r="VGA33" s="214"/>
      <c r="VGB33" s="214"/>
      <c r="VGC33" s="214"/>
      <c r="VGD33" s="214"/>
      <c r="VGE33" s="214"/>
      <c r="VGF33" s="214"/>
      <c r="VGG33" s="214"/>
      <c r="VGH33" s="214"/>
      <c r="VGI33" s="214"/>
      <c r="VGJ33" s="214"/>
      <c r="VGK33" s="214"/>
      <c r="VGL33" s="214"/>
      <c r="VGM33" s="214"/>
      <c r="VGN33" s="214"/>
      <c r="VGO33" s="214"/>
      <c r="VGP33" s="214"/>
      <c r="VGQ33" s="214"/>
      <c r="VGR33" s="214"/>
      <c r="VGS33" s="214"/>
      <c r="VGT33" s="214"/>
      <c r="VGU33" s="214"/>
      <c r="VGV33" s="214"/>
      <c r="VGW33" s="214"/>
      <c r="VGX33" s="214"/>
      <c r="VGY33" s="214"/>
      <c r="VGZ33" s="214"/>
      <c r="VHA33" s="214"/>
      <c r="VHB33" s="214"/>
      <c r="VHC33" s="214"/>
      <c r="VHD33" s="214"/>
      <c r="VHE33" s="214"/>
      <c r="VHF33" s="214"/>
      <c r="VHG33" s="214"/>
      <c r="VHH33" s="214"/>
      <c r="VHI33" s="214"/>
      <c r="VHJ33" s="214"/>
      <c r="VHK33" s="214"/>
      <c r="VHL33" s="214"/>
      <c r="VHM33" s="214"/>
      <c r="VHN33" s="214"/>
      <c r="VHO33" s="214"/>
      <c r="VHP33" s="214"/>
      <c r="VHQ33" s="214"/>
      <c r="VHR33" s="214"/>
      <c r="VHS33" s="214"/>
      <c r="VHT33" s="214"/>
      <c r="VHU33" s="214"/>
      <c r="VHV33" s="214"/>
      <c r="VHW33" s="214"/>
      <c r="VHX33" s="214"/>
      <c r="VHY33" s="214"/>
      <c r="VHZ33" s="214"/>
      <c r="VIA33" s="214"/>
      <c r="VIB33" s="214"/>
      <c r="VIC33" s="214"/>
      <c r="VID33" s="214"/>
      <c r="VIE33" s="214"/>
      <c r="VIF33" s="214"/>
      <c r="VIG33" s="214"/>
      <c r="VIH33" s="214"/>
      <c r="VII33" s="214"/>
      <c r="VIJ33" s="214"/>
      <c r="VIK33" s="214"/>
      <c r="VIL33" s="214"/>
      <c r="VIM33" s="214"/>
      <c r="VIN33" s="214"/>
      <c r="VIO33" s="214"/>
      <c r="VIP33" s="214"/>
      <c r="VIQ33" s="214"/>
      <c r="VIR33" s="214"/>
      <c r="VIS33" s="214"/>
      <c r="VIT33" s="214"/>
      <c r="VIU33" s="214"/>
      <c r="VIV33" s="214"/>
      <c r="VIW33" s="214"/>
      <c r="VIX33" s="214"/>
      <c r="VIY33" s="214"/>
      <c r="VIZ33" s="214"/>
      <c r="VJA33" s="214"/>
      <c r="VJB33" s="214"/>
      <c r="VJC33" s="214"/>
      <c r="VJD33" s="214"/>
      <c r="VJE33" s="214"/>
      <c r="VJF33" s="214"/>
      <c r="VJG33" s="214"/>
      <c r="VJH33" s="214"/>
      <c r="VJI33" s="214"/>
      <c r="VJJ33" s="214"/>
      <c r="VJK33" s="214"/>
      <c r="VJL33" s="214"/>
      <c r="VJM33" s="214"/>
      <c r="VJN33" s="214"/>
      <c r="VJO33" s="214"/>
      <c r="VJP33" s="214"/>
      <c r="VJQ33" s="214"/>
      <c r="VJR33" s="214"/>
      <c r="VJS33" s="214"/>
      <c r="VJT33" s="214"/>
      <c r="VJU33" s="214"/>
      <c r="VJV33" s="214"/>
      <c r="VJW33" s="214"/>
      <c r="VJX33" s="214"/>
      <c r="VJY33" s="214"/>
      <c r="VJZ33" s="214"/>
      <c r="VKA33" s="214"/>
      <c r="VKB33" s="214"/>
      <c r="VKC33" s="214"/>
      <c r="VKD33" s="214"/>
      <c r="VKE33" s="214"/>
      <c r="VKF33" s="214"/>
      <c r="VKG33" s="214"/>
      <c r="VKH33" s="214"/>
      <c r="VKI33" s="214"/>
      <c r="VKJ33" s="214"/>
      <c r="VKK33" s="214"/>
      <c r="VKL33" s="214"/>
      <c r="VKM33" s="214"/>
      <c r="VKN33" s="214"/>
      <c r="VKO33" s="214"/>
      <c r="VKP33" s="214"/>
      <c r="VKQ33" s="214"/>
      <c r="VKR33" s="214"/>
      <c r="VKS33" s="214"/>
      <c r="VKT33" s="214"/>
      <c r="VKU33" s="214"/>
      <c r="VKV33" s="214"/>
      <c r="VKW33" s="214"/>
      <c r="VKX33" s="214"/>
      <c r="VKY33" s="214"/>
      <c r="VKZ33" s="214"/>
      <c r="VLA33" s="214"/>
      <c r="VLB33" s="214"/>
      <c r="VLC33" s="214"/>
      <c r="VLD33" s="214"/>
      <c r="VLE33" s="214"/>
      <c r="VLF33" s="214"/>
      <c r="VLG33" s="214"/>
      <c r="VLH33" s="214"/>
      <c r="VLI33" s="214"/>
      <c r="VLJ33" s="214"/>
      <c r="VLK33" s="214"/>
      <c r="VLL33" s="214"/>
      <c r="VLM33" s="214"/>
      <c r="VLN33" s="214"/>
      <c r="VLO33" s="214"/>
      <c r="VLP33" s="214"/>
      <c r="VLQ33" s="214"/>
      <c r="VLR33" s="214"/>
      <c r="VLS33" s="214"/>
      <c r="VLT33" s="214"/>
      <c r="VLU33" s="214"/>
      <c r="VLV33" s="214"/>
      <c r="VLW33" s="214"/>
      <c r="VLX33" s="214"/>
      <c r="VLY33" s="214"/>
      <c r="VLZ33" s="214"/>
      <c r="VMA33" s="214"/>
      <c r="VMB33" s="214"/>
      <c r="VMC33" s="214"/>
      <c r="VMD33" s="214"/>
      <c r="VME33" s="214"/>
      <c r="VMF33" s="214"/>
      <c r="VMG33" s="214"/>
      <c r="VMH33" s="214"/>
      <c r="VMI33" s="214"/>
      <c r="VMJ33" s="214"/>
      <c r="VMK33" s="214"/>
      <c r="VML33" s="214"/>
      <c r="VMM33" s="214"/>
      <c r="VMN33" s="214"/>
      <c r="VMO33" s="214"/>
      <c r="VMP33" s="214"/>
      <c r="VMQ33" s="214"/>
      <c r="VMR33" s="214"/>
      <c r="VMS33" s="214"/>
      <c r="VMT33" s="214"/>
      <c r="VMU33" s="214"/>
      <c r="VMV33" s="214"/>
      <c r="VMW33" s="214"/>
      <c r="VMX33" s="214"/>
      <c r="VMY33" s="214"/>
      <c r="VMZ33" s="214"/>
      <c r="VNA33" s="214"/>
      <c r="VNB33" s="214"/>
      <c r="VNC33" s="214"/>
      <c r="VND33" s="214"/>
      <c r="VNE33" s="214"/>
      <c r="VNF33" s="214"/>
      <c r="VNG33" s="214"/>
      <c r="VNH33" s="214"/>
      <c r="VNI33" s="214"/>
      <c r="VNJ33" s="214"/>
      <c r="VNK33" s="214"/>
      <c r="VNL33" s="214"/>
      <c r="VNM33" s="214"/>
      <c r="VNN33" s="214"/>
      <c r="VNO33" s="214"/>
      <c r="VNP33" s="214"/>
      <c r="VNQ33" s="214"/>
      <c r="VNR33" s="214"/>
      <c r="VNS33" s="214"/>
      <c r="VNT33" s="214"/>
      <c r="VNU33" s="214"/>
      <c r="VNV33" s="214"/>
      <c r="VNW33" s="214"/>
      <c r="VNX33" s="214"/>
      <c r="VNY33" s="214"/>
      <c r="VNZ33" s="214"/>
      <c r="VOA33" s="214"/>
      <c r="VOB33" s="214"/>
      <c r="VOC33" s="214"/>
      <c r="VOD33" s="214"/>
      <c r="VOE33" s="214"/>
      <c r="VOF33" s="214"/>
      <c r="VOG33" s="214"/>
      <c r="VOH33" s="214"/>
      <c r="VOI33" s="214"/>
      <c r="VOJ33" s="214"/>
      <c r="VOK33" s="214"/>
      <c r="VOL33" s="214"/>
      <c r="VOM33" s="214"/>
      <c r="VON33" s="214"/>
      <c r="VOO33" s="214"/>
      <c r="VOP33" s="214"/>
      <c r="VOQ33" s="214"/>
      <c r="VOR33" s="214"/>
      <c r="VOS33" s="214"/>
      <c r="VOT33" s="214"/>
      <c r="VOU33" s="214"/>
      <c r="VOV33" s="214"/>
      <c r="VOW33" s="214"/>
      <c r="VOX33" s="214"/>
      <c r="VOY33" s="214"/>
      <c r="VOZ33" s="214"/>
      <c r="VPA33" s="214"/>
      <c r="VPB33" s="214"/>
      <c r="VPC33" s="214"/>
      <c r="VPD33" s="214"/>
      <c r="VPE33" s="214"/>
      <c r="VPF33" s="214"/>
      <c r="VPG33" s="214"/>
      <c r="VPH33" s="214"/>
      <c r="VPI33" s="214"/>
      <c r="VPJ33" s="214"/>
      <c r="VPK33" s="214"/>
      <c r="VPL33" s="214"/>
      <c r="VPM33" s="214"/>
      <c r="VPN33" s="214"/>
      <c r="VPO33" s="214"/>
      <c r="VPP33" s="214"/>
      <c r="VPQ33" s="214"/>
      <c r="VPR33" s="214"/>
      <c r="VPS33" s="214"/>
      <c r="VPT33" s="214"/>
      <c r="VPU33" s="214"/>
      <c r="VPV33" s="214"/>
      <c r="VPW33" s="214"/>
      <c r="VPX33" s="214"/>
      <c r="VPY33" s="214"/>
      <c r="VPZ33" s="214"/>
      <c r="VQA33" s="214"/>
      <c r="VQB33" s="214"/>
      <c r="VQC33" s="214"/>
      <c r="VQD33" s="214"/>
      <c r="VQE33" s="214"/>
      <c r="VQF33" s="214"/>
      <c r="VQG33" s="214"/>
      <c r="VQH33" s="214"/>
      <c r="VQI33" s="214"/>
      <c r="VQJ33" s="214"/>
      <c r="VQK33" s="214"/>
      <c r="VQL33" s="214"/>
      <c r="VQM33" s="214"/>
      <c r="VQN33" s="214"/>
      <c r="VQO33" s="214"/>
      <c r="VQP33" s="214"/>
      <c r="VQQ33" s="214"/>
      <c r="VQR33" s="214"/>
      <c r="VQS33" s="214"/>
      <c r="VQT33" s="214"/>
      <c r="VQU33" s="214"/>
      <c r="VQV33" s="214"/>
      <c r="VQW33" s="214"/>
      <c r="VQX33" s="214"/>
      <c r="VQY33" s="214"/>
      <c r="VQZ33" s="214"/>
      <c r="VRA33" s="214"/>
      <c r="VRB33" s="214"/>
      <c r="VRC33" s="214"/>
      <c r="VRD33" s="214"/>
      <c r="VRE33" s="214"/>
      <c r="VRF33" s="214"/>
      <c r="VRG33" s="214"/>
      <c r="VRH33" s="214"/>
      <c r="VRI33" s="214"/>
      <c r="VRJ33" s="214"/>
      <c r="VRK33" s="214"/>
      <c r="VRL33" s="214"/>
      <c r="VRM33" s="214"/>
      <c r="VRN33" s="214"/>
      <c r="VRO33" s="214"/>
      <c r="VRP33" s="214"/>
      <c r="VRQ33" s="214"/>
      <c r="VRR33" s="214"/>
      <c r="VRS33" s="214"/>
      <c r="VRT33" s="214"/>
      <c r="VRU33" s="214"/>
      <c r="VRV33" s="214"/>
      <c r="VRW33" s="214"/>
      <c r="VRX33" s="214"/>
      <c r="VRY33" s="214"/>
      <c r="VRZ33" s="214"/>
      <c r="VSA33" s="214"/>
      <c r="VSB33" s="214"/>
      <c r="VSC33" s="214"/>
      <c r="VSD33" s="214"/>
      <c r="VSE33" s="214"/>
      <c r="VSF33" s="214"/>
      <c r="VSG33" s="214"/>
      <c r="VSH33" s="214"/>
      <c r="VSI33" s="214"/>
      <c r="VSJ33" s="214"/>
      <c r="VSK33" s="214"/>
      <c r="VSL33" s="214"/>
      <c r="VSM33" s="214"/>
      <c r="VSN33" s="214"/>
      <c r="VSO33" s="214"/>
      <c r="VSP33" s="214"/>
      <c r="VSQ33" s="214"/>
      <c r="VSR33" s="214"/>
      <c r="VSS33" s="214"/>
      <c r="VST33" s="214"/>
      <c r="VSU33" s="214"/>
      <c r="VSV33" s="214"/>
      <c r="VSW33" s="214"/>
      <c r="VSX33" s="214"/>
      <c r="VSY33" s="214"/>
      <c r="VSZ33" s="214"/>
      <c r="VTA33" s="214"/>
      <c r="VTB33" s="214"/>
      <c r="VTC33" s="214"/>
      <c r="VTD33" s="214"/>
      <c r="VTE33" s="214"/>
      <c r="VTF33" s="214"/>
      <c r="VTG33" s="214"/>
      <c r="VTH33" s="214"/>
      <c r="VTI33" s="214"/>
      <c r="VTJ33" s="214"/>
      <c r="VTK33" s="214"/>
      <c r="VTL33" s="214"/>
      <c r="VTM33" s="214"/>
      <c r="VTN33" s="214"/>
      <c r="VTO33" s="214"/>
      <c r="VTP33" s="214"/>
      <c r="VTQ33" s="214"/>
      <c r="VTR33" s="214"/>
      <c r="VTS33" s="214"/>
      <c r="VTT33" s="214"/>
      <c r="VTU33" s="214"/>
      <c r="VTV33" s="214"/>
      <c r="VTW33" s="214"/>
      <c r="VTX33" s="214"/>
      <c r="VTY33" s="214"/>
      <c r="VTZ33" s="214"/>
      <c r="VUA33" s="214"/>
      <c r="VUB33" s="214"/>
      <c r="VUC33" s="214"/>
      <c r="VUD33" s="214"/>
      <c r="VUE33" s="214"/>
      <c r="VUF33" s="214"/>
      <c r="VUG33" s="214"/>
      <c r="VUH33" s="214"/>
      <c r="VUI33" s="214"/>
      <c r="VUJ33" s="214"/>
      <c r="VUK33" s="214"/>
      <c r="VUL33" s="214"/>
      <c r="VUM33" s="214"/>
      <c r="VUN33" s="214"/>
      <c r="VUO33" s="214"/>
      <c r="VUP33" s="214"/>
      <c r="VUQ33" s="214"/>
      <c r="VUR33" s="214"/>
      <c r="VUS33" s="214"/>
      <c r="VUT33" s="214"/>
      <c r="VUU33" s="214"/>
      <c r="VUV33" s="214"/>
      <c r="VUW33" s="214"/>
      <c r="VUX33" s="214"/>
      <c r="VUY33" s="214"/>
      <c r="VUZ33" s="214"/>
      <c r="VVA33" s="214"/>
      <c r="VVB33" s="214"/>
      <c r="VVC33" s="214"/>
      <c r="VVD33" s="214"/>
      <c r="VVE33" s="214"/>
      <c r="VVF33" s="214"/>
      <c r="VVG33" s="214"/>
      <c r="VVH33" s="214"/>
      <c r="VVI33" s="214"/>
      <c r="VVJ33" s="214"/>
      <c r="VVK33" s="214"/>
      <c r="VVL33" s="214"/>
      <c r="VVM33" s="214"/>
      <c r="VVN33" s="214"/>
      <c r="VVO33" s="214"/>
      <c r="VVP33" s="214"/>
      <c r="VVQ33" s="214"/>
      <c r="VVR33" s="214"/>
      <c r="VVS33" s="214"/>
      <c r="VVT33" s="214"/>
      <c r="VVU33" s="214"/>
      <c r="VVV33" s="214"/>
      <c r="VVW33" s="214"/>
      <c r="VVX33" s="214"/>
      <c r="VVY33" s="214"/>
      <c r="VVZ33" s="214"/>
      <c r="VWA33" s="214"/>
      <c r="VWB33" s="214"/>
      <c r="VWC33" s="214"/>
      <c r="VWD33" s="214"/>
      <c r="VWE33" s="214"/>
      <c r="VWF33" s="214"/>
      <c r="VWG33" s="214"/>
      <c r="VWH33" s="214"/>
      <c r="VWI33" s="214"/>
      <c r="VWJ33" s="214"/>
      <c r="VWK33" s="214"/>
      <c r="VWL33" s="214"/>
      <c r="VWM33" s="214"/>
      <c r="VWN33" s="214"/>
      <c r="VWO33" s="214"/>
      <c r="VWP33" s="214"/>
      <c r="VWQ33" s="214"/>
      <c r="VWR33" s="214"/>
      <c r="VWS33" s="214"/>
      <c r="VWT33" s="214"/>
      <c r="VWU33" s="214"/>
      <c r="VWV33" s="214"/>
      <c r="VWW33" s="214"/>
      <c r="VWX33" s="214"/>
      <c r="VWY33" s="214"/>
      <c r="VWZ33" s="214"/>
      <c r="VXA33" s="214"/>
      <c r="VXB33" s="214"/>
      <c r="VXC33" s="214"/>
      <c r="VXD33" s="214"/>
      <c r="VXE33" s="214"/>
      <c r="VXF33" s="214"/>
      <c r="VXG33" s="214"/>
      <c r="VXH33" s="214"/>
      <c r="VXI33" s="214"/>
      <c r="VXJ33" s="214"/>
      <c r="VXK33" s="214"/>
      <c r="VXL33" s="214"/>
      <c r="VXM33" s="214"/>
      <c r="VXN33" s="214"/>
      <c r="VXO33" s="214"/>
      <c r="VXP33" s="214"/>
      <c r="VXQ33" s="214"/>
      <c r="VXR33" s="214"/>
      <c r="VXS33" s="214"/>
      <c r="VXT33" s="214"/>
      <c r="VXU33" s="214"/>
      <c r="VXV33" s="214"/>
      <c r="VXW33" s="214"/>
      <c r="VXX33" s="214"/>
      <c r="VXY33" s="214"/>
      <c r="VXZ33" s="214"/>
      <c r="VYA33" s="214"/>
      <c r="VYB33" s="214"/>
      <c r="VYC33" s="214"/>
      <c r="VYD33" s="214"/>
      <c r="VYE33" s="214"/>
      <c r="VYF33" s="214"/>
      <c r="VYG33" s="214"/>
      <c r="VYH33" s="214"/>
      <c r="VYI33" s="214"/>
      <c r="VYJ33" s="214"/>
      <c r="VYK33" s="214"/>
      <c r="VYL33" s="214"/>
      <c r="VYM33" s="214"/>
      <c r="VYN33" s="214"/>
      <c r="VYO33" s="214"/>
      <c r="VYP33" s="214"/>
      <c r="VYQ33" s="214"/>
      <c r="VYR33" s="214"/>
      <c r="VYS33" s="214"/>
      <c r="VYT33" s="214"/>
      <c r="VYU33" s="214"/>
      <c r="VYV33" s="214"/>
      <c r="VYW33" s="214"/>
      <c r="VYX33" s="214"/>
      <c r="VYY33" s="214"/>
      <c r="VYZ33" s="214"/>
      <c r="VZA33" s="214"/>
      <c r="VZB33" s="214"/>
      <c r="VZC33" s="214"/>
      <c r="VZD33" s="214"/>
      <c r="VZE33" s="214"/>
      <c r="VZF33" s="214"/>
      <c r="VZG33" s="214"/>
      <c r="VZH33" s="214"/>
      <c r="VZI33" s="214"/>
      <c r="VZJ33" s="214"/>
      <c r="VZK33" s="214"/>
      <c r="VZL33" s="214"/>
      <c r="VZM33" s="214"/>
      <c r="VZN33" s="214"/>
      <c r="VZO33" s="214"/>
      <c r="VZP33" s="214"/>
      <c r="VZQ33" s="214"/>
      <c r="VZR33" s="214"/>
      <c r="VZS33" s="214"/>
      <c r="VZT33" s="214"/>
      <c r="VZU33" s="214"/>
      <c r="VZV33" s="214"/>
      <c r="VZW33" s="214"/>
      <c r="VZX33" s="214"/>
      <c r="VZY33" s="214"/>
      <c r="VZZ33" s="214"/>
      <c r="WAA33" s="214"/>
      <c r="WAB33" s="214"/>
      <c r="WAC33" s="214"/>
      <c r="WAD33" s="214"/>
      <c r="WAE33" s="214"/>
      <c r="WAF33" s="214"/>
      <c r="WAG33" s="214"/>
      <c r="WAH33" s="214"/>
      <c r="WAI33" s="214"/>
      <c r="WAJ33" s="214"/>
      <c r="WAK33" s="214"/>
      <c r="WAL33" s="214"/>
      <c r="WAM33" s="214"/>
      <c r="WAN33" s="214"/>
      <c r="WAO33" s="214"/>
      <c r="WAP33" s="214"/>
      <c r="WAQ33" s="214"/>
      <c r="WAR33" s="214"/>
      <c r="WAS33" s="214"/>
      <c r="WAT33" s="214"/>
      <c r="WAU33" s="214"/>
      <c r="WAV33" s="214"/>
      <c r="WAW33" s="214"/>
      <c r="WAX33" s="214"/>
      <c r="WAY33" s="214"/>
      <c r="WAZ33" s="214"/>
      <c r="WBA33" s="214"/>
      <c r="WBB33" s="214"/>
      <c r="WBC33" s="214"/>
      <c r="WBD33" s="214"/>
      <c r="WBE33" s="214"/>
      <c r="WBF33" s="214"/>
      <c r="WBG33" s="214"/>
      <c r="WBH33" s="214"/>
      <c r="WBI33" s="214"/>
      <c r="WBJ33" s="214"/>
      <c r="WBK33" s="214"/>
      <c r="WBL33" s="214"/>
      <c r="WBM33" s="214"/>
      <c r="WBN33" s="214"/>
      <c r="WBO33" s="214"/>
      <c r="WBP33" s="214"/>
      <c r="WBQ33" s="214"/>
      <c r="WBR33" s="214"/>
      <c r="WBS33" s="214"/>
      <c r="WBT33" s="214"/>
      <c r="WBU33" s="214"/>
      <c r="WBV33" s="214"/>
      <c r="WBW33" s="214"/>
      <c r="WBX33" s="214"/>
      <c r="WBY33" s="214"/>
      <c r="WBZ33" s="214"/>
      <c r="WCA33" s="214"/>
      <c r="WCB33" s="214"/>
      <c r="WCC33" s="214"/>
      <c r="WCD33" s="214"/>
      <c r="WCE33" s="214"/>
      <c r="WCF33" s="214"/>
      <c r="WCG33" s="214"/>
      <c r="WCH33" s="214"/>
      <c r="WCI33" s="214"/>
      <c r="WCJ33" s="214"/>
      <c r="WCK33" s="214"/>
      <c r="WCL33" s="214"/>
      <c r="WCM33" s="214"/>
      <c r="WCN33" s="214"/>
      <c r="WCO33" s="214"/>
      <c r="WCP33" s="214"/>
      <c r="WCQ33" s="214"/>
      <c r="WCR33" s="214"/>
      <c r="WCS33" s="214"/>
      <c r="WCT33" s="214"/>
      <c r="WCU33" s="214"/>
      <c r="WCV33" s="214"/>
      <c r="WCW33" s="214"/>
      <c r="WCX33" s="214"/>
      <c r="WCY33" s="214"/>
      <c r="WCZ33" s="214"/>
      <c r="WDA33" s="214"/>
      <c r="WDB33" s="214"/>
      <c r="WDC33" s="214"/>
      <c r="WDD33" s="214"/>
      <c r="WDE33" s="214"/>
      <c r="WDF33" s="214"/>
      <c r="WDG33" s="214"/>
      <c r="WDH33" s="214"/>
      <c r="WDI33" s="214"/>
      <c r="WDJ33" s="214"/>
      <c r="WDK33" s="214"/>
      <c r="WDL33" s="214"/>
      <c r="WDM33" s="214"/>
      <c r="WDN33" s="214"/>
      <c r="WDO33" s="214"/>
      <c r="WDP33" s="214"/>
      <c r="WDQ33" s="214"/>
      <c r="WDR33" s="214"/>
      <c r="WDS33" s="214"/>
      <c r="WDT33" s="214"/>
      <c r="WDU33" s="214"/>
      <c r="WDV33" s="214"/>
      <c r="WDW33" s="214"/>
      <c r="WDX33" s="214"/>
      <c r="WDY33" s="214"/>
      <c r="WDZ33" s="214"/>
      <c r="WEA33" s="214"/>
      <c r="WEB33" s="214"/>
      <c r="WEC33" s="214"/>
      <c r="WED33" s="214"/>
      <c r="WEE33" s="214"/>
      <c r="WEF33" s="214"/>
      <c r="WEG33" s="214"/>
      <c r="WEH33" s="214"/>
      <c r="WEI33" s="214"/>
      <c r="WEJ33" s="214"/>
      <c r="WEK33" s="214"/>
      <c r="WEL33" s="214"/>
      <c r="WEM33" s="214"/>
      <c r="WEN33" s="214"/>
      <c r="WEO33" s="214"/>
      <c r="WEP33" s="214"/>
      <c r="WEQ33" s="214"/>
      <c r="WER33" s="214"/>
      <c r="WES33" s="214"/>
      <c r="WET33" s="214"/>
      <c r="WEU33" s="214"/>
      <c r="WEV33" s="214"/>
      <c r="WEW33" s="214"/>
      <c r="WEX33" s="214"/>
      <c r="WEY33" s="214"/>
      <c r="WEZ33" s="214"/>
      <c r="WFA33" s="214"/>
      <c r="WFB33" s="214"/>
      <c r="WFC33" s="214"/>
      <c r="WFD33" s="214"/>
      <c r="WFE33" s="214"/>
      <c r="WFF33" s="214"/>
      <c r="WFG33" s="214"/>
      <c r="WFH33" s="214"/>
      <c r="WFI33" s="214"/>
      <c r="WFJ33" s="214"/>
      <c r="WFK33" s="214"/>
      <c r="WFL33" s="214"/>
      <c r="WFM33" s="214"/>
      <c r="WFN33" s="214"/>
      <c r="WFO33" s="214"/>
      <c r="WFP33" s="214"/>
      <c r="WFQ33" s="214"/>
      <c r="WFR33" s="214"/>
      <c r="WFS33" s="214"/>
      <c r="WFT33" s="214"/>
      <c r="WFU33" s="214"/>
      <c r="WFV33" s="214"/>
      <c r="WFW33" s="214"/>
      <c r="WFX33" s="214"/>
      <c r="WFY33" s="214"/>
      <c r="WFZ33" s="214"/>
      <c r="WGA33" s="214"/>
      <c r="WGB33" s="214"/>
      <c r="WGC33" s="214"/>
      <c r="WGD33" s="214"/>
      <c r="WGE33" s="214"/>
      <c r="WGF33" s="214"/>
      <c r="WGG33" s="214"/>
      <c r="WGH33" s="214"/>
      <c r="WGI33" s="214"/>
      <c r="WGJ33" s="214"/>
      <c r="WGK33" s="214"/>
      <c r="WGL33" s="214"/>
      <c r="WGM33" s="214"/>
      <c r="WGN33" s="214"/>
      <c r="WGO33" s="214"/>
      <c r="WGP33" s="214"/>
      <c r="WGQ33" s="214"/>
      <c r="WGR33" s="214"/>
      <c r="WGS33" s="214"/>
      <c r="WGT33" s="214"/>
      <c r="WGU33" s="214"/>
      <c r="WGV33" s="214"/>
      <c r="WGW33" s="214"/>
      <c r="WGX33" s="214"/>
      <c r="WGY33" s="214"/>
      <c r="WGZ33" s="214"/>
      <c r="WHA33" s="214"/>
      <c r="WHB33" s="214"/>
      <c r="WHC33" s="214"/>
      <c r="WHD33" s="214"/>
      <c r="WHE33" s="214"/>
      <c r="WHF33" s="214"/>
      <c r="WHG33" s="214"/>
      <c r="WHH33" s="214"/>
      <c r="WHI33" s="214"/>
      <c r="WHJ33" s="214"/>
      <c r="WHK33" s="214"/>
      <c r="WHL33" s="214"/>
      <c r="WHM33" s="214"/>
      <c r="WHN33" s="214"/>
      <c r="WHO33" s="214"/>
      <c r="WHP33" s="214"/>
      <c r="WHQ33" s="214"/>
      <c r="WHR33" s="214"/>
      <c r="WHS33" s="214"/>
      <c r="WHT33" s="214"/>
      <c r="WHU33" s="214"/>
      <c r="WHV33" s="214"/>
      <c r="WHW33" s="214"/>
      <c r="WHX33" s="214"/>
      <c r="WHY33" s="214"/>
      <c r="WHZ33" s="214"/>
      <c r="WIA33" s="214"/>
      <c r="WIB33" s="214"/>
      <c r="WIC33" s="214"/>
      <c r="WID33" s="214"/>
      <c r="WIE33" s="214"/>
      <c r="WIF33" s="214"/>
      <c r="WIG33" s="214"/>
      <c r="WIH33" s="214"/>
      <c r="WII33" s="214"/>
      <c r="WIJ33" s="214"/>
      <c r="WIK33" s="214"/>
      <c r="WIL33" s="214"/>
      <c r="WIM33" s="214"/>
      <c r="WIN33" s="214"/>
      <c r="WIO33" s="214"/>
      <c r="WIP33" s="214"/>
      <c r="WIQ33" s="214"/>
      <c r="WIR33" s="214"/>
      <c r="WIS33" s="214"/>
      <c r="WIT33" s="214"/>
      <c r="WIU33" s="214"/>
      <c r="WIV33" s="214"/>
      <c r="WIW33" s="214"/>
      <c r="WIX33" s="214"/>
      <c r="WIY33" s="214"/>
      <c r="WIZ33" s="214"/>
      <c r="WJA33" s="214"/>
      <c r="WJB33" s="214"/>
      <c r="WJC33" s="214"/>
      <c r="WJD33" s="214"/>
      <c r="WJE33" s="214"/>
      <c r="WJF33" s="214"/>
      <c r="WJG33" s="214"/>
      <c r="WJH33" s="214"/>
      <c r="WJI33" s="214"/>
      <c r="WJJ33" s="214"/>
      <c r="WJK33" s="214"/>
      <c r="WJL33" s="214"/>
      <c r="WJM33" s="214"/>
      <c r="WJN33" s="214"/>
      <c r="WJO33" s="214"/>
      <c r="WJP33" s="214"/>
      <c r="WJQ33" s="214"/>
      <c r="WJR33" s="214"/>
      <c r="WJS33" s="214"/>
      <c r="WJT33" s="214"/>
      <c r="WJU33" s="214"/>
      <c r="WJV33" s="214"/>
      <c r="WJW33" s="214"/>
      <c r="WJX33" s="214"/>
      <c r="WJY33" s="214"/>
      <c r="WJZ33" s="214"/>
      <c r="WKA33" s="214"/>
      <c r="WKB33" s="214"/>
      <c r="WKC33" s="214"/>
      <c r="WKD33" s="214"/>
      <c r="WKE33" s="214"/>
      <c r="WKF33" s="214"/>
      <c r="WKG33" s="214"/>
      <c r="WKH33" s="214"/>
      <c r="WKI33" s="214"/>
      <c r="WKJ33" s="214"/>
      <c r="WKK33" s="214"/>
      <c r="WKL33" s="214"/>
      <c r="WKM33" s="214"/>
      <c r="WKN33" s="214"/>
      <c r="WKO33" s="214"/>
      <c r="WKP33" s="214"/>
      <c r="WKQ33" s="214"/>
      <c r="WKR33" s="214"/>
      <c r="WKS33" s="214"/>
      <c r="WKT33" s="214"/>
      <c r="WKU33" s="214"/>
      <c r="WKV33" s="214"/>
      <c r="WKW33" s="214"/>
      <c r="WKX33" s="214"/>
      <c r="WKY33" s="214"/>
      <c r="WKZ33" s="214"/>
      <c r="WLA33" s="214"/>
      <c r="WLB33" s="214"/>
      <c r="WLC33" s="214"/>
      <c r="WLD33" s="214"/>
      <c r="WLE33" s="214"/>
      <c r="WLF33" s="214"/>
      <c r="WLG33" s="214"/>
      <c r="WLH33" s="214"/>
      <c r="WLI33" s="214"/>
      <c r="WLJ33" s="214"/>
      <c r="WLK33" s="214"/>
      <c r="WLL33" s="214"/>
      <c r="WLM33" s="214"/>
      <c r="WLN33" s="214"/>
      <c r="WLO33" s="214"/>
      <c r="WLP33" s="214"/>
      <c r="WLQ33" s="214"/>
      <c r="WLR33" s="214"/>
      <c r="WLS33" s="214"/>
      <c r="WLT33" s="214"/>
      <c r="WLU33" s="214"/>
      <c r="WLV33" s="214"/>
      <c r="WLW33" s="214"/>
      <c r="WLX33" s="214"/>
      <c r="WLY33" s="214"/>
      <c r="WLZ33" s="214"/>
      <c r="WMA33" s="214"/>
      <c r="WMB33" s="214"/>
      <c r="WMC33" s="214"/>
      <c r="WMD33" s="214"/>
      <c r="WME33" s="214"/>
      <c r="WMF33" s="214"/>
      <c r="WMG33" s="214"/>
      <c r="WMH33" s="214"/>
      <c r="WMI33" s="214"/>
      <c r="WMJ33" s="214"/>
      <c r="WMK33" s="214"/>
      <c r="WML33" s="214"/>
      <c r="WMM33" s="214"/>
      <c r="WMN33" s="214"/>
      <c r="WMO33" s="214"/>
      <c r="WMP33" s="214"/>
      <c r="WMQ33" s="214"/>
      <c r="WMR33" s="214"/>
      <c r="WMS33" s="214"/>
      <c r="WMT33" s="214"/>
      <c r="WMU33" s="214"/>
      <c r="WMV33" s="214"/>
      <c r="WMW33" s="214"/>
      <c r="WMX33" s="214"/>
      <c r="WMY33" s="214"/>
      <c r="WMZ33" s="214"/>
      <c r="WNA33" s="214"/>
      <c r="WNB33" s="214"/>
      <c r="WNC33" s="214"/>
      <c r="WND33" s="214"/>
      <c r="WNE33" s="214"/>
      <c r="WNF33" s="214"/>
      <c r="WNG33" s="214"/>
      <c r="WNH33" s="214"/>
      <c r="WNI33" s="214"/>
      <c r="WNJ33" s="214"/>
      <c r="WNK33" s="214"/>
      <c r="WNL33" s="214"/>
      <c r="WNM33" s="214"/>
      <c r="WNN33" s="214"/>
      <c r="WNO33" s="214"/>
      <c r="WNP33" s="214"/>
      <c r="WNQ33" s="214"/>
      <c r="WNR33" s="214"/>
      <c r="WNS33" s="214"/>
      <c r="WNT33" s="214"/>
      <c r="WNU33" s="214"/>
      <c r="WNV33" s="214"/>
      <c r="WNW33" s="214"/>
      <c r="WNX33" s="214"/>
      <c r="WNY33" s="214"/>
      <c r="WNZ33" s="214"/>
      <c r="WOA33" s="214"/>
      <c r="WOB33" s="214"/>
      <c r="WOC33" s="214"/>
      <c r="WOD33" s="214"/>
      <c r="WOE33" s="214"/>
      <c r="WOF33" s="214"/>
      <c r="WOG33" s="214"/>
      <c r="WOH33" s="214"/>
      <c r="WOI33" s="214"/>
      <c r="WOJ33" s="214"/>
      <c r="WOK33" s="214"/>
      <c r="WOL33" s="214"/>
      <c r="WOM33" s="214"/>
      <c r="WON33" s="214"/>
      <c r="WOO33" s="214"/>
      <c r="WOP33" s="214"/>
      <c r="WOQ33" s="214"/>
      <c r="WOR33" s="214"/>
      <c r="WOS33" s="214"/>
      <c r="WOT33" s="214"/>
      <c r="WOU33" s="214"/>
      <c r="WOV33" s="214"/>
      <c r="WOW33" s="214"/>
      <c r="WOX33" s="214"/>
      <c r="WOY33" s="214"/>
      <c r="WOZ33" s="214"/>
      <c r="WPA33" s="214"/>
      <c r="WPB33" s="214"/>
      <c r="WPC33" s="214"/>
      <c r="WPD33" s="214"/>
      <c r="WPE33" s="214"/>
      <c r="WPF33" s="214"/>
      <c r="WPG33" s="214"/>
      <c r="WPH33" s="214"/>
      <c r="WPI33" s="214"/>
      <c r="WPJ33" s="214"/>
      <c r="WPK33" s="214"/>
      <c r="WPL33" s="214"/>
      <c r="WPM33" s="214"/>
      <c r="WPN33" s="214"/>
      <c r="WPO33" s="214"/>
      <c r="WPP33" s="214"/>
      <c r="WPQ33" s="214"/>
      <c r="WPR33" s="214"/>
      <c r="WPS33" s="214"/>
      <c r="WPT33" s="214"/>
      <c r="WPU33" s="214"/>
      <c r="WPV33" s="214"/>
      <c r="WPW33" s="214"/>
      <c r="WPX33" s="214"/>
      <c r="WPY33" s="214"/>
      <c r="WPZ33" s="214"/>
      <c r="WQA33" s="214"/>
      <c r="WQB33" s="214"/>
      <c r="WQC33" s="214"/>
      <c r="WQD33" s="214"/>
      <c r="WQE33" s="214"/>
      <c r="WQF33" s="214"/>
      <c r="WQG33" s="214"/>
      <c r="WQH33" s="214"/>
      <c r="WQI33" s="214"/>
      <c r="WQJ33" s="214"/>
      <c r="WQK33" s="214"/>
      <c r="WQL33" s="214"/>
      <c r="WQM33" s="214"/>
      <c r="WQN33" s="214"/>
      <c r="WQO33" s="214"/>
      <c r="WQP33" s="214"/>
      <c r="WQQ33" s="214"/>
      <c r="WQR33" s="214"/>
      <c r="WQS33" s="214"/>
      <c r="WQT33" s="214"/>
      <c r="WQU33" s="214"/>
      <c r="WQV33" s="214"/>
      <c r="WQW33" s="214"/>
      <c r="WQX33" s="214"/>
      <c r="WQY33" s="214"/>
      <c r="WQZ33" s="214"/>
      <c r="WRA33" s="214"/>
      <c r="WRB33" s="214"/>
      <c r="WRC33" s="214"/>
      <c r="WRD33" s="214"/>
      <c r="WRE33" s="214"/>
      <c r="WRF33" s="214"/>
      <c r="WRG33" s="214"/>
      <c r="WRH33" s="214"/>
      <c r="WRI33" s="214"/>
      <c r="WRJ33" s="214"/>
      <c r="WRK33" s="214"/>
      <c r="WRL33" s="214"/>
      <c r="WRM33" s="214"/>
      <c r="WRN33" s="214"/>
      <c r="WRO33" s="214"/>
      <c r="WRP33" s="214"/>
      <c r="WRQ33" s="214"/>
      <c r="WRR33" s="214"/>
      <c r="WRS33" s="214"/>
      <c r="WRT33" s="214"/>
      <c r="WRU33" s="214"/>
      <c r="WRV33" s="214"/>
      <c r="WRW33" s="214"/>
      <c r="WRX33" s="214"/>
      <c r="WRY33" s="214"/>
      <c r="WRZ33" s="214"/>
      <c r="WSA33" s="214"/>
      <c r="WSB33" s="214"/>
      <c r="WSC33" s="214"/>
      <c r="WSD33" s="214"/>
      <c r="WSE33" s="214"/>
      <c r="WSF33" s="214"/>
      <c r="WSG33" s="214"/>
      <c r="WSH33" s="214"/>
      <c r="WSI33" s="214"/>
      <c r="WSJ33" s="214"/>
      <c r="WSK33" s="214"/>
      <c r="WSL33" s="214"/>
      <c r="WSM33" s="214"/>
      <c r="WSN33" s="214"/>
      <c r="WSO33" s="214"/>
      <c r="WSP33" s="214"/>
      <c r="WSQ33" s="214"/>
      <c r="WSR33" s="214"/>
      <c r="WSS33" s="214"/>
      <c r="WST33" s="214"/>
      <c r="WSU33" s="214"/>
      <c r="WSV33" s="214"/>
      <c r="WSW33" s="214"/>
      <c r="WSX33" s="214"/>
      <c r="WSY33" s="214"/>
      <c r="WSZ33" s="214"/>
      <c r="WTA33" s="214"/>
      <c r="WTB33" s="214"/>
      <c r="WTC33" s="214"/>
      <c r="WTD33" s="214"/>
      <c r="WTE33" s="214"/>
      <c r="WTF33" s="214"/>
      <c r="WTG33" s="214"/>
      <c r="WTH33" s="214"/>
      <c r="WTI33" s="214"/>
      <c r="WTJ33" s="214"/>
      <c r="WTK33" s="214"/>
      <c r="WTL33" s="214"/>
      <c r="WTM33" s="214"/>
      <c r="WTN33" s="214"/>
      <c r="WTO33" s="214"/>
      <c r="WTP33" s="214"/>
      <c r="WTQ33" s="214"/>
      <c r="WTR33" s="214"/>
      <c r="WTS33" s="214"/>
      <c r="WTT33" s="214"/>
      <c r="WTU33" s="214"/>
      <c r="WTV33" s="214"/>
      <c r="WTW33" s="214"/>
      <c r="WTX33" s="214"/>
      <c r="WTY33" s="214"/>
      <c r="WTZ33" s="214"/>
      <c r="WUA33" s="214"/>
      <c r="WUB33" s="214"/>
      <c r="WUC33" s="214"/>
      <c r="WUD33" s="214"/>
      <c r="WUE33" s="214"/>
      <c r="WUF33" s="214"/>
      <c r="WUG33" s="214"/>
      <c r="WUH33" s="214"/>
      <c r="WUI33" s="214"/>
      <c r="WUJ33" s="214"/>
      <c r="WUK33" s="214"/>
      <c r="WUL33" s="214"/>
      <c r="WUM33" s="214"/>
      <c r="WUN33" s="214"/>
      <c r="WUO33" s="214"/>
      <c r="WUP33" s="214"/>
      <c r="WUQ33" s="214"/>
      <c r="WUR33" s="214"/>
      <c r="WUS33" s="214"/>
      <c r="WUT33" s="214"/>
      <c r="WUU33" s="214"/>
      <c r="WUV33" s="214"/>
      <c r="WUW33" s="214"/>
      <c r="WUX33" s="214"/>
      <c r="WUY33" s="214"/>
      <c r="WUZ33" s="214"/>
      <c r="WVA33" s="214"/>
      <c r="WVB33" s="214"/>
      <c r="WVC33" s="214"/>
      <c r="WVD33" s="214"/>
      <c r="WVE33" s="214"/>
      <c r="WVF33" s="214"/>
      <c r="WVG33" s="214"/>
      <c r="WVH33" s="214"/>
      <c r="WVI33" s="214"/>
      <c r="WVJ33" s="214"/>
      <c r="WVK33" s="214"/>
      <c r="WVL33" s="214"/>
      <c r="WVM33" s="214"/>
      <c r="WVN33" s="214"/>
      <c r="WVO33" s="214"/>
      <c r="WVP33" s="214"/>
      <c r="WVQ33" s="214"/>
      <c r="WVR33" s="214"/>
      <c r="WVS33" s="214"/>
      <c r="WVT33" s="214"/>
      <c r="WVU33" s="214"/>
      <c r="WVV33" s="214"/>
      <c r="WVW33" s="214"/>
    </row>
    <row r="34" spans="1:16143" s="213" customFormat="1" ht="30" customHeight="1">
      <c r="A34" s="221"/>
      <c r="B34" s="222"/>
      <c r="C34" s="222"/>
      <c r="D34" s="222"/>
      <c r="E34" s="222"/>
      <c r="F34" s="222"/>
      <c r="G34" s="222"/>
      <c r="H34" s="222"/>
      <c r="I34" s="222"/>
      <c r="J34" s="222"/>
      <c r="K34" s="222"/>
      <c r="L34" s="222"/>
      <c r="M34" s="222"/>
      <c r="O34" s="214"/>
      <c r="P34" s="214"/>
      <c r="Q34" s="214"/>
      <c r="R34" s="214"/>
      <c r="S34" s="214"/>
      <c r="T34" s="214"/>
      <c r="U34" s="214"/>
      <c r="V34" s="214"/>
      <c r="W34" s="214"/>
      <c r="X34" s="214"/>
      <c r="Y34" s="214"/>
      <c r="Z34" s="214"/>
      <c r="AA34" s="214"/>
      <c r="AB34" s="214"/>
      <c r="AC34" s="214"/>
      <c r="AD34" s="214"/>
      <c r="AE34" s="214"/>
      <c r="AF34" s="214"/>
      <c r="AG34" s="214"/>
      <c r="AH34" s="214"/>
      <c r="AI34" s="214"/>
      <c r="AJ34" s="214"/>
      <c r="AK34" s="214"/>
      <c r="AL34" s="214"/>
      <c r="AM34" s="214"/>
      <c r="AN34" s="214"/>
      <c r="AO34" s="214"/>
      <c r="AP34" s="214"/>
      <c r="AQ34" s="214"/>
      <c r="AR34" s="214"/>
      <c r="AS34" s="214"/>
      <c r="AT34" s="214"/>
      <c r="AU34" s="214"/>
      <c r="AV34" s="214"/>
      <c r="AW34" s="214"/>
      <c r="AX34" s="214"/>
      <c r="AY34" s="214"/>
      <c r="AZ34" s="214"/>
      <c r="BA34" s="214"/>
      <c r="BB34" s="214"/>
      <c r="BC34" s="214"/>
      <c r="BD34" s="214"/>
      <c r="BE34" s="214"/>
      <c r="BF34" s="214"/>
      <c r="BG34" s="214"/>
      <c r="BH34" s="214"/>
      <c r="BI34" s="214"/>
      <c r="BJ34" s="214"/>
      <c r="BK34" s="214"/>
      <c r="BL34" s="214"/>
      <c r="BM34" s="214"/>
      <c r="BN34" s="214"/>
      <c r="BO34" s="214"/>
      <c r="BP34" s="214"/>
      <c r="BQ34" s="214"/>
      <c r="BR34" s="214"/>
      <c r="BS34" s="214"/>
      <c r="BT34" s="214"/>
      <c r="BU34" s="214"/>
      <c r="BV34" s="214"/>
      <c r="BW34" s="214"/>
      <c r="BX34" s="214"/>
      <c r="BY34" s="214"/>
      <c r="BZ34" s="214"/>
      <c r="CA34" s="214"/>
      <c r="CB34" s="214"/>
      <c r="CC34" s="214"/>
      <c r="CD34" s="214"/>
      <c r="CE34" s="214"/>
      <c r="CF34" s="214"/>
      <c r="CG34" s="214"/>
      <c r="CH34" s="214"/>
      <c r="CI34" s="214"/>
      <c r="CJ34" s="214"/>
      <c r="CK34" s="214"/>
      <c r="CL34" s="214"/>
      <c r="CM34" s="214"/>
      <c r="CN34" s="214"/>
      <c r="CO34" s="214"/>
      <c r="CP34" s="214"/>
      <c r="CQ34" s="214"/>
      <c r="CR34" s="214"/>
      <c r="CS34" s="214"/>
      <c r="CT34" s="214"/>
      <c r="CU34" s="214"/>
      <c r="CV34" s="214"/>
      <c r="CW34" s="214"/>
      <c r="CX34" s="214"/>
      <c r="CY34" s="214"/>
      <c r="CZ34" s="214"/>
      <c r="DA34" s="214"/>
      <c r="DB34" s="214"/>
      <c r="DC34" s="214"/>
      <c r="DD34" s="214"/>
      <c r="DE34" s="214"/>
      <c r="DF34" s="214"/>
      <c r="DG34" s="214"/>
      <c r="DH34" s="214"/>
      <c r="DI34" s="214"/>
      <c r="DJ34" s="214"/>
      <c r="DK34" s="214"/>
      <c r="DL34" s="214"/>
      <c r="DM34" s="214"/>
      <c r="DN34" s="214"/>
      <c r="DO34" s="214"/>
      <c r="DP34" s="214"/>
      <c r="DQ34" s="214"/>
      <c r="DR34" s="214"/>
      <c r="DS34" s="214"/>
      <c r="DT34" s="214"/>
      <c r="DU34" s="214"/>
      <c r="DV34" s="214"/>
      <c r="DW34" s="214"/>
      <c r="DX34" s="214"/>
      <c r="DY34" s="214"/>
      <c r="DZ34" s="214"/>
      <c r="EA34" s="214"/>
      <c r="EB34" s="214"/>
      <c r="EC34" s="214"/>
      <c r="ED34" s="214"/>
      <c r="EE34" s="214"/>
      <c r="EF34" s="214"/>
      <c r="EG34" s="214"/>
      <c r="EH34" s="214"/>
      <c r="EI34" s="214"/>
      <c r="EJ34" s="214"/>
      <c r="EK34" s="214"/>
      <c r="EL34" s="214"/>
      <c r="EM34" s="214"/>
      <c r="EN34" s="214"/>
      <c r="EO34" s="214"/>
      <c r="EP34" s="214"/>
      <c r="EQ34" s="214"/>
      <c r="ER34" s="214"/>
      <c r="ES34" s="214"/>
      <c r="ET34" s="214"/>
      <c r="EU34" s="214"/>
      <c r="EV34" s="214"/>
      <c r="EW34" s="214"/>
      <c r="EX34" s="214"/>
      <c r="EY34" s="214"/>
      <c r="EZ34" s="214"/>
      <c r="FA34" s="214"/>
      <c r="FB34" s="214"/>
      <c r="FC34" s="214"/>
      <c r="FD34" s="214"/>
      <c r="FE34" s="214"/>
      <c r="FF34" s="214"/>
      <c r="FG34" s="214"/>
      <c r="FH34" s="214"/>
      <c r="FI34" s="214"/>
      <c r="FJ34" s="214"/>
      <c r="FK34" s="214"/>
      <c r="FL34" s="214"/>
      <c r="FM34" s="214"/>
      <c r="FN34" s="214"/>
      <c r="FO34" s="214"/>
      <c r="FP34" s="214"/>
      <c r="FQ34" s="214"/>
      <c r="FR34" s="214"/>
      <c r="FS34" s="214"/>
      <c r="FT34" s="214"/>
      <c r="FU34" s="214"/>
      <c r="FV34" s="214"/>
      <c r="FW34" s="214"/>
      <c r="FX34" s="214"/>
      <c r="FY34" s="214"/>
      <c r="FZ34" s="214"/>
      <c r="GA34" s="214"/>
      <c r="GB34" s="214"/>
      <c r="GC34" s="214"/>
      <c r="GD34" s="214"/>
      <c r="GE34" s="214"/>
      <c r="GF34" s="214"/>
      <c r="GG34" s="214"/>
      <c r="GH34" s="214"/>
      <c r="GI34" s="214"/>
      <c r="GJ34" s="214"/>
      <c r="GK34" s="214"/>
      <c r="GL34" s="214"/>
      <c r="GM34" s="214"/>
      <c r="GN34" s="214"/>
      <c r="GO34" s="214"/>
      <c r="GP34" s="214"/>
      <c r="GQ34" s="214"/>
      <c r="GR34" s="214"/>
      <c r="GS34" s="214"/>
      <c r="GT34" s="214"/>
      <c r="GU34" s="214"/>
      <c r="GV34" s="214"/>
      <c r="GW34" s="214"/>
      <c r="GX34" s="214"/>
      <c r="GY34" s="214"/>
      <c r="GZ34" s="214"/>
      <c r="HA34" s="214"/>
      <c r="HB34" s="214"/>
      <c r="HC34" s="214"/>
      <c r="HD34" s="214"/>
      <c r="HE34" s="214"/>
      <c r="HF34" s="214"/>
      <c r="HG34" s="214"/>
      <c r="HH34" s="214"/>
      <c r="HI34" s="214"/>
      <c r="HJ34" s="214"/>
      <c r="HK34" s="214"/>
      <c r="HL34" s="214"/>
      <c r="HM34" s="214"/>
      <c r="HN34" s="214"/>
      <c r="HO34" s="214"/>
      <c r="HP34" s="214"/>
      <c r="HQ34" s="214"/>
      <c r="HR34" s="214"/>
      <c r="HS34" s="214"/>
      <c r="HT34" s="214"/>
      <c r="HU34" s="214"/>
      <c r="HV34" s="214"/>
      <c r="HW34" s="214"/>
      <c r="HX34" s="214"/>
      <c r="HY34" s="214"/>
      <c r="HZ34" s="214"/>
      <c r="IA34" s="214"/>
      <c r="IB34" s="214"/>
      <c r="IC34" s="214"/>
      <c r="ID34" s="214"/>
      <c r="IE34" s="214"/>
      <c r="IF34" s="214"/>
      <c r="IG34" s="214"/>
      <c r="IH34" s="214"/>
      <c r="II34" s="214"/>
      <c r="IJ34" s="214"/>
      <c r="IK34" s="214"/>
      <c r="IL34" s="214"/>
      <c r="IM34" s="214"/>
      <c r="IN34" s="214"/>
      <c r="IO34" s="214"/>
      <c r="IP34" s="214"/>
      <c r="IQ34" s="214"/>
      <c r="IR34" s="214"/>
      <c r="IS34" s="214"/>
      <c r="IT34" s="214"/>
      <c r="IU34" s="214"/>
      <c r="IV34" s="214"/>
      <c r="IW34" s="214"/>
      <c r="IX34" s="214"/>
      <c r="IY34" s="214"/>
      <c r="IZ34" s="214"/>
      <c r="JA34" s="214"/>
      <c r="JB34" s="214"/>
      <c r="JC34" s="214"/>
      <c r="JD34" s="214"/>
      <c r="JE34" s="214"/>
      <c r="JF34" s="214"/>
      <c r="JG34" s="214"/>
      <c r="JH34" s="214"/>
      <c r="JI34" s="214"/>
      <c r="JJ34" s="214"/>
      <c r="JK34" s="214"/>
      <c r="JL34" s="214"/>
      <c r="JM34" s="214"/>
      <c r="JN34" s="214"/>
      <c r="JO34" s="214"/>
      <c r="JP34" s="214"/>
      <c r="JQ34" s="214"/>
      <c r="JR34" s="214"/>
      <c r="JS34" s="214"/>
      <c r="JT34" s="214"/>
      <c r="JU34" s="214"/>
      <c r="JV34" s="214"/>
      <c r="JW34" s="214"/>
      <c r="JX34" s="214"/>
      <c r="JY34" s="214"/>
      <c r="JZ34" s="214"/>
      <c r="KA34" s="214"/>
      <c r="KB34" s="214"/>
      <c r="KC34" s="214"/>
      <c r="KD34" s="214"/>
      <c r="KE34" s="214"/>
      <c r="KF34" s="214"/>
      <c r="KG34" s="214"/>
      <c r="KH34" s="214"/>
      <c r="KI34" s="214"/>
      <c r="KJ34" s="214"/>
      <c r="KK34" s="214"/>
      <c r="KL34" s="214"/>
      <c r="KM34" s="214"/>
      <c r="KN34" s="214"/>
      <c r="KO34" s="214"/>
      <c r="KP34" s="214"/>
      <c r="KQ34" s="214"/>
      <c r="KR34" s="214"/>
      <c r="KS34" s="214"/>
      <c r="KT34" s="214"/>
      <c r="KU34" s="214"/>
      <c r="KV34" s="214"/>
      <c r="KW34" s="214"/>
      <c r="KX34" s="214"/>
      <c r="KY34" s="214"/>
      <c r="KZ34" s="214"/>
      <c r="LA34" s="214"/>
      <c r="LB34" s="214"/>
      <c r="LC34" s="214"/>
      <c r="LD34" s="214"/>
      <c r="LE34" s="214"/>
      <c r="LF34" s="214"/>
      <c r="LG34" s="214"/>
      <c r="LH34" s="214"/>
      <c r="LI34" s="214"/>
      <c r="LJ34" s="214"/>
      <c r="LK34" s="214"/>
      <c r="LL34" s="214"/>
      <c r="LM34" s="214"/>
      <c r="LN34" s="214"/>
      <c r="LO34" s="214"/>
      <c r="LP34" s="214"/>
      <c r="LQ34" s="214"/>
      <c r="LR34" s="214"/>
      <c r="LS34" s="214"/>
      <c r="LT34" s="214"/>
      <c r="LU34" s="214"/>
      <c r="LV34" s="214"/>
      <c r="LW34" s="214"/>
      <c r="LX34" s="214"/>
      <c r="LY34" s="214"/>
      <c r="LZ34" s="214"/>
      <c r="MA34" s="214"/>
      <c r="MB34" s="214"/>
      <c r="MC34" s="214"/>
      <c r="MD34" s="214"/>
      <c r="ME34" s="214"/>
      <c r="MF34" s="214"/>
      <c r="MG34" s="214"/>
      <c r="MH34" s="214"/>
      <c r="MI34" s="214"/>
      <c r="MJ34" s="214"/>
      <c r="MK34" s="214"/>
      <c r="ML34" s="214"/>
      <c r="MM34" s="214"/>
      <c r="MN34" s="214"/>
      <c r="MO34" s="214"/>
      <c r="MP34" s="214"/>
      <c r="MQ34" s="214"/>
      <c r="MR34" s="214"/>
      <c r="MS34" s="214"/>
      <c r="MT34" s="214"/>
      <c r="MU34" s="214"/>
      <c r="MV34" s="214"/>
      <c r="MW34" s="214"/>
      <c r="MX34" s="214"/>
      <c r="MY34" s="214"/>
      <c r="MZ34" s="214"/>
      <c r="NA34" s="214"/>
      <c r="NB34" s="214"/>
      <c r="NC34" s="214"/>
      <c r="ND34" s="214"/>
      <c r="NE34" s="214"/>
      <c r="NF34" s="214"/>
      <c r="NG34" s="214"/>
      <c r="NH34" s="214"/>
      <c r="NI34" s="214"/>
      <c r="NJ34" s="214"/>
      <c r="NK34" s="214"/>
      <c r="NL34" s="214"/>
      <c r="NM34" s="214"/>
      <c r="NN34" s="214"/>
      <c r="NO34" s="214"/>
      <c r="NP34" s="214"/>
      <c r="NQ34" s="214"/>
      <c r="NR34" s="214"/>
      <c r="NS34" s="214"/>
      <c r="NT34" s="214"/>
      <c r="NU34" s="214"/>
      <c r="NV34" s="214"/>
      <c r="NW34" s="214"/>
      <c r="NX34" s="214"/>
      <c r="NY34" s="214"/>
      <c r="NZ34" s="214"/>
      <c r="OA34" s="214"/>
      <c r="OB34" s="214"/>
      <c r="OC34" s="214"/>
      <c r="OD34" s="214"/>
      <c r="OE34" s="214"/>
      <c r="OF34" s="214"/>
      <c r="OG34" s="214"/>
      <c r="OH34" s="214"/>
      <c r="OI34" s="214"/>
      <c r="OJ34" s="214"/>
      <c r="OK34" s="214"/>
      <c r="OL34" s="214"/>
      <c r="OM34" s="214"/>
      <c r="ON34" s="214"/>
      <c r="OO34" s="214"/>
      <c r="OP34" s="214"/>
      <c r="OQ34" s="214"/>
      <c r="OR34" s="214"/>
      <c r="OS34" s="214"/>
      <c r="OT34" s="214"/>
      <c r="OU34" s="214"/>
      <c r="OV34" s="214"/>
      <c r="OW34" s="214"/>
      <c r="OX34" s="214"/>
      <c r="OY34" s="214"/>
      <c r="OZ34" s="214"/>
      <c r="PA34" s="214"/>
      <c r="PB34" s="214"/>
      <c r="PC34" s="214"/>
      <c r="PD34" s="214"/>
      <c r="PE34" s="214"/>
      <c r="PF34" s="214"/>
      <c r="PG34" s="214"/>
      <c r="PH34" s="214"/>
      <c r="PI34" s="214"/>
      <c r="PJ34" s="214"/>
      <c r="PK34" s="214"/>
      <c r="PL34" s="214"/>
      <c r="PM34" s="214"/>
      <c r="PN34" s="214"/>
      <c r="PO34" s="214"/>
      <c r="PP34" s="214"/>
      <c r="PQ34" s="214"/>
      <c r="PR34" s="214"/>
      <c r="PS34" s="214"/>
      <c r="PT34" s="214"/>
      <c r="PU34" s="214"/>
      <c r="PV34" s="214"/>
      <c r="PW34" s="214"/>
      <c r="PX34" s="214"/>
      <c r="PY34" s="214"/>
      <c r="PZ34" s="214"/>
      <c r="QA34" s="214"/>
      <c r="QB34" s="214"/>
      <c r="QC34" s="214"/>
      <c r="QD34" s="214"/>
      <c r="QE34" s="214"/>
      <c r="QF34" s="214"/>
      <c r="QG34" s="214"/>
      <c r="QH34" s="214"/>
      <c r="QI34" s="214"/>
      <c r="QJ34" s="214"/>
      <c r="QK34" s="214"/>
      <c r="QL34" s="214"/>
      <c r="QM34" s="214"/>
      <c r="QN34" s="214"/>
      <c r="QO34" s="214"/>
      <c r="QP34" s="214"/>
      <c r="QQ34" s="214"/>
      <c r="QR34" s="214"/>
      <c r="QS34" s="214"/>
      <c r="QT34" s="214"/>
      <c r="QU34" s="214"/>
      <c r="QV34" s="214"/>
      <c r="QW34" s="214"/>
      <c r="QX34" s="214"/>
      <c r="QY34" s="214"/>
      <c r="QZ34" s="214"/>
      <c r="RA34" s="214"/>
      <c r="RB34" s="214"/>
      <c r="RC34" s="214"/>
      <c r="RD34" s="214"/>
      <c r="RE34" s="214"/>
      <c r="RF34" s="214"/>
      <c r="RG34" s="214"/>
      <c r="RH34" s="214"/>
      <c r="RI34" s="214"/>
      <c r="RJ34" s="214"/>
      <c r="RK34" s="214"/>
      <c r="RL34" s="214"/>
      <c r="RM34" s="214"/>
      <c r="RN34" s="214"/>
      <c r="RO34" s="214"/>
      <c r="RP34" s="214"/>
      <c r="RQ34" s="214"/>
      <c r="RR34" s="214"/>
      <c r="RS34" s="214"/>
      <c r="RT34" s="214"/>
      <c r="RU34" s="214"/>
      <c r="RV34" s="214"/>
      <c r="RW34" s="214"/>
      <c r="RX34" s="214"/>
      <c r="RY34" s="214"/>
      <c r="RZ34" s="214"/>
      <c r="SA34" s="214"/>
      <c r="SB34" s="214"/>
      <c r="SC34" s="214"/>
      <c r="SD34" s="214"/>
      <c r="SE34" s="214"/>
      <c r="SF34" s="214"/>
      <c r="SG34" s="214"/>
      <c r="SH34" s="214"/>
      <c r="SI34" s="214"/>
      <c r="SJ34" s="214"/>
      <c r="SK34" s="214"/>
      <c r="SL34" s="214"/>
      <c r="SM34" s="214"/>
      <c r="SN34" s="214"/>
      <c r="SO34" s="214"/>
      <c r="SP34" s="214"/>
      <c r="SQ34" s="214"/>
      <c r="SR34" s="214"/>
      <c r="SS34" s="214"/>
      <c r="ST34" s="214"/>
      <c r="SU34" s="214"/>
      <c r="SV34" s="214"/>
      <c r="SW34" s="214"/>
      <c r="SX34" s="214"/>
      <c r="SY34" s="214"/>
      <c r="SZ34" s="214"/>
      <c r="TA34" s="214"/>
      <c r="TB34" s="214"/>
      <c r="TC34" s="214"/>
      <c r="TD34" s="214"/>
      <c r="TE34" s="214"/>
      <c r="TF34" s="214"/>
      <c r="TG34" s="214"/>
      <c r="TH34" s="214"/>
      <c r="TI34" s="214"/>
      <c r="TJ34" s="214"/>
      <c r="TK34" s="214"/>
      <c r="TL34" s="214"/>
      <c r="TM34" s="214"/>
      <c r="TN34" s="214"/>
      <c r="TO34" s="214"/>
      <c r="TP34" s="214"/>
      <c r="TQ34" s="214"/>
      <c r="TR34" s="214"/>
      <c r="TS34" s="214"/>
      <c r="TT34" s="214"/>
      <c r="TU34" s="214"/>
      <c r="TV34" s="214"/>
      <c r="TW34" s="214"/>
      <c r="TX34" s="214"/>
      <c r="TY34" s="214"/>
      <c r="TZ34" s="214"/>
      <c r="UA34" s="214"/>
      <c r="UB34" s="214"/>
      <c r="UC34" s="214"/>
      <c r="UD34" s="214"/>
      <c r="UE34" s="214"/>
      <c r="UF34" s="214"/>
      <c r="UG34" s="214"/>
      <c r="UH34" s="214"/>
      <c r="UI34" s="214"/>
      <c r="UJ34" s="214"/>
      <c r="UK34" s="214"/>
      <c r="UL34" s="214"/>
      <c r="UM34" s="214"/>
      <c r="UN34" s="214"/>
      <c r="UO34" s="214"/>
      <c r="UP34" s="214"/>
      <c r="UQ34" s="214"/>
      <c r="UR34" s="214"/>
      <c r="US34" s="214"/>
      <c r="UT34" s="214"/>
      <c r="UU34" s="214"/>
      <c r="UV34" s="214"/>
      <c r="UW34" s="214"/>
      <c r="UX34" s="214"/>
      <c r="UY34" s="214"/>
      <c r="UZ34" s="214"/>
      <c r="VA34" s="214"/>
      <c r="VB34" s="214"/>
      <c r="VC34" s="214"/>
      <c r="VD34" s="214"/>
      <c r="VE34" s="214"/>
      <c r="VF34" s="214"/>
      <c r="VG34" s="214"/>
      <c r="VH34" s="214"/>
      <c r="VI34" s="214"/>
      <c r="VJ34" s="214"/>
      <c r="VK34" s="214"/>
      <c r="VL34" s="214"/>
      <c r="VM34" s="214"/>
      <c r="VN34" s="214"/>
      <c r="VO34" s="214"/>
      <c r="VP34" s="214"/>
      <c r="VQ34" s="214"/>
      <c r="VR34" s="214"/>
      <c r="VS34" s="214"/>
      <c r="VT34" s="214"/>
      <c r="VU34" s="214"/>
      <c r="VV34" s="214"/>
      <c r="VW34" s="214"/>
      <c r="VX34" s="214"/>
      <c r="VY34" s="214"/>
      <c r="VZ34" s="214"/>
      <c r="WA34" s="214"/>
      <c r="WB34" s="214"/>
      <c r="WC34" s="214"/>
      <c r="WD34" s="214"/>
      <c r="WE34" s="214"/>
      <c r="WF34" s="214"/>
      <c r="WG34" s="214"/>
      <c r="WH34" s="214"/>
      <c r="WI34" s="214"/>
      <c r="WJ34" s="214"/>
      <c r="WK34" s="214"/>
      <c r="WL34" s="214"/>
      <c r="WM34" s="214"/>
      <c r="WN34" s="214"/>
      <c r="WO34" s="214"/>
      <c r="WP34" s="214"/>
      <c r="WQ34" s="214"/>
      <c r="WR34" s="214"/>
      <c r="WS34" s="214"/>
      <c r="WT34" s="214"/>
      <c r="WU34" s="214"/>
      <c r="WV34" s="214"/>
      <c r="WW34" s="214"/>
      <c r="WX34" s="214"/>
      <c r="WY34" s="214"/>
      <c r="WZ34" s="214"/>
      <c r="XA34" s="214"/>
      <c r="XB34" s="214"/>
      <c r="XC34" s="214"/>
      <c r="XD34" s="214"/>
      <c r="XE34" s="214"/>
      <c r="XF34" s="214"/>
      <c r="XG34" s="214"/>
      <c r="XH34" s="214"/>
      <c r="XI34" s="214"/>
      <c r="XJ34" s="214"/>
      <c r="XK34" s="214"/>
      <c r="XL34" s="214"/>
      <c r="XM34" s="214"/>
      <c r="XN34" s="214"/>
      <c r="XO34" s="214"/>
      <c r="XP34" s="214"/>
      <c r="XQ34" s="214"/>
      <c r="XR34" s="214"/>
      <c r="XS34" s="214"/>
      <c r="XT34" s="214"/>
      <c r="XU34" s="214"/>
      <c r="XV34" s="214"/>
      <c r="XW34" s="214"/>
      <c r="XX34" s="214"/>
      <c r="XY34" s="214"/>
      <c r="XZ34" s="214"/>
      <c r="YA34" s="214"/>
      <c r="YB34" s="214"/>
      <c r="YC34" s="214"/>
      <c r="YD34" s="214"/>
      <c r="YE34" s="214"/>
      <c r="YF34" s="214"/>
      <c r="YG34" s="214"/>
      <c r="YH34" s="214"/>
      <c r="YI34" s="214"/>
      <c r="YJ34" s="214"/>
      <c r="YK34" s="214"/>
      <c r="YL34" s="214"/>
      <c r="YM34" s="214"/>
      <c r="YN34" s="214"/>
      <c r="YO34" s="214"/>
      <c r="YP34" s="214"/>
      <c r="YQ34" s="214"/>
      <c r="YR34" s="214"/>
      <c r="YS34" s="214"/>
      <c r="YT34" s="214"/>
      <c r="YU34" s="214"/>
      <c r="YV34" s="214"/>
      <c r="YW34" s="214"/>
      <c r="YX34" s="214"/>
      <c r="YY34" s="214"/>
      <c r="YZ34" s="214"/>
      <c r="ZA34" s="214"/>
      <c r="ZB34" s="214"/>
      <c r="ZC34" s="214"/>
      <c r="ZD34" s="214"/>
      <c r="ZE34" s="214"/>
      <c r="ZF34" s="214"/>
      <c r="ZG34" s="214"/>
      <c r="ZH34" s="214"/>
      <c r="ZI34" s="214"/>
      <c r="ZJ34" s="214"/>
      <c r="ZK34" s="214"/>
      <c r="ZL34" s="214"/>
      <c r="ZM34" s="214"/>
      <c r="ZN34" s="214"/>
      <c r="ZO34" s="214"/>
      <c r="ZP34" s="214"/>
      <c r="ZQ34" s="214"/>
      <c r="ZR34" s="214"/>
      <c r="ZS34" s="214"/>
      <c r="ZT34" s="214"/>
      <c r="ZU34" s="214"/>
      <c r="ZV34" s="214"/>
      <c r="ZW34" s="214"/>
      <c r="ZX34" s="214"/>
      <c r="ZY34" s="214"/>
      <c r="ZZ34" s="214"/>
      <c r="AAA34" s="214"/>
      <c r="AAB34" s="214"/>
      <c r="AAC34" s="214"/>
      <c r="AAD34" s="214"/>
      <c r="AAE34" s="214"/>
      <c r="AAF34" s="214"/>
      <c r="AAG34" s="214"/>
      <c r="AAH34" s="214"/>
      <c r="AAI34" s="214"/>
      <c r="AAJ34" s="214"/>
      <c r="AAK34" s="214"/>
      <c r="AAL34" s="214"/>
      <c r="AAM34" s="214"/>
      <c r="AAN34" s="214"/>
      <c r="AAO34" s="214"/>
      <c r="AAP34" s="214"/>
      <c r="AAQ34" s="214"/>
      <c r="AAR34" s="214"/>
      <c r="AAS34" s="214"/>
      <c r="AAT34" s="214"/>
      <c r="AAU34" s="214"/>
      <c r="AAV34" s="214"/>
      <c r="AAW34" s="214"/>
      <c r="AAX34" s="214"/>
      <c r="AAY34" s="214"/>
      <c r="AAZ34" s="214"/>
      <c r="ABA34" s="214"/>
      <c r="ABB34" s="214"/>
      <c r="ABC34" s="214"/>
      <c r="ABD34" s="214"/>
      <c r="ABE34" s="214"/>
      <c r="ABF34" s="214"/>
      <c r="ABG34" s="214"/>
      <c r="ABH34" s="214"/>
      <c r="ABI34" s="214"/>
      <c r="ABJ34" s="214"/>
      <c r="ABK34" s="214"/>
      <c r="ABL34" s="214"/>
      <c r="ABM34" s="214"/>
      <c r="ABN34" s="214"/>
      <c r="ABO34" s="214"/>
      <c r="ABP34" s="214"/>
      <c r="ABQ34" s="214"/>
      <c r="ABR34" s="214"/>
      <c r="ABS34" s="214"/>
      <c r="ABT34" s="214"/>
      <c r="ABU34" s="214"/>
      <c r="ABV34" s="214"/>
      <c r="ABW34" s="214"/>
      <c r="ABX34" s="214"/>
      <c r="ABY34" s="214"/>
      <c r="ABZ34" s="214"/>
      <c r="ACA34" s="214"/>
      <c r="ACB34" s="214"/>
      <c r="ACC34" s="214"/>
      <c r="ACD34" s="214"/>
      <c r="ACE34" s="214"/>
      <c r="ACF34" s="214"/>
      <c r="ACG34" s="214"/>
      <c r="ACH34" s="214"/>
      <c r="ACI34" s="214"/>
      <c r="ACJ34" s="214"/>
      <c r="ACK34" s="214"/>
      <c r="ACL34" s="214"/>
      <c r="ACM34" s="214"/>
      <c r="ACN34" s="214"/>
      <c r="ACO34" s="214"/>
      <c r="ACP34" s="214"/>
      <c r="ACQ34" s="214"/>
      <c r="ACR34" s="214"/>
      <c r="ACS34" s="214"/>
      <c r="ACT34" s="214"/>
      <c r="ACU34" s="214"/>
      <c r="ACV34" s="214"/>
      <c r="ACW34" s="214"/>
      <c r="ACX34" s="214"/>
      <c r="ACY34" s="214"/>
      <c r="ACZ34" s="214"/>
      <c r="ADA34" s="214"/>
      <c r="ADB34" s="214"/>
      <c r="ADC34" s="214"/>
      <c r="ADD34" s="214"/>
      <c r="ADE34" s="214"/>
      <c r="ADF34" s="214"/>
      <c r="ADG34" s="214"/>
      <c r="ADH34" s="214"/>
      <c r="ADI34" s="214"/>
      <c r="ADJ34" s="214"/>
      <c r="ADK34" s="214"/>
      <c r="ADL34" s="214"/>
      <c r="ADM34" s="214"/>
      <c r="ADN34" s="214"/>
      <c r="ADO34" s="214"/>
      <c r="ADP34" s="214"/>
      <c r="ADQ34" s="214"/>
      <c r="ADR34" s="214"/>
      <c r="ADS34" s="214"/>
      <c r="ADT34" s="214"/>
      <c r="ADU34" s="214"/>
      <c r="ADV34" s="214"/>
      <c r="ADW34" s="214"/>
      <c r="ADX34" s="214"/>
      <c r="ADY34" s="214"/>
      <c r="ADZ34" s="214"/>
      <c r="AEA34" s="214"/>
      <c r="AEB34" s="214"/>
      <c r="AEC34" s="214"/>
      <c r="AED34" s="214"/>
      <c r="AEE34" s="214"/>
      <c r="AEF34" s="214"/>
      <c r="AEG34" s="214"/>
      <c r="AEH34" s="214"/>
      <c r="AEI34" s="214"/>
      <c r="AEJ34" s="214"/>
      <c r="AEK34" s="214"/>
      <c r="AEL34" s="214"/>
      <c r="AEM34" s="214"/>
      <c r="AEN34" s="214"/>
      <c r="AEO34" s="214"/>
      <c r="AEP34" s="214"/>
      <c r="AEQ34" s="214"/>
      <c r="AER34" s="214"/>
      <c r="AES34" s="214"/>
      <c r="AET34" s="214"/>
      <c r="AEU34" s="214"/>
      <c r="AEV34" s="214"/>
      <c r="AEW34" s="214"/>
      <c r="AEX34" s="214"/>
      <c r="AEY34" s="214"/>
      <c r="AEZ34" s="214"/>
      <c r="AFA34" s="214"/>
      <c r="AFB34" s="214"/>
      <c r="AFC34" s="214"/>
      <c r="AFD34" s="214"/>
      <c r="AFE34" s="214"/>
      <c r="AFF34" s="214"/>
      <c r="AFG34" s="214"/>
      <c r="AFH34" s="214"/>
      <c r="AFI34" s="214"/>
      <c r="AFJ34" s="214"/>
      <c r="AFK34" s="214"/>
      <c r="AFL34" s="214"/>
      <c r="AFM34" s="214"/>
      <c r="AFN34" s="214"/>
      <c r="AFO34" s="214"/>
      <c r="AFP34" s="214"/>
      <c r="AFQ34" s="214"/>
      <c r="AFR34" s="214"/>
      <c r="AFS34" s="214"/>
      <c r="AFT34" s="214"/>
      <c r="AFU34" s="214"/>
      <c r="AFV34" s="214"/>
      <c r="AFW34" s="214"/>
      <c r="AFX34" s="214"/>
      <c r="AFY34" s="214"/>
      <c r="AFZ34" s="214"/>
      <c r="AGA34" s="214"/>
      <c r="AGB34" s="214"/>
      <c r="AGC34" s="214"/>
      <c r="AGD34" s="214"/>
      <c r="AGE34" s="214"/>
      <c r="AGF34" s="214"/>
      <c r="AGG34" s="214"/>
      <c r="AGH34" s="214"/>
      <c r="AGI34" s="214"/>
      <c r="AGJ34" s="214"/>
      <c r="AGK34" s="214"/>
      <c r="AGL34" s="214"/>
      <c r="AGM34" s="214"/>
      <c r="AGN34" s="214"/>
      <c r="AGO34" s="214"/>
      <c r="AGP34" s="214"/>
      <c r="AGQ34" s="214"/>
      <c r="AGR34" s="214"/>
      <c r="AGS34" s="214"/>
      <c r="AGT34" s="214"/>
      <c r="AGU34" s="214"/>
      <c r="AGV34" s="214"/>
      <c r="AGW34" s="214"/>
      <c r="AGX34" s="214"/>
      <c r="AGY34" s="214"/>
      <c r="AGZ34" s="214"/>
      <c r="AHA34" s="214"/>
      <c r="AHB34" s="214"/>
      <c r="AHC34" s="214"/>
      <c r="AHD34" s="214"/>
      <c r="AHE34" s="214"/>
      <c r="AHF34" s="214"/>
      <c r="AHG34" s="214"/>
      <c r="AHH34" s="214"/>
      <c r="AHI34" s="214"/>
      <c r="AHJ34" s="214"/>
      <c r="AHK34" s="214"/>
      <c r="AHL34" s="214"/>
      <c r="AHM34" s="214"/>
      <c r="AHN34" s="214"/>
      <c r="AHO34" s="214"/>
      <c r="AHP34" s="214"/>
      <c r="AHQ34" s="214"/>
      <c r="AHR34" s="214"/>
      <c r="AHS34" s="214"/>
      <c r="AHT34" s="214"/>
      <c r="AHU34" s="214"/>
      <c r="AHV34" s="214"/>
      <c r="AHW34" s="214"/>
      <c r="AHX34" s="214"/>
      <c r="AHY34" s="214"/>
      <c r="AHZ34" s="214"/>
      <c r="AIA34" s="214"/>
      <c r="AIB34" s="214"/>
      <c r="AIC34" s="214"/>
      <c r="AID34" s="214"/>
      <c r="AIE34" s="214"/>
      <c r="AIF34" s="214"/>
      <c r="AIG34" s="214"/>
      <c r="AIH34" s="214"/>
      <c r="AII34" s="214"/>
      <c r="AIJ34" s="214"/>
      <c r="AIK34" s="214"/>
      <c r="AIL34" s="214"/>
      <c r="AIM34" s="214"/>
      <c r="AIN34" s="214"/>
      <c r="AIO34" s="214"/>
      <c r="AIP34" s="214"/>
      <c r="AIQ34" s="214"/>
      <c r="AIR34" s="214"/>
      <c r="AIS34" s="214"/>
      <c r="AIT34" s="214"/>
      <c r="AIU34" s="214"/>
      <c r="AIV34" s="214"/>
      <c r="AIW34" s="214"/>
      <c r="AIX34" s="214"/>
      <c r="AIY34" s="214"/>
      <c r="AIZ34" s="214"/>
      <c r="AJA34" s="214"/>
      <c r="AJB34" s="214"/>
      <c r="AJC34" s="214"/>
      <c r="AJD34" s="214"/>
      <c r="AJE34" s="214"/>
      <c r="AJF34" s="214"/>
      <c r="AJG34" s="214"/>
      <c r="AJH34" s="214"/>
      <c r="AJI34" s="214"/>
      <c r="AJJ34" s="214"/>
      <c r="AJK34" s="214"/>
      <c r="AJL34" s="214"/>
      <c r="AJM34" s="214"/>
      <c r="AJN34" s="214"/>
      <c r="AJO34" s="214"/>
      <c r="AJP34" s="214"/>
      <c r="AJQ34" s="214"/>
      <c r="AJR34" s="214"/>
      <c r="AJS34" s="214"/>
      <c r="AJT34" s="214"/>
      <c r="AJU34" s="214"/>
      <c r="AJV34" s="214"/>
      <c r="AJW34" s="214"/>
      <c r="AJX34" s="214"/>
      <c r="AJY34" s="214"/>
      <c r="AJZ34" s="214"/>
      <c r="AKA34" s="214"/>
      <c r="AKB34" s="214"/>
      <c r="AKC34" s="214"/>
      <c r="AKD34" s="214"/>
      <c r="AKE34" s="214"/>
      <c r="AKF34" s="214"/>
      <c r="AKG34" s="214"/>
      <c r="AKH34" s="214"/>
      <c r="AKI34" s="214"/>
      <c r="AKJ34" s="214"/>
      <c r="AKK34" s="214"/>
      <c r="AKL34" s="214"/>
      <c r="AKM34" s="214"/>
      <c r="AKN34" s="214"/>
      <c r="AKO34" s="214"/>
      <c r="AKP34" s="214"/>
      <c r="AKQ34" s="214"/>
      <c r="AKR34" s="214"/>
      <c r="AKS34" s="214"/>
      <c r="AKT34" s="214"/>
      <c r="AKU34" s="214"/>
      <c r="AKV34" s="214"/>
      <c r="AKW34" s="214"/>
      <c r="AKX34" s="214"/>
      <c r="AKY34" s="214"/>
      <c r="AKZ34" s="214"/>
      <c r="ALA34" s="214"/>
      <c r="ALB34" s="214"/>
      <c r="ALC34" s="214"/>
      <c r="ALD34" s="214"/>
      <c r="ALE34" s="214"/>
      <c r="ALF34" s="214"/>
      <c r="ALG34" s="214"/>
      <c r="ALH34" s="214"/>
      <c r="ALI34" s="214"/>
      <c r="ALJ34" s="214"/>
      <c r="ALK34" s="214"/>
      <c r="ALL34" s="214"/>
      <c r="ALM34" s="214"/>
      <c r="ALN34" s="214"/>
      <c r="ALO34" s="214"/>
      <c r="ALP34" s="214"/>
      <c r="ALQ34" s="214"/>
      <c r="ALR34" s="214"/>
      <c r="ALS34" s="214"/>
      <c r="ALT34" s="214"/>
      <c r="ALU34" s="214"/>
      <c r="ALV34" s="214"/>
      <c r="ALW34" s="214"/>
      <c r="ALX34" s="214"/>
      <c r="ALY34" s="214"/>
      <c r="ALZ34" s="214"/>
      <c r="AMA34" s="214"/>
      <c r="AMB34" s="214"/>
      <c r="AMC34" s="214"/>
      <c r="AMD34" s="214"/>
      <c r="AME34" s="214"/>
      <c r="AMF34" s="214"/>
      <c r="AMG34" s="214"/>
      <c r="AMH34" s="214"/>
      <c r="AMI34" s="214"/>
      <c r="AMJ34" s="214"/>
      <c r="AMK34" s="214"/>
      <c r="AML34" s="214"/>
      <c r="AMM34" s="214"/>
      <c r="AMN34" s="214"/>
      <c r="AMO34" s="214"/>
      <c r="AMP34" s="214"/>
      <c r="AMQ34" s="214"/>
      <c r="AMR34" s="214"/>
      <c r="AMS34" s="214"/>
      <c r="AMT34" s="214"/>
      <c r="AMU34" s="214"/>
      <c r="AMV34" s="214"/>
      <c r="AMW34" s="214"/>
      <c r="AMX34" s="214"/>
      <c r="AMY34" s="214"/>
      <c r="AMZ34" s="214"/>
      <c r="ANA34" s="214"/>
      <c r="ANB34" s="214"/>
      <c r="ANC34" s="214"/>
      <c r="AND34" s="214"/>
      <c r="ANE34" s="214"/>
      <c r="ANF34" s="214"/>
      <c r="ANG34" s="214"/>
      <c r="ANH34" s="214"/>
      <c r="ANI34" s="214"/>
      <c r="ANJ34" s="214"/>
      <c r="ANK34" s="214"/>
      <c r="ANL34" s="214"/>
      <c r="ANM34" s="214"/>
      <c r="ANN34" s="214"/>
      <c r="ANO34" s="214"/>
      <c r="ANP34" s="214"/>
      <c r="ANQ34" s="214"/>
      <c r="ANR34" s="214"/>
      <c r="ANS34" s="214"/>
      <c r="ANT34" s="214"/>
      <c r="ANU34" s="214"/>
      <c r="ANV34" s="214"/>
      <c r="ANW34" s="214"/>
      <c r="ANX34" s="214"/>
      <c r="ANY34" s="214"/>
      <c r="ANZ34" s="214"/>
      <c r="AOA34" s="214"/>
      <c r="AOB34" s="214"/>
      <c r="AOC34" s="214"/>
      <c r="AOD34" s="214"/>
      <c r="AOE34" s="214"/>
      <c r="AOF34" s="214"/>
      <c r="AOG34" s="214"/>
      <c r="AOH34" s="214"/>
      <c r="AOI34" s="214"/>
      <c r="AOJ34" s="214"/>
      <c r="AOK34" s="214"/>
      <c r="AOL34" s="214"/>
      <c r="AOM34" s="214"/>
      <c r="AON34" s="214"/>
      <c r="AOO34" s="214"/>
      <c r="AOP34" s="214"/>
      <c r="AOQ34" s="214"/>
      <c r="AOR34" s="214"/>
      <c r="AOS34" s="214"/>
      <c r="AOT34" s="214"/>
      <c r="AOU34" s="214"/>
      <c r="AOV34" s="214"/>
      <c r="AOW34" s="214"/>
      <c r="AOX34" s="214"/>
      <c r="AOY34" s="214"/>
      <c r="AOZ34" s="214"/>
      <c r="APA34" s="214"/>
      <c r="APB34" s="214"/>
      <c r="APC34" s="214"/>
      <c r="APD34" s="214"/>
      <c r="APE34" s="214"/>
      <c r="APF34" s="214"/>
      <c r="APG34" s="214"/>
      <c r="APH34" s="214"/>
      <c r="API34" s="214"/>
      <c r="APJ34" s="214"/>
      <c r="APK34" s="214"/>
      <c r="APL34" s="214"/>
      <c r="APM34" s="214"/>
      <c r="APN34" s="214"/>
      <c r="APO34" s="214"/>
      <c r="APP34" s="214"/>
      <c r="APQ34" s="214"/>
      <c r="APR34" s="214"/>
      <c r="APS34" s="214"/>
      <c r="APT34" s="214"/>
      <c r="APU34" s="214"/>
      <c r="APV34" s="214"/>
      <c r="APW34" s="214"/>
      <c r="APX34" s="214"/>
      <c r="APY34" s="214"/>
      <c r="APZ34" s="214"/>
      <c r="AQA34" s="214"/>
      <c r="AQB34" s="214"/>
      <c r="AQC34" s="214"/>
      <c r="AQD34" s="214"/>
      <c r="AQE34" s="214"/>
      <c r="AQF34" s="214"/>
      <c r="AQG34" s="214"/>
      <c r="AQH34" s="214"/>
      <c r="AQI34" s="214"/>
      <c r="AQJ34" s="214"/>
      <c r="AQK34" s="214"/>
      <c r="AQL34" s="214"/>
      <c r="AQM34" s="214"/>
      <c r="AQN34" s="214"/>
      <c r="AQO34" s="214"/>
      <c r="AQP34" s="214"/>
      <c r="AQQ34" s="214"/>
      <c r="AQR34" s="214"/>
      <c r="AQS34" s="214"/>
      <c r="AQT34" s="214"/>
      <c r="AQU34" s="214"/>
      <c r="AQV34" s="214"/>
      <c r="AQW34" s="214"/>
      <c r="AQX34" s="214"/>
      <c r="AQY34" s="214"/>
      <c r="AQZ34" s="214"/>
      <c r="ARA34" s="214"/>
      <c r="ARB34" s="214"/>
      <c r="ARC34" s="214"/>
      <c r="ARD34" s="214"/>
      <c r="ARE34" s="214"/>
      <c r="ARF34" s="214"/>
      <c r="ARG34" s="214"/>
      <c r="ARH34" s="214"/>
      <c r="ARI34" s="214"/>
      <c r="ARJ34" s="214"/>
      <c r="ARK34" s="214"/>
      <c r="ARL34" s="214"/>
      <c r="ARM34" s="214"/>
      <c r="ARN34" s="214"/>
      <c r="ARO34" s="214"/>
      <c r="ARP34" s="214"/>
      <c r="ARQ34" s="214"/>
      <c r="ARR34" s="214"/>
      <c r="ARS34" s="214"/>
      <c r="ART34" s="214"/>
      <c r="ARU34" s="214"/>
      <c r="ARV34" s="214"/>
      <c r="ARW34" s="214"/>
      <c r="ARX34" s="214"/>
      <c r="ARY34" s="214"/>
      <c r="ARZ34" s="214"/>
      <c r="ASA34" s="214"/>
      <c r="ASB34" s="214"/>
      <c r="ASC34" s="214"/>
      <c r="ASD34" s="214"/>
      <c r="ASE34" s="214"/>
      <c r="ASF34" s="214"/>
      <c r="ASG34" s="214"/>
      <c r="ASH34" s="214"/>
      <c r="ASI34" s="214"/>
      <c r="ASJ34" s="214"/>
      <c r="ASK34" s="214"/>
      <c r="ASL34" s="214"/>
      <c r="ASM34" s="214"/>
      <c r="ASN34" s="214"/>
      <c r="ASO34" s="214"/>
      <c r="ASP34" s="214"/>
      <c r="ASQ34" s="214"/>
      <c r="ASR34" s="214"/>
      <c r="ASS34" s="214"/>
      <c r="AST34" s="214"/>
      <c r="ASU34" s="214"/>
      <c r="ASV34" s="214"/>
      <c r="ASW34" s="214"/>
      <c r="ASX34" s="214"/>
      <c r="ASY34" s="214"/>
      <c r="ASZ34" s="214"/>
      <c r="ATA34" s="214"/>
      <c r="ATB34" s="214"/>
      <c r="ATC34" s="214"/>
      <c r="ATD34" s="214"/>
      <c r="ATE34" s="214"/>
      <c r="ATF34" s="214"/>
      <c r="ATG34" s="214"/>
      <c r="ATH34" s="214"/>
      <c r="ATI34" s="214"/>
      <c r="ATJ34" s="214"/>
      <c r="ATK34" s="214"/>
      <c r="ATL34" s="214"/>
      <c r="ATM34" s="214"/>
      <c r="ATN34" s="214"/>
      <c r="ATO34" s="214"/>
      <c r="ATP34" s="214"/>
      <c r="ATQ34" s="214"/>
      <c r="ATR34" s="214"/>
      <c r="ATS34" s="214"/>
      <c r="ATT34" s="214"/>
      <c r="ATU34" s="214"/>
      <c r="ATV34" s="214"/>
      <c r="ATW34" s="214"/>
      <c r="ATX34" s="214"/>
      <c r="ATY34" s="214"/>
      <c r="ATZ34" s="214"/>
      <c r="AUA34" s="214"/>
      <c r="AUB34" s="214"/>
      <c r="AUC34" s="214"/>
      <c r="AUD34" s="214"/>
      <c r="AUE34" s="214"/>
      <c r="AUF34" s="214"/>
      <c r="AUG34" s="214"/>
      <c r="AUH34" s="214"/>
      <c r="AUI34" s="214"/>
      <c r="AUJ34" s="214"/>
      <c r="AUK34" s="214"/>
      <c r="AUL34" s="214"/>
      <c r="AUM34" s="214"/>
      <c r="AUN34" s="214"/>
      <c r="AUO34" s="214"/>
      <c r="AUP34" s="214"/>
      <c r="AUQ34" s="214"/>
      <c r="AUR34" s="214"/>
      <c r="AUS34" s="214"/>
      <c r="AUT34" s="214"/>
      <c r="AUU34" s="214"/>
      <c r="AUV34" s="214"/>
      <c r="AUW34" s="214"/>
      <c r="AUX34" s="214"/>
      <c r="AUY34" s="214"/>
      <c r="AUZ34" s="214"/>
      <c r="AVA34" s="214"/>
      <c r="AVB34" s="214"/>
      <c r="AVC34" s="214"/>
      <c r="AVD34" s="214"/>
      <c r="AVE34" s="214"/>
      <c r="AVF34" s="214"/>
      <c r="AVG34" s="214"/>
      <c r="AVH34" s="214"/>
      <c r="AVI34" s="214"/>
      <c r="AVJ34" s="214"/>
      <c r="AVK34" s="214"/>
      <c r="AVL34" s="214"/>
      <c r="AVM34" s="214"/>
      <c r="AVN34" s="214"/>
      <c r="AVO34" s="214"/>
      <c r="AVP34" s="214"/>
      <c r="AVQ34" s="214"/>
      <c r="AVR34" s="214"/>
      <c r="AVS34" s="214"/>
      <c r="AVT34" s="214"/>
      <c r="AVU34" s="214"/>
      <c r="AVV34" s="214"/>
      <c r="AVW34" s="214"/>
      <c r="AVX34" s="214"/>
      <c r="AVY34" s="214"/>
      <c r="AVZ34" s="214"/>
      <c r="AWA34" s="214"/>
      <c r="AWB34" s="214"/>
      <c r="AWC34" s="214"/>
      <c r="AWD34" s="214"/>
      <c r="AWE34" s="214"/>
      <c r="AWF34" s="214"/>
      <c r="AWG34" s="214"/>
      <c r="AWH34" s="214"/>
      <c r="AWI34" s="214"/>
      <c r="AWJ34" s="214"/>
      <c r="AWK34" s="214"/>
      <c r="AWL34" s="214"/>
      <c r="AWM34" s="214"/>
      <c r="AWN34" s="214"/>
      <c r="AWO34" s="214"/>
      <c r="AWP34" s="214"/>
      <c r="AWQ34" s="214"/>
      <c r="AWR34" s="214"/>
      <c r="AWS34" s="214"/>
      <c r="AWT34" s="214"/>
      <c r="AWU34" s="214"/>
      <c r="AWV34" s="214"/>
      <c r="AWW34" s="214"/>
      <c r="AWX34" s="214"/>
      <c r="AWY34" s="214"/>
      <c r="AWZ34" s="214"/>
      <c r="AXA34" s="214"/>
      <c r="AXB34" s="214"/>
      <c r="AXC34" s="214"/>
      <c r="AXD34" s="214"/>
      <c r="AXE34" s="214"/>
      <c r="AXF34" s="214"/>
      <c r="AXG34" s="214"/>
      <c r="AXH34" s="214"/>
      <c r="AXI34" s="214"/>
      <c r="AXJ34" s="214"/>
      <c r="AXK34" s="214"/>
      <c r="AXL34" s="214"/>
      <c r="AXM34" s="214"/>
      <c r="AXN34" s="214"/>
      <c r="AXO34" s="214"/>
      <c r="AXP34" s="214"/>
      <c r="AXQ34" s="214"/>
      <c r="AXR34" s="214"/>
      <c r="AXS34" s="214"/>
      <c r="AXT34" s="214"/>
      <c r="AXU34" s="214"/>
      <c r="AXV34" s="214"/>
      <c r="AXW34" s="214"/>
      <c r="AXX34" s="214"/>
      <c r="AXY34" s="214"/>
      <c r="AXZ34" s="214"/>
      <c r="AYA34" s="214"/>
      <c r="AYB34" s="214"/>
      <c r="AYC34" s="214"/>
      <c r="AYD34" s="214"/>
      <c r="AYE34" s="214"/>
      <c r="AYF34" s="214"/>
      <c r="AYG34" s="214"/>
      <c r="AYH34" s="214"/>
      <c r="AYI34" s="214"/>
      <c r="AYJ34" s="214"/>
      <c r="AYK34" s="214"/>
      <c r="AYL34" s="214"/>
      <c r="AYM34" s="214"/>
      <c r="AYN34" s="214"/>
      <c r="AYO34" s="214"/>
      <c r="AYP34" s="214"/>
      <c r="AYQ34" s="214"/>
      <c r="AYR34" s="214"/>
      <c r="AYS34" s="214"/>
      <c r="AYT34" s="214"/>
      <c r="AYU34" s="214"/>
      <c r="AYV34" s="214"/>
      <c r="AYW34" s="214"/>
      <c r="AYX34" s="214"/>
      <c r="AYY34" s="214"/>
      <c r="AYZ34" s="214"/>
      <c r="AZA34" s="214"/>
      <c r="AZB34" s="214"/>
      <c r="AZC34" s="214"/>
      <c r="AZD34" s="214"/>
      <c r="AZE34" s="214"/>
      <c r="AZF34" s="214"/>
      <c r="AZG34" s="214"/>
      <c r="AZH34" s="214"/>
      <c r="AZI34" s="214"/>
      <c r="AZJ34" s="214"/>
      <c r="AZK34" s="214"/>
      <c r="AZL34" s="214"/>
      <c r="AZM34" s="214"/>
      <c r="AZN34" s="214"/>
      <c r="AZO34" s="214"/>
      <c r="AZP34" s="214"/>
      <c r="AZQ34" s="214"/>
      <c r="AZR34" s="214"/>
      <c r="AZS34" s="214"/>
      <c r="AZT34" s="214"/>
      <c r="AZU34" s="214"/>
      <c r="AZV34" s="214"/>
      <c r="AZW34" s="214"/>
      <c r="AZX34" s="214"/>
      <c r="AZY34" s="214"/>
      <c r="AZZ34" s="214"/>
      <c r="BAA34" s="214"/>
      <c r="BAB34" s="214"/>
      <c r="BAC34" s="214"/>
      <c r="BAD34" s="214"/>
      <c r="BAE34" s="214"/>
      <c r="BAF34" s="214"/>
      <c r="BAG34" s="214"/>
      <c r="BAH34" s="214"/>
      <c r="BAI34" s="214"/>
      <c r="BAJ34" s="214"/>
      <c r="BAK34" s="214"/>
      <c r="BAL34" s="214"/>
      <c r="BAM34" s="214"/>
      <c r="BAN34" s="214"/>
      <c r="BAO34" s="214"/>
      <c r="BAP34" s="214"/>
      <c r="BAQ34" s="214"/>
      <c r="BAR34" s="214"/>
      <c r="BAS34" s="214"/>
      <c r="BAT34" s="214"/>
      <c r="BAU34" s="214"/>
      <c r="BAV34" s="214"/>
      <c r="BAW34" s="214"/>
      <c r="BAX34" s="214"/>
      <c r="BAY34" s="214"/>
      <c r="BAZ34" s="214"/>
      <c r="BBA34" s="214"/>
      <c r="BBB34" s="214"/>
      <c r="BBC34" s="214"/>
      <c r="BBD34" s="214"/>
      <c r="BBE34" s="214"/>
      <c r="BBF34" s="214"/>
      <c r="BBG34" s="214"/>
      <c r="BBH34" s="214"/>
      <c r="BBI34" s="214"/>
      <c r="BBJ34" s="214"/>
      <c r="BBK34" s="214"/>
      <c r="BBL34" s="214"/>
      <c r="BBM34" s="214"/>
      <c r="BBN34" s="214"/>
      <c r="BBO34" s="214"/>
      <c r="BBP34" s="214"/>
      <c r="BBQ34" s="214"/>
      <c r="BBR34" s="214"/>
      <c r="BBS34" s="214"/>
      <c r="BBT34" s="214"/>
      <c r="BBU34" s="214"/>
      <c r="BBV34" s="214"/>
      <c r="BBW34" s="214"/>
      <c r="BBX34" s="214"/>
      <c r="BBY34" s="214"/>
      <c r="BBZ34" s="214"/>
      <c r="BCA34" s="214"/>
      <c r="BCB34" s="214"/>
      <c r="BCC34" s="214"/>
      <c r="BCD34" s="214"/>
      <c r="BCE34" s="214"/>
      <c r="BCF34" s="214"/>
      <c r="BCG34" s="214"/>
      <c r="BCH34" s="214"/>
      <c r="BCI34" s="214"/>
      <c r="BCJ34" s="214"/>
      <c r="BCK34" s="214"/>
      <c r="BCL34" s="214"/>
      <c r="BCM34" s="214"/>
      <c r="BCN34" s="214"/>
      <c r="BCO34" s="214"/>
      <c r="BCP34" s="214"/>
      <c r="BCQ34" s="214"/>
      <c r="BCR34" s="214"/>
      <c r="BCS34" s="214"/>
      <c r="BCT34" s="214"/>
      <c r="BCU34" s="214"/>
      <c r="BCV34" s="214"/>
      <c r="BCW34" s="214"/>
      <c r="BCX34" s="214"/>
      <c r="BCY34" s="214"/>
      <c r="BCZ34" s="214"/>
      <c r="BDA34" s="214"/>
      <c r="BDB34" s="214"/>
      <c r="BDC34" s="214"/>
      <c r="BDD34" s="214"/>
      <c r="BDE34" s="214"/>
      <c r="BDF34" s="214"/>
      <c r="BDG34" s="214"/>
      <c r="BDH34" s="214"/>
      <c r="BDI34" s="214"/>
      <c r="BDJ34" s="214"/>
      <c r="BDK34" s="214"/>
      <c r="BDL34" s="214"/>
      <c r="BDM34" s="214"/>
      <c r="BDN34" s="214"/>
      <c r="BDO34" s="214"/>
      <c r="BDP34" s="214"/>
      <c r="BDQ34" s="214"/>
      <c r="BDR34" s="214"/>
      <c r="BDS34" s="214"/>
      <c r="BDT34" s="214"/>
      <c r="BDU34" s="214"/>
      <c r="BDV34" s="214"/>
      <c r="BDW34" s="214"/>
      <c r="BDX34" s="214"/>
      <c r="BDY34" s="214"/>
      <c r="BDZ34" s="214"/>
      <c r="BEA34" s="214"/>
      <c r="BEB34" s="214"/>
      <c r="BEC34" s="214"/>
      <c r="BED34" s="214"/>
      <c r="BEE34" s="214"/>
      <c r="BEF34" s="214"/>
      <c r="BEG34" s="214"/>
      <c r="BEH34" s="214"/>
      <c r="BEI34" s="214"/>
      <c r="BEJ34" s="214"/>
      <c r="BEK34" s="214"/>
      <c r="BEL34" s="214"/>
      <c r="BEM34" s="214"/>
      <c r="BEN34" s="214"/>
      <c r="BEO34" s="214"/>
      <c r="BEP34" s="214"/>
      <c r="BEQ34" s="214"/>
      <c r="BER34" s="214"/>
      <c r="BES34" s="214"/>
      <c r="BET34" s="214"/>
      <c r="BEU34" s="214"/>
      <c r="BEV34" s="214"/>
      <c r="BEW34" s="214"/>
      <c r="BEX34" s="214"/>
      <c r="BEY34" s="214"/>
      <c r="BEZ34" s="214"/>
      <c r="BFA34" s="214"/>
      <c r="BFB34" s="214"/>
      <c r="BFC34" s="214"/>
      <c r="BFD34" s="214"/>
      <c r="BFE34" s="214"/>
      <c r="BFF34" s="214"/>
      <c r="BFG34" s="214"/>
      <c r="BFH34" s="214"/>
      <c r="BFI34" s="214"/>
      <c r="BFJ34" s="214"/>
      <c r="BFK34" s="214"/>
      <c r="BFL34" s="214"/>
      <c r="BFM34" s="214"/>
      <c r="BFN34" s="214"/>
      <c r="BFO34" s="214"/>
      <c r="BFP34" s="214"/>
      <c r="BFQ34" s="214"/>
      <c r="BFR34" s="214"/>
      <c r="BFS34" s="214"/>
      <c r="BFT34" s="214"/>
      <c r="BFU34" s="214"/>
      <c r="BFV34" s="214"/>
      <c r="BFW34" s="214"/>
      <c r="BFX34" s="214"/>
      <c r="BFY34" s="214"/>
      <c r="BFZ34" s="214"/>
      <c r="BGA34" s="214"/>
      <c r="BGB34" s="214"/>
      <c r="BGC34" s="214"/>
      <c r="BGD34" s="214"/>
      <c r="BGE34" s="214"/>
      <c r="BGF34" s="214"/>
      <c r="BGG34" s="214"/>
      <c r="BGH34" s="214"/>
      <c r="BGI34" s="214"/>
      <c r="BGJ34" s="214"/>
      <c r="BGK34" s="214"/>
      <c r="BGL34" s="214"/>
      <c r="BGM34" s="214"/>
      <c r="BGN34" s="214"/>
      <c r="BGO34" s="214"/>
      <c r="BGP34" s="214"/>
      <c r="BGQ34" s="214"/>
      <c r="BGR34" s="214"/>
      <c r="BGS34" s="214"/>
      <c r="BGT34" s="214"/>
      <c r="BGU34" s="214"/>
      <c r="BGV34" s="214"/>
      <c r="BGW34" s="214"/>
      <c r="BGX34" s="214"/>
      <c r="BGY34" s="214"/>
      <c r="BGZ34" s="214"/>
      <c r="BHA34" s="214"/>
      <c r="BHB34" s="214"/>
      <c r="BHC34" s="214"/>
      <c r="BHD34" s="214"/>
      <c r="BHE34" s="214"/>
      <c r="BHF34" s="214"/>
      <c r="BHG34" s="214"/>
      <c r="BHH34" s="214"/>
      <c r="BHI34" s="214"/>
      <c r="BHJ34" s="214"/>
      <c r="BHK34" s="214"/>
      <c r="BHL34" s="214"/>
      <c r="BHM34" s="214"/>
      <c r="BHN34" s="214"/>
      <c r="BHO34" s="214"/>
      <c r="BHP34" s="214"/>
      <c r="BHQ34" s="214"/>
      <c r="BHR34" s="214"/>
      <c r="BHS34" s="214"/>
      <c r="BHT34" s="214"/>
      <c r="BHU34" s="214"/>
      <c r="BHV34" s="214"/>
      <c r="BHW34" s="214"/>
      <c r="BHX34" s="214"/>
      <c r="BHY34" s="214"/>
      <c r="BHZ34" s="214"/>
      <c r="BIA34" s="214"/>
      <c r="BIB34" s="214"/>
      <c r="BIC34" s="214"/>
      <c r="BID34" s="214"/>
      <c r="BIE34" s="214"/>
      <c r="BIF34" s="214"/>
      <c r="BIG34" s="214"/>
      <c r="BIH34" s="214"/>
      <c r="BII34" s="214"/>
      <c r="BIJ34" s="214"/>
      <c r="BIK34" s="214"/>
      <c r="BIL34" s="214"/>
      <c r="BIM34" s="214"/>
      <c r="BIN34" s="214"/>
      <c r="BIO34" s="214"/>
      <c r="BIP34" s="214"/>
      <c r="BIQ34" s="214"/>
      <c r="BIR34" s="214"/>
      <c r="BIS34" s="214"/>
      <c r="BIT34" s="214"/>
      <c r="BIU34" s="214"/>
      <c r="BIV34" s="214"/>
      <c r="BIW34" s="214"/>
      <c r="BIX34" s="214"/>
      <c r="BIY34" s="214"/>
      <c r="BIZ34" s="214"/>
      <c r="BJA34" s="214"/>
      <c r="BJB34" s="214"/>
      <c r="BJC34" s="214"/>
      <c r="BJD34" s="214"/>
      <c r="BJE34" s="214"/>
      <c r="BJF34" s="214"/>
      <c r="BJG34" s="214"/>
      <c r="BJH34" s="214"/>
      <c r="BJI34" s="214"/>
      <c r="BJJ34" s="214"/>
      <c r="BJK34" s="214"/>
      <c r="BJL34" s="214"/>
      <c r="BJM34" s="214"/>
      <c r="BJN34" s="214"/>
      <c r="BJO34" s="214"/>
      <c r="BJP34" s="214"/>
      <c r="BJQ34" s="214"/>
      <c r="BJR34" s="214"/>
      <c r="BJS34" s="214"/>
      <c r="BJT34" s="214"/>
      <c r="BJU34" s="214"/>
      <c r="BJV34" s="214"/>
      <c r="BJW34" s="214"/>
      <c r="BJX34" s="214"/>
      <c r="BJY34" s="214"/>
      <c r="BJZ34" s="214"/>
      <c r="BKA34" s="214"/>
      <c r="BKB34" s="214"/>
      <c r="BKC34" s="214"/>
      <c r="BKD34" s="214"/>
      <c r="BKE34" s="214"/>
      <c r="BKF34" s="214"/>
      <c r="BKG34" s="214"/>
      <c r="BKH34" s="214"/>
      <c r="BKI34" s="214"/>
      <c r="BKJ34" s="214"/>
      <c r="BKK34" s="214"/>
      <c r="BKL34" s="214"/>
      <c r="BKM34" s="214"/>
      <c r="BKN34" s="214"/>
      <c r="BKO34" s="214"/>
      <c r="BKP34" s="214"/>
      <c r="BKQ34" s="214"/>
      <c r="BKR34" s="214"/>
      <c r="BKS34" s="214"/>
      <c r="BKT34" s="214"/>
      <c r="BKU34" s="214"/>
      <c r="BKV34" s="214"/>
      <c r="BKW34" s="214"/>
      <c r="BKX34" s="214"/>
      <c r="BKY34" s="214"/>
      <c r="BKZ34" s="214"/>
      <c r="BLA34" s="214"/>
      <c r="BLB34" s="214"/>
      <c r="BLC34" s="214"/>
      <c r="BLD34" s="214"/>
      <c r="BLE34" s="214"/>
      <c r="BLF34" s="214"/>
      <c r="BLG34" s="214"/>
      <c r="BLH34" s="214"/>
      <c r="BLI34" s="214"/>
      <c r="BLJ34" s="214"/>
      <c r="BLK34" s="214"/>
      <c r="BLL34" s="214"/>
      <c r="BLM34" s="214"/>
      <c r="BLN34" s="214"/>
      <c r="BLO34" s="214"/>
      <c r="BLP34" s="214"/>
      <c r="BLQ34" s="214"/>
      <c r="BLR34" s="214"/>
      <c r="BLS34" s="214"/>
      <c r="BLT34" s="214"/>
      <c r="BLU34" s="214"/>
      <c r="BLV34" s="214"/>
      <c r="BLW34" s="214"/>
      <c r="BLX34" s="214"/>
      <c r="BLY34" s="214"/>
      <c r="BLZ34" s="214"/>
      <c r="BMA34" s="214"/>
      <c r="BMB34" s="214"/>
      <c r="BMC34" s="214"/>
      <c r="BMD34" s="214"/>
      <c r="BME34" s="214"/>
      <c r="BMF34" s="214"/>
      <c r="BMG34" s="214"/>
      <c r="BMH34" s="214"/>
      <c r="BMI34" s="214"/>
      <c r="BMJ34" s="214"/>
      <c r="BMK34" s="214"/>
      <c r="BML34" s="214"/>
      <c r="BMM34" s="214"/>
      <c r="BMN34" s="214"/>
      <c r="BMO34" s="214"/>
      <c r="BMP34" s="214"/>
      <c r="BMQ34" s="214"/>
      <c r="BMR34" s="214"/>
      <c r="BMS34" s="214"/>
      <c r="BMT34" s="214"/>
      <c r="BMU34" s="214"/>
      <c r="BMV34" s="214"/>
      <c r="BMW34" s="214"/>
      <c r="BMX34" s="214"/>
      <c r="BMY34" s="214"/>
      <c r="BMZ34" s="214"/>
      <c r="BNA34" s="214"/>
      <c r="BNB34" s="214"/>
      <c r="BNC34" s="214"/>
      <c r="BND34" s="214"/>
      <c r="BNE34" s="214"/>
      <c r="BNF34" s="214"/>
      <c r="BNG34" s="214"/>
      <c r="BNH34" s="214"/>
      <c r="BNI34" s="214"/>
      <c r="BNJ34" s="214"/>
      <c r="BNK34" s="214"/>
      <c r="BNL34" s="214"/>
      <c r="BNM34" s="214"/>
      <c r="BNN34" s="214"/>
      <c r="BNO34" s="214"/>
      <c r="BNP34" s="214"/>
      <c r="BNQ34" s="214"/>
      <c r="BNR34" s="214"/>
      <c r="BNS34" s="214"/>
      <c r="BNT34" s="214"/>
      <c r="BNU34" s="214"/>
      <c r="BNV34" s="214"/>
      <c r="BNW34" s="214"/>
      <c r="BNX34" s="214"/>
      <c r="BNY34" s="214"/>
      <c r="BNZ34" s="214"/>
      <c r="BOA34" s="214"/>
      <c r="BOB34" s="214"/>
      <c r="BOC34" s="214"/>
      <c r="BOD34" s="214"/>
      <c r="BOE34" s="214"/>
      <c r="BOF34" s="214"/>
      <c r="BOG34" s="214"/>
      <c r="BOH34" s="214"/>
      <c r="BOI34" s="214"/>
      <c r="BOJ34" s="214"/>
      <c r="BOK34" s="214"/>
      <c r="BOL34" s="214"/>
      <c r="BOM34" s="214"/>
      <c r="BON34" s="214"/>
      <c r="BOO34" s="214"/>
      <c r="BOP34" s="214"/>
      <c r="BOQ34" s="214"/>
      <c r="BOR34" s="214"/>
      <c r="BOS34" s="214"/>
      <c r="BOT34" s="214"/>
      <c r="BOU34" s="214"/>
      <c r="BOV34" s="214"/>
      <c r="BOW34" s="214"/>
      <c r="BOX34" s="214"/>
      <c r="BOY34" s="214"/>
      <c r="BOZ34" s="214"/>
      <c r="BPA34" s="214"/>
      <c r="BPB34" s="214"/>
      <c r="BPC34" s="214"/>
      <c r="BPD34" s="214"/>
      <c r="BPE34" s="214"/>
      <c r="BPF34" s="214"/>
      <c r="BPG34" s="214"/>
      <c r="BPH34" s="214"/>
      <c r="BPI34" s="214"/>
      <c r="BPJ34" s="214"/>
      <c r="BPK34" s="214"/>
      <c r="BPL34" s="214"/>
      <c r="BPM34" s="214"/>
      <c r="BPN34" s="214"/>
      <c r="BPO34" s="214"/>
      <c r="BPP34" s="214"/>
      <c r="BPQ34" s="214"/>
      <c r="BPR34" s="214"/>
      <c r="BPS34" s="214"/>
      <c r="BPT34" s="214"/>
      <c r="BPU34" s="214"/>
      <c r="BPV34" s="214"/>
      <c r="BPW34" s="214"/>
      <c r="BPX34" s="214"/>
      <c r="BPY34" s="214"/>
      <c r="BPZ34" s="214"/>
      <c r="BQA34" s="214"/>
      <c r="BQB34" s="214"/>
      <c r="BQC34" s="214"/>
      <c r="BQD34" s="214"/>
      <c r="BQE34" s="214"/>
      <c r="BQF34" s="214"/>
      <c r="BQG34" s="214"/>
      <c r="BQH34" s="214"/>
      <c r="BQI34" s="214"/>
      <c r="BQJ34" s="214"/>
      <c r="BQK34" s="214"/>
      <c r="BQL34" s="214"/>
      <c r="BQM34" s="214"/>
      <c r="BQN34" s="214"/>
      <c r="BQO34" s="214"/>
      <c r="BQP34" s="214"/>
      <c r="BQQ34" s="214"/>
      <c r="BQR34" s="214"/>
      <c r="BQS34" s="214"/>
      <c r="BQT34" s="214"/>
      <c r="BQU34" s="214"/>
      <c r="BQV34" s="214"/>
      <c r="BQW34" s="214"/>
      <c r="BQX34" s="214"/>
      <c r="BQY34" s="214"/>
      <c r="BQZ34" s="214"/>
      <c r="BRA34" s="214"/>
      <c r="BRB34" s="214"/>
      <c r="BRC34" s="214"/>
      <c r="BRD34" s="214"/>
      <c r="BRE34" s="214"/>
      <c r="BRF34" s="214"/>
      <c r="BRG34" s="214"/>
      <c r="BRH34" s="214"/>
      <c r="BRI34" s="214"/>
      <c r="BRJ34" s="214"/>
      <c r="BRK34" s="214"/>
      <c r="BRL34" s="214"/>
      <c r="BRM34" s="214"/>
      <c r="BRN34" s="214"/>
      <c r="BRO34" s="214"/>
      <c r="BRP34" s="214"/>
      <c r="BRQ34" s="214"/>
      <c r="BRR34" s="214"/>
      <c r="BRS34" s="214"/>
      <c r="BRT34" s="214"/>
      <c r="BRU34" s="214"/>
      <c r="BRV34" s="214"/>
      <c r="BRW34" s="214"/>
      <c r="BRX34" s="214"/>
      <c r="BRY34" s="214"/>
      <c r="BRZ34" s="214"/>
      <c r="BSA34" s="214"/>
      <c r="BSB34" s="214"/>
      <c r="BSC34" s="214"/>
      <c r="BSD34" s="214"/>
      <c r="BSE34" s="214"/>
      <c r="BSF34" s="214"/>
      <c r="BSG34" s="214"/>
      <c r="BSH34" s="214"/>
      <c r="BSI34" s="214"/>
      <c r="BSJ34" s="214"/>
      <c r="BSK34" s="214"/>
      <c r="BSL34" s="214"/>
      <c r="BSM34" s="214"/>
      <c r="BSN34" s="214"/>
      <c r="BSO34" s="214"/>
      <c r="BSP34" s="214"/>
      <c r="BSQ34" s="214"/>
      <c r="BSR34" s="214"/>
      <c r="BSS34" s="214"/>
      <c r="BST34" s="214"/>
      <c r="BSU34" s="214"/>
      <c r="BSV34" s="214"/>
      <c r="BSW34" s="214"/>
      <c r="BSX34" s="214"/>
      <c r="BSY34" s="214"/>
      <c r="BSZ34" s="214"/>
      <c r="BTA34" s="214"/>
      <c r="BTB34" s="214"/>
      <c r="BTC34" s="214"/>
      <c r="BTD34" s="214"/>
      <c r="BTE34" s="214"/>
      <c r="BTF34" s="214"/>
      <c r="BTG34" s="214"/>
      <c r="BTH34" s="214"/>
      <c r="BTI34" s="214"/>
      <c r="BTJ34" s="214"/>
      <c r="BTK34" s="214"/>
      <c r="BTL34" s="214"/>
      <c r="BTM34" s="214"/>
      <c r="BTN34" s="214"/>
      <c r="BTO34" s="214"/>
      <c r="BTP34" s="214"/>
      <c r="BTQ34" s="214"/>
      <c r="BTR34" s="214"/>
      <c r="BTS34" s="214"/>
      <c r="BTT34" s="214"/>
      <c r="BTU34" s="214"/>
      <c r="BTV34" s="214"/>
      <c r="BTW34" s="214"/>
      <c r="BTX34" s="214"/>
      <c r="BTY34" s="214"/>
      <c r="BTZ34" s="214"/>
      <c r="BUA34" s="214"/>
      <c r="BUB34" s="214"/>
      <c r="BUC34" s="214"/>
      <c r="BUD34" s="214"/>
      <c r="BUE34" s="214"/>
      <c r="BUF34" s="214"/>
      <c r="BUG34" s="214"/>
      <c r="BUH34" s="214"/>
      <c r="BUI34" s="214"/>
      <c r="BUJ34" s="214"/>
      <c r="BUK34" s="214"/>
      <c r="BUL34" s="214"/>
      <c r="BUM34" s="214"/>
      <c r="BUN34" s="214"/>
      <c r="BUO34" s="214"/>
      <c r="BUP34" s="214"/>
      <c r="BUQ34" s="214"/>
      <c r="BUR34" s="214"/>
      <c r="BUS34" s="214"/>
      <c r="BUT34" s="214"/>
      <c r="BUU34" s="214"/>
      <c r="BUV34" s="214"/>
      <c r="BUW34" s="214"/>
      <c r="BUX34" s="214"/>
      <c r="BUY34" s="214"/>
      <c r="BUZ34" s="214"/>
      <c r="BVA34" s="214"/>
      <c r="BVB34" s="214"/>
      <c r="BVC34" s="214"/>
      <c r="BVD34" s="214"/>
      <c r="BVE34" s="214"/>
      <c r="BVF34" s="214"/>
      <c r="BVG34" s="214"/>
      <c r="BVH34" s="214"/>
      <c r="BVI34" s="214"/>
      <c r="BVJ34" s="214"/>
      <c r="BVK34" s="214"/>
      <c r="BVL34" s="214"/>
      <c r="BVM34" s="214"/>
      <c r="BVN34" s="214"/>
      <c r="BVO34" s="214"/>
      <c r="BVP34" s="214"/>
      <c r="BVQ34" s="214"/>
      <c r="BVR34" s="214"/>
      <c r="BVS34" s="214"/>
      <c r="BVT34" s="214"/>
      <c r="BVU34" s="214"/>
      <c r="BVV34" s="214"/>
      <c r="BVW34" s="214"/>
      <c r="BVX34" s="214"/>
      <c r="BVY34" s="214"/>
      <c r="BVZ34" s="214"/>
      <c r="BWA34" s="214"/>
      <c r="BWB34" s="214"/>
      <c r="BWC34" s="214"/>
      <c r="BWD34" s="214"/>
      <c r="BWE34" s="214"/>
      <c r="BWF34" s="214"/>
      <c r="BWG34" s="214"/>
      <c r="BWH34" s="214"/>
      <c r="BWI34" s="214"/>
      <c r="BWJ34" s="214"/>
      <c r="BWK34" s="214"/>
      <c r="BWL34" s="214"/>
      <c r="BWM34" s="214"/>
      <c r="BWN34" s="214"/>
      <c r="BWO34" s="214"/>
      <c r="BWP34" s="214"/>
      <c r="BWQ34" s="214"/>
      <c r="BWR34" s="214"/>
      <c r="BWS34" s="214"/>
      <c r="BWT34" s="214"/>
      <c r="BWU34" s="214"/>
      <c r="BWV34" s="214"/>
      <c r="BWW34" s="214"/>
      <c r="BWX34" s="214"/>
      <c r="BWY34" s="214"/>
      <c r="BWZ34" s="214"/>
      <c r="BXA34" s="214"/>
      <c r="BXB34" s="214"/>
      <c r="BXC34" s="214"/>
      <c r="BXD34" s="214"/>
      <c r="BXE34" s="214"/>
      <c r="BXF34" s="214"/>
      <c r="BXG34" s="214"/>
      <c r="BXH34" s="214"/>
      <c r="BXI34" s="214"/>
      <c r="BXJ34" s="214"/>
      <c r="BXK34" s="214"/>
      <c r="BXL34" s="214"/>
      <c r="BXM34" s="214"/>
      <c r="BXN34" s="214"/>
      <c r="BXO34" s="214"/>
      <c r="BXP34" s="214"/>
      <c r="BXQ34" s="214"/>
      <c r="BXR34" s="214"/>
      <c r="BXS34" s="214"/>
      <c r="BXT34" s="214"/>
      <c r="BXU34" s="214"/>
      <c r="BXV34" s="214"/>
      <c r="BXW34" s="214"/>
      <c r="BXX34" s="214"/>
      <c r="BXY34" s="214"/>
      <c r="BXZ34" s="214"/>
      <c r="BYA34" s="214"/>
      <c r="BYB34" s="214"/>
      <c r="BYC34" s="214"/>
      <c r="BYD34" s="214"/>
      <c r="BYE34" s="214"/>
      <c r="BYF34" s="214"/>
      <c r="BYG34" s="214"/>
      <c r="BYH34" s="214"/>
      <c r="BYI34" s="214"/>
      <c r="BYJ34" s="214"/>
      <c r="BYK34" s="214"/>
      <c r="BYL34" s="214"/>
      <c r="BYM34" s="214"/>
      <c r="BYN34" s="214"/>
      <c r="BYO34" s="214"/>
      <c r="BYP34" s="214"/>
      <c r="BYQ34" s="214"/>
      <c r="BYR34" s="214"/>
      <c r="BYS34" s="214"/>
      <c r="BYT34" s="214"/>
      <c r="BYU34" s="214"/>
      <c r="BYV34" s="214"/>
      <c r="BYW34" s="214"/>
      <c r="BYX34" s="214"/>
      <c r="BYY34" s="214"/>
      <c r="BYZ34" s="214"/>
      <c r="BZA34" s="214"/>
      <c r="BZB34" s="214"/>
      <c r="BZC34" s="214"/>
      <c r="BZD34" s="214"/>
      <c r="BZE34" s="214"/>
      <c r="BZF34" s="214"/>
      <c r="BZG34" s="214"/>
      <c r="BZH34" s="214"/>
      <c r="BZI34" s="214"/>
      <c r="BZJ34" s="214"/>
      <c r="BZK34" s="214"/>
      <c r="BZL34" s="214"/>
      <c r="BZM34" s="214"/>
      <c r="BZN34" s="214"/>
      <c r="BZO34" s="214"/>
      <c r="BZP34" s="214"/>
      <c r="BZQ34" s="214"/>
      <c r="BZR34" s="214"/>
      <c r="BZS34" s="214"/>
      <c r="BZT34" s="214"/>
      <c r="BZU34" s="214"/>
      <c r="BZV34" s="214"/>
      <c r="BZW34" s="214"/>
      <c r="BZX34" s="214"/>
      <c r="BZY34" s="214"/>
      <c r="BZZ34" s="214"/>
      <c r="CAA34" s="214"/>
      <c r="CAB34" s="214"/>
      <c r="CAC34" s="214"/>
      <c r="CAD34" s="214"/>
      <c r="CAE34" s="214"/>
      <c r="CAF34" s="214"/>
      <c r="CAG34" s="214"/>
      <c r="CAH34" s="214"/>
      <c r="CAI34" s="214"/>
      <c r="CAJ34" s="214"/>
      <c r="CAK34" s="214"/>
      <c r="CAL34" s="214"/>
      <c r="CAM34" s="214"/>
      <c r="CAN34" s="214"/>
      <c r="CAO34" s="214"/>
      <c r="CAP34" s="214"/>
      <c r="CAQ34" s="214"/>
      <c r="CAR34" s="214"/>
      <c r="CAS34" s="214"/>
      <c r="CAT34" s="214"/>
      <c r="CAU34" s="214"/>
      <c r="CAV34" s="214"/>
      <c r="CAW34" s="214"/>
      <c r="CAX34" s="214"/>
      <c r="CAY34" s="214"/>
      <c r="CAZ34" s="214"/>
      <c r="CBA34" s="214"/>
      <c r="CBB34" s="214"/>
      <c r="CBC34" s="214"/>
      <c r="CBD34" s="214"/>
      <c r="CBE34" s="214"/>
      <c r="CBF34" s="214"/>
      <c r="CBG34" s="214"/>
      <c r="CBH34" s="214"/>
      <c r="CBI34" s="214"/>
      <c r="CBJ34" s="214"/>
      <c r="CBK34" s="214"/>
      <c r="CBL34" s="214"/>
      <c r="CBM34" s="214"/>
      <c r="CBN34" s="214"/>
      <c r="CBO34" s="214"/>
      <c r="CBP34" s="214"/>
      <c r="CBQ34" s="214"/>
      <c r="CBR34" s="214"/>
      <c r="CBS34" s="214"/>
      <c r="CBT34" s="214"/>
      <c r="CBU34" s="214"/>
      <c r="CBV34" s="214"/>
      <c r="CBW34" s="214"/>
      <c r="CBX34" s="214"/>
      <c r="CBY34" s="214"/>
      <c r="CBZ34" s="214"/>
      <c r="CCA34" s="214"/>
      <c r="CCB34" s="214"/>
      <c r="CCC34" s="214"/>
      <c r="CCD34" s="214"/>
      <c r="CCE34" s="214"/>
      <c r="CCF34" s="214"/>
      <c r="CCG34" s="214"/>
      <c r="CCH34" s="214"/>
      <c r="CCI34" s="214"/>
      <c r="CCJ34" s="214"/>
      <c r="CCK34" s="214"/>
      <c r="CCL34" s="214"/>
      <c r="CCM34" s="214"/>
      <c r="CCN34" s="214"/>
      <c r="CCO34" s="214"/>
      <c r="CCP34" s="214"/>
      <c r="CCQ34" s="214"/>
      <c r="CCR34" s="214"/>
      <c r="CCS34" s="214"/>
      <c r="CCT34" s="214"/>
      <c r="CCU34" s="214"/>
      <c r="CCV34" s="214"/>
      <c r="CCW34" s="214"/>
      <c r="CCX34" s="214"/>
      <c r="CCY34" s="214"/>
      <c r="CCZ34" s="214"/>
      <c r="CDA34" s="214"/>
      <c r="CDB34" s="214"/>
      <c r="CDC34" s="214"/>
      <c r="CDD34" s="214"/>
      <c r="CDE34" s="214"/>
      <c r="CDF34" s="214"/>
      <c r="CDG34" s="214"/>
      <c r="CDH34" s="214"/>
      <c r="CDI34" s="214"/>
      <c r="CDJ34" s="214"/>
      <c r="CDK34" s="214"/>
      <c r="CDL34" s="214"/>
      <c r="CDM34" s="214"/>
      <c r="CDN34" s="214"/>
      <c r="CDO34" s="214"/>
      <c r="CDP34" s="214"/>
      <c r="CDQ34" s="214"/>
      <c r="CDR34" s="214"/>
      <c r="CDS34" s="214"/>
      <c r="CDT34" s="214"/>
      <c r="CDU34" s="214"/>
      <c r="CDV34" s="214"/>
      <c r="CDW34" s="214"/>
      <c r="CDX34" s="214"/>
      <c r="CDY34" s="214"/>
      <c r="CDZ34" s="214"/>
      <c r="CEA34" s="214"/>
      <c r="CEB34" s="214"/>
      <c r="CEC34" s="214"/>
      <c r="CED34" s="214"/>
      <c r="CEE34" s="214"/>
      <c r="CEF34" s="214"/>
      <c r="CEG34" s="214"/>
      <c r="CEH34" s="214"/>
      <c r="CEI34" s="214"/>
      <c r="CEJ34" s="214"/>
      <c r="CEK34" s="214"/>
      <c r="CEL34" s="214"/>
      <c r="CEM34" s="214"/>
      <c r="CEN34" s="214"/>
      <c r="CEO34" s="214"/>
      <c r="CEP34" s="214"/>
      <c r="CEQ34" s="214"/>
      <c r="CER34" s="214"/>
      <c r="CES34" s="214"/>
      <c r="CET34" s="214"/>
      <c r="CEU34" s="214"/>
      <c r="CEV34" s="214"/>
      <c r="CEW34" s="214"/>
      <c r="CEX34" s="214"/>
      <c r="CEY34" s="214"/>
      <c r="CEZ34" s="214"/>
      <c r="CFA34" s="214"/>
      <c r="CFB34" s="214"/>
      <c r="CFC34" s="214"/>
      <c r="CFD34" s="214"/>
      <c r="CFE34" s="214"/>
      <c r="CFF34" s="214"/>
      <c r="CFG34" s="214"/>
      <c r="CFH34" s="214"/>
      <c r="CFI34" s="214"/>
      <c r="CFJ34" s="214"/>
      <c r="CFK34" s="214"/>
      <c r="CFL34" s="214"/>
      <c r="CFM34" s="214"/>
      <c r="CFN34" s="214"/>
      <c r="CFO34" s="214"/>
      <c r="CFP34" s="214"/>
      <c r="CFQ34" s="214"/>
      <c r="CFR34" s="214"/>
      <c r="CFS34" s="214"/>
      <c r="CFT34" s="214"/>
      <c r="CFU34" s="214"/>
      <c r="CFV34" s="214"/>
      <c r="CFW34" s="214"/>
      <c r="CFX34" s="214"/>
      <c r="CFY34" s="214"/>
      <c r="CFZ34" s="214"/>
      <c r="CGA34" s="214"/>
      <c r="CGB34" s="214"/>
      <c r="CGC34" s="214"/>
      <c r="CGD34" s="214"/>
      <c r="CGE34" s="214"/>
      <c r="CGF34" s="214"/>
      <c r="CGG34" s="214"/>
      <c r="CGH34" s="214"/>
      <c r="CGI34" s="214"/>
      <c r="CGJ34" s="214"/>
      <c r="CGK34" s="214"/>
      <c r="CGL34" s="214"/>
      <c r="CGM34" s="214"/>
      <c r="CGN34" s="214"/>
      <c r="CGO34" s="214"/>
      <c r="CGP34" s="214"/>
      <c r="CGQ34" s="214"/>
      <c r="CGR34" s="214"/>
      <c r="CGS34" s="214"/>
      <c r="CGT34" s="214"/>
      <c r="CGU34" s="214"/>
      <c r="CGV34" s="214"/>
      <c r="CGW34" s="214"/>
      <c r="CGX34" s="214"/>
      <c r="CGY34" s="214"/>
      <c r="CGZ34" s="214"/>
      <c r="CHA34" s="214"/>
      <c r="CHB34" s="214"/>
      <c r="CHC34" s="214"/>
      <c r="CHD34" s="214"/>
      <c r="CHE34" s="214"/>
      <c r="CHF34" s="214"/>
      <c r="CHG34" s="214"/>
      <c r="CHH34" s="214"/>
      <c r="CHI34" s="214"/>
      <c r="CHJ34" s="214"/>
      <c r="CHK34" s="214"/>
      <c r="CHL34" s="214"/>
      <c r="CHM34" s="214"/>
      <c r="CHN34" s="214"/>
      <c r="CHO34" s="214"/>
      <c r="CHP34" s="214"/>
      <c r="CHQ34" s="214"/>
      <c r="CHR34" s="214"/>
      <c r="CHS34" s="214"/>
      <c r="CHT34" s="214"/>
      <c r="CHU34" s="214"/>
      <c r="CHV34" s="214"/>
      <c r="CHW34" s="214"/>
      <c r="CHX34" s="214"/>
      <c r="CHY34" s="214"/>
      <c r="CHZ34" s="214"/>
      <c r="CIA34" s="214"/>
      <c r="CIB34" s="214"/>
      <c r="CIC34" s="214"/>
      <c r="CID34" s="214"/>
      <c r="CIE34" s="214"/>
      <c r="CIF34" s="214"/>
      <c r="CIG34" s="214"/>
      <c r="CIH34" s="214"/>
      <c r="CII34" s="214"/>
      <c r="CIJ34" s="214"/>
      <c r="CIK34" s="214"/>
      <c r="CIL34" s="214"/>
      <c r="CIM34" s="214"/>
      <c r="CIN34" s="214"/>
      <c r="CIO34" s="214"/>
      <c r="CIP34" s="214"/>
      <c r="CIQ34" s="214"/>
      <c r="CIR34" s="214"/>
      <c r="CIS34" s="214"/>
      <c r="CIT34" s="214"/>
      <c r="CIU34" s="214"/>
      <c r="CIV34" s="214"/>
      <c r="CIW34" s="214"/>
      <c r="CIX34" s="214"/>
      <c r="CIY34" s="214"/>
      <c r="CIZ34" s="214"/>
      <c r="CJA34" s="214"/>
      <c r="CJB34" s="214"/>
      <c r="CJC34" s="214"/>
      <c r="CJD34" s="214"/>
      <c r="CJE34" s="214"/>
      <c r="CJF34" s="214"/>
      <c r="CJG34" s="214"/>
      <c r="CJH34" s="214"/>
      <c r="CJI34" s="214"/>
      <c r="CJJ34" s="214"/>
      <c r="CJK34" s="214"/>
      <c r="CJL34" s="214"/>
      <c r="CJM34" s="214"/>
      <c r="CJN34" s="214"/>
      <c r="CJO34" s="214"/>
      <c r="CJP34" s="214"/>
      <c r="CJQ34" s="214"/>
      <c r="CJR34" s="214"/>
      <c r="CJS34" s="214"/>
      <c r="CJT34" s="214"/>
      <c r="CJU34" s="214"/>
      <c r="CJV34" s="214"/>
      <c r="CJW34" s="214"/>
      <c r="CJX34" s="214"/>
      <c r="CJY34" s="214"/>
      <c r="CJZ34" s="214"/>
      <c r="CKA34" s="214"/>
      <c r="CKB34" s="214"/>
      <c r="CKC34" s="214"/>
      <c r="CKD34" s="214"/>
      <c r="CKE34" s="214"/>
      <c r="CKF34" s="214"/>
      <c r="CKG34" s="214"/>
      <c r="CKH34" s="214"/>
      <c r="CKI34" s="214"/>
      <c r="CKJ34" s="214"/>
      <c r="CKK34" s="214"/>
      <c r="CKL34" s="214"/>
      <c r="CKM34" s="214"/>
      <c r="CKN34" s="214"/>
      <c r="CKO34" s="214"/>
      <c r="CKP34" s="214"/>
      <c r="CKQ34" s="214"/>
      <c r="CKR34" s="214"/>
      <c r="CKS34" s="214"/>
      <c r="CKT34" s="214"/>
      <c r="CKU34" s="214"/>
      <c r="CKV34" s="214"/>
      <c r="CKW34" s="214"/>
      <c r="CKX34" s="214"/>
      <c r="CKY34" s="214"/>
      <c r="CKZ34" s="214"/>
      <c r="CLA34" s="214"/>
      <c r="CLB34" s="214"/>
      <c r="CLC34" s="214"/>
      <c r="CLD34" s="214"/>
      <c r="CLE34" s="214"/>
      <c r="CLF34" s="214"/>
      <c r="CLG34" s="214"/>
      <c r="CLH34" s="214"/>
      <c r="CLI34" s="214"/>
      <c r="CLJ34" s="214"/>
      <c r="CLK34" s="214"/>
      <c r="CLL34" s="214"/>
      <c r="CLM34" s="214"/>
      <c r="CLN34" s="214"/>
      <c r="CLO34" s="214"/>
      <c r="CLP34" s="214"/>
      <c r="CLQ34" s="214"/>
      <c r="CLR34" s="214"/>
      <c r="CLS34" s="214"/>
      <c r="CLT34" s="214"/>
      <c r="CLU34" s="214"/>
      <c r="CLV34" s="214"/>
      <c r="CLW34" s="214"/>
      <c r="CLX34" s="214"/>
      <c r="CLY34" s="214"/>
      <c r="CLZ34" s="214"/>
      <c r="CMA34" s="214"/>
      <c r="CMB34" s="214"/>
      <c r="CMC34" s="214"/>
      <c r="CMD34" s="214"/>
      <c r="CME34" s="214"/>
      <c r="CMF34" s="214"/>
      <c r="CMG34" s="214"/>
      <c r="CMH34" s="214"/>
      <c r="CMI34" s="214"/>
      <c r="CMJ34" s="214"/>
      <c r="CMK34" s="214"/>
      <c r="CML34" s="214"/>
      <c r="CMM34" s="214"/>
      <c r="CMN34" s="214"/>
      <c r="CMO34" s="214"/>
      <c r="CMP34" s="214"/>
      <c r="CMQ34" s="214"/>
      <c r="CMR34" s="214"/>
      <c r="CMS34" s="214"/>
      <c r="CMT34" s="214"/>
      <c r="CMU34" s="214"/>
      <c r="CMV34" s="214"/>
      <c r="CMW34" s="214"/>
      <c r="CMX34" s="214"/>
      <c r="CMY34" s="214"/>
      <c r="CMZ34" s="214"/>
      <c r="CNA34" s="214"/>
      <c r="CNB34" s="214"/>
      <c r="CNC34" s="214"/>
      <c r="CND34" s="214"/>
      <c r="CNE34" s="214"/>
      <c r="CNF34" s="214"/>
      <c r="CNG34" s="214"/>
      <c r="CNH34" s="214"/>
      <c r="CNI34" s="214"/>
      <c r="CNJ34" s="214"/>
      <c r="CNK34" s="214"/>
      <c r="CNL34" s="214"/>
      <c r="CNM34" s="214"/>
      <c r="CNN34" s="214"/>
      <c r="CNO34" s="214"/>
      <c r="CNP34" s="214"/>
      <c r="CNQ34" s="214"/>
      <c r="CNR34" s="214"/>
      <c r="CNS34" s="214"/>
      <c r="CNT34" s="214"/>
      <c r="CNU34" s="214"/>
      <c r="CNV34" s="214"/>
      <c r="CNW34" s="214"/>
      <c r="CNX34" s="214"/>
      <c r="CNY34" s="214"/>
      <c r="CNZ34" s="214"/>
      <c r="COA34" s="214"/>
      <c r="COB34" s="214"/>
      <c r="COC34" s="214"/>
      <c r="COD34" s="214"/>
      <c r="COE34" s="214"/>
      <c r="COF34" s="214"/>
      <c r="COG34" s="214"/>
      <c r="COH34" s="214"/>
      <c r="COI34" s="214"/>
      <c r="COJ34" s="214"/>
      <c r="COK34" s="214"/>
      <c r="COL34" s="214"/>
      <c r="COM34" s="214"/>
      <c r="CON34" s="214"/>
      <c r="COO34" s="214"/>
      <c r="COP34" s="214"/>
      <c r="COQ34" s="214"/>
      <c r="COR34" s="214"/>
      <c r="COS34" s="214"/>
      <c r="COT34" s="214"/>
      <c r="COU34" s="214"/>
      <c r="COV34" s="214"/>
      <c r="COW34" s="214"/>
      <c r="COX34" s="214"/>
      <c r="COY34" s="214"/>
      <c r="COZ34" s="214"/>
      <c r="CPA34" s="214"/>
      <c r="CPB34" s="214"/>
      <c r="CPC34" s="214"/>
      <c r="CPD34" s="214"/>
      <c r="CPE34" s="214"/>
      <c r="CPF34" s="214"/>
      <c r="CPG34" s="214"/>
      <c r="CPH34" s="214"/>
      <c r="CPI34" s="214"/>
      <c r="CPJ34" s="214"/>
      <c r="CPK34" s="214"/>
      <c r="CPL34" s="214"/>
      <c r="CPM34" s="214"/>
      <c r="CPN34" s="214"/>
      <c r="CPO34" s="214"/>
      <c r="CPP34" s="214"/>
      <c r="CPQ34" s="214"/>
      <c r="CPR34" s="214"/>
      <c r="CPS34" s="214"/>
      <c r="CPT34" s="214"/>
      <c r="CPU34" s="214"/>
      <c r="CPV34" s="214"/>
      <c r="CPW34" s="214"/>
      <c r="CPX34" s="214"/>
      <c r="CPY34" s="214"/>
      <c r="CPZ34" s="214"/>
      <c r="CQA34" s="214"/>
      <c r="CQB34" s="214"/>
      <c r="CQC34" s="214"/>
      <c r="CQD34" s="214"/>
      <c r="CQE34" s="214"/>
      <c r="CQF34" s="214"/>
      <c r="CQG34" s="214"/>
      <c r="CQH34" s="214"/>
      <c r="CQI34" s="214"/>
      <c r="CQJ34" s="214"/>
      <c r="CQK34" s="214"/>
      <c r="CQL34" s="214"/>
      <c r="CQM34" s="214"/>
      <c r="CQN34" s="214"/>
      <c r="CQO34" s="214"/>
      <c r="CQP34" s="214"/>
      <c r="CQQ34" s="214"/>
      <c r="CQR34" s="214"/>
      <c r="CQS34" s="214"/>
      <c r="CQT34" s="214"/>
      <c r="CQU34" s="214"/>
      <c r="CQV34" s="214"/>
      <c r="CQW34" s="214"/>
      <c r="CQX34" s="214"/>
      <c r="CQY34" s="214"/>
      <c r="CQZ34" s="214"/>
      <c r="CRA34" s="214"/>
      <c r="CRB34" s="214"/>
      <c r="CRC34" s="214"/>
      <c r="CRD34" s="214"/>
      <c r="CRE34" s="214"/>
      <c r="CRF34" s="214"/>
      <c r="CRG34" s="214"/>
      <c r="CRH34" s="214"/>
      <c r="CRI34" s="214"/>
      <c r="CRJ34" s="214"/>
      <c r="CRK34" s="214"/>
      <c r="CRL34" s="214"/>
      <c r="CRM34" s="214"/>
      <c r="CRN34" s="214"/>
      <c r="CRO34" s="214"/>
      <c r="CRP34" s="214"/>
      <c r="CRQ34" s="214"/>
      <c r="CRR34" s="214"/>
      <c r="CRS34" s="214"/>
      <c r="CRT34" s="214"/>
      <c r="CRU34" s="214"/>
      <c r="CRV34" s="214"/>
      <c r="CRW34" s="214"/>
      <c r="CRX34" s="214"/>
      <c r="CRY34" s="214"/>
      <c r="CRZ34" s="214"/>
      <c r="CSA34" s="214"/>
      <c r="CSB34" s="214"/>
      <c r="CSC34" s="214"/>
      <c r="CSD34" s="214"/>
      <c r="CSE34" s="214"/>
      <c r="CSF34" s="214"/>
      <c r="CSG34" s="214"/>
      <c r="CSH34" s="214"/>
      <c r="CSI34" s="214"/>
      <c r="CSJ34" s="214"/>
      <c r="CSK34" s="214"/>
      <c r="CSL34" s="214"/>
      <c r="CSM34" s="214"/>
      <c r="CSN34" s="214"/>
      <c r="CSO34" s="214"/>
      <c r="CSP34" s="214"/>
      <c r="CSQ34" s="214"/>
      <c r="CSR34" s="214"/>
      <c r="CSS34" s="214"/>
      <c r="CST34" s="214"/>
      <c r="CSU34" s="214"/>
      <c r="CSV34" s="214"/>
      <c r="CSW34" s="214"/>
      <c r="CSX34" s="214"/>
      <c r="CSY34" s="214"/>
      <c r="CSZ34" s="214"/>
      <c r="CTA34" s="214"/>
      <c r="CTB34" s="214"/>
      <c r="CTC34" s="214"/>
      <c r="CTD34" s="214"/>
      <c r="CTE34" s="214"/>
      <c r="CTF34" s="214"/>
      <c r="CTG34" s="214"/>
      <c r="CTH34" s="214"/>
      <c r="CTI34" s="214"/>
      <c r="CTJ34" s="214"/>
      <c r="CTK34" s="214"/>
      <c r="CTL34" s="214"/>
      <c r="CTM34" s="214"/>
      <c r="CTN34" s="214"/>
      <c r="CTO34" s="214"/>
      <c r="CTP34" s="214"/>
      <c r="CTQ34" s="214"/>
      <c r="CTR34" s="214"/>
      <c r="CTS34" s="214"/>
      <c r="CTT34" s="214"/>
      <c r="CTU34" s="214"/>
      <c r="CTV34" s="214"/>
      <c r="CTW34" s="214"/>
      <c r="CTX34" s="214"/>
      <c r="CTY34" s="214"/>
      <c r="CTZ34" s="214"/>
      <c r="CUA34" s="214"/>
      <c r="CUB34" s="214"/>
      <c r="CUC34" s="214"/>
      <c r="CUD34" s="214"/>
      <c r="CUE34" s="214"/>
      <c r="CUF34" s="214"/>
      <c r="CUG34" s="214"/>
      <c r="CUH34" s="214"/>
      <c r="CUI34" s="214"/>
      <c r="CUJ34" s="214"/>
      <c r="CUK34" s="214"/>
      <c r="CUL34" s="214"/>
      <c r="CUM34" s="214"/>
      <c r="CUN34" s="214"/>
      <c r="CUO34" s="214"/>
      <c r="CUP34" s="214"/>
      <c r="CUQ34" s="214"/>
      <c r="CUR34" s="214"/>
      <c r="CUS34" s="214"/>
      <c r="CUT34" s="214"/>
      <c r="CUU34" s="214"/>
      <c r="CUV34" s="214"/>
      <c r="CUW34" s="214"/>
      <c r="CUX34" s="214"/>
      <c r="CUY34" s="214"/>
      <c r="CUZ34" s="214"/>
      <c r="CVA34" s="214"/>
      <c r="CVB34" s="214"/>
      <c r="CVC34" s="214"/>
      <c r="CVD34" s="214"/>
      <c r="CVE34" s="214"/>
      <c r="CVF34" s="214"/>
      <c r="CVG34" s="214"/>
      <c r="CVH34" s="214"/>
      <c r="CVI34" s="214"/>
      <c r="CVJ34" s="214"/>
      <c r="CVK34" s="214"/>
      <c r="CVL34" s="214"/>
      <c r="CVM34" s="214"/>
      <c r="CVN34" s="214"/>
      <c r="CVO34" s="214"/>
      <c r="CVP34" s="214"/>
      <c r="CVQ34" s="214"/>
      <c r="CVR34" s="214"/>
      <c r="CVS34" s="214"/>
      <c r="CVT34" s="214"/>
      <c r="CVU34" s="214"/>
      <c r="CVV34" s="214"/>
      <c r="CVW34" s="214"/>
      <c r="CVX34" s="214"/>
      <c r="CVY34" s="214"/>
      <c r="CVZ34" s="214"/>
      <c r="CWA34" s="214"/>
      <c r="CWB34" s="214"/>
      <c r="CWC34" s="214"/>
      <c r="CWD34" s="214"/>
      <c r="CWE34" s="214"/>
      <c r="CWF34" s="214"/>
      <c r="CWG34" s="214"/>
      <c r="CWH34" s="214"/>
      <c r="CWI34" s="214"/>
      <c r="CWJ34" s="214"/>
      <c r="CWK34" s="214"/>
      <c r="CWL34" s="214"/>
      <c r="CWM34" s="214"/>
      <c r="CWN34" s="214"/>
      <c r="CWO34" s="214"/>
      <c r="CWP34" s="214"/>
      <c r="CWQ34" s="214"/>
      <c r="CWR34" s="214"/>
      <c r="CWS34" s="214"/>
      <c r="CWT34" s="214"/>
      <c r="CWU34" s="214"/>
      <c r="CWV34" s="214"/>
      <c r="CWW34" s="214"/>
      <c r="CWX34" s="214"/>
      <c r="CWY34" s="214"/>
      <c r="CWZ34" s="214"/>
      <c r="CXA34" s="214"/>
      <c r="CXB34" s="214"/>
      <c r="CXC34" s="214"/>
      <c r="CXD34" s="214"/>
      <c r="CXE34" s="214"/>
      <c r="CXF34" s="214"/>
      <c r="CXG34" s="214"/>
      <c r="CXH34" s="214"/>
      <c r="CXI34" s="214"/>
      <c r="CXJ34" s="214"/>
      <c r="CXK34" s="214"/>
      <c r="CXL34" s="214"/>
      <c r="CXM34" s="214"/>
      <c r="CXN34" s="214"/>
      <c r="CXO34" s="214"/>
      <c r="CXP34" s="214"/>
      <c r="CXQ34" s="214"/>
      <c r="CXR34" s="214"/>
      <c r="CXS34" s="214"/>
      <c r="CXT34" s="214"/>
      <c r="CXU34" s="214"/>
      <c r="CXV34" s="214"/>
      <c r="CXW34" s="214"/>
      <c r="CXX34" s="214"/>
      <c r="CXY34" s="214"/>
      <c r="CXZ34" s="214"/>
      <c r="CYA34" s="214"/>
      <c r="CYB34" s="214"/>
      <c r="CYC34" s="214"/>
      <c r="CYD34" s="214"/>
      <c r="CYE34" s="214"/>
      <c r="CYF34" s="214"/>
      <c r="CYG34" s="214"/>
      <c r="CYH34" s="214"/>
      <c r="CYI34" s="214"/>
      <c r="CYJ34" s="214"/>
      <c r="CYK34" s="214"/>
      <c r="CYL34" s="214"/>
      <c r="CYM34" s="214"/>
      <c r="CYN34" s="214"/>
      <c r="CYO34" s="214"/>
      <c r="CYP34" s="214"/>
      <c r="CYQ34" s="214"/>
      <c r="CYR34" s="214"/>
      <c r="CYS34" s="214"/>
      <c r="CYT34" s="214"/>
      <c r="CYU34" s="214"/>
      <c r="CYV34" s="214"/>
      <c r="CYW34" s="214"/>
      <c r="CYX34" s="214"/>
      <c r="CYY34" s="214"/>
      <c r="CYZ34" s="214"/>
      <c r="CZA34" s="214"/>
      <c r="CZB34" s="214"/>
      <c r="CZC34" s="214"/>
      <c r="CZD34" s="214"/>
      <c r="CZE34" s="214"/>
      <c r="CZF34" s="214"/>
      <c r="CZG34" s="214"/>
      <c r="CZH34" s="214"/>
      <c r="CZI34" s="214"/>
      <c r="CZJ34" s="214"/>
      <c r="CZK34" s="214"/>
      <c r="CZL34" s="214"/>
      <c r="CZM34" s="214"/>
      <c r="CZN34" s="214"/>
      <c r="CZO34" s="214"/>
      <c r="CZP34" s="214"/>
      <c r="CZQ34" s="214"/>
      <c r="CZR34" s="214"/>
      <c r="CZS34" s="214"/>
      <c r="CZT34" s="214"/>
      <c r="CZU34" s="214"/>
      <c r="CZV34" s="214"/>
      <c r="CZW34" s="214"/>
      <c r="CZX34" s="214"/>
      <c r="CZY34" s="214"/>
      <c r="CZZ34" s="214"/>
      <c r="DAA34" s="214"/>
      <c r="DAB34" s="214"/>
      <c r="DAC34" s="214"/>
      <c r="DAD34" s="214"/>
      <c r="DAE34" s="214"/>
      <c r="DAF34" s="214"/>
      <c r="DAG34" s="214"/>
      <c r="DAH34" s="214"/>
      <c r="DAI34" s="214"/>
      <c r="DAJ34" s="214"/>
      <c r="DAK34" s="214"/>
      <c r="DAL34" s="214"/>
      <c r="DAM34" s="214"/>
      <c r="DAN34" s="214"/>
      <c r="DAO34" s="214"/>
      <c r="DAP34" s="214"/>
      <c r="DAQ34" s="214"/>
      <c r="DAR34" s="214"/>
      <c r="DAS34" s="214"/>
      <c r="DAT34" s="214"/>
      <c r="DAU34" s="214"/>
      <c r="DAV34" s="214"/>
      <c r="DAW34" s="214"/>
      <c r="DAX34" s="214"/>
      <c r="DAY34" s="214"/>
      <c r="DAZ34" s="214"/>
      <c r="DBA34" s="214"/>
      <c r="DBB34" s="214"/>
      <c r="DBC34" s="214"/>
      <c r="DBD34" s="214"/>
      <c r="DBE34" s="214"/>
      <c r="DBF34" s="214"/>
      <c r="DBG34" s="214"/>
      <c r="DBH34" s="214"/>
      <c r="DBI34" s="214"/>
      <c r="DBJ34" s="214"/>
      <c r="DBK34" s="214"/>
      <c r="DBL34" s="214"/>
      <c r="DBM34" s="214"/>
      <c r="DBN34" s="214"/>
      <c r="DBO34" s="214"/>
      <c r="DBP34" s="214"/>
      <c r="DBQ34" s="214"/>
      <c r="DBR34" s="214"/>
      <c r="DBS34" s="214"/>
      <c r="DBT34" s="214"/>
      <c r="DBU34" s="214"/>
      <c r="DBV34" s="214"/>
      <c r="DBW34" s="214"/>
      <c r="DBX34" s="214"/>
      <c r="DBY34" s="214"/>
      <c r="DBZ34" s="214"/>
      <c r="DCA34" s="214"/>
      <c r="DCB34" s="214"/>
      <c r="DCC34" s="214"/>
      <c r="DCD34" s="214"/>
      <c r="DCE34" s="214"/>
      <c r="DCF34" s="214"/>
      <c r="DCG34" s="214"/>
      <c r="DCH34" s="214"/>
      <c r="DCI34" s="214"/>
      <c r="DCJ34" s="214"/>
      <c r="DCK34" s="214"/>
      <c r="DCL34" s="214"/>
      <c r="DCM34" s="214"/>
      <c r="DCN34" s="214"/>
      <c r="DCO34" s="214"/>
      <c r="DCP34" s="214"/>
      <c r="DCQ34" s="214"/>
      <c r="DCR34" s="214"/>
      <c r="DCS34" s="214"/>
      <c r="DCT34" s="214"/>
      <c r="DCU34" s="214"/>
      <c r="DCV34" s="214"/>
      <c r="DCW34" s="214"/>
      <c r="DCX34" s="214"/>
      <c r="DCY34" s="214"/>
      <c r="DCZ34" s="214"/>
      <c r="DDA34" s="214"/>
      <c r="DDB34" s="214"/>
      <c r="DDC34" s="214"/>
      <c r="DDD34" s="214"/>
      <c r="DDE34" s="214"/>
      <c r="DDF34" s="214"/>
      <c r="DDG34" s="214"/>
      <c r="DDH34" s="214"/>
      <c r="DDI34" s="214"/>
      <c r="DDJ34" s="214"/>
      <c r="DDK34" s="214"/>
      <c r="DDL34" s="214"/>
      <c r="DDM34" s="214"/>
      <c r="DDN34" s="214"/>
      <c r="DDO34" s="214"/>
      <c r="DDP34" s="214"/>
      <c r="DDQ34" s="214"/>
      <c r="DDR34" s="214"/>
      <c r="DDS34" s="214"/>
      <c r="DDT34" s="214"/>
      <c r="DDU34" s="214"/>
      <c r="DDV34" s="214"/>
      <c r="DDW34" s="214"/>
      <c r="DDX34" s="214"/>
      <c r="DDY34" s="214"/>
      <c r="DDZ34" s="214"/>
      <c r="DEA34" s="214"/>
      <c r="DEB34" s="214"/>
      <c r="DEC34" s="214"/>
      <c r="DED34" s="214"/>
      <c r="DEE34" s="214"/>
      <c r="DEF34" s="214"/>
      <c r="DEG34" s="214"/>
      <c r="DEH34" s="214"/>
      <c r="DEI34" s="214"/>
      <c r="DEJ34" s="214"/>
      <c r="DEK34" s="214"/>
      <c r="DEL34" s="214"/>
      <c r="DEM34" s="214"/>
      <c r="DEN34" s="214"/>
      <c r="DEO34" s="214"/>
      <c r="DEP34" s="214"/>
      <c r="DEQ34" s="214"/>
      <c r="DER34" s="214"/>
      <c r="DES34" s="214"/>
      <c r="DET34" s="214"/>
      <c r="DEU34" s="214"/>
      <c r="DEV34" s="214"/>
      <c r="DEW34" s="214"/>
      <c r="DEX34" s="214"/>
      <c r="DEY34" s="214"/>
      <c r="DEZ34" s="214"/>
      <c r="DFA34" s="214"/>
      <c r="DFB34" s="214"/>
      <c r="DFC34" s="214"/>
      <c r="DFD34" s="214"/>
      <c r="DFE34" s="214"/>
      <c r="DFF34" s="214"/>
      <c r="DFG34" s="214"/>
      <c r="DFH34" s="214"/>
      <c r="DFI34" s="214"/>
      <c r="DFJ34" s="214"/>
      <c r="DFK34" s="214"/>
      <c r="DFL34" s="214"/>
      <c r="DFM34" s="214"/>
      <c r="DFN34" s="214"/>
      <c r="DFO34" s="214"/>
      <c r="DFP34" s="214"/>
      <c r="DFQ34" s="214"/>
      <c r="DFR34" s="214"/>
      <c r="DFS34" s="214"/>
      <c r="DFT34" s="214"/>
      <c r="DFU34" s="214"/>
      <c r="DFV34" s="214"/>
      <c r="DFW34" s="214"/>
      <c r="DFX34" s="214"/>
      <c r="DFY34" s="214"/>
      <c r="DFZ34" s="214"/>
      <c r="DGA34" s="214"/>
      <c r="DGB34" s="214"/>
      <c r="DGC34" s="214"/>
      <c r="DGD34" s="214"/>
      <c r="DGE34" s="214"/>
      <c r="DGF34" s="214"/>
      <c r="DGG34" s="214"/>
      <c r="DGH34" s="214"/>
      <c r="DGI34" s="214"/>
      <c r="DGJ34" s="214"/>
      <c r="DGK34" s="214"/>
      <c r="DGL34" s="214"/>
      <c r="DGM34" s="214"/>
      <c r="DGN34" s="214"/>
      <c r="DGO34" s="214"/>
      <c r="DGP34" s="214"/>
      <c r="DGQ34" s="214"/>
      <c r="DGR34" s="214"/>
      <c r="DGS34" s="214"/>
      <c r="DGT34" s="214"/>
      <c r="DGU34" s="214"/>
      <c r="DGV34" s="214"/>
      <c r="DGW34" s="214"/>
      <c r="DGX34" s="214"/>
      <c r="DGY34" s="214"/>
      <c r="DGZ34" s="214"/>
      <c r="DHA34" s="214"/>
      <c r="DHB34" s="214"/>
      <c r="DHC34" s="214"/>
      <c r="DHD34" s="214"/>
      <c r="DHE34" s="214"/>
      <c r="DHF34" s="214"/>
      <c r="DHG34" s="214"/>
      <c r="DHH34" s="214"/>
      <c r="DHI34" s="214"/>
      <c r="DHJ34" s="214"/>
      <c r="DHK34" s="214"/>
      <c r="DHL34" s="214"/>
      <c r="DHM34" s="214"/>
      <c r="DHN34" s="214"/>
      <c r="DHO34" s="214"/>
      <c r="DHP34" s="214"/>
      <c r="DHQ34" s="214"/>
      <c r="DHR34" s="214"/>
      <c r="DHS34" s="214"/>
      <c r="DHT34" s="214"/>
      <c r="DHU34" s="214"/>
      <c r="DHV34" s="214"/>
      <c r="DHW34" s="214"/>
      <c r="DHX34" s="214"/>
      <c r="DHY34" s="214"/>
      <c r="DHZ34" s="214"/>
      <c r="DIA34" s="214"/>
      <c r="DIB34" s="214"/>
      <c r="DIC34" s="214"/>
      <c r="DID34" s="214"/>
      <c r="DIE34" s="214"/>
      <c r="DIF34" s="214"/>
      <c r="DIG34" s="214"/>
      <c r="DIH34" s="214"/>
      <c r="DII34" s="214"/>
      <c r="DIJ34" s="214"/>
      <c r="DIK34" s="214"/>
      <c r="DIL34" s="214"/>
      <c r="DIM34" s="214"/>
      <c r="DIN34" s="214"/>
      <c r="DIO34" s="214"/>
      <c r="DIP34" s="214"/>
      <c r="DIQ34" s="214"/>
      <c r="DIR34" s="214"/>
      <c r="DIS34" s="214"/>
      <c r="DIT34" s="214"/>
      <c r="DIU34" s="214"/>
      <c r="DIV34" s="214"/>
      <c r="DIW34" s="214"/>
      <c r="DIX34" s="214"/>
      <c r="DIY34" s="214"/>
      <c r="DIZ34" s="214"/>
      <c r="DJA34" s="214"/>
      <c r="DJB34" s="214"/>
      <c r="DJC34" s="214"/>
      <c r="DJD34" s="214"/>
      <c r="DJE34" s="214"/>
      <c r="DJF34" s="214"/>
      <c r="DJG34" s="214"/>
      <c r="DJH34" s="214"/>
      <c r="DJI34" s="214"/>
      <c r="DJJ34" s="214"/>
      <c r="DJK34" s="214"/>
      <c r="DJL34" s="214"/>
      <c r="DJM34" s="214"/>
      <c r="DJN34" s="214"/>
      <c r="DJO34" s="214"/>
      <c r="DJP34" s="214"/>
      <c r="DJQ34" s="214"/>
      <c r="DJR34" s="214"/>
      <c r="DJS34" s="214"/>
      <c r="DJT34" s="214"/>
      <c r="DJU34" s="214"/>
      <c r="DJV34" s="214"/>
      <c r="DJW34" s="214"/>
      <c r="DJX34" s="214"/>
      <c r="DJY34" s="214"/>
      <c r="DJZ34" s="214"/>
      <c r="DKA34" s="214"/>
      <c r="DKB34" s="214"/>
      <c r="DKC34" s="214"/>
      <c r="DKD34" s="214"/>
      <c r="DKE34" s="214"/>
      <c r="DKF34" s="214"/>
      <c r="DKG34" s="214"/>
      <c r="DKH34" s="214"/>
      <c r="DKI34" s="214"/>
      <c r="DKJ34" s="214"/>
      <c r="DKK34" s="214"/>
      <c r="DKL34" s="214"/>
      <c r="DKM34" s="214"/>
      <c r="DKN34" s="214"/>
      <c r="DKO34" s="214"/>
      <c r="DKP34" s="214"/>
      <c r="DKQ34" s="214"/>
      <c r="DKR34" s="214"/>
      <c r="DKS34" s="214"/>
      <c r="DKT34" s="214"/>
      <c r="DKU34" s="214"/>
      <c r="DKV34" s="214"/>
      <c r="DKW34" s="214"/>
      <c r="DKX34" s="214"/>
      <c r="DKY34" s="214"/>
      <c r="DKZ34" s="214"/>
      <c r="DLA34" s="214"/>
      <c r="DLB34" s="214"/>
      <c r="DLC34" s="214"/>
      <c r="DLD34" s="214"/>
      <c r="DLE34" s="214"/>
      <c r="DLF34" s="214"/>
      <c r="DLG34" s="214"/>
      <c r="DLH34" s="214"/>
      <c r="DLI34" s="214"/>
      <c r="DLJ34" s="214"/>
      <c r="DLK34" s="214"/>
      <c r="DLL34" s="214"/>
      <c r="DLM34" s="214"/>
      <c r="DLN34" s="214"/>
      <c r="DLO34" s="214"/>
      <c r="DLP34" s="214"/>
      <c r="DLQ34" s="214"/>
      <c r="DLR34" s="214"/>
      <c r="DLS34" s="214"/>
      <c r="DLT34" s="214"/>
      <c r="DLU34" s="214"/>
      <c r="DLV34" s="214"/>
      <c r="DLW34" s="214"/>
      <c r="DLX34" s="214"/>
      <c r="DLY34" s="214"/>
      <c r="DLZ34" s="214"/>
      <c r="DMA34" s="214"/>
      <c r="DMB34" s="214"/>
      <c r="DMC34" s="214"/>
      <c r="DMD34" s="214"/>
      <c r="DME34" s="214"/>
      <c r="DMF34" s="214"/>
      <c r="DMG34" s="214"/>
      <c r="DMH34" s="214"/>
      <c r="DMI34" s="214"/>
      <c r="DMJ34" s="214"/>
      <c r="DMK34" s="214"/>
      <c r="DML34" s="214"/>
      <c r="DMM34" s="214"/>
      <c r="DMN34" s="214"/>
      <c r="DMO34" s="214"/>
      <c r="DMP34" s="214"/>
      <c r="DMQ34" s="214"/>
      <c r="DMR34" s="214"/>
      <c r="DMS34" s="214"/>
      <c r="DMT34" s="214"/>
      <c r="DMU34" s="214"/>
      <c r="DMV34" s="214"/>
      <c r="DMW34" s="214"/>
      <c r="DMX34" s="214"/>
      <c r="DMY34" s="214"/>
      <c r="DMZ34" s="214"/>
      <c r="DNA34" s="214"/>
      <c r="DNB34" s="214"/>
      <c r="DNC34" s="214"/>
      <c r="DND34" s="214"/>
      <c r="DNE34" s="214"/>
      <c r="DNF34" s="214"/>
      <c r="DNG34" s="214"/>
      <c r="DNH34" s="214"/>
      <c r="DNI34" s="214"/>
      <c r="DNJ34" s="214"/>
      <c r="DNK34" s="214"/>
      <c r="DNL34" s="214"/>
      <c r="DNM34" s="214"/>
      <c r="DNN34" s="214"/>
      <c r="DNO34" s="214"/>
      <c r="DNP34" s="214"/>
      <c r="DNQ34" s="214"/>
      <c r="DNR34" s="214"/>
      <c r="DNS34" s="214"/>
      <c r="DNT34" s="214"/>
      <c r="DNU34" s="214"/>
      <c r="DNV34" s="214"/>
      <c r="DNW34" s="214"/>
      <c r="DNX34" s="214"/>
      <c r="DNY34" s="214"/>
      <c r="DNZ34" s="214"/>
      <c r="DOA34" s="214"/>
      <c r="DOB34" s="214"/>
      <c r="DOC34" s="214"/>
      <c r="DOD34" s="214"/>
      <c r="DOE34" s="214"/>
      <c r="DOF34" s="214"/>
      <c r="DOG34" s="214"/>
      <c r="DOH34" s="214"/>
      <c r="DOI34" s="214"/>
      <c r="DOJ34" s="214"/>
      <c r="DOK34" s="214"/>
      <c r="DOL34" s="214"/>
      <c r="DOM34" s="214"/>
      <c r="DON34" s="214"/>
      <c r="DOO34" s="214"/>
      <c r="DOP34" s="214"/>
      <c r="DOQ34" s="214"/>
      <c r="DOR34" s="214"/>
      <c r="DOS34" s="214"/>
      <c r="DOT34" s="214"/>
      <c r="DOU34" s="214"/>
      <c r="DOV34" s="214"/>
      <c r="DOW34" s="214"/>
      <c r="DOX34" s="214"/>
      <c r="DOY34" s="214"/>
      <c r="DOZ34" s="214"/>
      <c r="DPA34" s="214"/>
      <c r="DPB34" s="214"/>
      <c r="DPC34" s="214"/>
      <c r="DPD34" s="214"/>
      <c r="DPE34" s="214"/>
      <c r="DPF34" s="214"/>
      <c r="DPG34" s="214"/>
      <c r="DPH34" s="214"/>
      <c r="DPI34" s="214"/>
      <c r="DPJ34" s="214"/>
      <c r="DPK34" s="214"/>
      <c r="DPL34" s="214"/>
      <c r="DPM34" s="214"/>
      <c r="DPN34" s="214"/>
      <c r="DPO34" s="214"/>
      <c r="DPP34" s="214"/>
      <c r="DPQ34" s="214"/>
      <c r="DPR34" s="214"/>
      <c r="DPS34" s="214"/>
      <c r="DPT34" s="214"/>
      <c r="DPU34" s="214"/>
      <c r="DPV34" s="214"/>
      <c r="DPW34" s="214"/>
      <c r="DPX34" s="214"/>
      <c r="DPY34" s="214"/>
      <c r="DPZ34" s="214"/>
      <c r="DQA34" s="214"/>
      <c r="DQB34" s="214"/>
      <c r="DQC34" s="214"/>
      <c r="DQD34" s="214"/>
      <c r="DQE34" s="214"/>
      <c r="DQF34" s="214"/>
      <c r="DQG34" s="214"/>
      <c r="DQH34" s="214"/>
      <c r="DQI34" s="214"/>
      <c r="DQJ34" s="214"/>
      <c r="DQK34" s="214"/>
      <c r="DQL34" s="214"/>
      <c r="DQM34" s="214"/>
      <c r="DQN34" s="214"/>
      <c r="DQO34" s="214"/>
      <c r="DQP34" s="214"/>
      <c r="DQQ34" s="214"/>
      <c r="DQR34" s="214"/>
      <c r="DQS34" s="214"/>
      <c r="DQT34" s="214"/>
      <c r="DQU34" s="214"/>
      <c r="DQV34" s="214"/>
      <c r="DQW34" s="214"/>
      <c r="DQX34" s="214"/>
      <c r="DQY34" s="214"/>
      <c r="DQZ34" s="214"/>
      <c r="DRA34" s="214"/>
      <c r="DRB34" s="214"/>
      <c r="DRC34" s="214"/>
      <c r="DRD34" s="214"/>
      <c r="DRE34" s="214"/>
      <c r="DRF34" s="214"/>
      <c r="DRG34" s="214"/>
      <c r="DRH34" s="214"/>
      <c r="DRI34" s="214"/>
      <c r="DRJ34" s="214"/>
      <c r="DRK34" s="214"/>
      <c r="DRL34" s="214"/>
      <c r="DRM34" s="214"/>
      <c r="DRN34" s="214"/>
      <c r="DRO34" s="214"/>
      <c r="DRP34" s="214"/>
      <c r="DRQ34" s="214"/>
      <c r="DRR34" s="214"/>
      <c r="DRS34" s="214"/>
      <c r="DRT34" s="214"/>
      <c r="DRU34" s="214"/>
      <c r="DRV34" s="214"/>
      <c r="DRW34" s="214"/>
      <c r="DRX34" s="214"/>
      <c r="DRY34" s="214"/>
      <c r="DRZ34" s="214"/>
      <c r="DSA34" s="214"/>
      <c r="DSB34" s="214"/>
      <c r="DSC34" s="214"/>
      <c r="DSD34" s="214"/>
      <c r="DSE34" s="214"/>
      <c r="DSF34" s="214"/>
      <c r="DSG34" s="214"/>
      <c r="DSH34" s="214"/>
      <c r="DSI34" s="214"/>
      <c r="DSJ34" s="214"/>
      <c r="DSK34" s="214"/>
      <c r="DSL34" s="214"/>
      <c r="DSM34" s="214"/>
      <c r="DSN34" s="214"/>
      <c r="DSO34" s="214"/>
      <c r="DSP34" s="214"/>
      <c r="DSQ34" s="214"/>
      <c r="DSR34" s="214"/>
      <c r="DSS34" s="214"/>
      <c r="DST34" s="214"/>
      <c r="DSU34" s="214"/>
      <c r="DSV34" s="214"/>
      <c r="DSW34" s="214"/>
      <c r="DSX34" s="214"/>
      <c r="DSY34" s="214"/>
      <c r="DSZ34" s="214"/>
      <c r="DTA34" s="214"/>
      <c r="DTB34" s="214"/>
      <c r="DTC34" s="214"/>
      <c r="DTD34" s="214"/>
      <c r="DTE34" s="214"/>
      <c r="DTF34" s="214"/>
      <c r="DTG34" s="214"/>
      <c r="DTH34" s="214"/>
      <c r="DTI34" s="214"/>
      <c r="DTJ34" s="214"/>
      <c r="DTK34" s="214"/>
      <c r="DTL34" s="214"/>
      <c r="DTM34" s="214"/>
      <c r="DTN34" s="214"/>
      <c r="DTO34" s="214"/>
      <c r="DTP34" s="214"/>
      <c r="DTQ34" s="214"/>
      <c r="DTR34" s="214"/>
      <c r="DTS34" s="214"/>
      <c r="DTT34" s="214"/>
      <c r="DTU34" s="214"/>
      <c r="DTV34" s="214"/>
      <c r="DTW34" s="214"/>
      <c r="DTX34" s="214"/>
      <c r="DTY34" s="214"/>
      <c r="DTZ34" s="214"/>
      <c r="DUA34" s="214"/>
      <c r="DUB34" s="214"/>
      <c r="DUC34" s="214"/>
      <c r="DUD34" s="214"/>
      <c r="DUE34" s="214"/>
      <c r="DUF34" s="214"/>
      <c r="DUG34" s="214"/>
      <c r="DUH34" s="214"/>
      <c r="DUI34" s="214"/>
      <c r="DUJ34" s="214"/>
      <c r="DUK34" s="214"/>
      <c r="DUL34" s="214"/>
      <c r="DUM34" s="214"/>
      <c r="DUN34" s="214"/>
      <c r="DUO34" s="214"/>
      <c r="DUP34" s="214"/>
      <c r="DUQ34" s="214"/>
      <c r="DUR34" s="214"/>
      <c r="DUS34" s="214"/>
      <c r="DUT34" s="214"/>
      <c r="DUU34" s="214"/>
      <c r="DUV34" s="214"/>
      <c r="DUW34" s="214"/>
      <c r="DUX34" s="214"/>
      <c r="DUY34" s="214"/>
      <c r="DUZ34" s="214"/>
      <c r="DVA34" s="214"/>
      <c r="DVB34" s="214"/>
      <c r="DVC34" s="214"/>
      <c r="DVD34" s="214"/>
      <c r="DVE34" s="214"/>
      <c r="DVF34" s="214"/>
      <c r="DVG34" s="214"/>
      <c r="DVH34" s="214"/>
      <c r="DVI34" s="214"/>
      <c r="DVJ34" s="214"/>
      <c r="DVK34" s="214"/>
      <c r="DVL34" s="214"/>
      <c r="DVM34" s="214"/>
      <c r="DVN34" s="214"/>
      <c r="DVO34" s="214"/>
      <c r="DVP34" s="214"/>
      <c r="DVQ34" s="214"/>
      <c r="DVR34" s="214"/>
      <c r="DVS34" s="214"/>
      <c r="DVT34" s="214"/>
      <c r="DVU34" s="214"/>
      <c r="DVV34" s="214"/>
      <c r="DVW34" s="214"/>
      <c r="DVX34" s="214"/>
      <c r="DVY34" s="214"/>
      <c r="DVZ34" s="214"/>
      <c r="DWA34" s="214"/>
      <c r="DWB34" s="214"/>
      <c r="DWC34" s="214"/>
      <c r="DWD34" s="214"/>
      <c r="DWE34" s="214"/>
      <c r="DWF34" s="214"/>
      <c r="DWG34" s="214"/>
      <c r="DWH34" s="214"/>
      <c r="DWI34" s="214"/>
      <c r="DWJ34" s="214"/>
      <c r="DWK34" s="214"/>
      <c r="DWL34" s="214"/>
      <c r="DWM34" s="214"/>
      <c r="DWN34" s="214"/>
      <c r="DWO34" s="214"/>
      <c r="DWP34" s="214"/>
      <c r="DWQ34" s="214"/>
      <c r="DWR34" s="214"/>
      <c r="DWS34" s="214"/>
      <c r="DWT34" s="214"/>
      <c r="DWU34" s="214"/>
      <c r="DWV34" s="214"/>
      <c r="DWW34" s="214"/>
      <c r="DWX34" s="214"/>
      <c r="DWY34" s="214"/>
      <c r="DWZ34" s="214"/>
      <c r="DXA34" s="214"/>
      <c r="DXB34" s="214"/>
      <c r="DXC34" s="214"/>
      <c r="DXD34" s="214"/>
      <c r="DXE34" s="214"/>
      <c r="DXF34" s="214"/>
      <c r="DXG34" s="214"/>
      <c r="DXH34" s="214"/>
      <c r="DXI34" s="214"/>
      <c r="DXJ34" s="214"/>
      <c r="DXK34" s="214"/>
      <c r="DXL34" s="214"/>
      <c r="DXM34" s="214"/>
      <c r="DXN34" s="214"/>
      <c r="DXO34" s="214"/>
      <c r="DXP34" s="214"/>
      <c r="DXQ34" s="214"/>
      <c r="DXR34" s="214"/>
      <c r="DXS34" s="214"/>
      <c r="DXT34" s="214"/>
      <c r="DXU34" s="214"/>
      <c r="DXV34" s="214"/>
      <c r="DXW34" s="214"/>
      <c r="DXX34" s="214"/>
      <c r="DXY34" s="214"/>
      <c r="DXZ34" s="214"/>
      <c r="DYA34" s="214"/>
      <c r="DYB34" s="214"/>
      <c r="DYC34" s="214"/>
      <c r="DYD34" s="214"/>
      <c r="DYE34" s="214"/>
      <c r="DYF34" s="214"/>
      <c r="DYG34" s="214"/>
      <c r="DYH34" s="214"/>
      <c r="DYI34" s="214"/>
      <c r="DYJ34" s="214"/>
      <c r="DYK34" s="214"/>
      <c r="DYL34" s="214"/>
      <c r="DYM34" s="214"/>
      <c r="DYN34" s="214"/>
      <c r="DYO34" s="214"/>
      <c r="DYP34" s="214"/>
      <c r="DYQ34" s="214"/>
      <c r="DYR34" s="214"/>
      <c r="DYS34" s="214"/>
      <c r="DYT34" s="214"/>
      <c r="DYU34" s="214"/>
      <c r="DYV34" s="214"/>
      <c r="DYW34" s="214"/>
      <c r="DYX34" s="214"/>
      <c r="DYY34" s="214"/>
      <c r="DYZ34" s="214"/>
      <c r="DZA34" s="214"/>
      <c r="DZB34" s="214"/>
      <c r="DZC34" s="214"/>
      <c r="DZD34" s="214"/>
      <c r="DZE34" s="214"/>
      <c r="DZF34" s="214"/>
      <c r="DZG34" s="214"/>
      <c r="DZH34" s="214"/>
      <c r="DZI34" s="214"/>
      <c r="DZJ34" s="214"/>
      <c r="DZK34" s="214"/>
      <c r="DZL34" s="214"/>
      <c r="DZM34" s="214"/>
      <c r="DZN34" s="214"/>
      <c r="DZO34" s="214"/>
      <c r="DZP34" s="214"/>
      <c r="DZQ34" s="214"/>
      <c r="DZR34" s="214"/>
      <c r="DZS34" s="214"/>
      <c r="DZT34" s="214"/>
      <c r="DZU34" s="214"/>
      <c r="DZV34" s="214"/>
      <c r="DZW34" s="214"/>
      <c r="DZX34" s="214"/>
      <c r="DZY34" s="214"/>
      <c r="DZZ34" s="214"/>
      <c r="EAA34" s="214"/>
      <c r="EAB34" s="214"/>
      <c r="EAC34" s="214"/>
      <c r="EAD34" s="214"/>
      <c r="EAE34" s="214"/>
      <c r="EAF34" s="214"/>
      <c r="EAG34" s="214"/>
      <c r="EAH34" s="214"/>
      <c r="EAI34" s="214"/>
      <c r="EAJ34" s="214"/>
      <c r="EAK34" s="214"/>
      <c r="EAL34" s="214"/>
      <c r="EAM34" s="214"/>
      <c r="EAN34" s="214"/>
      <c r="EAO34" s="214"/>
      <c r="EAP34" s="214"/>
      <c r="EAQ34" s="214"/>
      <c r="EAR34" s="214"/>
      <c r="EAS34" s="214"/>
      <c r="EAT34" s="214"/>
      <c r="EAU34" s="214"/>
      <c r="EAV34" s="214"/>
      <c r="EAW34" s="214"/>
      <c r="EAX34" s="214"/>
      <c r="EAY34" s="214"/>
      <c r="EAZ34" s="214"/>
      <c r="EBA34" s="214"/>
      <c r="EBB34" s="214"/>
      <c r="EBC34" s="214"/>
      <c r="EBD34" s="214"/>
      <c r="EBE34" s="214"/>
      <c r="EBF34" s="214"/>
      <c r="EBG34" s="214"/>
      <c r="EBH34" s="214"/>
      <c r="EBI34" s="214"/>
      <c r="EBJ34" s="214"/>
      <c r="EBK34" s="214"/>
      <c r="EBL34" s="214"/>
      <c r="EBM34" s="214"/>
      <c r="EBN34" s="214"/>
      <c r="EBO34" s="214"/>
      <c r="EBP34" s="214"/>
      <c r="EBQ34" s="214"/>
      <c r="EBR34" s="214"/>
      <c r="EBS34" s="214"/>
      <c r="EBT34" s="214"/>
      <c r="EBU34" s="214"/>
      <c r="EBV34" s="214"/>
      <c r="EBW34" s="214"/>
      <c r="EBX34" s="214"/>
      <c r="EBY34" s="214"/>
      <c r="EBZ34" s="214"/>
      <c r="ECA34" s="214"/>
      <c r="ECB34" s="214"/>
      <c r="ECC34" s="214"/>
      <c r="ECD34" s="214"/>
      <c r="ECE34" s="214"/>
      <c r="ECF34" s="214"/>
      <c r="ECG34" s="214"/>
      <c r="ECH34" s="214"/>
      <c r="ECI34" s="214"/>
      <c r="ECJ34" s="214"/>
      <c r="ECK34" s="214"/>
      <c r="ECL34" s="214"/>
      <c r="ECM34" s="214"/>
      <c r="ECN34" s="214"/>
      <c r="ECO34" s="214"/>
      <c r="ECP34" s="214"/>
      <c r="ECQ34" s="214"/>
      <c r="ECR34" s="214"/>
      <c r="ECS34" s="214"/>
      <c r="ECT34" s="214"/>
      <c r="ECU34" s="214"/>
      <c r="ECV34" s="214"/>
      <c r="ECW34" s="214"/>
      <c r="ECX34" s="214"/>
      <c r="ECY34" s="214"/>
      <c r="ECZ34" s="214"/>
      <c r="EDA34" s="214"/>
      <c r="EDB34" s="214"/>
      <c r="EDC34" s="214"/>
      <c r="EDD34" s="214"/>
      <c r="EDE34" s="214"/>
      <c r="EDF34" s="214"/>
      <c r="EDG34" s="214"/>
      <c r="EDH34" s="214"/>
      <c r="EDI34" s="214"/>
      <c r="EDJ34" s="214"/>
      <c r="EDK34" s="214"/>
      <c r="EDL34" s="214"/>
      <c r="EDM34" s="214"/>
      <c r="EDN34" s="214"/>
      <c r="EDO34" s="214"/>
      <c r="EDP34" s="214"/>
      <c r="EDQ34" s="214"/>
      <c r="EDR34" s="214"/>
      <c r="EDS34" s="214"/>
      <c r="EDT34" s="214"/>
      <c r="EDU34" s="214"/>
      <c r="EDV34" s="214"/>
      <c r="EDW34" s="214"/>
      <c r="EDX34" s="214"/>
      <c r="EDY34" s="214"/>
      <c r="EDZ34" s="214"/>
      <c r="EEA34" s="214"/>
      <c r="EEB34" s="214"/>
      <c r="EEC34" s="214"/>
      <c r="EED34" s="214"/>
      <c r="EEE34" s="214"/>
      <c r="EEF34" s="214"/>
      <c r="EEG34" s="214"/>
      <c r="EEH34" s="214"/>
      <c r="EEI34" s="214"/>
      <c r="EEJ34" s="214"/>
      <c r="EEK34" s="214"/>
      <c r="EEL34" s="214"/>
      <c r="EEM34" s="214"/>
      <c r="EEN34" s="214"/>
      <c r="EEO34" s="214"/>
      <c r="EEP34" s="214"/>
      <c r="EEQ34" s="214"/>
      <c r="EER34" s="214"/>
      <c r="EES34" s="214"/>
      <c r="EET34" s="214"/>
      <c r="EEU34" s="214"/>
      <c r="EEV34" s="214"/>
      <c r="EEW34" s="214"/>
      <c r="EEX34" s="214"/>
      <c r="EEY34" s="214"/>
      <c r="EEZ34" s="214"/>
      <c r="EFA34" s="214"/>
      <c r="EFB34" s="214"/>
      <c r="EFC34" s="214"/>
      <c r="EFD34" s="214"/>
      <c r="EFE34" s="214"/>
      <c r="EFF34" s="214"/>
      <c r="EFG34" s="214"/>
      <c r="EFH34" s="214"/>
      <c r="EFI34" s="214"/>
      <c r="EFJ34" s="214"/>
      <c r="EFK34" s="214"/>
      <c r="EFL34" s="214"/>
      <c r="EFM34" s="214"/>
      <c r="EFN34" s="214"/>
      <c r="EFO34" s="214"/>
      <c r="EFP34" s="214"/>
      <c r="EFQ34" s="214"/>
      <c r="EFR34" s="214"/>
      <c r="EFS34" s="214"/>
      <c r="EFT34" s="214"/>
      <c r="EFU34" s="214"/>
      <c r="EFV34" s="214"/>
      <c r="EFW34" s="214"/>
      <c r="EFX34" s="214"/>
      <c r="EFY34" s="214"/>
      <c r="EFZ34" s="214"/>
      <c r="EGA34" s="214"/>
      <c r="EGB34" s="214"/>
      <c r="EGC34" s="214"/>
      <c r="EGD34" s="214"/>
      <c r="EGE34" s="214"/>
      <c r="EGF34" s="214"/>
      <c r="EGG34" s="214"/>
      <c r="EGH34" s="214"/>
      <c r="EGI34" s="214"/>
      <c r="EGJ34" s="214"/>
      <c r="EGK34" s="214"/>
      <c r="EGL34" s="214"/>
      <c r="EGM34" s="214"/>
      <c r="EGN34" s="214"/>
      <c r="EGO34" s="214"/>
      <c r="EGP34" s="214"/>
      <c r="EGQ34" s="214"/>
      <c r="EGR34" s="214"/>
      <c r="EGS34" s="214"/>
      <c r="EGT34" s="214"/>
      <c r="EGU34" s="214"/>
      <c r="EGV34" s="214"/>
      <c r="EGW34" s="214"/>
      <c r="EGX34" s="214"/>
      <c r="EGY34" s="214"/>
      <c r="EGZ34" s="214"/>
      <c r="EHA34" s="214"/>
      <c r="EHB34" s="214"/>
      <c r="EHC34" s="214"/>
      <c r="EHD34" s="214"/>
      <c r="EHE34" s="214"/>
      <c r="EHF34" s="214"/>
      <c r="EHG34" s="214"/>
      <c r="EHH34" s="214"/>
      <c r="EHI34" s="214"/>
      <c r="EHJ34" s="214"/>
      <c r="EHK34" s="214"/>
      <c r="EHL34" s="214"/>
      <c r="EHM34" s="214"/>
      <c r="EHN34" s="214"/>
      <c r="EHO34" s="214"/>
      <c r="EHP34" s="214"/>
      <c r="EHQ34" s="214"/>
      <c r="EHR34" s="214"/>
      <c r="EHS34" s="214"/>
      <c r="EHT34" s="214"/>
      <c r="EHU34" s="214"/>
      <c r="EHV34" s="214"/>
      <c r="EHW34" s="214"/>
      <c r="EHX34" s="214"/>
      <c r="EHY34" s="214"/>
      <c r="EHZ34" s="214"/>
      <c r="EIA34" s="214"/>
      <c r="EIB34" s="214"/>
      <c r="EIC34" s="214"/>
      <c r="EID34" s="214"/>
      <c r="EIE34" s="214"/>
      <c r="EIF34" s="214"/>
      <c r="EIG34" s="214"/>
      <c r="EIH34" s="214"/>
      <c r="EII34" s="214"/>
      <c r="EIJ34" s="214"/>
      <c r="EIK34" s="214"/>
      <c r="EIL34" s="214"/>
      <c r="EIM34" s="214"/>
      <c r="EIN34" s="214"/>
      <c r="EIO34" s="214"/>
      <c r="EIP34" s="214"/>
      <c r="EIQ34" s="214"/>
      <c r="EIR34" s="214"/>
      <c r="EIS34" s="214"/>
      <c r="EIT34" s="214"/>
      <c r="EIU34" s="214"/>
      <c r="EIV34" s="214"/>
      <c r="EIW34" s="214"/>
      <c r="EIX34" s="214"/>
      <c r="EIY34" s="214"/>
      <c r="EIZ34" s="214"/>
      <c r="EJA34" s="214"/>
      <c r="EJB34" s="214"/>
      <c r="EJC34" s="214"/>
      <c r="EJD34" s="214"/>
      <c r="EJE34" s="214"/>
      <c r="EJF34" s="214"/>
      <c r="EJG34" s="214"/>
      <c r="EJH34" s="214"/>
      <c r="EJI34" s="214"/>
      <c r="EJJ34" s="214"/>
      <c r="EJK34" s="214"/>
      <c r="EJL34" s="214"/>
      <c r="EJM34" s="214"/>
      <c r="EJN34" s="214"/>
      <c r="EJO34" s="214"/>
      <c r="EJP34" s="214"/>
      <c r="EJQ34" s="214"/>
      <c r="EJR34" s="214"/>
      <c r="EJS34" s="214"/>
      <c r="EJT34" s="214"/>
      <c r="EJU34" s="214"/>
      <c r="EJV34" s="214"/>
      <c r="EJW34" s="214"/>
      <c r="EJX34" s="214"/>
      <c r="EJY34" s="214"/>
      <c r="EJZ34" s="214"/>
      <c r="EKA34" s="214"/>
      <c r="EKB34" s="214"/>
      <c r="EKC34" s="214"/>
      <c r="EKD34" s="214"/>
      <c r="EKE34" s="214"/>
      <c r="EKF34" s="214"/>
      <c r="EKG34" s="214"/>
      <c r="EKH34" s="214"/>
      <c r="EKI34" s="214"/>
      <c r="EKJ34" s="214"/>
      <c r="EKK34" s="214"/>
      <c r="EKL34" s="214"/>
      <c r="EKM34" s="214"/>
      <c r="EKN34" s="214"/>
      <c r="EKO34" s="214"/>
      <c r="EKP34" s="214"/>
      <c r="EKQ34" s="214"/>
      <c r="EKR34" s="214"/>
      <c r="EKS34" s="214"/>
      <c r="EKT34" s="214"/>
      <c r="EKU34" s="214"/>
      <c r="EKV34" s="214"/>
      <c r="EKW34" s="214"/>
      <c r="EKX34" s="214"/>
      <c r="EKY34" s="214"/>
      <c r="EKZ34" s="214"/>
      <c r="ELA34" s="214"/>
      <c r="ELB34" s="214"/>
      <c r="ELC34" s="214"/>
      <c r="ELD34" s="214"/>
      <c r="ELE34" s="214"/>
      <c r="ELF34" s="214"/>
      <c r="ELG34" s="214"/>
      <c r="ELH34" s="214"/>
      <c r="ELI34" s="214"/>
      <c r="ELJ34" s="214"/>
      <c r="ELK34" s="214"/>
      <c r="ELL34" s="214"/>
      <c r="ELM34" s="214"/>
      <c r="ELN34" s="214"/>
      <c r="ELO34" s="214"/>
      <c r="ELP34" s="214"/>
      <c r="ELQ34" s="214"/>
      <c r="ELR34" s="214"/>
      <c r="ELS34" s="214"/>
      <c r="ELT34" s="214"/>
      <c r="ELU34" s="214"/>
      <c r="ELV34" s="214"/>
      <c r="ELW34" s="214"/>
      <c r="ELX34" s="214"/>
      <c r="ELY34" s="214"/>
      <c r="ELZ34" s="214"/>
      <c r="EMA34" s="214"/>
      <c r="EMB34" s="214"/>
      <c r="EMC34" s="214"/>
      <c r="EMD34" s="214"/>
      <c r="EME34" s="214"/>
      <c r="EMF34" s="214"/>
      <c r="EMG34" s="214"/>
      <c r="EMH34" s="214"/>
      <c r="EMI34" s="214"/>
      <c r="EMJ34" s="214"/>
      <c r="EMK34" s="214"/>
      <c r="EML34" s="214"/>
      <c r="EMM34" s="214"/>
      <c r="EMN34" s="214"/>
      <c r="EMO34" s="214"/>
      <c r="EMP34" s="214"/>
      <c r="EMQ34" s="214"/>
      <c r="EMR34" s="214"/>
      <c r="EMS34" s="214"/>
      <c r="EMT34" s="214"/>
      <c r="EMU34" s="214"/>
      <c r="EMV34" s="214"/>
      <c r="EMW34" s="214"/>
      <c r="EMX34" s="214"/>
      <c r="EMY34" s="214"/>
      <c r="EMZ34" s="214"/>
      <c r="ENA34" s="214"/>
      <c r="ENB34" s="214"/>
      <c r="ENC34" s="214"/>
      <c r="END34" s="214"/>
      <c r="ENE34" s="214"/>
      <c r="ENF34" s="214"/>
      <c r="ENG34" s="214"/>
      <c r="ENH34" s="214"/>
      <c r="ENI34" s="214"/>
      <c r="ENJ34" s="214"/>
      <c r="ENK34" s="214"/>
      <c r="ENL34" s="214"/>
      <c r="ENM34" s="214"/>
      <c r="ENN34" s="214"/>
      <c r="ENO34" s="214"/>
      <c r="ENP34" s="214"/>
      <c r="ENQ34" s="214"/>
      <c r="ENR34" s="214"/>
      <c r="ENS34" s="214"/>
      <c r="ENT34" s="214"/>
      <c r="ENU34" s="214"/>
      <c r="ENV34" s="214"/>
      <c r="ENW34" s="214"/>
      <c r="ENX34" s="214"/>
      <c r="ENY34" s="214"/>
      <c r="ENZ34" s="214"/>
      <c r="EOA34" s="214"/>
      <c r="EOB34" s="214"/>
      <c r="EOC34" s="214"/>
      <c r="EOD34" s="214"/>
      <c r="EOE34" s="214"/>
      <c r="EOF34" s="214"/>
      <c r="EOG34" s="214"/>
      <c r="EOH34" s="214"/>
      <c r="EOI34" s="214"/>
      <c r="EOJ34" s="214"/>
      <c r="EOK34" s="214"/>
      <c r="EOL34" s="214"/>
      <c r="EOM34" s="214"/>
      <c r="EON34" s="214"/>
      <c r="EOO34" s="214"/>
      <c r="EOP34" s="214"/>
      <c r="EOQ34" s="214"/>
      <c r="EOR34" s="214"/>
      <c r="EOS34" s="214"/>
      <c r="EOT34" s="214"/>
      <c r="EOU34" s="214"/>
      <c r="EOV34" s="214"/>
      <c r="EOW34" s="214"/>
      <c r="EOX34" s="214"/>
      <c r="EOY34" s="214"/>
      <c r="EOZ34" s="214"/>
      <c r="EPA34" s="214"/>
      <c r="EPB34" s="214"/>
      <c r="EPC34" s="214"/>
      <c r="EPD34" s="214"/>
      <c r="EPE34" s="214"/>
      <c r="EPF34" s="214"/>
      <c r="EPG34" s="214"/>
      <c r="EPH34" s="214"/>
      <c r="EPI34" s="214"/>
      <c r="EPJ34" s="214"/>
      <c r="EPK34" s="214"/>
      <c r="EPL34" s="214"/>
      <c r="EPM34" s="214"/>
      <c r="EPN34" s="214"/>
      <c r="EPO34" s="214"/>
      <c r="EPP34" s="214"/>
      <c r="EPQ34" s="214"/>
      <c r="EPR34" s="214"/>
      <c r="EPS34" s="214"/>
      <c r="EPT34" s="214"/>
      <c r="EPU34" s="214"/>
      <c r="EPV34" s="214"/>
      <c r="EPW34" s="214"/>
      <c r="EPX34" s="214"/>
      <c r="EPY34" s="214"/>
      <c r="EPZ34" s="214"/>
      <c r="EQA34" s="214"/>
      <c r="EQB34" s="214"/>
      <c r="EQC34" s="214"/>
      <c r="EQD34" s="214"/>
      <c r="EQE34" s="214"/>
      <c r="EQF34" s="214"/>
      <c r="EQG34" s="214"/>
      <c r="EQH34" s="214"/>
      <c r="EQI34" s="214"/>
      <c r="EQJ34" s="214"/>
      <c r="EQK34" s="214"/>
      <c r="EQL34" s="214"/>
      <c r="EQM34" s="214"/>
      <c r="EQN34" s="214"/>
      <c r="EQO34" s="214"/>
      <c r="EQP34" s="214"/>
      <c r="EQQ34" s="214"/>
      <c r="EQR34" s="214"/>
      <c r="EQS34" s="214"/>
      <c r="EQT34" s="214"/>
      <c r="EQU34" s="214"/>
      <c r="EQV34" s="214"/>
      <c r="EQW34" s="214"/>
      <c r="EQX34" s="214"/>
      <c r="EQY34" s="214"/>
      <c r="EQZ34" s="214"/>
      <c r="ERA34" s="214"/>
      <c r="ERB34" s="214"/>
      <c r="ERC34" s="214"/>
      <c r="ERD34" s="214"/>
      <c r="ERE34" s="214"/>
      <c r="ERF34" s="214"/>
      <c r="ERG34" s="214"/>
      <c r="ERH34" s="214"/>
      <c r="ERI34" s="214"/>
      <c r="ERJ34" s="214"/>
      <c r="ERK34" s="214"/>
      <c r="ERL34" s="214"/>
      <c r="ERM34" s="214"/>
      <c r="ERN34" s="214"/>
      <c r="ERO34" s="214"/>
      <c r="ERP34" s="214"/>
      <c r="ERQ34" s="214"/>
      <c r="ERR34" s="214"/>
      <c r="ERS34" s="214"/>
      <c r="ERT34" s="214"/>
      <c r="ERU34" s="214"/>
      <c r="ERV34" s="214"/>
      <c r="ERW34" s="214"/>
      <c r="ERX34" s="214"/>
      <c r="ERY34" s="214"/>
      <c r="ERZ34" s="214"/>
      <c r="ESA34" s="214"/>
      <c r="ESB34" s="214"/>
      <c r="ESC34" s="214"/>
      <c r="ESD34" s="214"/>
      <c r="ESE34" s="214"/>
      <c r="ESF34" s="214"/>
      <c r="ESG34" s="214"/>
      <c r="ESH34" s="214"/>
      <c r="ESI34" s="214"/>
      <c r="ESJ34" s="214"/>
      <c r="ESK34" s="214"/>
      <c r="ESL34" s="214"/>
      <c r="ESM34" s="214"/>
      <c r="ESN34" s="214"/>
      <c r="ESO34" s="214"/>
      <c r="ESP34" s="214"/>
      <c r="ESQ34" s="214"/>
      <c r="ESR34" s="214"/>
      <c r="ESS34" s="214"/>
      <c r="EST34" s="214"/>
      <c r="ESU34" s="214"/>
      <c r="ESV34" s="214"/>
      <c r="ESW34" s="214"/>
      <c r="ESX34" s="214"/>
      <c r="ESY34" s="214"/>
      <c r="ESZ34" s="214"/>
      <c r="ETA34" s="214"/>
      <c r="ETB34" s="214"/>
      <c r="ETC34" s="214"/>
      <c r="ETD34" s="214"/>
      <c r="ETE34" s="214"/>
      <c r="ETF34" s="214"/>
      <c r="ETG34" s="214"/>
      <c r="ETH34" s="214"/>
      <c r="ETI34" s="214"/>
      <c r="ETJ34" s="214"/>
      <c r="ETK34" s="214"/>
      <c r="ETL34" s="214"/>
      <c r="ETM34" s="214"/>
      <c r="ETN34" s="214"/>
      <c r="ETO34" s="214"/>
      <c r="ETP34" s="214"/>
      <c r="ETQ34" s="214"/>
      <c r="ETR34" s="214"/>
      <c r="ETS34" s="214"/>
      <c r="ETT34" s="214"/>
      <c r="ETU34" s="214"/>
      <c r="ETV34" s="214"/>
      <c r="ETW34" s="214"/>
      <c r="ETX34" s="214"/>
      <c r="ETY34" s="214"/>
      <c r="ETZ34" s="214"/>
      <c r="EUA34" s="214"/>
      <c r="EUB34" s="214"/>
      <c r="EUC34" s="214"/>
      <c r="EUD34" s="214"/>
      <c r="EUE34" s="214"/>
      <c r="EUF34" s="214"/>
      <c r="EUG34" s="214"/>
      <c r="EUH34" s="214"/>
      <c r="EUI34" s="214"/>
      <c r="EUJ34" s="214"/>
      <c r="EUK34" s="214"/>
      <c r="EUL34" s="214"/>
      <c r="EUM34" s="214"/>
      <c r="EUN34" s="214"/>
      <c r="EUO34" s="214"/>
      <c r="EUP34" s="214"/>
      <c r="EUQ34" s="214"/>
      <c r="EUR34" s="214"/>
      <c r="EUS34" s="214"/>
      <c r="EUT34" s="214"/>
      <c r="EUU34" s="214"/>
      <c r="EUV34" s="214"/>
      <c r="EUW34" s="214"/>
      <c r="EUX34" s="214"/>
      <c r="EUY34" s="214"/>
      <c r="EUZ34" s="214"/>
      <c r="EVA34" s="214"/>
      <c r="EVB34" s="214"/>
      <c r="EVC34" s="214"/>
      <c r="EVD34" s="214"/>
      <c r="EVE34" s="214"/>
      <c r="EVF34" s="214"/>
      <c r="EVG34" s="214"/>
      <c r="EVH34" s="214"/>
      <c r="EVI34" s="214"/>
      <c r="EVJ34" s="214"/>
      <c r="EVK34" s="214"/>
      <c r="EVL34" s="214"/>
      <c r="EVM34" s="214"/>
      <c r="EVN34" s="214"/>
      <c r="EVO34" s="214"/>
      <c r="EVP34" s="214"/>
      <c r="EVQ34" s="214"/>
      <c r="EVR34" s="214"/>
      <c r="EVS34" s="214"/>
      <c r="EVT34" s="214"/>
      <c r="EVU34" s="214"/>
      <c r="EVV34" s="214"/>
      <c r="EVW34" s="214"/>
      <c r="EVX34" s="214"/>
      <c r="EVY34" s="214"/>
      <c r="EVZ34" s="214"/>
      <c r="EWA34" s="214"/>
      <c r="EWB34" s="214"/>
      <c r="EWC34" s="214"/>
      <c r="EWD34" s="214"/>
      <c r="EWE34" s="214"/>
      <c r="EWF34" s="214"/>
      <c r="EWG34" s="214"/>
      <c r="EWH34" s="214"/>
      <c r="EWI34" s="214"/>
      <c r="EWJ34" s="214"/>
      <c r="EWK34" s="214"/>
      <c r="EWL34" s="214"/>
      <c r="EWM34" s="214"/>
      <c r="EWN34" s="214"/>
      <c r="EWO34" s="214"/>
      <c r="EWP34" s="214"/>
      <c r="EWQ34" s="214"/>
      <c r="EWR34" s="214"/>
      <c r="EWS34" s="214"/>
      <c r="EWT34" s="214"/>
      <c r="EWU34" s="214"/>
      <c r="EWV34" s="214"/>
      <c r="EWW34" s="214"/>
      <c r="EWX34" s="214"/>
      <c r="EWY34" s="214"/>
      <c r="EWZ34" s="214"/>
      <c r="EXA34" s="214"/>
      <c r="EXB34" s="214"/>
      <c r="EXC34" s="214"/>
      <c r="EXD34" s="214"/>
      <c r="EXE34" s="214"/>
      <c r="EXF34" s="214"/>
      <c r="EXG34" s="214"/>
      <c r="EXH34" s="214"/>
      <c r="EXI34" s="214"/>
      <c r="EXJ34" s="214"/>
      <c r="EXK34" s="214"/>
      <c r="EXL34" s="214"/>
      <c r="EXM34" s="214"/>
      <c r="EXN34" s="214"/>
      <c r="EXO34" s="214"/>
      <c r="EXP34" s="214"/>
      <c r="EXQ34" s="214"/>
      <c r="EXR34" s="214"/>
      <c r="EXS34" s="214"/>
      <c r="EXT34" s="214"/>
      <c r="EXU34" s="214"/>
      <c r="EXV34" s="214"/>
      <c r="EXW34" s="214"/>
      <c r="EXX34" s="214"/>
      <c r="EXY34" s="214"/>
      <c r="EXZ34" s="214"/>
      <c r="EYA34" s="214"/>
      <c r="EYB34" s="214"/>
      <c r="EYC34" s="214"/>
      <c r="EYD34" s="214"/>
      <c r="EYE34" s="214"/>
      <c r="EYF34" s="214"/>
      <c r="EYG34" s="214"/>
      <c r="EYH34" s="214"/>
      <c r="EYI34" s="214"/>
      <c r="EYJ34" s="214"/>
      <c r="EYK34" s="214"/>
      <c r="EYL34" s="214"/>
      <c r="EYM34" s="214"/>
      <c r="EYN34" s="214"/>
      <c r="EYO34" s="214"/>
      <c r="EYP34" s="214"/>
      <c r="EYQ34" s="214"/>
      <c r="EYR34" s="214"/>
      <c r="EYS34" s="214"/>
      <c r="EYT34" s="214"/>
      <c r="EYU34" s="214"/>
      <c r="EYV34" s="214"/>
      <c r="EYW34" s="214"/>
      <c r="EYX34" s="214"/>
      <c r="EYY34" s="214"/>
      <c r="EYZ34" s="214"/>
      <c r="EZA34" s="214"/>
      <c r="EZB34" s="214"/>
      <c r="EZC34" s="214"/>
      <c r="EZD34" s="214"/>
      <c r="EZE34" s="214"/>
      <c r="EZF34" s="214"/>
      <c r="EZG34" s="214"/>
      <c r="EZH34" s="214"/>
      <c r="EZI34" s="214"/>
      <c r="EZJ34" s="214"/>
      <c r="EZK34" s="214"/>
      <c r="EZL34" s="214"/>
      <c r="EZM34" s="214"/>
      <c r="EZN34" s="214"/>
      <c r="EZO34" s="214"/>
      <c r="EZP34" s="214"/>
      <c r="EZQ34" s="214"/>
      <c r="EZR34" s="214"/>
      <c r="EZS34" s="214"/>
      <c r="EZT34" s="214"/>
      <c r="EZU34" s="214"/>
      <c r="EZV34" s="214"/>
      <c r="EZW34" s="214"/>
      <c r="EZX34" s="214"/>
      <c r="EZY34" s="214"/>
      <c r="EZZ34" s="214"/>
      <c r="FAA34" s="214"/>
      <c r="FAB34" s="214"/>
      <c r="FAC34" s="214"/>
      <c r="FAD34" s="214"/>
      <c r="FAE34" s="214"/>
      <c r="FAF34" s="214"/>
      <c r="FAG34" s="214"/>
      <c r="FAH34" s="214"/>
      <c r="FAI34" s="214"/>
      <c r="FAJ34" s="214"/>
      <c r="FAK34" s="214"/>
      <c r="FAL34" s="214"/>
      <c r="FAM34" s="214"/>
      <c r="FAN34" s="214"/>
      <c r="FAO34" s="214"/>
      <c r="FAP34" s="214"/>
      <c r="FAQ34" s="214"/>
      <c r="FAR34" s="214"/>
      <c r="FAS34" s="214"/>
      <c r="FAT34" s="214"/>
      <c r="FAU34" s="214"/>
      <c r="FAV34" s="214"/>
      <c r="FAW34" s="214"/>
      <c r="FAX34" s="214"/>
      <c r="FAY34" s="214"/>
      <c r="FAZ34" s="214"/>
      <c r="FBA34" s="214"/>
      <c r="FBB34" s="214"/>
      <c r="FBC34" s="214"/>
      <c r="FBD34" s="214"/>
      <c r="FBE34" s="214"/>
      <c r="FBF34" s="214"/>
      <c r="FBG34" s="214"/>
      <c r="FBH34" s="214"/>
      <c r="FBI34" s="214"/>
      <c r="FBJ34" s="214"/>
      <c r="FBK34" s="214"/>
      <c r="FBL34" s="214"/>
      <c r="FBM34" s="214"/>
      <c r="FBN34" s="214"/>
      <c r="FBO34" s="214"/>
      <c r="FBP34" s="214"/>
      <c r="FBQ34" s="214"/>
      <c r="FBR34" s="214"/>
      <c r="FBS34" s="214"/>
      <c r="FBT34" s="214"/>
      <c r="FBU34" s="214"/>
      <c r="FBV34" s="214"/>
      <c r="FBW34" s="214"/>
      <c r="FBX34" s="214"/>
      <c r="FBY34" s="214"/>
      <c r="FBZ34" s="214"/>
      <c r="FCA34" s="214"/>
      <c r="FCB34" s="214"/>
      <c r="FCC34" s="214"/>
      <c r="FCD34" s="214"/>
      <c r="FCE34" s="214"/>
      <c r="FCF34" s="214"/>
      <c r="FCG34" s="214"/>
      <c r="FCH34" s="214"/>
      <c r="FCI34" s="214"/>
      <c r="FCJ34" s="214"/>
      <c r="FCK34" s="214"/>
      <c r="FCL34" s="214"/>
      <c r="FCM34" s="214"/>
      <c r="FCN34" s="214"/>
      <c r="FCO34" s="214"/>
      <c r="FCP34" s="214"/>
      <c r="FCQ34" s="214"/>
      <c r="FCR34" s="214"/>
      <c r="FCS34" s="214"/>
      <c r="FCT34" s="214"/>
      <c r="FCU34" s="214"/>
      <c r="FCV34" s="214"/>
      <c r="FCW34" s="214"/>
      <c r="FCX34" s="214"/>
      <c r="FCY34" s="214"/>
      <c r="FCZ34" s="214"/>
      <c r="FDA34" s="214"/>
      <c r="FDB34" s="214"/>
      <c r="FDC34" s="214"/>
      <c r="FDD34" s="214"/>
      <c r="FDE34" s="214"/>
      <c r="FDF34" s="214"/>
      <c r="FDG34" s="214"/>
      <c r="FDH34" s="214"/>
      <c r="FDI34" s="214"/>
      <c r="FDJ34" s="214"/>
      <c r="FDK34" s="214"/>
      <c r="FDL34" s="214"/>
      <c r="FDM34" s="214"/>
      <c r="FDN34" s="214"/>
      <c r="FDO34" s="214"/>
      <c r="FDP34" s="214"/>
      <c r="FDQ34" s="214"/>
      <c r="FDR34" s="214"/>
      <c r="FDS34" s="214"/>
      <c r="FDT34" s="214"/>
      <c r="FDU34" s="214"/>
      <c r="FDV34" s="214"/>
      <c r="FDW34" s="214"/>
      <c r="FDX34" s="214"/>
      <c r="FDY34" s="214"/>
      <c r="FDZ34" s="214"/>
      <c r="FEA34" s="214"/>
      <c r="FEB34" s="214"/>
      <c r="FEC34" s="214"/>
      <c r="FED34" s="214"/>
      <c r="FEE34" s="214"/>
      <c r="FEF34" s="214"/>
      <c r="FEG34" s="214"/>
      <c r="FEH34" s="214"/>
      <c r="FEI34" s="214"/>
      <c r="FEJ34" s="214"/>
      <c r="FEK34" s="214"/>
      <c r="FEL34" s="214"/>
      <c r="FEM34" s="214"/>
      <c r="FEN34" s="214"/>
      <c r="FEO34" s="214"/>
      <c r="FEP34" s="214"/>
      <c r="FEQ34" s="214"/>
      <c r="FER34" s="214"/>
      <c r="FES34" s="214"/>
      <c r="FET34" s="214"/>
      <c r="FEU34" s="214"/>
      <c r="FEV34" s="214"/>
      <c r="FEW34" s="214"/>
      <c r="FEX34" s="214"/>
      <c r="FEY34" s="214"/>
      <c r="FEZ34" s="214"/>
      <c r="FFA34" s="214"/>
      <c r="FFB34" s="214"/>
      <c r="FFC34" s="214"/>
      <c r="FFD34" s="214"/>
      <c r="FFE34" s="214"/>
      <c r="FFF34" s="214"/>
      <c r="FFG34" s="214"/>
      <c r="FFH34" s="214"/>
      <c r="FFI34" s="214"/>
      <c r="FFJ34" s="214"/>
      <c r="FFK34" s="214"/>
      <c r="FFL34" s="214"/>
      <c r="FFM34" s="214"/>
      <c r="FFN34" s="214"/>
      <c r="FFO34" s="214"/>
      <c r="FFP34" s="214"/>
      <c r="FFQ34" s="214"/>
      <c r="FFR34" s="214"/>
      <c r="FFS34" s="214"/>
      <c r="FFT34" s="214"/>
      <c r="FFU34" s="214"/>
      <c r="FFV34" s="214"/>
      <c r="FFW34" s="214"/>
      <c r="FFX34" s="214"/>
      <c r="FFY34" s="214"/>
      <c r="FFZ34" s="214"/>
      <c r="FGA34" s="214"/>
      <c r="FGB34" s="214"/>
      <c r="FGC34" s="214"/>
      <c r="FGD34" s="214"/>
      <c r="FGE34" s="214"/>
      <c r="FGF34" s="214"/>
      <c r="FGG34" s="214"/>
      <c r="FGH34" s="214"/>
      <c r="FGI34" s="214"/>
      <c r="FGJ34" s="214"/>
      <c r="FGK34" s="214"/>
      <c r="FGL34" s="214"/>
      <c r="FGM34" s="214"/>
      <c r="FGN34" s="214"/>
      <c r="FGO34" s="214"/>
      <c r="FGP34" s="214"/>
      <c r="FGQ34" s="214"/>
      <c r="FGR34" s="214"/>
      <c r="FGS34" s="214"/>
      <c r="FGT34" s="214"/>
      <c r="FGU34" s="214"/>
      <c r="FGV34" s="214"/>
      <c r="FGW34" s="214"/>
      <c r="FGX34" s="214"/>
      <c r="FGY34" s="214"/>
      <c r="FGZ34" s="214"/>
      <c r="FHA34" s="214"/>
      <c r="FHB34" s="214"/>
      <c r="FHC34" s="214"/>
      <c r="FHD34" s="214"/>
      <c r="FHE34" s="214"/>
      <c r="FHF34" s="214"/>
      <c r="FHG34" s="214"/>
      <c r="FHH34" s="214"/>
      <c r="FHI34" s="214"/>
      <c r="FHJ34" s="214"/>
      <c r="FHK34" s="214"/>
      <c r="FHL34" s="214"/>
      <c r="FHM34" s="214"/>
      <c r="FHN34" s="214"/>
      <c r="FHO34" s="214"/>
      <c r="FHP34" s="214"/>
      <c r="FHQ34" s="214"/>
      <c r="FHR34" s="214"/>
      <c r="FHS34" s="214"/>
      <c r="FHT34" s="214"/>
      <c r="FHU34" s="214"/>
      <c r="FHV34" s="214"/>
      <c r="FHW34" s="214"/>
      <c r="FHX34" s="214"/>
      <c r="FHY34" s="214"/>
      <c r="FHZ34" s="214"/>
      <c r="FIA34" s="214"/>
      <c r="FIB34" s="214"/>
      <c r="FIC34" s="214"/>
      <c r="FID34" s="214"/>
      <c r="FIE34" s="214"/>
      <c r="FIF34" s="214"/>
      <c r="FIG34" s="214"/>
      <c r="FIH34" s="214"/>
      <c r="FII34" s="214"/>
      <c r="FIJ34" s="214"/>
      <c r="FIK34" s="214"/>
      <c r="FIL34" s="214"/>
      <c r="FIM34" s="214"/>
      <c r="FIN34" s="214"/>
      <c r="FIO34" s="214"/>
      <c r="FIP34" s="214"/>
      <c r="FIQ34" s="214"/>
      <c r="FIR34" s="214"/>
      <c r="FIS34" s="214"/>
      <c r="FIT34" s="214"/>
      <c r="FIU34" s="214"/>
      <c r="FIV34" s="214"/>
      <c r="FIW34" s="214"/>
      <c r="FIX34" s="214"/>
      <c r="FIY34" s="214"/>
      <c r="FIZ34" s="214"/>
      <c r="FJA34" s="214"/>
      <c r="FJB34" s="214"/>
      <c r="FJC34" s="214"/>
      <c r="FJD34" s="214"/>
      <c r="FJE34" s="214"/>
      <c r="FJF34" s="214"/>
      <c r="FJG34" s="214"/>
      <c r="FJH34" s="214"/>
      <c r="FJI34" s="214"/>
      <c r="FJJ34" s="214"/>
      <c r="FJK34" s="214"/>
      <c r="FJL34" s="214"/>
      <c r="FJM34" s="214"/>
      <c r="FJN34" s="214"/>
      <c r="FJO34" s="214"/>
      <c r="FJP34" s="214"/>
      <c r="FJQ34" s="214"/>
      <c r="FJR34" s="214"/>
      <c r="FJS34" s="214"/>
      <c r="FJT34" s="214"/>
      <c r="FJU34" s="214"/>
      <c r="FJV34" s="214"/>
      <c r="FJW34" s="214"/>
      <c r="FJX34" s="214"/>
      <c r="FJY34" s="214"/>
      <c r="FJZ34" s="214"/>
      <c r="FKA34" s="214"/>
      <c r="FKB34" s="214"/>
      <c r="FKC34" s="214"/>
      <c r="FKD34" s="214"/>
      <c r="FKE34" s="214"/>
      <c r="FKF34" s="214"/>
      <c r="FKG34" s="214"/>
      <c r="FKH34" s="214"/>
      <c r="FKI34" s="214"/>
      <c r="FKJ34" s="214"/>
      <c r="FKK34" s="214"/>
      <c r="FKL34" s="214"/>
      <c r="FKM34" s="214"/>
      <c r="FKN34" s="214"/>
      <c r="FKO34" s="214"/>
      <c r="FKP34" s="214"/>
      <c r="FKQ34" s="214"/>
      <c r="FKR34" s="214"/>
      <c r="FKS34" s="214"/>
      <c r="FKT34" s="214"/>
      <c r="FKU34" s="214"/>
      <c r="FKV34" s="214"/>
      <c r="FKW34" s="214"/>
      <c r="FKX34" s="214"/>
      <c r="FKY34" s="214"/>
      <c r="FKZ34" s="214"/>
      <c r="FLA34" s="214"/>
      <c r="FLB34" s="214"/>
      <c r="FLC34" s="214"/>
      <c r="FLD34" s="214"/>
      <c r="FLE34" s="214"/>
      <c r="FLF34" s="214"/>
      <c r="FLG34" s="214"/>
      <c r="FLH34" s="214"/>
      <c r="FLI34" s="214"/>
      <c r="FLJ34" s="214"/>
      <c r="FLK34" s="214"/>
      <c r="FLL34" s="214"/>
      <c r="FLM34" s="214"/>
      <c r="FLN34" s="214"/>
      <c r="FLO34" s="214"/>
      <c r="FLP34" s="214"/>
      <c r="FLQ34" s="214"/>
      <c r="FLR34" s="214"/>
      <c r="FLS34" s="214"/>
      <c r="FLT34" s="214"/>
      <c r="FLU34" s="214"/>
      <c r="FLV34" s="214"/>
      <c r="FLW34" s="214"/>
      <c r="FLX34" s="214"/>
      <c r="FLY34" s="214"/>
      <c r="FLZ34" s="214"/>
      <c r="FMA34" s="214"/>
      <c r="FMB34" s="214"/>
      <c r="FMC34" s="214"/>
      <c r="FMD34" s="214"/>
      <c r="FME34" s="214"/>
      <c r="FMF34" s="214"/>
      <c r="FMG34" s="214"/>
      <c r="FMH34" s="214"/>
      <c r="FMI34" s="214"/>
      <c r="FMJ34" s="214"/>
      <c r="FMK34" s="214"/>
      <c r="FML34" s="214"/>
      <c r="FMM34" s="214"/>
      <c r="FMN34" s="214"/>
      <c r="FMO34" s="214"/>
      <c r="FMP34" s="214"/>
      <c r="FMQ34" s="214"/>
      <c r="FMR34" s="214"/>
      <c r="FMS34" s="214"/>
      <c r="FMT34" s="214"/>
      <c r="FMU34" s="214"/>
      <c r="FMV34" s="214"/>
      <c r="FMW34" s="214"/>
      <c r="FMX34" s="214"/>
      <c r="FMY34" s="214"/>
      <c r="FMZ34" s="214"/>
      <c r="FNA34" s="214"/>
      <c r="FNB34" s="214"/>
      <c r="FNC34" s="214"/>
      <c r="FND34" s="214"/>
      <c r="FNE34" s="214"/>
      <c r="FNF34" s="214"/>
      <c r="FNG34" s="214"/>
      <c r="FNH34" s="214"/>
      <c r="FNI34" s="214"/>
      <c r="FNJ34" s="214"/>
      <c r="FNK34" s="214"/>
      <c r="FNL34" s="214"/>
      <c r="FNM34" s="214"/>
      <c r="FNN34" s="214"/>
      <c r="FNO34" s="214"/>
      <c r="FNP34" s="214"/>
      <c r="FNQ34" s="214"/>
      <c r="FNR34" s="214"/>
      <c r="FNS34" s="214"/>
      <c r="FNT34" s="214"/>
      <c r="FNU34" s="214"/>
      <c r="FNV34" s="214"/>
      <c r="FNW34" s="214"/>
      <c r="FNX34" s="214"/>
      <c r="FNY34" s="214"/>
      <c r="FNZ34" s="214"/>
      <c r="FOA34" s="214"/>
      <c r="FOB34" s="214"/>
      <c r="FOC34" s="214"/>
      <c r="FOD34" s="214"/>
      <c r="FOE34" s="214"/>
      <c r="FOF34" s="214"/>
      <c r="FOG34" s="214"/>
      <c r="FOH34" s="214"/>
      <c r="FOI34" s="214"/>
      <c r="FOJ34" s="214"/>
      <c r="FOK34" s="214"/>
      <c r="FOL34" s="214"/>
      <c r="FOM34" s="214"/>
      <c r="FON34" s="214"/>
      <c r="FOO34" s="214"/>
      <c r="FOP34" s="214"/>
      <c r="FOQ34" s="214"/>
      <c r="FOR34" s="214"/>
      <c r="FOS34" s="214"/>
      <c r="FOT34" s="214"/>
      <c r="FOU34" s="214"/>
      <c r="FOV34" s="214"/>
      <c r="FOW34" s="214"/>
      <c r="FOX34" s="214"/>
      <c r="FOY34" s="214"/>
      <c r="FOZ34" s="214"/>
      <c r="FPA34" s="214"/>
      <c r="FPB34" s="214"/>
      <c r="FPC34" s="214"/>
      <c r="FPD34" s="214"/>
      <c r="FPE34" s="214"/>
      <c r="FPF34" s="214"/>
      <c r="FPG34" s="214"/>
      <c r="FPH34" s="214"/>
      <c r="FPI34" s="214"/>
      <c r="FPJ34" s="214"/>
      <c r="FPK34" s="214"/>
      <c r="FPL34" s="214"/>
      <c r="FPM34" s="214"/>
      <c r="FPN34" s="214"/>
      <c r="FPO34" s="214"/>
      <c r="FPP34" s="214"/>
      <c r="FPQ34" s="214"/>
      <c r="FPR34" s="214"/>
      <c r="FPS34" s="214"/>
      <c r="FPT34" s="214"/>
      <c r="FPU34" s="214"/>
      <c r="FPV34" s="214"/>
      <c r="FPW34" s="214"/>
      <c r="FPX34" s="214"/>
      <c r="FPY34" s="214"/>
      <c r="FPZ34" s="214"/>
      <c r="FQA34" s="214"/>
      <c r="FQB34" s="214"/>
      <c r="FQC34" s="214"/>
      <c r="FQD34" s="214"/>
      <c r="FQE34" s="214"/>
      <c r="FQF34" s="214"/>
      <c r="FQG34" s="214"/>
      <c r="FQH34" s="214"/>
      <c r="FQI34" s="214"/>
      <c r="FQJ34" s="214"/>
      <c r="FQK34" s="214"/>
      <c r="FQL34" s="214"/>
      <c r="FQM34" s="214"/>
      <c r="FQN34" s="214"/>
      <c r="FQO34" s="214"/>
      <c r="FQP34" s="214"/>
      <c r="FQQ34" s="214"/>
      <c r="FQR34" s="214"/>
      <c r="FQS34" s="214"/>
      <c r="FQT34" s="214"/>
      <c r="FQU34" s="214"/>
      <c r="FQV34" s="214"/>
      <c r="FQW34" s="214"/>
      <c r="FQX34" s="214"/>
      <c r="FQY34" s="214"/>
      <c r="FQZ34" s="214"/>
      <c r="FRA34" s="214"/>
      <c r="FRB34" s="214"/>
      <c r="FRC34" s="214"/>
      <c r="FRD34" s="214"/>
      <c r="FRE34" s="214"/>
      <c r="FRF34" s="214"/>
      <c r="FRG34" s="214"/>
      <c r="FRH34" s="214"/>
      <c r="FRI34" s="214"/>
      <c r="FRJ34" s="214"/>
      <c r="FRK34" s="214"/>
      <c r="FRL34" s="214"/>
      <c r="FRM34" s="214"/>
      <c r="FRN34" s="214"/>
      <c r="FRO34" s="214"/>
      <c r="FRP34" s="214"/>
      <c r="FRQ34" s="214"/>
      <c r="FRR34" s="214"/>
      <c r="FRS34" s="214"/>
      <c r="FRT34" s="214"/>
      <c r="FRU34" s="214"/>
      <c r="FRV34" s="214"/>
      <c r="FRW34" s="214"/>
      <c r="FRX34" s="214"/>
      <c r="FRY34" s="214"/>
      <c r="FRZ34" s="214"/>
      <c r="FSA34" s="214"/>
      <c r="FSB34" s="214"/>
      <c r="FSC34" s="214"/>
      <c r="FSD34" s="214"/>
      <c r="FSE34" s="214"/>
      <c r="FSF34" s="214"/>
      <c r="FSG34" s="214"/>
      <c r="FSH34" s="214"/>
      <c r="FSI34" s="214"/>
      <c r="FSJ34" s="214"/>
      <c r="FSK34" s="214"/>
      <c r="FSL34" s="214"/>
      <c r="FSM34" s="214"/>
      <c r="FSN34" s="214"/>
      <c r="FSO34" s="214"/>
      <c r="FSP34" s="214"/>
      <c r="FSQ34" s="214"/>
      <c r="FSR34" s="214"/>
      <c r="FSS34" s="214"/>
      <c r="FST34" s="214"/>
      <c r="FSU34" s="214"/>
      <c r="FSV34" s="214"/>
      <c r="FSW34" s="214"/>
      <c r="FSX34" s="214"/>
      <c r="FSY34" s="214"/>
      <c r="FSZ34" s="214"/>
      <c r="FTA34" s="214"/>
      <c r="FTB34" s="214"/>
      <c r="FTC34" s="214"/>
      <c r="FTD34" s="214"/>
      <c r="FTE34" s="214"/>
      <c r="FTF34" s="214"/>
      <c r="FTG34" s="214"/>
      <c r="FTH34" s="214"/>
      <c r="FTI34" s="214"/>
      <c r="FTJ34" s="214"/>
      <c r="FTK34" s="214"/>
      <c r="FTL34" s="214"/>
      <c r="FTM34" s="214"/>
      <c r="FTN34" s="214"/>
      <c r="FTO34" s="214"/>
      <c r="FTP34" s="214"/>
      <c r="FTQ34" s="214"/>
      <c r="FTR34" s="214"/>
      <c r="FTS34" s="214"/>
      <c r="FTT34" s="214"/>
      <c r="FTU34" s="214"/>
      <c r="FTV34" s="214"/>
      <c r="FTW34" s="214"/>
      <c r="FTX34" s="214"/>
      <c r="FTY34" s="214"/>
      <c r="FTZ34" s="214"/>
      <c r="FUA34" s="214"/>
      <c r="FUB34" s="214"/>
      <c r="FUC34" s="214"/>
      <c r="FUD34" s="214"/>
      <c r="FUE34" s="214"/>
      <c r="FUF34" s="214"/>
      <c r="FUG34" s="214"/>
      <c r="FUH34" s="214"/>
      <c r="FUI34" s="214"/>
      <c r="FUJ34" s="214"/>
      <c r="FUK34" s="214"/>
      <c r="FUL34" s="214"/>
      <c r="FUM34" s="214"/>
      <c r="FUN34" s="214"/>
      <c r="FUO34" s="214"/>
      <c r="FUP34" s="214"/>
      <c r="FUQ34" s="214"/>
      <c r="FUR34" s="214"/>
      <c r="FUS34" s="214"/>
      <c r="FUT34" s="214"/>
      <c r="FUU34" s="214"/>
      <c r="FUV34" s="214"/>
      <c r="FUW34" s="214"/>
      <c r="FUX34" s="214"/>
      <c r="FUY34" s="214"/>
      <c r="FUZ34" s="214"/>
      <c r="FVA34" s="214"/>
      <c r="FVB34" s="214"/>
      <c r="FVC34" s="214"/>
      <c r="FVD34" s="214"/>
      <c r="FVE34" s="214"/>
      <c r="FVF34" s="214"/>
      <c r="FVG34" s="214"/>
      <c r="FVH34" s="214"/>
      <c r="FVI34" s="214"/>
      <c r="FVJ34" s="214"/>
      <c r="FVK34" s="214"/>
      <c r="FVL34" s="214"/>
      <c r="FVM34" s="214"/>
      <c r="FVN34" s="214"/>
      <c r="FVO34" s="214"/>
      <c r="FVP34" s="214"/>
      <c r="FVQ34" s="214"/>
      <c r="FVR34" s="214"/>
      <c r="FVS34" s="214"/>
      <c r="FVT34" s="214"/>
      <c r="FVU34" s="214"/>
      <c r="FVV34" s="214"/>
      <c r="FVW34" s="214"/>
      <c r="FVX34" s="214"/>
      <c r="FVY34" s="214"/>
      <c r="FVZ34" s="214"/>
      <c r="FWA34" s="214"/>
      <c r="FWB34" s="214"/>
      <c r="FWC34" s="214"/>
      <c r="FWD34" s="214"/>
      <c r="FWE34" s="214"/>
      <c r="FWF34" s="214"/>
      <c r="FWG34" s="214"/>
      <c r="FWH34" s="214"/>
      <c r="FWI34" s="214"/>
      <c r="FWJ34" s="214"/>
      <c r="FWK34" s="214"/>
      <c r="FWL34" s="214"/>
      <c r="FWM34" s="214"/>
      <c r="FWN34" s="214"/>
      <c r="FWO34" s="214"/>
      <c r="FWP34" s="214"/>
      <c r="FWQ34" s="214"/>
      <c r="FWR34" s="214"/>
      <c r="FWS34" s="214"/>
      <c r="FWT34" s="214"/>
      <c r="FWU34" s="214"/>
      <c r="FWV34" s="214"/>
      <c r="FWW34" s="214"/>
      <c r="FWX34" s="214"/>
      <c r="FWY34" s="214"/>
      <c r="FWZ34" s="214"/>
      <c r="FXA34" s="214"/>
      <c r="FXB34" s="214"/>
      <c r="FXC34" s="214"/>
      <c r="FXD34" s="214"/>
      <c r="FXE34" s="214"/>
      <c r="FXF34" s="214"/>
      <c r="FXG34" s="214"/>
      <c r="FXH34" s="214"/>
      <c r="FXI34" s="214"/>
      <c r="FXJ34" s="214"/>
      <c r="FXK34" s="214"/>
      <c r="FXL34" s="214"/>
      <c r="FXM34" s="214"/>
      <c r="FXN34" s="214"/>
      <c r="FXO34" s="214"/>
      <c r="FXP34" s="214"/>
      <c r="FXQ34" s="214"/>
      <c r="FXR34" s="214"/>
      <c r="FXS34" s="214"/>
      <c r="FXT34" s="214"/>
      <c r="FXU34" s="214"/>
      <c r="FXV34" s="214"/>
      <c r="FXW34" s="214"/>
      <c r="FXX34" s="214"/>
      <c r="FXY34" s="214"/>
      <c r="FXZ34" s="214"/>
      <c r="FYA34" s="214"/>
      <c r="FYB34" s="214"/>
      <c r="FYC34" s="214"/>
      <c r="FYD34" s="214"/>
      <c r="FYE34" s="214"/>
      <c r="FYF34" s="214"/>
      <c r="FYG34" s="214"/>
      <c r="FYH34" s="214"/>
      <c r="FYI34" s="214"/>
      <c r="FYJ34" s="214"/>
      <c r="FYK34" s="214"/>
      <c r="FYL34" s="214"/>
      <c r="FYM34" s="214"/>
      <c r="FYN34" s="214"/>
      <c r="FYO34" s="214"/>
      <c r="FYP34" s="214"/>
      <c r="FYQ34" s="214"/>
      <c r="FYR34" s="214"/>
      <c r="FYS34" s="214"/>
      <c r="FYT34" s="214"/>
      <c r="FYU34" s="214"/>
      <c r="FYV34" s="214"/>
      <c r="FYW34" s="214"/>
      <c r="FYX34" s="214"/>
      <c r="FYY34" s="214"/>
      <c r="FYZ34" s="214"/>
      <c r="FZA34" s="214"/>
      <c r="FZB34" s="214"/>
      <c r="FZC34" s="214"/>
      <c r="FZD34" s="214"/>
      <c r="FZE34" s="214"/>
      <c r="FZF34" s="214"/>
      <c r="FZG34" s="214"/>
      <c r="FZH34" s="214"/>
      <c r="FZI34" s="214"/>
      <c r="FZJ34" s="214"/>
      <c r="FZK34" s="214"/>
      <c r="FZL34" s="214"/>
      <c r="FZM34" s="214"/>
      <c r="FZN34" s="214"/>
      <c r="FZO34" s="214"/>
      <c r="FZP34" s="214"/>
      <c r="FZQ34" s="214"/>
      <c r="FZR34" s="214"/>
      <c r="FZS34" s="214"/>
      <c r="FZT34" s="214"/>
      <c r="FZU34" s="214"/>
      <c r="FZV34" s="214"/>
      <c r="FZW34" s="214"/>
      <c r="FZX34" s="214"/>
      <c r="FZY34" s="214"/>
      <c r="FZZ34" s="214"/>
      <c r="GAA34" s="214"/>
      <c r="GAB34" s="214"/>
      <c r="GAC34" s="214"/>
      <c r="GAD34" s="214"/>
      <c r="GAE34" s="214"/>
      <c r="GAF34" s="214"/>
      <c r="GAG34" s="214"/>
      <c r="GAH34" s="214"/>
      <c r="GAI34" s="214"/>
      <c r="GAJ34" s="214"/>
      <c r="GAK34" s="214"/>
      <c r="GAL34" s="214"/>
      <c r="GAM34" s="214"/>
      <c r="GAN34" s="214"/>
      <c r="GAO34" s="214"/>
      <c r="GAP34" s="214"/>
      <c r="GAQ34" s="214"/>
      <c r="GAR34" s="214"/>
      <c r="GAS34" s="214"/>
      <c r="GAT34" s="214"/>
      <c r="GAU34" s="214"/>
      <c r="GAV34" s="214"/>
      <c r="GAW34" s="214"/>
      <c r="GAX34" s="214"/>
      <c r="GAY34" s="214"/>
      <c r="GAZ34" s="214"/>
      <c r="GBA34" s="214"/>
      <c r="GBB34" s="214"/>
      <c r="GBC34" s="214"/>
      <c r="GBD34" s="214"/>
      <c r="GBE34" s="214"/>
      <c r="GBF34" s="214"/>
      <c r="GBG34" s="214"/>
      <c r="GBH34" s="214"/>
      <c r="GBI34" s="214"/>
      <c r="GBJ34" s="214"/>
      <c r="GBK34" s="214"/>
      <c r="GBL34" s="214"/>
      <c r="GBM34" s="214"/>
      <c r="GBN34" s="214"/>
      <c r="GBO34" s="214"/>
      <c r="GBP34" s="214"/>
      <c r="GBQ34" s="214"/>
      <c r="GBR34" s="214"/>
      <c r="GBS34" s="214"/>
      <c r="GBT34" s="214"/>
      <c r="GBU34" s="214"/>
      <c r="GBV34" s="214"/>
      <c r="GBW34" s="214"/>
      <c r="GBX34" s="214"/>
      <c r="GBY34" s="214"/>
      <c r="GBZ34" s="214"/>
      <c r="GCA34" s="214"/>
      <c r="GCB34" s="214"/>
      <c r="GCC34" s="214"/>
      <c r="GCD34" s="214"/>
      <c r="GCE34" s="214"/>
      <c r="GCF34" s="214"/>
      <c r="GCG34" s="214"/>
      <c r="GCH34" s="214"/>
      <c r="GCI34" s="214"/>
      <c r="GCJ34" s="214"/>
      <c r="GCK34" s="214"/>
      <c r="GCL34" s="214"/>
      <c r="GCM34" s="214"/>
      <c r="GCN34" s="214"/>
      <c r="GCO34" s="214"/>
      <c r="GCP34" s="214"/>
      <c r="GCQ34" s="214"/>
      <c r="GCR34" s="214"/>
      <c r="GCS34" s="214"/>
      <c r="GCT34" s="214"/>
      <c r="GCU34" s="214"/>
      <c r="GCV34" s="214"/>
      <c r="GCW34" s="214"/>
      <c r="GCX34" s="214"/>
      <c r="GCY34" s="214"/>
      <c r="GCZ34" s="214"/>
      <c r="GDA34" s="214"/>
      <c r="GDB34" s="214"/>
      <c r="GDC34" s="214"/>
      <c r="GDD34" s="214"/>
      <c r="GDE34" s="214"/>
      <c r="GDF34" s="214"/>
      <c r="GDG34" s="214"/>
      <c r="GDH34" s="214"/>
      <c r="GDI34" s="214"/>
      <c r="GDJ34" s="214"/>
      <c r="GDK34" s="214"/>
      <c r="GDL34" s="214"/>
      <c r="GDM34" s="214"/>
      <c r="GDN34" s="214"/>
      <c r="GDO34" s="214"/>
      <c r="GDP34" s="214"/>
      <c r="GDQ34" s="214"/>
      <c r="GDR34" s="214"/>
      <c r="GDS34" s="214"/>
      <c r="GDT34" s="214"/>
      <c r="GDU34" s="214"/>
      <c r="GDV34" s="214"/>
      <c r="GDW34" s="214"/>
      <c r="GDX34" s="214"/>
      <c r="GDY34" s="214"/>
      <c r="GDZ34" s="214"/>
      <c r="GEA34" s="214"/>
      <c r="GEB34" s="214"/>
      <c r="GEC34" s="214"/>
      <c r="GED34" s="214"/>
      <c r="GEE34" s="214"/>
      <c r="GEF34" s="214"/>
      <c r="GEG34" s="214"/>
      <c r="GEH34" s="214"/>
      <c r="GEI34" s="214"/>
      <c r="GEJ34" s="214"/>
      <c r="GEK34" s="214"/>
      <c r="GEL34" s="214"/>
      <c r="GEM34" s="214"/>
      <c r="GEN34" s="214"/>
      <c r="GEO34" s="214"/>
      <c r="GEP34" s="214"/>
      <c r="GEQ34" s="214"/>
      <c r="GER34" s="214"/>
      <c r="GES34" s="214"/>
      <c r="GET34" s="214"/>
      <c r="GEU34" s="214"/>
      <c r="GEV34" s="214"/>
      <c r="GEW34" s="214"/>
      <c r="GEX34" s="214"/>
      <c r="GEY34" s="214"/>
      <c r="GEZ34" s="214"/>
      <c r="GFA34" s="214"/>
      <c r="GFB34" s="214"/>
      <c r="GFC34" s="214"/>
      <c r="GFD34" s="214"/>
      <c r="GFE34" s="214"/>
      <c r="GFF34" s="214"/>
      <c r="GFG34" s="214"/>
      <c r="GFH34" s="214"/>
      <c r="GFI34" s="214"/>
      <c r="GFJ34" s="214"/>
      <c r="GFK34" s="214"/>
      <c r="GFL34" s="214"/>
      <c r="GFM34" s="214"/>
      <c r="GFN34" s="214"/>
      <c r="GFO34" s="214"/>
      <c r="GFP34" s="214"/>
      <c r="GFQ34" s="214"/>
      <c r="GFR34" s="214"/>
      <c r="GFS34" s="214"/>
      <c r="GFT34" s="214"/>
      <c r="GFU34" s="214"/>
      <c r="GFV34" s="214"/>
      <c r="GFW34" s="214"/>
      <c r="GFX34" s="214"/>
      <c r="GFY34" s="214"/>
      <c r="GFZ34" s="214"/>
      <c r="GGA34" s="214"/>
      <c r="GGB34" s="214"/>
      <c r="GGC34" s="214"/>
      <c r="GGD34" s="214"/>
      <c r="GGE34" s="214"/>
      <c r="GGF34" s="214"/>
      <c r="GGG34" s="214"/>
      <c r="GGH34" s="214"/>
      <c r="GGI34" s="214"/>
      <c r="GGJ34" s="214"/>
      <c r="GGK34" s="214"/>
      <c r="GGL34" s="214"/>
      <c r="GGM34" s="214"/>
      <c r="GGN34" s="214"/>
      <c r="GGO34" s="214"/>
      <c r="GGP34" s="214"/>
      <c r="GGQ34" s="214"/>
      <c r="GGR34" s="214"/>
      <c r="GGS34" s="214"/>
      <c r="GGT34" s="214"/>
      <c r="GGU34" s="214"/>
      <c r="GGV34" s="214"/>
      <c r="GGW34" s="214"/>
      <c r="GGX34" s="214"/>
      <c r="GGY34" s="214"/>
      <c r="GGZ34" s="214"/>
      <c r="GHA34" s="214"/>
      <c r="GHB34" s="214"/>
      <c r="GHC34" s="214"/>
      <c r="GHD34" s="214"/>
      <c r="GHE34" s="214"/>
      <c r="GHF34" s="214"/>
      <c r="GHG34" s="214"/>
      <c r="GHH34" s="214"/>
      <c r="GHI34" s="214"/>
      <c r="GHJ34" s="214"/>
      <c r="GHK34" s="214"/>
      <c r="GHL34" s="214"/>
      <c r="GHM34" s="214"/>
      <c r="GHN34" s="214"/>
      <c r="GHO34" s="214"/>
      <c r="GHP34" s="214"/>
      <c r="GHQ34" s="214"/>
      <c r="GHR34" s="214"/>
      <c r="GHS34" s="214"/>
      <c r="GHT34" s="214"/>
      <c r="GHU34" s="214"/>
      <c r="GHV34" s="214"/>
      <c r="GHW34" s="214"/>
      <c r="GHX34" s="214"/>
      <c r="GHY34" s="214"/>
      <c r="GHZ34" s="214"/>
      <c r="GIA34" s="214"/>
      <c r="GIB34" s="214"/>
      <c r="GIC34" s="214"/>
      <c r="GID34" s="214"/>
      <c r="GIE34" s="214"/>
      <c r="GIF34" s="214"/>
      <c r="GIG34" s="214"/>
      <c r="GIH34" s="214"/>
      <c r="GII34" s="214"/>
      <c r="GIJ34" s="214"/>
      <c r="GIK34" s="214"/>
      <c r="GIL34" s="214"/>
      <c r="GIM34" s="214"/>
      <c r="GIN34" s="214"/>
      <c r="GIO34" s="214"/>
      <c r="GIP34" s="214"/>
      <c r="GIQ34" s="214"/>
      <c r="GIR34" s="214"/>
      <c r="GIS34" s="214"/>
      <c r="GIT34" s="214"/>
      <c r="GIU34" s="214"/>
      <c r="GIV34" s="214"/>
      <c r="GIW34" s="214"/>
      <c r="GIX34" s="214"/>
      <c r="GIY34" s="214"/>
      <c r="GIZ34" s="214"/>
      <c r="GJA34" s="214"/>
      <c r="GJB34" s="214"/>
      <c r="GJC34" s="214"/>
      <c r="GJD34" s="214"/>
      <c r="GJE34" s="214"/>
      <c r="GJF34" s="214"/>
      <c r="GJG34" s="214"/>
      <c r="GJH34" s="214"/>
      <c r="GJI34" s="214"/>
      <c r="GJJ34" s="214"/>
      <c r="GJK34" s="214"/>
      <c r="GJL34" s="214"/>
      <c r="GJM34" s="214"/>
      <c r="GJN34" s="214"/>
      <c r="GJO34" s="214"/>
      <c r="GJP34" s="214"/>
      <c r="GJQ34" s="214"/>
      <c r="GJR34" s="214"/>
      <c r="GJS34" s="214"/>
      <c r="GJT34" s="214"/>
      <c r="GJU34" s="214"/>
      <c r="GJV34" s="214"/>
      <c r="GJW34" s="214"/>
      <c r="GJX34" s="214"/>
      <c r="GJY34" s="214"/>
      <c r="GJZ34" s="214"/>
      <c r="GKA34" s="214"/>
      <c r="GKB34" s="214"/>
      <c r="GKC34" s="214"/>
      <c r="GKD34" s="214"/>
      <c r="GKE34" s="214"/>
      <c r="GKF34" s="214"/>
      <c r="GKG34" s="214"/>
      <c r="GKH34" s="214"/>
      <c r="GKI34" s="214"/>
      <c r="GKJ34" s="214"/>
      <c r="GKK34" s="214"/>
      <c r="GKL34" s="214"/>
      <c r="GKM34" s="214"/>
      <c r="GKN34" s="214"/>
      <c r="GKO34" s="214"/>
      <c r="GKP34" s="214"/>
      <c r="GKQ34" s="214"/>
      <c r="GKR34" s="214"/>
      <c r="GKS34" s="214"/>
      <c r="GKT34" s="214"/>
      <c r="GKU34" s="214"/>
      <c r="GKV34" s="214"/>
      <c r="GKW34" s="214"/>
      <c r="GKX34" s="214"/>
      <c r="GKY34" s="214"/>
      <c r="GKZ34" s="214"/>
      <c r="GLA34" s="214"/>
      <c r="GLB34" s="214"/>
      <c r="GLC34" s="214"/>
      <c r="GLD34" s="214"/>
      <c r="GLE34" s="214"/>
      <c r="GLF34" s="214"/>
      <c r="GLG34" s="214"/>
      <c r="GLH34" s="214"/>
      <c r="GLI34" s="214"/>
      <c r="GLJ34" s="214"/>
      <c r="GLK34" s="214"/>
      <c r="GLL34" s="214"/>
      <c r="GLM34" s="214"/>
      <c r="GLN34" s="214"/>
      <c r="GLO34" s="214"/>
      <c r="GLP34" s="214"/>
      <c r="GLQ34" s="214"/>
      <c r="GLR34" s="214"/>
      <c r="GLS34" s="214"/>
      <c r="GLT34" s="214"/>
      <c r="GLU34" s="214"/>
      <c r="GLV34" s="214"/>
      <c r="GLW34" s="214"/>
      <c r="GLX34" s="214"/>
      <c r="GLY34" s="214"/>
      <c r="GLZ34" s="214"/>
      <c r="GMA34" s="214"/>
      <c r="GMB34" s="214"/>
      <c r="GMC34" s="214"/>
      <c r="GMD34" s="214"/>
      <c r="GME34" s="214"/>
      <c r="GMF34" s="214"/>
      <c r="GMG34" s="214"/>
      <c r="GMH34" s="214"/>
      <c r="GMI34" s="214"/>
      <c r="GMJ34" s="214"/>
      <c r="GMK34" s="214"/>
      <c r="GML34" s="214"/>
      <c r="GMM34" s="214"/>
      <c r="GMN34" s="214"/>
      <c r="GMO34" s="214"/>
      <c r="GMP34" s="214"/>
      <c r="GMQ34" s="214"/>
      <c r="GMR34" s="214"/>
      <c r="GMS34" s="214"/>
      <c r="GMT34" s="214"/>
      <c r="GMU34" s="214"/>
      <c r="GMV34" s="214"/>
      <c r="GMW34" s="214"/>
      <c r="GMX34" s="214"/>
      <c r="GMY34" s="214"/>
      <c r="GMZ34" s="214"/>
      <c r="GNA34" s="214"/>
      <c r="GNB34" s="214"/>
      <c r="GNC34" s="214"/>
      <c r="GND34" s="214"/>
      <c r="GNE34" s="214"/>
      <c r="GNF34" s="214"/>
      <c r="GNG34" s="214"/>
      <c r="GNH34" s="214"/>
      <c r="GNI34" s="214"/>
      <c r="GNJ34" s="214"/>
      <c r="GNK34" s="214"/>
      <c r="GNL34" s="214"/>
      <c r="GNM34" s="214"/>
      <c r="GNN34" s="214"/>
      <c r="GNO34" s="214"/>
      <c r="GNP34" s="214"/>
      <c r="GNQ34" s="214"/>
      <c r="GNR34" s="214"/>
      <c r="GNS34" s="214"/>
      <c r="GNT34" s="214"/>
      <c r="GNU34" s="214"/>
      <c r="GNV34" s="214"/>
      <c r="GNW34" s="214"/>
      <c r="GNX34" s="214"/>
      <c r="GNY34" s="214"/>
      <c r="GNZ34" s="214"/>
      <c r="GOA34" s="214"/>
      <c r="GOB34" s="214"/>
      <c r="GOC34" s="214"/>
      <c r="GOD34" s="214"/>
      <c r="GOE34" s="214"/>
      <c r="GOF34" s="214"/>
      <c r="GOG34" s="214"/>
      <c r="GOH34" s="214"/>
      <c r="GOI34" s="214"/>
      <c r="GOJ34" s="214"/>
      <c r="GOK34" s="214"/>
      <c r="GOL34" s="214"/>
      <c r="GOM34" s="214"/>
      <c r="GON34" s="214"/>
      <c r="GOO34" s="214"/>
      <c r="GOP34" s="214"/>
      <c r="GOQ34" s="214"/>
      <c r="GOR34" s="214"/>
      <c r="GOS34" s="214"/>
      <c r="GOT34" s="214"/>
      <c r="GOU34" s="214"/>
      <c r="GOV34" s="214"/>
      <c r="GOW34" s="214"/>
      <c r="GOX34" s="214"/>
      <c r="GOY34" s="214"/>
      <c r="GOZ34" s="214"/>
      <c r="GPA34" s="214"/>
      <c r="GPB34" s="214"/>
      <c r="GPC34" s="214"/>
      <c r="GPD34" s="214"/>
      <c r="GPE34" s="214"/>
      <c r="GPF34" s="214"/>
      <c r="GPG34" s="214"/>
      <c r="GPH34" s="214"/>
      <c r="GPI34" s="214"/>
      <c r="GPJ34" s="214"/>
      <c r="GPK34" s="214"/>
      <c r="GPL34" s="214"/>
      <c r="GPM34" s="214"/>
      <c r="GPN34" s="214"/>
      <c r="GPO34" s="214"/>
      <c r="GPP34" s="214"/>
      <c r="GPQ34" s="214"/>
      <c r="GPR34" s="214"/>
      <c r="GPS34" s="214"/>
      <c r="GPT34" s="214"/>
      <c r="GPU34" s="214"/>
      <c r="GPV34" s="214"/>
      <c r="GPW34" s="214"/>
      <c r="GPX34" s="214"/>
      <c r="GPY34" s="214"/>
      <c r="GPZ34" s="214"/>
      <c r="GQA34" s="214"/>
      <c r="GQB34" s="214"/>
      <c r="GQC34" s="214"/>
      <c r="GQD34" s="214"/>
      <c r="GQE34" s="214"/>
      <c r="GQF34" s="214"/>
      <c r="GQG34" s="214"/>
      <c r="GQH34" s="214"/>
      <c r="GQI34" s="214"/>
      <c r="GQJ34" s="214"/>
      <c r="GQK34" s="214"/>
      <c r="GQL34" s="214"/>
      <c r="GQM34" s="214"/>
      <c r="GQN34" s="214"/>
      <c r="GQO34" s="214"/>
      <c r="GQP34" s="214"/>
      <c r="GQQ34" s="214"/>
      <c r="GQR34" s="214"/>
      <c r="GQS34" s="214"/>
      <c r="GQT34" s="214"/>
      <c r="GQU34" s="214"/>
      <c r="GQV34" s="214"/>
      <c r="GQW34" s="214"/>
      <c r="GQX34" s="214"/>
      <c r="GQY34" s="214"/>
      <c r="GQZ34" s="214"/>
      <c r="GRA34" s="214"/>
      <c r="GRB34" s="214"/>
      <c r="GRC34" s="214"/>
      <c r="GRD34" s="214"/>
      <c r="GRE34" s="214"/>
      <c r="GRF34" s="214"/>
      <c r="GRG34" s="214"/>
      <c r="GRH34" s="214"/>
      <c r="GRI34" s="214"/>
      <c r="GRJ34" s="214"/>
      <c r="GRK34" s="214"/>
      <c r="GRL34" s="214"/>
      <c r="GRM34" s="214"/>
      <c r="GRN34" s="214"/>
      <c r="GRO34" s="214"/>
      <c r="GRP34" s="214"/>
      <c r="GRQ34" s="214"/>
      <c r="GRR34" s="214"/>
      <c r="GRS34" s="214"/>
      <c r="GRT34" s="214"/>
      <c r="GRU34" s="214"/>
      <c r="GRV34" s="214"/>
      <c r="GRW34" s="214"/>
      <c r="GRX34" s="214"/>
      <c r="GRY34" s="214"/>
      <c r="GRZ34" s="214"/>
      <c r="GSA34" s="214"/>
      <c r="GSB34" s="214"/>
      <c r="GSC34" s="214"/>
      <c r="GSD34" s="214"/>
      <c r="GSE34" s="214"/>
      <c r="GSF34" s="214"/>
      <c r="GSG34" s="214"/>
      <c r="GSH34" s="214"/>
      <c r="GSI34" s="214"/>
      <c r="GSJ34" s="214"/>
      <c r="GSK34" s="214"/>
      <c r="GSL34" s="214"/>
      <c r="GSM34" s="214"/>
      <c r="GSN34" s="214"/>
      <c r="GSO34" s="214"/>
      <c r="GSP34" s="214"/>
      <c r="GSQ34" s="214"/>
      <c r="GSR34" s="214"/>
      <c r="GSS34" s="214"/>
      <c r="GST34" s="214"/>
      <c r="GSU34" s="214"/>
      <c r="GSV34" s="214"/>
      <c r="GSW34" s="214"/>
      <c r="GSX34" s="214"/>
      <c r="GSY34" s="214"/>
      <c r="GSZ34" s="214"/>
      <c r="GTA34" s="214"/>
      <c r="GTB34" s="214"/>
      <c r="GTC34" s="214"/>
      <c r="GTD34" s="214"/>
      <c r="GTE34" s="214"/>
      <c r="GTF34" s="214"/>
      <c r="GTG34" s="214"/>
      <c r="GTH34" s="214"/>
      <c r="GTI34" s="214"/>
      <c r="GTJ34" s="214"/>
      <c r="GTK34" s="214"/>
      <c r="GTL34" s="214"/>
      <c r="GTM34" s="214"/>
      <c r="GTN34" s="214"/>
      <c r="GTO34" s="214"/>
      <c r="GTP34" s="214"/>
      <c r="GTQ34" s="214"/>
      <c r="GTR34" s="214"/>
      <c r="GTS34" s="214"/>
      <c r="GTT34" s="214"/>
      <c r="GTU34" s="214"/>
      <c r="GTV34" s="214"/>
      <c r="GTW34" s="214"/>
      <c r="GTX34" s="214"/>
      <c r="GTY34" s="214"/>
      <c r="GTZ34" s="214"/>
      <c r="GUA34" s="214"/>
      <c r="GUB34" s="214"/>
      <c r="GUC34" s="214"/>
      <c r="GUD34" s="214"/>
      <c r="GUE34" s="214"/>
      <c r="GUF34" s="214"/>
      <c r="GUG34" s="214"/>
      <c r="GUH34" s="214"/>
      <c r="GUI34" s="214"/>
      <c r="GUJ34" s="214"/>
      <c r="GUK34" s="214"/>
      <c r="GUL34" s="214"/>
      <c r="GUM34" s="214"/>
      <c r="GUN34" s="214"/>
      <c r="GUO34" s="214"/>
      <c r="GUP34" s="214"/>
      <c r="GUQ34" s="214"/>
      <c r="GUR34" s="214"/>
      <c r="GUS34" s="214"/>
      <c r="GUT34" s="214"/>
      <c r="GUU34" s="214"/>
      <c r="GUV34" s="214"/>
      <c r="GUW34" s="214"/>
      <c r="GUX34" s="214"/>
      <c r="GUY34" s="214"/>
      <c r="GUZ34" s="214"/>
      <c r="GVA34" s="214"/>
      <c r="GVB34" s="214"/>
      <c r="GVC34" s="214"/>
      <c r="GVD34" s="214"/>
      <c r="GVE34" s="214"/>
      <c r="GVF34" s="214"/>
      <c r="GVG34" s="214"/>
      <c r="GVH34" s="214"/>
      <c r="GVI34" s="214"/>
      <c r="GVJ34" s="214"/>
      <c r="GVK34" s="214"/>
      <c r="GVL34" s="214"/>
      <c r="GVM34" s="214"/>
      <c r="GVN34" s="214"/>
      <c r="GVO34" s="214"/>
      <c r="GVP34" s="214"/>
      <c r="GVQ34" s="214"/>
      <c r="GVR34" s="214"/>
      <c r="GVS34" s="214"/>
      <c r="GVT34" s="214"/>
      <c r="GVU34" s="214"/>
      <c r="GVV34" s="214"/>
      <c r="GVW34" s="214"/>
      <c r="GVX34" s="214"/>
      <c r="GVY34" s="214"/>
      <c r="GVZ34" s="214"/>
      <c r="GWA34" s="214"/>
      <c r="GWB34" s="214"/>
      <c r="GWC34" s="214"/>
      <c r="GWD34" s="214"/>
      <c r="GWE34" s="214"/>
      <c r="GWF34" s="214"/>
      <c r="GWG34" s="214"/>
      <c r="GWH34" s="214"/>
      <c r="GWI34" s="214"/>
      <c r="GWJ34" s="214"/>
      <c r="GWK34" s="214"/>
      <c r="GWL34" s="214"/>
      <c r="GWM34" s="214"/>
      <c r="GWN34" s="214"/>
      <c r="GWO34" s="214"/>
      <c r="GWP34" s="214"/>
      <c r="GWQ34" s="214"/>
      <c r="GWR34" s="214"/>
      <c r="GWS34" s="214"/>
      <c r="GWT34" s="214"/>
      <c r="GWU34" s="214"/>
      <c r="GWV34" s="214"/>
      <c r="GWW34" s="214"/>
      <c r="GWX34" s="214"/>
      <c r="GWY34" s="214"/>
      <c r="GWZ34" s="214"/>
      <c r="GXA34" s="214"/>
      <c r="GXB34" s="214"/>
      <c r="GXC34" s="214"/>
      <c r="GXD34" s="214"/>
      <c r="GXE34" s="214"/>
      <c r="GXF34" s="214"/>
      <c r="GXG34" s="214"/>
      <c r="GXH34" s="214"/>
      <c r="GXI34" s="214"/>
      <c r="GXJ34" s="214"/>
      <c r="GXK34" s="214"/>
      <c r="GXL34" s="214"/>
      <c r="GXM34" s="214"/>
      <c r="GXN34" s="214"/>
      <c r="GXO34" s="214"/>
      <c r="GXP34" s="214"/>
      <c r="GXQ34" s="214"/>
      <c r="GXR34" s="214"/>
      <c r="GXS34" s="214"/>
      <c r="GXT34" s="214"/>
      <c r="GXU34" s="214"/>
      <c r="GXV34" s="214"/>
      <c r="GXW34" s="214"/>
      <c r="GXX34" s="214"/>
      <c r="GXY34" s="214"/>
      <c r="GXZ34" s="214"/>
      <c r="GYA34" s="214"/>
      <c r="GYB34" s="214"/>
      <c r="GYC34" s="214"/>
      <c r="GYD34" s="214"/>
      <c r="GYE34" s="214"/>
      <c r="GYF34" s="214"/>
      <c r="GYG34" s="214"/>
      <c r="GYH34" s="214"/>
      <c r="GYI34" s="214"/>
      <c r="GYJ34" s="214"/>
      <c r="GYK34" s="214"/>
      <c r="GYL34" s="214"/>
      <c r="GYM34" s="214"/>
      <c r="GYN34" s="214"/>
      <c r="GYO34" s="214"/>
      <c r="GYP34" s="214"/>
      <c r="GYQ34" s="214"/>
      <c r="GYR34" s="214"/>
      <c r="GYS34" s="214"/>
      <c r="GYT34" s="214"/>
      <c r="GYU34" s="214"/>
      <c r="GYV34" s="214"/>
      <c r="GYW34" s="214"/>
      <c r="GYX34" s="214"/>
      <c r="GYY34" s="214"/>
      <c r="GYZ34" s="214"/>
      <c r="GZA34" s="214"/>
      <c r="GZB34" s="214"/>
      <c r="GZC34" s="214"/>
      <c r="GZD34" s="214"/>
      <c r="GZE34" s="214"/>
      <c r="GZF34" s="214"/>
      <c r="GZG34" s="214"/>
      <c r="GZH34" s="214"/>
      <c r="GZI34" s="214"/>
      <c r="GZJ34" s="214"/>
      <c r="GZK34" s="214"/>
      <c r="GZL34" s="214"/>
      <c r="GZM34" s="214"/>
      <c r="GZN34" s="214"/>
      <c r="GZO34" s="214"/>
      <c r="GZP34" s="214"/>
      <c r="GZQ34" s="214"/>
      <c r="GZR34" s="214"/>
      <c r="GZS34" s="214"/>
      <c r="GZT34" s="214"/>
      <c r="GZU34" s="214"/>
      <c r="GZV34" s="214"/>
      <c r="GZW34" s="214"/>
      <c r="GZX34" s="214"/>
      <c r="GZY34" s="214"/>
      <c r="GZZ34" s="214"/>
      <c r="HAA34" s="214"/>
      <c r="HAB34" s="214"/>
      <c r="HAC34" s="214"/>
      <c r="HAD34" s="214"/>
      <c r="HAE34" s="214"/>
      <c r="HAF34" s="214"/>
      <c r="HAG34" s="214"/>
      <c r="HAH34" s="214"/>
      <c r="HAI34" s="214"/>
      <c r="HAJ34" s="214"/>
      <c r="HAK34" s="214"/>
      <c r="HAL34" s="214"/>
      <c r="HAM34" s="214"/>
      <c r="HAN34" s="214"/>
      <c r="HAO34" s="214"/>
      <c r="HAP34" s="214"/>
      <c r="HAQ34" s="214"/>
      <c r="HAR34" s="214"/>
      <c r="HAS34" s="214"/>
      <c r="HAT34" s="214"/>
      <c r="HAU34" s="214"/>
      <c r="HAV34" s="214"/>
      <c r="HAW34" s="214"/>
      <c r="HAX34" s="214"/>
      <c r="HAY34" s="214"/>
      <c r="HAZ34" s="214"/>
      <c r="HBA34" s="214"/>
      <c r="HBB34" s="214"/>
      <c r="HBC34" s="214"/>
      <c r="HBD34" s="214"/>
      <c r="HBE34" s="214"/>
      <c r="HBF34" s="214"/>
      <c r="HBG34" s="214"/>
      <c r="HBH34" s="214"/>
      <c r="HBI34" s="214"/>
      <c r="HBJ34" s="214"/>
      <c r="HBK34" s="214"/>
      <c r="HBL34" s="214"/>
      <c r="HBM34" s="214"/>
      <c r="HBN34" s="214"/>
      <c r="HBO34" s="214"/>
      <c r="HBP34" s="214"/>
      <c r="HBQ34" s="214"/>
      <c r="HBR34" s="214"/>
      <c r="HBS34" s="214"/>
      <c r="HBT34" s="214"/>
      <c r="HBU34" s="214"/>
      <c r="HBV34" s="214"/>
      <c r="HBW34" s="214"/>
      <c r="HBX34" s="214"/>
      <c r="HBY34" s="214"/>
      <c r="HBZ34" s="214"/>
      <c r="HCA34" s="214"/>
      <c r="HCB34" s="214"/>
      <c r="HCC34" s="214"/>
      <c r="HCD34" s="214"/>
      <c r="HCE34" s="214"/>
      <c r="HCF34" s="214"/>
      <c r="HCG34" s="214"/>
      <c r="HCH34" s="214"/>
      <c r="HCI34" s="214"/>
      <c r="HCJ34" s="214"/>
      <c r="HCK34" s="214"/>
      <c r="HCL34" s="214"/>
      <c r="HCM34" s="214"/>
      <c r="HCN34" s="214"/>
      <c r="HCO34" s="214"/>
      <c r="HCP34" s="214"/>
      <c r="HCQ34" s="214"/>
      <c r="HCR34" s="214"/>
      <c r="HCS34" s="214"/>
      <c r="HCT34" s="214"/>
      <c r="HCU34" s="214"/>
      <c r="HCV34" s="214"/>
      <c r="HCW34" s="214"/>
      <c r="HCX34" s="214"/>
      <c r="HCY34" s="214"/>
      <c r="HCZ34" s="214"/>
      <c r="HDA34" s="214"/>
      <c r="HDB34" s="214"/>
      <c r="HDC34" s="214"/>
      <c r="HDD34" s="214"/>
      <c r="HDE34" s="214"/>
      <c r="HDF34" s="214"/>
      <c r="HDG34" s="214"/>
      <c r="HDH34" s="214"/>
      <c r="HDI34" s="214"/>
      <c r="HDJ34" s="214"/>
      <c r="HDK34" s="214"/>
      <c r="HDL34" s="214"/>
      <c r="HDM34" s="214"/>
      <c r="HDN34" s="214"/>
      <c r="HDO34" s="214"/>
      <c r="HDP34" s="214"/>
      <c r="HDQ34" s="214"/>
      <c r="HDR34" s="214"/>
      <c r="HDS34" s="214"/>
      <c r="HDT34" s="214"/>
      <c r="HDU34" s="214"/>
      <c r="HDV34" s="214"/>
      <c r="HDW34" s="214"/>
      <c r="HDX34" s="214"/>
      <c r="HDY34" s="214"/>
      <c r="HDZ34" s="214"/>
      <c r="HEA34" s="214"/>
      <c r="HEB34" s="214"/>
      <c r="HEC34" s="214"/>
      <c r="HED34" s="214"/>
      <c r="HEE34" s="214"/>
      <c r="HEF34" s="214"/>
      <c r="HEG34" s="214"/>
      <c r="HEH34" s="214"/>
      <c r="HEI34" s="214"/>
      <c r="HEJ34" s="214"/>
      <c r="HEK34" s="214"/>
      <c r="HEL34" s="214"/>
      <c r="HEM34" s="214"/>
      <c r="HEN34" s="214"/>
      <c r="HEO34" s="214"/>
      <c r="HEP34" s="214"/>
      <c r="HEQ34" s="214"/>
      <c r="HER34" s="214"/>
      <c r="HES34" s="214"/>
      <c r="HET34" s="214"/>
      <c r="HEU34" s="214"/>
      <c r="HEV34" s="214"/>
      <c r="HEW34" s="214"/>
      <c r="HEX34" s="214"/>
      <c r="HEY34" s="214"/>
      <c r="HEZ34" s="214"/>
      <c r="HFA34" s="214"/>
      <c r="HFB34" s="214"/>
      <c r="HFC34" s="214"/>
      <c r="HFD34" s="214"/>
      <c r="HFE34" s="214"/>
      <c r="HFF34" s="214"/>
      <c r="HFG34" s="214"/>
      <c r="HFH34" s="214"/>
      <c r="HFI34" s="214"/>
      <c r="HFJ34" s="214"/>
      <c r="HFK34" s="214"/>
      <c r="HFL34" s="214"/>
      <c r="HFM34" s="214"/>
      <c r="HFN34" s="214"/>
      <c r="HFO34" s="214"/>
      <c r="HFP34" s="214"/>
      <c r="HFQ34" s="214"/>
      <c r="HFR34" s="214"/>
      <c r="HFS34" s="214"/>
      <c r="HFT34" s="214"/>
      <c r="HFU34" s="214"/>
      <c r="HFV34" s="214"/>
      <c r="HFW34" s="214"/>
      <c r="HFX34" s="214"/>
      <c r="HFY34" s="214"/>
      <c r="HFZ34" s="214"/>
      <c r="HGA34" s="214"/>
      <c r="HGB34" s="214"/>
      <c r="HGC34" s="214"/>
      <c r="HGD34" s="214"/>
      <c r="HGE34" s="214"/>
      <c r="HGF34" s="214"/>
      <c r="HGG34" s="214"/>
      <c r="HGH34" s="214"/>
      <c r="HGI34" s="214"/>
      <c r="HGJ34" s="214"/>
      <c r="HGK34" s="214"/>
      <c r="HGL34" s="214"/>
      <c r="HGM34" s="214"/>
      <c r="HGN34" s="214"/>
      <c r="HGO34" s="214"/>
      <c r="HGP34" s="214"/>
      <c r="HGQ34" s="214"/>
      <c r="HGR34" s="214"/>
      <c r="HGS34" s="214"/>
      <c r="HGT34" s="214"/>
      <c r="HGU34" s="214"/>
      <c r="HGV34" s="214"/>
      <c r="HGW34" s="214"/>
      <c r="HGX34" s="214"/>
      <c r="HGY34" s="214"/>
      <c r="HGZ34" s="214"/>
      <c r="HHA34" s="214"/>
      <c r="HHB34" s="214"/>
      <c r="HHC34" s="214"/>
      <c r="HHD34" s="214"/>
      <c r="HHE34" s="214"/>
      <c r="HHF34" s="214"/>
      <c r="HHG34" s="214"/>
      <c r="HHH34" s="214"/>
      <c r="HHI34" s="214"/>
      <c r="HHJ34" s="214"/>
      <c r="HHK34" s="214"/>
      <c r="HHL34" s="214"/>
      <c r="HHM34" s="214"/>
      <c r="HHN34" s="214"/>
      <c r="HHO34" s="214"/>
      <c r="HHP34" s="214"/>
      <c r="HHQ34" s="214"/>
      <c r="HHR34" s="214"/>
      <c r="HHS34" s="214"/>
      <c r="HHT34" s="214"/>
      <c r="HHU34" s="214"/>
      <c r="HHV34" s="214"/>
      <c r="HHW34" s="214"/>
      <c r="HHX34" s="214"/>
      <c r="HHY34" s="214"/>
      <c r="HHZ34" s="214"/>
      <c r="HIA34" s="214"/>
      <c r="HIB34" s="214"/>
      <c r="HIC34" s="214"/>
      <c r="HID34" s="214"/>
      <c r="HIE34" s="214"/>
      <c r="HIF34" s="214"/>
      <c r="HIG34" s="214"/>
      <c r="HIH34" s="214"/>
      <c r="HII34" s="214"/>
      <c r="HIJ34" s="214"/>
      <c r="HIK34" s="214"/>
      <c r="HIL34" s="214"/>
      <c r="HIM34" s="214"/>
      <c r="HIN34" s="214"/>
      <c r="HIO34" s="214"/>
      <c r="HIP34" s="214"/>
      <c r="HIQ34" s="214"/>
      <c r="HIR34" s="214"/>
      <c r="HIS34" s="214"/>
      <c r="HIT34" s="214"/>
      <c r="HIU34" s="214"/>
      <c r="HIV34" s="214"/>
      <c r="HIW34" s="214"/>
      <c r="HIX34" s="214"/>
      <c r="HIY34" s="214"/>
      <c r="HIZ34" s="214"/>
      <c r="HJA34" s="214"/>
      <c r="HJB34" s="214"/>
      <c r="HJC34" s="214"/>
      <c r="HJD34" s="214"/>
      <c r="HJE34" s="214"/>
      <c r="HJF34" s="214"/>
      <c r="HJG34" s="214"/>
      <c r="HJH34" s="214"/>
      <c r="HJI34" s="214"/>
      <c r="HJJ34" s="214"/>
      <c r="HJK34" s="214"/>
      <c r="HJL34" s="214"/>
      <c r="HJM34" s="214"/>
      <c r="HJN34" s="214"/>
      <c r="HJO34" s="214"/>
      <c r="HJP34" s="214"/>
      <c r="HJQ34" s="214"/>
      <c r="HJR34" s="214"/>
      <c r="HJS34" s="214"/>
      <c r="HJT34" s="214"/>
      <c r="HJU34" s="214"/>
      <c r="HJV34" s="214"/>
      <c r="HJW34" s="214"/>
      <c r="HJX34" s="214"/>
      <c r="HJY34" s="214"/>
      <c r="HJZ34" s="214"/>
      <c r="HKA34" s="214"/>
      <c r="HKB34" s="214"/>
      <c r="HKC34" s="214"/>
      <c r="HKD34" s="214"/>
      <c r="HKE34" s="214"/>
      <c r="HKF34" s="214"/>
      <c r="HKG34" s="214"/>
      <c r="HKH34" s="214"/>
      <c r="HKI34" s="214"/>
      <c r="HKJ34" s="214"/>
      <c r="HKK34" s="214"/>
      <c r="HKL34" s="214"/>
      <c r="HKM34" s="214"/>
      <c r="HKN34" s="214"/>
      <c r="HKO34" s="214"/>
      <c r="HKP34" s="214"/>
      <c r="HKQ34" s="214"/>
      <c r="HKR34" s="214"/>
      <c r="HKS34" s="214"/>
      <c r="HKT34" s="214"/>
      <c r="HKU34" s="214"/>
      <c r="HKV34" s="214"/>
      <c r="HKW34" s="214"/>
      <c r="HKX34" s="214"/>
      <c r="HKY34" s="214"/>
      <c r="HKZ34" s="214"/>
      <c r="HLA34" s="214"/>
      <c r="HLB34" s="214"/>
      <c r="HLC34" s="214"/>
      <c r="HLD34" s="214"/>
      <c r="HLE34" s="214"/>
      <c r="HLF34" s="214"/>
      <c r="HLG34" s="214"/>
      <c r="HLH34" s="214"/>
      <c r="HLI34" s="214"/>
      <c r="HLJ34" s="214"/>
      <c r="HLK34" s="214"/>
      <c r="HLL34" s="214"/>
      <c r="HLM34" s="214"/>
      <c r="HLN34" s="214"/>
      <c r="HLO34" s="214"/>
      <c r="HLP34" s="214"/>
      <c r="HLQ34" s="214"/>
      <c r="HLR34" s="214"/>
      <c r="HLS34" s="214"/>
      <c r="HLT34" s="214"/>
      <c r="HLU34" s="214"/>
      <c r="HLV34" s="214"/>
      <c r="HLW34" s="214"/>
      <c r="HLX34" s="214"/>
      <c r="HLY34" s="214"/>
      <c r="HLZ34" s="214"/>
      <c r="HMA34" s="214"/>
      <c r="HMB34" s="214"/>
      <c r="HMC34" s="214"/>
      <c r="HMD34" s="214"/>
      <c r="HME34" s="214"/>
      <c r="HMF34" s="214"/>
      <c r="HMG34" s="214"/>
      <c r="HMH34" s="214"/>
      <c r="HMI34" s="214"/>
      <c r="HMJ34" s="214"/>
      <c r="HMK34" s="214"/>
      <c r="HML34" s="214"/>
      <c r="HMM34" s="214"/>
      <c r="HMN34" s="214"/>
      <c r="HMO34" s="214"/>
      <c r="HMP34" s="214"/>
      <c r="HMQ34" s="214"/>
      <c r="HMR34" s="214"/>
      <c r="HMS34" s="214"/>
      <c r="HMT34" s="214"/>
      <c r="HMU34" s="214"/>
      <c r="HMV34" s="214"/>
      <c r="HMW34" s="214"/>
      <c r="HMX34" s="214"/>
      <c r="HMY34" s="214"/>
      <c r="HMZ34" s="214"/>
      <c r="HNA34" s="214"/>
      <c r="HNB34" s="214"/>
      <c r="HNC34" s="214"/>
      <c r="HND34" s="214"/>
      <c r="HNE34" s="214"/>
      <c r="HNF34" s="214"/>
      <c r="HNG34" s="214"/>
      <c r="HNH34" s="214"/>
      <c r="HNI34" s="214"/>
      <c r="HNJ34" s="214"/>
      <c r="HNK34" s="214"/>
      <c r="HNL34" s="214"/>
      <c r="HNM34" s="214"/>
      <c r="HNN34" s="214"/>
      <c r="HNO34" s="214"/>
      <c r="HNP34" s="214"/>
      <c r="HNQ34" s="214"/>
      <c r="HNR34" s="214"/>
      <c r="HNS34" s="214"/>
      <c r="HNT34" s="214"/>
      <c r="HNU34" s="214"/>
      <c r="HNV34" s="214"/>
      <c r="HNW34" s="214"/>
      <c r="HNX34" s="214"/>
      <c r="HNY34" s="214"/>
      <c r="HNZ34" s="214"/>
      <c r="HOA34" s="214"/>
      <c r="HOB34" s="214"/>
      <c r="HOC34" s="214"/>
      <c r="HOD34" s="214"/>
      <c r="HOE34" s="214"/>
      <c r="HOF34" s="214"/>
      <c r="HOG34" s="214"/>
      <c r="HOH34" s="214"/>
      <c r="HOI34" s="214"/>
      <c r="HOJ34" s="214"/>
      <c r="HOK34" s="214"/>
      <c r="HOL34" s="214"/>
      <c r="HOM34" s="214"/>
      <c r="HON34" s="214"/>
      <c r="HOO34" s="214"/>
      <c r="HOP34" s="214"/>
      <c r="HOQ34" s="214"/>
      <c r="HOR34" s="214"/>
      <c r="HOS34" s="214"/>
      <c r="HOT34" s="214"/>
      <c r="HOU34" s="214"/>
      <c r="HOV34" s="214"/>
      <c r="HOW34" s="214"/>
      <c r="HOX34" s="214"/>
      <c r="HOY34" s="214"/>
      <c r="HOZ34" s="214"/>
      <c r="HPA34" s="214"/>
      <c r="HPB34" s="214"/>
      <c r="HPC34" s="214"/>
      <c r="HPD34" s="214"/>
      <c r="HPE34" s="214"/>
      <c r="HPF34" s="214"/>
      <c r="HPG34" s="214"/>
      <c r="HPH34" s="214"/>
      <c r="HPI34" s="214"/>
      <c r="HPJ34" s="214"/>
      <c r="HPK34" s="214"/>
      <c r="HPL34" s="214"/>
      <c r="HPM34" s="214"/>
      <c r="HPN34" s="214"/>
      <c r="HPO34" s="214"/>
      <c r="HPP34" s="214"/>
      <c r="HPQ34" s="214"/>
      <c r="HPR34" s="214"/>
      <c r="HPS34" s="214"/>
      <c r="HPT34" s="214"/>
      <c r="HPU34" s="214"/>
      <c r="HPV34" s="214"/>
      <c r="HPW34" s="214"/>
      <c r="HPX34" s="214"/>
      <c r="HPY34" s="214"/>
      <c r="HPZ34" s="214"/>
      <c r="HQA34" s="214"/>
      <c r="HQB34" s="214"/>
      <c r="HQC34" s="214"/>
      <c r="HQD34" s="214"/>
      <c r="HQE34" s="214"/>
      <c r="HQF34" s="214"/>
      <c r="HQG34" s="214"/>
      <c r="HQH34" s="214"/>
      <c r="HQI34" s="214"/>
      <c r="HQJ34" s="214"/>
      <c r="HQK34" s="214"/>
      <c r="HQL34" s="214"/>
      <c r="HQM34" s="214"/>
      <c r="HQN34" s="214"/>
      <c r="HQO34" s="214"/>
      <c r="HQP34" s="214"/>
      <c r="HQQ34" s="214"/>
      <c r="HQR34" s="214"/>
      <c r="HQS34" s="214"/>
      <c r="HQT34" s="214"/>
      <c r="HQU34" s="214"/>
      <c r="HQV34" s="214"/>
      <c r="HQW34" s="214"/>
      <c r="HQX34" s="214"/>
      <c r="HQY34" s="214"/>
      <c r="HQZ34" s="214"/>
      <c r="HRA34" s="214"/>
      <c r="HRB34" s="214"/>
      <c r="HRC34" s="214"/>
      <c r="HRD34" s="214"/>
      <c r="HRE34" s="214"/>
      <c r="HRF34" s="214"/>
      <c r="HRG34" s="214"/>
      <c r="HRH34" s="214"/>
      <c r="HRI34" s="214"/>
      <c r="HRJ34" s="214"/>
      <c r="HRK34" s="214"/>
      <c r="HRL34" s="214"/>
      <c r="HRM34" s="214"/>
      <c r="HRN34" s="214"/>
      <c r="HRO34" s="214"/>
      <c r="HRP34" s="214"/>
      <c r="HRQ34" s="214"/>
      <c r="HRR34" s="214"/>
      <c r="HRS34" s="214"/>
      <c r="HRT34" s="214"/>
      <c r="HRU34" s="214"/>
      <c r="HRV34" s="214"/>
      <c r="HRW34" s="214"/>
      <c r="HRX34" s="214"/>
      <c r="HRY34" s="214"/>
      <c r="HRZ34" s="214"/>
      <c r="HSA34" s="214"/>
      <c r="HSB34" s="214"/>
      <c r="HSC34" s="214"/>
      <c r="HSD34" s="214"/>
      <c r="HSE34" s="214"/>
      <c r="HSF34" s="214"/>
      <c r="HSG34" s="214"/>
      <c r="HSH34" s="214"/>
      <c r="HSI34" s="214"/>
      <c r="HSJ34" s="214"/>
      <c r="HSK34" s="214"/>
      <c r="HSL34" s="214"/>
      <c r="HSM34" s="214"/>
      <c r="HSN34" s="214"/>
      <c r="HSO34" s="214"/>
      <c r="HSP34" s="214"/>
      <c r="HSQ34" s="214"/>
      <c r="HSR34" s="214"/>
      <c r="HSS34" s="214"/>
      <c r="HST34" s="214"/>
      <c r="HSU34" s="214"/>
      <c r="HSV34" s="214"/>
      <c r="HSW34" s="214"/>
      <c r="HSX34" s="214"/>
      <c r="HSY34" s="214"/>
      <c r="HSZ34" s="214"/>
      <c r="HTA34" s="214"/>
      <c r="HTB34" s="214"/>
      <c r="HTC34" s="214"/>
      <c r="HTD34" s="214"/>
      <c r="HTE34" s="214"/>
      <c r="HTF34" s="214"/>
      <c r="HTG34" s="214"/>
      <c r="HTH34" s="214"/>
      <c r="HTI34" s="214"/>
      <c r="HTJ34" s="214"/>
      <c r="HTK34" s="214"/>
      <c r="HTL34" s="214"/>
      <c r="HTM34" s="214"/>
      <c r="HTN34" s="214"/>
      <c r="HTO34" s="214"/>
      <c r="HTP34" s="214"/>
      <c r="HTQ34" s="214"/>
      <c r="HTR34" s="214"/>
      <c r="HTS34" s="214"/>
      <c r="HTT34" s="214"/>
      <c r="HTU34" s="214"/>
      <c r="HTV34" s="214"/>
      <c r="HTW34" s="214"/>
      <c r="HTX34" s="214"/>
      <c r="HTY34" s="214"/>
      <c r="HTZ34" s="214"/>
      <c r="HUA34" s="214"/>
      <c r="HUB34" s="214"/>
      <c r="HUC34" s="214"/>
      <c r="HUD34" s="214"/>
      <c r="HUE34" s="214"/>
      <c r="HUF34" s="214"/>
      <c r="HUG34" s="214"/>
      <c r="HUH34" s="214"/>
      <c r="HUI34" s="214"/>
      <c r="HUJ34" s="214"/>
      <c r="HUK34" s="214"/>
      <c r="HUL34" s="214"/>
      <c r="HUM34" s="214"/>
      <c r="HUN34" s="214"/>
      <c r="HUO34" s="214"/>
      <c r="HUP34" s="214"/>
      <c r="HUQ34" s="214"/>
      <c r="HUR34" s="214"/>
      <c r="HUS34" s="214"/>
      <c r="HUT34" s="214"/>
      <c r="HUU34" s="214"/>
      <c r="HUV34" s="214"/>
      <c r="HUW34" s="214"/>
      <c r="HUX34" s="214"/>
      <c r="HUY34" s="214"/>
      <c r="HUZ34" s="214"/>
      <c r="HVA34" s="214"/>
      <c r="HVB34" s="214"/>
      <c r="HVC34" s="214"/>
      <c r="HVD34" s="214"/>
      <c r="HVE34" s="214"/>
      <c r="HVF34" s="214"/>
      <c r="HVG34" s="214"/>
      <c r="HVH34" s="214"/>
      <c r="HVI34" s="214"/>
      <c r="HVJ34" s="214"/>
      <c r="HVK34" s="214"/>
      <c r="HVL34" s="214"/>
      <c r="HVM34" s="214"/>
      <c r="HVN34" s="214"/>
      <c r="HVO34" s="214"/>
      <c r="HVP34" s="214"/>
      <c r="HVQ34" s="214"/>
      <c r="HVR34" s="214"/>
      <c r="HVS34" s="214"/>
      <c r="HVT34" s="214"/>
      <c r="HVU34" s="214"/>
      <c r="HVV34" s="214"/>
      <c r="HVW34" s="214"/>
      <c r="HVX34" s="214"/>
      <c r="HVY34" s="214"/>
      <c r="HVZ34" s="214"/>
      <c r="HWA34" s="214"/>
      <c r="HWB34" s="214"/>
      <c r="HWC34" s="214"/>
      <c r="HWD34" s="214"/>
      <c r="HWE34" s="214"/>
      <c r="HWF34" s="214"/>
      <c r="HWG34" s="214"/>
      <c r="HWH34" s="214"/>
      <c r="HWI34" s="214"/>
      <c r="HWJ34" s="214"/>
      <c r="HWK34" s="214"/>
      <c r="HWL34" s="214"/>
      <c r="HWM34" s="214"/>
      <c r="HWN34" s="214"/>
      <c r="HWO34" s="214"/>
      <c r="HWP34" s="214"/>
      <c r="HWQ34" s="214"/>
      <c r="HWR34" s="214"/>
      <c r="HWS34" s="214"/>
      <c r="HWT34" s="214"/>
      <c r="HWU34" s="214"/>
      <c r="HWV34" s="214"/>
      <c r="HWW34" s="214"/>
      <c r="HWX34" s="214"/>
      <c r="HWY34" s="214"/>
      <c r="HWZ34" s="214"/>
      <c r="HXA34" s="214"/>
      <c r="HXB34" s="214"/>
      <c r="HXC34" s="214"/>
      <c r="HXD34" s="214"/>
      <c r="HXE34" s="214"/>
      <c r="HXF34" s="214"/>
      <c r="HXG34" s="214"/>
      <c r="HXH34" s="214"/>
      <c r="HXI34" s="214"/>
      <c r="HXJ34" s="214"/>
      <c r="HXK34" s="214"/>
      <c r="HXL34" s="214"/>
      <c r="HXM34" s="214"/>
      <c r="HXN34" s="214"/>
      <c r="HXO34" s="214"/>
      <c r="HXP34" s="214"/>
      <c r="HXQ34" s="214"/>
      <c r="HXR34" s="214"/>
      <c r="HXS34" s="214"/>
      <c r="HXT34" s="214"/>
      <c r="HXU34" s="214"/>
      <c r="HXV34" s="214"/>
      <c r="HXW34" s="214"/>
      <c r="HXX34" s="214"/>
      <c r="HXY34" s="214"/>
      <c r="HXZ34" s="214"/>
      <c r="HYA34" s="214"/>
      <c r="HYB34" s="214"/>
      <c r="HYC34" s="214"/>
      <c r="HYD34" s="214"/>
      <c r="HYE34" s="214"/>
      <c r="HYF34" s="214"/>
      <c r="HYG34" s="214"/>
      <c r="HYH34" s="214"/>
      <c r="HYI34" s="214"/>
      <c r="HYJ34" s="214"/>
      <c r="HYK34" s="214"/>
      <c r="HYL34" s="214"/>
      <c r="HYM34" s="214"/>
      <c r="HYN34" s="214"/>
      <c r="HYO34" s="214"/>
      <c r="HYP34" s="214"/>
      <c r="HYQ34" s="214"/>
      <c r="HYR34" s="214"/>
      <c r="HYS34" s="214"/>
      <c r="HYT34" s="214"/>
      <c r="HYU34" s="214"/>
      <c r="HYV34" s="214"/>
      <c r="HYW34" s="214"/>
      <c r="HYX34" s="214"/>
      <c r="HYY34" s="214"/>
      <c r="HYZ34" s="214"/>
      <c r="HZA34" s="214"/>
      <c r="HZB34" s="214"/>
      <c r="HZC34" s="214"/>
      <c r="HZD34" s="214"/>
      <c r="HZE34" s="214"/>
      <c r="HZF34" s="214"/>
      <c r="HZG34" s="214"/>
      <c r="HZH34" s="214"/>
      <c r="HZI34" s="214"/>
      <c r="HZJ34" s="214"/>
      <c r="HZK34" s="214"/>
      <c r="HZL34" s="214"/>
      <c r="HZM34" s="214"/>
      <c r="HZN34" s="214"/>
      <c r="HZO34" s="214"/>
      <c r="HZP34" s="214"/>
      <c r="HZQ34" s="214"/>
      <c r="HZR34" s="214"/>
      <c r="HZS34" s="214"/>
      <c r="HZT34" s="214"/>
      <c r="HZU34" s="214"/>
      <c r="HZV34" s="214"/>
      <c r="HZW34" s="214"/>
      <c r="HZX34" s="214"/>
      <c r="HZY34" s="214"/>
      <c r="HZZ34" s="214"/>
      <c r="IAA34" s="214"/>
      <c r="IAB34" s="214"/>
      <c r="IAC34" s="214"/>
      <c r="IAD34" s="214"/>
      <c r="IAE34" s="214"/>
      <c r="IAF34" s="214"/>
      <c r="IAG34" s="214"/>
      <c r="IAH34" s="214"/>
      <c r="IAI34" s="214"/>
      <c r="IAJ34" s="214"/>
      <c r="IAK34" s="214"/>
      <c r="IAL34" s="214"/>
      <c r="IAM34" s="214"/>
      <c r="IAN34" s="214"/>
      <c r="IAO34" s="214"/>
      <c r="IAP34" s="214"/>
      <c r="IAQ34" s="214"/>
      <c r="IAR34" s="214"/>
      <c r="IAS34" s="214"/>
      <c r="IAT34" s="214"/>
      <c r="IAU34" s="214"/>
      <c r="IAV34" s="214"/>
      <c r="IAW34" s="214"/>
      <c r="IAX34" s="214"/>
      <c r="IAY34" s="214"/>
      <c r="IAZ34" s="214"/>
      <c r="IBA34" s="214"/>
      <c r="IBB34" s="214"/>
      <c r="IBC34" s="214"/>
      <c r="IBD34" s="214"/>
      <c r="IBE34" s="214"/>
      <c r="IBF34" s="214"/>
      <c r="IBG34" s="214"/>
      <c r="IBH34" s="214"/>
      <c r="IBI34" s="214"/>
      <c r="IBJ34" s="214"/>
      <c r="IBK34" s="214"/>
      <c r="IBL34" s="214"/>
      <c r="IBM34" s="214"/>
      <c r="IBN34" s="214"/>
      <c r="IBO34" s="214"/>
      <c r="IBP34" s="214"/>
      <c r="IBQ34" s="214"/>
      <c r="IBR34" s="214"/>
      <c r="IBS34" s="214"/>
      <c r="IBT34" s="214"/>
      <c r="IBU34" s="214"/>
      <c r="IBV34" s="214"/>
      <c r="IBW34" s="214"/>
      <c r="IBX34" s="214"/>
      <c r="IBY34" s="214"/>
      <c r="IBZ34" s="214"/>
      <c r="ICA34" s="214"/>
      <c r="ICB34" s="214"/>
      <c r="ICC34" s="214"/>
      <c r="ICD34" s="214"/>
      <c r="ICE34" s="214"/>
      <c r="ICF34" s="214"/>
      <c r="ICG34" s="214"/>
      <c r="ICH34" s="214"/>
      <c r="ICI34" s="214"/>
      <c r="ICJ34" s="214"/>
      <c r="ICK34" s="214"/>
      <c r="ICL34" s="214"/>
      <c r="ICM34" s="214"/>
      <c r="ICN34" s="214"/>
      <c r="ICO34" s="214"/>
      <c r="ICP34" s="214"/>
      <c r="ICQ34" s="214"/>
      <c r="ICR34" s="214"/>
      <c r="ICS34" s="214"/>
      <c r="ICT34" s="214"/>
      <c r="ICU34" s="214"/>
      <c r="ICV34" s="214"/>
      <c r="ICW34" s="214"/>
      <c r="ICX34" s="214"/>
      <c r="ICY34" s="214"/>
      <c r="ICZ34" s="214"/>
      <c r="IDA34" s="214"/>
      <c r="IDB34" s="214"/>
      <c r="IDC34" s="214"/>
      <c r="IDD34" s="214"/>
      <c r="IDE34" s="214"/>
      <c r="IDF34" s="214"/>
      <c r="IDG34" s="214"/>
      <c r="IDH34" s="214"/>
      <c r="IDI34" s="214"/>
      <c r="IDJ34" s="214"/>
      <c r="IDK34" s="214"/>
      <c r="IDL34" s="214"/>
      <c r="IDM34" s="214"/>
      <c r="IDN34" s="214"/>
      <c r="IDO34" s="214"/>
      <c r="IDP34" s="214"/>
      <c r="IDQ34" s="214"/>
      <c r="IDR34" s="214"/>
      <c r="IDS34" s="214"/>
      <c r="IDT34" s="214"/>
      <c r="IDU34" s="214"/>
      <c r="IDV34" s="214"/>
      <c r="IDW34" s="214"/>
      <c r="IDX34" s="214"/>
      <c r="IDY34" s="214"/>
      <c r="IDZ34" s="214"/>
      <c r="IEA34" s="214"/>
      <c r="IEB34" s="214"/>
      <c r="IEC34" s="214"/>
      <c r="IED34" s="214"/>
      <c r="IEE34" s="214"/>
      <c r="IEF34" s="214"/>
      <c r="IEG34" s="214"/>
      <c r="IEH34" s="214"/>
      <c r="IEI34" s="214"/>
      <c r="IEJ34" s="214"/>
      <c r="IEK34" s="214"/>
      <c r="IEL34" s="214"/>
      <c r="IEM34" s="214"/>
      <c r="IEN34" s="214"/>
      <c r="IEO34" s="214"/>
      <c r="IEP34" s="214"/>
      <c r="IEQ34" s="214"/>
      <c r="IER34" s="214"/>
      <c r="IES34" s="214"/>
      <c r="IET34" s="214"/>
      <c r="IEU34" s="214"/>
      <c r="IEV34" s="214"/>
      <c r="IEW34" s="214"/>
      <c r="IEX34" s="214"/>
      <c r="IEY34" s="214"/>
      <c r="IEZ34" s="214"/>
      <c r="IFA34" s="214"/>
      <c r="IFB34" s="214"/>
      <c r="IFC34" s="214"/>
      <c r="IFD34" s="214"/>
      <c r="IFE34" s="214"/>
      <c r="IFF34" s="214"/>
      <c r="IFG34" s="214"/>
      <c r="IFH34" s="214"/>
      <c r="IFI34" s="214"/>
      <c r="IFJ34" s="214"/>
      <c r="IFK34" s="214"/>
      <c r="IFL34" s="214"/>
      <c r="IFM34" s="214"/>
      <c r="IFN34" s="214"/>
      <c r="IFO34" s="214"/>
      <c r="IFP34" s="214"/>
      <c r="IFQ34" s="214"/>
      <c r="IFR34" s="214"/>
      <c r="IFS34" s="214"/>
      <c r="IFT34" s="214"/>
      <c r="IFU34" s="214"/>
      <c r="IFV34" s="214"/>
      <c r="IFW34" s="214"/>
      <c r="IFX34" s="214"/>
      <c r="IFY34" s="214"/>
      <c r="IFZ34" s="214"/>
      <c r="IGA34" s="214"/>
      <c r="IGB34" s="214"/>
      <c r="IGC34" s="214"/>
      <c r="IGD34" s="214"/>
      <c r="IGE34" s="214"/>
      <c r="IGF34" s="214"/>
      <c r="IGG34" s="214"/>
      <c r="IGH34" s="214"/>
      <c r="IGI34" s="214"/>
      <c r="IGJ34" s="214"/>
      <c r="IGK34" s="214"/>
      <c r="IGL34" s="214"/>
      <c r="IGM34" s="214"/>
      <c r="IGN34" s="214"/>
      <c r="IGO34" s="214"/>
      <c r="IGP34" s="214"/>
      <c r="IGQ34" s="214"/>
      <c r="IGR34" s="214"/>
      <c r="IGS34" s="214"/>
      <c r="IGT34" s="214"/>
      <c r="IGU34" s="214"/>
      <c r="IGV34" s="214"/>
      <c r="IGW34" s="214"/>
      <c r="IGX34" s="214"/>
      <c r="IGY34" s="214"/>
      <c r="IGZ34" s="214"/>
      <c r="IHA34" s="214"/>
      <c r="IHB34" s="214"/>
      <c r="IHC34" s="214"/>
      <c r="IHD34" s="214"/>
      <c r="IHE34" s="214"/>
      <c r="IHF34" s="214"/>
      <c r="IHG34" s="214"/>
      <c r="IHH34" s="214"/>
      <c r="IHI34" s="214"/>
      <c r="IHJ34" s="214"/>
      <c r="IHK34" s="214"/>
      <c r="IHL34" s="214"/>
      <c r="IHM34" s="214"/>
      <c r="IHN34" s="214"/>
      <c r="IHO34" s="214"/>
      <c r="IHP34" s="214"/>
      <c r="IHQ34" s="214"/>
      <c r="IHR34" s="214"/>
      <c r="IHS34" s="214"/>
      <c r="IHT34" s="214"/>
      <c r="IHU34" s="214"/>
      <c r="IHV34" s="214"/>
      <c r="IHW34" s="214"/>
      <c r="IHX34" s="214"/>
      <c r="IHY34" s="214"/>
      <c r="IHZ34" s="214"/>
      <c r="IIA34" s="214"/>
      <c r="IIB34" s="214"/>
      <c r="IIC34" s="214"/>
      <c r="IID34" s="214"/>
      <c r="IIE34" s="214"/>
      <c r="IIF34" s="214"/>
      <c r="IIG34" s="214"/>
      <c r="IIH34" s="214"/>
      <c r="III34" s="214"/>
      <c r="IIJ34" s="214"/>
      <c r="IIK34" s="214"/>
      <c r="IIL34" s="214"/>
      <c r="IIM34" s="214"/>
      <c r="IIN34" s="214"/>
      <c r="IIO34" s="214"/>
      <c r="IIP34" s="214"/>
      <c r="IIQ34" s="214"/>
      <c r="IIR34" s="214"/>
      <c r="IIS34" s="214"/>
      <c r="IIT34" s="214"/>
      <c r="IIU34" s="214"/>
      <c r="IIV34" s="214"/>
      <c r="IIW34" s="214"/>
      <c r="IIX34" s="214"/>
      <c r="IIY34" s="214"/>
      <c r="IIZ34" s="214"/>
      <c r="IJA34" s="214"/>
      <c r="IJB34" s="214"/>
      <c r="IJC34" s="214"/>
      <c r="IJD34" s="214"/>
      <c r="IJE34" s="214"/>
      <c r="IJF34" s="214"/>
      <c r="IJG34" s="214"/>
      <c r="IJH34" s="214"/>
      <c r="IJI34" s="214"/>
      <c r="IJJ34" s="214"/>
      <c r="IJK34" s="214"/>
      <c r="IJL34" s="214"/>
      <c r="IJM34" s="214"/>
      <c r="IJN34" s="214"/>
      <c r="IJO34" s="214"/>
      <c r="IJP34" s="214"/>
      <c r="IJQ34" s="214"/>
      <c r="IJR34" s="214"/>
      <c r="IJS34" s="214"/>
      <c r="IJT34" s="214"/>
      <c r="IJU34" s="214"/>
      <c r="IJV34" s="214"/>
      <c r="IJW34" s="214"/>
      <c r="IJX34" s="214"/>
      <c r="IJY34" s="214"/>
      <c r="IJZ34" s="214"/>
      <c r="IKA34" s="214"/>
      <c r="IKB34" s="214"/>
      <c r="IKC34" s="214"/>
      <c r="IKD34" s="214"/>
      <c r="IKE34" s="214"/>
      <c r="IKF34" s="214"/>
      <c r="IKG34" s="214"/>
      <c r="IKH34" s="214"/>
      <c r="IKI34" s="214"/>
      <c r="IKJ34" s="214"/>
      <c r="IKK34" s="214"/>
      <c r="IKL34" s="214"/>
      <c r="IKM34" s="214"/>
      <c r="IKN34" s="214"/>
      <c r="IKO34" s="214"/>
      <c r="IKP34" s="214"/>
      <c r="IKQ34" s="214"/>
      <c r="IKR34" s="214"/>
      <c r="IKS34" s="214"/>
      <c r="IKT34" s="214"/>
      <c r="IKU34" s="214"/>
      <c r="IKV34" s="214"/>
      <c r="IKW34" s="214"/>
      <c r="IKX34" s="214"/>
      <c r="IKY34" s="214"/>
      <c r="IKZ34" s="214"/>
      <c r="ILA34" s="214"/>
      <c r="ILB34" s="214"/>
      <c r="ILC34" s="214"/>
      <c r="ILD34" s="214"/>
      <c r="ILE34" s="214"/>
      <c r="ILF34" s="214"/>
      <c r="ILG34" s="214"/>
      <c r="ILH34" s="214"/>
      <c r="ILI34" s="214"/>
      <c r="ILJ34" s="214"/>
      <c r="ILK34" s="214"/>
      <c r="ILL34" s="214"/>
      <c r="ILM34" s="214"/>
      <c r="ILN34" s="214"/>
      <c r="ILO34" s="214"/>
      <c r="ILP34" s="214"/>
      <c r="ILQ34" s="214"/>
      <c r="ILR34" s="214"/>
      <c r="ILS34" s="214"/>
      <c r="ILT34" s="214"/>
      <c r="ILU34" s="214"/>
      <c r="ILV34" s="214"/>
      <c r="ILW34" s="214"/>
      <c r="ILX34" s="214"/>
      <c r="ILY34" s="214"/>
      <c r="ILZ34" s="214"/>
      <c r="IMA34" s="214"/>
      <c r="IMB34" s="214"/>
      <c r="IMC34" s="214"/>
      <c r="IMD34" s="214"/>
      <c r="IME34" s="214"/>
      <c r="IMF34" s="214"/>
      <c r="IMG34" s="214"/>
      <c r="IMH34" s="214"/>
      <c r="IMI34" s="214"/>
      <c r="IMJ34" s="214"/>
      <c r="IMK34" s="214"/>
      <c r="IML34" s="214"/>
      <c r="IMM34" s="214"/>
      <c r="IMN34" s="214"/>
      <c r="IMO34" s="214"/>
      <c r="IMP34" s="214"/>
      <c r="IMQ34" s="214"/>
      <c r="IMR34" s="214"/>
      <c r="IMS34" s="214"/>
      <c r="IMT34" s="214"/>
      <c r="IMU34" s="214"/>
      <c r="IMV34" s="214"/>
      <c r="IMW34" s="214"/>
      <c r="IMX34" s="214"/>
      <c r="IMY34" s="214"/>
      <c r="IMZ34" s="214"/>
      <c r="INA34" s="214"/>
      <c r="INB34" s="214"/>
      <c r="INC34" s="214"/>
      <c r="IND34" s="214"/>
      <c r="INE34" s="214"/>
      <c r="INF34" s="214"/>
      <c r="ING34" s="214"/>
      <c r="INH34" s="214"/>
      <c r="INI34" s="214"/>
      <c r="INJ34" s="214"/>
      <c r="INK34" s="214"/>
      <c r="INL34" s="214"/>
      <c r="INM34" s="214"/>
      <c r="INN34" s="214"/>
      <c r="INO34" s="214"/>
      <c r="INP34" s="214"/>
      <c r="INQ34" s="214"/>
      <c r="INR34" s="214"/>
      <c r="INS34" s="214"/>
      <c r="INT34" s="214"/>
      <c r="INU34" s="214"/>
      <c r="INV34" s="214"/>
      <c r="INW34" s="214"/>
      <c r="INX34" s="214"/>
      <c r="INY34" s="214"/>
      <c r="INZ34" s="214"/>
      <c r="IOA34" s="214"/>
      <c r="IOB34" s="214"/>
      <c r="IOC34" s="214"/>
      <c r="IOD34" s="214"/>
      <c r="IOE34" s="214"/>
      <c r="IOF34" s="214"/>
      <c r="IOG34" s="214"/>
      <c r="IOH34" s="214"/>
      <c r="IOI34" s="214"/>
      <c r="IOJ34" s="214"/>
      <c r="IOK34" s="214"/>
      <c r="IOL34" s="214"/>
      <c r="IOM34" s="214"/>
      <c r="ION34" s="214"/>
      <c r="IOO34" s="214"/>
      <c r="IOP34" s="214"/>
      <c r="IOQ34" s="214"/>
      <c r="IOR34" s="214"/>
      <c r="IOS34" s="214"/>
      <c r="IOT34" s="214"/>
      <c r="IOU34" s="214"/>
      <c r="IOV34" s="214"/>
      <c r="IOW34" s="214"/>
      <c r="IOX34" s="214"/>
      <c r="IOY34" s="214"/>
      <c r="IOZ34" s="214"/>
      <c r="IPA34" s="214"/>
      <c r="IPB34" s="214"/>
      <c r="IPC34" s="214"/>
      <c r="IPD34" s="214"/>
      <c r="IPE34" s="214"/>
      <c r="IPF34" s="214"/>
      <c r="IPG34" s="214"/>
      <c r="IPH34" s="214"/>
      <c r="IPI34" s="214"/>
      <c r="IPJ34" s="214"/>
      <c r="IPK34" s="214"/>
      <c r="IPL34" s="214"/>
      <c r="IPM34" s="214"/>
      <c r="IPN34" s="214"/>
      <c r="IPO34" s="214"/>
      <c r="IPP34" s="214"/>
      <c r="IPQ34" s="214"/>
      <c r="IPR34" s="214"/>
      <c r="IPS34" s="214"/>
      <c r="IPT34" s="214"/>
      <c r="IPU34" s="214"/>
      <c r="IPV34" s="214"/>
      <c r="IPW34" s="214"/>
      <c r="IPX34" s="214"/>
      <c r="IPY34" s="214"/>
      <c r="IPZ34" s="214"/>
      <c r="IQA34" s="214"/>
      <c r="IQB34" s="214"/>
      <c r="IQC34" s="214"/>
      <c r="IQD34" s="214"/>
      <c r="IQE34" s="214"/>
      <c r="IQF34" s="214"/>
      <c r="IQG34" s="214"/>
      <c r="IQH34" s="214"/>
      <c r="IQI34" s="214"/>
      <c r="IQJ34" s="214"/>
      <c r="IQK34" s="214"/>
      <c r="IQL34" s="214"/>
      <c r="IQM34" s="214"/>
      <c r="IQN34" s="214"/>
      <c r="IQO34" s="214"/>
      <c r="IQP34" s="214"/>
      <c r="IQQ34" s="214"/>
      <c r="IQR34" s="214"/>
      <c r="IQS34" s="214"/>
      <c r="IQT34" s="214"/>
      <c r="IQU34" s="214"/>
      <c r="IQV34" s="214"/>
      <c r="IQW34" s="214"/>
      <c r="IQX34" s="214"/>
      <c r="IQY34" s="214"/>
      <c r="IQZ34" s="214"/>
      <c r="IRA34" s="214"/>
      <c r="IRB34" s="214"/>
      <c r="IRC34" s="214"/>
      <c r="IRD34" s="214"/>
      <c r="IRE34" s="214"/>
      <c r="IRF34" s="214"/>
      <c r="IRG34" s="214"/>
      <c r="IRH34" s="214"/>
      <c r="IRI34" s="214"/>
      <c r="IRJ34" s="214"/>
      <c r="IRK34" s="214"/>
      <c r="IRL34" s="214"/>
      <c r="IRM34" s="214"/>
      <c r="IRN34" s="214"/>
      <c r="IRO34" s="214"/>
      <c r="IRP34" s="214"/>
      <c r="IRQ34" s="214"/>
      <c r="IRR34" s="214"/>
      <c r="IRS34" s="214"/>
      <c r="IRT34" s="214"/>
      <c r="IRU34" s="214"/>
      <c r="IRV34" s="214"/>
      <c r="IRW34" s="214"/>
      <c r="IRX34" s="214"/>
      <c r="IRY34" s="214"/>
      <c r="IRZ34" s="214"/>
      <c r="ISA34" s="214"/>
      <c r="ISB34" s="214"/>
      <c r="ISC34" s="214"/>
      <c r="ISD34" s="214"/>
      <c r="ISE34" s="214"/>
      <c r="ISF34" s="214"/>
      <c r="ISG34" s="214"/>
      <c r="ISH34" s="214"/>
      <c r="ISI34" s="214"/>
      <c r="ISJ34" s="214"/>
      <c r="ISK34" s="214"/>
      <c r="ISL34" s="214"/>
      <c r="ISM34" s="214"/>
      <c r="ISN34" s="214"/>
      <c r="ISO34" s="214"/>
      <c r="ISP34" s="214"/>
      <c r="ISQ34" s="214"/>
      <c r="ISR34" s="214"/>
      <c r="ISS34" s="214"/>
      <c r="IST34" s="214"/>
      <c r="ISU34" s="214"/>
      <c r="ISV34" s="214"/>
      <c r="ISW34" s="214"/>
      <c r="ISX34" s="214"/>
      <c r="ISY34" s="214"/>
      <c r="ISZ34" s="214"/>
      <c r="ITA34" s="214"/>
      <c r="ITB34" s="214"/>
      <c r="ITC34" s="214"/>
      <c r="ITD34" s="214"/>
      <c r="ITE34" s="214"/>
      <c r="ITF34" s="214"/>
      <c r="ITG34" s="214"/>
      <c r="ITH34" s="214"/>
      <c r="ITI34" s="214"/>
      <c r="ITJ34" s="214"/>
      <c r="ITK34" s="214"/>
      <c r="ITL34" s="214"/>
      <c r="ITM34" s="214"/>
      <c r="ITN34" s="214"/>
      <c r="ITO34" s="214"/>
      <c r="ITP34" s="214"/>
      <c r="ITQ34" s="214"/>
      <c r="ITR34" s="214"/>
      <c r="ITS34" s="214"/>
      <c r="ITT34" s="214"/>
      <c r="ITU34" s="214"/>
      <c r="ITV34" s="214"/>
      <c r="ITW34" s="214"/>
      <c r="ITX34" s="214"/>
      <c r="ITY34" s="214"/>
      <c r="ITZ34" s="214"/>
      <c r="IUA34" s="214"/>
      <c r="IUB34" s="214"/>
      <c r="IUC34" s="214"/>
      <c r="IUD34" s="214"/>
      <c r="IUE34" s="214"/>
      <c r="IUF34" s="214"/>
      <c r="IUG34" s="214"/>
      <c r="IUH34" s="214"/>
      <c r="IUI34" s="214"/>
      <c r="IUJ34" s="214"/>
      <c r="IUK34" s="214"/>
      <c r="IUL34" s="214"/>
      <c r="IUM34" s="214"/>
      <c r="IUN34" s="214"/>
      <c r="IUO34" s="214"/>
      <c r="IUP34" s="214"/>
      <c r="IUQ34" s="214"/>
      <c r="IUR34" s="214"/>
      <c r="IUS34" s="214"/>
      <c r="IUT34" s="214"/>
      <c r="IUU34" s="214"/>
      <c r="IUV34" s="214"/>
      <c r="IUW34" s="214"/>
      <c r="IUX34" s="214"/>
      <c r="IUY34" s="214"/>
      <c r="IUZ34" s="214"/>
      <c r="IVA34" s="214"/>
      <c r="IVB34" s="214"/>
      <c r="IVC34" s="214"/>
      <c r="IVD34" s="214"/>
      <c r="IVE34" s="214"/>
      <c r="IVF34" s="214"/>
      <c r="IVG34" s="214"/>
      <c r="IVH34" s="214"/>
      <c r="IVI34" s="214"/>
      <c r="IVJ34" s="214"/>
      <c r="IVK34" s="214"/>
      <c r="IVL34" s="214"/>
      <c r="IVM34" s="214"/>
      <c r="IVN34" s="214"/>
      <c r="IVO34" s="214"/>
      <c r="IVP34" s="214"/>
      <c r="IVQ34" s="214"/>
      <c r="IVR34" s="214"/>
      <c r="IVS34" s="214"/>
      <c r="IVT34" s="214"/>
      <c r="IVU34" s="214"/>
      <c r="IVV34" s="214"/>
      <c r="IVW34" s="214"/>
      <c r="IVX34" s="214"/>
      <c r="IVY34" s="214"/>
      <c r="IVZ34" s="214"/>
      <c r="IWA34" s="214"/>
      <c r="IWB34" s="214"/>
      <c r="IWC34" s="214"/>
      <c r="IWD34" s="214"/>
      <c r="IWE34" s="214"/>
      <c r="IWF34" s="214"/>
      <c r="IWG34" s="214"/>
      <c r="IWH34" s="214"/>
      <c r="IWI34" s="214"/>
      <c r="IWJ34" s="214"/>
      <c r="IWK34" s="214"/>
      <c r="IWL34" s="214"/>
      <c r="IWM34" s="214"/>
      <c r="IWN34" s="214"/>
      <c r="IWO34" s="214"/>
      <c r="IWP34" s="214"/>
      <c r="IWQ34" s="214"/>
      <c r="IWR34" s="214"/>
      <c r="IWS34" s="214"/>
      <c r="IWT34" s="214"/>
      <c r="IWU34" s="214"/>
      <c r="IWV34" s="214"/>
      <c r="IWW34" s="214"/>
      <c r="IWX34" s="214"/>
      <c r="IWY34" s="214"/>
      <c r="IWZ34" s="214"/>
      <c r="IXA34" s="214"/>
      <c r="IXB34" s="214"/>
      <c r="IXC34" s="214"/>
      <c r="IXD34" s="214"/>
      <c r="IXE34" s="214"/>
      <c r="IXF34" s="214"/>
      <c r="IXG34" s="214"/>
      <c r="IXH34" s="214"/>
      <c r="IXI34" s="214"/>
      <c r="IXJ34" s="214"/>
      <c r="IXK34" s="214"/>
      <c r="IXL34" s="214"/>
      <c r="IXM34" s="214"/>
      <c r="IXN34" s="214"/>
      <c r="IXO34" s="214"/>
      <c r="IXP34" s="214"/>
      <c r="IXQ34" s="214"/>
      <c r="IXR34" s="214"/>
      <c r="IXS34" s="214"/>
      <c r="IXT34" s="214"/>
      <c r="IXU34" s="214"/>
      <c r="IXV34" s="214"/>
      <c r="IXW34" s="214"/>
      <c r="IXX34" s="214"/>
      <c r="IXY34" s="214"/>
      <c r="IXZ34" s="214"/>
      <c r="IYA34" s="214"/>
      <c r="IYB34" s="214"/>
      <c r="IYC34" s="214"/>
      <c r="IYD34" s="214"/>
      <c r="IYE34" s="214"/>
      <c r="IYF34" s="214"/>
      <c r="IYG34" s="214"/>
      <c r="IYH34" s="214"/>
      <c r="IYI34" s="214"/>
      <c r="IYJ34" s="214"/>
      <c r="IYK34" s="214"/>
      <c r="IYL34" s="214"/>
      <c r="IYM34" s="214"/>
      <c r="IYN34" s="214"/>
      <c r="IYO34" s="214"/>
      <c r="IYP34" s="214"/>
      <c r="IYQ34" s="214"/>
      <c r="IYR34" s="214"/>
      <c r="IYS34" s="214"/>
      <c r="IYT34" s="214"/>
      <c r="IYU34" s="214"/>
      <c r="IYV34" s="214"/>
      <c r="IYW34" s="214"/>
      <c r="IYX34" s="214"/>
      <c r="IYY34" s="214"/>
      <c r="IYZ34" s="214"/>
      <c r="IZA34" s="214"/>
      <c r="IZB34" s="214"/>
      <c r="IZC34" s="214"/>
      <c r="IZD34" s="214"/>
      <c r="IZE34" s="214"/>
      <c r="IZF34" s="214"/>
      <c r="IZG34" s="214"/>
      <c r="IZH34" s="214"/>
      <c r="IZI34" s="214"/>
      <c r="IZJ34" s="214"/>
      <c r="IZK34" s="214"/>
      <c r="IZL34" s="214"/>
      <c r="IZM34" s="214"/>
      <c r="IZN34" s="214"/>
      <c r="IZO34" s="214"/>
      <c r="IZP34" s="214"/>
      <c r="IZQ34" s="214"/>
      <c r="IZR34" s="214"/>
      <c r="IZS34" s="214"/>
      <c r="IZT34" s="214"/>
      <c r="IZU34" s="214"/>
      <c r="IZV34" s="214"/>
      <c r="IZW34" s="214"/>
      <c r="IZX34" s="214"/>
      <c r="IZY34" s="214"/>
      <c r="IZZ34" s="214"/>
      <c r="JAA34" s="214"/>
      <c r="JAB34" s="214"/>
      <c r="JAC34" s="214"/>
      <c r="JAD34" s="214"/>
      <c r="JAE34" s="214"/>
      <c r="JAF34" s="214"/>
      <c r="JAG34" s="214"/>
      <c r="JAH34" s="214"/>
      <c r="JAI34" s="214"/>
      <c r="JAJ34" s="214"/>
      <c r="JAK34" s="214"/>
      <c r="JAL34" s="214"/>
      <c r="JAM34" s="214"/>
      <c r="JAN34" s="214"/>
      <c r="JAO34" s="214"/>
      <c r="JAP34" s="214"/>
      <c r="JAQ34" s="214"/>
      <c r="JAR34" s="214"/>
      <c r="JAS34" s="214"/>
      <c r="JAT34" s="214"/>
      <c r="JAU34" s="214"/>
      <c r="JAV34" s="214"/>
      <c r="JAW34" s="214"/>
      <c r="JAX34" s="214"/>
      <c r="JAY34" s="214"/>
      <c r="JAZ34" s="214"/>
      <c r="JBA34" s="214"/>
      <c r="JBB34" s="214"/>
      <c r="JBC34" s="214"/>
      <c r="JBD34" s="214"/>
      <c r="JBE34" s="214"/>
      <c r="JBF34" s="214"/>
      <c r="JBG34" s="214"/>
      <c r="JBH34" s="214"/>
      <c r="JBI34" s="214"/>
      <c r="JBJ34" s="214"/>
      <c r="JBK34" s="214"/>
      <c r="JBL34" s="214"/>
      <c r="JBM34" s="214"/>
      <c r="JBN34" s="214"/>
      <c r="JBO34" s="214"/>
      <c r="JBP34" s="214"/>
      <c r="JBQ34" s="214"/>
      <c r="JBR34" s="214"/>
      <c r="JBS34" s="214"/>
      <c r="JBT34" s="214"/>
      <c r="JBU34" s="214"/>
      <c r="JBV34" s="214"/>
      <c r="JBW34" s="214"/>
      <c r="JBX34" s="214"/>
      <c r="JBY34" s="214"/>
      <c r="JBZ34" s="214"/>
      <c r="JCA34" s="214"/>
      <c r="JCB34" s="214"/>
      <c r="JCC34" s="214"/>
      <c r="JCD34" s="214"/>
      <c r="JCE34" s="214"/>
      <c r="JCF34" s="214"/>
      <c r="JCG34" s="214"/>
      <c r="JCH34" s="214"/>
      <c r="JCI34" s="214"/>
      <c r="JCJ34" s="214"/>
      <c r="JCK34" s="214"/>
      <c r="JCL34" s="214"/>
      <c r="JCM34" s="214"/>
      <c r="JCN34" s="214"/>
      <c r="JCO34" s="214"/>
      <c r="JCP34" s="214"/>
      <c r="JCQ34" s="214"/>
      <c r="JCR34" s="214"/>
      <c r="JCS34" s="214"/>
      <c r="JCT34" s="214"/>
      <c r="JCU34" s="214"/>
      <c r="JCV34" s="214"/>
      <c r="JCW34" s="214"/>
      <c r="JCX34" s="214"/>
      <c r="JCY34" s="214"/>
      <c r="JCZ34" s="214"/>
      <c r="JDA34" s="214"/>
      <c r="JDB34" s="214"/>
      <c r="JDC34" s="214"/>
      <c r="JDD34" s="214"/>
      <c r="JDE34" s="214"/>
      <c r="JDF34" s="214"/>
      <c r="JDG34" s="214"/>
      <c r="JDH34" s="214"/>
      <c r="JDI34" s="214"/>
      <c r="JDJ34" s="214"/>
      <c r="JDK34" s="214"/>
      <c r="JDL34" s="214"/>
      <c r="JDM34" s="214"/>
      <c r="JDN34" s="214"/>
      <c r="JDO34" s="214"/>
      <c r="JDP34" s="214"/>
      <c r="JDQ34" s="214"/>
      <c r="JDR34" s="214"/>
      <c r="JDS34" s="214"/>
      <c r="JDT34" s="214"/>
      <c r="JDU34" s="214"/>
      <c r="JDV34" s="214"/>
      <c r="JDW34" s="214"/>
      <c r="JDX34" s="214"/>
      <c r="JDY34" s="214"/>
      <c r="JDZ34" s="214"/>
      <c r="JEA34" s="214"/>
      <c r="JEB34" s="214"/>
      <c r="JEC34" s="214"/>
      <c r="JED34" s="214"/>
      <c r="JEE34" s="214"/>
      <c r="JEF34" s="214"/>
      <c r="JEG34" s="214"/>
      <c r="JEH34" s="214"/>
      <c r="JEI34" s="214"/>
      <c r="JEJ34" s="214"/>
      <c r="JEK34" s="214"/>
      <c r="JEL34" s="214"/>
      <c r="JEM34" s="214"/>
      <c r="JEN34" s="214"/>
      <c r="JEO34" s="214"/>
      <c r="JEP34" s="214"/>
      <c r="JEQ34" s="214"/>
      <c r="JER34" s="214"/>
      <c r="JES34" s="214"/>
      <c r="JET34" s="214"/>
      <c r="JEU34" s="214"/>
      <c r="JEV34" s="214"/>
      <c r="JEW34" s="214"/>
      <c r="JEX34" s="214"/>
      <c r="JEY34" s="214"/>
      <c r="JEZ34" s="214"/>
      <c r="JFA34" s="214"/>
      <c r="JFB34" s="214"/>
      <c r="JFC34" s="214"/>
      <c r="JFD34" s="214"/>
      <c r="JFE34" s="214"/>
      <c r="JFF34" s="214"/>
      <c r="JFG34" s="214"/>
      <c r="JFH34" s="214"/>
      <c r="JFI34" s="214"/>
      <c r="JFJ34" s="214"/>
      <c r="JFK34" s="214"/>
      <c r="JFL34" s="214"/>
      <c r="JFM34" s="214"/>
      <c r="JFN34" s="214"/>
      <c r="JFO34" s="214"/>
      <c r="JFP34" s="214"/>
      <c r="JFQ34" s="214"/>
      <c r="JFR34" s="214"/>
      <c r="JFS34" s="214"/>
      <c r="JFT34" s="214"/>
      <c r="JFU34" s="214"/>
      <c r="JFV34" s="214"/>
      <c r="JFW34" s="214"/>
      <c r="JFX34" s="214"/>
      <c r="JFY34" s="214"/>
      <c r="JFZ34" s="214"/>
      <c r="JGA34" s="214"/>
      <c r="JGB34" s="214"/>
      <c r="JGC34" s="214"/>
      <c r="JGD34" s="214"/>
      <c r="JGE34" s="214"/>
      <c r="JGF34" s="214"/>
      <c r="JGG34" s="214"/>
      <c r="JGH34" s="214"/>
      <c r="JGI34" s="214"/>
      <c r="JGJ34" s="214"/>
      <c r="JGK34" s="214"/>
      <c r="JGL34" s="214"/>
      <c r="JGM34" s="214"/>
      <c r="JGN34" s="214"/>
      <c r="JGO34" s="214"/>
      <c r="JGP34" s="214"/>
      <c r="JGQ34" s="214"/>
      <c r="JGR34" s="214"/>
      <c r="JGS34" s="214"/>
      <c r="JGT34" s="214"/>
      <c r="JGU34" s="214"/>
      <c r="JGV34" s="214"/>
      <c r="JGW34" s="214"/>
      <c r="JGX34" s="214"/>
      <c r="JGY34" s="214"/>
      <c r="JGZ34" s="214"/>
      <c r="JHA34" s="214"/>
      <c r="JHB34" s="214"/>
      <c r="JHC34" s="214"/>
      <c r="JHD34" s="214"/>
      <c r="JHE34" s="214"/>
      <c r="JHF34" s="214"/>
      <c r="JHG34" s="214"/>
      <c r="JHH34" s="214"/>
      <c r="JHI34" s="214"/>
      <c r="JHJ34" s="214"/>
      <c r="JHK34" s="214"/>
      <c r="JHL34" s="214"/>
      <c r="JHM34" s="214"/>
      <c r="JHN34" s="214"/>
      <c r="JHO34" s="214"/>
      <c r="JHP34" s="214"/>
      <c r="JHQ34" s="214"/>
      <c r="JHR34" s="214"/>
      <c r="JHS34" s="214"/>
      <c r="JHT34" s="214"/>
      <c r="JHU34" s="214"/>
      <c r="JHV34" s="214"/>
      <c r="JHW34" s="214"/>
      <c r="JHX34" s="214"/>
      <c r="JHY34" s="214"/>
      <c r="JHZ34" s="214"/>
      <c r="JIA34" s="214"/>
      <c r="JIB34" s="214"/>
      <c r="JIC34" s="214"/>
      <c r="JID34" s="214"/>
      <c r="JIE34" s="214"/>
      <c r="JIF34" s="214"/>
      <c r="JIG34" s="214"/>
      <c r="JIH34" s="214"/>
      <c r="JII34" s="214"/>
      <c r="JIJ34" s="214"/>
      <c r="JIK34" s="214"/>
      <c r="JIL34" s="214"/>
      <c r="JIM34" s="214"/>
      <c r="JIN34" s="214"/>
      <c r="JIO34" s="214"/>
      <c r="JIP34" s="214"/>
      <c r="JIQ34" s="214"/>
      <c r="JIR34" s="214"/>
      <c r="JIS34" s="214"/>
      <c r="JIT34" s="214"/>
      <c r="JIU34" s="214"/>
      <c r="JIV34" s="214"/>
      <c r="JIW34" s="214"/>
      <c r="JIX34" s="214"/>
      <c r="JIY34" s="214"/>
      <c r="JIZ34" s="214"/>
      <c r="JJA34" s="214"/>
      <c r="JJB34" s="214"/>
      <c r="JJC34" s="214"/>
      <c r="JJD34" s="214"/>
      <c r="JJE34" s="214"/>
      <c r="JJF34" s="214"/>
      <c r="JJG34" s="214"/>
      <c r="JJH34" s="214"/>
      <c r="JJI34" s="214"/>
      <c r="JJJ34" s="214"/>
      <c r="JJK34" s="214"/>
      <c r="JJL34" s="214"/>
      <c r="JJM34" s="214"/>
      <c r="JJN34" s="214"/>
      <c r="JJO34" s="214"/>
      <c r="JJP34" s="214"/>
      <c r="JJQ34" s="214"/>
      <c r="JJR34" s="214"/>
      <c r="JJS34" s="214"/>
      <c r="JJT34" s="214"/>
      <c r="JJU34" s="214"/>
      <c r="JJV34" s="214"/>
      <c r="JJW34" s="214"/>
      <c r="JJX34" s="214"/>
      <c r="JJY34" s="214"/>
      <c r="JJZ34" s="214"/>
      <c r="JKA34" s="214"/>
      <c r="JKB34" s="214"/>
      <c r="JKC34" s="214"/>
      <c r="JKD34" s="214"/>
      <c r="JKE34" s="214"/>
      <c r="JKF34" s="214"/>
      <c r="JKG34" s="214"/>
      <c r="JKH34" s="214"/>
      <c r="JKI34" s="214"/>
      <c r="JKJ34" s="214"/>
      <c r="JKK34" s="214"/>
      <c r="JKL34" s="214"/>
      <c r="JKM34" s="214"/>
      <c r="JKN34" s="214"/>
      <c r="JKO34" s="214"/>
      <c r="JKP34" s="214"/>
      <c r="JKQ34" s="214"/>
      <c r="JKR34" s="214"/>
      <c r="JKS34" s="214"/>
      <c r="JKT34" s="214"/>
      <c r="JKU34" s="214"/>
      <c r="JKV34" s="214"/>
      <c r="JKW34" s="214"/>
      <c r="JKX34" s="214"/>
      <c r="JKY34" s="214"/>
      <c r="JKZ34" s="214"/>
      <c r="JLA34" s="214"/>
      <c r="JLB34" s="214"/>
      <c r="JLC34" s="214"/>
      <c r="JLD34" s="214"/>
      <c r="JLE34" s="214"/>
      <c r="JLF34" s="214"/>
      <c r="JLG34" s="214"/>
      <c r="JLH34" s="214"/>
      <c r="JLI34" s="214"/>
      <c r="JLJ34" s="214"/>
      <c r="JLK34" s="214"/>
      <c r="JLL34" s="214"/>
      <c r="JLM34" s="214"/>
      <c r="JLN34" s="214"/>
      <c r="JLO34" s="214"/>
      <c r="JLP34" s="214"/>
      <c r="JLQ34" s="214"/>
      <c r="JLR34" s="214"/>
      <c r="JLS34" s="214"/>
      <c r="JLT34" s="214"/>
      <c r="JLU34" s="214"/>
      <c r="JLV34" s="214"/>
      <c r="JLW34" s="214"/>
      <c r="JLX34" s="214"/>
      <c r="JLY34" s="214"/>
      <c r="JLZ34" s="214"/>
      <c r="JMA34" s="214"/>
      <c r="JMB34" s="214"/>
      <c r="JMC34" s="214"/>
      <c r="JMD34" s="214"/>
      <c r="JME34" s="214"/>
      <c r="JMF34" s="214"/>
      <c r="JMG34" s="214"/>
      <c r="JMH34" s="214"/>
      <c r="JMI34" s="214"/>
      <c r="JMJ34" s="214"/>
      <c r="JMK34" s="214"/>
      <c r="JML34" s="214"/>
      <c r="JMM34" s="214"/>
      <c r="JMN34" s="214"/>
      <c r="JMO34" s="214"/>
      <c r="JMP34" s="214"/>
      <c r="JMQ34" s="214"/>
      <c r="JMR34" s="214"/>
      <c r="JMS34" s="214"/>
      <c r="JMT34" s="214"/>
      <c r="JMU34" s="214"/>
      <c r="JMV34" s="214"/>
      <c r="JMW34" s="214"/>
      <c r="JMX34" s="214"/>
      <c r="JMY34" s="214"/>
      <c r="JMZ34" s="214"/>
      <c r="JNA34" s="214"/>
      <c r="JNB34" s="214"/>
      <c r="JNC34" s="214"/>
      <c r="JND34" s="214"/>
      <c r="JNE34" s="214"/>
      <c r="JNF34" s="214"/>
      <c r="JNG34" s="214"/>
      <c r="JNH34" s="214"/>
      <c r="JNI34" s="214"/>
      <c r="JNJ34" s="214"/>
      <c r="JNK34" s="214"/>
      <c r="JNL34" s="214"/>
      <c r="JNM34" s="214"/>
      <c r="JNN34" s="214"/>
      <c r="JNO34" s="214"/>
      <c r="JNP34" s="214"/>
      <c r="JNQ34" s="214"/>
      <c r="JNR34" s="214"/>
      <c r="JNS34" s="214"/>
      <c r="JNT34" s="214"/>
      <c r="JNU34" s="214"/>
      <c r="JNV34" s="214"/>
      <c r="JNW34" s="214"/>
      <c r="JNX34" s="214"/>
      <c r="JNY34" s="214"/>
      <c r="JNZ34" s="214"/>
      <c r="JOA34" s="214"/>
      <c r="JOB34" s="214"/>
      <c r="JOC34" s="214"/>
      <c r="JOD34" s="214"/>
      <c r="JOE34" s="214"/>
      <c r="JOF34" s="214"/>
      <c r="JOG34" s="214"/>
      <c r="JOH34" s="214"/>
      <c r="JOI34" s="214"/>
      <c r="JOJ34" s="214"/>
      <c r="JOK34" s="214"/>
      <c r="JOL34" s="214"/>
      <c r="JOM34" s="214"/>
      <c r="JON34" s="214"/>
      <c r="JOO34" s="214"/>
      <c r="JOP34" s="214"/>
      <c r="JOQ34" s="214"/>
      <c r="JOR34" s="214"/>
      <c r="JOS34" s="214"/>
      <c r="JOT34" s="214"/>
      <c r="JOU34" s="214"/>
      <c r="JOV34" s="214"/>
      <c r="JOW34" s="214"/>
      <c r="JOX34" s="214"/>
      <c r="JOY34" s="214"/>
      <c r="JOZ34" s="214"/>
      <c r="JPA34" s="214"/>
      <c r="JPB34" s="214"/>
      <c r="JPC34" s="214"/>
      <c r="JPD34" s="214"/>
      <c r="JPE34" s="214"/>
      <c r="JPF34" s="214"/>
      <c r="JPG34" s="214"/>
      <c r="JPH34" s="214"/>
      <c r="JPI34" s="214"/>
      <c r="JPJ34" s="214"/>
      <c r="JPK34" s="214"/>
      <c r="JPL34" s="214"/>
      <c r="JPM34" s="214"/>
      <c r="JPN34" s="214"/>
      <c r="JPO34" s="214"/>
      <c r="JPP34" s="214"/>
      <c r="JPQ34" s="214"/>
      <c r="JPR34" s="214"/>
      <c r="JPS34" s="214"/>
      <c r="JPT34" s="214"/>
      <c r="JPU34" s="214"/>
      <c r="JPV34" s="214"/>
      <c r="JPW34" s="214"/>
      <c r="JPX34" s="214"/>
      <c r="JPY34" s="214"/>
      <c r="JPZ34" s="214"/>
      <c r="JQA34" s="214"/>
      <c r="JQB34" s="214"/>
      <c r="JQC34" s="214"/>
      <c r="JQD34" s="214"/>
      <c r="JQE34" s="214"/>
      <c r="JQF34" s="214"/>
      <c r="JQG34" s="214"/>
      <c r="JQH34" s="214"/>
      <c r="JQI34" s="214"/>
      <c r="JQJ34" s="214"/>
      <c r="JQK34" s="214"/>
      <c r="JQL34" s="214"/>
      <c r="JQM34" s="214"/>
      <c r="JQN34" s="214"/>
      <c r="JQO34" s="214"/>
      <c r="JQP34" s="214"/>
      <c r="JQQ34" s="214"/>
      <c r="JQR34" s="214"/>
      <c r="JQS34" s="214"/>
      <c r="JQT34" s="214"/>
      <c r="JQU34" s="214"/>
      <c r="JQV34" s="214"/>
      <c r="JQW34" s="214"/>
      <c r="JQX34" s="214"/>
      <c r="JQY34" s="214"/>
      <c r="JQZ34" s="214"/>
      <c r="JRA34" s="214"/>
      <c r="JRB34" s="214"/>
      <c r="JRC34" s="214"/>
      <c r="JRD34" s="214"/>
      <c r="JRE34" s="214"/>
      <c r="JRF34" s="214"/>
      <c r="JRG34" s="214"/>
      <c r="JRH34" s="214"/>
      <c r="JRI34" s="214"/>
      <c r="JRJ34" s="214"/>
      <c r="JRK34" s="214"/>
      <c r="JRL34" s="214"/>
      <c r="JRM34" s="214"/>
      <c r="JRN34" s="214"/>
      <c r="JRO34" s="214"/>
      <c r="JRP34" s="214"/>
      <c r="JRQ34" s="214"/>
      <c r="JRR34" s="214"/>
      <c r="JRS34" s="214"/>
      <c r="JRT34" s="214"/>
      <c r="JRU34" s="214"/>
      <c r="JRV34" s="214"/>
      <c r="JRW34" s="214"/>
      <c r="JRX34" s="214"/>
      <c r="JRY34" s="214"/>
      <c r="JRZ34" s="214"/>
      <c r="JSA34" s="214"/>
      <c r="JSB34" s="214"/>
      <c r="JSC34" s="214"/>
      <c r="JSD34" s="214"/>
      <c r="JSE34" s="214"/>
      <c r="JSF34" s="214"/>
      <c r="JSG34" s="214"/>
      <c r="JSH34" s="214"/>
      <c r="JSI34" s="214"/>
      <c r="JSJ34" s="214"/>
      <c r="JSK34" s="214"/>
      <c r="JSL34" s="214"/>
      <c r="JSM34" s="214"/>
      <c r="JSN34" s="214"/>
      <c r="JSO34" s="214"/>
      <c r="JSP34" s="214"/>
      <c r="JSQ34" s="214"/>
      <c r="JSR34" s="214"/>
      <c r="JSS34" s="214"/>
      <c r="JST34" s="214"/>
      <c r="JSU34" s="214"/>
      <c r="JSV34" s="214"/>
      <c r="JSW34" s="214"/>
      <c r="JSX34" s="214"/>
      <c r="JSY34" s="214"/>
      <c r="JSZ34" s="214"/>
      <c r="JTA34" s="214"/>
      <c r="JTB34" s="214"/>
      <c r="JTC34" s="214"/>
      <c r="JTD34" s="214"/>
      <c r="JTE34" s="214"/>
      <c r="JTF34" s="214"/>
      <c r="JTG34" s="214"/>
      <c r="JTH34" s="214"/>
      <c r="JTI34" s="214"/>
      <c r="JTJ34" s="214"/>
      <c r="JTK34" s="214"/>
      <c r="JTL34" s="214"/>
      <c r="JTM34" s="214"/>
      <c r="JTN34" s="214"/>
      <c r="JTO34" s="214"/>
      <c r="JTP34" s="214"/>
      <c r="JTQ34" s="214"/>
      <c r="JTR34" s="214"/>
      <c r="JTS34" s="214"/>
      <c r="JTT34" s="214"/>
      <c r="JTU34" s="214"/>
      <c r="JTV34" s="214"/>
      <c r="JTW34" s="214"/>
      <c r="JTX34" s="214"/>
      <c r="JTY34" s="214"/>
      <c r="JTZ34" s="214"/>
      <c r="JUA34" s="214"/>
      <c r="JUB34" s="214"/>
      <c r="JUC34" s="214"/>
      <c r="JUD34" s="214"/>
      <c r="JUE34" s="214"/>
      <c r="JUF34" s="214"/>
      <c r="JUG34" s="214"/>
      <c r="JUH34" s="214"/>
      <c r="JUI34" s="214"/>
      <c r="JUJ34" s="214"/>
      <c r="JUK34" s="214"/>
      <c r="JUL34" s="214"/>
      <c r="JUM34" s="214"/>
      <c r="JUN34" s="214"/>
      <c r="JUO34" s="214"/>
      <c r="JUP34" s="214"/>
      <c r="JUQ34" s="214"/>
      <c r="JUR34" s="214"/>
      <c r="JUS34" s="214"/>
      <c r="JUT34" s="214"/>
      <c r="JUU34" s="214"/>
      <c r="JUV34" s="214"/>
      <c r="JUW34" s="214"/>
      <c r="JUX34" s="214"/>
      <c r="JUY34" s="214"/>
      <c r="JUZ34" s="214"/>
      <c r="JVA34" s="214"/>
      <c r="JVB34" s="214"/>
      <c r="JVC34" s="214"/>
      <c r="JVD34" s="214"/>
      <c r="JVE34" s="214"/>
      <c r="JVF34" s="214"/>
      <c r="JVG34" s="214"/>
      <c r="JVH34" s="214"/>
      <c r="JVI34" s="214"/>
      <c r="JVJ34" s="214"/>
      <c r="JVK34" s="214"/>
      <c r="JVL34" s="214"/>
      <c r="JVM34" s="214"/>
      <c r="JVN34" s="214"/>
      <c r="JVO34" s="214"/>
      <c r="JVP34" s="214"/>
      <c r="JVQ34" s="214"/>
      <c r="JVR34" s="214"/>
      <c r="JVS34" s="214"/>
      <c r="JVT34" s="214"/>
      <c r="JVU34" s="214"/>
      <c r="JVV34" s="214"/>
      <c r="JVW34" s="214"/>
      <c r="JVX34" s="214"/>
      <c r="JVY34" s="214"/>
      <c r="JVZ34" s="214"/>
      <c r="JWA34" s="214"/>
      <c r="JWB34" s="214"/>
      <c r="JWC34" s="214"/>
      <c r="JWD34" s="214"/>
      <c r="JWE34" s="214"/>
      <c r="JWF34" s="214"/>
      <c r="JWG34" s="214"/>
      <c r="JWH34" s="214"/>
      <c r="JWI34" s="214"/>
      <c r="JWJ34" s="214"/>
      <c r="JWK34" s="214"/>
      <c r="JWL34" s="214"/>
      <c r="JWM34" s="214"/>
      <c r="JWN34" s="214"/>
      <c r="JWO34" s="214"/>
      <c r="JWP34" s="214"/>
      <c r="JWQ34" s="214"/>
      <c r="JWR34" s="214"/>
      <c r="JWS34" s="214"/>
      <c r="JWT34" s="214"/>
      <c r="JWU34" s="214"/>
      <c r="JWV34" s="214"/>
      <c r="JWW34" s="214"/>
      <c r="JWX34" s="214"/>
      <c r="JWY34" s="214"/>
      <c r="JWZ34" s="214"/>
      <c r="JXA34" s="214"/>
      <c r="JXB34" s="214"/>
      <c r="JXC34" s="214"/>
      <c r="JXD34" s="214"/>
      <c r="JXE34" s="214"/>
      <c r="JXF34" s="214"/>
      <c r="JXG34" s="214"/>
      <c r="JXH34" s="214"/>
      <c r="JXI34" s="214"/>
      <c r="JXJ34" s="214"/>
      <c r="JXK34" s="214"/>
      <c r="JXL34" s="214"/>
      <c r="JXM34" s="214"/>
      <c r="JXN34" s="214"/>
      <c r="JXO34" s="214"/>
      <c r="JXP34" s="214"/>
      <c r="JXQ34" s="214"/>
      <c r="JXR34" s="214"/>
      <c r="JXS34" s="214"/>
      <c r="JXT34" s="214"/>
      <c r="JXU34" s="214"/>
      <c r="JXV34" s="214"/>
      <c r="JXW34" s="214"/>
      <c r="JXX34" s="214"/>
      <c r="JXY34" s="214"/>
      <c r="JXZ34" s="214"/>
      <c r="JYA34" s="214"/>
      <c r="JYB34" s="214"/>
      <c r="JYC34" s="214"/>
      <c r="JYD34" s="214"/>
      <c r="JYE34" s="214"/>
      <c r="JYF34" s="214"/>
      <c r="JYG34" s="214"/>
      <c r="JYH34" s="214"/>
      <c r="JYI34" s="214"/>
      <c r="JYJ34" s="214"/>
      <c r="JYK34" s="214"/>
      <c r="JYL34" s="214"/>
      <c r="JYM34" s="214"/>
      <c r="JYN34" s="214"/>
      <c r="JYO34" s="214"/>
      <c r="JYP34" s="214"/>
      <c r="JYQ34" s="214"/>
      <c r="JYR34" s="214"/>
      <c r="JYS34" s="214"/>
      <c r="JYT34" s="214"/>
      <c r="JYU34" s="214"/>
      <c r="JYV34" s="214"/>
      <c r="JYW34" s="214"/>
      <c r="JYX34" s="214"/>
      <c r="JYY34" s="214"/>
      <c r="JYZ34" s="214"/>
      <c r="JZA34" s="214"/>
      <c r="JZB34" s="214"/>
      <c r="JZC34" s="214"/>
      <c r="JZD34" s="214"/>
      <c r="JZE34" s="214"/>
      <c r="JZF34" s="214"/>
      <c r="JZG34" s="214"/>
      <c r="JZH34" s="214"/>
      <c r="JZI34" s="214"/>
      <c r="JZJ34" s="214"/>
      <c r="JZK34" s="214"/>
      <c r="JZL34" s="214"/>
      <c r="JZM34" s="214"/>
      <c r="JZN34" s="214"/>
      <c r="JZO34" s="214"/>
      <c r="JZP34" s="214"/>
      <c r="JZQ34" s="214"/>
      <c r="JZR34" s="214"/>
      <c r="JZS34" s="214"/>
      <c r="JZT34" s="214"/>
      <c r="JZU34" s="214"/>
      <c r="JZV34" s="214"/>
      <c r="JZW34" s="214"/>
      <c r="JZX34" s="214"/>
      <c r="JZY34" s="214"/>
      <c r="JZZ34" s="214"/>
      <c r="KAA34" s="214"/>
      <c r="KAB34" s="214"/>
      <c r="KAC34" s="214"/>
      <c r="KAD34" s="214"/>
      <c r="KAE34" s="214"/>
      <c r="KAF34" s="214"/>
      <c r="KAG34" s="214"/>
      <c r="KAH34" s="214"/>
      <c r="KAI34" s="214"/>
      <c r="KAJ34" s="214"/>
      <c r="KAK34" s="214"/>
      <c r="KAL34" s="214"/>
      <c r="KAM34" s="214"/>
      <c r="KAN34" s="214"/>
      <c r="KAO34" s="214"/>
      <c r="KAP34" s="214"/>
      <c r="KAQ34" s="214"/>
      <c r="KAR34" s="214"/>
      <c r="KAS34" s="214"/>
      <c r="KAT34" s="214"/>
      <c r="KAU34" s="214"/>
      <c r="KAV34" s="214"/>
      <c r="KAW34" s="214"/>
      <c r="KAX34" s="214"/>
      <c r="KAY34" s="214"/>
      <c r="KAZ34" s="214"/>
      <c r="KBA34" s="214"/>
      <c r="KBB34" s="214"/>
      <c r="KBC34" s="214"/>
      <c r="KBD34" s="214"/>
      <c r="KBE34" s="214"/>
      <c r="KBF34" s="214"/>
      <c r="KBG34" s="214"/>
      <c r="KBH34" s="214"/>
      <c r="KBI34" s="214"/>
      <c r="KBJ34" s="214"/>
      <c r="KBK34" s="214"/>
      <c r="KBL34" s="214"/>
      <c r="KBM34" s="214"/>
      <c r="KBN34" s="214"/>
      <c r="KBO34" s="214"/>
      <c r="KBP34" s="214"/>
      <c r="KBQ34" s="214"/>
      <c r="KBR34" s="214"/>
      <c r="KBS34" s="214"/>
      <c r="KBT34" s="214"/>
      <c r="KBU34" s="214"/>
      <c r="KBV34" s="214"/>
      <c r="KBW34" s="214"/>
      <c r="KBX34" s="214"/>
      <c r="KBY34" s="214"/>
      <c r="KBZ34" s="214"/>
      <c r="KCA34" s="214"/>
      <c r="KCB34" s="214"/>
      <c r="KCC34" s="214"/>
      <c r="KCD34" s="214"/>
      <c r="KCE34" s="214"/>
      <c r="KCF34" s="214"/>
      <c r="KCG34" s="214"/>
      <c r="KCH34" s="214"/>
      <c r="KCI34" s="214"/>
      <c r="KCJ34" s="214"/>
      <c r="KCK34" s="214"/>
      <c r="KCL34" s="214"/>
      <c r="KCM34" s="214"/>
      <c r="KCN34" s="214"/>
      <c r="KCO34" s="214"/>
      <c r="KCP34" s="214"/>
      <c r="KCQ34" s="214"/>
      <c r="KCR34" s="214"/>
      <c r="KCS34" s="214"/>
      <c r="KCT34" s="214"/>
      <c r="KCU34" s="214"/>
      <c r="KCV34" s="214"/>
      <c r="KCW34" s="214"/>
      <c r="KCX34" s="214"/>
      <c r="KCY34" s="214"/>
      <c r="KCZ34" s="214"/>
      <c r="KDA34" s="214"/>
      <c r="KDB34" s="214"/>
      <c r="KDC34" s="214"/>
      <c r="KDD34" s="214"/>
      <c r="KDE34" s="214"/>
      <c r="KDF34" s="214"/>
      <c r="KDG34" s="214"/>
      <c r="KDH34" s="214"/>
      <c r="KDI34" s="214"/>
      <c r="KDJ34" s="214"/>
      <c r="KDK34" s="214"/>
      <c r="KDL34" s="214"/>
      <c r="KDM34" s="214"/>
      <c r="KDN34" s="214"/>
      <c r="KDO34" s="214"/>
      <c r="KDP34" s="214"/>
      <c r="KDQ34" s="214"/>
      <c r="KDR34" s="214"/>
      <c r="KDS34" s="214"/>
      <c r="KDT34" s="214"/>
      <c r="KDU34" s="214"/>
      <c r="KDV34" s="214"/>
      <c r="KDW34" s="214"/>
      <c r="KDX34" s="214"/>
      <c r="KDY34" s="214"/>
      <c r="KDZ34" s="214"/>
      <c r="KEA34" s="214"/>
      <c r="KEB34" s="214"/>
      <c r="KEC34" s="214"/>
      <c r="KED34" s="214"/>
      <c r="KEE34" s="214"/>
      <c r="KEF34" s="214"/>
      <c r="KEG34" s="214"/>
      <c r="KEH34" s="214"/>
      <c r="KEI34" s="214"/>
      <c r="KEJ34" s="214"/>
      <c r="KEK34" s="214"/>
      <c r="KEL34" s="214"/>
      <c r="KEM34" s="214"/>
      <c r="KEN34" s="214"/>
      <c r="KEO34" s="214"/>
      <c r="KEP34" s="214"/>
      <c r="KEQ34" s="214"/>
      <c r="KER34" s="214"/>
      <c r="KES34" s="214"/>
      <c r="KET34" s="214"/>
      <c r="KEU34" s="214"/>
      <c r="KEV34" s="214"/>
      <c r="KEW34" s="214"/>
      <c r="KEX34" s="214"/>
      <c r="KEY34" s="214"/>
      <c r="KEZ34" s="214"/>
      <c r="KFA34" s="214"/>
      <c r="KFB34" s="214"/>
      <c r="KFC34" s="214"/>
      <c r="KFD34" s="214"/>
      <c r="KFE34" s="214"/>
      <c r="KFF34" s="214"/>
      <c r="KFG34" s="214"/>
      <c r="KFH34" s="214"/>
      <c r="KFI34" s="214"/>
      <c r="KFJ34" s="214"/>
      <c r="KFK34" s="214"/>
      <c r="KFL34" s="214"/>
      <c r="KFM34" s="214"/>
      <c r="KFN34" s="214"/>
      <c r="KFO34" s="214"/>
      <c r="KFP34" s="214"/>
      <c r="KFQ34" s="214"/>
      <c r="KFR34" s="214"/>
      <c r="KFS34" s="214"/>
      <c r="KFT34" s="214"/>
      <c r="KFU34" s="214"/>
      <c r="KFV34" s="214"/>
      <c r="KFW34" s="214"/>
      <c r="KFX34" s="214"/>
      <c r="KFY34" s="214"/>
      <c r="KFZ34" s="214"/>
      <c r="KGA34" s="214"/>
      <c r="KGB34" s="214"/>
      <c r="KGC34" s="214"/>
      <c r="KGD34" s="214"/>
      <c r="KGE34" s="214"/>
      <c r="KGF34" s="214"/>
      <c r="KGG34" s="214"/>
      <c r="KGH34" s="214"/>
      <c r="KGI34" s="214"/>
      <c r="KGJ34" s="214"/>
      <c r="KGK34" s="214"/>
      <c r="KGL34" s="214"/>
      <c r="KGM34" s="214"/>
      <c r="KGN34" s="214"/>
      <c r="KGO34" s="214"/>
      <c r="KGP34" s="214"/>
      <c r="KGQ34" s="214"/>
      <c r="KGR34" s="214"/>
      <c r="KGS34" s="214"/>
      <c r="KGT34" s="214"/>
      <c r="KGU34" s="214"/>
      <c r="KGV34" s="214"/>
      <c r="KGW34" s="214"/>
      <c r="KGX34" s="214"/>
      <c r="KGY34" s="214"/>
      <c r="KGZ34" s="214"/>
      <c r="KHA34" s="214"/>
      <c r="KHB34" s="214"/>
      <c r="KHC34" s="214"/>
      <c r="KHD34" s="214"/>
      <c r="KHE34" s="214"/>
      <c r="KHF34" s="214"/>
      <c r="KHG34" s="214"/>
      <c r="KHH34" s="214"/>
      <c r="KHI34" s="214"/>
      <c r="KHJ34" s="214"/>
      <c r="KHK34" s="214"/>
      <c r="KHL34" s="214"/>
      <c r="KHM34" s="214"/>
      <c r="KHN34" s="214"/>
      <c r="KHO34" s="214"/>
      <c r="KHP34" s="214"/>
      <c r="KHQ34" s="214"/>
      <c r="KHR34" s="214"/>
      <c r="KHS34" s="214"/>
      <c r="KHT34" s="214"/>
      <c r="KHU34" s="214"/>
      <c r="KHV34" s="214"/>
      <c r="KHW34" s="214"/>
      <c r="KHX34" s="214"/>
      <c r="KHY34" s="214"/>
      <c r="KHZ34" s="214"/>
      <c r="KIA34" s="214"/>
      <c r="KIB34" s="214"/>
      <c r="KIC34" s="214"/>
      <c r="KID34" s="214"/>
      <c r="KIE34" s="214"/>
      <c r="KIF34" s="214"/>
      <c r="KIG34" s="214"/>
      <c r="KIH34" s="214"/>
      <c r="KII34" s="214"/>
      <c r="KIJ34" s="214"/>
      <c r="KIK34" s="214"/>
      <c r="KIL34" s="214"/>
      <c r="KIM34" s="214"/>
      <c r="KIN34" s="214"/>
      <c r="KIO34" s="214"/>
      <c r="KIP34" s="214"/>
      <c r="KIQ34" s="214"/>
      <c r="KIR34" s="214"/>
      <c r="KIS34" s="214"/>
      <c r="KIT34" s="214"/>
      <c r="KIU34" s="214"/>
      <c r="KIV34" s="214"/>
      <c r="KIW34" s="214"/>
      <c r="KIX34" s="214"/>
      <c r="KIY34" s="214"/>
      <c r="KIZ34" s="214"/>
      <c r="KJA34" s="214"/>
      <c r="KJB34" s="214"/>
      <c r="KJC34" s="214"/>
      <c r="KJD34" s="214"/>
      <c r="KJE34" s="214"/>
      <c r="KJF34" s="214"/>
      <c r="KJG34" s="214"/>
      <c r="KJH34" s="214"/>
      <c r="KJI34" s="214"/>
      <c r="KJJ34" s="214"/>
      <c r="KJK34" s="214"/>
      <c r="KJL34" s="214"/>
      <c r="KJM34" s="214"/>
      <c r="KJN34" s="214"/>
      <c r="KJO34" s="214"/>
      <c r="KJP34" s="214"/>
      <c r="KJQ34" s="214"/>
      <c r="KJR34" s="214"/>
      <c r="KJS34" s="214"/>
      <c r="KJT34" s="214"/>
      <c r="KJU34" s="214"/>
      <c r="KJV34" s="214"/>
      <c r="KJW34" s="214"/>
      <c r="KJX34" s="214"/>
      <c r="KJY34" s="214"/>
      <c r="KJZ34" s="214"/>
      <c r="KKA34" s="214"/>
      <c r="KKB34" s="214"/>
      <c r="KKC34" s="214"/>
      <c r="KKD34" s="214"/>
      <c r="KKE34" s="214"/>
      <c r="KKF34" s="214"/>
      <c r="KKG34" s="214"/>
      <c r="KKH34" s="214"/>
      <c r="KKI34" s="214"/>
      <c r="KKJ34" s="214"/>
      <c r="KKK34" s="214"/>
      <c r="KKL34" s="214"/>
      <c r="KKM34" s="214"/>
      <c r="KKN34" s="214"/>
      <c r="KKO34" s="214"/>
      <c r="KKP34" s="214"/>
      <c r="KKQ34" s="214"/>
      <c r="KKR34" s="214"/>
      <c r="KKS34" s="214"/>
      <c r="KKT34" s="214"/>
      <c r="KKU34" s="214"/>
      <c r="KKV34" s="214"/>
      <c r="KKW34" s="214"/>
      <c r="KKX34" s="214"/>
      <c r="KKY34" s="214"/>
      <c r="KKZ34" s="214"/>
      <c r="KLA34" s="214"/>
      <c r="KLB34" s="214"/>
      <c r="KLC34" s="214"/>
      <c r="KLD34" s="214"/>
      <c r="KLE34" s="214"/>
      <c r="KLF34" s="214"/>
      <c r="KLG34" s="214"/>
      <c r="KLH34" s="214"/>
      <c r="KLI34" s="214"/>
      <c r="KLJ34" s="214"/>
      <c r="KLK34" s="214"/>
      <c r="KLL34" s="214"/>
      <c r="KLM34" s="214"/>
      <c r="KLN34" s="214"/>
      <c r="KLO34" s="214"/>
      <c r="KLP34" s="214"/>
      <c r="KLQ34" s="214"/>
      <c r="KLR34" s="214"/>
      <c r="KLS34" s="214"/>
      <c r="KLT34" s="214"/>
      <c r="KLU34" s="214"/>
      <c r="KLV34" s="214"/>
      <c r="KLW34" s="214"/>
      <c r="KLX34" s="214"/>
      <c r="KLY34" s="214"/>
      <c r="KLZ34" s="214"/>
      <c r="KMA34" s="214"/>
      <c r="KMB34" s="214"/>
      <c r="KMC34" s="214"/>
      <c r="KMD34" s="214"/>
      <c r="KME34" s="214"/>
      <c r="KMF34" s="214"/>
      <c r="KMG34" s="214"/>
      <c r="KMH34" s="214"/>
      <c r="KMI34" s="214"/>
      <c r="KMJ34" s="214"/>
      <c r="KMK34" s="214"/>
      <c r="KML34" s="214"/>
      <c r="KMM34" s="214"/>
      <c r="KMN34" s="214"/>
      <c r="KMO34" s="214"/>
      <c r="KMP34" s="214"/>
      <c r="KMQ34" s="214"/>
      <c r="KMR34" s="214"/>
      <c r="KMS34" s="214"/>
      <c r="KMT34" s="214"/>
      <c r="KMU34" s="214"/>
      <c r="KMV34" s="214"/>
      <c r="KMW34" s="214"/>
      <c r="KMX34" s="214"/>
      <c r="KMY34" s="214"/>
      <c r="KMZ34" s="214"/>
      <c r="KNA34" s="214"/>
      <c r="KNB34" s="214"/>
      <c r="KNC34" s="214"/>
      <c r="KND34" s="214"/>
      <c r="KNE34" s="214"/>
      <c r="KNF34" s="214"/>
      <c r="KNG34" s="214"/>
      <c r="KNH34" s="214"/>
      <c r="KNI34" s="214"/>
      <c r="KNJ34" s="214"/>
      <c r="KNK34" s="214"/>
      <c r="KNL34" s="214"/>
      <c r="KNM34" s="214"/>
      <c r="KNN34" s="214"/>
      <c r="KNO34" s="214"/>
      <c r="KNP34" s="214"/>
      <c r="KNQ34" s="214"/>
      <c r="KNR34" s="214"/>
      <c r="KNS34" s="214"/>
      <c r="KNT34" s="214"/>
      <c r="KNU34" s="214"/>
      <c r="KNV34" s="214"/>
      <c r="KNW34" s="214"/>
      <c r="KNX34" s="214"/>
      <c r="KNY34" s="214"/>
      <c r="KNZ34" s="214"/>
      <c r="KOA34" s="214"/>
      <c r="KOB34" s="214"/>
      <c r="KOC34" s="214"/>
      <c r="KOD34" s="214"/>
      <c r="KOE34" s="214"/>
      <c r="KOF34" s="214"/>
      <c r="KOG34" s="214"/>
      <c r="KOH34" s="214"/>
      <c r="KOI34" s="214"/>
      <c r="KOJ34" s="214"/>
      <c r="KOK34" s="214"/>
      <c r="KOL34" s="214"/>
      <c r="KOM34" s="214"/>
      <c r="KON34" s="214"/>
      <c r="KOO34" s="214"/>
      <c r="KOP34" s="214"/>
      <c r="KOQ34" s="214"/>
      <c r="KOR34" s="214"/>
      <c r="KOS34" s="214"/>
      <c r="KOT34" s="214"/>
      <c r="KOU34" s="214"/>
      <c r="KOV34" s="214"/>
      <c r="KOW34" s="214"/>
      <c r="KOX34" s="214"/>
      <c r="KOY34" s="214"/>
      <c r="KOZ34" s="214"/>
      <c r="KPA34" s="214"/>
      <c r="KPB34" s="214"/>
      <c r="KPC34" s="214"/>
      <c r="KPD34" s="214"/>
      <c r="KPE34" s="214"/>
      <c r="KPF34" s="214"/>
      <c r="KPG34" s="214"/>
      <c r="KPH34" s="214"/>
      <c r="KPI34" s="214"/>
      <c r="KPJ34" s="214"/>
      <c r="KPK34" s="214"/>
      <c r="KPL34" s="214"/>
      <c r="KPM34" s="214"/>
      <c r="KPN34" s="214"/>
      <c r="KPO34" s="214"/>
      <c r="KPP34" s="214"/>
      <c r="KPQ34" s="214"/>
      <c r="KPR34" s="214"/>
      <c r="KPS34" s="214"/>
      <c r="KPT34" s="214"/>
      <c r="KPU34" s="214"/>
      <c r="KPV34" s="214"/>
      <c r="KPW34" s="214"/>
      <c r="KPX34" s="214"/>
      <c r="KPY34" s="214"/>
      <c r="KPZ34" s="214"/>
      <c r="KQA34" s="214"/>
      <c r="KQB34" s="214"/>
      <c r="KQC34" s="214"/>
      <c r="KQD34" s="214"/>
      <c r="KQE34" s="214"/>
      <c r="KQF34" s="214"/>
      <c r="KQG34" s="214"/>
      <c r="KQH34" s="214"/>
      <c r="KQI34" s="214"/>
      <c r="KQJ34" s="214"/>
      <c r="KQK34" s="214"/>
      <c r="KQL34" s="214"/>
      <c r="KQM34" s="214"/>
      <c r="KQN34" s="214"/>
      <c r="KQO34" s="214"/>
      <c r="KQP34" s="214"/>
      <c r="KQQ34" s="214"/>
      <c r="KQR34" s="214"/>
      <c r="KQS34" s="214"/>
      <c r="KQT34" s="214"/>
      <c r="KQU34" s="214"/>
      <c r="KQV34" s="214"/>
      <c r="KQW34" s="214"/>
      <c r="KQX34" s="214"/>
      <c r="KQY34" s="214"/>
      <c r="KQZ34" s="214"/>
      <c r="KRA34" s="214"/>
      <c r="KRB34" s="214"/>
      <c r="KRC34" s="214"/>
      <c r="KRD34" s="214"/>
      <c r="KRE34" s="214"/>
      <c r="KRF34" s="214"/>
      <c r="KRG34" s="214"/>
      <c r="KRH34" s="214"/>
      <c r="KRI34" s="214"/>
      <c r="KRJ34" s="214"/>
      <c r="KRK34" s="214"/>
      <c r="KRL34" s="214"/>
      <c r="KRM34" s="214"/>
      <c r="KRN34" s="214"/>
      <c r="KRO34" s="214"/>
      <c r="KRP34" s="214"/>
      <c r="KRQ34" s="214"/>
      <c r="KRR34" s="214"/>
      <c r="KRS34" s="214"/>
      <c r="KRT34" s="214"/>
      <c r="KRU34" s="214"/>
      <c r="KRV34" s="214"/>
      <c r="KRW34" s="214"/>
      <c r="KRX34" s="214"/>
      <c r="KRY34" s="214"/>
      <c r="KRZ34" s="214"/>
      <c r="KSA34" s="214"/>
      <c r="KSB34" s="214"/>
      <c r="KSC34" s="214"/>
      <c r="KSD34" s="214"/>
      <c r="KSE34" s="214"/>
      <c r="KSF34" s="214"/>
      <c r="KSG34" s="214"/>
      <c r="KSH34" s="214"/>
      <c r="KSI34" s="214"/>
      <c r="KSJ34" s="214"/>
      <c r="KSK34" s="214"/>
      <c r="KSL34" s="214"/>
      <c r="KSM34" s="214"/>
      <c r="KSN34" s="214"/>
      <c r="KSO34" s="214"/>
      <c r="KSP34" s="214"/>
      <c r="KSQ34" s="214"/>
      <c r="KSR34" s="214"/>
      <c r="KSS34" s="214"/>
      <c r="KST34" s="214"/>
      <c r="KSU34" s="214"/>
      <c r="KSV34" s="214"/>
      <c r="KSW34" s="214"/>
      <c r="KSX34" s="214"/>
      <c r="KSY34" s="214"/>
      <c r="KSZ34" s="214"/>
      <c r="KTA34" s="214"/>
      <c r="KTB34" s="214"/>
      <c r="KTC34" s="214"/>
      <c r="KTD34" s="214"/>
      <c r="KTE34" s="214"/>
      <c r="KTF34" s="214"/>
      <c r="KTG34" s="214"/>
      <c r="KTH34" s="214"/>
      <c r="KTI34" s="214"/>
      <c r="KTJ34" s="214"/>
      <c r="KTK34" s="214"/>
      <c r="KTL34" s="214"/>
      <c r="KTM34" s="214"/>
      <c r="KTN34" s="214"/>
      <c r="KTO34" s="214"/>
      <c r="KTP34" s="214"/>
      <c r="KTQ34" s="214"/>
      <c r="KTR34" s="214"/>
      <c r="KTS34" s="214"/>
      <c r="KTT34" s="214"/>
      <c r="KTU34" s="214"/>
      <c r="KTV34" s="214"/>
      <c r="KTW34" s="214"/>
      <c r="KTX34" s="214"/>
      <c r="KTY34" s="214"/>
      <c r="KTZ34" s="214"/>
      <c r="KUA34" s="214"/>
      <c r="KUB34" s="214"/>
      <c r="KUC34" s="214"/>
      <c r="KUD34" s="214"/>
      <c r="KUE34" s="214"/>
      <c r="KUF34" s="214"/>
      <c r="KUG34" s="214"/>
      <c r="KUH34" s="214"/>
      <c r="KUI34" s="214"/>
      <c r="KUJ34" s="214"/>
      <c r="KUK34" s="214"/>
      <c r="KUL34" s="214"/>
      <c r="KUM34" s="214"/>
      <c r="KUN34" s="214"/>
      <c r="KUO34" s="214"/>
      <c r="KUP34" s="214"/>
      <c r="KUQ34" s="214"/>
      <c r="KUR34" s="214"/>
      <c r="KUS34" s="214"/>
      <c r="KUT34" s="214"/>
      <c r="KUU34" s="214"/>
      <c r="KUV34" s="214"/>
      <c r="KUW34" s="214"/>
      <c r="KUX34" s="214"/>
      <c r="KUY34" s="214"/>
      <c r="KUZ34" s="214"/>
      <c r="KVA34" s="214"/>
      <c r="KVB34" s="214"/>
      <c r="KVC34" s="214"/>
      <c r="KVD34" s="214"/>
      <c r="KVE34" s="214"/>
      <c r="KVF34" s="214"/>
      <c r="KVG34" s="214"/>
      <c r="KVH34" s="214"/>
      <c r="KVI34" s="214"/>
      <c r="KVJ34" s="214"/>
      <c r="KVK34" s="214"/>
      <c r="KVL34" s="214"/>
      <c r="KVM34" s="214"/>
      <c r="KVN34" s="214"/>
      <c r="KVO34" s="214"/>
      <c r="KVP34" s="214"/>
      <c r="KVQ34" s="214"/>
      <c r="KVR34" s="214"/>
      <c r="KVS34" s="214"/>
      <c r="KVT34" s="214"/>
      <c r="KVU34" s="214"/>
      <c r="KVV34" s="214"/>
      <c r="KVW34" s="214"/>
      <c r="KVX34" s="214"/>
      <c r="KVY34" s="214"/>
      <c r="KVZ34" s="214"/>
      <c r="KWA34" s="214"/>
      <c r="KWB34" s="214"/>
      <c r="KWC34" s="214"/>
      <c r="KWD34" s="214"/>
      <c r="KWE34" s="214"/>
      <c r="KWF34" s="214"/>
      <c r="KWG34" s="214"/>
      <c r="KWH34" s="214"/>
      <c r="KWI34" s="214"/>
      <c r="KWJ34" s="214"/>
      <c r="KWK34" s="214"/>
      <c r="KWL34" s="214"/>
      <c r="KWM34" s="214"/>
      <c r="KWN34" s="214"/>
      <c r="KWO34" s="214"/>
      <c r="KWP34" s="214"/>
      <c r="KWQ34" s="214"/>
      <c r="KWR34" s="214"/>
      <c r="KWS34" s="214"/>
      <c r="KWT34" s="214"/>
      <c r="KWU34" s="214"/>
      <c r="KWV34" s="214"/>
      <c r="KWW34" s="214"/>
      <c r="KWX34" s="214"/>
      <c r="KWY34" s="214"/>
      <c r="KWZ34" s="214"/>
      <c r="KXA34" s="214"/>
      <c r="KXB34" s="214"/>
      <c r="KXC34" s="214"/>
      <c r="KXD34" s="214"/>
      <c r="KXE34" s="214"/>
      <c r="KXF34" s="214"/>
      <c r="KXG34" s="214"/>
      <c r="KXH34" s="214"/>
      <c r="KXI34" s="214"/>
      <c r="KXJ34" s="214"/>
      <c r="KXK34" s="214"/>
      <c r="KXL34" s="214"/>
      <c r="KXM34" s="214"/>
      <c r="KXN34" s="214"/>
      <c r="KXO34" s="214"/>
      <c r="KXP34" s="214"/>
      <c r="KXQ34" s="214"/>
      <c r="KXR34" s="214"/>
      <c r="KXS34" s="214"/>
      <c r="KXT34" s="214"/>
      <c r="KXU34" s="214"/>
      <c r="KXV34" s="214"/>
      <c r="KXW34" s="214"/>
      <c r="KXX34" s="214"/>
      <c r="KXY34" s="214"/>
      <c r="KXZ34" s="214"/>
      <c r="KYA34" s="214"/>
      <c r="KYB34" s="214"/>
      <c r="KYC34" s="214"/>
      <c r="KYD34" s="214"/>
      <c r="KYE34" s="214"/>
      <c r="KYF34" s="214"/>
      <c r="KYG34" s="214"/>
      <c r="KYH34" s="214"/>
      <c r="KYI34" s="214"/>
      <c r="KYJ34" s="214"/>
      <c r="KYK34" s="214"/>
      <c r="KYL34" s="214"/>
      <c r="KYM34" s="214"/>
      <c r="KYN34" s="214"/>
      <c r="KYO34" s="214"/>
      <c r="KYP34" s="214"/>
      <c r="KYQ34" s="214"/>
      <c r="KYR34" s="214"/>
      <c r="KYS34" s="214"/>
      <c r="KYT34" s="214"/>
      <c r="KYU34" s="214"/>
      <c r="KYV34" s="214"/>
      <c r="KYW34" s="214"/>
      <c r="KYX34" s="214"/>
      <c r="KYY34" s="214"/>
      <c r="KYZ34" s="214"/>
      <c r="KZA34" s="214"/>
      <c r="KZB34" s="214"/>
      <c r="KZC34" s="214"/>
      <c r="KZD34" s="214"/>
      <c r="KZE34" s="214"/>
      <c r="KZF34" s="214"/>
      <c r="KZG34" s="214"/>
      <c r="KZH34" s="214"/>
      <c r="KZI34" s="214"/>
      <c r="KZJ34" s="214"/>
      <c r="KZK34" s="214"/>
      <c r="KZL34" s="214"/>
      <c r="KZM34" s="214"/>
      <c r="KZN34" s="214"/>
      <c r="KZO34" s="214"/>
      <c r="KZP34" s="214"/>
      <c r="KZQ34" s="214"/>
      <c r="KZR34" s="214"/>
      <c r="KZS34" s="214"/>
      <c r="KZT34" s="214"/>
      <c r="KZU34" s="214"/>
      <c r="KZV34" s="214"/>
      <c r="KZW34" s="214"/>
      <c r="KZX34" s="214"/>
      <c r="KZY34" s="214"/>
      <c r="KZZ34" s="214"/>
      <c r="LAA34" s="214"/>
      <c r="LAB34" s="214"/>
      <c r="LAC34" s="214"/>
      <c r="LAD34" s="214"/>
      <c r="LAE34" s="214"/>
      <c r="LAF34" s="214"/>
      <c r="LAG34" s="214"/>
      <c r="LAH34" s="214"/>
      <c r="LAI34" s="214"/>
      <c r="LAJ34" s="214"/>
      <c r="LAK34" s="214"/>
      <c r="LAL34" s="214"/>
      <c r="LAM34" s="214"/>
      <c r="LAN34" s="214"/>
      <c r="LAO34" s="214"/>
      <c r="LAP34" s="214"/>
      <c r="LAQ34" s="214"/>
      <c r="LAR34" s="214"/>
      <c r="LAS34" s="214"/>
      <c r="LAT34" s="214"/>
      <c r="LAU34" s="214"/>
      <c r="LAV34" s="214"/>
      <c r="LAW34" s="214"/>
      <c r="LAX34" s="214"/>
      <c r="LAY34" s="214"/>
      <c r="LAZ34" s="214"/>
      <c r="LBA34" s="214"/>
      <c r="LBB34" s="214"/>
      <c r="LBC34" s="214"/>
      <c r="LBD34" s="214"/>
      <c r="LBE34" s="214"/>
      <c r="LBF34" s="214"/>
      <c r="LBG34" s="214"/>
      <c r="LBH34" s="214"/>
      <c r="LBI34" s="214"/>
      <c r="LBJ34" s="214"/>
      <c r="LBK34" s="214"/>
      <c r="LBL34" s="214"/>
      <c r="LBM34" s="214"/>
      <c r="LBN34" s="214"/>
      <c r="LBO34" s="214"/>
      <c r="LBP34" s="214"/>
      <c r="LBQ34" s="214"/>
      <c r="LBR34" s="214"/>
      <c r="LBS34" s="214"/>
      <c r="LBT34" s="214"/>
      <c r="LBU34" s="214"/>
      <c r="LBV34" s="214"/>
      <c r="LBW34" s="214"/>
      <c r="LBX34" s="214"/>
      <c r="LBY34" s="214"/>
      <c r="LBZ34" s="214"/>
      <c r="LCA34" s="214"/>
      <c r="LCB34" s="214"/>
      <c r="LCC34" s="214"/>
      <c r="LCD34" s="214"/>
      <c r="LCE34" s="214"/>
      <c r="LCF34" s="214"/>
      <c r="LCG34" s="214"/>
      <c r="LCH34" s="214"/>
      <c r="LCI34" s="214"/>
      <c r="LCJ34" s="214"/>
      <c r="LCK34" s="214"/>
      <c r="LCL34" s="214"/>
      <c r="LCM34" s="214"/>
      <c r="LCN34" s="214"/>
      <c r="LCO34" s="214"/>
      <c r="LCP34" s="214"/>
      <c r="LCQ34" s="214"/>
      <c r="LCR34" s="214"/>
      <c r="LCS34" s="214"/>
      <c r="LCT34" s="214"/>
      <c r="LCU34" s="214"/>
      <c r="LCV34" s="214"/>
      <c r="LCW34" s="214"/>
      <c r="LCX34" s="214"/>
      <c r="LCY34" s="214"/>
      <c r="LCZ34" s="214"/>
      <c r="LDA34" s="214"/>
      <c r="LDB34" s="214"/>
      <c r="LDC34" s="214"/>
      <c r="LDD34" s="214"/>
      <c r="LDE34" s="214"/>
      <c r="LDF34" s="214"/>
      <c r="LDG34" s="214"/>
      <c r="LDH34" s="214"/>
      <c r="LDI34" s="214"/>
      <c r="LDJ34" s="214"/>
      <c r="LDK34" s="214"/>
      <c r="LDL34" s="214"/>
      <c r="LDM34" s="214"/>
      <c r="LDN34" s="214"/>
      <c r="LDO34" s="214"/>
      <c r="LDP34" s="214"/>
      <c r="LDQ34" s="214"/>
      <c r="LDR34" s="214"/>
      <c r="LDS34" s="214"/>
      <c r="LDT34" s="214"/>
      <c r="LDU34" s="214"/>
      <c r="LDV34" s="214"/>
      <c r="LDW34" s="214"/>
      <c r="LDX34" s="214"/>
      <c r="LDY34" s="214"/>
      <c r="LDZ34" s="214"/>
      <c r="LEA34" s="214"/>
      <c r="LEB34" s="214"/>
      <c r="LEC34" s="214"/>
      <c r="LED34" s="214"/>
      <c r="LEE34" s="214"/>
      <c r="LEF34" s="214"/>
      <c r="LEG34" s="214"/>
      <c r="LEH34" s="214"/>
      <c r="LEI34" s="214"/>
      <c r="LEJ34" s="214"/>
      <c r="LEK34" s="214"/>
      <c r="LEL34" s="214"/>
      <c r="LEM34" s="214"/>
      <c r="LEN34" s="214"/>
      <c r="LEO34" s="214"/>
      <c r="LEP34" s="214"/>
      <c r="LEQ34" s="214"/>
      <c r="LER34" s="214"/>
      <c r="LES34" s="214"/>
      <c r="LET34" s="214"/>
      <c r="LEU34" s="214"/>
      <c r="LEV34" s="214"/>
      <c r="LEW34" s="214"/>
      <c r="LEX34" s="214"/>
      <c r="LEY34" s="214"/>
      <c r="LEZ34" s="214"/>
      <c r="LFA34" s="214"/>
      <c r="LFB34" s="214"/>
      <c r="LFC34" s="214"/>
      <c r="LFD34" s="214"/>
      <c r="LFE34" s="214"/>
      <c r="LFF34" s="214"/>
      <c r="LFG34" s="214"/>
      <c r="LFH34" s="214"/>
      <c r="LFI34" s="214"/>
      <c r="LFJ34" s="214"/>
      <c r="LFK34" s="214"/>
      <c r="LFL34" s="214"/>
      <c r="LFM34" s="214"/>
      <c r="LFN34" s="214"/>
      <c r="LFO34" s="214"/>
      <c r="LFP34" s="214"/>
      <c r="LFQ34" s="214"/>
      <c r="LFR34" s="214"/>
      <c r="LFS34" s="214"/>
      <c r="LFT34" s="214"/>
      <c r="LFU34" s="214"/>
      <c r="LFV34" s="214"/>
      <c r="LFW34" s="214"/>
      <c r="LFX34" s="214"/>
      <c r="LFY34" s="214"/>
      <c r="LFZ34" s="214"/>
      <c r="LGA34" s="214"/>
      <c r="LGB34" s="214"/>
      <c r="LGC34" s="214"/>
      <c r="LGD34" s="214"/>
      <c r="LGE34" s="214"/>
      <c r="LGF34" s="214"/>
      <c r="LGG34" s="214"/>
      <c r="LGH34" s="214"/>
      <c r="LGI34" s="214"/>
      <c r="LGJ34" s="214"/>
      <c r="LGK34" s="214"/>
      <c r="LGL34" s="214"/>
      <c r="LGM34" s="214"/>
      <c r="LGN34" s="214"/>
      <c r="LGO34" s="214"/>
      <c r="LGP34" s="214"/>
      <c r="LGQ34" s="214"/>
      <c r="LGR34" s="214"/>
      <c r="LGS34" s="214"/>
      <c r="LGT34" s="214"/>
      <c r="LGU34" s="214"/>
      <c r="LGV34" s="214"/>
      <c r="LGW34" s="214"/>
      <c r="LGX34" s="214"/>
      <c r="LGY34" s="214"/>
      <c r="LGZ34" s="214"/>
      <c r="LHA34" s="214"/>
      <c r="LHB34" s="214"/>
      <c r="LHC34" s="214"/>
      <c r="LHD34" s="214"/>
      <c r="LHE34" s="214"/>
      <c r="LHF34" s="214"/>
      <c r="LHG34" s="214"/>
      <c r="LHH34" s="214"/>
      <c r="LHI34" s="214"/>
      <c r="LHJ34" s="214"/>
      <c r="LHK34" s="214"/>
      <c r="LHL34" s="214"/>
      <c r="LHM34" s="214"/>
      <c r="LHN34" s="214"/>
      <c r="LHO34" s="214"/>
      <c r="LHP34" s="214"/>
      <c r="LHQ34" s="214"/>
      <c r="LHR34" s="214"/>
      <c r="LHS34" s="214"/>
      <c r="LHT34" s="214"/>
      <c r="LHU34" s="214"/>
      <c r="LHV34" s="214"/>
      <c r="LHW34" s="214"/>
      <c r="LHX34" s="214"/>
      <c r="LHY34" s="214"/>
      <c r="LHZ34" s="214"/>
      <c r="LIA34" s="214"/>
      <c r="LIB34" s="214"/>
      <c r="LIC34" s="214"/>
      <c r="LID34" s="214"/>
      <c r="LIE34" s="214"/>
      <c r="LIF34" s="214"/>
      <c r="LIG34" s="214"/>
      <c r="LIH34" s="214"/>
      <c r="LII34" s="214"/>
      <c r="LIJ34" s="214"/>
      <c r="LIK34" s="214"/>
      <c r="LIL34" s="214"/>
      <c r="LIM34" s="214"/>
      <c r="LIN34" s="214"/>
      <c r="LIO34" s="214"/>
      <c r="LIP34" s="214"/>
      <c r="LIQ34" s="214"/>
      <c r="LIR34" s="214"/>
      <c r="LIS34" s="214"/>
      <c r="LIT34" s="214"/>
      <c r="LIU34" s="214"/>
      <c r="LIV34" s="214"/>
      <c r="LIW34" s="214"/>
      <c r="LIX34" s="214"/>
      <c r="LIY34" s="214"/>
      <c r="LIZ34" s="214"/>
      <c r="LJA34" s="214"/>
      <c r="LJB34" s="214"/>
      <c r="LJC34" s="214"/>
      <c r="LJD34" s="214"/>
      <c r="LJE34" s="214"/>
      <c r="LJF34" s="214"/>
      <c r="LJG34" s="214"/>
      <c r="LJH34" s="214"/>
      <c r="LJI34" s="214"/>
      <c r="LJJ34" s="214"/>
      <c r="LJK34" s="214"/>
      <c r="LJL34" s="214"/>
      <c r="LJM34" s="214"/>
      <c r="LJN34" s="214"/>
      <c r="LJO34" s="214"/>
      <c r="LJP34" s="214"/>
      <c r="LJQ34" s="214"/>
      <c r="LJR34" s="214"/>
      <c r="LJS34" s="214"/>
      <c r="LJT34" s="214"/>
      <c r="LJU34" s="214"/>
      <c r="LJV34" s="214"/>
      <c r="LJW34" s="214"/>
      <c r="LJX34" s="214"/>
      <c r="LJY34" s="214"/>
      <c r="LJZ34" s="214"/>
      <c r="LKA34" s="214"/>
      <c r="LKB34" s="214"/>
      <c r="LKC34" s="214"/>
      <c r="LKD34" s="214"/>
      <c r="LKE34" s="214"/>
      <c r="LKF34" s="214"/>
      <c r="LKG34" s="214"/>
      <c r="LKH34" s="214"/>
      <c r="LKI34" s="214"/>
      <c r="LKJ34" s="214"/>
      <c r="LKK34" s="214"/>
      <c r="LKL34" s="214"/>
      <c r="LKM34" s="214"/>
      <c r="LKN34" s="214"/>
      <c r="LKO34" s="214"/>
      <c r="LKP34" s="214"/>
      <c r="LKQ34" s="214"/>
      <c r="LKR34" s="214"/>
      <c r="LKS34" s="214"/>
      <c r="LKT34" s="214"/>
      <c r="LKU34" s="214"/>
      <c r="LKV34" s="214"/>
      <c r="LKW34" s="214"/>
      <c r="LKX34" s="214"/>
      <c r="LKY34" s="214"/>
      <c r="LKZ34" s="214"/>
      <c r="LLA34" s="214"/>
      <c r="LLB34" s="214"/>
      <c r="LLC34" s="214"/>
      <c r="LLD34" s="214"/>
      <c r="LLE34" s="214"/>
      <c r="LLF34" s="214"/>
      <c r="LLG34" s="214"/>
      <c r="LLH34" s="214"/>
      <c r="LLI34" s="214"/>
      <c r="LLJ34" s="214"/>
      <c r="LLK34" s="214"/>
      <c r="LLL34" s="214"/>
      <c r="LLM34" s="214"/>
      <c r="LLN34" s="214"/>
      <c r="LLO34" s="214"/>
      <c r="LLP34" s="214"/>
      <c r="LLQ34" s="214"/>
      <c r="LLR34" s="214"/>
      <c r="LLS34" s="214"/>
      <c r="LLT34" s="214"/>
      <c r="LLU34" s="214"/>
      <c r="LLV34" s="214"/>
      <c r="LLW34" s="214"/>
      <c r="LLX34" s="214"/>
      <c r="LLY34" s="214"/>
      <c r="LLZ34" s="214"/>
      <c r="LMA34" s="214"/>
      <c r="LMB34" s="214"/>
      <c r="LMC34" s="214"/>
      <c r="LMD34" s="214"/>
      <c r="LME34" s="214"/>
      <c r="LMF34" s="214"/>
      <c r="LMG34" s="214"/>
      <c r="LMH34" s="214"/>
      <c r="LMI34" s="214"/>
      <c r="LMJ34" s="214"/>
      <c r="LMK34" s="214"/>
      <c r="LML34" s="214"/>
      <c r="LMM34" s="214"/>
      <c r="LMN34" s="214"/>
      <c r="LMO34" s="214"/>
      <c r="LMP34" s="214"/>
      <c r="LMQ34" s="214"/>
      <c r="LMR34" s="214"/>
      <c r="LMS34" s="214"/>
      <c r="LMT34" s="214"/>
      <c r="LMU34" s="214"/>
      <c r="LMV34" s="214"/>
      <c r="LMW34" s="214"/>
      <c r="LMX34" s="214"/>
      <c r="LMY34" s="214"/>
      <c r="LMZ34" s="214"/>
      <c r="LNA34" s="214"/>
      <c r="LNB34" s="214"/>
      <c r="LNC34" s="214"/>
      <c r="LND34" s="214"/>
      <c r="LNE34" s="214"/>
      <c r="LNF34" s="214"/>
      <c r="LNG34" s="214"/>
      <c r="LNH34" s="214"/>
      <c r="LNI34" s="214"/>
      <c r="LNJ34" s="214"/>
      <c r="LNK34" s="214"/>
      <c r="LNL34" s="214"/>
      <c r="LNM34" s="214"/>
      <c r="LNN34" s="214"/>
      <c r="LNO34" s="214"/>
      <c r="LNP34" s="214"/>
      <c r="LNQ34" s="214"/>
      <c r="LNR34" s="214"/>
      <c r="LNS34" s="214"/>
      <c r="LNT34" s="214"/>
      <c r="LNU34" s="214"/>
      <c r="LNV34" s="214"/>
      <c r="LNW34" s="214"/>
      <c r="LNX34" s="214"/>
      <c r="LNY34" s="214"/>
      <c r="LNZ34" s="214"/>
      <c r="LOA34" s="214"/>
      <c r="LOB34" s="214"/>
      <c r="LOC34" s="214"/>
      <c r="LOD34" s="214"/>
      <c r="LOE34" s="214"/>
      <c r="LOF34" s="214"/>
      <c r="LOG34" s="214"/>
      <c r="LOH34" s="214"/>
      <c r="LOI34" s="214"/>
      <c r="LOJ34" s="214"/>
      <c r="LOK34" s="214"/>
      <c r="LOL34" s="214"/>
      <c r="LOM34" s="214"/>
      <c r="LON34" s="214"/>
      <c r="LOO34" s="214"/>
      <c r="LOP34" s="214"/>
      <c r="LOQ34" s="214"/>
      <c r="LOR34" s="214"/>
      <c r="LOS34" s="214"/>
      <c r="LOT34" s="214"/>
      <c r="LOU34" s="214"/>
      <c r="LOV34" s="214"/>
      <c r="LOW34" s="214"/>
      <c r="LOX34" s="214"/>
      <c r="LOY34" s="214"/>
      <c r="LOZ34" s="214"/>
      <c r="LPA34" s="214"/>
      <c r="LPB34" s="214"/>
      <c r="LPC34" s="214"/>
      <c r="LPD34" s="214"/>
      <c r="LPE34" s="214"/>
      <c r="LPF34" s="214"/>
      <c r="LPG34" s="214"/>
      <c r="LPH34" s="214"/>
      <c r="LPI34" s="214"/>
      <c r="LPJ34" s="214"/>
      <c r="LPK34" s="214"/>
      <c r="LPL34" s="214"/>
      <c r="LPM34" s="214"/>
      <c r="LPN34" s="214"/>
      <c r="LPO34" s="214"/>
      <c r="LPP34" s="214"/>
      <c r="LPQ34" s="214"/>
      <c r="LPR34" s="214"/>
      <c r="LPS34" s="214"/>
      <c r="LPT34" s="214"/>
      <c r="LPU34" s="214"/>
      <c r="LPV34" s="214"/>
      <c r="LPW34" s="214"/>
      <c r="LPX34" s="214"/>
      <c r="LPY34" s="214"/>
      <c r="LPZ34" s="214"/>
      <c r="LQA34" s="214"/>
      <c r="LQB34" s="214"/>
      <c r="LQC34" s="214"/>
      <c r="LQD34" s="214"/>
      <c r="LQE34" s="214"/>
      <c r="LQF34" s="214"/>
      <c r="LQG34" s="214"/>
      <c r="LQH34" s="214"/>
      <c r="LQI34" s="214"/>
      <c r="LQJ34" s="214"/>
      <c r="LQK34" s="214"/>
      <c r="LQL34" s="214"/>
      <c r="LQM34" s="214"/>
      <c r="LQN34" s="214"/>
      <c r="LQO34" s="214"/>
      <c r="LQP34" s="214"/>
      <c r="LQQ34" s="214"/>
      <c r="LQR34" s="214"/>
      <c r="LQS34" s="214"/>
      <c r="LQT34" s="214"/>
      <c r="LQU34" s="214"/>
      <c r="LQV34" s="214"/>
      <c r="LQW34" s="214"/>
      <c r="LQX34" s="214"/>
      <c r="LQY34" s="214"/>
      <c r="LQZ34" s="214"/>
      <c r="LRA34" s="214"/>
      <c r="LRB34" s="214"/>
      <c r="LRC34" s="214"/>
      <c r="LRD34" s="214"/>
      <c r="LRE34" s="214"/>
      <c r="LRF34" s="214"/>
      <c r="LRG34" s="214"/>
      <c r="LRH34" s="214"/>
      <c r="LRI34" s="214"/>
      <c r="LRJ34" s="214"/>
      <c r="LRK34" s="214"/>
      <c r="LRL34" s="214"/>
      <c r="LRM34" s="214"/>
      <c r="LRN34" s="214"/>
      <c r="LRO34" s="214"/>
      <c r="LRP34" s="214"/>
      <c r="LRQ34" s="214"/>
      <c r="LRR34" s="214"/>
      <c r="LRS34" s="214"/>
      <c r="LRT34" s="214"/>
      <c r="LRU34" s="214"/>
      <c r="LRV34" s="214"/>
      <c r="LRW34" s="214"/>
      <c r="LRX34" s="214"/>
      <c r="LRY34" s="214"/>
      <c r="LRZ34" s="214"/>
      <c r="LSA34" s="214"/>
      <c r="LSB34" s="214"/>
      <c r="LSC34" s="214"/>
      <c r="LSD34" s="214"/>
      <c r="LSE34" s="214"/>
      <c r="LSF34" s="214"/>
      <c r="LSG34" s="214"/>
      <c r="LSH34" s="214"/>
      <c r="LSI34" s="214"/>
      <c r="LSJ34" s="214"/>
      <c r="LSK34" s="214"/>
      <c r="LSL34" s="214"/>
      <c r="LSM34" s="214"/>
      <c r="LSN34" s="214"/>
      <c r="LSO34" s="214"/>
      <c r="LSP34" s="214"/>
      <c r="LSQ34" s="214"/>
      <c r="LSR34" s="214"/>
      <c r="LSS34" s="214"/>
      <c r="LST34" s="214"/>
      <c r="LSU34" s="214"/>
      <c r="LSV34" s="214"/>
      <c r="LSW34" s="214"/>
      <c r="LSX34" s="214"/>
      <c r="LSY34" s="214"/>
      <c r="LSZ34" s="214"/>
      <c r="LTA34" s="214"/>
      <c r="LTB34" s="214"/>
      <c r="LTC34" s="214"/>
      <c r="LTD34" s="214"/>
      <c r="LTE34" s="214"/>
      <c r="LTF34" s="214"/>
      <c r="LTG34" s="214"/>
      <c r="LTH34" s="214"/>
      <c r="LTI34" s="214"/>
      <c r="LTJ34" s="214"/>
      <c r="LTK34" s="214"/>
      <c r="LTL34" s="214"/>
      <c r="LTM34" s="214"/>
      <c r="LTN34" s="214"/>
      <c r="LTO34" s="214"/>
      <c r="LTP34" s="214"/>
      <c r="LTQ34" s="214"/>
      <c r="LTR34" s="214"/>
      <c r="LTS34" s="214"/>
      <c r="LTT34" s="214"/>
      <c r="LTU34" s="214"/>
      <c r="LTV34" s="214"/>
      <c r="LTW34" s="214"/>
      <c r="LTX34" s="214"/>
      <c r="LTY34" s="214"/>
      <c r="LTZ34" s="214"/>
      <c r="LUA34" s="214"/>
      <c r="LUB34" s="214"/>
      <c r="LUC34" s="214"/>
      <c r="LUD34" s="214"/>
      <c r="LUE34" s="214"/>
      <c r="LUF34" s="214"/>
      <c r="LUG34" s="214"/>
      <c r="LUH34" s="214"/>
      <c r="LUI34" s="214"/>
      <c r="LUJ34" s="214"/>
      <c r="LUK34" s="214"/>
      <c r="LUL34" s="214"/>
      <c r="LUM34" s="214"/>
      <c r="LUN34" s="214"/>
      <c r="LUO34" s="214"/>
      <c r="LUP34" s="214"/>
      <c r="LUQ34" s="214"/>
      <c r="LUR34" s="214"/>
      <c r="LUS34" s="214"/>
      <c r="LUT34" s="214"/>
      <c r="LUU34" s="214"/>
      <c r="LUV34" s="214"/>
      <c r="LUW34" s="214"/>
      <c r="LUX34" s="214"/>
      <c r="LUY34" s="214"/>
      <c r="LUZ34" s="214"/>
      <c r="LVA34" s="214"/>
      <c r="LVB34" s="214"/>
      <c r="LVC34" s="214"/>
      <c r="LVD34" s="214"/>
      <c r="LVE34" s="214"/>
      <c r="LVF34" s="214"/>
      <c r="LVG34" s="214"/>
      <c r="LVH34" s="214"/>
      <c r="LVI34" s="214"/>
      <c r="LVJ34" s="214"/>
      <c r="LVK34" s="214"/>
      <c r="LVL34" s="214"/>
      <c r="LVM34" s="214"/>
      <c r="LVN34" s="214"/>
      <c r="LVO34" s="214"/>
      <c r="LVP34" s="214"/>
      <c r="LVQ34" s="214"/>
      <c r="LVR34" s="214"/>
      <c r="LVS34" s="214"/>
      <c r="LVT34" s="214"/>
      <c r="LVU34" s="214"/>
      <c r="LVV34" s="214"/>
      <c r="LVW34" s="214"/>
      <c r="LVX34" s="214"/>
      <c r="LVY34" s="214"/>
      <c r="LVZ34" s="214"/>
      <c r="LWA34" s="214"/>
      <c r="LWB34" s="214"/>
      <c r="LWC34" s="214"/>
      <c r="LWD34" s="214"/>
      <c r="LWE34" s="214"/>
      <c r="LWF34" s="214"/>
      <c r="LWG34" s="214"/>
      <c r="LWH34" s="214"/>
      <c r="LWI34" s="214"/>
      <c r="LWJ34" s="214"/>
      <c r="LWK34" s="214"/>
      <c r="LWL34" s="214"/>
      <c r="LWM34" s="214"/>
      <c r="LWN34" s="214"/>
      <c r="LWO34" s="214"/>
      <c r="LWP34" s="214"/>
      <c r="LWQ34" s="214"/>
      <c r="LWR34" s="214"/>
      <c r="LWS34" s="214"/>
      <c r="LWT34" s="214"/>
      <c r="LWU34" s="214"/>
      <c r="LWV34" s="214"/>
      <c r="LWW34" s="214"/>
      <c r="LWX34" s="214"/>
      <c r="LWY34" s="214"/>
      <c r="LWZ34" s="214"/>
      <c r="LXA34" s="214"/>
      <c r="LXB34" s="214"/>
      <c r="LXC34" s="214"/>
      <c r="LXD34" s="214"/>
      <c r="LXE34" s="214"/>
      <c r="LXF34" s="214"/>
      <c r="LXG34" s="214"/>
      <c r="LXH34" s="214"/>
      <c r="LXI34" s="214"/>
      <c r="LXJ34" s="214"/>
      <c r="LXK34" s="214"/>
      <c r="LXL34" s="214"/>
      <c r="LXM34" s="214"/>
      <c r="LXN34" s="214"/>
      <c r="LXO34" s="214"/>
      <c r="LXP34" s="214"/>
      <c r="LXQ34" s="214"/>
      <c r="LXR34" s="214"/>
      <c r="LXS34" s="214"/>
      <c r="LXT34" s="214"/>
      <c r="LXU34" s="214"/>
      <c r="LXV34" s="214"/>
      <c r="LXW34" s="214"/>
      <c r="LXX34" s="214"/>
      <c r="LXY34" s="214"/>
      <c r="LXZ34" s="214"/>
      <c r="LYA34" s="214"/>
      <c r="LYB34" s="214"/>
      <c r="LYC34" s="214"/>
      <c r="LYD34" s="214"/>
      <c r="LYE34" s="214"/>
      <c r="LYF34" s="214"/>
      <c r="LYG34" s="214"/>
      <c r="LYH34" s="214"/>
      <c r="LYI34" s="214"/>
      <c r="LYJ34" s="214"/>
      <c r="LYK34" s="214"/>
      <c r="LYL34" s="214"/>
      <c r="LYM34" s="214"/>
      <c r="LYN34" s="214"/>
      <c r="LYO34" s="214"/>
      <c r="LYP34" s="214"/>
      <c r="LYQ34" s="214"/>
      <c r="LYR34" s="214"/>
      <c r="LYS34" s="214"/>
      <c r="LYT34" s="214"/>
      <c r="LYU34" s="214"/>
      <c r="LYV34" s="214"/>
      <c r="LYW34" s="214"/>
      <c r="LYX34" s="214"/>
      <c r="LYY34" s="214"/>
      <c r="LYZ34" s="214"/>
      <c r="LZA34" s="214"/>
      <c r="LZB34" s="214"/>
      <c r="LZC34" s="214"/>
      <c r="LZD34" s="214"/>
      <c r="LZE34" s="214"/>
      <c r="LZF34" s="214"/>
      <c r="LZG34" s="214"/>
      <c r="LZH34" s="214"/>
      <c r="LZI34" s="214"/>
      <c r="LZJ34" s="214"/>
      <c r="LZK34" s="214"/>
      <c r="LZL34" s="214"/>
      <c r="LZM34" s="214"/>
      <c r="LZN34" s="214"/>
      <c r="LZO34" s="214"/>
      <c r="LZP34" s="214"/>
      <c r="LZQ34" s="214"/>
      <c r="LZR34" s="214"/>
      <c r="LZS34" s="214"/>
      <c r="LZT34" s="214"/>
      <c r="LZU34" s="214"/>
      <c r="LZV34" s="214"/>
      <c r="LZW34" s="214"/>
      <c r="LZX34" s="214"/>
      <c r="LZY34" s="214"/>
      <c r="LZZ34" s="214"/>
      <c r="MAA34" s="214"/>
      <c r="MAB34" s="214"/>
      <c r="MAC34" s="214"/>
      <c r="MAD34" s="214"/>
      <c r="MAE34" s="214"/>
      <c r="MAF34" s="214"/>
      <c r="MAG34" s="214"/>
      <c r="MAH34" s="214"/>
      <c r="MAI34" s="214"/>
      <c r="MAJ34" s="214"/>
      <c r="MAK34" s="214"/>
      <c r="MAL34" s="214"/>
      <c r="MAM34" s="214"/>
      <c r="MAN34" s="214"/>
      <c r="MAO34" s="214"/>
      <c r="MAP34" s="214"/>
      <c r="MAQ34" s="214"/>
      <c r="MAR34" s="214"/>
      <c r="MAS34" s="214"/>
      <c r="MAT34" s="214"/>
      <c r="MAU34" s="214"/>
      <c r="MAV34" s="214"/>
      <c r="MAW34" s="214"/>
      <c r="MAX34" s="214"/>
      <c r="MAY34" s="214"/>
      <c r="MAZ34" s="214"/>
      <c r="MBA34" s="214"/>
      <c r="MBB34" s="214"/>
      <c r="MBC34" s="214"/>
      <c r="MBD34" s="214"/>
      <c r="MBE34" s="214"/>
      <c r="MBF34" s="214"/>
      <c r="MBG34" s="214"/>
      <c r="MBH34" s="214"/>
      <c r="MBI34" s="214"/>
      <c r="MBJ34" s="214"/>
      <c r="MBK34" s="214"/>
      <c r="MBL34" s="214"/>
      <c r="MBM34" s="214"/>
      <c r="MBN34" s="214"/>
      <c r="MBO34" s="214"/>
      <c r="MBP34" s="214"/>
      <c r="MBQ34" s="214"/>
      <c r="MBR34" s="214"/>
      <c r="MBS34" s="214"/>
      <c r="MBT34" s="214"/>
      <c r="MBU34" s="214"/>
      <c r="MBV34" s="214"/>
      <c r="MBW34" s="214"/>
      <c r="MBX34" s="214"/>
      <c r="MBY34" s="214"/>
      <c r="MBZ34" s="214"/>
      <c r="MCA34" s="214"/>
      <c r="MCB34" s="214"/>
      <c r="MCC34" s="214"/>
      <c r="MCD34" s="214"/>
      <c r="MCE34" s="214"/>
      <c r="MCF34" s="214"/>
      <c r="MCG34" s="214"/>
      <c r="MCH34" s="214"/>
      <c r="MCI34" s="214"/>
      <c r="MCJ34" s="214"/>
      <c r="MCK34" s="214"/>
      <c r="MCL34" s="214"/>
      <c r="MCM34" s="214"/>
      <c r="MCN34" s="214"/>
      <c r="MCO34" s="214"/>
      <c r="MCP34" s="214"/>
      <c r="MCQ34" s="214"/>
      <c r="MCR34" s="214"/>
      <c r="MCS34" s="214"/>
      <c r="MCT34" s="214"/>
      <c r="MCU34" s="214"/>
      <c r="MCV34" s="214"/>
      <c r="MCW34" s="214"/>
      <c r="MCX34" s="214"/>
      <c r="MCY34" s="214"/>
      <c r="MCZ34" s="214"/>
      <c r="MDA34" s="214"/>
      <c r="MDB34" s="214"/>
      <c r="MDC34" s="214"/>
      <c r="MDD34" s="214"/>
      <c r="MDE34" s="214"/>
      <c r="MDF34" s="214"/>
      <c r="MDG34" s="214"/>
      <c r="MDH34" s="214"/>
      <c r="MDI34" s="214"/>
      <c r="MDJ34" s="214"/>
      <c r="MDK34" s="214"/>
      <c r="MDL34" s="214"/>
      <c r="MDM34" s="214"/>
      <c r="MDN34" s="214"/>
      <c r="MDO34" s="214"/>
      <c r="MDP34" s="214"/>
      <c r="MDQ34" s="214"/>
      <c r="MDR34" s="214"/>
      <c r="MDS34" s="214"/>
      <c r="MDT34" s="214"/>
      <c r="MDU34" s="214"/>
      <c r="MDV34" s="214"/>
      <c r="MDW34" s="214"/>
      <c r="MDX34" s="214"/>
      <c r="MDY34" s="214"/>
      <c r="MDZ34" s="214"/>
      <c r="MEA34" s="214"/>
      <c r="MEB34" s="214"/>
      <c r="MEC34" s="214"/>
      <c r="MED34" s="214"/>
      <c r="MEE34" s="214"/>
      <c r="MEF34" s="214"/>
      <c r="MEG34" s="214"/>
      <c r="MEH34" s="214"/>
      <c r="MEI34" s="214"/>
      <c r="MEJ34" s="214"/>
      <c r="MEK34" s="214"/>
      <c r="MEL34" s="214"/>
      <c r="MEM34" s="214"/>
      <c r="MEN34" s="214"/>
      <c r="MEO34" s="214"/>
      <c r="MEP34" s="214"/>
      <c r="MEQ34" s="214"/>
      <c r="MER34" s="214"/>
      <c r="MES34" s="214"/>
      <c r="MET34" s="214"/>
      <c r="MEU34" s="214"/>
      <c r="MEV34" s="214"/>
      <c r="MEW34" s="214"/>
      <c r="MEX34" s="214"/>
      <c r="MEY34" s="214"/>
      <c r="MEZ34" s="214"/>
      <c r="MFA34" s="214"/>
      <c r="MFB34" s="214"/>
      <c r="MFC34" s="214"/>
      <c r="MFD34" s="214"/>
      <c r="MFE34" s="214"/>
      <c r="MFF34" s="214"/>
      <c r="MFG34" s="214"/>
      <c r="MFH34" s="214"/>
      <c r="MFI34" s="214"/>
      <c r="MFJ34" s="214"/>
      <c r="MFK34" s="214"/>
      <c r="MFL34" s="214"/>
      <c r="MFM34" s="214"/>
      <c r="MFN34" s="214"/>
      <c r="MFO34" s="214"/>
      <c r="MFP34" s="214"/>
      <c r="MFQ34" s="214"/>
      <c r="MFR34" s="214"/>
      <c r="MFS34" s="214"/>
      <c r="MFT34" s="214"/>
      <c r="MFU34" s="214"/>
      <c r="MFV34" s="214"/>
      <c r="MFW34" s="214"/>
      <c r="MFX34" s="214"/>
      <c r="MFY34" s="214"/>
      <c r="MFZ34" s="214"/>
      <c r="MGA34" s="214"/>
      <c r="MGB34" s="214"/>
      <c r="MGC34" s="214"/>
      <c r="MGD34" s="214"/>
      <c r="MGE34" s="214"/>
      <c r="MGF34" s="214"/>
      <c r="MGG34" s="214"/>
      <c r="MGH34" s="214"/>
      <c r="MGI34" s="214"/>
      <c r="MGJ34" s="214"/>
      <c r="MGK34" s="214"/>
      <c r="MGL34" s="214"/>
      <c r="MGM34" s="214"/>
      <c r="MGN34" s="214"/>
      <c r="MGO34" s="214"/>
      <c r="MGP34" s="214"/>
      <c r="MGQ34" s="214"/>
      <c r="MGR34" s="214"/>
      <c r="MGS34" s="214"/>
      <c r="MGT34" s="214"/>
      <c r="MGU34" s="214"/>
      <c r="MGV34" s="214"/>
      <c r="MGW34" s="214"/>
      <c r="MGX34" s="214"/>
      <c r="MGY34" s="214"/>
      <c r="MGZ34" s="214"/>
      <c r="MHA34" s="214"/>
      <c r="MHB34" s="214"/>
      <c r="MHC34" s="214"/>
      <c r="MHD34" s="214"/>
      <c r="MHE34" s="214"/>
      <c r="MHF34" s="214"/>
      <c r="MHG34" s="214"/>
      <c r="MHH34" s="214"/>
      <c r="MHI34" s="214"/>
      <c r="MHJ34" s="214"/>
      <c r="MHK34" s="214"/>
      <c r="MHL34" s="214"/>
      <c r="MHM34" s="214"/>
      <c r="MHN34" s="214"/>
      <c r="MHO34" s="214"/>
      <c r="MHP34" s="214"/>
      <c r="MHQ34" s="214"/>
      <c r="MHR34" s="214"/>
      <c r="MHS34" s="214"/>
      <c r="MHT34" s="214"/>
      <c r="MHU34" s="214"/>
      <c r="MHV34" s="214"/>
      <c r="MHW34" s="214"/>
      <c r="MHX34" s="214"/>
      <c r="MHY34" s="214"/>
      <c r="MHZ34" s="214"/>
      <c r="MIA34" s="214"/>
      <c r="MIB34" s="214"/>
      <c r="MIC34" s="214"/>
      <c r="MID34" s="214"/>
      <c r="MIE34" s="214"/>
      <c r="MIF34" s="214"/>
      <c r="MIG34" s="214"/>
      <c r="MIH34" s="214"/>
      <c r="MII34" s="214"/>
      <c r="MIJ34" s="214"/>
      <c r="MIK34" s="214"/>
      <c r="MIL34" s="214"/>
      <c r="MIM34" s="214"/>
      <c r="MIN34" s="214"/>
      <c r="MIO34" s="214"/>
      <c r="MIP34" s="214"/>
      <c r="MIQ34" s="214"/>
      <c r="MIR34" s="214"/>
      <c r="MIS34" s="214"/>
      <c r="MIT34" s="214"/>
      <c r="MIU34" s="214"/>
      <c r="MIV34" s="214"/>
      <c r="MIW34" s="214"/>
      <c r="MIX34" s="214"/>
      <c r="MIY34" s="214"/>
      <c r="MIZ34" s="214"/>
      <c r="MJA34" s="214"/>
      <c r="MJB34" s="214"/>
      <c r="MJC34" s="214"/>
      <c r="MJD34" s="214"/>
      <c r="MJE34" s="214"/>
      <c r="MJF34" s="214"/>
      <c r="MJG34" s="214"/>
      <c r="MJH34" s="214"/>
      <c r="MJI34" s="214"/>
      <c r="MJJ34" s="214"/>
      <c r="MJK34" s="214"/>
      <c r="MJL34" s="214"/>
      <c r="MJM34" s="214"/>
      <c r="MJN34" s="214"/>
      <c r="MJO34" s="214"/>
      <c r="MJP34" s="214"/>
      <c r="MJQ34" s="214"/>
      <c r="MJR34" s="214"/>
      <c r="MJS34" s="214"/>
      <c r="MJT34" s="214"/>
      <c r="MJU34" s="214"/>
      <c r="MJV34" s="214"/>
      <c r="MJW34" s="214"/>
      <c r="MJX34" s="214"/>
      <c r="MJY34" s="214"/>
      <c r="MJZ34" s="214"/>
      <c r="MKA34" s="214"/>
      <c r="MKB34" s="214"/>
      <c r="MKC34" s="214"/>
      <c r="MKD34" s="214"/>
      <c r="MKE34" s="214"/>
      <c r="MKF34" s="214"/>
      <c r="MKG34" s="214"/>
      <c r="MKH34" s="214"/>
      <c r="MKI34" s="214"/>
      <c r="MKJ34" s="214"/>
      <c r="MKK34" s="214"/>
      <c r="MKL34" s="214"/>
      <c r="MKM34" s="214"/>
      <c r="MKN34" s="214"/>
      <c r="MKO34" s="214"/>
      <c r="MKP34" s="214"/>
      <c r="MKQ34" s="214"/>
      <c r="MKR34" s="214"/>
      <c r="MKS34" s="214"/>
      <c r="MKT34" s="214"/>
      <c r="MKU34" s="214"/>
      <c r="MKV34" s="214"/>
      <c r="MKW34" s="214"/>
      <c r="MKX34" s="214"/>
      <c r="MKY34" s="214"/>
      <c r="MKZ34" s="214"/>
      <c r="MLA34" s="214"/>
      <c r="MLB34" s="214"/>
      <c r="MLC34" s="214"/>
      <c r="MLD34" s="214"/>
      <c r="MLE34" s="214"/>
      <c r="MLF34" s="214"/>
      <c r="MLG34" s="214"/>
      <c r="MLH34" s="214"/>
      <c r="MLI34" s="214"/>
      <c r="MLJ34" s="214"/>
      <c r="MLK34" s="214"/>
      <c r="MLL34" s="214"/>
      <c r="MLM34" s="214"/>
      <c r="MLN34" s="214"/>
      <c r="MLO34" s="214"/>
      <c r="MLP34" s="214"/>
      <c r="MLQ34" s="214"/>
      <c r="MLR34" s="214"/>
      <c r="MLS34" s="214"/>
      <c r="MLT34" s="214"/>
      <c r="MLU34" s="214"/>
      <c r="MLV34" s="214"/>
      <c r="MLW34" s="214"/>
      <c r="MLX34" s="214"/>
      <c r="MLY34" s="214"/>
      <c r="MLZ34" s="214"/>
      <c r="MMA34" s="214"/>
      <c r="MMB34" s="214"/>
      <c r="MMC34" s="214"/>
      <c r="MMD34" s="214"/>
      <c r="MME34" s="214"/>
      <c r="MMF34" s="214"/>
      <c r="MMG34" s="214"/>
      <c r="MMH34" s="214"/>
      <c r="MMI34" s="214"/>
      <c r="MMJ34" s="214"/>
      <c r="MMK34" s="214"/>
      <c r="MML34" s="214"/>
      <c r="MMM34" s="214"/>
      <c r="MMN34" s="214"/>
      <c r="MMO34" s="214"/>
      <c r="MMP34" s="214"/>
      <c r="MMQ34" s="214"/>
      <c r="MMR34" s="214"/>
      <c r="MMS34" s="214"/>
      <c r="MMT34" s="214"/>
      <c r="MMU34" s="214"/>
      <c r="MMV34" s="214"/>
      <c r="MMW34" s="214"/>
      <c r="MMX34" s="214"/>
      <c r="MMY34" s="214"/>
      <c r="MMZ34" s="214"/>
      <c r="MNA34" s="214"/>
      <c r="MNB34" s="214"/>
      <c r="MNC34" s="214"/>
      <c r="MND34" s="214"/>
      <c r="MNE34" s="214"/>
      <c r="MNF34" s="214"/>
      <c r="MNG34" s="214"/>
      <c r="MNH34" s="214"/>
      <c r="MNI34" s="214"/>
      <c r="MNJ34" s="214"/>
      <c r="MNK34" s="214"/>
      <c r="MNL34" s="214"/>
      <c r="MNM34" s="214"/>
      <c r="MNN34" s="214"/>
      <c r="MNO34" s="214"/>
      <c r="MNP34" s="214"/>
      <c r="MNQ34" s="214"/>
      <c r="MNR34" s="214"/>
      <c r="MNS34" s="214"/>
      <c r="MNT34" s="214"/>
      <c r="MNU34" s="214"/>
      <c r="MNV34" s="214"/>
      <c r="MNW34" s="214"/>
      <c r="MNX34" s="214"/>
      <c r="MNY34" s="214"/>
      <c r="MNZ34" s="214"/>
      <c r="MOA34" s="214"/>
      <c r="MOB34" s="214"/>
      <c r="MOC34" s="214"/>
      <c r="MOD34" s="214"/>
      <c r="MOE34" s="214"/>
      <c r="MOF34" s="214"/>
      <c r="MOG34" s="214"/>
      <c r="MOH34" s="214"/>
      <c r="MOI34" s="214"/>
      <c r="MOJ34" s="214"/>
      <c r="MOK34" s="214"/>
      <c r="MOL34" s="214"/>
      <c r="MOM34" s="214"/>
      <c r="MON34" s="214"/>
      <c r="MOO34" s="214"/>
      <c r="MOP34" s="214"/>
      <c r="MOQ34" s="214"/>
      <c r="MOR34" s="214"/>
      <c r="MOS34" s="214"/>
      <c r="MOT34" s="214"/>
      <c r="MOU34" s="214"/>
      <c r="MOV34" s="214"/>
      <c r="MOW34" s="214"/>
      <c r="MOX34" s="214"/>
      <c r="MOY34" s="214"/>
      <c r="MOZ34" s="214"/>
      <c r="MPA34" s="214"/>
      <c r="MPB34" s="214"/>
      <c r="MPC34" s="214"/>
      <c r="MPD34" s="214"/>
      <c r="MPE34" s="214"/>
      <c r="MPF34" s="214"/>
      <c r="MPG34" s="214"/>
      <c r="MPH34" s="214"/>
      <c r="MPI34" s="214"/>
      <c r="MPJ34" s="214"/>
      <c r="MPK34" s="214"/>
      <c r="MPL34" s="214"/>
      <c r="MPM34" s="214"/>
      <c r="MPN34" s="214"/>
      <c r="MPO34" s="214"/>
      <c r="MPP34" s="214"/>
      <c r="MPQ34" s="214"/>
      <c r="MPR34" s="214"/>
      <c r="MPS34" s="214"/>
      <c r="MPT34" s="214"/>
      <c r="MPU34" s="214"/>
      <c r="MPV34" s="214"/>
      <c r="MPW34" s="214"/>
      <c r="MPX34" s="214"/>
      <c r="MPY34" s="214"/>
      <c r="MPZ34" s="214"/>
      <c r="MQA34" s="214"/>
      <c r="MQB34" s="214"/>
      <c r="MQC34" s="214"/>
      <c r="MQD34" s="214"/>
      <c r="MQE34" s="214"/>
      <c r="MQF34" s="214"/>
      <c r="MQG34" s="214"/>
      <c r="MQH34" s="214"/>
      <c r="MQI34" s="214"/>
      <c r="MQJ34" s="214"/>
      <c r="MQK34" s="214"/>
      <c r="MQL34" s="214"/>
      <c r="MQM34" s="214"/>
      <c r="MQN34" s="214"/>
      <c r="MQO34" s="214"/>
      <c r="MQP34" s="214"/>
      <c r="MQQ34" s="214"/>
      <c r="MQR34" s="214"/>
      <c r="MQS34" s="214"/>
      <c r="MQT34" s="214"/>
      <c r="MQU34" s="214"/>
      <c r="MQV34" s="214"/>
      <c r="MQW34" s="214"/>
      <c r="MQX34" s="214"/>
      <c r="MQY34" s="214"/>
      <c r="MQZ34" s="214"/>
      <c r="MRA34" s="214"/>
      <c r="MRB34" s="214"/>
      <c r="MRC34" s="214"/>
      <c r="MRD34" s="214"/>
      <c r="MRE34" s="214"/>
      <c r="MRF34" s="214"/>
      <c r="MRG34" s="214"/>
      <c r="MRH34" s="214"/>
      <c r="MRI34" s="214"/>
      <c r="MRJ34" s="214"/>
      <c r="MRK34" s="214"/>
      <c r="MRL34" s="214"/>
      <c r="MRM34" s="214"/>
      <c r="MRN34" s="214"/>
      <c r="MRO34" s="214"/>
      <c r="MRP34" s="214"/>
      <c r="MRQ34" s="214"/>
      <c r="MRR34" s="214"/>
      <c r="MRS34" s="214"/>
      <c r="MRT34" s="214"/>
      <c r="MRU34" s="214"/>
      <c r="MRV34" s="214"/>
      <c r="MRW34" s="214"/>
      <c r="MRX34" s="214"/>
      <c r="MRY34" s="214"/>
      <c r="MRZ34" s="214"/>
      <c r="MSA34" s="214"/>
      <c r="MSB34" s="214"/>
      <c r="MSC34" s="214"/>
      <c r="MSD34" s="214"/>
      <c r="MSE34" s="214"/>
      <c r="MSF34" s="214"/>
      <c r="MSG34" s="214"/>
      <c r="MSH34" s="214"/>
      <c r="MSI34" s="214"/>
      <c r="MSJ34" s="214"/>
      <c r="MSK34" s="214"/>
      <c r="MSL34" s="214"/>
      <c r="MSM34" s="214"/>
      <c r="MSN34" s="214"/>
      <c r="MSO34" s="214"/>
      <c r="MSP34" s="214"/>
      <c r="MSQ34" s="214"/>
      <c r="MSR34" s="214"/>
      <c r="MSS34" s="214"/>
      <c r="MST34" s="214"/>
      <c r="MSU34" s="214"/>
      <c r="MSV34" s="214"/>
      <c r="MSW34" s="214"/>
      <c r="MSX34" s="214"/>
      <c r="MSY34" s="214"/>
      <c r="MSZ34" s="214"/>
      <c r="MTA34" s="214"/>
      <c r="MTB34" s="214"/>
      <c r="MTC34" s="214"/>
      <c r="MTD34" s="214"/>
      <c r="MTE34" s="214"/>
      <c r="MTF34" s="214"/>
      <c r="MTG34" s="214"/>
      <c r="MTH34" s="214"/>
      <c r="MTI34" s="214"/>
      <c r="MTJ34" s="214"/>
      <c r="MTK34" s="214"/>
      <c r="MTL34" s="214"/>
      <c r="MTM34" s="214"/>
      <c r="MTN34" s="214"/>
      <c r="MTO34" s="214"/>
      <c r="MTP34" s="214"/>
      <c r="MTQ34" s="214"/>
      <c r="MTR34" s="214"/>
      <c r="MTS34" s="214"/>
      <c r="MTT34" s="214"/>
      <c r="MTU34" s="214"/>
      <c r="MTV34" s="214"/>
      <c r="MTW34" s="214"/>
      <c r="MTX34" s="214"/>
      <c r="MTY34" s="214"/>
      <c r="MTZ34" s="214"/>
      <c r="MUA34" s="214"/>
      <c r="MUB34" s="214"/>
      <c r="MUC34" s="214"/>
      <c r="MUD34" s="214"/>
      <c r="MUE34" s="214"/>
      <c r="MUF34" s="214"/>
      <c r="MUG34" s="214"/>
      <c r="MUH34" s="214"/>
      <c r="MUI34" s="214"/>
      <c r="MUJ34" s="214"/>
      <c r="MUK34" s="214"/>
      <c r="MUL34" s="214"/>
      <c r="MUM34" s="214"/>
      <c r="MUN34" s="214"/>
      <c r="MUO34" s="214"/>
      <c r="MUP34" s="214"/>
      <c r="MUQ34" s="214"/>
      <c r="MUR34" s="214"/>
      <c r="MUS34" s="214"/>
      <c r="MUT34" s="214"/>
      <c r="MUU34" s="214"/>
      <c r="MUV34" s="214"/>
      <c r="MUW34" s="214"/>
      <c r="MUX34" s="214"/>
      <c r="MUY34" s="214"/>
      <c r="MUZ34" s="214"/>
      <c r="MVA34" s="214"/>
      <c r="MVB34" s="214"/>
      <c r="MVC34" s="214"/>
      <c r="MVD34" s="214"/>
      <c r="MVE34" s="214"/>
      <c r="MVF34" s="214"/>
      <c r="MVG34" s="214"/>
      <c r="MVH34" s="214"/>
      <c r="MVI34" s="214"/>
      <c r="MVJ34" s="214"/>
      <c r="MVK34" s="214"/>
      <c r="MVL34" s="214"/>
      <c r="MVM34" s="214"/>
      <c r="MVN34" s="214"/>
      <c r="MVO34" s="214"/>
      <c r="MVP34" s="214"/>
      <c r="MVQ34" s="214"/>
      <c r="MVR34" s="214"/>
      <c r="MVS34" s="214"/>
      <c r="MVT34" s="214"/>
      <c r="MVU34" s="214"/>
      <c r="MVV34" s="214"/>
      <c r="MVW34" s="214"/>
      <c r="MVX34" s="214"/>
      <c r="MVY34" s="214"/>
      <c r="MVZ34" s="214"/>
      <c r="MWA34" s="214"/>
      <c r="MWB34" s="214"/>
      <c r="MWC34" s="214"/>
      <c r="MWD34" s="214"/>
      <c r="MWE34" s="214"/>
      <c r="MWF34" s="214"/>
      <c r="MWG34" s="214"/>
      <c r="MWH34" s="214"/>
      <c r="MWI34" s="214"/>
      <c r="MWJ34" s="214"/>
      <c r="MWK34" s="214"/>
      <c r="MWL34" s="214"/>
      <c r="MWM34" s="214"/>
      <c r="MWN34" s="214"/>
      <c r="MWO34" s="214"/>
      <c r="MWP34" s="214"/>
      <c r="MWQ34" s="214"/>
      <c r="MWR34" s="214"/>
      <c r="MWS34" s="214"/>
      <c r="MWT34" s="214"/>
      <c r="MWU34" s="214"/>
      <c r="MWV34" s="214"/>
      <c r="MWW34" s="214"/>
      <c r="MWX34" s="214"/>
      <c r="MWY34" s="214"/>
      <c r="MWZ34" s="214"/>
      <c r="MXA34" s="214"/>
      <c r="MXB34" s="214"/>
      <c r="MXC34" s="214"/>
      <c r="MXD34" s="214"/>
      <c r="MXE34" s="214"/>
      <c r="MXF34" s="214"/>
      <c r="MXG34" s="214"/>
      <c r="MXH34" s="214"/>
      <c r="MXI34" s="214"/>
      <c r="MXJ34" s="214"/>
      <c r="MXK34" s="214"/>
      <c r="MXL34" s="214"/>
      <c r="MXM34" s="214"/>
      <c r="MXN34" s="214"/>
      <c r="MXO34" s="214"/>
      <c r="MXP34" s="214"/>
      <c r="MXQ34" s="214"/>
      <c r="MXR34" s="214"/>
      <c r="MXS34" s="214"/>
      <c r="MXT34" s="214"/>
      <c r="MXU34" s="214"/>
      <c r="MXV34" s="214"/>
      <c r="MXW34" s="214"/>
      <c r="MXX34" s="214"/>
      <c r="MXY34" s="214"/>
      <c r="MXZ34" s="214"/>
      <c r="MYA34" s="214"/>
      <c r="MYB34" s="214"/>
      <c r="MYC34" s="214"/>
      <c r="MYD34" s="214"/>
      <c r="MYE34" s="214"/>
      <c r="MYF34" s="214"/>
      <c r="MYG34" s="214"/>
      <c r="MYH34" s="214"/>
      <c r="MYI34" s="214"/>
      <c r="MYJ34" s="214"/>
      <c r="MYK34" s="214"/>
      <c r="MYL34" s="214"/>
      <c r="MYM34" s="214"/>
      <c r="MYN34" s="214"/>
      <c r="MYO34" s="214"/>
      <c r="MYP34" s="214"/>
      <c r="MYQ34" s="214"/>
      <c r="MYR34" s="214"/>
      <c r="MYS34" s="214"/>
      <c r="MYT34" s="214"/>
      <c r="MYU34" s="214"/>
      <c r="MYV34" s="214"/>
      <c r="MYW34" s="214"/>
      <c r="MYX34" s="214"/>
      <c r="MYY34" s="214"/>
      <c r="MYZ34" s="214"/>
      <c r="MZA34" s="214"/>
      <c r="MZB34" s="214"/>
      <c r="MZC34" s="214"/>
      <c r="MZD34" s="214"/>
      <c r="MZE34" s="214"/>
      <c r="MZF34" s="214"/>
      <c r="MZG34" s="214"/>
      <c r="MZH34" s="214"/>
      <c r="MZI34" s="214"/>
      <c r="MZJ34" s="214"/>
      <c r="MZK34" s="214"/>
      <c r="MZL34" s="214"/>
      <c r="MZM34" s="214"/>
      <c r="MZN34" s="214"/>
      <c r="MZO34" s="214"/>
      <c r="MZP34" s="214"/>
      <c r="MZQ34" s="214"/>
      <c r="MZR34" s="214"/>
      <c r="MZS34" s="214"/>
      <c r="MZT34" s="214"/>
      <c r="MZU34" s="214"/>
      <c r="MZV34" s="214"/>
      <c r="MZW34" s="214"/>
      <c r="MZX34" s="214"/>
      <c r="MZY34" s="214"/>
      <c r="MZZ34" s="214"/>
      <c r="NAA34" s="214"/>
      <c r="NAB34" s="214"/>
      <c r="NAC34" s="214"/>
      <c r="NAD34" s="214"/>
      <c r="NAE34" s="214"/>
      <c r="NAF34" s="214"/>
      <c r="NAG34" s="214"/>
      <c r="NAH34" s="214"/>
      <c r="NAI34" s="214"/>
      <c r="NAJ34" s="214"/>
      <c r="NAK34" s="214"/>
      <c r="NAL34" s="214"/>
      <c r="NAM34" s="214"/>
      <c r="NAN34" s="214"/>
      <c r="NAO34" s="214"/>
      <c r="NAP34" s="214"/>
      <c r="NAQ34" s="214"/>
      <c r="NAR34" s="214"/>
      <c r="NAS34" s="214"/>
      <c r="NAT34" s="214"/>
      <c r="NAU34" s="214"/>
      <c r="NAV34" s="214"/>
      <c r="NAW34" s="214"/>
      <c r="NAX34" s="214"/>
      <c r="NAY34" s="214"/>
      <c r="NAZ34" s="214"/>
      <c r="NBA34" s="214"/>
      <c r="NBB34" s="214"/>
      <c r="NBC34" s="214"/>
      <c r="NBD34" s="214"/>
      <c r="NBE34" s="214"/>
      <c r="NBF34" s="214"/>
      <c r="NBG34" s="214"/>
      <c r="NBH34" s="214"/>
      <c r="NBI34" s="214"/>
      <c r="NBJ34" s="214"/>
      <c r="NBK34" s="214"/>
      <c r="NBL34" s="214"/>
      <c r="NBM34" s="214"/>
      <c r="NBN34" s="214"/>
      <c r="NBO34" s="214"/>
      <c r="NBP34" s="214"/>
      <c r="NBQ34" s="214"/>
      <c r="NBR34" s="214"/>
      <c r="NBS34" s="214"/>
      <c r="NBT34" s="214"/>
      <c r="NBU34" s="214"/>
      <c r="NBV34" s="214"/>
      <c r="NBW34" s="214"/>
      <c r="NBX34" s="214"/>
      <c r="NBY34" s="214"/>
      <c r="NBZ34" s="214"/>
      <c r="NCA34" s="214"/>
      <c r="NCB34" s="214"/>
      <c r="NCC34" s="214"/>
      <c r="NCD34" s="214"/>
      <c r="NCE34" s="214"/>
      <c r="NCF34" s="214"/>
      <c r="NCG34" s="214"/>
      <c r="NCH34" s="214"/>
      <c r="NCI34" s="214"/>
      <c r="NCJ34" s="214"/>
      <c r="NCK34" s="214"/>
      <c r="NCL34" s="214"/>
      <c r="NCM34" s="214"/>
      <c r="NCN34" s="214"/>
      <c r="NCO34" s="214"/>
      <c r="NCP34" s="214"/>
      <c r="NCQ34" s="214"/>
      <c r="NCR34" s="214"/>
      <c r="NCS34" s="214"/>
      <c r="NCT34" s="214"/>
      <c r="NCU34" s="214"/>
      <c r="NCV34" s="214"/>
      <c r="NCW34" s="214"/>
      <c r="NCX34" s="214"/>
      <c r="NCY34" s="214"/>
      <c r="NCZ34" s="214"/>
      <c r="NDA34" s="214"/>
      <c r="NDB34" s="214"/>
      <c r="NDC34" s="214"/>
      <c r="NDD34" s="214"/>
      <c r="NDE34" s="214"/>
      <c r="NDF34" s="214"/>
      <c r="NDG34" s="214"/>
      <c r="NDH34" s="214"/>
      <c r="NDI34" s="214"/>
      <c r="NDJ34" s="214"/>
      <c r="NDK34" s="214"/>
      <c r="NDL34" s="214"/>
      <c r="NDM34" s="214"/>
      <c r="NDN34" s="214"/>
      <c r="NDO34" s="214"/>
      <c r="NDP34" s="214"/>
      <c r="NDQ34" s="214"/>
      <c r="NDR34" s="214"/>
      <c r="NDS34" s="214"/>
      <c r="NDT34" s="214"/>
      <c r="NDU34" s="214"/>
      <c r="NDV34" s="214"/>
      <c r="NDW34" s="214"/>
      <c r="NDX34" s="214"/>
      <c r="NDY34" s="214"/>
      <c r="NDZ34" s="214"/>
      <c r="NEA34" s="214"/>
      <c r="NEB34" s="214"/>
      <c r="NEC34" s="214"/>
      <c r="NED34" s="214"/>
      <c r="NEE34" s="214"/>
      <c r="NEF34" s="214"/>
      <c r="NEG34" s="214"/>
      <c r="NEH34" s="214"/>
      <c r="NEI34" s="214"/>
      <c r="NEJ34" s="214"/>
      <c r="NEK34" s="214"/>
      <c r="NEL34" s="214"/>
      <c r="NEM34" s="214"/>
      <c r="NEN34" s="214"/>
      <c r="NEO34" s="214"/>
      <c r="NEP34" s="214"/>
      <c r="NEQ34" s="214"/>
      <c r="NER34" s="214"/>
      <c r="NES34" s="214"/>
      <c r="NET34" s="214"/>
      <c r="NEU34" s="214"/>
      <c r="NEV34" s="214"/>
      <c r="NEW34" s="214"/>
      <c r="NEX34" s="214"/>
      <c r="NEY34" s="214"/>
      <c r="NEZ34" s="214"/>
      <c r="NFA34" s="214"/>
      <c r="NFB34" s="214"/>
      <c r="NFC34" s="214"/>
      <c r="NFD34" s="214"/>
      <c r="NFE34" s="214"/>
      <c r="NFF34" s="214"/>
      <c r="NFG34" s="214"/>
      <c r="NFH34" s="214"/>
      <c r="NFI34" s="214"/>
      <c r="NFJ34" s="214"/>
      <c r="NFK34" s="214"/>
      <c r="NFL34" s="214"/>
      <c r="NFM34" s="214"/>
      <c r="NFN34" s="214"/>
      <c r="NFO34" s="214"/>
      <c r="NFP34" s="214"/>
      <c r="NFQ34" s="214"/>
      <c r="NFR34" s="214"/>
      <c r="NFS34" s="214"/>
      <c r="NFT34" s="214"/>
      <c r="NFU34" s="214"/>
      <c r="NFV34" s="214"/>
      <c r="NFW34" s="214"/>
      <c r="NFX34" s="214"/>
      <c r="NFY34" s="214"/>
      <c r="NFZ34" s="214"/>
      <c r="NGA34" s="214"/>
      <c r="NGB34" s="214"/>
      <c r="NGC34" s="214"/>
      <c r="NGD34" s="214"/>
      <c r="NGE34" s="214"/>
      <c r="NGF34" s="214"/>
      <c r="NGG34" s="214"/>
      <c r="NGH34" s="214"/>
      <c r="NGI34" s="214"/>
      <c r="NGJ34" s="214"/>
      <c r="NGK34" s="214"/>
      <c r="NGL34" s="214"/>
      <c r="NGM34" s="214"/>
      <c r="NGN34" s="214"/>
      <c r="NGO34" s="214"/>
      <c r="NGP34" s="214"/>
      <c r="NGQ34" s="214"/>
      <c r="NGR34" s="214"/>
      <c r="NGS34" s="214"/>
      <c r="NGT34" s="214"/>
      <c r="NGU34" s="214"/>
      <c r="NGV34" s="214"/>
      <c r="NGW34" s="214"/>
      <c r="NGX34" s="214"/>
      <c r="NGY34" s="214"/>
      <c r="NGZ34" s="214"/>
      <c r="NHA34" s="214"/>
      <c r="NHB34" s="214"/>
      <c r="NHC34" s="214"/>
      <c r="NHD34" s="214"/>
      <c r="NHE34" s="214"/>
      <c r="NHF34" s="214"/>
      <c r="NHG34" s="214"/>
      <c r="NHH34" s="214"/>
      <c r="NHI34" s="214"/>
      <c r="NHJ34" s="214"/>
      <c r="NHK34" s="214"/>
      <c r="NHL34" s="214"/>
      <c r="NHM34" s="214"/>
      <c r="NHN34" s="214"/>
      <c r="NHO34" s="214"/>
      <c r="NHP34" s="214"/>
      <c r="NHQ34" s="214"/>
      <c r="NHR34" s="214"/>
      <c r="NHS34" s="214"/>
      <c r="NHT34" s="214"/>
      <c r="NHU34" s="214"/>
      <c r="NHV34" s="214"/>
      <c r="NHW34" s="214"/>
      <c r="NHX34" s="214"/>
      <c r="NHY34" s="214"/>
      <c r="NHZ34" s="214"/>
      <c r="NIA34" s="214"/>
      <c r="NIB34" s="214"/>
      <c r="NIC34" s="214"/>
      <c r="NID34" s="214"/>
      <c r="NIE34" s="214"/>
      <c r="NIF34" s="214"/>
      <c r="NIG34" s="214"/>
      <c r="NIH34" s="214"/>
      <c r="NII34" s="214"/>
      <c r="NIJ34" s="214"/>
      <c r="NIK34" s="214"/>
      <c r="NIL34" s="214"/>
      <c r="NIM34" s="214"/>
      <c r="NIN34" s="214"/>
      <c r="NIO34" s="214"/>
      <c r="NIP34" s="214"/>
      <c r="NIQ34" s="214"/>
      <c r="NIR34" s="214"/>
      <c r="NIS34" s="214"/>
      <c r="NIT34" s="214"/>
      <c r="NIU34" s="214"/>
      <c r="NIV34" s="214"/>
      <c r="NIW34" s="214"/>
      <c r="NIX34" s="214"/>
      <c r="NIY34" s="214"/>
      <c r="NIZ34" s="214"/>
      <c r="NJA34" s="214"/>
      <c r="NJB34" s="214"/>
      <c r="NJC34" s="214"/>
      <c r="NJD34" s="214"/>
      <c r="NJE34" s="214"/>
      <c r="NJF34" s="214"/>
      <c r="NJG34" s="214"/>
      <c r="NJH34" s="214"/>
      <c r="NJI34" s="214"/>
      <c r="NJJ34" s="214"/>
      <c r="NJK34" s="214"/>
      <c r="NJL34" s="214"/>
      <c r="NJM34" s="214"/>
      <c r="NJN34" s="214"/>
      <c r="NJO34" s="214"/>
      <c r="NJP34" s="214"/>
      <c r="NJQ34" s="214"/>
      <c r="NJR34" s="214"/>
      <c r="NJS34" s="214"/>
      <c r="NJT34" s="214"/>
      <c r="NJU34" s="214"/>
      <c r="NJV34" s="214"/>
      <c r="NJW34" s="214"/>
      <c r="NJX34" s="214"/>
      <c r="NJY34" s="214"/>
      <c r="NJZ34" s="214"/>
      <c r="NKA34" s="214"/>
      <c r="NKB34" s="214"/>
      <c r="NKC34" s="214"/>
      <c r="NKD34" s="214"/>
      <c r="NKE34" s="214"/>
      <c r="NKF34" s="214"/>
      <c r="NKG34" s="214"/>
      <c r="NKH34" s="214"/>
      <c r="NKI34" s="214"/>
      <c r="NKJ34" s="214"/>
      <c r="NKK34" s="214"/>
      <c r="NKL34" s="214"/>
      <c r="NKM34" s="214"/>
      <c r="NKN34" s="214"/>
      <c r="NKO34" s="214"/>
      <c r="NKP34" s="214"/>
      <c r="NKQ34" s="214"/>
      <c r="NKR34" s="214"/>
      <c r="NKS34" s="214"/>
      <c r="NKT34" s="214"/>
      <c r="NKU34" s="214"/>
      <c r="NKV34" s="214"/>
      <c r="NKW34" s="214"/>
      <c r="NKX34" s="214"/>
      <c r="NKY34" s="214"/>
      <c r="NKZ34" s="214"/>
      <c r="NLA34" s="214"/>
      <c r="NLB34" s="214"/>
      <c r="NLC34" s="214"/>
      <c r="NLD34" s="214"/>
      <c r="NLE34" s="214"/>
      <c r="NLF34" s="214"/>
      <c r="NLG34" s="214"/>
      <c r="NLH34" s="214"/>
      <c r="NLI34" s="214"/>
      <c r="NLJ34" s="214"/>
      <c r="NLK34" s="214"/>
      <c r="NLL34" s="214"/>
      <c r="NLM34" s="214"/>
      <c r="NLN34" s="214"/>
      <c r="NLO34" s="214"/>
      <c r="NLP34" s="214"/>
      <c r="NLQ34" s="214"/>
      <c r="NLR34" s="214"/>
      <c r="NLS34" s="214"/>
      <c r="NLT34" s="214"/>
      <c r="NLU34" s="214"/>
      <c r="NLV34" s="214"/>
      <c r="NLW34" s="214"/>
      <c r="NLX34" s="214"/>
      <c r="NLY34" s="214"/>
      <c r="NLZ34" s="214"/>
      <c r="NMA34" s="214"/>
      <c r="NMB34" s="214"/>
      <c r="NMC34" s="214"/>
      <c r="NMD34" s="214"/>
      <c r="NME34" s="214"/>
      <c r="NMF34" s="214"/>
      <c r="NMG34" s="214"/>
      <c r="NMH34" s="214"/>
      <c r="NMI34" s="214"/>
      <c r="NMJ34" s="214"/>
      <c r="NMK34" s="214"/>
      <c r="NML34" s="214"/>
      <c r="NMM34" s="214"/>
      <c r="NMN34" s="214"/>
      <c r="NMO34" s="214"/>
      <c r="NMP34" s="214"/>
      <c r="NMQ34" s="214"/>
      <c r="NMR34" s="214"/>
      <c r="NMS34" s="214"/>
      <c r="NMT34" s="214"/>
      <c r="NMU34" s="214"/>
      <c r="NMV34" s="214"/>
      <c r="NMW34" s="214"/>
      <c r="NMX34" s="214"/>
      <c r="NMY34" s="214"/>
      <c r="NMZ34" s="214"/>
      <c r="NNA34" s="214"/>
      <c r="NNB34" s="214"/>
      <c r="NNC34" s="214"/>
      <c r="NND34" s="214"/>
      <c r="NNE34" s="214"/>
      <c r="NNF34" s="214"/>
      <c r="NNG34" s="214"/>
      <c r="NNH34" s="214"/>
      <c r="NNI34" s="214"/>
      <c r="NNJ34" s="214"/>
      <c r="NNK34" s="214"/>
      <c r="NNL34" s="214"/>
      <c r="NNM34" s="214"/>
      <c r="NNN34" s="214"/>
      <c r="NNO34" s="214"/>
      <c r="NNP34" s="214"/>
      <c r="NNQ34" s="214"/>
      <c r="NNR34" s="214"/>
      <c r="NNS34" s="214"/>
      <c r="NNT34" s="214"/>
      <c r="NNU34" s="214"/>
      <c r="NNV34" s="214"/>
      <c r="NNW34" s="214"/>
      <c r="NNX34" s="214"/>
      <c r="NNY34" s="214"/>
      <c r="NNZ34" s="214"/>
      <c r="NOA34" s="214"/>
      <c r="NOB34" s="214"/>
      <c r="NOC34" s="214"/>
      <c r="NOD34" s="214"/>
      <c r="NOE34" s="214"/>
      <c r="NOF34" s="214"/>
      <c r="NOG34" s="214"/>
      <c r="NOH34" s="214"/>
      <c r="NOI34" s="214"/>
      <c r="NOJ34" s="214"/>
      <c r="NOK34" s="214"/>
      <c r="NOL34" s="214"/>
      <c r="NOM34" s="214"/>
      <c r="NON34" s="214"/>
      <c r="NOO34" s="214"/>
      <c r="NOP34" s="214"/>
      <c r="NOQ34" s="214"/>
      <c r="NOR34" s="214"/>
      <c r="NOS34" s="214"/>
      <c r="NOT34" s="214"/>
      <c r="NOU34" s="214"/>
      <c r="NOV34" s="214"/>
      <c r="NOW34" s="214"/>
      <c r="NOX34" s="214"/>
      <c r="NOY34" s="214"/>
      <c r="NOZ34" s="214"/>
      <c r="NPA34" s="214"/>
      <c r="NPB34" s="214"/>
      <c r="NPC34" s="214"/>
      <c r="NPD34" s="214"/>
      <c r="NPE34" s="214"/>
      <c r="NPF34" s="214"/>
      <c r="NPG34" s="214"/>
      <c r="NPH34" s="214"/>
      <c r="NPI34" s="214"/>
      <c r="NPJ34" s="214"/>
      <c r="NPK34" s="214"/>
      <c r="NPL34" s="214"/>
      <c r="NPM34" s="214"/>
      <c r="NPN34" s="214"/>
      <c r="NPO34" s="214"/>
      <c r="NPP34" s="214"/>
      <c r="NPQ34" s="214"/>
      <c r="NPR34" s="214"/>
      <c r="NPS34" s="214"/>
      <c r="NPT34" s="214"/>
      <c r="NPU34" s="214"/>
      <c r="NPV34" s="214"/>
      <c r="NPW34" s="214"/>
      <c r="NPX34" s="214"/>
      <c r="NPY34" s="214"/>
      <c r="NPZ34" s="214"/>
      <c r="NQA34" s="214"/>
      <c r="NQB34" s="214"/>
      <c r="NQC34" s="214"/>
      <c r="NQD34" s="214"/>
      <c r="NQE34" s="214"/>
      <c r="NQF34" s="214"/>
      <c r="NQG34" s="214"/>
      <c r="NQH34" s="214"/>
      <c r="NQI34" s="214"/>
      <c r="NQJ34" s="214"/>
      <c r="NQK34" s="214"/>
      <c r="NQL34" s="214"/>
      <c r="NQM34" s="214"/>
      <c r="NQN34" s="214"/>
      <c r="NQO34" s="214"/>
      <c r="NQP34" s="214"/>
      <c r="NQQ34" s="214"/>
      <c r="NQR34" s="214"/>
      <c r="NQS34" s="214"/>
      <c r="NQT34" s="214"/>
      <c r="NQU34" s="214"/>
      <c r="NQV34" s="214"/>
      <c r="NQW34" s="214"/>
      <c r="NQX34" s="214"/>
      <c r="NQY34" s="214"/>
      <c r="NQZ34" s="214"/>
      <c r="NRA34" s="214"/>
      <c r="NRB34" s="214"/>
      <c r="NRC34" s="214"/>
      <c r="NRD34" s="214"/>
      <c r="NRE34" s="214"/>
      <c r="NRF34" s="214"/>
      <c r="NRG34" s="214"/>
      <c r="NRH34" s="214"/>
      <c r="NRI34" s="214"/>
      <c r="NRJ34" s="214"/>
      <c r="NRK34" s="214"/>
      <c r="NRL34" s="214"/>
      <c r="NRM34" s="214"/>
      <c r="NRN34" s="214"/>
      <c r="NRO34" s="214"/>
      <c r="NRP34" s="214"/>
      <c r="NRQ34" s="214"/>
      <c r="NRR34" s="214"/>
      <c r="NRS34" s="214"/>
      <c r="NRT34" s="214"/>
      <c r="NRU34" s="214"/>
      <c r="NRV34" s="214"/>
      <c r="NRW34" s="214"/>
      <c r="NRX34" s="214"/>
      <c r="NRY34" s="214"/>
      <c r="NRZ34" s="214"/>
      <c r="NSA34" s="214"/>
      <c r="NSB34" s="214"/>
      <c r="NSC34" s="214"/>
      <c r="NSD34" s="214"/>
      <c r="NSE34" s="214"/>
      <c r="NSF34" s="214"/>
      <c r="NSG34" s="214"/>
      <c r="NSH34" s="214"/>
      <c r="NSI34" s="214"/>
      <c r="NSJ34" s="214"/>
      <c r="NSK34" s="214"/>
      <c r="NSL34" s="214"/>
      <c r="NSM34" s="214"/>
      <c r="NSN34" s="214"/>
      <c r="NSO34" s="214"/>
      <c r="NSP34" s="214"/>
      <c r="NSQ34" s="214"/>
      <c r="NSR34" s="214"/>
      <c r="NSS34" s="214"/>
      <c r="NST34" s="214"/>
      <c r="NSU34" s="214"/>
      <c r="NSV34" s="214"/>
      <c r="NSW34" s="214"/>
      <c r="NSX34" s="214"/>
      <c r="NSY34" s="214"/>
      <c r="NSZ34" s="214"/>
      <c r="NTA34" s="214"/>
      <c r="NTB34" s="214"/>
      <c r="NTC34" s="214"/>
      <c r="NTD34" s="214"/>
      <c r="NTE34" s="214"/>
      <c r="NTF34" s="214"/>
      <c r="NTG34" s="214"/>
      <c r="NTH34" s="214"/>
      <c r="NTI34" s="214"/>
      <c r="NTJ34" s="214"/>
      <c r="NTK34" s="214"/>
      <c r="NTL34" s="214"/>
      <c r="NTM34" s="214"/>
      <c r="NTN34" s="214"/>
      <c r="NTO34" s="214"/>
      <c r="NTP34" s="214"/>
      <c r="NTQ34" s="214"/>
      <c r="NTR34" s="214"/>
      <c r="NTS34" s="214"/>
      <c r="NTT34" s="214"/>
      <c r="NTU34" s="214"/>
      <c r="NTV34" s="214"/>
      <c r="NTW34" s="214"/>
      <c r="NTX34" s="214"/>
      <c r="NTY34" s="214"/>
      <c r="NTZ34" s="214"/>
      <c r="NUA34" s="214"/>
      <c r="NUB34" s="214"/>
      <c r="NUC34" s="214"/>
      <c r="NUD34" s="214"/>
      <c r="NUE34" s="214"/>
      <c r="NUF34" s="214"/>
      <c r="NUG34" s="214"/>
      <c r="NUH34" s="214"/>
      <c r="NUI34" s="214"/>
      <c r="NUJ34" s="214"/>
      <c r="NUK34" s="214"/>
      <c r="NUL34" s="214"/>
      <c r="NUM34" s="214"/>
      <c r="NUN34" s="214"/>
      <c r="NUO34" s="214"/>
      <c r="NUP34" s="214"/>
      <c r="NUQ34" s="214"/>
      <c r="NUR34" s="214"/>
      <c r="NUS34" s="214"/>
      <c r="NUT34" s="214"/>
      <c r="NUU34" s="214"/>
      <c r="NUV34" s="214"/>
      <c r="NUW34" s="214"/>
      <c r="NUX34" s="214"/>
      <c r="NUY34" s="214"/>
      <c r="NUZ34" s="214"/>
      <c r="NVA34" s="214"/>
      <c r="NVB34" s="214"/>
      <c r="NVC34" s="214"/>
      <c r="NVD34" s="214"/>
      <c r="NVE34" s="214"/>
      <c r="NVF34" s="214"/>
      <c r="NVG34" s="214"/>
      <c r="NVH34" s="214"/>
      <c r="NVI34" s="214"/>
      <c r="NVJ34" s="214"/>
      <c r="NVK34" s="214"/>
      <c r="NVL34" s="214"/>
      <c r="NVM34" s="214"/>
      <c r="NVN34" s="214"/>
      <c r="NVO34" s="214"/>
      <c r="NVP34" s="214"/>
      <c r="NVQ34" s="214"/>
      <c r="NVR34" s="214"/>
      <c r="NVS34" s="214"/>
      <c r="NVT34" s="214"/>
      <c r="NVU34" s="214"/>
      <c r="NVV34" s="214"/>
      <c r="NVW34" s="214"/>
      <c r="NVX34" s="214"/>
      <c r="NVY34" s="214"/>
      <c r="NVZ34" s="214"/>
      <c r="NWA34" s="214"/>
      <c r="NWB34" s="214"/>
      <c r="NWC34" s="214"/>
      <c r="NWD34" s="214"/>
      <c r="NWE34" s="214"/>
      <c r="NWF34" s="214"/>
      <c r="NWG34" s="214"/>
      <c r="NWH34" s="214"/>
      <c r="NWI34" s="214"/>
      <c r="NWJ34" s="214"/>
      <c r="NWK34" s="214"/>
      <c r="NWL34" s="214"/>
      <c r="NWM34" s="214"/>
      <c r="NWN34" s="214"/>
      <c r="NWO34" s="214"/>
      <c r="NWP34" s="214"/>
      <c r="NWQ34" s="214"/>
      <c r="NWR34" s="214"/>
      <c r="NWS34" s="214"/>
      <c r="NWT34" s="214"/>
      <c r="NWU34" s="214"/>
      <c r="NWV34" s="214"/>
      <c r="NWW34" s="214"/>
      <c r="NWX34" s="214"/>
      <c r="NWY34" s="214"/>
      <c r="NWZ34" s="214"/>
      <c r="NXA34" s="214"/>
      <c r="NXB34" s="214"/>
      <c r="NXC34" s="214"/>
      <c r="NXD34" s="214"/>
      <c r="NXE34" s="214"/>
      <c r="NXF34" s="214"/>
      <c r="NXG34" s="214"/>
      <c r="NXH34" s="214"/>
      <c r="NXI34" s="214"/>
      <c r="NXJ34" s="214"/>
      <c r="NXK34" s="214"/>
      <c r="NXL34" s="214"/>
      <c r="NXM34" s="214"/>
      <c r="NXN34" s="214"/>
      <c r="NXO34" s="214"/>
      <c r="NXP34" s="214"/>
      <c r="NXQ34" s="214"/>
      <c r="NXR34" s="214"/>
      <c r="NXS34" s="214"/>
      <c r="NXT34" s="214"/>
      <c r="NXU34" s="214"/>
      <c r="NXV34" s="214"/>
      <c r="NXW34" s="214"/>
      <c r="NXX34" s="214"/>
      <c r="NXY34" s="214"/>
      <c r="NXZ34" s="214"/>
      <c r="NYA34" s="214"/>
      <c r="NYB34" s="214"/>
      <c r="NYC34" s="214"/>
      <c r="NYD34" s="214"/>
      <c r="NYE34" s="214"/>
      <c r="NYF34" s="214"/>
      <c r="NYG34" s="214"/>
      <c r="NYH34" s="214"/>
      <c r="NYI34" s="214"/>
      <c r="NYJ34" s="214"/>
      <c r="NYK34" s="214"/>
      <c r="NYL34" s="214"/>
      <c r="NYM34" s="214"/>
      <c r="NYN34" s="214"/>
      <c r="NYO34" s="214"/>
      <c r="NYP34" s="214"/>
      <c r="NYQ34" s="214"/>
      <c r="NYR34" s="214"/>
      <c r="NYS34" s="214"/>
      <c r="NYT34" s="214"/>
      <c r="NYU34" s="214"/>
      <c r="NYV34" s="214"/>
      <c r="NYW34" s="214"/>
      <c r="NYX34" s="214"/>
      <c r="NYY34" s="214"/>
      <c r="NYZ34" s="214"/>
      <c r="NZA34" s="214"/>
      <c r="NZB34" s="214"/>
      <c r="NZC34" s="214"/>
      <c r="NZD34" s="214"/>
      <c r="NZE34" s="214"/>
      <c r="NZF34" s="214"/>
      <c r="NZG34" s="214"/>
      <c r="NZH34" s="214"/>
      <c r="NZI34" s="214"/>
      <c r="NZJ34" s="214"/>
      <c r="NZK34" s="214"/>
      <c r="NZL34" s="214"/>
      <c r="NZM34" s="214"/>
      <c r="NZN34" s="214"/>
      <c r="NZO34" s="214"/>
      <c r="NZP34" s="214"/>
      <c r="NZQ34" s="214"/>
      <c r="NZR34" s="214"/>
      <c r="NZS34" s="214"/>
      <c r="NZT34" s="214"/>
      <c r="NZU34" s="214"/>
      <c r="NZV34" s="214"/>
      <c r="NZW34" s="214"/>
      <c r="NZX34" s="214"/>
      <c r="NZY34" s="214"/>
      <c r="NZZ34" s="214"/>
      <c r="OAA34" s="214"/>
      <c r="OAB34" s="214"/>
      <c r="OAC34" s="214"/>
      <c r="OAD34" s="214"/>
      <c r="OAE34" s="214"/>
      <c r="OAF34" s="214"/>
      <c r="OAG34" s="214"/>
      <c r="OAH34" s="214"/>
      <c r="OAI34" s="214"/>
      <c r="OAJ34" s="214"/>
      <c r="OAK34" s="214"/>
      <c r="OAL34" s="214"/>
      <c r="OAM34" s="214"/>
      <c r="OAN34" s="214"/>
      <c r="OAO34" s="214"/>
      <c r="OAP34" s="214"/>
      <c r="OAQ34" s="214"/>
      <c r="OAR34" s="214"/>
      <c r="OAS34" s="214"/>
      <c r="OAT34" s="214"/>
      <c r="OAU34" s="214"/>
      <c r="OAV34" s="214"/>
      <c r="OAW34" s="214"/>
      <c r="OAX34" s="214"/>
      <c r="OAY34" s="214"/>
      <c r="OAZ34" s="214"/>
      <c r="OBA34" s="214"/>
      <c r="OBB34" s="214"/>
      <c r="OBC34" s="214"/>
      <c r="OBD34" s="214"/>
      <c r="OBE34" s="214"/>
      <c r="OBF34" s="214"/>
      <c r="OBG34" s="214"/>
      <c r="OBH34" s="214"/>
      <c r="OBI34" s="214"/>
      <c r="OBJ34" s="214"/>
      <c r="OBK34" s="214"/>
      <c r="OBL34" s="214"/>
      <c r="OBM34" s="214"/>
      <c r="OBN34" s="214"/>
      <c r="OBO34" s="214"/>
      <c r="OBP34" s="214"/>
      <c r="OBQ34" s="214"/>
      <c r="OBR34" s="214"/>
      <c r="OBS34" s="214"/>
      <c r="OBT34" s="214"/>
      <c r="OBU34" s="214"/>
      <c r="OBV34" s="214"/>
      <c r="OBW34" s="214"/>
      <c r="OBX34" s="214"/>
      <c r="OBY34" s="214"/>
      <c r="OBZ34" s="214"/>
      <c r="OCA34" s="214"/>
      <c r="OCB34" s="214"/>
      <c r="OCC34" s="214"/>
      <c r="OCD34" s="214"/>
      <c r="OCE34" s="214"/>
      <c r="OCF34" s="214"/>
      <c r="OCG34" s="214"/>
      <c r="OCH34" s="214"/>
      <c r="OCI34" s="214"/>
      <c r="OCJ34" s="214"/>
      <c r="OCK34" s="214"/>
      <c r="OCL34" s="214"/>
      <c r="OCM34" s="214"/>
      <c r="OCN34" s="214"/>
      <c r="OCO34" s="214"/>
      <c r="OCP34" s="214"/>
      <c r="OCQ34" s="214"/>
      <c r="OCR34" s="214"/>
      <c r="OCS34" s="214"/>
      <c r="OCT34" s="214"/>
      <c r="OCU34" s="214"/>
      <c r="OCV34" s="214"/>
      <c r="OCW34" s="214"/>
      <c r="OCX34" s="214"/>
      <c r="OCY34" s="214"/>
      <c r="OCZ34" s="214"/>
      <c r="ODA34" s="214"/>
      <c r="ODB34" s="214"/>
      <c r="ODC34" s="214"/>
      <c r="ODD34" s="214"/>
      <c r="ODE34" s="214"/>
      <c r="ODF34" s="214"/>
      <c r="ODG34" s="214"/>
      <c r="ODH34" s="214"/>
      <c r="ODI34" s="214"/>
      <c r="ODJ34" s="214"/>
      <c r="ODK34" s="214"/>
      <c r="ODL34" s="214"/>
      <c r="ODM34" s="214"/>
      <c r="ODN34" s="214"/>
      <c r="ODO34" s="214"/>
      <c r="ODP34" s="214"/>
      <c r="ODQ34" s="214"/>
      <c r="ODR34" s="214"/>
      <c r="ODS34" s="214"/>
      <c r="ODT34" s="214"/>
      <c r="ODU34" s="214"/>
      <c r="ODV34" s="214"/>
      <c r="ODW34" s="214"/>
      <c r="ODX34" s="214"/>
      <c r="ODY34" s="214"/>
      <c r="ODZ34" s="214"/>
      <c r="OEA34" s="214"/>
      <c r="OEB34" s="214"/>
      <c r="OEC34" s="214"/>
      <c r="OED34" s="214"/>
      <c r="OEE34" s="214"/>
      <c r="OEF34" s="214"/>
      <c r="OEG34" s="214"/>
      <c r="OEH34" s="214"/>
      <c r="OEI34" s="214"/>
      <c r="OEJ34" s="214"/>
      <c r="OEK34" s="214"/>
      <c r="OEL34" s="214"/>
      <c r="OEM34" s="214"/>
      <c r="OEN34" s="214"/>
      <c r="OEO34" s="214"/>
      <c r="OEP34" s="214"/>
      <c r="OEQ34" s="214"/>
      <c r="OER34" s="214"/>
      <c r="OES34" s="214"/>
      <c r="OET34" s="214"/>
      <c r="OEU34" s="214"/>
      <c r="OEV34" s="214"/>
      <c r="OEW34" s="214"/>
      <c r="OEX34" s="214"/>
      <c r="OEY34" s="214"/>
      <c r="OEZ34" s="214"/>
      <c r="OFA34" s="214"/>
      <c r="OFB34" s="214"/>
      <c r="OFC34" s="214"/>
      <c r="OFD34" s="214"/>
      <c r="OFE34" s="214"/>
      <c r="OFF34" s="214"/>
      <c r="OFG34" s="214"/>
      <c r="OFH34" s="214"/>
      <c r="OFI34" s="214"/>
      <c r="OFJ34" s="214"/>
      <c r="OFK34" s="214"/>
      <c r="OFL34" s="214"/>
      <c r="OFM34" s="214"/>
      <c r="OFN34" s="214"/>
      <c r="OFO34" s="214"/>
      <c r="OFP34" s="214"/>
      <c r="OFQ34" s="214"/>
      <c r="OFR34" s="214"/>
      <c r="OFS34" s="214"/>
      <c r="OFT34" s="214"/>
      <c r="OFU34" s="214"/>
      <c r="OFV34" s="214"/>
      <c r="OFW34" s="214"/>
      <c r="OFX34" s="214"/>
      <c r="OFY34" s="214"/>
      <c r="OFZ34" s="214"/>
      <c r="OGA34" s="214"/>
      <c r="OGB34" s="214"/>
      <c r="OGC34" s="214"/>
      <c r="OGD34" s="214"/>
      <c r="OGE34" s="214"/>
      <c r="OGF34" s="214"/>
      <c r="OGG34" s="214"/>
      <c r="OGH34" s="214"/>
      <c r="OGI34" s="214"/>
      <c r="OGJ34" s="214"/>
      <c r="OGK34" s="214"/>
      <c r="OGL34" s="214"/>
      <c r="OGM34" s="214"/>
      <c r="OGN34" s="214"/>
      <c r="OGO34" s="214"/>
      <c r="OGP34" s="214"/>
      <c r="OGQ34" s="214"/>
      <c r="OGR34" s="214"/>
      <c r="OGS34" s="214"/>
      <c r="OGT34" s="214"/>
      <c r="OGU34" s="214"/>
      <c r="OGV34" s="214"/>
      <c r="OGW34" s="214"/>
      <c r="OGX34" s="214"/>
      <c r="OGY34" s="214"/>
      <c r="OGZ34" s="214"/>
      <c r="OHA34" s="214"/>
      <c r="OHB34" s="214"/>
      <c r="OHC34" s="214"/>
      <c r="OHD34" s="214"/>
      <c r="OHE34" s="214"/>
      <c r="OHF34" s="214"/>
      <c r="OHG34" s="214"/>
      <c r="OHH34" s="214"/>
      <c r="OHI34" s="214"/>
      <c r="OHJ34" s="214"/>
      <c r="OHK34" s="214"/>
      <c r="OHL34" s="214"/>
      <c r="OHM34" s="214"/>
      <c r="OHN34" s="214"/>
      <c r="OHO34" s="214"/>
      <c r="OHP34" s="214"/>
      <c r="OHQ34" s="214"/>
      <c r="OHR34" s="214"/>
      <c r="OHS34" s="214"/>
      <c r="OHT34" s="214"/>
      <c r="OHU34" s="214"/>
      <c r="OHV34" s="214"/>
      <c r="OHW34" s="214"/>
      <c r="OHX34" s="214"/>
      <c r="OHY34" s="214"/>
      <c r="OHZ34" s="214"/>
      <c r="OIA34" s="214"/>
      <c r="OIB34" s="214"/>
      <c r="OIC34" s="214"/>
      <c r="OID34" s="214"/>
      <c r="OIE34" s="214"/>
      <c r="OIF34" s="214"/>
      <c r="OIG34" s="214"/>
      <c r="OIH34" s="214"/>
      <c r="OII34" s="214"/>
      <c r="OIJ34" s="214"/>
      <c r="OIK34" s="214"/>
      <c r="OIL34" s="214"/>
      <c r="OIM34" s="214"/>
      <c r="OIN34" s="214"/>
      <c r="OIO34" s="214"/>
      <c r="OIP34" s="214"/>
      <c r="OIQ34" s="214"/>
      <c r="OIR34" s="214"/>
      <c r="OIS34" s="214"/>
      <c r="OIT34" s="214"/>
      <c r="OIU34" s="214"/>
      <c r="OIV34" s="214"/>
      <c r="OIW34" s="214"/>
      <c r="OIX34" s="214"/>
      <c r="OIY34" s="214"/>
      <c r="OIZ34" s="214"/>
      <c r="OJA34" s="214"/>
      <c r="OJB34" s="214"/>
      <c r="OJC34" s="214"/>
      <c r="OJD34" s="214"/>
      <c r="OJE34" s="214"/>
      <c r="OJF34" s="214"/>
      <c r="OJG34" s="214"/>
      <c r="OJH34" s="214"/>
      <c r="OJI34" s="214"/>
      <c r="OJJ34" s="214"/>
      <c r="OJK34" s="214"/>
      <c r="OJL34" s="214"/>
      <c r="OJM34" s="214"/>
      <c r="OJN34" s="214"/>
      <c r="OJO34" s="214"/>
      <c r="OJP34" s="214"/>
      <c r="OJQ34" s="214"/>
      <c r="OJR34" s="214"/>
      <c r="OJS34" s="214"/>
      <c r="OJT34" s="214"/>
      <c r="OJU34" s="214"/>
      <c r="OJV34" s="214"/>
      <c r="OJW34" s="214"/>
      <c r="OJX34" s="214"/>
      <c r="OJY34" s="214"/>
      <c r="OJZ34" s="214"/>
      <c r="OKA34" s="214"/>
      <c r="OKB34" s="214"/>
      <c r="OKC34" s="214"/>
      <c r="OKD34" s="214"/>
      <c r="OKE34" s="214"/>
      <c r="OKF34" s="214"/>
      <c r="OKG34" s="214"/>
      <c r="OKH34" s="214"/>
      <c r="OKI34" s="214"/>
      <c r="OKJ34" s="214"/>
      <c r="OKK34" s="214"/>
      <c r="OKL34" s="214"/>
      <c r="OKM34" s="214"/>
      <c r="OKN34" s="214"/>
      <c r="OKO34" s="214"/>
      <c r="OKP34" s="214"/>
      <c r="OKQ34" s="214"/>
      <c r="OKR34" s="214"/>
      <c r="OKS34" s="214"/>
      <c r="OKT34" s="214"/>
      <c r="OKU34" s="214"/>
      <c r="OKV34" s="214"/>
      <c r="OKW34" s="214"/>
      <c r="OKX34" s="214"/>
      <c r="OKY34" s="214"/>
      <c r="OKZ34" s="214"/>
      <c r="OLA34" s="214"/>
      <c r="OLB34" s="214"/>
      <c r="OLC34" s="214"/>
      <c r="OLD34" s="214"/>
      <c r="OLE34" s="214"/>
      <c r="OLF34" s="214"/>
      <c r="OLG34" s="214"/>
      <c r="OLH34" s="214"/>
      <c r="OLI34" s="214"/>
      <c r="OLJ34" s="214"/>
      <c r="OLK34" s="214"/>
      <c r="OLL34" s="214"/>
      <c r="OLM34" s="214"/>
      <c r="OLN34" s="214"/>
      <c r="OLO34" s="214"/>
      <c r="OLP34" s="214"/>
      <c r="OLQ34" s="214"/>
      <c r="OLR34" s="214"/>
      <c r="OLS34" s="214"/>
      <c r="OLT34" s="214"/>
      <c r="OLU34" s="214"/>
      <c r="OLV34" s="214"/>
      <c r="OLW34" s="214"/>
      <c r="OLX34" s="214"/>
      <c r="OLY34" s="214"/>
      <c r="OLZ34" s="214"/>
      <c r="OMA34" s="214"/>
      <c r="OMB34" s="214"/>
      <c r="OMC34" s="214"/>
      <c r="OMD34" s="214"/>
      <c r="OME34" s="214"/>
      <c r="OMF34" s="214"/>
      <c r="OMG34" s="214"/>
      <c r="OMH34" s="214"/>
      <c r="OMI34" s="214"/>
      <c r="OMJ34" s="214"/>
      <c r="OMK34" s="214"/>
      <c r="OML34" s="214"/>
      <c r="OMM34" s="214"/>
      <c r="OMN34" s="214"/>
      <c r="OMO34" s="214"/>
      <c r="OMP34" s="214"/>
      <c r="OMQ34" s="214"/>
      <c r="OMR34" s="214"/>
      <c r="OMS34" s="214"/>
      <c r="OMT34" s="214"/>
      <c r="OMU34" s="214"/>
      <c r="OMV34" s="214"/>
      <c r="OMW34" s="214"/>
      <c r="OMX34" s="214"/>
      <c r="OMY34" s="214"/>
      <c r="OMZ34" s="214"/>
      <c r="ONA34" s="214"/>
      <c r="ONB34" s="214"/>
      <c r="ONC34" s="214"/>
      <c r="OND34" s="214"/>
      <c r="ONE34" s="214"/>
      <c r="ONF34" s="214"/>
      <c r="ONG34" s="214"/>
      <c r="ONH34" s="214"/>
      <c r="ONI34" s="214"/>
      <c r="ONJ34" s="214"/>
      <c r="ONK34" s="214"/>
      <c r="ONL34" s="214"/>
      <c r="ONM34" s="214"/>
      <c r="ONN34" s="214"/>
      <c r="ONO34" s="214"/>
      <c r="ONP34" s="214"/>
      <c r="ONQ34" s="214"/>
      <c r="ONR34" s="214"/>
      <c r="ONS34" s="214"/>
      <c r="ONT34" s="214"/>
      <c r="ONU34" s="214"/>
      <c r="ONV34" s="214"/>
      <c r="ONW34" s="214"/>
      <c r="ONX34" s="214"/>
      <c r="ONY34" s="214"/>
      <c r="ONZ34" s="214"/>
      <c r="OOA34" s="214"/>
      <c r="OOB34" s="214"/>
      <c r="OOC34" s="214"/>
      <c r="OOD34" s="214"/>
      <c r="OOE34" s="214"/>
      <c r="OOF34" s="214"/>
      <c r="OOG34" s="214"/>
      <c r="OOH34" s="214"/>
      <c r="OOI34" s="214"/>
      <c r="OOJ34" s="214"/>
      <c r="OOK34" s="214"/>
      <c r="OOL34" s="214"/>
      <c r="OOM34" s="214"/>
      <c r="OON34" s="214"/>
      <c r="OOO34" s="214"/>
      <c r="OOP34" s="214"/>
      <c r="OOQ34" s="214"/>
      <c r="OOR34" s="214"/>
      <c r="OOS34" s="214"/>
      <c r="OOT34" s="214"/>
      <c r="OOU34" s="214"/>
      <c r="OOV34" s="214"/>
      <c r="OOW34" s="214"/>
      <c r="OOX34" s="214"/>
      <c r="OOY34" s="214"/>
      <c r="OOZ34" s="214"/>
      <c r="OPA34" s="214"/>
      <c r="OPB34" s="214"/>
      <c r="OPC34" s="214"/>
      <c r="OPD34" s="214"/>
      <c r="OPE34" s="214"/>
      <c r="OPF34" s="214"/>
      <c r="OPG34" s="214"/>
      <c r="OPH34" s="214"/>
      <c r="OPI34" s="214"/>
      <c r="OPJ34" s="214"/>
      <c r="OPK34" s="214"/>
      <c r="OPL34" s="214"/>
      <c r="OPM34" s="214"/>
      <c r="OPN34" s="214"/>
      <c r="OPO34" s="214"/>
      <c r="OPP34" s="214"/>
      <c r="OPQ34" s="214"/>
      <c r="OPR34" s="214"/>
      <c r="OPS34" s="214"/>
      <c r="OPT34" s="214"/>
      <c r="OPU34" s="214"/>
      <c r="OPV34" s="214"/>
      <c r="OPW34" s="214"/>
      <c r="OPX34" s="214"/>
      <c r="OPY34" s="214"/>
      <c r="OPZ34" s="214"/>
      <c r="OQA34" s="214"/>
      <c r="OQB34" s="214"/>
      <c r="OQC34" s="214"/>
      <c r="OQD34" s="214"/>
      <c r="OQE34" s="214"/>
      <c r="OQF34" s="214"/>
      <c r="OQG34" s="214"/>
      <c r="OQH34" s="214"/>
      <c r="OQI34" s="214"/>
      <c r="OQJ34" s="214"/>
      <c r="OQK34" s="214"/>
      <c r="OQL34" s="214"/>
      <c r="OQM34" s="214"/>
      <c r="OQN34" s="214"/>
      <c r="OQO34" s="214"/>
      <c r="OQP34" s="214"/>
      <c r="OQQ34" s="214"/>
      <c r="OQR34" s="214"/>
      <c r="OQS34" s="214"/>
      <c r="OQT34" s="214"/>
      <c r="OQU34" s="214"/>
      <c r="OQV34" s="214"/>
      <c r="OQW34" s="214"/>
      <c r="OQX34" s="214"/>
      <c r="OQY34" s="214"/>
      <c r="OQZ34" s="214"/>
      <c r="ORA34" s="214"/>
      <c r="ORB34" s="214"/>
      <c r="ORC34" s="214"/>
      <c r="ORD34" s="214"/>
      <c r="ORE34" s="214"/>
      <c r="ORF34" s="214"/>
      <c r="ORG34" s="214"/>
      <c r="ORH34" s="214"/>
      <c r="ORI34" s="214"/>
      <c r="ORJ34" s="214"/>
      <c r="ORK34" s="214"/>
      <c r="ORL34" s="214"/>
      <c r="ORM34" s="214"/>
      <c r="ORN34" s="214"/>
      <c r="ORO34" s="214"/>
      <c r="ORP34" s="214"/>
      <c r="ORQ34" s="214"/>
      <c r="ORR34" s="214"/>
      <c r="ORS34" s="214"/>
      <c r="ORT34" s="214"/>
      <c r="ORU34" s="214"/>
      <c r="ORV34" s="214"/>
      <c r="ORW34" s="214"/>
      <c r="ORX34" s="214"/>
      <c r="ORY34" s="214"/>
      <c r="ORZ34" s="214"/>
      <c r="OSA34" s="214"/>
      <c r="OSB34" s="214"/>
      <c r="OSC34" s="214"/>
      <c r="OSD34" s="214"/>
      <c r="OSE34" s="214"/>
      <c r="OSF34" s="214"/>
      <c r="OSG34" s="214"/>
      <c r="OSH34" s="214"/>
      <c r="OSI34" s="214"/>
      <c r="OSJ34" s="214"/>
      <c r="OSK34" s="214"/>
      <c r="OSL34" s="214"/>
      <c r="OSM34" s="214"/>
      <c r="OSN34" s="214"/>
      <c r="OSO34" s="214"/>
      <c r="OSP34" s="214"/>
      <c r="OSQ34" s="214"/>
      <c r="OSR34" s="214"/>
      <c r="OSS34" s="214"/>
      <c r="OST34" s="214"/>
      <c r="OSU34" s="214"/>
      <c r="OSV34" s="214"/>
      <c r="OSW34" s="214"/>
      <c r="OSX34" s="214"/>
      <c r="OSY34" s="214"/>
      <c r="OSZ34" s="214"/>
      <c r="OTA34" s="214"/>
      <c r="OTB34" s="214"/>
      <c r="OTC34" s="214"/>
      <c r="OTD34" s="214"/>
      <c r="OTE34" s="214"/>
      <c r="OTF34" s="214"/>
      <c r="OTG34" s="214"/>
      <c r="OTH34" s="214"/>
      <c r="OTI34" s="214"/>
      <c r="OTJ34" s="214"/>
      <c r="OTK34" s="214"/>
      <c r="OTL34" s="214"/>
      <c r="OTM34" s="214"/>
      <c r="OTN34" s="214"/>
      <c r="OTO34" s="214"/>
      <c r="OTP34" s="214"/>
      <c r="OTQ34" s="214"/>
      <c r="OTR34" s="214"/>
      <c r="OTS34" s="214"/>
      <c r="OTT34" s="214"/>
      <c r="OTU34" s="214"/>
      <c r="OTV34" s="214"/>
      <c r="OTW34" s="214"/>
      <c r="OTX34" s="214"/>
      <c r="OTY34" s="214"/>
      <c r="OTZ34" s="214"/>
      <c r="OUA34" s="214"/>
      <c r="OUB34" s="214"/>
      <c r="OUC34" s="214"/>
      <c r="OUD34" s="214"/>
      <c r="OUE34" s="214"/>
      <c r="OUF34" s="214"/>
      <c r="OUG34" s="214"/>
      <c r="OUH34" s="214"/>
      <c r="OUI34" s="214"/>
      <c r="OUJ34" s="214"/>
      <c r="OUK34" s="214"/>
      <c r="OUL34" s="214"/>
      <c r="OUM34" s="214"/>
      <c r="OUN34" s="214"/>
      <c r="OUO34" s="214"/>
      <c r="OUP34" s="214"/>
      <c r="OUQ34" s="214"/>
      <c r="OUR34" s="214"/>
      <c r="OUS34" s="214"/>
      <c r="OUT34" s="214"/>
      <c r="OUU34" s="214"/>
      <c r="OUV34" s="214"/>
      <c r="OUW34" s="214"/>
      <c r="OUX34" s="214"/>
      <c r="OUY34" s="214"/>
      <c r="OUZ34" s="214"/>
      <c r="OVA34" s="214"/>
      <c r="OVB34" s="214"/>
      <c r="OVC34" s="214"/>
      <c r="OVD34" s="214"/>
      <c r="OVE34" s="214"/>
      <c r="OVF34" s="214"/>
      <c r="OVG34" s="214"/>
      <c r="OVH34" s="214"/>
      <c r="OVI34" s="214"/>
      <c r="OVJ34" s="214"/>
      <c r="OVK34" s="214"/>
      <c r="OVL34" s="214"/>
      <c r="OVM34" s="214"/>
      <c r="OVN34" s="214"/>
      <c r="OVO34" s="214"/>
      <c r="OVP34" s="214"/>
      <c r="OVQ34" s="214"/>
      <c r="OVR34" s="214"/>
      <c r="OVS34" s="214"/>
      <c r="OVT34" s="214"/>
      <c r="OVU34" s="214"/>
      <c r="OVV34" s="214"/>
      <c r="OVW34" s="214"/>
      <c r="OVX34" s="214"/>
      <c r="OVY34" s="214"/>
      <c r="OVZ34" s="214"/>
      <c r="OWA34" s="214"/>
      <c r="OWB34" s="214"/>
      <c r="OWC34" s="214"/>
      <c r="OWD34" s="214"/>
      <c r="OWE34" s="214"/>
      <c r="OWF34" s="214"/>
      <c r="OWG34" s="214"/>
      <c r="OWH34" s="214"/>
      <c r="OWI34" s="214"/>
      <c r="OWJ34" s="214"/>
      <c r="OWK34" s="214"/>
      <c r="OWL34" s="214"/>
      <c r="OWM34" s="214"/>
      <c r="OWN34" s="214"/>
      <c r="OWO34" s="214"/>
      <c r="OWP34" s="214"/>
      <c r="OWQ34" s="214"/>
      <c r="OWR34" s="214"/>
      <c r="OWS34" s="214"/>
      <c r="OWT34" s="214"/>
      <c r="OWU34" s="214"/>
      <c r="OWV34" s="214"/>
      <c r="OWW34" s="214"/>
      <c r="OWX34" s="214"/>
      <c r="OWY34" s="214"/>
      <c r="OWZ34" s="214"/>
      <c r="OXA34" s="214"/>
      <c r="OXB34" s="214"/>
      <c r="OXC34" s="214"/>
      <c r="OXD34" s="214"/>
      <c r="OXE34" s="214"/>
      <c r="OXF34" s="214"/>
      <c r="OXG34" s="214"/>
      <c r="OXH34" s="214"/>
      <c r="OXI34" s="214"/>
      <c r="OXJ34" s="214"/>
      <c r="OXK34" s="214"/>
      <c r="OXL34" s="214"/>
      <c r="OXM34" s="214"/>
      <c r="OXN34" s="214"/>
      <c r="OXO34" s="214"/>
      <c r="OXP34" s="214"/>
      <c r="OXQ34" s="214"/>
      <c r="OXR34" s="214"/>
      <c r="OXS34" s="214"/>
      <c r="OXT34" s="214"/>
      <c r="OXU34" s="214"/>
      <c r="OXV34" s="214"/>
      <c r="OXW34" s="214"/>
      <c r="OXX34" s="214"/>
      <c r="OXY34" s="214"/>
      <c r="OXZ34" s="214"/>
      <c r="OYA34" s="214"/>
      <c r="OYB34" s="214"/>
      <c r="OYC34" s="214"/>
      <c r="OYD34" s="214"/>
      <c r="OYE34" s="214"/>
      <c r="OYF34" s="214"/>
      <c r="OYG34" s="214"/>
      <c r="OYH34" s="214"/>
      <c r="OYI34" s="214"/>
      <c r="OYJ34" s="214"/>
      <c r="OYK34" s="214"/>
      <c r="OYL34" s="214"/>
      <c r="OYM34" s="214"/>
      <c r="OYN34" s="214"/>
      <c r="OYO34" s="214"/>
      <c r="OYP34" s="214"/>
      <c r="OYQ34" s="214"/>
      <c r="OYR34" s="214"/>
      <c r="OYS34" s="214"/>
      <c r="OYT34" s="214"/>
      <c r="OYU34" s="214"/>
      <c r="OYV34" s="214"/>
      <c r="OYW34" s="214"/>
      <c r="OYX34" s="214"/>
      <c r="OYY34" s="214"/>
      <c r="OYZ34" s="214"/>
      <c r="OZA34" s="214"/>
      <c r="OZB34" s="214"/>
      <c r="OZC34" s="214"/>
      <c r="OZD34" s="214"/>
      <c r="OZE34" s="214"/>
      <c r="OZF34" s="214"/>
      <c r="OZG34" s="214"/>
      <c r="OZH34" s="214"/>
      <c r="OZI34" s="214"/>
      <c r="OZJ34" s="214"/>
      <c r="OZK34" s="214"/>
      <c r="OZL34" s="214"/>
      <c r="OZM34" s="214"/>
      <c r="OZN34" s="214"/>
      <c r="OZO34" s="214"/>
      <c r="OZP34" s="214"/>
      <c r="OZQ34" s="214"/>
      <c r="OZR34" s="214"/>
      <c r="OZS34" s="214"/>
      <c r="OZT34" s="214"/>
      <c r="OZU34" s="214"/>
      <c r="OZV34" s="214"/>
      <c r="OZW34" s="214"/>
      <c r="OZX34" s="214"/>
      <c r="OZY34" s="214"/>
      <c r="OZZ34" s="214"/>
      <c r="PAA34" s="214"/>
      <c r="PAB34" s="214"/>
      <c r="PAC34" s="214"/>
      <c r="PAD34" s="214"/>
      <c r="PAE34" s="214"/>
      <c r="PAF34" s="214"/>
      <c r="PAG34" s="214"/>
      <c r="PAH34" s="214"/>
      <c r="PAI34" s="214"/>
      <c r="PAJ34" s="214"/>
      <c r="PAK34" s="214"/>
      <c r="PAL34" s="214"/>
      <c r="PAM34" s="214"/>
      <c r="PAN34" s="214"/>
      <c r="PAO34" s="214"/>
      <c r="PAP34" s="214"/>
      <c r="PAQ34" s="214"/>
      <c r="PAR34" s="214"/>
      <c r="PAS34" s="214"/>
      <c r="PAT34" s="214"/>
      <c r="PAU34" s="214"/>
      <c r="PAV34" s="214"/>
      <c r="PAW34" s="214"/>
      <c r="PAX34" s="214"/>
      <c r="PAY34" s="214"/>
      <c r="PAZ34" s="214"/>
      <c r="PBA34" s="214"/>
      <c r="PBB34" s="214"/>
      <c r="PBC34" s="214"/>
      <c r="PBD34" s="214"/>
      <c r="PBE34" s="214"/>
      <c r="PBF34" s="214"/>
      <c r="PBG34" s="214"/>
      <c r="PBH34" s="214"/>
      <c r="PBI34" s="214"/>
      <c r="PBJ34" s="214"/>
      <c r="PBK34" s="214"/>
      <c r="PBL34" s="214"/>
      <c r="PBM34" s="214"/>
      <c r="PBN34" s="214"/>
      <c r="PBO34" s="214"/>
      <c r="PBP34" s="214"/>
      <c r="PBQ34" s="214"/>
      <c r="PBR34" s="214"/>
      <c r="PBS34" s="214"/>
      <c r="PBT34" s="214"/>
      <c r="PBU34" s="214"/>
      <c r="PBV34" s="214"/>
      <c r="PBW34" s="214"/>
      <c r="PBX34" s="214"/>
      <c r="PBY34" s="214"/>
      <c r="PBZ34" s="214"/>
      <c r="PCA34" s="214"/>
      <c r="PCB34" s="214"/>
      <c r="PCC34" s="214"/>
      <c r="PCD34" s="214"/>
      <c r="PCE34" s="214"/>
      <c r="PCF34" s="214"/>
      <c r="PCG34" s="214"/>
      <c r="PCH34" s="214"/>
      <c r="PCI34" s="214"/>
      <c r="PCJ34" s="214"/>
      <c r="PCK34" s="214"/>
      <c r="PCL34" s="214"/>
      <c r="PCM34" s="214"/>
      <c r="PCN34" s="214"/>
      <c r="PCO34" s="214"/>
      <c r="PCP34" s="214"/>
      <c r="PCQ34" s="214"/>
      <c r="PCR34" s="214"/>
      <c r="PCS34" s="214"/>
      <c r="PCT34" s="214"/>
      <c r="PCU34" s="214"/>
      <c r="PCV34" s="214"/>
      <c r="PCW34" s="214"/>
      <c r="PCX34" s="214"/>
      <c r="PCY34" s="214"/>
      <c r="PCZ34" s="214"/>
      <c r="PDA34" s="214"/>
      <c r="PDB34" s="214"/>
      <c r="PDC34" s="214"/>
      <c r="PDD34" s="214"/>
      <c r="PDE34" s="214"/>
      <c r="PDF34" s="214"/>
      <c r="PDG34" s="214"/>
      <c r="PDH34" s="214"/>
      <c r="PDI34" s="214"/>
      <c r="PDJ34" s="214"/>
      <c r="PDK34" s="214"/>
      <c r="PDL34" s="214"/>
      <c r="PDM34" s="214"/>
      <c r="PDN34" s="214"/>
      <c r="PDO34" s="214"/>
      <c r="PDP34" s="214"/>
      <c r="PDQ34" s="214"/>
      <c r="PDR34" s="214"/>
      <c r="PDS34" s="214"/>
      <c r="PDT34" s="214"/>
      <c r="PDU34" s="214"/>
      <c r="PDV34" s="214"/>
      <c r="PDW34" s="214"/>
      <c r="PDX34" s="214"/>
      <c r="PDY34" s="214"/>
      <c r="PDZ34" s="214"/>
      <c r="PEA34" s="214"/>
      <c r="PEB34" s="214"/>
      <c r="PEC34" s="214"/>
      <c r="PED34" s="214"/>
      <c r="PEE34" s="214"/>
      <c r="PEF34" s="214"/>
      <c r="PEG34" s="214"/>
      <c r="PEH34" s="214"/>
      <c r="PEI34" s="214"/>
      <c r="PEJ34" s="214"/>
      <c r="PEK34" s="214"/>
      <c r="PEL34" s="214"/>
      <c r="PEM34" s="214"/>
      <c r="PEN34" s="214"/>
      <c r="PEO34" s="214"/>
      <c r="PEP34" s="214"/>
      <c r="PEQ34" s="214"/>
      <c r="PER34" s="214"/>
      <c r="PES34" s="214"/>
      <c r="PET34" s="214"/>
      <c r="PEU34" s="214"/>
      <c r="PEV34" s="214"/>
      <c r="PEW34" s="214"/>
      <c r="PEX34" s="214"/>
      <c r="PEY34" s="214"/>
      <c r="PEZ34" s="214"/>
      <c r="PFA34" s="214"/>
      <c r="PFB34" s="214"/>
      <c r="PFC34" s="214"/>
      <c r="PFD34" s="214"/>
      <c r="PFE34" s="214"/>
      <c r="PFF34" s="214"/>
      <c r="PFG34" s="214"/>
      <c r="PFH34" s="214"/>
      <c r="PFI34" s="214"/>
      <c r="PFJ34" s="214"/>
      <c r="PFK34" s="214"/>
      <c r="PFL34" s="214"/>
      <c r="PFM34" s="214"/>
      <c r="PFN34" s="214"/>
      <c r="PFO34" s="214"/>
      <c r="PFP34" s="214"/>
      <c r="PFQ34" s="214"/>
      <c r="PFR34" s="214"/>
      <c r="PFS34" s="214"/>
      <c r="PFT34" s="214"/>
      <c r="PFU34" s="214"/>
      <c r="PFV34" s="214"/>
      <c r="PFW34" s="214"/>
      <c r="PFX34" s="214"/>
      <c r="PFY34" s="214"/>
      <c r="PFZ34" s="214"/>
      <c r="PGA34" s="214"/>
      <c r="PGB34" s="214"/>
      <c r="PGC34" s="214"/>
      <c r="PGD34" s="214"/>
      <c r="PGE34" s="214"/>
      <c r="PGF34" s="214"/>
      <c r="PGG34" s="214"/>
      <c r="PGH34" s="214"/>
      <c r="PGI34" s="214"/>
      <c r="PGJ34" s="214"/>
      <c r="PGK34" s="214"/>
      <c r="PGL34" s="214"/>
      <c r="PGM34" s="214"/>
      <c r="PGN34" s="214"/>
      <c r="PGO34" s="214"/>
      <c r="PGP34" s="214"/>
      <c r="PGQ34" s="214"/>
      <c r="PGR34" s="214"/>
      <c r="PGS34" s="214"/>
      <c r="PGT34" s="214"/>
      <c r="PGU34" s="214"/>
      <c r="PGV34" s="214"/>
      <c r="PGW34" s="214"/>
      <c r="PGX34" s="214"/>
      <c r="PGY34" s="214"/>
      <c r="PGZ34" s="214"/>
      <c r="PHA34" s="214"/>
      <c r="PHB34" s="214"/>
      <c r="PHC34" s="214"/>
      <c r="PHD34" s="214"/>
      <c r="PHE34" s="214"/>
      <c r="PHF34" s="214"/>
      <c r="PHG34" s="214"/>
      <c r="PHH34" s="214"/>
      <c r="PHI34" s="214"/>
      <c r="PHJ34" s="214"/>
      <c r="PHK34" s="214"/>
      <c r="PHL34" s="214"/>
      <c r="PHM34" s="214"/>
      <c r="PHN34" s="214"/>
      <c r="PHO34" s="214"/>
      <c r="PHP34" s="214"/>
      <c r="PHQ34" s="214"/>
      <c r="PHR34" s="214"/>
      <c r="PHS34" s="214"/>
      <c r="PHT34" s="214"/>
      <c r="PHU34" s="214"/>
      <c r="PHV34" s="214"/>
      <c r="PHW34" s="214"/>
      <c r="PHX34" s="214"/>
      <c r="PHY34" s="214"/>
      <c r="PHZ34" s="214"/>
      <c r="PIA34" s="214"/>
      <c r="PIB34" s="214"/>
      <c r="PIC34" s="214"/>
      <c r="PID34" s="214"/>
      <c r="PIE34" s="214"/>
      <c r="PIF34" s="214"/>
      <c r="PIG34" s="214"/>
      <c r="PIH34" s="214"/>
      <c r="PII34" s="214"/>
      <c r="PIJ34" s="214"/>
      <c r="PIK34" s="214"/>
      <c r="PIL34" s="214"/>
      <c r="PIM34" s="214"/>
      <c r="PIN34" s="214"/>
      <c r="PIO34" s="214"/>
      <c r="PIP34" s="214"/>
      <c r="PIQ34" s="214"/>
      <c r="PIR34" s="214"/>
      <c r="PIS34" s="214"/>
      <c r="PIT34" s="214"/>
      <c r="PIU34" s="214"/>
      <c r="PIV34" s="214"/>
      <c r="PIW34" s="214"/>
      <c r="PIX34" s="214"/>
      <c r="PIY34" s="214"/>
      <c r="PIZ34" s="214"/>
      <c r="PJA34" s="214"/>
      <c r="PJB34" s="214"/>
      <c r="PJC34" s="214"/>
      <c r="PJD34" s="214"/>
      <c r="PJE34" s="214"/>
      <c r="PJF34" s="214"/>
      <c r="PJG34" s="214"/>
      <c r="PJH34" s="214"/>
      <c r="PJI34" s="214"/>
      <c r="PJJ34" s="214"/>
      <c r="PJK34" s="214"/>
      <c r="PJL34" s="214"/>
      <c r="PJM34" s="214"/>
      <c r="PJN34" s="214"/>
      <c r="PJO34" s="214"/>
      <c r="PJP34" s="214"/>
      <c r="PJQ34" s="214"/>
      <c r="PJR34" s="214"/>
      <c r="PJS34" s="214"/>
      <c r="PJT34" s="214"/>
      <c r="PJU34" s="214"/>
      <c r="PJV34" s="214"/>
      <c r="PJW34" s="214"/>
      <c r="PJX34" s="214"/>
      <c r="PJY34" s="214"/>
      <c r="PJZ34" s="214"/>
      <c r="PKA34" s="214"/>
      <c r="PKB34" s="214"/>
      <c r="PKC34" s="214"/>
      <c r="PKD34" s="214"/>
      <c r="PKE34" s="214"/>
      <c r="PKF34" s="214"/>
      <c r="PKG34" s="214"/>
      <c r="PKH34" s="214"/>
      <c r="PKI34" s="214"/>
      <c r="PKJ34" s="214"/>
      <c r="PKK34" s="214"/>
      <c r="PKL34" s="214"/>
      <c r="PKM34" s="214"/>
      <c r="PKN34" s="214"/>
      <c r="PKO34" s="214"/>
      <c r="PKP34" s="214"/>
      <c r="PKQ34" s="214"/>
      <c r="PKR34" s="214"/>
      <c r="PKS34" s="214"/>
      <c r="PKT34" s="214"/>
      <c r="PKU34" s="214"/>
      <c r="PKV34" s="214"/>
      <c r="PKW34" s="214"/>
      <c r="PKX34" s="214"/>
      <c r="PKY34" s="214"/>
      <c r="PKZ34" s="214"/>
      <c r="PLA34" s="214"/>
      <c r="PLB34" s="214"/>
      <c r="PLC34" s="214"/>
      <c r="PLD34" s="214"/>
      <c r="PLE34" s="214"/>
      <c r="PLF34" s="214"/>
      <c r="PLG34" s="214"/>
      <c r="PLH34" s="214"/>
      <c r="PLI34" s="214"/>
      <c r="PLJ34" s="214"/>
      <c r="PLK34" s="214"/>
      <c r="PLL34" s="214"/>
      <c r="PLM34" s="214"/>
      <c r="PLN34" s="214"/>
      <c r="PLO34" s="214"/>
      <c r="PLP34" s="214"/>
      <c r="PLQ34" s="214"/>
      <c r="PLR34" s="214"/>
      <c r="PLS34" s="214"/>
      <c r="PLT34" s="214"/>
      <c r="PLU34" s="214"/>
      <c r="PLV34" s="214"/>
      <c r="PLW34" s="214"/>
      <c r="PLX34" s="214"/>
      <c r="PLY34" s="214"/>
      <c r="PLZ34" s="214"/>
      <c r="PMA34" s="214"/>
      <c r="PMB34" s="214"/>
      <c r="PMC34" s="214"/>
      <c r="PMD34" s="214"/>
      <c r="PME34" s="214"/>
      <c r="PMF34" s="214"/>
      <c r="PMG34" s="214"/>
      <c r="PMH34" s="214"/>
      <c r="PMI34" s="214"/>
      <c r="PMJ34" s="214"/>
      <c r="PMK34" s="214"/>
      <c r="PML34" s="214"/>
      <c r="PMM34" s="214"/>
      <c r="PMN34" s="214"/>
      <c r="PMO34" s="214"/>
      <c r="PMP34" s="214"/>
      <c r="PMQ34" s="214"/>
      <c r="PMR34" s="214"/>
      <c r="PMS34" s="214"/>
      <c r="PMT34" s="214"/>
      <c r="PMU34" s="214"/>
      <c r="PMV34" s="214"/>
      <c r="PMW34" s="214"/>
      <c r="PMX34" s="214"/>
      <c r="PMY34" s="214"/>
      <c r="PMZ34" s="214"/>
      <c r="PNA34" s="214"/>
      <c r="PNB34" s="214"/>
      <c r="PNC34" s="214"/>
      <c r="PND34" s="214"/>
      <c r="PNE34" s="214"/>
      <c r="PNF34" s="214"/>
      <c r="PNG34" s="214"/>
      <c r="PNH34" s="214"/>
      <c r="PNI34" s="214"/>
      <c r="PNJ34" s="214"/>
      <c r="PNK34" s="214"/>
      <c r="PNL34" s="214"/>
      <c r="PNM34" s="214"/>
      <c r="PNN34" s="214"/>
      <c r="PNO34" s="214"/>
      <c r="PNP34" s="214"/>
      <c r="PNQ34" s="214"/>
      <c r="PNR34" s="214"/>
      <c r="PNS34" s="214"/>
      <c r="PNT34" s="214"/>
      <c r="PNU34" s="214"/>
      <c r="PNV34" s="214"/>
      <c r="PNW34" s="214"/>
      <c r="PNX34" s="214"/>
      <c r="PNY34" s="214"/>
      <c r="PNZ34" s="214"/>
      <c r="POA34" s="214"/>
      <c r="POB34" s="214"/>
      <c r="POC34" s="214"/>
      <c r="POD34" s="214"/>
      <c r="POE34" s="214"/>
      <c r="POF34" s="214"/>
      <c r="POG34" s="214"/>
      <c r="POH34" s="214"/>
      <c r="POI34" s="214"/>
      <c r="POJ34" s="214"/>
      <c r="POK34" s="214"/>
      <c r="POL34" s="214"/>
      <c r="POM34" s="214"/>
      <c r="PON34" s="214"/>
      <c r="POO34" s="214"/>
      <c r="POP34" s="214"/>
      <c r="POQ34" s="214"/>
      <c r="POR34" s="214"/>
      <c r="POS34" s="214"/>
      <c r="POT34" s="214"/>
      <c r="POU34" s="214"/>
      <c r="POV34" s="214"/>
      <c r="POW34" s="214"/>
      <c r="POX34" s="214"/>
      <c r="POY34" s="214"/>
      <c r="POZ34" s="214"/>
      <c r="PPA34" s="214"/>
      <c r="PPB34" s="214"/>
      <c r="PPC34" s="214"/>
      <c r="PPD34" s="214"/>
      <c r="PPE34" s="214"/>
      <c r="PPF34" s="214"/>
      <c r="PPG34" s="214"/>
      <c r="PPH34" s="214"/>
      <c r="PPI34" s="214"/>
      <c r="PPJ34" s="214"/>
      <c r="PPK34" s="214"/>
      <c r="PPL34" s="214"/>
      <c r="PPM34" s="214"/>
      <c r="PPN34" s="214"/>
      <c r="PPO34" s="214"/>
      <c r="PPP34" s="214"/>
      <c r="PPQ34" s="214"/>
      <c r="PPR34" s="214"/>
      <c r="PPS34" s="214"/>
      <c r="PPT34" s="214"/>
      <c r="PPU34" s="214"/>
      <c r="PPV34" s="214"/>
      <c r="PPW34" s="214"/>
      <c r="PPX34" s="214"/>
      <c r="PPY34" s="214"/>
      <c r="PPZ34" s="214"/>
      <c r="PQA34" s="214"/>
      <c r="PQB34" s="214"/>
      <c r="PQC34" s="214"/>
      <c r="PQD34" s="214"/>
      <c r="PQE34" s="214"/>
      <c r="PQF34" s="214"/>
      <c r="PQG34" s="214"/>
      <c r="PQH34" s="214"/>
      <c r="PQI34" s="214"/>
      <c r="PQJ34" s="214"/>
      <c r="PQK34" s="214"/>
      <c r="PQL34" s="214"/>
      <c r="PQM34" s="214"/>
      <c r="PQN34" s="214"/>
      <c r="PQO34" s="214"/>
      <c r="PQP34" s="214"/>
      <c r="PQQ34" s="214"/>
      <c r="PQR34" s="214"/>
      <c r="PQS34" s="214"/>
      <c r="PQT34" s="214"/>
      <c r="PQU34" s="214"/>
      <c r="PQV34" s="214"/>
      <c r="PQW34" s="214"/>
      <c r="PQX34" s="214"/>
      <c r="PQY34" s="214"/>
      <c r="PQZ34" s="214"/>
      <c r="PRA34" s="214"/>
      <c r="PRB34" s="214"/>
      <c r="PRC34" s="214"/>
      <c r="PRD34" s="214"/>
      <c r="PRE34" s="214"/>
      <c r="PRF34" s="214"/>
      <c r="PRG34" s="214"/>
      <c r="PRH34" s="214"/>
      <c r="PRI34" s="214"/>
      <c r="PRJ34" s="214"/>
      <c r="PRK34" s="214"/>
      <c r="PRL34" s="214"/>
      <c r="PRM34" s="214"/>
      <c r="PRN34" s="214"/>
      <c r="PRO34" s="214"/>
      <c r="PRP34" s="214"/>
      <c r="PRQ34" s="214"/>
      <c r="PRR34" s="214"/>
      <c r="PRS34" s="214"/>
      <c r="PRT34" s="214"/>
      <c r="PRU34" s="214"/>
      <c r="PRV34" s="214"/>
      <c r="PRW34" s="214"/>
      <c r="PRX34" s="214"/>
      <c r="PRY34" s="214"/>
      <c r="PRZ34" s="214"/>
      <c r="PSA34" s="214"/>
      <c r="PSB34" s="214"/>
      <c r="PSC34" s="214"/>
      <c r="PSD34" s="214"/>
      <c r="PSE34" s="214"/>
      <c r="PSF34" s="214"/>
      <c r="PSG34" s="214"/>
      <c r="PSH34" s="214"/>
      <c r="PSI34" s="214"/>
      <c r="PSJ34" s="214"/>
      <c r="PSK34" s="214"/>
      <c r="PSL34" s="214"/>
      <c r="PSM34" s="214"/>
      <c r="PSN34" s="214"/>
      <c r="PSO34" s="214"/>
      <c r="PSP34" s="214"/>
      <c r="PSQ34" s="214"/>
      <c r="PSR34" s="214"/>
      <c r="PSS34" s="214"/>
      <c r="PST34" s="214"/>
      <c r="PSU34" s="214"/>
      <c r="PSV34" s="214"/>
      <c r="PSW34" s="214"/>
      <c r="PSX34" s="214"/>
      <c r="PSY34" s="214"/>
      <c r="PSZ34" s="214"/>
      <c r="PTA34" s="214"/>
      <c r="PTB34" s="214"/>
      <c r="PTC34" s="214"/>
      <c r="PTD34" s="214"/>
      <c r="PTE34" s="214"/>
      <c r="PTF34" s="214"/>
      <c r="PTG34" s="214"/>
      <c r="PTH34" s="214"/>
      <c r="PTI34" s="214"/>
      <c r="PTJ34" s="214"/>
      <c r="PTK34" s="214"/>
      <c r="PTL34" s="214"/>
      <c r="PTM34" s="214"/>
      <c r="PTN34" s="214"/>
      <c r="PTO34" s="214"/>
      <c r="PTP34" s="214"/>
      <c r="PTQ34" s="214"/>
      <c r="PTR34" s="214"/>
      <c r="PTS34" s="214"/>
      <c r="PTT34" s="214"/>
      <c r="PTU34" s="214"/>
      <c r="PTV34" s="214"/>
      <c r="PTW34" s="214"/>
      <c r="PTX34" s="214"/>
      <c r="PTY34" s="214"/>
      <c r="PTZ34" s="214"/>
      <c r="PUA34" s="214"/>
      <c r="PUB34" s="214"/>
      <c r="PUC34" s="214"/>
      <c r="PUD34" s="214"/>
      <c r="PUE34" s="214"/>
      <c r="PUF34" s="214"/>
      <c r="PUG34" s="214"/>
      <c r="PUH34" s="214"/>
      <c r="PUI34" s="214"/>
      <c r="PUJ34" s="214"/>
      <c r="PUK34" s="214"/>
      <c r="PUL34" s="214"/>
      <c r="PUM34" s="214"/>
      <c r="PUN34" s="214"/>
      <c r="PUO34" s="214"/>
      <c r="PUP34" s="214"/>
      <c r="PUQ34" s="214"/>
      <c r="PUR34" s="214"/>
      <c r="PUS34" s="214"/>
      <c r="PUT34" s="214"/>
      <c r="PUU34" s="214"/>
      <c r="PUV34" s="214"/>
      <c r="PUW34" s="214"/>
      <c r="PUX34" s="214"/>
      <c r="PUY34" s="214"/>
      <c r="PUZ34" s="214"/>
      <c r="PVA34" s="214"/>
      <c r="PVB34" s="214"/>
      <c r="PVC34" s="214"/>
      <c r="PVD34" s="214"/>
      <c r="PVE34" s="214"/>
      <c r="PVF34" s="214"/>
      <c r="PVG34" s="214"/>
      <c r="PVH34" s="214"/>
      <c r="PVI34" s="214"/>
      <c r="PVJ34" s="214"/>
      <c r="PVK34" s="214"/>
      <c r="PVL34" s="214"/>
      <c r="PVM34" s="214"/>
      <c r="PVN34" s="214"/>
      <c r="PVO34" s="214"/>
      <c r="PVP34" s="214"/>
      <c r="PVQ34" s="214"/>
      <c r="PVR34" s="214"/>
      <c r="PVS34" s="214"/>
      <c r="PVT34" s="214"/>
      <c r="PVU34" s="214"/>
      <c r="PVV34" s="214"/>
      <c r="PVW34" s="214"/>
      <c r="PVX34" s="214"/>
      <c r="PVY34" s="214"/>
      <c r="PVZ34" s="214"/>
      <c r="PWA34" s="214"/>
      <c r="PWB34" s="214"/>
      <c r="PWC34" s="214"/>
      <c r="PWD34" s="214"/>
      <c r="PWE34" s="214"/>
      <c r="PWF34" s="214"/>
      <c r="PWG34" s="214"/>
      <c r="PWH34" s="214"/>
      <c r="PWI34" s="214"/>
      <c r="PWJ34" s="214"/>
      <c r="PWK34" s="214"/>
      <c r="PWL34" s="214"/>
      <c r="PWM34" s="214"/>
      <c r="PWN34" s="214"/>
      <c r="PWO34" s="214"/>
      <c r="PWP34" s="214"/>
      <c r="PWQ34" s="214"/>
      <c r="PWR34" s="214"/>
      <c r="PWS34" s="214"/>
      <c r="PWT34" s="214"/>
      <c r="PWU34" s="214"/>
      <c r="PWV34" s="214"/>
      <c r="PWW34" s="214"/>
      <c r="PWX34" s="214"/>
      <c r="PWY34" s="214"/>
      <c r="PWZ34" s="214"/>
      <c r="PXA34" s="214"/>
      <c r="PXB34" s="214"/>
      <c r="PXC34" s="214"/>
      <c r="PXD34" s="214"/>
      <c r="PXE34" s="214"/>
      <c r="PXF34" s="214"/>
      <c r="PXG34" s="214"/>
      <c r="PXH34" s="214"/>
      <c r="PXI34" s="214"/>
      <c r="PXJ34" s="214"/>
      <c r="PXK34" s="214"/>
      <c r="PXL34" s="214"/>
      <c r="PXM34" s="214"/>
      <c r="PXN34" s="214"/>
      <c r="PXO34" s="214"/>
      <c r="PXP34" s="214"/>
      <c r="PXQ34" s="214"/>
      <c r="PXR34" s="214"/>
      <c r="PXS34" s="214"/>
      <c r="PXT34" s="214"/>
      <c r="PXU34" s="214"/>
      <c r="PXV34" s="214"/>
      <c r="PXW34" s="214"/>
      <c r="PXX34" s="214"/>
      <c r="PXY34" s="214"/>
      <c r="PXZ34" s="214"/>
      <c r="PYA34" s="214"/>
      <c r="PYB34" s="214"/>
      <c r="PYC34" s="214"/>
      <c r="PYD34" s="214"/>
      <c r="PYE34" s="214"/>
      <c r="PYF34" s="214"/>
      <c r="PYG34" s="214"/>
      <c r="PYH34" s="214"/>
      <c r="PYI34" s="214"/>
      <c r="PYJ34" s="214"/>
      <c r="PYK34" s="214"/>
      <c r="PYL34" s="214"/>
      <c r="PYM34" s="214"/>
      <c r="PYN34" s="214"/>
      <c r="PYO34" s="214"/>
      <c r="PYP34" s="214"/>
      <c r="PYQ34" s="214"/>
      <c r="PYR34" s="214"/>
      <c r="PYS34" s="214"/>
      <c r="PYT34" s="214"/>
      <c r="PYU34" s="214"/>
      <c r="PYV34" s="214"/>
      <c r="PYW34" s="214"/>
      <c r="PYX34" s="214"/>
      <c r="PYY34" s="214"/>
      <c r="PYZ34" s="214"/>
      <c r="PZA34" s="214"/>
      <c r="PZB34" s="214"/>
      <c r="PZC34" s="214"/>
      <c r="PZD34" s="214"/>
      <c r="PZE34" s="214"/>
      <c r="PZF34" s="214"/>
      <c r="PZG34" s="214"/>
      <c r="PZH34" s="214"/>
      <c r="PZI34" s="214"/>
      <c r="PZJ34" s="214"/>
      <c r="PZK34" s="214"/>
      <c r="PZL34" s="214"/>
      <c r="PZM34" s="214"/>
      <c r="PZN34" s="214"/>
      <c r="PZO34" s="214"/>
      <c r="PZP34" s="214"/>
      <c r="PZQ34" s="214"/>
      <c r="PZR34" s="214"/>
      <c r="PZS34" s="214"/>
      <c r="PZT34" s="214"/>
      <c r="PZU34" s="214"/>
      <c r="PZV34" s="214"/>
      <c r="PZW34" s="214"/>
      <c r="PZX34" s="214"/>
      <c r="PZY34" s="214"/>
      <c r="PZZ34" s="214"/>
      <c r="QAA34" s="214"/>
      <c r="QAB34" s="214"/>
      <c r="QAC34" s="214"/>
      <c r="QAD34" s="214"/>
      <c r="QAE34" s="214"/>
      <c r="QAF34" s="214"/>
      <c r="QAG34" s="214"/>
      <c r="QAH34" s="214"/>
      <c r="QAI34" s="214"/>
      <c r="QAJ34" s="214"/>
      <c r="QAK34" s="214"/>
      <c r="QAL34" s="214"/>
      <c r="QAM34" s="214"/>
      <c r="QAN34" s="214"/>
      <c r="QAO34" s="214"/>
      <c r="QAP34" s="214"/>
      <c r="QAQ34" s="214"/>
      <c r="QAR34" s="214"/>
      <c r="QAS34" s="214"/>
      <c r="QAT34" s="214"/>
      <c r="QAU34" s="214"/>
      <c r="QAV34" s="214"/>
      <c r="QAW34" s="214"/>
      <c r="QAX34" s="214"/>
      <c r="QAY34" s="214"/>
      <c r="QAZ34" s="214"/>
      <c r="QBA34" s="214"/>
      <c r="QBB34" s="214"/>
      <c r="QBC34" s="214"/>
      <c r="QBD34" s="214"/>
      <c r="QBE34" s="214"/>
      <c r="QBF34" s="214"/>
      <c r="QBG34" s="214"/>
      <c r="QBH34" s="214"/>
      <c r="QBI34" s="214"/>
      <c r="QBJ34" s="214"/>
      <c r="QBK34" s="214"/>
      <c r="QBL34" s="214"/>
      <c r="QBM34" s="214"/>
      <c r="QBN34" s="214"/>
      <c r="QBO34" s="214"/>
      <c r="QBP34" s="214"/>
      <c r="QBQ34" s="214"/>
      <c r="QBR34" s="214"/>
      <c r="QBS34" s="214"/>
      <c r="QBT34" s="214"/>
      <c r="QBU34" s="214"/>
      <c r="QBV34" s="214"/>
      <c r="QBW34" s="214"/>
      <c r="QBX34" s="214"/>
      <c r="QBY34" s="214"/>
      <c r="QBZ34" s="214"/>
      <c r="QCA34" s="214"/>
      <c r="QCB34" s="214"/>
      <c r="QCC34" s="214"/>
      <c r="QCD34" s="214"/>
      <c r="QCE34" s="214"/>
      <c r="QCF34" s="214"/>
      <c r="QCG34" s="214"/>
      <c r="QCH34" s="214"/>
      <c r="QCI34" s="214"/>
      <c r="QCJ34" s="214"/>
      <c r="QCK34" s="214"/>
      <c r="QCL34" s="214"/>
      <c r="QCM34" s="214"/>
      <c r="QCN34" s="214"/>
      <c r="QCO34" s="214"/>
      <c r="QCP34" s="214"/>
      <c r="QCQ34" s="214"/>
      <c r="QCR34" s="214"/>
      <c r="QCS34" s="214"/>
      <c r="QCT34" s="214"/>
      <c r="QCU34" s="214"/>
      <c r="QCV34" s="214"/>
      <c r="QCW34" s="214"/>
      <c r="QCX34" s="214"/>
      <c r="QCY34" s="214"/>
      <c r="QCZ34" s="214"/>
      <c r="QDA34" s="214"/>
      <c r="QDB34" s="214"/>
      <c r="QDC34" s="214"/>
      <c r="QDD34" s="214"/>
      <c r="QDE34" s="214"/>
      <c r="QDF34" s="214"/>
      <c r="QDG34" s="214"/>
      <c r="QDH34" s="214"/>
      <c r="QDI34" s="214"/>
      <c r="QDJ34" s="214"/>
      <c r="QDK34" s="214"/>
      <c r="QDL34" s="214"/>
      <c r="QDM34" s="214"/>
      <c r="QDN34" s="214"/>
      <c r="QDO34" s="214"/>
      <c r="QDP34" s="214"/>
      <c r="QDQ34" s="214"/>
      <c r="QDR34" s="214"/>
      <c r="QDS34" s="214"/>
      <c r="QDT34" s="214"/>
      <c r="QDU34" s="214"/>
      <c r="QDV34" s="214"/>
      <c r="QDW34" s="214"/>
      <c r="QDX34" s="214"/>
      <c r="QDY34" s="214"/>
      <c r="QDZ34" s="214"/>
      <c r="QEA34" s="214"/>
      <c r="QEB34" s="214"/>
      <c r="QEC34" s="214"/>
      <c r="QED34" s="214"/>
      <c r="QEE34" s="214"/>
      <c r="QEF34" s="214"/>
      <c r="QEG34" s="214"/>
      <c r="QEH34" s="214"/>
      <c r="QEI34" s="214"/>
      <c r="QEJ34" s="214"/>
      <c r="QEK34" s="214"/>
      <c r="QEL34" s="214"/>
      <c r="QEM34" s="214"/>
      <c r="QEN34" s="214"/>
      <c r="QEO34" s="214"/>
      <c r="QEP34" s="214"/>
      <c r="QEQ34" s="214"/>
      <c r="QER34" s="214"/>
      <c r="QES34" s="214"/>
      <c r="QET34" s="214"/>
      <c r="QEU34" s="214"/>
      <c r="QEV34" s="214"/>
      <c r="QEW34" s="214"/>
      <c r="QEX34" s="214"/>
      <c r="QEY34" s="214"/>
      <c r="QEZ34" s="214"/>
      <c r="QFA34" s="214"/>
      <c r="QFB34" s="214"/>
      <c r="QFC34" s="214"/>
      <c r="QFD34" s="214"/>
      <c r="QFE34" s="214"/>
      <c r="QFF34" s="214"/>
      <c r="QFG34" s="214"/>
      <c r="QFH34" s="214"/>
      <c r="QFI34" s="214"/>
      <c r="QFJ34" s="214"/>
      <c r="QFK34" s="214"/>
      <c r="QFL34" s="214"/>
      <c r="QFM34" s="214"/>
      <c r="QFN34" s="214"/>
      <c r="QFO34" s="214"/>
      <c r="QFP34" s="214"/>
      <c r="QFQ34" s="214"/>
      <c r="QFR34" s="214"/>
      <c r="QFS34" s="214"/>
      <c r="QFT34" s="214"/>
      <c r="QFU34" s="214"/>
      <c r="QFV34" s="214"/>
      <c r="QFW34" s="214"/>
      <c r="QFX34" s="214"/>
      <c r="QFY34" s="214"/>
      <c r="QFZ34" s="214"/>
      <c r="QGA34" s="214"/>
      <c r="QGB34" s="214"/>
      <c r="QGC34" s="214"/>
      <c r="QGD34" s="214"/>
      <c r="QGE34" s="214"/>
      <c r="QGF34" s="214"/>
      <c r="QGG34" s="214"/>
      <c r="QGH34" s="214"/>
      <c r="QGI34" s="214"/>
      <c r="QGJ34" s="214"/>
      <c r="QGK34" s="214"/>
      <c r="QGL34" s="214"/>
      <c r="QGM34" s="214"/>
      <c r="QGN34" s="214"/>
      <c r="QGO34" s="214"/>
      <c r="QGP34" s="214"/>
      <c r="QGQ34" s="214"/>
      <c r="QGR34" s="214"/>
      <c r="QGS34" s="214"/>
      <c r="QGT34" s="214"/>
      <c r="QGU34" s="214"/>
      <c r="QGV34" s="214"/>
      <c r="QGW34" s="214"/>
      <c r="QGX34" s="214"/>
      <c r="QGY34" s="214"/>
      <c r="QGZ34" s="214"/>
      <c r="QHA34" s="214"/>
      <c r="QHB34" s="214"/>
      <c r="QHC34" s="214"/>
      <c r="QHD34" s="214"/>
      <c r="QHE34" s="214"/>
      <c r="QHF34" s="214"/>
      <c r="QHG34" s="214"/>
      <c r="QHH34" s="214"/>
      <c r="QHI34" s="214"/>
      <c r="QHJ34" s="214"/>
      <c r="QHK34" s="214"/>
      <c r="QHL34" s="214"/>
      <c r="QHM34" s="214"/>
      <c r="QHN34" s="214"/>
      <c r="QHO34" s="214"/>
      <c r="QHP34" s="214"/>
      <c r="QHQ34" s="214"/>
      <c r="QHR34" s="214"/>
      <c r="QHS34" s="214"/>
      <c r="QHT34" s="214"/>
      <c r="QHU34" s="214"/>
      <c r="QHV34" s="214"/>
      <c r="QHW34" s="214"/>
      <c r="QHX34" s="214"/>
      <c r="QHY34" s="214"/>
      <c r="QHZ34" s="214"/>
      <c r="QIA34" s="214"/>
      <c r="QIB34" s="214"/>
      <c r="QIC34" s="214"/>
      <c r="QID34" s="214"/>
      <c r="QIE34" s="214"/>
      <c r="QIF34" s="214"/>
      <c r="QIG34" s="214"/>
      <c r="QIH34" s="214"/>
      <c r="QII34" s="214"/>
      <c r="QIJ34" s="214"/>
      <c r="QIK34" s="214"/>
      <c r="QIL34" s="214"/>
      <c r="QIM34" s="214"/>
      <c r="QIN34" s="214"/>
      <c r="QIO34" s="214"/>
      <c r="QIP34" s="214"/>
      <c r="QIQ34" s="214"/>
      <c r="QIR34" s="214"/>
      <c r="QIS34" s="214"/>
      <c r="QIT34" s="214"/>
      <c r="QIU34" s="214"/>
      <c r="QIV34" s="214"/>
      <c r="QIW34" s="214"/>
      <c r="QIX34" s="214"/>
      <c r="QIY34" s="214"/>
      <c r="QIZ34" s="214"/>
      <c r="QJA34" s="214"/>
      <c r="QJB34" s="214"/>
      <c r="QJC34" s="214"/>
      <c r="QJD34" s="214"/>
      <c r="QJE34" s="214"/>
      <c r="QJF34" s="214"/>
      <c r="QJG34" s="214"/>
      <c r="QJH34" s="214"/>
      <c r="QJI34" s="214"/>
      <c r="QJJ34" s="214"/>
      <c r="QJK34" s="214"/>
      <c r="QJL34" s="214"/>
      <c r="QJM34" s="214"/>
      <c r="QJN34" s="214"/>
      <c r="QJO34" s="214"/>
      <c r="QJP34" s="214"/>
      <c r="QJQ34" s="214"/>
      <c r="QJR34" s="214"/>
      <c r="QJS34" s="214"/>
      <c r="QJT34" s="214"/>
      <c r="QJU34" s="214"/>
      <c r="QJV34" s="214"/>
      <c r="QJW34" s="214"/>
      <c r="QJX34" s="214"/>
      <c r="QJY34" s="214"/>
      <c r="QJZ34" s="214"/>
      <c r="QKA34" s="214"/>
      <c r="QKB34" s="214"/>
      <c r="QKC34" s="214"/>
      <c r="QKD34" s="214"/>
      <c r="QKE34" s="214"/>
      <c r="QKF34" s="214"/>
      <c r="QKG34" s="214"/>
      <c r="QKH34" s="214"/>
      <c r="QKI34" s="214"/>
      <c r="QKJ34" s="214"/>
      <c r="QKK34" s="214"/>
      <c r="QKL34" s="214"/>
      <c r="QKM34" s="214"/>
      <c r="QKN34" s="214"/>
      <c r="QKO34" s="214"/>
      <c r="QKP34" s="214"/>
      <c r="QKQ34" s="214"/>
      <c r="QKR34" s="214"/>
      <c r="QKS34" s="214"/>
      <c r="QKT34" s="214"/>
      <c r="QKU34" s="214"/>
      <c r="QKV34" s="214"/>
      <c r="QKW34" s="214"/>
      <c r="QKX34" s="214"/>
      <c r="QKY34" s="214"/>
      <c r="QKZ34" s="214"/>
      <c r="QLA34" s="214"/>
      <c r="QLB34" s="214"/>
      <c r="QLC34" s="214"/>
      <c r="QLD34" s="214"/>
      <c r="QLE34" s="214"/>
      <c r="QLF34" s="214"/>
      <c r="QLG34" s="214"/>
      <c r="QLH34" s="214"/>
      <c r="QLI34" s="214"/>
      <c r="QLJ34" s="214"/>
      <c r="QLK34" s="214"/>
      <c r="QLL34" s="214"/>
      <c r="QLM34" s="214"/>
      <c r="QLN34" s="214"/>
      <c r="QLO34" s="214"/>
      <c r="QLP34" s="214"/>
      <c r="QLQ34" s="214"/>
      <c r="QLR34" s="214"/>
      <c r="QLS34" s="214"/>
      <c r="QLT34" s="214"/>
      <c r="QLU34" s="214"/>
      <c r="QLV34" s="214"/>
      <c r="QLW34" s="214"/>
      <c r="QLX34" s="214"/>
      <c r="QLY34" s="214"/>
      <c r="QLZ34" s="214"/>
      <c r="QMA34" s="214"/>
      <c r="QMB34" s="214"/>
      <c r="QMC34" s="214"/>
      <c r="QMD34" s="214"/>
      <c r="QME34" s="214"/>
      <c r="QMF34" s="214"/>
      <c r="QMG34" s="214"/>
      <c r="QMH34" s="214"/>
      <c r="QMI34" s="214"/>
      <c r="QMJ34" s="214"/>
      <c r="QMK34" s="214"/>
      <c r="QML34" s="214"/>
      <c r="QMM34" s="214"/>
      <c r="QMN34" s="214"/>
      <c r="QMO34" s="214"/>
      <c r="QMP34" s="214"/>
      <c r="QMQ34" s="214"/>
      <c r="QMR34" s="214"/>
      <c r="QMS34" s="214"/>
      <c r="QMT34" s="214"/>
      <c r="QMU34" s="214"/>
      <c r="QMV34" s="214"/>
      <c r="QMW34" s="214"/>
      <c r="QMX34" s="214"/>
      <c r="QMY34" s="214"/>
      <c r="QMZ34" s="214"/>
      <c r="QNA34" s="214"/>
      <c r="QNB34" s="214"/>
      <c r="QNC34" s="214"/>
      <c r="QND34" s="214"/>
      <c r="QNE34" s="214"/>
      <c r="QNF34" s="214"/>
      <c r="QNG34" s="214"/>
      <c r="QNH34" s="214"/>
      <c r="QNI34" s="214"/>
      <c r="QNJ34" s="214"/>
      <c r="QNK34" s="214"/>
      <c r="QNL34" s="214"/>
      <c r="QNM34" s="214"/>
      <c r="QNN34" s="214"/>
      <c r="QNO34" s="214"/>
      <c r="QNP34" s="214"/>
      <c r="QNQ34" s="214"/>
      <c r="QNR34" s="214"/>
      <c r="QNS34" s="214"/>
      <c r="QNT34" s="214"/>
      <c r="QNU34" s="214"/>
      <c r="QNV34" s="214"/>
      <c r="QNW34" s="214"/>
      <c r="QNX34" s="214"/>
      <c r="QNY34" s="214"/>
      <c r="QNZ34" s="214"/>
      <c r="QOA34" s="214"/>
      <c r="QOB34" s="214"/>
      <c r="QOC34" s="214"/>
      <c r="QOD34" s="214"/>
      <c r="QOE34" s="214"/>
      <c r="QOF34" s="214"/>
      <c r="QOG34" s="214"/>
      <c r="QOH34" s="214"/>
      <c r="QOI34" s="214"/>
      <c r="QOJ34" s="214"/>
      <c r="QOK34" s="214"/>
      <c r="QOL34" s="214"/>
      <c r="QOM34" s="214"/>
      <c r="QON34" s="214"/>
      <c r="QOO34" s="214"/>
      <c r="QOP34" s="214"/>
      <c r="QOQ34" s="214"/>
      <c r="QOR34" s="214"/>
      <c r="QOS34" s="214"/>
      <c r="QOT34" s="214"/>
      <c r="QOU34" s="214"/>
      <c r="QOV34" s="214"/>
      <c r="QOW34" s="214"/>
      <c r="QOX34" s="214"/>
      <c r="QOY34" s="214"/>
      <c r="QOZ34" s="214"/>
      <c r="QPA34" s="214"/>
      <c r="QPB34" s="214"/>
      <c r="QPC34" s="214"/>
      <c r="QPD34" s="214"/>
      <c r="QPE34" s="214"/>
      <c r="QPF34" s="214"/>
      <c r="QPG34" s="214"/>
      <c r="QPH34" s="214"/>
      <c r="QPI34" s="214"/>
      <c r="QPJ34" s="214"/>
      <c r="QPK34" s="214"/>
      <c r="QPL34" s="214"/>
      <c r="QPM34" s="214"/>
      <c r="QPN34" s="214"/>
      <c r="QPO34" s="214"/>
      <c r="QPP34" s="214"/>
      <c r="QPQ34" s="214"/>
      <c r="QPR34" s="214"/>
      <c r="QPS34" s="214"/>
      <c r="QPT34" s="214"/>
      <c r="QPU34" s="214"/>
      <c r="QPV34" s="214"/>
      <c r="QPW34" s="214"/>
      <c r="QPX34" s="214"/>
      <c r="QPY34" s="214"/>
      <c r="QPZ34" s="214"/>
      <c r="QQA34" s="214"/>
      <c r="QQB34" s="214"/>
      <c r="QQC34" s="214"/>
      <c r="QQD34" s="214"/>
      <c r="QQE34" s="214"/>
      <c r="QQF34" s="214"/>
      <c r="QQG34" s="214"/>
      <c r="QQH34" s="214"/>
      <c r="QQI34" s="214"/>
      <c r="QQJ34" s="214"/>
      <c r="QQK34" s="214"/>
      <c r="QQL34" s="214"/>
      <c r="QQM34" s="214"/>
      <c r="QQN34" s="214"/>
      <c r="QQO34" s="214"/>
      <c r="QQP34" s="214"/>
      <c r="QQQ34" s="214"/>
      <c r="QQR34" s="214"/>
      <c r="QQS34" s="214"/>
      <c r="QQT34" s="214"/>
      <c r="QQU34" s="214"/>
      <c r="QQV34" s="214"/>
      <c r="QQW34" s="214"/>
      <c r="QQX34" s="214"/>
      <c r="QQY34" s="214"/>
      <c r="QQZ34" s="214"/>
      <c r="QRA34" s="214"/>
      <c r="QRB34" s="214"/>
      <c r="QRC34" s="214"/>
      <c r="QRD34" s="214"/>
      <c r="QRE34" s="214"/>
      <c r="QRF34" s="214"/>
      <c r="QRG34" s="214"/>
      <c r="QRH34" s="214"/>
      <c r="QRI34" s="214"/>
      <c r="QRJ34" s="214"/>
      <c r="QRK34" s="214"/>
      <c r="QRL34" s="214"/>
      <c r="QRM34" s="214"/>
      <c r="QRN34" s="214"/>
      <c r="QRO34" s="214"/>
      <c r="QRP34" s="214"/>
      <c r="QRQ34" s="214"/>
      <c r="QRR34" s="214"/>
      <c r="QRS34" s="214"/>
      <c r="QRT34" s="214"/>
      <c r="QRU34" s="214"/>
      <c r="QRV34" s="214"/>
      <c r="QRW34" s="214"/>
      <c r="QRX34" s="214"/>
      <c r="QRY34" s="214"/>
      <c r="QRZ34" s="214"/>
      <c r="QSA34" s="214"/>
      <c r="QSB34" s="214"/>
      <c r="QSC34" s="214"/>
      <c r="QSD34" s="214"/>
      <c r="QSE34" s="214"/>
      <c r="QSF34" s="214"/>
      <c r="QSG34" s="214"/>
      <c r="QSH34" s="214"/>
      <c r="QSI34" s="214"/>
      <c r="QSJ34" s="214"/>
      <c r="QSK34" s="214"/>
      <c r="QSL34" s="214"/>
      <c r="QSM34" s="214"/>
      <c r="QSN34" s="214"/>
      <c r="QSO34" s="214"/>
      <c r="QSP34" s="214"/>
      <c r="QSQ34" s="214"/>
      <c r="QSR34" s="214"/>
      <c r="QSS34" s="214"/>
      <c r="QST34" s="214"/>
      <c r="QSU34" s="214"/>
      <c r="QSV34" s="214"/>
      <c r="QSW34" s="214"/>
      <c r="QSX34" s="214"/>
      <c r="QSY34" s="214"/>
      <c r="QSZ34" s="214"/>
      <c r="QTA34" s="214"/>
      <c r="QTB34" s="214"/>
      <c r="QTC34" s="214"/>
      <c r="QTD34" s="214"/>
      <c r="QTE34" s="214"/>
      <c r="QTF34" s="214"/>
      <c r="QTG34" s="214"/>
      <c r="QTH34" s="214"/>
      <c r="QTI34" s="214"/>
      <c r="QTJ34" s="214"/>
      <c r="QTK34" s="214"/>
      <c r="QTL34" s="214"/>
      <c r="QTM34" s="214"/>
      <c r="QTN34" s="214"/>
      <c r="QTO34" s="214"/>
      <c r="QTP34" s="214"/>
      <c r="QTQ34" s="214"/>
      <c r="QTR34" s="214"/>
      <c r="QTS34" s="214"/>
      <c r="QTT34" s="214"/>
      <c r="QTU34" s="214"/>
      <c r="QTV34" s="214"/>
      <c r="QTW34" s="214"/>
      <c r="QTX34" s="214"/>
      <c r="QTY34" s="214"/>
      <c r="QTZ34" s="214"/>
      <c r="QUA34" s="214"/>
      <c r="QUB34" s="214"/>
      <c r="QUC34" s="214"/>
      <c r="QUD34" s="214"/>
      <c r="QUE34" s="214"/>
      <c r="QUF34" s="214"/>
      <c r="QUG34" s="214"/>
      <c r="QUH34" s="214"/>
      <c r="QUI34" s="214"/>
      <c r="QUJ34" s="214"/>
      <c r="QUK34" s="214"/>
      <c r="QUL34" s="214"/>
      <c r="QUM34" s="214"/>
      <c r="QUN34" s="214"/>
      <c r="QUO34" s="214"/>
      <c r="QUP34" s="214"/>
      <c r="QUQ34" s="214"/>
      <c r="QUR34" s="214"/>
      <c r="QUS34" s="214"/>
      <c r="QUT34" s="214"/>
      <c r="QUU34" s="214"/>
      <c r="QUV34" s="214"/>
      <c r="QUW34" s="214"/>
      <c r="QUX34" s="214"/>
      <c r="QUY34" s="214"/>
      <c r="QUZ34" s="214"/>
      <c r="QVA34" s="214"/>
      <c r="QVB34" s="214"/>
      <c r="QVC34" s="214"/>
      <c r="QVD34" s="214"/>
      <c r="QVE34" s="214"/>
      <c r="QVF34" s="214"/>
      <c r="QVG34" s="214"/>
      <c r="QVH34" s="214"/>
      <c r="QVI34" s="214"/>
      <c r="QVJ34" s="214"/>
      <c r="QVK34" s="214"/>
      <c r="QVL34" s="214"/>
      <c r="QVM34" s="214"/>
      <c r="QVN34" s="214"/>
      <c r="QVO34" s="214"/>
      <c r="QVP34" s="214"/>
      <c r="QVQ34" s="214"/>
      <c r="QVR34" s="214"/>
      <c r="QVS34" s="214"/>
      <c r="QVT34" s="214"/>
      <c r="QVU34" s="214"/>
      <c r="QVV34" s="214"/>
      <c r="QVW34" s="214"/>
      <c r="QVX34" s="214"/>
      <c r="QVY34" s="214"/>
      <c r="QVZ34" s="214"/>
      <c r="QWA34" s="214"/>
      <c r="QWB34" s="214"/>
      <c r="QWC34" s="214"/>
      <c r="QWD34" s="214"/>
      <c r="QWE34" s="214"/>
      <c r="QWF34" s="214"/>
      <c r="QWG34" s="214"/>
      <c r="QWH34" s="214"/>
      <c r="QWI34" s="214"/>
      <c r="QWJ34" s="214"/>
      <c r="QWK34" s="214"/>
      <c r="QWL34" s="214"/>
      <c r="QWM34" s="214"/>
      <c r="QWN34" s="214"/>
      <c r="QWO34" s="214"/>
      <c r="QWP34" s="214"/>
      <c r="QWQ34" s="214"/>
      <c r="QWR34" s="214"/>
      <c r="QWS34" s="214"/>
      <c r="QWT34" s="214"/>
      <c r="QWU34" s="214"/>
      <c r="QWV34" s="214"/>
      <c r="QWW34" s="214"/>
      <c r="QWX34" s="214"/>
      <c r="QWY34" s="214"/>
      <c r="QWZ34" s="214"/>
      <c r="QXA34" s="214"/>
      <c r="QXB34" s="214"/>
      <c r="QXC34" s="214"/>
      <c r="QXD34" s="214"/>
      <c r="QXE34" s="214"/>
      <c r="QXF34" s="214"/>
      <c r="QXG34" s="214"/>
      <c r="QXH34" s="214"/>
      <c r="QXI34" s="214"/>
      <c r="QXJ34" s="214"/>
      <c r="QXK34" s="214"/>
      <c r="QXL34" s="214"/>
      <c r="QXM34" s="214"/>
      <c r="QXN34" s="214"/>
      <c r="QXO34" s="214"/>
      <c r="QXP34" s="214"/>
      <c r="QXQ34" s="214"/>
      <c r="QXR34" s="214"/>
      <c r="QXS34" s="214"/>
      <c r="QXT34" s="214"/>
      <c r="QXU34" s="214"/>
      <c r="QXV34" s="214"/>
      <c r="QXW34" s="214"/>
      <c r="QXX34" s="214"/>
      <c r="QXY34" s="214"/>
      <c r="QXZ34" s="214"/>
      <c r="QYA34" s="214"/>
      <c r="QYB34" s="214"/>
      <c r="QYC34" s="214"/>
      <c r="QYD34" s="214"/>
      <c r="QYE34" s="214"/>
      <c r="QYF34" s="214"/>
      <c r="QYG34" s="214"/>
      <c r="QYH34" s="214"/>
      <c r="QYI34" s="214"/>
      <c r="QYJ34" s="214"/>
      <c r="QYK34" s="214"/>
      <c r="QYL34" s="214"/>
      <c r="QYM34" s="214"/>
      <c r="QYN34" s="214"/>
      <c r="QYO34" s="214"/>
      <c r="QYP34" s="214"/>
      <c r="QYQ34" s="214"/>
      <c r="QYR34" s="214"/>
      <c r="QYS34" s="214"/>
      <c r="QYT34" s="214"/>
      <c r="QYU34" s="214"/>
      <c r="QYV34" s="214"/>
      <c r="QYW34" s="214"/>
      <c r="QYX34" s="214"/>
      <c r="QYY34" s="214"/>
      <c r="QYZ34" s="214"/>
      <c r="QZA34" s="214"/>
      <c r="QZB34" s="214"/>
      <c r="QZC34" s="214"/>
      <c r="QZD34" s="214"/>
      <c r="QZE34" s="214"/>
      <c r="QZF34" s="214"/>
      <c r="QZG34" s="214"/>
      <c r="QZH34" s="214"/>
      <c r="QZI34" s="214"/>
      <c r="QZJ34" s="214"/>
      <c r="QZK34" s="214"/>
      <c r="QZL34" s="214"/>
      <c r="QZM34" s="214"/>
      <c r="QZN34" s="214"/>
      <c r="QZO34" s="214"/>
      <c r="QZP34" s="214"/>
      <c r="QZQ34" s="214"/>
      <c r="QZR34" s="214"/>
      <c r="QZS34" s="214"/>
      <c r="QZT34" s="214"/>
      <c r="QZU34" s="214"/>
      <c r="QZV34" s="214"/>
      <c r="QZW34" s="214"/>
      <c r="QZX34" s="214"/>
      <c r="QZY34" s="214"/>
      <c r="QZZ34" s="214"/>
      <c r="RAA34" s="214"/>
      <c r="RAB34" s="214"/>
      <c r="RAC34" s="214"/>
      <c r="RAD34" s="214"/>
      <c r="RAE34" s="214"/>
      <c r="RAF34" s="214"/>
      <c r="RAG34" s="214"/>
      <c r="RAH34" s="214"/>
      <c r="RAI34" s="214"/>
      <c r="RAJ34" s="214"/>
      <c r="RAK34" s="214"/>
      <c r="RAL34" s="214"/>
      <c r="RAM34" s="214"/>
      <c r="RAN34" s="214"/>
      <c r="RAO34" s="214"/>
      <c r="RAP34" s="214"/>
      <c r="RAQ34" s="214"/>
      <c r="RAR34" s="214"/>
      <c r="RAS34" s="214"/>
      <c r="RAT34" s="214"/>
      <c r="RAU34" s="214"/>
      <c r="RAV34" s="214"/>
      <c r="RAW34" s="214"/>
      <c r="RAX34" s="214"/>
      <c r="RAY34" s="214"/>
      <c r="RAZ34" s="214"/>
      <c r="RBA34" s="214"/>
      <c r="RBB34" s="214"/>
      <c r="RBC34" s="214"/>
      <c r="RBD34" s="214"/>
      <c r="RBE34" s="214"/>
      <c r="RBF34" s="214"/>
      <c r="RBG34" s="214"/>
      <c r="RBH34" s="214"/>
      <c r="RBI34" s="214"/>
      <c r="RBJ34" s="214"/>
      <c r="RBK34" s="214"/>
      <c r="RBL34" s="214"/>
      <c r="RBM34" s="214"/>
      <c r="RBN34" s="214"/>
      <c r="RBO34" s="214"/>
      <c r="RBP34" s="214"/>
      <c r="RBQ34" s="214"/>
      <c r="RBR34" s="214"/>
      <c r="RBS34" s="214"/>
      <c r="RBT34" s="214"/>
      <c r="RBU34" s="214"/>
      <c r="RBV34" s="214"/>
      <c r="RBW34" s="214"/>
      <c r="RBX34" s="214"/>
      <c r="RBY34" s="214"/>
      <c r="RBZ34" s="214"/>
      <c r="RCA34" s="214"/>
      <c r="RCB34" s="214"/>
      <c r="RCC34" s="214"/>
      <c r="RCD34" s="214"/>
      <c r="RCE34" s="214"/>
      <c r="RCF34" s="214"/>
      <c r="RCG34" s="214"/>
      <c r="RCH34" s="214"/>
      <c r="RCI34" s="214"/>
      <c r="RCJ34" s="214"/>
      <c r="RCK34" s="214"/>
      <c r="RCL34" s="214"/>
      <c r="RCM34" s="214"/>
      <c r="RCN34" s="214"/>
      <c r="RCO34" s="214"/>
      <c r="RCP34" s="214"/>
      <c r="RCQ34" s="214"/>
      <c r="RCR34" s="214"/>
      <c r="RCS34" s="214"/>
      <c r="RCT34" s="214"/>
      <c r="RCU34" s="214"/>
      <c r="RCV34" s="214"/>
      <c r="RCW34" s="214"/>
      <c r="RCX34" s="214"/>
      <c r="RCY34" s="214"/>
      <c r="RCZ34" s="214"/>
      <c r="RDA34" s="214"/>
      <c r="RDB34" s="214"/>
      <c r="RDC34" s="214"/>
      <c r="RDD34" s="214"/>
      <c r="RDE34" s="214"/>
      <c r="RDF34" s="214"/>
      <c r="RDG34" s="214"/>
      <c r="RDH34" s="214"/>
      <c r="RDI34" s="214"/>
      <c r="RDJ34" s="214"/>
      <c r="RDK34" s="214"/>
      <c r="RDL34" s="214"/>
      <c r="RDM34" s="214"/>
      <c r="RDN34" s="214"/>
      <c r="RDO34" s="214"/>
      <c r="RDP34" s="214"/>
      <c r="RDQ34" s="214"/>
      <c r="RDR34" s="214"/>
      <c r="RDS34" s="214"/>
      <c r="RDT34" s="214"/>
      <c r="RDU34" s="214"/>
      <c r="RDV34" s="214"/>
      <c r="RDW34" s="214"/>
      <c r="RDX34" s="214"/>
      <c r="RDY34" s="214"/>
      <c r="RDZ34" s="214"/>
      <c r="REA34" s="214"/>
      <c r="REB34" s="214"/>
      <c r="REC34" s="214"/>
      <c r="RED34" s="214"/>
      <c r="REE34" s="214"/>
      <c r="REF34" s="214"/>
      <c r="REG34" s="214"/>
      <c r="REH34" s="214"/>
      <c r="REI34" s="214"/>
      <c r="REJ34" s="214"/>
      <c r="REK34" s="214"/>
      <c r="REL34" s="214"/>
      <c r="REM34" s="214"/>
      <c r="REN34" s="214"/>
      <c r="REO34" s="214"/>
      <c r="REP34" s="214"/>
      <c r="REQ34" s="214"/>
      <c r="RER34" s="214"/>
      <c r="RES34" s="214"/>
      <c r="RET34" s="214"/>
      <c r="REU34" s="214"/>
      <c r="REV34" s="214"/>
      <c r="REW34" s="214"/>
      <c r="REX34" s="214"/>
      <c r="REY34" s="214"/>
      <c r="REZ34" s="214"/>
      <c r="RFA34" s="214"/>
      <c r="RFB34" s="214"/>
      <c r="RFC34" s="214"/>
      <c r="RFD34" s="214"/>
      <c r="RFE34" s="214"/>
      <c r="RFF34" s="214"/>
      <c r="RFG34" s="214"/>
      <c r="RFH34" s="214"/>
      <c r="RFI34" s="214"/>
      <c r="RFJ34" s="214"/>
      <c r="RFK34" s="214"/>
      <c r="RFL34" s="214"/>
      <c r="RFM34" s="214"/>
      <c r="RFN34" s="214"/>
      <c r="RFO34" s="214"/>
      <c r="RFP34" s="214"/>
      <c r="RFQ34" s="214"/>
      <c r="RFR34" s="214"/>
      <c r="RFS34" s="214"/>
      <c r="RFT34" s="214"/>
      <c r="RFU34" s="214"/>
      <c r="RFV34" s="214"/>
      <c r="RFW34" s="214"/>
      <c r="RFX34" s="214"/>
      <c r="RFY34" s="214"/>
      <c r="RFZ34" s="214"/>
      <c r="RGA34" s="214"/>
      <c r="RGB34" s="214"/>
      <c r="RGC34" s="214"/>
      <c r="RGD34" s="214"/>
      <c r="RGE34" s="214"/>
      <c r="RGF34" s="214"/>
      <c r="RGG34" s="214"/>
      <c r="RGH34" s="214"/>
      <c r="RGI34" s="214"/>
      <c r="RGJ34" s="214"/>
      <c r="RGK34" s="214"/>
      <c r="RGL34" s="214"/>
      <c r="RGM34" s="214"/>
      <c r="RGN34" s="214"/>
      <c r="RGO34" s="214"/>
      <c r="RGP34" s="214"/>
      <c r="RGQ34" s="214"/>
      <c r="RGR34" s="214"/>
      <c r="RGS34" s="214"/>
      <c r="RGT34" s="214"/>
      <c r="RGU34" s="214"/>
      <c r="RGV34" s="214"/>
      <c r="RGW34" s="214"/>
      <c r="RGX34" s="214"/>
      <c r="RGY34" s="214"/>
      <c r="RGZ34" s="214"/>
      <c r="RHA34" s="214"/>
      <c r="RHB34" s="214"/>
      <c r="RHC34" s="214"/>
      <c r="RHD34" s="214"/>
      <c r="RHE34" s="214"/>
      <c r="RHF34" s="214"/>
      <c r="RHG34" s="214"/>
      <c r="RHH34" s="214"/>
      <c r="RHI34" s="214"/>
      <c r="RHJ34" s="214"/>
      <c r="RHK34" s="214"/>
      <c r="RHL34" s="214"/>
      <c r="RHM34" s="214"/>
      <c r="RHN34" s="214"/>
      <c r="RHO34" s="214"/>
      <c r="RHP34" s="214"/>
      <c r="RHQ34" s="214"/>
      <c r="RHR34" s="214"/>
      <c r="RHS34" s="214"/>
      <c r="RHT34" s="214"/>
      <c r="RHU34" s="214"/>
      <c r="RHV34" s="214"/>
      <c r="RHW34" s="214"/>
      <c r="RHX34" s="214"/>
      <c r="RHY34" s="214"/>
      <c r="RHZ34" s="214"/>
      <c r="RIA34" s="214"/>
      <c r="RIB34" s="214"/>
      <c r="RIC34" s="214"/>
      <c r="RID34" s="214"/>
      <c r="RIE34" s="214"/>
      <c r="RIF34" s="214"/>
      <c r="RIG34" s="214"/>
      <c r="RIH34" s="214"/>
      <c r="RII34" s="214"/>
      <c r="RIJ34" s="214"/>
      <c r="RIK34" s="214"/>
      <c r="RIL34" s="214"/>
      <c r="RIM34" s="214"/>
      <c r="RIN34" s="214"/>
      <c r="RIO34" s="214"/>
      <c r="RIP34" s="214"/>
      <c r="RIQ34" s="214"/>
      <c r="RIR34" s="214"/>
      <c r="RIS34" s="214"/>
      <c r="RIT34" s="214"/>
      <c r="RIU34" s="214"/>
      <c r="RIV34" s="214"/>
      <c r="RIW34" s="214"/>
      <c r="RIX34" s="214"/>
      <c r="RIY34" s="214"/>
      <c r="RIZ34" s="214"/>
      <c r="RJA34" s="214"/>
      <c r="RJB34" s="214"/>
      <c r="RJC34" s="214"/>
      <c r="RJD34" s="214"/>
      <c r="RJE34" s="214"/>
      <c r="RJF34" s="214"/>
      <c r="RJG34" s="214"/>
      <c r="RJH34" s="214"/>
      <c r="RJI34" s="214"/>
      <c r="RJJ34" s="214"/>
      <c r="RJK34" s="214"/>
      <c r="RJL34" s="214"/>
      <c r="RJM34" s="214"/>
      <c r="RJN34" s="214"/>
      <c r="RJO34" s="214"/>
      <c r="RJP34" s="214"/>
      <c r="RJQ34" s="214"/>
      <c r="RJR34" s="214"/>
      <c r="RJS34" s="214"/>
      <c r="RJT34" s="214"/>
      <c r="RJU34" s="214"/>
      <c r="RJV34" s="214"/>
      <c r="RJW34" s="214"/>
      <c r="RJX34" s="214"/>
      <c r="RJY34" s="214"/>
      <c r="RJZ34" s="214"/>
      <c r="RKA34" s="214"/>
      <c r="RKB34" s="214"/>
      <c r="RKC34" s="214"/>
      <c r="RKD34" s="214"/>
      <c r="RKE34" s="214"/>
      <c r="RKF34" s="214"/>
      <c r="RKG34" s="214"/>
      <c r="RKH34" s="214"/>
      <c r="RKI34" s="214"/>
      <c r="RKJ34" s="214"/>
      <c r="RKK34" s="214"/>
      <c r="RKL34" s="214"/>
      <c r="RKM34" s="214"/>
      <c r="RKN34" s="214"/>
      <c r="RKO34" s="214"/>
      <c r="RKP34" s="214"/>
      <c r="RKQ34" s="214"/>
      <c r="RKR34" s="214"/>
      <c r="RKS34" s="214"/>
      <c r="RKT34" s="214"/>
      <c r="RKU34" s="214"/>
      <c r="RKV34" s="214"/>
      <c r="RKW34" s="214"/>
      <c r="RKX34" s="214"/>
      <c r="RKY34" s="214"/>
      <c r="RKZ34" s="214"/>
      <c r="RLA34" s="214"/>
      <c r="RLB34" s="214"/>
      <c r="RLC34" s="214"/>
      <c r="RLD34" s="214"/>
      <c r="RLE34" s="214"/>
      <c r="RLF34" s="214"/>
      <c r="RLG34" s="214"/>
      <c r="RLH34" s="214"/>
      <c r="RLI34" s="214"/>
      <c r="RLJ34" s="214"/>
      <c r="RLK34" s="214"/>
      <c r="RLL34" s="214"/>
      <c r="RLM34" s="214"/>
      <c r="RLN34" s="214"/>
      <c r="RLO34" s="214"/>
      <c r="RLP34" s="214"/>
      <c r="RLQ34" s="214"/>
      <c r="RLR34" s="214"/>
      <c r="RLS34" s="214"/>
      <c r="RLT34" s="214"/>
      <c r="RLU34" s="214"/>
      <c r="RLV34" s="214"/>
      <c r="RLW34" s="214"/>
      <c r="RLX34" s="214"/>
      <c r="RLY34" s="214"/>
      <c r="RLZ34" s="214"/>
      <c r="RMA34" s="214"/>
      <c r="RMB34" s="214"/>
      <c r="RMC34" s="214"/>
      <c r="RMD34" s="214"/>
      <c r="RME34" s="214"/>
      <c r="RMF34" s="214"/>
      <c r="RMG34" s="214"/>
      <c r="RMH34" s="214"/>
      <c r="RMI34" s="214"/>
      <c r="RMJ34" s="214"/>
      <c r="RMK34" s="214"/>
      <c r="RML34" s="214"/>
      <c r="RMM34" s="214"/>
      <c r="RMN34" s="214"/>
      <c r="RMO34" s="214"/>
      <c r="RMP34" s="214"/>
      <c r="RMQ34" s="214"/>
      <c r="RMR34" s="214"/>
      <c r="RMS34" s="214"/>
      <c r="RMT34" s="214"/>
      <c r="RMU34" s="214"/>
      <c r="RMV34" s="214"/>
      <c r="RMW34" s="214"/>
      <c r="RMX34" s="214"/>
      <c r="RMY34" s="214"/>
      <c r="RMZ34" s="214"/>
      <c r="RNA34" s="214"/>
      <c r="RNB34" s="214"/>
      <c r="RNC34" s="214"/>
      <c r="RND34" s="214"/>
      <c r="RNE34" s="214"/>
      <c r="RNF34" s="214"/>
      <c r="RNG34" s="214"/>
      <c r="RNH34" s="214"/>
      <c r="RNI34" s="214"/>
      <c r="RNJ34" s="214"/>
      <c r="RNK34" s="214"/>
      <c r="RNL34" s="214"/>
      <c r="RNM34" s="214"/>
      <c r="RNN34" s="214"/>
      <c r="RNO34" s="214"/>
      <c r="RNP34" s="214"/>
      <c r="RNQ34" s="214"/>
      <c r="RNR34" s="214"/>
      <c r="RNS34" s="214"/>
      <c r="RNT34" s="214"/>
      <c r="RNU34" s="214"/>
      <c r="RNV34" s="214"/>
      <c r="RNW34" s="214"/>
      <c r="RNX34" s="214"/>
      <c r="RNY34" s="214"/>
      <c r="RNZ34" s="214"/>
      <c r="ROA34" s="214"/>
      <c r="ROB34" s="214"/>
      <c r="ROC34" s="214"/>
      <c r="ROD34" s="214"/>
      <c r="ROE34" s="214"/>
      <c r="ROF34" s="214"/>
      <c r="ROG34" s="214"/>
      <c r="ROH34" s="214"/>
      <c r="ROI34" s="214"/>
      <c r="ROJ34" s="214"/>
      <c r="ROK34" s="214"/>
      <c r="ROL34" s="214"/>
      <c r="ROM34" s="214"/>
      <c r="RON34" s="214"/>
      <c r="ROO34" s="214"/>
      <c r="ROP34" s="214"/>
      <c r="ROQ34" s="214"/>
      <c r="ROR34" s="214"/>
      <c r="ROS34" s="214"/>
      <c r="ROT34" s="214"/>
      <c r="ROU34" s="214"/>
      <c r="ROV34" s="214"/>
      <c r="ROW34" s="214"/>
      <c r="ROX34" s="214"/>
      <c r="ROY34" s="214"/>
      <c r="ROZ34" s="214"/>
      <c r="RPA34" s="214"/>
      <c r="RPB34" s="214"/>
      <c r="RPC34" s="214"/>
      <c r="RPD34" s="214"/>
      <c r="RPE34" s="214"/>
      <c r="RPF34" s="214"/>
      <c r="RPG34" s="214"/>
      <c r="RPH34" s="214"/>
      <c r="RPI34" s="214"/>
      <c r="RPJ34" s="214"/>
      <c r="RPK34" s="214"/>
      <c r="RPL34" s="214"/>
      <c r="RPM34" s="214"/>
      <c r="RPN34" s="214"/>
      <c r="RPO34" s="214"/>
      <c r="RPP34" s="214"/>
      <c r="RPQ34" s="214"/>
      <c r="RPR34" s="214"/>
      <c r="RPS34" s="214"/>
      <c r="RPT34" s="214"/>
      <c r="RPU34" s="214"/>
      <c r="RPV34" s="214"/>
      <c r="RPW34" s="214"/>
      <c r="RPX34" s="214"/>
      <c r="RPY34" s="214"/>
      <c r="RPZ34" s="214"/>
      <c r="RQA34" s="214"/>
      <c r="RQB34" s="214"/>
      <c r="RQC34" s="214"/>
      <c r="RQD34" s="214"/>
      <c r="RQE34" s="214"/>
      <c r="RQF34" s="214"/>
      <c r="RQG34" s="214"/>
      <c r="RQH34" s="214"/>
      <c r="RQI34" s="214"/>
      <c r="RQJ34" s="214"/>
      <c r="RQK34" s="214"/>
      <c r="RQL34" s="214"/>
      <c r="RQM34" s="214"/>
      <c r="RQN34" s="214"/>
      <c r="RQO34" s="214"/>
      <c r="RQP34" s="214"/>
      <c r="RQQ34" s="214"/>
      <c r="RQR34" s="214"/>
      <c r="RQS34" s="214"/>
      <c r="RQT34" s="214"/>
      <c r="RQU34" s="214"/>
      <c r="RQV34" s="214"/>
      <c r="RQW34" s="214"/>
      <c r="RQX34" s="214"/>
      <c r="RQY34" s="214"/>
      <c r="RQZ34" s="214"/>
      <c r="RRA34" s="214"/>
      <c r="RRB34" s="214"/>
      <c r="RRC34" s="214"/>
      <c r="RRD34" s="214"/>
      <c r="RRE34" s="214"/>
      <c r="RRF34" s="214"/>
      <c r="RRG34" s="214"/>
      <c r="RRH34" s="214"/>
      <c r="RRI34" s="214"/>
      <c r="RRJ34" s="214"/>
      <c r="RRK34" s="214"/>
      <c r="RRL34" s="214"/>
      <c r="RRM34" s="214"/>
      <c r="RRN34" s="214"/>
      <c r="RRO34" s="214"/>
      <c r="RRP34" s="214"/>
      <c r="RRQ34" s="214"/>
      <c r="RRR34" s="214"/>
      <c r="RRS34" s="214"/>
      <c r="RRT34" s="214"/>
      <c r="RRU34" s="214"/>
      <c r="RRV34" s="214"/>
      <c r="RRW34" s="214"/>
      <c r="RRX34" s="214"/>
      <c r="RRY34" s="214"/>
      <c r="RRZ34" s="214"/>
      <c r="RSA34" s="214"/>
      <c r="RSB34" s="214"/>
      <c r="RSC34" s="214"/>
      <c r="RSD34" s="214"/>
      <c r="RSE34" s="214"/>
      <c r="RSF34" s="214"/>
      <c r="RSG34" s="214"/>
      <c r="RSH34" s="214"/>
      <c r="RSI34" s="214"/>
      <c r="RSJ34" s="214"/>
      <c r="RSK34" s="214"/>
      <c r="RSL34" s="214"/>
      <c r="RSM34" s="214"/>
      <c r="RSN34" s="214"/>
      <c r="RSO34" s="214"/>
      <c r="RSP34" s="214"/>
      <c r="RSQ34" s="214"/>
      <c r="RSR34" s="214"/>
      <c r="RSS34" s="214"/>
      <c r="RST34" s="214"/>
      <c r="RSU34" s="214"/>
      <c r="RSV34" s="214"/>
      <c r="RSW34" s="214"/>
      <c r="RSX34" s="214"/>
      <c r="RSY34" s="214"/>
      <c r="RSZ34" s="214"/>
      <c r="RTA34" s="214"/>
      <c r="RTB34" s="214"/>
      <c r="RTC34" s="214"/>
      <c r="RTD34" s="214"/>
      <c r="RTE34" s="214"/>
      <c r="RTF34" s="214"/>
      <c r="RTG34" s="214"/>
      <c r="RTH34" s="214"/>
      <c r="RTI34" s="214"/>
      <c r="RTJ34" s="214"/>
      <c r="RTK34" s="214"/>
      <c r="RTL34" s="214"/>
      <c r="RTM34" s="214"/>
      <c r="RTN34" s="214"/>
      <c r="RTO34" s="214"/>
      <c r="RTP34" s="214"/>
      <c r="RTQ34" s="214"/>
      <c r="RTR34" s="214"/>
      <c r="RTS34" s="214"/>
      <c r="RTT34" s="214"/>
      <c r="RTU34" s="214"/>
      <c r="RTV34" s="214"/>
      <c r="RTW34" s="214"/>
      <c r="RTX34" s="214"/>
      <c r="RTY34" s="214"/>
      <c r="RTZ34" s="214"/>
      <c r="RUA34" s="214"/>
      <c r="RUB34" s="214"/>
      <c r="RUC34" s="214"/>
      <c r="RUD34" s="214"/>
      <c r="RUE34" s="214"/>
      <c r="RUF34" s="214"/>
      <c r="RUG34" s="214"/>
      <c r="RUH34" s="214"/>
      <c r="RUI34" s="214"/>
      <c r="RUJ34" s="214"/>
      <c r="RUK34" s="214"/>
      <c r="RUL34" s="214"/>
      <c r="RUM34" s="214"/>
      <c r="RUN34" s="214"/>
      <c r="RUO34" s="214"/>
      <c r="RUP34" s="214"/>
      <c r="RUQ34" s="214"/>
      <c r="RUR34" s="214"/>
      <c r="RUS34" s="214"/>
      <c r="RUT34" s="214"/>
      <c r="RUU34" s="214"/>
      <c r="RUV34" s="214"/>
      <c r="RUW34" s="214"/>
      <c r="RUX34" s="214"/>
      <c r="RUY34" s="214"/>
      <c r="RUZ34" s="214"/>
      <c r="RVA34" s="214"/>
      <c r="RVB34" s="214"/>
      <c r="RVC34" s="214"/>
      <c r="RVD34" s="214"/>
      <c r="RVE34" s="214"/>
      <c r="RVF34" s="214"/>
      <c r="RVG34" s="214"/>
      <c r="RVH34" s="214"/>
      <c r="RVI34" s="214"/>
      <c r="RVJ34" s="214"/>
      <c r="RVK34" s="214"/>
      <c r="RVL34" s="214"/>
      <c r="RVM34" s="214"/>
      <c r="RVN34" s="214"/>
      <c r="RVO34" s="214"/>
      <c r="RVP34" s="214"/>
      <c r="RVQ34" s="214"/>
      <c r="RVR34" s="214"/>
      <c r="RVS34" s="214"/>
      <c r="RVT34" s="214"/>
      <c r="RVU34" s="214"/>
      <c r="RVV34" s="214"/>
      <c r="RVW34" s="214"/>
      <c r="RVX34" s="214"/>
      <c r="RVY34" s="214"/>
      <c r="RVZ34" s="214"/>
      <c r="RWA34" s="214"/>
      <c r="RWB34" s="214"/>
      <c r="RWC34" s="214"/>
      <c r="RWD34" s="214"/>
      <c r="RWE34" s="214"/>
      <c r="RWF34" s="214"/>
      <c r="RWG34" s="214"/>
      <c r="RWH34" s="214"/>
      <c r="RWI34" s="214"/>
      <c r="RWJ34" s="214"/>
      <c r="RWK34" s="214"/>
      <c r="RWL34" s="214"/>
      <c r="RWM34" s="214"/>
      <c r="RWN34" s="214"/>
      <c r="RWO34" s="214"/>
      <c r="RWP34" s="214"/>
      <c r="RWQ34" s="214"/>
      <c r="RWR34" s="214"/>
      <c r="RWS34" s="214"/>
      <c r="RWT34" s="214"/>
      <c r="RWU34" s="214"/>
      <c r="RWV34" s="214"/>
      <c r="RWW34" s="214"/>
      <c r="RWX34" s="214"/>
      <c r="RWY34" s="214"/>
      <c r="RWZ34" s="214"/>
      <c r="RXA34" s="214"/>
      <c r="RXB34" s="214"/>
      <c r="RXC34" s="214"/>
      <c r="RXD34" s="214"/>
      <c r="RXE34" s="214"/>
      <c r="RXF34" s="214"/>
      <c r="RXG34" s="214"/>
      <c r="RXH34" s="214"/>
      <c r="RXI34" s="214"/>
      <c r="RXJ34" s="214"/>
      <c r="RXK34" s="214"/>
      <c r="RXL34" s="214"/>
      <c r="RXM34" s="214"/>
      <c r="RXN34" s="214"/>
      <c r="RXO34" s="214"/>
      <c r="RXP34" s="214"/>
      <c r="RXQ34" s="214"/>
      <c r="RXR34" s="214"/>
      <c r="RXS34" s="214"/>
      <c r="RXT34" s="214"/>
      <c r="RXU34" s="214"/>
      <c r="RXV34" s="214"/>
      <c r="RXW34" s="214"/>
      <c r="RXX34" s="214"/>
      <c r="RXY34" s="214"/>
      <c r="RXZ34" s="214"/>
      <c r="RYA34" s="214"/>
      <c r="RYB34" s="214"/>
      <c r="RYC34" s="214"/>
      <c r="RYD34" s="214"/>
      <c r="RYE34" s="214"/>
      <c r="RYF34" s="214"/>
      <c r="RYG34" s="214"/>
      <c r="RYH34" s="214"/>
      <c r="RYI34" s="214"/>
      <c r="RYJ34" s="214"/>
      <c r="RYK34" s="214"/>
      <c r="RYL34" s="214"/>
      <c r="RYM34" s="214"/>
      <c r="RYN34" s="214"/>
      <c r="RYO34" s="214"/>
      <c r="RYP34" s="214"/>
      <c r="RYQ34" s="214"/>
      <c r="RYR34" s="214"/>
      <c r="RYS34" s="214"/>
      <c r="RYT34" s="214"/>
      <c r="RYU34" s="214"/>
      <c r="RYV34" s="214"/>
      <c r="RYW34" s="214"/>
      <c r="RYX34" s="214"/>
      <c r="RYY34" s="214"/>
      <c r="RYZ34" s="214"/>
      <c r="RZA34" s="214"/>
      <c r="RZB34" s="214"/>
      <c r="RZC34" s="214"/>
      <c r="RZD34" s="214"/>
      <c r="RZE34" s="214"/>
      <c r="RZF34" s="214"/>
      <c r="RZG34" s="214"/>
      <c r="RZH34" s="214"/>
      <c r="RZI34" s="214"/>
      <c r="RZJ34" s="214"/>
      <c r="RZK34" s="214"/>
      <c r="RZL34" s="214"/>
      <c r="RZM34" s="214"/>
      <c r="RZN34" s="214"/>
      <c r="RZO34" s="214"/>
      <c r="RZP34" s="214"/>
      <c r="RZQ34" s="214"/>
      <c r="RZR34" s="214"/>
      <c r="RZS34" s="214"/>
      <c r="RZT34" s="214"/>
      <c r="RZU34" s="214"/>
      <c r="RZV34" s="214"/>
      <c r="RZW34" s="214"/>
      <c r="RZX34" s="214"/>
      <c r="RZY34" s="214"/>
      <c r="RZZ34" s="214"/>
      <c r="SAA34" s="214"/>
      <c r="SAB34" s="214"/>
      <c r="SAC34" s="214"/>
      <c r="SAD34" s="214"/>
      <c r="SAE34" s="214"/>
      <c r="SAF34" s="214"/>
      <c r="SAG34" s="214"/>
      <c r="SAH34" s="214"/>
      <c r="SAI34" s="214"/>
      <c r="SAJ34" s="214"/>
      <c r="SAK34" s="214"/>
      <c r="SAL34" s="214"/>
      <c r="SAM34" s="214"/>
      <c r="SAN34" s="214"/>
      <c r="SAO34" s="214"/>
      <c r="SAP34" s="214"/>
      <c r="SAQ34" s="214"/>
      <c r="SAR34" s="214"/>
      <c r="SAS34" s="214"/>
      <c r="SAT34" s="214"/>
      <c r="SAU34" s="214"/>
      <c r="SAV34" s="214"/>
      <c r="SAW34" s="214"/>
      <c r="SAX34" s="214"/>
      <c r="SAY34" s="214"/>
      <c r="SAZ34" s="214"/>
      <c r="SBA34" s="214"/>
      <c r="SBB34" s="214"/>
      <c r="SBC34" s="214"/>
      <c r="SBD34" s="214"/>
      <c r="SBE34" s="214"/>
      <c r="SBF34" s="214"/>
      <c r="SBG34" s="214"/>
      <c r="SBH34" s="214"/>
      <c r="SBI34" s="214"/>
      <c r="SBJ34" s="214"/>
      <c r="SBK34" s="214"/>
      <c r="SBL34" s="214"/>
      <c r="SBM34" s="214"/>
      <c r="SBN34" s="214"/>
      <c r="SBO34" s="214"/>
      <c r="SBP34" s="214"/>
      <c r="SBQ34" s="214"/>
      <c r="SBR34" s="214"/>
      <c r="SBS34" s="214"/>
      <c r="SBT34" s="214"/>
      <c r="SBU34" s="214"/>
      <c r="SBV34" s="214"/>
      <c r="SBW34" s="214"/>
      <c r="SBX34" s="214"/>
      <c r="SBY34" s="214"/>
      <c r="SBZ34" s="214"/>
      <c r="SCA34" s="214"/>
      <c r="SCB34" s="214"/>
      <c r="SCC34" s="214"/>
      <c r="SCD34" s="214"/>
      <c r="SCE34" s="214"/>
      <c r="SCF34" s="214"/>
      <c r="SCG34" s="214"/>
      <c r="SCH34" s="214"/>
      <c r="SCI34" s="214"/>
      <c r="SCJ34" s="214"/>
      <c r="SCK34" s="214"/>
      <c r="SCL34" s="214"/>
      <c r="SCM34" s="214"/>
      <c r="SCN34" s="214"/>
      <c r="SCO34" s="214"/>
      <c r="SCP34" s="214"/>
      <c r="SCQ34" s="214"/>
      <c r="SCR34" s="214"/>
      <c r="SCS34" s="214"/>
      <c r="SCT34" s="214"/>
      <c r="SCU34" s="214"/>
      <c r="SCV34" s="214"/>
      <c r="SCW34" s="214"/>
      <c r="SCX34" s="214"/>
      <c r="SCY34" s="214"/>
      <c r="SCZ34" s="214"/>
      <c r="SDA34" s="214"/>
      <c r="SDB34" s="214"/>
      <c r="SDC34" s="214"/>
      <c r="SDD34" s="214"/>
      <c r="SDE34" s="214"/>
      <c r="SDF34" s="214"/>
      <c r="SDG34" s="214"/>
      <c r="SDH34" s="214"/>
      <c r="SDI34" s="214"/>
      <c r="SDJ34" s="214"/>
      <c r="SDK34" s="214"/>
      <c r="SDL34" s="214"/>
      <c r="SDM34" s="214"/>
      <c r="SDN34" s="214"/>
      <c r="SDO34" s="214"/>
      <c r="SDP34" s="214"/>
      <c r="SDQ34" s="214"/>
      <c r="SDR34" s="214"/>
      <c r="SDS34" s="214"/>
      <c r="SDT34" s="214"/>
      <c r="SDU34" s="214"/>
      <c r="SDV34" s="214"/>
      <c r="SDW34" s="214"/>
      <c r="SDX34" s="214"/>
      <c r="SDY34" s="214"/>
      <c r="SDZ34" s="214"/>
      <c r="SEA34" s="214"/>
      <c r="SEB34" s="214"/>
      <c r="SEC34" s="214"/>
      <c r="SED34" s="214"/>
      <c r="SEE34" s="214"/>
      <c r="SEF34" s="214"/>
      <c r="SEG34" s="214"/>
      <c r="SEH34" s="214"/>
      <c r="SEI34" s="214"/>
      <c r="SEJ34" s="214"/>
      <c r="SEK34" s="214"/>
      <c r="SEL34" s="214"/>
      <c r="SEM34" s="214"/>
      <c r="SEN34" s="214"/>
      <c r="SEO34" s="214"/>
      <c r="SEP34" s="214"/>
      <c r="SEQ34" s="214"/>
      <c r="SER34" s="214"/>
      <c r="SES34" s="214"/>
      <c r="SET34" s="214"/>
      <c r="SEU34" s="214"/>
      <c r="SEV34" s="214"/>
      <c r="SEW34" s="214"/>
      <c r="SEX34" s="214"/>
      <c r="SEY34" s="214"/>
      <c r="SEZ34" s="214"/>
      <c r="SFA34" s="214"/>
      <c r="SFB34" s="214"/>
      <c r="SFC34" s="214"/>
      <c r="SFD34" s="214"/>
      <c r="SFE34" s="214"/>
      <c r="SFF34" s="214"/>
      <c r="SFG34" s="214"/>
      <c r="SFH34" s="214"/>
      <c r="SFI34" s="214"/>
      <c r="SFJ34" s="214"/>
      <c r="SFK34" s="214"/>
      <c r="SFL34" s="214"/>
      <c r="SFM34" s="214"/>
      <c r="SFN34" s="214"/>
      <c r="SFO34" s="214"/>
      <c r="SFP34" s="214"/>
      <c r="SFQ34" s="214"/>
      <c r="SFR34" s="214"/>
      <c r="SFS34" s="214"/>
      <c r="SFT34" s="214"/>
      <c r="SFU34" s="214"/>
      <c r="SFV34" s="214"/>
      <c r="SFW34" s="214"/>
      <c r="SFX34" s="214"/>
      <c r="SFY34" s="214"/>
      <c r="SFZ34" s="214"/>
      <c r="SGA34" s="214"/>
      <c r="SGB34" s="214"/>
      <c r="SGC34" s="214"/>
      <c r="SGD34" s="214"/>
      <c r="SGE34" s="214"/>
      <c r="SGF34" s="214"/>
      <c r="SGG34" s="214"/>
      <c r="SGH34" s="214"/>
      <c r="SGI34" s="214"/>
      <c r="SGJ34" s="214"/>
      <c r="SGK34" s="214"/>
      <c r="SGL34" s="214"/>
      <c r="SGM34" s="214"/>
      <c r="SGN34" s="214"/>
      <c r="SGO34" s="214"/>
      <c r="SGP34" s="214"/>
      <c r="SGQ34" s="214"/>
      <c r="SGR34" s="214"/>
      <c r="SGS34" s="214"/>
      <c r="SGT34" s="214"/>
      <c r="SGU34" s="214"/>
      <c r="SGV34" s="214"/>
      <c r="SGW34" s="214"/>
      <c r="SGX34" s="214"/>
      <c r="SGY34" s="214"/>
      <c r="SGZ34" s="214"/>
      <c r="SHA34" s="214"/>
      <c r="SHB34" s="214"/>
      <c r="SHC34" s="214"/>
      <c r="SHD34" s="214"/>
      <c r="SHE34" s="214"/>
      <c r="SHF34" s="214"/>
      <c r="SHG34" s="214"/>
      <c r="SHH34" s="214"/>
      <c r="SHI34" s="214"/>
      <c r="SHJ34" s="214"/>
      <c r="SHK34" s="214"/>
      <c r="SHL34" s="214"/>
      <c r="SHM34" s="214"/>
      <c r="SHN34" s="214"/>
      <c r="SHO34" s="214"/>
      <c r="SHP34" s="214"/>
      <c r="SHQ34" s="214"/>
      <c r="SHR34" s="214"/>
      <c r="SHS34" s="214"/>
      <c r="SHT34" s="214"/>
      <c r="SHU34" s="214"/>
      <c r="SHV34" s="214"/>
      <c r="SHW34" s="214"/>
      <c r="SHX34" s="214"/>
      <c r="SHY34" s="214"/>
      <c r="SHZ34" s="214"/>
      <c r="SIA34" s="214"/>
      <c r="SIB34" s="214"/>
      <c r="SIC34" s="214"/>
      <c r="SID34" s="214"/>
      <c r="SIE34" s="214"/>
      <c r="SIF34" s="214"/>
      <c r="SIG34" s="214"/>
      <c r="SIH34" s="214"/>
      <c r="SII34" s="214"/>
      <c r="SIJ34" s="214"/>
      <c r="SIK34" s="214"/>
      <c r="SIL34" s="214"/>
      <c r="SIM34" s="214"/>
      <c r="SIN34" s="214"/>
      <c r="SIO34" s="214"/>
      <c r="SIP34" s="214"/>
      <c r="SIQ34" s="214"/>
      <c r="SIR34" s="214"/>
      <c r="SIS34" s="214"/>
      <c r="SIT34" s="214"/>
      <c r="SIU34" s="214"/>
      <c r="SIV34" s="214"/>
      <c r="SIW34" s="214"/>
      <c r="SIX34" s="214"/>
      <c r="SIY34" s="214"/>
      <c r="SIZ34" s="214"/>
      <c r="SJA34" s="214"/>
      <c r="SJB34" s="214"/>
      <c r="SJC34" s="214"/>
      <c r="SJD34" s="214"/>
      <c r="SJE34" s="214"/>
      <c r="SJF34" s="214"/>
      <c r="SJG34" s="214"/>
      <c r="SJH34" s="214"/>
      <c r="SJI34" s="214"/>
      <c r="SJJ34" s="214"/>
      <c r="SJK34" s="214"/>
      <c r="SJL34" s="214"/>
      <c r="SJM34" s="214"/>
      <c r="SJN34" s="214"/>
      <c r="SJO34" s="214"/>
      <c r="SJP34" s="214"/>
      <c r="SJQ34" s="214"/>
      <c r="SJR34" s="214"/>
      <c r="SJS34" s="214"/>
      <c r="SJT34" s="214"/>
      <c r="SJU34" s="214"/>
      <c r="SJV34" s="214"/>
      <c r="SJW34" s="214"/>
      <c r="SJX34" s="214"/>
      <c r="SJY34" s="214"/>
      <c r="SJZ34" s="214"/>
      <c r="SKA34" s="214"/>
      <c r="SKB34" s="214"/>
      <c r="SKC34" s="214"/>
      <c r="SKD34" s="214"/>
      <c r="SKE34" s="214"/>
      <c r="SKF34" s="214"/>
      <c r="SKG34" s="214"/>
      <c r="SKH34" s="214"/>
      <c r="SKI34" s="214"/>
      <c r="SKJ34" s="214"/>
      <c r="SKK34" s="214"/>
      <c r="SKL34" s="214"/>
      <c r="SKM34" s="214"/>
      <c r="SKN34" s="214"/>
      <c r="SKO34" s="214"/>
      <c r="SKP34" s="214"/>
      <c r="SKQ34" s="214"/>
      <c r="SKR34" s="214"/>
      <c r="SKS34" s="214"/>
      <c r="SKT34" s="214"/>
      <c r="SKU34" s="214"/>
      <c r="SKV34" s="214"/>
      <c r="SKW34" s="214"/>
      <c r="SKX34" s="214"/>
      <c r="SKY34" s="214"/>
      <c r="SKZ34" s="214"/>
      <c r="SLA34" s="214"/>
      <c r="SLB34" s="214"/>
      <c r="SLC34" s="214"/>
      <c r="SLD34" s="214"/>
      <c r="SLE34" s="214"/>
      <c r="SLF34" s="214"/>
      <c r="SLG34" s="214"/>
      <c r="SLH34" s="214"/>
      <c r="SLI34" s="214"/>
      <c r="SLJ34" s="214"/>
      <c r="SLK34" s="214"/>
      <c r="SLL34" s="214"/>
      <c r="SLM34" s="214"/>
      <c r="SLN34" s="214"/>
      <c r="SLO34" s="214"/>
      <c r="SLP34" s="214"/>
      <c r="SLQ34" s="214"/>
      <c r="SLR34" s="214"/>
      <c r="SLS34" s="214"/>
      <c r="SLT34" s="214"/>
      <c r="SLU34" s="214"/>
      <c r="SLV34" s="214"/>
      <c r="SLW34" s="214"/>
      <c r="SLX34" s="214"/>
      <c r="SLY34" s="214"/>
      <c r="SLZ34" s="214"/>
      <c r="SMA34" s="214"/>
      <c r="SMB34" s="214"/>
      <c r="SMC34" s="214"/>
      <c r="SMD34" s="214"/>
      <c r="SME34" s="214"/>
      <c r="SMF34" s="214"/>
      <c r="SMG34" s="214"/>
      <c r="SMH34" s="214"/>
      <c r="SMI34" s="214"/>
      <c r="SMJ34" s="214"/>
      <c r="SMK34" s="214"/>
      <c r="SML34" s="214"/>
      <c r="SMM34" s="214"/>
      <c r="SMN34" s="214"/>
      <c r="SMO34" s="214"/>
      <c r="SMP34" s="214"/>
      <c r="SMQ34" s="214"/>
      <c r="SMR34" s="214"/>
      <c r="SMS34" s="214"/>
      <c r="SMT34" s="214"/>
      <c r="SMU34" s="214"/>
      <c r="SMV34" s="214"/>
      <c r="SMW34" s="214"/>
      <c r="SMX34" s="214"/>
      <c r="SMY34" s="214"/>
      <c r="SMZ34" s="214"/>
      <c r="SNA34" s="214"/>
      <c r="SNB34" s="214"/>
      <c r="SNC34" s="214"/>
      <c r="SND34" s="214"/>
      <c r="SNE34" s="214"/>
      <c r="SNF34" s="214"/>
      <c r="SNG34" s="214"/>
      <c r="SNH34" s="214"/>
      <c r="SNI34" s="214"/>
      <c r="SNJ34" s="214"/>
      <c r="SNK34" s="214"/>
      <c r="SNL34" s="214"/>
      <c r="SNM34" s="214"/>
      <c r="SNN34" s="214"/>
      <c r="SNO34" s="214"/>
      <c r="SNP34" s="214"/>
      <c r="SNQ34" s="214"/>
      <c r="SNR34" s="214"/>
      <c r="SNS34" s="214"/>
      <c r="SNT34" s="214"/>
      <c r="SNU34" s="214"/>
      <c r="SNV34" s="214"/>
      <c r="SNW34" s="214"/>
      <c r="SNX34" s="214"/>
      <c r="SNY34" s="214"/>
      <c r="SNZ34" s="214"/>
      <c r="SOA34" s="214"/>
      <c r="SOB34" s="214"/>
      <c r="SOC34" s="214"/>
      <c r="SOD34" s="214"/>
      <c r="SOE34" s="214"/>
      <c r="SOF34" s="214"/>
      <c r="SOG34" s="214"/>
      <c r="SOH34" s="214"/>
      <c r="SOI34" s="214"/>
      <c r="SOJ34" s="214"/>
      <c r="SOK34" s="214"/>
      <c r="SOL34" s="214"/>
      <c r="SOM34" s="214"/>
      <c r="SON34" s="214"/>
      <c r="SOO34" s="214"/>
      <c r="SOP34" s="214"/>
      <c r="SOQ34" s="214"/>
      <c r="SOR34" s="214"/>
      <c r="SOS34" s="214"/>
      <c r="SOT34" s="214"/>
      <c r="SOU34" s="214"/>
      <c r="SOV34" s="214"/>
      <c r="SOW34" s="214"/>
      <c r="SOX34" s="214"/>
      <c r="SOY34" s="214"/>
      <c r="SOZ34" s="214"/>
      <c r="SPA34" s="214"/>
      <c r="SPB34" s="214"/>
      <c r="SPC34" s="214"/>
      <c r="SPD34" s="214"/>
      <c r="SPE34" s="214"/>
      <c r="SPF34" s="214"/>
      <c r="SPG34" s="214"/>
      <c r="SPH34" s="214"/>
      <c r="SPI34" s="214"/>
      <c r="SPJ34" s="214"/>
      <c r="SPK34" s="214"/>
      <c r="SPL34" s="214"/>
      <c r="SPM34" s="214"/>
      <c r="SPN34" s="214"/>
      <c r="SPO34" s="214"/>
      <c r="SPP34" s="214"/>
      <c r="SPQ34" s="214"/>
      <c r="SPR34" s="214"/>
      <c r="SPS34" s="214"/>
      <c r="SPT34" s="214"/>
      <c r="SPU34" s="214"/>
      <c r="SPV34" s="214"/>
      <c r="SPW34" s="214"/>
      <c r="SPX34" s="214"/>
      <c r="SPY34" s="214"/>
      <c r="SPZ34" s="214"/>
      <c r="SQA34" s="214"/>
      <c r="SQB34" s="214"/>
      <c r="SQC34" s="214"/>
      <c r="SQD34" s="214"/>
      <c r="SQE34" s="214"/>
      <c r="SQF34" s="214"/>
      <c r="SQG34" s="214"/>
      <c r="SQH34" s="214"/>
      <c r="SQI34" s="214"/>
      <c r="SQJ34" s="214"/>
      <c r="SQK34" s="214"/>
      <c r="SQL34" s="214"/>
      <c r="SQM34" s="214"/>
      <c r="SQN34" s="214"/>
      <c r="SQO34" s="214"/>
      <c r="SQP34" s="214"/>
      <c r="SQQ34" s="214"/>
      <c r="SQR34" s="214"/>
      <c r="SQS34" s="214"/>
      <c r="SQT34" s="214"/>
      <c r="SQU34" s="214"/>
      <c r="SQV34" s="214"/>
      <c r="SQW34" s="214"/>
      <c r="SQX34" s="214"/>
      <c r="SQY34" s="214"/>
      <c r="SQZ34" s="214"/>
      <c r="SRA34" s="214"/>
      <c r="SRB34" s="214"/>
      <c r="SRC34" s="214"/>
      <c r="SRD34" s="214"/>
      <c r="SRE34" s="214"/>
      <c r="SRF34" s="214"/>
      <c r="SRG34" s="214"/>
      <c r="SRH34" s="214"/>
      <c r="SRI34" s="214"/>
      <c r="SRJ34" s="214"/>
      <c r="SRK34" s="214"/>
      <c r="SRL34" s="214"/>
      <c r="SRM34" s="214"/>
      <c r="SRN34" s="214"/>
      <c r="SRO34" s="214"/>
      <c r="SRP34" s="214"/>
      <c r="SRQ34" s="214"/>
      <c r="SRR34" s="214"/>
      <c r="SRS34" s="214"/>
      <c r="SRT34" s="214"/>
      <c r="SRU34" s="214"/>
      <c r="SRV34" s="214"/>
      <c r="SRW34" s="214"/>
      <c r="SRX34" s="214"/>
      <c r="SRY34" s="214"/>
      <c r="SRZ34" s="214"/>
      <c r="SSA34" s="214"/>
      <c r="SSB34" s="214"/>
      <c r="SSC34" s="214"/>
      <c r="SSD34" s="214"/>
      <c r="SSE34" s="214"/>
      <c r="SSF34" s="214"/>
      <c r="SSG34" s="214"/>
      <c r="SSH34" s="214"/>
      <c r="SSI34" s="214"/>
      <c r="SSJ34" s="214"/>
      <c r="SSK34" s="214"/>
      <c r="SSL34" s="214"/>
      <c r="SSM34" s="214"/>
      <c r="SSN34" s="214"/>
      <c r="SSO34" s="214"/>
      <c r="SSP34" s="214"/>
      <c r="SSQ34" s="214"/>
      <c r="SSR34" s="214"/>
      <c r="SSS34" s="214"/>
      <c r="SST34" s="214"/>
      <c r="SSU34" s="214"/>
      <c r="SSV34" s="214"/>
      <c r="SSW34" s="214"/>
      <c r="SSX34" s="214"/>
      <c r="SSY34" s="214"/>
      <c r="SSZ34" s="214"/>
      <c r="STA34" s="214"/>
      <c r="STB34" s="214"/>
      <c r="STC34" s="214"/>
      <c r="STD34" s="214"/>
      <c r="STE34" s="214"/>
      <c r="STF34" s="214"/>
      <c r="STG34" s="214"/>
      <c r="STH34" s="214"/>
      <c r="STI34" s="214"/>
      <c r="STJ34" s="214"/>
      <c r="STK34" s="214"/>
      <c r="STL34" s="214"/>
      <c r="STM34" s="214"/>
      <c r="STN34" s="214"/>
      <c r="STO34" s="214"/>
      <c r="STP34" s="214"/>
      <c r="STQ34" s="214"/>
      <c r="STR34" s="214"/>
      <c r="STS34" s="214"/>
      <c r="STT34" s="214"/>
      <c r="STU34" s="214"/>
      <c r="STV34" s="214"/>
      <c r="STW34" s="214"/>
      <c r="STX34" s="214"/>
      <c r="STY34" s="214"/>
      <c r="STZ34" s="214"/>
      <c r="SUA34" s="214"/>
      <c r="SUB34" s="214"/>
      <c r="SUC34" s="214"/>
      <c r="SUD34" s="214"/>
      <c r="SUE34" s="214"/>
      <c r="SUF34" s="214"/>
      <c r="SUG34" s="214"/>
      <c r="SUH34" s="214"/>
      <c r="SUI34" s="214"/>
      <c r="SUJ34" s="214"/>
      <c r="SUK34" s="214"/>
      <c r="SUL34" s="214"/>
      <c r="SUM34" s="214"/>
      <c r="SUN34" s="214"/>
      <c r="SUO34" s="214"/>
      <c r="SUP34" s="214"/>
      <c r="SUQ34" s="214"/>
      <c r="SUR34" s="214"/>
      <c r="SUS34" s="214"/>
      <c r="SUT34" s="214"/>
      <c r="SUU34" s="214"/>
      <c r="SUV34" s="214"/>
      <c r="SUW34" s="214"/>
      <c r="SUX34" s="214"/>
      <c r="SUY34" s="214"/>
      <c r="SUZ34" s="214"/>
      <c r="SVA34" s="214"/>
      <c r="SVB34" s="214"/>
      <c r="SVC34" s="214"/>
      <c r="SVD34" s="214"/>
      <c r="SVE34" s="214"/>
      <c r="SVF34" s="214"/>
      <c r="SVG34" s="214"/>
      <c r="SVH34" s="214"/>
      <c r="SVI34" s="214"/>
      <c r="SVJ34" s="214"/>
      <c r="SVK34" s="214"/>
      <c r="SVL34" s="214"/>
      <c r="SVM34" s="214"/>
      <c r="SVN34" s="214"/>
      <c r="SVO34" s="214"/>
      <c r="SVP34" s="214"/>
      <c r="SVQ34" s="214"/>
      <c r="SVR34" s="214"/>
      <c r="SVS34" s="214"/>
      <c r="SVT34" s="214"/>
      <c r="SVU34" s="214"/>
      <c r="SVV34" s="214"/>
      <c r="SVW34" s="214"/>
      <c r="SVX34" s="214"/>
      <c r="SVY34" s="214"/>
      <c r="SVZ34" s="214"/>
      <c r="SWA34" s="214"/>
      <c r="SWB34" s="214"/>
      <c r="SWC34" s="214"/>
      <c r="SWD34" s="214"/>
      <c r="SWE34" s="214"/>
      <c r="SWF34" s="214"/>
      <c r="SWG34" s="214"/>
      <c r="SWH34" s="214"/>
      <c r="SWI34" s="214"/>
      <c r="SWJ34" s="214"/>
      <c r="SWK34" s="214"/>
      <c r="SWL34" s="214"/>
      <c r="SWM34" s="214"/>
      <c r="SWN34" s="214"/>
      <c r="SWO34" s="214"/>
      <c r="SWP34" s="214"/>
      <c r="SWQ34" s="214"/>
      <c r="SWR34" s="214"/>
      <c r="SWS34" s="214"/>
      <c r="SWT34" s="214"/>
      <c r="SWU34" s="214"/>
      <c r="SWV34" s="214"/>
      <c r="SWW34" s="214"/>
      <c r="SWX34" s="214"/>
      <c r="SWY34" s="214"/>
      <c r="SWZ34" s="214"/>
      <c r="SXA34" s="214"/>
      <c r="SXB34" s="214"/>
      <c r="SXC34" s="214"/>
      <c r="SXD34" s="214"/>
      <c r="SXE34" s="214"/>
      <c r="SXF34" s="214"/>
      <c r="SXG34" s="214"/>
      <c r="SXH34" s="214"/>
      <c r="SXI34" s="214"/>
      <c r="SXJ34" s="214"/>
      <c r="SXK34" s="214"/>
      <c r="SXL34" s="214"/>
      <c r="SXM34" s="214"/>
      <c r="SXN34" s="214"/>
      <c r="SXO34" s="214"/>
      <c r="SXP34" s="214"/>
      <c r="SXQ34" s="214"/>
      <c r="SXR34" s="214"/>
      <c r="SXS34" s="214"/>
      <c r="SXT34" s="214"/>
      <c r="SXU34" s="214"/>
      <c r="SXV34" s="214"/>
      <c r="SXW34" s="214"/>
      <c r="SXX34" s="214"/>
      <c r="SXY34" s="214"/>
      <c r="SXZ34" s="214"/>
      <c r="SYA34" s="214"/>
      <c r="SYB34" s="214"/>
      <c r="SYC34" s="214"/>
      <c r="SYD34" s="214"/>
      <c r="SYE34" s="214"/>
      <c r="SYF34" s="214"/>
      <c r="SYG34" s="214"/>
      <c r="SYH34" s="214"/>
      <c r="SYI34" s="214"/>
      <c r="SYJ34" s="214"/>
      <c r="SYK34" s="214"/>
      <c r="SYL34" s="214"/>
      <c r="SYM34" s="214"/>
      <c r="SYN34" s="214"/>
      <c r="SYO34" s="214"/>
      <c r="SYP34" s="214"/>
      <c r="SYQ34" s="214"/>
      <c r="SYR34" s="214"/>
      <c r="SYS34" s="214"/>
      <c r="SYT34" s="214"/>
      <c r="SYU34" s="214"/>
      <c r="SYV34" s="214"/>
      <c r="SYW34" s="214"/>
      <c r="SYX34" s="214"/>
      <c r="SYY34" s="214"/>
      <c r="SYZ34" s="214"/>
      <c r="SZA34" s="214"/>
      <c r="SZB34" s="214"/>
      <c r="SZC34" s="214"/>
      <c r="SZD34" s="214"/>
      <c r="SZE34" s="214"/>
      <c r="SZF34" s="214"/>
      <c r="SZG34" s="214"/>
      <c r="SZH34" s="214"/>
      <c r="SZI34" s="214"/>
      <c r="SZJ34" s="214"/>
      <c r="SZK34" s="214"/>
      <c r="SZL34" s="214"/>
      <c r="SZM34" s="214"/>
      <c r="SZN34" s="214"/>
      <c r="SZO34" s="214"/>
      <c r="SZP34" s="214"/>
      <c r="SZQ34" s="214"/>
      <c r="SZR34" s="214"/>
      <c r="SZS34" s="214"/>
      <c r="SZT34" s="214"/>
      <c r="SZU34" s="214"/>
      <c r="SZV34" s="214"/>
      <c r="SZW34" s="214"/>
      <c r="SZX34" s="214"/>
      <c r="SZY34" s="214"/>
      <c r="SZZ34" s="214"/>
      <c r="TAA34" s="214"/>
      <c r="TAB34" s="214"/>
      <c r="TAC34" s="214"/>
      <c r="TAD34" s="214"/>
      <c r="TAE34" s="214"/>
      <c r="TAF34" s="214"/>
      <c r="TAG34" s="214"/>
      <c r="TAH34" s="214"/>
      <c r="TAI34" s="214"/>
      <c r="TAJ34" s="214"/>
      <c r="TAK34" s="214"/>
      <c r="TAL34" s="214"/>
      <c r="TAM34" s="214"/>
      <c r="TAN34" s="214"/>
      <c r="TAO34" s="214"/>
      <c r="TAP34" s="214"/>
      <c r="TAQ34" s="214"/>
      <c r="TAR34" s="214"/>
      <c r="TAS34" s="214"/>
      <c r="TAT34" s="214"/>
      <c r="TAU34" s="214"/>
      <c r="TAV34" s="214"/>
      <c r="TAW34" s="214"/>
      <c r="TAX34" s="214"/>
      <c r="TAY34" s="214"/>
      <c r="TAZ34" s="214"/>
      <c r="TBA34" s="214"/>
      <c r="TBB34" s="214"/>
      <c r="TBC34" s="214"/>
      <c r="TBD34" s="214"/>
      <c r="TBE34" s="214"/>
      <c r="TBF34" s="214"/>
      <c r="TBG34" s="214"/>
      <c r="TBH34" s="214"/>
      <c r="TBI34" s="214"/>
      <c r="TBJ34" s="214"/>
      <c r="TBK34" s="214"/>
      <c r="TBL34" s="214"/>
      <c r="TBM34" s="214"/>
      <c r="TBN34" s="214"/>
      <c r="TBO34" s="214"/>
      <c r="TBP34" s="214"/>
      <c r="TBQ34" s="214"/>
      <c r="TBR34" s="214"/>
      <c r="TBS34" s="214"/>
      <c r="TBT34" s="214"/>
      <c r="TBU34" s="214"/>
      <c r="TBV34" s="214"/>
      <c r="TBW34" s="214"/>
      <c r="TBX34" s="214"/>
      <c r="TBY34" s="214"/>
      <c r="TBZ34" s="214"/>
      <c r="TCA34" s="214"/>
      <c r="TCB34" s="214"/>
      <c r="TCC34" s="214"/>
      <c r="TCD34" s="214"/>
      <c r="TCE34" s="214"/>
      <c r="TCF34" s="214"/>
      <c r="TCG34" s="214"/>
      <c r="TCH34" s="214"/>
      <c r="TCI34" s="214"/>
      <c r="TCJ34" s="214"/>
      <c r="TCK34" s="214"/>
      <c r="TCL34" s="214"/>
      <c r="TCM34" s="214"/>
      <c r="TCN34" s="214"/>
      <c r="TCO34" s="214"/>
      <c r="TCP34" s="214"/>
      <c r="TCQ34" s="214"/>
      <c r="TCR34" s="214"/>
      <c r="TCS34" s="214"/>
      <c r="TCT34" s="214"/>
      <c r="TCU34" s="214"/>
      <c r="TCV34" s="214"/>
      <c r="TCW34" s="214"/>
      <c r="TCX34" s="214"/>
      <c r="TCY34" s="214"/>
      <c r="TCZ34" s="214"/>
      <c r="TDA34" s="214"/>
      <c r="TDB34" s="214"/>
      <c r="TDC34" s="214"/>
      <c r="TDD34" s="214"/>
      <c r="TDE34" s="214"/>
      <c r="TDF34" s="214"/>
      <c r="TDG34" s="214"/>
      <c r="TDH34" s="214"/>
      <c r="TDI34" s="214"/>
      <c r="TDJ34" s="214"/>
      <c r="TDK34" s="214"/>
      <c r="TDL34" s="214"/>
      <c r="TDM34" s="214"/>
      <c r="TDN34" s="214"/>
      <c r="TDO34" s="214"/>
      <c r="TDP34" s="214"/>
      <c r="TDQ34" s="214"/>
      <c r="TDR34" s="214"/>
      <c r="TDS34" s="214"/>
      <c r="TDT34" s="214"/>
      <c r="TDU34" s="214"/>
      <c r="TDV34" s="214"/>
      <c r="TDW34" s="214"/>
      <c r="TDX34" s="214"/>
      <c r="TDY34" s="214"/>
      <c r="TDZ34" s="214"/>
      <c r="TEA34" s="214"/>
      <c r="TEB34" s="214"/>
      <c r="TEC34" s="214"/>
      <c r="TED34" s="214"/>
      <c r="TEE34" s="214"/>
      <c r="TEF34" s="214"/>
      <c r="TEG34" s="214"/>
      <c r="TEH34" s="214"/>
      <c r="TEI34" s="214"/>
      <c r="TEJ34" s="214"/>
      <c r="TEK34" s="214"/>
      <c r="TEL34" s="214"/>
      <c r="TEM34" s="214"/>
      <c r="TEN34" s="214"/>
      <c r="TEO34" s="214"/>
      <c r="TEP34" s="214"/>
      <c r="TEQ34" s="214"/>
      <c r="TER34" s="214"/>
      <c r="TES34" s="214"/>
      <c r="TET34" s="214"/>
      <c r="TEU34" s="214"/>
      <c r="TEV34" s="214"/>
      <c r="TEW34" s="214"/>
      <c r="TEX34" s="214"/>
      <c r="TEY34" s="214"/>
      <c r="TEZ34" s="214"/>
      <c r="TFA34" s="214"/>
      <c r="TFB34" s="214"/>
      <c r="TFC34" s="214"/>
      <c r="TFD34" s="214"/>
      <c r="TFE34" s="214"/>
      <c r="TFF34" s="214"/>
      <c r="TFG34" s="214"/>
      <c r="TFH34" s="214"/>
      <c r="TFI34" s="214"/>
      <c r="TFJ34" s="214"/>
      <c r="TFK34" s="214"/>
      <c r="TFL34" s="214"/>
      <c r="TFM34" s="214"/>
      <c r="TFN34" s="214"/>
      <c r="TFO34" s="214"/>
      <c r="TFP34" s="214"/>
      <c r="TFQ34" s="214"/>
      <c r="TFR34" s="214"/>
      <c r="TFS34" s="214"/>
      <c r="TFT34" s="214"/>
      <c r="TFU34" s="214"/>
      <c r="TFV34" s="214"/>
      <c r="TFW34" s="214"/>
      <c r="TFX34" s="214"/>
      <c r="TFY34" s="214"/>
      <c r="TFZ34" s="214"/>
      <c r="TGA34" s="214"/>
      <c r="TGB34" s="214"/>
      <c r="TGC34" s="214"/>
      <c r="TGD34" s="214"/>
      <c r="TGE34" s="214"/>
      <c r="TGF34" s="214"/>
      <c r="TGG34" s="214"/>
      <c r="TGH34" s="214"/>
      <c r="TGI34" s="214"/>
      <c r="TGJ34" s="214"/>
      <c r="TGK34" s="214"/>
      <c r="TGL34" s="214"/>
      <c r="TGM34" s="214"/>
      <c r="TGN34" s="214"/>
      <c r="TGO34" s="214"/>
      <c r="TGP34" s="214"/>
      <c r="TGQ34" s="214"/>
      <c r="TGR34" s="214"/>
      <c r="TGS34" s="214"/>
      <c r="TGT34" s="214"/>
      <c r="TGU34" s="214"/>
      <c r="TGV34" s="214"/>
      <c r="TGW34" s="214"/>
      <c r="TGX34" s="214"/>
      <c r="TGY34" s="214"/>
      <c r="TGZ34" s="214"/>
      <c r="THA34" s="214"/>
      <c r="THB34" s="214"/>
      <c r="THC34" s="214"/>
      <c r="THD34" s="214"/>
      <c r="THE34" s="214"/>
      <c r="THF34" s="214"/>
      <c r="THG34" s="214"/>
      <c r="THH34" s="214"/>
      <c r="THI34" s="214"/>
      <c r="THJ34" s="214"/>
      <c r="THK34" s="214"/>
      <c r="THL34" s="214"/>
      <c r="THM34" s="214"/>
      <c r="THN34" s="214"/>
      <c r="THO34" s="214"/>
      <c r="THP34" s="214"/>
      <c r="THQ34" s="214"/>
      <c r="THR34" s="214"/>
      <c r="THS34" s="214"/>
      <c r="THT34" s="214"/>
      <c r="THU34" s="214"/>
      <c r="THV34" s="214"/>
      <c r="THW34" s="214"/>
      <c r="THX34" s="214"/>
      <c r="THY34" s="214"/>
      <c r="THZ34" s="214"/>
      <c r="TIA34" s="214"/>
      <c r="TIB34" s="214"/>
      <c r="TIC34" s="214"/>
      <c r="TID34" s="214"/>
      <c r="TIE34" s="214"/>
      <c r="TIF34" s="214"/>
      <c r="TIG34" s="214"/>
      <c r="TIH34" s="214"/>
      <c r="TII34" s="214"/>
      <c r="TIJ34" s="214"/>
      <c r="TIK34" s="214"/>
      <c r="TIL34" s="214"/>
      <c r="TIM34" s="214"/>
      <c r="TIN34" s="214"/>
      <c r="TIO34" s="214"/>
      <c r="TIP34" s="214"/>
      <c r="TIQ34" s="214"/>
      <c r="TIR34" s="214"/>
      <c r="TIS34" s="214"/>
      <c r="TIT34" s="214"/>
      <c r="TIU34" s="214"/>
      <c r="TIV34" s="214"/>
      <c r="TIW34" s="214"/>
      <c r="TIX34" s="214"/>
      <c r="TIY34" s="214"/>
      <c r="TIZ34" s="214"/>
      <c r="TJA34" s="214"/>
      <c r="TJB34" s="214"/>
      <c r="TJC34" s="214"/>
      <c r="TJD34" s="214"/>
      <c r="TJE34" s="214"/>
      <c r="TJF34" s="214"/>
      <c r="TJG34" s="214"/>
      <c r="TJH34" s="214"/>
      <c r="TJI34" s="214"/>
      <c r="TJJ34" s="214"/>
      <c r="TJK34" s="214"/>
      <c r="TJL34" s="214"/>
      <c r="TJM34" s="214"/>
      <c r="TJN34" s="214"/>
      <c r="TJO34" s="214"/>
      <c r="TJP34" s="214"/>
      <c r="TJQ34" s="214"/>
      <c r="TJR34" s="214"/>
      <c r="TJS34" s="214"/>
      <c r="TJT34" s="214"/>
      <c r="TJU34" s="214"/>
      <c r="TJV34" s="214"/>
      <c r="TJW34" s="214"/>
      <c r="TJX34" s="214"/>
      <c r="TJY34" s="214"/>
      <c r="TJZ34" s="214"/>
      <c r="TKA34" s="214"/>
      <c r="TKB34" s="214"/>
      <c r="TKC34" s="214"/>
      <c r="TKD34" s="214"/>
      <c r="TKE34" s="214"/>
      <c r="TKF34" s="214"/>
      <c r="TKG34" s="214"/>
      <c r="TKH34" s="214"/>
      <c r="TKI34" s="214"/>
      <c r="TKJ34" s="214"/>
      <c r="TKK34" s="214"/>
      <c r="TKL34" s="214"/>
      <c r="TKM34" s="214"/>
      <c r="TKN34" s="214"/>
      <c r="TKO34" s="214"/>
      <c r="TKP34" s="214"/>
      <c r="TKQ34" s="214"/>
      <c r="TKR34" s="214"/>
      <c r="TKS34" s="214"/>
      <c r="TKT34" s="214"/>
      <c r="TKU34" s="214"/>
      <c r="TKV34" s="214"/>
      <c r="TKW34" s="214"/>
      <c r="TKX34" s="214"/>
      <c r="TKY34" s="214"/>
      <c r="TKZ34" s="214"/>
      <c r="TLA34" s="214"/>
      <c r="TLB34" s="214"/>
      <c r="TLC34" s="214"/>
      <c r="TLD34" s="214"/>
      <c r="TLE34" s="214"/>
      <c r="TLF34" s="214"/>
      <c r="TLG34" s="214"/>
      <c r="TLH34" s="214"/>
      <c r="TLI34" s="214"/>
      <c r="TLJ34" s="214"/>
      <c r="TLK34" s="214"/>
      <c r="TLL34" s="214"/>
      <c r="TLM34" s="214"/>
      <c r="TLN34" s="214"/>
      <c r="TLO34" s="214"/>
      <c r="TLP34" s="214"/>
      <c r="TLQ34" s="214"/>
      <c r="TLR34" s="214"/>
      <c r="TLS34" s="214"/>
      <c r="TLT34" s="214"/>
      <c r="TLU34" s="214"/>
      <c r="TLV34" s="214"/>
      <c r="TLW34" s="214"/>
      <c r="TLX34" s="214"/>
      <c r="TLY34" s="214"/>
      <c r="TLZ34" s="214"/>
      <c r="TMA34" s="214"/>
      <c r="TMB34" s="214"/>
      <c r="TMC34" s="214"/>
      <c r="TMD34" s="214"/>
      <c r="TME34" s="214"/>
      <c r="TMF34" s="214"/>
      <c r="TMG34" s="214"/>
      <c r="TMH34" s="214"/>
      <c r="TMI34" s="214"/>
      <c r="TMJ34" s="214"/>
      <c r="TMK34" s="214"/>
      <c r="TML34" s="214"/>
      <c r="TMM34" s="214"/>
      <c r="TMN34" s="214"/>
      <c r="TMO34" s="214"/>
      <c r="TMP34" s="214"/>
      <c r="TMQ34" s="214"/>
      <c r="TMR34" s="214"/>
      <c r="TMS34" s="214"/>
      <c r="TMT34" s="214"/>
      <c r="TMU34" s="214"/>
      <c r="TMV34" s="214"/>
      <c r="TMW34" s="214"/>
      <c r="TMX34" s="214"/>
      <c r="TMY34" s="214"/>
      <c r="TMZ34" s="214"/>
      <c r="TNA34" s="214"/>
      <c r="TNB34" s="214"/>
      <c r="TNC34" s="214"/>
      <c r="TND34" s="214"/>
      <c r="TNE34" s="214"/>
      <c r="TNF34" s="214"/>
      <c r="TNG34" s="214"/>
      <c r="TNH34" s="214"/>
      <c r="TNI34" s="214"/>
      <c r="TNJ34" s="214"/>
      <c r="TNK34" s="214"/>
      <c r="TNL34" s="214"/>
      <c r="TNM34" s="214"/>
      <c r="TNN34" s="214"/>
      <c r="TNO34" s="214"/>
      <c r="TNP34" s="214"/>
      <c r="TNQ34" s="214"/>
      <c r="TNR34" s="214"/>
      <c r="TNS34" s="214"/>
      <c r="TNT34" s="214"/>
      <c r="TNU34" s="214"/>
      <c r="TNV34" s="214"/>
      <c r="TNW34" s="214"/>
      <c r="TNX34" s="214"/>
      <c r="TNY34" s="214"/>
      <c r="TNZ34" s="214"/>
      <c r="TOA34" s="214"/>
      <c r="TOB34" s="214"/>
      <c r="TOC34" s="214"/>
      <c r="TOD34" s="214"/>
      <c r="TOE34" s="214"/>
      <c r="TOF34" s="214"/>
      <c r="TOG34" s="214"/>
      <c r="TOH34" s="214"/>
      <c r="TOI34" s="214"/>
      <c r="TOJ34" s="214"/>
      <c r="TOK34" s="214"/>
      <c r="TOL34" s="214"/>
      <c r="TOM34" s="214"/>
      <c r="TON34" s="214"/>
      <c r="TOO34" s="214"/>
      <c r="TOP34" s="214"/>
      <c r="TOQ34" s="214"/>
      <c r="TOR34" s="214"/>
      <c r="TOS34" s="214"/>
      <c r="TOT34" s="214"/>
      <c r="TOU34" s="214"/>
      <c r="TOV34" s="214"/>
      <c r="TOW34" s="214"/>
      <c r="TOX34" s="214"/>
      <c r="TOY34" s="214"/>
      <c r="TOZ34" s="214"/>
      <c r="TPA34" s="214"/>
      <c r="TPB34" s="214"/>
      <c r="TPC34" s="214"/>
      <c r="TPD34" s="214"/>
      <c r="TPE34" s="214"/>
      <c r="TPF34" s="214"/>
      <c r="TPG34" s="214"/>
      <c r="TPH34" s="214"/>
      <c r="TPI34" s="214"/>
      <c r="TPJ34" s="214"/>
      <c r="TPK34" s="214"/>
      <c r="TPL34" s="214"/>
      <c r="TPM34" s="214"/>
      <c r="TPN34" s="214"/>
      <c r="TPO34" s="214"/>
      <c r="TPP34" s="214"/>
      <c r="TPQ34" s="214"/>
      <c r="TPR34" s="214"/>
      <c r="TPS34" s="214"/>
      <c r="TPT34" s="214"/>
      <c r="TPU34" s="214"/>
      <c r="TPV34" s="214"/>
      <c r="TPW34" s="214"/>
      <c r="TPX34" s="214"/>
      <c r="TPY34" s="214"/>
      <c r="TPZ34" s="214"/>
      <c r="TQA34" s="214"/>
      <c r="TQB34" s="214"/>
      <c r="TQC34" s="214"/>
      <c r="TQD34" s="214"/>
      <c r="TQE34" s="214"/>
      <c r="TQF34" s="214"/>
      <c r="TQG34" s="214"/>
      <c r="TQH34" s="214"/>
      <c r="TQI34" s="214"/>
      <c r="TQJ34" s="214"/>
      <c r="TQK34" s="214"/>
      <c r="TQL34" s="214"/>
      <c r="TQM34" s="214"/>
      <c r="TQN34" s="214"/>
      <c r="TQO34" s="214"/>
      <c r="TQP34" s="214"/>
      <c r="TQQ34" s="214"/>
      <c r="TQR34" s="214"/>
      <c r="TQS34" s="214"/>
      <c r="TQT34" s="214"/>
      <c r="TQU34" s="214"/>
      <c r="TQV34" s="214"/>
      <c r="TQW34" s="214"/>
      <c r="TQX34" s="214"/>
      <c r="TQY34" s="214"/>
      <c r="TQZ34" s="214"/>
      <c r="TRA34" s="214"/>
      <c r="TRB34" s="214"/>
      <c r="TRC34" s="214"/>
      <c r="TRD34" s="214"/>
      <c r="TRE34" s="214"/>
      <c r="TRF34" s="214"/>
      <c r="TRG34" s="214"/>
      <c r="TRH34" s="214"/>
      <c r="TRI34" s="214"/>
      <c r="TRJ34" s="214"/>
      <c r="TRK34" s="214"/>
      <c r="TRL34" s="214"/>
      <c r="TRM34" s="214"/>
      <c r="TRN34" s="214"/>
      <c r="TRO34" s="214"/>
      <c r="TRP34" s="214"/>
      <c r="TRQ34" s="214"/>
      <c r="TRR34" s="214"/>
      <c r="TRS34" s="214"/>
      <c r="TRT34" s="214"/>
      <c r="TRU34" s="214"/>
      <c r="TRV34" s="214"/>
      <c r="TRW34" s="214"/>
      <c r="TRX34" s="214"/>
      <c r="TRY34" s="214"/>
      <c r="TRZ34" s="214"/>
      <c r="TSA34" s="214"/>
      <c r="TSB34" s="214"/>
      <c r="TSC34" s="214"/>
      <c r="TSD34" s="214"/>
      <c r="TSE34" s="214"/>
      <c r="TSF34" s="214"/>
      <c r="TSG34" s="214"/>
      <c r="TSH34" s="214"/>
      <c r="TSI34" s="214"/>
      <c r="TSJ34" s="214"/>
      <c r="TSK34" s="214"/>
      <c r="TSL34" s="214"/>
      <c r="TSM34" s="214"/>
      <c r="TSN34" s="214"/>
      <c r="TSO34" s="214"/>
      <c r="TSP34" s="214"/>
      <c r="TSQ34" s="214"/>
      <c r="TSR34" s="214"/>
      <c r="TSS34" s="214"/>
      <c r="TST34" s="214"/>
      <c r="TSU34" s="214"/>
      <c r="TSV34" s="214"/>
      <c r="TSW34" s="214"/>
      <c r="TSX34" s="214"/>
      <c r="TSY34" s="214"/>
      <c r="TSZ34" s="214"/>
      <c r="TTA34" s="214"/>
      <c r="TTB34" s="214"/>
      <c r="TTC34" s="214"/>
      <c r="TTD34" s="214"/>
      <c r="TTE34" s="214"/>
      <c r="TTF34" s="214"/>
      <c r="TTG34" s="214"/>
      <c r="TTH34" s="214"/>
      <c r="TTI34" s="214"/>
      <c r="TTJ34" s="214"/>
      <c r="TTK34" s="214"/>
      <c r="TTL34" s="214"/>
      <c r="TTM34" s="214"/>
      <c r="TTN34" s="214"/>
      <c r="TTO34" s="214"/>
      <c r="TTP34" s="214"/>
      <c r="TTQ34" s="214"/>
      <c r="TTR34" s="214"/>
      <c r="TTS34" s="214"/>
      <c r="TTT34" s="214"/>
      <c r="TTU34" s="214"/>
      <c r="TTV34" s="214"/>
      <c r="TTW34" s="214"/>
      <c r="TTX34" s="214"/>
      <c r="TTY34" s="214"/>
      <c r="TTZ34" s="214"/>
      <c r="TUA34" s="214"/>
      <c r="TUB34" s="214"/>
      <c r="TUC34" s="214"/>
      <c r="TUD34" s="214"/>
      <c r="TUE34" s="214"/>
      <c r="TUF34" s="214"/>
      <c r="TUG34" s="214"/>
      <c r="TUH34" s="214"/>
      <c r="TUI34" s="214"/>
      <c r="TUJ34" s="214"/>
      <c r="TUK34" s="214"/>
      <c r="TUL34" s="214"/>
      <c r="TUM34" s="214"/>
      <c r="TUN34" s="214"/>
      <c r="TUO34" s="214"/>
      <c r="TUP34" s="214"/>
      <c r="TUQ34" s="214"/>
      <c r="TUR34" s="214"/>
      <c r="TUS34" s="214"/>
      <c r="TUT34" s="214"/>
      <c r="TUU34" s="214"/>
      <c r="TUV34" s="214"/>
      <c r="TUW34" s="214"/>
      <c r="TUX34" s="214"/>
      <c r="TUY34" s="214"/>
      <c r="TUZ34" s="214"/>
      <c r="TVA34" s="214"/>
      <c r="TVB34" s="214"/>
      <c r="TVC34" s="214"/>
      <c r="TVD34" s="214"/>
      <c r="TVE34" s="214"/>
      <c r="TVF34" s="214"/>
      <c r="TVG34" s="214"/>
      <c r="TVH34" s="214"/>
      <c r="TVI34" s="214"/>
      <c r="TVJ34" s="214"/>
      <c r="TVK34" s="214"/>
      <c r="TVL34" s="214"/>
      <c r="TVM34" s="214"/>
      <c r="TVN34" s="214"/>
      <c r="TVO34" s="214"/>
      <c r="TVP34" s="214"/>
      <c r="TVQ34" s="214"/>
      <c r="TVR34" s="214"/>
      <c r="TVS34" s="214"/>
      <c r="TVT34" s="214"/>
      <c r="TVU34" s="214"/>
      <c r="TVV34" s="214"/>
      <c r="TVW34" s="214"/>
      <c r="TVX34" s="214"/>
      <c r="TVY34" s="214"/>
      <c r="TVZ34" s="214"/>
      <c r="TWA34" s="214"/>
      <c r="TWB34" s="214"/>
      <c r="TWC34" s="214"/>
      <c r="TWD34" s="214"/>
      <c r="TWE34" s="214"/>
      <c r="TWF34" s="214"/>
      <c r="TWG34" s="214"/>
      <c r="TWH34" s="214"/>
      <c r="TWI34" s="214"/>
      <c r="TWJ34" s="214"/>
      <c r="TWK34" s="214"/>
      <c r="TWL34" s="214"/>
      <c r="TWM34" s="214"/>
      <c r="TWN34" s="214"/>
      <c r="TWO34" s="214"/>
      <c r="TWP34" s="214"/>
      <c r="TWQ34" s="214"/>
      <c r="TWR34" s="214"/>
      <c r="TWS34" s="214"/>
      <c r="TWT34" s="214"/>
      <c r="TWU34" s="214"/>
      <c r="TWV34" s="214"/>
      <c r="TWW34" s="214"/>
      <c r="TWX34" s="214"/>
      <c r="TWY34" s="214"/>
      <c r="TWZ34" s="214"/>
      <c r="TXA34" s="214"/>
      <c r="TXB34" s="214"/>
      <c r="TXC34" s="214"/>
      <c r="TXD34" s="214"/>
      <c r="TXE34" s="214"/>
      <c r="TXF34" s="214"/>
      <c r="TXG34" s="214"/>
      <c r="TXH34" s="214"/>
      <c r="TXI34" s="214"/>
      <c r="TXJ34" s="214"/>
      <c r="TXK34" s="214"/>
      <c r="TXL34" s="214"/>
      <c r="TXM34" s="214"/>
      <c r="TXN34" s="214"/>
      <c r="TXO34" s="214"/>
      <c r="TXP34" s="214"/>
      <c r="TXQ34" s="214"/>
      <c r="TXR34" s="214"/>
      <c r="TXS34" s="214"/>
      <c r="TXT34" s="214"/>
      <c r="TXU34" s="214"/>
      <c r="TXV34" s="214"/>
      <c r="TXW34" s="214"/>
      <c r="TXX34" s="214"/>
      <c r="TXY34" s="214"/>
      <c r="TXZ34" s="214"/>
      <c r="TYA34" s="214"/>
      <c r="TYB34" s="214"/>
      <c r="TYC34" s="214"/>
      <c r="TYD34" s="214"/>
      <c r="TYE34" s="214"/>
      <c r="TYF34" s="214"/>
      <c r="TYG34" s="214"/>
      <c r="TYH34" s="214"/>
      <c r="TYI34" s="214"/>
      <c r="TYJ34" s="214"/>
      <c r="TYK34" s="214"/>
      <c r="TYL34" s="214"/>
      <c r="TYM34" s="214"/>
      <c r="TYN34" s="214"/>
      <c r="TYO34" s="214"/>
      <c r="TYP34" s="214"/>
      <c r="TYQ34" s="214"/>
      <c r="TYR34" s="214"/>
      <c r="TYS34" s="214"/>
      <c r="TYT34" s="214"/>
      <c r="TYU34" s="214"/>
      <c r="TYV34" s="214"/>
      <c r="TYW34" s="214"/>
      <c r="TYX34" s="214"/>
      <c r="TYY34" s="214"/>
      <c r="TYZ34" s="214"/>
      <c r="TZA34" s="214"/>
      <c r="TZB34" s="214"/>
      <c r="TZC34" s="214"/>
      <c r="TZD34" s="214"/>
      <c r="TZE34" s="214"/>
      <c r="TZF34" s="214"/>
      <c r="TZG34" s="214"/>
      <c r="TZH34" s="214"/>
      <c r="TZI34" s="214"/>
      <c r="TZJ34" s="214"/>
      <c r="TZK34" s="214"/>
      <c r="TZL34" s="214"/>
      <c r="TZM34" s="214"/>
      <c r="TZN34" s="214"/>
      <c r="TZO34" s="214"/>
      <c r="TZP34" s="214"/>
      <c r="TZQ34" s="214"/>
      <c r="TZR34" s="214"/>
      <c r="TZS34" s="214"/>
      <c r="TZT34" s="214"/>
      <c r="TZU34" s="214"/>
      <c r="TZV34" s="214"/>
      <c r="TZW34" s="214"/>
      <c r="TZX34" s="214"/>
      <c r="TZY34" s="214"/>
      <c r="TZZ34" s="214"/>
      <c r="UAA34" s="214"/>
      <c r="UAB34" s="214"/>
      <c r="UAC34" s="214"/>
      <c r="UAD34" s="214"/>
      <c r="UAE34" s="214"/>
      <c r="UAF34" s="214"/>
      <c r="UAG34" s="214"/>
      <c r="UAH34" s="214"/>
      <c r="UAI34" s="214"/>
      <c r="UAJ34" s="214"/>
      <c r="UAK34" s="214"/>
      <c r="UAL34" s="214"/>
      <c r="UAM34" s="214"/>
      <c r="UAN34" s="214"/>
      <c r="UAO34" s="214"/>
      <c r="UAP34" s="214"/>
      <c r="UAQ34" s="214"/>
      <c r="UAR34" s="214"/>
      <c r="UAS34" s="214"/>
      <c r="UAT34" s="214"/>
      <c r="UAU34" s="214"/>
      <c r="UAV34" s="214"/>
      <c r="UAW34" s="214"/>
      <c r="UAX34" s="214"/>
      <c r="UAY34" s="214"/>
      <c r="UAZ34" s="214"/>
      <c r="UBA34" s="214"/>
      <c r="UBB34" s="214"/>
      <c r="UBC34" s="214"/>
      <c r="UBD34" s="214"/>
      <c r="UBE34" s="214"/>
      <c r="UBF34" s="214"/>
      <c r="UBG34" s="214"/>
      <c r="UBH34" s="214"/>
      <c r="UBI34" s="214"/>
      <c r="UBJ34" s="214"/>
      <c r="UBK34" s="214"/>
      <c r="UBL34" s="214"/>
      <c r="UBM34" s="214"/>
      <c r="UBN34" s="214"/>
      <c r="UBO34" s="214"/>
      <c r="UBP34" s="214"/>
      <c r="UBQ34" s="214"/>
      <c r="UBR34" s="214"/>
      <c r="UBS34" s="214"/>
      <c r="UBT34" s="214"/>
      <c r="UBU34" s="214"/>
      <c r="UBV34" s="214"/>
      <c r="UBW34" s="214"/>
      <c r="UBX34" s="214"/>
      <c r="UBY34" s="214"/>
      <c r="UBZ34" s="214"/>
      <c r="UCA34" s="214"/>
      <c r="UCB34" s="214"/>
      <c r="UCC34" s="214"/>
      <c r="UCD34" s="214"/>
      <c r="UCE34" s="214"/>
      <c r="UCF34" s="214"/>
      <c r="UCG34" s="214"/>
      <c r="UCH34" s="214"/>
      <c r="UCI34" s="214"/>
      <c r="UCJ34" s="214"/>
      <c r="UCK34" s="214"/>
      <c r="UCL34" s="214"/>
      <c r="UCM34" s="214"/>
      <c r="UCN34" s="214"/>
      <c r="UCO34" s="214"/>
      <c r="UCP34" s="214"/>
      <c r="UCQ34" s="214"/>
      <c r="UCR34" s="214"/>
      <c r="UCS34" s="214"/>
      <c r="UCT34" s="214"/>
      <c r="UCU34" s="214"/>
      <c r="UCV34" s="214"/>
      <c r="UCW34" s="214"/>
      <c r="UCX34" s="214"/>
      <c r="UCY34" s="214"/>
      <c r="UCZ34" s="214"/>
      <c r="UDA34" s="214"/>
      <c r="UDB34" s="214"/>
      <c r="UDC34" s="214"/>
      <c r="UDD34" s="214"/>
      <c r="UDE34" s="214"/>
      <c r="UDF34" s="214"/>
      <c r="UDG34" s="214"/>
      <c r="UDH34" s="214"/>
      <c r="UDI34" s="214"/>
      <c r="UDJ34" s="214"/>
      <c r="UDK34" s="214"/>
      <c r="UDL34" s="214"/>
      <c r="UDM34" s="214"/>
      <c r="UDN34" s="214"/>
      <c r="UDO34" s="214"/>
      <c r="UDP34" s="214"/>
      <c r="UDQ34" s="214"/>
      <c r="UDR34" s="214"/>
      <c r="UDS34" s="214"/>
      <c r="UDT34" s="214"/>
      <c r="UDU34" s="214"/>
      <c r="UDV34" s="214"/>
      <c r="UDW34" s="214"/>
      <c r="UDX34" s="214"/>
      <c r="UDY34" s="214"/>
      <c r="UDZ34" s="214"/>
      <c r="UEA34" s="214"/>
      <c r="UEB34" s="214"/>
      <c r="UEC34" s="214"/>
      <c r="UED34" s="214"/>
      <c r="UEE34" s="214"/>
      <c r="UEF34" s="214"/>
      <c r="UEG34" s="214"/>
      <c r="UEH34" s="214"/>
      <c r="UEI34" s="214"/>
      <c r="UEJ34" s="214"/>
      <c r="UEK34" s="214"/>
      <c r="UEL34" s="214"/>
      <c r="UEM34" s="214"/>
      <c r="UEN34" s="214"/>
      <c r="UEO34" s="214"/>
      <c r="UEP34" s="214"/>
      <c r="UEQ34" s="214"/>
      <c r="UER34" s="214"/>
      <c r="UES34" s="214"/>
      <c r="UET34" s="214"/>
      <c r="UEU34" s="214"/>
      <c r="UEV34" s="214"/>
      <c r="UEW34" s="214"/>
      <c r="UEX34" s="214"/>
      <c r="UEY34" s="214"/>
      <c r="UEZ34" s="214"/>
      <c r="UFA34" s="214"/>
      <c r="UFB34" s="214"/>
      <c r="UFC34" s="214"/>
      <c r="UFD34" s="214"/>
      <c r="UFE34" s="214"/>
      <c r="UFF34" s="214"/>
      <c r="UFG34" s="214"/>
      <c r="UFH34" s="214"/>
      <c r="UFI34" s="214"/>
      <c r="UFJ34" s="214"/>
      <c r="UFK34" s="214"/>
      <c r="UFL34" s="214"/>
      <c r="UFM34" s="214"/>
      <c r="UFN34" s="214"/>
      <c r="UFO34" s="214"/>
      <c r="UFP34" s="214"/>
      <c r="UFQ34" s="214"/>
      <c r="UFR34" s="214"/>
      <c r="UFS34" s="214"/>
      <c r="UFT34" s="214"/>
      <c r="UFU34" s="214"/>
      <c r="UFV34" s="214"/>
      <c r="UFW34" s="214"/>
      <c r="UFX34" s="214"/>
      <c r="UFY34" s="214"/>
      <c r="UFZ34" s="214"/>
      <c r="UGA34" s="214"/>
      <c r="UGB34" s="214"/>
      <c r="UGC34" s="214"/>
      <c r="UGD34" s="214"/>
      <c r="UGE34" s="214"/>
      <c r="UGF34" s="214"/>
      <c r="UGG34" s="214"/>
      <c r="UGH34" s="214"/>
      <c r="UGI34" s="214"/>
      <c r="UGJ34" s="214"/>
      <c r="UGK34" s="214"/>
      <c r="UGL34" s="214"/>
      <c r="UGM34" s="214"/>
      <c r="UGN34" s="214"/>
      <c r="UGO34" s="214"/>
      <c r="UGP34" s="214"/>
      <c r="UGQ34" s="214"/>
      <c r="UGR34" s="214"/>
      <c r="UGS34" s="214"/>
      <c r="UGT34" s="214"/>
      <c r="UGU34" s="214"/>
      <c r="UGV34" s="214"/>
      <c r="UGW34" s="214"/>
      <c r="UGX34" s="214"/>
      <c r="UGY34" s="214"/>
      <c r="UGZ34" s="214"/>
      <c r="UHA34" s="214"/>
      <c r="UHB34" s="214"/>
      <c r="UHC34" s="214"/>
      <c r="UHD34" s="214"/>
      <c r="UHE34" s="214"/>
      <c r="UHF34" s="214"/>
      <c r="UHG34" s="214"/>
      <c r="UHH34" s="214"/>
      <c r="UHI34" s="214"/>
      <c r="UHJ34" s="214"/>
      <c r="UHK34" s="214"/>
      <c r="UHL34" s="214"/>
      <c r="UHM34" s="214"/>
      <c r="UHN34" s="214"/>
      <c r="UHO34" s="214"/>
      <c r="UHP34" s="214"/>
      <c r="UHQ34" s="214"/>
      <c r="UHR34" s="214"/>
      <c r="UHS34" s="214"/>
      <c r="UHT34" s="214"/>
      <c r="UHU34" s="214"/>
      <c r="UHV34" s="214"/>
      <c r="UHW34" s="214"/>
      <c r="UHX34" s="214"/>
      <c r="UHY34" s="214"/>
      <c r="UHZ34" s="214"/>
      <c r="UIA34" s="214"/>
      <c r="UIB34" s="214"/>
      <c r="UIC34" s="214"/>
      <c r="UID34" s="214"/>
      <c r="UIE34" s="214"/>
      <c r="UIF34" s="214"/>
      <c r="UIG34" s="214"/>
      <c r="UIH34" s="214"/>
      <c r="UII34" s="214"/>
      <c r="UIJ34" s="214"/>
      <c r="UIK34" s="214"/>
      <c r="UIL34" s="214"/>
      <c r="UIM34" s="214"/>
      <c r="UIN34" s="214"/>
      <c r="UIO34" s="214"/>
      <c r="UIP34" s="214"/>
      <c r="UIQ34" s="214"/>
      <c r="UIR34" s="214"/>
      <c r="UIS34" s="214"/>
      <c r="UIT34" s="214"/>
      <c r="UIU34" s="214"/>
      <c r="UIV34" s="214"/>
      <c r="UIW34" s="214"/>
      <c r="UIX34" s="214"/>
      <c r="UIY34" s="214"/>
      <c r="UIZ34" s="214"/>
      <c r="UJA34" s="214"/>
      <c r="UJB34" s="214"/>
      <c r="UJC34" s="214"/>
      <c r="UJD34" s="214"/>
      <c r="UJE34" s="214"/>
      <c r="UJF34" s="214"/>
      <c r="UJG34" s="214"/>
      <c r="UJH34" s="214"/>
      <c r="UJI34" s="214"/>
      <c r="UJJ34" s="214"/>
      <c r="UJK34" s="214"/>
      <c r="UJL34" s="214"/>
      <c r="UJM34" s="214"/>
      <c r="UJN34" s="214"/>
      <c r="UJO34" s="214"/>
      <c r="UJP34" s="214"/>
      <c r="UJQ34" s="214"/>
      <c r="UJR34" s="214"/>
      <c r="UJS34" s="214"/>
      <c r="UJT34" s="214"/>
      <c r="UJU34" s="214"/>
      <c r="UJV34" s="214"/>
      <c r="UJW34" s="214"/>
      <c r="UJX34" s="214"/>
      <c r="UJY34" s="214"/>
      <c r="UJZ34" s="214"/>
      <c r="UKA34" s="214"/>
      <c r="UKB34" s="214"/>
      <c r="UKC34" s="214"/>
      <c r="UKD34" s="214"/>
      <c r="UKE34" s="214"/>
      <c r="UKF34" s="214"/>
      <c r="UKG34" s="214"/>
      <c r="UKH34" s="214"/>
      <c r="UKI34" s="214"/>
      <c r="UKJ34" s="214"/>
      <c r="UKK34" s="214"/>
      <c r="UKL34" s="214"/>
      <c r="UKM34" s="214"/>
      <c r="UKN34" s="214"/>
      <c r="UKO34" s="214"/>
      <c r="UKP34" s="214"/>
      <c r="UKQ34" s="214"/>
      <c r="UKR34" s="214"/>
      <c r="UKS34" s="214"/>
      <c r="UKT34" s="214"/>
      <c r="UKU34" s="214"/>
      <c r="UKV34" s="214"/>
      <c r="UKW34" s="214"/>
      <c r="UKX34" s="214"/>
      <c r="UKY34" s="214"/>
      <c r="UKZ34" s="214"/>
      <c r="ULA34" s="214"/>
      <c r="ULB34" s="214"/>
      <c r="ULC34" s="214"/>
      <c r="ULD34" s="214"/>
      <c r="ULE34" s="214"/>
      <c r="ULF34" s="214"/>
      <c r="ULG34" s="214"/>
      <c r="ULH34" s="214"/>
      <c r="ULI34" s="214"/>
      <c r="ULJ34" s="214"/>
      <c r="ULK34" s="214"/>
      <c r="ULL34" s="214"/>
      <c r="ULM34" s="214"/>
      <c r="ULN34" s="214"/>
      <c r="ULO34" s="214"/>
      <c r="ULP34" s="214"/>
      <c r="ULQ34" s="214"/>
      <c r="ULR34" s="214"/>
      <c r="ULS34" s="214"/>
      <c r="ULT34" s="214"/>
      <c r="ULU34" s="214"/>
      <c r="ULV34" s="214"/>
      <c r="ULW34" s="214"/>
      <c r="ULX34" s="214"/>
      <c r="ULY34" s="214"/>
      <c r="ULZ34" s="214"/>
      <c r="UMA34" s="214"/>
      <c r="UMB34" s="214"/>
      <c r="UMC34" s="214"/>
      <c r="UMD34" s="214"/>
      <c r="UME34" s="214"/>
      <c r="UMF34" s="214"/>
      <c r="UMG34" s="214"/>
      <c r="UMH34" s="214"/>
      <c r="UMI34" s="214"/>
      <c r="UMJ34" s="214"/>
      <c r="UMK34" s="214"/>
      <c r="UML34" s="214"/>
      <c r="UMM34" s="214"/>
      <c r="UMN34" s="214"/>
      <c r="UMO34" s="214"/>
      <c r="UMP34" s="214"/>
      <c r="UMQ34" s="214"/>
      <c r="UMR34" s="214"/>
      <c r="UMS34" s="214"/>
      <c r="UMT34" s="214"/>
      <c r="UMU34" s="214"/>
      <c r="UMV34" s="214"/>
      <c r="UMW34" s="214"/>
      <c r="UMX34" s="214"/>
      <c r="UMY34" s="214"/>
      <c r="UMZ34" s="214"/>
      <c r="UNA34" s="214"/>
      <c r="UNB34" s="214"/>
      <c r="UNC34" s="214"/>
      <c r="UND34" s="214"/>
      <c r="UNE34" s="214"/>
      <c r="UNF34" s="214"/>
      <c r="UNG34" s="214"/>
      <c r="UNH34" s="214"/>
      <c r="UNI34" s="214"/>
      <c r="UNJ34" s="214"/>
      <c r="UNK34" s="214"/>
      <c r="UNL34" s="214"/>
      <c r="UNM34" s="214"/>
      <c r="UNN34" s="214"/>
      <c r="UNO34" s="214"/>
      <c r="UNP34" s="214"/>
      <c r="UNQ34" s="214"/>
      <c r="UNR34" s="214"/>
      <c r="UNS34" s="214"/>
      <c r="UNT34" s="214"/>
      <c r="UNU34" s="214"/>
      <c r="UNV34" s="214"/>
      <c r="UNW34" s="214"/>
      <c r="UNX34" s="214"/>
      <c r="UNY34" s="214"/>
      <c r="UNZ34" s="214"/>
      <c r="UOA34" s="214"/>
      <c r="UOB34" s="214"/>
      <c r="UOC34" s="214"/>
      <c r="UOD34" s="214"/>
      <c r="UOE34" s="214"/>
      <c r="UOF34" s="214"/>
      <c r="UOG34" s="214"/>
      <c r="UOH34" s="214"/>
      <c r="UOI34" s="214"/>
      <c r="UOJ34" s="214"/>
      <c r="UOK34" s="214"/>
      <c r="UOL34" s="214"/>
      <c r="UOM34" s="214"/>
      <c r="UON34" s="214"/>
      <c r="UOO34" s="214"/>
      <c r="UOP34" s="214"/>
      <c r="UOQ34" s="214"/>
      <c r="UOR34" s="214"/>
      <c r="UOS34" s="214"/>
      <c r="UOT34" s="214"/>
      <c r="UOU34" s="214"/>
      <c r="UOV34" s="214"/>
      <c r="UOW34" s="214"/>
      <c r="UOX34" s="214"/>
      <c r="UOY34" s="214"/>
      <c r="UOZ34" s="214"/>
      <c r="UPA34" s="214"/>
      <c r="UPB34" s="214"/>
      <c r="UPC34" s="214"/>
      <c r="UPD34" s="214"/>
      <c r="UPE34" s="214"/>
      <c r="UPF34" s="214"/>
      <c r="UPG34" s="214"/>
      <c r="UPH34" s="214"/>
      <c r="UPI34" s="214"/>
      <c r="UPJ34" s="214"/>
      <c r="UPK34" s="214"/>
      <c r="UPL34" s="214"/>
      <c r="UPM34" s="214"/>
      <c r="UPN34" s="214"/>
      <c r="UPO34" s="214"/>
      <c r="UPP34" s="214"/>
      <c r="UPQ34" s="214"/>
      <c r="UPR34" s="214"/>
      <c r="UPS34" s="214"/>
      <c r="UPT34" s="214"/>
      <c r="UPU34" s="214"/>
      <c r="UPV34" s="214"/>
      <c r="UPW34" s="214"/>
      <c r="UPX34" s="214"/>
      <c r="UPY34" s="214"/>
      <c r="UPZ34" s="214"/>
      <c r="UQA34" s="214"/>
      <c r="UQB34" s="214"/>
      <c r="UQC34" s="214"/>
      <c r="UQD34" s="214"/>
      <c r="UQE34" s="214"/>
      <c r="UQF34" s="214"/>
      <c r="UQG34" s="214"/>
      <c r="UQH34" s="214"/>
      <c r="UQI34" s="214"/>
      <c r="UQJ34" s="214"/>
      <c r="UQK34" s="214"/>
      <c r="UQL34" s="214"/>
      <c r="UQM34" s="214"/>
      <c r="UQN34" s="214"/>
      <c r="UQO34" s="214"/>
      <c r="UQP34" s="214"/>
      <c r="UQQ34" s="214"/>
      <c r="UQR34" s="214"/>
      <c r="UQS34" s="214"/>
      <c r="UQT34" s="214"/>
      <c r="UQU34" s="214"/>
      <c r="UQV34" s="214"/>
      <c r="UQW34" s="214"/>
      <c r="UQX34" s="214"/>
      <c r="UQY34" s="214"/>
      <c r="UQZ34" s="214"/>
      <c r="URA34" s="214"/>
      <c r="URB34" s="214"/>
      <c r="URC34" s="214"/>
      <c r="URD34" s="214"/>
      <c r="URE34" s="214"/>
      <c r="URF34" s="214"/>
      <c r="URG34" s="214"/>
      <c r="URH34" s="214"/>
      <c r="URI34" s="214"/>
      <c r="URJ34" s="214"/>
      <c r="URK34" s="214"/>
      <c r="URL34" s="214"/>
      <c r="URM34" s="214"/>
      <c r="URN34" s="214"/>
      <c r="URO34" s="214"/>
      <c r="URP34" s="214"/>
      <c r="URQ34" s="214"/>
      <c r="URR34" s="214"/>
      <c r="URS34" s="214"/>
      <c r="URT34" s="214"/>
      <c r="URU34" s="214"/>
      <c r="URV34" s="214"/>
      <c r="URW34" s="214"/>
      <c r="URX34" s="214"/>
      <c r="URY34" s="214"/>
      <c r="URZ34" s="214"/>
      <c r="USA34" s="214"/>
      <c r="USB34" s="214"/>
      <c r="USC34" s="214"/>
      <c r="USD34" s="214"/>
      <c r="USE34" s="214"/>
      <c r="USF34" s="214"/>
      <c r="USG34" s="214"/>
      <c r="USH34" s="214"/>
      <c r="USI34" s="214"/>
      <c r="USJ34" s="214"/>
      <c r="USK34" s="214"/>
      <c r="USL34" s="214"/>
      <c r="USM34" s="214"/>
      <c r="USN34" s="214"/>
      <c r="USO34" s="214"/>
      <c r="USP34" s="214"/>
      <c r="USQ34" s="214"/>
      <c r="USR34" s="214"/>
      <c r="USS34" s="214"/>
      <c r="UST34" s="214"/>
      <c r="USU34" s="214"/>
      <c r="USV34" s="214"/>
      <c r="USW34" s="214"/>
      <c r="USX34" s="214"/>
      <c r="USY34" s="214"/>
      <c r="USZ34" s="214"/>
      <c r="UTA34" s="214"/>
      <c r="UTB34" s="214"/>
      <c r="UTC34" s="214"/>
      <c r="UTD34" s="214"/>
      <c r="UTE34" s="214"/>
      <c r="UTF34" s="214"/>
      <c r="UTG34" s="214"/>
      <c r="UTH34" s="214"/>
      <c r="UTI34" s="214"/>
      <c r="UTJ34" s="214"/>
      <c r="UTK34" s="214"/>
      <c r="UTL34" s="214"/>
      <c r="UTM34" s="214"/>
      <c r="UTN34" s="214"/>
      <c r="UTO34" s="214"/>
      <c r="UTP34" s="214"/>
      <c r="UTQ34" s="214"/>
      <c r="UTR34" s="214"/>
      <c r="UTS34" s="214"/>
      <c r="UTT34" s="214"/>
      <c r="UTU34" s="214"/>
      <c r="UTV34" s="214"/>
      <c r="UTW34" s="214"/>
      <c r="UTX34" s="214"/>
      <c r="UTY34" s="214"/>
      <c r="UTZ34" s="214"/>
      <c r="UUA34" s="214"/>
      <c r="UUB34" s="214"/>
      <c r="UUC34" s="214"/>
      <c r="UUD34" s="214"/>
      <c r="UUE34" s="214"/>
      <c r="UUF34" s="214"/>
      <c r="UUG34" s="214"/>
      <c r="UUH34" s="214"/>
      <c r="UUI34" s="214"/>
      <c r="UUJ34" s="214"/>
      <c r="UUK34" s="214"/>
      <c r="UUL34" s="214"/>
      <c r="UUM34" s="214"/>
      <c r="UUN34" s="214"/>
      <c r="UUO34" s="214"/>
      <c r="UUP34" s="214"/>
      <c r="UUQ34" s="214"/>
      <c r="UUR34" s="214"/>
      <c r="UUS34" s="214"/>
      <c r="UUT34" s="214"/>
      <c r="UUU34" s="214"/>
      <c r="UUV34" s="214"/>
      <c r="UUW34" s="214"/>
      <c r="UUX34" s="214"/>
      <c r="UUY34" s="214"/>
      <c r="UUZ34" s="214"/>
      <c r="UVA34" s="214"/>
      <c r="UVB34" s="214"/>
      <c r="UVC34" s="214"/>
      <c r="UVD34" s="214"/>
      <c r="UVE34" s="214"/>
      <c r="UVF34" s="214"/>
      <c r="UVG34" s="214"/>
      <c r="UVH34" s="214"/>
      <c r="UVI34" s="214"/>
      <c r="UVJ34" s="214"/>
      <c r="UVK34" s="214"/>
      <c r="UVL34" s="214"/>
      <c r="UVM34" s="214"/>
      <c r="UVN34" s="214"/>
      <c r="UVO34" s="214"/>
      <c r="UVP34" s="214"/>
      <c r="UVQ34" s="214"/>
      <c r="UVR34" s="214"/>
      <c r="UVS34" s="214"/>
      <c r="UVT34" s="214"/>
      <c r="UVU34" s="214"/>
      <c r="UVV34" s="214"/>
      <c r="UVW34" s="214"/>
      <c r="UVX34" s="214"/>
      <c r="UVY34" s="214"/>
      <c r="UVZ34" s="214"/>
      <c r="UWA34" s="214"/>
      <c r="UWB34" s="214"/>
      <c r="UWC34" s="214"/>
      <c r="UWD34" s="214"/>
      <c r="UWE34" s="214"/>
      <c r="UWF34" s="214"/>
      <c r="UWG34" s="214"/>
      <c r="UWH34" s="214"/>
      <c r="UWI34" s="214"/>
      <c r="UWJ34" s="214"/>
      <c r="UWK34" s="214"/>
      <c r="UWL34" s="214"/>
      <c r="UWM34" s="214"/>
      <c r="UWN34" s="214"/>
      <c r="UWO34" s="214"/>
      <c r="UWP34" s="214"/>
      <c r="UWQ34" s="214"/>
      <c r="UWR34" s="214"/>
      <c r="UWS34" s="214"/>
      <c r="UWT34" s="214"/>
      <c r="UWU34" s="214"/>
      <c r="UWV34" s="214"/>
      <c r="UWW34" s="214"/>
      <c r="UWX34" s="214"/>
      <c r="UWY34" s="214"/>
      <c r="UWZ34" s="214"/>
      <c r="UXA34" s="214"/>
      <c r="UXB34" s="214"/>
      <c r="UXC34" s="214"/>
      <c r="UXD34" s="214"/>
      <c r="UXE34" s="214"/>
      <c r="UXF34" s="214"/>
      <c r="UXG34" s="214"/>
      <c r="UXH34" s="214"/>
      <c r="UXI34" s="214"/>
      <c r="UXJ34" s="214"/>
      <c r="UXK34" s="214"/>
      <c r="UXL34" s="214"/>
      <c r="UXM34" s="214"/>
      <c r="UXN34" s="214"/>
      <c r="UXO34" s="214"/>
      <c r="UXP34" s="214"/>
      <c r="UXQ34" s="214"/>
      <c r="UXR34" s="214"/>
      <c r="UXS34" s="214"/>
      <c r="UXT34" s="214"/>
      <c r="UXU34" s="214"/>
      <c r="UXV34" s="214"/>
      <c r="UXW34" s="214"/>
      <c r="UXX34" s="214"/>
      <c r="UXY34" s="214"/>
      <c r="UXZ34" s="214"/>
      <c r="UYA34" s="214"/>
      <c r="UYB34" s="214"/>
      <c r="UYC34" s="214"/>
      <c r="UYD34" s="214"/>
      <c r="UYE34" s="214"/>
      <c r="UYF34" s="214"/>
      <c r="UYG34" s="214"/>
      <c r="UYH34" s="214"/>
      <c r="UYI34" s="214"/>
      <c r="UYJ34" s="214"/>
      <c r="UYK34" s="214"/>
      <c r="UYL34" s="214"/>
      <c r="UYM34" s="214"/>
      <c r="UYN34" s="214"/>
      <c r="UYO34" s="214"/>
      <c r="UYP34" s="214"/>
      <c r="UYQ34" s="214"/>
      <c r="UYR34" s="214"/>
      <c r="UYS34" s="214"/>
      <c r="UYT34" s="214"/>
      <c r="UYU34" s="214"/>
      <c r="UYV34" s="214"/>
      <c r="UYW34" s="214"/>
      <c r="UYX34" s="214"/>
      <c r="UYY34" s="214"/>
      <c r="UYZ34" s="214"/>
      <c r="UZA34" s="214"/>
      <c r="UZB34" s="214"/>
      <c r="UZC34" s="214"/>
      <c r="UZD34" s="214"/>
      <c r="UZE34" s="214"/>
      <c r="UZF34" s="214"/>
      <c r="UZG34" s="214"/>
      <c r="UZH34" s="214"/>
      <c r="UZI34" s="214"/>
      <c r="UZJ34" s="214"/>
      <c r="UZK34" s="214"/>
      <c r="UZL34" s="214"/>
      <c r="UZM34" s="214"/>
      <c r="UZN34" s="214"/>
      <c r="UZO34" s="214"/>
      <c r="UZP34" s="214"/>
      <c r="UZQ34" s="214"/>
      <c r="UZR34" s="214"/>
      <c r="UZS34" s="214"/>
      <c r="UZT34" s="214"/>
      <c r="UZU34" s="214"/>
      <c r="UZV34" s="214"/>
      <c r="UZW34" s="214"/>
      <c r="UZX34" s="214"/>
      <c r="UZY34" s="214"/>
      <c r="UZZ34" s="214"/>
      <c r="VAA34" s="214"/>
      <c r="VAB34" s="214"/>
      <c r="VAC34" s="214"/>
      <c r="VAD34" s="214"/>
      <c r="VAE34" s="214"/>
      <c r="VAF34" s="214"/>
      <c r="VAG34" s="214"/>
      <c r="VAH34" s="214"/>
      <c r="VAI34" s="214"/>
      <c r="VAJ34" s="214"/>
      <c r="VAK34" s="214"/>
      <c r="VAL34" s="214"/>
      <c r="VAM34" s="214"/>
      <c r="VAN34" s="214"/>
      <c r="VAO34" s="214"/>
      <c r="VAP34" s="214"/>
      <c r="VAQ34" s="214"/>
      <c r="VAR34" s="214"/>
      <c r="VAS34" s="214"/>
      <c r="VAT34" s="214"/>
      <c r="VAU34" s="214"/>
      <c r="VAV34" s="214"/>
      <c r="VAW34" s="214"/>
      <c r="VAX34" s="214"/>
      <c r="VAY34" s="214"/>
      <c r="VAZ34" s="214"/>
      <c r="VBA34" s="214"/>
      <c r="VBB34" s="214"/>
      <c r="VBC34" s="214"/>
      <c r="VBD34" s="214"/>
      <c r="VBE34" s="214"/>
      <c r="VBF34" s="214"/>
      <c r="VBG34" s="214"/>
      <c r="VBH34" s="214"/>
      <c r="VBI34" s="214"/>
      <c r="VBJ34" s="214"/>
      <c r="VBK34" s="214"/>
      <c r="VBL34" s="214"/>
      <c r="VBM34" s="214"/>
      <c r="VBN34" s="214"/>
      <c r="VBO34" s="214"/>
      <c r="VBP34" s="214"/>
      <c r="VBQ34" s="214"/>
      <c r="VBR34" s="214"/>
      <c r="VBS34" s="214"/>
      <c r="VBT34" s="214"/>
      <c r="VBU34" s="214"/>
      <c r="VBV34" s="214"/>
      <c r="VBW34" s="214"/>
      <c r="VBX34" s="214"/>
      <c r="VBY34" s="214"/>
      <c r="VBZ34" s="214"/>
      <c r="VCA34" s="214"/>
      <c r="VCB34" s="214"/>
      <c r="VCC34" s="214"/>
      <c r="VCD34" s="214"/>
      <c r="VCE34" s="214"/>
      <c r="VCF34" s="214"/>
      <c r="VCG34" s="214"/>
      <c r="VCH34" s="214"/>
      <c r="VCI34" s="214"/>
      <c r="VCJ34" s="214"/>
      <c r="VCK34" s="214"/>
      <c r="VCL34" s="214"/>
      <c r="VCM34" s="214"/>
      <c r="VCN34" s="214"/>
      <c r="VCO34" s="214"/>
      <c r="VCP34" s="214"/>
      <c r="VCQ34" s="214"/>
      <c r="VCR34" s="214"/>
      <c r="VCS34" s="214"/>
      <c r="VCT34" s="214"/>
      <c r="VCU34" s="214"/>
      <c r="VCV34" s="214"/>
      <c r="VCW34" s="214"/>
      <c r="VCX34" s="214"/>
      <c r="VCY34" s="214"/>
      <c r="VCZ34" s="214"/>
      <c r="VDA34" s="214"/>
      <c r="VDB34" s="214"/>
      <c r="VDC34" s="214"/>
      <c r="VDD34" s="214"/>
      <c r="VDE34" s="214"/>
      <c r="VDF34" s="214"/>
      <c r="VDG34" s="214"/>
      <c r="VDH34" s="214"/>
      <c r="VDI34" s="214"/>
      <c r="VDJ34" s="214"/>
      <c r="VDK34" s="214"/>
      <c r="VDL34" s="214"/>
      <c r="VDM34" s="214"/>
      <c r="VDN34" s="214"/>
      <c r="VDO34" s="214"/>
      <c r="VDP34" s="214"/>
      <c r="VDQ34" s="214"/>
      <c r="VDR34" s="214"/>
      <c r="VDS34" s="214"/>
      <c r="VDT34" s="214"/>
      <c r="VDU34" s="214"/>
      <c r="VDV34" s="214"/>
      <c r="VDW34" s="214"/>
      <c r="VDX34" s="214"/>
      <c r="VDY34" s="214"/>
      <c r="VDZ34" s="214"/>
      <c r="VEA34" s="214"/>
      <c r="VEB34" s="214"/>
      <c r="VEC34" s="214"/>
      <c r="VED34" s="214"/>
      <c r="VEE34" s="214"/>
      <c r="VEF34" s="214"/>
      <c r="VEG34" s="214"/>
      <c r="VEH34" s="214"/>
      <c r="VEI34" s="214"/>
      <c r="VEJ34" s="214"/>
      <c r="VEK34" s="214"/>
      <c r="VEL34" s="214"/>
      <c r="VEM34" s="214"/>
      <c r="VEN34" s="214"/>
      <c r="VEO34" s="214"/>
      <c r="VEP34" s="214"/>
      <c r="VEQ34" s="214"/>
      <c r="VER34" s="214"/>
      <c r="VES34" s="214"/>
      <c r="VET34" s="214"/>
      <c r="VEU34" s="214"/>
      <c r="VEV34" s="214"/>
      <c r="VEW34" s="214"/>
      <c r="VEX34" s="214"/>
      <c r="VEY34" s="214"/>
      <c r="VEZ34" s="214"/>
      <c r="VFA34" s="214"/>
      <c r="VFB34" s="214"/>
      <c r="VFC34" s="214"/>
      <c r="VFD34" s="214"/>
      <c r="VFE34" s="214"/>
      <c r="VFF34" s="214"/>
      <c r="VFG34" s="214"/>
      <c r="VFH34" s="214"/>
      <c r="VFI34" s="214"/>
      <c r="VFJ34" s="214"/>
      <c r="VFK34" s="214"/>
      <c r="VFL34" s="214"/>
      <c r="VFM34" s="214"/>
      <c r="VFN34" s="214"/>
      <c r="VFO34" s="214"/>
      <c r="VFP34" s="214"/>
      <c r="VFQ34" s="214"/>
      <c r="VFR34" s="214"/>
      <c r="VFS34" s="214"/>
      <c r="VFT34" s="214"/>
      <c r="VFU34" s="214"/>
      <c r="VFV34" s="214"/>
      <c r="VFW34" s="214"/>
      <c r="VFX34" s="214"/>
      <c r="VFY34" s="214"/>
      <c r="VFZ34" s="214"/>
      <c r="VGA34" s="214"/>
      <c r="VGB34" s="214"/>
      <c r="VGC34" s="214"/>
      <c r="VGD34" s="214"/>
      <c r="VGE34" s="214"/>
      <c r="VGF34" s="214"/>
      <c r="VGG34" s="214"/>
      <c r="VGH34" s="214"/>
      <c r="VGI34" s="214"/>
      <c r="VGJ34" s="214"/>
      <c r="VGK34" s="214"/>
      <c r="VGL34" s="214"/>
      <c r="VGM34" s="214"/>
      <c r="VGN34" s="214"/>
      <c r="VGO34" s="214"/>
      <c r="VGP34" s="214"/>
      <c r="VGQ34" s="214"/>
      <c r="VGR34" s="214"/>
      <c r="VGS34" s="214"/>
      <c r="VGT34" s="214"/>
      <c r="VGU34" s="214"/>
      <c r="VGV34" s="214"/>
      <c r="VGW34" s="214"/>
      <c r="VGX34" s="214"/>
      <c r="VGY34" s="214"/>
      <c r="VGZ34" s="214"/>
      <c r="VHA34" s="214"/>
      <c r="VHB34" s="214"/>
      <c r="VHC34" s="214"/>
      <c r="VHD34" s="214"/>
      <c r="VHE34" s="214"/>
      <c r="VHF34" s="214"/>
      <c r="VHG34" s="214"/>
      <c r="VHH34" s="214"/>
      <c r="VHI34" s="214"/>
      <c r="VHJ34" s="214"/>
      <c r="VHK34" s="214"/>
      <c r="VHL34" s="214"/>
      <c r="VHM34" s="214"/>
      <c r="VHN34" s="214"/>
      <c r="VHO34" s="214"/>
      <c r="VHP34" s="214"/>
      <c r="VHQ34" s="214"/>
      <c r="VHR34" s="214"/>
      <c r="VHS34" s="214"/>
      <c r="VHT34" s="214"/>
      <c r="VHU34" s="214"/>
      <c r="VHV34" s="214"/>
      <c r="VHW34" s="214"/>
      <c r="VHX34" s="214"/>
      <c r="VHY34" s="214"/>
      <c r="VHZ34" s="214"/>
      <c r="VIA34" s="214"/>
      <c r="VIB34" s="214"/>
      <c r="VIC34" s="214"/>
      <c r="VID34" s="214"/>
      <c r="VIE34" s="214"/>
      <c r="VIF34" s="214"/>
      <c r="VIG34" s="214"/>
      <c r="VIH34" s="214"/>
      <c r="VII34" s="214"/>
      <c r="VIJ34" s="214"/>
      <c r="VIK34" s="214"/>
      <c r="VIL34" s="214"/>
      <c r="VIM34" s="214"/>
      <c r="VIN34" s="214"/>
      <c r="VIO34" s="214"/>
      <c r="VIP34" s="214"/>
      <c r="VIQ34" s="214"/>
      <c r="VIR34" s="214"/>
      <c r="VIS34" s="214"/>
      <c r="VIT34" s="214"/>
      <c r="VIU34" s="214"/>
      <c r="VIV34" s="214"/>
      <c r="VIW34" s="214"/>
      <c r="VIX34" s="214"/>
      <c r="VIY34" s="214"/>
      <c r="VIZ34" s="214"/>
      <c r="VJA34" s="214"/>
      <c r="VJB34" s="214"/>
      <c r="VJC34" s="214"/>
      <c r="VJD34" s="214"/>
      <c r="VJE34" s="214"/>
      <c r="VJF34" s="214"/>
      <c r="VJG34" s="214"/>
      <c r="VJH34" s="214"/>
      <c r="VJI34" s="214"/>
      <c r="VJJ34" s="214"/>
      <c r="VJK34" s="214"/>
      <c r="VJL34" s="214"/>
      <c r="VJM34" s="214"/>
      <c r="VJN34" s="214"/>
      <c r="VJO34" s="214"/>
      <c r="VJP34" s="214"/>
      <c r="VJQ34" s="214"/>
      <c r="VJR34" s="214"/>
      <c r="VJS34" s="214"/>
      <c r="VJT34" s="214"/>
      <c r="VJU34" s="214"/>
      <c r="VJV34" s="214"/>
      <c r="VJW34" s="214"/>
      <c r="VJX34" s="214"/>
      <c r="VJY34" s="214"/>
      <c r="VJZ34" s="214"/>
      <c r="VKA34" s="214"/>
      <c r="VKB34" s="214"/>
      <c r="VKC34" s="214"/>
      <c r="VKD34" s="214"/>
      <c r="VKE34" s="214"/>
      <c r="VKF34" s="214"/>
      <c r="VKG34" s="214"/>
      <c r="VKH34" s="214"/>
      <c r="VKI34" s="214"/>
      <c r="VKJ34" s="214"/>
      <c r="VKK34" s="214"/>
      <c r="VKL34" s="214"/>
      <c r="VKM34" s="214"/>
      <c r="VKN34" s="214"/>
      <c r="VKO34" s="214"/>
      <c r="VKP34" s="214"/>
      <c r="VKQ34" s="214"/>
      <c r="VKR34" s="214"/>
      <c r="VKS34" s="214"/>
      <c r="VKT34" s="214"/>
      <c r="VKU34" s="214"/>
      <c r="VKV34" s="214"/>
      <c r="VKW34" s="214"/>
      <c r="VKX34" s="214"/>
      <c r="VKY34" s="214"/>
      <c r="VKZ34" s="214"/>
      <c r="VLA34" s="214"/>
      <c r="VLB34" s="214"/>
      <c r="VLC34" s="214"/>
      <c r="VLD34" s="214"/>
      <c r="VLE34" s="214"/>
      <c r="VLF34" s="214"/>
      <c r="VLG34" s="214"/>
      <c r="VLH34" s="214"/>
      <c r="VLI34" s="214"/>
      <c r="VLJ34" s="214"/>
      <c r="VLK34" s="214"/>
      <c r="VLL34" s="214"/>
      <c r="VLM34" s="214"/>
      <c r="VLN34" s="214"/>
      <c r="VLO34" s="214"/>
      <c r="VLP34" s="214"/>
      <c r="VLQ34" s="214"/>
      <c r="VLR34" s="214"/>
      <c r="VLS34" s="214"/>
      <c r="VLT34" s="214"/>
      <c r="VLU34" s="214"/>
      <c r="VLV34" s="214"/>
      <c r="VLW34" s="214"/>
      <c r="VLX34" s="214"/>
      <c r="VLY34" s="214"/>
      <c r="VLZ34" s="214"/>
      <c r="VMA34" s="214"/>
      <c r="VMB34" s="214"/>
      <c r="VMC34" s="214"/>
      <c r="VMD34" s="214"/>
      <c r="VME34" s="214"/>
      <c r="VMF34" s="214"/>
      <c r="VMG34" s="214"/>
      <c r="VMH34" s="214"/>
      <c r="VMI34" s="214"/>
      <c r="VMJ34" s="214"/>
      <c r="VMK34" s="214"/>
      <c r="VML34" s="214"/>
      <c r="VMM34" s="214"/>
      <c r="VMN34" s="214"/>
      <c r="VMO34" s="214"/>
      <c r="VMP34" s="214"/>
      <c r="VMQ34" s="214"/>
      <c r="VMR34" s="214"/>
      <c r="VMS34" s="214"/>
      <c r="VMT34" s="214"/>
      <c r="VMU34" s="214"/>
      <c r="VMV34" s="214"/>
      <c r="VMW34" s="214"/>
      <c r="VMX34" s="214"/>
      <c r="VMY34" s="214"/>
      <c r="VMZ34" s="214"/>
      <c r="VNA34" s="214"/>
      <c r="VNB34" s="214"/>
      <c r="VNC34" s="214"/>
      <c r="VND34" s="214"/>
      <c r="VNE34" s="214"/>
      <c r="VNF34" s="214"/>
      <c r="VNG34" s="214"/>
      <c r="VNH34" s="214"/>
      <c r="VNI34" s="214"/>
      <c r="VNJ34" s="214"/>
      <c r="VNK34" s="214"/>
      <c r="VNL34" s="214"/>
      <c r="VNM34" s="214"/>
      <c r="VNN34" s="214"/>
      <c r="VNO34" s="214"/>
      <c r="VNP34" s="214"/>
      <c r="VNQ34" s="214"/>
      <c r="VNR34" s="214"/>
      <c r="VNS34" s="214"/>
      <c r="VNT34" s="214"/>
      <c r="VNU34" s="214"/>
      <c r="VNV34" s="214"/>
      <c r="VNW34" s="214"/>
      <c r="VNX34" s="214"/>
      <c r="VNY34" s="214"/>
      <c r="VNZ34" s="214"/>
      <c r="VOA34" s="214"/>
      <c r="VOB34" s="214"/>
      <c r="VOC34" s="214"/>
      <c r="VOD34" s="214"/>
      <c r="VOE34" s="214"/>
      <c r="VOF34" s="214"/>
      <c r="VOG34" s="214"/>
      <c r="VOH34" s="214"/>
      <c r="VOI34" s="214"/>
      <c r="VOJ34" s="214"/>
      <c r="VOK34" s="214"/>
      <c r="VOL34" s="214"/>
      <c r="VOM34" s="214"/>
      <c r="VON34" s="214"/>
      <c r="VOO34" s="214"/>
      <c r="VOP34" s="214"/>
      <c r="VOQ34" s="214"/>
      <c r="VOR34" s="214"/>
      <c r="VOS34" s="214"/>
      <c r="VOT34" s="214"/>
      <c r="VOU34" s="214"/>
      <c r="VOV34" s="214"/>
      <c r="VOW34" s="214"/>
      <c r="VOX34" s="214"/>
      <c r="VOY34" s="214"/>
      <c r="VOZ34" s="214"/>
      <c r="VPA34" s="214"/>
      <c r="VPB34" s="214"/>
      <c r="VPC34" s="214"/>
      <c r="VPD34" s="214"/>
      <c r="VPE34" s="214"/>
      <c r="VPF34" s="214"/>
      <c r="VPG34" s="214"/>
      <c r="VPH34" s="214"/>
      <c r="VPI34" s="214"/>
      <c r="VPJ34" s="214"/>
      <c r="VPK34" s="214"/>
      <c r="VPL34" s="214"/>
      <c r="VPM34" s="214"/>
      <c r="VPN34" s="214"/>
      <c r="VPO34" s="214"/>
      <c r="VPP34" s="214"/>
      <c r="VPQ34" s="214"/>
      <c r="VPR34" s="214"/>
      <c r="VPS34" s="214"/>
      <c r="VPT34" s="214"/>
      <c r="VPU34" s="214"/>
      <c r="VPV34" s="214"/>
      <c r="VPW34" s="214"/>
      <c r="VPX34" s="214"/>
      <c r="VPY34" s="214"/>
      <c r="VPZ34" s="214"/>
      <c r="VQA34" s="214"/>
      <c r="VQB34" s="214"/>
      <c r="VQC34" s="214"/>
      <c r="VQD34" s="214"/>
      <c r="VQE34" s="214"/>
      <c r="VQF34" s="214"/>
      <c r="VQG34" s="214"/>
      <c r="VQH34" s="214"/>
      <c r="VQI34" s="214"/>
      <c r="VQJ34" s="214"/>
      <c r="VQK34" s="214"/>
      <c r="VQL34" s="214"/>
      <c r="VQM34" s="214"/>
      <c r="VQN34" s="214"/>
      <c r="VQO34" s="214"/>
      <c r="VQP34" s="214"/>
      <c r="VQQ34" s="214"/>
      <c r="VQR34" s="214"/>
      <c r="VQS34" s="214"/>
      <c r="VQT34" s="214"/>
      <c r="VQU34" s="214"/>
      <c r="VQV34" s="214"/>
      <c r="VQW34" s="214"/>
      <c r="VQX34" s="214"/>
      <c r="VQY34" s="214"/>
      <c r="VQZ34" s="214"/>
      <c r="VRA34" s="214"/>
      <c r="VRB34" s="214"/>
      <c r="VRC34" s="214"/>
      <c r="VRD34" s="214"/>
      <c r="VRE34" s="214"/>
      <c r="VRF34" s="214"/>
      <c r="VRG34" s="214"/>
      <c r="VRH34" s="214"/>
      <c r="VRI34" s="214"/>
      <c r="VRJ34" s="214"/>
      <c r="VRK34" s="214"/>
      <c r="VRL34" s="214"/>
      <c r="VRM34" s="214"/>
      <c r="VRN34" s="214"/>
      <c r="VRO34" s="214"/>
      <c r="VRP34" s="214"/>
      <c r="VRQ34" s="214"/>
      <c r="VRR34" s="214"/>
      <c r="VRS34" s="214"/>
      <c r="VRT34" s="214"/>
      <c r="VRU34" s="214"/>
      <c r="VRV34" s="214"/>
      <c r="VRW34" s="214"/>
      <c r="VRX34" s="214"/>
      <c r="VRY34" s="214"/>
      <c r="VRZ34" s="214"/>
      <c r="VSA34" s="214"/>
      <c r="VSB34" s="214"/>
      <c r="VSC34" s="214"/>
      <c r="VSD34" s="214"/>
      <c r="VSE34" s="214"/>
      <c r="VSF34" s="214"/>
      <c r="VSG34" s="214"/>
      <c r="VSH34" s="214"/>
      <c r="VSI34" s="214"/>
      <c r="VSJ34" s="214"/>
      <c r="VSK34" s="214"/>
      <c r="VSL34" s="214"/>
      <c r="VSM34" s="214"/>
      <c r="VSN34" s="214"/>
      <c r="VSO34" s="214"/>
      <c r="VSP34" s="214"/>
      <c r="VSQ34" s="214"/>
      <c r="VSR34" s="214"/>
      <c r="VSS34" s="214"/>
      <c r="VST34" s="214"/>
      <c r="VSU34" s="214"/>
      <c r="VSV34" s="214"/>
      <c r="VSW34" s="214"/>
      <c r="VSX34" s="214"/>
      <c r="VSY34" s="214"/>
      <c r="VSZ34" s="214"/>
      <c r="VTA34" s="214"/>
      <c r="VTB34" s="214"/>
      <c r="VTC34" s="214"/>
      <c r="VTD34" s="214"/>
      <c r="VTE34" s="214"/>
      <c r="VTF34" s="214"/>
      <c r="VTG34" s="214"/>
      <c r="VTH34" s="214"/>
      <c r="VTI34" s="214"/>
      <c r="VTJ34" s="214"/>
      <c r="VTK34" s="214"/>
      <c r="VTL34" s="214"/>
      <c r="VTM34" s="214"/>
      <c r="VTN34" s="214"/>
      <c r="VTO34" s="214"/>
      <c r="VTP34" s="214"/>
      <c r="VTQ34" s="214"/>
      <c r="VTR34" s="214"/>
      <c r="VTS34" s="214"/>
      <c r="VTT34" s="214"/>
      <c r="VTU34" s="214"/>
      <c r="VTV34" s="214"/>
      <c r="VTW34" s="214"/>
      <c r="VTX34" s="214"/>
      <c r="VTY34" s="214"/>
      <c r="VTZ34" s="214"/>
      <c r="VUA34" s="214"/>
      <c r="VUB34" s="214"/>
      <c r="VUC34" s="214"/>
      <c r="VUD34" s="214"/>
      <c r="VUE34" s="214"/>
      <c r="VUF34" s="214"/>
      <c r="VUG34" s="214"/>
      <c r="VUH34" s="214"/>
      <c r="VUI34" s="214"/>
      <c r="VUJ34" s="214"/>
      <c r="VUK34" s="214"/>
      <c r="VUL34" s="214"/>
      <c r="VUM34" s="214"/>
      <c r="VUN34" s="214"/>
      <c r="VUO34" s="214"/>
      <c r="VUP34" s="214"/>
      <c r="VUQ34" s="214"/>
      <c r="VUR34" s="214"/>
      <c r="VUS34" s="214"/>
      <c r="VUT34" s="214"/>
      <c r="VUU34" s="214"/>
      <c r="VUV34" s="214"/>
      <c r="VUW34" s="214"/>
      <c r="VUX34" s="214"/>
      <c r="VUY34" s="214"/>
      <c r="VUZ34" s="214"/>
      <c r="VVA34" s="214"/>
      <c r="VVB34" s="214"/>
      <c r="VVC34" s="214"/>
      <c r="VVD34" s="214"/>
      <c r="VVE34" s="214"/>
      <c r="VVF34" s="214"/>
      <c r="VVG34" s="214"/>
      <c r="VVH34" s="214"/>
      <c r="VVI34" s="214"/>
      <c r="VVJ34" s="214"/>
      <c r="VVK34" s="214"/>
      <c r="VVL34" s="214"/>
      <c r="VVM34" s="214"/>
      <c r="VVN34" s="214"/>
      <c r="VVO34" s="214"/>
      <c r="VVP34" s="214"/>
      <c r="VVQ34" s="214"/>
      <c r="VVR34" s="214"/>
      <c r="VVS34" s="214"/>
      <c r="VVT34" s="214"/>
      <c r="VVU34" s="214"/>
      <c r="VVV34" s="214"/>
      <c r="VVW34" s="214"/>
      <c r="VVX34" s="214"/>
      <c r="VVY34" s="214"/>
      <c r="VVZ34" s="214"/>
      <c r="VWA34" s="214"/>
      <c r="VWB34" s="214"/>
      <c r="VWC34" s="214"/>
      <c r="VWD34" s="214"/>
      <c r="VWE34" s="214"/>
      <c r="VWF34" s="214"/>
      <c r="VWG34" s="214"/>
      <c r="VWH34" s="214"/>
      <c r="VWI34" s="214"/>
      <c r="VWJ34" s="214"/>
      <c r="VWK34" s="214"/>
      <c r="VWL34" s="214"/>
      <c r="VWM34" s="214"/>
      <c r="VWN34" s="214"/>
      <c r="VWO34" s="214"/>
      <c r="VWP34" s="214"/>
      <c r="VWQ34" s="214"/>
      <c r="VWR34" s="214"/>
      <c r="VWS34" s="214"/>
      <c r="VWT34" s="214"/>
      <c r="VWU34" s="214"/>
      <c r="VWV34" s="214"/>
      <c r="VWW34" s="214"/>
      <c r="VWX34" s="214"/>
      <c r="VWY34" s="214"/>
      <c r="VWZ34" s="214"/>
      <c r="VXA34" s="214"/>
      <c r="VXB34" s="214"/>
      <c r="VXC34" s="214"/>
      <c r="VXD34" s="214"/>
      <c r="VXE34" s="214"/>
      <c r="VXF34" s="214"/>
      <c r="VXG34" s="214"/>
      <c r="VXH34" s="214"/>
      <c r="VXI34" s="214"/>
      <c r="VXJ34" s="214"/>
      <c r="VXK34" s="214"/>
      <c r="VXL34" s="214"/>
      <c r="VXM34" s="214"/>
      <c r="VXN34" s="214"/>
      <c r="VXO34" s="214"/>
      <c r="VXP34" s="214"/>
      <c r="VXQ34" s="214"/>
      <c r="VXR34" s="214"/>
      <c r="VXS34" s="214"/>
      <c r="VXT34" s="214"/>
      <c r="VXU34" s="214"/>
      <c r="VXV34" s="214"/>
      <c r="VXW34" s="214"/>
      <c r="VXX34" s="214"/>
      <c r="VXY34" s="214"/>
      <c r="VXZ34" s="214"/>
      <c r="VYA34" s="214"/>
      <c r="VYB34" s="214"/>
      <c r="VYC34" s="214"/>
      <c r="VYD34" s="214"/>
      <c r="VYE34" s="214"/>
      <c r="VYF34" s="214"/>
      <c r="VYG34" s="214"/>
      <c r="VYH34" s="214"/>
      <c r="VYI34" s="214"/>
      <c r="VYJ34" s="214"/>
      <c r="VYK34" s="214"/>
      <c r="VYL34" s="214"/>
      <c r="VYM34" s="214"/>
      <c r="VYN34" s="214"/>
      <c r="VYO34" s="214"/>
      <c r="VYP34" s="214"/>
      <c r="VYQ34" s="214"/>
      <c r="VYR34" s="214"/>
      <c r="VYS34" s="214"/>
      <c r="VYT34" s="214"/>
      <c r="VYU34" s="214"/>
      <c r="VYV34" s="214"/>
      <c r="VYW34" s="214"/>
      <c r="VYX34" s="214"/>
      <c r="VYY34" s="214"/>
      <c r="VYZ34" s="214"/>
      <c r="VZA34" s="214"/>
      <c r="VZB34" s="214"/>
      <c r="VZC34" s="214"/>
      <c r="VZD34" s="214"/>
      <c r="VZE34" s="214"/>
      <c r="VZF34" s="214"/>
      <c r="VZG34" s="214"/>
      <c r="VZH34" s="214"/>
      <c r="VZI34" s="214"/>
      <c r="VZJ34" s="214"/>
      <c r="VZK34" s="214"/>
      <c r="VZL34" s="214"/>
      <c r="VZM34" s="214"/>
      <c r="VZN34" s="214"/>
      <c r="VZO34" s="214"/>
      <c r="VZP34" s="214"/>
      <c r="VZQ34" s="214"/>
      <c r="VZR34" s="214"/>
      <c r="VZS34" s="214"/>
      <c r="VZT34" s="214"/>
      <c r="VZU34" s="214"/>
      <c r="VZV34" s="214"/>
      <c r="VZW34" s="214"/>
      <c r="VZX34" s="214"/>
      <c r="VZY34" s="214"/>
      <c r="VZZ34" s="214"/>
      <c r="WAA34" s="214"/>
      <c r="WAB34" s="214"/>
      <c r="WAC34" s="214"/>
      <c r="WAD34" s="214"/>
      <c r="WAE34" s="214"/>
      <c r="WAF34" s="214"/>
      <c r="WAG34" s="214"/>
      <c r="WAH34" s="214"/>
      <c r="WAI34" s="214"/>
      <c r="WAJ34" s="214"/>
      <c r="WAK34" s="214"/>
      <c r="WAL34" s="214"/>
      <c r="WAM34" s="214"/>
      <c r="WAN34" s="214"/>
      <c r="WAO34" s="214"/>
      <c r="WAP34" s="214"/>
      <c r="WAQ34" s="214"/>
      <c r="WAR34" s="214"/>
      <c r="WAS34" s="214"/>
      <c r="WAT34" s="214"/>
      <c r="WAU34" s="214"/>
      <c r="WAV34" s="214"/>
      <c r="WAW34" s="214"/>
      <c r="WAX34" s="214"/>
      <c r="WAY34" s="214"/>
      <c r="WAZ34" s="214"/>
      <c r="WBA34" s="214"/>
      <c r="WBB34" s="214"/>
      <c r="WBC34" s="214"/>
      <c r="WBD34" s="214"/>
      <c r="WBE34" s="214"/>
      <c r="WBF34" s="214"/>
      <c r="WBG34" s="214"/>
      <c r="WBH34" s="214"/>
      <c r="WBI34" s="214"/>
      <c r="WBJ34" s="214"/>
      <c r="WBK34" s="214"/>
      <c r="WBL34" s="214"/>
      <c r="WBM34" s="214"/>
      <c r="WBN34" s="214"/>
      <c r="WBO34" s="214"/>
      <c r="WBP34" s="214"/>
      <c r="WBQ34" s="214"/>
      <c r="WBR34" s="214"/>
      <c r="WBS34" s="214"/>
      <c r="WBT34" s="214"/>
      <c r="WBU34" s="214"/>
      <c r="WBV34" s="214"/>
      <c r="WBW34" s="214"/>
      <c r="WBX34" s="214"/>
      <c r="WBY34" s="214"/>
      <c r="WBZ34" s="214"/>
      <c r="WCA34" s="214"/>
      <c r="WCB34" s="214"/>
      <c r="WCC34" s="214"/>
      <c r="WCD34" s="214"/>
      <c r="WCE34" s="214"/>
      <c r="WCF34" s="214"/>
      <c r="WCG34" s="214"/>
      <c r="WCH34" s="214"/>
      <c r="WCI34" s="214"/>
      <c r="WCJ34" s="214"/>
      <c r="WCK34" s="214"/>
      <c r="WCL34" s="214"/>
      <c r="WCM34" s="214"/>
      <c r="WCN34" s="214"/>
      <c r="WCO34" s="214"/>
      <c r="WCP34" s="214"/>
      <c r="WCQ34" s="214"/>
      <c r="WCR34" s="214"/>
      <c r="WCS34" s="214"/>
      <c r="WCT34" s="214"/>
      <c r="WCU34" s="214"/>
      <c r="WCV34" s="214"/>
      <c r="WCW34" s="214"/>
      <c r="WCX34" s="214"/>
      <c r="WCY34" s="214"/>
      <c r="WCZ34" s="214"/>
      <c r="WDA34" s="214"/>
      <c r="WDB34" s="214"/>
      <c r="WDC34" s="214"/>
      <c r="WDD34" s="214"/>
      <c r="WDE34" s="214"/>
      <c r="WDF34" s="214"/>
      <c r="WDG34" s="214"/>
      <c r="WDH34" s="214"/>
      <c r="WDI34" s="214"/>
      <c r="WDJ34" s="214"/>
      <c r="WDK34" s="214"/>
      <c r="WDL34" s="214"/>
      <c r="WDM34" s="214"/>
      <c r="WDN34" s="214"/>
      <c r="WDO34" s="214"/>
      <c r="WDP34" s="214"/>
      <c r="WDQ34" s="214"/>
      <c r="WDR34" s="214"/>
      <c r="WDS34" s="214"/>
      <c r="WDT34" s="214"/>
      <c r="WDU34" s="214"/>
      <c r="WDV34" s="214"/>
      <c r="WDW34" s="214"/>
      <c r="WDX34" s="214"/>
      <c r="WDY34" s="214"/>
      <c r="WDZ34" s="214"/>
      <c r="WEA34" s="214"/>
      <c r="WEB34" s="214"/>
      <c r="WEC34" s="214"/>
      <c r="WED34" s="214"/>
      <c r="WEE34" s="214"/>
      <c r="WEF34" s="214"/>
      <c r="WEG34" s="214"/>
      <c r="WEH34" s="214"/>
      <c r="WEI34" s="214"/>
      <c r="WEJ34" s="214"/>
      <c r="WEK34" s="214"/>
      <c r="WEL34" s="214"/>
      <c r="WEM34" s="214"/>
      <c r="WEN34" s="214"/>
      <c r="WEO34" s="214"/>
      <c r="WEP34" s="214"/>
      <c r="WEQ34" s="214"/>
      <c r="WER34" s="214"/>
      <c r="WES34" s="214"/>
      <c r="WET34" s="214"/>
      <c r="WEU34" s="214"/>
      <c r="WEV34" s="214"/>
      <c r="WEW34" s="214"/>
      <c r="WEX34" s="214"/>
      <c r="WEY34" s="214"/>
      <c r="WEZ34" s="214"/>
      <c r="WFA34" s="214"/>
      <c r="WFB34" s="214"/>
      <c r="WFC34" s="214"/>
      <c r="WFD34" s="214"/>
      <c r="WFE34" s="214"/>
      <c r="WFF34" s="214"/>
      <c r="WFG34" s="214"/>
      <c r="WFH34" s="214"/>
      <c r="WFI34" s="214"/>
      <c r="WFJ34" s="214"/>
      <c r="WFK34" s="214"/>
      <c r="WFL34" s="214"/>
      <c r="WFM34" s="214"/>
      <c r="WFN34" s="214"/>
      <c r="WFO34" s="214"/>
      <c r="WFP34" s="214"/>
      <c r="WFQ34" s="214"/>
      <c r="WFR34" s="214"/>
      <c r="WFS34" s="214"/>
      <c r="WFT34" s="214"/>
      <c r="WFU34" s="214"/>
      <c r="WFV34" s="214"/>
      <c r="WFW34" s="214"/>
      <c r="WFX34" s="214"/>
      <c r="WFY34" s="214"/>
      <c r="WFZ34" s="214"/>
      <c r="WGA34" s="214"/>
      <c r="WGB34" s="214"/>
      <c r="WGC34" s="214"/>
      <c r="WGD34" s="214"/>
      <c r="WGE34" s="214"/>
      <c r="WGF34" s="214"/>
      <c r="WGG34" s="214"/>
      <c r="WGH34" s="214"/>
      <c r="WGI34" s="214"/>
      <c r="WGJ34" s="214"/>
      <c r="WGK34" s="214"/>
      <c r="WGL34" s="214"/>
      <c r="WGM34" s="214"/>
      <c r="WGN34" s="214"/>
      <c r="WGO34" s="214"/>
      <c r="WGP34" s="214"/>
      <c r="WGQ34" s="214"/>
      <c r="WGR34" s="214"/>
      <c r="WGS34" s="214"/>
      <c r="WGT34" s="214"/>
      <c r="WGU34" s="214"/>
      <c r="WGV34" s="214"/>
      <c r="WGW34" s="214"/>
      <c r="WGX34" s="214"/>
      <c r="WGY34" s="214"/>
      <c r="WGZ34" s="214"/>
      <c r="WHA34" s="214"/>
      <c r="WHB34" s="214"/>
      <c r="WHC34" s="214"/>
      <c r="WHD34" s="214"/>
      <c r="WHE34" s="214"/>
      <c r="WHF34" s="214"/>
      <c r="WHG34" s="214"/>
      <c r="WHH34" s="214"/>
      <c r="WHI34" s="214"/>
      <c r="WHJ34" s="214"/>
      <c r="WHK34" s="214"/>
      <c r="WHL34" s="214"/>
      <c r="WHM34" s="214"/>
      <c r="WHN34" s="214"/>
      <c r="WHO34" s="214"/>
      <c r="WHP34" s="214"/>
      <c r="WHQ34" s="214"/>
      <c r="WHR34" s="214"/>
      <c r="WHS34" s="214"/>
      <c r="WHT34" s="214"/>
      <c r="WHU34" s="214"/>
      <c r="WHV34" s="214"/>
      <c r="WHW34" s="214"/>
      <c r="WHX34" s="214"/>
      <c r="WHY34" s="214"/>
      <c r="WHZ34" s="214"/>
      <c r="WIA34" s="214"/>
      <c r="WIB34" s="214"/>
      <c r="WIC34" s="214"/>
      <c r="WID34" s="214"/>
      <c r="WIE34" s="214"/>
      <c r="WIF34" s="214"/>
      <c r="WIG34" s="214"/>
      <c r="WIH34" s="214"/>
      <c r="WII34" s="214"/>
      <c r="WIJ34" s="214"/>
      <c r="WIK34" s="214"/>
      <c r="WIL34" s="214"/>
      <c r="WIM34" s="214"/>
      <c r="WIN34" s="214"/>
      <c r="WIO34" s="214"/>
      <c r="WIP34" s="214"/>
      <c r="WIQ34" s="214"/>
      <c r="WIR34" s="214"/>
      <c r="WIS34" s="214"/>
      <c r="WIT34" s="214"/>
      <c r="WIU34" s="214"/>
      <c r="WIV34" s="214"/>
      <c r="WIW34" s="214"/>
      <c r="WIX34" s="214"/>
      <c r="WIY34" s="214"/>
      <c r="WIZ34" s="214"/>
      <c r="WJA34" s="214"/>
      <c r="WJB34" s="214"/>
      <c r="WJC34" s="214"/>
      <c r="WJD34" s="214"/>
      <c r="WJE34" s="214"/>
      <c r="WJF34" s="214"/>
      <c r="WJG34" s="214"/>
      <c r="WJH34" s="214"/>
      <c r="WJI34" s="214"/>
      <c r="WJJ34" s="214"/>
      <c r="WJK34" s="214"/>
      <c r="WJL34" s="214"/>
      <c r="WJM34" s="214"/>
      <c r="WJN34" s="214"/>
      <c r="WJO34" s="214"/>
      <c r="WJP34" s="214"/>
      <c r="WJQ34" s="214"/>
      <c r="WJR34" s="214"/>
      <c r="WJS34" s="214"/>
      <c r="WJT34" s="214"/>
      <c r="WJU34" s="214"/>
      <c r="WJV34" s="214"/>
      <c r="WJW34" s="214"/>
      <c r="WJX34" s="214"/>
      <c r="WJY34" s="214"/>
      <c r="WJZ34" s="214"/>
      <c r="WKA34" s="214"/>
      <c r="WKB34" s="214"/>
      <c r="WKC34" s="214"/>
      <c r="WKD34" s="214"/>
      <c r="WKE34" s="214"/>
      <c r="WKF34" s="214"/>
      <c r="WKG34" s="214"/>
      <c r="WKH34" s="214"/>
      <c r="WKI34" s="214"/>
      <c r="WKJ34" s="214"/>
      <c r="WKK34" s="214"/>
      <c r="WKL34" s="214"/>
      <c r="WKM34" s="214"/>
      <c r="WKN34" s="214"/>
      <c r="WKO34" s="214"/>
      <c r="WKP34" s="214"/>
      <c r="WKQ34" s="214"/>
      <c r="WKR34" s="214"/>
      <c r="WKS34" s="214"/>
      <c r="WKT34" s="214"/>
      <c r="WKU34" s="214"/>
      <c r="WKV34" s="214"/>
      <c r="WKW34" s="214"/>
      <c r="WKX34" s="214"/>
      <c r="WKY34" s="214"/>
      <c r="WKZ34" s="214"/>
      <c r="WLA34" s="214"/>
      <c r="WLB34" s="214"/>
      <c r="WLC34" s="214"/>
      <c r="WLD34" s="214"/>
      <c r="WLE34" s="214"/>
      <c r="WLF34" s="214"/>
      <c r="WLG34" s="214"/>
      <c r="WLH34" s="214"/>
      <c r="WLI34" s="214"/>
      <c r="WLJ34" s="214"/>
      <c r="WLK34" s="214"/>
      <c r="WLL34" s="214"/>
      <c r="WLM34" s="214"/>
      <c r="WLN34" s="214"/>
      <c r="WLO34" s="214"/>
      <c r="WLP34" s="214"/>
      <c r="WLQ34" s="214"/>
      <c r="WLR34" s="214"/>
      <c r="WLS34" s="214"/>
      <c r="WLT34" s="214"/>
      <c r="WLU34" s="214"/>
      <c r="WLV34" s="214"/>
      <c r="WLW34" s="214"/>
      <c r="WLX34" s="214"/>
      <c r="WLY34" s="214"/>
      <c r="WLZ34" s="214"/>
      <c r="WMA34" s="214"/>
      <c r="WMB34" s="214"/>
      <c r="WMC34" s="214"/>
      <c r="WMD34" s="214"/>
      <c r="WME34" s="214"/>
      <c r="WMF34" s="214"/>
      <c r="WMG34" s="214"/>
      <c r="WMH34" s="214"/>
      <c r="WMI34" s="214"/>
      <c r="WMJ34" s="214"/>
      <c r="WMK34" s="214"/>
      <c r="WML34" s="214"/>
      <c r="WMM34" s="214"/>
      <c r="WMN34" s="214"/>
      <c r="WMO34" s="214"/>
      <c r="WMP34" s="214"/>
      <c r="WMQ34" s="214"/>
      <c r="WMR34" s="214"/>
      <c r="WMS34" s="214"/>
      <c r="WMT34" s="214"/>
      <c r="WMU34" s="214"/>
      <c r="WMV34" s="214"/>
      <c r="WMW34" s="214"/>
      <c r="WMX34" s="214"/>
      <c r="WMY34" s="214"/>
      <c r="WMZ34" s="214"/>
      <c r="WNA34" s="214"/>
      <c r="WNB34" s="214"/>
      <c r="WNC34" s="214"/>
      <c r="WND34" s="214"/>
      <c r="WNE34" s="214"/>
      <c r="WNF34" s="214"/>
      <c r="WNG34" s="214"/>
      <c r="WNH34" s="214"/>
      <c r="WNI34" s="214"/>
      <c r="WNJ34" s="214"/>
      <c r="WNK34" s="214"/>
      <c r="WNL34" s="214"/>
      <c r="WNM34" s="214"/>
      <c r="WNN34" s="214"/>
      <c r="WNO34" s="214"/>
      <c r="WNP34" s="214"/>
      <c r="WNQ34" s="214"/>
      <c r="WNR34" s="214"/>
      <c r="WNS34" s="214"/>
      <c r="WNT34" s="214"/>
      <c r="WNU34" s="214"/>
      <c r="WNV34" s="214"/>
      <c r="WNW34" s="214"/>
      <c r="WNX34" s="214"/>
      <c r="WNY34" s="214"/>
      <c r="WNZ34" s="214"/>
      <c r="WOA34" s="214"/>
      <c r="WOB34" s="214"/>
      <c r="WOC34" s="214"/>
      <c r="WOD34" s="214"/>
      <c r="WOE34" s="214"/>
      <c r="WOF34" s="214"/>
      <c r="WOG34" s="214"/>
      <c r="WOH34" s="214"/>
      <c r="WOI34" s="214"/>
      <c r="WOJ34" s="214"/>
      <c r="WOK34" s="214"/>
      <c r="WOL34" s="214"/>
      <c r="WOM34" s="214"/>
      <c r="WON34" s="214"/>
      <c r="WOO34" s="214"/>
      <c r="WOP34" s="214"/>
      <c r="WOQ34" s="214"/>
      <c r="WOR34" s="214"/>
      <c r="WOS34" s="214"/>
      <c r="WOT34" s="214"/>
      <c r="WOU34" s="214"/>
      <c r="WOV34" s="214"/>
      <c r="WOW34" s="214"/>
      <c r="WOX34" s="214"/>
      <c r="WOY34" s="214"/>
      <c r="WOZ34" s="214"/>
      <c r="WPA34" s="214"/>
      <c r="WPB34" s="214"/>
      <c r="WPC34" s="214"/>
      <c r="WPD34" s="214"/>
      <c r="WPE34" s="214"/>
      <c r="WPF34" s="214"/>
      <c r="WPG34" s="214"/>
      <c r="WPH34" s="214"/>
      <c r="WPI34" s="214"/>
      <c r="WPJ34" s="214"/>
      <c r="WPK34" s="214"/>
      <c r="WPL34" s="214"/>
      <c r="WPM34" s="214"/>
      <c r="WPN34" s="214"/>
      <c r="WPO34" s="214"/>
      <c r="WPP34" s="214"/>
      <c r="WPQ34" s="214"/>
      <c r="WPR34" s="214"/>
      <c r="WPS34" s="214"/>
      <c r="WPT34" s="214"/>
      <c r="WPU34" s="214"/>
      <c r="WPV34" s="214"/>
      <c r="WPW34" s="214"/>
      <c r="WPX34" s="214"/>
      <c r="WPY34" s="214"/>
      <c r="WPZ34" s="214"/>
      <c r="WQA34" s="214"/>
      <c r="WQB34" s="214"/>
      <c r="WQC34" s="214"/>
      <c r="WQD34" s="214"/>
      <c r="WQE34" s="214"/>
      <c r="WQF34" s="214"/>
      <c r="WQG34" s="214"/>
      <c r="WQH34" s="214"/>
      <c r="WQI34" s="214"/>
      <c r="WQJ34" s="214"/>
      <c r="WQK34" s="214"/>
      <c r="WQL34" s="214"/>
      <c r="WQM34" s="214"/>
      <c r="WQN34" s="214"/>
      <c r="WQO34" s="214"/>
      <c r="WQP34" s="214"/>
      <c r="WQQ34" s="214"/>
      <c r="WQR34" s="214"/>
      <c r="WQS34" s="214"/>
      <c r="WQT34" s="214"/>
      <c r="WQU34" s="214"/>
      <c r="WQV34" s="214"/>
      <c r="WQW34" s="214"/>
      <c r="WQX34" s="214"/>
      <c r="WQY34" s="214"/>
      <c r="WQZ34" s="214"/>
      <c r="WRA34" s="214"/>
      <c r="WRB34" s="214"/>
      <c r="WRC34" s="214"/>
      <c r="WRD34" s="214"/>
      <c r="WRE34" s="214"/>
      <c r="WRF34" s="214"/>
      <c r="WRG34" s="214"/>
      <c r="WRH34" s="214"/>
      <c r="WRI34" s="214"/>
      <c r="WRJ34" s="214"/>
      <c r="WRK34" s="214"/>
      <c r="WRL34" s="214"/>
      <c r="WRM34" s="214"/>
      <c r="WRN34" s="214"/>
      <c r="WRO34" s="214"/>
      <c r="WRP34" s="214"/>
      <c r="WRQ34" s="214"/>
      <c r="WRR34" s="214"/>
      <c r="WRS34" s="214"/>
      <c r="WRT34" s="214"/>
      <c r="WRU34" s="214"/>
      <c r="WRV34" s="214"/>
      <c r="WRW34" s="214"/>
      <c r="WRX34" s="214"/>
      <c r="WRY34" s="214"/>
      <c r="WRZ34" s="214"/>
      <c r="WSA34" s="214"/>
      <c r="WSB34" s="214"/>
      <c r="WSC34" s="214"/>
      <c r="WSD34" s="214"/>
      <c r="WSE34" s="214"/>
      <c r="WSF34" s="214"/>
      <c r="WSG34" s="214"/>
      <c r="WSH34" s="214"/>
      <c r="WSI34" s="214"/>
      <c r="WSJ34" s="214"/>
      <c r="WSK34" s="214"/>
      <c r="WSL34" s="214"/>
      <c r="WSM34" s="214"/>
      <c r="WSN34" s="214"/>
      <c r="WSO34" s="214"/>
      <c r="WSP34" s="214"/>
      <c r="WSQ34" s="214"/>
      <c r="WSR34" s="214"/>
      <c r="WSS34" s="214"/>
      <c r="WST34" s="214"/>
      <c r="WSU34" s="214"/>
      <c r="WSV34" s="214"/>
      <c r="WSW34" s="214"/>
      <c r="WSX34" s="214"/>
      <c r="WSY34" s="214"/>
      <c r="WSZ34" s="214"/>
      <c r="WTA34" s="214"/>
      <c r="WTB34" s="214"/>
      <c r="WTC34" s="214"/>
      <c r="WTD34" s="214"/>
      <c r="WTE34" s="214"/>
      <c r="WTF34" s="214"/>
      <c r="WTG34" s="214"/>
      <c r="WTH34" s="214"/>
      <c r="WTI34" s="214"/>
      <c r="WTJ34" s="214"/>
      <c r="WTK34" s="214"/>
      <c r="WTL34" s="214"/>
      <c r="WTM34" s="214"/>
      <c r="WTN34" s="214"/>
      <c r="WTO34" s="214"/>
      <c r="WTP34" s="214"/>
      <c r="WTQ34" s="214"/>
      <c r="WTR34" s="214"/>
      <c r="WTS34" s="214"/>
      <c r="WTT34" s="214"/>
      <c r="WTU34" s="214"/>
      <c r="WTV34" s="214"/>
      <c r="WTW34" s="214"/>
      <c r="WTX34" s="214"/>
      <c r="WTY34" s="214"/>
      <c r="WTZ34" s="214"/>
      <c r="WUA34" s="214"/>
      <c r="WUB34" s="214"/>
      <c r="WUC34" s="214"/>
      <c r="WUD34" s="214"/>
      <c r="WUE34" s="214"/>
      <c r="WUF34" s="214"/>
      <c r="WUG34" s="214"/>
      <c r="WUH34" s="214"/>
      <c r="WUI34" s="214"/>
      <c r="WUJ34" s="214"/>
      <c r="WUK34" s="214"/>
      <c r="WUL34" s="214"/>
      <c r="WUM34" s="214"/>
      <c r="WUN34" s="214"/>
      <c r="WUO34" s="214"/>
      <c r="WUP34" s="214"/>
      <c r="WUQ34" s="214"/>
      <c r="WUR34" s="214"/>
      <c r="WUS34" s="214"/>
      <c r="WUT34" s="214"/>
      <c r="WUU34" s="214"/>
      <c r="WUV34" s="214"/>
      <c r="WUW34" s="214"/>
      <c r="WUX34" s="214"/>
      <c r="WUY34" s="214"/>
      <c r="WUZ34" s="214"/>
      <c r="WVA34" s="214"/>
      <c r="WVB34" s="214"/>
      <c r="WVC34" s="214"/>
      <c r="WVD34" s="214"/>
      <c r="WVE34" s="214"/>
      <c r="WVF34" s="214"/>
      <c r="WVG34" s="214"/>
      <c r="WVH34" s="214"/>
      <c r="WVI34" s="214"/>
      <c r="WVJ34" s="214"/>
      <c r="WVK34" s="214"/>
      <c r="WVL34" s="214"/>
      <c r="WVM34" s="214"/>
      <c r="WVN34" s="214"/>
      <c r="WVO34" s="214"/>
      <c r="WVP34" s="214"/>
      <c r="WVQ34" s="214"/>
      <c r="WVR34" s="214"/>
      <c r="WVS34" s="214"/>
      <c r="WVT34" s="214"/>
      <c r="WVU34" s="214"/>
      <c r="WVV34" s="214"/>
      <c r="WVW34" s="214"/>
    </row>
    <row r="35" spans="1:16143" s="213" customFormat="1" ht="30" customHeight="1">
      <c r="A35" s="222" t="s">
        <v>2685</v>
      </c>
      <c r="B35" s="222"/>
      <c r="C35" s="222"/>
      <c r="D35" s="222"/>
      <c r="E35" s="222"/>
      <c r="F35" s="222">
        <f>SUM(F29:F33)</f>
        <v>-3889535</v>
      </c>
      <c r="G35" s="222"/>
      <c r="H35" s="222">
        <f>SUM(H29:H33)</f>
        <v>0</v>
      </c>
      <c r="I35" s="222"/>
      <c r="J35" s="222">
        <f>SUM(J29:J33)</f>
        <v>0</v>
      </c>
      <c r="K35" s="222"/>
      <c r="L35" s="222">
        <f>F35+H35+J35</f>
        <v>-3889535</v>
      </c>
      <c r="M35" s="222"/>
      <c r="O35" s="214"/>
      <c r="P35" s="214"/>
      <c r="Q35" s="214"/>
      <c r="R35" s="214"/>
      <c r="S35" s="214"/>
      <c r="T35" s="214"/>
      <c r="U35" s="214"/>
      <c r="V35" s="214"/>
      <c r="W35" s="214"/>
      <c r="X35" s="214"/>
      <c r="Y35" s="214"/>
      <c r="Z35" s="214"/>
      <c r="AA35" s="214"/>
      <c r="AB35" s="214"/>
      <c r="AC35" s="214"/>
      <c r="AD35" s="214"/>
      <c r="AE35" s="214"/>
      <c r="AF35" s="214"/>
      <c r="AG35" s="214"/>
      <c r="AH35" s="214"/>
      <c r="AI35" s="214"/>
      <c r="AJ35" s="214"/>
      <c r="AK35" s="214"/>
      <c r="AL35" s="214"/>
      <c r="AM35" s="214"/>
      <c r="AN35" s="214"/>
      <c r="AO35" s="214"/>
      <c r="AP35" s="214"/>
      <c r="AQ35" s="214"/>
      <c r="AR35" s="214"/>
      <c r="AS35" s="214"/>
      <c r="AT35" s="214"/>
      <c r="AU35" s="214"/>
      <c r="AV35" s="214"/>
      <c r="AW35" s="214"/>
      <c r="AX35" s="214"/>
      <c r="AY35" s="214"/>
      <c r="AZ35" s="214"/>
      <c r="BA35" s="214"/>
      <c r="BB35" s="214"/>
      <c r="BC35" s="214"/>
      <c r="BD35" s="214"/>
      <c r="BE35" s="214"/>
      <c r="BF35" s="214"/>
      <c r="BG35" s="214"/>
      <c r="BH35" s="214"/>
      <c r="BI35" s="214"/>
      <c r="BJ35" s="214"/>
      <c r="BK35" s="214"/>
      <c r="BL35" s="214"/>
      <c r="BM35" s="214"/>
      <c r="BN35" s="214"/>
      <c r="BO35" s="214"/>
      <c r="BP35" s="214"/>
      <c r="BQ35" s="214"/>
      <c r="BR35" s="214"/>
      <c r="BS35" s="214"/>
      <c r="BT35" s="214"/>
      <c r="BU35" s="214"/>
      <c r="BV35" s="214"/>
      <c r="BW35" s="214"/>
      <c r="BX35" s="214"/>
      <c r="BY35" s="214"/>
      <c r="BZ35" s="214"/>
      <c r="CA35" s="214"/>
      <c r="CB35" s="214"/>
      <c r="CC35" s="214"/>
      <c r="CD35" s="214"/>
      <c r="CE35" s="214"/>
      <c r="CF35" s="214"/>
      <c r="CG35" s="214"/>
      <c r="CH35" s="214"/>
      <c r="CI35" s="214"/>
      <c r="CJ35" s="214"/>
      <c r="CK35" s="214"/>
      <c r="CL35" s="214"/>
      <c r="CM35" s="214"/>
      <c r="CN35" s="214"/>
      <c r="CO35" s="214"/>
      <c r="CP35" s="214"/>
      <c r="CQ35" s="214"/>
      <c r="CR35" s="214"/>
      <c r="CS35" s="214"/>
      <c r="CT35" s="214"/>
      <c r="CU35" s="214"/>
      <c r="CV35" s="214"/>
      <c r="CW35" s="214"/>
      <c r="CX35" s="214"/>
      <c r="CY35" s="214"/>
      <c r="CZ35" s="214"/>
      <c r="DA35" s="214"/>
      <c r="DB35" s="214"/>
      <c r="DC35" s="214"/>
      <c r="DD35" s="214"/>
      <c r="DE35" s="214"/>
      <c r="DF35" s="214"/>
      <c r="DG35" s="214"/>
      <c r="DH35" s="214"/>
      <c r="DI35" s="214"/>
      <c r="DJ35" s="214"/>
      <c r="DK35" s="214"/>
      <c r="DL35" s="214"/>
      <c r="DM35" s="214"/>
      <c r="DN35" s="214"/>
      <c r="DO35" s="214"/>
      <c r="DP35" s="214"/>
      <c r="DQ35" s="214"/>
      <c r="DR35" s="214"/>
      <c r="DS35" s="214"/>
      <c r="DT35" s="214"/>
      <c r="DU35" s="214"/>
      <c r="DV35" s="214"/>
      <c r="DW35" s="214"/>
      <c r="DX35" s="214"/>
      <c r="DY35" s="214"/>
      <c r="DZ35" s="214"/>
      <c r="EA35" s="214"/>
      <c r="EB35" s="214"/>
      <c r="EC35" s="214"/>
      <c r="ED35" s="214"/>
      <c r="EE35" s="214"/>
      <c r="EF35" s="214"/>
      <c r="EG35" s="214"/>
      <c r="EH35" s="214"/>
      <c r="EI35" s="214"/>
      <c r="EJ35" s="214"/>
      <c r="EK35" s="214"/>
      <c r="EL35" s="214"/>
      <c r="EM35" s="214"/>
      <c r="EN35" s="214"/>
      <c r="EO35" s="214"/>
      <c r="EP35" s="214"/>
      <c r="EQ35" s="214"/>
      <c r="ER35" s="214"/>
      <c r="ES35" s="214"/>
      <c r="ET35" s="214"/>
      <c r="EU35" s="214"/>
      <c r="EV35" s="214"/>
      <c r="EW35" s="214"/>
      <c r="EX35" s="214"/>
      <c r="EY35" s="214"/>
      <c r="EZ35" s="214"/>
      <c r="FA35" s="214"/>
      <c r="FB35" s="214"/>
      <c r="FC35" s="214"/>
      <c r="FD35" s="214"/>
      <c r="FE35" s="214"/>
      <c r="FF35" s="214"/>
      <c r="FG35" s="214"/>
      <c r="FH35" s="214"/>
      <c r="FI35" s="214"/>
      <c r="FJ35" s="214"/>
      <c r="FK35" s="214"/>
      <c r="FL35" s="214"/>
      <c r="FM35" s="214"/>
      <c r="FN35" s="214"/>
      <c r="FO35" s="214"/>
      <c r="FP35" s="214"/>
      <c r="FQ35" s="214"/>
      <c r="FR35" s="214"/>
      <c r="FS35" s="214"/>
      <c r="FT35" s="214"/>
      <c r="FU35" s="214"/>
      <c r="FV35" s="214"/>
      <c r="FW35" s="214"/>
      <c r="FX35" s="214"/>
      <c r="FY35" s="214"/>
      <c r="FZ35" s="214"/>
      <c r="GA35" s="214"/>
      <c r="GB35" s="214"/>
      <c r="GC35" s="214"/>
      <c r="GD35" s="214"/>
      <c r="GE35" s="214"/>
      <c r="GF35" s="214"/>
      <c r="GG35" s="214"/>
      <c r="GH35" s="214"/>
      <c r="GI35" s="214"/>
      <c r="GJ35" s="214"/>
      <c r="GK35" s="214"/>
      <c r="GL35" s="214"/>
      <c r="GM35" s="214"/>
      <c r="GN35" s="214"/>
      <c r="GO35" s="214"/>
      <c r="GP35" s="214"/>
      <c r="GQ35" s="214"/>
      <c r="GR35" s="214"/>
      <c r="GS35" s="214"/>
      <c r="GT35" s="214"/>
      <c r="GU35" s="214"/>
      <c r="GV35" s="214"/>
      <c r="GW35" s="214"/>
      <c r="GX35" s="214"/>
      <c r="GY35" s="214"/>
      <c r="GZ35" s="214"/>
      <c r="HA35" s="214"/>
      <c r="HB35" s="214"/>
      <c r="HC35" s="214"/>
      <c r="HD35" s="214"/>
      <c r="HE35" s="214"/>
      <c r="HF35" s="214"/>
      <c r="HG35" s="214"/>
      <c r="HH35" s="214"/>
      <c r="HI35" s="214"/>
      <c r="HJ35" s="214"/>
      <c r="HK35" s="214"/>
      <c r="HL35" s="214"/>
      <c r="HM35" s="214"/>
      <c r="HN35" s="214"/>
      <c r="HO35" s="214"/>
      <c r="HP35" s="214"/>
      <c r="HQ35" s="214"/>
      <c r="HR35" s="214"/>
      <c r="HS35" s="214"/>
      <c r="HT35" s="214"/>
      <c r="HU35" s="214"/>
      <c r="HV35" s="214"/>
      <c r="HW35" s="214"/>
      <c r="HX35" s="214"/>
      <c r="HY35" s="214"/>
      <c r="HZ35" s="214"/>
      <c r="IA35" s="214"/>
      <c r="IB35" s="214"/>
      <c r="IC35" s="214"/>
      <c r="ID35" s="214"/>
      <c r="IE35" s="214"/>
      <c r="IF35" s="214"/>
      <c r="IG35" s="214"/>
      <c r="IH35" s="214"/>
      <c r="II35" s="214"/>
      <c r="IJ35" s="214"/>
      <c r="IK35" s="214"/>
      <c r="IL35" s="214"/>
      <c r="IM35" s="214"/>
      <c r="IN35" s="214"/>
      <c r="IO35" s="214"/>
      <c r="IP35" s="214"/>
      <c r="IQ35" s="214"/>
      <c r="IR35" s="214"/>
      <c r="IS35" s="214"/>
      <c r="IT35" s="214"/>
      <c r="IU35" s="214"/>
      <c r="IV35" s="214"/>
      <c r="IW35" s="214"/>
      <c r="IX35" s="214"/>
      <c r="IY35" s="214"/>
      <c r="IZ35" s="214"/>
      <c r="JA35" s="214"/>
      <c r="JB35" s="214"/>
      <c r="JC35" s="214"/>
      <c r="JD35" s="214"/>
      <c r="JE35" s="214"/>
      <c r="JF35" s="214"/>
      <c r="JG35" s="214"/>
      <c r="JH35" s="214"/>
      <c r="JI35" s="214"/>
      <c r="JJ35" s="214"/>
      <c r="JK35" s="214"/>
      <c r="JL35" s="214"/>
      <c r="JM35" s="214"/>
      <c r="JN35" s="214"/>
      <c r="JO35" s="214"/>
      <c r="JP35" s="214"/>
      <c r="JQ35" s="214"/>
      <c r="JR35" s="214"/>
      <c r="JS35" s="214"/>
      <c r="JT35" s="214"/>
      <c r="JU35" s="214"/>
      <c r="JV35" s="214"/>
      <c r="JW35" s="214"/>
      <c r="JX35" s="214"/>
      <c r="JY35" s="214"/>
      <c r="JZ35" s="214"/>
      <c r="KA35" s="214"/>
      <c r="KB35" s="214"/>
      <c r="KC35" s="214"/>
      <c r="KD35" s="214"/>
      <c r="KE35" s="214"/>
      <c r="KF35" s="214"/>
      <c r="KG35" s="214"/>
      <c r="KH35" s="214"/>
      <c r="KI35" s="214"/>
      <c r="KJ35" s="214"/>
      <c r="KK35" s="214"/>
      <c r="KL35" s="214"/>
      <c r="KM35" s="214"/>
      <c r="KN35" s="214"/>
      <c r="KO35" s="214"/>
      <c r="KP35" s="214"/>
      <c r="KQ35" s="214"/>
      <c r="KR35" s="214"/>
      <c r="KS35" s="214"/>
      <c r="KT35" s="214"/>
      <c r="KU35" s="214"/>
      <c r="KV35" s="214"/>
      <c r="KW35" s="214"/>
      <c r="KX35" s="214"/>
      <c r="KY35" s="214"/>
      <c r="KZ35" s="214"/>
      <c r="LA35" s="214"/>
      <c r="LB35" s="214"/>
      <c r="LC35" s="214"/>
      <c r="LD35" s="214"/>
      <c r="LE35" s="214"/>
      <c r="LF35" s="214"/>
      <c r="LG35" s="214"/>
      <c r="LH35" s="214"/>
      <c r="LI35" s="214"/>
      <c r="LJ35" s="214"/>
      <c r="LK35" s="214"/>
      <c r="LL35" s="214"/>
      <c r="LM35" s="214"/>
      <c r="LN35" s="214"/>
      <c r="LO35" s="214"/>
      <c r="LP35" s="214"/>
      <c r="LQ35" s="214"/>
      <c r="LR35" s="214"/>
      <c r="LS35" s="214"/>
      <c r="LT35" s="214"/>
      <c r="LU35" s="214"/>
      <c r="LV35" s="214"/>
      <c r="LW35" s="214"/>
      <c r="LX35" s="214"/>
      <c r="LY35" s="214"/>
      <c r="LZ35" s="214"/>
      <c r="MA35" s="214"/>
      <c r="MB35" s="214"/>
      <c r="MC35" s="214"/>
      <c r="MD35" s="214"/>
      <c r="ME35" s="214"/>
      <c r="MF35" s="214"/>
      <c r="MG35" s="214"/>
      <c r="MH35" s="214"/>
      <c r="MI35" s="214"/>
      <c r="MJ35" s="214"/>
      <c r="MK35" s="214"/>
      <c r="ML35" s="214"/>
      <c r="MM35" s="214"/>
      <c r="MN35" s="214"/>
      <c r="MO35" s="214"/>
      <c r="MP35" s="214"/>
      <c r="MQ35" s="214"/>
      <c r="MR35" s="214"/>
      <c r="MS35" s="214"/>
      <c r="MT35" s="214"/>
      <c r="MU35" s="214"/>
      <c r="MV35" s="214"/>
      <c r="MW35" s="214"/>
      <c r="MX35" s="214"/>
      <c r="MY35" s="214"/>
      <c r="MZ35" s="214"/>
      <c r="NA35" s="214"/>
      <c r="NB35" s="214"/>
      <c r="NC35" s="214"/>
      <c r="ND35" s="214"/>
      <c r="NE35" s="214"/>
      <c r="NF35" s="214"/>
      <c r="NG35" s="214"/>
      <c r="NH35" s="214"/>
      <c r="NI35" s="214"/>
      <c r="NJ35" s="214"/>
      <c r="NK35" s="214"/>
      <c r="NL35" s="214"/>
      <c r="NM35" s="214"/>
      <c r="NN35" s="214"/>
      <c r="NO35" s="214"/>
      <c r="NP35" s="214"/>
      <c r="NQ35" s="214"/>
      <c r="NR35" s="214"/>
      <c r="NS35" s="214"/>
      <c r="NT35" s="214"/>
      <c r="NU35" s="214"/>
      <c r="NV35" s="214"/>
      <c r="NW35" s="214"/>
      <c r="NX35" s="214"/>
      <c r="NY35" s="214"/>
      <c r="NZ35" s="214"/>
      <c r="OA35" s="214"/>
      <c r="OB35" s="214"/>
      <c r="OC35" s="214"/>
      <c r="OD35" s="214"/>
      <c r="OE35" s="214"/>
      <c r="OF35" s="214"/>
      <c r="OG35" s="214"/>
      <c r="OH35" s="214"/>
      <c r="OI35" s="214"/>
      <c r="OJ35" s="214"/>
      <c r="OK35" s="214"/>
      <c r="OL35" s="214"/>
      <c r="OM35" s="214"/>
      <c r="ON35" s="214"/>
      <c r="OO35" s="214"/>
      <c r="OP35" s="214"/>
      <c r="OQ35" s="214"/>
      <c r="OR35" s="214"/>
      <c r="OS35" s="214"/>
      <c r="OT35" s="214"/>
      <c r="OU35" s="214"/>
      <c r="OV35" s="214"/>
      <c r="OW35" s="214"/>
      <c r="OX35" s="214"/>
      <c r="OY35" s="214"/>
      <c r="OZ35" s="214"/>
      <c r="PA35" s="214"/>
      <c r="PB35" s="214"/>
      <c r="PC35" s="214"/>
      <c r="PD35" s="214"/>
      <c r="PE35" s="214"/>
      <c r="PF35" s="214"/>
      <c r="PG35" s="214"/>
      <c r="PH35" s="214"/>
      <c r="PI35" s="214"/>
      <c r="PJ35" s="214"/>
      <c r="PK35" s="214"/>
      <c r="PL35" s="214"/>
      <c r="PM35" s="214"/>
      <c r="PN35" s="214"/>
      <c r="PO35" s="214"/>
      <c r="PP35" s="214"/>
      <c r="PQ35" s="214"/>
      <c r="PR35" s="214"/>
      <c r="PS35" s="214"/>
      <c r="PT35" s="214"/>
      <c r="PU35" s="214"/>
      <c r="PV35" s="214"/>
      <c r="PW35" s="214"/>
      <c r="PX35" s="214"/>
      <c r="PY35" s="214"/>
      <c r="PZ35" s="214"/>
      <c r="QA35" s="214"/>
      <c r="QB35" s="214"/>
      <c r="QC35" s="214"/>
      <c r="QD35" s="214"/>
      <c r="QE35" s="214"/>
      <c r="QF35" s="214"/>
      <c r="QG35" s="214"/>
      <c r="QH35" s="214"/>
      <c r="QI35" s="214"/>
      <c r="QJ35" s="214"/>
      <c r="QK35" s="214"/>
      <c r="QL35" s="214"/>
      <c r="QM35" s="214"/>
      <c r="QN35" s="214"/>
      <c r="QO35" s="214"/>
      <c r="QP35" s="214"/>
      <c r="QQ35" s="214"/>
      <c r="QR35" s="214"/>
      <c r="QS35" s="214"/>
      <c r="QT35" s="214"/>
      <c r="QU35" s="214"/>
      <c r="QV35" s="214"/>
      <c r="QW35" s="214"/>
      <c r="QX35" s="214"/>
      <c r="QY35" s="214"/>
      <c r="QZ35" s="214"/>
      <c r="RA35" s="214"/>
      <c r="RB35" s="214"/>
      <c r="RC35" s="214"/>
      <c r="RD35" s="214"/>
      <c r="RE35" s="214"/>
      <c r="RF35" s="214"/>
      <c r="RG35" s="214"/>
      <c r="RH35" s="214"/>
      <c r="RI35" s="214"/>
      <c r="RJ35" s="214"/>
      <c r="RK35" s="214"/>
      <c r="RL35" s="214"/>
      <c r="RM35" s="214"/>
      <c r="RN35" s="214"/>
      <c r="RO35" s="214"/>
      <c r="RP35" s="214"/>
      <c r="RQ35" s="214"/>
      <c r="RR35" s="214"/>
      <c r="RS35" s="214"/>
      <c r="RT35" s="214"/>
      <c r="RU35" s="214"/>
      <c r="RV35" s="214"/>
      <c r="RW35" s="214"/>
      <c r="RX35" s="214"/>
      <c r="RY35" s="214"/>
      <c r="RZ35" s="214"/>
      <c r="SA35" s="214"/>
      <c r="SB35" s="214"/>
      <c r="SC35" s="214"/>
      <c r="SD35" s="214"/>
      <c r="SE35" s="214"/>
      <c r="SF35" s="214"/>
      <c r="SG35" s="214"/>
      <c r="SH35" s="214"/>
      <c r="SI35" s="214"/>
      <c r="SJ35" s="214"/>
      <c r="SK35" s="214"/>
      <c r="SL35" s="214"/>
      <c r="SM35" s="214"/>
      <c r="SN35" s="214"/>
      <c r="SO35" s="214"/>
      <c r="SP35" s="214"/>
      <c r="SQ35" s="214"/>
      <c r="SR35" s="214"/>
      <c r="SS35" s="214"/>
      <c r="ST35" s="214"/>
      <c r="SU35" s="214"/>
      <c r="SV35" s="214"/>
      <c r="SW35" s="214"/>
      <c r="SX35" s="214"/>
      <c r="SY35" s="214"/>
      <c r="SZ35" s="214"/>
      <c r="TA35" s="214"/>
      <c r="TB35" s="214"/>
      <c r="TC35" s="214"/>
      <c r="TD35" s="214"/>
      <c r="TE35" s="214"/>
      <c r="TF35" s="214"/>
      <c r="TG35" s="214"/>
      <c r="TH35" s="214"/>
      <c r="TI35" s="214"/>
      <c r="TJ35" s="214"/>
      <c r="TK35" s="214"/>
      <c r="TL35" s="214"/>
      <c r="TM35" s="214"/>
      <c r="TN35" s="214"/>
      <c r="TO35" s="214"/>
      <c r="TP35" s="214"/>
      <c r="TQ35" s="214"/>
      <c r="TR35" s="214"/>
      <c r="TS35" s="214"/>
      <c r="TT35" s="214"/>
      <c r="TU35" s="214"/>
      <c r="TV35" s="214"/>
      <c r="TW35" s="214"/>
      <c r="TX35" s="214"/>
      <c r="TY35" s="214"/>
      <c r="TZ35" s="214"/>
      <c r="UA35" s="214"/>
      <c r="UB35" s="214"/>
      <c r="UC35" s="214"/>
      <c r="UD35" s="214"/>
      <c r="UE35" s="214"/>
      <c r="UF35" s="214"/>
      <c r="UG35" s="214"/>
      <c r="UH35" s="214"/>
      <c r="UI35" s="214"/>
      <c r="UJ35" s="214"/>
      <c r="UK35" s="214"/>
      <c r="UL35" s="214"/>
      <c r="UM35" s="214"/>
      <c r="UN35" s="214"/>
      <c r="UO35" s="214"/>
      <c r="UP35" s="214"/>
      <c r="UQ35" s="214"/>
      <c r="UR35" s="214"/>
      <c r="US35" s="214"/>
      <c r="UT35" s="214"/>
      <c r="UU35" s="214"/>
      <c r="UV35" s="214"/>
      <c r="UW35" s="214"/>
      <c r="UX35" s="214"/>
      <c r="UY35" s="214"/>
      <c r="UZ35" s="214"/>
      <c r="VA35" s="214"/>
      <c r="VB35" s="214"/>
      <c r="VC35" s="214"/>
      <c r="VD35" s="214"/>
      <c r="VE35" s="214"/>
      <c r="VF35" s="214"/>
      <c r="VG35" s="214"/>
      <c r="VH35" s="214"/>
      <c r="VI35" s="214"/>
      <c r="VJ35" s="214"/>
      <c r="VK35" s="214"/>
      <c r="VL35" s="214"/>
      <c r="VM35" s="214"/>
      <c r="VN35" s="214"/>
      <c r="VO35" s="214"/>
      <c r="VP35" s="214"/>
      <c r="VQ35" s="214"/>
      <c r="VR35" s="214"/>
      <c r="VS35" s="214"/>
      <c r="VT35" s="214"/>
      <c r="VU35" s="214"/>
      <c r="VV35" s="214"/>
      <c r="VW35" s="214"/>
      <c r="VX35" s="214"/>
      <c r="VY35" s="214"/>
      <c r="VZ35" s="214"/>
      <c r="WA35" s="214"/>
      <c r="WB35" s="214"/>
      <c r="WC35" s="214"/>
      <c r="WD35" s="214"/>
      <c r="WE35" s="214"/>
      <c r="WF35" s="214"/>
      <c r="WG35" s="214"/>
      <c r="WH35" s="214"/>
      <c r="WI35" s="214"/>
      <c r="WJ35" s="214"/>
      <c r="WK35" s="214"/>
      <c r="WL35" s="214"/>
      <c r="WM35" s="214"/>
      <c r="WN35" s="214"/>
      <c r="WO35" s="214"/>
      <c r="WP35" s="214"/>
      <c r="WQ35" s="214"/>
      <c r="WR35" s="214"/>
      <c r="WS35" s="214"/>
      <c r="WT35" s="214"/>
      <c r="WU35" s="214"/>
      <c r="WV35" s="214"/>
      <c r="WW35" s="214"/>
      <c r="WX35" s="214"/>
      <c r="WY35" s="214"/>
      <c r="WZ35" s="214"/>
      <c r="XA35" s="214"/>
      <c r="XB35" s="214"/>
      <c r="XC35" s="214"/>
      <c r="XD35" s="214"/>
      <c r="XE35" s="214"/>
      <c r="XF35" s="214"/>
      <c r="XG35" s="214"/>
      <c r="XH35" s="214"/>
      <c r="XI35" s="214"/>
      <c r="XJ35" s="214"/>
      <c r="XK35" s="214"/>
      <c r="XL35" s="214"/>
      <c r="XM35" s="214"/>
      <c r="XN35" s="214"/>
      <c r="XO35" s="214"/>
      <c r="XP35" s="214"/>
      <c r="XQ35" s="214"/>
      <c r="XR35" s="214"/>
      <c r="XS35" s="214"/>
      <c r="XT35" s="214"/>
      <c r="XU35" s="214"/>
      <c r="XV35" s="214"/>
      <c r="XW35" s="214"/>
      <c r="XX35" s="214"/>
      <c r="XY35" s="214"/>
      <c r="XZ35" s="214"/>
      <c r="YA35" s="214"/>
      <c r="YB35" s="214"/>
      <c r="YC35" s="214"/>
      <c r="YD35" s="214"/>
      <c r="YE35" s="214"/>
      <c r="YF35" s="214"/>
      <c r="YG35" s="214"/>
      <c r="YH35" s="214"/>
      <c r="YI35" s="214"/>
      <c r="YJ35" s="214"/>
      <c r="YK35" s="214"/>
      <c r="YL35" s="214"/>
      <c r="YM35" s="214"/>
      <c r="YN35" s="214"/>
      <c r="YO35" s="214"/>
      <c r="YP35" s="214"/>
      <c r="YQ35" s="214"/>
      <c r="YR35" s="214"/>
      <c r="YS35" s="214"/>
      <c r="YT35" s="214"/>
      <c r="YU35" s="214"/>
      <c r="YV35" s="214"/>
      <c r="YW35" s="214"/>
      <c r="YX35" s="214"/>
      <c r="YY35" s="214"/>
      <c r="YZ35" s="214"/>
      <c r="ZA35" s="214"/>
      <c r="ZB35" s="214"/>
      <c r="ZC35" s="214"/>
      <c r="ZD35" s="214"/>
      <c r="ZE35" s="214"/>
      <c r="ZF35" s="214"/>
      <c r="ZG35" s="214"/>
      <c r="ZH35" s="214"/>
      <c r="ZI35" s="214"/>
      <c r="ZJ35" s="214"/>
      <c r="ZK35" s="214"/>
      <c r="ZL35" s="214"/>
      <c r="ZM35" s="214"/>
      <c r="ZN35" s="214"/>
      <c r="ZO35" s="214"/>
      <c r="ZP35" s="214"/>
      <c r="ZQ35" s="214"/>
      <c r="ZR35" s="214"/>
      <c r="ZS35" s="214"/>
      <c r="ZT35" s="214"/>
      <c r="ZU35" s="214"/>
      <c r="ZV35" s="214"/>
      <c r="ZW35" s="214"/>
      <c r="ZX35" s="214"/>
      <c r="ZY35" s="214"/>
      <c r="ZZ35" s="214"/>
      <c r="AAA35" s="214"/>
      <c r="AAB35" s="214"/>
      <c r="AAC35" s="214"/>
      <c r="AAD35" s="214"/>
      <c r="AAE35" s="214"/>
      <c r="AAF35" s="214"/>
      <c r="AAG35" s="214"/>
      <c r="AAH35" s="214"/>
      <c r="AAI35" s="214"/>
      <c r="AAJ35" s="214"/>
      <c r="AAK35" s="214"/>
      <c r="AAL35" s="214"/>
      <c r="AAM35" s="214"/>
      <c r="AAN35" s="214"/>
      <c r="AAO35" s="214"/>
      <c r="AAP35" s="214"/>
      <c r="AAQ35" s="214"/>
      <c r="AAR35" s="214"/>
      <c r="AAS35" s="214"/>
      <c r="AAT35" s="214"/>
      <c r="AAU35" s="214"/>
      <c r="AAV35" s="214"/>
      <c r="AAW35" s="214"/>
      <c r="AAX35" s="214"/>
      <c r="AAY35" s="214"/>
      <c r="AAZ35" s="214"/>
      <c r="ABA35" s="214"/>
      <c r="ABB35" s="214"/>
      <c r="ABC35" s="214"/>
      <c r="ABD35" s="214"/>
      <c r="ABE35" s="214"/>
      <c r="ABF35" s="214"/>
      <c r="ABG35" s="214"/>
      <c r="ABH35" s="214"/>
      <c r="ABI35" s="214"/>
      <c r="ABJ35" s="214"/>
      <c r="ABK35" s="214"/>
      <c r="ABL35" s="214"/>
      <c r="ABM35" s="214"/>
      <c r="ABN35" s="214"/>
      <c r="ABO35" s="214"/>
      <c r="ABP35" s="214"/>
      <c r="ABQ35" s="214"/>
      <c r="ABR35" s="214"/>
      <c r="ABS35" s="214"/>
      <c r="ABT35" s="214"/>
      <c r="ABU35" s="214"/>
      <c r="ABV35" s="214"/>
      <c r="ABW35" s="214"/>
      <c r="ABX35" s="214"/>
      <c r="ABY35" s="214"/>
      <c r="ABZ35" s="214"/>
      <c r="ACA35" s="214"/>
      <c r="ACB35" s="214"/>
      <c r="ACC35" s="214"/>
      <c r="ACD35" s="214"/>
      <c r="ACE35" s="214"/>
      <c r="ACF35" s="214"/>
      <c r="ACG35" s="214"/>
      <c r="ACH35" s="214"/>
      <c r="ACI35" s="214"/>
      <c r="ACJ35" s="214"/>
      <c r="ACK35" s="214"/>
      <c r="ACL35" s="214"/>
      <c r="ACM35" s="214"/>
      <c r="ACN35" s="214"/>
      <c r="ACO35" s="214"/>
      <c r="ACP35" s="214"/>
      <c r="ACQ35" s="214"/>
      <c r="ACR35" s="214"/>
      <c r="ACS35" s="214"/>
      <c r="ACT35" s="214"/>
      <c r="ACU35" s="214"/>
      <c r="ACV35" s="214"/>
      <c r="ACW35" s="214"/>
      <c r="ACX35" s="214"/>
      <c r="ACY35" s="214"/>
      <c r="ACZ35" s="214"/>
      <c r="ADA35" s="214"/>
      <c r="ADB35" s="214"/>
      <c r="ADC35" s="214"/>
      <c r="ADD35" s="214"/>
      <c r="ADE35" s="214"/>
      <c r="ADF35" s="214"/>
      <c r="ADG35" s="214"/>
      <c r="ADH35" s="214"/>
      <c r="ADI35" s="214"/>
      <c r="ADJ35" s="214"/>
      <c r="ADK35" s="214"/>
      <c r="ADL35" s="214"/>
      <c r="ADM35" s="214"/>
      <c r="ADN35" s="214"/>
      <c r="ADO35" s="214"/>
      <c r="ADP35" s="214"/>
      <c r="ADQ35" s="214"/>
      <c r="ADR35" s="214"/>
      <c r="ADS35" s="214"/>
      <c r="ADT35" s="214"/>
      <c r="ADU35" s="214"/>
      <c r="ADV35" s="214"/>
      <c r="ADW35" s="214"/>
      <c r="ADX35" s="214"/>
      <c r="ADY35" s="214"/>
      <c r="ADZ35" s="214"/>
      <c r="AEA35" s="214"/>
      <c r="AEB35" s="214"/>
      <c r="AEC35" s="214"/>
      <c r="AED35" s="214"/>
      <c r="AEE35" s="214"/>
      <c r="AEF35" s="214"/>
      <c r="AEG35" s="214"/>
      <c r="AEH35" s="214"/>
      <c r="AEI35" s="214"/>
      <c r="AEJ35" s="214"/>
      <c r="AEK35" s="214"/>
      <c r="AEL35" s="214"/>
      <c r="AEM35" s="214"/>
      <c r="AEN35" s="214"/>
      <c r="AEO35" s="214"/>
      <c r="AEP35" s="214"/>
      <c r="AEQ35" s="214"/>
      <c r="AER35" s="214"/>
      <c r="AES35" s="214"/>
      <c r="AET35" s="214"/>
      <c r="AEU35" s="214"/>
      <c r="AEV35" s="214"/>
      <c r="AEW35" s="214"/>
      <c r="AEX35" s="214"/>
      <c r="AEY35" s="214"/>
      <c r="AEZ35" s="214"/>
      <c r="AFA35" s="214"/>
      <c r="AFB35" s="214"/>
      <c r="AFC35" s="214"/>
      <c r="AFD35" s="214"/>
      <c r="AFE35" s="214"/>
      <c r="AFF35" s="214"/>
      <c r="AFG35" s="214"/>
      <c r="AFH35" s="214"/>
      <c r="AFI35" s="214"/>
      <c r="AFJ35" s="214"/>
      <c r="AFK35" s="214"/>
      <c r="AFL35" s="214"/>
      <c r="AFM35" s="214"/>
      <c r="AFN35" s="214"/>
      <c r="AFO35" s="214"/>
      <c r="AFP35" s="214"/>
      <c r="AFQ35" s="214"/>
      <c r="AFR35" s="214"/>
      <c r="AFS35" s="214"/>
      <c r="AFT35" s="214"/>
      <c r="AFU35" s="214"/>
      <c r="AFV35" s="214"/>
      <c r="AFW35" s="214"/>
      <c r="AFX35" s="214"/>
      <c r="AFY35" s="214"/>
      <c r="AFZ35" s="214"/>
      <c r="AGA35" s="214"/>
      <c r="AGB35" s="214"/>
      <c r="AGC35" s="214"/>
      <c r="AGD35" s="214"/>
      <c r="AGE35" s="214"/>
      <c r="AGF35" s="214"/>
      <c r="AGG35" s="214"/>
      <c r="AGH35" s="214"/>
      <c r="AGI35" s="214"/>
      <c r="AGJ35" s="214"/>
      <c r="AGK35" s="214"/>
      <c r="AGL35" s="214"/>
      <c r="AGM35" s="214"/>
      <c r="AGN35" s="214"/>
      <c r="AGO35" s="214"/>
      <c r="AGP35" s="214"/>
      <c r="AGQ35" s="214"/>
      <c r="AGR35" s="214"/>
      <c r="AGS35" s="214"/>
      <c r="AGT35" s="214"/>
      <c r="AGU35" s="214"/>
      <c r="AGV35" s="214"/>
      <c r="AGW35" s="214"/>
      <c r="AGX35" s="214"/>
      <c r="AGY35" s="214"/>
      <c r="AGZ35" s="214"/>
      <c r="AHA35" s="214"/>
      <c r="AHB35" s="214"/>
      <c r="AHC35" s="214"/>
      <c r="AHD35" s="214"/>
      <c r="AHE35" s="214"/>
      <c r="AHF35" s="214"/>
      <c r="AHG35" s="214"/>
      <c r="AHH35" s="214"/>
      <c r="AHI35" s="214"/>
      <c r="AHJ35" s="214"/>
      <c r="AHK35" s="214"/>
      <c r="AHL35" s="214"/>
      <c r="AHM35" s="214"/>
      <c r="AHN35" s="214"/>
      <c r="AHO35" s="214"/>
      <c r="AHP35" s="214"/>
      <c r="AHQ35" s="214"/>
      <c r="AHR35" s="214"/>
      <c r="AHS35" s="214"/>
      <c r="AHT35" s="214"/>
      <c r="AHU35" s="214"/>
      <c r="AHV35" s="214"/>
      <c r="AHW35" s="214"/>
      <c r="AHX35" s="214"/>
      <c r="AHY35" s="214"/>
      <c r="AHZ35" s="214"/>
      <c r="AIA35" s="214"/>
      <c r="AIB35" s="214"/>
      <c r="AIC35" s="214"/>
      <c r="AID35" s="214"/>
      <c r="AIE35" s="214"/>
      <c r="AIF35" s="214"/>
      <c r="AIG35" s="214"/>
      <c r="AIH35" s="214"/>
      <c r="AII35" s="214"/>
      <c r="AIJ35" s="214"/>
      <c r="AIK35" s="214"/>
      <c r="AIL35" s="214"/>
      <c r="AIM35" s="214"/>
      <c r="AIN35" s="214"/>
      <c r="AIO35" s="214"/>
      <c r="AIP35" s="214"/>
      <c r="AIQ35" s="214"/>
      <c r="AIR35" s="214"/>
      <c r="AIS35" s="214"/>
      <c r="AIT35" s="214"/>
      <c r="AIU35" s="214"/>
      <c r="AIV35" s="214"/>
      <c r="AIW35" s="214"/>
      <c r="AIX35" s="214"/>
      <c r="AIY35" s="214"/>
      <c r="AIZ35" s="214"/>
      <c r="AJA35" s="214"/>
      <c r="AJB35" s="214"/>
      <c r="AJC35" s="214"/>
      <c r="AJD35" s="214"/>
      <c r="AJE35" s="214"/>
      <c r="AJF35" s="214"/>
      <c r="AJG35" s="214"/>
      <c r="AJH35" s="214"/>
      <c r="AJI35" s="214"/>
      <c r="AJJ35" s="214"/>
      <c r="AJK35" s="214"/>
      <c r="AJL35" s="214"/>
      <c r="AJM35" s="214"/>
      <c r="AJN35" s="214"/>
      <c r="AJO35" s="214"/>
      <c r="AJP35" s="214"/>
      <c r="AJQ35" s="214"/>
      <c r="AJR35" s="214"/>
      <c r="AJS35" s="214"/>
      <c r="AJT35" s="214"/>
      <c r="AJU35" s="214"/>
      <c r="AJV35" s="214"/>
      <c r="AJW35" s="214"/>
      <c r="AJX35" s="214"/>
      <c r="AJY35" s="214"/>
      <c r="AJZ35" s="214"/>
      <c r="AKA35" s="214"/>
      <c r="AKB35" s="214"/>
      <c r="AKC35" s="214"/>
      <c r="AKD35" s="214"/>
      <c r="AKE35" s="214"/>
      <c r="AKF35" s="214"/>
      <c r="AKG35" s="214"/>
      <c r="AKH35" s="214"/>
      <c r="AKI35" s="214"/>
      <c r="AKJ35" s="214"/>
      <c r="AKK35" s="214"/>
      <c r="AKL35" s="214"/>
      <c r="AKM35" s="214"/>
      <c r="AKN35" s="214"/>
      <c r="AKO35" s="214"/>
      <c r="AKP35" s="214"/>
      <c r="AKQ35" s="214"/>
      <c r="AKR35" s="214"/>
      <c r="AKS35" s="214"/>
      <c r="AKT35" s="214"/>
      <c r="AKU35" s="214"/>
      <c r="AKV35" s="214"/>
      <c r="AKW35" s="214"/>
      <c r="AKX35" s="214"/>
      <c r="AKY35" s="214"/>
      <c r="AKZ35" s="214"/>
      <c r="ALA35" s="214"/>
      <c r="ALB35" s="214"/>
      <c r="ALC35" s="214"/>
      <c r="ALD35" s="214"/>
      <c r="ALE35" s="214"/>
      <c r="ALF35" s="214"/>
      <c r="ALG35" s="214"/>
      <c r="ALH35" s="214"/>
      <c r="ALI35" s="214"/>
      <c r="ALJ35" s="214"/>
      <c r="ALK35" s="214"/>
      <c r="ALL35" s="214"/>
      <c r="ALM35" s="214"/>
      <c r="ALN35" s="214"/>
      <c r="ALO35" s="214"/>
      <c r="ALP35" s="214"/>
      <c r="ALQ35" s="214"/>
      <c r="ALR35" s="214"/>
      <c r="ALS35" s="214"/>
      <c r="ALT35" s="214"/>
      <c r="ALU35" s="214"/>
      <c r="ALV35" s="214"/>
      <c r="ALW35" s="214"/>
      <c r="ALX35" s="214"/>
      <c r="ALY35" s="214"/>
      <c r="ALZ35" s="214"/>
      <c r="AMA35" s="214"/>
      <c r="AMB35" s="214"/>
      <c r="AMC35" s="214"/>
      <c r="AMD35" s="214"/>
      <c r="AME35" s="214"/>
      <c r="AMF35" s="214"/>
      <c r="AMG35" s="214"/>
      <c r="AMH35" s="214"/>
      <c r="AMI35" s="214"/>
      <c r="AMJ35" s="214"/>
      <c r="AMK35" s="214"/>
      <c r="AML35" s="214"/>
      <c r="AMM35" s="214"/>
      <c r="AMN35" s="214"/>
      <c r="AMO35" s="214"/>
      <c r="AMP35" s="214"/>
      <c r="AMQ35" s="214"/>
      <c r="AMR35" s="214"/>
      <c r="AMS35" s="214"/>
      <c r="AMT35" s="214"/>
      <c r="AMU35" s="214"/>
      <c r="AMV35" s="214"/>
      <c r="AMW35" s="214"/>
      <c r="AMX35" s="214"/>
      <c r="AMY35" s="214"/>
      <c r="AMZ35" s="214"/>
      <c r="ANA35" s="214"/>
      <c r="ANB35" s="214"/>
      <c r="ANC35" s="214"/>
      <c r="AND35" s="214"/>
      <c r="ANE35" s="214"/>
      <c r="ANF35" s="214"/>
      <c r="ANG35" s="214"/>
      <c r="ANH35" s="214"/>
      <c r="ANI35" s="214"/>
      <c r="ANJ35" s="214"/>
      <c r="ANK35" s="214"/>
      <c r="ANL35" s="214"/>
      <c r="ANM35" s="214"/>
      <c r="ANN35" s="214"/>
      <c r="ANO35" s="214"/>
      <c r="ANP35" s="214"/>
      <c r="ANQ35" s="214"/>
      <c r="ANR35" s="214"/>
      <c r="ANS35" s="214"/>
      <c r="ANT35" s="214"/>
      <c r="ANU35" s="214"/>
      <c r="ANV35" s="214"/>
      <c r="ANW35" s="214"/>
      <c r="ANX35" s="214"/>
      <c r="ANY35" s="214"/>
      <c r="ANZ35" s="214"/>
      <c r="AOA35" s="214"/>
      <c r="AOB35" s="214"/>
      <c r="AOC35" s="214"/>
      <c r="AOD35" s="214"/>
      <c r="AOE35" s="214"/>
      <c r="AOF35" s="214"/>
      <c r="AOG35" s="214"/>
      <c r="AOH35" s="214"/>
      <c r="AOI35" s="214"/>
      <c r="AOJ35" s="214"/>
      <c r="AOK35" s="214"/>
      <c r="AOL35" s="214"/>
      <c r="AOM35" s="214"/>
      <c r="AON35" s="214"/>
      <c r="AOO35" s="214"/>
      <c r="AOP35" s="214"/>
      <c r="AOQ35" s="214"/>
      <c r="AOR35" s="214"/>
      <c r="AOS35" s="214"/>
      <c r="AOT35" s="214"/>
      <c r="AOU35" s="214"/>
      <c r="AOV35" s="214"/>
      <c r="AOW35" s="214"/>
      <c r="AOX35" s="214"/>
      <c r="AOY35" s="214"/>
      <c r="AOZ35" s="214"/>
      <c r="APA35" s="214"/>
      <c r="APB35" s="214"/>
      <c r="APC35" s="214"/>
      <c r="APD35" s="214"/>
      <c r="APE35" s="214"/>
      <c r="APF35" s="214"/>
      <c r="APG35" s="214"/>
      <c r="APH35" s="214"/>
      <c r="API35" s="214"/>
      <c r="APJ35" s="214"/>
      <c r="APK35" s="214"/>
      <c r="APL35" s="214"/>
      <c r="APM35" s="214"/>
      <c r="APN35" s="214"/>
      <c r="APO35" s="214"/>
      <c r="APP35" s="214"/>
      <c r="APQ35" s="214"/>
      <c r="APR35" s="214"/>
      <c r="APS35" s="214"/>
      <c r="APT35" s="214"/>
      <c r="APU35" s="214"/>
      <c r="APV35" s="214"/>
      <c r="APW35" s="214"/>
      <c r="APX35" s="214"/>
      <c r="APY35" s="214"/>
      <c r="APZ35" s="214"/>
      <c r="AQA35" s="214"/>
      <c r="AQB35" s="214"/>
      <c r="AQC35" s="214"/>
      <c r="AQD35" s="214"/>
      <c r="AQE35" s="214"/>
      <c r="AQF35" s="214"/>
      <c r="AQG35" s="214"/>
      <c r="AQH35" s="214"/>
      <c r="AQI35" s="214"/>
      <c r="AQJ35" s="214"/>
      <c r="AQK35" s="214"/>
      <c r="AQL35" s="214"/>
      <c r="AQM35" s="214"/>
      <c r="AQN35" s="214"/>
      <c r="AQO35" s="214"/>
      <c r="AQP35" s="214"/>
      <c r="AQQ35" s="214"/>
      <c r="AQR35" s="214"/>
      <c r="AQS35" s="214"/>
      <c r="AQT35" s="214"/>
      <c r="AQU35" s="214"/>
      <c r="AQV35" s="214"/>
      <c r="AQW35" s="214"/>
      <c r="AQX35" s="214"/>
      <c r="AQY35" s="214"/>
      <c r="AQZ35" s="214"/>
      <c r="ARA35" s="214"/>
      <c r="ARB35" s="214"/>
      <c r="ARC35" s="214"/>
      <c r="ARD35" s="214"/>
      <c r="ARE35" s="214"/>
      <c r="ARF35" s="214"/>
      <c r="ARG35" s="214"/>
      <c r="ARH35" s="214"/>
      <c r="ARI35" s="214"/>
      <c r="ARJ35" s="214"/>
      <c r="ARK35" s="214"/>
      <c r="ARL35" s="214"/>
      <c r="ARM35" s="214"/>
      <c r="ARN35" s="214"/>
      <c r="ARO35" s="214"/>
      <c r="ARP35" s="214"/>
      <c r="ARQ35" s="214"/>
      <c r="ARR35" s="214"/>
      <c r="ARS35" s="214"/>
      <c r="ART35" s="214"/>
      <c r="ARU35" s="214"/>
      <c r="ARV35" s="214"/>
      <c r="ARW35" s="214"/>
      <c r="ARX35" s="214"/>
      <c r="ARY35" s="214"/>
      <c r="ARZ35" s="214"/>
      <c r="ASA35" s="214"/>
      <c r="ASB35" s="214"/>
      <c r="ASC35" s="214"/>
      <c r="ASD35" s="214"/>
      <c r="ASE35" s="214"/>
      <c r="ASF35" s="214"/>
      <c r="ASG35" s="214"/>
      <c r="ASH35" s="214"/>
      <c r="ASI35" s="214"/>
      <c r="ASJ35" s="214"/>
      <c r="ASK35" s="214"/>
      <c r="ASL35" s="214"/>
      <c r="ASM35" s="214"/>
      <c r="ASN35" s="214"/>
      <c r="ASO35" s="214"/>
      <c r="ASP35" s="214"/>
      <c r="ASQ35" s="214"/>
      <c r="ASR35" s="214"/>
      <c r="ASS35" s="214"/>
      <c r="AST35" s="214"/>
      <c r="ASU35" s="214"/>
      <c r="ASV35" s="214"/>
      <c r="ASW35" s="214"/>
      <c r="ASX35" s="214"/>
      <c r="ASY35" s="214"/>
      <c r="ASZ35" s="214"/>
      <c r="ATA35" s="214"/>
      <c r="ATB35" s="214"/>
      <c r="ATC35" s="214"/>
      <c r="ATD35" s="214"/>
      <c r="ATE35" s="214"/>
      <c r="ATF35" s="214"/>
      <c r="ATG35" s="214"/>
      <c r="ATH35" s="214"/>
      <c r="ATI35" s="214"/>
      <c r="ATJ35" s="214"/>
      <c r="ATK35" s="214"/>
      <c r="ATL35" s="214"/>
      <c r="ATM35" s="214"/>
      <c r="ATN35" s="214"/>
      <c r="ATO35" s="214"/>
      <c r="ATP35" s="214"/>
      <c r="ATQ35" s="214"/>
      <c r="ATR35" s="214"/>
      <c r="ATS35" s="214"/>
      <c r="ATT35" s="214"/>
      <c r="ATU35" s="214"/>
      <c r="ATV35" s="214"/>
      <c r="ATW35" s="214"/>
      <c r="ATX35" s="214"/>
      <c r="ATY35" s="214"/>
      <c r="ATZ35" s="214"/>
      <c r="AUA35" s="214"/>
      <c r="AUB35" s="214"/>
      <c r="AUC35" s="214"/>
      <c r="AUD35" s="214"/>
      <c r="AUE35" s="214"/>
      <c r="AUF35" s="214"/>
      <c r="AUG35" s="214"/>
      <c r="AUH35" s="214"/>
      <c r="AUI35" s="214"/>
      <c r="AUJ35" s="214"/>
      <c r="AUK35" s="214"/>
      <c r="AUL35" s="214"/>
      <c r="AUM35" s="214"/>
      <c r="AUN35" s="214"/>
      <c r="AUO35" s="214"/>
      <c r="AUP35" s="214"/>
      <c r="AUQ35" s="214"/>
      <c r="AUR35" s="214"/>
      <c r="AUS35" s="214"/>
      <c r="AUT35" s="214"/>
      <c r="AUU35" s="214"/>
      <c r="AUV35" s="214"/>
      <c r="AUW35" s="214"/>
      <c r="AUX35" s="214"/>
      <c r="AUY35" s="214"/>
      <c r="AUZ35" s="214"/>
      <c r="AVA35" s="214"/>
      <c r="AVB35" s="214"/>
      <c r="AVC35" s="214"/>
      <c r="AVD35" s="214"/>
      <c r="AVE35" s="214"/>
      <c r="AVF35" s="214"/>
      <c r="AVG35" s="214"/>
      <c r="AVH35" s="214"/>
      <c r="AVI35" s="214"/>
      <c r="AVJ35" s="214"/>
      <c r="AVK35" s="214"/>
      <c r="AVL35" s="214"/>
      <c r="AVM35" s="214"/>
      <c r="AVN35" s="214"/>
      <c r="AVO35" s="214"/>
      <c r="AVP35" s="214"/>
      <c r="AVQ35" s="214"/>
      <c r="AVR35" s="214"/>
      <c r="AVS35" s="214"/>
      <c r="AVT35" s="214"/>
      <c r="AVU35" s="214"/>
      <c r="AVV35" s="214"/>
      <c r="AVW35" s="214"/>
      <c r="AVX35" s="214"/>
      <c r="AVY35" s="214"/>
      <c r="AVZ35" s="214"/>
      <c r="AWA35" s="214"/>
      <c r="AWB35" s="214"/>
      <c r="AWC35" s="214"/>
      <c r="AWD35" s="214"/>
      <c r="AWE35" s="214"/>
      <c r="AWF35" s="214"/>
      <c r="AWG35" s="214"/>
      <c r="AWH35" s="214"/>
      <c r="AWI35" s="214"/>
      <c r="AWJ35" s="214"/>
      <c r="AWK35" s="214"/>
      <c r="AWL35" s="214"/>
      <c r="AWM35" s="214"/>
      <c r="AWN35" s="214"/>
      <c r="AWO35" s="214"/>
      <c r="AWP35" s="214"/>
      <c r="AWQ35" s="214"/>
      <c r="AWR35" s="214"/>
      <c r="AWS35" s="214"/>
      <c r="AWT35" s="214"/>
      <c r="AWU35" s="214"/>
      <c r="AWV35" s="214"/>
      <c r="AWW35" s="214"/>
      <c r="AWX35" s="214"/>
      <c r="AWY35" s="214"/>
      <c r="AWZ35" s="214"/>
      <c r="AXA35" s="214"/>
      <c r="AXB35" s="214"/>
      <c r="AXC35" s="214"/>
      <c r="AXD35" s="214"/>
      <c r="AXE35" s="214"/>
      <c r="AXF35" s="214"/>
      <c r="AXG35" s="214"/>
      <c r="AXH35" s="214"/>
      <c r="AXI35" s="214"/>
      <c r="AXJ35" s="214"/>
      <c r="AXK35" s="214"/>
      <c r="AXL35" s="214"/>
      <c r="AXM35" s="214"/>
      <c r="AXN35" s="214"/>
      <c r="AXO35" s="214"/>
      <c r="AXP35" s="214"/>
      <c r="AXQ35" s="214"/>
      <c r="AXR35" s="214"/>
      <c r="AXS35" s="214"/>
      <c r="AXT35" s="214"/>
      <c r="AXU35" s="214"/>
      <c r="AXV35" s="214"/>
      <c r="AXW35" s="214"/>
      <c r="AXX35" s="214"/>
      <c r="AXY35" s="214"/>
      <c r="AXZ35" s="214"/>
      <c r="AYA35" s="214"/>
      <c r="AYB35" s="214"/>
      <c r="AYC35" s="214"/>
      <c r="AYD35" s="214"/>
      <c r="AYE35" s="214"/>
      <c r="AYF35" s="214"/>
      <c r="AYG35" s="214"/>
      <c r="AYH35" s="214"/>
      <c r="AYI35" s="214"/>
      <c r="AYJ35" s="214"/>
      <c r="AYK35" s="214"/>
      <c r="AYL35" s="214"/>
      <c r="AYM35" s="214"/>
      <c r="AYN35" s="214"/>
      <c r="AYO35" s="214"/>
      <c r="AYP35" s="214"/>
      <c r="AYQ35" s="214"/>
      <c r="AYR35" s="214"/>
      <c r="AYS35" s="214"/>
      <c r="AYT35" s="214"/>
      <c r="AYU35" s="214"/>
      <c r="AYV35" s="214"/>
      <c r="AYW35" s="214"/>
      <c r="AYX35" s="214"/>
      <c r="AYY35" s="214"/>
      <c r="AYZ35" s="214"/>
      <c r="AZA35" s="214"/>
      <c r="AZB35" s="214"/>
      <c r="AZC35" s="214"/>
      <c r="AZD35" s="214"/>
      <c r="AZE35" s="214"/>
      <c r="AZF35" s="214"/>
      <c r="AZG35" s="214"/>
      <c r="AZH35" s="214"/>
      <c r="AZI35" s="214"/>
      <c r="AZJ35" s="214"/>
      <c r="AZK35" s="214"/>
      <c r="AZL35" s="214"/>
      <c r="AZM35" s="214"/>
      <c r="AZN35" s="214"/>
      <c r="AZO35" s="214"/>
      <c r="AZP35" s="214"/>
      <c r="AZQ35" s="214"/>
      <c r="AZR35" s="214"/>
      <c r="AZS35" s="214"/>
      <c r="AZT35" s="214"/>
      <c r="AZU35" s="214"/>
      <c r="AZV35" s="214"/>
      <c r="AZW35" s="214"/>
      <c r="AZX35" s="214"/>
      <c r="AZY35" s="214"/>
      <c r="AZZ35" s="214"/>
      <c r="BAA35" s="214"/>
      <c r="BAB35" s="214"/>
      <c r="BAC35" s="214"/>
      <c r="BAD35" s="214"/>
      <c r="BAE35" s="214"/>
      <c r="BAF35" s="214"/>
      <c r="BAG35" s="214"/>
      <c r="BAH35" s="214"/>
      <c r="BAI35" s="214"/>
      <c r="BAJ35" s="214"/>
      <c r="BAK35" s="214"/>
      <c r="BAL35" s="214"/>
      <c r="BAM35" s="214"/>
      <c r="BAN35" s="214"/>
      <c r="BAO35" s="214"/>
      <c r="BAP35" s="214"/>
      <c r="BAQ35" s="214"/>
      <c r="BAR35" s="214"/>
      <c r="BAS35" s="214"/>
      <c r="BAT35" s="214"/>
      <c r="BAU35" s="214"/>
      <c r="BAV35" s="214"/>
      <c r="BAW35" s="214"/>
      <c r="BAX35" s="214"/>
      <c r="BAY35" s="214"/>
      <c r="BAZ35" s="214"/>
      <c r="BBA35" s="214"/>
      <c r="BBB35" s="214"/>
      <c r="BBC35" s="214"/>
      <c r="BBD35" s="214"/>
      <c r="BBE35" s="214"/>
      <c r="BBF35" s="214"/>
      <c r="BBG35" s="214"/>
      <c r="BBH35" s="214"/>
      <c r="BBI35" s="214"/>
      <c r="BBJ35" s="214"/>
      <c r="BBK35" s="214"/>
      <c r="BBL35" s="214"/>
      <c r="BBM35" s="214"/>
      <c r="BBN35" s="214"/>
      <c r="BBO35" s="214"/>
      <c r="BBP35" s="214"/>
      <c r="BBQ35" s="214"/>
      <c r="BBR35" s="214"/>
      <c r="BBS35" s="214"/>
      <c r="BBT35" s="214"/>
      <c r="BBU35" s="214"/>
      <c r="BBV35" s="214"/>
      <c r="BBW35" s="214"/>
      <c r="BBX35" s="214"/>
      <c r="BBY35" s="214"/>
      <c r="BBZ35" s="214"/>
      <c r="BCA35" s="214"/>
      <c r="BCB35" s="214"/>
      <c r="BCC35" s="214"/>
      <c r="BCD35" s="214"/>
      <c r="BCE35" s="214"/>
      <c r="BCF35" s="214"/>
      <c r="BCG35" s="214"/>
      <c r="BCH35" s="214"/>
      <c r="BCI35" s="214"/>
      <c r="BCJ35" s="214"/>
      <c r="BCK35" s="214"/>
      <c r="BCL35" s="214"/>
      <c r="BCM35" s="214"/>
      <c r="BCN35" s="214"/>
      <c r="BCO35" s="214"/>
      <c r="BCP35" s="214"/>
      <c r="BCQ35" s="214"/>
      <c r="BCR35" s="214"/>
      <c r="BCS35" s="214"/>
      <c r="BCT35" s="214"/>
      <c r="BCU35" s="214"/>
      <c r="BCV35" s="214"/>
      <c r="BCW35" s="214"/>
      <c r="BCX35" s="214"/>
      <c r="BCY35" s="214"/>
      <c r="BCZ35" s="214"/>
      <c r="BDA35" s="214"/>
      <c r="BDB35" s="214"/>
      <c r="BDC35" s="214"/>
      <c r="BDD35" s="214"/>
      <c r="BDE35" s="214"/>
      <c r="BDF35" s="214"/>
      <c r="BDG35" s="214"/>
      <c r="BDH35" s="214"/>
      <c r="BDI35" s="214"/>
      <c r="BDJ35" s="214"/>
      <c r="BDK35" s="214"/>
      <c r="BDL35" s="214"/>
      <c r="BDM35" s="214"/>
      <c r="BDN35" s="214"/>
      <c r="BDO35" s="214"/>
      <c r="BDP35" s="214"/>
      <c r="BDQ35" s="214"/>
      <c r="BDR35" s="214"/>
      <c r="BDS35" s="214"/>
      <c r="BDT35" s="214"/>
      <c r="BDU35" s="214"/>
      <c r="BDV35" s="214"/>
      <c r="BDW35" s="214"/>
      <c r="BDX35" s="214"/>
      <c r="BDY35" s="214"/>
      <c r="BDZ35" s="214"/>
      <c r="BEA35" s="214"/>
      <c r="BEB35" s="214"/>
      <c r="BEC35" s="214"/>
      <c r="BED35" s="214"/>
      <c r="BEE35" s="214"/>
      <c r="BEF35" s="214"/>
      <c r="BEG35" s="214"/>
      <c r="BEH35" s="214"/>
      <c r="BEI35" s="214"/>
      <c r="BEJ35" s="214"/>
      <c r="BEK35" s="214"/>
      <c r="BEL35" s="214"/>
      <c r="BEM35" s="214"/>
      <c r="BEN35" s="214"/>
      <c r="BEO35" s="214"/>
      <c r="BEP35" s="214"/>
      <c r="BEQ35" s="214"/>
      <c r="BER35" s="214"/>
      <c r="BES35" s="214"/>
      <c r="BET35" s="214"/>
      <c r="BEU35" s="214"/>
      <c r="BEV35" s="214"/>
      <c r="BEW35" s="214"/>
      <c r="BEX35" s="214"/>
      <c r="BEY35" s="214"/>
      <c r="BEZ35" s="214"/>
      <c r="BFA35" s="214"/>
      <c r="BFB35" s="214"/>
      <c r="BFC35" s="214"/>
      <c r="BFD35" s="214"/>
      <c r="BFE35" s="214"/>
      <c r="BFF35" s="214"/>
      <c r="BFG35" s="214"/>
      <c r="BFH35" s="214"/>
      <c r="BFI35" s="214"/>
      <c r="BFJ35" s="214"/>
      <c r="BFK35" s="214"/>
      <c r="BFL35" s="214"/>
      <c r="BFM35" s="214"/>
      <c r="BFN35" s="214"/>
      <c r="BFO35" s="214"/>
      <c r="BFP35" s="214"/>
      <c r="BFQ35" s="214"/>
      <c r="BFR35" s="214"/>
      <c r="BFS35" s="214"/>
      <c r="BFT35" s="214"/>
      <c r="BFU35" s="214"/>
      <c r="BFV35" s="214"/>
      <c r="BFW35" s="214"/>
      <c r="BFX35" s="214"/>
      <c r="BFY35" s="214"/>
      <c r="BFZ35" s="214"/>
      <c r="BGA35" s="214"/>
      <c r="BGB35" s="214"/>
      <c r="BGC35" s="214"/>
      <c r="BGD35" s="214"/>
      <c r="BGE35" s="214"/>
      <c r="BGF35" s="214"/>
      <c r="BGG35" s="214"/>
      <c r="BGH35" s="214"/>
      <c r="BGI35" s="214"/>
      <c r="BGJ35" s="214"/>
      <c r="BGK35" s="214"/>
      <c r="BGL35" s="214"/>
      <c r="BGM35" s="214"/>
      <c r="BGN35" s="214"/>
      <c r="BGO35" s="214"/>
      <c r="BGP35" s="214"/>
      <c r="BGQ35" s="214"/>
      <c r="BGR35" s="214"/>
      <c r="BGS35" s="214"/>
      <c r="BGT35" s="214"/>
      <c r="BGU35" s="214"/>
      <c r="BGV35" s="214"/>
      <c r="BGW35" s="214"/>
      <c r="BGX35" s="214"/>
      <c r="BGY35" s="214"/>
      <c r="BGZ35" s="214"/>
      <c r="BHA35" s="214"/>
      <c r="BHB35" s="214"/>
      <c r="BHC35" s="214"/>
      <c r="BHD35" s="214"/>
      <c r="BHE35" s="214"/>
      <c r="BHF35" s="214"/>
      <c r="BHG35" s="214"/>
      <c r="BHH35" s="214"/>
      <c r="BHI35" s="214"/>
      <c r="BHJ35" s="214"/>
      <c r="BHK35" s="214"/>
      <c r="BHL35" s="214"/>
      <c r="BHM35" s="214"/>
      <c r="BHN35" s="214"/>
      <c r="BHO35" s="214"/>
      <c r="BHP35" s="214"/>
      <c r="BHQ35" s="214"/>
      <c r="BHR35" s="214"/>
      <c r="BHS35" s="214"/>
      <c r="BHT35" s="214"/>
      <c r="BHU35" s="214"/>
      <c r="BHV35" s="214"/>
      <c r="BHW35" s="214"/>
      <c r="BHX35" s="214"/>
      <c r="BHY35" s="214"/>
      <c r="BHZ35" s="214"/>
      <c r="BIA35" s="214"/>
      <c r="BIB35" s="214"/>
      <c r="BIC35" s="214"/>
      <c r="BID35" s="214"/>
      <c r="BIE35" s="214"/>
      <c r="BIF35" s="214"/>
      <c r="BIG35" s="214"/>
      <c r="BIH35" s="214"/>
      <c r="BII35" s="214"/>
      <c r="BIJ35" s="214"/>
      <c r="BIK35" s="214"/>
      <c r="BIL35" s="214"/>
      <c r="BIM35" s="214"/>
      <c r="BIN35" s="214"/>
      <c r="BIO35" s="214"/>
      <c r="BIP35" s="214"/>
      <c r="BIQ35" s="214"/>
      <c r="BIR35" s="214"/>
      <c r="BIS35" s="214"/>
      <c r="BIT35" s="214"/>
      <c r="BIU35" s="214"/>
      <c r="BIV35" s="214"/>
      <c r="BIW35" s="214"/>
      <c r="BIX35" s="214"/>
      <c r="BIY35" s="214"/>
      <c r="BIZ35" s="214"/>
      <c r="BJA35" s="214"/>
      <c r="BJB35" s="214"/>
      <c r="BJC35" s="214"/>
      <c r="BJD35" s="214"/>
      <c r="BJE35" s="214"/>
      <c r="BJF35" s="214"/>
      <c r="BJG35" s="214"/>
      <c r="BJH35" s="214"/>
      <c r="BJI35" s="214"/>
      <c r="BJJ35" s="214"/>
      <c r="BJK35" s="214"/>
      <c r="BJL35" s="214"/>
      <c r="BJM35" s="214"/>
      <c r="BJN35" s="214"/>
      <c r="BJO35" s="214"/>
      <c r="BJP35" s="214"/>
      <c r="BJQ35" s="214"/>
      <c r="BJR35" s="214"/>
      <c r="BJS35" s="214"/>
      <c r="BJT35" s="214"/>
      <c r="BJU35" s="214"/>
      <c r="BJV35" s="214"/>
      <c r="BJW35" s="214"/>
      <c r="BJX35" s="214"/>
      <c r="BJY35" s="214"/>
      <c r="BJZ35" s="214"/>
      <c r="BKA35" s="214"/>
      <c r="BKB35" s="214"/>
      <c r="BKC35" s="214"/>
      <c r="BKD35" s="214"/>
      <c r="BKE35" s="214"/>
      <c r="BKF35" s="214"/>
      <c r="BKG35" s="214"/>
      <c r="BKH35" s="214"/>
      <c r="BKI35" s="214"/>
      <c r="BKJ35" s="214"/>
      <c r="BKK35" s="214"/>
      <c r="BKL35" s="214"/>
      <c r="BKM35" s="214"/>
      <c r="BKN35" s="214"/>
      <c r="BKO35" s="214"/>
      <c r="BKP35" s="214"/>
      <c r="BKQ35" s="214"/>
      <c r="BKR35" s="214"/>
      <c r="BKS35" s="214"/>
      <c r="BKT35" s="214"/>
      <c r="BKU35" s="214"/>
      <c r="BKV35" s="214"/>
      <c r="BKW35" s="214"/>
      <c r="BKX35" s="214"/>
      <c r="BKY35" s="214"/>
      <c r="BKZ35" s="214"/>
      <c r="BLA35" s="214"/>
      <c r="BLB35" s="214"/>
      <c r="BLC35" s="214"/>
      <c r="BLD35" s="214"/>
      <c r="BLE35" s="214"/>
      <c r="BLF35" s="214"/>
      <c r="BLG35" s="214"/>
      <c r="BLH35" s="214"/>
      <c r="BLI35" s="214"/>
      <c r="BLJ35" s="214"/>
      <c r="BLK35" s="214"/>
      <c r="BLL35" s="214"/>
      <c r="BLM35" s="214"/>
      <c r="BLN35" s="214"/>
      <c r="BLO35" s="214"/>
      <c r="BLP35" s="214"/>
      <c r="BLQ35" s="214"/>
      <c r="BLR35" s="214"/>
      <c r="BLS35" s="214"/>
      <c r="BLT35" s="214"/>
      <c r="BLU35" s="214"/>
      <c r="BLV35" s="214"/>
      <c r="BLW35" s="214"/>
      <c r="BLX35" s="214"/>
      <c r="BLY35" s="214"/>
      <c r="BLZ35" s="214"/>
      <c r="BMA35" s="214"/>
      <c r="BMB35" s="214"/>
      <c r="BMC35" s="214"/>
      <c r="BMD35" s="214"/>
      <c r="BME35" s="214"/>
      <c r="BMF35" s="214"/>
      <c r="BMG35" s="214"/>
      <c r="BMH35" s="214"/>
      <c r="BMI35" s="214"/>
      <c r="BMJ35" s="214"/>
      <c r="BMK35" s="214"/>
      <c r="BML35" s="214"/>
      <c r="BMM35" s="214"/>
      <c r="BMN35" s="214"/>
      <c r="BMO35" s="214"/>
      <c r="BMP35" s="214"/>
      <c r="BMQ35" s="214"/>
      <c r="BMR35" s="214"/>
      <c r="BMS35" s="214"/>
      <c r="BMT35" s="214"/>
      <c r="BMU35" s="214"/>
      <c r="BMV35" s="214"/>
      <c r="BMW35" s="214"/>
      <c r="BMX35" s="214"/>
      <c r="BMY35" s="214"/>
      <c r="BMZ35" s="214"/>
      <c r="BNA35" s="214"/>
      <c r="BNB35" s="214"/>
      <c r="BNC35" s="214"/>
      <c r="BND35" s="214"/>
      <c r="BNE35" s="214"/>
      <c r="BNF35" s="214"/>
      <c r="BNG35" s="214"/>
      <c r="BNH35" s="214"/>
      <c r="BNI35" s="214"/>
      <c r="BNJ35" s="214"/>
      <c r="BNK35" s="214"/>
      <c r="BNL35" s="214"/>
      <c r="BNM35" s="214"/>
      <c r="BNN35" s="214"/>
      <c r="BNO35" s="214"/>
      <c r="BNP35" s="214"/>
      <c r="BNQ35" s="214"/>
      <c r="BNR35" s="214"/>
      <c r="BNS35" s="214"/>
      <c r="BNT35" s="214"/>
      <c r="BNU35" s="214"/>
      <c r="BNV35" s="214"/>
      <c r="BNW35" s="214"/>
      <c r="BNX35" s="214"/>
      <c r="BNY35" s="214"/>
      <c r="BNZ35" s="214"/>
      <c r="BOA35" s="214"/>
      <c r="BOB35" s="214"/>
      <c r="BOC35" s="214"/>
      <c r="BOD35" s="214"/>
      <c r="BOE35" s="214"/>
      <c r="BOF35" s="214"/>
      <c r="BOG35" s="214"/>
      <c r="BOH35" s="214"/>
      <c r="BOI35" s="214"/>
      <c r="BOJ35" s="214"/>
      <c r="BOK35" s="214"/>
      <c r="BOL35" s="214"/>
      <c r="BOM35" s="214"/>
      <c r="BON35" s="214"/>
      <c r="BOO35" s="214"/>
      <c r="BOP35" s="214"/>
      <c r="BOQ35" s="214"/>
      <c r="BOR35" s="214"/>
      <c r="BOS35" s="214"/>
      <c r="BOT35" s="214"/>
      <c r="BOU35" s="214"/>
      <c r="BOV35" s="214"/>
      <c r="BOW35" s="214"/>
      <c r="BOX35" s="214"/>
      <c r="BOY35" s="214"/>
      <c r="BOZ35" s="214"/>
      <c r="BPA35" s="214"/>
      <c r="BPB35" s="214"/>
      <c r="BPC35" s="214"/>
      <c r="BPD35" s="214"/>
      <c r="BPE35" s="214"/>
      <c r="BPF35" s="214"/>
      <c r="BPG35" s="214"/>
      <c r="BPH35" s="214"/>
      <c r="BPI35" s="214"/>
      <c r="BPJ35" s="214"/>
      <c r="BPK35" s="214"/>
      <c r="BPL35" s="214"/>
      <c r="BPM35" s="214"/>
      <c r="BPN35" s="214"/>
      <c r="BPO35" s="214"/>
      <c r="BPP35" s="214"/>
      <c r="BPQ35" s="214"/>
      <c r="BPR35" s="214"/>
      <c r="BPS35" s="214"/>
      <c r="BPT35" s="214"/>
      <c r="BPU35" s="214"/>
      <c r="BPV35" s="214"/>
      <c r="BPW35" s="214"/>
      <c r="BPX35" s="214"/>
      <c r="BPY35" s="214"/>
      <c r="BPZ35" s="214"/>
      <c r="BQA35" s="214"/>
      <c r="BQB35" s="214"/>
      <c r="BQC35" s="214"/>
      <c r="BQD35" s="214"/>
      <c r="BQE35" s="214"/>
      <c r="BQF35" s="214"/>
      <c r="BQG35" s="214"/>
      <c r="BQH35" s="214"/>
      <c r="BQI35" s="214"/>
      <c r="BQJ35" s="214"/>
      <c r="BQK35" s="214"/>
      <c r="BQL35" s="214"/>
      <c r="BQM35" s="214"/>
      <c r="BQN35" s="214"/>
      <c r="BQO35" s="214"/>
      <c r="BQP35" s="214"/>
      <c r="BQQ35" s="214"/>
      <c r="BQR35" s="214"/>
      <c r="BQS35" s="214"/>
      <c r="BQT35" s="214"/>
      <c r="BQU35" s="214"/>
      <c r="BQV35" s="214"/>
      <c r="BQW35" s="214"/>
      <c r="BQX35" s="214"/>
      <c r="BQY35" s="214"/>
      <c r="BQZ35" s="214"/>
      <c r="BRA35" s="214"/>
      <c r="BRB35" s="214"/>
      <c r="BRC35" s="214"/>
      <c r="BRD35" s="214"/>
      <c r="BRE35" s="214"/>
      <c r="BRF35" s="214"/>
      <c r="BRG35" s="214"/>
      <c r="BRH35" s="214"/>
      <c r="BRI35" s="214"/>
      <c r="BRJ35" s="214"/>
      <c r="BRK35" s="214"/>
      <c r="BRL35" s="214"/>
      <c r="BRM35" s="214"/>
      <c r="BRN35" s="214"/>
      <c r="BRO35" s="214"/>
      <c r="BRP35" s="214"/>
      <c r="BRQ35" s="214"/>
      <c r="BRR35" s="214"/>
      <c r="BRS35" s="214"/>
      <c r="BRT35" s="214"/>
      <c r="BRU35" s="214"/>
      <c r="BRV35" s="214"/>
      <c r="BRW35" s="214"/>
      <c r="BRX35" s="214"/>
      <c r="BRY35" s="214"/>
      <c r="BRZ35" s="214"/>
      <c r="BSA35" s="214"/>
      <c r="BSB35" s="214"/>
      <c r="BSC35" s="214"/>
      <c r="BSD35" s="214"/>
      <c r="BSE35" s="214"/>
      <c r="BSF35" s="214"/>
      <c r="BSG35" s="214"/>
      <c r="BSH35" s="214"/>
      <c r="BSI35" s="214"/>
      <c r="BSJ35" s="214"/>
      <c r="BSK35" s="214"/>
      <c r="BSL35" s="214"/>
      <c r="BSM35" s="214"/>
      <c r="BSN35" s="214"/>
      <c r="BSO35" s="214"/>
      <c r="BSP35" s="214"/>
      <c r="BSQ35" s="214"/>
      <c r="BSR35" s="214"/>
      <c r="BSS35" s="214"/>
      <c r="BST35" s="214"/>
      <c r="BSU35" s="214"/>
      <c r="BSV35" s="214"/>
      <c r="BSW35" s="214"/>
      <c r="BSX35" s="214"/>
      <c r="BSY35" s="214"/>
      <c r="BSZ35" s="214"/>
      <c r="BTA35" s="214"/>
      <c r="BTB35" s="214"/>
      <c r="BTC35" s="214"/>
      <c r="BTD35" s="214"/>
      <c r="BTE35" s="214"/>
      <c r="BTF35" s="214"/>
      <c r="BTG35" s="214"/>
      <c r="BTH35" s="214"/>
      <c r="BTI35" s="214"/>
      <c r="BTJ35" s="214"/>
      <c r="BTK35" s="214"/>
      <c r="BTL35" s="214"/>
      <c r="BTM35" s="214"/>
      <c r="BTN35" s="214"/>
      <c r="BTO35" s="214"/>
      <c r="BTP35" s="214"/>
      <c r="BTQ35" s="214"/>
      <c r="BTR35" s="214"/>
      <c r="BTS35" s="214"/>
      <c r="BTT35" s="214"/>
      <c r="BTU35" s="214"/>
      <c r="BTV35" s="214"/>
      <c r="BTW35" s="214"/>
      <c r="BTX35" s="214"/>
      <c r="BTY35" s="214"/>
      <c r="BTZ35" s="214"/>
      <c r="BUA35" s="214"/>
      <c r="BUB35" s="214"/>
      <c r="BUC35" s="214"/>
      <c r="BUD35" s="214"/>
      <c r="BUE35" s="214"/>
      <c r="BUF35" s="214"/>
      <c r="BUG35" s="214"/>
      <c r="BUH35" s="214"/>
      <c r="BUI35" s="214"/>
      <c r="BUJ35" s="214"/>
      <c r="BUK35" s="214"/>
      <c r="BUL35" s="214"/>
      <c r="BUM35" s="214"/>
      <c r="BUN35" s="214"/>
      <c r="BUO35" s="214"/>
      <c r="BUP35" s="214"/>
      <c r="BUQ35" s="214"/>
      <c r="BUR35" s="214"/>
      <c r="BUS35" s="214"/>
      <c r="BUT35" s="214"/>
      <c r="BUU35" s="214"/>
      <c r="BUV35" s="214"/>
      <c r="BUW35" s="214"/>
      <c r="BUX35" s="214"/>
      <c r="BUY35" s="214"/>
      <c r="BUZ35" s="214"/>
      <c r="BVA35" s="214"/>
      <c r="BVB35" s="214"/>
      <c r="BVC35" s="214"/>
      <c r="BVD35" s="214"/>
      <c r="BVE35" s="214"/>
      <c r="BVF35" s="214"/>
      <c r="BVG35" s="214"/>
      <c r="BVH35" s="214"/>
      <c r="BVI35" s="214"/>
      <c r="BVJ35" s="214"/>
      <c r="BVK35" s="214"/>
      <c r="BVL35" s="214"/>
      <c r="BVM35" s="214"/>
      <c r="BVN35" s="214"/>
      <c r="BVO35" s="214"/>
      <c r="BVP35" s="214"/>
      <c r="BVQ35" s="214"/>
      <c r="BVR35" s="214"/>
      <c r="BVS35" s="214"/>
      <c r="BVT35" s="214"/>
      <c r="BVU35" s="214"/>
      <c r="BVV35" s="214"/>
      <c r="BVW35" s="214"/>
      <c r="BVX35" s="214"/>
      <c r="BVY35" s="214"/>
      <c r="BVZ35" s="214"/>
      <c r="BWA35" s="214"/>
      <c r="BWB35" s="214"/>
      <c r="BWC35" s="214"/>
      <c r="BWD35" s="214"/>
      <c r="BWE35" s="214"/>
      <c r="BWF35" s="214"/>
      <c r="BWG35" s="214"/>
      <c r="BWH35" s="214"/>
      <c r="BWI35" s="214"/>
      <c r="BWJ35" s="214"/>
      <c r="BWK35" s="214"/>
      <c r="BWL35" s="214"/>
      <c r="BWM35" s="214"/>
      <c r="BWN35" s="214"/>
      <c r="BWO35" s="214"/>
      <c r="BWP35" s="214"/>
      <c r="BWQ35" s="214"/>
      <c r="BWR35" s="214"/>
      <c r="BWS35" s="214"/>
      <c r="BWT35" s="214"/>
      <c r="BWU35" s="214"/>
      <c r="BWV35" s="214"/>
      <c r="BWW35" s="214"/>
      <c r="BWX35" s="214"/>
      <c r="BWY35" s="214"/>
      <c r="BWZ35" s="214"/>
      <c r="BXA35" s="214"/>
      <c r="BXB35" s="214"/>
      <c r="BXC35" s="214"/>
      <c r="BXD35" s="214"/>
      <c r="BXE35" s="214"/>
      <c r="BXF35" s="214"/>
      <c r="BXG35" s="214"/>
      <c r="BXH35" s="214"/>
      <c r="BXI35" s="214"/>
      <c r="BXJ35" s="214"/>
      <c r="BXK35" s="214"/>
      <c r="BXL35" s="214"/>
      <c r="BXM35" s="214"/>
      <c r="BXN35" s="214"/>
      <c r="BXO35" s="214"/>
      <c r="BXP35" s="214"/>
      <c r="BXQ35" s="214"/>
      <c r="BXR35" s="214"/>
      <c r="BXS35" s="214"/>
      <c r="BXT35" s="214"/>
      <c r="BXU35" s="214"/>
      <c r="BXV35" s="214"/>
      <c r="BXW35" s="214"/>
      <c r="BXX35" s="214"/>
      <c r="BXY35" s="214"/>
      <c r="BXZ35" s="214"/>
      <c r="BYA35" s="214"/>
      <c r="BYB35" s="214"/>
      <c r="BYC35" s="214"/>
      <c r="BYD35" s="214"/>
      <c r="BYE35" s="214"/>
      <c r="BYF35" s="214"/>
      <c r="BYG35" s="214"/>
      <c r="BYH35" s="214"/>
      <c r="BYI35" s="214"/>
      <c r="BYJ35" s="214"/>
      <c r="BYK35" s="214"/>
      <c r="BYL35" s="214"/>
      <c r="BYM35" s="214"/>
      <c r="BYN35" s="214"/>
      <c r="BYO35" s="214"/>
      <c r="BYP35" s="214"/>
      <c r="BYQ35" s="214"/>
      <c r="BYR35" s="214"/>
      <c r="BYS35" s="214"/>
      <c r="BYT35" s="214"/>
      <c r="BYU35" s="214"/>
      <c r="BYV35" s="214"/>
      <c r="BYW35" s="214"/>
      <c r="BYX35" s="214"/>
      <c r="BYY35" s="214"/>
      <c r="BYZ35" s="214"/>
      <c r="BZA35" s="214"/>
      <c r="BZB35" s="214"/>
      <c r="BZC35" s="214"/>
      <c r="BZD35" s="214"/>
      <c r="BZE35" s="214"/>
      <c r="BZF35" s="214"/>
      <c r="BZG35" s="214"/>
      <c r="BZH35" s="214"/>
      <c r="BZI35" s="214"/>
      <c r="BZJ35" s="214"/>
      <c r="BZK35" s="214"/>
      <c r="BZL35" s="214"/>
      <c r="BZM35" s="214"/>
      <c r="BZN35" s="214"/>
      <c r="BZO35" s="214"/>
      <c r="BZP35" s="214"/>
      <c r="BZQ35" s="214"/>
      <c r="BZR35" s="214"/>
      <c r="BZS35" s="214"/>
      <c r="BZT35" s="214"/>
      <c r="BZU35" s="214"/>
      <c r="BZV35" s="214"/>
      <c r="BZW35" s="214"/>
      <c r="BZX35" s="214"/>
      <c r="BZY35" s="214"/>
      <c r="BZZ35" s="214"/>
      <c r="CAA35" s="214"/>
      <c r="CAB35" s="214"/>
      <c r="CAC35" s="214"/>
      <c r="CAD35" s="214"/>
      <c r="CAE35" s="214"/>
      <c r="CAF35" s="214"/>
      <c r="CAG35" s="214"/>
      <c r="CAH35" s="214"/>
      <c r="CAI35" s="214"/>
      <c r="CAJ35" s="214"/>
      <c r="CAK35" s="214"/>
      <c r="CAL35" s="214"/>
      <c r="CAM35" s="214"/>
      <c r="CAN35" s="214"/>
      <c r="CAO35" s="214"/>
      <c r="CAP35" s="214"/>
      <c r="CAQ35" s="214"/>
      <c r="CAR35" s="214"/>
      <c r="CAS35" s="214"/>
      <c r="CAT35" s="214"/>
      <c r="CAU35" s="214"/>
      <c r="CAV35" s="214"/>
      <c r="CAW35" s="214"/>
      <c r="CAX35" s="214"/>
      <c r="CAY35" s="214"/>
      <c r="CAZ35" s="214"/>
      <c r="CBA35" s="214"/>
      <c r="CBB35" s="214"/>
      <c r="CBC35" s="214"/>
      <c r="CBD35" s="214"/>
      <c r="CBE35" s="214"/>
      <c r="CBF35" s="214"/>
      <c r="CBG35" s="214"/>
      <c r="CBH35" s="214"/>
      <c r="CBI35" s="214"/>
      <c r="CBJ35" s="214"/>
      <c r="CBK35" s="214"/>
      <c r="CBL35" s="214"/>
      <c r="CBM35" s="214"/>
      <c r="CBN35" s="214"/>
      <c r="CBO35" s="214"/>
      <c r="CBP35" s="214"/>
      <c r="CBQ35" s="214"/>
      <c r="CBR35" s="214"/>
      <c r="CBS35" s="214"/>
      <c r="CBT35" s="214"/>
      <c r="CBU35" s="214"/>
      <c r="CBV35" s="214"/>
      <c r="CBW35" s="214"/>
      <c r="CBX35" s="214"/>
      <c r="CBY35" s="214"/>
      <c r="CBZ35" s="214"/>
      <c r="CCA35" s="214"/>
      <c r="CCB35" s="214"/>
      <c r="CCC35" s="214"/>
      <c r="CCD35" s="214"/>
      <c r="CCE35" s="214"/>
      <c r="CCF35" s="214"/>
      <c r="CCG35" s="214"/>
      <c r="CCH35" s="214"/>
      <c r="CCI35" s="214"/>
      <c r="CCJ35" s="214"/>
      <c r="CCK35" s="214"/>
      <c r="CCL35" s="214"/>
      <c r="CCM35" s="214"/>
      <c r="CCN35" s="214"/>
      <c r="CCO35" s="214"/>
      <c r="CCP35" s="214"/>
      <c r="CCQ35" s="214"/>
      <c r="CCR35" s="214"/>
      <c r="CCS35" s="214"/>
      <c r="CCT35" s="214"/>
      <c r="CCU35" s="214"/>
      <c r="CCV35" s="214"/>
      <c r="CCW35" s="214"/>
      <c r="CCX35" s="214"/>
      <c r="CCY35" s="214"/>
      <c r="CCZ35" s="214"/>
      <c r="CDA35" s="214"/>
      <c r="CDB35" s="214"/>
      <c r="CDC35" s="214"/>
      <c r="CDD35" s="214"/>
      <c r="CDE35" s="214"/>
      <c r="CDF35" s="214"/>
      <c r="CDG35" s="214"/>
      <c r="CDH35" s="214"/>
      <c r="CDI35" s="214"/>
      <c r="CDJ35" s="214"/>
      <c r="CDK35" s="214"/>
      <c r="CDL35" s="214"/>
      <c r="CDM35" s="214"/>
      <c r="CDN35" s="214"/>
      <c r="CDO35" s="214"/>
      <c r="CDP35" s="214"/>
      <c r="CDQ35" s="214"/>
      <c r="CDR35" s="214"/>
      <c r="CDS35" s="214"/>
      <c r="CDT35" s="214"/>
      <c r="CDU35" s="214"/>
      <c r="CDV35" s="214"/>
      <c r="CDW35" s="214"/>
      <c r="CDX35" s="214"/>
      <c r="CDY35" s="214"/>
      <c r="CDZ35" s="214"/>
      <c r="CEA35" s="214"/>
      <c r="CEB35" s="214"/>
      <c r="CEC35" s="214"/>
      <c r="CED35" s="214"/>
      <c r="CEE35" s="214"/>
      <c r="CEF35" s="214"/>
      <c r="CEG35" s="214"/>
      <c r="CEH35" s="214"/>
      <c r="CEI35" s="214"/>
      <c r="CEJ35" s="214"/>
      <c r="CEK35" s="214"/>
      <c r="CEL35" s="214"/>
      <c r="CEM35" s="214"/>
      <c r="CEN35" s="214"/>
      <c r="CEO35" s="214"/>
      <c r="CEP35" s="214"/>
      <c r="CEQ35" s="214"/>
      <c r="CER35" s="214"/>
      <c r="CES35" s="214"/>
      <c r="CET35" s="214"/>
      <c r="CEU35" s="214"/>
      <c r="CEV35" s="214"/>
      <c r="CEW35" s="214"/>
      <c r="CEX35" s="214"/>
      <c r="CEY35" s="214"/>
      <c r="CEZ35" s="214"/>
      <c r="CFA35" s="214"/>
      <c r="CFB35" s="214"/>
      <c r="CFC35" s="214"/>
      <c r="CFD35" s="214"/>
      <c r="CFE35" s="214"/>
      <c r="CFF35" s="214"/>
      <c r="CFG35" s="214"/>
      <c r="CFH35" s="214"/>
      <c r="CFI35" s="214"/>
      <c r="CFJ35" s="214"/>
      <c r="CFK35" s="214"/>
      <c r="CFL35" s="214"/>
      <c r="CFM35" s="214"/>
      <c r="CFN35" s="214"/>
      <c r="CFO35" s="214"/>
      <c r="CFP35" s="214"/>
      <c r="CFQ35" s="214"/>
      <c r="CFR35" s="214"/>
      <c r="CFS35" s="214"/>
      <c r="CFT35" s="214"/>
      <c r="CFU35" s="214"/>
      <c r="CFV35" s="214"/>
      <c r="CFW35" s="214"/>
      <c r="CFX35" s="214"/>
      <c r="CFY35" s="214"/>
      <c r="CFZ35" s="214"/>
      <c r="CGA35" s="214"/>
      <c r="CGB35" s="214"/>
      <c r="CGC35" s="214"/>
      <c r="CGD35" s="214"/>
      <c r="CGE35" s="214"/>
      <c r="CGF35" s="214"/>
      <c r="CGG35" s="214"/>
      <c r="CGH35" s="214"/>
      <c r="CGI35" s="214"/>
      <c r="CGJ35" s="214"/>
      <c r="CGK35" s="214"/>
      <c r="CGL35" s="214"/>
      <c r="CGM35" s="214"/>
      <c r="CGN35" s="214"/>
      <c r="CGO35" s="214"/>
      <c r="CGP35" s="214"/>
      <c r="CGQ35" s="214"/>
      <c r="CGR35" s="214"/>
      <c r="CGS35" s="214"/>
      <c r="CGT35" s="214"/>
      <c r="CGU35" s="214"/>
      <c r="CGV35" s="214"/>
      <c r="CGW35" s="214"/>
      <c r="CGX35" s="214"/>
      <c r="CGY35" s="214"/>
      <c r="CGZ35" s="214"/>
      <c r="CHA35" s="214"/>
      <c r="CHB35" s="214"/>
      <c r="CHC35" s="214"/>
      <c r="CHD35" s="214"/>
      <c r="CHE35" s="214"/>
      <c r="CHF35" s="214"/>
      <c r="CHG35" s="214"/>
      <c r="CHH35" s="214"/>
      <c r="CHI35" s="214"/>
      <c r="CHJ35" s="214"/>
      <c r="CHK35" s="214"/>
      <c r="CHL35" s="214"/>
      <c r="CHM35" s="214"/>
      <c r="CHN35" s="214"/>
      <c r="CHO35" s="214"/>
      <c r="CHP35" s="214"/>
      <c r="CHQ35" s="214"/>
      <c r="CHR35" s="214"/>
      <c r="CHS35" s="214"/>
      <c r="CHT35" s="214"/>
      <c r="CHU35" s="214"/>
      <c r="CHV35" s="214"/>
      <c r="CHW35" s="214"/>
      <c r="CHX35" s="214"/>
      <c r="CHY35" s="214"/>
      <c r="CHZ35" s="214"/>
      <c r="CIA35" s="214"/>
      <c r="CIB35" s="214"/>
      <c r="CIC35" s="214"/>
      <c r="CID35" s="214"/>
      <c r="CIE35" s="214"/>
      <c r="CIF35" s="214"/>
      <c r="CIG35" s="214"/>
      <c r="CIH35" s="214"/>
      <c r="CII35" s="214"/>
      <c r="CIJ35" s="214"/>
      <c r="CIK35" s="214"/>
      <c r="CIL35" s="214"/>
      <c r="CIM35" s="214"/>
      <c r="CIN35" s="214"/>
      <c r="CIO35" s="214"/>
      <c r="CIP35" s="214"/>
      <c r="CIQ35" s="214"/>
      <c r="CIR35" s="214"/>
      <c r="CIS35" s="214"/>
      <c r="CIT35" s="214"/>
      <c r="CIU35" s="214"/>
      <c r="CIV35" s="214"/>
      <c r="CIW35" s="214"/>
      <c r="CIX35" s="214"/>
      <c r="CIY35" s="214"/>
      <c r="CIZ35" s="214"/>
      <c r="CJA35" s="214"/>
      <c r="CJB35" s="214"/>
      <c r="CJC35" s="214"/>
      <c r="CJD35" s="214"/>
      <c r="CJE35" s="214"/>
      <c r="CJF35" s="214"/>
      <c r="CJG35" s="214"/>
      <c r="CJH35" s="214"/>
      <c r="CJI35" s="214"/>
      <c r="CJJ35" s="214"/>
      <c r="CJK35" s="214"/>
      <c r="CJL35" s="214"/>
      <c r="CJM35" s="214"/>
      <c r="CJN35" s="214"/>
      <c r="CJO35" s="214"/>
      <c r="CJP35" s="214"/>
      <c r="CJQ35" s="214"/>
      <c r="CJR35" s="214"/>
      <c r="CJS35" s="214"/>
      <c r="CJT35" s="214"/>
      <c r="CJU35" s="214"/>
      <c r="CJV35" s="214"/>
      <c r="CJW35" s="214"/>
      <c r="CJX35" s="214"/>
      <c r="CJY35" s="214"/>
      <c r="CJZ35" s="214"/>
      <c r="CKA35" s="214"/>
      <c r="CKB35" s="214"/>
      <c r="CKC35" s="214"/>
      <c r="CKD35" s="214"/>
      <c r="CKE35" s="214"/>
      <c r="CKF35" s="214"/>
      <c r="CKG35" s="214"/>
      <c r="CKH35" s="214"/>
      <c r="CKI35" s="214"/>
      <c r="CKJ35" s="214"/>
      <c r="CKK35" s="214"/>
      <c r="CKL35" s="214"/>
      <c r="CKM35" s="214"/>
      <c r="CKN35" s="214"/>
      <c r="CKO35" s="214"/>
      <c r="CKP35" s="214"/>
      <c r="CKQ35" s="214"/>
      <c r="CKR35" s="214"/>
      <c r="CKS35" s="214"/>
      <c r="CKT35" s="214"/>
      <c r="CKU35" s="214"/>
      <c r="CKV35" s="214"/>
      <c r="CKW35" s="214"/>
      <c r="CKX35" s="214"/>
      <c r="CKY35" s="214"/>
      <c r="CKZ35" s="214"/>
      <c r="CLA35" s="214"/>
      <c r="CLB35" s="214"/>
      <c r="CLC35" s="214"/>
      <c r="CLD35" s="214"/>
      <c r="CLE35" s="214"/>
      <c r="CLF35" s="214"/>
      <c r="CLG35" s="214"/>
      <c r="CLH35" s="214"/>
      <c r="CLI35" s="214"/>
      <c r="CLJ35" s="214"/>
      <c r="CLK35" s="214"/>
      <c r="CLL35" s="214"/>
      <c r="CLM35" s="214"/>
      <c r="CLN35" s="214"/>
      <c r="CLO35" s="214"/>
      <c r="CLP35" s="214"/>
      <c r="CLQ35" s="214"/>
      <c r="CLR35" s="214"/>
      <c r="CLS35" s="214"/>
      <c r="CLT35" s="214"/>
      <c r="CLU35" s="214"/>
      <c r="CLV35" s="214"/>
      <c r="CLW35" s="214"/>
      <c r="CLX35" s="214"/>
      <c r="CLY35" s="214"/>
      <c r="CLZ35" s="214"/>
      <c r="CMA35" s="214"/>
      <c r="CMB35" s="214"/>
      <c r="CMC35" s="214"/>
      <c r="CMD35" s="214"/>
      <c r="CME35" s="214"/>
      <c r="CMF35" s="214"/>
      <c r="CMG35" s="214"/>
      <c r="CMH35" s="214"/>
      <c r="CMI35" s="214"/>
      <c r="CMJ35" s="214"/>
      <c r="CMK35" s="214"/>
      <c r="CML35" s="214"/>
      <c r="CMM35" s="214"/>
      <c r="CMN35" s="214"/>
      <c r="CMO35" s="214"/>
      <c r="CMP35" s="214"/>
      <c r="CMQ35" s="214"/>
      <c r="CMR35" s="214"/>
      <c r="CMS35" s="214"/>
      <c r="CMT35" s="214"/>
      <c r="CMU35" s="214"/>
      <c r="CMV35" s="214"/>
      <c r="CMW35" s="214"/>
      <c r="CMX35" s="214"/>
      <c r="CMY35" s="214"/>
      <c r="CMZ35" s="214"/>
      <c r="CNA35" s="214"/>
      <c r="CNB35" s="214"/>
      <c r="CNC35" s="214"/>
      <c r="CND35" s="214"/>
      <c r="CNE35" s="214"/>
      <c r="CNF35" s="214"/>
      <c r="CNG35" s="214"/>
      <c r="CNH35" s="214"/>
      <c r="CNI35" s="214"/>
      <c r="CNJ35" s="214"/>
      <c r="CNK35" s="214"/>
      <c r="CNL35" s="214"/>
      <c r="CNM35" s="214"/>
      <c r="CNN35" s="214"/>
      <c r="CNO35" s="214"/>
      <c r="CNP35" s="214"/>
      <c r="CNQ35" s="214"/>
      <c r="CNR35" s="214"/>
      <c r="CNS35" s="214"/>
      <c r="CNT35" s="214"/>
      <c r="CNU35" s="214"/>
      <c r="CNV35" s="214"/>
      <c r="CNW35" s="214"/>
      <c r="CNX35" s="214"/>
      <c r="CNY35" s="214"/>
      <c r="CNZ35" s="214"/>
      <c r="COA35" s="214"/>
      <c r="COB35" s="214"/>
      <c r="COC35" s="214"/>
      <c r="COD35" s="214"/>
      <c r="COE35" s="214"/>
      <c r="COF35" s="214"/>
      <c r="COG35" s="214"/>
      <c r="COH35" s="214"/>
      <c r="COI35" s="214"/>
      <c r="COJ35" s="214"/>
      <c r="COK35" s="214"/>
      <c r="COL35" s="214"/>
      <c r="COM35" s="214"/>
      <c r="CON35" s="214"/>
      <c r="COO35" s="214"/>
      <c r="COP35" s="214"/>
      <c r="COQ35" s="214"/>
      <c r="COR35" s="214"/>
      <c r="COS35" s="214"/>
      <c r="COT35" s="214"/>
      <c r="COU35" s="214"/>
      <c r="COV35" s="214"/>
      <c r="COW35" s="214"/>
      <c r="COX35" s="214"/>
      <c r="COY35" s="214"/>
      <c r="COZ35" s="214"/>
      <c r="CPA35" s="214"/>
      <c r="CPB35" s="214"/>
      <c r="CPC35" s="214"/>
      <c r="CPD35" s="214"/>
      <c r="CPE35" s="214"/>
      <c r="CPF35" s="214"/>
      <c r="CPG35" s="214"/>
      <c r="CPH35" s="214"/>
      <c r="CPI35" s="214"/>
      <c r="CPJ35" s="214"/>
      <c r="CPK35" s="214"/>
      <c r="CPL35" s="214"/>
      <c r="CPM35" s="214"/>
      <c r="CPN35" s="214"/>
      <c r="CPO35" s="214"/>
      <c r="CPP35" s="214"/>
      <c r="CPQ35" s="214"/>
      <c r="CPR35" s="214"/>
      <c r="CPS35" s="214"/>
      <c r="CPT35" s="214"/>
      <c r="CPU35" s="214"/>
      <c r="CPV35" s="214"/>
      <c r="CPW35" s="214"/>
      <c r="CPX35" s="214"/>
      <c r="CPY35" s="214"/>
      <c r="CPZ35" s="214"/>
      <c r="CQA35" s="214"/>
      <c r="CQB35" s="214"/>
      <c r="CQC35" s="214"/>
      <c r="CQD35" s="214"/>
      <c r="CQE35" s="214"/>
      <c r="CQF35" s="214"/>
      <c r="CQG35" s="214"/>
      <c r="CQH35" s="214"/>
      <c r="CQI35" s="214"/>
      <c r="CQJ35" s="214"/>
      <c r="CQK35" s="214"/>
      <c r="CQL35" s="214"/>
      <c r="CQM35" s="214"/>
      <c r="CQN35" s="214"/>
      <c r="CQO35" s="214"/>
      <c r="CQP35" s="214"/>
      <c r="CQQ35" s="214"/>
      <c r="CQR35" s="214"/>
      <c r="CQS35" s="214"/>
      <c r="CQT35" s="214"/>
      <c r="CQU35" s="214"/>
      <c r="CQV35" s="214"/>
      <c r="CQW35" s="214"/>
      <c r="CQX35" s="214"/>
      <c r="CQY35" s="214"/>
      <c r="CQZ35" s="214"/>
      <c r="CRA35" s="214"/>
      <c r="CRB35" s="214"/>
      <c r="CRC35" s="214"/>
      <c r="CRD35" s="214"/>
      <c r="CRE35" s="214"/>
      <c r="CRF35" s="214"/>
      <c r="CRG35" s="214"/>
      <c r="CRH35" s="214"/>
      <c r="CRI35" s="214"/>
      <c r="CRJ35" s="214"/>
      <c r="CRK35" s="214"/>
      <c r="CRL35" s="214"/>
      <c r="CRM35" s="214"/>
      <c r="CRN35" s="214"/>
      <c r="CRO35" s="214"/>
      <c r="CRP35" s="214"/>
      <c r="CRQ35" s="214"/>
      <c r="CRR35" s="214"/>
      <c r="CRS35" s="214"/>
      <c r="CRT35" s="214"/>
      <c r="CRU35" s="214"/>
      <c r="CRV35" s="214"/>
      <c r="CRW35" s="214"/>
      <c r="CRX35" s="214"/>
      <c r="CRY35" s="214"/>
      <c r="CRZ35" s="214"/>
      <c r="CSA35" s="214"/>
      <c r="CSB35" s="214"/>
      <c r="CSC35" s="214"/>
      <c r="CSD35" s="214"/>
      <c r="CSE35" s="214"/>
      <c r="CSF35" s="214"/>
      <c r="CSG35" s="214"/>
      <c r="CSH35" s="214"/>
      <c r="CSI35" s="214"/>
      <c r="CSJ35" s="214"/>
      <c r="CSK35" s="214"/>
      <c r="CSL35" s="214"/>
      <c r="CSM35" s="214"/>
      <c r="CSN35" s="214"/>
      <c r="CSO35" s="214"/>
      <c r="CSP35" s="214"/>
      <c r="CSQ35" s="214"/>
      <c r="CSR35" s="214"/>
      <c r="CSS35" s="214"/>
      <c r="CST35" s="214"/>
      <c r="CSU35" s="214"/>
      <c r="CSV35" s="214"/>
      <c r="CSW35" s="214"/>
      <c r="CSX35" s="214"/>
      <c r="CSY35" s="214"/>
      <c r="CSZ35" s="214"/>
      <c r="CTA35" s="214"/>
      <c r="CTB35" s="214"/>
      <c r="CTC35" s="214"/>
      <c r="CTD35" s="214"/>
      <c r="CTE35" s="214"/>
      <c r="CTF35" s="214"/>
      <c r="CTG35" s="214"/>
      <c r="CTH35" s="214"/>
      <c r="CTI35" s="214"/>
      <c r="CTJ35" s="214"/>
      <c r="CTK35" s="214"/>
      <c r="CTL35" s="214"/>
      <c r="CTM35" s="214"/>
      <c r="CTN35" s="214"/>
      <c r="CTO35" s="214"/>
      <c r="CTP35" s="214"/>
      <c r="CTQ35" s="214"/>
      <c r="CTR35" s="214"/>
      <c r="CTS35" s="214"/>
      <c r="CTT35" s="214"/>
      <c r="CTU35" s="214"/>
      <c r="CTV35" s="214"/>
      <c r="CTW35" s="214"/>
      <c r="CTX35" s="214"/>
      <c r="CTY35" s="214"/>
      <c r="CTZ35" s="214"/>
      <c r="CUA35" s="214"/>
      <c r="CUB35" s="214"/>
      <c r="CUC35" s="214"/>
      <c r="CUD35" s="214"/>
      <c r="CUE35" s="214"/>
      <c r="CUF35" s="214"/>
      <c r="CUG35" s="214"/>
      <c r="CUH35" s="214"/>
      <c r="CUI35" s="214"/>
      <c r="CUJ35" s="214"/>
      <c r="CUK35" s="214"/>
      <c r="CUL35" s="214"/>
      <c r="CUM35" s="214"/>
      <c r="CUN35" s="214"/>
      <c r="CUO35" s="214"/>
      <c r="CUP35" s="214"/>
      <c r="CUQ35" s="214"/>
      <c r="CUR35" s="214"/>
      <c r="CUS35" s="214"/>
      <c r="CUT35" s="214"/>
      <c r="CUU35" s="214"/>
      <c r="CUV35" s="214"/>
      <c r="CUW35" s="214"/>
      <c r="CUX35" s="214"/>
      <c r="CUY35" s="214"/>
      <c r="CUZ35" s="214"/>
      <c r="CVA35" s="214"/>
      <c r="CVB35" s="214"/>
      <c r="CVC35" s="214"/>
      <c r="CVD35" s="214"/>
      <c r="CVE35" s="214"/>
      <c r="CVF35" s="214"/>
      <c r="CVG35" s="214"/>
      <c r="CVH35" s="214"/>
      <c r="CVI35" s="214"/>
      <c r="CVJ35" s="214"/>
      <c r="CVK35" s="214"/>
      <c r="CVL35" s="214"/>
      <c r="CVM35" s="214"/>
      <c r="CVN35" s="214"/>
      <c r="CVO35" s="214"/>
      <c r="CVP35" s="214"/>
      <c r="CVQ35" s="214"/>
      <c r="CVR35" s="214"/>
      <c r="CVS35" s="214"/>
      <c r="CVT35" s="214"/>
      <c r="CVU35" s="214"/>
      <c r="CVV35" s="214"/>
      <c r="CVW35" s="214"/>
      <c r="CVX35" s="214"/>
      <c r="CVY35" s="214"/>
      <c r="CVZ35" s="214"/>
      <c r="CWA35" s="214"/>
      <c r="CWB35" s="214"/>
      <c r="CWC35" s="214"/>
      <c r="CWD35" s="214"/>
      <c r="CWE35" s="214"/>
      <c r="CWF35" s="214"/>
      <c r="CWG35" s="214"/>
      <c r="CWH35" s="214"/>
      <c r="CWI35" s="214"/>
      <c r="CWJ35" s="214"/>
      <c r="CWK35" s="214"/>
      <c r="CWL35" s="214"/>
      <c r="CWM35" s="214"/>
      <c r="CWN35" s="214"/>
      <c r="CWO35" s="214"/>
      <c r="CWP35" s="214"/>
      <c r="CWQ35" s="214"/>
      <c r="CWR35" s="214"/>
      <c r="CWS35" s="214"/>
      <c r="CWT35" s="214"/>
      <c r="CWU35" s="214"/>
      <c r="CWV35" s="214"/>
      <c r="CWW35" s="214"/>
      <c r="CWX35" s="214"/>
      <c r="CWY35" s="214"/>
      <c r="CWZ35" s="214"/>
      <c r="CXA35" s="214"/>
      <c r="CXB35" s="214"/>
      <c r="CXC35" s="214"/>
      <c r="CXD35" s="214"/>
      <c r="CXE35" s="214"/>
      <c r="CXF35" s="214"/>
      <c r="CXG35" s="214"/>
      <c r="CXH35" s="214"/>
      <c r="CXI35" s="214"/>
      <c r="CXJ35" s="214"/>
      <c r="CXK35" s="214"/>
      <c r="CXL35" s="214"/>
      <c r="CXM35" s="214"/>
      <c r="CXN35" s="214"/>
      <c r="CXO35" s="214"/>
      <c r="CXP35" s="214"/>
      <c r="CXQ35" s="214"/>
      <c r="CXR35" s="214"/>
      <c r="CXS35" s="214"/>
      <c r="CXT35" s="214"/>
      <c r="CXU35" s="214"/>
      <c r="CXV35" s="214"/>
      <c r="CXW35" s="214"/>
      <c r="CXX35" s="214"/>
      <c r="CXY35" s="214"/>
      <c r="CXZ35" s="214"/>
      <c r="CYA35" s="214"/>
      <c r="CYB35" s="214"/>
      <c r="CYC35" s="214"/>
      <c r="CYD35" s="214"/>
      <c r="CYE35" s="214"/>
      <c r="CYF35" s="214"/>
      <c r="CYG35" s="214"/>
      <c r="CYH35" s="214"/>
      <c r="CYI35" s="214"/>
      <c r="CYJ35" s="214"/>
      <c r="CYK35" s="214"/>
      <c r="CYL35" s="214"/>
      <c r="CYM35" s="214"/>
      <c r="CYN35" s="214"/>
      <c r="CYO35" s="214"/>
      <c r="CYP35" s="214"/>
      <c r="CYQ35" s="214"/>
      <c r="CYR35" s="214"/>
      <c r="CYS35" s="214"/>
      <c r="CYT35" s="214"/>
      <c r="CYU35" s="214"/>
      <c r="CYV35" s="214"/>
      <c r="CYW35" s="214"/>
      <c r="CYX35" s="214"/>
      <c r="CYY35" s="214"/>
      <c r="CYZ35" s="214"/>
      <c r="CZA35" s="214"/>
      <c r="CZB35" s="214"/>
      <c r="CZC35" s="214"/>
      <c r="CZD35" s="214"/>
      <c r="CZE35" s="214"/>
      <c r="CZF35" s="214"/>
      <c r="CZG35" s="214"/>
      <c r="CZH35" s="214"/>
      <c r="CZI35" s="214"/>
      <c r="CZJ35" s="214"/>
      <c r="CZK35" s="214"/>
      <c r="CZL35" s="214"/>
      <c r="CZM35" s="214"/>
      <c r="CZN35" s="214"/>
      <c r="CZO35" s="214"/>
      <c r="CZP35" s="214"/>
      <c r="CZQ35" s="214"/>
      <c r="CZR35" s="214"/>
      <c r="CZS35" s="214"/>
      <c r="CZT35" s="214"/>
      <c r="CZU35" s="214"/>
      <c r="CZV35" s="214"/>
      <c r="CZW35" s="214"/>
      <c r="CZX35" s="214"/>
      <c r="CZY35" s="214"/>
      <c r="CZZ35" s="214"/>
      <c r="DAA35" s="214"/>
      <c r="DAB35" s="214"/>
      <c r="DAC35" s="214"/>
      <c r="DAD35" s="214"/>
      <c r="DAE35" s="214"/>
      <c r="DAF35" s="214"/>
      <c r="DAG35" s="214"/>
      <c r="DAH35" s="214"/>
      <c r="DAI35" s="214"/>
      <c r="DAJ35" s="214"/>
      <c r="DAK35" s="214"/>
      <c r="DAL35" s="214"/>
      <c r="DAM35" s="214"/>
      <c r="DAN35" s="214"/>
      <c r="DAO35" s="214"/>
      <c r="DAP35" s="214"/>
      <c r="DAQ35" s="214"/>
      <c r="DAR35" s="214"/>
      <c r="DAS35" s="214"/>
      <c r="DAT35" s="214"/>
      <c r="DAU35" s="214"/>
      <c r="DAV35" s="214"/>
      <c r="DAW35" s="214"/>
      <c r="DAX35" s="214"/>
      <c r="DAY35" s="214"/>
      <c r="DAZ35" s="214"/>
      <c r="DBA35" s="214"/>
      <c r="DBB35" s="214"/>
      <c r="DBC35" s="214"/>
      <c r="DBD35" s="214"/>
      <c r="DBE35" s="214"/>
      <c r="DBF35" s="214"/>
      <c r="DBG35" s="214"/>
      <c r="DBH35" s="214"/>
      <c r="DBI35" s="214"/>
      <c r="DBJ35" s="214"/>
      <c r="DBK35" s="214"/>
      <c r="DBL35" s="214"/>
      <c r="DBM35" s="214"/>
      <c r="DBN35" s="214"/>
      <c r="DBO35" s="214"/>
      <c r="DBP35" s="214"/>
      <c r="DBQ35" s="214"/>
      <c r="DBR35" s="214"/>
      <c r="DBS35" s="214"/>
      <c r="DBT35" s="214"/>
      <c r="DBU35" s="214"/>
      <c r="DBV35" s="214"/>
      <c r="DBW35" s="214"/>
      <c r="DBX35" s="214"/>
      <c r="DBY35" s="214"/>
      <c r="DBZ35" s="214"/>
      <c r="DCA35" s="214"/>
      <c r="DCB35" s="214"/>
      <c r="DCC35" s="214"/>
      <c r="DCD35" s="214"/>
      <c r="DCE35" s="214"/>
      <c r="DCF35" s="214"/>
      <c r="DCG35" s="214"/>
      <c r="DCH35" s="214"/>
      <c r="DCI35" s="214"/>
      <c r="DCJ35" s="214"/>
      <c r="DCK35" s="214"/>
      <c r="DCL35" s="214"/>
      <c r="DCM35" s="214"/>
      <c r="DCN35" s="214"/>
      <c r="DCO35" s="214"/>
      <c r="DCP35" s="214"/>
      <c r="DCQ35" s="214"/>
      <c r="DCR35" s="214"/>
      <c r="DCS35" s="214"/>
      <c r="DCT35" s="214"/>
      <c r="DCU35" s="214"/>
      <c r="DCV35" s="214"/>
      <c r="DCW35" s="214"/>
      <c r="DCX35" s="214"/>
      <c r="DCY35" s="214"/>
      <c r="DCZ35" s="214"/>
      <c r="DDA35" s="214"/>
      <c r="DDB35" s="214"/>
      <c r="DDC35" s="214"/>
      <c r="DDD35" s="214"/>
      <c r="DDE35" s="214"/>
      <c r="DDF35" s="214"/>
      <c r="DDG35" s="214"/>
      <c r="DDH35" s="214"/>
      <c r="DDI35" s="214"/>
      <c r="DDJ35" s="214"/>
      <c r="DDK35" s="214"/>
      <c r="DDL35" s="214"/>
      <c r="DDM35" s="214"/>
      <c r="DDN35" s="214"/>
      <c r="DDO35" s="214"/>
      <c r="DDP35" s="214"/>
      <c r="DDQ35" s="214"/>
      <c r="DDR35" s="214"/>
      <c r="DDS35" s="214"/>
      <c r="DDT35" s="214"/>
      <c r="DDU35" s="214"/>
      <c r="DDV35" s="214"/>
      <c r="DDW35" s="214"/>
      <c r="DDX35" s="214"/>
      <c r="DDY35" s="214"/>
      <c r="DDZ35" s="214"/>
      <c r="DEA35" s="214"/>
      <c r="DEB35" s="214"/>
      <c r="DEC35" s="214"/>
      <c r="DED35" s="214"/>
      <c r="DEE35" s="214"/>
      <c r="DEF35" s="214"/>
      <c r="DEG35" s="214"/>
      <c r="DEH35" s="214"/>
      <c r="DEI35" s="214"/>
      <c r="DEJ35" s="214"/>
      <c r="DEK35" s="214"/>
      <c r="DEL35" s="214"/>
      <c r="DEM35" s="214"/>
      <c r="DEN35" s="214"/>
      <c r="DEO35" s="214"/>
      <c r="DEP35" s="214"/>
      <c r="DEQ35" s="214"/>
      <c r="DER35" s="214"/>
      <c r="DES35" s="214"/>
      <c r="DET35" s="214"/>
      <c r="DEU35" s="214"/>
      <c r="DEV35" s="214"/>
      <c r="DEW35" s="214"/>
      <c r="DEX35" s="214"/>
      <c r="DEY35" s="214"/>
      <c r="DEZ35" s="214"/>
      <c r="DFA35" s="214"/>
      <c r="DFB35" s="214"/>
      <c r="DFC35" s="214"/>
      <c r="DFD35" s="214"/>
      <c r="DFE35" s="214"/>
      <c r="DFF35" s="214"/>
      <c r="DFG35" s="214"/>
      <c r="DFH35" s="214"/>
      <c r="DFI35" s="214"/>
      <c r="DFJ35" s="214"/>
      <c r="DFK35" s="214"/>
      <c r="DFL35" s="214"/>
      <c r="DFM35" s="214"/>
      <c r="DFN35" s="214"/>
      <c r="DFO35" s="214"/>
      <c r="DFP35" s="214"/>
      <c r="DFQ35" s="214"/>
      <c r="DFR35" s="214"/>
      <c r="DFS35" s="214"/>
      <c r="DFT35" s="214"/>
      <c r="DFU35" s="214"/>
      <c r="DFV35" s="214"/>
      <c r="DFW35" s="214"/>
      <c r="DFX35" s="214"/>
      <c r="DFY35" s="214"/>
      <c r="DFZ35" s="214"/>
      <c r="DGA35" s="214"/>
      <c r="DGB35" s="214"/>
      <c r="DGC35" s="214"/>
      <c r="DGD35" s="214"/>
      <c r="DGE35" s="214"/>
      <c r="DGF35" s="214"/>
      <c r="DGG35" s="214"/>
      <c r="DGH35" s="214"/>
      <c r="DGI35" s="214"/>
      <c r="DGJ35" s="214"/>
      <c r="DGK35" s="214"/>
      <c r="DGL35" s="214"/>
      <c r="DGM35" s="214"/>
      <c r="DGN35" s="214"/>
      <c r="DGO35" s="214"/>
      <c r="DGP35" s="214"/>
      <c r="DGQ35" s="214"/>
      <c r="DGR35" s="214"/>
      <c r="DGS35" s="214"/>
      <c r="DGT35" s="214"/>
      <c r="DGU35" s="214"/>
      <c r="DGV35" s="214"/>
      <c r="DGW35" s="214"/>
      <c r="DGX35" s="214"/>
      <c r="DGY35" s="214"/>
      <c r="DGZ35" s="214"/>
      <c r="DHA35" s="214"/>
      <c r="DHB35" s="214"/>
      <c r="DHC35" s="214"/>
      <c r="DHD35" s="214"/>
      <c r="DHE35" s="214"/>
      <c r="DHF35" s="214"/>
      <c r="DHG35" s="214"/>
      <c r="DHH35" s="214"/>
      <c r="DHI35" s="214"/>
      <c r="DHJ35" s="214"/>
      <c r="DHK35" s="214"/>
      <c r="DHL35" s="214"/>
      <c r="DHM35" s="214"/>
      <c r="DHN35" s="214"/>
      <c r="DHO35" s="214"/>
      <c r="DHP35" s="214"/>
      <c r="DHQ35" s="214"/>
      <c r="DHR35" s="214"/>
      <c r="DHS35" s="214"/>
      <c r="DHT35" s="214"/>
      <c r="DHU35" s="214"/>
      <c r="DHV35" s="214"/>
      <c r="DHW35" s="214"/>
      <c r="DHX35" s="214"/>
      <c r="DHY35" s="214"/>
      <c r="DHZ35" s="214"/>
      <c r="DIA35" s="214"/>
      <c r="DIB35" s="214"/>
      <c r="DIC35" s="214"/>
      <c r="DID35" s="214"/>
      <c r="DIE35" s="214"/>
      <c r="DIF35" s="214"/>
      <c r="DIG35" s="214"/>
      <c r="DIH35" s="214"/>
      <c r="DII35" s="214"/>
      <c r="DIJ35" s="214"/>
      <c r="DIK35" s="214"/>
      <c r="DIL35" s="214"/>
      <c r="DIM35" s="214"/>
      <c r="DIN35" s="214"/>
      <c r="DIO35" s="214"/>
      <c r="DIP35" s="214"/>
      <c r="DIQ35" s="214"/>
      <c r="DIR35" s="214"/>
      <c r="DIS35" s="214"/>
      <c r="DIT35" s="214"/>
      <c r="DIU35" s="214"/>
      <c r="DIV35" s="214"/>
      <c r="DIW35" s="214"/>
      <c r="DIX35" s="214"/>
      <c r="DIY35" s="214"/>
      <c r="DIZ35" s="214"/>
      <c r="DJA35" s="214"/>
      <c r="DJB35" s="214"/>
      <c r="DJC35" s="214"/>
      <c r="DJD35" s="214"/>
      <c r="DJE35" s="214"/>
      <c r="DJF35" s="214"/>
      <c r="DJG35" s="214"/>
      <c r="DJH35" s="214"/>
      <c r="DJI35" s="214"/>
      <c r="DJJ35" s="214"/>
      <c r="DJK35" s="214"/>
      <c r="DJL35" s="214"/>
      <c r="DJM35" s="214"/>
      <c r="DJN35" s="214"/>
      <c r="DJO35" s="214"/>
      <c r="DJP35" s="214"/>
      <c r="DJQ35" s="214"/>
      <c r="DJR35" s="214"/>
      <c r="DJS35" s="214"/>
      <c r="DJT35" s="214"/>
      <c r="DJU35" s="214"/>
      <c r="DJV35" s="214"/>
      <c r="DJW35" s="214"/>
      <c r="DJX35" s="214"/>
      <c r="DJY35" s="214"/>
      <c r="DJZ35" s="214"/>
      <c r="DKA35" s="214"/>
      <c r="DKB35" s="214"/>
      <c r="DKC35" s="214"/>
      <c r="DKD35" s="214"/>
      <c r="DKE35" s="214"/>
      <c r="DKF35" s="214"/>
      <c r="DKG35" s="214"/>
      <c r="DKH35" s="214"/>
      <c r="DKI35" s="214"/>
      <c r="DKJ35" s="214"/>
      <c r="DKK35" s="214"/>
      <c r="DKL35" s="214"/>
      <c r="DKM35" s="214"/>
      <c r="DKN35" s="214"/>
      <c r="DKO35" s="214"/>
      <c r="DKP35" s="214"/>
      <c r="DKQ35" s="214"/>
      <c r="DKR35" s="214"/>
      <c r="DKS35" s="214"/>
      <c r="DKT35" s="214"/>
      <c r="DKU35" s="214"/>
      <c r="DKV35" s="214"/>
      <c r="DKW35" s="214"/>
      <c r="DKX35" s="214"/>
      <c r="DKY35" s="214"/>
      <c r="DKZ35" s="214"/>
      <c r="DLA35" s="214"/>
      <c r="DLB35" s="214"/>
      <c r="DLC35" s="214"/>
      <c r="DLD35" s="214"/>
      <c r="DLE35" s="214"/>
      <c r="DLF35" s="214"/>
      <c r="DLG35" s="214"/>
      <c r="DLH35" s="214"/>
      <c r="DLI35" s="214"/>
      <c r="DLJ35" s="214"/>
      <c r="DLK35" s="214"/>
      <c r="DLL35" s="214"/>
      <c r="DLM35" s="214"/>
      <c r="DLN35" s="214"/>
      <c r="DLO35" s="214"/>
      <c r="DLP35" s="214"/>
      <c r="DLQ35" s="214"/>
      <c r="DLR35" s="214"/>
      <c r="DLS35" s="214"/>
      <c r="DLT35" s="214"/>
      <c r="DLU35" s="214"/>
      <c r="DLV35" s="214"/>
      <c r="DLW35" s="214"/>
      <c r="DLX35" s="214"/>
      <c r="DLY35" s="214"/>
      <c r="DLZ35" s="214"/>
      <c r="DMA35" s="214"/>
      <c r="DMB35" s="214"/>
      <c r="DMC35" s="214"/>
      <c r="DMD35" s="214"/>
      <c r="DME35" s="214"/>
      <c r="DMF35" s="214"/>
      <c r="DMG35" s="214"/>
      <c r="DMH35" s="214"/>
      <c r="DMI35" s="214"/>
      <c r="DMJ35" s="214"/>
      <c r="DMK35" s="214"/>
      <c r="DML35" s="214"/>
      <c r="DMM35" s="214"/>
      <c r="DMN35" s="214"/>
      <c r="DMO35" s="214"/>
      <c r="DMP35" s="214"/>
      <c r="DMQ35" s="214"/>
      <c r="DMR35" s="214"/>
      <c r="DMS35" s="214"/>
      <c r="DMT35" s="214"/>
      <c r="DMU35" s="214"/>
      <c r="DMV35" s="214"/>
      <c r="DMW35" s="214"/>
      <c r="DMX35" s="214"/>
      <c r="DMY35" s="214"/>
      <c r="DMZ35" s="214"/>
      <c r="DNA35" s="214"/>
      <c r="DNB35" s="214"/>
      <c r="DNC35" s="214"/>
      <c r="DND35" s="214"/>
      <c r="DNE35" s="214"/>
      <c r="DNF35" s="214"/>
      <c r="DNG35" s="214"/>
      <c r="DNH35" s="214"/>
      <c r="DNI35" s="214"/>
      <c r="DNJ35" s="214"/>
      <c r="DNK35" s="214"/>
      <c r="DNL35" s="214"/>
      <c r="DNM35" s="214"/>
      <c r="DNN35" s="214"/>
      <c r="DNO35" s="214"/>
      <c r="DNP35" s="214"/>
      <c r="DNQ35" s="214"/>
      <c r="DNR35" s="214"/>
      <c r="DNS35" s="214"/>
      <c r="DNT35" s="214"/>
      <c r="DNU35" s="214"/>
      <c r="DNV35" s="214"/>
      <c r="DNW35" s="214"/>
      <c r="DNX35" s="214"/>
      <c r="DNY35" s="214"/>
      <c r="DNZ35" s="214"/>
      <c r="DOA35" s="214"/>
      <c r="DOB35" s="214"/>
      <c r="DOC35" s="214"/>
      <c r="DOD35" s="214"/>
      <c r="DOE35" s="214"/>
      <c r="DOF35" s="214"/>
      <c r="DOG35" s="214"/>
      <c r="DOH35" s="214"/>
      <c r="DOI35" s="214"/>
      <c r="DOJ35" s="214"/>
      <c r="DOK35" s="214"/>
      <c r="DOL35" s="214"/>
      <c r="DOM35" s="214"/>
      <c r="DON35" s="214"/>
      <c r="DOO35" s="214"/>
      <c r="DOP35" s="214"/>
      <c r="DOQ35" s="214"/>
      <c r="DOR35" s="214"/>
      <c r="DOS35" s="214"/>
      <c r="DOT35" s="214"/>
      <c r="DOU35" s="214"/>
      <c r="DOV35" s="214"/>
      <c r="DOW35" s="214"/>
      <c r="DOX35" s="214"/>
      <c r="DOY35" s="214"/>
      <c r="DOZ35" s="214"/>
      <c r="DPA35" s="214"/>
      <c r="DPB35" s="214"/>
      <c r="DPC35" s="214"/>
      <c r="DPD35" s="214"/>
      <c r="DPE35" s="214"/>
      <c r="DPF35" s="214"/>
      <c r="DPG35" s="214"/>
      <c r="DPH35" s="214"/>
      <c r="DPI35" s="214"/>
      <c r="DPJ35" s="214"/>
      <c r="DPK35" s="214"/>
      <c r="DPL35" s="214"/>
      <c r="DPM35" s="214"/>
      <c r="DPN35" s="214"/>
      <c r="DPO35" s="214"/>
      <c r="DPP35" s="214"/>
      <c r="DPQ35" s="214"/>
      <c r="DPR35" s="214"/>
      <c r="DPS35" s="214"/>
      <c r="DPT35" s="214"/>
      <c r="DPU35" s="214"/>
      <c r="DPV35" s="214"/>
      <c r="DPW35" s="214"/>
      <c r="DPX35" s="214"/>
      <c r="DPY35" s="214"/>
      <c r="DPZ35" s="214"/>
      <c r="DQA35" s="214"/>
      <c r="DQB35" s="214"/>
      <c r="DQC35" s="214"/>
      <c r="DQD35" s="214"/>
      <c r="DQE35" s="214"/>
      <c r="DQF35" s="214"/>
      <c r="DQG35" s="214"/>
      <c r="DQH35" s="214"/>
      <c r="DQI35" s="214"/>
      <c r="DQJ35" s="214"/>
      <c r="DQK35" s="214"/>
      <c r="DQL35" s="214"/>
      <c r="DQM35" s="214"/>
      <c r="DQN35" s="214"/>
      <c r="DQO35" s="214"/>
      <c r="DQP35" s="214"/>
      <c r="DQQ35" s="214"/>
      <c r="DQR35" s="214"/>
      <c r="DQS35" s="214"/>
      <c r="DQT35" s="214"/>
      <c r="DQU35" s="214"/>
      <c r="DQV35" s="214"/>
      <c r="DQW35" s="214"/>
      <c r="DQX35" s="214"/>
      <c r="DQY35" s="214"/>
      <c r="DQZ35" s="214"/>
      <c r="DRA35" s="214"/>
      <c r="DRB35" s="214"/>
      <c r="DRC35" s="214"/>
      <c r="DRD35" s="214"/>
      <c r="DRE35" s="214"/>
      <c r="DRF35" s="214"/>
      <c r="DRG35" s="214"/>
      <c r="DRH35" s="214"/>
      <c r="DRI35" s="214"/>
      <c r="DRJ35" s="214"/>
      <c r="DRK35" s="214"/>
      <c r="DRL35" s="214"/>
      <c r="DRM35" s="214"/>
      <c r="DRN35" s="214"/>
      <c r="DRO35" s="214"/>
      <c r="DRP35" s="214"/>
      <c r="DRQ35" s="214"/>
      <c r="DRR35" s="214"/>
      <c r="DRS35" s="214"/>
      <c r="DRT35" s="214"/>
      <c r="DRU35" s="214"/>
      <c r="DRV35" s="214"/>
      <c r="DRW35" s="214"/>
      <c r="DRX35" s="214"/>
      <c r="DRY35" s="214"/>
      <c r="DRZ35" s="214"/>
      <c r="DSA35" s="214"/>
      <c r="DSB35" s="214"/>
      <c r="DSC35" s="214"/>
      <c r="DSD35" s="214"/>
      <c r="DSE35" s="214"/>
      <c r="DSF35" s="214"/>
      <c r="DSG35" s="214"/>
      <c r="DSH35" s="214"/>
      <c r="DSI35" s="214"/>
      <c r="DSJ35" s="214"/>
      <c r="DSK35" s="214"/>
      <c r="DSL35" s="214"/>
      <c r="DSM35" s="214"/>
      <c r="DSN35" s="214"/>
      <c r="DSO35" s="214"/>
      <c r="DSP35" s="214"/>
      <c r="DSQ35" s="214"/>
      <c r="DSR35" s="214"/>
      <c r="DSS35" s="214"/>
      <c r="DST35" s="214"/>
      <c r="DSU35" s="214"/>
      <c r="DSV35" s="214"/>
      <c r="DSW35" s="214"/>
      <c r="DSX35" s="214"/>
      <c r="DSY35" s="214"/>
      <c r="DSZ35" s="214"/>
      <c r="DTA35" s="214"/>
      <c r="DTB35" s="214"/>
      <c r="DTC35" s="214"/>
      <c r="DTD35" s="214"/>
      <c r="DTE35" s="214"/>
      <c r="DTF35" s="214"/>
      <c r="DTG35" s="214"/>
      <c r="DTH35" s="214"/>
      <c r="DTI35" s="214"/>
      <c r="DTJ35" s="214"/>
      <c r="DTK35" s="214"/>
      <c r="DTL35" s="214"/>
      <c r="DTM35" s="214"/>
      <c r="DTN35" s="214"/>
      <c r="DTO35" s="214"/>
      <c r="DTP35" s="214"/>
      <c r="DTQ35" s="214"/>
      <c r="DTR35" s="214"/>
      <c r="DTS35" s="214"/>
      <c r="DTT35" s="214"/>
      <c r="DTU35" s="214"/>
      <c r="DTV35" s="214"/>
      <c r="DTW35" s="214"/>
      <c r="DTX35" s="214"/>
      <c r="DTY35" s="214"/>
      <c r="DTZ35" s="214"/>
      <c r="DUA35" s="214"/>
      <c r="DUB35" s="214"/>
      <c r="DUC35" s="214"/>
      <c r="DUD35" s="214"/>
      <c r="DUE35" s="214"/>
      <c r="DUF35" s="214"/>
      <c r="DUG35" s="214"/>
      <c r="DUH35" s="214"/>
      <c r="DUI35" s="214"/>
      <c r="DUJ35" s="214"/>
      <c r="DUK35" s="214"/>
      <c r="DUL35" s="214"/>
      <c r="DUM35" s="214"/>
      <c r="DUN35" s="214"/>
      <c r="DUO35" s="214"/>
      <c r="DUP35" s="214"/>
      <c r="DUQ35" s="214"/>
      <c r="DUR35" s="214"/>
      <c r="DUS35" s="214"/>
      <c r="DUT35" s="214"/>
      <c r="DUU35" s="214"/>
      <c r="DUV35" s="214"/>
      <c r="DUW35" s="214"/>
      <c r="DUX35" s="214"/>
      <c r="DUY35" s="214"/>
      <c r="DUZ35" s="214"/>
      <c r="DVA35" s="214"/>
      <c r="DVB35" s="214"/>
      <c r="DVC35" s="214"/>
      <c r="DVD35" s="214"/>
      <c r="DVE35" s="214"/>
      <c r="DVF35" s="214"/>
      <c r="DVG35" s="214"/>
      <c r="DVH35" s="214"/>
      <c r="DVI35" s="214"/>
      <c r="DVJ35" s="214"/>
      <c r="DVK35" s="214"/>
      <c r="DVL35" s="214"/>
      <c r="DVM35" s="214"/>
      <c r="DVN35" s="214"/>
      <c r="DVO35" s="214"/>
      <c r="DVP35" s="214"/>
      <c r="DVQ35" s="214"/>
      <c r="DVR35" s="214"/>
      <c r="DVS35" s="214"/>
      <c r="DVT35" s="214"/>
      <c r="DVU35" s="214"/>
      <c r="DVV35" s="214"/>
      <c r="DVW35" s="214"/>
      <c r="DVX35" s="214"/>
      <c r="DVY35" s="214"/>
      <c r="DVZ35" s="214"/>
      <c r="DWA35" s="214"/>
      <c r="DWB35" s="214"/>
      <c r="DWC35" s="214"/>
      <c r="DWD35" s="214"/>
      <c r="DWE35" s="214"/>
      <c r="DWF35" s="214"/>
      <c r="DWG35" s="214"/>
      <c r="DWH35" s="214"/>
      <c r="DWI35" s="214"/>
      <c r="DWJ35" s="214"/>
      <c r="DWK35" s="214"/>
      <c r="DWL35" s="214"/>
      <c r="DWM35" s="214"/>
      <c r="DWN35" s="214"/>
      <c r="DWO35" s="214"/>
      <c r="DWP35" s="214"/>
      <c r="DWQ35" s="214"/>
      <c r="DWR35" s="214"/>
      <c r="DWS35" s="214"/>
      <c r="DWT35" s="214"/>
      <c r="DWU35" s="214"/>
      <c r="DWV35" s="214"/>
      <c r="DWW35" s="214"/>
      <c r="DWX35" s="214"/>
      <c r="DWY35" s="214"/>
      <c r="DWZ35" s="214"/>
      <c r="DXA35" s="214"/>
      <c r="DXB35" s="214"/>
      <c r="DXC35" s="214"/>
      <c r="DXD35" s="214"/>
      <c r="DXE35" s="214"/>
      <c r="DXF35" s="214"/>
      <c r="DXG35" s="214"/>
      <c r="DXH35" s="214"/>
      <c r="DXI35" s="214"/>
      <c r="DXJ35" s="214"/>
      <c r="DXK35" s="214"/>
      <c r="DXL35" s="214"/>
      <c r="DXM35" s="214"/>
      <c r="DXN35" s="214"/>
      <c r="DXO35" s="214"/>
      <c r="DXP35" s="214"/>
      <c r="DXQ35" s="214"/>
      <c r="DXR35" s="214"/>
      <c r="DXS35" s="214"/>
      <c r="DXT35" s="214"/>
      <c r="DXU35" s="214"/>
      <c r="DXV35" s="214"/>
      <c r="DXW35" s="214"/>
      <c r="DXX35" s="214"/>
      <c r="DXY35" s="214"/>
      <c r="DXZ35" s="214"/>
      <c r="DYA35" s="214"/>
      <c r="DYB35" s="214"/>
      <c r="DYC35" s="214"/>
      <c r="DYD35" s="214"/>
      <c r="DYE35" s="214"/>
      <c r="DYF35" s="214"/>
      <c r="DYG35" s="214"/>
      <c r="DYH35" s="214"/>
      <c r="DYI35" s="214"/>
      <c r="DYJ35" s="214"/>
      <c r="DYK35" s="214"/>
      <c r="DYL35" s="214"/>
      <c r="DYM35" s="214"/>
      <c r="DYN35" s="214"/>
      <c r="DYO35" s="214"/>
      <c r="DYP35" s="214"/>
      <c r="DYQ35" s="214"/>
      <c r="DYR35" s="214"/>
      <c r="DYS35" s="214"/>
      <c r="DYT35" s="214"/>
      <c r="DYU35" s="214"/>
      <c r="DYV35" s="214"/>
      <c r="DYW35" s="214"/>
      <c r="DYX35" s="214"/>
      <c r="DYY35" s="214"/>
      <c r="DYZ35" s="214"/>
      <c r="DZA35" s="214"/>
      <c r="DZB35" s="214"/>
      <c r="DZC35" s="214"/>
      <c r="DZD35" s="214"/>
      <c r="DZE35" s="214"/>
      <c r="DZF35" s="214"/>
      <c r="DZG35" s="214"/>
      <c r="DZH35" s="214"/>
      <c r="DZI35" s="214"/>
      <c r="DZJ35" s="214"/>
      <c r="DZK35" s="214"/>
      <c r="DZL35" s="214"/>
      <c r="DZM35" s="214"/>
      <c r="DZN35" s="214"/>
      <c r="DZO35" s="214"/>
      <c r="DZP35" s="214"/>
      <c r="DZQ35" s="214"/>
      <c r="DZR35" s="214"/>
      <c r="DZS35" s="214"/>
      <c r="DZT35" s="214"/>
      <c r="DZU35" s="214"/>
      <c r="DZV35" s="214"/>
      <c r="DZW35" s="214"/>
      <c r="DZX35" s="214"/>
      <c r="DZY35" s="214"/>
      <c r="DZZ35" s="214"/>
      <c r="EAA35" s="214"/>
      <c r="EAB35" s="214"/>
      <c r="EAC35" s="214"/>
      <c r="EAD35" s="214"/>
      <c r="EAE35" s="214"/>
      <c r="EAF35" s="214"/>
      <c r="EAG35" s="214"/>
      <c r="EAH35" s="214"/>
      <c r="EAI35" s="214"/>
      <c r="EAJ35" s="214"/>
      <c r="EAK35" s="214"/>
      <c r="EAL35" s="214"/>
      <c r="EAM35" s="214"/>
      <c r="EAN35" s="214"/>
      <c r="EAO35" s="214"/>
      <c r="EAP35" s="214"/>
      <c r="EAQ35" s="214"/>
      <c r="EAR35" s="214"/>
      <c r="EAS35" s="214"/>
      <c r="EAT35" s="214"/>
      <c r="EAU35" s="214"/>
      <c r="EAV35" s="214"/>
      <c r="EAW35" s="214"/>
      <c r="EAX35" s="214"/>
      <c r="EAY35" s="214"/>
      <c r="EAZ35" s="214"/>
      <c r="EBA35" s="214"/>
      <c r="EBB35" s="214"/>
      <c r="EBC35" s="214"/>
      <c r="EBD35" s="214"/>
      <c r="EBE35" s="214"/>
      <c r="EBF35" s="214"/>
      <c r="EBG35" s="214"/>
      <c r="EBH35" s="214"/>
      <c r="EBI35" s="214"/>
      <c r="EBJ35" s="214"/>
      <c r="EBK35" s="214"/>
      <c r="EBL35" s="214"/>
      <c r="EBM35" s="214"/>
      <c r="EBN35" s="214"/>
      <c r="EBO35" s="214"/>
      <c r="EBP35" s="214"/>
      <c r="EBQ35" s="214"/>
      <c r="EBR35" s="214"/>
      <c r="EBS35" s="214"/>
      <c r="EBT35" s="214"/>
      <c r="EBU35" s="214"/>
      <c r="EBV35" s="214"/>
      <c r="EBW35" s="214"/>
      <c r="EBX35" s="214"/>
      <c r="EBY35" s="214"/>
      <c r="EBZ35" s="214"/>
      <c r="ECA35" s="214"/>
      <c r="ECB35" s="214"/>
      <c r="ECC35" s="214"/>
      <c r="ECD35" s="214"/>
      <c r="ECE35" s="214"/>
      <c r="ECF35" s="214"/>
      <c r="ECG35" s="214"/>
      <c r="ECH35" s="214"/>
      <c r="ECI35" s="214"/>
      <c r="ECJ35" s="214"/>
      <c r="ECK35" s="214"/>
      <c r="ECL35" s="214"/>
      <c r="ECM35" s="214"/>
      <c r="ECN35" s="214"/>
      <c r="ECO35" s="214"/>
      <c r="ECP35" s="214"/>
      <c r="ECQ35" s="214"/>
      <c r="ECR35" s="214"/>
      <c r="ECS35" s="214"/>
      <c r="ECT35" s="214"/>
      <c r="ECU35" s="214"/>
      <c r="ECV35" s="214"/>
      <c r="ECW35" s="214"/>
      <c r="ECX35" s="214"/>
      <c r="ECY35" s="214"/>
      <c r="ECZ35" s="214"/>
      <c r="EDA35" s="214"/>
      <c r="EDB35" s="214"/>
      <c r="EDC35" s="214"/>
      <c r="EDD35" s="214"/>
      <c r="EDE35" s="214"/>
      <c r="EDF35" s="214"/>
      <c r="EDG35" s="214"/>
      <c r="EDH35" s="214"/>
      <c r="EDI35" s="214"/>
      <c r="EDJ35" s="214"/>
      <c r="EDK35" s="214"/>
      <c r="EDL35" s="214"/>
      <c r="EDM35" s="214"/>
      <c r="EDN35" s="214"/>
      <c r="EDO35" s="214"/>
      <c r="EDP35" s="214"/>
      <c r="EDQ35" s="214"/>
      <c r="EDR35" s="214"/>
      <c r="EDS35" s="214"/>
      <c r="EDT35" s="214"/>
      <c r="EDU35" s="214"/>
      <c r="EDV35" s="214"/>
      <c r="EDW35" s="214"/>
      <c r="EDX35" s="214"/>
      <c r="EDY35" s="214"/>
      <c r="EDZ35" s="214"/>
      <c r="EEA35" s="214"/>
      <c r="EEB35" s="214"/>
      <c r="EEC35" s="214"/>
      <c r="EED35" s="214"/>
      <c r="EEE35" s="214"/>
      <c r="EEF35" s="214"/>
      <c r="EEG35" s="214"/>
      <c r="EEH35" s="214"/>
      <c r="EEI35" s="214"/>
      <c r="EEJ35" s="214"/>
      <c r="EEK35" s="214"/>
      <c r="EEL35" s="214"/>
      <c r="EEM35" s="214"/>
      <c r="EEN35" s="214"/>
      <c r="EEO35" s="214"/>
      <c r="EEP35" s="214"/>
      <c r="EEQ35" s="214"/>
      <c r="EER35" s="214"/>
      <c r="EES35" s="214"/>
      <c r="EET35" s="214"/>
      <c r="EEU35" s="214"/>
      <c r="EEV35" s="214"/>
      <c r="EEW35" s="214"/>
      <c r="EEX35" s="214"/>
      <c r="EEY35" s="214"/>
      <c r="EEZ35" s="214"/>
      <c r="EFA35" s="214"/>
      <c r="EFB35" s="214"/>
      <c r="EFC35" s="214"/>
      <c r="EFD35" s="214"/>
      <c r="EFE35" s="214"/>
      <c r="EFF35" s="214"/>
      <c r="EFG35" s="214"/>
      <c r="EFH35" s="214"/>
      <c r="EFI35" s="214"/>
      <c r="EFJ35" s="214"/>
      <c r="EFK35" s="214"/>
      <c r="EFL35" s="214"/>
      <c r="EFM35" s="214"/>
      <c r="EFN35" s="214"/>
      <c r="EFO35" s="214"/>
      <c r="EFP35" s="214"/>
      <c r="EFQ35" s="214"/>
      <c r="EFR35" s="214"/>
      <c r="EFS35" s="214"/>
      <c r="EFT35" s="214"/>
      <c r="EFU35" s="214"/>
      <c r="EFV35" s="214"/>
      <c r="EFW35" s="214"/>
      <c r="EFX35" s="214"/>
      <c r="EFY35" s="214"/>
      <c r="EFZ35" s="214"/>
      <c r="EGA35" s="214"/>
      <c r="EGB35" s="214"/>
      <c r="EGC35" s="214"/>
      <c r="EGD35" s="214"/>
      <c r="EGE35" s="214"/>
      <c r="EGF35" s="214"/>
      <c r="EGG35" s="214"/>
      <c r="EGH35" s="214"/>
      <c r="EGI35" s="214"/>
      <c r="EGJ35" s="214"/>
      <c r="EGK35" s="214"/>
      <c r="EGL35" s="214"/>
      <c r="EGM35" s="214"/>
      <c r="EGN35" s="214"/>
      <c r="EGO35" s="214"/>
      <c r="EGP35" s="214"/>
      <c r="EGQ35" s="214"/>
      <c r="EGR35" s="214"/>
      <c r="EGS35" s="214"/>
      <c r="EGT35" s="214"/>
      <c r="EGU35" s="214"/>
      <c r="EGV35" s="214"/>
      <c r="EGW35" s="214"/>
      <c r="EGX35" s="214"/>
      <c r="EGY35" s="214"/>
      <c r="EGZ35" s="214"/>
      <c r="EHA35" s="214"/>
      <c r="EHB35" s="214"/>
      <c r="EHC35" s="214"/>
      <c r="EHD35" s="214"/>
      <c r="EHE35" s="214"/>
      <c r="EHF35" s="214"/>
      <c r="EHG35" s="214"/>
      <c r="EHH35" s="214"/>
      <c r="EHI35" s="214"/>
      <c r="EHJ35" s="214"/>
      <c r="EHK35" s="214"/>
      <c r="EHL35" s="214"/>
      <c r="EHM35" s="214"/>
      <c r="EHN35" s="214"/>
      <c r="EHO35" s="214"/>
      <c r="EHP35" s="214"/>
      <c r="EHQ35" s="214"/>
      <c r="EHR35" s="214"/>
      <c r="EHS35" s="214"/>
      <c r="EHT35" s="214"/>
      <c r="EHU35" s="214"/>
      <c r="EHV35" s="214"/>
      <c r="EHW35" s="214"/>
      <c r="EHX35" s="214"/>
      <c r="EHY35" s="214"/>
      <c r="EHZ35" s="214"/>
      <c r="EIA35" s="214"/>
      <c r="EIB35" s="214"/>
      <c r="EIC35" s="214"/>
      <c r="EID35" s="214"/>
      <c r="EIE35" s="214"/>
      <c r="EIF35" s="214"/>
      <c r="EIG35" s="214"/>
      <c r="EIH35" s="214"/>
      <c r="EII35" s="214"/>
      <c r="EIJ35" s="214"/>
      <c r="EIK35" s="214"/>
      <c r="EIL35" s="214"/>
      <c r="EIM35" s="214"/>
      <c r="EIN35" s="214"/>
      <c r="EIO35" s="214"/>
      <c r="EIP35" s="214"/>
      <c r="EIQ35" s="214"/>
      <c r="EIR35" s="214"/>
      <c r="EIS35" s="214"/>
      <c r="EIT35" s="214"/>
      <c r="EIU35" s="214"/>
      <c r="EIV35" s="214"/>
      <c r="EIW35" s="214"/>
      <c r="EIX35" s="214"/>
      <c r="EIY35" s="214"/>
      <c r="EIZ35" s="214"/>
      <c r="EJA35" s="214"/>
      <c r="EJB35" s="214"/>
      <c r="EJC35" s="214"/>
      <c r="EJD35" s="214"/>
      <c r="EJE35" s="214"/>
      <c r="EJF35" s="214"/>
      <c r="EJG35" s="214"/>
      <c r="EJH35" s="214"/>
      <c r="EJI35" s="214"/>
      <c r="EJJ35" s="214"/>
      <c r="EJK35" s="214"/>
      <c r="EJL35" s="214"/>
      <c r="EJM35" s="214"/>
      <c r="EJN35" s="214"/>
      <c r="EJO35" s="214"/>
      <c r="EJP35" s="214"/>
      <c r="EJQ35" s="214"/>
      <c r="EJR35" s="214"/>
      <c r="EJS35" s="214"/>
      <c r="EJT35" s="214"/>
      <c r="EJU35" s="214"/>
      <c r="EJV35" s="214"/>
      <c r="EJW35" s="214"/>
      <c r="EJX35" s="214"/>
      <c r="EJY35" s="214"/>
      <c r="EJZ35" s="214"/>
      <c r="EKA35" s="214"/>
      <c r="EKB35" s="214"/>
      <c r="EKC35" s="214"/>
      <c r="EKD35" s="214"/>
      <c r="EKE35" s="214"/>
      <c r="EKF35" s="214"/>
      <c r="EKG35" s="214"/>
      <c r="EKH35" s="214"/>
      <c r="EKI35" s="214"/>
      <c r="EKJ35" s="214"/>
      <c r="EKK35" s="214"/>
      <c r="EKL35" s="214"/>
      <c r="EKM35" s="214"/>
      <c r="EKN35" s="214"/>
      <c r="EKO35" s="214"/>
      <c r="EKP35" s="214"/>
      <c r="EKQ35" s="214"/>
      <c r="EKR35" s="214"/>
      <c r="EKS35" s="214"/>
      <c r="EKT35" s="214"/>
      <c r="EKU35" s="214"/>
      <c r="EKV35" s="214"/>
      <c r="EKW35" s="214"/>
      <c r="EKX35" s="214"/>
      <c r="EKY35" s="214"/>
      <c r="EKZ35" s="214"/>
      <c r="ELA35" s="214"/>
      <c r="ELB35" s="214"/>
      <c r="ELC35" s="214"/>
      <c r="ELD35" s="214"/>
      <c r="ELE35" s="214"/>
      <c r="ELF35" s="214"/>
      <c r="ELG35" s="214"/>
      <c r="ELH35" s="214"/>
      <c r="ELI35" s="214"/>
      <c r="ELJ35" s="214"/>
      <c r="ELK35" s="214"/>
      <c r="ELL35" s="214"/>
      <c r="ELM35" s="214"/>
      <c r="ELN35" s="214"/>
      <c r="ELO35" s="214"/>
      <c r="ELP35" s="214"/>
      <c r="ELQ35" s="214"/>
      <c r="ELR35" s="214"/>
      <c r="ELS35" s="214"/>
      <c r="ELT35" s="214"/>
      <c r="ELU35" s="214"/>
      <c r="ELV35" s="214"/>
      <c r="ELW35" s="214"/>
      <c r="ELX35" s="214"/>
      <c r="ELY35" s="214"/>
      <c r="ELZ35" s="214"/>
      <c r="EMA35" s="214"/>
      <c r="EMB35" s="214"/>
      <c r="EMC35" s="214"/>
      <c r="EMD35" s="214"/>
      <c r="EME35" s="214"/>
      <c r="EMF35" s="214"/>
      <c r="EMG35" s="214"/>
      <c r="EMH35" s="214"/>
      <c r="EMI35" s="214"/>
      <c r="EMJ35" s="214"/>
      <c r="EMK35" s="214"/>
      <c r="EML35" s="214"/>
      <c r="EMM35" s="214"/>
      <c r="EMN35" s="214"/>
      <c r="EMO35" s="214"/>
      <c r="EMP35" s="214"/>
      <c r="EMQ35" s="214"/>
      <c r="EMR35" s="214"/>
      <c r="EMS35" s="214"/>
      <c r="EMT35" s="214"/>
      <c r="EMU35" s="214"/>
      <c r="EMV35" s="214"/>
      <c r="EMW35" s="214"/>
      <c r="EMX35" s="214"/>
      <c r="EMY35" s="214"/>
      <c r="EMZ35" s="214"/>
      <c r="ENA35" s="214"/>
      <c r="ENB35" s="214"/>
      <c r="ENC35" s="214"/>
      <c r="END35" s="214"/>
      <c r="ENE35" s="214"/>
      <c r="ENF35" s="214"/>
      <c r="ENG35" s="214"/>
      <c r="ENH35" s="214"/>
      <c r="ENI35" s="214"/>
      <c r="ENJ35" s="214"/>
      <c r="ENK35" s="214"/>
      <c r="ENL35" s="214"/>
      <c r="ENM35" s="214"/>
      <c r="ENN35" s="214"/>
      <c r="ENO35" s="214"/>
      <c r="ENP35" s="214"/>
      <c r="ENQ35" s="214"/>
      <c r="ENR35" s="214"/>
      <c r="ENS35" s="214"/>
      <c r="ENT35" s="214"/>
      <c r="ENU35" s="214"/>
      <c r="ENV35" s="214"/>
      <c r="ENW35" s="214"/>
      <c r="ENX35" s="214"/>
      <c r="ENY35" s="214"/>
      <c r="ENZ35" s="214"/>
      <c r="EOA35" s="214"/>
      <c r="EOB35" s="214"/>
      <c r="EOC35" s="214"/>
      <c r="EOD35" s="214"/>
      <c r="EOE35" s="214"/>
      <c r="EOF35" s="214"/>
      <c r="EOG35" s="214"/>
      <c r="EOH35" s="214"/>
      <c r="EOI35" s="214"/>
      <c r="EOJ35" s="214"/>
      <c r="EOK35" s="214"/>
      <c r="EOL35" s="214"/>
      <c r="EOM35" s="214"/>
      <c r="EON35" s="214"/>
      <c r="EOO35" s="214"/>
      <c r="EOP35" s="214"/>
      <c r="EOQ35" s="214"/>
      <c r="EOR35" s="214"/>
      <c r="EOS35" s="214"/>
      <c r="EOT35" s="214"/>
      <c r="EOU35" s="214"/>
      <c r="EOV35" s="214"/>
      <c r="EOW35" s="214"/>
      <c r="EOX35" s="214"/>
      <c r="EOY35" s="214"/>
      <c r="EOZ35" s="214"/>
      <c r="EPA35" s="214"/>
      <c r="EPB35" s="214"/>
      <c r="EPC35" s="214"/>
      <c r="EPD35" s="214"/>
      <c r="EPE35" s="214"/>
      <c r="EPF35" s="214"/>
      <c r="EPG35" s="214"/>
      <c r="EPH35" s="214"/>
      <c r="EPI35" s="214"/>
      <c r="EPJ35" s="214"/>
      <c r="EPK35" s="214"/>
      <c r="EPL35" s="214"/>
      <c r="EPM35" s="214"/>
      <c r="EPN35" s="214"/>
      <c r="EPO35" s="214"/>
      <c r="EPP35" s="214"/>
      <c r="EPQ35" s="214"/>
      <c r="EPR35" s="214"/>
      <c r="EPS35" s="214"/>
      <c r="EPT35" s="214"/>
      <c r="EPU35" s="214"/>
      <c r="EPV35" s="214"/>
      <c r="EPW35" s="214"/>
      <c r="EPX35" s="214"/>
      <c r="EPY35" s="214"/>
      <c r="EPZ35" s="214"/>
      <c r="EQA35" s="214"/>
      <c r="EQB35" s="214"/>
      <c r="EQC35" s="214"/>
      <c r="EQD35" s="214"/>
      <c r="EQE35" s="214"/>
      <c r="EQF35" s="214"/>
      <c r="EQG35" s="214"/>
      <c r="EQH35" s="214"/>
      <c r="EQI35" s="214"/>
      <c r="EQJ35" s="214"/>
      <c r="EQK35" s="214"/>
      <c r="EQL35" s="214"/>
      <c r="EQM35" s="214"/>
      <c r="EQN35" s="214"/>
      <c r="EQO35" s="214"/>
      <c r="EQP35" s="214"/>
      <c r="EQQ35" s="214"/>
      <c r="EQR35" s="214"/>
      <c r="EQS35" s="214"/>
      <c r="EQT35" s="214"/>
      <c r="EQU35" s="214"/>
      <c r="EQV35" s="214"/>
      <c r="EQW35" s="214"/>
      <c r="EQX35" s="214"/>
      <c r="EQY35" s="214"/>
      <c r="EQZ35" s="214"/>
      <c r="ERA35" s="214"/>
      <c r="ERB35" s="214"/>
      <c r="ERC35" s="214"/>
      <c r="ERD35" s="214"/>
      <c r="ERE35" s="214"/>
      <c r="ERF35" s="214"/>
      <c r="ERG35" s="214"/>
      <c r="ERH35" s="214"/>
      <c r="ERI35" s="214"/>
      <c r="ERJ35" s="214"/>
      <c r="ERK35" s="214"/>
      <c r="ERL35" s="214"/>
      <c r="ERM35" s="214"/>
      <c r="ERN35" s="214"/>
      <c r="ERO35" s="214"/>
      <c r="ERP35" s="214"/>
      <c r="ERQ35" s="214"/>
      <c r="ERR35" s="214"/>
      <c r="ERS35" s="214"/>
      <c r="ERT35" s="214"/>
      <c r="ERU35" s="214"/>
      <c r="ERV35" s="214"/>
      <c r="ERW35" s="214"/>
      <c r="ERX35" s="214"/>
      <c r="ERY35" s="214"/>
      <c r="ERZ35" s="214"/>
      <c r="ESA35" s="214"/>
      <c r="ESB35" s="214"/>
      <c r="ESC35" s="214"/>
      <c r="ESD35" s="214"/>
      <c r="ESE35" s="214"/>
      <c r="ESF35" s="214"/>
      <c r="ESG35" s="214"/>
      <c r="ESH35" s="214"/>
      <c r="ESI35" s="214"/>
      <c r="ESJ35" s="214"/>
      <c r="ESK35" s="214"/>
      <c r="ESL35" s="214"/>
      <c r="ESM35" s="214"/>
      <c r="ESN35" s="214"/>
      <c r="ESO35" s="214"/>
      <c r="ESP35" s="214"/>
      <c r="ESQ35" s="214"/>
      <c r="ESR35" s="214"/>
      <c r="ESS35" s="214"/>
      <c r="EST35" s="214"/>
      <c r="ESU35" s="214"/>
      <c r="ESV35" s="214"/>
      <c r="ESW35" s="214"/>
      <c r="ESX35" s="214"/>
      <c r="ESY35" s="214"/>
      <c r="ESZ35" s="214"/>
      <c r="ETA35" s="214"/>
      <c r="ETB35" s="214"/>
      <c r="ETC35" s="214"/>
      <c r="ETD35" s="214"/>
      <c r="ETE35" s="214"/>
      <c r="ETF35" s="214"/>
      <c r="ETG35" s="214"/>
      <c r="ETH35" s="214"/>
      <c r="ETI35" s="214"/>
      <c r="ETJ35" s="214"/>
      <c r="ETK35" s="214"/>
      <c r="ETL35" s="214"/>
      <c r="ETM35" s="214"/>
      <c r="ETN35" s="214"/>
      <c r="ETO35" s="214"/>
      <c r="ETP35" s="214"/>
      <c r="ETQ35" s="214"/>
      <c r="ETR35" s="214"/>
      <c r="ETS35" s="214"/>
      <c r="ETT35" s="214"/>
      <c r="ETU35" s="214"/>
      <c r="ETV35" s="214"/>
      <c r="ETW35" s="214"/>
      <c r="ETX35" s="214"/>
      <c r="ETY35" s="214"/>
      <c r="ETZ35" s="214"/>
      <c r="EUA35" s="214"/>
      <c r="EUB35" s="214"/>
      <c r="EUC35" s="214"/>
      <c r="EUD35" s="214"/>
      <c r="EUE35" s="214"/>
      <c r="EUF35" s="214"/>
      <c r="EUG35" s="214"/>
      <c r="EUH35" s="214"/>
      <c r="EUI35" s="214"/>
      <c r="EUJ35" s="214"/>
      <c r="EUK35" s="214"/>
      <c r="EUL35" s="214"/>
      <c r="EUM35" s="214"/>
      <c r="EUN35" s="214"/>
      <c r="EUO35" s="214"/>
      <c r="EUP35" s="214"/>
      <c r="EUQ35" s="214"/>
      <c r="EUR35" s="214"/>
      <c r="EUS35" s="214"/>
      <c r="EUT35" s="214"/>
      <c r="EUU35" s="214"/>
      <c r="EUV35" s="214"/>
      <c r="EUW35" s="214"/>
      <c r="EUX35" s="214"/>
      <c r="EUY35" s="214"/>
      <c r="EUZ35" s="214"/>
      <c r="EVA35" s="214"/>
      <c r="EVB35" s="214"/>
      <c r="EVC35" s="214"/>
      <c r="EVD35" s="214"/>
      <c r="EVE35" s="214"/>
      <c r="EVF35" s="214"/>
      <c r="EVG35" s="214"/>
      <c r="EVH35" s="214"/>
      <c r="EVI35" s="214"/>
      <c r="EVJ35" s="214"/>
      <c r="EVK35" s="214"/>
      <c r="EVL35" s="214"/>
      <c r="EVM35" s="214"/>
      <c r="EVN35" s="214"/>
      <c r="EVO35" s="214"/>
      <c r="EVP35" s="214"/>
      <c r="EVQ35" s="214"/>
      <c r="EVR35" s="214"/>
      <c r="EVS35" s="214"/>
      <c r="EVT35" s="214"/>
      <c r="EVU35" s="214"/>
      <c r="EVV35" s="214"/>
      <c r="EVW35" s="214"/>
      <c r="EVX35" s="214"/>
      <c r="EVY35" s="214"/>
      <c r="EVZ35" s="214"/>
      <c r="EWA35" s="214"/>
      <c r="EWB35" s="214"/>
      <c r="EWC35" s="214"/>
      <c r="EWD35" s="214"/>
      <c r="EWE35" s="214"/>
      <c r="EWF35" s="214"/>
      <c r="EWG35" s="214"/>
      <c r="EWH35" s="214"/>
      <c r="EWI35" s="214"/>
      <c r="EWJ35" s="214"/>
      <c r="EWK35" s="214"/>
      <c r="EWL35" s="214"/>
      <c r="EWM35" s="214"/>
      <c r="EWN35" s="214"/>
      <c r="EWO35" s="214"/>
      <c r="EWP35" s="214"/>
      <c r="EWQ35" s="214"/>
      <c r="EWR35" s="214"/>
      <c r="EWS35" s="214"/>
      <c r="EWT35" s="214"/>
      <c r="EWU35" s="214"/>
      <c r="EWV35" s="214"/>
      <c r="EWW35" s="214"/>
      <c r="EWX35" s="214"/>
      <c r="EWY35" s="214"/>
      <c r="EWZ35" s="214"/>
      <c r="EXA35" s="214"/>
      <c r="EXB35" s="214"/>
      <c r="EXC35" s="214"/>
      <c r="EXD35" s="214"/>
      <c r="EXE35" s="214"/>
      <c r="EXF35" s="214"/>
      <c r="EXG35" s="214"/>
      <c r="EXH35" s="214"/>
      <c r="EXI35" s="214"/>
      <c r="EXJ35" s="214"/>
      <c r="EXK35" s="214"/>
      <c r="EXL35" s="214"/>
      <c r="EXM35" s="214"/>
      <c r="EXN35" s="214"/>
      <c r="EXO35" s="214"/>
      <c r="EXP35" s="214"/>
      <c r="EXQ35" s="214"/>
      <c r="EXR35" s="214"/>
      <c r="EXS35" s="214"/>
      <c r="EXT35" s="214"/>
      <c r="EXU35" s="214"/>
      <c r="EXV35" s="214"/>
      <c r="EXW35" s="214"/>
      <c r="EXX35" s="214"/>
      <c r="EXY35" s="214"/>
      <c r="EXZ35" s="214"/>
      <c r="EYA35" s="214"/>
      <c r="EYB35" s="214"/>
      <c r="EYC35" s="214"/>
      <c r="EYD35" s="214"/>
      <c r="EYE35" s="214"/>
      <c r="EYF35" s="214"/>
      <c r="EYG35" s="214"/>
      <c r="EYH35" s="214"/>
      <c r="EYI35" s="214"/>
      <c r="EYJ35" s="214"/>
      <c r="EYK35" s="214"/>
      <c r="EYL35" s="214"/>
      <c r="EYM35" s="214"/>
      <c r="EYN35" s="214"/>
      <c r="EYO35" s="214"/>
      <c r="EYP35" s="214"/>
      <c r="EYQ35" s="214"/>
      <c r="EYR35" s="214"/>
      <c r="EYS35" s="214"/>
      <c r="EYT35" s="214"/>
      <c r="EYU35" s="214"/>
      <c r="EYV35" s="214"/>
      <c r="EYW35" s="214"/>
      <c r="EYX35" s="214"/>
      <c r="EYY35" s="214"/>
      <c r="EYZ35" s="214"/>
      <c r="EZA35" s="214"/>
      <c r="EZB35" s="214"/>
      <c r="EZC35" s="214"/>
      <c r="EZD35" s="214"/>
      <c r="EZE35" s="214"/>
      <c r="EZF35" s="214"/>
      <c r="EZG35" s="214"/>
      <c r="EZH35" s="214"/>
      <c r="EZI35" s="214"/>
      <c r="EZJ35" s="214"/>
      <c r="EZK35" s="214"/>
      <c r="EZL35" s="214"/>
      <c r="EZM35" s="214"/>
      <c r="EZN35" s="214"/>
      <c r="EZO35" s="214"/>
      <c r="EZP35" s="214"/>
      <c r="EZQ35" s="214"/>
      <c r="EZR35" s="214"/>
      <c r="EZS35" s="214"/>
      <c r="EZT35" s="214"/>
      <c r="EZU35" s="214"/>
      <c r="EZV35" s="214"/>
      <c r="EZW35" s="214"/>
      <c r="EZX35" s="214"/>
      <c r="EZY35" s="214"/>
      <c r="EZZ35" s="214"/>
      <c r="FAA35" s="214"/>
      <c r="FAB35" s="214"/>
      <c r="FAC35" s="214"/>
      <c r="FAD35" s="214"/>
      <c r="FAE35" s="214"/>
      <c r="FAF35" s="214"/>
      <c r="FAG35" s="214"/>
      <c r="FAH35" s="214"/>
      <c r="FAI35" s="214"/>
      <c r="FAJ35" s="214"/>
      <c r="FAK35" s="214"/>
      <c r="FAL35" s="214"/>
      <c r="FAM35" s="214"/>
      <c r="FAN35" s="214"/>
      <c r="FAO35" s="214"/>
      <c r="FAP35" s="214"/>
      <c r="FAQ35" s="214"/>
      <c r="FAR35" s="214"/>
      <c r="FAS35" s="214"/>
      <c r="FAT35" s="214"/>
      <c r="FAU35" s="214"/>
      <c r="FAV35" s="214"/>
      <c r="FAW35" s="214"/>
      <c r="FAX35" s="214"/>
      <c r="FAY35" s="214"/>
      <c r="FAZ35" s="214"/>
      <c r="FBA35" s="214"/>
      <c r="FBB35" s="214"/>
      <c r="FBC35" s="214"/>
      <c r="FBD35" s="214"/>
      <c r="FBE35" s="214"/>
      <c r="FBF35" s="214"/>
      <c r="FBG35" s="214"/>
      <c r="FBH35" s="214"/>
      <c r="FBI35" s="214"/>
      <c r="FBJ35" s="214"/>
      <c r="FBK35" s="214"/>
      <c r="FBL35" s="214"/>
      <c r="FBM35" s="214"/>
      <c r="FBN35" s="214"/>
      <c r="FBO35" s="214"/>
      <c r="FBP35" s="214"/>
      <c r="FBQ35" s="214"/>
      <c r="FBR35" s="214"/>
      <c r="FBS35" s="214"/>
      <c r="FBT35" s="214"/>
      <c r="FBU35" s="214"/>
      <c r="FBV35" s="214"/>
      <c r="FBW35" s="214"/>
      <c r="FBX35" s="214"/>
      <c r="FBY35" s="214"/>
      <c r="FBZ35" s="214"/>
      <c r="FCA35" s="214"/>
      <c r="FCB35" s="214"/>
      <c r="FCC35" s="214"/>
      <c r="FCD35" s="214"/>
      <c r="FCE35" s="214"/>
      <c r="FCF35" s="214"/>
      <c r="FCG35" s="214"/>
      <c r="FCH35" s="214"/>
      <c r="FCI35" s="214"/>
      <c r="FCJ35" s="214"/>
      <c r="FCK35" s="214"/>
      <c r="FCL35" s="214"/>
      <c r="FCM35" s="214"/>
      <c r="FCN35" s="214"/>
      <c r="FCO35" s="214"/>
      <c r="FCP35" s="214"/>
      <c r="FCQ35" s="214"/>
      <c r="FCR35" s="214"/>
      <c r="FCS35" s="214"/>
      <c r="FCT35" s="214"/>
      <c r="FCU35" s="214"/>
      <c r="FCV35" s="214"/>
      <c r="FCW35" s="214"/>
      <c r="FCX35" s="214"/>
      <c r="FCY35" s="214"/>
      <c r="FCZ35" s="214"/>
      <c r="FDA35" s="214"/>
      <c r="FDB35" s="214"/>
      <c r="FDC35" s="214"/>
      <c r="FDD35" s="214"/>
      <c r="FDE35" s="214"/>
      <c r="FDF35" s="214"/>
      <c r="FDG35" s="214"/>
      <c r="FDH35" s="214"/>
      <c r="FDI35" s="214"/>
      <c r="FDJ35" s="214"/>
      <c r="FDK35" s="214"/>
      <c r="FDL35" s="214"/>
      <c r="FDM35" s="214"/>
      <c r="FDN35" s="214"/>
      <c r="FDO35" s="214"/>
      <c r="FDP35" s="214"/>
      <c r="FDQ35" s="214"/>
      <c r="FDR35" s="214"/>
      <c r="FDS35" s="214"/>
      <c r="FDT35" s="214"/>
      <c r="FDU35" s="214"/>
      <c r="FDV35" s="214"/>
      <c r="FDW35" s="214"/>
      <c r="FDX35" s="214"/>
      <c r="FDY35" s="214"/>
      <c r="FDZ35" s="214"/>
      <c r="FEA35" s="214"/>
      <c r="FEB35" s="214"/>
      <c r="FEC35" s="214"/>
      <c r="FED35" s="214"/>
      <c r="FEE35" s="214"/>
      <c r="FEF35" s="214"/>
      <c r="FEG35" s="214"/>
      <c r="FEH35" s="214"/>
      <c r="FEI35" s="214"/>
      <c r="FEJ35" s="214"/>
      <c r="FEK35" s="214"/>
      <c r="FEL35" s="214"/>
      <c r="FEM35" s="214"/>
      <c r="FEN35" s="214"/>
      <c r="FEO35" s="214"/>
      <c r="FEP35" s="214"/>
      <c r="FEQ35" s="214"/>
      <c r="FER35" s="214"/>
      <c r="FES35" s="214"/>
      <c r="FET35" s="214"/>
      <c r="FEU35" s="214"/>
      <c r="FEV35" s="214"/>
      <c r="FEW35" s="214"/>
      <c r="FEX35" s="214"/>
      <c r="FEY35" s="214"/>
      <c r="FEZ35" s="214"/>
      <c r="FFA35" s="214"/>
      <c r="FFB35" s="214"/>
      <c r="FFC35" s="214"/>
      <c r="FFD35" s="214"/>
      <c r="FFE35" s="214"/>
      <c r="FFF35" s="214"/>
      <c r="FFG35" s="214"/>
      <c r="FFH35" s="214"/>
      <c r="FFI35" s="214"/>
      <c r="FFJ35" s="214"/>
      <c r="FFK35" s="214"/>
      <c r="FFL35" s="214"/>
      <c r="FFM35" s="214"/>
      <c r="FFN35" s="214"/>
      <c r="FFO35" s="214"/>
      <c r="FFP35" s="214"/>
      <c r="FFQ35" s="214"/>
      <c r="FFR35" s="214"/>
      <c r="FFS35" s="214"/>
      <c r="FFT35" s="214"/>
      <c r="FFU35" s="214"/>
      <c r="FFV35" s="214"/>
      <c r="FFW35" s="214"/>
      <c r="FFX35" s="214"/>
      <c r="FFY35" s="214"/>
      <c r="FFZ35" s="214"/>
      <c r="FGA35" s="214"/>
      <c r="FGB35" s="214"/>
      <c r="FGC35" s="214"/>
      <c r="FGD35" s="214"/>
      <c r="FGE35" s="214"/>
      <c r="FGF35" s="214"/>
      <c r="FGG35" s="214"/>
      <c r="FGH35" s="214"/>
      <c r="FGI35" s="214"/>
      <c r="FGJ35" s="214"/>
      <c r="FGK35" s="214"/>
      <c r="FGL35" s="214"/>
      <c r="FGM35" s="214"/>
      <c r="FGN35" s="214"/>
      <c r="FGO35" s="214"/>
      <c r="FGP35" s="214"/>
      <c r="FGQ35" s="214"/>
      <c r="FGR35" s="214"/>
      <c r="FGS35" s="214"/>
      <c r="FGT35" s="214"/>
      <c r="FGU35" s="214"/>
      <c r="FGV35" s="214"/>
      <c r="FGW35" s="214"/>
      <c r="FGX35" s="214"/>
      <c r="FGY35" s="214"/>
      <c r="FGZ35" s="214"/>
      <c r="FHA35" s="214"/>
      <c r="FHB35" s="214"/>
      <c r="FHC35" s="214"/>
      <c r="FHD35" s="214"/>
      <c r="FHE35" s="214"/>
      <c r="FHF35" s="214"/>
      <c r="FHG35" s="214"/>
      <c r="FHH35" s="214"/>
      <c r="FHI35" s="214"/>
      <c r="FHJ35" s="214"/>
      <c r="FHK35" s="214"/>
      <c r="FHL35" s="214"/>
      <c r="FHM35" s="214"/>
      <c r="FHN35" s="214"/>
      <c r="FHO35" s="214"/>
      <c r="FHP35" s="214"/>
      <c r="FHQ35" s="214"/>
      <c r="FHR35" s="214"/>
      <c r="FHS35" s="214"/>
      <c r="FHT35" s="214"/>
      <c r="FHU35" s="214"/>
      <c r="FHV35" s="214"/>
      <c r="FHW35" s="214"/>
      <c r="FHX35" s="214"/>
      <c r="FHY35" s="214"/>
      <c r="FHZ35" s="214"/>
      <c r="FIA35" s="214"/>
      <c r="FIB35" s="214"/>
      <c r="FIC35" s="214"/>
      <c r="FID35" s="214"/>
      <c r="FIE35" s="214"/>
      <c r="FIF35" s="214"/>
      <c r="FIG35" s="214"/>
      <c r="FIH35" s="214"/>
      <c r="FII35" s="214"/>
      <c r="FIJ35" s="214"/>
      <c r="FIK35" s="214"/>
      <c r="FIL35" s="214"/>
      <c r="FIM35" s="214"/>
      <c r="FIN35" s="214"/>
      <c r="FIO35" s="214"/>
      <c r="FIP35" s="214"/>
      <c r="FIQ35" s="214"/>
      <c r="FIR35" s="214"/>
      <c r="FIS35" s="214"/>
      <c r="FIT35" s="214"/>
      <c r="FIU35" s="214"/>
      <c r="FIV35" s="214"/>
      <c r="FIW35" s="214"/>
      <c r="FIX35" s="214"/>
      <c r="FIY35" s="214"/>
      <c r="FIZ35" s="214"/>
      <c r="FJA35" s="214"/>
      <c r="FJB35" s="214"/>
      <c r="FJC35" s="214"/>
      <c r="FJD35" s="214"/>
      <c r="FJE35" s="214"/>
      <c r="FJF35" s="214"/>
      <c r="FJG35" s="214"/>
      <c r="FJH35" s="214"/>
      <c r="FJI35" s="214"/>
      <c r="FJJ35" s="214"/>
      <c r="FJK35" s="214"/>
      <c r="FJL35" s="214"/>
      <c r="FJM35" s="214"/>
      <c r="FJN35" s="214"/>
      <c r="FJO35" s="214"/>
      <c r="FJP35" s="214"/>
      <c r="FJQ35" s="214"/>
      <c r="FJR35" s="214"/>
      <c r="FJS35" s="214"/>
      <c r="FJT35" s="214"/>
      <c r="FJU35" s="214"/>
      <c r="FJV35" s="214"/>
      <c r="FJW35" s="214"/>
      <c r="FJX35" s="214"/>
      <c r="FJY35" s="214"/>
      <c r="FJZ35" s="214"/>
      <c r="FKA35" s="214"/>
      <c r="FKB35" s="214"/>
      <c r="FKC35" s="214"/>
      <c r="FKD35" s="214"/>
      <c r="FKE35" s="214"/>
      <c r="FKF35" s="214"/>
      <c r="FKG35" s="214"/>
      <c r="FKH35" s="214"/>
      <c r="FKI35" s="214"/>
      <c r="FKJ35" s="214"/>
      <c r="FKK35" s="214"/>
      <c r="FKL35" s="214"/>
      <c r="FKM35" s="214"/>
      <c r="FKN35" s="214"/>
      <c r="FKO35" s="214"/>
      <c r="FKP35" s="214"/>
      <c r="FKQ35" s="214"/>
      <c r="FKR35" s="214"/>
      <c r="FKS35" s="214"/>
      <c r="FKT35" s="214"/>
      <c r="FKU35" s="214"/>
      <c r="FKV35" s="214"/>
      <c r="FKW35" s="214"/>
      <c r="FKX35" s="214"/>
      <c r="FKY35" s="214"/>
      <c r="FKZ35" s="214"/>
      <c r="FLA35" s="214"/>
      <c r="FLB35" s="214"/>
      <c r="FLC35" s="214"/>
      <c r="FLD35" s="214"/>
      <c r="FLE35" s="214"/>
      <c r="FLF35" s="214"/>
      <c r="FLG35" s="214"/>
      <c r="FLH35" s="214"/>
      <c r="FLI35" s="214"/>
      <c r="FLJ35" s="214"/>
      <c r="FLK35" s="214"/>
      <c r="FLL35" s="214"/>
      <c r="FLM35" s="214"/>
      <c r="FLN35" s="214"/>
      <c r="FLO35" s="214"/>
      <c r="FLP35" s="214"/>
      <c r="FLQ35" s="214"/>
      <c r="FLR35" s="214"/>
      <c r="FLS35" s="214"/>
      <c r="FLT35" s="214"/>
      <c r="FLU35" s="214"/>
      <c r="FLV35" s="214"/>
      <c r="FLW35" s="214"/>
      <c r="FLX35" s="214"/>
      <c r="FLY35" s="214"/>
      <c r="FLZ35" s="214"/>
      <c r="FMA35" s="214"/>
      <c r="FMB35" s="214"/>
      <c r="FMC35" s="214"/>
      <c r="FMD35" s="214"/>
      <c r="FME35" s="214"/>
      <c r="FMF35" s="214"/>
      <c r="FMG35" s="214"/>
      <c r="FMH35" s="214"/>
      <c r="FMI35" s="214"/>
      <c r="FMJ35" s="214"/>
      <c r="FMK35" s="214"/>
      <c r="FML35" s="214"/>
      <c r="FMM35" s="214"/>
      <c r="FMN35" s="214"/>
      <c r="FMO35" s="214"/>
      <c r="FMP35" s="214"/>
      <c r="FMQ35" s="214"/>
      <c r="FMR35" s="214"/>
      <c r="FMS35" s="214"/>
      <c r="FMT35" s="214"/>
      <c r="FMU35" s="214"/>
      <c r="FMV35" s="214"/>
      <c r="FMW35" s="214"/>
      <c r="FMX35" s="214"/>
      <c r="FMY35" s="214"/>
      <c r="FMZ35" s="214"/>
      <c r="FNA35" s="214"/>
      <c r="FNB35" s="214"/>
      <c r="FNC35" s="214"/>
      <c r="FND35" s="214"/>
      <c r="FNE35" s="214"/>
      <c r="FNF35" s="214"/>
      <c r="FNG35" s="214"/>
      <c r="FNH35" s="214"/>
      <c r="FNI35" s="214"/>
      <c r="FNJ35" s="214"/>
      <c r="FNK35" s="214"/>
      <c r="FNL35" s="214"/>
      <c r="FNM35" s="214"/>
      <c r="FNN35" s="214"/>
      <c r="FNO35" s="214"/>
      <c r="FNP35" s="214"/>
      <c r="FNQ35" s="214"/>
      <c r="FNR35" s="214"/>
      <c r="FNS35" s="214"/>
      <c r="FNT35" s="214"/>
      <c r="FNU35" s="214"/>
      <c r="FNV35" s="214"/>
      <c r="FNW35" s="214"/>
      <c r="FNX35" s="214"/>
      <c r="FNY35" s="214"/>
      <c r="FNZ35" s="214"/>
      <c r="FOA35" s="214"/>
      <c r="FOB35" s="214"/>
      <c r="FOC35" s="214"/>
      <c r="FOD35" s="214"/>
      <c r="FOE35" s="214"/>
      <c r="FOF35" s="214"/>
      <c r="FOG35" s="214"/>
      <c r="FOH35" s="214"/>
      <c r="FOI35" s="214"/>
      <c r="FOJ35" s="214"/>
      <c r="FOK35" s="214"/>
      <c r="FOL35" s="214"/>
      <c r="FOM35" s="214"/>
      <c r="FON35" s="214"/>
      <c r="FOO35" s="214"/>
      <c r="FOP35" s="214"/>
      <c r="FOQ35" s="214"/>
      <c r="FOR35" s="214"/>
      <c r="FOS35" s="214"/>
      <c r="FOT35" s="214"/>
      <c r="FOU35" s="214"/>
      <c r="FOV35" s="214"/>
      <c r="FOW35" s="214"/>
      <c r="FOX35" s="214"/>
      <c r="FOY35" s="214"/>
      <c r="FOZ35" s="214"/>
      <c r="FPA35" s="214"/>
      <c r="FPB35" s="214"/>
      <c r="FPC35" s="214"/>
      <c r="FPD35" s="214"/>
      <c r="FPE35" s="214"/>
      <c r="FPF35" s="214"/>
      <c r="FPG35" s="214"/>
      <c r="FPH35" s="214"/>
      <c r="FPI35" s="214"/>
      <c r="FPJ35" s="214"/>
      <c r="FPK35" s="214"/>
      <c r="FPL35" s="214"/>
      <c r="FPM35" s="214"/>
      <c r="FPN35" s="214"/>
      <c r="FPO35" s="214"/>
      <c r="FPP35" s="214"/>
      <c r="FPQ35" s="214"/>
      <c r="FPR35" s="214"/>
      <c r="FPS35" s="214"/>
      <c r="FPT35" s="214"/>
      <c r="FPU35" s="214"/>
      <c r="FPV35" s="214"/>
      <c r="FPW35" s="214"/>
      <c r="FPX35" s="214"/>
      <c r="FPY35" s="214"/>
      <c r="FPZ35" s="214"/>
      <c r="FQA35" s="214"/>
      <c r="FQB35" s="214"/>
      <c r="FQC35" s="214"/>
      <c r="FQD35" s="214"/>
      <c r="FQE35" s="214"/>
      <c r="FQF35" s="214"/>
      <c r="FQG35" s="214"/>
      <c r="FQH35" s="214"/>
      <c r="FQI35" s="214"/>
      <c r="FQJ35" s="214"/>
      <c r="FQK35" s="214"/>
      <c r="FQL35" s="214"/>
      <c r="FQM35" s="214"/>
      <c r="FQN35" s="214"/>
      <c r="FQO35" s="214"/>
      <c r="FQP35" s="214"/>
      <c r="FQQ35" s="214"/>
      <c r="FQR35" s="214"/>
      <c r="FQS35" s="214"/>
      <c r="FQT35" s="214"/>
      <c r="FQU35" s="214"/>
      <c r="FQV35" s="214"/>
      <c r="FQW35" s="214"/>
      <c r="FQX35" s="214"/>
      <c r="FQY35" s="214"/>
      <c r="FQZ35" s="214"/>
      <c r="FRA35" s="214"/>
      <c r="FRB35" s="214"/>
      <c r="FRC35" s="214"/>
      <c r="FRD35" s="214"/>
      <c r="FRE35" s="214"/>
      <c r="FRF35" s="214"/>
      <c r="FRG35" s="214"/>
      <c r="FRH35" s="214"/>
      <c r="FRI35" s="214"/>
      <c r="FRJ35" s="214"/>
      <c r="FRK35" s="214"/>
      <c r="FRL35" s="214"/>
      <c r="FRM35" s="214"/>
      <c r="FRN35" s="214"/>
      <c r="FRO35" s="214"/>
      <c r="FRP35" s="214"/>
      <c r="FRQ35" s="214"/>
      <c r="FRR35" s="214"/>
      <c r="FRS35" s="214"/>
      <c r="FRT35" s="214"/>
      <c r="FRU35" s="214"/>
      <c r="FRV35" s="214"/>
      <c r="FRW35" s="214"/>
      <c r="FRX35" s="214"/>
      <c r="FRY35" s="214"/>
      <c r="FRZ35" s="214"/>
      <c r="FSA35" s="214"/>
      <c r="FSB35" s="214"/>
      <c r="FSC35" s="214"/>
      <c r="FSD35" s="214"/>
      <c r="FSE35" s="214"/>
      <c r="FSF35" s="214"/>
      <c r="FSG35" s="214"/>
      <c r="FSH35" s="214"/>
      <c r="FSI35" s="214"/>
      <c r="FSJ35" s="214"/>
      <c r="FSK35" s="214"/>
      <c r="FSL35" s="214"/>
      <c r="FSM35" s="214"/>
      <c r="FSN35" s="214"/>
      <c r="FSO35" s="214"/>
      <c r="FSP35" s="214"/>
      <c r="FSQ35" s="214"/>
      <c r="FSR35" s="214"/>
      <c r="FSS35" s="214"/>
      <c r="FST35" s="214"/>
      <c r="FSU35" s="214"/>
      <c r="FSV35" s="214"/>
      <c r="FSW35" s="214"/>
      <c r="FSX35" s="214"/>
      <c r="FSY35" s="214"/>
      <c r="FSZ35" s="214"/>
      <c r="FTA35" s="214"/>
      <c r="FTB35" s="214"/>
      <c r="FTC35" s="214"/>
      <c r="FTD35" s="214"/>
      <c r="FTE35" s="214"/>
      <c r="FTF35" s="214"/>
      <c r="FTG35" s="214"/>
      <c r="FTH35" s="214"/>
      <c r="FTI35" s="214"/>
      <c r="FTJ35" s="214"/>
      <c r="FTK35" s="214"/>
      <c r="FTL35" s="214"/>
      <c r="FTM35" s="214"/>
      <c r="FTN35" s="214"/>
      <c r="FTO35" s="214"/>
      <c r="FTP35" s="214"/>
      <c r="FTQ35" s="214"/>
      <c r="FTR35" s="214"/>
      <c r="FTS35" s="214"/>
      <c r="FTT35" s="214"/>
      <c r="FTU35" s="214"/>
      <c r="FTV35" s="214"/>
      <c r="FTW35" s="214"/>
      <c r="FTX35" s="214"/>
      <c r="FTY35" s="214"/>
      <c r="FTZ35" s="214"/>
      <c r="FUA35" s="214"/>
      <c r="FUB35" s="214"/>
      <c r="FUC35" s="214"/>
      <c r="FUD35" s="214"/>
      <c r="FUE35" s="214"/>
      <c r="FUF35" s="214"/>
      <c r="FUG35" s="214"/>
      <c r="FUH35" s="214"/>
      <c r="FUI35" s="214"/>
      <c r="FUJ35" s="214"/>
      <c r="FUK35" s="214"/>
      <c r="FUL35" s="214"/>
      <c r="FUM35" s="214"/>
      <c r="FUN35" s="214"/>
      <c r="FUO35" s="214"/>
      <c r="FUP35" s="214"/>
      <c r="FUQ35" s="214"/>
      <c r="FUR35" s="214"/>
      <c r="FUS35" s="214"/>
      <c r="FUT35" s="214"/>
      <c r="FUU35" s="214"/>
      <c r="FUV35" s="214"/>
      <c r="FUW35" s="214"/>
      <c r="FUX35" s="214"/>
      <c r="FUY35" s="214"/>
      <c r="FUZ35" s="214"/>
      <c r="FVA35" s="214"/>
      <c r="FVB35" s="214"/>
      <c r="FVC35" s="214"/>
      <c r="FVD35" s="214"/>
      <c r="FVE35" s="214"/>
      <c r="FVF35" s="214"/>
      <c r="FVG35" s="214"/>
      <c r="FVH35" s="214"/>
      <c r="FVI35" s="214"/>
      <c r="FVJ35" s="214"/>
      <c r="FVK35" s="214"/>
      <c r="FVL35" s="214"/>
      <c r="FVM35" s="214"/>
      <c r="FVN35" s="214"/>
      <c r="FVO35" s="214"/>
      <c r="FVP35" s="214"/>
      <c r="FVQ35" s="214"/>
      <c r="FVR35" s="214"/>
      <c r="FVS35" s="214"/>
      <c r="FVT35" s="214"/>
      <c r="FVU35" s="214"/>
      <c r="FVV35" s="214"/>
      <c r="FVW35" s="214"/>
      <c r="FVX35" s="214"/>
      <c r="FVY35" s="214"/>
      <c r="FVZ35" s="214"/>
      <c r="FWA35" s="214"/>
      <c r="FWB35" s="214"/>
      <c r="FWC35" s="214"/>
      <c r="FWD35" s="214"/>
      <c r="FWE35" s="214"/>
      <c r="FWF35" s="214"/>
      <c r="FWG35" s="214"/>
      <c r="FWH35" s="214"/>
      <c r="FWI35" s="214"/>
      <c r="FWJ35" s="214"/>
      <c r="FWK35" s="214"/>
      <c r="FWL35" s="214"/>
      <c r="FWM35" s="214"/>
      <c r="FWN35" s="214"/>
      <c r="FWO35" s="214"/>
      <c r="FWP35" s="214"/>
      <c r="FWQ35" s="214"/>
      <c r="FWR35" s="214"/>
      <c r="FWS35" s="214"/>
      <c r="FWT35" s="214"/>
      <c r="FWU35" s="214"/>
      <c r="FWV35" s="214"/>
      <c r="FWW35" s="214"/>
      <c r="FWX35" s="214"/>
      <c r="FWY35" s="214"/>
      <c r="FWZ35" s="214"/>
      <c r="FXA35" s="214"/>
      <c r="FXB35" s="214"/>
      <c r="FXC35" s="214"/>
      <c r="FXD35" s="214"/>
      <c r="FXE35" s="214"/>
      <c r="FXF35" s="214"/>
      <c r="FXG35" s="214"/>
      <c r="FXH35" s="214"/>
      <c r="FXI35" s="214"/>
      <c r="FXJ35" s="214"/>
      <c r="FXK35" s="214"/>
      <c r="FXL35" s="214"/>
      <c r="FXM35" s="214"/>
      <c r="FXN35" s="214"/>
      <c r="FXO35" s="214"/>
      <c r="FXP35" s="214"/>
      <c r="FXQ35" s="214"/>
      <c r="FXR35" s="214"/>
      <c r="FXS35" s="214"/>
      <c r="FXT35" s="214"/>
      <c r="FXU35" s="214"/>
      <c r="FXV35" s="214"/>
      <c r="FXW35" s="214"/>
      <c r="FXX35" s="214"/>
      <c r="FXY35" s="214"/>
      <c r="FXZ35" s="214"/>
      <c r="FYA35" s="214"/>
      <c r="FYB35" s="214"/>
      <c r="FYC35" s="214"/>
      <c r="FYD35" s="214"/>
      <c r="FYE35" s="214"/>
      <c r="FYF35" s="214"/>
      <c r="FYG35" s="214"/>
      <c r="FYH35" s="214"/>
      <c r="FYI35" s="214"/>
      <c r="FYJ35" s="214"/>
      <c r="FYK35" s="214"/>
      <c r="FYL35" s="214"/>
      <c r="FYM35" s="214"/>
      <c r="FYN35" s="214"/>
      <c r="FYO35" s="214"/>
      <c r="FYP35" s="214"/>
      <c r="FYQ35" s="214"/>
      <c r="FYR35" s="214"/>
      <c r="FYS35" s="214"/>
      <c r="FYT35" s="214"/>
      <c r="FYU35" s="214"/>
      <c r="FYV35" s="214"/>
      <c r="FYW35" s="214"/>
      <c r="FYX35" s="214"/>
      <c r="FYY35" s="214"/>
      <c r="FYZ35" s="214"/>
      <c r="FZA35" s="214"/>
      <c r="FZB35" s="214"/>
      <c r="FZC35" s="214"/>
      <c r="FZD35" s="214"/>
      <c r="FZE35" s="214"/>
      <c r="FZF35" s="214"/>
      <c r="FZG35" s="214"/>
      <c r="FZH35" s="214"/>
      <c r="FZI35" s="214"/>
      <c r="FZJ35" s="214"/>
      <c r="FZK35" s="214"/>
      <c r="FZL35" s="214"/>
      <c r="FZM35" s="214"/>
      <c r="FZN35" s="214"/>
      <c r="FZO35" s="214"/>
      <c r="FZP35" s="214"/>
      <c r="FZQ35" s="214"/>
      <c r="FZR35" s="214"/>
      <c r="FZS35" s="214"/>
      <c r="FZT35" s="214"/>
      <c r="FZU35" s="214"/>
      <c r="FZV35" s="214"/>
      <c r="FZW35" s="214"/>
      <c r="FZX35" s="214"/>
      <c r="FZY35" s="214"/>
      <c r="FZZ35" s="214"/>
      <c r="GAA35" s="214"/>
      <c r="GAB35" s="214"/>
      <c r="GAC35" s="214"/>
      <c r="GAD35" s="214"/>
      <c r="GAE35" s="214"/>
      <c r="GAF35" s="214"/>
      <c r="GAG35" s="214"/>
      <c r="GAH35" s="214"/>
      <c r="GAI35" s="214"/>
      <c r="GAJ35" s="214"/>
      <c r="GAK35" s="214"/>
      <c r="GAL35" s="214"/>
      <c r="GAM35" s="214"/>
      <c r="GAN35" s="214"/>
      <c r="GAO35" s="214"/>
      <c r="GAP35" s="214"/>
      <c r="GAQ35" s="214"/>
      <c r="GAR35" s="214"/>
      <c r="GAS35" s="214"/>
      <c r="GAT35" s="214"/>
      <c r="GAU35" s="214"/>
      <c r="GAV35" s="214"/>
      <c r="GAW35" s="214"/>
      <c r="GAX35" s="214"/>
      <c r="GAY35" s="214"/>
      <c r="GAZ35" s="214"/>
      <c r="GBA35" s="214"/>
      <c r="GBB35" s="214"/>
      <c r="GBC35" s="214"/>
      <c r="GBD35" s="214"/>
      <c r="GBE35" s="214"/>
      <c r="GBF35" s="214"/>
      <c r="GBG35" s="214"/>
      <c r="GBH35" s="214"/>
      <c r="GBI35" s="214"/>
      <c r="GBJ35" s="214"/>
      <c r="GBK35" s="214"/>
      <c r="GBL35" s="214"/>
      <c r="GBM35" s="214"/>
      <c r="GBN35" s="214"/>
      <c r="GBO35" s="214"/>
      <c r="GBP35" s="214"/>
      <c r="GBQ35" s="214"/>
      <c r="GBR35" s="214"/>
      <c r="GBS35" s="214"/>
      <c r="GBT35" s="214"/>
      <c r="GBU35" s="214"/>
      <c r="GBV35" s="214"/>
      <c r="GBW35" s="214"/>
      <c r="GBX35" s="214"/>
      <c r="GBY35" s="214"/>
      <c r="GBZ35" s="214"/>
      <c r="GCA35" s="214"/>
      <c r="GCB35" s="214"/>
      <c r="GCC35" s="214"/>
      <c r="GCD35" s="214"/>
      <c r="GCE35" s="214"/>
      <c r="GCF35" s="214"/>
      <c r="GCG35" s="214"/>
      <c r="GCH35" s="214"/>
      <c r="GCI35" s="214"/>
      <c r="GCJ35" s="214"/>
      <c r="GCK35" s="214"/>
      <c r="GCL35" s="214"/>
      <c r="GCM35" s="214"/>
      <c r="GCN35" s="214"/>
      <c r="GCO35" s="214"/>
      <c r="GCP35" s="214"/>
      <c r="GCQ35" s="214"/>
      <c r="GCR35" s="214"/>
      <c r="GCS35" s="214"/>
      <c r="GCT35" s="214"/>
      <c r="GCU35" s="214"/>
      <c r="GCV35" s="214"/>
      <c r="GCW35" s="214"/>
      <c r="GCX35" s="214"/>
      <c r="GCY35" s="214"/>
      <c r="GCZ35" s="214"/>
      <c r="GDA35" s="214"/>
      <c r="GDB35" s="214"/>
      <c r="GDC35" s="214"/>
      <c r="GDD35" s="214"/>
      <c r="GDE35" s="214"/>
      <c r="GDF35" s="214"/>
      <c r="GDG35" s="214"/>
      <c r="GDH35" s="214"/>
      <c r="GDI35" s="214"/>
      <c r="GDJ35" s="214"/>
      <c r="GDK35" s="214"/>
      <c r="GDL35" s="214"/>
      <c r="GDM35" s="214"/>
      <c r="GDN35" s="214"/>
      <c r="GDO35" s="214"/>
      <c r="GDP35" s="214"/>
      <c r="GDQ35" s="214"/>
      <c r="GDR35" s="214"/>
      <c r="GDS35" s="214"/>
      <c r="GDT35" s="214"/>
      <c r="GDU35" s="214"/>
      <c r="GDV35" s="214"/>
      <c r="GDW35" s="214"/>
      <c r="GDX35" s="214"/>
      <c r="GDY35" s="214"/>
      <c r="GDZ35" s="214"/>
      <c r="GEA35" s="214"/>
      <c r="GEB35" s="214"/>
      <c r="GEC35" s="214"/>
      <c r="GED35" s="214"/>
      <c r="GEE35" s="214"/>
      <c r="GEF35" s="214"/>
      <c r="GEG35" s="214"/>
      <c r="GEH35" s="214"/>
      <c r="GEI35" s="214"/>
      <c r="GEJ35" s="214"/>
      <c r="GEK35" s="214"/>
      <c r="GEL35" s="214"/>
      <c r="GEM35" s="214"/>
      <c r="GEN35" s="214"/>
      <c r="GEO35" s="214"/>
      <c r="GEP35" s="214"/>
      <c r="GEQ35" s="214"/>
      <c r="GER35" s="214"/>
      <c r="GES35" s="214"/>
      <c r="GET35" s="214"/>
      <c r="GEU35" s="214"/>
      <c r="GEV35" s="214"/>
      <c r="GEW35" s="214"/>
      <c r="GEX35" s="214"/>
      <c r="GEY35" s="214"/>
      <c r="GEZ35" s="214"/>
      <c r="GFA35" s="214"/>
      <c r="GFB35" s="214"/>
      <c r="GFC35" s="214"/>
      <c r="GFD35" s="214"/>
      <c r="GFE35" s="214"/>
      <c r="GFF35" s="214"/>
      <c r="GFG35" s="214"/>
      <c r="GFH35" s="214"/>
      <c r="GFI35" s="214"/>
      <c r="GFJ35" s="214"/>
      <c r="GFK35" s="214"/>
      <c r="GFL35" s="214"/>
      <c r="GFM35" s="214"/>
      <c r="GFN35" s="214"/>
      <c r="GFO35" s="214"/>
      <c r="GFP35" s="214"/>
      <c r="GFQ35" s="214"/>
      <c r="GFR35" s="214"/>
      <c r="GFS35" s="214"/>
      <c r="GFT35" s="214"/>
      <c r="GFU35" s="214"/>
      <c r="GFV35" s="214"/>
      <c r="GFW35" s="214"/>
      <c r="GFX35" s="214"/>
      <c r="GFY35" s="214"/>
      <c r="GFZ35" s="214"/>
      <c r="GGA35" s="214"/>
      <c r="GGB35" s="214"/>
      <c r="GGC35" s="214"/>
      <c r="GGD35" s="214"/>
      <c r="GGE35" s="214"/>
      <c r="GGF35" s="214"/>
      <c r="GGG35" s="214"/>
      <c r="GGH35" s="214"/>
      <c r="GGI35" s="214"/>
      <c r="GGJ35" s="214"/>
      <c r="GGK35" s="214"/>
      <c r="GGL35" s="214"/>
      <c r="GGM35" s="214"/>
      <c r="GGN35" s="214"/>
      <c r="GGO35" s="214"/>
      <c r="GGP35" s="214"/>
      <c r="GGQ35" s="214"/>
      <c r="GGR35" s="214"/>
      <c r="GGS35" s="214"/>
      <c r="GGT35" s="214"/>
      <c r="GGU35" s="214"/>
      <c r="GGV35" s="214"/>
      <c r="GGW35" s="214"/>
      <c r="GGX35" s="214"/>
      <c r="GGY35" s="214"/>
      <c r="GGZ35" s="214"/>
      <c r="GHA35" s="214"/>
      <c r="GHB35" s="214"/>
      <c r="GHC35" s="214"/>
      <c r="GHD35" s="214"/>
      <c r="GHE35" s="214"/>
      <c r="GHF35" s="214"/>
      <c r="GHG35" s="214"/>
      <c r="GHH35" s="214"/>
      <c r="GHI35" s="214"/>
      <c r="GHJ35" s="214"/>
      <c r="GHK35" s="214"/>
      <c r="GHL35" s="214"/>
      <c r="GHM35" s="214"/>
      <c r="GHN35" s="214"/>
      <c r="GHO35" s="214"/>
      <c r="GHP35" s="214"/>
      <c r="GHQ35" s="214"/>
      <c r="GHR35" s="214"/>
      <c r="GHS35" s="214"/>
      <c r="GHT35" s="214"/>
      <c r="GHU35" s="214"/>
      <c r="GHV35" s="214"/>
      <c r="GHW35" s="214"/>
      <c r="GHX35" s="214"/>
      <c r="GHY35" s="214"/>
      <c r="GHZ35" s="214"/>
      <c r="GIA35" s="214"/>
      <c r="GIB35" s="214"/>
      <c r="GIC35" s="214"/>
      <c r="GID35" s="214"/>
      <c r="GIE35" s="214"/>
      <c r="GIF35" s="214"/>
      <c r="GIG35" s="214"/>
      <c r="GIH35" s="214"/>
      <c r="GII35" s="214"/>
      <c r="GIJ35" s="214"/>
      <c r="GIK35" s="214"/>
      <c r="GIL35" s="214"/>
      <c r="GIM35" s="214"/>
      <c r="GIN35" s="214"/>
      <c r="GIO35" s="214"/>
      <c r="GIP35" s="214"/>
      <c r="GIQ35" s="214"/>
      <c r="GIR35" s="214"/>
      <c r="GIS35" s="214"/>
      <c r="GIT35" s="214"/>
      <c r="GIU35" s="214"/>
      <c r="GIV35" s="214"/>
      <c r="GIW35" s="214"/>
      <c r="GIX35" s="214"/>
      <c r="GIY35" s="214"/>
      <c r="GIZ35" s="214"/>
      <c r="GJA35" s="214"/>
      <c r="GJB35" s="214"/>
      <c r="GJC35" s="214"/>
      <c r="GJD35" s="214"/>
      <c r="GJE35" s="214"/>
      <c r="GJF35" s="214"/>
      <c r="GJG35" s="214"/>
      <c r="GJH35" s="214"/>
      <c r="GJI35" s="214"/>
      <c r="GJJ35" s="214"/>
      <c r="GJK35" s="214"/>
      <c r="GJL35" s="214"/>
      <c r="GJM35" s="214"/>
      <c r="GJN35" s="214"/>
      <c r="GJO35" s="214"/>
      <c r="GJP35" s="214"/>
      <c r="GJQ35" s="214"/>
      <c r="GJR35" s="214"/>
      <c r="GJS35" s="214"/>
      <c r="GJT35" s="214"/>
      <c r="GJU35" s="214"/>
      <c r="GJV35" s="214"/>
      <c r="GJW35" s="214"/>
      <c r="GJX35" s="214"/>
      <c r="GJY35" s="214"/>
      <c r="GJZ35" s="214"/>
      <c r="GKA35" s="214"/>
      <c r="GKB35" s="214"/>
      <c r="GKC35" s="214"/>
      <c r="GKD35" s="214"/>
      <c r="GKE35" s="214"/>
      <c r="GKF35" s="214"/>
      <c r="GKG35" s="214"/>
      <c r="GKH35" s="214"/>
      <c r="GKI35" s="214"/>
      <c r="GKJ35" s="214"/>
      <c r="GKK35" s="214"/>
      <c r="GKL35" s="214"/>
      <c r="GKM35" s="214"/>
      <c r="GKN35" s="214"/>
      <c r="GKO35" s="214"/>
      <c r="GKP35" s="214"/>
      <c r="GKQ35" s="214"/>
      <c r="GKR35" s="214"/>
      <c r="GKS35" s="214"/>
      <c r="GKT35" s="214"/>
      <c r="GKU35" s="214"/>
      <c r="GKV35" s="214"/>
      <c r="GKW35" s="214"/>
      <c r="GKX35" s="214"/>
      <c r="GKY35" s="214"/>
      <c r="GKZ35" s="214"/>
      <c r="GLA35" s="214"/>
      <c r="GLB35" s="214"/>
      <c r="GLC35" s="214"/>
      <c r="GLD35" s="214"/>
      <c r="GLE35" s="214"/>
      <c r="GLF35" s="214"/>
      <c r="GLG35" s="214"/>
      <c r="GLH35" s="214"/>
      <c r="GLI35" s="214"/>
      <c r="GLJ35" s="214"/>
      <c r="GLK35" s="214"/>
      <c r="GLL35" s="214"/>
      <c r="GLM35" s="214"/>
      <c r="GLN35" s="214"/>
      <c r="GLO35" s="214"/>
      <c r="GLP35" s="214"/>
      <c r="GLQ35" s="214"/>
      <c r="GLR35" s="214"/>
      <c r="GLS35" s="214"/>
      <c r="GLT35" s="214"/>
      <c r="GLU35" s="214"/>
      <c r="GLV35" s="214"/>
      <c r="GLW35" s="214"/>
      <c r="GLX35" s="214"/>
      <c r="GLY35" s="214"/>
      <c r="GLZ35" s="214"/>
      <c r="GMA35" s="214"/>
      <c r="GMB35" s="214"/>
      <c r="GMC35" s="214"/>
      <c r="GMD35" s="214"/>
      <c r="GME35" s="214"/>
      <c r="GMF35" s="214"/>
      <c r="GMG35" s="214"/>
      <c r="GMH35" s="214"/>
      <c r="GMI35" s="214"/>
      <c r="GMJ35" s="214"/>
      <c r="GMK35" s="214"/>
      <c r="GML35" s="214"/>
      <c r="GMM35" s="214"/>
      <c r="GMN35" s="214"/>
      <c r="GMO35" s="214"/>
      <c r="GMP35" s="214"/>
      <c r="GMQ35" s="214"/>
      <c r="GMR35" s="214"/>
      <c r="GMS35" s="214"/>
      <c r="GMT35" s="214"/>
      <c r="GMU35" s="214"/>
      <c r="GMV35" s="214"/>
      <c r="GMW35" s="214"/>
      <c r="GMX35" s="214"/>
      <c r="GMY35" s="214"/>
      <c r="GMZ35" s="214"/>
      <c r="GNA35" s="214"/>
      <c r="GNB35" s="214"/>
      <c r="GNC35" s="214"/>
      <c r="GND35" s="214"/>
      <c r="GNE35" s="214"/>
      <c r="GNF35" s="214"/>
      <c r="GNG35" s="214"/>
      <c r="GNH35" s="214"/>
      <c r="GNI35" s="214"/>
      <c r="GNJ35" s="214"/>
      <c r="GNK35" s="214"/>
      <c r="GNL35" s="214"/>
      <c r="GNM35" s="214"/>
      <c r="GNN35" s="214"/>
      <c r="GNO35" s="214"/>
      <c r="GNP35" s="214"/>
      <c r="GNQ35" s="214"/>
      <c r="GNR35" s="214"/>
      <c r="GNS35" s="214"/>
      <c r="GNT35" s="214"/>
      <c r="GNU35" s="214"/>
      <c r="GNV35" s="214"/>
      <c r="GNW35" s="214"/>
      <c r="GNX35" s="214"/>
      <c r="GNY35" s="214"/>
      <c r="GNZ35" s="214"/>
      <c r="GOA35" s="214"/>
      <c r="GOB35" s="214"/>
      <c r="GOC35" s="214"/>
      <c r="GOD35" s="214"/>
      <c r="GOE35" s="214"/>
      <c r="GOF35" s="214"/>
      <c r="GOG35" s="214"/>
      <c r="GOH35" s="214"/>
      <c r="GOI35" s="214"/>
      <c r="GOJ35" s="214"/>
      <c r="GOK35" s="214"/>
      <c r="GOL35" s="214"/>
      <c r="GOM35" s="214"/>
      <c r="GON35" s="214"/>
      <c r="GOO35" s="214"/>
      <c r="GOP35" s="214"/>
      <c r="GOQ35" s="214"/>
      <c r="GOR35" s="214"/>
      <c r="GOS35" s="214"/>
      <c r="GOT35" s="214"/>
      <c r="GOU35" s="214"/>
      <c r="GOV35" s="214"/>
      <c r="GOW35" s="214"/>
      <c r="GOX35" s="214"/>
      <c r="GOY35" s="214"/>
      <c r="GOZ35" s="214"/>
      <c r="GPA35" s="214"/>
      <c r="GPB35" s="214"/>
      <c r="GPC35" s="214"/>
      <c r="GPD35" s="214"/>
      <c r="GPE35" s="214"/>
      <c r="GPF35" s="214"/>
      <c r="GPG35" s="214"/>
      <c r="GPH35" s="214"/>
      <c r="GPI35" s="214"/>
      <c r="GPJ35" s="214"/>
      <c r="GPK35" s="214"/>
      <c r="GPL35" s="214"/>
      <c r="GPM35" s="214"/>
      <c r="GPN35" s="214"/>
      <c r="GPO35" s="214"/>
      <c r="GPP35" s="214"/>
      <c r="GPQ35" s="214"/>
      <c r="GPR35" s="214"/>
      <c r="GPS35" s="214"/>
      <c r="GPT35" s="214"/>
      <c r="GPU35" s="214"/>
      <c r="GPV35" s="214"/>
      <c r="GPW35" s="214"/>
      <c r="GPX35" s="214"/>
      <c r="GPY35" s="214"/>
      <c r="GPZ35" s="214"/>
      <c r="GQA35" s="214"/>
      <c r="GQB35" s="214"/>
      <c r="GQC35" s="214"/>
      <c r="GQD35" s="214"/>
      <c r="GQE35" s="214"/>
      <c r="GQF35" s="214"/>
      <c r="GQG35" s="214"/>
      <c r="GQH35" s="214"/>
      <c r="GQI35" s="214"/>
      <c r="GQJ35" s="214"/>
      <c r="GQK35" s="214"/>
      <c r="GQL35" s="214"/>
      <c r="GQM35" s="214"/>
      <c r="GQN35" s="214"/>
      <c r="GQO35" s="214"/>
      <c r="GQP35" s="214"/>
      <c r="GQQ35" s="214"/>
      <c r="GQR35" s="214"/>
      <c r="GQS35" s="214"/>
      <c r="GQT35" s="214"/>
      <c r="GQU35" s="214"/>
      <c r="GQV35" s="214"/>
      <c r="GQW35" s="214"/>
      <c r="GQX35" s="214"/>
      <c r="GQY35" s="214"/>
      <c r="GQZ35" s="214"/>
      <c r="GRA35" s="214"/>
      <c r="GRB35" s="214"/>
      <c r="GRC35" s="214"/>
      <c r="GRD35" s="214"/>
      <c r="GRE35" s="214"/>
      <c r="GRF35" s="214"/>
      <c r="GRG35" s="214"/>
      <c r="GRH35" s="214"/>
      <c r="GRI35" s="214"/>
      <c r="GRJ35" s="214"/>
      <c r="GRK35" s="214"/>
      <c r="GRL35" s="214"/>
      <c r="GRM35" s="214"/>
      <c r="GRN35" s="214"/>
      <c r="GRO35" s="214"/>
      <c r="GRP35" s="214"/>
      <c r="GRQ35" s="214"/>
      <c r="GRR35" s="214"/>
      <c r="GRS35" s="214"/>
      <c r="GRT35" s="214"/>
      <c r="GRU35" s="214"/>
      <c r="GRV35" s="214"/>
      <c r="GRW35" s="214"/>
      <c r="GRX35" s="214"/>
      <c r="GRY35" s="214"/>
      <c r="GRZ35" s="214"/>
      <c r="GSA35" s="214"/>
      <c r="GSB35" s="214"/>
      <c r="GSC35" s="214"/>
      <c r="GSD35" s="214"/>
      <c r="GSE35" s="214"/>
      <c r="GSF35" s="214"/>
      <c r="GSG35" s="214"/>
      <c r="GSH35" s="214"/>
      <c r="GSI35" s="214"/>
      <c r="GSJ35" s="214"/>
      <c r="GSK35" s="214"/>
      <c r="GSL35" s="214"/>
      <c r="GSM35" s="214"/>
      <c r="GSN35" s="214"/>
      <c r="GSO35" s="214"/>
      <c r="GSP35" s="214"/>
      <c r="GSQ35" s="214"/>
      <c r="GSR35" s="214"/>
      <c r="GSS35" s="214"/>
      <c r="GST35" s="214"/>
      <c r="GSU35" s="214"/>
      <c r="GSV35" s="214"/>
      <c r="GSW35" s="214"/>
      <c r="GSX35" s="214"/>
      <c r="GSY35" s="214"/>
      <c r="GSZ35" s="214"/>
      <c r="GTA35" s="214"/>
      <c r="GTB35" s="214"/>
      <c r="GTC35" s="214"/>
      <c r="GTD35" s="214"/>
      <c r="GTE35" s="214"/>
      <c r="GTF35" s="214"/>
      <c r="GTG35" s="214"/>
      <c r="GTH35" s="214"/>
      <c r="GTI35" s="214"/>
      <c r="GTJ35" s="214"/>
      <c r="GTK35" s="214"/>
      <c r="GTL35" s="214"/>
      <c r="GTM35" s="214"/>
      <c r="GTN35" s="214"/>
      <c r="GTO35" s="214"/>
      <c r="GTP35" s="214"/>
      <c r="GTQ35" s="214"/>
      <c r="GTR35" s="214"/>
      <c r="GTS35" s="214"/>
      <c r="GTT35" s="214"/>
      <c r="GTU35" s="214"/>
      <c r="GTV35" s="214"/>
      <c r="GTW35" s="214"/>
      <c r="GTX35" s="214"/>
      <c r="GTY35" s="214"/>
      <c r="GTZ35" s="214"/>
      <c r="GUA35" s="214"/>
      <c r="GUB35" s="214"/>
      <c r="GUC35" s="214"/>
      <c r="GUD35" s="214"/>
      <c r="GUE35" s="214"/>
      <c r="GUF35" s="214"/>
      <c r="GUG35" s="214"/>
      <c r="GUH35" s="214"/>
      <c r="GUI35" s="214"/>
      <c r="GUJ35" s="214"/>
      <c r="GUK35" s="214"/>
      <c r="GUL35" s="214"/>
      <c r="GUM35" s="214"/>
      <c r="GUN35" s="214"/>
      <c r="GUO35" s="214"/>
      <c r="GUP35" s="214"/>
      <c r="GUQ35" s="214"/>
      <c r="GUR35" s="214"/>
      <c r="GUS35" s="214"/>
      <c r="GUT35" s="214"/>
      <c r="GUU35" s="214"/>
      <c r="GUV35" s="214"/>
      <c r="GUW35" s="214"/>
      <c r="GUX35" s="214"/>
      <c r="GUY35" s="214"/>
      <c r="GUZ35" s="214"/>
      <c r="GVA35" s="214"/>
      <c r="GVB35" s="214"/>
      <c r="GVC35" s="214"/>
      <c r="GVD35" s="214"/>
      <c r="GVE35" s="214"/>
      <c r="GVF35" s="214"/>
      <c r="GVG35" s="214"/>
      <c r="GVH35" s="214"/>
      <c r="GVI35" s="214"/>
      <c r="GVJ35" s="214"/>
      <c r="GVK35" s="214"/>
      <c r="GVL35" s="214"/>
      <c r="GVM35" s="214"/>
      <c r="GVN35" s="214"/>
      <c r="GVO35" s="214"/>
      <c r="GVP35" s="214"/>
      <c r="GVQ35" s="214"/>
      <c r="GVR35" s="214"/>
      <c r="GVS35" s="214"/>
      <c r="GVT35" s="214"/>
      <c r="GVU35" s="214"/>
      <c r="GVV35" s="214"/>
      <c r="GVW35" s="214"/>
      <c r="GVX35" s="214"/>
      <c r="GVY35" s="214"/>
      <c r="GVZ35" s="214"/>
      <c r="GWA35" s="214"/>
      <c r="GWB35" s="214"/>
      <c r="GWC35" s="214"/>
      <c r="GWD35" s="214"/>
      <c r="GWE35" s="214"/>
      <c r="GWF35" s="214"/>
      <c r="GWG35" s="214"/>
      <c r="GWH35" s="214"/>
      <c r="GWI35" s="214"/>
      <c r="GWJ35" s="214"/>
      <c r="GWK35" s="214"/>
      <c r="GWL35" s="214"/>
      <c r="GWM35" s="214"/>
      <c r="GWN35" s="214"/>
      <c r="GWO35" s="214"/>
      <c r="GWP35" s="214"/>
      <c r="GWQ35" s="214"/>
      <c r="GWR35" s="214"/>
      <c r="GWS35" s="214"/>
      <c r="GWT35" s="214"/>
      <c r="GWU35" s="214"/>
      <c r="GWV35" s="214"/>
      <c r="GWW35" s="214"/>
      <c r="GWX35" s="214"/>
      <c r="GWY35" s="214"/>
      <c r="GWZ35" s="214"/>
      <c r="GXA35" s="214"/>
      <c r="GXB35" s="214"/>
      <c r="GXC35" s="214"/>
      <c r="GXD35" s="214"/>
      <c r="GXE35" s="214"/>
      <c r="GXF35" s="214"/>
      <c r="GXG35" s="214"/>
      <c r="GXH35" s="214"/>
      <c r="GXI35" s="214"/>
      <c r="GXJ35" s="214"/>
      <c r="GXK35" s="214"/>
      <c r="GXL35" s="214"/>
      <c r="GXM35" s="214"/>
      <c r="GXN35" s="214"/>
      <c r="GXO35" s="214"/>
      <c r="GXP35" s="214"/>
      <c r="GXQ35" s="214"/>
      <c r="GXR35" s="214"/>
      <c r="GXS35" s="214"/>
      <c r="GXT35" s="214"/>
      <c r="GXU35" s="214"/>
      <c r="GXV35" s="214"/>
      <c r="GXW35" s="214"/>
      <c r="GXX35" s="214"/>
      <c r="GXY35" s="214"/>
      <c r="GXZ35" s="214"/>
      <c r="GYA35" s="214"/>
      <c r="GYB35" s="214"/>
      <c r="GYC35" s="214"/>
      <c r="GYD35" s="214"/>
      <c r="GYE35" s="214"/>
      <c r="GYF35" s="214"/>
      <c r="GYG35" s="214"/>
      <c r="GYH35" s="214"/>
      <c r="GYI35" s="214"/>
      <c r="GYJ35" s="214"/>
      <c r="GYK35" s="214"/>
      <c r="GYL35" s="214"/>
      <c r="GYM35" s="214"/>
      <c r="GYN35" s="214"/>
      <c r="GYO35" s="214"/>
      <c r="GYP35" s="214"/>
      <c r="GYQ35" s="214"/>
      <c r="GYR35" s="214"/>
      <c r="GYS35" s="214"/>
      <c r="GYT35" s="214"/>
      <c r="GYU35" s="214"/>
      <c r="GYV35" s="214"/>
      <c r="GYW35" s="214"/>
      <c r="GYX35" s="214"/>
      <c r="GYY35" s="214"/>
      <c r="GYZ35" s="214"/>
      <c r="GZA35" s="214"/>
      <c r="GZB35" s="214"/>
      <c r="GZC35" s="214"/>
      <c r="GZD35" s="214"/>
      <c r="GZE35" s="214"/>
      <c r="GZF35" s="214"/>
      <c r="GZG35" s="214"/>
      <c r="GZH35" s="214"/>
      <c r="GZI35" s="214"/>
      <c r="GZJ35" s="214"/>
      <c r="GZK35" s="214"/>
      <c r="GZL35" s="214"/>
      <c r="GZM35" s="214"/>
      <c r="GZN35" s="214"/>
      <c r="GZO35" s="214"/>
      <c r="GZP35" s="214"/>
      <c r="GZQ35" s="214"/>
      <c r="GZR35" s="214"/>
      <c r="GZS35" s="214"/>
      <c r="GZT35" s="214"/>
      <c r="GZU35" s="214"/>
      <c r="GZV35" s="214"/>
      <c r="GZW35" s="214"/>
      <c r="GZX35" s="214"/>
      <c r="GZY35" s="214"/>
      <c r="GZZ35" s="214"/>
      <c r="HAA35" s="214"/>
      <c r="HAB35" s="214"/>
      <c r="HAC35" s="214"/>
      <c r="HAD35" s="214"/>
      <c r="HAE35" s="214"/>
      <c r="HAF35" s="214"/>
      <c r="HAG35" s="214"/>
      <c r="HAH35" s="214"/>
      <c r="HAI35" s="214"/>
      <c r="HAJ35" s="214"/>
      <c r="HAK35" s="214"/>
      <c r="HAL35" s="214"/>
      <c r="HAM35" s="214"/>
      <c r="HAN35" s="214"/>
      <c r="HAO35" s="214"/>
      <c r="HAP35" s="214"/>
      <c r="HAQ35" s="214"/>
      <c r="HAR35" s="214"/>
      <c r="HAS35" s="214"/>
      <c r="HAT35" s="214"/>
      <c r="HAU35" s="214"/>
      <c r="HAV35" s="214"/>
      <c r="HAW35" s="214"/>
      <c r="HAX35" s="214"/>
      <c r="HAY35" s="214"/>
      <c r="HAZ35" s="214"/>
      <c r="HBA35" s="214"/>
      <c r="HBB35" s="214"/>
      <c r="HBC35" s="214"/>
      <c r="HBD35" s="214"/>
      <c r="HBE35" s="214"/>
      <c r="HBF35" s="214"/>
      <c r="HBG35" s="214"/>
      <c r="HBH35" s="214"/>
      <c r="HBI35" s="214"/>
      <c r="HBJ35" s="214"/>
      <c r="HBK35" s="214"/>
      <c r="HBL35" s="214"/>
      <c r="HBM35" s="214"/>
      <c r="HBN35" s="214"/>
      <c r="HBO35" s="214"/>
      <c r="HBP35" s="214"/>
      <c r="HBQ35" s="214"/>
      <c r="HBR35" s="214"/>
      <c r="HBS35" s="214"/>
      <c r="HBT35" s="214"/>
      <c r="HBU35" s="214"/>
      <c r="HBV35" s="214"/>
      <c r="HBW35" s="214"/>
      <c r="HBX35" s="214"/>
      <c r="HBY35" s="214"/>
      <c r="HBZ35" s="214"/>
      <c r="HCA35" s="214"/>
      <c r="HCB35" s="214"/>
      <c r="HCC35" s="214"/>
      <c r="HCD35" s="214"/>
      <c r="HCE35" s="214"/>
      <c r="HCF35" s="214"/>
      <c r="HCG35" s="214"/>
      <c r="HCH35" s="214"/>
      <c r="HCI35" s="214"/>
      <c r="HCJ35" s="214"/>
      <c r="HCK35" s="214"/>
      <c r="HCL35" s="214"/>
      <c r="HCM35" s="214"/>
      <c r="HCN35" s="214"/>
      <c r="HCO35" s="214"/>
      <c r="HCP35" s="214"/>
      <c r="HCQ35" s="214"/>
      <c r="HCR35" s="214"/>
      <c r="HCS35" s="214"/>
      <c r="HCT35" s="214"/>
      <c r="HCU35" s="214"/>
      <c r="HCV35" s="214"/>
      <c r="HCW35" s="214"/>
      <c r="HCX35" s="214"/>
      <c r="HCY35" s="214"/>
      <c r="HCZ35" s="214"/>
      <c r="HDA35" s="214"/>
      <c r="HDB35" s="214"/>
      <c r="HDC35" s="214"/>
      <c r="HDD35" s="214"/>
      <c r="HDE35" s="214"/>
      <c r="HDF35" s="214"/>
      <c r="HDG35" s="214"/>
      <c r="HDH35" s="214"/>
      <c r="HDI35" s="214"/>
      <c r="HDJ35" s="214"/>
      <c r="HDK35" s="214"/>
      <c r="HDL35" s="214"/>
      <c r="HDM35" s="214"/>
      <c r="HDN35" s="214"/>
      <c r="HDO35" s="214"/>
      <c r="HDP35" s="214"/>
      <c r="HDQ35" s="214"/>
      <c r="HDR35" s="214"/>
      <c r="HDS35" s="214"/>
      <c r="HDT35" s="214"/>
      <c r="HDU35" s="214"/>
      <c r="HDV35" s="214"/>
      <c r="HDW35" s="214"/>
      <c r="HDX35" s="214"/>
      <c r="HDY35" s="214"/>
      <c r="HDZ35" s="214"/>
      <c r="HEA35" s="214"/>
      <c r="HEB35" s="214"/>
      <c r="HEC35" s="214"/>
      <c r="HED35" s="214"/>
      <c r="HEE35" s="214"/>
      <c r="HEF35" s="214"/>
      <c r="HEG35" s="214"/>
      <c r="HEH35" s="214"/>
      <c r="HEI35" s="214"/>
      <c r="HEJ35" s="214"/>
      <c r="HEK35" s="214"/>
      <c r="HEL35" s="214"/>
      <c r="HEM35" s="214"/>
      <c r="HEN35" s="214"/>
      <c r="HEO35" s="214"/>
      <c r="HEP35" s="214"/>
      <c r="HEQ35" s="214"/>
      <c r="HER35" s="214"/>
      <c r="HES35" s="214"/>
      <c r="HET35" s="214"/>
      <c r="HEU35" s="214"/>
      <c r="HEV35" s="214"/>
      <c r="HEW35" s="214"/>
      <c r="HEX35" s="214"/>
      <c r="HEY35" s="214"/>
      <c r="HEZ35" s="214"/>
      <c r="HFA35" s="214"/>
      <c r="HFB35" s="214"/>
      <c r="HFC35" s="214"/>
      <c r="HFD35" s="214"/>
      <c r="HFE35" s="214"/>
      <c r="HFF35" s="214"/>
      <c r="HFG35" s="214"/>
      <c r="HFH35" s="214"/>
      <c r="HFI35" s="214"/>
      <c r="HFJ35" s="214"/>
      <c r="HFK35" s="214"/>
      <c r="HFL35" s="214"/>
      <c r="HFM35" s="214"/>
      <c r="HFN35" s="214"/>
      <c r="HFO35" s="214"/>
      <c r="HFP35" s="214"/>
      <c r="HFQ35" s="214"/>
      <c r="HFR35" s="214"/>
      <c r="HFS35" s="214"/>
      <c r="HFT35" s="214"/>
      <c r="HFU35" s="214"/>
      <c r="HFV35" s="214"/>
      <c r="HFW35" s="214"/>
      <c r="HFX35" s="214"/>
      <c r="HFY35" s="214"/>
      <c r="HFZ35" s="214"/>
      <c r="HGA35" s="214"/>
      <c r="HGB35" s="214"/>
      <c r="HGC35" s="214"/>
      <c r="HGD35" s="214"/>
      <c r="HGE35" s="214"/>
      <c r="HGF35" s="214"/>
      <c r="HGG35" s="214"/>
      <c r="HGH35" s="214"/>
      <c r="HGI35" s="214"/>
      <c r="HGJ35" s="214"/>
      <c r="HGK35" s="214"/>
      <c r="HGL35" s="214"/>
      <c r="HGM35" s="214"/>
      <c r="HGN35" s="214"/>
      <c r="HGO35" s="214"/>
      <c r="HGP35" s="214"/>
      <c r="HGQ35" s="214"/>
      <c r="HGR35" s="214"/>
      <c r="HGS35" s="214"/>
      <c r="HGT35" s="214"/>
      <c r="HGU35" s="214"/>
      <c r="HGV35" s="214"/>
      <c r="HGW35" s="214"/>
      <c r="HGX35" s="214"/>
      <c r="HGY35" s="214"/>
      <c r="HGZ35" s="214"/>
      <c r="HHA35" s="214"/>
      <c r="HHB35" s="214"/>
      <c r="HHC35" s="214"/>
      <c r="HHD35" s="214"/>
      <c r="HHE35" s="214"/>
      <c r="HHF35" s="214"/>
      <c r="HHG35" s="214"/>
      <c r="HHH35" s="214"/>
      <c r="HHI35" s="214"/>
      <c r="HHJ35" s="214"/>
      <c r="HHK35" s="214"/>
      <c r="HHL35" s="214"/>
      <c r="HHM35" s="214"/>
      <c r="HHN35" s="214"/>
      <c r="HHO35" s="214"/>
      <c r="HHP35" s="214"/>
      <c r="HHQ35" s="214"/>
      <c r="HHR35" s="214"/>
      <c r="HHS35" s="214"/>
      <c r="HHT35" s="214"/>
      <c r="HHU35" s="214"/>
      <c r="HHV35" s="214"/>
      <c r="HHW35" s="214"/>
      <c r="HHX35" s="214"/>
      <c r="HHY35" s="214"/>
      <c r="HHZ35" s="214"/>
      <c r="HIA35" s="214"/>
      <c r="HIB35" s="214"/>
      <c r="HIC35" s="214"/>
      <c r="HID35" s="214"/>
      <c r="HIE35" s="214"/>
      <c r="HIF35" s="214"/>
      <c r="HIG35" s="214"/>
      <c r="HIH35" s="214"/>
      <c r="HII35" s="214"/>
      <c r="HIJ35" s="214"/>
      <c r="HIK35" s="214"/>
      <c r="HIL35" s="214"/>
      <c r="HIM35" s="214"/>
      <c r="HIN35" s="214"/>
      <c r="HIO35" s="214"/>
      <c r="HIP35" s="214"/>
      <c r="HIQ35" s="214"/>
      <c r="HIR35" s="214"/>
      <c r="HIS35" s="214"/>
      <c r="HIT35" s="214"/>
      <c r="HIU35" s="214"/>
      <c r="HIV35" s="214"/>
      <c r="HIW35" s="214"/>
      <c r="HIX35" s="214"/>
      <c r="HIY35" s="214"/>
      <c r="HIZ35" s="214"/>
      <c r="HJA35" s="214"/>
      <c r="HJB35" s="214"/>
      <c r="HJC35" s="214"/>
      <c r="HJD35" s="214"/>
      <c r="HJE35" s="214"/>
      <c r="HJF35" s="214"/>
      <c r="HJG35" s="214"/>
      <c r="HJH35" s="214"/>
      <c r="HJI35" s="214"/>
      <c r="HJJ35" s="214"/>
      <c r="HJK35" s="214"/>
      <c r="HJL35" s="214"/>
      <c r="HJM35" s="214"/>
      <c r="HJN35" s="214"/>
      <c r="HJO35" s="214"/>
      <c r="HJP35" s="214"/>
      <c r="HJQ35" s="214"/>
      <c r="HJR35" s="214"/>
      <c r="HJS35" s="214"/>
      <c r="HJT35" s="214"/>
      <c r="HJU35" s="214"/>
      <c r="HJV35" s="214"/>
      <c r="HJW35" s="214"/>
      <c r="HJX35" s="214"/>
      <c r="HJY35" s="214"/>
      <c r="HJZ35" s="214"/>
      <c r="HKA35" s="214"/>
      <c r="HKB35" s="214"/>
      <c r="HKC35" s="214"/>
      <c r="HKD35" s="214"/>
      <c r="HKE35" s="214"/>
      <c r="HKF35" s="214"/>
      <c r="HKG35" s="214"/>
      <c r="HKH35" s="214"/>
      <c r="HKI35" s="214"/>
      <c r="HKJ35" s="214"/>
      <c r="HKK35" s="214"/>
      <c r="HKL35" s="214"/>
      <c r="HKM35" s="214"/>
      <c r="HKN35" s="214"/>
      <c r="HKO35" s="214"/>
      <c r="HKP35" s="214"/>
      <c r="HKQ35" s="214"/>
      <c r="HKR35" s="214"/>
      <c r="HKS35" s="214"/>
      <c r="HKT35" s="214"/>
      <c r="HKU35" s="214"/>
      <c r="HKV35" s="214"/>
      <c r="HKW35" s="214"/>
      <c r="HKX35" s="214"/>
      <c r="HKY35" s="214"/>
      <c r="HKZ35" s="214"/>
      <c r="HLA35" s="214"/>
      <c r="HLB35" s="214"/>
      <c r="HLC35" s="214"/>
      <c r="HLD35" s="214"/>
      <c r="HLE35" s="214"/>
      <c r="HLF35" s="214"/>
      <c r="HLG35" s="214"/>
      <c r="HLH35" s="214"/>
      <c r="HLI35" s="214"/>
      <c r="HLJ35" s="214"/>
      <c r="HLK35" s="214"/>
      <c r="HLL35" s="214"/>
      <c r="HLM35" s="214"/>
      <c r="HLN35" s="214"/>
      <c r="HLO35" s="214"/>
      <c r="HLP35" s="214"/>
      <c r="HLQ35" s="214"/>
      <c r="HLR35" s="214"/>
      <c r="HLS35" s="214"/>
      <c r="HLT35" s="214"/>
      <c r="HLU35" s="214"/>
      <c r="HLV35" s="214"/>
      <c r="HLW35" s="214"/>
      <c r="HLX35" s="214"/>
      <c r="HLY35" s="214"/>
      <c r="HLZ35" s="214"/>
      <c r="HMA35" s="214"/>
      <c r="HMB35" s="214"/>
      <c r="HMC35" s="214"/>
      <c r="HMD35" s="214"/>
      <c r="HME35" s="214"/>
      <c r="HMF35" s="214"/>
      <c r="HMG35" s="214"/>
      <c r="HMH35" s="214"/>
      <c r="HMI35" s="214"/>
      <c r="HMJ35" s="214"/>
      <c r="HMK35" s="214"/>
      <c r="HML35" s="214"/>
      <c r="HMM35" s="214"/>
      <c r="HMN35" s="214"/>
      <c r="HMO35" s="214"/>
      <c r="HMP35" s="214"/>
      <c r="HMQ35" s="214"/>
      <c r="HMR35" s="214"/>
      <c r="HMS35" s="214"/>
      <c r="HMT35" s="214"/>
      <c r="HMU35" s="214"/>
      <c r="HMV35" s="214"/>
      <c r="HMW35" s="214"/>
      <c r="HMX35" s="214"/>
      <c r="HMY35" s="214"/>
      <c r="HMZ35" s="214"/>
      <c r="HNA35" s="214"/>
      <c r="HNB35" s="214"/>
      <c r="HNC35" s="214"/>
      <c r="HND35" s="214"/>
      <c r="HNE35" s="214"/>
      <c r="HNF35" s="214"/>
      <c r="HNG35" s="214"/>
      <c r="HNH35" s="214"/>
      <c r="HNI35" s="214"/>
      <c r="HNJ35" s="214"/>
      <c r="HNK35" s="214"/>
      <c r="HNL35" s="214"/>
      <c r="HNM35" s="214"/>
      <c r="HNN35" s="214"/>
      <c r="HNO35" s="214"/>
      <c r="HNP35" s="214"/>
      <c r="HNQ35" s="214"/>
      <c r="HNR35" s="214"/>
      <c r="HNS35" s="214"/>
      <c r="HNT35" s="214"/>
      <c r="HNU35" s="214"/>
      <c r="HNV35" s="214"/>
      <c r="HNW35" s="214"/>
      <c r="HNX35" s="214"/>
      <c r="HNY35" s="214"/>
      <c r="HNZ35" s="214"/>
      <c r="HOA35" s="214"/>
      <c r="HOB35" s="214"/>
      <c r="HOC35" s="214"/>
      <c r="HOD35" s="214"/>
      <c r="HOE35" s="214"/>
      <c r="HOF35" s="214"/>
      <c r="HOG35" s="214"/>
      <c r="HOH35" s="214"/>
      <c r="HOI35" s="214"/>
      <c r="HOJ35" s="214"/>
      <c r="HOK35" s="214"/>
      <c r="HOL35" s="214"/>
      <c r="HOM35" s="214"/>
      <c r="HON35" s="214"/>
      <c r="HOO35" s="214"/>
      <c r="HOP35" s="214"/>
      <c r="HOQ35" s="214"/>
      <c r="HOR35" s="214"/>
      <c r="HOS35" s="214"/>
      <c r="HOT35" s="214"/>
      <c r="HOU35" s="214"/>
      <c r="HOV35" s="214"/>
      <c r="HOW35" s="214"/>
      <c r="HOX35" s="214"/>
      <c r="HOY35" s="214"/>
      <c r="HOZ35" s="214"/>
      <c r="HPA35" s="214"/>
      <c r="HPB35" s="214"/>
      <c r="HPC35" s="214"/>
      <c r="HPD35" s="214"/>
      <c r="HPE35" s="214"/>
      <c r="HPF35" s="214"/>
      <c r="HPG35" s="214"/>
      <c r="HPH35" s="214"/>
      <c r="HPI35" s="214"/>
      <c r="HPJ35" s="214"/>
      <c r="HPK35" s="214"/>
      <c r="HPL35" s="214"/>
      <c r="HPM35" s="214"/>
      <c r="HPN35" s="214"/>
      <c r="HPO35" s="214"/>
      <c r="HPP35" s="214"/>
      <c r="HPQ35" s="214"/>
      <c r="HPR35" s="214"/>
      <c r="HPS35" s="214"/>
      <c r="HPT35" s="214"/>
      <c r="HPU35" s="214"/>
      <c r="HPV35" s="214"/>
      <c r="HPW35" s="214"/>
      <c r="HPX35" s="214"/>
      <c r="HPY35" s="214"/>
      <c r="HPZ35" s="214"/>
      <c r="HQA35" s="214"/>
      <c r="HQB35" s="214"/>
      <c r="HQC35" s="214"/>
      <c r="HQD35" s="214"/>
      <c r="HQE35" s="214"/>
      <c r="HQF35" s="214"/>
      <c r="HQG35" s="214"/>
      <c r="HQH35" s="214"/>
      <c r="HQI35" s="214"/>
      <c r="HQJ35" s="214"/>
      <c r="HQK35" s="214"/>
      <c r="HQL35" s="214"/>
      <c r="HQM35" s="214"/>
      <c r="HQN35" s="214"/>
      <c r="HQO35" s="214"/>
      <c r="HQP35" s="214"/>
      <c r="HQQ35" s="214"/>
      <c r="HQR35" s="214"/>
      <c r="HQS35" s="214"/>
      <c r="HQT35" s="214"/>
      <c r="HQU35" s="214"/>
      <c r="HQV35" s="214"/>
      <c r="HQW35" s="214"/>
      <c r="HQX35" s="214"/>
      <c r="HQY35" s="214"/>
      <c r="HQZ35" s="214"/>
      <c r="HRA35" s="214"/>
      <c r="HRB35" s="214"/>
      <c r="HRC35" s="214"/>
      <c r="HRD35" s="214"/>
      <c r="HRE35" s="214"/>
      <c r="HRF35" s="214"/>
      <c r="HRG35" s="214"/>
      <c r="HRH35" s="214"/>
      <c r="HRI35" s="214"/>
      <c r="HRJ35" s="214"/>
      <c r="HRK35" s="214"/>
      <c r="HRL35" s="214"/>
      <c r="HRM35" s="214"/>
      <c r="HRN35" s="214"/>
      <c r="HRO35" s="214"/>
      <c r="HRP35" s="214"/>
      <c r="HRQ35" s="214"/>
      <c r="HRR35" s="214"/>
      <c r="HRS35" s="214"/>
      <c r="HRT35" s="214"/>
      <c r="HRU35" s="214"/>
      <c r="HRV35" s="214"/>
      <c r="HRW35" s="214"/>
      <c r="HRX35" s="214"/>
      <c r="HRY35" s="214"/>
      <c r="HRZ35" s="214"/>
      <c r="HSA35" s="214"/>
      <c r="HSB35" s="214"/>
      <c r="HSC35" s="214"/>
      <c r="HSD35" s="214"/>
      <c r="HSE35" s="214"/>
      <c r="HSF35" s="214"/>
      <c r="HSG35" s="214"/>
      <c r="HSH35" s="214"/>
      <c r="HSI35" s="214"/>
      <c r="HSJ35" s="214"/>
      <c r="HSK35" s="214"/>
      <c r="HSL35" s="214"/>
      <c r="HSM35" s="214"/>
      <c r="HSN35" s="214"/>
      <c r="HSO35" s="214"/>
      <c r="HSP35" s="214"/>
      <c r="HSQ35" s="214"/>
      <c r="HSR35" s="214"/>
      <c r="HSS35" s="214"/>
      <c r="HST35" s="214"/>
      <c r="HSU35" s="214"/>
      <c r="HSV35" s="214"/>
      <c r="HSW35" s="214"/>
      <c r="HSX35" s="214"/>
      <c r="HSY35" s="214"/>
      <c r="HSZ35" s="214"/>
      <c r="HTA35" s="214"/>
      <c r="HTB35" s="214"/>
      <c r="HTC35" s="214"/>
      <c r="HTD35" s="214"/>
      <c r="HTE35" s="214"/>
      <c r="HTF35" s="214"/>
      <c r="HTG35" s="214"/>
      <c r="HTH35" s="214"/>
      <c r="HTI35" s="214"/>
      <c r="HTJ35" s="214"/>
      <c r="HTK35" s="214"/>
      <c r="HTL35" s="214"/>
      <c r="HTM35" s="214"/>
      <c r="HTN35" s="214"/>
      <c r="HTO35" s="214"/>
      <c r="HTP35" s="214"/>
      <c r="HTQ35" s="214"/>
      <c r="HTR35" s="214"/>
      <c r="HTS35" s="214"/>
      <c r="HTT35" s="214"/>
      <c r="HTU35" s="214"/>
      <c r="HTV35" s="214"/>
      <c r="HTW35" s="214"/>
      <c r="HTX35" s="214"/>
      <c r="HTY35" s="214"/>
      <c r="HTZ35" s="214"/>
      <c r="HUA35" s="214"/>
      <c r="HUB35" s="214"/>
      <c r="HUC35" s="214"/>
      <c r="HUD35" s="214"/>
      <c r="HUE35" s="214"/>
      <c r="HUF35" s="214"/>
      <c r="HUG35" s="214"/>
      <c r="HUH35" s="214"/>
      <c r="HUI35" s="214"/>
      <c r="HUJ35" s="214"/>
      <c r="HUK35" s="214"/>
      <c r="HUL35" s="214"/>
      <c r="HUM35" s="214"/>
      <c r="HUN35" s="214"/>
      <c r="HUO35" s="214"/>
      <c r="HUP35" s="214"/>
      <c r="HUQ35" s="214"/>
      <c r="HUR35" s="214"/>
      <c r="HUS35" s="214"/>
      <c r="HUT35" s="214"/>
      <c r="HUU35" s="214"/>
      <c r="HUV35" s="214"/>
      <c r="HUW35" s="214"/>
      <c r="HUX35" s="214"/>
      <c r="HUY35" s="214"/>
      <c r="HUZ35" s="214"/>
      <c r="HVA35" s="214"/>
      <c r="HVB35" s="214"/>
      <c r="HVC35" s="214"/>
      <c r="HVD35" s="214"/>
      <c r="HVE35" s="214"/>
      <c r="HVF35" s="214"/>
      <c r="HVG35" s="214"/>
      <c r="HVH35" s="214"/>
      <c r="HVI35" s="214"/>
      <c r="HVJ35" s="214"/>
      <c r="HVK35" s="214"/>
      <c r="HVL35" s="214"/>
      <c r="HVM35" s="214"/>
      <c r="HVN35" s="214"/>
      <c r="HVO35" s="214"/>
      <c r="HVP35" s="214"/>
      <c r="HVQ35" s="214"/>
      <c r="HVR35" s="214"/>
      <c r="HVS35" s="214"/>
      <c r="HVT35" s="214"/>
      <c r="HVU35" s="214"/>
      <c r="HVV35" s="214"/>
      <c r="HVW35" s="214"/>
      <c r="HVX35" s="214"/>
      <c r="HVY35" s="214"/>
      <c r="HVZ35" s="214"/>
      <c r="HWA35" s="214"/>
      <c r="HWB35" s="214"/>
      <c r="HWC35" s="214"/>
      <c r="HWD35" s="214"/>
      <c r="HWE35" s="214"/>
      <c r="HWF35" s="214"/>
      <c r="HWG35" s="214"/>
      <c r="HWH35" s="214"/>
      <c r="HWI35" s="214"/>
      <c r="HWJ35" s="214"/>
      <c r="HWK35" s="214"/>
      <c r="HWL35" s="214"/>
      <c r="HWM35" s="214"/>
      <c r="HWN35" s="214"/>
      <c r="HWO35" s="214"/>
      <c r="HWP35" s="214"/>
      <c r="HWQ35" s="214"/>
      <c r="HWR35" s="214"/>
      <c r="HWS35" s="214"/>
      <c r="HWT35" s="214"/>
      <c r="HWU35" s="214"/>
      <c r="HWV35" s="214"/>
      <c r="HWW35" s="214"/>
      <c r="HWX35" s="214"/>
      <c r="HWY35" s="214"/>
      <c r="HWZ35" s="214"/>
      <c r="HXA35" s="214"/>
      <c r="HXB35" s="214"/>
      <c r="HXC35" s="214"/>
      <c r="HXD35" s="214"/>
      <c r="HXE35" s="214"/>
      <c r="HXF35" s="214"/>
      <c r="HXG35" s="214"/>
      <c r="HXH35" s="214"/>
      <c r="HXI35" s="214"/>
      <c r="HXJ35" s="214"/>
      <c r="HXK35" s="214"/>
      <c r="HXL35" s="214"/>
      <c r="HXM35" s="214"/>
      <c r="HXN35" s="214"/>
      <c r="HXO35" s="214"/>
      <c r="HXP35" s="214"/>
      <c r="HXQ35" s="214"/>
      <c r="HXR35" s="214"/>
      <c r="HXS35" s="214"/>
      <c r="HXT35" s="214"/>
      <c r="HXU35" s="214"/>
      <c r="HXV35" s="214"/>
      <c r="HXW35" s="214"/>
      <c r="HXX35" s="214"/>
      <c r="HXY35" s="214"/>
      <c r="HXZ35" s="214"/>
      <c r="HYA35" s="214"/>
      <c r="HYB35" s="214"/>
      <c r="HYC35" s="214"/>
      <c r="HYD35" s="214"/>
      <c r="HYE35" s="214"/>
      <c r="HYF35" s="214"/>
      <c r="HYG35" s="214"/>
      <c r="HYH35" s="214"/>
      <c r="HYI35" s="214"/>
      <c r="HYJ35" s="214"/>
      <c r="HYK35" s="214"/>
      <c r="HYL35" s="214"/>
      <c r="HYM35" s="214"/>
      <c r="HYN35" s="214"/>
      <c r="HYO35" s="214"/>
      <c r="HYP35" s="214"/>
      <c r="HYQ35" s="214"/>
      <c r="HYR35" s="214"/>
      <c r="HYS35" s="214"/>
      <c r="HYT35" s="214"/>
      <c r="HYU35" s="214"/>
      <c r="HYV35" s="214"/>
      <c r="HYW35" s="214"/>
      <c r="HYX35" s="214"/>
      <c r="HYY35" s="214"/>
      <c r="HYZ35" s="214"/>
      <c r="HZA35" s="214"/>
      <c r="HZB35" s="214"/>
      <c r="HZC35" s="214"/>
      <c r="HZD35" s="214"/>
      <c r="HZE35" s="214"/>
      <c r="HZF35" s="214"/>
      <c r="HZG35" s="214"/>
      <c r="HZH35" s="214"/>
      <c r="HZI35" s="214"/>
      <c r="HZJ35" s="214"/>
      <c r="HZK35" s="214"/>
      <c r="HZL35" s="214"/>
      <c r="HZM35" s="214"/>
      <c r="HZN35" s="214"/>
      <c r="HZO35" s="214"/>
      <c r="HZP35" s="214"/>
      <c r="HZQ35" s="214"/>
      <c r="HZR35" s="214"/>
      <c r="HZS35" s="214"/>
      <c r="HZT35" s="214"/>
      <c r="HZU35" s="214"/>
      <c r="HZV35" s="214"/>
      <c r="HZW35" s="214"/>
      <c r="HZX35" s="214"/>
      <c r="HZY35" s="214"/>
      <c r="HZZ35" s="214"/>
      <c r="IAA35" s="214"/>
      <c r="IAB35" s="214"/>
      <c r="IAC35" s="214"/>
      <c r="IAD35" s="214"/>
      <c r="IAE35" s="214"/>
      <c r="IAF35" s="214"/>
      <c r="IAG35" s="214"/>
      <c r="IAH35" s="214"/>
      <c r="IAI35" s="214"/>
      <c r="IAJ35" s="214"/>
      <c r="IAK35" s="214"/>
      <c r="IAL35" s="214"/>
      <c r="IAM35" s="214"/>
      <c r="IAN35" s="214"/>
      <c r="IAO35" s="214"/>
      <c r="IAP35" s="214"/>
      <c r="IAQ35" s="214"/>
      <c r="IAR35" s="214"/>
      <c r="IAS35" s="214"/>
      <c r="IAT35" s="214"/>
      <c r="IAU35" s="214"/>
      <c r="IAV35" s="214"/>
      <c r="IAW35" s="214"/>
      <c r="IAX35" s="214"/>
      <c r="IAY35" s="214"/>
      <c r="IAZ35" s="214"/>
      <c r="IBA35" s="214"/>
      <c r="IBB35" s="214"/>
      <c r="IBC35" s="214"/>
      <c r="IBD35" s="214"/>
      <c r="IBE35" s="214"/>
      <c r="IBF35" s="214"/>
      <c r="IBG35" s="214"/>
      <c r="IBH35" s="214"/>
      <c r="IBI35" s="214"/>
      <c r="IBJ35" s="214"/>
      <c r="IBK35" s="214"/>
      <c r="IBL35" s="214"/>
      <c r="IBM35" s="214"/>
      <c r="IBN35" s="214"/>
      <c r="IBO35" s="214"/>
      <c r="IBP35" s="214"/>
      <c r="IBQ35" s="214"/>
      <c r="IBR35" s="214"/>
      <c r="IBS35" s="214"/>
      <c r="IBT35" s="214"/>
      <c r="IBU35" s="214"/>
      <c r="IBV35" s="214"/>
      <c r="IBW35" s="214"/>
      <c r="IBX35" s="214"/>
      <c r="IBY35" s="214"/>
      <c r="IBZ35" s="214"/>
      <c r="ICA35" s="214"/>
      <c r="ICB35" s="214"/>
      <c r="ICC35" s="214"/>
      <c r="ICD35" s="214"/>
      <c r="ICE35" s="214"/>
      <c r="ICF35" s="214"/>
      <c r="ICG35" s="214"/>
      <c r="ICH35" s="214"/>
      <c r="ICI35" s="214"/>
      <c r="ICJ35" s="214"/>
      <c r="ICK35" s="214"/>
      <c r="ICL35" s="214"/>
      <c r="ICM35" s="214"/>
      <c r="ICN35" s="214"/>
      <c r="ICO35" s="214"/>
      <c r="ICP35" s="214"/>
      <c r="ICQ35" s="214"/>
      <c r="ICR35" s="214"/>
      <c r="ICS35" s="214"/>
      <c r="ICT35" s="214"/>
      <c r="ICU35" s="214"/>
      <c r="ICV35" s="214"/>
      <c r="ICW35" s="214"/>
      <c r="ICX35" s="214"/>
      <c r="ICY35" s="214"/>
      <c r="ICZ35" s="214"/>
      <c r="IDA35" s="214"/>
      <c r="IDB35" s="214"/>
      <c r="IDC35" s="214"/>
      <c r="IDD35" s="214"/>
      <c r="IDE35" s="214"/>
      <c r="IDF35" s="214"/>
      <c r="IDG35" s="214"/>
      <c r="IDH35" s="214"/>
      <c r="IDI35" s="214"/>
      <c r="IDJ35" s="214"/>
      <c r="IDK35" s="214"/>
      <c r="IDL35" s="214"/>
      <c r="IDM35" s="214"/>
      <c r="IDN35" s="214"/>
      <c r="IDO35" s="214"/>
      <c r="IDP35" s="214"/>
      <c r="IDQ35" s="214"/>
      <c r="IDR35" s="214"/>
      <c r="IDS35" s="214"/>
      <c r="IDT35" s="214"/>
      <c r="IDU35" s="214"/>
      <c r="IDV35" s="214"/>
      <c r="IDW35" s="214"/>
      <c r="IDX35" s="214"/>
      <c r="IDY35" s="214"/>
      <c r="IDZ35" s="214"/>
      <c r="IEA35" s="214"/>
      <c r="IEB35" s="214"/>
      <c r="IEC35" s="214"/>
      <c r="IED35" s="214"/>
      <c r="IEE35" s="214"/>
      <c r="IEF35" s="214"/>
      <c r="IEG35" s="214"/>
      <c r="IEH35" s="214"/>
      <c r="IEI35" s="214"/>
      <c r="IEJ35" s="214"/>
      <c r="IEK35" s="214"/>
      <c r="IEL35" s="214"/>
      <c r="IEM35" s="214"/>
      <c r="IEN35" s="214"/>
      <c r="IEO35" s="214"/>
      <c r="IEP35" s="214"/>
      <c r="IEQ35" s="214"/>
      <c r="IER35" s="214"/>
      <c r="IES35" s="214"/>
      <c r="IET35" s="214"/>
      <c r="IEU35" s="214"/>
      <c r="IEV35" s="214"/>
      <c r="IEW35" s="214"/>
      <c r="IEX35" s="214"/>
      <c r="IEY35" s="214"/>
      <c r="IEZ35" s="214"/>
      <c r="IFA35" s="214"/>
      <c r="IFB35" s="214"/>
      <c r="IFC35" s="214"/>
      <c r="IFD35" s="214"/>
      <c r="IFE35" s="214"/>
      <c r="IFF35" s="214"/>
      <c r="IFG35" s="214"/>
      <c r="IFH35" s="214"/>
      <c r="IFI35" s="214"/>
      <c r="IFJ35" s="214"/>
      <c r="IFK35" s="214"/>
      <c r="IFL35" s="214"/>
      <c r="IFM35" s="214"/>
      <c r="IFN35" s="214"/>
      <c r="IFO35" s="214"/>
      <c r="IFP35" s="214"/>
      <c r="IFQ35" s="214"/>
      <c r="IFR35" s="214"/>
      <c r="IFS35" s="214"/>
      <c r="IFT35" s="214"/>
      <c r="IFU35" s="214"/>
      <c r="IFV35" s="214"/>
      <c r="IFW35" s="214"/>
      <c r="IFX35" s="214"/>
      <c r="IFY35" s="214"/>
      <c r="IFZ35" s="214"/>
      <c r="IGA35" s="214"/>
      <c r="IGB35" s="214"/>
      <c r="IGC35" s="214"/>
      <c r="IGD35" s="214"/>
      <c r="IGE35" s="214"/>
      <c r="IGF35" s="214"/>
      <c r="IGG35" s="214"/>
      <c r="IGH35" s="214"/>
      <c r="IGI35" s="214"/>
      <c r="IGJ35" s="214"/>
      <c r="IGK35" s="214"/>
      <c r="IGL35" s="214"/>
      <c r="IGM35" s="214"/>
      <c r="IGN35" s="214"/>
      <c r="IGO35" s="214"/>
      <c r="IGP35" s="214"/>
      <c r="IGQ35" s="214"/>
      <c r="IGR35" s="214"/>
      <c r="IGS35" s="214"/>
      <c r="IGT35" s="214"/>
      <c r="IGU35" s="214"/>
      <c r="IGV35" s="214"/>
      <c r="IGW35" s="214"/>
      <c r="IGX35" s="214"/>
      <c r="IGY35" s="214"/>
      <c r="IGZ35" s="214"/>
      <c r="IHA35" s="214"/>
      <c r="IHB35" s="214"/>
      <c r="IHC35" s="214"/>
      <c r="IHD35" s="214"/>
      <c r="IHE35" s="214"/>
      <c r="IHF35" s="214"/>
      <c r="IHG35" s="214"/>
      <c r="IHH35" s="214"/>
      <c r="IHI35" s="214"/>
      <c r="IHJ35" s="214"/>
      <c r="IHK35" s="214"/>
      <c r="IHL35" s="214"/>
      <c r="IHM35" s="214"/>
      <c r="IHN35" s="214"/>
      <c r="IHO35" s="214"/>
      <c r="IHP35" s="214"/>
      <c r="IHQ35" s="214"/>
      <c r="IHR35" s="214"/>
      <c r="IHS35" s="214"/>
      <c r="IHT35" s="214"/>
      <c r="IHU35" s="214"/>
      <c r="IHV35" s="214"/>
      <c r="IHW35" s="214"/>
      <c r="IHX35" s="214"/>
      <c r="IHY35" s="214"/>
      <c r="IHZ35" s="214"/>
      <c r="IIA35" s="214"/>
      <c r="IIB35" s="214"/>
      <c r="IIC35" s="214"/>
      <c r="IID35" s="214"/>
      <c r="IIE35" s="214"/>
      <c r="IIF35" s="214"/>
      <c r="IIG35" s="214"/>
      <c r="IIH35" s="214"/>
      <c r="III35" s="214"/>
      <c r="IIJ35" s="214"/>
      <c r="IIK35" s="214"/>
      <c r="IIL35" s="214"/>
      <c r="IIM35" s="214"/>
      <c r="IIN35" s="214"/>
      <c r="IIO35" s="214"/>
      <c r="IIP35" s="214"/>
      <c r="IIQ35" s="214"/>
      <c r="IIR35" s="214"/>
      <c r="IIS35" s="214"/>
      <c r="IIT35" s="214"/>
      <c r="IIU35" s="214"/>
      <c r="IIV35" s="214"/>
      <c r="IIW35" s="214"/>
      <c r="IIX35" s="214"/>
      <c r="IIY35" s="214"/>
      <c r="IIZ35" s="214"/>
      <c r="IJA35" s="214"/>
      <c r="IJB35" s="214"/>
      <c r="IJC35" s="214"/>
      <c r="IJD35" s="214"/>
      <c r="IJE35" s="214"/>
      <c r="IJF35" s="214"/>
      <c r="IJG35" s="214"/>
      <c r="IJH35" s="214"/>
      <c r="IJI35" s="214"/>
      <c r="IJJ35" s="214"/>
      <c r="IJK35" s="214"/>
      <c r="IJL35" s="214"/>
      <c r="IJM35" s="214"/>
      <c r="IJN35" s="214"/>
      <c r="IJO35" s="214"/>
      <c r="IJP35" s="214"/>
      <c r="IJQ35" s="214"/>
      <c r="IJR35" s="214"/>
      <c r="IJS35" s="214"/>
      <c r="IJT35" s="214"/>
      <c r="IJU35" s="214"/>
      <c r="IJV35" s="214"/>
      <c r="IJW35" s="214"/>
      <c r="IJX35" s="214"/>
      <c r="IJY35" s="214"/>
      <c r="IJZ35" s="214"/>
      <c r="IKA35" s="214"/>
      <c r="IKB35" s="214"/>
      <c r="IKC35" s="214"/>
      <c r="IKD35" s="214"/>
      <c r="IKE35" s="214"/>
      <c r="IKF35" s="214"/>
      <c r="IKG35" s="214"/>
      <c r="IKH35" s="214"/>
      <c r="IKI35" s="214"/>
      <c r="IKJ35" s="214"/>
      <c r="IKK35" s="214"/>
      <c r="IKL35" s="214"/>
      <c r="IKM35" s="214"/>
      <c r="IKN35" s="214"/>
      <c r="IKO35" s="214"/>
      <c r="IKP35" s="214"/>
      <c r="IKQ35" s="214"/>
      <c r="IKR35" s="214"/>
      <c r="IKS35" s="214"/>
      <c r="IKT35" s="214"/>
      <c r="IKU35" s="214"/>
      <c r="IKV35" s="214"/>
      <c r="IKW35" s="214"/>
      <c r="IKX35" s="214"/>
      <c r="IKY35" s="214"/>
      <c r="IKZ35" s="214"/>
      <c r="ILA35" s="214"/>
      <c r="ILB35" s="214"/>
      <c r="ILC35" s="214"/>
      <c r="ILD35" s="214"/>
      <c r="ILE35" s="214"/>
      <c r="ILF35" s="214"/>
      <c r="ILG35" s="214"/>
      <c r="ILH35" s="214"/>
      <c r="ILI35" s="214"/>
      <c r="ILJ35" s="214"/>
      <c r="ILK35" s="214"/>
      <c r="ILL35" s="214"/>
      <c r="ILM35" s="214"/>
      <c r="ILN35" s="214"/>
      <c r="ILO35" s="214"/>
      <c r="ILP35" s="214"/>
      <c r="ILQ35" s="214"/>
      <c r="ILR35" s="214"/>
      <c r="ILS35" s="214"/>
      <c r="ILT35" s="214"/>
      <c r="ILU35" s="214"/>
      <c r="ILV35" s="214"/>
      <c r="ILW35" s="214"/>
      <c r="ILX35" s="214"/>
      <c r="ILY35" s="214"/>
      <c r="ILZ35" s="214"/>
      <c r="IMA35" s="214"/>
      <c r="IMB35" s="214"/>
      <c r="IMC35" s="214"/>
      <c r="IMD35" s="214"/>
      <c r="IME35" s="214"/>
      <c r="IMF35" s="214"/>
      <c r="IMG35" s="214"/>
      <c r="IMH35" s="214"/>
      <c r="IMI35" s="214"/>
      <c r="IMJ35" s="214"/>
      <c r="IMK35" s="214"/>
      <c r="IML35" s="214"/>
      <c r="IMM35" s="214"/>
      <c r="IMN35" s="214"/>
      <c r="IMO35" s="214"/>
      <c r="IMP35" s="214"/>
      <c r="IMQ35" s="214"/>
      <c r="IMR35" s="214"/>
      <c r="IMS35" s="214"/>
      <c r="IMT35" s="214"/>
      <c r="IMU35" s="214"/>
      <c r="IMV35" s="214"/>
      <c r="IMW35" s="214"/>
      <c r="IMX35" s="214"/>
      <c r="IMY35" s="214"/>
      <c r="IMZ35" s="214"/>
      <c r="INA35" s="214"/>
      <c r="INB35" s="214"/>
      <c r="INC35" s="214"/>
      <c r="IND35" s="214"/>
      <c r="INE35" s="214"/>
      <c r="INF35" s="214"/>
      <c r="ING35" s="214"/>
      <c r="INH35" s="214"/>
      <c r="INI35" s="214"/>
      <c r="INJ35" s="214"/>
      <c r="INK35" s="214"/>
      <c r="INL35" s="214"/>
      <c r="INM35" s="214"/>
      <c r="INN35" s="214"/>
      <c r="INO35" s="214"/>
      <c r="INP35" s="214"/>
      <c r="INQ35" s="214"/>
      <c r="INR35" s="214"/>
      <c r="INS35" s="214"/>
      <c r="INT35" s="214"/>
      <c r="INU35" s="214"/>
      <c r="INV35" s="214"/>
      <c r="INW35" s="214"/>
      <c r="INX35" s="214"/>
      <c r="INY35" s="214"/>
      <c r="INZ35" s="214"/>
      <c r="IOA35" s="214"/>
      <c r="IOB35" s="214"/>
      <c r="IOC35" s="214"/>
      <c r="IOD35" s="214"/>
      <c r="IOE35" s="214"/>
      <c r="IOF35" s="214"/>
      <c r="IOG35" s="214"/>
      <c r="IOH35" s="214"/>
      <c r="IOI35" s="214"/>
      <c r="IOJ35" s="214"/>
      <c r="IOK35" s="214"/>
      <c r="IOL35" s="214"/>
      <c r="IOM35" s="214"/>
      <c r="ION35" s="214"/>
      <c r="IOO35" s="214"/>
      <c r="IOP35" s="214"/>
      <c r="IOQ35" s="214"/>
      <c r="IOR35" s="214"/>
      <c r="IOS35" s="214"/>
      <c r="IOT35" s="214"/>
      <c r="IOU35" s="214"/>
      <c r="IOV35" s="214"/>
      <c r="IOW35" s="214"/>
      <c r="IOX35" s="214"/>
      <c r="IOY35" s="214"/>
      <c r="IOZ35" s="214"/>
      <c r="IPA35" s="214"/>
      <c r="IPB35" s="214"/>
      <c r="IPC35" s="214"/>
      <c r="IPD35" s="214"/>
      <c r="IPE35" s="214"/>
      <c r="IPF35" s="214"/>
      <c r="IPG35" s="214"/>
      <c r="IPH35" s="214"/>
      <c r="IPI35" s="214"/>
      <c r="IPJ35" s="214"/>
      <c r="IPK35" s="214"/>
      <c r="IPL35" s="214"/>
      <c r="IPM35" s="214"/>
      <c r="IPN35" s="214"/>
      <c r="IPO35" s="214"/>
      <c r="IPP35" s="214"/>
      <c r="IPQ35" s="214"/>
      <c r="IPR35" s="214"/>
      <c r="IPS35" s="214"/>
      <c r="IPT35" s="214"/>
      <c r="IPU35" s="214"/>
      <c r="IPV35" s="214"/>
      <c r="IPW35" s="214"/>
      <c r="IPX35" s="214"/>
      <c r="IPY35" s="214"/>
      <c r="IPZ35" s="214"/>
      <c r="IQA35" s="214"/>
      <c r="IQB35" s="214"/>
      <c r="IQC35" s="214"/>
      <c r="IQD35" s="214"/>
      <c r="IQE35" s="214"/>
      <c r="IQF35" s="214"/>
      <c r="IQG35" s="214"/>
      <c r="IQH35" s="214"/>
      <c r="IQI35" s="214"/>
      <c r="IQJ35" s="214"/>
      <c r="IQK35" s="214"/>
      <c r="IQL35" s="214"/>
      <c r="IQM35" s="214"/>
      <c r="IQN35" s="214"/>
      <c r="IQO35" s="214"/>
      <c r="IQP35" s="214"/>
      <c r="IQQ35" s="214"/>
      <c r="IQR35" s="214"/>
      <c r="IQS35" s="214"/>
      <c r="IQT35" s="214"/>
      <c r="IQU35" s="214"/>
      <c r="IQV35" s="214"/>
      <c r="IQW35" s="214"/>
      <c r="IQX35" s="214"/>
      <c r="IQY35" s="214"/>
      <c r="IQZ35" s="214"/>
      <c r="IRA35" s="214"/>
      <c r="IRB35" s="214"/>
      <c r="IRC35" s="214"/>
      <c r="IRD35" s="214"/>
      <c r="IRE35" s="214"/>
      <c r="IRF35" s="214"/>
      <c r="IRG35" s="214"/>
      <c r="IRH35" s="214"/>
      <c r="IRI35" s="214"/>
      <c r="IRJ35" s="214"/>
      <c r="IRK35" s="214"/>
      <c r="IRL35" s="214"/>
      <c r="IRM35" s="214"/>
      <c r="IRN35" s="214"/>
      <c r="IRO35" s="214"/>
      <c r="IRP35" s="214"/>
      <c r="IRQ35" s="214"/>
      <c r="IRR35" s="214"/>
      <c r="IRS35" s="214"/>
      <c r="IRT35" s="214"/>
      <c r="IRU35" s="214"/>
      <c r="IRV35" s="214"/>
      <c r="IRW35" s="214"/>
      <c r="IRX35" s="214"/>
      <c r="IRY35" s="214"/>
      <c r="IRZ35" s="214"/>
      <c r="ISA35" s="214"/>
      <c r="ISB35" s="214"/>
      <c r="ISC35" s="214"/>
      <c r="ISD35" s="214"/>
      <c r="ISE35" s="214"/>
      <c r="ISF35" s="214"/>
      <c r="ISG35" s="214"/>
      <c r="ISH35" s="214"/>
      <c r="ISI35" s="214"/>
      <c r="ISJ35" s="214"/>
      <c r="ISK35" s="214"/>
      <c r="ISL35" s="214"/>
      <c r="ISM35" s="214"/>
      <c r="ISN35" s="214"/>
      <c r="ISO35" s="214"/>
      <c r="ISP35" s="214"/>
      <c r="ISQ35" s="214"/>
      <c r="ISR35" s="214"/>
      <c r="ISS35" s="214"/>
      <c r="IST35" s="214"/>
      <c r="ISU35" s="214"/>
      <c r="ISV35" s="214"/>
      <c r="ISW35" s="214"/>
      <c r="ISX35" s="214"/>
      <c r="ISY35" s="214"/>
      <c r="ISZ35" s="214"/>
      <c r="ITA35" s="214"/>
      <c r="ITB35" s="214"/>
      <c r="ITC35" s="214"/>
      <c r="ITD35" s="214"/>
      <c r="ITE35" s="214"/>
      <c r="ITF35" s="214"/>
      <c r="ITG35" s="214"/>
      <c r="ITH35" s="214"/>
      <c r="ITI35" s="214"/>
      <c r="ITJ35" s="214"/>
      <c r="ITK35" s="214"/>
      <c r="ITL35" s="214"/>
      <c r="ITM35" s="214"/>
      <c r="ITN35" s="214"/>
      <c r="ITO35" s="214"/>
      <c r="ITP35" s="214"/>
      <c r="ITQ35" s="214"/>
      <c r="ITR35" s="214"/>
      <c r="ITS35" s="214"/>
      <c r="ITT35" s="214"/>
      <c r="ITU35" s="214"/>
      <c r="ITV35" s="214"/>
      <c r="ITW35" s="214"/>
      <c r="ITX35" s="214"/>
      <c r="ITY35" s="214"/>
      <c r="ITZ35" s="214"/>
      <c r="IUA35" s="214"/>
      <c r="IUB35" s="214"/>
      <c r="IUC35" s="214"/>
      <c r="IUD35" s="214"/>
      <c r="IUE35" s="214"/>
      <c r="IUF35" s="214"/>
      <c r="IUG35" s="214"/>
      <c r="IUH35" s="214"/>
      <c r="IUI35" s="214"/>
      <c r="IUJ35" s="214"/>
      <c r="IUK35" s="214"/>
      <c r="IUL35" s="214"/>
      <c r="IUM35" s="214"/>
      <c r="IUN35" s="214"/>
      <c r="IUO35" s="214"/>
      <c r="IUP35" s="214"/>
      <c r="IUQ35" s="214"/>
      <c r="IUR35" s="214"/>
      <c r="IUS35" s="214"/>
      <c r="IUT35" s="214"/>
      <c r="IUU35" s="214"/>
      <c r="IUV35" s="214"/>
      <c r="IUW35" s="214"/>
      <c r="IUX35" s="214"/>
      <c r="IUY35" s="214"/>
      <c r="IUZ35" s="214"/>
      <c r="IVA35" s="214"/>
      <c r="IVB35" s="214"/>
      <c r="IVC35" s="214"/>
      <c r="IVD35" s="214"/>
      <c r="IVE35" s="214"/>
      <c r="IVF35" s="214"/>
      <c r="IVG35" s="214"/>
      <c r="IVH35" s="214"/>
      <c r="IVI35" s="214"/>
      <c r="IVJ35" s="214"/>
      <c r="IVK35" s="214"/>
      <c r="IVL35" s="214"/>
      <c r="IVM35" s="214"/>
      <c r="IVN35" s="214"/>
      <c r="IVO35" s="214"/>
      <c r="IVP35" s="214"/>
      <c r="IVQ35" s="214"/>
      <c r="IVR35" s="214"/>
      <c r="IVS35" s="214"/>
      <c r="IVT35" s="214"/>
      <c r="IVU35" s="214"/>
      <c r="IVV35" s="214"/>
      <c r="IVW35" s="214"/>
      <c r="IVX35" s="214"/>
      <c r="IVY35" s="214"/>
      <c r="IVZ35" s="214"/>
      <c r="IWA35" s="214"/>
      <c r="IWB35" s="214"/>
      <c r="IWC35" s="214"/>
      <c r="IWD35" s="214"/>
      <c r="IWE35" s="214"/>
      <c r="IWF35" s="214"/>
      <c r="IWG35" s="214"/>
      <c r="IWH35" s="214"/>
      <c r="IWI35" s="214"/>
      <c r="IWJ35" s="214"/>
      <c r="IWK35" s="214"/>
      <c r="IWL35" s="214"/>
      <c r="IWM35" s="214"/>
      <c r="IWN35" s="214"/>
      <c r="IWO35" s="214"/>
      <c r="IWP35" s="214"/>
      <c r="IWQ35" s="214"/>
      <c r="IWR35" s="214"/>
      <c r="IWS35" s="214"/>
      <c r="IWT35" s="214"/>
      <c r="IWU35" s="214"/>
      <c r="IWV35" s="214"/>
      <c r="IWW35" s="214"/>
      <c r="IWX35" s="214"/>
      <c r="IWY35" s="214"/>
      <c r="IWZ35" s="214"/>
      <c r="IXA35" s="214"/>
      <c r="IXB35" s="214"/>
      <c r="IXC35" s="214"/>
      <c r="IXD35" s="214"/>
      <c r="IXE35" s="214"/>
      <c r="IXF35" s="214"/>
      <c r="IXG35" s="214"/>
      <c r="IXH35" s="214"/>
      <c r="IXI35" s="214"/>
      <c r="IXJ35" s="214"/>
      <c r="IXK35" s="214"/>
      <c r="IXL35" s="214"/>
      <c r="IXM35" s="214"/>
      <c r="IXN35" s="214"/>
      <c r="IXO35" s="214"/>
      <c r="IXP35" s="214"/>
      <c r="IXQ35" s="214"/>
      <c r="IXR35" s="214"/>
      <c r="IXS35" s="214"/>
      <c r="IXT35" s="214"/>
      <c r="IXU35" s="214"/>
      <c r="IXV35" s="214"/>
      <c r="IXW35" s="214"/>
      <c r="IXX35" s="214"/>
      <c r="IXY35" s="214"/>
      <c r="IXZ35" s="214"/>
      <c r="IYA35" s="214"/>
      <c r="IYB35" s="214"/>
      <c r="IYC35" s="214"/>
      <c r="IYD35" s="214"/>
      <c r="IYE35" s="214"/>
      <c r="IYF35" s="214"/>
      <c r="IYG35" s="214"/>
      <c r="IYH35" s="214"/>
      <c r="IYI35" s="214"/>
      <c r="IYJ35" s="214"/>
      <c r="IYK35" s="214"/>
      <c r="IYL35" s="214"/>
      <c r="IYM35" s="214"/>
      <c r="IYN35" s="214"/>
      <c r="IYO35" s="214"/>
      <c r="IYP35" s="214"/>
      <c r="IYQ35" s="214"/>
      <c r="IYR35" s="214"/>
      <c r="IYS35" s="214"/>
      <c r="IYT35" s="214"/>
      <c r="IYU35" s="214"/>
      <c r="IYV35" s="214"/>
      <c r="IYW35" s="214"/>
      <c r="IYX35" s="214"/>
      <c r="IYY35" s="214"/>
      <c r="IYZ35" s="214"/>
      <c r="IZA35" s="214"/>
      <c r="IZB35" s="214"/>
      <c r="IZC35" s="214"/>
      <c r="IZD35" s="214"/>
      <c r="IZE35" s="214"/>
      <c r="IZF35" s="214"/>
      <c r="IZG35" s="214"/>
      <c r="IZH35" s="214"/>
      <c r="IZI35" s="214"/>
      <c r="IZJ35" s="214"/>
      <c r="IZK35" s="214"/>
      <c r="IZL35" s="214"/>
      <c r="IZM35" s="214"/>
      <c r="IZN35" s="214"/>
      <c r="IZO35" s="214"/>
      <c r="IZP35" s="214"/>
      <c r="IZQ35" s="214"/>
      <c r="IZR35" s="214"/>
      <c r="IZS35" s="214"/>
      <c r="IZT35" s="214"/>
      <c r="IZU35" s="214"/>
      <c r="IZV35" s="214"/>
      <c r="IZW35" s="214"/>
      <c r="IZX35" s="214"/>
      <c r="IZY35" s="214"/>
      <c r="IZZ35" s="214"/>
      <c r="JAA35" s="214"/>
      <c r="JAB35" s="214"/>
      <c r="JAC35" s="214"/>
      <c r="JAD35" s="214"/>
      <c r="JAE35" s="214"/>
      <c r="JAF35" s="214"/>
      <c r="JAG35" s="214"/>
      <c r="JAH35" s="214"/>
      <c r="JAI35" s="214"/>
      <c r="JAJ35" s="214"/>
      <c r="JAK35" s="214"/>
      <c r="JAL35" s="214"/>
      <c r="JAM35" s="214"/>
      <c r="JAN35" s="214"/>
      <c r="JAO35" s="214"/>
      <c r="JAP35" s="214"/>
      <c r="JAQ35" s="214"/>
      <c r="JAR35" s="214"/>
      <c r="JAS35" s="214"/>
      <c r="JAT35" s="214"/>
      <c r="JAU35" s="214"/>
      <c r="JAV35" s="214"/>
      <c r="JAW35" s="214"/>
      <c r="JAX35" s="214"/>
      <c r="JAY35" s="214"/>
      <c r="JAZ35" s="214"/>
      <c r="JBA35" s="214"/>
      <c r="JBB35" s="214"/>
      <c r="JBC35" s="214"/>
      <c r="JBD35" s="214"/>
      <c r="JBE35" s="214"/>
      <c r="JBF35" s="214"/>
      <c r="JBG35" s="214"/>
      <c r="JBH35" s="214"/>
      <c r="JBI35" s="214"/>
      <c r="JBJ35" s="214"/>
      <c r="JBK35" s="214"/>
      <c r="JBL35" s="214"/>
      <c r="JBM35" s="214"/>
      <c r="JBN35" s="214"/>
      <c r="JBO35" s="214"/>
      <c r="JBP35" s="214"/>
      <c r="JBQ35" s="214"/>
      <c r="JBR35" s="214"/>
      <c r="JBS35" s="214"/>
      <c r="JBT35" s="214"/>
      <c r="JBU35" s="214"/>
      <c r="JBV35" s="214"/>
      <c r="JBW35" s="214"/>
      <c r="JBX35" s="214"/>
      <c r="JBY35" s="214"/>
      <c r="JBZ35" s="214"/>
      <c r="JCA35" s="214"/>
      <c r="JCB35" s="214"/>
      <c r="JCC35" s="214"/>
      <c r="JCD35" s="214"/>
      <c r="JCE35" s="214"/>
      <c r="JCF35" s="214"/>
      <c r="JCG35" s="214"/>
      <c r="JCH35" s="214"/>
      <c r="JCI35" s="214"/>
      <c r="JCJ35" s="214"/>
      <c r="JCK35" s="214"/>
      <c r="JCL35" s="214"/>
      <c r="JCM35" s="214"/>
      <c r="JCN35" s="214"/>
      <c r="JCO35" s="214"/>
      <c r="JCP35" s="214"/>
      <c r="JCQ35" s="214"/>
      <c r="JCR35" s="214"/>
      <c r="JCS35" s="214"/>
      <c r="JCT35" s="214"/>
      <c r="JCU35" s="214"/>
      <c r="JCV35" s="214"/>
      <c r="JCW35" s="214"/>
      <c r="JCX35" s="214"/>
      <c r="JCY35" s="214"/>
      <c r="JCZ35" s="214"/>
      <c r="JDA35" s="214"/>
      <c r="JDB35" s="214"/>
      <c r="JDC35" s="214"/>
      <c r="JDD35" s="214"/>
      <c r="JDE35" s="214"/>
      <c r="JDF35" s="214"/>
      <c r="JDG35" s="214"/>
      <c r="JDH35" s="214"/>
      <c r="JDI35" s="214"/>
      <c r="JDJ35" s="214"/>
      <c r="JDK35" s="214"/>
      <c r="JDL35" s="214"/>
      <c r="JDM35" s="214"/>
      <c r="JDN35" s="214"/>
      <c r="JDO35" s="214"/>
      <c r="JDP35" s="214"/>
      <c r="JDQ35" s="214"/>
      <c r="JDR35" s="214"/>
      <c r="JDS35" s="214"/>
      <c r="JDT35" s="214"/>
      <c r="JDU35" s="214"/>
      <c r="JDV35" s="214"/>
      <c r="JDW35" s="214"/>
      <c r="JDX35" s="214"/>
      <c r="JDY35" s="214"/>
      <c r="JDZ35" s="214"/>
      <c r="JEA35" s="214"/>
      <c r="JEB35" s="214"/>
      <c r="JEC35" s="214"/>
      <c r="JED35" s="214"/>
      <c r="JEE35" s="214"/>
      <c r="JEF35" s="214"/>
      <c r="JEG35" s="214"/>
      <c r="JEH35" s="214"/>
      <c r="JEI35" s="214"/>
      <c r="JEJ35" s="214"/>
      <c r="JEK35" s="214"/>
      <c r="JEL35" s="214"/>
      <c r="JEM35" s="214"/>
      <c r="JEN35" s="214"/>
      <c r="JEO35" s="214"/>
      <c r="JEP35" s="214"/>
      <c r="JEQ35" s="214"/>
      <c r="JER35" s="214"/>
      <c r="JES35" s="214"/>
      <c r="JET35" s="214"/>
      <c r="JEU35" s="214"/>
      <c r="JEV35" s="214"/>
      <c r="JEW35" s="214"/>
      <c r="JEX35" s="214"/>
      <c r="JEY35" s="214"/>
      <c r="JEZ35" s="214"/>
      <c r="JFA35" s="214"/>
      <c r="JFB35" s="214"/>
      <c r="JFC35" s="214"/>
      <c r="JFD35" s="214"/>
      <c r="JFE35" s="214"/>
      <c r="JFF35" s="214"/>
      <c r="JFG35" s="214"/>
      <c r="JFH35" s="214"/>
      <c r="JFI35" s="214"/>
      <c r="JFJ35" s="214"/>
      <c r="JFK35" s="214"/>
      <c r="JFL35" s="214"/>
      <c r="JFM35" s="214"/>
      <c r="JFN35" s="214"/>
      <c r="JFO35" s="214"/>
      <c r="JFP35" s="214"/>
      <c r="JFQ35" s="214"/>
      <c r="JFR35" s="214"/>
      <c r="JFS35" s="214"/>
      <c r="JFT35" s="214"/>
      <c r="JFU35" s="214"/>
      <c r="JFV35" s="214"/>
      <c r="JFW35" s="214"/>
      <c r="JFX35" s="214"/>
      <c r="JFY35" s="214"/>
      <c r="JFZ35" s="214"/>
      <c r="JGA35" s="214"/>
      <c r="JGB35" s="214"/>
      <c r="JGC35" s="214"/>
      <c r="JGD35" s="214"/>
      <c r="JGE35" s="214"/>
      <c r="JGF35" s="214"/>
      <c r="JGG35" s="214"/>
      <c r="JGH35" s="214"/>
      <c r="JGI35" s="214"/>
      <c r="JGJ35" s="214"/>
      <c r="JGK35" s="214"/>
      <c r="JGL35" s="214"/>
      <c r="JGM35" s="214"/>
      <c r="JGN35" s="214"/>
      <c r="JGO35" s="214"/>
      <c r="JGP35" s="214"/>
      <c r="JGQ35" s="214"/>
      <c r="JGR35" s="214"/>
      <c r="JGS35" s="214"/>
      <c r="JGT35" s="214"/>
      <c r="JGU35" s="214"/>
      <c r="JGV35" s="214"/>
      <c r="JGW35" s="214"/>
      <c r="JGX35" s="214"/>
      <c r="JGY35" s="214"/>
      <c r="JGZ35" s="214"/>
      <c r="JHA35" s="214"/>
      <c r="JHB35" s="214"/>
      <c r="JHC35" s="214"/>
      <c r="JHD35" s="214"/>
      <c r="JHE35" s="214"/>
      <c r="JHF35" s="214"/>
      <c r="JHG35" s="214"/>
      <c r="JHH35" s="214"/>
      <c r="JHI35" s="214"/>
      <c r="JHJ35" s="214"/>
      <c r="JHK35" s="214"/>
      <c r="JHL35" s="214"/>
      <c r="JHM35" s="214"/>
      <c r="JHN35" s="214"/>
      <c r="JHO35" s="214"/>
      <c r="JHP35" s="214"/>
      <c r="JHQ35" s="214"/>
      <c r="JHR35" s="214"/>
      <c r="JHS35" s="214"/>
      <c r="JHT35" s="214"/>
      <c r="JHU35" s="214"/>
      <c r="JHV35" s="214"/>
      <c r="JHW35" s="214"/>
      <c r="JHX35" s="214"/>
      <c r="JHY35" s="214"/>
      <c r="JHZ35" s="214"/>
      <c r="JIA35" s="214"/>
      <c r="JIB35" s="214"/>
      <c r="JIC35" s="214"/>
      <c r="JID35" s="214"/>
      <c r="JIE35" s="214"/>
      <c r="JIF35" s="214"/>
      <c r="JIG35" s="214"/>
      <c r="JIH35" s="214"/>
      <c r="JII35" s="214"/>
      <c r="JIJ35" s="214"/>
      <c r="JIK35" s="214"/>
      <c r="JIL35" s="214"/>
      <c r="JIM35" s="214"/>
      <c r="JIN35" s="214"/>
      <c r="JIO35" s="214"/>
      <c r="JIP35" s="214"/>
      <c r="JIQ35" s="214"/>
      <c r="JIR35" s="214"/>
      <c r="JIS35" s="214"/>
      <c r="JIT35" s="214"/>
      <c r="JIU35" s="214"/>
      <c r="JIV35" s="214"/>
      <c r="JIW35" s="214"/>
      <c r="JIX35" s="214"/>
      <c r="JIY35" s="214"/>
      <c r="JIZ35" s="214"/>
      <c r="JJA35" s="214"/>
      <c r="JJB35" s="214"/>
      <c r="JJC35" s="214"/>
      <c r="JJD35" s="214"/>
      <c r="JJE35" s="214"/>
      <c r="JJF35" s="214"/>
      <c r="JJG35" s="214"/>
      <c r="JJH35" s="214"/>
      <c r="JJI35" s="214"/>
      <c r="JJJ35" s="214"/>
      <c r="JJK35" s="214"/>
      <c r="JJL35" s="214"/>
      <c r="JJM35" s="214"/>
      <c r="JJN35" s="214"/>
      <c r="JJO35" s="214"/>
      <c r="JJP35" s="214"/>
      <c r="JJQ35" s="214"/>
      <c r="JJR35" s="214"/>
      <c r="JJS35" s="214"/>
      <c r="JJT35" s="214"/>
      <c r="JJU35" s="214"/>
      <c r="JJV35" s="214"/>
      <c r="JJW35" s="214"/>
      <c r="JJX35" s="214"/>
      <c r="JJY35" s="214"/>
      <c r="JJZ35" s="214"/>
      <c r="JKA35" s="214"/>
      <c r="JKB35" s="214"/>
      <c r="JKC35" s="214"/>
      <c r="JKD35" s="214"/>
      <c r="JKE35" s="214"/>
      <c r="JKF35" s="214"/>
      <c r="JKG35" s="214"/>
      <c r="JKH35" s="214"/>
      <c r="JKI35" s="214"/>
      <c r="JKJ35" s="214"/>
      <c r="JKK35" s="214"/>
      <c r="JKL35" s="214"/>
      <c r="JKM35" s="214"/>
      <c r="JKN35" s="214"/>
      <c r="JKO35" s="214"/>
      <c r="JKP35" s="214"/>
      <c r="JKQ35" s="214"/>
      <c r="JKR35" s="214"/>
      <c r="JKS35" s="214"/>
      <c r="JKT35" s="214"/>
      <c r="JKU35" s="214"/>
      <c r="JKV35" s="214"/>
      <c r="JKW35" s="214"/>
      <c r="JKX35" s="214"/>
      <c r="JKY35" s="214"/>
      <c r="JKZ35" s="214"/>
      <c r="JLA35" s="214"/>
      <c r="JLB35" s="214"/>
      <c r="JLC35" s="214"/>
      <c r="JLD35" s="214"/>
      <c r="JLE35" s="214"/>
      <c r="JLF35" s="214"/>
      <c r="JLG35" s="214"/>
      <c r="JLH35" s="214"/>
      <c r="JLI35" s="214"/>
      <c r="JLJ35" s="214"/>
      <c r="JLK35" s="214"/>
      <c r="JLL35" s="214"/>
      <c r="JLM35" s="214"/>
      <c r="JLN35" s="214"/>
      <c r="JLO35" s="214"/>
      <c r="JLP35" s="214"/>
      <c r="JLQ35" s="214"/>
      <c r="JLR35" s="214"/>
      <c r="JLS35" s="214"/>
      <c r="JLT35" s="214"/>
      <c r="JLU35" s="214"/>
      <c r="JLV35" s="214"/>
      <c r="JLW35" s="214"/>
      <c r="JLX35" s="214"/>
      <c r="JLY35" s="214"/>
      <c r="JLZ35" s="214"/>
      <c r="JMA35" s="214"/>
      <c r="JMB35" s="214"/>
      <c r="JMC35" s="214"/>
      <c r="JMD35" s="214"/>
      <c r="JME35" s="214"/>
      <c r="JMF35" s="214"/>
      <c r="JMG35" s="214"/>
      <c r="JMH35" s="214"/>
      <c r="JMI35" s="214"/>
      <c r="JMJ35" s="214"/>
      <c r="JMK35" s="214"/>
      <c r="JML35" s="214"/>
      <c r="JMM35" s="214"/>
      <c r="JMN35" s="214"/>
      <c r="JMO35" s="214"/>
      <c r="JMP35" s="214"/>
      <c r="JMQ35" s="214"/>
      <c r="JMR35" s="214"/>
      <c r="JMS35" s="214"/>
      <c r="JMT35" s="214"/>
      <c r="JMU35" s="214"/>
      <c r="JMV35" s="214"/>
      <c r="JMW35" s="214"/>
      <c r="JMX35" s="214"/>
      <c r="JMY35" s="214"/>
      <c r="JMZ35" s="214"/>
      <c r="JNA35" s="214"/>
      <c r="JNB35" s="214"/>
      <c r="JNC35" s="214"/>
      <c r="JND35" s="214"/>
      <c r="JNE35" s="214"/>
      <c r="JNF35" s="214"/>
      <c r="JNG35" s="214"/>
      <c r="JNH35" s="214"/>
      <c r="JNI35" s="214"/>
      <c r="JNJ35" s="214"/>
      <c r="JNK35" s="214"/>
      <c r="JNL35" s="214"/>
      <c r="JNM35" s="214"/>
      <c r="JNN35" s="214"/>
      <c r="JNO35" s="214"/>
      <c r="JNP35" s="214"/>
      <c r="JNQ35" s="214"/>
      <c r="JNR35" s="214"/>
      <c r="JNS35" s="214"/>
      <c r="JNT35" s="214"/>
      <c r="JNU35" s="214"/>
      <c r="JNV35" s="214"/>
      <c r="JNW35" s="214"/>
      <c r="JNX35" s="214"/>
      <c r="JNY35" s="214"/>
      <c r="JNZ35" s="214"/>
      <c r="JOA35" s="214"/>
      <c r="JOB35" s="214"/>
      <c r="JOC35" s="214"/>
      <c r="JOD35" s="214"/>
      <c r="JOE35" s="214"/>
      <c r="JOF35" s="214"/>
      <c r="JOG35" s="214"/>
      <c r="JOH35" s="214"/>
      <c r="JOI35" s="214"/>
      <c r="JOJ35" s="214"/>
      <c r="JOK35" s="214"/>
      <c r="JOL35" s="214"/>
      <c r="JOM35" s="214"/>
      <c r="JON35" s="214"/>
      <c r="JOO35" s="214"/>
      <c r="JOP35" s="214"/>
      <c r="JOQ35" s="214"/>
      <c r="JOR35" s="214"/>
      <c r="JOS35" s="214"/>
      <c r="JOT35" s="214"/>
      <c r="JOU35" s="214"/>
      <c r="JOV35" s="214"/>
      <c r="JOW35" s="214"/>
      <c r="JOX35" s="214"/>
      <c r="JOY35" s="214"/>
      <c r="JOZ35" s="214"/>
      <c r="JPA35" s="214"/>
      <c r="JPB35" s="214"/>
      <c r="JPC35" s="214"/>
      <c r="JPD35" s="214"/>
      <c r="JPE35" s="214"/>
      <c r="JPF35" s="214"/>
      <c r="JPG35" s="214"/>
      <c r="JPH35" s="214"/>
      <c r="JPI35" s="214"/>
      <c r="JPJ35" s="214"/>
      <c r="JPK35" s="214"/>
      <c r="JPL35" s="214"/>
      <c r="JPM35" s="214"/>
      <c r="JPN35" s="214"/>
      <c r="JPO35" s="214"/>
      <c r="JPP35" s="214"/>
      <c r="JPQ35" s="214"/>
      <c r="JPR35" s="214"/>
      <c r="JPS35" s="214"/>
      <c r="JPT35" s="214"/>
      <c r="JPU35" s="214"/>
      <c r="JPV35" s="214"/>
      <c r="JPW35" s="214"/>
      <c r="JPX35" s="214"/>
      <c r="JPY35" s="214"/>
      <c r="JPZ35" s="214"/>
      <c r="JQA35" s="214"/>
      <c r="JQB35" s="214"/>
      <c r="JQC35" s="214"/>
      <c r="JQD35" s="214"/>
      <c r="JQE35" s="214"/>
      <c r="JQF35" s="214"/>
      <c r="JQG35" s="214"/>
      <c r="JQH35" s="214"/>
      <c r="JQI35" s="214"/>
      <c r="JQJ35" s="214"/>
      <c r="JQK35" s="214"/>
      <c r="JQL35" s="214"/>
      <c r="JQM35" s="214"/>
      <c r="JQN35" s="214"/>
      <c r="JQO35" s="214"/>
      <c r="JQP35" s="214"/>
      <c r="JQQ35" s="214"/>
      <c r="JQR35" s="214"/>
      <c r="JQS35" s="214"/>
      <c r="JQT35" s="214"/>
      <c r="JQU35" s="214"/>
      <c r="JQV35" s="214"/>
      <c r="JQW35" s="214"/>
      <c r="JQX35" s="214"/>
      <c r="JQY35" s="214"/>
      <c r="JQZ35" s="214"/>
      <c r="JRA35" s="214"/>
      <c r="JRB35" s="214"/>
      <c r="JRC35" s="214"/>
      <c r="JRD35" s="214"/>
      <c r="JRE35" s="214"/>
      <c r="JRF35" s="214"/>
      <c r="JRG35" s="214"/>
      <c r="JRH35" s="214"/>
      <c r="JRI35" s="214"/>
      <c r="JRJ35" s="214"/>
      <c r="JRK35" s="214"/>
      <c r="JRL35" s="214"/>
      <c r="JRM35" s="214"/>
      <c r="JRN35" s="214"/>
      <c r="JRO35" s="214"/>
      <c r="JRP35" s="214"/>
      <c r="JRQ35" s="214"/>
      <c r="JRR35" s="214"/>
      <c r="JRS35" s="214"/>
      <c r="JRT35" s="214"/>
      <c r="JRU35" s="214"/>
      <c r="JRV35" s="214"/>
      <c r="JRW35" s="214"/>
      <c r="JRX35" s="214"/>
      <c r="JRY35" s="214"/>
      <c r="JRZ35" s="214"/>
      <c r="JSA35" s="214"/>
      <c r="JSB35" s="214"/>
      <c r="JSC35" s="214"/>
      <c r="JSD35" s="214"/>
      <c r="JSE35" s="214"/>
      <c r="JSF35" s="214"/>
      <c r="JSG35" s="214"/>
      <c r="JSH35" s="214"/>
      <c r="JSI35" s="214"/>
      <c r="JSJ35" s="214"/>
      <c r="JSK35" s="214"/>
      <c r="JSL35" s="214"/>
      <c r="JSM35" s="214"/>
      <c r="JSN35" s="214"/>
      <c r="JSO35" s="214"/>
      <c r="JSP35" s="214"/>
      <c r="JSQ35" s="214"/>
      <c r="JSR35" s="214"/>
      <c r="JSS35" s="214"/>
      <c r="JST35" s="214"/>
      <c r="JSU35" s="214"/>
      <c r="JSV35" s="214"/>
      <c r="JSW35" s="214"/>
      <c r="JSX35" s="214"/>
      <c r="JSY35" s="214"/>
      <c r="JSZ35" s="214"/>
      <c r="JTA35" s="214"/>
      <c r="JTB35" s="214"/>
      <c r="JTC35" s="214"/>
      <c r="JTD35" s="214"/>
      <c r="JTE35" s="214"/>
      <c r="JTF35" s="214"/>
      <c r="JTG35" s="214"/>
      <c r="JTH35" s="214"/>
      <c r="JTI35" s="214"/>
      <c r="JTJ35" s="214"/>
      <c r="JTK35" s="214"/>
      <c r="JTL35" s="214"/>
      <c r="JTM35" s="214"/>
      <c r="JTN35" s="214"/>
      <c r="JTO35" s="214"/>
      <c r="JTP35" s="214"/>
      <c r="JTQ35" s="214"/>
      <c r="JTR35" s="214"/>
      <c r="JTS35" s="214"/>
      <c r="JTT35" s="214"/>
      <c r="JTU35" s="214"/>
      <c r="JTV35" s="214"/>
      <c r="JTW35" s="214"/>
      <c r="JTX35" s="214"/>
      <c r="JTY35" s="214"/>
      <c r="JTZ35" s="214"/>
      <c r="JUA35" s="214"/>
      <c r="JUB35" s="214"/>
      <c r="JUC35" s="214"/>
      <c r="JUD35" s="214"/>
      <c r="JUE35" s="214"/>
      <c r="JUF35" s="214"/>
      <c r="JUG35" s="214"/>
      <c r="JUH35" s="214"/>
      <c r="JUI35" s="214"/>
      <c r="JUJ35" s="214"/>
      <c r="JUK35" s="214"/>
      <c r="JUL35" s="214"/>
      <c r="JUM35" s="214"/>
      <c r="JUN35" s="214"/>
      <c r="JUO35" s="214"/>
      <c r="JUP35" s="214"/>
      <c r="JUQ35" s="214"/>
      <c r="JUR35" s="214"/>
      <c r="JUS35" s="214"/>
      <c r="JUT35" s="214"/>
      <c r="JUU35" s="214"/>
      <c r="JUV35" s="214"/>
      <c r="JUW35" s="214"/>
      <c r="JUX35" s="214"/>
      <c r="JUY35" s="214"/>
      <c r="JUZ35" s="214"/>
      <c r="JVA35" s="214"/>
      <c r="JVB35" s="214"/>
      <c r="JVC35" s="214"/>
      <c r="JVD35" s="214"/>
      <c r="JVE35" s="214"/>
      <c r="JVF35" s="214"/>
      <c r="JVG35" s="214"/>
      <c r="JVH35" s="214"/>
      <c r="JVI35" s="214"/>
      <c r="JVJ35" s="214"/>
      <c r="JVK35" s="214"/>
      <c r="JVL35" s="214"/>
      <c r="JVM35" s="214"/>
      <c r="JVN35" s="214"/>
      <c r="JVO35" s="214"/>
      <c r="JVP35" s="214"/>
      <c r="JVQ35" s="214"/>
      <c r="JVR35" s="214"/>
      <c r="JVS35" s="214"/>
      <c r="JVT35" s="214"/>
      <c r="JVU35" s="214"/>
      <c r="JVV35" s="214"/>
      <c r="JVW35" s="214"/>
      <c r="JVX35" s="214"/>
      <c r="JVY35" s="214"/>
      <c r="JVZ35" s="214"/>
      <c r="JWA35" s="214"/>
      <c r="JWB35" s="214"/>
      <c r="JWC35" s="214"/>
      <c r="JWD35" s="214"/>
      <c r="JWE35" s="214"/>
      <c r="JWF35" s="214"/>
      <c r="JWG35" s="214"/>
      <c r="JWH35" s="214"/>
      <c r="JWI35" s="214"/>
      <c r="JWJ35" s="214"/>
      <c r="JWK35" s="214"/>
      <c r="JWL35" s="214"/>
      <c r="JWM35" s="214"/>
      <c r="JWN35" s="214"/>
      <c r="JWO35" s="214"/>
      <c r="JWP35" s="214"/>
      <c r="JWQ35" s="214"/>
      <c r="JWR35" s="214"/>
      <c r="JWS35" s="214"/>
      <c r="JWT35" s="214"/>
      <c r="JWU35" s="214"/>
      <c r="JWV35" s="214"/>
      <c r="JWW35" s="214"/>
      <c r="JWX35" s="214"/>
      <c r="JWY35" s="214"/>
      <c r="JWZ35" s="214"/>
      <c r="JXA35" s="214"/>
      <c r="JXB35" s="214"/>
      <c r="JXC35" s="214"/>
      <c r="JXD35" s="214"/>
      <c r="JXE35" s="214"/>
      <c r="JXF35" s="214"/>
      <c r="JXG35" s="214"/>
      <c r="JXH35" s="214"/>
      <c r="JXI35" s="214"/>
      <c r="JXJ35" s="214"/>
      <c r="JXK35" s="214"/>
      <c r="JXL35" s="214"/>
      <c r="JXM35" s="214"/>
      <c r="JXN35" s="214"/>
      <c r="JXO35" s="214"/>
      <c r="JXP35" s="214"/>
      <c r="JXQ35" s="214"/>
      <c r="JXR35" s="214"/>
      <c r="JXS35" s="214"/>
      <c r="JXT35" s="214"/>
      <c r="JXU35" s="214"/>
      <c r="JXV35" s="214"/>
      <c r="JXW35" s="214"/>
      <c r="JXX35" s="214"/>
      <c r="JXY35" s="214"/>
      <c r="JXZ35" s="214"/>
      <c r="JYA35" s="214"/>
      <c r="JYB35" s="214"/>
      <c r="JYC35" s="214"/>
      <c r="JYD35" s="214"/>
      <c r="JYE35" s="214"/>
      <c r="JYF35" s="214"/>
      <c r="JYG35" s="214"/>
      <c r="JYH35" s="214"/>
      <c r="JYI35" s="214"/>
      <c r="JYJ35" s="214"/>
      <c r="JYK35" s="214"/>
      <c r="JYL35" s="214"/>
      <c r="JYM35" s="214"/>
      <c r="JYN35" s="214"/>
      <c r="JYO35" s="214"/>
      <c r="JYP35" s="214"/>
      <c r="JYQ35" s="214"/>
      <c r="JYR35" s="214"/>
      <c r="JYS35" s="214"/>
      <c r="JYT35" s="214"/>
      <c r="JYU35" s="214"/>
      <c r="JYV35" s="214"/>
      <c r="JYW35" s="214"/>
      <c r="JYX35" s="214"/>
      <c r="JYY35" s="214"/>
      <c r="JYZ35" s="214"/>
      <c r="JZA35" s="214"/>
      <c r="JZB35" s="214"/>
      <c r="JZC35" s="214"/>
      <c r="JZD35" s="214"/>
      <c r="JZE35" s="214"/>
      <c r="JZF35" s="214"/>
      <c r="JZG35" s="214"/>
      <c r="JZH35" s="214"/>
      <c r="JZI35" s="214"/>
      <c r="JZJ35" s="214"/>
      <c r="JZK35" s="214"/>
      <c r="JZL35" s="214"/>
      <c r="JZM35" s="214"/>
      <c r="JZN35" s="214"/>
      <c r="JZO35" s="214"/>
      <c r="JZP35" s="214"/>
      <c r="JZQ35" s="214"/>
      <c r="JZR35" s="214"/>
      <c r="JZS35" s="214"/>
      <c r="JZT35" s="214"/>
      <c r="JZU35" s="214"/>
      <c r="JZV35" s="214"/>
      <c r="JZW35" s="214"/>
      <c r="JZX35" s="214"/>
      <c r="JZY35" s="214"/>
      <c r="JZZ35" s="214"/>
      <c r="KAA35" s="214"/>
      <c r="KAB35" s="214"/>
      <c r="KAC35" s="214"/>
      <c r="KAD35" s="214"/>
      <c r="KAE35" s="214"/>
      <c r="KAF35" s="214"/>
      <c r="KAG35" s="214"/>
      <c r="KAH35" s="214"/>
      <c r="KAI35" s="214"/>
      <c r="KAJ35" s="214"/>
      <c r="KAK35" s="214"/>
      <c r="KAL35" s="214"/>
      <c r="KAM35" s="214"/>
      <c r="KAN35" s="214"/>
      <c r="KAO35" s="214"/>
      <c r="KAP35" s="214"/>
      <c r="KAQ35" s="214"/>
      <c r="KAR35" s="214"/>
      <c r="KAS35" s="214"/>
      <c r="KAT35" s="214"/>
      <c r="KAU35" s="214"/>
      <c r="KAV35" s="214"/>
      <c r="KAW35" s="214"/>
      <c r="KAX35" s="214"/>
      <c r="KAY35" s="214"/>
      <c r="KAZ35" s="214"/>
      <c r="KBA35" s="214"/>
      <c r="KBB35" s="214"/>
      <c r="KBC35" s="214"/>
      <c r="KBD35" s="214"/>
      <c r="KBE35" s="214"/>
      <c r="KBF35" s="214"/>
      <c r="KBG35" s="214"/>
      <c r="KBH35" s="214"/>
      <c r="KBI35" s="214"/>
      <c r="KBJ35" s="214"/>
      <c r="KBK35" s="214"/>
      <c r="KBL35" s="214"/>
      <c r="KBM35" s="214"/>
      <c r="KBN35" s="214"/>
      <c r="KBO35" s="214"/>
      <c r="KBP35" s="214"/>
      <c r="KBQ35" s="214"/>
      <c r="KBR35" s="214"/>
      <c r="KBS35" s="214"/>
      <c r="KBT35" s="214"/>
      <c r="KBU35" s="214"/>
      <c r="KBV35" s="214"/>
      <c r="KBW35" s="214"/>
      <c r="KBX35" s="214"/>
      <c r="KBY35" s="214"/>
      <c r="KBZ35" s="214"/>
      <c r="KCA35" s="214"/>
      <c r="KCB35" s="214"/>
      <c r="KCC35" s="214"/>
      <c r="KCD35" s="214"/>
      <c r="KCE35" s="214"/>
      <c r="KCF35" s="214"/>
      <c r="KCG35" s="214"/>
      <c r="KCH35" s="214"/>
      <c r="KCI35" s="214"/>
      <c r="KCJ35" s="214"/>
      <c r="KCK35" s="214"/>
      <c r="KCL35" s="214"/>
      <c r="KCM35" s="214"/>
      <c r="KCN35" s="214"/>
      <c r="KCO35" s="214"/>
      <c r="KCP35" s="214"/>
      <c r="KCQ35" s="214"/>
      <c r="KCR35" s="214"/>
      <c r="KCS35" s="214"/>
      <c r="KCT35" s="214"/>
      <c r="KCU35" s="214"/>
      <c r="KCV35" s="214"/>
      <c r="KCW35" s="214"/>
      <c r="KCX35" s="214"/>
      <c r="KCY35" s="214"/>
      <c r="KCZ35" s="214"/>
      <c r="KDA35" s="214"/>
      <c r="KDB35" s="214"/>
      <c r="KDC35" s="214"/>
      <c r="KDD35" s="214"/>
      <c r="KDE35" s="214"/>
      <c r="KDF35" s="214"/>
      <c r="KDG35" s="214"/>
      <c r="KDH35" s="214"/>
      <c r="KDI35" s="214"/>
      <c r="KDJ35" s="214"/>
      <c r="KDK35" s="214"/>
      <c r="KDL35" s="214"/>
      <c r="KDM35" s="214"/>
      <c r="KDN35" s="214"/>
      <c r="KDO35" s="214"/>
      <c r="KDP35" s="214"/>
      <c r="KDQ35" s="214"/>
      <c r="KDR35" s="214"/>
      <c r="KDS35" s="214"/>
      <c r="KDT35" s="214"/>
      <c r="KDU35" s="214"/>
      <c r="KDV35" s="214"/>
      <c r="KDW35" s="214"/>
      <c r="KDX35" s="214"/>
      <c r="KDY35" s="214"/>
      <c r="KDZ35" s="214"/>
      <c r="KEA35" s="214"/>
      <c r="KEB35" s="214"/>
      <c r="KEC35" s="214"/>
      <c r="KED35" s="214"/>
      <c r="KEE35" s="214"/>
      <c r="KEF35" s="214"/>
      <c r="KEG35" s="214"/>
      <c r="KEH35" s="214"/>
      <c r="KEI35" s="214"/>
      <c r="KEJ35" s="214"/>
      <c r="KEK35" s="214"/>
      <c r="KEL35" s="214"/>
      <c r="KEM35" s="214"/>
      <c r="KEN35" s="214"/>
      <c r="KEO35" s="214"/>
      <c r="KEP35" s="214"/>
      <c r="KEQ35" s="214"/>
      <c r="KER35" s="214"/>
      <c r="KES35" s="214"/>
      <c r="KET35" s="214"/>
      <c r="KEU35" s="214"/>
      <c r="KEV35" s="214"/>
      <c r="KEW35" s="214"/>
      <c r="KEX35" s="214"/>
      <c r="KEY35" s="214"/>
      <c r="KEZ35" s="214"/>
      <c r="KFA35" s="214"/>
      <c r="KFB35" s="214"/>
      <c r="KFC35" s="214"/>
      <c r="KFD35" s="214"/>
      <c r="KFE35" s="214"/>
      <c r="KFF35" s="214"/>
      <c r="KFG35" s="214"/>
      <c r="KFH35" s="214"/>
      <c r="KFI35" s="214"/>
      <c r="KFJ35" s="214"/>
      <c r="KFK35" s="214"/>
      <c r="KFL35" s="214"/>
      <c r="KFM35" s="214"/>
      <c r="KFN35" s="214"/>
      <c r="KFO35" s="214"/>
      <c r="KFP35" s="214"/>
      <c r="KFQ35" s="214"/>
      <c r="KFR35" s="214"/>
      <c r="KFS35" s="214"/>
      <c r="KFT35" s="214"/>
      <c r="KFU35" s="214"/>
      <c r="KFV35" s="214"/>
      <c r="KFW35" s="214"/>
      <c r="KFX35" s="214"/>
      <c r="KFY35" s="214"/>
      <c r="KFZ35" s="214"/>
      <c r="KGA35" s="214"/>
      <c r="KGB35" s="214"/>
      <c r="KGC35" s="214"/>
      <c r="KGD35" s="214"/>
      <c r="KGE35" s="214"/>
      <c r="KGF35" s="214"/>
      <c r="KGG35" s="214"/>
      <c r="KGH35" s="214"/>
      <c r="KGI35" s="214"/>
      <c r="KGJ35" s="214"/>
      <c r="KGK35" s="214"/>
      <c r="KGL35" s="214"/>
      <c r="KGM35" s="214"/>
      <c r="KGN35" s="214"/>
      <c r="KGO35" s="214"/>
      <c r="KGP35" s="214"/>
      <c r="KGQ35" s="214"/>
      <c r="KGR35" s="214"/>
      <c r="KGS35" s="214"/>
      <c r="KGT35" s="214"/>
      <c r="KGU35" s="214"/>
      <c r="KGV35" s="214"/>
      <c r="KGW35" s="214"/>
      <c r="KGX35" s="214"/>
      <c r="KGY35" s="214"/>
      <c r="KGZ35" s="214"/>
      <c r="KHA35" s="214"/>
      <c r="KHB35" s="214"/>
      <c r="KHC35" s="214"/>
      <c r="KHD35" s="214"/>
      <c r="KHE35" s="214"/>
      <c r="KHF35" s="214"/>
      <c r="KHG35" s="214"/>
      <c r="KHH35" s="214"/>
      <c r="KHI35" s="214"/>
      <c r="KHJ35" s="214"/>
      <c r="KHK35" s="214"/>
      <c r="KHL35" s="214"/>
      <c r="KHM35" s="214"/>
      <c r="KHN35" s="214"/>
      <c r="KHO35" s="214"/>
      <c r="KHP35" s="214"/>
      <c r="KHQ35" s="214"/>
      <c r="KHR35" s="214"/>
      <c r="KHS35" s="214"/>
      <c r="KHT35" s="214"/>
      <c r="KHU35" s="214"/>
      <c r="KHV35" s="214"/>
      <c r="KHW35" s="214"/>
      <c r="KHX35" s="214"/>
      <c r="KHY35" s="214"/>
      <c r="KHZ35" s="214"/>
      <c r="KIA35" s="214"/>
      <c r="KIB35" s="214"/>
      <c r="KIC35" s="214"/>
      <c r="KID35" s="214"/>
      <c r="KIE35" s="214"/>
      <c r="KIF35" s="214"/>
      <c r="KIG35" s="214"/>
      <c r="KIH35" s="214"/>
      <c r="KII35" s="214"/>
      <c r="KIJ35" s="214"/>
      <c r="KIK35" s="214"/>
      <c r="KIL35" s="214"/>
      <c r="KIM35" s="214"/>
      <c r="KIN35" s="214"/>
      <c r="KIO35" s="214"/>
      <c r="KIP35" s="214"/>
      <c r="KIQ35" s="214"/>
      <c r="KIR35" s="214"/>
      <c r="KIS35" s="214"/>
      <c r="KIT35" s="214"/>
      <c r="KIU35" s="214"/>
      <c r="KIV35" s="214"/>
      <c r="KIW35" s="214"/>
      <c r="KIX35" s="214"/>
      <c r="KIY35" s="214"/>
      <c r="KIZ35" s="214"/>
      <c r="KJA35" s="214"/>
      <c r="KJB35" s="214"/>
      <c r="KJC35" s="214"/>
      <c r="KJD35" s="214"/>
      <c r="KJE35" s="214"/>
      <c r="KJF35" s="214"/>
      <c r="KJG35" s="214"/>
      <c r="KJH35" s="214"/>
      <c r="KJI35" s="214"/>
      <c r="KJJ35" s="214"/>
      <c r="KJK35" s="214"/>
      <c r="KJL35" s="214"/>
      <c r="KJM35" s="214"/>
      <c r="KJN35" s="214"/>
      <c r="KJO35" s="214"/>
      <c r="KJP35" s="214"/>
      <c r="KJQ35" s="214"/>
      <c r="KJR35" s="214"/>
      <c r="KJS35" s="214"/>
      <c r="KJT35" s="214"/>
      <c r="KJU35" s="214"/>
      <c r="KJV35" s="214"/>
      <c r="KJW35" s="214"/>
      <c r="KJX35" s="214"/>
      <c r="KJY35" s="214"/>
      <c r="KJZ35" s="214"/>
      <c r="KKA35" s="214"/>
      <c r="KKB35" s="214"/>
      <c r="KKC35" s="214"/>
      <c r="KKD35" s="214"/>
      <c r="KKE35" s="214"/>
      <c r="KKF35" s="214"/>
      <c r="KKG35" s="214"/>
      <c r="KKH35" s="214"/>
      <c r="KKI35" s="214"/>
      <c r="KKJ35" s="214"/>
      <c r="KKK35" s="214"/>
      <c r="KKL35" s="214"/>
      <c r="KKM35" s="214"/>
      <c r="KKN35" s="214"/>
      <c r="KKO35" s="214"/>
      <c r="KKP35" s="214"/>
      <c r="KKQ35" s="214"/>
      <c r="KKR35" s="214"/>
      <c r="KKS35" s="214"/>
      <c r="KKT35" s="214"/>
      <c r="KKU35" s="214"/>
      <c r="KKV35" s="214"/>
      <c r="KKW35" s="214"/>
      <c r="KKX35" s="214"/>
      <c r="KKY35" s="214"/>
      <c r="KKZ35" s="214"/>
      <c r="KLA35" s="214"/>
      <c r="KLB35" s="214"/>
      <c r="KLC35" s="214"/>
      <c r="KLD35" s="214"/>
      <c r="KLE35" s="214"/>
      <c r="KLF35" s="214"/>
      <c r="KLG35" s="214"/>
      <c r="KLH35" s="214"/>
      <c r="KLI35" s="214"/>
      <c r="KLJ35" s="214"/>
      <c r="KLK35" s="214"/>
      <c r="KLL35" s="214"/>
      <c r="KLM35" s="214"/>
      <c r="KLN35" s="214"/>
      <c r="KLO35" s="214"/>
      <c r="KLP35" s="214"/>
      <c r="KLQ35" s="214"/>
      <c r="KLR35" s="214"/>
      <c r="KLS35" s="214"/>
      <c r="KLT35" s="214"/>
      <c r="KLU35" s="214"/>
      <c r="KLV35" s="214"/>
      <c r="KLW35" s="214"/>
      <c r="KLX35" s="214"/>
      <c r="KLY35" s="214"/>
      <c r="KLZ35" s="214"/>
      <c r="KMA35" s="214"/>
      <c r="KMB35" s="214"/>
      <c r="KMC35" s="214"/>
      <c r="KMD35" s="214"/>
      <c r="KME35" s="214"/>
      <c r="KMF35" s="214"/>
      <c r="KMG35" s="214"/>
      <c r="KMH35" s="214"/>
      <c r="KMI35" s="214"/>
      <c r="KMJ35" s="214"/>
      <c r="KMK35" s="214"/>
      <c r="KML35" s="214"/>
      <c r="KMM35" s="214"/>
      <c r="KMN35" s="214"/>
      <c r="KMO35" s="214"/>
      <c r="KMP35" s="214"/>
      <c r="KMQ35" s="214"/>
      <c r="KMR35" s="214"/>
      <c r="KMS35" s="214"/>
      <c r="KMT35" s="214"/>
      <c r="KMU35" s="214"/>
      <c r="KMV35" s="214"/>
      <c r="KMW35" s="214"/>
      <c r="KMX35" s="214"/>
      <c r="KMY35" s="214"/>
      <c r="KMZ35" s="214"/>
      <c r="KNA35" s="214"/>
      <c r="KNB35" s="214"/>
      <c r="KNC35" s="214"/>
      <c r="KND35" s="214"/>
      <c r="KNE35" s="214"/>
      <c r="KNF35" s="214"/>
      <c r="KNG35" s="214"/>
      <c r="KNH35" s="214"/>
      <c r="KNI35" s="214"/>
      <c r="KNJ35" s="214"/>
      <c r="KNK35" s="214"/>
      <c r="KNL35" s="214"/>
      <c r="KNM35" s="214"/>
      <c r="KNN35" s="214"/>
      <c r="KNO35" s="214"/>
      <c r="KNP35" s="214"/>
      <c r="KNQ35" s="214"/>
      <c r="KNR35" s="214"/>
      <c r="KNS35" s="214"/>
      <c r="KNT35" s="214"/>
      <c r="KNU35" s="214"/>
      <c r="KNV35" s="214"/>
      <c r="KNW35" s="214"/>
      <c r="KNX35" s="214"/>
      <c r="KNY35" s="214"/>
      <c r="KNZ35" s="214"/>
      <c r="KOA35" s="214"/>
      <c r="KOB35" s="214"/>
      <c r="KOC35" s="214"/>
      <c r="KOD35" s="214"/>
      <c r="KOE35" s="214"/>
      <c r="KOF35" s="214"/>
      <c r="KOG35" s="214"/>
      <c r="KOH35" s="214"/>
      <c r="KOI35" s="214"/>
      <c r="KOJ35" s="214"/>
      <c r="KOK35" s="214"/>
      <c r="KOL35" s="214"/>
      <c r="KOM35" s="214"/>
      <c r="KON35" s="214"/>
      <c r="KOO35" s="214"/>
      <c r="KOP35" s="214"/>
      <c r="KOQ35" s="214"/>
      <c r="KOR35" s="214"/>
      <c r="KOS35" s="214"/>
      <c r="KOT35" s="214"/>
      <c r="KOU35" s="214"/>
      <c r="KOV35" s="214"/>
      <c r="KOW35" s="214"/>
      <c r="KOX35" s="214"/>
      <c r="KOY35" s="214"/>
      <c r="KOZ35" s="214"/>
      <c r="KPA35" s="214"/>
      <c r="KPB35" s="214"/>
      <c r="KPC35" s="214"/>
      <c r="KPD35" s="214"/>
      <c r="KPE35" s="214"/>
      <c r="KPF35" s="214"/>
      <c r="KPG35" s="214"/>
      <c r="KPH35" s="214"/>
      <c r="KPI35" s="214"/>
      <c r="KPJ35" s="214"/>
      <c r="KPK35" s="214"/>
      <c r="KPL35" s="214"/>
      <c r="KPM35" s="214"/>
      <c r="KPN35" s="214"/>
      <c r="KPO35" s="214"/>
      <c r="KPP35" s="214"/>
      <c r="KPQ35" s="214"/>
      <c r="KPR35" s="214"/>
      <c r="KPS35" s="214"/>
      <c r="KPT35" s="214"/>
      <c r="KPU35" s="214"/>
      <c r="KPV35" s="214"/>
      <c r="KPW35" s="214"/>
      <c r="KPX35" s="214"/>
      <c r="KPY35" s="214"/>
      <c r="KPZ35" s="214"/>
      <c r="KQA35" s="214"/>
      <c r="KQB35" s="214"/>
      <c r="KQC35" s="214"/>
      <c r="KQD35" s="214"/>
      <c r="KQE35" s="214"/>
      <c r="KQF35" s="214"/>
      <c r="KQG35" s="214"/>
      <c r="KQH35" s="214"/>
      <c r="KQI35" s="214"/>
      <c r="KQJ35" s="214"/>
      <c r="KQK35" s="214"/>
      <c r="KQL35" s="214"/>
      <c r="KQM35" s="214"/>
      <c r="KQN35" s="214"/>
      <c r="KQO35" s="214"/>
      <c r="KQP35" s="214"/>
      <c r="KQQ35" s="214"/>
      <c r="KQR35" s="214"/>
      <c r="KQS35" s="214"/>
      <c r="KQT35" s="214"/>
      <c r="KQU35" s="214"/>
      <c r="KQV35" s="214"/>
      <c r="KQW35" s="214"/>
      <c r="KQX35" s="214"/>
      <c r="KQY35" s="214"/>
      <c r="KQZ35" s="214"/>
      <c r="KRA35" s="214"/>
      <c r="KRB35" s="214"/>
      <c r="KRC35" s="214"/>
      <c r="KRD35" s="214"/>
      <c r="KRE35" s="214"/>
      <c r="KRF35" s="214"/>
      <c r="KRG35" s="214"/>
      <c r="KRH35" s="214"/>
      <c r="KRI35" s="214"/>
      <c r="KRJ35" s="214"/>
      <c r="KRK35" s="214"/>
      <c r="KRL35" s="214"/>
      <c r="KRM35" s="214"/>
      <c r="KRN35" s="214"/>
      <c r="KRO35" s="214"/>
      <c r="KRP35" s="214"/>
      <c r="KRQ35" s="214"/>
      <c r="KRR35" s="214"/>
      <c r="KRS35" s="214"/>
      <c r="KRT35" s="214"/>
      <c r="KRU35" s="214"/>
      <c r="KRV35" s="214"/>
      <c r="KRW35" s="214"/>
      <c r="KRX35" s="214"/>
      <c r="KRY35" s="214"/>
      <c r="KRZ35" s="214"/>
      <c r="KSA35" s="214"/>
      <c r="KSB35" s="214"/>
      <c r="KSC35" s="214"/>
      <c r="KSD35" s="214"/>
      <c r="KSE35" s="214"/>
      <c r="KSF35" s="214"/>
      <c r="KSG35" s="214"/>
      <c r="KSH35" s="214"/>
      <c r="KSI35" s="214"/>
      <c r="KSJ35" s="214"/>
      <c r="KSK35" s="214"/>
      <c r="KSL35" s="214"/>
      <c r="KSM35" s="214"/>
      <c r="KSN35" s="214"/>
      <c r="KSO35" s="214"/>
      <c r="KSP35" s="214"/>
      <c r="KSQ35" s="214"/>
      <c r="KSR35" s="214"/>
      <c r="KSS35" s="214"/>
      <c r="KST35" s="214"/>
      <c r="KSU35" s="214"/>
      <c r="KSV35" s="214"/>
      <c r="KSW35" s="214"/>
      <c r="KSX35" s="214"/>
      <c r="KSY35" s="214"/>
      <c r="KSZ35" s="214"/>
      <c r="KTA35" s="214"/>
      <c r="KTB35" s="214"/>
      <c r="KTC35" s="214"/>
      <c r="KTD35" s="214"/>
      <c r="KTE35" s="214"/>
      <c r="KTF35" s="214"/>
      <c r="KTG35" s="214"/>
      <c r="KTH35" s="214"/>
      <c r="KTI35" s="214"/>
      <c r="KTJ35" s="214"/>
      <c r="KTK35" s="214"/>
      <c r="KTL35" s="214"/>
      <c r="KTM35" s="214"/>
      <c r="KTN35" s="214"/>
      <c r="KTO35" s="214"/>
      <c r="KTP35" s="214"/>
      <c r="KTQ35" s="214"/>
      <c r="KTR35" s="214"/>
      <c r="KTS35" s="214"/>
      <c r="KTT35" s="214"/>
      <c r="KTU35" s="214"/>
      <c r="KTV35" s="214"/>
      <c r="KTW35" s="214"/>
      <c r="KTX35" s="214"/>
      <c r="KTY35" s="214"/>
      <c r="KTZ35" s="214"/>
      <c r="KUA35" s="214"/>
      <c r="KUB35" s="214"/>
      <c r="KUC35" s="214"/>
      <c r="KUD35" s="214"/>
      <c r="KUE35" s="214"/>
      <c r="KUF35" s="214"/>
      <c r="KUG35" s="214"/>
      <c r="KUH35" s="214"/>
      <c r="KUI35" s="214"/>
      <c r="KUJ35" s="214"/>
      <c r="KUK35" s="214"/>
      <c r="KUL35" s="214"/>
      <c r="KUM35" s="214"/>
      <c r="KUN35" s="214"/>
      <c r="KUO35" s="214"/>
      <c r="KUP35" s="214"/>
      <c r="KUQ35" s="214"/>
      <c r="KUR35" s="214"/>
      <c r="KUS35" s="214"/>
      <c r="KUT35" s="214"/>
      <c r="KUU35" s="214"/>
      <c r="KUV35" s="214"/>
      <c r="KUW35" s="214"/>
      <c r="KUX35" s="214"/>
      <c r="KUY35" s="214"/>
      <c r="KUZ35" s="214"/>
      <c r="KVA35" s="214"/>
      <c r="KVB35" s="214"/>
      <c r="KVC35" s="214"/>
      <c r="KVD35" s="214"/>
      <c r="KVE35" s="214"/>
      <c r="KVF35" s="214"/>
      <c r="KVG35" s="214"/>
      <c r="KVH35" s="214"/>
      <c r="KVI35" s="214"/>
      <c r="KVJ35" s="214"/>
      <c r="KVK35" s="214"/>
      <c r="KVL35" s="214"/>
      <c r="KVM35" s="214"/>
      <c r="KVN35" s="214"/>
      <c r="KVO35" s="214"/>
      <c r="KVP35" s="214"/>
      <c r="KVQ35" s="214"/>
      <c r="KVR35" s="214"/>
      <c r="KVS35" s="214"/>
      <c r="KVT35" s="214"/>
      <c r="KVU35" s="214"/>
      <c r="KVV35" s="214"/>
      <c r="KVW35" s="214"/>
      <c r="KVX35" s="214"/>
      <c r="KVY35" s="214"/>
      <c r="KVZ35" s="214"/>
      <c r="KWA35" s="214"/>
      <c r="KWB35" s="214"/>
      <c r="KWC35" s="214"/>
      <c r="KWD35" s="214"/>
      <c r="KWE35" s="214"/>
      <c r="KWF35" s="214"/>
      <c r="KWG35" s="214"/>
      <c r="KWH35" s="214"/>
      <c r="KWI35" s="214"/>
      <c r="KWJ35" s="214"/>
      <c r="KWK35" s="214"/>
      <c r="KWL35" s="214"/>
      <c r="KWM35" s="214"/>
      <c r="KWN35" s="214"/>
      <c r="KWO35" s="214"/>
      <c r="KWP35" s="214"/>
      <c r="KWQ35" s="214"/>
      <c r="KWR35" s="214"/>
      <c r="KWS35" s="214"/>
      <c r="KWT35" s="214"/>
      <c r="KWU35" s="214"/>
      <c r="KWV35" s="214"/>
      <c r="KWW35" s="214"/>
      <c r="KWX35" s="214"/>
      <c r="KWY35" s="214"/>
      <c r="KWZ35" s="214"/>
      <c r="KXA35" s="214"/>
      <c r="KXB35" s="214"/>
      <c r="KXC35" s="214"/>
      <c r="KXD35" s="214"/>
      <c r="KXE35" s="214"/>
      <c r="KXF35" s="214"/>
      <c r="KXG35" s="214"/>
      <c r="KXH35" s="214"/>
      <c r="KXI35" s="214"/>
      <c r="KXJ35" s="214"/>
      <c r="KXK35" s="214"/>
      <c r="KXL35" s="214"/>
      <c r="KXM35" s="214"/>
      <c r="KXN35" s="214"/>
      <c r="KXO35" s="214"/>
      <c r="KXP35" s="214"/>
      <c r="KXQ35" s="214"/>
      <c r="KXR35" s="214"/>
      <c r="KXS35" s="214"/>
      <c r="KXT35" s="214"/>
      <c r="KXU35" s="214"/>
      <c r="KXV35" s="214"/>
      <c r="KXW35" s="214"/>
      <c r="KXX35" s="214"/>
      <c r="KXY35" s="214"/>
      <c r="KXZ35" s="214"/>
      <c r="KYA35" s="214"/>
      <c r="KYB35" s="214"/>
      <c r="KYC35" s="214"/>
      <c r="KYD35" s="214"/>
      <c r="KYE35" s="214"/>
      <c r="KYF35" s="214"/>
      <c r="KYG35" s="214"/>
      <c r="KYH35" s="214"/>
      <c r="KYI35" s="214"/>
      <c r="KYJ35" s="214"/>
      <c r="KYK35" s="214"/>
      <c r="KYL35" s="214"/>
      <c r="KYM35" s="214"/>
      <c r="KYN35" s="214"/>
      <c r="KYO35" s="214"/>
      <c r="KYP35" s="214"/>
      <c r="KYQ35" s="214"/>
      <c r="KYR35" s="214"/>
      <c r="KYS35" s="214"/>
      <c r="KYT35" s="214"/>
      <c r="KYU35" s="214"/>
      <c r="KYV35" s="214"/>
      <c r="KYW35" s="214"/>
      <c r="KYX35" s="214"/>
      <c r="KYY35" s="214"/>
      <c r="KYZ35" s="214"/>
      <c r="KZA35" s="214"/>
      <c r="KZB35" s="214"/>
      <c r="KZC35" s="214"/>
      <c r="KZD35" s="214"/>
      <c r="KZE35" s="214"/>
      <c r="KZF35" s="214"/>
      <c r="KZG35" s="214"/>
      <c r="KZH35" s="214"/>
      <c r="KZI35" s="214"/>
      <c r="KZJ35" s="214"/>
      <c r="KZK35" s="214"/>
      <c r="KZL35" s="214"/>
      <c r="KZM35" s="214"/>
      <c r="KZN35" s="214"/>
      <c r="KZO35" s="214"/>
      <c r="KZP35" s="214"/>
      <c r="KZQ35" s="214"/>
      <c r="KZR35" s="214"/>
      <c r="KZS35" s="214"/>
      <c r="KZT35" s="214"/>
      <c r="KZU35" s="214"/>
      <c r="KZV35" s="214"/>
      <c r="KZW35" s="214"/>
      <c r="KZX35" s="214"/>
      <c r="KZY35" s="214"/>
      <c r="KZZ35" s="214"/>
      <c r="LAA35" s="214"/>
      <c r="LAB35" s="214"/>
      <c r="LAC35" s="214"/>
      <c r="LAD35" s="214"/>
      <c r="LAE35" s="214"/>
      <c r="LAF35" s="214"/>
      <c r="LAG35" s="214"/>
      <c r="LAH35" s="214"/>
      <c r="LAI35" s="214"/>
      <c r="LAJ35" s="214"/>
      <c r="LAK35" s="214"/>
      <c r="LAL35" s="214"/>
      <c r="LAM35" s="214"/>
      <c r="LAN35" s="214"/>
      <c r="LAO35" s="214"/>
      <c r="LAP35" s="214"/>
      <c r="LAQ35" s="214"/>
      <c r="LAR35" s="214"/>
      <c r="LAS35" s="214"/>
      <c r="LAT35" s="214"/>
      <c r="LAU35" s="214"/>
      <c r="LAV35" s="214"/>
      <c r="LAW35" s="214"/>
      <c r="LAX35" s="214"/>
      <c r="LAY35" s="214"/>
      <c r="LAZ35" s="214"/>
      <c r="LBA35" s="214"/>
      <c r="LBB35" s="214"/>
      <c r="LBC35" s="214"/>
      <c r="LBD35" s="214"/>
      <c r="LBE35" s="214"/>
      <c r="LBF35" s="214"/>
      <c r="LBG35" s="214"/>
      <c r="LBH35" s="214"/>
      <c r="LBI35" s="214"/>
      <c r="LBJ35" s="214"/>
      <c r="LBK35" s="214"/>
      <c r="LBL35" s="214"/>
      <c r="LBM35" s="214"/>
      <c r="LBN35" s="214"/>
      <c r="LBO35" s="214"/>
      <c r="LBP35" s="214"/>
      <c r="LBQ35" s="214"/>
      <c r="LBR35" s="214"/>
      <c r="LBS35" s="214"/>
      <c r="LBT35" s="214"/>
      <c r="LBU35" s="214"/>
      <c r="LBV35" s="214"/>
      <c r="LBW35" s="214"/>
      <c r="LBX35" s="214"/>
      <c r="LBY35" s="214"/>
      <c r="LBZ35" s="214"/>
      <c r="LCA35" s="214"/>
      <c r="LCB35" s="214"/>
      <c r="LCC35" s="214"/>
      <c r="LCD35" s="214"/>
      <c r="LCE35" s="214"/>
      <c r="LCF35" s="214"/>
      <c r="LCG35" s="214"/>
      <c r="LCH35" s="214"/>
      <c r="LCI35" s="214"/>
      <c r="LCJ35" s="214"/>
      <c r="LCK35" s="214"/>
      <c r="LCL35" s="214"/>
      <c r="LCM35" s="214"/>
      <c r="LCN35" s="214"/>
      <c r="LCO35" s="214"/>
      <c r="LCP35" s="214"/>
      <c r="LCQ35" s="214"/>
      <c r="LCR35" s="214"/>
      <c r="LCS35" s="214"/>
      <c r="LCT35" s="214"/>
      <c r="LCU35" s="214"/>
      <c r="LCV35" s="214"/>
      <c r="LCW35" s="214"/>
      <c r="LCX35" s="214"/>
      <c r="LCY35" s="214"/>
      <c r="LCZ35" s="214"/>
      <c r="LDA35" s="214"/>
      <c r="LDB35" s="214"/>
      <c r="LDC35" s="214"/>
      <c r="LDD35" s="214"/>
      <c r="LDE35" s="214"/>
      <c r="LDF35" s="214"/>
      <c r="LDG35" s="214"/>
      <c r="LDH35" s="214"/>
      <c r="LDI35" s="214"/>
      <c r="LDJ35" s="214"/>
      <c r="LDK35" s="214"/>
      <c r="LDL35" s="214"/>
      <c r="LDM35" s="214"/>
      <c r="LDN35" s="214"/>
      <c r="LDO35" s="214"/>
      <c r="LDP35" s="214"/>
      <c r="LDQ35" s="214"/>
      <c r="LDR35" s="214"/>
      <c r="LDS35" s="214"/>
      <c r="LDT35" s="214"/>
      <c r="LDU35" s="214"/>
      <c r="LDV35" s="214"/>
      <c r="LDW35" s="214"/>
      <c r="LDX35" s="214"/>
      <c r="LDY35" s="214"/>
      <c r="LDZ35" s="214"/>
      <c r="LEA35" s="214"/>
      <c r="LEB35" s="214"/>
      <c r="LEC35" s="214"/>
      <c r="LED35" s="214"/>
      <c r="LEE35" s="214"/>
      <c r="LEF35" s="214"/>
      <c r="LEG35" s="214"/>
      <c r="LEH35" s="214"/>
      <c r="LEI35" s="214"/>
      <c r="LEJ35" s="214"/>
      <c r="LEK35" s="214"/>
      <c r="LEL35" s="214"/>
      <c r="LEM35" s="214"/>
      <c r="LEN35" s="214"/>
      <c r="LEO35" s="214"/>
      <c r="LEP35" s="214"/>
      <c r="LEQ35" s="214"/>
      <c r="LER35" s="214"/>
      <c r="LES35" s="214"/>
      <c r="LET35" s="214"/>
      <c r="LEU35" s="214"/>
      <c r="LEV35" s="214"/>
      <c r="LEW35" s="214"/>
      <c r="LEX35" s="214"/>
      <c r="LEY35" s="214"/>
      <c r="LEZ35" s="214"/>
      <c r="LFA35" s="214"/>
      <c r="LFB35" s="214"/>
      <c r="LFC35" s="214"/>
      <c r="LFD35" s="214"/>
      <c r="LFE35" s="214"/>
      <c r="LFF35" s="214"/>
      <c r="LFG35" s="214"/>
      <c r="LFH35" s="214"/>
      <c r="LFI35" s="214"/>
      <c r="LFJ35" s="214"/>
      <c r="LFK35" s="214"/>
      <c r="LFL35" s="214"/>
      <c r="LFM35" s="214"/>
      <c r="LFN35" s="214"/>
      <c r="LFO35" s="214"/>
      <c r="LFP35" s="214"/>
      <c r="LFQ35" s="214"/>
      <c r="LFR35" s="214"/>
      <c r="LFS35" s="214"/>
      <c r="LFT35" s="214"/>
      <c r="LFU35" s="214"/>
      <c r="LFV35" s="214"/>
      <c r="LFW35" s="214"/>
      <c r="LFX35" s="214"/>
      <c r="LFY35" s="214"/>
      <c r="LFZ35" s="214"/>
      <c r="LGA35" s="214"/>
      <c r="LGB35" s="214"/>
      <c r="LGC35" s="214"/>
      <c r="LGD35" s="214"/>
      <c r="LGE35" s="214"/>
      <c r="LGF35" s="214"/>
      <c r="LGG35" s="214"/>
      <c r="LGH35" s="214"/>
      <c r="LGI35" s="214"/>
      <c r="LGJ35" s="214"/>
      <c r="LGK35" s="214"/>
      <c r="LGL35" s="214"/>
      <c r="LGM35" s="214"/>
      <c r="LGN35" s="214"/>
      <c r="LGO35" s="214"/>
      <c r="LGP35" s="214"/>
      <c r="LGQ35" s="214"/>
      <c r="LGR35" s="214"/>
      <c r="LGS35" s="214"/>
      <c r="LGT35" s="214"/>
      <c r="LGU35" s="214"/>
      <c r="LGV35" s="214"/>
      <c r="LGW35" s="214"/>
      <c r="LGX35" s="214"/>
      <c r="LGY35" s="214"/>
      <c r="LGZ35" s="214"/>
      <c r="LHA35" s="214"/>
      <c r="LHB35" s="214"/>
      <c r="LHC35" s="214"/>
      <c r="LHD35" s="214"/>
      <c r="LHE35" s="214"/>
      <c r="LHF35" s="214"/>
      <c r="LHG35" s="214"/>
      <c r="LHH35" s="214"/>
      <c r="LHI35" s="214"/>
      <c r="LHJ35" s="214"/>
      <c r="LHK35" s="214"/>
      <c r="LHL35" s="214"/>
      <c r="LHM35" s="214"/>
      <c r="LHN35" s="214"/>
      <c r="LHO35" s="214"/>
      <c r="LHP35" s="214"/>
      <c r="LHQ35" s="214"/>
      <c r="LHR35" s="214"/>
      <c r="LHS35" s="214"/>
      <c r="LHT35" s="214"/>
      <c r="LHU35" s="214"/>
      <c r="LHV35" s="214"/>
      <c r="LHW35" s="214"/>
      <c r="LHX35" s="214"/>
      <c r="LHY35" s="214"/>
      <c r="LHZ35" s="214"/>
      <c r="LIA35" s="214"/>
      <c r="LIB35" s="214"/>
      <c r="LIC35" s="214"/>
      <c r="LID35" s="214"/>
      <c r="LIE35" s="214"/>
      <c r="LIF35" s="214"/>
      <c r="LIG35" s="214"/>
      <c r="LIH35" s="214"/>
      <c r="LII35" s="214"/>
      <c r="LIJ35" s="214"/>
      <c r="LIK35" s="214"/>
      <c r="LIL35" s="214"/>
      <c r="LIM35" s="214"/>
      <c r="LIN35" s="214"/>
      <c r="LIO35" s="214"/>
      <c r="LIP35" s="214"/>
      <c r="LIQ35" s="214"/>
      <c r="LIR35" s="214"/>
      <c r="LIS35" s="214"/>
      <c r="LIT35" s="214"/>
      <c r="LIU35" s="214"/>
      <c r="LIV35" s="214"/>
      <c r="LIW35" s="214"/>
      <c r="LIX35" s="214"/>
      <c r="LIY35" s="214"/>
      <c r="LIZ35" s="214"/>
      <c r="LJA35" s="214"/>
      <c r="LJB35" s="214"/>
      <c r="LJC35" s="214"/>
      <c r="LJD35" s="214"/>
      <c r="LJE35" s="214"/>
      <c r="LJF35" s="214"/>
      <c r="LJG35" s="214"/>
      <c r="LJH35" s="214"/>
      <c r="LJI35" s="214"/>
      <c r="LJJ35" s="214"/>
      <c r="LJK35" s="214"/>
      <c r="LJL35" s="214"/>
      <c r="LJM35" s="214"/>
      <c r="LJN35" s="214"/>
      <c r="LJO35" s="214"/>
      <c r="LJP35" s="214"/>
      <c r="LJQ35" s="214"/>
      <c r="LJR35" s="214"/>
      <c r="LJS35" s="214"/>
      <c r="LJT35" s="214"/>
      <c r="LJU35" s="214"/>
      <c r="LJV35" s="214"/>
      <c r="LJW35" s="214"/>
      <c r="LJX35" s="214"/>
      <c r="LJY35" s="214"/>
      <c r="LJZ35" s="214"/>
      <c r="LKA35" s="214"/>
      <c r="LKB35" s="214"/>
      <c r="LKC35" s="214"/>
      <c r="LKD35" s="214"/>
      <c r="LKE35" s="214"/>
      <c r="LKF35" s="214"/>
      <c r="LKG35" s="214"/>
      <c r="LKH35" s="214"/>
      <c r="LKI35" s="214"/>
      <c r="LKJ35" s="214"/>
      <c r="LKK35" s="214"/>
      <c r="LKL35" s="214"/>
      <c r="LKM35" s="214"/>
      <c r="LKN35" s="214"/>
      <c r="LKO35" s="214"/>
      <c r="LKP35" s="214"/>
      <c r="LKQ35" s="214"/>
      <c r="LKR35" s="214"/>
      <c r="LKS35" s="214"/>
      <c r="LKT35" s="214"/>
      <c r="LKU35" s="214"/>
      <c r="LKV35" s="214"/>
      <c r="LKW35" s="214"/>
      <c r="LKX35" s="214"/>
      <c r="LKY35" s="214"/>
      <c r="LKZ35" s="214"/>
      <c r="LLA35" s="214"/>
      <c r="LLB35" s="214"/>
      <c r="LLC35" s="214"/>
      <c r="LLD35" s="214"/>
      <c r="LLE35" s="214"/>
      <c r="LLF35" s="214"/>
      <c r="LLG35" s="214"/>
      <c r="LLH35" s="214"/>
      <c r="LLI35" s="214"/>
      <c r="LLJ35" s="214"/>
      <c r="LLK35" s="214"/>
      <c r="LLL35" s="214"/>
      <c r="LLM35" s="214"/>
      <c r="LLN35" s="214"/>
      <c r="LLO35" s="214"/>
      <c r="LLP35" s="214"/>
      <c r="LLQ35" s="214"/>
      <c r="LLR35" s="214"/>
      <c r="LLS35" s="214"/>
      <c r="LLT35" s="214"/>
      <c r="LLU35" s="214"/>
      <c r="LLV35" s="214"/>
      <c r="LLW35" s="214"/>
      <c r="LLX35" s="214"/>
      <c r="LLY35" s="214"/>
      <c r="LLZ35" s="214"/>
      <c r="LMA35" s="214"/>
      <c r="LMB35" s="214"/>
      <c r="LMC35" s="214"/>
      <c r="LMD35" s="214"/>
      <c r="LME35" s="214"/>
      <c r="LMF35" s="214"/>
      <c r="LMG35" s="214"/>
      <c r="LMH35" s="214"/>
      <c r="LMI35" s="214"/>
      <c r="LMJ35" s="214"/>
      <c r="LMK35" s="214"/>
      <c r="LML35" s="214"/>
      <c r="LMM35" s="214"/>
      <c r="LMN35" s="214"/>
      <c r="LMO35" s="214"/>
      <c r="LMP35" s="214"/>
      <c r="LMQ35" s="214"/>
      <c r="LMR35" s="214"/>
      <c r="LMS35" s="214"/>
      <c r="LMT35" s="214"/>
      <c r="LMU35" s="214"/>
      <c r="LMV35" s="214"/>
      <c r="LMW35" s="214"/>
      <c r="LMX35" s="214"/>
      <c r="LMY35" s="214"/>
      <c r="LMZ35" s="214"/>
      <c r="LNA35" s="214"/>
      <c r="LNB35" s="214"/>
      <c r="LNC35" s="214"/>
      <c r="LND35" s="214"/>
      <c r="LNE35" s="214"/>
      <c r="LNF35" s="214"/>
      <c r="LNG35" s="214"/>
      <c r="LNH35" s="214"/>
      <c r="LNI35" s="214"/>
      <c r="LNJ35" s="214"/>
      <c r="LNK35" s="214"/>
      <c r="LNL35" s="214"/>
      <c r="LNM35" s="214"/>
      <c r="LNN35" s="214"/>
      <c r="LNO35" s="214"/>
      <c r="LNP35" s="214"/>
      <c r="LNQ35" s="214"/>
      <c r="LNR35" s="214"/>
      <c r="LNS35" s="214"/>
      <c r="LNT35" s="214"/>
      <c r="LNU35" s="214"/>
      <c r="LNV35" s="214"/>
      <c r="LNW35" s="214"/>
      <c r="LNX35" s="214"/>
      <c r="LNY35" s="214"/>
      <c r="LNZ35" s="214"/>
      <c r="LOA35" s="214"/>
      <c r="LOB35" s="214"/>
      <c r="LOC35" s="214"/>
      <c r="LOD35" s="214"/>
      <c r="LOE35" s="214"/>
      <c r="LOF35" s="214"/>
      <c r="LOG35" s="214"/>
      <c r="LOH35" s="214"/>
      <c r="LOI35" s="214"/>
      <c r="LOJ35" s="214"/>
      <c r="LOK35" s="214"/>
      <c r="LOL35" s="214"/>
      <c r="LOM35" s="214"/>
      <c r="LON35" s="214"/>
      <c r="LOO35" s="214"/>
      <c r="LOP35" s="214"/>
      <c r="LOQ35" s="214"/>
      <c r="LOR35" s="214"/>
      <c r="LOS35" s="214"/>
      <c r="LOT35" s="214"/>
      <c r="LOU35" s="214"/>
      <c r="LOV35" s="214"/>
      <c r="LOW35" s="214"/>
      <c r="LOX35" s="214"/>
      <c r="LOY35" s="214"/>
      <c r="LOZ35" s="214"/>
      <c r="LPA35" s="214"/>
      <c r="LPB35" s="214"/>
      <c r="LPC35" s="214"/>
      <c r="LPD35" s="214"/>
      <c r="LPE35" s="214"/>
      <c r="LPF35" s="214"/>
      <c r="LPG35" s="214"/>
      <c r="LPH35" s="214"/>
      <c r="LPI35" s="214"/>
      <c r="LPJ35" s="214"/>
      <c r="LPK35" s="214"/>
      <c r="LPL35" s="214"/>
      <c r="LPM35" s="214"/>
      <c r="LPN35" s="214"/>
      <c r="LPO35" s="214"/>
      <c r="LPP35" s="214"/>
      <c r="LPQ35" s="214"/>
      <c r="LPR35" s="214"/>
      <c r="LPS35" s="214"/>
      <c r="LPT35" s="214"/>
      <c r="LPU35" s="214"/>
      <c r="LPV35" s="214"/>
      <c r="LPW35" s="214"/>
      <c r="LPX35" s="214"/>
      <c r="LPY35" s="214"/>
      <c r="LPZ35" s="214"/>
      <c r="LQA35" s="214"/>
      <c r="LQB35" s="214"/>
      <c r="LQC35" s="214"/>
      <c r="LQD35" s="214"/>
      <c r="LQE35" s="214"/>
      <c r="LQF35" s="214"/>
      <c r="LQG35" s="214"/>
      <c r="LQH35" s="214"/>
      <c r="LQI35" s="214"/>
      <c r="LQJ35" s="214"/>
      <c r="LQK35" s="214"/>
      <c r="LQL35" s="214"/>
      <c r="LQM35" s="214"/>
      <c r="LQN35" s="214"/>
      <c r="LQO35" s="214"/>
      <c r="LQP35" s="214"/>
      <c r="LQQ35" s="214"/>
      <c r="LQR35" s="214"/>
      <c r="LQS35" s="214"/>
      <c r="LQT35" s="214"/>
      <c r="LQU35" s="214"/>
      <c r="LQV35" s="214"/>
      <c r="LQW35" s="214"/>
      <c r="LQX35" s="214"/>
      <c r="LQY35" s="214"/>
      <c r="LQZ35" s="214"/>
      <c r="LRA35" s="214"/>
      <c r="LRB35" s="214"/>
      <c r="LRC35" s="214"/>
      <c r="LRD35" s="214"/>
      <c r="LRE35" s="214"/>
      <c r="LRF35" s="214"/>
      <c r="LRG35" s="214"/>
      <c r="LRH35" s="214"/>
      <c r="LRI35" s="214"/>
      <c r="LRJ35" s="214"/>
      <c r="LRK35" s="214"/>
      <c r="LRL35" s="214"/>
      <c r="LRM35" s="214"/>
      <c r="LRN35" s="214"/>
      <c r="LRO35" s="214"/>
      <c r="LRP35" s="214"/>
      <c r="LRQ35" s="214"/>
      <c r="LRR35" s="214"/>
      <c r="LRS35" s="214"/>
      <c r="LRT35" s="214"/>
      <c r="LRU35" s="214"/>
      <c r="LRV35" s="214"/>
      <c r="LRW35" s="214"/>
      <c r="LRX35" s="214"/>
      <c r="LRY35" s="214"/>
      <c r="LRZ35" s="214"/>
      <c r="LSA35" s="214"/>
      <c r="LSB35" s="214"/>
      <c r="LSC35" s="214"/>
      <c r="LSD35" s="214"/>
      <c r="LSE35" s="214"/>
      <c r="LSF35" s="214"/>
      <c r="LSG35" s="214"/>
      <c r="LSH35" s="214"/>
      <c r="LSI35" s="214"/>
      <c r="LSJ35" s="214"/>
      <c r="LSK35" s="214"/>
      <c r="LSL35" s="214"/>
      <c r="LSM35" s="214"/>
      <c r="LSN35" s="214"/>
      <c r="LSO35" s="214"/>
      <c r="LSP35" s="214"/>
      <c r="LSQ35" s="214"/>
      <c r="LSR35" s="214"/>
      <c r="LSS35" s="214"/>
      <c r="LST35" s="214"/>
      <c r="LSU35" s="214"/>
      <c r="LSV35" s="214"/>
      <c r="LSW35" s="214"/>
      <c r="LSX35" s="214"/>
      <c r="LSY35" s="214"/>
      <c r="LSZ35" s="214"/>
      <c r="LTA35" s="214"/>
      <c r="LTB35" s="214"/>
      <c r="LTC35" s="214"/>
      <c r="LTD35" s="214"/>
      <c r="LTE35" s="214"/>
      <c r="LTF35" s="214"/>
      <c r="LTG35" s="214"/>
      <c r="LTH35" s="214"/>
      <c r="LTI35" s="214"/>
      <c r="LTJ35" s="214"/>
      <c r="LTK35" s="214"/>
      <c r="LTL35" s="214"/>
      <c r="LTM35" s="214"/>
      <c r="LTN35" s="214"/>
      <c r="LTO35" s="214"/>
      <c r="LTP35" s="214"/>
      <c r="LTQ35" s="214"/>
      <c r="LTR35" s="214"/>
      <c r="LTS35" s="214"/>
      <c r="LTT35" s="214"/>
      <c r="LTU35" s="214"/>
      <c r="LTV35" s="214"/>
      <c r="LTW35" s="214"/>
      <c r="LTX35" s="214"/>
      <c r="LTY35" s="214"/>
      <c r="LTZ35" s="214"/>
      <c r="LUA35" s="214"/>
      <c r="LUB35" s="214"/>
      <c r="LUC35" s="214"/>
      <c r="LUD35" s="214"/>
      <c r="LUE35" s="214"/>
      <c r="LUF35" s="214"/>
      <c r="LUG35" s="214"/>
      <c r="LUH35" s="214"/>
      <c r="LUI35" s="214"/>
      <c r="LUJ35" s="214"/>
      <c r="LUK35" s="214"/>
      <c r="LUL35" s="214"/>
      <c r="LUM35" s="214"/>
      <c r="LUN35" s="214"/>
      <c r="LUO35" s="214"/>
      <c r="LUP35" s="214"/>
      <c r="LUQ35" s="214"/>
      <c r="LUR35" s="214"/>
      <c r="LUS35" s="214"/>
      <c r="LUT35" s="214"/>
      <c r="LUU35" s="214"/>
      <c r="LUV35" s="214"/>
      <c r="LUW35" s="214"/>
      <c r="LUX35" s="214"/>
      <c r="LUY35" s="214"/>
      <c r="LUZ35" s="214"/>
      <c r="LVA35" s="214"/>
      <c r="LVB35" s="214"/>
      <c r="LVC35" s="214"/>
      <c r="LVD35" s="214"/>
      <c r="LVE35" s="214"/>
      <c r="LVF35" s="214"/>
      <c r="LVG35" s="214"/>
      <c r="LVH35" s="214"/>
      <c r="LVI35" s="214"/>
      <c r="LVJ35" s="214"/>
      <c r="LVK35" s="214"/>
      <c r="LVL35" s="214"/>
      <c r="LVM35" s="214"/>
      <c r="LVN35" s="214"/>
      <c r="LVO35" s="214"/>
      <c r="LVP35" s="214"/>
      <c r="LVQ35" s="214"/>
      <c r="LVR35" s="214"/>
      <c r="LVS35" s="214"/>
      <c r="LVT35" s="214"/>
      <c r="LVU35" s="214"/>
      <c r="LVV35" s="214"/>
      <c r="LVW35" s="214"/>
      <c r="LVX35" s="214"/>
      <c r="LVY35" s="214"/>
      <c r="LVZ35" s="214"/>
      <c r="LWA35" s="214"/>
      <c r="LWB35" s="214"/>
      <c r="LWC35" s="214"/>
      <c r="LWD35" s="214"/>
      <c r="LWE35" s="214"/>
      <c r="LWF35" s="214"/>
      <c r="LWG35" s="214"/>
      <c r="LWH35" s="214"/>
      <c r="LWI35" s="214"/>
      <c r="LWJ35" s="214"/>
      <c r="LWK35" s="214"/>
      <c r="LWL35" s="214"/>
      <c r="LWM35" s="214"/>
      <c r="LWN35" s="214"/>
      <c r="LWO35" s="214"/>
      <c r="LWP35" s="214"/>
      <c r="LWQ35" s="214"/>
      <c r="LWR35" s="214"/>
      <c r="LWS35" s="214"/>
      <c r="LWT35" s="214"/>
      <c r="LWU35" s="214"/>
      <c r="LWV35" s="214"/>
      <c r="LWW35" s="214"/>
      <c r="LWX35" s="214"/>
      <c r="LWY35" s="214"/>
      <c r="LWZ35" s="214"/>
      <c r="LXA35" s="214"/>
      <c r="LXB35" s="214"/>
      <c r="LXC35" s="214"/>
      <c r="LXD35" s="214"/>
      <c r="LXE35" s="214"/>
      <c r="LXF35" s="214"/>
      <c r="LXG35" s="214"/>
      <c r="LXH35" s="214"/>
      <c r="LXI35" s="214"/>
      <c r="LXJ35" s="214"/>
      <c r="LXK35" s="214"/>
      <c r="LXL35" s="214"/>
      <c r="LXM35" s="214"/>
      <c r="LXN35" s="214"/>
      <c r="LXO35" s="214"/>
      <c r="LXP35" s="214"/>
      <c r="LXQ35" s="214"/>
      <c r="LXR35" s="214"/>
      <c r="LXS35" s="214"/>
      <c r="LXT35" s="214"/>
      <c r="LXU35" s="214"/>
      <c r="LXV35" s="214"/>
      <c r="LXW35" s="214"/>
      <c r="LXX35" s="214"/>
      <c r="LXY35" s="214"/>
      <c r="LXZ35" s="214"/>
      <c r="LYA35" s="214"/>
      <c r="LYB35" s="214"/>
      <c r="LYC35" s="214"/>
      <c r="LYD35" s="214"/>
      <c r="LYE35" s="214"/>
      <c r="LYF35" s="214"/>
      <c r="LYG35" s="214"/>
      <c r="LYH35" s="214"/>
      <c r="LYI35" s="214"/>
      <c r="LYJ35" s="214"/>
      <c r="LYK35" s="214"/>
      <c r="LYL35" s="214"/>
      <c r="LYM35" s="214"/>
      <c r="LYN35" s="214"/>
      <c r="LYO35" s="214"/>
      <c r="LYP35" s="214"/>
      <c r="LYQ35" s="214"/>
      <c r="LYR35" s="214"/>
      <c r="LYS35" s="214"/>
      <c r="LYT35" s="214"/>
      <c r="LYU35" s="214"/>
      <c r="LYV35" s="214"/>
      <c r="LYW35" s="214"/>
      <c r="LYX35" s="214"/>
      <c r="LYY35" s="214"/>
      <c r="LYZ35" s="214"/>
      <c r="LZA35" s="214"/>
      <c r="LZB35" s="214"/>
      <c r="LZC35" s="214"/>
      <c r="LZD35" s="214"/>
      <c r="LZE35" s="214"/>
      <c r="LZF35" s="214"/>
      <c r="LZG35" s="214"/>
      <c r="LZH35" s="214"/>
      <c r="LZI35" s="214"/>
      <c r="LZJ35" s="214"/>
      <c r="LZK35" s="214"/>
      <c r="LZL35" s="214"/>
      <c r="LZM35" s="214"/>
      <c r="LZN35" s="214"/>
      <c r="LZO35" s="214"/>
      <c r="LZP35" s="214"/>
      <c r="LZQ35" s="214"/>
      <c r="LZR35" s="214"/>
      <c r="LZS35" s="214"/>
      <c r="LZT35" s="214"/>
      <c r="LZU35" s="214"/>
      <c r="LZV35" s="214"/>
      <c r="LZW35" s="214"/>
      <c r="LZX35" s="214"/>
      <c r="LZY35" s="214"/>
      <c r="LZZ35" s="214"/>
      <c r="MAA35" s="214"/>
      <c r="MAB35" s="214"/>
      <c r="MAC35" s="214"/>
      <c r="MAD35" s="214"/>
      <c r="MAE35" s="214"/>
      <c r="MAF35" s="214"/>
      <c r="MAG35" s="214"/>
      <c r="MAH35" s="214"/>
      <c r="MAI35" s="214"/>
      <c r="MAJ35" s="214"/>
      <c r="MAK35" s="214"/>
      <c r="MAL35" s="214"/>
      <c r="MAM35" s="214"/>
      <c r="MAN35" s="214"/>
      <c r="MAO35" s="214"/>
      <c r="MAP35" s="214"/>
      <c r="MAQ35" s="214"/>
      <c r="MAR35" s="214"/>
      <c r="MAS35" s="214"/>
      <c r="MAT35" s="214"/>
      <c r="MAU35" s="214"/>
      <c r="MAV35" s="214"/>
      <c r="MAW35" s="214"/>
      <c r="MAX35" s="214"/>
      <c r="MAY35" s="214"/>
      <c r="MAZ35" s="214"/>
      <c r="MBA35" s="214"/>
      <c r="MBB35" s="214"/>
      <c r="MBC35" s="214"/>
      <c r="MBD35" s="214"/>
      <c r="MBE35" s="214"/>
      <c r="MBF35" s="214"/>
      <c r="MBG35" s="214"/>
      <c r="MBH35" s="214"/>
      <c r="MBI35" s="214"/>
      <c r="MBJ35" s="214"/>
      <c r="MBK35" s="214"/>
      <c r="MBL35" s="214"/>
      <c r="MBM35" s="214"/>
      <c r="MBN35" s="214"/>
      <c r="MBO35" s="214"/>
      <c r="MBP35" s="214"/>
      <c r="MBQ35" s="214"/>
      <c r="MBR35" s="214"/>
      <c r="MBS35" s="214"/>
      <c r="MBT35" s="214"/>
      <c r="MBU35" s="214"/>
      <c r="MBV35" s="214"/>
      <c r="MBW35" s="214"/>
      <c r="MBX35" s="214"/>
      <c r="MBY35" s="214"/>
      <c r="MBZ35" s="214"/>
      <c r="MCA35" s="214"/>
      <c r="MCB35" s="214"/>
      <c r="MCC35" s="214"/>
      <c r="MCD35" s="214"/>
      <c r="MCE35" s="214"/>
      <c r="MCF35" s="214"/>
      <c r="MCG35" s="214"/>
      <c r="MCH35" s="214"/>
      <c r="MCI35" s="214"/>
      <c r="MCJ35" s="214"/>
      <c r="MCK35" s="214"/>
      <c r="MCL35" s="214"/>
      <c r="MCM35" s="214"/>
      <c r="MCN35" s="214"/>
      <c r="MCO35" s="214"/>
      <c r="MCP35" s="214"/>
      <c r="MCQ35" s="214"/>
      <c r="MCR35" s="214"/>
      <c r="MCS35" s="214"/>
      <c r="MCT35" s="214"/>
      <c r="MCU35" s="214"/>
      <c r="MCV35" s="214"/>
      <c r="MCW35" s="214"/>
      <c r="MCX35" s="214"/>
      <c r="MCY35" s="214"/>
      <c r="MCZ35" s="214"/>
      <c r="MDA35" s="214"/>
      <c r="MDB35" s="214"/>
      <c r="MDC35" s="214"/>
      <c r="MDD35" s="214"/>
      <c r="MDE35" s="214"/>
      <c r="MDF35" s="214"/>
      <c r="MDG35" s="214"/>
      <c r="MDH35" s="214"/>
      <c r="MDI35" s="214"/>
      <c r="MDJ35" s="214"/>
      <c r="MDK35" s="214"/>
      <c r="MDL35" s="214"/>
      <c r="MDM35" s="214"/>
      <c r="MDN35" s="214"/>
      <c r="MDO35" s="214"/>
      <c r="MDP35" s="214"/>
      <c r="MDQ35" s="214"/>
      <c r="MDR35" s="214"/>
      <c r="MDS35" s="214"/>
      <c r="MDT35" s="214"/>
      <c r="MDU35" s="214"/>
      <c r="MDV35" s="214"/>
      <c r="MDW35" s="214"/>
      <c r="MDX35" s="214"/>
      <c r="MDY35" s="214"/>
      <c r="MDZ35" s="214"/>
      <c r="MEA35" s="214"/>
      <c r="MEB35" s="214"/>
      <c r="MEC35" s="214"/>
      <c r="MED35" s="214"/>
      <c r="MEE35" s="214"/>
      <c r="MEF35" s="214"/>
      <c r="MEG35" s="214"/>
      <c r="MEH35" s="214"/>
      <c r="MEI35" s="214"/>
      <c r="MEJ35" s="214"/>
      <c r="MEK35" s="214"/>
      <c r="MEL35" s="214"/>
      <c r="MEM35" s="214"/>
      <c r="MEN35" s="214"/>
      <c r="MEO35" s="214"/>
      <c r="MEP35" s="214"/>
      <c r="MEQ35" s="214"/>
      <c r="MER35" s="214"/>
      <c r="MES35" s="214"/>
      <c r="MET35" s="214"/>
      <c r="MEU35" s="214"/>
      <c r="MEV35" s="214"/>
      <c r="MEW35" s="214"/>
      <c r="MEX35" s="214"/>
      <c r="MEY35" s="214"/>
      <c r="MEZ35" s="214"/>
      <c r="MFA35" s="214"/>
      <c r="MFB35" s="214"/>
      <c r="MFC35" s="214"/>
      <c r="MFD35" s="214"/>
      <c r="MFE35" s="214"/>
      <c r="MFF35" s="214"/>
      <c r="MFG35" s="214"/>
      <c r="MFH35" s="214"/>
      <c r="MFI35" s="214"/>
      <c r="MFJ35" s="214"/>
      <c r="MFK35" s="214"/>
      <c r="MFL35" s="214"/>
      <c r="MFM35" s="214"/>
      <c r="MFN35" s="214"/>
      <c r="MFO35" s="214"/>
      <c r="MFP35" s="214"/>
      <c r="MFQ35" s="214"/>
      <c r="MFR35" s="214"/>
      <c r="MFS35" s="214"/>
      <c r="MFT35" s="214"/>
      <c r="MFU35" s="214"/>
      <c r="MFV35" s="214"/>
      <c r="MFW35" s="214"/>
      <c r="MFX35" s="214"/>
      <c r="MFY35" s="214"/>
      <c r="MFZ35" s="214"/>
      <c r="MGA35" s="214"/>
      <c r="MGB35" s="214"/>
      <c r="MGC35" s="214"/>
      <c r="MGD35" s="214"/>
      <c r="MGE35" s="214"/>
      <c r="MGF35" s="214"/>
      <c r="MGG35" s="214"/>
      <c r="MGH35" s="214"/>
      <c r="MGI35" s="214"/>
      <c r="MGJ35" s="214"/>
      <c r="MGK35" s="214"/>
      <c r="MGL35" s="214"/>
      <c r="MGM35" s="214"/>
      <c r="MGN35" s="214"/>
      <c r="MGO35" s="214"/>
      <c r="MGP35" s="214"/>
      <c r="MGQ35" s="214"/>
      <c r="MGR35" s="214"/>
      <c r="MGS35" s="214"/>
      <c r="MGT35" s="214"/>
      <c r="MGU35" s="214"/>
      <c r="MGV35" s="214"/>
      <c r="MGW35" s="214"/>
      <c r="MGX35" s="214"/>
      <c r="MGY35" s="214"/>
      <c r="MGZ35" s="214"/>
      <c r="MHA35" s="214"/>
      <c r="MHB35" s="214"/>
      <c r="MHC35" s="214"/>
      <c r="MHD35" s="214"/>
      <c r="MHE35" s="214"/>
      <c r="MHF35" s="214"/>
      <c r="MHG35" s="214"/>
      <c r="MHH35" s="214"/>
      <c r="MHI35" s="214"/>
      <c r="MHJ35" s="214"/>
      <c r="MHK35" s="214"/>
      <c r="MHL35" s="214"/>
      <c r="MHM35" s="214"/>
      <c r="MHN35" s="214"/>
      <c r="MHO35" s="214"/>
      <c r="MHP35" s="214"/>
      <c r="MHQ35" s="214"/>
      <c r="MHR35" s="214"/>
      <c r="MHS35" s="214"/>
      <c r="MHT35" s="214"/>
      <c r="MHU35" s="214"/>
      <c r="MHV35" s="214"/>
      <c r="MHW35" s="214"/>
      <c r="MHX35" s="214"/>
      <c r="MHY35" s="214"/>
      <c r="MHZ35" s="214"/>
      <c r="MIA35" s="214"/>
      <c r="MIB35" s="214"/>
      <c r="MIC35" s="214"/>
      <c r="MID35" s="214"/>
      <c r="MIE35" s="214"/>
      <c r="MIF35" s="214"/>
      <c r="MIG35" s="214"/>
      <c r="MIH35" s="214"/>
      <c r="MII35" s="214"/>
      <c r="MIJ35" s="214"/>
      <c r="MIK35" s="214"/>
      <c r="MIL35" s="214"/>
      <c r="MIM35" s="214"/>
      <c r="MIN35" s="214"/>
      <c r="MIO35" s="214"/>
      <c r="MIP35" s="214"/>
      <c r="MIQ35" s="214"/>
      <c r="MIR35" s="214"/>
      <c r="MIS35" s="214"/>
      <c r="MIT35" s="214"/>
      <c r="MIU35" s="214"/>
      <c r="MIV35" s="214"/>
      <c r="MIW35" s="214"/>
      <c r="MIX35" s="214"/>
      <c r="MIY35" s="214"/>
      <c r="MIZ35" s="214"/>
      <c r="MJA35" s="214"/>
      <c r="MJB35" s="214"/>
      <c r="MJC35" s="214"/>
      <c r="MJD35" s="214"/>
      <c r="MJE35" s="214"/>
      <c r="MJF35" s="214"/>
      <c r="MJG35" s="214"/>
      <c r="MJH35" s="214"/>
      <c r="MJI35" s="214"/>
      <c r="MJJ35" s="214"/>
      <c r="MJK35" s="214"/>
      <c r="MJL35" s="214"/>
      <c r="MJM35" s="214"/>
      <c r="MJN35" s="214"/>
      <c r="MJO35" s="214"/>
      <c r="MJP35" s="214"/>
      <c r="MJQ35" s="214"/>
      <c r="MJR35" s="214"/>
      <c r="MJS35" s="214"/>
      <c r="MJT35" s="214"/>
      <c r="MJU35" s="214"/>
      <c r="MJV35" s="214"/>
      <c r="MJW35" s="214"/>
      <c r="MJX35" s="214"/>
      <c r="MJY35" s="214"/>
      <c r="MJZ35" s="214"/>
      <c r="MKA35" s="214"/>
      <c r="MKB35" s="214"/>
      <c r="MKC35" s="214"/>
      <c r="MKD35" s="214"/>
      <c r="MKE35" s="214"/>
      <c r="MKF35" s="214"/>
      <c r="MKG35" s="214"/>
      <c r="MKH35" s="214"/>
      <c r="MKI35" s="214"/>
      <c r="MKJ35" s="214"/>
      <c r="MKK35" s="214"/>
      <c r="MKL35" s="214"/>
      <c r="MKM35" s="214"/>
      <c r="MKN35" s="214"/>
      <c r="MKO35" s="214"/>
      <c r="MKP35" s="214"/>
      <c r="MKQ35" s="214"/>
      <c r="MKR35" s="214"/>
      <c r="MKS35" s="214"/>
      <c r="MKT35" s="214"/>
      <c r="MKU35" s="214"/>
      <c r="MKV35" s="214"/>
      <c r="MKW35" s="214"/>
      <c r="MKX35" s="214"/>
      <c r="MKY35" s="214"/>
      <c r="MKZ35" s="214"/>
      <c r="MLA35" s="214"/>
      <c r="MLB35" s="214"/>
      <c r="MLC35" s="214"/>
      <c r="MLD35" s="214"/>
      <c r="MLE35" s="214"/>
      <c r="MLF35" s="214"/>
      <c r="MLG35" s="214"/>
      <c r="MLH35" s="214"/>
      <c r="MLI35" s="214"/>
      <c r="MLJ35" s="214"/>
      <c r="MLK35" s="214"/>
      <c r="MLL35" s="214"/>
      <c r="MLM35" s="214"/>
      <c r="MLN35" s="214"/>
      <c r="MLO35" s="214"/>
      <c r="MLP35" s="214"/>
      <c r="MLQ35" s="214"/>
      <c r="MLR35" s="214"/>
      <c r="MLS35" s="214"/>
      <c r="MLT35" s="214"/>
      <c r="MLU35" s="214"/>
      <c r="MLV35" s="214"/>
      <c r="MLW35" s="214"/>
      <c r="MLX35" s="214"/>
      <c r="MLY35" s="214"/>
      <c r="MLZ35" s="214"/>
      <c r="MMA35" s="214"/>
      <c r="MMB35" s="214"/>
      <c r="MMC35" s="214"/>
      <c r="MMD35" s="214"/>
      <c r="MME35" s="214"/>
      <c r="MMF35" s="214"/>
      <c r="MMG35" s="214"/>
      <c r="MMH35" s="214"/>
      <c r="MMI35" s="214"/>
      <c r="MMJ35" s="214"/>
      <c r="MMK35" s="214"/>
      <c r="MML35" s="214"/>
      <c r="MMM35" s="214"/>
      <c r="MMN35" s="214"/>
      <c r="MMO35" s="214"/>
      <c r="MMP35" s="214"/>
      <c r="MMQ35" s="214"/>
      <c r="MMR35" s="214"/>
      <c r="MMS35" s="214"/>
      <c r="MMT35" s="214"/>
      <c r="MMU35" s="214"/>
      <c r="MMV35" s="214"/>
      <c r="MMW35" s="214"/>
      <c r="MMX35" s="214"/>
      <c r="MMY35" s="214"/>
      <c r="MMZ35" s="214"/>
      <c r="MNA35" s="214"/>
      <c r="MNB35" s="214"/>
      <c r="MNC35" s="214"/>
      <c r="MND35" s="214"/>
      <c r="MNE35" s="214"/>
      <c r="MNF35" s="214"/>
      <c r="MNG35" s="214"/>
      <c r="MNH35" s="214"/>
      <c r="MNI35" s="214"/>
      <c r="MNJ35" s="214"/>
      <c r="MNK35" s="214"/>
      <c r="MNL35" s="214"/>
      <c r="MNM35" s="214"/>
      <c r="MNN35" s="214"/>
      <c r="MNO35" s="214"/>
      <c r="MNP35" s="214"/>
      <c r="MNQ35" s="214"/>
      <c r="MNR35" s="214"/>
      <c r="MNS35" s="214"/>
      <c r="MNT35" s="214"/>
      <c r="MNU35" s="214"/>
      <c r="MNV35" s="214"/>
      <c r="MNW35" s="214"/>
      <c r="MNX35" s="214"/>
      <c r="MNY35" s="214"/>
      <c r="MNZ35" s="214"/>
      <c r="MOA35" s="214"/>
      <c r="MOB35" s="214"/>
      <c r="MOC35" s="214"/>
      <c r="MOD35" s="214"/>
      <c r="MOE35" s="214"/>
      <c r="MOF35" s="214"/>
      <c r="MOG35" s="214"/>
      <c r="MOH35" s="214"/>
      <c r="MOI35" s="214"/>
      <c r="MOJ35" s="214"/>
      <c r="MOK35" s="214"/>
      <c r="MOL35" s="214"/>
      <c r="MOM35" s="214"/>
      <c r="MON35" s="214"/>
      <c r="MOO35" s="214"/>
      <c r="MOP35" s="214"/>
      <c r="MOQ35" s="214"/>
      <c r="MOR35" s="214"/>
      <c r="MOS35" s="214"/>
      <c r="MOT35" s="214"/>
      <c r="MOU35" s="214"/>
      <c r="MOV35" s="214"/>
      <c r="MOW35" s="214"/>
      <c r="MOX35" s="214"/>
      <c r="MOY35" s="214"/>
      <c r="MOZ35" s="214"/>
      <c r="MPA35" s="214"/>
      <c r="MPB35" s="214"/>
      <c r="MPC35" s="214"/>
      <c r="MPD35" s="214"/>
      <c r="MPE35" s="214"/>
      <c r="MPF35" s="214"/>
      <c r="MPG35" s="214"/>
      <c r="MPH35" s="214"/>
      <c r="MPI35" s="214"/>
      <c r="MPJ35" s="214"/>
      <c r="MPK35" s="214"/>
      <c r="MPL35" s="214"/>
      <c r="MPM35" s="214"/>
      <c r="MPN35" s="214"/>
      <c r="MPO35" s="214"/>
      <c r="MPP35" s="214"/>
      <c r="MPQ35" s="214"/>
      <c r="MPR35" s="214"/>
      <c r="MPS35" s="214"/>
      <c r="MPT35" s="214"/>
      <c r="MPU35" s="214"/>
      <c r="MPV35" s="214"/>
      <c r="MPW35" s="214"/>
      <c r="MPX35" s="214"/>
      <c r="MPY35" s="214"/>
      <c r="MPZ35" s="214"/>
      <c r="MQA35" s="214"/>
      <c r="MQB35" s="214"/>
      <c r="MQC35" s="214"/>
      <c r="MQD35" s="214"/>
      <c r="MQE35" s="214"/>
      <c r="MQF35" s="214"/>
      <c r="MQG35" s="214"/>
      <c r="MQH35" s="214"/>
      <c r="MQI35" s="214"/>
      <c r="MQJ35" s="214"/>
      <c r="MQK35" s="214"/>
      <c r="MQL35" s="214"/>
      <c r="MQM35" s="214"/>
      <c r="MQN35" s="214"/>
      <c r="MQO35" s="214"/>
      <c r="MQP35" s="214"/>
      <c r="MQQ35" s="214"/>
      <c r="MQR35" s="214"/>
      <c r="MQS35" s="214"/>
      <c r="MQT35" s="214"/>
      <c r="MQU35" s="214"/>
      <c r="MQV35" s="214"/>
      <c r="MQW35" s="214"/>
      <c r="MQX35" s="214"/>
      <c r="MQY35" s="214"/>
      <c r="MQZ35" s="214"/>
      <c r="MRA35" s="214"/>
      <c r="MRB35" s="214"/>
      <c r="MRC35" s="214"/>
      <c r="MRD35" s="214"/>
      <c r="MRE35" s="214"/>
      <c r="MRF35" s="214"/>
      <c r="MRG35" s="214"/>
      <c r="MRH35" s="214"/>
      <c r="MRI35" s="214"/>
      <c r="MRJ35" s="214"/>
      <c r="MRK35" s="214"/>
      <c r="MRL35" s="214"/>
      <c r="MRM35" s="214"/>
      <c r="MRN35" s="214"/>
      <c r="MRO35" s="214"/>
      <c r="MRP35" s="214"/>
      <c r="MRQ35" s="214"/>
      <c r="MRR35" s="214"/>
      <c r="MRS35" s="214"/>
      <c r="MRT35" s="214"/>
      <c r="MRU35" s="214"/>
      <c r="MRV35" s="214"/>
      <c r="MRW35" s="214"/>
      <c r="MRX35" s="214"/>
      <c r="MRY35" s="214"/>
      <c r="MRZ35" s="214"/>
      <c r="MSA35" s="214"/>
      <c r="MSB35" s="214"/>
      <c r="MSC35" s="214"/>
      <c r="MSD35" s="214"/>
      <c r="MSE35" s="214"/>
      <c r="MSF35" s="214"/>
      <c r="MSG35" s="214"/>
      <c r="MSH35" s="214"/>
      <c r="MSI35" s="214"/>
      <c r="MSJ35" s="214"/>
      <c r="MSK35" s="214"/>
      <c r="MSL35" s="214"/>
      <c r="MSM35" s="214"/>
      <c r="MSN35" s="214"/>
      <c r="MSO35" s="214"/>
      <c r="MSP35" s="214"/>
      <c r="MSQ35" s="214"/>
      <c r="MSR35" s="214"/>
      <c r="MSS35" s="214"/>
      <c r="MST35" s="214"/>
      <c r="MSU35" s="214"/>
      <c r="MSV35" s="214"/>
      <c r="MSW35" s="214"/>
      <c r="MSX35" s="214"/>
      <c r="MSY35" s="214"/>
      <c r="MSZ35" s="214"/>
      <c r="MTA35" s="214"/>
      <c r="MTB35" s="214"/>
      <c r="MTC35" s="214"/>
      <c r="MTD35" s="214"/>
      <c r="MTE35" s="214"/>
      <c r="MTF35" s="214"/>
      <c r="MTG35" s="214"/>
      <c r="MTH35" s="214"/>
      <c r="MTI35" s="214"/>
      <c r="MTJ35" s="214"/>
      <c r="MTK35" s="214"/>
      <c r="MTL35" s="214"/>
      <c r="MTM35" s="214"/>
      <c r="MTN35" s="214"/>
      <c r="MTO35" s="214"/>
      <c r="MTP35" s="214"/>
      <c r="MTQ35" s="214"/>
      <c r="MTR35" s="214"/>
      <c r="MTS35" s="214"/>
      <c r="MTT35" s="214"/>
      <c r="MTU35" s="214"/>
      <c r="MTV35" s="214"/>
      <c r="MTW35" s="214"/>
      <c r="MTX35" s="214"/>
      <c r="MTY35" s="214"/>
      <c r="MTZ35" s="214"/>
      <c r="MUA35" s="214"/>
      <c r="MUB35" s="214"/>
      <c r="MUC35" s="214"/>
      <c r="MUD35" s="214"/>
      <c r="MUE35" s="214"/>
      <c r="MUF35" s="214"/>
      <c r="MUG35" s="214"/>
      <c r="MUH35" s="214"/>
      <c r="MUI35" s="214"/>
      <c r="MUJ35" s="214"/>
      <c r="MUK35" s="214"/>
      <c r="MUL35" s="214"/>
      <c r="MUM35" s="214"/>
      <c r="MUN35" s="214"/>
      <c r="MUO35" s="214"/>
      <c r="MUP35" s="214"/>
      <c r="MUQ35" s="214"/>
      <c r="MUR35" s="214"/>
      <c r="MUS35" s="214"/>
      <c r="MUT35" s="214"/>
      <c r="MUU35" s="214"/>
      <c r="MUV35" s="214"/>
      <c r="MUW35" s="214"/>
      <c r="MUX35" s="214"/>
      <c r="MUY35" s="214"/>
      <c r="MUZ35" s="214"/>
      <c r="MVA35" s="214"/>
      <c r="MVB35" s="214"/>
      <c r="MVC35" s="214"/>
      <c r="MVD35" s="214"/>
      <c r="MVE35" s="214"/>
      <c r="MVF35" s="214"/>
      <c r="MVG35" s="214"/>
      <c r="MVH35" s="214"/>
      <c r="MVI35" s="214"/>
      <c r="MVJ35" s="214"/>
      <c r="MVK35" s="214"/>
      <c r="MVL35" s="214"/>
      <c r="MVM35" s="214"/>
      <c r="MVN35" s="214"/>
      <c r="MVO35" s="214"/>
      <c r="MVP35" s="214"/>
      <c r="MVQ35" s="214"/>
      <c r="MVR35" s="214"/>
      <c r="MVS35" s="214"/>
      <c r="MVT35" s="214"/>
      <c r="MVU35" s="214"/>
      <c r="MVV35" s="214"/>
      <c r="MVW35" s="214"/>
      <c r="MVX35" s="214"/>
      <c r="MVY35" s="214"/>
      <c r="MVZ35" s="214"/>
      <c r="MWA35" s="214"/>
      <c r="MWB35" s="214"/>
      <c r="MWC35" s="214"/>
      <c r="MWD35" s="214"/>
      <c r="MWE35" s="214"/>
      <c r="MWF35" s="214"/>
      <c r="MWG35" s="214"/>
      <c r="MWH35" s="214"/>
      <c r="MWI35" s="214"/>
      <c r="MWJ35" s="214"/>
      <c r="MWK35" s="214"/>
      <c r="MWL35" s="214"/>
      <c r="MWM35" s="214"/>
      <c r="MWN35" s="214"/>
      <c r="MWO35" s="214"/>
      <c r="MWP35" s="214"/>
      <c r="MWQ35" s="214"/>
      <c r="MWR35" s="214"/>
      <c r="MWS35" s="214"/>
      <c r="MWT35" s="214"/>
      <c r="MWU35" s="214"/>
      <c r="MWV35" s="214"/>
      <c r="MWW35" s="214"/>
      <c r="MWX35" s="214"/>
      <c r="MWY35" s="214"/>
      <c r="MWZ35" s="214"/>
      <c r="MXA35" s="214"/>
      <c r="MXB35" s="214"/>
      <c r="MXC35" s="214"/>
      <c r="MXD35" s="214"/>
      <c r="MXE35" s="214"/>
      <c r="MXF35" s="214"/>
      <c r="MXG35" s="214"/>
      <c r="MXH35" s="214"/>
      <c r="MXI35" s="214"/>
      <c r="MXJ35" s="214"/>
      <c r="MXK35" s="214"/>
      <c r="MXL35" s="214"/>
      <c r="MXM35" s="214"/>
      <c r="MXN35" s="214"/>
      <c r="MXO35" s="214"/>
      <c r="MXP35" s="214"/>
      <c r="MXQ35" s="214"/>
      <c r="MXR35" s="214"/>
      <c r="MXS35" s="214"/>
      <c r="MXT35" s="214"/>
      <c r="MXU35" s="214"/>
      <c r="MXV35" s="214"/>
      <c r="MXW35" s="214"/>
      <c r="MXX35" s="214"/>
      <c r="MXY35" s="214"/>
      <c r="MXZ35" s="214"/>
      <c r="MYA35" s="214"/>
      <c r="MYB35" s="214"/>
      <c r="MYC35" s="214"/>
      <c r="MYD35" s="214"/>
      <c r="MYE35" s="214"/>
      <c r="MYF35" s="214"/>
      <c r="MYG35" s="214"/>
      <c r="MYH35" s="214"/>
      <c r="MYI35" s="214"/>
      <c r="MYJ35" s="214"/>
      <c r="MYK35" s="214"/>
      <c r="MYL35" s="214"/>
      <c r="MYM35" s="214"/>
      <c r="MYN35" s="214"/>
      <c r="MYO35" s="214"/>
      <c r="MYP35" s="214"/>
      <c r="MYQ35" s="214"/>
      <c r="MYR35" s="214"/>
      <c r="MYS35" s="214"/>
      <c r="MYT35" s="214"/>
      <c r="MYU35" s="214"/>
      <c r="MYV35" s="214"/>
      <c r="MYW35" s="214"/>
      <c r="MYX35" s="214"/>
      <c r="MYY35" s="214"/>
      <c r="MYZ35" s="214"/>
      <c r="MZA35" s="214"/>
      <c r="MZB35" s="214"/>
      <c r="MZC35" s="214"/>
      <c r="MZD35" s="214"/>
      <c r="MZE35" s="214"/>
      <c r="MZF35" s="214"/>
      <c r="MZG35" s="214"/>
      <c r="MZH35" s="214"/>
      <c r="MZI35" s="214"/>
      <c r="MZJ35" s="214"/>
      <c r="MZK35" s="214"/>
      <c r="MZL35" s="214"/>
      <c r="MZM35" s="214"/>
      <c r="MZN35" s="214"/>
      <c r="MZO35" s="214"/>
      <c r="MZP35" s="214"/>
      <c r="MZQ35" s="214"/>
      <c r="MZR35" s="214"/>
      <c r="MZS35" s="214"/>
      <c r="MZT35" s="214"/>
      <c r="MZU35" s="214"/>
      <c r="MZV35" s="214"/>
      <c r="MZW35" s="214"/>
      <c r="MZX35" s="214"/>
      <c r="MZY35" s="214"/>
      <c r="MZZ35" s="214"/>
      <c r="NAA35" s="214"/>
      <c r="NAB35" s="214"/>
      <c r="NAC35" s="214"/>
      <c r="NAD35" s="214"/>
      <c r="NAE35" s="214"/>
      <c r="NAF35" s="214"/>
      <c r="NAG35" s="214"/>
      <c r="NAH35" s="214"/>
      <c r="NAI35" s="214"/>
      <c r="NAJ35" s="214"/>
      <c r="NAK35" s="214"/>
      <c r="NAL35" s="214"/>
      <c r="NAM35" s="214"/>
      <c r="NAN35" s="214"/>
      <c r="NAO35" s="214"/>
      <c r="NAP35" s="214"/>
      <c r="NAQ35" s="214"/>
      <c r="NAR35" s="214"/>
      <c r="NAS35" s="214"/>
      <c r="NAT35" s="214"/>
      <c r="NAU35" s="214"/>
      <c r="NAV35" s="214"/>
      <c r="NAW35" s="214"/>
      <c r="NAX35" s="214"/>
      <c r="NAY35" s="214"/>
      <c r="NAZ35" s="214"/>
      <c r="NBA35" s="214"/>
      <c r="NBB35" s="214"/>
      <c r="NBC35" s="214"/>
      <c r="NBD35" s="214"/>
      <c r="NBE35" s="214"/>
      <c r="NBF35" s="214"/>
      <c r="NBG35" s="214"/>
      <c r="NBH35" s="214"/>
      <c r="NBI35" s="214"/>
      <c r="NBJ35" s="214"/>
      <c r="NBK35" s="214"/>
      <c r="NBL35" s="214"/>
      <c r="NBM35" s="214"/>
      <c r="NBN35" s="214"/>
      <c r="NBO35" s="214"/>
      <c r="NBP35" s="214"/>
      <c r="NBQ35" s="214"/>
      <c r="NBR35" s="214"/>
      <c r="NBS35" s="214"/>
      <c r="NBT35" s="214"/>
      <c r="NBU35" s="214"/>
      <c r="NBV35" s="214"/>
      <c r="NBW35" s="214"/>
      <c r="NBX35" s="214"/>
      <c r="NBY35" s="214"/>
      <c r="NBZ35" s="214"/>
      <c r="NCA35" s="214"/>
      <c r="NCB35" s="214"/>
      <c r="NCC35" s="214"/>
      <c r="NCD35" s="214"/>
      <c r="NCE35" s="214"/>
      <c r="NCF35" s="214"/>
      <c r="NCG35" s="214"/>
      <c r="NCH35" s="214"/>
      <c r="NCI35" s="214"/>
      <c r="NCJ35" s="214"/>
      <c r="NCK35" s="214"/>
      <c r="NCL35" s="214"/>
      <c r="NCM35" s="214"/>
      <c r="NCN35" s="214"/>
      <c r="NCO35" s="214"/>
      <c r="NCP35" s="214"/>
      <c r="NCQ35" s="214"/>
      <c r="NCR35" s="214"/>
      <c r="NCS35" s="214"/>
      <c r="NCT35" s="214"/>
      <c r="NCU35" s="214"/>
      <c r="NCV35" s="214"/>
      <c r="NCW35" s="214"/>
      <c r="NCX35" s="214"/>
      <c r="NCY35" s="214"/>
      <c r="NCZ35" s="214"/>
      <c r="NDA35" s="214"/>
      <c r="NDB35" s="214"/>
      <c r="NDC35" s="214"/>
      <c r="NDD35" s="214"/>
      <c r="NDE35" s="214"/>
      <c r="NDF35" s="214"/>
      <c r="NDG35" s="214"/>
      <c r="NDH35" s="214"/>
      <c r="NDI35" s="214"/>
      <c r="NDJ35" s="214"/>
      <c r="NDK35" s="214"/>
      <c r="NDL35" s="214"/>
      <c r="NDM35" s="214"/>
      <c r="NDN35" s="214"/>
      <c r="NDO35" s="214"/>
      <c r="NDP35" s="214"/>
      <c r="NDQ35" s="214"/>
      <c r="NDR35" s="214"/>
      <c r="NDS35" s="214"/>
      <c r="NDT35" s="214"/>
      <c r="NDU35" s="214"/>
      <c r="NDV35" s="214"/>
      <c r="NDW35" s="214"/>
      <c r="NDX35" s="214"/>
      <c r="NDY35" s="214"/>
      <c r="NDZ35" s="214"/>
      <c r="NEA35" s="214"/>
      <c r="NEB35" s="214"/>
      <c r="NEC35" s="214"/>
      <c r="NED35" s="214"/>
      <c r="NEE35" s="214"/>
      <c r="NEF35" s="214"/>
      <c r="NEG35" s="214"/>
      <c r="NEH35" s="214"/>
      <c r="NEI35" s="214"/>
      <c r="NEJ35" s="214"/>
      <c r="NEK35" s="214"/>
      <c r="NEL35" s="214"/>
      <c r="NEM35" s="214"/>
      <c r="NEN35" s="214"/>
      <c r="NEO35" s="214"/>
      <c r="NEP35" s="214"/>
      <c r="NEQ35" s="214"/>
      <c r="NER35" s="214"/>
      <c r="NES35" s="214"/>
      <c r="NET35" s="214"/>
      <c r="NEU35" s="214"/>
      <c r="NEV35" s="214"/>
      <c r="NEW35" s="214"/>
      <c r="NEX35" s="214"/>
      <c r="NEY35" s="214"/>
      <c r="NEZ35" s="214"/>
      <c r="NFA35" s="214"/>
      <c r="NFB35" s="214"/>
      <c r="NFC35" s="214"/>
      <c r="NFD35" s="214"/>
      <c r="NFE35" s="214"/>
      <c r="NFF35" s="214"/>
      <c r="NFG35" s="214"/>
      <c r="NFH35" s="214"/>
      <c r="NFI35" s="214"/>
      <c r="NFJ35" s="214"/>
      <c r="NFK35" s="214"/>
      <c r="NFL35" s="214"/>
      <c r="NFM35" s="214"/>
      <c r="NFN35" s="214"/>
      <c r="NFO35" s="214"/>
      <c r="NFP35" s="214"/>
      <c r="NFQ35" s="214"/>
      <c r="NFR35" s="214"/>
      <c r="NFS35" s="214"/>
      <c r="NFT35" s="214"/>
      <c r="NFU35" s="214"/>
      <c r="NFV35" s="214"/>
      <c r="NFW35" s="214"/>
      <c r="NFX35" s="214"/>
      <c r="NFY35" s="214"/>
      <c r="NFZ35" s="214"/>
      <c r="NGA35" s="214"/>
      <c r="NGB35" s="214"/>
      <c r="NGC35" s="214"/>
      <c r="NGD35" s="214"/>
      <c r="NGE35" s="214"/>
      <c r="NGF35" s="214"/>
      <c r="NGG35" s="214"/>
      <c r="NGH35" s="214"/>
      <c r="NGI35" s="214"/>
      <c r="NGJ35" s="214"/>
      <c r="NGK35" s="214"/>
      <c r="NGL35" s="214"/>
      <c r="NGM35" s="214"/>
      <c r="NGN35" s="214"/>
      <c r="NGO35" s="214"/>
      <c r="NGP35" s="214"/>
      <c r="NGQ35" s="214"/>
      <c r="NGR35" s="214"/>
      <c r="NGS35" s="214"/>
      <c r="NGT35" s="214"/>
      <c r="NGU35" s="214"/>
      <c r="NGV35" s="214"/>
      <c r="NGW35" s="214"/>
      <c r="NGX35" s="214"/>
      <c r="NGY35" s="214"/>
      <c r="NGZ35" s="214"/>
      <c r="NHA35" s="214"/>
      <c r="NHB35" s="214"/>
      <c r="NHC35" s="214"/>
      <c r="NHD35" s="214"/>
      <c r="NHE35" s="214"/>
      <c r="NHF35" s="214"/>
      <c r="NHG35" s="214"/>
      <c r="NHH35" s="214"/>
      <c r="NHI35" s="214"/>
      <c r="NHJ35" s="214"/>
      <c r="NHK35" s="214"/>
      <c r="NHL35" s="214"/>
      <c r="NHM35" s="214"/>
      <c r="NHN35" s="214"/>
      <c r="NHO35" s="214"/>
      <c r="NHP35" s="214"/>
      <c r="NHQ35" s="214"/>
      <c r="NHR35" s="214"/>
      <c r="NHS35" s="214"/>
      <c r="NHT35" s="214"/>
      <c r="NHU35" s="214"/>
      <c r="NHV35" s="214"/>
      <c r="NHW35" s="214"/>
      <c r="NHX35" s="214"/>
      <c r="NHY35" s="214"/>
      <c r="NHZ35" s="214"/>
      <c r="NIA35" s="214"/>
      <c r="NIB35" s="214"/>
      <c r="NIC35" s="214"/>
      <c r="NID35" s="214"/>
      <c r="NIE35" s="214"/>
      <c r="NIF35" s="214"/>
      <c r="NIG35" s="214"/>
      <c r="NIH35" s="214"/>
      <c r="NII35" s="214"/>
      <c r="NIJ35" s="214"/>
      <c r="NIK35" s="214"/>
      <c r="NIL35" s="214"/>
      <c r="NIM35" s="214"/>
      <c r="NIN35" s="214"/>
      <c r="NIO35" s="214"/>
      <c r="NIP35" s="214"/>
      <c r="NIQ35" s="214"/>
      <c r="NIR35" s="214"/>
      <c r="NIS35" s="214"/>
      <c r="NIT35" s="214"/>
      <c r="NIU35" s="214"/>
      <c r="NIV35" s="214"/>
      <c r="NIW35" s="214"/>
      <c r="NIX35" s="214"/>
      <c r="NIY35" s="214"/>
      <c r="NIZ35" s="214"/>
      <c r="NJA35" s="214"/>
      <c r="NJB35" s="214"/>
      <c r="NJC35" s="214"/>
      <c r="NJD35" s="214"/>
      <c r="NJE35" s="214"/>
      <c r="NJF35" s="214"/>
      <c r="NJG35" s="214"/>
      <c r="NJH35" s="214"/>
      <c r="NJI35" s="214"/>
      <c r="NJJ35" s="214"/>
      <c r="NJK35" s="214"/>
      <c r="NJL35" s="214"/>
      <c r="NJM35" s="214"/>
      <c r="NJN35" s="214"/>
      <c r="NJO35" s="214"/>
      <c r="NJP35" s="214"/>
      <c r="NJQ35" s="214"/>
      <c r="NJR35" s="214"/>
      <c r="NJS35" s="214"/>
      <c r="NJT35" s="214"/>
      <c r="NJU35" s="214"/>
      <c r="NJV35" s="214"/>
      <c r="NJW35" s="214"/>
      <c r="NJX35" s="214"/>
      <c r="NJY35" s="214"/>
      <c r="NJZ35" s="214"/>
      <c r="NKA35" s="214"/>
      <c r="NKB35" s="214"/>
      <c r="NKC35" s="214"/>
      <c r="NKD35" s="214"/>
      <c r="NKE35" s="214"/>
      <c r="NKF35" s="214"/>
      <c r="NKG35" s="214"/>
      <c r="NKH35" s="214"/>
      <c r="NKI35" s="214"/>
      <c r="NKJ35" s="214"/>
      <c r="NKK35" s="214"/>
      <c r="NKL35" s="214"/>
      <c r="NKM35" s="214"/>
      <c r="NKN35" s="214"/>
      <c r="NKO35" s="214"/>
      <c r="NKP35" s="214"/>
      <c r="NKQ35" s="214"/>
      <c r="NKR35" s="214"/>
      <c r="NKS35" s="214"/>
      <c r="NKT35" s="214"/>
      <c r="NKU35" s="214"/>
      <c r="NKV35" s="214"/>
      <c r="NKW35" s="214"/>
      <c r="NKX35" s="214"/>
      <c r="NKY35" s="214"/>
      <c r="NKZ35" s="214"/>
      <c r="NLA35" s="214"/>
      <c r="NLB35" s="214"/>
      <c r="NLC35" s="214"/>
      <c r="NLD35" s="214"/>
      <c r="NLE35" s="214"/>
      <c r="NLF35" s="214"/>
      <c r="NLG35" s="214"/>
      <c r="NLH35" s="214"/>
      <c r="NLI35" s="214"/>
      <c r="NLJ35" s="214"/>
      <c r="NLK35" s="214"/>
      <c r="NLL35" s="214"/>
      <c r="NLM35" s="214"/>
      <c r="NLN35" s="214"/>
      <c r="NLO35" s="214"/>
      <c r="NLP35" s="214"/>
      <c r="NLQ35" s="214"/>
      <c r="NLR35" s="214"/>
      <c r="NLS35" s="214"/>
      <c r="NLT35" s="214"/>
      <c r="NLU35" s="214"/>
      <c r="NLV35" s="214"/>
      <c r="NLW35" s="214"/>
      <c r="NLX35" s="214"/>
      <c r="NLY35" s="214"/>
      <c r="NLZ35" s="214"/>
      <c r="NMA35" s="214"/>
      <c r="NMB35" s="214"/>
      <c r="NMC35" s="214"/>
      <c r="NMD35" s="214"/>
      <c r="NME35" s="214"/>
      <c r="NMF35" s="214"/>
      <c r="NMG35" s="214"/>
      <c r="NMH35" s="214"/>
      <c r="NMI35" s="214"/>
      <c r="NMJ35" s="214"/>
      <c r="NMK35" s="214"/>
      <c r="NML35" s="214"/>
      <c r="NMM35" s="214"/>
      <c r="NMN35" s="214"/>
      <c r="NMO35" s="214"/>
      <c r="NMP35" s="214"/>
      <c r="NMQ35" s="214"/>
      <c r="NMR35" s="214"/>
      <c r="NMS35" s="214"/>
      <c r="NMT35" s="214"/>
      <c r="NMU35" s="214"/>
      <c r="NMV35" s="214"/>
      <c r="NMW35" s="214"/>
      <c r="NMX35" s="214"/>
      <c r="NMY35" s="214"/>
      <c r="NMZ35" s="214"/>
      <c r="NNA35" s="214"/>
      <c r="NNB35" s="214"/>
      <c r="NNC35" s="214"/>
      <c r="NND35" s="214"/>
      <c r="NNE35" s="214"/>
      <c r="NNF35" s="214"/>
      <c r="NNG35" s="214"/>
      <c r="NNH35" s="214"/>
      <c r="NNI35" s="214"/>
      <c r="NNJ35" s="214"/>
      <c r="NNK35" s="214"/>
      <c r="NNL35" s="214"/>
      <c r="NNM35" s="214"/>
      <c r="NNN35" s="214"/>
      <c r="NNO35" s="214"/>
      <c r="NNP35" s="214"/>
      <c r="NNQ35" s="214"/>
      <c r="NNR35" s="214"/>
      <c r="NNS35" s="214"/>
      <c r="NNT35" s="214"/>
      <c r="NNU35" s="214"/>
      <c r="NNV35" s="214"/>
      <c r="NNW35" s="214"/>
      <c r="NNX35" s="214"/>
      <c r="NNY35" s="214"/>
      <c r="NNZ35" s="214"/>
      <c r="NOA35" s="214"/>
      <c r="NOB35" s="214"/>
      <c r="NOC35" s="214"/>
      <c r="NOD35" s="214"/>
      <c r="NOE35" s="214"/>
      <c r="NOF35" s="214"/>
      <c r="NOG35" s="214"/>
      <c r="NOH35" s="214"/>
      <c r="NOI35" s="214"/>
      <c r="NOJ35" s="214"/>
      <c r="NOK35" s="214"/>
      <c r="NOL35" s="214"/>
      <c r="NOM35" s="214"/>
      <c r="NON35" s="214"/>
      <c r="NOO35" s="214"/>
      <c r="NOP35" s="214"/>
      <c r="NOQ35" s="214"/>
      <c r="NOR35" s="214"/>
      <c r="NOS35" s="214"/>
      <c r="NOT35" s="214"/>
      <c r="NOU35" s="214"/>
      <c r="NOV35" s="214"/>
      <c r="NOW35" s="214"/>
      <c r="NOX35" s="214"/>
      <c r="NOY35" s="214"/>
      <c r="NOZ35" s="214"/>
      <c r="NPA35" s="214"/>
      <c r="NPB35" s="214"/>
      <c r="NPC35" s="214"/>
      <c r="NPD35" s="214"/>
      <c r="NPE35" s="214"/>
      <c r="NPF35" s="214"/>
      <c r="NPG35" s="214"/>
      <c r="NPH35" s="214"/>
      <c r="NPI35" s="214"/>
      <c r="NPJ35" s="214"/>
      <c r="NPK35" s="214"/>
      <c r="NPL35" s="214"/>
      <c r="NPM35" s="214"/>
      <c r="NPN35" s="214"/>
      <c r="NPO35" s="214"/>
      <c r="NPP35" s="214"/>
      <c r="NPQ35" s="214"/>
      <c r="NPR35" s="214"/>
      <c r="NPS35" s="214"/>
      <c r="NPT35" s="214"/>
      <c r="NPU35" s="214"/>
      <c r="NPV35" s="214"/>
      <c r="NPW35" s="214"/>
      <c r="NPX35" s="214"/>
      <c r="NPY35" s="214"/>
      <c r="NPZ35" s="214"/>
      <c r="NQA35" s="214"/>
      <c r="NQB35" s="214"/>
      <c r="NQC35" s="214"/>
      <c r="NQD35" s="214"/>
      <c r="NQE35" s="214"/>
      <c r="NQF35" s="214"/>
      <c r="NQG35" s="214"/>
      <c r="NQH35" s="214"/>
      <c r="NQI35" s="214"/>
      <c r="NQJ35" s="214"/>
      <c r="NQK35" s="214"/>
      <c r="NQL35" s="214"/>
      <c r="NQM35" s="214"/>
      <c r="NQN35" s="214"/>
      <c r="NQO35" s="214"/>
      <c r="NQP35" s="214"/>
      <c r="NQQ35" s="214"/>
      <c r="NQR35" s="214"/>
      <c r="NQS35" s="214"/>
      <c r="NQT35" s="214"/>
      <c r="NQU35" s="214"/>
      <c r="NQV35" s="214"/>
      <c r="NQW35" s="214"/>
      <c r="NQX35" s="214"/>
      <c r="NQY35" s="214"/>
      <c r="NQZ35" s="214"/>
      <c r="NRA35" s="214"/>
      <c r="NRB35" s="214"/>
      <c r="NRC35" s="214"/>
      <c r="NRD35" s="214"/>
      <c r="NRE35" s="214"/>
      <c r="NRF35" s="214"/>
      <c r="NRG35" s="214"/>
      <c r="NRH35" s="214"/>
      <c r="NRI35" s="214"/>
      <c r="NRJ35" s="214"/>
      <c r="NRK35" s="214"/>
      <c r="NRL35" s="214"/>
      <c r="NRM35" s="214"/>
      <c r="NRN35" s="214"/>
      <c r="NRO35" s="214"/>
      <c r="NRP35" s="214"/>
      <c r="NRQ35" s="214"/>
      <c r="NRR35" s="214"/>
      <c r="NRS35" s="214"/>
      <c r="NRT35" s="214"/>
      <c r="NRU35" s="214"/>
      <c r="NRV35" s="214"/>
      <c r="NRW35" s="214"/>
      <c r="NRX35" s="214"/>
      <c r="NRY35" s="214"/>
      <c r="NRZ35" s="214"/>
      <c r="NSA35" s="214"/>
      <c r="NSB35" s="214"/>
      <c r="NSC35" s="214"/>
      <c r="NSD35" s="214"/>
      <c r="NSE35" s="214"/>
      <c r="NSF35" s="214"/>
      <c r="NSG35" s="214"/>
      <c r="NSH35" s="214"/>
      <c r="NSI35" s="214"/>
      <c r="NSJ35" s="214"/>
      <c r="NSK35" s="214"/>
      <c r="NSL35" s="214"/>
      <c r="NSM35" s="214"/>
      <c r="NSN35" s="214"/>
      <c r="NSO35" s="214"/>
      <c r="NSP35" s="214"/>
      <c r="NSQ35" s="214"/>
      <c r="NSR35" s="214"/>
      <c r="NSS35" s="214"/>
      <c r="NST35" s="214"/>
      <c r="NSU35" s="214"/>
      <c r="NSV35" s="214"/>
      <c r="NSW35" s="214"/>
      <c r="NSX35" s="214"/>
      <c r="NSY35" s="214"/>
      <c r="NSZ35" s="214"/>
      <c r="NTA35" s="214"/>
      <c r="NTB35" s="214"/>
      <c r="NTC35" s="214"/>
      <c r="NTD35" s="214"/>
      <c r="NTE35" s="214"/>
      <c r="NTF35" s="214"/>
      <c r="NTG35" s="214"/>
      <c r="NTH35" s="214"/>
      <c r="NTI35" s="214"/>
      <c r="NTJ35" s="214"/>
      <c r="NTK35" s="214"/>
      <c r="NTL35" s="214"/>
      <c r="NTM35" s="214"/>
      <c r="NTN35" s="214"/>
      <c r="NTO35" s="214"/>
      <c r="NTP35" s="214"/>
      <c r="NTQ35" s="214"/>
      <c r="NTR35" s="214"/>
      <c r="NTS35" s="214"/>
      <c r="NTT35" s="214"/>
      <c r="NTU35" s="214"/>
      <c r="NTV35" s="214"/>
      <c r="NTW35" s="214"/>
      <c r="NTX35" s="214"/>
      <c r="NTY35" s="214"/>
      <c r="NTZ35" s="214"/>
      <c r="NUA35" s="214"/>
      <c r="NUB35" s="214"/>
      <c r="NUC35" s="214"/>
      <c r="NUD35" s="214"/>
      <c r="NUE35" s="214"/>
      <c r="NUF35" s="214"/>
      <c r="NUG35" s="214"/>
      <c r="NUH35" s="214"/>
      <c r="NUI35" s="214"/>
      <c r="NUJ35" s="214"/>
      <c r="NUK35" s="214"/>
      <c r="NUL35" s="214"/>
      <c r="NUM35" s="214"/>
      <c r="NUN35" s="214"/>
      <c r="NUO35" s="214"/>
      <c r="NUP35" s="214"/>
      <c r="NUQ35" s="214"/>
      <c r="NUR35" s="214"/>
      <c r="NUS35" s="214"/>
      <c r="NUT35" s="214"/>
      <c r="NUU35" s="214"/>
      <c r="NUV35" s="214"/>
      <c r="NUW35" s="214"/>
      <c r="NUX35" s="214"/>
      <c r="NUY35" s="214"/>
      <c r="NUZ35" s="214"/>
      <c r="NVA35" s="214"/>
      <c r="NVB35" s="214"/>
      <c r="NVC35" s="214"/>
      <c r="NVD35" s="214"/>
      <c r="NVE35" s="214"/>
      <c r="NVF35" s="214"/>
      <c r="NVG35" s="214"/>
      <c r="NVH35" s="214"/>
      <c r="NVI35" s="214"/>
      <c r="NVJ35" s="214"/>
      <c r="NVK35" s="214"/>
      <c r="NVL35" s="214"/>
      <c r="NVM35" s="214"/>
      <c r="NVN35" s="214"/>
      <c r="NVO35" s="214"/>
      <c r="NVP35" s="214"/>
      <c r="NVQ35" s="214"/>
      <c r="NVR35" s="214"/>
      <c r="NVS35" s="214"/>
      <c r="NVT35" s="214"/>
      <c r="NVU35" s="214"/>
      <c r="NVV35" s="214"/>
      <c r="NVW35" s="214"/>
      <c r="NVX35" s="214"/>
      <c r="NVY35" s="214"/>
      <c r="NVZ35" s="214"/>
      <c r="NWA35" s="214"/>
      <c r="NWB35" s="214"/>
      <c r="NWC35" s="214"/>
      <c r="NWD35" s="214"/>
      <c r="NWE35" s="214"/>
      <c r="NWF35" s="214"/>
      <c r="NWG35" s="214"/>
      <c r="NWH35" s="214"/>
      <c r="NWI35" s="214"/>
      <c r="NWJ35" s="214"/>
      <c r="NWK35" s="214"/>
      <c r="NWL35" s="214"/>
      <c r="NWM35" s="214"/>
      <c r="NWN35" s="214"/>
      <c r="NWO35" s="214"/>
      <c r="NWP35" s="214"/>
      <c r="NWQ35" s="214"/>
      <c r="NWR35" s="214"/>
      <c r="NWS35" s="214"/>
      <c r="NWT35" s="214"/>
      <c r="NWU35" s="214"/>
      <c r="NWV35" s="214"/>
      <c r="NWW35" s="214"/>
      <c r="NWX35" s="214"/>
      <c r="NWY35" s="214"/>
      <c r="NWZ35" s="214"/>
      <c r="NXA35" s="214"/>
      <c r="NXB35" s="214"/>
      <c r="NXC35" s="214"/>
      <c r="NXD35" s="214"/>
      <c r="NXE35" s="214"/>
      <c r="NXF35" s="214"/>
      <c r="NXG35" s="214"/>
      <c r="NXH35" s="214"/>
      <c r="NXI35" s="214"/>
      <c r="NXJ35" s="214"/>
      <c r="NXK35" s="214"/>
      <c r="NXL35" s="214"/>
      <c r="NXM35" s="214"/>
      <c r="NXN35" s="214"/>
      <c r="NXO35" s="214"/>
      <c r="NXP35" s="214"/>
      <c r="NXQ35" s="214"/>
      <c r="NXR35" s="214"/>
      <c r="NXS35" s="214"/>
      <c r="NXT35" s="214"/>
      <c r="NXU35" s="214"/>
      <c r="NXV35" s="214"/>
      <c r="NXW35" s="214"/>
      <c r="NXX35" s="214"/>
      <c r="NXY35" s="214"/>
      <c r="NXZ35" s="214"/>
      <c r="NYA35" s="214"/>
      <c r="NYB35" s="214"/>
      <c r="NYC35" s="214"/>
      <c r="NYD35" s="214"/>
      <c r="NYE35" s="214"/>
      <c r="NYF35" s="214"/>
      <c r="NYG35" s="214"/>
      <c r="NYH35" s="214"/>
      <c r="NYI35" s="214"/>
      <c r="NYJ35" s="214"/>
      <c r="NYK35" s="214"/>
      <c r="NYL35" s="214"/>
      <c r="NYM35" s="214"/>
      <c r="NYN35" s="214"/>
      <c r="NYO35" s="214"/>
      <c r="NYP35" s="214"/>
      <c r="NYQ35" s="214"/>
      <c r="NYR35" s="214"/>
      <c r="NYS35" s="214"/>
      <c r="NYT35" s="214"/>
      <c r="NYU35" s="214"/>
      <c r="NYV35" s="214"/>
      <c r="NYW35" s="214"/>
      <c r="NYX35" s="214"/>
      <c r="NYY35" s="214"/>
      <c r="NYZ35" s="214"/>
      <c r="NZA35" s="214"/>
      <c r="NZB35" s="214"/>
      <c r="NZC35" s="214"/>
      <c r="NZD35" s="214"/>
      <c r="NZE35" s="214"/>
      <c r="NZF35" s="214"/>
      <c r="NZG35" s="214"/>
      <c r="NZH35" s="214"/>
      <c r="NZI35" s="214"/>
      <c r="NZJ35" s="214"/>
      <c r="NZK35" s="214"/>
      <c r="NZL35" s="214"/>
      <c r="NZM35" s="214"/>
      <c r="NZN35" s="214"/>
      <c r="NZO35" s="214"/>
      <c r="NZP35" s="214"/>
      <c r="NZQ35" s="214"/>
      <c r="NZR35" s="214"/>
      <c r="NZS35" s="214"/>
      <c r="NZT35" s="214"/>
      <c r="NZU35" s="214"/>
      <c r="NZV35" s="214"/>
      <c r="NZW35" s="214"/>
      <c r="NZX35" s="214"/>
      <c r="NZY35" s="214"/>
      <c r="NZZ35" s="214"/>
      <c r="OAA35" s="214"/>
      <c r="OAB35" s="214"/>
      <c r="OAC35" s="214"/>
      <c r="OAD35" s="214"/>
      <c r="OAE35" s="214"/>
      <c r="OAF35" s="214"/>
      <c r="OAG35" s="214"/>
      <c r="OAH35" s="214"/>
      <c r="OAI35" s="214"/>
      <c r="OAJ35" s="214"/>
      <c r="OAK35" s="214"/>
      <c r="OAL35" s="214"/>
      <c r="OAM35" s="214"/>
      <c r="OAN35" s="214"/>
      <c r="OAO35" s="214"/>
      <c r="OAP35" s="214"/>
      <c r="OAQ35" s="214"/>
      <c r="OAR35" s="214"/>
      <c r="OAS35" s="214"/>
      <c r="OAT35" s="214"/>
      <c r="OAU35" s="214"/>
      <c r="OAV35" s="214"/>
      <c r="OAW35" s="214"/>
      <c r="OAX35" s="214"/>
      <c r="OAY35" s="214"/>
      <c r="OAZ35" s="214"/>
      <c r="OBA35" s="214"/>
      <c r="OBB35" s="214"/>
      <c r="OBC35" s="214"/>
      <c r="OBD35" s="214"/>
      <c r="OBE35" s="214"/>
      <c r="OBF35" s="214"/>
      <c r="OBG35" s="214"/>
      <c r="OBH35" s="214"/>
      <c r="OBI35" s="214"/>
      <c r="OBJ35" s="214"/>
      <c r="OBK35" s="214"/>
      <c r="OBL35" s="214"/>
      <c r="OBM35" s="214"/>
      <c r="OBN35" s="214"/>
      <c r="OBO35" s="214"/>
      <c r="OBP35" s="214"/>
      <c r="OBQ35" s="214"/>
      <c r="OBR35" s="214"/>
      <c r="OBS35" s="214"/>
      <c r="OBT35" s="214"/>
      <c r="OBU35" s="214"/>
      <c r="OBV35" s="214"/>
      <c r="OBW35" s="214"/>
      <c r="OBX35" s="214"/>
      <c r="OBY35" s="214"/>
      <c r="OBZ35" s="214"/>
      <c r="OCA35" s="214"/>
      <c r="OCB35" s="214"/>
      <c r="OCC35" s="214"/>
      <c r="OCD35" s="214"/>
      <c r="OCE35" s="214"/>
      <c r="OCF35" s="214"/>
      <c r="OCG35" s="214"/>
      <c r="OCH35" s="214"/>
      <c r="OCI35" s="214"/>
      <c r="OCJ35" s="214"/>
      <c r="OCK35" s="214"/>
      <c r="OCL35" s="214"/>
      <c r="OCM35" s="214"/>
      <c r="OCN35" s="214"/>
      <c r="OCO35" s="214"/>
      <c r="OCP35" s="214"/>
      <c r="OCQ35" s="214"/>
      <c r="OCR35" s="214"/>
      <c r="OCS35" s="214"/>
      <c r="OCT35" s="214"/>
      <c r="OCU35" s="214"/>
      <c r="OCV35" s="214"/>
      <c r="OCW35" s="214"/>
      <c r="OCX35" s="214"/>
      <c r="OCY35" s="214"/>
      <c r="OCZ35" s="214"/>
      <c r="ODA35" s="214"/>
      <c r="ODB35" s="214"/>
      <c r="ODC35" s="214"/>
      <c r="ODD35" s="214"/>
      <c r="ODE35" s="214"/>
      <c r="ODF35" s="214"/>
      <c r="ODG35" s="214"/>
      <c r="ODH35" s="214"/>
      <c r="ODI35" s="214"/>
      <c r="ODJ35" s="214"/>
      <c r="ODK35" s="214"/>
      <c r="ODL35" s="214"/>
      <c r="ODM35" s="214"/>
      <c r="ODN35" s="214"/>
      <c r="ODO35" s="214"/>
      <c r="ODP35" s="214"/>
      <c r="ODQ35" s="214"/>
      <c r="ODR35" s="214"/>
      <c r="ODS35" s="214"/>
      <c r="ODT35" s="214"/>
      <c r="ODU35" s="214"/>
      <c r="ODV35" s="214"/>
      <c r="ODW35" s="214"/>
      <c r="ODX35" s="214"/>
      <c r="ODY35" s="214"/>
      <c r="ODZ35" s="214"/>
      <c r="OEA35" s="214"/>
      <c r="OEB35" s="214"/>
      <c r="OEC35" s="214"/>
      <c r="OED35" s="214"/>
      <c r="OEE35" s="214"/>
      <c r="OEF35" s="214"/>
      <c r="OEG35" s="214"/>
      <c r="OEH35" s="214"/>
      <c r="OEI35" s="214"/>
      <c r="OEJ35" s="214"/>
      <c r="OEK35" s="214"/>
      <c r="OEL35" s="214"/>
      <c r="OEM35" s="214"/>
      <c r="OEN35" s="214"/>
      <c r="OEO35" s="214"/>
      <c r="OEP35" s="214"/>
      <c r="OEQ35" s="214"/>
      <c r="OER35" s="214"/>
      <c r="OES35" s="214"/>
      <c r="OET35" s="214"/>
      <c r="OEU35" s="214"/>
      <c r="OEV35" s="214"/>
      <c r="OEW35" s="214"/>
      <c r="OEX35" s="214"/>
      <c r="OEY35" s="214"/>
      <c r="OEZ35" s="214"/>
      <c r="OFA35" s="214"/>
      <c r="OFB35" s="214"/>
      <c r="OFC35" s="214"/>
      <c r="OFD35" s="214"/>
      <c r="OFE35" s="214"/>
      <c r="OFF35" s="214"/>
      <c r="OFG35" s="214"/>
      <c r="OFH35" s="214"/>
      <c r="OFI35" s="214"/>
      <c r="OFJ35" s="214"/>
      <c r="OFK35" s="214"/>
      <c r="OFL35" s="214"/>
      <c r="OFM35" s="214"/>
      <c r="OFN35" s="214"/>
      <c r="OFO35" s="214"/>
      <c r="OFP35" s="214"/>
      <c r="OFQ35" s="214"/>
      <c r="OFR35" s="214"/>
      <c r="OFS35" s="214"/>
      <c r="OFT35" s="214"/>
      <c r="OFU35" s="214"/>
      <c r="OFV35" s="214"/>
      <c r="OFW35" s="214"/>
      <c r="OFX35" s="214"/>
      <c r="OFY35" s="214"/>
      <c r="OFZ35" s="214"/>
      <c r="OGA35" s="214"/>
      <c r="OGB35" s="214"/>
      <c r="OGC35" s="214"/>
      <c r="OGD35" s="214"/>
      <c r="OGE35" s="214"/>
      <c r="OGF35" s="214"/>
      <c r="OGG35" s="214"/>
      <c r="OGH35" s="214"/>
      <c r="OGI35" s="214"/>
      <c r="OGJ35" s="214"/>
      <c r="OGK35" s="214"/>
      <c r="OGL35" s="214"/>
      <c r="OGM35" s="214"/>
      <c r="OGN35" s="214"/>
      <c r="OGO35" s="214"/>
      <c r="OGP35" s="214"/>
      <c r="OGQ35" s="214"/>
      <c r="OGR35" s="214"/>
      <c r="OGS35" s="214"/>
      <c r="OGT35" s="214"/>
      <c r="OGU35" s="214"/>
      <c r="OGV35" s="214"/>
      <c r="OGW35" s="214"/>
      <c r="OGX35" s="214"/>
      <c r="OGY35" s="214"/>
      <c r="OGZ35" s="214"/>
      <c r="OHA35" s="214"/>
      <c r="OHB35" s="214"/>
      <c r="OHC35" s="214"/>
      <c r="OHD35" s="214"/>
      <c r="OHE35" s="214"/>
      <c r="OHF35" s="214"/>
      <c r="OHG35" s="214"/>
      <c r="OHH35" s="214"/>
      <c r="OHI35" s="214"/>
      <c r="OHJ35" s="214"/>
      <c r="OHK35" s="214"/>
      <c r="OHL35" s="214"/>
      <c r="OHM35" s="214"/>
      <c r="OHN35" s="214"/>
      <c r="OHO35" s="214"/>
      <c r="OHP35" s="214"/>
      <c r="OHQ35" s="214"/>
      <c r="OHR35" s="214"/>
      <c r="OHS35" s="214"/>
      <c r="OHT35" s="214"/>
      <c r="OHU35" s="214"/>
      <c r="OHV35" s="214"/>
      <c r="OHW35" s="214"/>
      <c r="OHX35" s="214"/>
      <c r="OHY35" s="214"/>
      <c r="OHZ35" s="214"/>
      <c r="OIA35" s="214"/>
      <c r="OIB35" s="214"/>
      <c r="OIC35" s="214"/>
      <c r="OID35" s="214"/>
      <c r="OIE35" s="214"/>
      <c r="OIF35" s="214"/>
      <c r="OIG35" s="214"/>
      <c r="OIH35" s="214"/>
      <c r="OII35" s="214"/>
      <c r="OIJ35" s="214"/>
      <c r="OIK35" s="214"/>
      <c r="OIL35" s="214"/>
      <c r="OIM35" s="214"/>
      <c r="OIN35" s="214"/>
      <c r="OIO35" s="214"/>
      <c r="OIP35" s="214"/>
      <c r="OIQ35" s="214"/>
      <c r="OIR35" s="214"/>
      <c r="OIS35" s="214"/>
      <c r="OIT35" s="214"/>
      <c r="OIU35" s="214"/>
      <c r="OIV35" s="214"/>
      <c r="OIW35" s="214"/>
      <c r="OIX35" s="214"/>
      <c r="OIY35" s="214"/>
      <c r="OIZ35" s="214"/>
      <c r="OJA35" s="214"/>
      <c r="OJB35" s="214"/>
      <c r="OJC35" s="214"/>
      <c r="OJD35" s="214"/>
      <c r="OJE35" s="214"/>
      <c r="OJF35" s="214"/>
      <c r="OJG35" s="214"/>
      <c r="OJH35" s="214"/>
      <c r="OJI35" s="214"/>
      <c r="OJJ35" s="214"/>
      <c r="OJK35" s="214"/>
      <c r="OJL35" s="214"/>
      <c r="OJM35" s="214"/>
      <c r="OJN35" s="214"/>
      <c r="OJO35" s="214"/>
      <c r="OJP35" s="214"/>
      <c r="OJQ35" s="214"/>
      <c r="OJR35" s="214"/>
      <c r="OJS35" s="214"/>
      <c r="OJT35" s="214"/>
      <c r="OJU35" s="214"/>
      <c r="OJV35" s="214"/>
      <c r="OJW35" s="214"/>
      <c r="OJX35" s="214"/>
      <c r="OJY35" s="214"/>
      <c r="OJZ35" s="214"/>
      <c r="OKA35" s="214"/>
      <c r="OKB35" s="214"/>
      <c r="OKC35" s="214"/>
      <c r="OKD35" s="214"/>
      <c r="OKE35" s="214"/>
      <c r="OKF35" s="214"/>
      <c r="OKG35" s="214"/>
      <c r="OKH35" s="214"/>
      <c r="OKI35" s="214"/>
      <c r="OKJ35" s="214"/>
      <c r="OKK35" s="214"/>
      <c r="OKL35" s="214"/>
      <c r="OKM35" s="214"/>
      <c r="OKN35" s="214"/>
      <c r="OKO35" s="214"/>
      <c r="OKP35" s="214"/>
      <c r="OKQ35" s="214"/>
      <c r="OKR35" s="214"/>
      <c r="OKS35" s="214"/>
      <c r="OKT35" s="214"/>
      <c r="OKU35" s="214"/>
      <c r="OKV35" s="214"/>
      <c r="OKW35" s="214"/>
      <c r="OKX35" s="214"/>
      <c r="OKY35" s="214"/>
      <c r="OKZ35" s="214"/>
      <c r="OLA35" s="214"/>
      <c r="OLB35" s="214"/>
      <c r="OLC35" s="214"/>
      <c r="OLD35" s="214"/>
      <c r="OLE35" s="214"/>
      <c r="OLF35" s="214"/>
      <c r="OLG35" s="214"/>
      <c r="OLH35" s="214"/>
      <c r="OLI35" s="214"/>
      <c r="OLJ35" s="214"/>
      <c r="OLK35" s="214"/>
      <c r="OLL35" s="214"/>
      <c r="OLM35" s="214"/>
      <c r="OLN35" s="214"/>
      <c r="OLO35" s="214"/>
      <c r="OLP35" s="214"/>
      <c r="OLQ35" s="214"/>
      <c r="OLR35" s="214"/>
      <c r="OLS35" s="214"/>
      <c r="OLT35" s="214"/>
      <c r="OLU35" s="214"/>
      <c r="OLV35" s="214"/>
      <c r="OLW35" s="214"/>
      <c r="OLX35" s="214"/>
      <c r="OLY35" s="214"/>
      <c r="OLZ35" s="214"/>
      <c r="OMA35" s="214"/>
      <c r="OMB35" s="214"/>
      <c r="OMC35" s="214"/>
      <c r="OMD35" s="214"/>
      <c r="OME35" s="214"/>
      <c r="OMF35" s="214"/>
      <c r="OMG35" s="214"/>
      <c r="OMH35" s="214"/>
      <c r="OMI35" s="214"/>
      <c r="OMJ35" s="214"/>
      <c r="OMK35" s="214"/>
      <c r="OML35" s="214"/>
      <c r="OMM35" s="214"/>
      <c r="OMN35" s="214"/>
      <c r="OMO35" s="214"/>
      <c r="OMP35" s="214"/>
      <c r="OMQ35" s="214"/>
      <c r="OMR35" s="214"/>
      <c r="OMS35" s="214"/>
      <c r="OMT35" s="214"/>
      <c r="OMU35" s="214"/>
      <c r="OMV35" s="214"/>
      <c r="OMW35" s="214"/>
      <c r="OMX35" s="214"/>
      <c r="OMY35" s="214"/>
      <c r="OMZ35" s="214"/>
      <c r="ONA35" s="214"/>
      <c r="ONB35" s="214"/>
      <c r="ONC35" s="214"/>
      <c r="OND35" s="214"/>
      <c r="ONE35" s="214"/>
      <c r="ONF35" s="214"/>
      <c r="ONG35" s="214"/>
      <c r="ONH35" s="214"/>
      <c r="ONI35" s="214"/>
      <c r="ONJ35" s="214"/>
      <c r="ONK35" s="214"/>
      <c r="ONL35" s="214"/>
      <c r="ONM35" s="214"/>
      <c r="ONN35" s="214"/>
      <c r="ONO35" s="214"/>
      <c r="ONP35" s="214"/>
      <c r="ONQ35" s="214"/>
      <c r="ONR35" s="214"/>
      <c r="ONS35" s="214"/>
      <c r="ONT35" s="214"/>
      <c r="ONU35" s="214"/>
      <c r="ONV35" s="214"/>
      <c r="ONW35" s="214"/>
      <c r="ONX35" s="214"/>
      <c r="ONY35" s="214"/>
      <c r="ONZ35" s="214"/>
      <c r="OOA35" s="214"/>
      <c r="OOB35" s="214"/>
      <c r="OOC35" s="214"/>
      <c r="OOD35" s="214"/>
      <c r="OOE35" s="214"/>
      <c r="OOF35" s="214"/>
      <c r="OOG35" s="214"/>
      <c r="OOH35" s="214"/>
      <c r="OOI35" s="214"/>
      <c r="OOJ35" s="214"/>
      <c r="OOK35" s="214"/>
      <c r="OOL35" s="214"/>
      <c r="OOM35" s="214"/>
      <c r="OON35" s="214"/>
      <c r="OOO35" s="214"/>
      <c r="OOP35" s="214"/>
      <c r="OOQ35" s="214"/>
      <c r="OOR35" s="214"/>
      <c r="OOS35" s="214"/>
      <c r="OOT35" s="214"/>
      <c r="OOU35" s="214"/>
      <c r="OOV35" s="214"/>
      <c r="OOW35" s="214"/>
      <c r="OOX35" s="214"/>
      <c r="OOY35" s="214"/>
      <c r="OOZ35" s="214"/>
      <c r="OPA35" s="214"/>
      <c r="OPB35" s="214"/>
      <c r="OPC35" s="214"/>
      <c r="OPD35" s="214"/>
      <c r="OPE35" s="214"/>
      <c r="OPF35" s="214"/>
      <c r="OPG35" s="214"/>
      <c r="OPH35" s="214"/>
      <c r="OPI35" s="214"/>
      <c r="OPJ35" s="214"/>
      <c r="OPK35" s="214"/>
      <c r="OPL35" s="214"/>
      <c r="OPM35" s="214"/>
      <c r="OPN35" s="214"/>
      <c r="OPO35" s="214"/>
      <c r="OPP35" s="214"/>
      <c r="OPQ35" s="214"/>
      <c r="OPR35" s="214"/>
      <c r="OPS35" s="214"/>
      <c r="OPT35" s="214"/>
      <c r="OPU35" s="214"/>
      <c r="OPV35" s="214"/>
      <c r="OPW35" s="214"/>
      <c r="OPX35" s="214"/>
      <c r="OPY35" s="214"/>
      <c r="OPZ35" s="214"/>
      <c r="OQA35" s="214"/>
      <c r="OQB35" s="214"/>
      <c r="OQC35" s="214"/>
      <c r="OQD35" s="214"/>
      <c r="OQE35" s="214"/>
      <c r="OQF35" s="214"/>
      <c r="OQG35" s="214"/>
      <c r="OQH35" s="214"/>
      <c r="OQI35" s="214"/>
      <c r="OQJ35" s="214"/>
      <c r="OQK35" s="214"/>
      <c r="OQL35" s="214"/>
      <c r="OQM35" s="214"/>
      <c r="OQN35" s="214"/>
      <c r="OQO35" s="214"/>
      <c r="OQP35" s="214"/>
      <c r="OQQ35" s="214"/>
      <c r="OQR35" s="214"/>
      <c r="OQS35" s="214"/>
      <c r="OQT35" s="214"/>
      <c r="OQU35" s="214"/>
      <c r="OQV35" s="214"/>
      <c r="OQW35" s="214"/>
      <c r="OQX35" s="214"/>
      <c r="OQY35" s="214"/>
      <c r="OQZ35" s="214"/>
      <c r="ORA35" s="214"/>
      <c r="ORB35" s="214"/>
      <c r="ORC35" s="214"/>
      <c r="ORD35" s="214"/>
      <c r="ORE35" s="214"/>
      <c r="ORF35" s="214"/>
      <c r="ORG35" s="214"/>
      <c r="ORH35" s="214"/>
      <c r="ORI35" s="214"/>
      <c r="ORJ35" s="214"/>
      <c r="ORK35" s="214"/>
      <c r="ORL35" s="214"/>
      <c r="ORM35" s="214"/>
      <c r="ORN35" s="214"/>
      <c r="ORO35" s="214"/>
      <c r="ORP35" s="214"/>
      <c r="ORQ35" s="214"/>
      <c r="ORR35" s="214"/>
      <c r="ORS35" s="214"/>
      <c r="ORT35" s="214"/>
      <c r="ORU35" s="214"/>
      <c r="ORV35" s="214"/>
      <c r="ORW35" s="214"/>
      <c r="ORX35" s="214"/>
      <c r="ORY35" s="214"/>
      <c r="ORZ35" s="214"/>
      <c r="OSA35" s="214"/>
      <c r="OSB35" s="214"/>
      <c r="OSC35" s="214"/>
      <c r="OSD35" s="214"/>
      <c r="OSE35" s="214"/>
      <c r="OSF35" s="214"/>
      <c r="OSG35" s="214"/>
      <c r="OSH35" s="214"/>
      <c r="OSI35" s="214"/>
      <c r="OSJ35" s="214"/>
      <c r="OSK35" s="214"/>
      <c r="OSL35" s="214"/>
      <c r="OSM35" s="214"/>
      <c r="OSN35" s="214"/>
      <c r="OSO35" s="214"/>
      <c r="OSP35" s="214"/>
      <c r="OSQ35" s="214"/>
      <c r="OSR35" s="214"/>
      <c r="OSS35" s="214"/>
      <c r="OST35" s="214"/>
      <c r="OSU35" s="214"/>
      <c r="OSV35" s="214"/>
      <c r="OSW35" s="214"/>
      <c r="OSX35" s="214"/>
      <c r="OSY35" s="214"/>
      <c r="OSZ35" s="214"/>
      <c r="OTA35" s="214"/>
      <c r="OTB35" s="214"/>
      <c r="OTC35" s="214"/>
      <c r="OTD35" s="214"/>
      <c r="OTE35" s="214"/>
      <c r="OTF35" s="214"/>
      <c r="OTG35" s="214"/>
      <c r="OTH35" s="214"/>
      <c r="OTI35" s="214"/>
      <c r="OTJ35" s="214"/>
      <c r="OTK35" s="214"/>
      <c r="OTL35" s="214"/>
      <c r="OTM35" s="214"/>
      <c r="OTN35" s="214"/>
      <c r="OTO35" s="214"/>
      <c r="OTP35" s="214"/>
      <c r="OTQ35" s="214"/>
      <c r="OTR35" s="214"/>
      <c r="OTS35" s="214"/>
      <c r="OTT35" s="214"/>
      <c r="OTU35" s="214"/>
      <c r="OTV35" s="214"/>
      <c r="OTW35" s="214"/>
      <c r="OTX35" s="214"/>
      <c r="OTY35" s="214"/>
      <c r="OTZ35" s="214"/>
      <c r="OUA35" s="214"/>
      <c r="OUB35" s="214"/>
      <c r="OUC35" s="214"/>
      <c r="OUD35" s="214"/>
      <c r="OUE35" s="214"/>
      <c r="OUF35" s="214"/>
      <c r="OUG35" s="214"/>
      <c r="OUH35" s="214"/>
      <c r="OUI35" s="214"/>
      <c r="OUJ35" s="214"/>
      <c r="OUK35" s="214"/>
      <c r="OUL35" s="214"/>
      <c r="OUM35" s="214"/>
      <c r="OUN35" s="214"/>
      <c r="OUO35" s="214"/>
      <c r="OUP35" s="214"/>
      <c r="OUQ35" s="214"/>
      <c r="OUR35" s="214"/>
      <c r="OUS35" s="214"/>
      <c r="OUT35" s="214"/>
      <c r="OUU35" s="214"/>
      <c r="OUV35" s="214"/>
      <c r="OUW35" s="214"/>
      <c r="OUX35" s="214"/>
      <c r="OUY35" s="214"/>
      <c r="OUZ35" s="214"/>
      <c r="OVA35" s="214"/>
      <c r="OVB35" s="214"/>
      <c r="OVC35" s="214"/>
      <c r="OVD35" s="214"/>
      <c r="OVE35" s="214"/>
      <c r="OVF35" s="214"/>
      <c r="OVG35" s="214"/>
      <c r="OVH35" s="214"/>
      <c r="OVI35" s="214"/>
      <c r="OVJ35" s="214"/>
      <c r="OVK35" s="214"/>
      <c r="OVL35" s="214"/>
      <c r="OVM35" s="214"/>
      <c r="OVN35" s="214"/>
      <c r="OVO35" s="214"/>
      <c r="OVP35" s="214"/>
      <c r="OVQ35" s="214"/>
      <c r="OVR35" s="214"/>
      <c r="OVS35" s="214"/>
      <c r="OVT35" s="214"/>
      <c r="OVU35" s="214"/>
      <c r="OVV35" s="214"/>
      <c r="OVW35" s="214"/>
      <c r="OVX35" s="214"/>
      <c r="OVY35" s="214"/>
      <c r="OVZ35" s="214"/>
      <c r="OWA35" s="214"/>
      <c r="OWB35" s="214"/>
      <c r="OWC35" s="214"/>
      <c r="OWD35" s="214"/>
      <c r="OWE35" s="214"/>
      <c r="OWF35" s="214"/>
      <c r="OWG35" s="214"/>
      <c r="OWH35" s="214"/>
      <c r="OWI35" s="214"/>
      <c r="OWJ35" s="214"/>
      <c r="OWK35" s="214"/>
      <c r="OWL35" s="214"/>
      <c r="OWM35" s="214"/>
      <c r="OWN35" s="214"/>
      <c r="OWO35" s="214"/>
      <c r="OWP35" s="214"/>
      <c r="OWQ35" s="214"/>
      <c r="OWR35" s="214"/>
      <c r="OWS35" s="214"/>
      <c r="OWT35" s="214"/>
      <c r="OWU35" s="214"/>
      <c r="OWV35" s="214"/>
      <c r="OWW35" s="214"/>
      <c r="OWX35" s="214"/>
      <c r="OWY35" s="214"/>
      <c r="OWZ35" s="214"/>
      <c r="OXA35" s="214"/>
      <c r="OXB35" s="214"/>
      <c r="OXC35" s="214"/>
      <c r="OXD35" s="214"/>
      <c r="OXE35" s="214"/>
      <c r="OXF35" s="214"/>
      <c r="OXG35" s="214"/>
      <c r="OXH35" s="214"/>
      <c r="OXI35" s="214"/>
      <c r="OXJ35" s="214"/>
      <c r="OXK35" s="214"/>
      <c r="OXL35" s="214"/>
      <c r="OXM35" s="214"/>
      <c r="OXN35" s="214"/>
      <c r="OXO35" s="214"/>
      <c r="OXP35" s="214"/>
      <c r="OXQ35" s="214"/>
      <c r="OXR35" s="214"/>
      <c r="OXS35" s="214"/>
      <c r="OXT35" s="214"/>
      <c r="OXU35" s="214"/>
      <c r="OXV35" s="214"/>
      <c r="OXW35" s="214"/>
      <c r="OXX35" s="214"/>
      <c r="OXY35" s="214"/>
      <c r="OXZ35" s="214"/>
      <c r="OYA35" s="214"/>
      <c r="OYB35" s="214"/>
      <c r="OYC35" s="214"/>
      <c r="OYD35" s="214"/>
      <c r="OYE35" s="214"/>
      <c r="OYF35" s="214"/>
      <c r="OYG35" s="214"/>
      <c r="OYH35" s="214"/>
      <c r="OYI35" s="214"/>
      <c r="OYJ35" s="214"/>
      <c r="OYK35" s="214"/>
      <c r="OYL35" s="214"/>
      <c r="OYM35" s="214"/>
      <c r="OYN35" s="214"/>
      <c r="OYO35" s="214"/>
      <c r="OYP35" s="214"/>
      <c r="OYQ35" s="214"/>
      <c r="OYR35" s="214"/>
      <c r="OYS35" s="214"/>
      <c r="OYT35" s="214"/>
      <c r="OYU35" s="214"/>
      <c r="OYV35" s="214"/>
      <c r="OYW35" s="214"/>
      <c r="OYX35" s="214"/>
      <c r="OYY35" s="214"/>
      <c r="OYZ35" s="214"/>
      <c r="OZA35" s="214"/>
      <c r="OZB35" s="214"/>
      <c r="OZC35" s="214"/>
      <c r="OZD35" s="214"/>
      <c r="OZE35" s="214"/>
      <c r="OZF35" s="214"/>
      <c r="OZG35" s="214"/>
      <c r="OZH35" s="214"/>
      <c r="OZI35" s="214"/>
      <c r="OZJ35" s="214"/>
      <c r="OZK35" s="214"/>
      <c r="OZL35" s="214"/>
      <c r="OZM35" s="214"/>
      <c r="OZN35" s="214"/>
      <c r="OZO35" s="214"/>
      <c r="OZP35" s="214"/>
      <c r="OZQ35" s="214"/>
      <c r="OZR35" s="214"/>
      <c r="OZS35" s="214"/>
      <c r="OZT35" s="214"/>
      <c r="OZU35" s="214"/>
      <c r="OZV35" s="214"/>
      <c r="OZW35" s="214"/>
      <c r="OZX35" s="214"/>
      <c r="OZY35" s="214"/>
      <c r="OZZ35" s="214"/>
      <c r="PAA35" s="214"/>
      <c r="PAB35" s="214"/>
      <c r="PAC35" s="214"/>
      <c r="PAD35" s="214"/>
      <c r="PAE35" s="214"/>
      <c r="PAF35" s="214"/>
      <c r="PAG35" s="214"/>
      <c r="PAH35" s="214"/>
      <c r="PAI35" s="214"/>
      <c r="PAJ35" s="214"/>
      <c r="PAK35" s="214"/>
      <c r="PAL35" s="214"/>
      <c r="PAM35" s="214"/>
      <c r="PAN35" s="214"/>
      <c r="PAO35" s="214"/>
      <c r="PAP35" s="214"/>
      <c r="PAQ35" s="214"/>
      <c r="PAR35" s="214"/>
      <c r="PAS35" s="214"/>
      <c r="PAT35" s="214"/>
      <c r="PAU35" s="214"/>
      <c r="PAV35" s="214"/>
      <c r="PAW35" s="214"/>
      <c r="PAX35" s="214"/>
      <c r="PAY35" s="214"/>
      <c r="PAZ35" s="214"/>
      <c r="PBA35" s="214"/>
      <c r="PBB35" s="214"/>
      <c r="PBC35" s="214"/>
      <c r="PBD35" s="214"/>
      <c r="PBE35" s="214"/>
      <c r="PBF35" s="214"/>
      <c r="PBG35" s="214"/>
      <c r="PBH35" s="214"/>
      <c r="PBI35" s="214"/>
      <c r="PBJ35" s="214"/>
      <c r="PBK35" s="214"/>
      <c r="PBL35" s="214"/>
      <c r="PBM35" s="214"/>
      <c r="PBN35" s="214"/>
      <c r="PBO35" s="214"/>
      <c r="PBP35" s="214"/>
      <c r="PBQ35" s="214"/>
      <c r="PBR35" s="214"/>
      <c r="PBS35" s="214"/>
      <c r="PBT35" s="214"/>
      <c r="PBU35" s="214"/>
      <c r="PBV35" s="214"/>
      <c r="PBW35" s="214"/>
      <c r="PBX35" s="214"/>
      <c r="PBY35" s="214"/>
      <c r="PBZ35" s="214"/>
      <c r="PCA35" s="214"/>
      <c r="PCB35" s="214"/>
      <c r="PCC35" s="214"/>
      <c r="PCD35" s="214"/>
      <c r="PCE35" s="214"/>
      <c r="PCF35" s="214"/>
      <c r="PCG35" s="214"/>
      <c r="PCH35" s="214"/>
      <c r="PCI35" s="214"/>
      <c r="PCJ35" s="214"/>
      <c r="PCK35" s="214"/>
      <c r="PCL35" s="214"/>
      <c r="PCM35" s="214"/>
      <c r="PCN35" s="214"/>
      <c r="PCO35" s="214"/>
      <c r="PCP35" s="214"/>
      <c r="PCQ35" s="214"/>
      <c r="PCR35" s="214"/>
      <c r="PCS35" s="214"/>
      <c r="PCT35" s="214"/>
      <c r="PCU35" s="214"/>
      <c r="PCV35" s="214"/>
      <c r="PCW35" s="214"/>
      <c r="PCX35" s="214"/>
      <c r="PCY35" s="214"/>
      <c r="PCZ35" s="214"/>
      <c r="PDA35" s="214"/>
      <c r="PDB35" s="214"/>
      <c r="PDC35" s="214"/>
      <c r="PDD35" s="214"/>
      <c r="PDE35" s="214"/>
      <c r="PDF35" s="214"/>
      <c r="PDG35" s="214"/>
      <c r="PDH35" s="214"/>
      <c r="PDI35" s="214"/>
      <c r="PDJ35" s="214"/>
      <c r="PDK35" s="214"/>
      <c r="PDL35" s="214"/>
      <c r="PDM35" s="214"/>
      <c r="PDN35" s="214"/>
      <c r="PDO35" s="214"/>
      <c r="PDP35" s="214"/>
      <c r="PDQ35" s="214"/>
      <c r="PDR35" s="214"/>
      <c r="PDS35" s="214"/>
      <c r="PDT35" s="214"/>
      <c r="PDU35" s="214"/>
      <c r="PDV35" s="214"/>
      <c r="PDW35" s="214"/>
      <c r="PDX35" s="214"/>
      <c r="PDY35" s="214"/>
      <c r="PDZ35" s="214"/>
      <c r="PEA35" s="214"/>
      <c r="PEB35" s="214"/>
      <c r="PEC35" s="214"/>
      <c r="PED35" s="214"/>
      <c r="PEE35" s="214"/>
      <c r="PEF35" s="214"/>
      <c r="PEG35" s="214"/>
      <c r="PEH35" s="214"/>
      <c r="PEI35" s="214"/>
      <c r="PEJ35" s="214"/>
      <c r="PEK35" s="214"/>
      <c r="PEL35" s="214"/>
      <c r="PEM35" s="214"/>
      <c r="PEN35" s="214"/>
      <c r="PEO35" s="214"/>
      <c r="PEP35" s="214"/>
      <c r="PEQ35" s="214"/>
      <c r="PER35" s="214"/>
      <c r="PES35" s="214"/>
      <c r="PET35" s="214"/>
      <c r="PEU35" s="214"/>
      <c r="PEV35" s="214"/>
      <c r="PEW35" s="214"/>
      <c r="PEX35" s="214"/>
      <c r="PEY35" s="214"/>
      <c r="PEZ35" s="214"/>
      <c r="PFA35" s="214"/>
      <c r="PFB35" s="214"/>
      <c r="PFC35" s="214"/>
      <c r="PFD35" s="214"/>
      <c r="PFE35" s="214"/>
      <c r="PFF35" s="214"/>
      <c r="PFG35" s="214"/>
      <c r="PFH35" s="214"/>
      <c r="PFI35" s="214"/>
      <c r="PFJ35" s="214"/>
      <c r="PFK35" s="214"/>
      <c r="PFL35" s="214"/>
      <c r="PFM35" s="214"/>
      <c r="PFN35" s="214"/>
      <c r="PFO35" s="214"/>
      <c r="PFP35" s="214"/>
      <c r="PFQ35" s="214"/>
      <c r="PFR35" s="214"/>
      <c r="PFS35" s="214"/>
      <c r="PFT35" s="214"/>
      <c r="PFU35" s="214"/>
      <c r="PFV35" s="214"/>
      <c r="PFW35" s="214"/>
      <c r="PFX35" s="214"/>
      <c r="PFY35" s="214"/>
      <c r="PFZ35" s="214"/>
      <c r="PGA35" s="214"/>
      <c r="PGB35" s="214"/>
      <c r="PGC35" s="214"/>
      <c r="PGD35" s="214"/>
      <c r="PGE35" s="214"/>
      <c r="PGF35" s="214"/>
      <c r="PGG35" s="214"/>
      <c r="PGH35" s="214"/>
      <c r="PGI35" s="214"/>
      <c r="PGJ35" s="214"/>
      <c r="PGK35" s="214"/>
      <c r="PGL35" s="214"/>
      <c r="PGM35" s="214"/>
      <c r="PGN35" s="214"/>
      <c r="PGO35" s="214"/>
      <c r="PGP35" s="214"/>
      <c r="PGQ35" s="214"/>
      <c r="PGR35" s="214"/>
      <c r="PGS35" s="214"/>
      <c r="PGT35" s="214"/>
      <c r="PGU35" s="214"/>
      <c r="PGV35" s="214"/>
      <c r="PGW35" s="214"/>
      <c r="PGX35" s="214"/>
      <c r="PGY35" s="214"/>
      <c r="PGZ35" s="214"/>
      <c r="PHA35" s="214"/>
      <c r="PHB35" s="214"/>
      <c r="PHC35" s="214"/>
      <c r="PHD35" s="214"/>
      <c r="PHE35" s="214"/>
      <c r="PHF35" s="214"/>
      <c r="PHG35" s="214"/>
      <c r="PHH35" s="214"/>
      <c r="PHI35" s="214"/>
      <c r="PHJ35" s="214"/>
      <c r="PHK35" s="214"/>
      <c r="PHL35" s="214"/>
      <c r="PHM35" s="214"/>
      <c r="PHN35" s="214"/>
      <c r="PHO35" s="214"/>
      <c r="PHP35" s="214"/>
      <c r="PHQ35" s="214"/>
      <c r="PHR35" s="214"/>
      <c r="PHS35" s="214"/>
      <c r="PHT35" s="214"/>
      <c r="PHU35" s="214"/>
      <c r="PHV35" s="214"/>
      <c r="PHW35" s="214"/>
      <c r="PHX35" s="214"/>
      <c r="PHY35" s="214"/>
      <c r="PHZ35" s="214"/>
      <c r="PIA35" s="214"/>
      <c r="PIB35" s="214"/>
      <c r="PIC35" s="214"/>
      <c r="PID35" s="214"/>
      <c r="PIE35" s="214"/>
      <c r="PIF35" s="214"/>
      <c r="PIG35" s="214"/>
      <c r="PIH35" s="214"/>
      <c r="PII35" s="214"/>
      <c r="PIJ35" s="214"/>
      <c r="PIK35" s="214"/>
      <c r="PIL35" s="214"/>
      <c r="PIM35" s="214"/>
      <c r="PIN35" s="214"/>
      <c r="PIO35" s="214"/>
      <c r="PIP35" s="214"/>
      <c r="PIQ35" s="214"/>
      <c r="PIR35" s="214"/>
      <c r="PIS35" s="214"/>
      <c r="PIT35" s="214"/>
      <c r="PIU35" s="214"/>
      <c r="PIV35" s="214"/>
      <c r="PIW35" s="214"/>
      <c r="PIX35" s="214"/>
      <c r="PIY35" s="214"/>
      <c r="PIZ35" s="214"/>
      <c r="PJA35" s="214"/>
      <c r="PJB35" s="214"/>
      <c r="PJC35" s="214"/>
      <c r="PJD35" s="214"/>
      <c r="PJE35" s="214"/>
      <c r="PJF35" s="214"/>
      <c r="PJG35" s="214"/>
      <c r="PJH35" s="214"/>
      <c r="PJI35" s="214"/>
      <c r="PJJ35" s="214"/>
      <c r="PJK35" s="214"/>
      <c r="PJL35" s="214"/>
      <c r="PJM35" s="214"/>
      <c r="PJN35" s="214"/>
      <c r="PJO35" s="214"/>
      <c r="PJP35" s="214"/>
      <c r="PJQ35" s="214"/>
      <c r="PJR35" s="214"/>
      <c r="PJS35" s="214"/>
      <c r="PJT35" s="214"/>
      <c r="PJU35" s="214"/>
      <c r="PJV35" s="214"/>
      <c r="PJW35" s="214"/>
      <c r="PJX35" s="214"/>
      <c r="PJY35" s="214"/>
      <c r="PJZ35" s="214"/>
      <c r="PKA35" s="214"/>
      <c r="PKB35" s="214"/>
      <c r="PKC35" s="214"/>
      <c r="PKD35" s="214"/>
      <c r="PKE35" s="214"/>
      <c r="PKF35" s="214"/>
      <c r="PKG35" s="214"/>
      <c r="PKH35" s="214"/>
      <c r="PKI35" s="214"/>
      <c r="PKJ35" s="214"/>
      <c r="PKK35" s="214"/>
      <c r="PKL35" s="214"/>
      <c r="PKM35" s="214"/>
      <c r="PKN35" s="214"/>
      <c r="PKO35" s="214"/>
      <c r="PKP35" s="214"/>
      <c r="PKQ35" s="214"/>
      <c r="PKR35" s="214"/>
      <c r="PKS35" s="214"/>
      <c r="PKT35" s="214"/>
      <c r="PKU35" s="214"/>
      <c r="PKV35" s="214"/>
      <c r="PKW35" s="214"/>
      <c r="PKX35" s="214"/>
      <c r="PKY35" s="214"/>
      <c r="PKZ35" s="214"/>
      <c r="PLA35" s="214"/>
      <c r="PLB35" s="214"/>
      <c r="PLC35" s="214"/>
      <c r="PLD35" s="214"/>
      <c r="PLE35" s="214"/>
      <c r="PLF35" s="214"/>
      <c r="PLG35" s="214"/>
      <c r="PLH35" s="214"/>
      <c r="PLI35" s="214"/>
      <c r="PLJ35" s="214"/>
      <c r="PLK35" s="214"/>
      <c r="PLL35" s="214"/>
      <c r="PLM35" s="214"/>
      <c r="PLN35" s="214"/>
      <c r="PLO35" s="214"/>
      <c r="PLP35" s="214"/>
      <c r="PLQ35" s="214"/>
      <c r="PLR35" s="214"/>
      <c r="PLS35" s="214"/>
      <c r="PLT35" s="214"/>
      <c r="PLU35" s="214"/>
      <c r="PLV35" s="214"/>
      <c r="PLW35" s="214"/>
      <c r="PLX35" s="214"/>
      <c r="PLY35" s="214"/>
      <c r="PLZ35" s="214"/>
      <c r="PMA35" s="214"/>
      <c r="PMB35" s="214"/>
      <c r="PMC35" s="214"/>
      <c r="PMD35" s="214"/>
      <c r="PME35" s="214"/>
      <c r="PMF35" s="214"/>
      <c r="PMG35" s="214"/>
      <c r="PMH35" s="214"/>
      <c r="PMI35" s="214"/>
      <c r="PMJ35" s="214"/>
      <c r="PMK35" s="214"/>
      <c r="PML35" s="214"/>
      <c r="PMM35" s="214"/>
      <c r="PMN35" s="214"/>
      <c r="PMO35" s="214"/>
      <c r="PMP35" s="214"/>
      <c r="PMQ35" s="214"/>
      <c r="PMR35" s="214"/>
      <c r="PMS35" s="214"/>
      <c r="PMT35" s="214"/>
      <c r="PMU35" s="214"/>
      <c r="PMV35" s="214"/>
      <c r="PMW35" s="214"/>
      <c r="PMX35" s="214"/>
      <c r="PMY35" s="214"/>
      <c r="PMZ35" s="214"/>
      <c r="PNA35" s="214"/>
      <c r="PNB35" s="214"/>
      <c r="PNC35" s="214"/>
      <c r="PND35" s="214"/>
      <c r="PNE35" s="214"/>
      <c r="PNF35" s="214"/>
      <c r="PNG35" s="214"/>
      <c r="PNH35" s="214"/>
      <c r="PNI35" s="214"/>
      <c r="PNJ35" s="214"/>
      <c r="PNK35" s="214"/>
      <c r="PNL35" s="214"/>
      <c r="PNM35" s="214"/>
      <c r="PNN35" s="214"/>
      <c r="PNO35" s="214"/>
      <c r="PNP35" s="214"/>
      <c r="PNQ35" s="214"/>
      <c r="PNR35" s="214"/>
      <c r="PNS35" s="214"/>
      <c r="PNT35" s="214"/>
      <c r="PNU35" s="214"/>
      <c r="PNV35" s="214"/>
      <c r="PNW35" s="214"/>
      <c r="PNX35" s="214"/>
      <c r="PNY35" s="214"/>
      <c r="PNZ35" s="214"/>
      <c r="POA35" s="214"/>
      <c r="POB35" s="214"/>
      <c r="POC35" s="214"/>
      <c r="POD35" s="214"/>
      <c r="POE35" s="214"/>
      <c r="POF35" s="214"/>
      <c r="POG35" s="214"/>
      <c r="POH35" s="214"/>
      <c r="POI35" s="214"/>
      <c r="POJ35" s="214"/>
      <c r="POK35" s="214"/>
      <c r="POL35" s="214"/>
      <c r="POM35" s="214"/>
      <c r="PON35" s="214"/>
      <c r="POO35" s="214"/>
      <c r="POP35" s="214"/>
      <c r="POQ35" s="214"/>
      <c r="POR35" s="214"/>
      <c r="POS35" s="214"/>
      <c r="POT35" s="214"/>
      <c r="POU35" s="214"/>
      <c r="POV35" s="214"/>
      <c r="POW35" s="214"/>
      <c r="POX35" s="214"/>
      <c r="POY35" s="214"/>
      <c r="POZ35" s="214"/>
      <c r="PPA35" s="214"/>
      <c r="PPB35" s="214"/>
      <c r="PPC35" s="214"/>
      <c r="PPD35" s="214"/>
      <c r="PPE35" s="214"/>
      <c r="PPF35" s="214"/>
      <c r="PPG35" s="214"/>
      <c r="PPH35" s="214"/>
      <c r="PPI35" s="214"/>
      <c r="PPJ35" s="214"/>
      <c r="PPK35" s="214"/>
      <c r="PPL35" s="214"/>
      <c r="PPM35" s="214"/>
      <c r="PPN35" s="214"/>
      <c r="PPO35" s="214"/>
      <c r="PPP35" s="214"/>
      <c r="PPQ35" s="214"/>
      <c r="PPR35" s="214"/>
      <c r="PPS35" s="214"/>
      <c r="PPT35" s="214"/>
      <c r="PPU35" s="214"/>
      <c r="PPV35" s="214"/>
      <c r="PPW35" s="214"/>
      <c r="PPX35" s="214"/>
      <c r="PPY35" s="214"/>
      <c r="PPZ35" s="214"/>
      <c r="PQA35" s="214"/>
      <c r="PQB35" s="214"/>
      <c r="PQC35" s="214"/>
      <c r="PQD35" s="214"/>
      <c r="PQE35" s="214"/>
      <c r="PQF35" s="214"/>
      <c r="PQG35" s="214"/>
      <c r="PQH35" s="214"/>
      <c r="PQI35" s="214"/>
      <c r="PQJ35" s="214"/>
      <c r="PQK35" s="214"/>
      <c r="PQL35" s="214"/>
      <c r="PQM35" s="214"/>
      <c r="PQN35" s="214"/>
      <c r="PQO35" s="214"/>
      <c r="PQP35" s="214"/>
      <c r="PQQ35" s="214"/>
      <c r="PQR35" s="214"/>
      <c r="PQS35" s="214"/>
      <c r="PQT35" s="214"/>
      <c r="PQU35" s="214"/>
      <c r="PQV35" s="214"/>
      <c r="PQW35" s="214"/>
      <c r="PQX35" s="214"/>
      <c r="PQY35" s="214"/>
      <c r="PQZ35" s="214"/>
      <c r="PRA35" s="214"/>
      <c r="PRB35" s="214"/>
      <c r="PRC35" s="214"/>
      <c r="PRD35" s="214"/>
      <c r="PRE35" s="214"/>
      <c r="PRF35" s="214"/>
      <c r="PRG35" s="214"/>
      <c r="PRH35" s="214"/>
      <c r="PRI35" s="214"/>
      <c r="PRJ35" s="214"/>
      <c r="PRK35" s="214"/>
      <c r="PRL35" s="214"/>
      <c r="PRM35" s="214"/>
      <c r="PRN35" s="214"/>
      <c r="PRO35" s="214"/>
      <c r="PRP35" s="214"/>
      <c r="PRQ35" s="214"/>
      <c r="PRR35" s="214"/>
      <c r="PRS35" s="214"/>
      <c r="PRT35" s="214"/>
      <c r="PRU35" s="214"/>
      <c r="PRV35" s="214"/>
      <c r="PRW35" s="214"/>
      <c r="PRX35" s="214"/>
      <c r="PRY35" s="214"/>
      <c r="PRZ35" s="214"/>
      <c r="PSA35" s="214"/>
      <c r="PSB35" s="214"/>
      <c r="PSC35" s="214"/>
      <c r="PSD35" s="214"/>
      <c r="PSE35" s="214"/>
      <c r="PSF35" s="214"/>
      <c r="PSG35" s="214"/>
      <c r="PSH35" s="214"/>
      <c r="PSI35" s="214"/>
      <c r="PSJ35" s="214"/>
      <c r="PSK35" s="214"/>
      <c r="PSL35" s="214"/>
      <c r="PSM35" s="214"/>
      <c r="PSN35" s="214"/>
      <c r="PSO35" s="214"/>
      <c r="PSP35" s="214"/>
      <c r="PSQ35" s="214"/>
      <c r="PSR35" s="214"/>
      <c r="PSS35" s="214"/>
      <c r="PST35" s="214"/>
      <c r="PSU35" s="214"/>
      <c r="PSV35" s="214"/>
      <c r="PSW35" s="214"/>
      <c r="PSX35" s="214"/>
      <c r="PSY35" s="214"/>
      <c r="PSZ35" s="214"/>
      <c r="PTA35" s="214"/>
      <c r="PTB35" s="214"/>
      <c r="PTC35" s="214"/>
      <c r="PTD35" s="214"/>
      <c r="PTE35" s="214"/>
      <c r="PTF35" s="214"/>
      <c r="PTG35" s="214"/>
      <c r="PTH35" s="214"/>
      <c r="PTI35" s="214"/>
      <c r="PTJ35" s="214"/>
      <c r="PTK35" s="214"/>
      <c r="PTL35" s="214"/>
      <c r="PTM35" s="214"/>
      <c r="PTN35" s="214"/>
      <c r="PTO35" s="214"/>
      <c r="PTP35" s="214"/>
      <c r="PTQ35" s="214"/>
      <c r="PTR35" s="214"/>
      <c r="PTS35" s="214"/>
      <c r="PTT35" s="214"/>
      <c r="PTU35" s="214"/>
      <c r="PTV35" s="214"/>
      <c r="PTW35" s="214"/>
      <c r="PTX35" s="214"/>
      <c r="PTY35" s="214"/>
      <c r="PTZ35" s="214"/>
      <c r="PUA35" s="214"/>
      <c r="PUB35" s="214"/>
      <c r="PUC35" s="214"/>
      <c r="PUD35" s="214"/>
      <c r="PUE35" s="214"/>
      <c r="PUF35" s="214"/>
      <c r="PUG35" s="214"/>
      <c r="PUH35" s="214"/>
      <c r="PUI35" s="214"/>
      <c r="PUJ35" s="214"/>
      <c r="PUK35" s="214"/>
      <c r="PUL35" s="214"/>
      <c r="PUM35" s="214"/>
      <c r="PUN35" s="214"/>
      <c r="PUO35" s="214"/>
      <c r="PUP35" s="214"/>
      <c r="PUQ35" s="214"/>
      <c r="PUR35" s="214"/>
      <c r="PUS35" s="214"/>
      <c r="PUT35" s="214"/>
      <c r="PUU35" s="214"/>
      <c r="PUV35" s="214"/>
      <c r="PUW35" s="214"/>
      <c r="PUX35" s="214"/>
      <c r="PUY35" s="214"/>
      <c r="PUZ35" s="214"/>
      <c r="PVA35" s="214"/>
      <c r="PVB35" s="214"/>
      <c r="PVC35" s="214"/>
      <c r="PVD35" s="214"/>
      <c r="PVE35" s="214"/>
      <c r="PVF35" s="214"/>
      <c r="PVG35" s="214"/>
      <c r="PVH35" s="214"/>
      <c r="PVI35" s="214"/>
      <c r="PVJ35" s="214"/>
      <c r="PVK35" s="214"/>
      <c r="PVL35" s="214"/>
      <c r="PVM35" s="214"/>
      <c r="PVN35" s="214"/>
      <c r="PVO35" s="214"/>
      <c r="PVP35" s="214"/>
      <c r="PVQ35" s="214"/>
      <c r="PVR35" s="214"/>
      <c r="PVS35" s="214"/>
      <c r="PVT35" s="214"/>
      <c r="PVU35" s="214"/>
      <c r="PVV35" s="214"/>
      <c r="PVW35" s="214"/>
      <c r="PVX35" s="214"/>
      <c r="PVY35" s="214"/>
      <c r="PVZ35" s="214"/>
      <c r="PWA35" s="214"/>
      <c r="PWB35" s="214"/>
      <c r="PWC35" s="214"/>
      <c r="PWD35" s="214"/>
      <c r="PWE35" s="214"/>
      <c r="PWF35" s="214"/>
      <c r="PWG35" s="214"/>
      <c r="PWH35" s="214"/>
      <c r="PWI35" s="214"/>
      <c r="PWJ35" s="214"/>
      <c r="PWK35" s="214"/>
      <c r="PWL35" s="214"/>
      <c r="PWM35" s="214"/>
      <c r="PWN35" s="214"/>
      <c r="PWO35" s="214"/>
      <c r="PWP35" s="214"/>
      <c r="PWQ35" s="214"/>
      <c r="PWR35" s="214"/>
      <c r="PWS35" s="214"/>
      <c r="PWT35" s="214"/>
      <c r="PWU35" s="214"/>
      <c r="PWV35" s="214"/>
      <c r="PWW35" s="214"/>
      <c r="PWX35" s="214"/>
      <c r="PWY35" s="214"/>
      <c r="PWZ35" s="214"/>
      <c r="PXA35" s="214"/>
      <c r="PXB35" s="214"/>
      <c r="PXC35" s="214"/>
      <c r="PXD35" s="214"/>
      <c r="PXE35" s="214"/>
      <c r="PXF35" s="214"/>
      <c r="PXG35" s="214"/>
      <c r="PXH35" s="214"/>
      <c r="PXI35" s="214"/>
      <c r="PXJ35" s="214"/>
      <c r="PXK35" s="214"/>
      <c r="PXL35" s="214"/>
      <c r="PXM35" s="214"/>
      <c r="PXN35" s="214"/>
      <c r="PXO35" s="214"/>
      <c r="PXP35" s="214"/>
      <c r="PXQ35" s="214"/>
      <c r="PXR35" s="214"/>
      <c r="PXS35" s="214"/>
      <c r="PXT35" s="214"/>
      <c r="PXU35" s="214"/>
      <c r="PXV35" s="214"/>
      <c r="PXW35" s="214"/>
      <c r="PXX35" s="214"/>
      <c r="PXY35" s="214"/>
      <c r="PXZ35" s="214"/>
      <c r="PYA35" s="214"/>
      <c r="PYB35" s="214"/>
      <c r="PYC35" s="214"/>
      <c r="PYD35" s="214"/>
      <c r="PYE35" s="214"/>
      <c r="PYF35" s="214"/>
      <c r="PYG35" s="214"/>
      <c r="PYH35" s="214"/>
      <c r="PYI35" s="214"/>
      <c r="PYJ35" s="214"/>
      <c r="PYK35" s="214"/>
      <c r="PYL35" s="214"/>
      <c r="PYM35" s="214"/>
      <c r="PYN35" s="214"/>
      <c r="PYO35" s="214"/>
      <c r="PYP35" s="214"/>
      <c r="PYQ35" s="214"/>
      <c r="PYR35" s="214"/>
      <c r="PYS35" s="214"/>
      <c r="PYT35" s="214"/>
      <c r="PYU35" s="214"/>
      <c r="PYV35" s="214"/>
      <c r="PYW35" s="214"/>
      <c r="PYX35" s="214"/>
      <c r="PYY35" s="214"/>
      <c r="PYZ35" s="214"/>
      <c r="PZA35" s="214"/>
      <c r="PZB35" s="214"/>
      <c r="PZC35" s="214"/>
      <c r="PZD35" s="214"/>
      <c r="PZE35" s="214"/>
      <c r="PZF35" s="214"/>
      <c r="PZG35" s="214"/>
      <c r="PZH35" s="214"/>
      <c r="PZI35" s="214"/>
      <c r="PZJ35" s="214"/>
      <c r="PZK35" s="214"/>
      <c r="PZL35" s="214"/>
      <c r="PZM35" s="214"/>
      <c r="PZN35" s="214"/>
      <c r="PZO35" s="214"/>
      <c r="PZP35" s="214"/>
      <c r="PZQ35" s="214"/>
      <c r="PZR35" s="214"/>
      <c r="PZS35" s="214"/>
      <c r="PZT35" s="214"/>
      <c r="PZU35" s="214"/>
      <c r="PZV35" s="214"/>
      <c r="PZW35" s="214"/>
      <c r="PZX35" s="214"/>
      <c r="PZY35" s="214"/>
      <c r="PZZ35" s="214"/>
      <c r="QAA35" s="214"/>
      <c r="QAB35" s="214"/>
      <c r="QAC35" s="214"/>
      <c r="QAD35" s="214"/>
      <c r="QAE35" s="214"/>
      <c r="QAF35" s="214"/>
      <c r="QAG35" s="214"/>
      <c r="QAH35" s="214"/>
      <c r="QAI35" s="214"/>
      <c r="QAJ35" s="214"/>
      <c r="QAK35" s="214"/>
      <c r="QAL35" s="214"/>
      <c r="QAM35" s="214"/>
      <c r="QAN35" s="214"/>
      <c r="QAO35" s="214"/>
      <c r="QAP35" s="214"/>
      <c r="QAQ35" s="214"/>
      <c r="QAR35" s="214"/>
      <c r="QAS35" s="214"/>
      <c r="QAT35" s="214"/>
      <c r="QAU35" s="214"/>
      <c r="QAV35" s="214"/>
      <c r="QAW35" s="214"/>
      <c r="QAX35" s="214"/>
      <c r="QAY35" s="214"/>
      <c r="QAZ35" s="214"/>
      <c r="QBA35" s="214"/>
      <c r="QBB35" s="214"/>
      <c r="QBC35" s="214"/>
      <c r="QBD35" s="214"/>
      <c r="QBE35" s="214"/>
      <c r="QBF35" s="214"/>
      <c r="QBG35" s="214"/>
      <c r="QBH35" s="214"/>
      <c r="QBI35" s="214"/>
      <c r="QBJ35" s="214"/>
      <c r="QBK35" s="214"/>
      <c r="QBL35" s="214"/>
      <c r="QBM35" s="214"/>
      <c r="QBN35" s="214"/>
      <c r="QBO35" s="214"/>
      <c r="QBP35" s="214"/>
      <c r="QBQ35" s="214"/>
      <c r="QBR35" s="214"/>
      <c r="QBS35" s="214"/>
      <c r="QBT35" s="214"/>
      <c r="QBU35" s="214"/>
      <c r="QBV35" s="214"/>
      <c r="QBW35" s="214"/>
      <c r="QBX35" s="214"/>
      <c r="QBY35" s="214"/>
      <c r="QBZ35" s="214"/>
      <c r="QCA35" s="214"/>
      <c r="QCB35" s="214"/>
      <c r="QCC35" s="214"/>
      <c r="QCD35" s="214"/>
      <c r="QCE35" s="214"/>
      <c r="QCF35" s="214"/>
      <c r="QCG35" s="214"/>
      <c r="QCH35" s="214"/>
      <c r="QCI35" s="214"/>
      <c r="QCJ35" s="214"/>
      <c r="QCK35" s="214"/>
      <c r="QCL35" s="214"/>
      <c r="QCM35" s="214"/>
      <c r="QCN35" s="214"/>
      <c r="QCO35" s="214"/>
      <c r="QCP35" s="214"/>
      <c r="QCQ35" s="214"/>
      <c r="QCR35" s="214"/>
      <c r="QCS35" s="214"/>
      <c r="QCT35" s="214"/>
      <c r="QCU35" s="214"/>
      <c r="QCV35" s="214"/>
      <c r="QCW35" s="214"/>
      <c r="QCX35" s="214"/>
      <c r="QCY35" s="214"/>
      <c r="QCZ35" s="214"/>
      <c r="QDA35" s="214"/>
      <c r="QDB35" s="214"/>
      <c r="QDC35" s="214"/>
      <c r="QDD35" s="214"/>
      <c r="QDE35" s="214"/>
      <c r="QDF35" s="214"/>
      <c r="QDG35" s="214"/>
      <c r="QDH35" s="214"/>
      <c r="QDI35" s="214"/>
      <c r="QDJ35" s="214"/>
      <c r="QDK35" s="214"/>
      <c r="QDL35" s="214"/>
      <c r="QDM35" s="214"/>
      <c r="QDN35" s="214"/>
      <c r="QDO35" s="214"/>
      <c r="QDP35" s="214"/>
      <c r="QDQ35" s="214"/>
      <c r="QDR35" s="214"/>
      <c r="QDS35" s="214"/>
      <c r="QDT35" s="214"/>
      <c r="QDU35" s="214"/>
      <c r="QDV35" s="214"/>
      <c r="QDW35" s="214"/>
      <c r="QDX35" s="214"/>
      <c r="QDY35" s="214"/>
      <c r="QDZ35" s="214"/>
      <c r="QEA35" s="214"/>
      <c r="QEB35" s="214"/>
      <c r="QEC35" s="214"/>
      <c r="QED35" s="214"/>
      <c r="QEE35" s="214"/>
      <c r="QEF35" s="214"/>
      <c r="QEG35" s="214"/>
      <c r="QEH35" s="214"/>
      <c r="QEI35" s="214"/>
      <c r="QEJ35" s="214"/>
      <c r="QEK35" s="214"/>
      <c r="QEL35" s="214"/>
      <c r="QEM35" s="214"/>
      <c r="QEN35" s="214"/>
      <c r="QEO35" s="214"/>
      <c r="QEP35" s="214"/>
      <c r="QEQ35" s="214"/>
      <c r="QER35" s="214"/>
      <c r="QES35" s="214"/>
      <c r="QET35" s="214"/>
      <c r="QEU35" s="214"/>
      <c r="QEV35" s="214"/>
      <c r="QEW35" s="214"/>
      <c r="QEX35" s="214"/>
      <c r="QEY35" s="214"/>
      <c r="QEZ35" s="214"/>
      <c r="QFA35" s="214"/>
      <c r="QFB35" s="214"/>
      <c r="QFC35" s="214"/>
      <c r="QFD35" s="214"/>
      <c r="QFE35" s="214"/>
      <c r="QFF35" s="214"/>
      <c r="QFG35" s="214"/>
      <c r="QFH35" s="214"/>
      <c r="QFI35" s="214"/>
      <c r="QFJ35" s="214"/>
      <c r="QFK35" s="214"/>
      <c r="QFL35" s="214"/>
      <c r="QFM35" s="214"/>
      <c r="QFN35" s="214"/>
      <c r="QFO35" s="214"/>
      <c r="QFP35" s="214"/>
      <c r="QFQ35" s="214"/>
      <c r="QFR35" s="214"/>
      <c r="QFS35" s="214"/>
      <c r="QFT35" s="214"/>
      <c r="QFU35" s="214"/>
      <c r="QFV35" s="214"/>
      <c r="QFW35" s="214"/>
      <c r="QFX35" s="214"/>
      <c r="QFY35" s="214"/>
      <c r="QFZ35" s="214"/>
      <c r="QGA35" s="214"/>
      <c r="QGB35" s="214"/>
      <c r="QGC35" s="214"/>
      <c r="QGD35" s="214"/>
      <c r="QGE35" s="214"/>
      <c r="QGF35" s="214"/>
      <c r="QGG35" s="214"/>
      <c r="QGH35" s="214"/>
      <c r="QGI35" s="214"/>
      <c r="QGJ35" s="214"/>
      <c r="QGK35" s="214"/>
      <c r="QGL35" s="214"/>
      <c r="QGM35" s="214"/>
      <c r="QGN35" s="214"/>
      <c r="QGO35" s="214"/>
      <c r="QGP35" s="214"/>
      <c r="QGQ35" s="214"/>
      <c r="QGR35" s="214"/>
      <c r="QGS35" s="214"/>
      <c r="QGT35" s="214"/>
      <c r="QGU35" s="214"/>
      <c r="QGV35" s="214"/>
      <c r="QGW35" s="214"/>
      <c r="QGX35" s="214"/>
      <c r="QGY35" s="214"/>
      <c r="QGZ35" s="214"/>
      <c r="QHA35" s="214"/>
      <c r="QHB35" s="214"/>
      <c r="QHC35" s="214"/>
      <c r="QHD35" s="214"/>
      <c r="QHE35" s="214"/>
      <c r="QHF35" s="214"/>
      <c r="QHG35" s="214"/>
      <c r="QHH35" s="214"/>
      <c r="QHI35" s="214"/>
      <c r="QHJ35" s="214"/>
      <c r="QHK35" s="214"/>
      <c r="QHL35" s="214"/>
      <c r="QHM35" s="214"/>
      <c r="QHN35" s="214"/>
      <c r="QHO35" s="214"/>
      <c r="QHP35" s="214"/>
      <c r="QHQ35" s="214"/>
      <c r="QHR35" s="214"/>
      <c r="QHS35" s="214"/>
      <c r="QHT35" s="214"/>
      <c r="QHU35" s="214"/>
      <c r="QHV35" s="214"/>
      <c r="QHW35" s="214"/>
      <c r="QHX35" s="214"/>
      <c r="QHY35" s="214"/>
      <c r="QHZ35" s="214"/>
      <c r="QIA35" s="214"/>
      <c r="QIB35" s="214"/>
      <c r="QIC35" s="214"/>
      <c r="QID35" s="214"/>
      <c r="QIE35" s="214"/>
      <c r="QIF35" s="214"/>
      <c r="QIG35" s="214"/>
      <c r="QIH35" s="214"/>
      <c r="QII35" s="214"/>
      <c r="QIJ35" s="214"/>
      <c r="QIK35" s="214"/>
      <c r="QIL35" s="214"/>
      <c r="QIM35" s="214"/>
      <c r="QIN35" s="214"/>
      <c r="QIO35" s="214"/>
      <c r="QIP35" s="214"/>
      <c r="QIQ35" s="214"/>
      <c r="QIR35" s="214"/>
      <c r="QIS35" s="214"/>
      <c r="QIT35" s="214"/>
      <c r="QIU35" s="214"/>
      <c r="QIV35" s="214"/>
      <c r="QIW35" s="214"/>
      <c r="QIX35" s="214"/>
      <c r="QIY35" s="214"/>
      <c r="QIZ35" s="214"/>
      <c r="QJA35" s="214"/>
      <c r="QJB35" s="214"/>
      <c r="QJC35" s="214"/>
      <c r="QJD35" s="214"/>
      <c r="QJE35" s="214"/>
      <c r="QJF35" s="214"/>
      <c r="QJG35" s="214"/>
      <c r="QJH35" s="214"/>
      <c r="QJI35" s="214"/>
      <c r="QJJ35" s="214"/>
      <c r="QJK35" s="214"/>
      <c r="QJL35" s="214"/>
      <c r="QJM35" s="214"/>
      <c r="QJN35" s="214"/>
      <c r="QJO35" s="214"/>
      <c r="QJP35" s="214"/>
      <c r="QJQ35" s="214"/>
      <c r="QJR35" s="214"/>
      <c r="QJS35" s="214"/>
      <c r="QJT35" s="214"/>
      <c r="QJU35" s="214"/>
      <c r="QJV35" s="214"/>
      <c r="QJW35" s="214"/>
      <c r="QJX35" s="214"/>
      <c r="QJY35" s="214"/>
      <c r="QJZ35" s="214"/>
      <c r="QKA35" s="214"/>
      <c r="QKB35" s="214"/>
      <c r="QKC35" s="214"/>
      <c r="QKD35" s="214"/>
      <c r="QKE35" s="214"/>
      <c r="QKF35" s="214"/>
      <c r="QKG35" s="214"/>
      <c r="QKH35" s="214"/>
      <c r="QKI35" s="214"/>
      <c r="QKJ35" s="214"/>
      <c r="QKK35" s="214"/>
      <c r="QKL35" s="214"/>
      <c r="QKM35" s="214"/>
      <c r="QKN35" s="214"/>
      <c r="QKO35" s="214"/>
      <c r="QKP35" s="214"/>
      <c r="QKQ35" s="214"/>
      <c r="QKR35" s="214"/>
      <c r="QKS35" s="214"/>
      <c r="QKT35" s="214"/>
      <c r="QKU35" s="214"/>
      <c r="QKV35" s="214"/>
      <c r="QKW35" s="214"/>
      <c r="QKX35" s="214"/>
      <c r="QKY35" s="214"/>
      <c r="QKZ35" s="214"/>
      <c r="QLA35" s="214"/>
      <c r="QLB35" s="214"/>
      <c r="QLC35" s="214"/>
      <c r="QLD35" s="214"/>
      <c r="QLE35" s="214"/>
      <c r="QLF35" s="214"/>
      <c r="QLG35" s="214"/>
      <c r="QLH35" s="214"/>
      <c r="QLI35" s="214"/>
      <c r="QLJ35" s="214"/>
      <c r="QLK35" s="214"/>
      <c r="QLL35" s="214"/>
      <c r="QLM35" s="214"/>
      <c r="QLN35" s="214"/>
      <c r="QLO35" s="214"/>
      <c r="QLP35" s="214"/>
      <c r="QLQ35" s="214"/>
      <c r="QLR35" s="214"/>
      <c r="QLS35" s="214"/>
      <c r="QLT35" s="214"/>
      <c r="QLU35" s="214"/>
      <c r="QLV35" s="214"/>
      <c r="QLW35" s="214"/>
      <c r="QLX35" s="214"/>
      <c r="QLY35" s="214"/>
      <c r="QLZ35" s="214"/>
      <c r="QMA35" s="214"/>
      <c r="QMB35" s="214"/>
      <c r="QMC35" s="214"/>
      <c r="QMD35" s="214"/>
      <c r="QME35" s="214"/>
      <c r="QMF35" s="214"/>
      <c r="QMG35" s="214"/>
      <c r="QMH35" s="214"/>
      <c r="QMI35" s="214"/>
      <c r="QMJ35" s="214"/>
      <c r="QMK35" s="214"/>
      <c r="QML35" s="214"/>
      <c r="QMM35" s="214"/>
      <c r="QMN35" s="214"/>
      <c r="QMO35" s="214"/>
      <c r="QMP35" s="214"/>
      <c r="QMQ35" s="214"/>
      <c r="QMR35" s="214"/>
      <c r="QMS35" s="214"/>
      <c r="QMT35" s="214"/>
      <c r="QMU35" s="214"/>
      <c r="QMV35" s="214"/>
      <c r="QMW35" s="214"/>
      <c r="QMX35" s="214"/>
      <c r="QMY35" s="214"/>
      <c r="QMZ35" s="214"/>
      <c r="QNA35" s="214"/>
      <c r="QNB35" s="214"/>
      <c r="QNC35" s="214"/>
      <c r="QND35" s="214"/>
      <c r="QNE35" s="214"/>
      <c r="QNF35" s="214"/>
      <c r="QNG35" s="214"/>
      <c r="QNH35" s="214"/>
      <c r="QNI35" s="214"/>
      <c r="QNJ35" s="214"/>
      <c r="QNK35" s="214"/>
      <c r="QNL35" s="214"/>
      <c r="QNM35" s="214"/>
      <c r="QNN35" s="214"/>
      <c r="QNO35" s="214"/>
      <c r="QNP35" s="214"/>
      <c r="QNQ35" s="214"/>
      <c r="QNR35" s="214"/>
      <c r="QNS35" s="214"/>
      <c r="QNT35" s="214"/>
      <c r="QNU35" s="214"/>
      <c r="QNV35" s="214"/>
      <c r="QNW35" s="214"/>
      <c r="QNX35" s="214"/>
      <c r="QNY35" s="214"/>
      <c r="QNZ35" s="214"/>
      <c r="QOA35" s="214"/>
      <c r="QOB35" s="214"/>
      <c r="QOC35" s="214"/>
      <c r="QOD35" s="214"/>
      <c r="QOE35" s="214"/>
      <c r="QOF35" s="214"/>
      <c r="QOG35" s="214"/>
      <c r="QOH35" s="214"/>
      <c r="QOI35" s="214"/>
      <c r="QOJ35" s="214"/>
      <c r="QOK35" s="214"/>
      <c r="QOL35" s="214"/>
      <c r="QOM35" s="214"/>
      <c r="QON35" s="214"/>
      <c r="QOO35" s="214"/>
      <c r="QOP35" s="214"/>
      <c r="QOQ35" s="214"/>
      <c r="QOR35" s="214"/>
      <c r="QOS35" s="214"/>
      <c r="QOT35" s="214"/>
      <c r="QOU35" s="214"/>
      <c r="QOV35" s="214"/>
      <c r="QOW35" s="214"/>
      <c r="QOX35" s="214"/>
      <c r="QOY35" s="214"/>
      <c r="QOZ35" s="214"/>
      <c r="QPA35" s="214"/>
      <c r="QPB35" s="214"/>
      <c r="QPC35" s="214"/>
      <c r="QPD35" s="214"/>
      <c r="QPE35" s="214"/>
      <c r="QPF35" s="214"/>
      <c r="QPG35" s="214"/>
      <c r="QPH35" s="214"/>
      <c r="QPI35" s="214"/>
      <c r="QPJ35" s="214"/>
      <c r="QPK35" s="214"/>
      <c r="QPL35" s="214"/>
      <c r="QPM35" s="214"/>
      <c r="QPN35" s="214"/>
      <c r="QPO35" s="214"/>
      <c r="QPP35" s="214"/>
      <c r="QPQ35" s="214"/>
      <c r="QPR35" s="214"/>
      <c r="QPS35" s="214"/>
      <c r="QPT35" s="214"/>
      <c r="QPU35" s="214"/>
      <c r="QPV35" s="214"/>
      <c r="QPW35" s="214"/>
      <c r="QPX35" s="214"/>
      <c r="QPY35" s="214"/>
      <c r="QPZ35" s="214"/>
      <c r="QQA35" s="214"/>
      <c r="QQB35" s="214"/>
      <c r="QQC35" s="214"/>
      <c r="QQD35" s="214"/>
      <c r="QQE35" s="214"/>
      <c r="QQF35" s="214"/>
      <c r="QQG35" s="214"/>
      <c r="QQH35" s="214"/>
      <c r="QQI35" s="214"/>
      <c r="QQJ35" s="214"/>
      <c r="QQK35" s="214"/>
      <c r="QQL35" s="214"/>
      <c r="QQM35" s="214"/>
      <c r="QQN35" s="214"/>
      <c r="QQO35" s="214"/>
      <c r="QQP35" s="214"/>
      <c r="QQQ35" s="214"/>
      <c r="QQR35" s="214"/>
      <c r="QQS35" s="214"/>
      <c r="QQT35" s="214"/>
      <c r="QQU35" s="214"/>
      <c r="QQV35" s="214"/>
      <c r="QQW35" s="214"/>
      <c r="QQX35" s="214"/>
      <c r="QQY35" s="214"/>
      <c r="QQZ35" s="214"/>
      <c r="QRA35" s="214"/>
      <c r="QRB35" s="214"/>
      <c r="QRC35" s="214"/>
      <c r="QRD35" s="214"/>
      <c r="QRE35" s="214"/>
      <c r="QRF35" s="214"/>
      <c r="QRG35" s="214"/>
      <c r="QRH35" s="214"/>
      <c r="QRI35" s="214"/>
      <c r="QRJ35" s="214"/>
      <c r="QRK35" s="214"/>
      <c r="QRL35" s="214"/>
      <c r="QRM35" s="214"/>
      <c r="QRN35" s="214"/>
      <c r="QRO35" s="214"/>
      <c r="QRP35" s="214"/>
      <c r="QRQ35" s="214"/>
      <c r="QRR35" s="214"/>
      <c r="QRS35" s="214"/>
      <c r="QRT35" s="214"/>
      <c r="QRU35" s="214"/>
      <c r="QRV35" s="214"/>
      <c r="QRW35" s="214"/>
      <c r="QRX35" s="214"/>
      <c r="QRY35" s="214"/>
      <c r="QRZ35" s="214"/>
      <c r="QSA35" s="214"/>
      <c r="QSB35" s="214"/>
      <c r="QSC35" s="214"/>
      <c r="QSD35" s="214"/>
      <c r="QSE35" s="214"/>
      <c r="QSF35" s="214"/>
      <c r="QSG35" s="214"/>
      <c r="QSH35" s="214"/>
      <c r="QSI35" s="214"/>
      <c r="QSJ35" s="214"/>
      <c r="QSK35" s="214"/>
      <c r="QSL35" s="214"/>
      <c r="QSM35" s="214"/>
      <c r="QSN35" s="214"/>
      <c r="QSO35" s="214"/>
      <c r="QSP35" s="214"/>
      <c r="QSQ35" s="214"/>
      <c r="QSR35" s="214"/>
      <c r="QSS35" s="214"/>
      <c r="QST35" s="214"/>
      <c r="QSU35" s="214"/>
      <c r="QSV35" s="214"/>
      <c r="QSW35" s="214"/>
      <c r="QSX35" s="214"/>
      <c r="QSY35" s="214"/>
      <c r="QSZ35" s="214"/>
      <c r="QTA35" s="214"/>
      <c r="QTB35" s="214"/>
      <c r="QTC35" s="214"/>
      <c r="QTD35" s="214"/>
      <c r="QTE35" s="214"/>
      <c r="QTF35" s="214"/>
      <c r="QTG35" s="214"/>
      <c r="QTH35" s="214"/>
      <c r="QTI35" s="214"/>
      <c r="QTJ35" s="214"/>
      <c r="QTK35" s="214"/>
      <c r="QTL35" s="214"/>
      <c r="QTM35" s="214"/>
      <c r="QTN35" s="214"/>
      <c r="QTO35" s="214"/>
      <c r="QTP35" s="214"/>
      <c r="QTQ35" s="214"/>
      <c r="QTR35" s="214"/>
      <c r="QTS35" s="214"/>
      <c r="QTT35" s="214"/>
      <c r="QTU35" s="214"/>
      <c r="QTV35" s="214"/>
      <c r="QTW35" s="214"/>
      <c r="QTX35" s="214"/>
      <c r="QTY35" s="214"/>
      <c r="QTZ35" s="214"/>
      <c r="QUA35" s="214"/>
      <c r="QUB35" s="214"/>
      <c r="QUC35" s="214"/>
      <c r="QUD35" s="214"/>
      <c r="QUE35" s="214"/>
      <c r="QUF35" s="214"/>
      <c r="QUG35" s="214"/>
      <c r="QUH35" s="214"/>
      <c r="QUI35" s="214"/>
      <c r="QUJ35" s="214"/>
      <c r="QUK35" s="214"/>
      <c r="QUL35" s="214"/>
      <c r="QUM35" s="214"/>
      <c r="QUN35" s="214"/>
      <c r="QUO35" s="214"/>
      <c r="QUP35" s="214"/>
      <c r="QUQ35" s="214"/>
      <c r="QUR35" s="214"/>
      <c r="QUS35" s="214"/>
      <c r="QUT35" s="214"/>
      <c r="QUU35" s="214"/>
      <c r="QUV35" s="214"/>
      <c r="QUW35" s="214"/>
      <c r="QUX35" s="214"/>
      <c r="QUY35" s="214"/>
      <c r="QUZ35" s="214"/>
      <c r="QVA35" s="214"/>
      <c r="QVB35" s="214"/>
      <c r="QVC35" s="214"/>
      <c r="QVD35" s="214"/>
      <c r="QVE35" s="214"/>
      <c r="QVF35" s="214"/>
      <c r="QVG35" s="214"/>
      <c r="QVH35" s="214"/>
      <c r="QVI35" s="214"/>
      <c r="QVJ35" s="214"/>
      <c r="QVK35" s="214"/>
      <c r="QVL35" s="214"/>
      <c r="QVM35" s="214"/>
      <c r="QVN35" s="214"/>
      <c r="QVO35" s="214"/>
      <c r="QVP35" s="214"/>
      <c r="QVQ35" s="214"/>
      <c r="QVR35" s="214"/>
      <c r="QVS35" s="214"/>
      <c r="QVT35" s="214"/>
      <c r="QVU35" s="214"/>
      <c r="QVV35" s="214"/>
      <c r="QVW35" s="214"/>
      <c r="QVX35" s="214"/>
      <c r="QVY35" s="214"/>
      <c r="QVZ35" s="214"/>
      <c r="QWA35" s="214"/>
      <c r="QWB35" s="214"/>
      <c r="QWC35" s="214"/>
      <c r="QWD35" s="214"/>
      <c r="QWE35" s="214"/>
      <c r="QWF35" s="214"/>
      <c r="QWG35" s="214"/>
      <c r="QWH35" s="214"/>
      <c r="QWI35" s="214"/>
      <c r="QWJ35" s="214"/>
      <c r="QWK35" s="214"/>
      <c r="QWL35" s="214"/>
      <c r="QWM35" s="214"/>
      <c r="QWN35" s="214"/>
      <c r="QWO35" s="214"/>
      <c r="QWP35" s="214"/>
      <c r="QWQ35" s="214"/>
      <c r="QWR35" s="214"/>
      <c r="QWS35" s="214"/>
      <c r="QWT35" s="214"/>
      <c r="QWU35" s="214"/>
      <c r="QWV35" s="214"/>
      <c r="QWW35" s="214"/>
      <c r="QWX35" s="214"/>
      <c r="QWY35" s="214"/>
      <c r="QWZ35" s="214"/>
      <c r="QXA35" s="214"/>
      <c r="QXB35" s="214"/>
      <c r="QXC35" s="214"/>
      <c r="QXD35" s="214"/>
      <c r="QXE35" s="214"/>
      <c r="QXF35" s="214"/>
      <c r="QXG35" s="214"/>
      <c r="QXH35" s="214"/>
      <c r="QXI35" s="214"/>
      <c r="QXJ35" s="214"/>
      <c r="QXK35" s="214"/>
      <c r="QXL35" s="214"/>
      <c r="QXM35" s="214"/>
      <c r="QXN35" s="214"/>
      <c r="QXO35" s="214"/>
      <c r="QXP35" s="214"/>
      <c r="QXQ35" s="214"/>
      <c r="QXR35" s="214"/>
      <c r="QXS35" s="214"/>
      <c r="QXT35" s="214"/>
      <c r="QXU35" s="214"/>
      <c r="QXV35" s="214"/>
      <c r="QXW35" s="214"/>
      <c r="QXX35" s="214"/>
      <c r="QXY35" s="214"/>
      <c r="QXZ35" s="214"/>
      <c r="QYA35" s="214"/>
      <c r="QYB35" s="214"/>
      <c r="QYC35" s="214"/>
      <c r="QYD35" s="214"/>
      <c r="QYE35" s="214"/>
      <c r="QYF35" s="214"/>
      <c r="QYG35" s="214"/>
      <c r="QYH35" s="214"/>
      <c r="QYI35" s="214"/>
      <c r="QYJ35" s="214"/>
      <c r="QYK35" s="214"/>
      <c r="QYL35" s="214"/>
      <c r="QYM35" s="214"/>
      <c r="QYN35" s="214"/>
      <c r="QYO35" s="214"/>
      <c r="QYP35" s="214"/>
      <c r="QYQ35" s="214"/>
      <c r="QYR35" s="214"/>
      <c r="QYS35" s="214"/>
      <c r="QYT35" s="214"/>
      <c r="QYU35" s="214"/>
      <c r="QYV35" s="214"/>
      <c r="QYW35" s="214"/>
      <c r="QYX35" s="214"/>
      <c r="QYY35" s="214"/>
      <c r="QYZ35" s="214"/>
      <c r="QZA35" s="214"/>
      <c r="QZB35" s="214"/>
      <c r="QZC35" s="214"/>
      <c r="QZD35" s="214"/>
      <c r="QZE35" s="214"/>
      <c r="QZF35" s="214"/>
      <c r="QZG35" s="214"/>
      <c r="QZH35" s="214"/>
      <c r="QZI35" s="214"/>
      <c r="QZJ35" s="214"/>
      <c r="QZK35" s="214"/>
      <c r="QZL35" s="214"/>
      <c r="QZM35" s="214"/>
      <c r="QZN35" s="214"/>
      <c r="QZO35" s="214"/>
      <c r="QZP35" s="214"/>
      <c r="QZQ35" s="214"/>
      <c r="QZR35" s="214"/>
      <c r="QZS35" s="214"/>
      <c r="QZT35" s="214"/>
      <c r="QZU35" s="214"/>
      <c r="QZV35" s="214"/>
      <c r="QZW35" s="214"/>
      <c r="QZX35" s="214"/>
      <c r="QZY35" s="214"/>
      <c r="QZZ35" s="214"/>
      <c r="RAA35" s="214"/>
      <c r="RAB35" s="214"/>
      <c r="RAC35" s="214"/>
      <c r="RAD35" s="214"/>
      <c r="RAE35" s="214"/>
      <c r="RAF35" s="214"/>
      <c r="RAG35" s="214"/>
      <c r="RAH35" s="214"/>
      <c r="RAI35" s="214"/>
      <c r="RAJ35" s="214"/>
      <c r="RAK35" s="214"/>
      <c r="RAL35" s="214"/>
      <c r="RAM35" s="214"/>
      <c r="RAN35" s="214"/>
      <c r="RAO35" s="214"/>
      <c r="RAP35" s="214"/>
      <c r="RAQ35" s="214"/>
      <c r="RAR35" s="214"/>
      <c r="RAS35" s="214"/>
      <c r="RAT35" s="214"/>
      <c r="RAU35" s="214"/>
      <c r="RAV35" s="214"/>
      <c r="RAW35" s="214"/>
      <c r="RAX35" s="214"/>
      <c r="RAY35" s="214"/>
      <c r="RAZ35" s="214"/>
      <c r="RBA35" s="214"/>
      <c r="RBB35" s="214"/>
      <c r="RBC35" s="214"/>
      <c r="RBD35" s="214"/>
      <c r="RBE35" s="214"/>
      <c r="RBF35" s="214"/>
      <c r="RBG35" s="214"/>
      <c r="RBH35" s="214"/>
      <c r="RBI35" s="214"/>
      <c r="RBJ35" s="214"/>
      <c r="RBK35" s="214"/>
      <c r="RBL35" s="214"/>
      <c r="RBM35" s="214"/>
      <c r="RBN35" s="214"/>
      <c r="RBO35" s="214"/>
      <c r="RBP35" s="214"/>
      <c r="RBQ35" s="214"/>
      <c r="RBR35" s="214"/>
      <c r="RBS35" s="214"/>
      <c r="RBT35" s="214"/>
      <c r="RBU35" s="214"/>
      <c r="RBV35" s="214"/>
      <c r="RBW35" s="214"/>
      <c r="RBX35" s="214"/>
      <c r="RBY35" s="214"/>
      <c r="RBZ35" s="214"/>
      <c r="RCA35" s="214"/>
      <c r="RCB35" s="214"/>
      <c r="RCC35" s="214"/>
      <c r="RCD35" s="214"/>
      <c r="RCE35" s="214"/>
      <c r="RCF35" s="214"/>
      <c r="RCG35" s="214"/>
      <c r="RCH35" s="214"/>
      <c r="RCI35" s="214"/>
      <c r="RCJ35" s="214"/>
      <c r="RCK35" s="214"/>
      <c r="RCL35" s="214"/>
      <c r="RCM35" s="214"/>
      <c r="RCN35" s="214"/>
      <c r="RCO35" s="214"/>
      <c r="RCP35" s="214"/>
      <c r="RCQ35" s="214"/>
      <c r="RCR35" s="214"/>
      <c r="RCS35" s="214"/>
      <c r="RCT35" s="214"/>
      <c r="RCU35" s="214"/>
      <c r="RCV35" s="214"/>
      <c r="RCW35" s="214"/>
      <c r="RCX35" s="214"/>
      <c r="RCY35" s="214"/>
      <c r="RCZ35" s="214"/>
      <c r="RDA35" s="214"/>
      <c r="RDB35" s="214"/>
      <c r="RDC35" s="214"/>
      <c r="RDD35" s="214"/>
      <c r="RDE35" s="214"/>
      <c r="RDF35" s="214"/>
      <c r="RDG35" s="214"/>
      <c r="RDH35" s="214"/>
      <c r="RDI35" s="214"/>
      <c r="RDJ35" s="214"/>
      <c r="RDK35" s="214"/>
      <c r="RDL35" s="214"/>
      <c r="RDM35" s="214"/>
      <c r="RDN35" s="214"/>
      <c r="RDO35" s="214"/>
      <c r="RDP35" s="214"/>
      <c r="RDQ35" s="214"/>
      <c r="RDR35" s="214"/>
      <c r="RDS35" s="214"/>
      <c r="RDT35" s="214"/>
      <c r="RDU35" s="214"/>
      <c r="RDV35" s="214"/>
      <c r="RDW35" s="214"/>
      <c r="RDX35" s="214"/>
      <c r="RDY35" s="214"/>
      <c r="RDZ35" s="214"/>
      <c r="REA35" s="214"/>
      <c r="REB35" s="214"/>
      <c r="REC35" s="214"/>
      <c r="RED35" s="214"/>
      <c r="REE35" s="214"/>
      <c r="REF35" s="214"/>
      <c r="REG35" s="214"/>
      <c r="REH35" s="214"/>
      <c r="REI35" s="214"/>
      <c r="REJ35" s="214"/>
      <c r="REK35" s="214"/>
      <c r="REL35" s="214"/>
      <c r="REM35" s="214"/>
      <c r="REN35" s="214"/>
      <c r="REO35" s="214"/>
      <c r="REP35" s="214"/>
      <c r="REQ35" s="214"/>
      <c r="RER35" s="214"/>
      <c r="RES35" s="214"/>
      <c r="RET35" s="214"/>
      <c r="REU35" s="214"/>
      <c r="REV35" s="214"/>
      <c r="REW35" s="214"/>
      <c r="REX35" s="214"/>
      <c r="REY35" s="214"/>
      <c r="REZ35" s="214"/>
      <c r="RFA35" s="214"/>
      <c r="RFB35" s="214"/>
      <c r="RFC35" s="214"/>
      <c r="RFD35" s="214"/>
      <c r="RFE35" s="214"/>
      <c r="RFF35" s="214"/>
      <c r="RFG35" s="214"/>
      <c r="RFH35" s="214"/>
      <c r="RFI35" s="214"/>
      <c r="RFJ35" s="214"/>
      <c r="RFK35" s="214"/>
      <c r="RFL35" s="214"/>
      <c r="RFM35" s="214"/>
      <c r="RFN35" s="214"/>
      <c r="RFO35" s="214"/>
      <c r="RFP35" s="214"/>
      <c r="RFQ35" s="214"/>
      <c r="RFR35" s="214"/>
      <c r="RFS35" s="214"/>
      <c r="RFT35" s="214"/>
      <c r="RFU35" s="214"/>
      <c r="RFV35" s="214"/>
      <c r="RFW35" s="214"/>
      <c r="RFX35" s="214"/>
      <c r="RFY35" s="214"/>
      <c r="RFZ35" s="214"/>
      <c r="RGA35" s="214"/>
      <c r="RGB35" s="214"/>
      <c r="RGC35" s="214"/>
      <c r="RGD35" s="214"/>
      <c r="RGE35" s="214"/>
      <c r="RGF35" s="214"/>
      <c r="RGG35" s="214"/>
      <c r="RGH35" s="214"/>
      <c r="RGI35" s="214"/>
      <c r="RGJ35" s="214"/>
      <c r="RGK35" s="214"/>
      <c r="RGL35" s="214"/>
      <c r="RGM35" s="214"/>
      <c r="RGN35" s="214"/>
      <c r="RGO35" s="214"/>
      <c r="RGP35" s="214"/>
      <c r="RGQ35" s="214"/>
      <c r="RGR35" s="214"/>
      <c r="RGS35" s="214"/>
      <c r="RGT35" s="214"/>
      <c r="RGU35" s="214"/>
      <c r="RGV35" s="214"/>
      <c r="RGW35" s="214"/>
      <c r="RGX35" s="214"/>
      <c r="RGY35" s="214"/>
      <c r="RGZ35" s="214"/>
      <c r="RHA35" s="214"/>
      <c r="RHB35" s="214"/>
      <c r="RHC35" s="214"/>
      <c r="RHD35" s="214"/>
      <c r="RHE35" s="214"/>
      <c r="RHF35" s="214"/>
      <c r="RHG35" s="214"/>
      <c r="RHH35" s="214"/>
      <c r="RHI35" s="214"/>
      <c r="RHJ35" s="214"/>
      <c r="RHK35" s="214"/>
      <c r="RHL35" s="214"/>
      <c r="RHM35" s="214"/>
      <c r="RHN35" s="214"/>
      <c r="RHO35" s="214"/>
      <c r="RHP35" s="214"/>
      <c r="RHQ35" s="214"/>
      <c r="RHR35" s="214"/>
      <c r="RHS35" s="214"/>
      <c r="RHT35" s="214"/>
      <c r="RHU35" s="214"/>
      <c r="RHV35" s="214"/>
      <c r="RHW35" s="214"/>
      <c r="RHX35" s="214"/>
      <c r="RHY35" s="214"/>
      <c r="RHZ35" s="214"/>
      <c r="RIA35" s="214"/>
      <c r="RIB35" s="214"/>
      <c r="RIC35" s="214"/>
      <c r="RID35" s="214"/>
      <c r="RIE35" s="214"/>
      <c r="RIF35" s="214"/>
      <c r="RIG35" s="214"/>
      <c r="RIH35" s="214"/>
      <c r="RII35" s="214"/>
      <c r="RIJ35" s="214"/>
      <c r="RIK35" s="214"/>
      <c r="RIL35" s="214"/>
      <c r="RIM35" s="214"/>
      <c r="RIN35" s="214"/>
      <c r="RIO35" s="214"/>
      <c r="RIP35" s="214"/>
      <c r="RIQ35" s="214"/>
      <c r="RIR35" s="214"/>
      <c r="RIS35" s="214"/>
      <c r="RIT35" s="214"/>
      <c r="RIU35" s="214"/>
      <c r="RIV35" s="214"/>
      <c r="RIW35" s="214"/>
      <c r="RIX35" s="214"/>
      <c r="RIY35" s="214"/>
      <c r="RIZ35" s="214"/>
      <c r="RJA35" s="214"/>
      <c r="RJB35" s="214"/>
      <c r="RJC35" s="214"/>
      <c r="RJD35" s="214"/>
      <c r="RJE35" s="214"/>
      <c r="RJF35" s="214"/>
      <c r="RJG35" s="214"/>
      <c r="RJH35" s="214"/>
      <c r="RJI35" s="214"/>
      <c r="RJJ35" s="214"/>
      <c r="RJK35" s="214"/>
      <c r="RJL35" s="214"/>
      <c r="RJM35" s="214"/>
      <c r="RJN35" s="214"/>
      <c r="RJO35" s="214"/>
      <c r="RJP35" s="214"/>
      <c r="RJQ35" s="214"/>
      <c r="RJR35" s="214"/>
      <c r="RJS35" s="214"/>
      <c r="RJT35" s="214"/>
      <c r="RJU35" s="214"/>
      <c r="RJV35" s="214"/>
      <c r="RJW35" s="214"/>
      <c r="RJX35" s="214"/>
      <c r="RJY35" s="214"/>
      <c r="RJZ35" s="214"/>
      <c r="RKA35" s="214"/>
      <c r="RKB35" s="214"/>
      <c r="RKC35" s="214"/>
      <c r="RKD35" s="214"/>
      <c r="RKE35" s="214"/>
      <c r="RKF35" s="214"/>
      <c r="RKG35" s="214"/>
      <c r="RKH35" s="214"/>
      <c r="RKI35" s="214"/>
      <c r="RKJ35" s="214"/>
      <c r="RKK35" s="214"/>
      <c r="RKL35" s="214"/>
      <c r="RKM35" s="214"/>
      <c r="RKN35" s="214"/>
      <c r="RKO35" s="214"/>
      <c r="RKP35" s="214"/>
      <c r="RKQ35" s="214"/>
      <c r="RKR35" s="214"/>
      <c r="RKS35" s="214"/>
      <c r="RKT35" s="214"/>
      <c r="RKU35" s="214"/>
      <c r="RKV35" s="214"/>
      <c r="RKW35" s="214"/>
      <c r="RKX35" s="214"/>
      <c r="RKY35" s="214"/>
      <c r="RKZ35" s="214"/>
      <c r="RLA35" s="214"/>
      <c r="RLB35" s="214"/>
      <c r="RLC35" s="214"/>
      <c r="RLD35" s="214"/>
      <c r="RLE35" s="214"/>
      <c r="RLF35" s="214"/>
      <c r="RLG35" s="214"/>
      <c r="RLH35" s="214"/>
      <c r="RLI35" s="214"/>
      <c r="RLJ35" s="214"/>
      <c r="RLK35" s="214"/>
      <c r="RLL35" s="214"/>
      <c r="RLM35" s="214"/>
      <c r="RLN35" s="214"/>
      <c r="RLO35" s="214"/>
      <c r="RLP35" s="214"/>
      <c r="RLQ35" s="214"/>
      <c r="RLR35" s="214"/>
      <c r="RLS35" s="214"/>
      <c r="RLT35" s="214"/>
      <c r="RLU35" s="214"/>
      <c r="RLV35" s="214"/>
      <c r="RLW35" s="214"/>
      <c r="RLX35" s="214"/>
      <c r="RLY35" s="214"/>
      <c r="RLZ35" s="214"/>
      <c r="RMA35" s="214"/>
      <c r="RMB35" s="214"/>
      <c r="RMC35" s="214"/>
      <c r="RMD35" s="214"/>
      <c r="RME35" s="214"/>
      <c r="RMF35" s="214"/>
      <c r="RMG35" s="214"/>
      <c r="RMH35" s="214"/>
      <c r="RMI35" s="214"/>
      <c r="RMJ35" s="214"/>
      <c r="RMK35" s="214"/>
      <c r="RML35" s="214"/>
      <c r="RMM35" s="214"/>
      <c r="RMN35" s="214"/>
      <c r="RMO35" s="214"/>
      <c r="RMP35" s="214"/>
      <c r="RMQ35" s="214"/>
      <c r="RMR35" s="214"/>
      <c r="RMS35" s="214"/>
      <c r="RMT35" s="214"/>
      <c r="RMU35" s="214"/>
      <c r="RMV35" s="214"/>
      <c r="RMW35" s="214"/>
      <c r="RMX35" s="214"/>
      <c r="RMY35" s="214"/>
      <c r="RMZ35" s="214"/>
      <c r="RNA35" s="214"/>
      <c r="RNB35" s="214"/>
      <c r="RNC35" s="214"/>
      <c r="RND35" s="214"/>
      <c r="RNE35" s="214"/>
      <c r="RNF35" s="214"/>
      <c r="RNG35" s="214"/>
      <c r="RNH35" s="214"/>
      <c r="RNI35" s="214"/>
      <c r="RNJ35" s="214"/>
      <c r="RNK35" s="214"/>
      <c r="RNL35" s="214"/>
      <c r="RNM35" s="214"/>
      <c r="RNN35" s="214"/>
      <c r="RNO35" s="214"/>
      <c r="RNP35" s="214"/>
      <c r="RNQ35" s="214"/>
      <c r="RNR35" s="214"/>
      <c r="RNS35" s="214"/>
      <c r="RNT35" s="214"/>
      <c r="RNU35" s="214"/>
      <c r="RNV35" s="214"/>
      <c r="RNW35" s="214"/>
      <c r="RNX35" s="214"/>
      <c r="RNY35" s="214"/>
      <c r="RNZ35" s="214"/>
      <c r="ROA35" s="214"/>
      <c r="ROB35" s="214"/>
      <c r="ROC35" s="214"/>
      <c r="ROD35" s="214"/>
      <c r="ROE35" s="214"/>
      <c r="ROF35" s="214"/>
      <c r="ROG35" s="214"/>
      <c r="ROH35" s="214"/>
      <c r="ROI35" s="214"/>
      <c r="ROJ35" s="214"/>
      <c r="ROK35" s="214"/>
      <c r="ROL35" s="214"/>
      <c r="ROM35" s="214"/>
      <c r="RON35" s="214"/>
      <c r="ROO35" s="214"/>
      <c r="ROP35" s="214"/>
      <c r="ROQ35" s="214"/>
      <c r="ROR35" s="214"/>
      <c r="ROS35" s="214"/>
      <c r="ROT35" s="214"/>
      <c r="ROU35" s="214"/>
      <c r="ROV35" s="214"/>
      <c r="ROW35" s="214"/>
      <c r="ROX35" s="214"/>
      <c r="ROY35" s="214"/>
      <c r="ROZ35" s="214"/>
      <c r="RPA35" s="214"/>
      <c r="RPB35" s="214"/>
      <c r="RPC35" s="214"/>
      <c r="RPD35" s="214"/>
      <c r="RPE35" s="214"/>
      <c r="RPF35" s="214"/>
      <c r="RPG35" s="214"/>
      <c r="RPH35" s="214"/>
      <c r="RPI35" s="214"/>
      <c r="RPJ35" s="214"/>
      <c r="RPK35" s="214"/>
      <c r="RPL35" s="214"/>
      <c r="RPM35" s="214"/>
      <c r="RPN35" s="214"/>
      <c r="RPO35" s="214"/>
      <c r="RPP35" s="214"/>
      <c r="RPQ35" s="214"/>
      <c r="RPR35" s="214"/>
      <c r="RPS35" s="214"/>
      <c r="RPT35" s="214"/>
      <c r="RPU35" s="214"/>
      <c r="RPV35" s="214"/>
      <c r="RPW35" s="214"/>
      <c r="RPX35" s="214"/>
      <c r="RPY35" s="214"/>
      <c r="RPZ35" s="214"/>
      <c r="RQA35" s="214"/>
      <c r="RQB35" s="214"/>
      <c r="RQC35" s="214"/>
      <c r="RQD35" s="214"/>
      <c r="RQE35" s="214"/>
      <c r="RQF35" s="214"/>
      <c r="RQG35" s="214"/>
      <c r="RQH35" s="214"/>
      <c r="RQI35" s="214"/>
      <c r="RQJ35" s="214"/>
      <c r="RQK35" s="214"/>
      <c r="RQL35" s="214"/>
      <c r="RQM35" s="214"/>
      <c r="RQN35" s="214"/>
      <c r="RQO35" s="214"/>
      <c r="RQP35" s="214"/>
      <c r="RQQ35" s="214"/>
      <c r="RQR35" s="214"/>
      <c r="RQS35" s="214"/>
      <c r="RQT35" s="214"/>
      <c r="RQU35" s="214"/>
      <c r="RQV35" s="214"/>
      <c r="RQW35" s="214"/>
      <c r="RQX35" s="214"/>
      <c r="RQY35" s="214"/>
      <c r="RQZ35" s="214"/>
      <c r="RRA35" s="214"/>
      <c r="RRB35" s="214"/>
      <c r="RRC35" s="214"/>
      <c r="RRD35" s="214"/>
      <c r="RRE35" s="214"/>
      <c r="RRF35" s="214"/>
      <c r="RRG35" s="214"/>
      <c r="RRH35" s="214"/>
      <c r="RRI35" s="214"/>
      <c r="RRJ35" s="214"/>
      <c r="RRK35" s="214"/>
      <c r="RRL35" s="214"/>
      <c r="RRM35" s="214"/>
      <c r="RRN35" s="214"/>
      <c r="RRO35" s="214"/>
      <c r="RRP35" s="214"/>
      <c r="RRQ35" s="214"/>
      <c r="RRR35" s="214"/>
      <c r="RRS35" s="214"/>
      <c r="RRT35" s="214"/>
      <c r="RRU35" s="214"/>
      <c r="RRV35" s="214"/>
      <c r="RRW35" s="214"/>
      <c r="RRX35" s="214"/>
      <c r="RRY35" s="214"/>
      <c r="RRZ35" s="214"/>
      <c r="RSA35" s="214"/>
      <c r="RSB35" s="214"/>
      <c r="RSC35" s="214"/>
      <c r="RSD35" s="214"/>
      <c r="RSE35" s="214"/>
      <c r="RSF35" s="214"/>
      <c r="RSG35" s="214"/>
      <c r="RSH35" s="214"/>
      <c r="RSI35" s="214"/>
      <c r="RSJ35" s="214"/>
      <c r="RSK35" s="214"/>
      <c r="RSL35" s="214"/>
      <c r="RSM35" s="214"/>
      <c r="RSN35" s="214"/>
      <c r="RSO35" s="214"/>
      <c r="RSP35" s="214"/>
      <c r="RSQ35" s="214"/>
      <c r="RSR35" s="214"/>
      <c r="RSS35" s="214"/>
      <c r="RST35" s="214"/>
      <c r="RSU35" s="214"/>
      <c r="RSV35" s="214"/>
      <c r="RSW35" s="214"/>
      <c r="RSX35" s="214"/>
      <c r="RSY35" s="214"/>
      <c r="RSZ35" s="214"/>
      <c r="RTA35" s="214"/>
      <c r="RTB35" s="214"/>
      <c r="RTC35" s="214"/>
      <c r="RTD35" s="214"/>
      <c r="RTE35" s="214"/>
      <c r="RTF35" s="214"/>
      <c r="RTG35" s="214"/>
      <c r="RTH35" s="214"/>
      <c r="RTI35" s="214"/>
      <c r="RTJ35" s="214"/>
      <c r="RTK35" s="214"/>
      <c r="RTL35" s="214"/>
      <c r="RTM35" s="214"/>
      <c r="RTN35" s="214"/>
      <c r="RTO35" s="214"/>
      <c r="RTP35" s="214"/>
      <c r="RTQ35" s="214"/>
      <c r="RTR35" s="214"/>
      <c r="RTS35" s="214"/>
      <c r="RTT35" s="214"/>
      <c r="RTU35" s="214"/>
      <c r="RTV35" s="214"/>
      <c r="RTW35" s="214"/>
      <c r="RTX35" s="214"/>
      <c r="RTY35" s="214"/>
      <c r="RTZ35" s="214"/>
      <c r="RUA35" s="214"/>
      <c r="RUB35" s="214"/>
      <c r="RUC35" s="214"/>
      <c r="RUD35" s="214"/>
      <c r="RUE35" s="214"/>
      <c r="RUF35" s="214"/>
      <c r="RUG35" s="214"/>
      <c r="RUH35" s="214"/>
      <c r="RUI35" s="214"/>
      <c r="RUJ35" s="214"/>
      <c r="RUK35" s="214"/>
      <c r="RUL35" s="214"/>
      <c r="RUM35" s="214"/>
      <c r="RUN35" s="214"/>
      <c r="RUO35" s="214"/>
      <c r="RUP35" s="214"/>
      <c r="RUQ35" s="214"/>
      <c r="RUR35" s="214"/>
      <c r="RUS35" s="214"/>
      <c r="RUT35" s="214"/>
      <c r="RUU35" s="214"/>
      <c r="RUV35" s="214"/>
      <c r="RUW35" s="214"/>
      <c r="RUX35" s="214"/>
      <c r="RUY35" s="214"/>
      <c r="RUZ35" s="214"/>
      <c r="RVA35" s="214"/>
      <c r="RVB35" s="214"/>
      <c r="RVC35" s="214"/>
      <c r="RVD35" s="214"/>
      <c r="RVE35" s="214"/>
      <c r="RVF35" s="214"/>
      <c r="RVG35" s="214"/>
      <c r="RVH35" s="214"/>
      <c r="RVI35" s="214"/>
      <c r="RVJ35" s="214"/>
      <c r="RVK35" s="214"/>
      <c r="RVL35" s="214"/>
      <c r="RVM35" s="214"/>
      <c r="RVN35" s="214"/>
      <c r="RVO35" s="214"/>
      <c r="RVP35" s="214"/>
      <c r="RVQ35" s="214"/>
      <c r="RVR35" s="214"/>
      <c r="RVS35" s="214"/>
      <c r="RVT35" s="214"/>
      <c r="RVU35" s="214"/>
      <c r="RVV35" s="214"/>
      <c r="RVW35" s="214"/>
      <c r="RVX35" s="214"/>
      <c r="RVY35" s="214"/>
      <c r="RVZ35" s="214"/>
      <c r="RWA35" s="214"/>
      <c r="RWB35" s="214"/>
      <c r="RWC35" s="214"/>
      <c r="RWD35" s="214"/>
      <c r="RWE35" s="214"/>
      <c r="RWF35" s="214"/>
      <c r="RWG35" s="214"/>
      <c r="RWH35" s="214"/>
      <c r="RWI35" s="214"/>
      <c r="RWJ35" s="214"/>
      <c r="RWK35" s="214"/>
      <c r="RWL35" s="214"/>
      <c r="RWM35" s="214"/>
      <c r="RWN35" s="214"/>
      <c r="RWO35" s="214"/>
      <c r="RWP35" s="214"/>
      <c r="RWQ35" s="214"/>
      <c r="RWR35" s="214"/>
      <c r="RWS35" s="214"/>
      <c r="RWT35" s="214"/>
      <c r="RWU35" s="214"/>
      <c r="RWV35" s="214"/>
      <c r="RWW35" s="214"/>
      <c r="RWX35" s="214"/>
      <c r="RWY35" s="214"/>
      <c r="RWZ35" s="214"/>
      <c r="RXA35" s="214"/>
      <c r="RXB35" s="214"/>
      <c r="RXC35" s="214"/>
      <c r="RXD35" s="214"/>
      <c r="RXE35" s="214"/>
      <c r="RXF35" s="214"/>
      <c r="RXG35" s="214"/>
      <c r="RXH35" s="214"/>
      <c r="RXI35" s="214"/>
      <c r="RXJ35" s="214"/>
      <c r="RXK35" s="214"/>
      <c r="RXL35" s="214"/>
      <c r="RXM35" s="214"/>
      <c r="RXN35" s="214"/>
      <c r="RXO35" s="214"/>
      <c r="RXP35" s="214"/>
      <c r="RXQ35" s="214"/>
      <c r="RXR35" s="214"/>
      <c r="RXS35" s="214"/>
      <c r="RXT35" s="214"/>
      <c r="RXU35" s="214"/>
      <c r="RXV35" s="214"/>
      <c r="RXW35" s="214"/>
      <c r="RXX35" s="214"/>
      <c r="RXY35" s="214"/>
      <c r="RXZ35" s="214"/>
      <c r="RYA35" s="214"/>
      <c r="RYB35" s="214"/>
      <c r="RYC35" s="214"/>
      <c r="RYD35" s="214"/>
      <c r="RYE35" s="214"/>
      <c r="RYF35" s="214"/>
      <c r="RYG35" s="214"/>
      <c r="RYH35" s="214"/>
      <c r="RYI35" s="214"/>
      <c r="RYJ35" s="214"/>
      <c r="RYK35" s="214"/>
      <c r="RYL35" s="214"/>
      <c r="RYM35" s="214"/>
      <c r="RYN35" s="214"/>
      <c r="RYO35" s="214"/>
      <c r="RYP35" s="214"/>
      <c r="RYQ35" s="214"/>
      <c r="RYR35" s="214"/>
      <c r="RYS35" s="214"/>
      <c r="RYT35" s="214"/>
      <c r="RYU35" s="214"/>
      <c r="RYV35" s="214"/>
      <c r="RYW35" s="214"/>
      <c r="RYX35" s="214"/>
      <c r="RYY35" s="214"/>
      <c r="RYZ35" s="214"/>
      <c r="RZA35" s="214"/>
      <c r="RZB35" s="214"/>
      <c r="RZC35" s="214"/>
      <c r="RZD35" s="214"/>
      <c r="RZE35" s="214"/>
      <c r="RZF35" s="214"/>
      <c r="RZG35" s="214"/>
      <c r="RZH35" s="214"/>
      <c r="RZI35" s="214"/>
      <c r="RZJ35" s="214"/>
      <c r="RZK35" s="214"/>
      <c r="RZL35" s="214"/>
      <c r="RZM35" s="214"/>
      <c r="RZN35" s="214"/>
      <c r="RZO35" s="214"/>
      <c r="RZP35" s="214"/>
      <c r="RZQ35" s="214"/>
      <c r="RZR35" s="214"/>
      <c r="RZS35" s="214"/>
      <c r="RZT35" s="214"/>
      <c r="RZU35" s="214"/>
      <c r="RZV35" s="214"/>
      <c r="RZW35" s="214"/>
      <c r="RZX35" s="214"/>
      <c r="RZY35" s="214"/>
      <c r="RZZ35" s="214"/>
      <c r="SAA35" s="214"/>
      <c r="SAB35" s="214"/>
      <c r="SAC35" s="214"/>
      <c r="SAD35" s="214"/>
      <c r="SAE35" s="214"/>
      <c r="SAF35" s="214"/>
      <c r="SAG35" s="214"/>
      <c r="SAH35" s="214"/>
      <c r="SAI35" s="214"/>
      <c r="SAJ35" s="214"/>
      <c r="SAK35" s="214"/>
      <c r="SAL35" s="214"/>
      <c r="SAM35" s="214"/>
      <c r="SAN35" s="214"/>
      <c r="SAO35" s="214"/>
      <c r="SAP35" s="214"/>
      <c r="SAQ35" s="214"/>
      <c r="SAR35" s="214"/>
      <c r="SAS35" s="214"/>
      <c r="SAT35" s="214"/>
      <c r="SAU35" s="214"/>
      <c r="SAV35" s="214"/>
      <c r="SAW35" s="214"/>
      <c r="SAX35" s="214"/>
      <c r="SAY35" s="214"/>
      <c r="SAZ35" s="214"/>
      <c r="SBA35" s="214"/>
      <c r="SBB35" s="214"/>
      <c r="SBC35" s="214"/>
      <c r="SBD35" s="214"/>
      <c r="SBE35" s="214"/>
      <c r="SBF35" s="214"/>
      <c r="SBG35" s="214"/>
      <c r="SBH35" s="214"/>
      <c r="SBI35" s="214"/>
      <c r="SBJ35" s="214"/>
      <c r="SBK35" s="214"/>
      <c r="SBL35" s="214"/>
      <c r="SBM35" s="214"/>
      <c r="SBN35" s="214"/>
      <c r="SBO35" s="214"/>
      <c r="SBP35" s="214"/>
      <c r="SBQ35" s="214"/>
      <c r="SBR35" s="214"/>
      <c r="SBS35" s="214"/>
      <c r="SBT35" s="214"/>
      <c r="SBU35" s="214"/>
      <c r="SBV35" s="214"/>
      <c r="SBW35" s="214"/>
      <c r="SBX35" s="214"/>
      <c r="SBY35" s="214"/>
      <c r="SBZ35" s="214"/>
      <c r="SCA35" s="214"/>
      <c r="SCB35" s="214"/>
      <c r="SCC35" s="214"/>
      <c r="SCD35" s="214"/>
      <c r="SCE35" s="214"/>
      <c r="SCF35" s="214"/>
      <c r="SCG35" s="214"/>
      <c r="SCH35" s="214"/>
      <c r="SCI35" s="214"/>
      <c r="SCJ35" s="214"/>
      <c r="SCK35" s="214"/>
      <c r="SCL35" s="214"/>
      <c r="SCM35" s="214"/>
      <c r="SCN35" s="214"/>
      <c r="SCO35" s="214"/>
      <c r="SCP35" s="214"/>
      <c r="SCQ35" s="214"/>
      <c r="SCR35" s="214"/>
      <c r="SCS35" s="214"/>
      <c r="SCT35" s="214"/>
      <c r="SCU35" s="214"/>
      <c r="SCV35" s="214"/>
      <c r="SCW35" s="214"/>
      <c r="SCX35" s="214"/>
      <c r="SCY35" s="214"/>
      <c r="SCZ35" s="214"/>
      <c r="SDA35" s="214"/>
      <c r="SDB35" s="214"/>
      <c r="SDC35" s="214"/>
      <c r="SDD35" s="214"/>
      <c r="SDE35" s="214"/>
      <c r="SDF35" s="214"/>
      <c r="SDG35" s="214"/>
      <c r="SDH35" s="214"/>
      <c r="SDI35" s="214"/>
      <c r="SDJ35" s="214"/>
      <c r="SDK35" s="214"/>
      <c r="SDL35" s="214"/>
      <c r="SDM35" s="214"/>
      <c r="SDN35" s="214"/>
      <c r="SDO35" s="214"/>
      <c r="SDP35" s="214"/>
      <c r="SDQ35" s="214"/>
      <c r="SDR35" s="214"/>
      <c r="SDS35" s="214"/>
      <c r="SDT35" s="214"/>
      <c r="SDU35" s="214"/>
      <c r="SDV35" s="214"/>
      <c r="SDW35" s="214"/>
      <c r="SDX35" s="214"/>
      <c r="SDY35" s="214"/>
      <c r="SDZ35" s="214"/>
      <c r="SEA35" s="214"/>
      <c r="SEB35" s="214"/>
      <c r="SEC35" s="214"/>
      <c r="SED35" s="214"/>
      <c r="SEE35" s="214"/>
      <c r="SEF35" s="214"/>
      <c r="SEG35" s="214"/>
      <c r="SEH35" s="214"/>
      <c r="SEI35" s="214"/>
      <c r="SEJ35" s="214"/>
      <c r="SEK35" s="214"/>
      <c r="SEL35" s="214"/>
      <c r="SEM35" s="214"/>
      <c r="SEN35" s="214"/>
      <c r="SEO35" s="214"/>
      <c r="SEP35" s="214"/>
      <c r="SEQ35" s="214"/>
      <c r="SER35" s="214"/>
      <c r="SES35" s="214"/>
      <c r="SET35" s="214"/>
      <c r="SEU35" s="214"/>
      <c r="SEV35" s="214"/>
      <c r="SEW35" s="214"/>
      <c r="SEX35" s="214"/>
      <c r="SEY35" s="214"/>
      <c r="SEZ35" s="214"/>
      <c r="SFA35" s="214"/>
      <c r="SFB35" s="214"/>
      <c r="SFC35" s="214"/>
      <c r="SFD35" s="214"/>
      <c r="SFE35" s="214"/>
      <c r="SFF35" s="214"/>
      <c r="SFG35" s="214"/>
      <c r="SFH35" s="214"/>
      <c r="SFI35" s="214"/>
      <c r="SFJ35" s="214"/>
      <c r="SFK35" s="214"/>
      <c r="SFL35" s="214"/>
      <c r="SFM35" s="214"/>
      <c r="SFN35" s="214"/>
      <c r="SFO35" s="214"/>
      <c r="SFP35" s="214"/>
      <c r="SFQ35" s="214"/>
      <c r="SFR35" s="214"/>
      <c r="SFS35" s="214"/>
      <c r="SFT35" s="214"/>
      <c r="SFU35" s="214"/>
      <c r="SFV35" s="214"/>
      <c r="SFW35" s="214"/>
      <c r="SFX35" s="214"/>
      <c r="SFY35" s="214"/>
      <c r="SFZ35" s="214"/>
      <c r="SGA35" s="214"/>
      <c r="SGB35" s="214"/>
      <c r="SGC35" s="214"/>
      <c r="SGD35" s="214"/>
      <c r="SGE35" s="214"/>
      <c r="SGF35" s="214"/>
      <c r="SGG35" s="214"/>
      <c r="SGH35" s="214"/>
      <c r="SGI35" s="214"/>
      <c r="SGJ35" s="214"/>
      <c r="SGK35" s="214"/>
      <c r="SGL35" s="214"/>
      <c r="SGM35" s="214"/>
      <c r="SGN35" s="214"/>
      <c r="SGO35" s="214"/>
      <c r="SGP35" s="214"/>
      <c r="SGQ35" s="214"/>
      <c r="SGR35" s="214"/>
      <c r="SGS35" s="214"/>
      <c r="SGT35" s="214"/>
      <c r="SGU35" s="214"/>
      <c r="SGV35" s="214"/>
      <c r="SGW35" s="214"/>
      <c r="SGX35" s="214"/>
      <c r="SGY35" s="214"/>
      <c r="SGZ35" s="214"/>
      <c r="SHA35" s="214"/>
      <c r="SHB35" s="214"/>
      <c r="SHC35" s="214"/>
      <c r="SHD35" s="214"/>
      <c r="SHE35" s="214"/>
      <c r="SHF35" s="214"/>
      <c r="SHG35" s="214"/>
      <c r="SHH35" s="214"/>
      <c r="SHI35" s="214"/>
      <c r="SHJ35" s="214"/>
      <c r="SHK35" s="214"/>
      <c r="SHL35" s="214"/>
      <c r="SHM35" s="214"/>
      <c r="SHN35" s="214"/>
      <c r="SHO35" s="214"/>
      <c r="SHP35" s="214"/>
      <c r="SHQ35" s="214"/>
      <c r="SHR35" s="214"/>
      <c r="SHS35" s="214"/>
      <c r="SHT35" s="214"/>
      <c r="SHU35" s="214"/>
      <c r="SHV35" s="214"/>
      <c r="SHW35" s="214"/>
      <c r="SHX35" s="214"/>
      <c r="SHY35" s="214"/>
      <c r="SHZ35" s="214"/>
      <c r="SIA35" s="214"/>
      <c r="SIB35" s="214"/>
      <c r="SIC35" s="214"/>
      <c r="SID35" s="214"/>
      <c r="SIE35" s="214"/>
      <c r="SIF35" s="214"/>
      <c r="SIG35" s="214"/>
      <c r="SIH35" s="214"/>
      <c r="SII35" s="214"/>
      <c r="SIJ35" s="214"/>
      <c r="SIK35" s="214"/>
      <c r="SIL35" s="214"/>
      <c r="SIM35" s="214"/>
      <c r="SIN35" s="214"/>
      <c r="SIO35" s="214"/>
      <c r="SIP35" s="214"/>
      <c r="SIQ35" s="214"/>
      <c r="SIR35" s="214"/>
      <c r="SIS35" s="214"/>
      <c r="SIT35" s="214"/>
      <c r="SIU35" s="214"/>
      <c r="SIV35" s="214"/>
      <c r="SIW35" s="214"/>
      <c r="SIX35" s="214"/>
      <c r="SIY35" s="214"/>
      <c r="SIZ35" s="214"/>
      <c r="SJA35" s="214"/>
      <c r="SJB35" s="214"/>
      <c r="SJC35" s="214"/>
      <c r="SJD35" s="214"/>
      <c r="SJE35" s="214"/>
      <c r="SJF35" s="214"/>
      <c r="SJG35" s="214"/>
      <c r="SJH35" s="214"/>
      <c r="SJI35" s="214"/>
      <c r="SJJ35" s="214"/>
      <c r="SJK35" s="214"/>
      <c r="SJL35" s="214"/>
      <c r="SJM35" s="214"/>
      <c r="SJN35" s="214"/>
      <c r="SJO35" s="214"/>
      <c r="SJP35" s="214"/>
      <c r="SJQ35" s="214"/>
      <c r="SJR35" s="214"/>
      <c r="SJS35" s="214"/>
      <c r="SJT35" s="214"/>
      <c r="SJU35" s="214"/>
      <c r="SJV35" s="214"/>
      <c r="SJW35" s="214"/>
      <c r="SJX35" s="214"/>
      <c r="SJY35" s="214"/>
      <c r="SJZ35" s="214"/>
      <c r="SKA35" s="214"/>
      <c r="SKB35" s="214"/>
      <c r="SKC35" s="214"/>
      <c r="SKD35" s="214"/>
      <c r="SKE35" s="214"/>
      <c r="SKF35" s="214"/>
      <c r="SKG35" s="214"/>
      <c r="SKH35" s="214"/>
      <c r="SKI35" s="214"/>
      <c r="SKJ35" s="214"/>
      <c r="SKK35" s="214"/>
      <c r="SKL35" s="214"/>
      <c r="SKM35" s="214"/>
      <c r="SKN35" s="214"/>
      <c r="SKO35" s="214"/>
      <c r="SKP35" s="214"/>
      <c r="SKQ35" s="214"/>
      <c r="SKR35" s="214"/>
      <c r="SKS35" s="214"/>
      <c r="SKT35" s="214"/>
      <c r="SKU35" s="214"/>
      <c r="SKV35" s="214"/>
      <c r="SKW35" s="214"/>
      <c r="SKX35" s="214"/>
      <c r="SKY35" s="214"/>
      <c r="SKZ35" s="214"/>
      <c r="SLA35" s="214"/>
      <c r="SLB35" s="214"/>
      <c r="SLC35" s="214"/>
      <c r="SLD35" s="214"/>
      <c r="SLE35" s="214"/>
      <c r="SLF35" s="214"/>
      <c r="SLG35" s="214"/>
      <c r="SLH35" s="214"/>
      <c r="SLI35" s="214"/>
      <c r="SLJ35" s="214"/>
      <c r="SLK35" s="214"/>
      <c r="SLL35" s="214"/>
      <c r="SLM35" s="214"/>
      <c r="SLN35" s="214"/>
      <c r="SLO35" s="214"/>
      <c r="SLP35" s="214"/>
      <c r="SLQ35" s="214"/>
      <c r="SLR35" s="214"/>
      <c r="SLS35" s="214"/>
      <c r="SLT35" s="214"/>
      <c r="SLU35" s="214"/>
      <c r="SLV35" s="214"/>
      <c r="SLW35" s="214"/>
      <c r="SLX35" s="214"/>
      <c r="SLY35" s="214"/>
      <c r="SLZ35" s="214"/>
      <c r="SMA35" s="214"/>
      <c r="SMB35" s="214"/>
      <c r="SMC35" s="214"/>
      <c r="SMD35" s="214"/>
      <c r="SME35" s="214"/>
      <c r="SMF35" s="214"/>
      <c r="SMG35" s="214"/>
      <c r="SMH35" s="214"/>
      <c r="SMI35" s="214"/>
      <c r="SMJ35" s="214"/>
      <c r="SMK35" s="214"/>
      <c r="SML35" s="214"/>
      <c r="SMM35" s="214"/>
      <c r="SMN35" s="214"/>
      <c r="SMO35" s="214"/>
      <c r="SMP35" s="214"/>
      <c r="SMQ35" s="214"/>
      <c r="SMR35" s="214"/>
      <c r="SMS35" s="214"/>
      <c r="SMT35" s="214"/>
      <c r="SMU35" s="214"/>
      <c r="SMV35" s="214"/>
      <c r="SMW35" s="214"/>
      <c r="SMX35" s="214"/>
      <c r="SMY35" s="214"/>
      <c r="SMZ35" s="214"/>
      <c r="SNA35" s="214"/>
      <c r="SNB35" s="214"/>
      <c r="SNC35" s="214"/>
      <c r="SND35" s="214"/>
      <c r="SNE35" s="214"/>
      <c r="SNF35" s="214"/>
      <c r="SNG35" s="214"/>
      <c r="SNH35" s="214"/>
      <c r="SNI35" s="214"/>
      <c r="SNJ35" s="214"/>
      <c r="SNK35" s="214"/>
      <c r="SNL35" s="214"/>
      <c r="SNM35" s="214"/>
      <c r="SNN35" s="214"/>
      <c r="SNO35" s="214"/>
      <c r="SNP35" s="214"/>
      <c r="SNQ35" s="214"/>
      <c r="SNR35" s="214"/>
      <c r="SNS35" s="214"/>
      <c r="SNT35" s="214"/>
      <c r="SNU35" s="214"/>
      <c r="SNV35" s="214"/>
      <c r="SNW35" s="214"/>
      <c r="SNX35" s="214"/>
      <c r="SNY35" s="214"/>
      <c r="SNZ35" s="214"/>
      <c r="SOA35" s="214"/>
      <c r="SOB35" s="214"/>
      <c r="SOC35" s="214"/>
      <c r="SOD35" s="214"/>
      <c r="SOE35" s="214"/>
      <c r="SOF35" s="214"/>
      <c r="SOG35" s="214"/>
      <c r="SOH35" s="214"/>
      <c r="SOI35" s="214"/>
      <c r="SOJ35" s="214"/>
      <c r="SOK35" s="214"/>
      <c r="SOL35" s="214"/>
      <c r="SOM35" s="214"/>
      <c r="SON35" s="214"/>
      <c r="SOO35" s="214"/>
      <c r="SOP35" s="214"/>
      <c r="SOQ35" s="214"/>
      <c r="SOR35" s="214"/>
      <c r="SOS35" s="214"/>
      <c r="SOT35" s="214"/>
      <c r="SOU35" s="214"/>
      <c r="SOV35" s="214"/>
      <c r="SOW35" s="214"/>
      <c r="SOX35" s="214"/>
      <c r="SOY35" s="214"/>
      <c r="SOZ35" s="214"/>
      <c r="SPA35" s="214"/>
      <c r="SPB35" s="214"/>
      <c r="SPC35" s="214"/>
      <c r="SPD35" s="214"/>
      <c r="SPE35" s="214"/>
      <c r="SPF35" s="214"/>
      <c r="SPG35" s="214"/>
      <c r="SPH35" s="214"/>
      <c r="SPI35" s="214"/>
      <c r="SPJ35" s="214"/>
      <c r="SPK35" s="214"/>
      <c r="SPL35" s="214"/>
      <c r="SPM35" s="214"/>
      <c r="SPN35" s="214"/>
      <c r="SPO35" s="214"/>
      <c r="SPP35" s="214"/>
      <c r="SPQ35" s="214"/>
      <c r="SPR35" s="214"/>
      <c r="SPS35" s="214"/>
      <c r="SPT35" s="214"/>
      <c r="SPU35" s="214"/>
      <c r="SPV35" s="214"/>
      <c r="SPW35" s="214"/>
      <c r="SPX35" s="214"/>
      <c r="SPY35" s="214"/>
      <c r="SPZ35" s="214"/>
      <c r="SQA35" s="214"/>
      <c r="SQB35" s="214"/>
      <c r="SQC35" s="214"/>
      <c r="SQD35" s="214"/>
      <c r="SQE35" s="214"/>
      <c r="SQF35" s="214"/>
      <c r="SQG35" s="214"/>
      <c r="SQH35" s="214"/>
      <c r="SQI35" s="214"/>
      <c r="SQJ35" s="214"/>
      <c r="SQK35" s="214"/>
      <c r="SQL35" s="214"/>
      <c r="SQM35" s="214"/>
      <c r="SQN35" s="214"/>
      <c r="SQO35" s="214"/>
      <c r="SQP35" s="214"/>
      <c r="SQQ35" s="214"/>
      <c r="SQR35" s="214"/>
      <c r="SQS35" s="214"/>
      <c r="SQT35" s="214"/>
      <c r="SQU35" s="214"/>
      <c r="SQV35" s="214"/>
      <c r="SQW35" s="214"/>
      <c r="SQX35" s="214"/>
      <c r="SQY35" s="214"/>
      <c r="SQZ35" s="214"/>
      <c r="SRA35" s="214"/>
      <c r="SRB35" s="214"/>
      <c r="SRC35" s="214"/>
      <c r="SRD35" s="214"/>
      <c r="SRE35" s="214"/>
      <c r="SRF35" s="214"/>
      <c r="SRG35" s="214"/>
      <c r="SRH35" s="214"/>
      <c r="SRI35" s="214"/>
      <c r="SRJ35" s="214"/>
      <c r="SRK35" s="214"/>
      <c r="SRL35" s="214"/>
      <c r="SRM35" s="214"/>
      <c r="SRN35" s="214"/>
      <c r="SRO35" s="214"/>
      <c r="SRP35" s="214"/>
      <c r="SRQ35" s="214"/>
      <c r="SRR35" s="214"/>
      <c r="SRS35" s="214"/>
      <c r="SRT35" s="214"/>
      <c r="SRU35" s="214"/>
      <c r="SRV35" s="214"/>
      <c r="SRW35" s="214"/>
      <c r="SRX35" s="214"/>
      <c r="SRY35" s="214"/>
      <c r="SRZ35" s="214"/>
      <c r="SSA35" s="214"/>
      <c r="SSB35" s="214"/>
      <c r="SSC35" s="214"/>
      <c r="SSD35" s="214"/>
      <c r="SSE35" s="214"/>
      <c r="SSF35" s="214"/>
      <c r="SSG35" s="214"/>
      <c r="SSH35" s="214"/>
      <c r="SSI35" s="214"/>
      <c r="SSJ35" s="214"/>
      <c r="SSK35" s="214"/>
      <c r="SSL35" s="214"/>
      <c r="SSM35" s="214"/>
      <c r="SSN35" s="214"/>
      <c r="SSO35" s="214"/>
      <c r="SSP35" s="214"/>
      <c r="SSQ35" s="214"/>
      <c r="SSR35" s="214"/>
      <c r="SSS35" s="214"/>
      <c r="SST35" s="214"/>
      <c r="SSU35" s="214"/>
      <c r="SSV35" s="214"/>
      <c r="SSW35" s="214"/>
      <c r="SSX35" s="214"/>
      <c r="SSY35" s="214"/>
      <c r="SSZ35" s="214"/>
      <c r="STA35" s="214"/>
      <c r="STB35" s="214"/>
      <c r="STC35" s="214"/>
      <c r="STD35" s="214"/>
      <c r="STE35" s="214"/>
      <c r="STF35" s="214"/>
      <c r="STG35" s="214"/>
      <c r="STH35" s="214"/>
      <c r="STI35" s="214"/>
      <c r="STJ35" s="214"/>
      <c r="STK35" s="214"/>
      <c r="STL35" s="214"/>
      <c r="STM35" s="214"/>
      <c r="STN35" s="214"/>
      <c r="STO35" s="214"/>
      <c r="STP35" s="214"/>
      <c r="STQ35" s="214"/>
      <c r="STR35" s="214"/>
      <c r="STS35" s="214"/>
      <c r="STT35" s="214"/>
      <c r="STU35" s="214"/>
      <c r="STV35" s="214"/>
      <c r="STW35" s="214"/>
      <c r="STX35" s="214"/>
      <c r="STY35" s="214"/>
      <c r="STZ35" s="214"/>
      <c r="SUA35" s="214"/>
      <c r="SUB35" s="214"/>
      <c r="SUC35" s="214"/>
      <c r="SUD35" s="214"/>
      <c r="SUE35" s="214"/>
      <c r="SUF35" s="214"/>
      <c r="SUG35" s="214"/>
      <c r="SUH35" s="214"/>
      <c r="SUI35" s="214"/>
      <c r="SUJ35" s="214"/>
      <c r="SUK35" s="214"/>
      <c r="SUL35" s="214"/>
      <c r="SUM35" s="214"/>
      <c r="SUN35" s="214"/>
      <c r="SUO35" s="214"/>
      <c r="SUP35" s="214"/>
      <c r="SUQ35" s="214"/>
      <c r="SUR35" s="214"/>
      <c r="SUS35" s="214"/>
      <c r="SUT35" s="214"/>
      <c r="SUU35" s="214"/>
      <c r="SUV35" s="214"/>
      <c r="SUW35" s="214"/>
      <c r="SUX35" s="214"/>
      <c r="SUY35" s="214"/>
      <c r="SUZ35" s="214"/>
      <c r="SVA35" s="214"/>
      <c r="SVB35" s="214"/>
      <c r="SVC35" s="214"/>
      <c r="SVD35" s="214"/>
      <c r="SVE35" s="214"/>
      <c r="SVF35" s="214"/>
      <c r="SVG35" s="214"/>
      <c r="SVH35" s="214"/>
      <c r="SVI35" s="214"/>
      <c r="SVJ35" s="214"/>
      <c r="SVK35" s="214"/>
      <c r="SVL35" s="214"/>
      <c r="SVM35" s="214"/>
      <c r="SVN35" s="214"/>
      <c r="SVO35" s="214"/>
      <c r="SVP35" s="214"/>
      <c r="SVQ35" s="214"/>
      <c r="SVR35" s="214"/>
      <c r="SVS35" s="214"/>
      <c r="SVT35" s="214"/>
      <c r="SVU35" s="214"/>
      <c r="SVV35" s="214"/>
      <c r="SVW35" s="214"/>
      <c r="SVX35" s="214"/>
      <c r="SVY35" s="214"/>
      <c r="SVZ35" s="214"/>
      <c r="SWA35" s="214"/>
      <c r="SWB35" s="214"/>
      <c r="SWC35" s="214"/>
      <c r="SWD35" s="214"/>
      <c r="SWE35" s="214"/>
      <c r="SWF35" s="214"/>
      <c r="SWG35" s="214"/>
      <c r="SWH35" s="214"/>
      <c r="SWI35" s="214"/>
      <c r="SWJ35" s="214"/>
      <c r="SWK35" s="214"/>
      <c r="SWL35" s="214"/>
      <c r="SWM35" s="214"/>
      <c r="SWN35" s="214"/>
      <c r="SWO35" s="214"/>
      <c r="SWP35" s="214"/>
      <c r="SWQ35" s="214"/>
      <c r="SWR35" s="214"/>
      <c r="SWS35" s="214"/>
      <c r="SWT35" s="214"/>
      <c r="SWU35" s="214"/>
      <c r="SWV35" s="214"/>
      <c r="SWW35" s="214"/>
      <c r="SWX35" s="214"/>
      <c r="SWY35" s="214"/>
      <c r="SWZ35" s="214"/>
      <c r="SXA35" s="214"/>
      <c r="SXB35" s="214"/>
      <c r="SXC35" s="214"/>
      <c r="SXD35" s="214"/>
      <c r="SXE35" s="214"/>
      <c r="SXF35" s="214"/>
      <c r="SXG35" s="214"/>
      <c r="SXH35" s="214"/>
      <c r="SXI35" s="214"/>
      <c r="SXJ35" s="214"/>
      <c r="SXK35" s="214"/>
      <c r="SXL35" s="214"/>
      <c r="SXM35" s="214"/>
      <c r="SXN35" s="214"/>
      <c r="SXO35" s="214"/>
      <c r="SXP35" s="214"/>
      <c r="SXQ35" s="214"/>
      <c r="SXR35" s="214"/>
      <c r="SXS35" s="214"/>
      <c r="SXT35" s="214"/>
      <c r="SXU35" s="214"/>
      <c r="SXV35" s="214"/>
      <c r="SXW35" s="214"/>
      <c r="SXX35" s="214"/>
      <c r="SXY35" s="214"/>
      <c r="SXZ35" s="214"/>
      <c r="SYA35" s="214"/>
      <c r="SYB35" s="214"/>
      <c r="SYC35" s="214"/>
      <c r="SYD35" s="214"/>
      <c r="SYE35" s="214"/>
      <c r="SYF35" s="214"/>
      <c r="SYG35" s="214"/>
      <c r="SYH35" s="214"/>
      <c r="SYI35" s="214"/>
      <c r="SYJ35" s="214"/>
      <c r="SYK35" s="214"/>
      <c r="SYL35" s="214"/>
      <c r="SYM35" s="214"/>
      <c r="SYN35" s="214"/>
      <c r="SYO35" s="214"/>
      <c r="SYP35" s="214"/>
      <c r="SYQ35" s="214"/>
      <c r="SYR35" s="214"/>
      <c r="SYS35" s="214"/>
      <c r="SYT35" s="214"/>
      <c r="SYU35" s="214"/>
      <c r="SYV35" s="214"/>
      <c r="SYW35" s="214"/>
      <c r="SYX35" s="214"/>
      <c r="SYY35" s="214"/>
      <c r="SYZ35" s="214"/>
      <c r="SZA35" s="214"/>
      <c r="SZB35" s="214"/>
      <c r="SZC35" s="214"/>
      <c r="SZD35" s="214"/>
      <c r="SZE35" s="214"/>
      <c r="SZF35" s="214"/>
      <c r="SZG35" s="214"/>
      <c r="SZH35" s="214"/>
      <c r="SZI35" s="214"/>
      <c r="SZJ35" s="214"/>
      <c r="SZK35" s="214"/>
      <c r="SZL35" s="214"/>
      <c r="SZM35" s="214"/>
      <c r="SZN35" s="214"/>
      <c r="SZO35" s="214"/>
      <c r="SZP35" s="214"/>
      <c r="SZQ35" s="214"/>
      <c r="SZR35" s="214"/>
      <c r="SZS35" s="214"/>
      <c r="SZT35" s="214"/>
      <c r="SZU35" s="214"/>
      <c r="SZV35" s="214"/>
      <c r="SZW35" s="214"/>
      <c r="SZX35" s="214"/>
      <c r="SZY35" s="214"/>
      <c r="SZZ35" s="214"/>
      <c r="TAA35" s="214"/>
      <c r="TAB35" s="214"/>
      <c r="TAC35" s="214"/>
      <c r="TAD35" s="214"/>
      <c r="TAE35" s="214"/>
      <c r="TAF35" s="214"/>
      <c r="TAG35" s="214"/>
      <c r="TAH35" s="214"/>
      <c r="TAI35" s="214"/>
      <c r="TAJ35" s="214"/>
      <c r="TAK35" s="214"/>
      <c r="TAL35" s="214"/>
      <c r="TAM35" s="214"/>
      <c r="TAN35" s="214"/>
      <c r="TAO35" s="214"/>
      <c r="TAP35" s="214"/>
      <c r="TAQ35" s="214"/>
      <c r="TAR35" s="214"/>
      <c r="TAS35" s="214"/>
      <c r="TAT35" s="214"/>
      <c r="TAU35" s="214"/>
      <c r="TAV35" s="214"/>
      <c r="TAW35" s="214"/>
      <c r="TAX35" s="214"/>
      <c r="TAY35" s="214"/>
      <c r="TAZ35" s="214"/>
      <c r="TBA35" s="214"/>
      <c r="TBB35" s="214"/>
      <c r="TBC35" s="214"/>
      <c r="TBD35" s="214"/>
      <c r="TBE35" s="214"/>
      <c r="TBF35" s="214"/>
      <c r="TBG35" s="214"/>
      <c r="TBH35" s="214"/>
      <c r="TBI35" s="214"/>
      <c r="TBJ35" s="214"/>
      <c r="TBK35" s="214"/>
      <c r="TBL35" s="214"/>
      <c r="TBM35" s="214"/>
      <c r="TBN35" s="214"/>
      <c r="TBO35" s="214"/>
      <c r="TBP35" s="214"/>
      <c r="TBQ35" s="214"/>
      <c r="TBR35" s="214"/>
      <c r="TBS35" s="214"/>
      <c r="TBT35" s="214"/>
      <c r="TBU35" s="214"/>
      <c r="TBV35" s="214"/>
      <c r="TBW35" s="214"/>
      <c r="TBX35" s="214"/>
      <c r="TBY35" s="214"/>
      <c r="TBZ35" s="214"/>
      <c r="TCA35" s="214"/>
      <c r="TCB35" s="214"/>
      <c r="TCC35" s="214"/>
      <c r="TCD35" s="214"/>
      <c r="TCE35" s="214"/>
      <c r="TCF35" s="214"/>
      <c r="TCG35" s="214"/>
      <c r="TCH35" s="214"/>
      <c r="TCI35" s="214"/>
      <c r="TCJ35" s="214"/>
      <c r="TCK35" s="214"/>
      <c r="TCL35" s="214"/>
      <c r="TCM35" s="214"/>
      <c r="TCN35" s="214"/>
      <c r="TCO35" s="214"/>
      <c r="TCP35" s="214"/>
      <c r="TCQ35" s="214"/>
      <c r="TCR35" s="214"/>
      <c r="TCS35" s="214"/>
      <c r="TCT35" s="214"/>
      <c r="TCU35" s="214"/>
      <c r="TCV35" s="214"/>
      <c r="TCW35" s="214"/>
      <c r="TCX35" s="214"/>
      <c r="TCY35" s="214"/>
      <c r="TCZ35" s="214"/>
      <c r="TDA35" s="214"/>
      <c r="TDB35" s="214"/>
      <c r="TDC35" s="214"/>
      <c r="TDD35" s="214"/>
      <c r="TDE35" s="214"/>
      <c r="TDF35" s="214"/>
      <c r="TDG35" s="214"/>
      <c r="TDH35" s="214"/>
      <c r="TDI35" s="214"/>
      <c r="TDJ35" s="214"/>
      <c r="TDK35" s="214"/>
      <c r="TDL35" s="214"/>
      <c r="TDM35" s="214"/>
      <c r="TDN35" s="214"/>
      <c r="TDO35" s="214"/>
      <c r="TDP35" s="214"/>
      <c r="TDQ35" s="214"/>
      <c r="TDR35" s="214"/>
      <c r="TDS35" s="214"/>
      <c r="TDT35" s="214"/>
      <c r="TDU35" s="214"/>
      <c r="TDV35" s="214"/>
      <c r="TDW35" s="214"/>
      <c r="TDX35" s="214"/>
      <c r="TDY35" s="214"/>
      <c r="TDZ35" s="214"/>
      <c r="TEA35" s="214"/>
      <c r="TEB35" s="214"/>
      <c r="TEC35" s="214"/>
      <c r="TED35" s="214"/>
      <c r="TEE35" s="214"/>
      <c r="TEF35" s="214"/>
      <c r="TEG35" s="214"/>
      <c r="TEH35" s="214"/>
      <c r="TEI35" s="214"/>
      <c r="TEJ35" s="214"/>
      <c r="TEK35" s="214"/>
      <c r="TEL35" s="214"/>
      <c r="TEM35" s="214"/>
      <c r="TEN35" s="214"/>
      <c r="TEO35" s="214"/>
      <c r="TEP35" s="214"/>
      <c r="TEQ35" s="214"/>
      <c r="TER35" s="214"/>
      <c r="TES35" s="214"/>
      <c r="TET35" s="214"/>
      <c r="TEU35" s="214"/>
      <c r="TEV35" s="214"/>
      <c r="TEW35" s="214"/>
      <c r="TEX35" s="214"/>
      <c r="TEY35" s="214"/>
      <c r="TEZ35" s="214"/>
      <c r="TFA35" s="214"/>
      <c r="TFB35" s="214"/>
      <c r="TFC35" s="214"/>
      <c r="TFD35" s="214"/>
      <c r="TFE35" s="214"/>
      <c r="TFF35" s="214"/>
      <c r="TFG35" s="214"/>
      <c r="TFH35" s="214"/>
      <c r="TFI35" s="214"/>
      <c r="TFJ35" s="214"/>
      <c r="TFK35" s="214"/>
      <c r="TFL35" s="214"/>
      <c r="TFM35" s="214"/>
      <c r="TFN35" s="214"/>
      <c r="TFO35" s="214"/>
      <c r="TFP35" s="214"/>
      <c r="TFQ35" s="214"/>
      <c r="TFR35" s="214"/>
      <c r="TFS35" s="214"/>
      <c r="TFT35" s="214"/>
      <c r="TFU35" s="214"/>
      <c r="TFV35" s="214"/>
      <c r="TFW35" s="214"/>
      <c r="TFX35" s="214"/>
      <c r="TFY35" s="214"/>
      <c r="TFZ35" s="214"/>
      <c r="TGA35" s="214"/>
      <c r="TGB35" s="214"/>
      <c r="TGC35" s="214"/>
      <c r="TGD35" s="214"/>
      <c r="TGE35" s="214"/>
      <c r="TGF35" s="214"/>
      <c r="TGG35" s="214"/>
      <c r="TGH35" s="214"/>
      <c r="TGI35" s="214"/>
      <c r="TGJ35" s="214"/>
      <c r="TGK35" s="214"/>
      <c r="TGL35" s="214"/>
      <c r="TGM35" s="214"/>
      <c r="TGN35" s="214"/>
      <c r="TGO35" s="214"/>
      <c r="TGP35" s="214"/>
      <c r="TGQ35" s="214"/>
      <c r="TGR35" s="214"/>
      <c r="TGS35" s="214"/>
      <c r="TGT35" s="214"/>
      <c r="TGU35" s="214"/>
      <c r="TGV35" s="214"/>
      <c r="TGW35" s="214"/>
      <c r="TGX35" s="214"/>
      <c r="TGY35" s="214"/>
      <c r="TGZ35" s="214"/>
      <c r="THA35" s="214"/>
      <c r="THB35" s="214"/>
      <c r="THC35" s="214"/>
      <c r="THD35" s="214"/>
      <c r="THE35" s="214"/>
      <c r="THF35" s="214"/>
      <c r="THG35" s="214"/>
      <c r="THH35" s="214"/>
      <c r="THI35" s="214"/>
      <c r="THJ35" s="214"/>
      <c r="THK35" s="214"/>
      <c r="THL35" s="214"/>
      <c r="THM35" s="214"/>
      <c r="THN35" s="214"/>
      <c r="THO35" s="214"/>
      <c r="THP35" s="214"/>
      <c r="THQ35" s="214"/>
      <c r="THR35" s="214"/>
      <c r="THS35" s="214"/>
      <c r="THT35" s="214"/>
      <c r="THU35" s="214"/>
      <c r="THV35" s="214"/>
      <c r="THW35" s="214"/>
      <c r="THX35" s="214"/>
      <c r="THY35" s="214"/>
      <c r="THZ35" s="214"/>
      <c r="TIA35" s="214"/>
      <c r="TIB35" s="214"/>
      <c r="TIC35" s="214"/>
      <c r="TID35" s="214"/>
      <c r="TIE35" s="214"/>
      <c r="TIF35" s="214"/>
      <c r="TIG35" s="214"/>
      <c r="TIH35" s="214"/>
      <c r="TII35" s="214"/>
      <c r="TIJ35" s="214"/>
      <c r="TIK35" s="214"/>
      <c r="TIL35" s="214"/>
      <c r="TIM35" s="214"/>
      <c r="TIN35" s="214"/>
      <c r="TIO35" s="214"/>
      <c r="TIP35" s="214"/>
      <c r="TIQ35" s="214"/>
      <c r="TIR35" s="214"/>
      <c r="TIS35" s="214"/>
      <c r="TIT35" s="214"/>
      <c r="TIU35" s="214"/>
      <c r="TIV35" s="214"/>
      <c r="TIW35" s="214"/>
      <c r="TIX35" s="214"/>
      <c r="TIY35" s="214"/>
      <c r="TIZ35" s="214"/>
      <c r="TJA35" s="214"/>
      <c r="TJB35" s="214"/>
      <c r="TJC35" s="214"/>
      <c r="TJD35" s="214"/>
      <c r="TJE35" s="214"/>
      <c r="TJF35" s="214"/>
      <c r="TJG35" s="214"/>
      <c r="TJH35" s="214"/>
      <c r="TJI35" s="214"/>
      <c r="TJJ35" s="214"/>
      <c r="TJK35" s="214"/>
      <c r="TJL35" s="214"/>
      <c r="TJM35" s="214"/>
      <c r="TJN35" s="214"/>
      <c r="TJO35" s="214"/>
      <c r="TJP35" s="214"/>
      <c r="TJQ35" s="214"/>
      <c r="TJR35" s="214"/>
      <c r="TJS35" s="214"/>
      <c r="TJT35" s="214"/>
      <c r="TJU35" s="214"/>
      <c r="TJV35" s="214"/>
      <c r="TJW35" s="214"/>
      <c r="TJX35" s="214"/>
      <c r="TJY35" s="214"/>
      <c r="TJZ35" s="214"/>
      <c r="TKA35" s="214"/>
      <c r="TKB35" s="214"/>
      <c r="TKC35" s="214"/>
      <c r="TKD35" s="214"/>
      <c r="TKE35" s="214"/>
      <c r="TKF35" s="214"/>
      <c r="TKG35" s="214"/>
      <c r="TKH35" s="214"/>
      <c r="TKI35" s="214"/>
      <c r="TKJ35" s="214"/>
      <c r="TKK35" s="214"/>
      <c r="TKL35" s="214"/>
      <c r="TKM35" s="214"/>
      <c r="TKN35" s="214"/>
      <c r="TKO35" s="214"/>
      <c r="TKP35" s="214"/>
      <c r="TKQ35" s="214"/>
      <c r="TKR35" s="214"/>
      <c r="TKS35" s="214"/>
      <c r="TKT35" s="214"/>
      <c r="TKU35" s="214"/>
      <c r="TKV35" s="214"/>
      <c r="TKW35" s="214"/>
      <c r="TKX35" s="214"/>
      <c r="TKY35" s="214"/>
      <c r="TKZ35" s="214"/>
      <c r="TLA35" s="214"/>
      <c r="TLB35" s="214"/>
      <c r="TLC35" s="214"/>
      <c r="TLD35" s="214"/>
      <c r="TLE35" s="214"/>
      <c r="TLF35" s="214"/>
      <c r="TLG35" s="214"/>
      <c r="TLH35" s="214"/>
      <c r="TLI35" s="214"/>
      <c r="TLJ35" s="214"/>
      <c r="TLK35" s="214"/>
      <c r="TLL35" s="214"/>
      <c r="TLM35" s="214"/>
      <c r="TLN35" s="214"/>
      <c r="TLO35" s="214"/>
      <c r="TLP35" s="214"/>
      <c r="TLQ35" s="214"/>
      <c r="TLR35" s="214"/>
      <c r="TLS35" s="214"/>
      <c r="TLT35" s="214"/>
      <c r="TLU35" s="214"/>
      <c r="TLV35" s="214"/>
      <c r="TLW35" s="214"/>
      <c r="TLX35" s="214"/>
      <c r="TLY35" s="214"/>
      <c r="TLZ35" s="214"/>
      <c r="TMA35" s="214"/>
      <c r="TMB35" s="214"/>
      <c r="TMC35" s="214"/>
      <c r="TMD35" s="214"/>
      <c r="TME35" s="214"/>
      <c r="TMF35" s="214"/>
      <c r="TMG35" s="214"/>
      <c r="TMH35" s="214"/>
      <c r="TMI35" s="214"/>
      <c r="TMJ35" s="214"/>
      <c r="TMK35" s="214"/>
      <c r="TML35" s="214"/>
      <c r="TMM35" s="214"/>
      <c r="TMN35" s="214"/>
      <c r="TMO35" s="214"/>
      <c r="TMP35" s="214"/>
      <c r="TMQ35" s="214"/>
      <c r="TMR35" s="214"/>
      <c r="TMS35" s="214"/>
      <c r="TMT35" s="214"/>
      <c r="TMU35" s="214"/>
      <c r="TMV35" s="214"/>
      <c r="TMW35" s="214"/>
      <c r="TMX35" s="214"/>
      <c r="TMY35" s="214"/>
      <c r="TMZ35" s="214"/>
      <c r="TNA35" s="214"/>
      <c r="TNB35" s="214"/>
      <c r="TNC35" s="214"/>
      <c r="TND35" s="214"/>
      <c r="TNE35" s="214"/>
      <c r="TNF35" s="214"/>
      <c r="TNG35" s="214"/>
      <c r="TNH35" s="214"/>
      <c r="TNI35" s="214"/>
      <c r="TNJ35" s="214"/>
      <c r="TNK35" s="214"/>
      <c r="TNL35" s="214"/>
      <c r="TNM35" s="214"/>
      <c r="TNN35" s="214"/>
      <c r="TNO35" s="214"/>
      <c r="TNP35" s="214"/>
      <c r="TNQ35" s="214"/>
      <c r="TNR35" s="214"/>
      <c r="TNS35" s="214"/>
      <c r="TNT35" s="214"/>
      <c r="TNU35" s="214"/>
      <c r="TNV35" s="214"/>
      <c r="TNW35" s="214"/>
      <c r="TNX35" s="214"/>
      <c r="TNY35" s="214"/>
      <c r="TNZ35" s="214"/>
      <c r="TOA35" s="214"/>
      <c r="TOB35" s="214"/>
      <c r="TOC35" s="214"/>
      <c r="TOD35" s="214"/>
      <c r="TOE35" s="214"/>
      <c r="TOF35" s="214"/>
      <c r="TOG35" s="214"/>
      <c r="TOH35" s="214"/>
      <c r="TOI35" s="214"/>
      <c r="TOJ35" s="214"/>
      <c r="TOK35" s="214"/>
      <c r="TOL35" s="214"/>
      <c r="TOM35" s="214"/>
      <c r="TON35" s="214"/>
      <c r="TOO35" s="214"/>
      <c r="TOP35" s="214"/>
      <c r="TOQ35" s="214"/>
      <c r="TOR35" s="214"/>
      <c r="TOS35" s="214"/>
      <c r="TOT35" s="214"/>
      <c r="TOU35" s="214"/>
      <c r="TOV35" s="214"/>
      <c r="TOW35" s="214"/>
      <c r="TOX35" s="214"/>
      <c r="TOY35" s="214"/>
      <c r="TOZ35" s="214"/>
      <c r="TPA35" s="214"/>
      <c r="TPB35" s="214"/>
      <c r="TPC35" s="214"/>
      <c r="TPD35" s="214"/>
      <c r="TPE35" s="214"/>
      <c r="TPF35" s="214"/>
      <c r="TPG35" s="214"/>
      <c r="TPH35" s="214"/>
      <c r="TPI35" s="214"/>
      <c r="TPJ35" s="214"/>
      <c r="TPK35" s="214"/>
      <c r="TPL35" s="214"/>
      <c r="TPM35" s="214"/>
      <c r="TPN35" s="214"/>
      <c r="TPO35" s="214"/>
      <c r="TPP35" s="214"/>
      <c r="TPQ35" s="214"/>
      <c r="TPR35" s="214"/>
      <c r="TPS35" s="214"/>
      <c r="TPT35" s="214"/>
      <c r="TPU35" s="214"/>
      <c r="TPV35" s="214"/>
      <c r="TPW35" s="214"/>
      <c r="TPX35" s="214"/>
      <c r="TPY35" s="214"/>
      <c r="TPZ35" s="214"/>
      <c r="TQA35" s="214"/>
      <c r="TQB35" s="214"/>
      <c r="TQC35" s="214"/>
      <c r="TQD35" s="214"/>
      <c r="TQE35" s="214"/>
      <c r="TQF35" s="214"/>
      <c r="TQG35" s="214"/>
      <c r="TQH35" s="214"/>
      <c r="TQI35" s="214"/>
      <c r="TQJ35" s="214"/>
      <c r="TQK35" s="214"/>
      <c r="TQL35" s="214"/>
      <c r="TQM35" s="214"/>
      <c r="TQN35" s="214"/>
      <c r="TQO35" s="214"/>
      <c r="TQP35" s="214"/>
      <c r="TQQ35" s="214"/>
      <c r="TQR35" s="214"/>
      <c r="TQS35" s="214"/>
      <c r="TQT35" s="214"/>
      <c r="TQU35" s="214"/>
      <c r="TQV35" s="214"/>
      <c r="TQW35" s="214"/>
      <c r="TQX35" s="214"/>
      <c r="TQY35" s="214"/>
      <c r="TQZ35" s="214"/>
      <c r="TRA35" s="214"/>
      <c r="TRB35" s="214"/>
      <c r="TRC35" s="214"/>
      <c r="TRD35" s="214"/>
      <c r="TRE35" s="214"/>
      <c r="TRF35" s="214"/>
      <c r="TRG35" s="214"/>
      <c r="TRH35" s="214"/>
      <c r="TRI35" s="214"/>
      <c r="TRJ35" s="214"/>
      <c r="TRK35" s="214"/>
      <c r="TRL35" s="214"/>
      <c r="TRM35" s="214"/>
      <c r="TRN35" s="214"/>
      <c r="TRO35" s="214"/>
      <c r="TRP35" s="214"/>
      <c r="TRQ35" s="214"/>
      <c r="TRR35" s="214"/>
      <c r="TRS35" s="214"/>
      <c r="TRT35" s="214"/>
      <c r="TRU35" s="214"/>
      <c r="TRV35" s="214"/>
      <c r="TRW35" s="214"/>
      <c r="TRX35" s="214"/>
      <c r="TRY35" s="214"/>
      <c r="TRZ35" s="214"/>
      <c r="TSA35" s="214"/>
      <c r="TSB35" s="214"/>
      <c r="TSC35" s="214"/>
      <c r="TSD35" s="214"/>
      <c r="TSE35" s="214"/>
      <c r="TSF35" s="214"/>
      <c r="TSG35" s="214"/>
      <c r="TSH35" s="214"/>
      <c r="TSI35" s="214"/>
      <c r="TSJ35" s="214"/>
      <c r="TSK35" s="214"/>
      <c r="TSL35" s="214"/>
      <c r="TSM35" s="214"/>
      <c r="TSN35" s="214"/>
      <c r="TSO35" s="214"/>
      <c r="TSP35" s="214"/>
      <c r="TSQ35" s="214"/>
      <c r="TSR35" s="214"/>
      <c r="TSS35" s="214"/>
      <c r="TST35" s="214"/>
      <c r="TSU35" s="214"/>
      <c r="TSV35" s="214"/>
      <c r="TSW35" s="214"/>
      <c r="TSX35" s="214"/>
      <c r="TSY35" s="214"/>
      <c r="TSZ35" s="214"/>
      <c r="TTA35" s="214"/>
      <c r="TTB35" s="214"/>
      <c r="TTC35" s="214"/>
      <c r="TTD35" s="214"/>
      <c r="TTE35" s="214"/>
      <c r="TTF35" s="214"/>
      <c r="TTG35" s="214"/>
      <c r="TTH35" s="214"/>
      <c r="TTI35" s="214"/>
      <c r="TTJ35" s="214"/>
      <c r="TTK35" s="214"/>
      <c r="TTL35" s="214"/>
      <c r="TTM35" s="214"/>
      <c r="TTN35" s="214"/>
      <c r="TTO35" s="214"/>
      <c r="TTP35" s="214"/>
      <c r="TTQ35" s="214"/>
      <c r="TTR35" s="214"/>
      <c r="TTS35" s="214"/>
      <c r="TTT35" s="214"/>
      <c r="TTU35" s="214"/>
      <c r="TTV35" s="214"/>
      <c r="TTW35" s="214"/>
      <c r="TTX35" s="214"/>
      <c r="TTY35" s="214"/>
      <c r="TTZ35" s="214"/>
      <c r="TUA35" s="214"/>
      <c r="TUB35" s="214"/>
      <c r="TUC35" s="214"/>
      <c r="TUD35" s="214"/>
      <c r="TUE35" s="214"/>
      <c r="TUF35" s="214"/>
      <c r="TUG35" s="214"/>
      <c r="TUH35" s="214"/>
      <c r="TUI35" s="214"/>
      <c r="TUJ35" s="214"/>
      <c r="TUK35" s="214"/>
      <c r="TUL35" s="214"/>
      <c r="TUM35" s="214"/>
      <c r="TUN35" s="214"/>
      <c r="TUO35" s="214"/>
      <c r="TUP35" s="214"/>
      <c r="TUQ35" s="214"/>
      <c r="TUR35" s="214"/>
      <c r="TUS35" s="214"/>
      <c r="TUT35" s="214"/>
      <c r="TUU35" s="214"/>
      <c r="TUV35" s="214"/>
      <c r="TUW35" s="214"/>
      <c r="TUX35" s="214"/>
      <c r="TUY35" s="214"/>
      <c r="TUZ35" s="214"/>
      <c r="TVA35" s="214"/>
      <c r="TVB35" s="214"/>
      <c r="TVC35" s="214"/>
      <c r="TVD35" s="214"/>
      <c r="TVE35" s="214"/>
      <c r="TVF35" s="214"/>
      <c r="TVG35" s="214"/>
      <c r="TVH35" s="214"/>
      <c r="TVI35" s="214"/>
      <c r="TVJ35" s="214"/>
      <c r="TVK35" s="214"/>
      <c r="TVL35" s="214"/>
      <c r="TVM35" s="214"/>
      <c r="TVN35" s="214"/>
      <c r="TVO35" s="214"/>
      <c r="TVP35" s="214"/>
      <c r="TVQ35" s="214"/>
      <c r="TVR35" s="214"/>
      <c r="TVS35" s="214"/>
      <c r="TVT35" s="214"/>
      <c r="TVU35" s="214"/>
      <c r="TVV35" s="214"/>
      <c r="TVW35" s="214"/>
      <c r="TVX35" s="214"/>
      <c r="TVY35" s="214"/>
      <c r="TVZ35" s="214"/>
      <c r="TWA35" s="214"/>
      <c r="TWB35" s="214"/>
      <c r="TWC35" s="214"/>
      <c r="TWD35" s="214"/>
      <c r="TWE35" s="214"/>
      <c r="TWF35" s="214"/>
      <c r="TWG35" s="214"/>
      <c r="TWH35" s="214"/>
      <c r="TWI35" s="214"/>
      <c r="TWJ35" s="214"/>
      <c r="TWK35" s="214"/>
      <c r="TWL35" s="214"/>
      <c r="TWM35" s="214"/>
      <c r="TWN35" s="214"/>
      <c r="TWO35" s="214"/>
      <c r="TWP35" s="214"/>
      <c r="TWQ35" s="214"/>
      <c r="TWR35" s="214"/>
      <c r="TWS35" s="214"/>
      <c r="TWT35" s="214"/>
      <c r="TWU35" s="214"/>
      <c r="TWV35" s="214"/>
      <c r="TWW35" s="214"/>
      <c r="TWX35" s="214"/>
      <c r="TWY35" s="214"/>
      <c r="TWZ35" s="214"/>
      <c r="TXA35" s="214"/>
      <c r="TXB35" s="214"/>
      <c r="TXC35" s="214"/>
      <c r="TXD35" s="214"/>
      <c r="TXE35" s="214"/>
      <c r="TXF35" s="214"/>
      <c r="TXG35" s="214"/>
      <c r="TXH35" s="214"/>
      <c r="TXI35" s="214"/>
      <c r="TXJ35" s="214"/>
      <c r="TXK35" s="214"/>
      <c r="TXL35" s="214"/>
      <c r="TXM35" s="214"/>
      <c r="TXN35" s="214"/>
      <c r="TXO35" s="214"/>
      <c r="TXP35" s="214"/>
      <c r="TXQ35" s="214"/>
      <c r="TXR35" s="214"/>
      <c r="TXS35" s="214"/>
      <c r="TXT35" s="214"/>
      <c r="TXU35" s="214"/>
      <c r="TXV35" s="214"/>
      <c r="TXW35" s="214"/>
      <c r="TXX35" s="214"/>
      <c r="TXY35" s="214"/>
      <c r="TXZ35" s="214"/>
      <c r="TYA35" s="214"/>
      <c r="TYB35" s="214"/>
      <c r="TYC35" s="214"/>
      <c r="TYD35" s="214"/>
      <c r="TYE35" s="214"/>
      <c r="TYF35" s="214"/>
      <c r="TYG35" s="214"/>
      <c r="TYH35" s="214"/>
      <c r="TYI35" s="214"/>
      <c r="TYJ35" s="214"/>
      <c r="TYK35" s="214"/>
      <c r="TYL35" s="214"/>
      <c r="TYM35" s="214"/>
      <c r="TYN35" s="214"/>
      <c r="TYO35" s="214"/>
      <c r="TYP35" s="214"/>
      <c r="TYQ35" s="214"/>
      <c r="TYR35" s="214"/>
      <c r="TYS35" s="214"/>
      <c r="TYT35" s="214"/>
      <c r="TYU35" s="214"/>
      <c r="TYV35" s="214"/>
      <c r="TYW35" s="214"/>
      <c r="TYX35" s="214"/>
      <c r="TYY35" s="214"/>
      <c r="TYZ35" s="214"/>
      <c r="TZA35" s="214"/>
      <c r="TZB35" s="214"/>
      <c r="TZC35" s="214"/>
      <c r="TZD35" s="214"/>
      <c r="TZE35" s="214"/>
      <c r="TZF35" s="214"/>
      <c r="TZG35" s="214"/>
      <c r="TZH35" s="214"/>
      <c r="TZI35" s="214"/>
      <c r="TZJ35" s="214"/>
      <c r="TZK35" s="214"/>
      <c r="TZL35" s="214"/>
      <c r="TZM35" s="214"/>
      <c r="TZN35" s="214"/>
      <c r="TZO35" s="214"/>
      <c r="TZP35" s="214"/>
      <c r="TZQ35" s="214"/>
      <c r="TZR35" s="214"/>
      <c r="TZS35" s="214"/>
      <c r="TZT35" s="214"/>
      <c r="TZU35" s="214"/>
      <c r="TZV35" s="214"/>
      <c r="TZW35" s="214"/>
      <c r="TZX35" s="214"/>
      <c r="TZY35" s="214"/>
      <c r="TZZ35" s="214"/>
      <c r="UAA35" s="214"/>
      <c r="UAB35" s="214"/>
      <c r="UAC35" s="214"/>
      <c r="UAD35" s="214"/>
      <c r="UAE35" s="214"/>
      <c r="UAF35" s="214"/>
      <c r="UAG35" s="214"/>
      <c r="UAH35" s="214"/>
      <c r="UAI35" s="214"/>
      <c r="UAJ35" s="214"/>
      <c r="UAK35" s="214"/>
      <c r="UAL35" s="214"/>
      <c r="UAM35" s="214"/>
      <c r="UAN35" s="214"/>
      <c r="UAO35" s="214"/>
      <c r="UAP35" s="214"/>
      <c r="UAQ35" s="214"/>
      <c r="UAR35" s="214"/>
      <c r="UAS35" s="214"/>
      <c r="UAT35" s="214"/>
      <c r="UAU35" s="214"/>
      <c r="UAV35" s="214"/>
      <c r="UAW35" s="214"/>
      <c r="UAX35" s="214"/>
      <c r="UAY35" s="214"/>
      <c r="UAZ35" s="214"/>
      <c r="UBA35" s="214"/>
      <c r="UBB35" s="214"/>
      <c r="UBC35" s="214"/>
      <c r="UBD35" s="214"/>
      <c r="UBE35" s="214"/>
      <c r="UBF35" s="214"/>
      <c r="UBG35" s="214"/>
      <c r="UBH35" s="214"/>
      <c r="UBI35" s="214"/>
      <c r="UBJ35" s="214"/>
      <c r="UBK35" s="214"/>
      <c r="UBL35" s="214"/>
      <c r="UBM35" s="214"/>
      <c r="UBN35" s="214"/>
      <c r="UBO35" s="214"/>
      <c r="UBP35" s="214"/>
      <c r="UBQ35" s="214"/>
      <c r="UBR35" s="214"/>
      <c r="UBS35" s="214"/>
      <c r="UBT35" s="214"/>
      <c r="UBU35" s="214"/>
      <c r="UBV35" s="214"/>
      <c r="UBW35" s="214"/>
      <c r="UBX35" s="214"/>
      <c r="UBY35" s="214"/>
      <c r="UBZ35" s="214"/>
      <c r="UCA35" s="214"/>
      <c r="UCB35" s="214"/>
      <c r="UCC35" s="214"/>
      <c r="UCD35" s="214"/>
      <c r="UCE35" s="214"/>
      <c r="UCF35" s="214"/>
      <c r="UCG35" s="214"/>
      <c r="UCH35" s="214"/>
      <c r="UCI35" s="214"/>
      <c r="UCJ35" s="214"/>
      <c r="UCK35" s="214"/>
      <c r="UCL35" s="214"/>
      <c r="UCM35" s="214"/>
      <c r="UCN35" s="214"/>
      <c r="UCO35" s="214"/>
      <c r="UCP35" s="214"/>
      <c r="UCQ35" s="214"/>
      <c r="UCR35" s="214"/>
      <c r="UCS35" s="214"/>
      <c r="UCT35" s="214"/>
      <c r="UCU35" s="214"/>
      <c r="UCV35" s="214"/>
      <c r="UCW35" s="214"/>
      <c r="UCX35" s="214"/>
      <c r="UCY35" s="214"/>
      <c r="UCZ35" s="214"/>
      <c r="UDA35" s="214"/>
      <c r="UDB35" s="214"/>
      <c r="UDC35" s="214"/>
      <c r="UDD35" s="214"/>
      <c r="UDE35" s="214"/>
      <c r="UDF35" s="214"/>
      <c r="UDG35" s="214"/>
      <c r="UDH35" s="214"/>
      <c r="UDI35" s="214"/>
      <c r="UDJ35" s="214"/>
      <c r="UDK35" s="214"/>
      <c r="UDL35" s="214"/>
      <c r="UDM35" s="214"/>
      <c r="UDN35" s="214"/>
      <c r="UDO35" s="214"/>
      <c r="UDP35" s="214"/>
      <c r="UDQ35" s="214"/>
      <c r="UDR35" s="214"/>
      <c r="UDS35" s="214"/>
      <c r="UDT35" s="214"/>
      <c r="UDU35" s="214"/>
      <c r="UDV35" s="214"/>
      <c r="UDW35" s="214"/>
      <c r="UDX35" s="214"/>
      <c r="UDY35" s="214"/>
      <c r="UDZ35" s="214"/>
      <c r="UEA35" s="214"/>
      <c r="UEB35" s="214"/>
      <c r="UEC35" s="214"/>
      <c r="UED35" s="214"/>
      <c r="UEE35" s="214"/>
      <c r="UEF35" s="214"/>
      <c r="UEG35" s="214"/>
      <c r="UEH35" s="214"/>
      <c r="UEI35" s="214"/>
      <c r="UEJ35" s="214"/>
      <c r="UEK35" s="214"/>
      <c r="UEL35" s="214"/>
      <c r="UEM35" s="214"/>
      <c r="UEN35" s="214"/>
      <c r="UEO35" s="214"/>
      <c r="UEP35" s="214"/>
      <c r="UEQ35" s="214"/>
      <c r="UER35" s="214"/>
      <c r="UES35" s="214"/>
      <c r="UET35" s="214"/>
      <c r="UEU35" s="214"/>
      <c r="UEV35" s="214"/>
      <c r="UEW35" s="214"/>
      <c r="UEX35" s="214"/>
      <c r="UEY35" s="214"/>
      <c r="UEZ35" s="214"/>
      <c r="UFA35" s="214"/>
      <c r="UFB35" s="214"/>
      <c r="UFC35" s="214"/>
      <c r="UFD35" s="214"/>
      <c r="UFE35" s="214"/>
      <c r="UFF35" s="214"/>
      <c r="UFG35" s="214"/>
      <c r="UFH35" s="214"/>
      <c r="UFI35" s="214"/>
      <c r="UFJ35" s="214"/>
      <c r="UFK35" s="214"/>
      <c r="UFL35" s="214"/>
      <c r="UFM35" s="214"/>
      <c r="UFN35" s="214"/>
      <c r="UFO35" s="214"/>
      <c r="UFP35" s="214"/>
      <c r="UFQ35" s="214"/>
      <c r="UFR35" s="214"/>
      <c r="UFS35" s="214"/>
      <c r="UFT35" s="214"/>
      <c r="UFU35" s="214"/>
      <c r="UFV35" s="214"/>
      <c r="UFW35" s="214"/>
      <c r="UFX35" s="214"/>
      <c r="UFY35" s="214"/>
      <c r="UFZ35" s="214"/>
      <c r="UGA35" s="214"/>
      <c r="UGB35" s="214"/>
      <c r="UGC35" s="214"/>
      <c r="UGD35" s="214"/>
      <c r="UGE35" s="214"/>
      <c r="UGF35" s="214"/>
      <c r="UGG35" s="214"/>
      <c r="UGH35" s="214"/>
      <c r="UGI35" s="214"/>
      <c r="UGJ35" s="214"/>
      <c r="UGK35" s="214"/>
      <c r="UGL35" s="214"/>
      <c r="UGM35" s="214"/>
      <c r="UGN35" s="214"/>
      <c r="UGO35" s="214"/>
      <c r="UGP35" s="214"/>
      <c r="UGQ35" s="214"/>
      <c r="UGR35" s="214"/>
      <c r="UGS35" s="214"/>
      <c r="UGT35" s="214"/>
      <c r="UGU35" s="214"/>
      <c r="UGV35" s="214"/>
      <c r="UGW35" s="214"/>
      <c r="UGX35" s="214"/>
      <c r="UGY35" s="214"/>
      <c r="UGZ35" s="214"/>
      <c r="UHA35" s="214"/>
      <c r="UHB35" s="214"/>
      <c r="UHC35" s="214"/>
      <c r="UHD35" s="214"/>
      <c r="UHE35" s="214"/>
      <c r="UHF35" s="214"/>
      <c r="UHG35" s="214"/>
      <c r="UHH35" s="214"/>
      <c r="UHI35" s="214"/>
      <c r="UHJ35" s="214"/>
      <c r="UHK35" s="214"/>
      <c r="UHL35" s="214"/>
      <c r="UHM35" s="214"/>
      <c r="UHN35" s="214"/>
      <c r="UHO35" s="214"/>
      <c r="UHP35" s="214"/>
      <c r="UHQ35" s="214"/>
      <c r="UHR35" s="214"/>
      <c r="UHS35" s="214"/>
      <c r="UHT35" s="214"/>
      <c r="UHU35" s="214"/>
      <c r="UHV35" s="214"/>
      <c r="UHW35" s="214"/>
      <c r="UHX35" s="214"/>
      <c r="UHY35" s="214"/>
      <c r="UHZ35" s="214"/>
      <c r="UIA35" s="214"/>
      <c r="UIB35" s="214"/>
      <c r="UIC35" s="214"/>
      <c r="UID35" s="214"/>
      <c r="UIE35" s="214"/>
      <c r="UIF35" s="214"/>
      <c r="UIG35" s="214"/>
      <c r="UIH35" s="214"/>
      <c r="UII35" s="214"/>
      <c r="UIJ35" s="214"/>
      <c r="UIK35" s="214"/>
      <c r="UIL35" s="214"/>
      <c r="UIM35" s="214"/>
      <c r="UIN35" s="214"/>
      <c r="UIO35" s="214"/>
      <c r="UIP35" s="214"/>
      <c r="UIQ35" s="214"/>
      <c r="UIR35" s="214"/>
      <c r="UIS35" s="214"/>
      <c r="UIT35" s="214"/>
      <c r="UIU35" s="214"/>
      <c r="UIV35" s="214"/>
      <c r="UIW35" s="214"/>
      <c r="UIX35" s="214"/>
      <c r="UIY35" s="214"/>
      <c r="UIZ35" s="214"/>
      <c r="UJA35" s="214"/>
      <c r="UJB35" s="214"/>
      <c r="UJC35" s="214"/>
      <c r="UJD35" s="214"/>
      <c r="UJE35" s="214"/>
      <c r="UJF35" s="214"/>
      <c r="UJG35" s="214"/>
      <c r="UJH35" s="214"/>
      <c r="UJI35" s="214"/>
      <c r="UJJ35" s="214"/>
      <c r="UJK35" s="214"/>
      <c r="UJL35" s="214"/>
      <c r="UJM35" s="214"/>
      <c r="UJN35" s="214"/>
      <c r="UJO35" s="214"/>
      <c r="UJP35" s="214"/>
      <c r="UJQ35" s="214"/>
      <c r="UJR35" s="214"/>
      <c r="UJS35" s="214"/>
      <c r="UJT35" s="214"/>
      <c r="UJU35" s="214"/>
      <c r="UJV35" s="214"/>
      <c r="UJW35" s="214"/>
      <c r="UJX35" s="214"/>
      <c r="UJY35" s="214"/>
      <c r="UJZ35" s="214"/>
      <c r="UKA35" s="214"/>
      <c r="UKB35" s="214"/>
      <c r="UKC35" s="214"/>
      <c r="UKD35" s="214"/>
      <c r="UKE35" s="214"/>
      <c r="UKF35" s="214"/>
      <c r="UKG35" s="214"/>
      <c r="UKH35" s="214"/>
      <c r="UKI35" s="214"/>
      <c r="UKJ35" s="214"/>
      <c r="UKK35" s="214"/>
      <c r="UKL35" s="214"/>
      <c r="UKM35" s="214"/>
      <c r="UKN35" s="214"/>
      <c r="UKO35" s="214"/>
      <c r="UKP35" s="214"/>
      <c r="UKQ35" s="214"/>
      <c r="UKR35" s="214"/>
      <c r="UKS35" s="214"/>
      <c r="UKT35" s="214"/>
      <c r="UKU35" s="214"/>
      <c r="UKV35" s="214"/>
      <c r="UKW35" s="214"/>
      <c r="UKX35" s="214"/>
      <c r="UKY35" s="214"/>
      <c r="UKZ35" s="214"/>
      <c r="ULA35" s="214"/>
      <c r="ULB35" s="214"/>
      <c r="ULC35" s="214"/>
      <c r="ULD35" s="214"/>
      <c r="ULE35" s="214"/>
      <c r="ULF35" s="214"/>
      <c r="ULG35" s="214"/>
      <c r="ULH35" s="214"/>
      <c r="ULI35" s="214"/>
      <c r="ULJ35" s="214"/>
      <c r="ULK35" s="214"/>
      <c r="ULL35" s="214"/>
      <c r="ULM35" s="214"/>
      <c r="ULN35" s="214"/>
      <c r="ULO35" s="214"/>
      <c r="ULP35" s="214"/>
      <c r="ULQ35" s="214"/>
      <c r="ULR35" s="214"/>
      <c r="ULS35" s="214"/>
      <c r="ULT35" s="214"/>
      <c r="ULU35" s="214"/>
      <c r="ULV35" s="214"/>
      <c r="ULW35" s="214"/>
      <c r="ULX35" s="214"/>
      <c r="ULY35" s="214"/>
      <c r="ULZ35" s="214"/>
      <c r="UMA35" s="214"/>
      <c r="UMB35" s="214"/>
      <c r="UMC35" s="214"/>
      <c r="UMD35" s="214"/>
      <c r="UME35" s="214"/>
      <c r="UMF35" s="214"/>
      <c r="UMG35" s="214"/>
      <c r="UMH35" s="214"/>
      <c r="UMI35" s="214"/>
      <c r="UMJ35" s="214"/>
      <c r="UMK35" s="214"/>
      <c r="UML35" s="214"/>
      <c r="UMM35" s="214"/>
      <c r="UMN35" s="214"/>
      <c r="UMO35" s="214"/>
      <c r="UMP35" s="214"/>
      <c r="UMQ35" s="214"/>
      <c r="UMR35" s="214"/>
      <c r="UMS35" s="214"/>
      <c r="UMT35" s="214"/>
      <c r="UMU35" s="214"/>
      <c r="UMV35" s="214"/>
      <c r="UMW35" s="214"/>
      <c r="UMX35" s="214"/>
      <c r="UMY35" s="214"/>
      <c r="UMZ35" s="214"/>
      <c r="UNA35" s="214"/>
      <c r="UNB35" s="214"/>
      <c r="UNC35" s="214"/>
      <c r="UND35" s="214"/>
      <c r="UNE35" s="214"/>
      <c r="UNF35" s="214"/>
      <c r="UNG35" s="214"/>
      <c r="UNH35" s="214"/>
      <c r="UNI35" s="214"/>
      <c r="UNJ35" s="214"/>
      <c r="UNK35" s="214"/>
      <c r="UNL35" s="214"/>
      <c r="UNM35" s="214"/>
      <c r="UNN35" s="214"/>
      <c r="UNO35" s="214"/>
      <c r="UNP35" s="214"/>
      <c r="UNQ35" s="214"/>
      <c r="UNR35" s="214"/>
      <c r="UNS35" s="214"/>
      <c r="UNT35" s="214"/>
      <c r="UNU35" s="214"/>
      <c r="UNV35" s="214"/>
      <c r="UNW35" s="214"/>
      <c r="UNX35" s="214"/>
      <c r="UNY35" s="214"/>
      <c r="UNZ35" s="214"/>
      <c r="UOA35" s="214"/>
      <c r="UOB35" s="214"/>
      <c r="UOC35" s="214"/>
      <c r="UOD35" s="214"/>
      <c r="UOE35" s="214"/>
      <c r="UOF35" s="214"/>
      <c r="UOG35" s="214"/>
      <c r="UOH35" s="214"/>
      <c r="UOI35" s="214"/>
      <c r="UOJ35" s="214"/>
      <c r="UOK35" s="214"/>
      <c r="UOL35" s="214"/>
      <c r="UOM35" s="214"/>
      <c r="UON35" s="214"/>
      <c r="UOO35" s="214"/>
      <c r="UOP35" s="214"/>
      <c r="UOQ35" s="214"/>
      <c r="UOR35" s="214"/>
      <c r="UOS35" s="214"/>
      <c r="UOT35" s="214"/>
      <c r="UOU35" s="214"/>
      <c r="UOV35" s="214"/>
      <c r="UOW35" s="214"/>
      <c r="UOX35" s="214"/>
      <c r="UOY35" s="214"/>
      <c r="UOZ35" s="214"/>
      <c r="UPA35" s="214"/>
      <c r="UPB35" s="214"/>
      <c r="UPC35" s="214"/>
      <c r="UPD35" s="214"/>
      <c r="UPE35" s="214"/>
      <c r="UPF35" s="214"/>
      <c r="UPG35" s="214"/>
      <c r="UPH35" s="214"/>
      <c r="UPI35" s="214"/>
      <c r="UPJ35" s="214"/>
      <c r="UPK35" s="214"/>
      <c r="UPL35" s="214"/>
      <c r="UPM35" s="214"/>
      <c r="UPN35" s="214"/>
      <c r="UPO35" s="214"/>
      <c r="UPP35" s="214"/>
      <c r="UPQ35" s="214"/>
      <c r="UPR35" s="214"/>
      <c r="UPS35" s="214"/>
      <c r="UPT35" s="214"/>
      <c r="UPU35" s="214"/>
      <c r="UPV35" s="214"/>
      <c r="UPW35" s="214"/>
      <c r="UPX35" s="214"/>
      <c r="UPY35" s="214"/>
      <c r="UPZ35" s="214"/>
      <c r="UQA35" s="214"/>
      <c r="UQB35" s="214"/>
      <c r="UQC35" s="214"/>
      <c r="UQD35" s="214"/>
      <c r="UQE35" s="214"/>
      <c r="UQF35" s="214"/>
      <c r="UQG35" s="214"/>
      <c r="UQH35" s="214"/>
      <c r="UQI35" s="214"/>
      <c r="UQJ35" s="214"/>
      <c r="UQK35" s="214"/>
      <c r="UQL35" s="214"/>
      <c r="UQM35" s="214"/>
      <c r="UQN35" s="214"/>
      <c r="UQO35" s="214"/>
      <c r="UQP35" s="214"/>
      <c r="UQQ35" s="214"/>
      <c r="UQR35" s="214"/>
      <c r="UQS35" s="214"/>
      <c r="UQT35" s="214"/>
      <c r="UQU35" s="214"/>
      <c r="UQV35" s="214"/>
      <c r="UQW35" s="214"/>
      <c r="UQX35" s="214"/>
      <c r="UQY35" s="214"/>
      <c r="UQZ35" s="214"/>
      <c r="URA35" s="214"/>
      <c r="URB35" s="214"/>
      <c r="URC35" s="214"/>
      <c r="URD35" s="214"/>
      <c r="URE35" s="214"/>
      <c r="URF35" s="214"/>
      <c r="URG35" s="214"/>
      <c r="URH35" s="214"/>
      <c r="URI35" s="214"/>
      <c r="URJ35" s="214"/>
      <c r="URK35" s="214"/>
      <c r="URL35" s="214"/>
      <c r="URM35" s="214"/>
      <c r="URN35" s="214"/>
      <c r="URO35" s="214"/>
      <c r="URP35" s="214"/>
      <c r="URQ35" s="214"/>
      <c r="URR35" s="214"/>
      <c r="URS35" s="214"/>
      <c r="URT35" s="214"/>
      <c r="URU35" s="214"/>
      <c r="URV35" s="214"/>
      <c r="URW35" s="214"/>
      <c r="URX35" s="214"/>
      <c r="URY35" s="214"/>
      <c r="URZ35" s="214"/>
      <c r="USA35" s="214"/>
      <c r="USB35" s="214"/>
      <c r="USC35" s="214"/>
      <c r="USD35" s="214"/>
      <c r="USE35" s="214"/>
      <c r="USF35" s="214"/>
      <c r="USG35" s="214"/>
      <c r="USH35" s="214"/>
      <c r="USI35" s="214"/>
      <c r="USJ35" s="214"/>
      <c r="USK35" s="214"/>
      <c r="USL35" s="214"/>
      <c r="USM35" s="214"/>
      <c r="USN35" s="214"/>
      <c r="USO35" s="214"/>
      <c r="USP35" s="214"/>
      <c r="USQ35" s="214"/>
      <c r="USR35" s="214"/>
      <c r="USS35" s="214"/>
      <c r="UST35" s="214"/>
      <c r="USU35" s="214"/>
      <c r="USV35" s="214"/>
      <c r="USW35" s="214"/>
      <c r="USX35" s="214"/>
      <c r="USY35" s="214"/>
      <c r="USZ35" s="214"/>
      <c r="UTA35" s="214"/>
      <c r="UTB35" s="214"/>
      <c r="UTC35" s="214"/>
      <c r="UTD35" s="214"/>
      <c r="UTE35" s="214"/>
      <c r="UTF35" s="214"/>
      <c r="UTG35" s="214"/>
      <c r="UTH35" s="214"/>
      <c r="UTI35" s="214"/>
      <c r="UTJ35" s="214"/>
      <c r="UTK35" s="214"/>
      <c r="UTL35" s="214"/>
      <c r="UTM35" s="214"/>
      <c r="UTN35" s="214"/>
      <c r="UTO35" s="214"/>
      <c r="UTP35" s="214"/>
      <c r="UTQ35" s="214"/>
      <c r="UTR35" s="214"/>
      <c r="UTS35" s="214"/>
      <c r="UTT35" s="214"/>
      <c r="UTU35" s="214"/>
      <c r="UTV35" s="214"/>
      <c r="UTW35" s="214"/>
      <c r="UTX35" s="214"/>
      <c r="UTY35" s="214"/>
      <c r="UTZ35" s="214"/>
      <c r="UUA35" s="214"/>
      <c r="UUB35" s="214"/>
      <c r="UUC35" s="214"/>
      <c r="UUD35" s="214"/>
      <c r="UUE35" s="214"/>
      <c r="UUF35" s="214"/>
      <c r="UUG35" s="214"/>
      <c r="UUH35" s="214"/>
      <c r="UUI35" s="214"/>
      <c r="UUJ35" s="214"/>
      <c r="UUK35" s="214"/>
      <c r="UUL35" s="214"/>
      <c r="UUM35" s="214"/>
      <c r="UUN35" s="214"/>
      <c r="UUO35" s="214"/>
      <c r="UUP35" s="214"/>
      <c r="UUQ35" s="214"/>
      <c r="UUR35" s="214"/>
      <c r="UUS35" s="214"/>
      <c r="UUT35" s="214"/>
      <c r="UUU35" s="214"/>
      <c r="UUV35" s="214"/>
      <c r="UUW35" s="214"/>
      <c r="UUX35" s="214"/>
      <c r="UUY35" s="214"/>
      <c r="UUZ35" s="214"/>
      <c r="UVA35" s="214"/>
      <c r="UVB35" s="214"/>
      <c r="UVC35" s="214"/>
      <c r="UVD35" s="214"/>
      <c r="UVE35" s="214"/>
      <c r="UVF35" s="214"/>
      <c r="UVG35" s="214"/>
      <c r="UVH35" s="214"/>
      <c r="UVI35" s="214"/>
      <c r="UVJ35" s="214"/>
      <c r="UVK35" s="214"/>
      <c r="UVL35" s="214"/>
      <c r="UVM35" s="214"/>
      <c r="UVN35" s="214"/>
      <c r="UVO35" s="214"/>
      <c r="UVP35" s="214"/>
      <c r="UVQ35" s="214"/>
      <c r="UVR35" s="214"/>
      <c r="UVS35" s="214"/>
      <c r="UVT35" s="214"/>
      <c r="UVU35" s="214"/>
      <c r="UVV35" s="214"/>
      <c r="UVW35" s="214"/>
      <c r="UVX35" s="214"/>
      <c r="UVY35" s="214"/>
      <c r="UVZ35" s="214"/>
      <c r="UWA35" s="214"/>
      <c r="UWB35" s="214"/>
      <c r="UWC35" s="214"/>
      <c r="UWD35" s="214"/>
      <c r="UWE35" s="214"/>
      <c r="UWF35" s="214"/>
      <c r="UWG35" s="214"/>
      <c r="UWH35" s="214"/>
      <c r="UWI35" s="214"/>
      <c r="UWJ35" s="214"/>
      <c r="UWK35" s="214"/>
      <c r="UWL35" s="214"/>
      <c r="UWM35" s="214"/>
      <c r="UWN35" s="214"/>
      <c r="UWO35" s="214"/>
      <c r="UWP35" s="214"/>
      <c r="UWQ35" s="214"/>
      <c r="UWR35" s="214"/>
      <c r="UWS35" s="214"/>
      <c r="UWT35" s="214"/>
      <c r="UWU35" s="214"/>
      <c r="UWV35" s="214"/>
      <c r="UWW35" s="214"/>
      <c r="UWX35" s="214"/>
      <c r="UWY35" s="214"/>
      <c r="UWZ35" s="214"/>
      <c r="UXA35" s="214"/>
      <c r="UXB35" s="214"/>
      <c r="UXC35" s="214"/>
      <c r="UXD35" s="214"/>
      <c r="UXE35" s="214"/>
      <c r="UXF35" s="214"/>
      <c r="UXG35" s="214"/>
      <c r="UXH35" s="214"/>
      <c r="UXI35" s="214"/>
      <c r="UXJ35" s="214"/>
      <c r="UXK35" s="214"/>
      <c r="UXL35" s="214"/>
      <c r="UXM35" s="214"/>
      <c r="UXN35" s="214"/>
      <c r="UXO35" s="214"/>
      <c r="UXP35" s="214"/>
      <c r="UXQ35" s="214"/>
      <c r="UXR35" s="214"/>
      <c r="UXS35" s="214"/>
      <c r="UXT35" s="214"/>
      <c r="UXU35" s="214"/>
      <c r="UXV35" s="214"/>
      <c r="UXW35" s="214"/>
      <c r="UXX35" s="214"/>
      <c r="UXY35" s="214"/>
      <c r="UXZ35" s="214"/>
      <c r="UYA35" s="214"/>
      <c r="UYB35" s="214"/>
      <c r="UYC35" s="214"/>
      <c r="UYD35" s="214"/>
      <c r="UYE35" s="214"/>
      <c r="UYF35" s="214"/>
      <c r="UYG35" s="214"/>
      <c r="UYH35" s="214"/>
      <c r="UYI35" s="214"/>
      <c r="UYJ35" s="214"/>
      <c r="UYK35" s="214"/>
      <c r="UYL35" s="214"/>
      <c r="UYM35" s="214"/>
      <c r="UYN35" s="214"/>
      <c r="UYO35" s="214"/>
      <c r="UYP35" s="214"/>
      <c r="UYQ35" s="214"/>
      <c r="UYR35" s="214"/>
      <c r="UYS35" s="214"/>
      <c r="UYT35" s="214"/>
      <c r="UYU35" s="214"/>
      <c r="UYV35" s="214"/>
      <c r="UYW35" s="214"/>
      <c r="UYX35" s="214"/>
      <c r="UYY35" s="214"/>
      <c r="UYZ35" s="214"/>
      <c r="UZA35" s="214"/>
      <c r="UZB35" s="214"/>
      <c r="UZC35" s="214"/>
      <c r="UZD35" s="214"/>
      <c r="UZE35" s="214"/>
      <c r="UZF35" s="214"/>
      <c r="UZG35" s="214"/>
      <c r="UZH35" s="214"/>
      <c r="UZI35" s="214"/>
      <c r="UZJ35" s="214"/>
      <c r="UZK35" s="214"/>
      <c r="UZL35" s="214"/>
      <c r="UZM35" s="214"/>
      <c r="UZN35" s="214"/>
      <c r="UZO35" s="214"/>
      <c r="UZP35" s="214"/>
      <c r="UZQ35" s="214"/>
      <c r="UZR35" s="214"/>
      <c r="UZS35" s="214"/>
      <c r="UZT35" s="214"/>
      <c r="UZU35" s="214"/>
      <c r="UZV35" s="214"/>
      <c r="UZW35" s="214"/>
      <c r="UZX35" s="214"/>
      <c r="UZY35" s="214"/>
      <c r="UZZ35" s="214"/>
      <c r="VAA35" s="214"/>
      <c r="VAB35" s="214"/>
      <c r="VAC35" s="214"/>
      <c r="VAD35" s="214"/>
      <c r="VAE35" s="214"/>
      <c r="VAF35" s="214"/>
      <c r="VAG35" s="214"/>
      <c r="VAH35" s="214"/>
      <c r="VAI35" s="214"/>
      <c r="VAJ35" s="214"/>
      <c r="VAK35" s="214"/>
      <c r="VAL35" s="214"/>
      <c r="VAM35" s="214"/>
      <c r="VAN35" s="214"/>
      <c r="VAO35" s="214"/>
      <c r="VAP35" s="214"/>
      <c r="VAQ35" s="214"/>
      <c r="VAR35" s="214"/>
      <c r="VAS35" s="214"/>
      <c r="VAT35" s="214"/>
      <c r="VAU35" s="214"/>
      <c r="VAV35" s="214"/>
      <c r="VAW35" s="214"/>
      <c r="VAX35" s="214"/>
      <c r="VAY35" s="214"/>
      <c r="VAZ35" s="214"/>
      <c r="VBA35" s="214"/>
      <c r="VBB35" s="214"/>
      <c r="VBC35" s="214"/>
      <c r="VBD35" s="214"/>
      <c r="VBE35" s="214"/>
      <c r="VBF35" s="214"/>
      <c r="VBG35" s="214"/>
      <c r="VBH35" s="214"/>
      <c r="VBI35" s="214"/>
      <c r="VBJ35" s="214"/>
      <c r="VBK35" s="214"/>
      <c r="VBL35" s="214"/>
      <c r="VBM35" s="214"/>
      <c r="VBN35" s="214"/>
      <c r="VBO35" s="214"/>
      <c r="VBP35" s="214"/>
      <c r="VBQ35" s="214"/>
      <c r="VBR35" s="214"/>
      <c r="VBS35" s="214"/>
      <c r="VBT35" s="214"/>
      <c r="VBU35" s="214"/>
      <c r="VBV35" s="214"/>
      <c r="VBW35" s="214"/>
      <c r="VBX35" s="214"/>
      <c r="VBY35" s="214"/>
      <c r="VBZ35" s="214"/>
      <c r="VCA35" s="214"/>
      <c r="VCB35" s="214"/>
      <c r="VCC35" s="214"/>
      <c r="VCD35" s="214"/>
      <c r="VCE35" s="214"/>
      <c r="VCF35" s="214"/>
      <c r="VCG35" s="214"/>
      <c r="VCH35" s="214"/>
      <c r="VCI35" s="214"/>
      <c r="VCJ35" s="214"/>
      <c r="VCK35" s="214"/>
      <c r="VCL35" s="214"/>
      <c r="VCM35" s="214"/>
      <c r="VCN35" s="214"/>
      <c r="VCO35" s="214"/>
      <c r="VCP35" s="214"/>
      <c r="VCQ35" s="214"/>
      <c r="VCR35" s="214"/>
      <c r="VCS35" s="214"/>
      <c r="VCT35" s="214"/>
      <c r="VCU35" s="214"/>
      <c r="VCV35" s="214"/>
      <c r="VCW35" s="214"/>
      <c r="VCX35" s="214"/>
      <c r="VCY35" s="214"/>
      <c r="VCZ35" s="214"/>
      <c r="VDA35" s="214"/>
      <c r="VDB35" s="214"/>
      <c r="VDC35" s="214"/>
      <c r="VDD35" s="214"/>
      <c r="VDE35" s="214"/>
      <c r="VDF35" s="214"/>
      <c r="VDG35" s="214"/>
      <c r="VDH35" s="214"/>
      <c r="VDI35" s="214"/>
      <c r="VDJ35" s="214"/>
      <c r="VDK35" s="214"/>
      <c r="VDL35" s="214"/>
      <c r="VDM35" s="214"/>
      <c r="VDN35" s="214"/>
      <c r="VDO35" s="214"/>
      <c r="VDP35" s="214"/>
      <c r="VDQ35" s="214"/>
      <c r="VDR35" s="214"/>
      <c r="VDS35" s="214"/>
      <c r="VDT35" s="214"/>
      <c r="VDU35" s="214"/>
      <c r="VDV35" s="214"/>
      <c r="VDW35" s="214"/>
      <c r="VDX35" s="214"/>
      <c r="VDY35" s="214"/>
      <c r="VDZ35" s="214"/>
      <c r="VEA35" s="214"/>
      <c r="VEB35" s="214"/>
      <c r="VEC35" s="214"/>
      <c r="VED35" s="214"/>
      <c r="VEE35" s="214"/>
      <c r="VEF35" s="214"/>
      <c r="VEG35" s="214"/>
      <c r="VEH35" s="214"/>
      <c r="VEI35" s="214"/>
      <c r="VEJ35" s="214"/>
      <c r="VEK35" s="214"/>
      <c r="VEL35" s="214"/>
      <c r="VEM35" s="214"/>
      <c r="VEN35" s="214"/>
      <c r="VEO35" s="214"/>
      <c r="VEP35" s="214"/>
      <c r="VEQ35" s="214"/>
      <c r="VER35" s="214"/>
      <c r="VES35" s="214"/>
      <c r="VET35" s="214"/>
      <c r="VEU35" s="214"/>
      <c r="VEV35" s="214"/>
      <c r="VEW35" s="214"/>
      <c r="VEX35" s="214"/>
      <c r="VEY35" s="214"/>
      <c r="VEZ35" s="214"/>
      <c r="VFA35" s="214"/>
      <c r="VFB35" s="214"/>
      <c r="VFC35" s="214"/>
      <c r="VFD35" s="214"/>
      <c r="VFE35" s="214"/>
      <c r="VFF35" s="214"/>
      <c r="VFG35" s="214"/>
      <c r="VFH35" s="214"/>
      <c r="VFI35" s="214"/>
      <c r="VFJ35" s="214"/>
      <c r="VFK35" s="214"/>
      <c r="VFL35" s="214"/>
      <c r="VFM35" s="214"/>
      <c r="VFN35" s="214"/>
      <c r="VFO35" s="214"/>
      <c r="VFP35" s="214"/>
      <c r="VFQ35" s="214"/>
      <c r="VFR35" s="214"/>
      <c r="VFS35" s="214"/>
      <c r="VFT35" s="214"/>
      <c r="VFU35" s="214"/>
      <c r="VFV35" s="214"/>
      <c r="VFW35" s="214"/>
      <c r="VFX35" s="214"/>
      <c r="VFY35" s="214"/>
      <c r="VFZ35" s="214"/>
      <c r="VGA35" s="214"/>
      <c r="VGB35" s="214"/>
      <c r="VGC35" s="214"/>
      <c r="VGD35" s="214"/>
      <c r="VGE35" s="214"/>
      <c r="VGF35" s="214"/>
      <c r="VGG35" s="214"/>
      <c r="VGH35" s="214"/>
      <c r="VGI35" s="214"/>
      <c r="VGJ35" s="214"/>
      <c r="VGK35" s="214"/>
      <c r="VGL35" s="214"/>
      <c r="VGM35" s="214"/>
      <c r="VGN35" s="214"/>
      <c r="VGO35" s="214"/>
      <c r="VGP35" s="214"/>
      <c r="VGQ35" s="214"/>
      <c r="VGR35" s="214"/>
      <c r="VGS35" s="214"/>
      <c r="VGT35" s="214"/>
      <c r="VGU35" s="214"/>
      <c r="VGV35" s="214"/>
      <c r="VGW35" s="214"/>
      <c r="VGX35" s="214"/>
      <c r="VGY35" s="214"/>
      <c r="VGZ35" s="214"/>
      <c r="VHA35" s="214"/>
      <c r="VHB35" s="214"/>
      <c r="VHC35" s="214"/>
      <c r="VHD35" s="214"/>
      <c r="VHE35" s="214"/>
      <c r="VHF35" s="214"/>
      <c r="VHG35" s="214"/>
      <c r="VHH35" s="214"/>
      <c r="VHI35" s="214"/>
      <c r="VHJ35" s="214"/>
      <c r="VHK35" s="214"/>
      <c r="VHL35" s="214"/>
      <c r="VHM35" s="214"/>
      <c r="VHN35" s="214"/>
      <c r="VHO35" s="214"/>
      <c r="VHP35" s="214"/>
      <c r="VHQ35" s="214"/>
      <c r="VHR35" s="214"/>
      <c r="VHS35" s="214"/>
      <c r="VHT35" s="214"/>
      <c r="VHU35" s="214"/>
      <c r="VHV35" s="214"/>
      <c r="VHW35" s="214"/>
      <c r="VHX35" s="214"/>
      <c r="VHY35" s="214"/>
      <c r="VHZ35" s="214"/>
      <c r="VIA35" s="214"/>
      <c r="VIB35" s="214"/>
      <c r="VIC35" s="214"/>
      <c r="VID35" s="214"/>
      <c r="VIE35" s="214"/>
      <c r="VIF35" s="214"/>
      <c r="VIG35" s="214"/>
      <c r="VIH35" s="214"/>
      <c r="VII35" s="214"/>
      <c r="VIJ35" s="214"/>
      <c r="VIK35" s="214"/>
      <c r="VIL35" s="214"/>
      <c r="VIM35" s="214"/>
      <c r="VIN35" s="214"/>
      <c r="VIO35" s="214"/>
      <c r="VIP35" s="214"/>
      <c r="VIQ35" s="214"/>
      <c r="VIR35" s="214"/>
      <c r="VIS35" s="214"/>
      <c r="VIT35" s="214"/>
      <c r="VIU35" s="214"/>
      <c r="VIV35" s="214"/>
      <c r="VIW35" s="214"/>
      <c r="VIX35" s="214"/>
      <c r="VIY35" s="214"/>
      <c r="VIZ35" s="214"/>
      <c r="VJA35" s="214"/>
      <c r="VJB35" s="214"/>
      <c r="VJC35" s="214"/>
      <c r="VJD35" s="214"/>
      <c r="VJE35" s="214"/>
      <c r="VJF35" s="214"/>
      <c r="VJG35" s="214"/>
      <c r="VJH35" s="214"/>
      <c r="VJI35" s="214"/>
      <c r="VJJ35" s="214"/>
      <c r="VJK35" s="214"/>
      <c r="VJL35" s="214"/>
      <c r="VJM35" s="214"/>
      <c r="VJN35" s="214"/>
      <c r="VJO35" s="214"/>
      <c r="VJP35" s="214"/>
      <c r="VJQ35" s="214"/>
      <c r="VJR35" s="214"/>
      <c r="VJS35" s="214"/>
      <c r="VJT35" s="214"/>
      <c r="VJU35" s="214"/>
      <c r="VJV35" s="214"/>
      <c r="VJW35" s="214"/>
      <c r="VJX35" s="214"/>
      <c r="VJY35" s="214"/>
      <c r="VJZ35" s="214"/>
      <c r="VKA35" s="214"/>
      <c r="VKB35" s="214"/>
      <c r="VKC35" s="214"/>
      <c r="VKD35" s="214"/>
      <c r="VKE35" s="214"/>
      <c r="VKF35" s="214"/>
      <c r="VKG35" s="214"/>
      <c r="VKH35" s="214"/>
      <c r="VKI35" s="214"/>
      <c r="VKJ35" s="214"/>
      <c r="VKK35" s="214"/>
      <c r="VKL35" s="214"/>
      <c r="VKM35" s="214"/>
      <c r="VKN35" s="214"/>
      <c r="VKO35" s="214"/>
      <c r="VKP35" s="214"/>
      <c r="VKQ35" s="214"/>
      <c r="VKR35" s="214"/>
      <c r="VKS35" s="214"/>
      <c r="VKT35" s="214"/>
      <c r="VKU35" s="214"/>
      <c r="VKV35" s="214"/>
      <c r="VKW35" s="214"/>
      <c r="VKX35" s="214"/>
      <c r="VKY35" s="214"/>
      <c r="VKZ35" s="214"/>
      <c r="VLA35" s="214"/>
      <c r="VLB35" s="214"/>
      <c r="VLC35" s="214"/>
      <c r="VLD35" s="214"/>
      <c r="VLE35" s="214"/>
      <c r="VLF35" s="214"/>
      <c r="VLG35" s="214"/>
      <c r="VLH35" s="214"/>
      <c r="VLI35" s="214"/>
      <c r="VLJ35" s="214"/>
      <c r="VLK35" s="214"/>
      <c r="VLL35" s="214"/>
      <c r="VLM35" s="214"/>
      <c r="VLN35" s="214"/>
      <c r="VLO35" s="214"/>
      <c r="VLP35" s="214"/>
      <c r="VLQ35" s="214"/>
      <c r="VLR35" s="214"/>
      <c r="VLS35" s="214"/>
      <c r="VLT35" s="214"/>
      <c r="VLU35" s="214"/>
      <c r="VLV35" s="214"/>
      <c r="VLW35" s="214"/>
      <c r="VLX35" s="214"/>
      <c r="VLY35" s="214"/>
      <c r="VLZ35" s="214"/>
      <c r="VMA35" s="214"/>
      <c r="VMB35" s="214"/>
      <c r="VMC35" s="214"/>
      <c r="VMD35" s="214"/>
      <c r="VME35" s="214"/>
      <c r="VMF35" s="214"/>
      <c r="VMG35" s="214"/>
      <c r="VMH35" s="214"/>
      <c r="VMI35" s="214"/>
      <c r="VMJ35" s="214"/>
      <c r="VMK35" s="214"/>
      <c r="VML35" s="214"/>
      <c r="VMM35" s="214"/>
      <c r="VMN35" s="214"/>
      <c r="VMO35" s="214"/>
      <c r="VMP35" s="214"/>
      <c r="VMQ35" s="214"/>
      <c r="VMR35" s="214"/>
      <c r="VMS35" s="214"/>
      <c r="VMT35" s="214"/>
      <c r="VMU35" s="214"/>
      <c r="VMV35" s="214"/>
      <c r="VMW35" s="214"/>
      <c r="VMX35" s="214"/>
      <c r="VMY35" s="214"/>
      <c r="VMZ35" s="214"/>
      <c r="VNA35" s="214"/>
      <c r="VNB35" s="214"/>
      <c r="VNC35" s="214"/>
      <c r="VND35" s="214"/>
      <c r="VNE35" s="214"/>
      <c r="VNF35" s="214"/>
      <c r="VNG35" s="214"/>
      <c r="VNH35" s="214"/>
      <c r="VNI35" s="214"/>
      <c r="VNJ35" s="214"/>
      <c r="VNK35" s="214"/>
      <c r="VNL35" s="214"/>
      <c r="VNM35" s="214"/>
      <c r="VNN35" s="214"/>
      <c r="VNO35" s="214"/>
      <c r="VNP35" s="214"/>
      <c r="VNQ35" s="214"/>
      <c r="VNR35" s="214"/>
      <c r="VNS35" s="214"/>
      <c r="VNT35" s="214"/>
      <c r="VNU35" s="214"/>
      <c r="VNV35" s="214"/>
      <c r="VNW35" s="214"/>
      <c r="VNX35" s="214"/>
      <c r="VNY35" s="214"/>
      <c r="VNZ35" s="214"/>
      <c r="VOA35" s="214"/>
      <c r="VOB35" s="214"/>
      <c r="VOC35" s="214"/>
      <c r="VOD35" s="214"/>
      <c r="VOE35" s="214"/>
      <c r="VOF35" s="214"/>
      <c r="VOG35" s="214"/>
      <c r="VOH35" s="214"/>
      <c r="VOI35" s="214"/>
      <c r="VOJ35" s="214"/>
      <c r="VOK35" s="214"/>
      <c r="VOL35" s="214"/>
      <c r="VOM35" s="214"/>
      <c r="VON35" s="214"/>
      <c r="VOO35" s="214"/>
      <c r="VOP35" s="214"/>
      <c r="VOQ35" s="214"/>
      <c r="VOR35" s="214"/>
      <c r="VOS35" s="214"/>
      <c r="VOT35" s="214"/>
      <c r="VOU35" s="214"/>
      <c r="VOV35" s="214"/>
      <c r="VOW35" s="214"/>
      <c r="VOX35" s="214"/>
      <c r="VOY35" s="214"/>
      <c r="VOZ35" s="214"/>
      <c r="VPA35" s="214"/>
      <c r="VPB35" s="214"/>
      <c r="VPC35" s="214"/>
      <c r="VPD35" s="214"/>
      <c r="VPE35" s="214"/>
      <c r="VPF35" s="214"/>
      <c r="VPG35" s="214"/>
      <c r="VPH35" s="214"/>
      <c r="VPI35" s="214"/>
      <c r="VPJ35" s="214"/>
      <c r="VPK35" s="214"/>
      <c r="VPL35" s="214"/>
      <c r="VPM35" s="214"/>
      <c r="VPN35" s="214"/>
      <c r="VPO35" s="214"/>
      <c r="VPP35" s="214"/>
      <c r="VPQ35" s="214"/>
      <c r="VPR35" s="214"/>
      <c r="VPS35" s="214"/>
      <c r="VPT35" s="214"/>
      <c r="VPU35" s="214"/>
      <c r="VPV35" s="214"/>
      <c r="VPW35" s="214"/>
      <c r="VPX35" s="214"/>
      <c r="VPY35" s="214"/>
      <c r="VPZ35" s="214"/>
      <c r="VQA35" s="214"/>
      <c r="VQB35" s="214"/>
      <c r="VQC35" s="214"/>
      <c r="VQD35" s="214"/>
      <c r="VQE35" s="214"/>
      <c r="VQF35" s="214"/>
      <c r="VQG35" s="214"/>
      <c r="VQH35" s="214"/>
      <c r="VQI35" s="214"/>
      <c r="VQJ35" s="214"/>
      <c r="VQK35" s="214"/>
      <c r="VQL35" s="214"/>
      <c r="VQM35" s="214"/>
      <c r="VQN35" s="214"/>
      <c r="VQO35" s="214"/>
      <c r="VQP35" s="214"/>
      <c r="VQQ35" s="214"/>
      <c r="VQR35" s="214"/>
      <c r="VQS35" s="214"/>
      <c r="VQT35" s="214"/>
      <c r="VQU35" s="214"/>
      <c r="VQV35" s="214"/>
      <c r="VQW35" s="214"/>
      <c r="VQX35" s="214"/>
      <c r="VQY35" s="214"/>
      <c r="VQZ35" s="214"/>
      <c r="VRA35" s="214"/>
      <c r="VRB35" s="214"/>
      <c r="VRC35" s="214"/>
      <c r="VRD35" s="214"/>
      <c r="VRE35" s="214"/>
      <c r="VRF35" s="214"/>
      <c r="VRG35" s="214"/>
      <c r="VRH35" s="214"/>
      <c r="VRI35" s="214"/>
      <c r="VRJ35" s="214"/>
      <c r="VRK35" s="214"/>
      <c r="VRL35" s="214"/>
      <c r="VRM35" s="214"/>
      <c r="VRN35" s="214"/>
      <c r="VRO35" s="214"/>
      <c r="VRP35" s="214"/>
      <c r="VRQ35" s="214"/>
      <c r="VRR35" s="214"/>
      <c r="VRS35" s="214"/>
      <c r="VRT35" s="214"/>
      <c r="VRU35" s="214"/>
      <c r="VRV35" s="214"/>
      <c r="VRW35" s="214"/>
      <c r="VRX35" s="214"/>
      <c r="VRY35" s="214"/>
      <c r="VRZ35" s="214"/>
      <c r="VSA35" s="214"/>
      <c r="VSB35" s="214"/>
      <c r="VSC35" s="214"/>
      <c r="VSD35" s="214"/>
      <c r="VSE35" s="214"/>
      <c r="VSF35" s="214"/>
      <c r="VSG35" s="214"/>
      <c r="VSH35" s="214"/>
      <c r="VSI35" s="214"/>
      <c r="VSJ35" s="214"/>
      <c r="VSK35" s="214"/>
      <c r="VSL35" s="214"/>
      <c r="VSM35" s="214"/>
      <c r="VSN35" s="214"/>
      <c r="VSO35" s="214"/>
      <c r="VSP35" s="214"/>
      <c r="VSQ35" s="214"/>
      <c r="VSR35" s="214"/>
      <c r="VSS35" s="214"/>
      <c r="VST35" s="214"/>
      <c r="VSU35" s="214"/>
      <c r="VSV35" s="214"/>
      <c r="VSW35" s="214"/>
      <c r="VSX35" s="214"/>
      <c r="VSY35" s="214"/>
      <c r="VSZ35" s="214"/>
      <c r="VTA35" s="214"/>
      <c r="VTB35" s="214"/>
      <c r="VTC35" s="214"/>
      <c r="VTD35" s="214"/>
      <c r="VTE35" s="214"/>
      <c r="VTF35" s="214"/>
      <c r="VTG35" s="214"/>
      <c r="VTH35" s="214"/>
      <c r="VTI35" s="214"/>
      <c r="VTJ35" s="214"/>
      <c r="VTK35" s="214"/>
      <c r="VTL35" s="214"/>
      <c r="VTM35" s="214"/>
      <c r="VTN35" s="214"/>
      <c r="VTO35" s="214"/>
      <c r="VTP35" s="214"/>
      <c r="VTQ35" s="214"/>
      <c r="VTR35" s="214"/>
      <c r="VTS35" s="214"/>
      <c r="VTT35" s="214"/>
      <c r="VTU35" s="214"/>
      <c r="VTV35" s="214"/>
      <c r="VTW35" s="214"/>
      <c r="VTX35" s="214"/>
      <c r="VTY35" s="214"/>
      <c r="VTZ35" s="214"/>
      <c r="VUA35" s="214"/>
      <c r="VUB35" s="214"/>
      <c r="VUC35" s="214"/>
      <c r="VUD35" s="214"/>
      <c r="VUE35" s="214"/>
      <c r="VUF35" s="214"/>
      <c r="VUG35" s="214"/>
      <c r="VUH35" s="214"/>
      <c r="VUI35" s="214"/>
      <c r="VUJ35" s="214"/>
      <c r="VUK35" s="214"/>
      <c r="VUL35" s="214"/>
      <c r="VUM35" s="214"/>
      <c r="VUN35" s="214"/>
      <c r="VUO35" s="214"/>
      <c r="VUP35" s="214"/>
      <c r="VUQ35" s="214"/>
      <c r="VUR35" s="214"/>
      <c r="VUS35" s="214"/>
      <c r="VUT35" s="214"/>
      <c r="VUU35" s="214"/>
      <c r="VUV35" s="214"/>
      <c r="VUW35" s="214"/>
      <c r="VUX35" s="214"/>
      <c r="VUY35" s="214"/>
      <c r="VUZ35" s="214"/>
      <c r="VVA35" s="214"/>
      <c r="VVB35" s="214"/>
      <c r="VVC35" s="214"/>
      <c r="VVD35" s="214"/>
      <c r="VVE35" s="214"/>
      <c r="VVF35" s="214"/>
      <c r="VVG35" s="214"/>
      <c r="VVH35" s="214"/>
      <c r="VVI35" s="214"/>
      <c r="VVJ35" s="214"/>
      <c r="VVK35" s="214"/>
      <c r="VVL35" s="214"/>
      <c r="VVM35" s="214"/>
      <c r="VVN35" s="214"/>
      <c r="VVO35" s="214"/>
      <c r="VVP35" s="214"/>
      <c r="VVQ35" s="214"/>
      <c r="VVR35" s="214"/>
      <c r="VVS35" s="214"/>
      <c r="VVT35" s="214"/>
      <c r="VVU35" s="214"/>
      <c r="VVV35" s="214"/>
      <c r="VVW35" s="214"/>
      <c r="VVX35" s="214"/>
      <c r="VVY35" s="214"/>
      <c r="VVZ35" s="214"/>
      <c r="VWA35" s="214"/>
      <c r="VWB35" s="214"/>
      <c r="VWC35" s="214"/>
      <c r="VWD35" s="214"/>
      <c r="VWE35" s="214"/>
      <c r="VWF35" s="214"/>
      <c r="VWG35" s="214"/>
      <c r="VWH35" s="214"/>
      <c r="VWI35" s="214"/>
      <c r="VWJ35" s="214"/>
      <c r="VWK35" s="214"/>
      <c r="VWL35" s="214"/>
      <c r="VWM35" s="214"/>
      <c r="VWN35" s="214"/>
      <c r="VWO35" s="214"/>
      <c r="VWP35" s="214"/>
      <c r="VWQ35" s="214"/>
      <c r="VWR35" s="214"/>
      <c r="VWS35" s="214"/>
      <c r="VWT35" s="214"/>
      <c r="VWU35" s="214"/>
      <c r="VWV35" s="214"/>
      <c r="VWW35" s="214"/>
      <c r="VWX35" s="214"/>
      <c r="VWY35" s="214"/>
      <c r="VWZ35" s="214"/>
      <c r="VXA35" s="214"/>
      <c r="VXB35" s="214"/>
      <c r="VXC35" s="214"/>
      <c r="VXD35" s="214"/>
      <c r="VXE35" s="214"/>
      <c r="VXF35" s="214"/>
      <c r="VXG35" s="214"/>
      <c r="VXH35" s="214"/>
      <c r="VXI35" s="214"/>
      <c r="VXJ35" s="214"/>
      <c r="VXK35" s="214"/>
      <c r="VXL35" s="214"/>
      <c r="VXM35" s="214"/>
      <c r="VXN35" s="214"/>
      <c r="VXO35" s="214"/>
      <c r="VXP35" s="214"/>
      <c r="VXQ35" s="214"/>
      <c r="VXR35" s="214"/>
      <c r="VXS35" s="214"/>
      <c r="VXT35" s="214"/>
      <c r="VXU35" s="214"/>
      <c r="VXV35" s="214"/>
      <c r="VXW35" s="214"/>
      <c r="VXX35" s="214"/>
      <c r="VXY35" s="214"/>
      <c r="VXZ35" s="214"/>
      <c r="VYA35" s="214"/>
      <c r="VYB35" s="214"/>
      <c r="VYC35" s="214"/>
      <c r="VYD35" s="214"/>
      <c r="VYE35" s="214"/>
      <c r="VYF35" s="214"/>
      <c r="VYG35" s="214"/>
      <c r="VYH35" s="214"/>
      <c r="VYI35" s="214"/>
      <c r="VYJ35" s="214"/>
      <c r="VYK35" s="214"/>
      <c r="VYL35" s="214"/>
      <c r="VYM35" s="214"/>
      <c r="VYN35" s="214"/>
      <c r="VYO35" s="214"/>
      <c r="VYP35" s="214"/>
      <c r="VYQ35" s="214"/>
      <c r="VYR35" s="214"/>
      <c r="VYS35" s="214"/>
      <c r="VYT35" s="214"/>
      <c r="VYU35" s="214"/>
      <c r="VYV35" s="214"/>
      <c r="VYW35" s="214"/>
      <c r="VYX35" s="214"/>
      <c r="VYY35" s="214"/>
      <c r="VYZ35" s="214"/>
      <c r="VZA35" s="214"/>
      <c r="VZB35" s="214"/>
      <c r="VZC35" s="214"/>
      <c r="VZD35" s="214"/>
      <c r="VZE35" s="214"/>
      <c r="VZF35" s="214"/>
      <c r="VZG35" s="214"/>
      <c r="VZH35" s="214"/>
      <c r="VZI35" s="214"/>
      <c r="VZJ35" s="214"/>
      <c r="VZK35" s="214"/>
      <c r="VZL35" s="214"/>
      <c r="VZM35" s="214"/>
      <c r="VZN35" s="214"/>
      <c r="VZO35" s="214"/>
      <c r="VZP35" s="214"/>
      <c r="VZQ35" s="214"/>
      <c r="VZR35" s="214"/>
      <c r="VZS35" s="214"/>
      <c r="VZT35" s="214"/>
      <c r="VZU35" s="214"/>
      <c r="VZV35" s="214"/>
      <c r="VZW35" s="214"/>
      <c r="VZX35" s="214"/>
      <c r="VZY35" s="214"/>
      <c r="VZZ35" s="214"/>
      <c r="WAA35" s="214"/>
      <c r="WAB35" s="214"/>
      <c r="WAC35" s="214"/>
      <c r="WAD35" s="214"/>
      <c r="WAE35" s="214"/>
      <c r="WAF35" s="214"/>
      <c r="WAG35" s="214"/>
      <c r="WAH35" s="214"/>
      <c r="WAI35" s="214"/>
      <c r="WAJ35" s="214"/>
      <c r="WAK35" s="214"/>
      <c r="WAL35" s="214"/>
      <c r="WAM35" s="214"/>
      <c r="WAN35" s="214"/>
      <c r="WAO35" s="214"/>
      <c r="WAP35" s="214"/>
      <c r="WAQ35" s="214"/>
      <c r="WAR35" s="214"/>
      <c r="WAS35" s="214"/>
      <c r="WAT35" s="214"/>
      <c r="WAU35" s="214"/>
      <c r="WAV35" s="214"/>
      <c r="WAW35" s="214"/>
      <c r="WAX35" s="214"/>
      <c r="WAY35" s="214"/>
      <c r="WAZ35" s="214"/>
      <c r="WBA35" s="214"/>
      <c r="WBB35" s="214"/>
      <c r="WBC35" s="214"/>
      <c r="WBD35" s="214"/>
      <c r="WBE35" s="214"/>
      <c r="WBF35" s="214"/>
      <c r="WBG35" s="214"/>
      <c r="WBH35" s="214"/>
      <c r="WBI35" s="214"/>
      <c r="WBJ35" s="214"/>
      <c r="WBK35" s="214"/>
      <c r="WBL35" s="214"/>
      <c r="WBM35" s="214"/>
      <c r="WBN35" s="214"/>
      <c r="WBO35" s="214"/>
      <c r="WBP35" s="214"/>
      <c r="WBQ35" s="214"/>
      <c r="WBR35" s="214"/>
      <c r="WBS35" s="214"/>
      <c r="WBT35" s="214"/>
      <c r="WBU35" s="214"/>
      <c r="WBV35" s="214"/>
      <c r="WBW35" s="214"/>
      <c r="WBX35" s="214"/>
      <c r="WBY35" s="214"/>
      <c r="WBZ35" s="214"/>
      <c r="WCA35" s="214"/>
      <c r="WCB35" s="214"/>
      <c r="WCC35" s="214"/>
      <c r="WCD35" s="214"/>
      <c r="WCE35" s="214"/>
      <c r="WCF35" s="214"/>
      <c r="WCG35" s="214"/>
      <c r="WCH35" s="214"/>
      <c r="WCI35" s="214"/>
      <c r="WCJ35" s="214"/>
      <c r="WCK35" s="214"/>
      <c r="WCL35" s="214"/>
      <c r="WCM35" s="214"/>
      <c r="WCN35" s="214"/>
      <c r="WCO35" s="214"/>
      <c r="WCP35" s="214"/>
      <c r="WCQ35" s="214"/>
      <c r="WCR35" s="214"/>
      <c r="WCS35" s="214"/>
      <c r="WCT35" s="214"/>
      <c r="WCU35" s="214"/>
      <c r="WCV35" s="214"/>
      <c r="WCW35" s="214"/>
      <c r="WCX35" s="214"/>
      <c r="WCY35" s="214"/>
      <c r="WCZ35" s="214"/>
      <c r="WDA35" s="214"/>
      <c r="WDB35" s="214"/>
      <c r="WDC35" s="214"/>
      <c r="WDD35" s="214"/>
      <c r="WDE35" s="214"/>
      <c r="WDF35" s="214"/>
      <c r="WDG35" s="214"/>
      <c r="WDH35" s="214"/>
      <c r="WDI35" s="214"/>
      <c r="WDJ35" s="214"/>
      <c r="WDK35" s="214"/>
      <c r="WDL35" s="214"/>
      <c r="WDM35" s="214"/>
      <c r="WDN35" s="214"/>
      <c r="WDO35" s="214"/>
      <c r="WDP35" s="214"/>
      <c r="WDQ35" s="214"/>
      <c r="WDR35" s="214"/>
      <c r="WDS35" s="214"/>
      <c r="WDT35" s="214"/>
      <c r="WDU35" s="214"/>
      <c r="WDV35" s="214"/>
      <c r="WDW35" s="214"/>
      <c r="WDX35" s="214"/>
      <c r="WDY35" s="214"/>
      <c r="WDZ35" s="214"/>
      <c r="WEA35" s="214"/>
      <c r="WEB35" s="214"/>
      <c r="WEC35" s="214"/>
      <c r="WED35" s="214"/>
      <c r="WEE35" s="214"/>
      <c r="WEF35" s="214"/>
      <c r="WEG35" s="214"/>
      <c r="WEH35" s="214"/>
      <c r="WEI35" s="214"/>
      <c r="WEJ35" s="214"/>
      <c r="WEK35" s="214"/>
      <c r="WEL35" s="214"/>
      <c r="WEM35" s="214"/>
      <c r="WEN35" s="214"/>
      <c r="WEO35" s="214"/>
      <c r="WEP35" s="214"/>
      <c r="WEQ35" s="214"/>
      <c r="WER35" s="214"/>
      <c r="WES35" s="214"/>
      <c r="WET35" s="214"/>
      <c r="WEU35" s="214"/>
      <c r="WEV35" s="214"/>
      <c r="WEW35" s="214"/>
      <c r="WEX35" s="214"/>
      <c r="WEY35" s="214"/>
      <c r="WEZ35" s="214"/>
      <c r="WFA35" s="214"/>
      <c r="WFB35" s="214"/>
      <c r="WFC35" s="214"/>
      <c r="WFD35" s="214"/>
      <c r="WFE35" s="214"/>
      <c r="WFF35" s="214"/>
      <c r="WFG35" s="214"/>
      <c r="WFH35" s="214"/>
      <c r="WFI35" s="214"/>
      <c r="WFJ35" s="214"/>
      <c r="WFK35" s="214"/>
      <c r="WFL35" s="214"/>
      <c r="WFM35" s="214"/>
      <c r="WFN35" s="214"/>
      <c r="WFO35" s="214"/>
      <c r="WFP35" s="214"/>
      <c r="WFQ35" s="214"/>
      <c r="WFR35" s="214"/>
      <c r="WFS35" s="214"/>
      <c r="WFT35" s="214"/>
      <c r="WFU35" s="214"/>
      <c r="WFV35" s="214"/>
      <c r="WFW35" s="214"/>
      <c r="WFX35" s="214"/>
      <c r="WFY35" s="214"/>
      <c r="WFZ35" s="214"/>
      <c r="WGA35" s="214"/>
      <c r="WGB35" s="214"/>
      <c r="WGC35" s="214"/>
      <c r="WGD35" s="214"/>
      <c r="WGE35" s="214"/>
      <c r="WGF35" s="214"/>
      <c r="WGG35" s="214"/>
      <c r="WGH35" s="214"/>
      <c r="WGI35" s="214"/>
      <c r="WGJ35" s="214"/>
      <c r="WGK35" s="214"/>
      <c r="WGL35" s="214"/>
      <c r="WGM35" s="214"/>
      <c r="WGN35" s="214"/>
      <c r="WGO35" s="214"/>
      <c r="WGP35" s="214"/>
      <c r="WGQ35" s="214"/>
      <c r="WGR35" s="214"/>
      <c r="WGS35" s="214"/>
      <c r="WGT35" s="214"/>
      <c r="WGU35" s="214"/>
      <c r="WGV35" s="214"/>
      <c r="WGW35" s="214"/>
      <c r="WGX35" s="214"/>
      <c r="WGY35" s="214"/>
      <c r="WGZ35" s="214"/>
      <c r="WHA35" s="214"/>
      <c r="WHB35" s="214"/>
      <c r="WHC35" s="214"/>
      <c r="WHD35" s="214"/>
      <c r="WHE35" s="214"/>
      <c r="WHF35" s="214"/>
      <c r="WHG35" s="214"/>
      <c r="WHH35" s="214"/>
      <c r="WHI35" s="214"/>
      <c r="WHJ35" s="214"/>
      <c r="WHK35" s="214"/>
      <c r="WHL35" s="214"/>
      <c r="WHM35" s="214"/>
      <c r="WHN35" s="214"/>
      <c r="WHO35" s="214"/>
      <c r="WHP35" s="214"/>
      <c r="WHQ35" s="214"/>
      <c r="WHR35" s="214"/>
      <c r="WHS35" s="214"/>
      <c r="WHT35" s="214"/>
      <c r="WHU35" s="214"/>
      <c r="WHV35" s="214"/>
      <c r="WHW35" s="214"/>
      <c r="WHX35" s="214"/>
      <c r="WHY35" s="214"/>
      <c r="WHZ35" s="214"/>
      <c r="WIA35" s="214"/>
      <c r="WIB35" s="214"/>
      <c r="WIC35" s="214"/>
      <c r="WID35" s="214"/>
      <c r="WIE35" s="214"/>
      <c r="WIF35" s="214"/>
      <c r="WIG35" s="214"/>
      <c r="WIH35" s="214"/>
      <c r="WII35" s="214"/>
      <c r="WIJ35" s="214"/>
      <c r="WIK35" s="214"/>
      <c r="WIL35" s="214"/>
      <c r="WIM35" s="214"/>
      <c r="WIN35" s="214"/>
      <c r="WIO35" s="214"/>
      <c r="WIP35" s="214"/>
      <c r="WIQ35" s="214"/>
      <c r="WIR35" s="214"/>
      <c r="WIS35" s="214"/>
      <c r="WIT35" s="214"/>
      <c r="WIU35" s="214"/>
      <c r="WIV35" s="214"/>
      <c r="WIW35" s="214"/>
      <c r="WIX35" s="214"/>
      <c r="WIY35" s="214"/>
      <c r="WIZ35" s="214"/>
      <c r="WJA35" s="214"/>
      <c r="WJB35" s="214"/>
      <c r="WJC35" s="214"/>
      <c r="WJD35" s="214"/>
      <c r="WJE35" s="214"/>
      <c r="WJF35" s="214"/>
      <c r="WJG35" s="214"/>
      <c r="WJH35" s="214"/>
      <c r="WJI35" s="214"/>
      <c r="WJJ35" s="214"/>
      <c r="WJK35" s="214"/>
      <c r="WJL35" s="214"/>
      <c r="WJM35" s="214"/>
      <c r="WJN35" s="214"/>
      <c r="WJO35" s="214"/>
      <c r="WJP35" s="214"/>
      <c r="WJQ35" s="214"/>
      <c r="WJR35" s="214"/>
      <c r="WJS35" s="214"/>
      <c r="WJT35" s="214"/>
      <c r="WJU35" s="214"/>
      <c r="WJV35" s="214"/>
      <c r="WJW35" s="214"/>
      <c r="WJX35" s="214"/>
      <c r="WJY35" s="214"/>
      <c r="WJZ35" s="214"/>
      <c r="WKA35" s="214"/>
      <c r="WKB35" s="214"/>
      <c r="WKC35" s="214"/>
      <c r="WKD35" s="214"/>
      <c r="WKE35" s="214"/>
      <c r="WKF35" s="214"/>
      <c r="WKG35" s="214"/>
      <c r="WKH35" s="214"/>
      <c r="WKI35" s="214"/>
      <c r="WKJ35" s="214"/>
      <c r="WKK35" s="214"/>
      <c r="WKL35" s="214"/>
      <c r="WKM35" s="214"/>
      <c r="WKN35" s="214"/>
      <c r="WKO35" s="214"/>
      <c r="WKP35" s="214"/>
      <c r="WKQ35" s="214"/>
      <c r="WKR35" s="214"/>
      <c r="WKS35" s="214"/>
      <c r="WKT35" s="214"/>
      <c r="WKU35" s="214"/>
      <c r="WKV35" s="214"/>
      <c r="WKW35" s="214"/>
      <c r="WKX35" s="214"/>
      <c r="WKY35" s="214"/>
      <c r="WKZ35" s="214"/>
      <c r="WLA35" s="214"/>
      <c r="WLB35" s="214"/>
      <c r="WLC35" s="214"/>
      <c r="WLD35" s="214"/>
      <c r="WLE35" s="214"/>
      <c r="WLF35" s="214"/>
      <c r="WLG35" s="214"/>
      <c r="WLH35" s="214"/>
      <c r="WLI35" s="214"/>
      <c r="WLJ35" s="214"/>
      <c r="WLK35" s="214"/>
      <c r="WLL35" s="214"/>
      <c r="WLM35" s="214"/>
      <c r="WLN35" s="214"/>
      <c r="WLO35" s="214"/>
      <c r="WLP35" s="214"/>
      <c r="WLQ35" s="214"/>
      <c r="WLR35" s="214"/>
      <c r="WLS35" s="214"/>
      <c r="WLT35" s="214"/>
      <c r="WLU35" s="214"/>
      <c r="WLV35" s="214"/>
      <c r="WLW35" s="214"/>
      <c r="WLX35" s="214"/>
      <c r="WLY35" s="214"/>
      <c r="WLZ35" s="214"/>
      <c r="WMA35" s="214"/>
      <c r="WMB35" s="214"/>
      <c r="WMC35" s="214"/>
      <c r="WMD35" s="214"/>
      <c r="WME35" s="214"/>
      <c r="WMF35" s="214"/>
      <c r="WMG35" s="214"/>
      <c r="WMH35" s="214"/>
      <c r="WMI35" s="214"/>
      <c r="WMJ35" s="214"/>
      <c r="WMK35" s="214"/>
      <c r="WML35" s="214"/>
      <c r="WMM35" s="214"/>
      <c r="WMN35" s="214"/>
      <c r="WMO35" s="214"/>
      <c r="WMP35" s="214"/>
      <c r="WMQ35" s="214"/>
      <c r="WMR35" s="214"/>
      <c r="WMS35" s="214"/>
      <c r="WMT35" s="214"/>
      <c r="WMU35" s="214"/>
      <c r="WMV35" s="214"/>
      <c r="WMW35" s="214"/>
      <c r="WMX35" s="214"/>
      <c r="WMY35" s="214"/>
      <c r="WMZ35" s="214"/>
      <c r="WNA35" s="214"/>
      <c r="WNB35" s="214"/>
      <c r="WNC35" s="214"/>
      <c r="WND35" s="214"/>
      <c r="WNE35" s="214"/>
      <c r="WNF35" s="214"/>
      <c r="WNG35" s="214"/>
      <c r="WNH35" s="214"/>
      <c r="WNI35" s="214"/>
      <c r="WNJ35" s="214"/>
      <c r="WNK35" s="214"/>
      <c r="WNL35" s="214"/>
      <c r="WNM35" s="214"/>
      <c r="WNN35" s="214"/>
      <c r="WNO35" s="214"/>
      <c r="WNP35" s="214"/>
      <c r="WNQ35" s="214"/>
      <c r="WNR35" s="214"/>
      <c r="WNS35" s="214"/>
      <c r="WNT35" s="214"/>
      <c r="WNU35" s="214"/>
      <c r="WNV35" s="214"/>
      <c r="WNW35" s="214"/>
      <c r="WNX35" s="214"/>
      <c r="WNY35" s="214"/>
      <c r="WNZ35" s="214"/>
      <c r="WOA35" s="214"/>
      <c r="WOB35" s="214"/>
      <c r="WOC35" s="214"/>
      <c r="WOD35" s="214"/>
      <c r="WOE35" s="214"/>
      <c r="WOF35" s="214"/>
      <c r="WOG35" s="214"/>
      <c r="WOH35" s="214"/>
      <c r="WOI35" s="214"/>
      <c r="WOJ35" s="214"/>
      <c r="WOK35" s="214"/>
      <c r="WOL35" s="214"/>
      <c r="WOM35" s="214"/>
      <c r="WON35" s="214"/>
      <c r="WOO35" s="214"/>
      <c r="WOP35" s="214"/>
      <c r="WOQ35" s="214"/>
      <c r="WOR35" s="214"/>
      <c r="WOS35" s="214"/>
      <c r="WOT35" s="214"/>
      <c r="WOU35" s="214"/>
      <c r="WOV35" s="214"/>
      <c r="WOW35" s="214"/>
      <c r="WOX35" s="214"/>
      <c r="WOY35" s="214"/>
      <c r="WOZ35" s="214"/>
      <c r="WPA35" s="214"/>
      <c r="WPB35" s="214"/>
      <c r="WPC35" s="214"/>
      <c r="WPD35" s="214"/>
      <c r="WPE35" s="214"/>
      <c r="WPF35" s="214"/>
      <c r="WPG35" s="214"/>
      <c r="WPH35" s="214"/>
      <c r="WPI35" s="214"/>
      <c r="WPJ35" s="214"/>
      <c r="WPK35" s="214"/>
      <c r="WPL35" s="214"/>
      <c r="WPM35" s="214"/>
      <c r="WPN35" s="214"/>
      <c r="WPO35" s="214"/>
      <c r="WPP35" s="214"/>
      <c r="WPQ35" s="214"/>
      <c r="WPR35" s="214"/>
      <c r="WPS35" s="214"/>
      <c r="WPT35" s="214"/>
      <c r="WPU35" s="214"/>
      <c r="WPV35" s="214"/>
      <c r="WPW35" s="214"/>
      <c r="WPX35" s="214"/>
      <c r="WPY35" s="214"/>
      <c r="WPZ35" s="214"/>
      <c r="WQA35" s="214"/>
      <c r="WQB35" s="214"/>
      <c r="WQC35" s="214"/>
      <c r="WQD35" s="214"/>
      <c r="WQE35" s="214"/>
      <c r="WQF35" s="214"/>
      <c r="WQG35" s="214"/>
      <c r="WQH35" s="214"/>
      <c r="WQI35" s="214"/>
      <c r="WQJ35" s="214"/>
      <c r="WQK35" s="214"/>
      <c r="WQL35" s="214"/>
      <c r="WQM35" s="214"/>
      <c r="WQN35" s="214"/>
      <c r="WQO35" s="214"/>
      <c r="WQP35" s="214"/>
      <c r="WQQ35" s="214"/>
      <c r="WQR35" s="214"/>
      <c r="WQS35" s="214"/>
      <c r="WQT35" s="214"/>
      <c r="WQU35" s="214"/>
      <c r="WQV35" s="214"/>
      <c r="WQW35" s="214"/>
      <c r="WQX35" s="214"/>
      <c r="WQY35" s="214"/>
      <c r="WQZ35" s="214"/>
      <c r="WRA35" s="214"/>
      <c r="WRB35" s="214"/>
      <c r="WRC35" s="214"/>
      <c r="WRD35" s="214"/>
      <c r="WRE35" s="214"/>
      <c r="WRF35" s="214"/>
      <c r="WRG35" s="214"/>
      <c r="WRH35" s="214"/>
      <c r="WRI35" s="214"/>
      <c r="WRJ35" s="214"/>
      <c r="WRK35" s="214"/>
      <c r="WRL35" s="214"/>
      <c r="WRM35" s="214"/>
      <c r="WRN35" s="214"/>
      <c r="WRO35" s="214"/>
      <c r="WRP35" s="214"/>
      <c r="WRQ35" s="214"/>
      <c r="WRR35" s="214"/>
      <c r="WRS35" s="214"/>
      <c r="WRT35" s="214"/>
      <c r="WRU35" s="214"/>
      <c r="WRV35" s="214"/>
      <c r="WRW35" s="214"/>
      <c r="WRX35" s="214"/>
      <c r="WRY35" s="214"/>
      <c r="WRZ35" s="214"/>
      <c r="WSA35" s="214"/>
      <c r="WSB35" s="214"/>
      <c r="WSC35" s="214"/>
      <c r="WSD35" s="214"/>
      <c r="WSE35" s="214"/>
      <c r="WSF35" s="214"/>
      <c r="WSG35" s="214"/>
      <c r="WSH35" s="214"/>
      <c r="WSI35" s="214"/>
      <c r="WSJ35" s="214"/>
      <c r="WSK35" s="214"/>
      <c r="WSL35" s="214"/>
      <c r="WSM35" s="214"/>
      <c r="WSN35" s="214"/>
      <c r="WSO35" s="214"/>
      <c r="WSP35" s="214"/>
      <c r="WSQ35" s="214"/>
      <c r="WSR35" s="214"/>
      <c r="WSS35" s="214"/>
      <c r="WST35" s="214"/>
      <c r="WSU35" s="214"/>
      <c r="WSV35" s="214"/>
      <c r="WSW35" s="214"/>
      <c r="WSX35" s="214"/>
      <c r="WSY35" s="214"/>
      <c r="WSZ35" s="214"/>
      <c r="WTA35" s="214"/>
      <c r="WTB35" s="214"/>
      <c r="WTC35" s="214"/>
      <c r="WTD35" s="214"/>
      <c r="WTE35" s="214"/>
      <c r="WTF35" s="214"/>
      <c r="WTG35" s="214"/>
      <c r="WTH35" s="214"/>
      <c r="WTI35" s="214"/>
      <c r="WTJ35" s="214"/>
      <c r="WTK35" s="214"/>
      <c r="WTL35" s="214"/>
      <c r="WTM35" s="214"/>
      <c r="WTN35" s="214"/>
      <c r="WTO35" s="214"/>
      <c r="WTP35" s="214"/>
      <c r="WTQ35" s="214"/>
      <c r="WTR35" s="214"/>
      <c r="WTS35" s="214"/>
      <c r="WTT35" s="214"/>
      <c r="WTU35" s="214"/>
      <c r="WTV35" s="214"/>
      <c r="WTW35" s="214"/>
      <c r="WTX35" s="214"/>
      <c r="WTY35" s="214"/>
      <c r="WTZ35" s="214"/>
      <c r="WUA35" s="214"/>
      <c r="WUB35" s="214"/>
      <c r="WUC35" s="214"/>
      <c r="WUD35" s="214"/>
      <c r="WUE35" s="214"/>
      <c r="WUF35" s="214"/>
      <c r="WUG35" s="214"/>
      <c r="WUH35" s="214"/>
      <c r="WUI35" s="214"/>
      <c r="WUJ35" s="214"/>
      <c r="WUK35" s="214"/>
      <c r="WUL35" s="214"/>
      <c r="WUM35" s="214"/>
      <c r="WUN35" s="214"/>
      <c r="WUO35" s="214"/>
      <c r="WUP35" s="214"/>
      <c r="WUQ35" s="214"/>
      <c r="WUR35" s="214"/>
      <c r="WUS35" s="214"/>
      <c r="WUT35" s="214"/>
      <c r="WUU35" s="214"/>
      <c r="WUV35" s="214"/>
      <c r="WUW35" s="214"/>
      <c r="WUX35" s="214"/>
      <c r="WUY35" s="214"/>
      <c r="WUZ35" s="214"/>
      <c r="WVA35" s="214"/>
      <c r="WVB35" s="214"/>
      <c r="WVC35" s="214"/>
      <c r="WVD35" s="214"/>
      <c r="WVE35" s="214"/>
      <c r="WVF35" s="214"/>
      <c r="WVG35" s="214"/>
      <c r="WVH35" s="214"/>
      <c r="WVI35" s="214"/>
      <c r="WVJ35" s="214"/>
      <c r="WVK35" s="214"/>
      <c r="WVL35" s="214"/>
      <c r="WVM35" s="214"/>
      <c r="WVN35" s="214"/>
      <c r="WVO35" s="214"/>
      <c r="WVP35" s="214"/>
      <c r="WVQ35" s="214"/>
      <c r="WVR35" s="214"/>
      <c r="WVS35" s="214"/>
      <c r="WVT35" s="214"/>
      <c r="WVU35" s="214"/>
      <c r="WVV35" s="214"/>
      <c r="WVW35" s="214"/>
    </row>
    <row r="36" spans="1:16143" s="213" customFormat="1" ht="30" customHeight="1">
      <c r="A36" s="221"/>
      <c r="B36" s="222"/>
      <c r="C36" s="222"/>
      <c r="D36" s="222"/>
      <c r="E36" s="222"/>
      <c r="F36" s="222"/>
      <c r="G36" s="222"/>
      <c r="H36" s="222"/>
      <c r="I36" s="222"/>
      <c r="J36" s="222"/>
      <c r="K36" s="222"/>
      <c r="L36" s="222"/>
      <c r="M36" s="222"/>
      <c r="O36" s="214"/>
      <c r="P36" s="214"/>
      <c r="Q36" s="214"/>
      <c r="R36" s="214"/>
      <c r="S36" s="214"/>
      <c r="T36" s="214"/>
      <c r="U36" s="214"/>
      <c r="V36" s="214"/>
      <c r="W36" s="214"/>
      <c r="X36" s="214"/>
      <c r="Y36" s="214"/>
      <c r="Z36" s="214"/>
      <c r="AA36" s="214"/>
      <c r="AB36" s="214"/>
      <c r="AC36" s="214"/>
      <c r="AD36" s="214"/>
      <c r="AE36" s="214"/>
      <c r="AF36" s="214"/>
      <c r="AG36" s="214"/>
      <c r="AH36" s="214"/>
      <c r="AI36" s="214"/>
      <c r="AJ36" s="214"/>
      <c r="AK36" s="214"/>
      <c r="AL36" s="214"/>
      <c r="AM36" s="214"/>
      <c r="AN36" s="214"/>
      <c r="AO36" s="214"/>
      <c r="AP36" s="214"/>
      <c r="AQ36" s="214"/>
      <c r="AR36" s="214"/>
      <c r="AS36" s="214"/>
      <c r="AT36" s="214"/>
      <c r="AU36" s="214"/>
      <c r="AV36" s="214"/>
      <c r="AW36" s="214"/>
      <c r="AX36" s="214"/>
      <c r="AY36" s="214"/>
      <c r="AZ36" s="214"/>
      <c r="BA36" s="214"/>
      <c r="BB36" s="214"/>
      <c r="BC36" s="214"/>
      <c r="BD36" s="214"/>
      <c r="BE36" s="214"/>
      <c r="BF36" s="214"/>
      <c r="BG36" s="214"/>
      <c r="BH36" s="214"/>
      <c r="BI36" s="214"/>
      <c r="BJ36" s="214"/>
      <c r="BK36" s="214"/>
      <c r="BL36" s="214"/>
      <c r="BM36" s="214"/>
      <c r="BN36" s="214"/>
      <c r="BO36" s="214"/>
      <c r="BP36" s="214"/>
      <c r="BQ36" s="214"/>
      <c r="BR36" s="214"/>
      <c r="BS36" s="214"/>
      <c r="BT36" s="214"/>
      <c r="BU36" s="214"/>
      <c r="BV36" s="214"/>
      <c r="BW36" s="214"/>
      <c r="BX36" s="214"/>
      <c r="BY36" s="214"/>
      <c r="BZ36" s="214"/>
      <c r="CA36" s="214"/>
      <c r="CB36" s="214"/>
      <c r="CC36" s="214"/>
      <c r="CD36" s="214"/>
      <c r="CE36" s="214"/>
      <c r="CF36" s="214"/>
      <c r="CG36" s="214"/>
      <c r="CH36" s="214"/>
      <c r="CI36" s="214"/>
      <c r="CJ36" s="214"/>
      <c r="CK36" s="214"/>
      <c r="CL36" s="214"/>
      <c r="CM36" s="214"/>
      <c r="CN36" s="214"/>
      <c r="CO36" s="214"/>
      <c r="CP36" s="214"/>
      <c r="CQ36" s="214"/>
      <c r="CR36" s="214"/>
      <c r="CS36" s="214"/>
      <c r="CT36" s="214"/>
      <c r="CU36" s="214"/>
      <c r="CV36" s="214"/>
      <c r="CW36" s="214"/>
      <c r="CX36" s="214"/>
      <c r="CY36" s="214"/>
      <c r="CZ36" s="214"/>
      <c r="DA36" s="214"/>
      <c r="DB36" s="214"/>
      <c r="DC36" s="214"/>
      <c r="DD36" s="214"/>
      <c r="DE36" s="214"/>
      <c r="DF36" s="214"/>
      <c r="DG36" s="214"/>
      <c r="DH36" s="214"/>
      <c r="DI36" s="214"/>
      <c r="DJ36" s="214"/>
      <c r="DK36" s="214"/>
      <c r="DL36" s="214"/>
      <c r="DM36" s="214"/>
      <c r="DN36" s="214"/>
      <c r="DO36" s="214"/>
      <c r="DP36" s="214"/>
      <c r="DQ36" s="214"/>
      <c r="DR36" s="214"/>
      <c r="DS36" s="214"/>
      <c r="DT36" s="214"/>
      <c r="DU36" s="214"/>
      <c r="DV36" s="214"/>
      <c r="DW36" s="214"/>
      <c r="DX36" s="214"/>
      <c r="DY36" s="214"/>
      <c r="DZ36" s="214"/>
      <c r="EA36" s="214"/>
      <c r="EB36" s="214"/>
      <c r="EC36" s="214"/>
      <c r="ED36" s="214"/>
      <c r="EE36" s="214"/>
      <c r="EF36" s="214"/>
      <c r="EG36" s="214"/>
      <c r="EH36" s="214"/>
      <c r="EI36" s="214"/>
      <c r="EJ36" s="214"/>
      <c r="EK36" s="214"/>
      <c r="EL36" s="214"/>
      <c r="EM36" s="214"/>
      <c r="EN36" s="214"/>
      <c r="EO36" s="214"/>
      <c r="EP36" s="214"/>
      <c r="EQ36" s="214"/>
      <c r="ER36" s="214"/>
      <c r="ES36" s="214"/>
      <c r="ET36" s="214"/>
      <c r="EU36" s="214"/>
      <c r="EV36" s="214"/>
      <c r="EW36" s="214"/>
      <c r="EX36" s="214"/>
      <c r="EY36" s="214"/>
      <c r="EZ36" s="214"/>
      <c r="FA36" s="214"/>
      <c r="FB36" s="214"/>
      <c r="FC36" s="214"/>
      <c r="FD36" s="214"/>
      <c r="FE36" s="214"/>
      <c r="FF36" s="214"/>
      <c r="FG36" s="214"/>
      <c r="FH36" s="214"/>
      <c r="FI36" s="214"/>
      <c r="FJ36" s="214"/>
      <c r="FK36" s="214"/>
      <c r="FL36" s="214"/>
      <c r="FM36" s="214"/>
      <c r="FN36" s="214"/>
      <c r="FO36" s="214"/>
      <c r="FP36" s="214"/>
      <c r="FQ36" s="214"/>
      <c r="FR36" s="214"/>
      <c r="FS36" s="214"/>
      <c r="FT36" s="214"/>
      <c r="FU36" s="214"/>
      <c r="FV36" s="214"/>
      <c r="FW36" s="214"/>
      <c r="FX36" s="214"/>
      <c r="FY36" s="214"/>
      <c r="FZ36" s="214"/>
      <c r="GA36" s="214"/>
      <c r="GB36" s="214"/>
      <c r="GC36" s="214"/>
      <c r="GD36" s="214"/>
      <c r="GE36" s="214"/>
      <c r="GF36" s="214"/>
      <c r="GG36" s="214"/>
      <c r="GH36" s="214"/>
      <c r="GI36" s="214"/>
      <c r="GJ36" s="214"/>
      <c r="GK36" s="214"/>
      <c r="GL36" s="214"/>
      <c r="GM36" s="214"/>
      <c r="GN36" s="214"/>
      <c r="GO36" s="214"/>
      <c r="GP36" s="214"/>
      <c r="GQ36" s="214"/>
      <c r="GR36" s="214"/>
      <c r="GS36" s="214"/>
      <c r="GT36" s="214"/>
      <c r="GU36" s="214"/>
      <c r="GV36" s="214"/>
      <c r="GW36" s="214"/>
      <c r="GX36" s="214"/>
      <c r="GY36" s="214"/>
      <c r="GZ36" s="214"/>
      <c r="HA36" s="214"/>
      <c r="HB36" s="214"/>
      <c r="HC36" s="214"/>
      <c r="HD36" s="214"/>
      <c r="HE36" s="214"/>
      <c r="HF36" s="214"/>
      <c r="HG36" s="214"/>
      <c r="HH36" s="214"/>
      <c r="HI36" s="214"/>
      <c r="HJ36" s="214"/>
      <c r="HK36" s="214"/>
      <c r="HL36" s="214"/>
      <c r="HM36" s="214"/>
      <c r="HN36" s="214"/>
      <c r="HO36" s="214"/>
      <c r="HP36" s="214"/>
      <c r="HQ36" s="214"/>
      <c r="HR36" s="214"/>
      <c r="HS36" s="214"/>
      <c r="HT36" s="214"/>
      <c r="HU36" s="214"/>
      <c r="HV36" s="214"/>
      <c r="HW36" s="214"/>
      <c r="HX36" s="214"/>
      <c r="HY36" s="214"/>
      <c r="HZ36" s="214"/>
      <c r="IA36" s="214"/>
      <c r="IB36" s="214"/>
      <c r="IC36" s="214"/>
      <c r="ID36" s="214"/>
      <c r="IE36" s="214"/>
      <c r="IF36" s="214"/>
      <c r="IG36" s="214"/>
      <c r="IH36" s="214"/>
      <c r="II36" s="214"/>
      <c r="IJ36" s="214"/>
      <c r="IK36" s="214"/>
      <c r="IL36" s="214"/>
      <c r="IM36" s="214"/>
      <c r="IN36" s="214"/>
      <c r="IO36" s="214"/>
      <c r="IP36" s="214"/>
      <c r="IQ36" s="214"/>
      <c r="IR36" s="214"/>
      <c r="IS36" s="214"/>
      <c r="IT36" s="214"/>
      <c r="IU36" s="214"/>
      <c r="IV36" s="214"/>
      <c r="IW36" s="214"/>
      <c r="IX36" s="214"/>
      <c r="IY36" s="214"/>
      <c r="IZ36" s="214"/>
      <c r="JA36" s="214"/>
      <c r="JB36" s="214"/>
      <c r="JC36" s="214"/>
      <c r="JD36" s="214"/>
      <c r="JE36" s="214"/>
      <c r="JF36" s="214"/>
      <c r="JG36" s="214"/>
      <c r="JH36" s="214"/>
      <c r="JI36" s="214"/>
      <c r="JJ36" s="214"/>
      <c r="JK36" s="214"/>
      <c r="JL36" s="214"/>
      <c r="JM36" s="214"/>
      <c r="JN36" s="214"/>
      <c r="JO36" s="214"/>
      <c r="JP36" s="214"/>
      <c r="JQ36" s="214"/>
      <c r="JR36" s="214"/>
      <c r="JS36" s="214"/>
      <c r="JT36" s="214"/>
      <c r="JU36" s="214"/>
      <c r="JV36" s="214"/>
      <c r="JW36" s="214"/>
      <c r="JX36" s="214"/>
      <c r="JY36" s="214"/>
      <c r="JZ36" s="214"/>
      <c r="KA36" s="214"/>
      <c r="KB36" s="214"/>
      <c r="KC36" s="214"/>
      <c r="KD36" s="214"/>
      <c r="KE36" s="214"/>
      <c r="KF36" s="214"/>
      <c r="KG36" s="214"/>
      <c r="KH36" s="214"/>
      <c r="KI36" s="214"/>
      <c r="KJ36" s="214"/>
      <c r="KK36" s="214"/>
      <c r="KL36" s="214"/>
      <c r="KM36" s="214"/>
      <c r="KN36" s="214"/>
      <c r="KO36" s="214"/>
      <c r="KP36" s="214"/>
      <c r="KQ36" s="214"/>
      <c r="KR36" s="214"/>
      <c r="KS36" s="214"/>
      <c r="KT36" s="214"/>
      <c r="KU36" s="214"/>
      <c r="KV36" s="214"/>
      <c r="KW36" s="214"/>
      <c r="KX36" s="214"/>
      <c r="KY36" s="214"/>
      <c r="KZ36" s="214"/>
      <c r="LA36" s="214"/>
      <c r="LB36" s="214"/>
      <c r="LC36" s="214"/>
      <c r="LD36" s="214"/>
      <c r="LE36" s="214"/>
      <c r="LF36" s="214"/>
      <c r="LG36" s="214"/>
      <c r="LH36" s="214"/>
      <c r="LI36" s="214"/>
      <c r="LJ36" s="214"/>
      <c r="LK36" s="214"/>
      <c r="LL36" s="214"/>
      <c r="LM36" s="214"/>
      <c r="LN36" s="214"/>
      <c r="LO36" s="214"/>
      <c r="LP36" s="214"/>
      <c r="LQ36" s="214"/>
      <c r="LR36" s="214"/>
      <c r="LS36" s="214"/>
      <c r="LT36" s="214"/>
      <c r="LU36" s="214"/>
      <c r="LV36" s="214"/>
      <c r="LW36" s="214"/>
      <c r="LX36" s="214"/>
      <c r="LY36" s="214"/>
      <c r="LZ36" s="214"/>
      <c r="MA36" s="214"/>
      <c r="MB36" s="214"/>
      <c r="MC36" s="214"/>
      <c r="MD36" s="214"/>
      <c r="ME36" s="214"/>
      <c r="MF36" s="214"/>
      <c r="MG36" s="214"/>
      <c r="MH36" s="214"/>
      <c r="MI36" s="214"/>
      <c r="MJ36" s="214"/>
      <c r="MK36" s="214"/>
      <c r="ML36" s="214"/>
      <c r="MM36" s="214"/>
      <c r="MN36" s="214"/>
      <c r="MO36" s="214"/>
      <c r="MP36" s="214"/>
      <c r="MQ36" s="214"/>
      <c r="MR36" s="214"/>
      <c r="MS36" s="214"/>
      <c r="MT36" s="214"/>
      <c r="MU36" s="214"/>
      <c r="MV36" s="214"/>
      <c r="MW36" s="214"/>
      <c r="MX36" s="214"/>
      <c r="MY36" s="214"/>
      <c r="MZ36" s="214"/>
      <c r="NA36" s="214"/>
      <c r="NB36" s="214"/>
      <c r="NC36" s="214"/>
      <c r="ND36" s="214"/>
      <c r="NE36" s="214"/>
      <c r="NF36" s="214"/>
      <c r="NG36" s="214"/>
      <c r="NH36" s="214"/>
      <c r="NI36" s="214"/>
      <c r="NJ36" s="214"/>
      <c r="NK36" s="214"/>
      <c r="NL36" s="214"/>
      <c r="NM36" s="214"/>
      <c r="NN36" s="214"/>
      <c r="NO36" s="214"/>
      <c r="NP36" s="214"/>
      <c r="NQ36" s="214"/>
      <c r="NR36" s="214"/>
      <c r="NS36" s="214"/>
      <c r="NT36" s="214"/>
      <c r="NU36" s="214"/>
      <c r="NV36" s="214"/>
      <c r="NW36" s="214"/>
      <c r="NX36" s="214"/>
      <c r="NY36" s="214"/>
      <c r="NZ36" s="214"/>
      <c r="OA36" s="214"/>
      <c r="OB36" s="214"/>
      <c r="OC36" s="214"/>
      <c r="OD36" s="214"/>
      <c r="OE36" s="214"/>
      <c r="OF36" s="214"/>
      <c r="OG36" s="214"/>
      <c r="OH36" s="214"/>
      <c r="OI36" s="214"/>
      <c r="OJ36" s="214"/>
      <c r="OK36" s="214"/>
      <c r="OL36" s="214"/>
      <c r="OM36" s="214"/>
      <c r="ON36" s="214"/>
      <c r="OO36" s="214"/>
      <c r="OP36" s="214"/>
      <c r="OQ36" s="214"/>
      <c r="OR36" s="214"/>
      <c r="OS36" s="214"/>
      <c r="OT36" s="214"/>
      <c r="OU36" s="214"/>
      <c r="OV36" s="214"/>
      <c r="OW36" s="214"/>
      <c r="OX36" s="214"/>
      <c r="OY36" s="214"/>
      <c r="OZ36" s="214"/>
      <c r="PA36" s="214"/>
      <c r="PB36" s="214"/>
      <c r="PC36" s="214"/>
      <c r="PD36" s="214"/>
      <c r="PE36" s="214"/>
      <c r="PF36" s="214"/>
      <c r="PG36" s="214"/>
      <c r="PH36" s="214"/>
      <c r="PI36" s="214"/>
      <c r="PJ36" s="214"/>
      <c r="PK36" s="214"/>
      <c r="PL36" s="214"/>
      <c r="PM36" s="214"/>
      <c r="PN36" s="214"/>
      <c r="PO36" s="214"/>
      <c r="PP36" s="214"/>
      <c r="PQ36" s="214"/>
      <c r="PR36" s="214"/>
      <c r="PS36" s="214"/>
      <c r="PT36" s="214"/>
      <c r="PU36" s="214"/>
      <c r="PV36" s="214"/>
      <c r="PW36" s="214"/>
      <c r="PX36" s="214"/>
      <c r="PY36" s="214"/>
      <c r="PZ36" s="214"/>
      <c r="QA36" s="214"/>
      <c r="QB36" s="214"/>
      <c r="QC36" s="214"/>
      <c r="QD36" s="214"/>
      <c r="QE36" s="214"/>
      <c r="QF36" s="214"/>
      <c r="QG36" s="214"/>
      <c r="QH36" s="214"/>
      <c r="QI36" s="214"/>
      <c r="QJ36" s="214"/>
      <c r="QK36" s="214"/>
      <c r="QL36" s="214"/>
      <c r="QM36" s="214"/>
      <c r="QN36" s="214"/>
      <c r="QO36" s="214"/>
      <c r="QP36" s="214"/>
      <c r="QQ36" s="214"/>
      <c r="QR36" s="214"/>
      <c r="QS36" s="214"/>
      <c r="QT36" s="214"/>
      <c r="QU36" s="214"/>
      <c r="QV36" s="214"/>
      <c r="QW36" s="214"/>
      <c r="QX36" s="214"/>
      <c r="QY36" s="214"/>
      <c r="QZ36" s="214"/>
      <c r="RA36" s="214"/>
      <c r="RB36" s="214"/>
      <c r="RC36" s="214"/>
      <c r="RD36" s="214"/>
      <c r="RE36" s="214"/>
      <c r="RF36" s="214"/>
      <c r="RG36" s="214"/>
      <c r="RH36" s="214"/>
      <c r="RI36" s="214"/>
      <c r="RJ36" s="214"/>
      <c r="RK36" s="214"/>
      <c r="RL36" s="214"/>
      <c r="RM36" s="214"/>
      <c r="RN36" s="214"/>
      <c r="RO36" s="214"/>
      <c r="RP36" s="214"/>
      <c r="RQ36" s="214"/>
      <c r="RR36" s="214"/>
      <c r="RS36" s="214"/>
      <c r="RT36" s="214"/>
      <c r="RU36" s="214"/>
      <c r="RV36" s="214"/>
      <c r="RW36" s="214"/>
      <c r="RX36" s="214"/>
      <c r="RY36" s="214"/>
      <c r="RZ36" s="214"/>
      <c r="SA36" s="214"/>
      <c r="SB36" s="214"/>
      <c r="SC36" s="214"/>
      <c r="SD36" s="214"/>
      <c r="SE36" s="214"/>
      <c r="SF36" s="214"/>
      <c r="SG36" s="214"/>
      <c r="SH36" s="214"/>
      <c r="SI36" s="214"/>
      <c r="SJ36" s="214"/>
      <c r="SK36" s="214"/>
      <c r="SL36" s="214"/>
      <c r="SM36" s="214"/>
      <c r="SN36" s="214"/>
      <c r="SO36" s="214"/>
      <c r="SP36" s="214"/>
      <c r="SQ36" s="214"/>
      <c r="SR36" s="214"/>
      <c r="SS36" s="214"/>
      <c r="ST36" s="214"/>
      <c r="SU36" s="214"/>
      <c r="SV36" s="214"/>
      <c r="SW36" s="214"/>
      <c r="SX36" s="214"/>
      <c r="SY36" s="214"/>
      <c r="SZ36" s="214"/>
      <c r="TA36" s="214"/>
      <c r="TB36" s="214"/>
      <c r="TC36" s="214"/>
      <c r="TD36" s="214"/>
      <c r="TE36" s="214"/>
      <c r="TF36" s="214"/>
      <c r="TG36" s="214"/>
      <c r="TH36" s="214"/>
      <c r="TI36" s="214"/>
      <c r="TJ36" s="214"/>
      <c r="TK36" s="214"/>
      <c r="TL36" s="214"/>
      <c r="TM36" s="214"/>
      <c r="TN36" s="214"/>
      <c r="TO36" s="214"/>
      <c r="TP36" s="214"/>
      <c r="TQ36" s="214"/>
      <c r="TR36" s="214"/>
      <c r="TS36" s="214"/>
      <c r="TT36" s="214"/>
      <c r="TU36" s="214"/>
      <c r="TV36" s="214"/>
      <c r="TW36" s="214"/>
      <c r="TX36" s="214"/>
      <c r="TY36" s="214"/>
      <c r="TZ36" s="214"/>
      <c r="UA36" s="214"/>
      <c r="UB36" s="214"/>
      <c r="UC36" s="214"/>
      <c r="UD36" s="214"/>
      <c r="UE36" s="214"/>
      <c r="UF36" s="214"/>
      <c r="UG36" s="214"/>
      <c r="UH36" s="214"/>
      <c r="UI36" s="214"/>
      <c r="UJ36" s="214"/>
      <c r="UK36" s="214"/>
      <c r="UL36" s="214"/>
      <c r="UM36" s="214"/>
      <c r="UN36" s="214"/>
      <c r="UO36" s="214"/>
      <c r="UP36" s="214"/>
      <c r="UQ36" s="214"/>
      <c r="UR36" s="214"/>
      <c r="US36" s="214"/>
      <c r="UT36" s="214"/>
      <c r="UU36" s="214"/>
      <c r="UV36" s="214"/>
      <c r="UW36" s="214"/>
      <c r="UX36" s="214"/>
      <c r="UY36" s="214"/>
      <c r="UZ36" s="214"/>
      <c r="VA36" s="214"/>
      <c r="VB36" s="214"/>
      <c r="VC36" s="214"/>
      <c r="VD36" s="214"/>
      <c r="VE36" s="214"/>
      <c r="VF36" s="214"/>
      <c r="VG36" s="214"/>
      <c r="VH36" s="214"/>
      <c r="VI36" s="214"/>
      <c r="VJ36" s="214"/>
      <c r="VK36" s="214"/>
      <c r="VL36" s="214"/>
      <c r="VM36" s="214"/>
      <c r="VN36" s="214"/>
      <c r="VO36" s="214"/>
      <c r="VP36" s="214"/>
      <c r="VQ36" s="214"/>
      <c r="VR36" s="214"/>
      <c r="VS36" s="214"/>
      <c r="VT36" s="214"/>
      <c r="VU36" s="214"/>
      <c r="VV36" s="214"/>
      <c r="VW36" s="214"/>
      <c r="VX36" s="214"/>
      <c r="VY36" s="214"/>
      <c r="VZ36" s="214"/>
      <c r="WA36" s="214"/>
      <c r="WB36" s="214"/>
      <c r="WC36" s="214"/>
      <c r="WD36" s="214"/>
      <c r="WE36" s="214"/>
      <c r="WF36" s="214"/>
      <c r="WG36" s="214"/>
      <c r="WH36" s="214"/>
      <c r="WI36" s="214"/>
      <c r="WJ36" s="214"/>
      <c r="WK36" s="214"/>
      <c r="WL36" s="214"/>
      <c r="WM36" s="214"/>
      <c r="WN36" s="214"/>
      <c r="WO36" s="214"/>
      <c r="WP36" s="214"/>
      <c r="WQ36" s="214"/>
      <c r="WR36" s="214"/>
      <c r="WS36" s="214"/>
      <c r="WT36" s="214"/>
      <c r="WU36" s="214"/>
      <c r="WV36" s="214"/>
      <c r="WW36" s="214"/>
      <c r="WX36" s="214"/>
      <c r="WY36" s="214"/>
      <c r="WZ36" s="214"/>
      <c r="XA36" s="214"/>
      <c r="XB36" s="214"/>
      <c r="XC36" s="214"/>
      <c r="XD36" s="214"/>
      <c r="XE36" s="214"/>
      <c r="XF36" s="214"/>
      <c r="XG36" s="214"/>
      <c r="XH36" s="214"/>
      <c r="XI36" s="214"/>
      <c r="XJ36" s="214"/>
      <c r="XK36" s="214"/>
      <c r="XL36" s="214"/>
      <c r="XM36" s="214"/>
      <c r="XN36" s="214"/>
      <c r="XO36" s="214"/>
      <c r="XP36" s="214"/>
      <c r="XQ36" s="214"/>
      <c r="XR36" s="214"/>
      <c r="XS36" s="214"/>
      <c r="XT36" s="214"/>
      <c r="XU36" s="214"/>
      <c r="XV36" s="214"/>
      <c r="XW36" s="214"/>
      <c r="XX36" s="214"/>
      <c r="XY36" s="214"/>
      <c r="XZ36" s="214"/>
      <c r="YA36" s="214"/>
      <c r="YB36" s="214"/>
      <c r="YC36" s="214"/>
      <c r="YD36" s="214"/>
      <c r="YE36" s="214"/>
      <c r="YF36" s="214"/>
      <c r="YG36" s="214"/>
      <c r="YH36" s="214"/>
      <c r="YI36" s="214"/>
      <c r="YJ36" s="214"/>
      <c r="YK36" s="214"/>
      <c r="YL36" s="214"/>
      <c r="YM36" s="214"/>
      <c r="YN36" s="214"/>
      <c r="YO36" s="214"/>
      <c r="YP36" s="214"/>
      <c r="YQ36" s="214"/>
      <c r="YR36" s="214"/>
      <c r="YS36" s="214"/>
      <c r="YT36" s="214"/>
      <c r="YU36" s="214"/>
      <c r="YV36" s="214"/>
      <c r="YW36" s="214"/>
      <c r="YX36" s="214"/>
      <c r="YY36" s="214"/>
      <c r="YZ36" s="214"/>
      <c r="ZA36" s="214"/>
      <c r="ZB36" s="214"/>
      <c r="ZC36" s="214"/>
      <c r="ZD36" s="214"/>
      <c r="ZE36" s="214"/>
      <c r="ZF36" s="214"/>
      <c r="ZG36" s="214"/>
      <c r="ZH36" s="214"/>
      <c r="ZI36" s="214"/>
      <c r="ZJ36" s="214"/>
      <c r="ZK36" s="214"/>
      <c r="ZL36" s="214"/>
      <c r="ZM36" s="214"/>
      <c r="ZN36" s="214"/>
      <c r="ZO36" s="214"/>
      <c r="ZP36" s="214"/>
      <c r="ZQ36" s="214"/>
      <c r="ZR36" s="214"/>
      <c r="ZS36" s="214"/>
      <c r="ZT36" s="214"/>
      <c r="ZU36" s="214"/>
      <c r="ZV36" s="214"/>
      <c r="ZW36" s="214"/>
      <c r="ZX36" s="214"/>
      <c r="ZY36" s="214"/>
      <c r="ZZ36" s="214"/>
      <c r="AAA36" s="214"/>
      <c r="AAB36" s="214"/>
      <c r="AAC36" s="214"/>
      <c r="AAD36" s="214"/>
      <c r="AAE36" s="214"/>
      <c r="AAF36" s="214"/>
      <c r="AAG36" s="214"/>
      <c r="AAH36" s="214"/>
      <c r="AAI36" s="214"/>
      <c r="AAJ36" s="214"/>
      <c r="AAK36" s="214"/>
      <c r="AAL36" s="214"/>
      <c r="AAM36" s="214"/>
      <c r="AAN36" s="214"/>
      <c r="AAO36" s="214"/>
      <c r="AAP36" s="214"/>
      <c r="AAQ36" s="214"/>
      <c r="AAR36" s="214"/>
      <c r="AAS36" s="214"/>
      <c r="AAT36" s="214"/>
      <c r="AAU36" s="214"/>
      <c r="AAV36" s="214"/>
      <c r="AAW36" s="214"/>
      <c r="AAX36" s="214"/>
      <c r="AAY36" s="214"/>
      <c r="AAZ36" s="214"/>
      <c r="ABA36" s="214"/>
      <c r="ABB36" s="214"/>
      <c r="ABC36" s="214"/>
      <c r="ABD36" s="214"/>
      <c r="ABE36" s="214"/>
      <c r="ABF36" s="214"/>
      <c r="ABG36" s="214"/>
      <c r="ABH36" s="214"/>
      <c r="ABI36" s="214"/>
      <c r="ABJ36" s="214"/>
      <c r="ABK36" s="214"/>
      <c r="ABL36" s="214"/>
      <c r="ABM36" s="214"/>
      <c r="ABN36" s="214"/>
      <c r="ABO36" s="214"/>
      <c r="ABP36" s="214"/>
      <c r="ABQ36" s="214"/>
      <c r="ABR36" s="214"/>
      <c r="ABS36" s="214"/>
      <c r="ABT36" s="214"/>
      <c r="ABU36" s="214"/>
      <c r="ABV36" s="214"/>
      <c r="ABW36" s="214"/>
      <c r="ABX36" s="214"/>
      <c r="ABY36" s="214"/>
      <c r="ABZ36" s="214"/>
      <c r="ACA36" s="214"/>
      <c r="ACB36" s="214"/>
      <c r="ACC36" s="214"/>
      <c r="ACD36" s="214"/>
      <c r="ACE36" s="214"/>
      <c r="ACF36" s="214"/>
      <c r="ACG36" s="214"/>
      <c r="ACH36" s="214"/>
      <c r="ACI36" s="214"/>
      <c r="ACJ36" s="214"/>
      <c r="ACK36" s="214"/>
      <c r="ACL36" s="214"/>
      <c r="ACM36" s="214"/>
      <c r="ACN36" s="214"/>
      <c r="ACO36" s="214"/>
      <c r="ACP36" s="214"/>
      <c r="ACQ36" s="214"/>
      <c r="ACR36" s="214"/>
      <c r="ACS36" s="214"/>
      <c r="ACT36" s="214"/>
      <c r="ACU36" s="214"/>
      <c r="ACV36" s="214"/>
      <c r="ACW36" s="214"/>
      <c r="ACX36" s="214"/>
      <c r="ACY36" s="214"/>
      <c r="ACZ36" s="214"/>
      <c r="ADA36" s="214"/>
      <c r="ADB36" s="214"/>
      <c r="ADC36" s="214"/>
      <c r="ADD36" s="214"/>
      <c r="ADE36" s="214"/>
      <c r="ADF36" s="214"/>
      <c r="ADG36" s="214"/>
      <c r="ADH36" s="214"/>
      <c r="ADI36" s="214"/>
      <c r="ADJ36" s="214"/>
      <c r="ADK36" s="214"/>
      <c r="ADL36" s="214"/>
      <c r="ADM36" s="214"/>
      <c r="ADN36" s="214"/>
      <c r="ADO36" s="214"/>
      <c r="ADP36" s="214"/>
      <c r="ADQ36" s="214"/>
      <c r="ADR36" s="214"/>
      <c r="ADS36" s="214"/>
      <c r="ADT36" s="214"/>
      <c r="ADU36" s="214"/>
      <c r="ADV36" s="214"/>
      <c r="ADW36" s="214"/>
      <c r="ADX36" s="214"/>
      <c r="ADY36" s="214"/>
      <c r="ADZ36" s="214"/>
      <c r="AEA36" s="214"/>
      <c r="AEB36" s="214"/>
      <c r="AEC36" s="214"/>
      <c r="AED36" s="214"/>
      <c r="AEE36" s="214"/>
      <c r="AEF36" s="214"/>
      <c r="AEG36" s="214"/>
      <c r="AEH36" s="214"/>
      <c r="AEI36" s="214"/>
      <c r="AEJ36" s="214"/>
      <c r="AEK36" s="214"/>
      <c r="AEL36" s="214"/>
      <c r="AEM36" s="214"/>
      <c r="AEN36" s="214"/>
      <c r="AEO36" s="214"/>
      <c r="AEP36" s="214"/>
      <c r="AEQ36" s="214"/>
      <c r="AER36" s="214"/>
      <c r="AES36" s="214"/>
      <c r="AET36" s="214"/>
      <c r="AEU36" s="214"/>
      <c r="AEV36" s="214"/>
      <c r="AEW36" s="214"/>
      <c r="AEX36" s="214"/>
      <c r="AEY36" s="214"/>
      <c r="AEZ36" s="214"/>
      <c r="AFA36" s="214"/>
      <c r="AFB36" s="214"/>
      <c r="AFC36" s="214"/>
      <c r="AFD36" s="214"/>
      <c r="AFE36" s="214"/>
      <c r="AFF36" s="214"/>
      <c r="AFG36" s="214"/>
      <c r="AFH36" s="214"/>
      <c r="AFI36" s="214"/>
      <c r="AFJ36" s="214"/>
      <c r="AFK36" s="214"/>
      <c r="AFL36" s="214"/>
      <c r="AFM36" s="214"/>
      <c r="AFN36" s="214"/>
      <c r="AFO36" s="214"/>
      <c r="AFP36" s="214"/>
      <c r="AFQ36" s="214"/>
      <c r="AFR36" s="214"/>
      <c r="AFS36" s="214"/>
      <c r="AFT36" s="214"/>
      <c r="AFU36" s="214"/>
      <c r="AFV36" s="214"/>
      <c r="AFW36" s="214"/>
      <c r="AFX36" s="214"/>
      <c r="AFY36" s="214"/>
      <c r="AFZ36" s="214"/>
      <c r="AGA36" s="214"/>
      <c r="AGB36" s="214"/>
      <c r="AGC36" s="214"/>
      <c r="AGD36" s="214"/>
      <c r="AGE36" s="214"/>
      <c r="AGF36" s="214"/>
      <c r="AGG36" s="214"/>
      <c r="AGH36" s="214"/>
      <c r="AGI36" s="214"/>
      <c r="AGJ36" s="214"/>
      <c r="AGK36" s="214"/>
      <c r="AGL36" s="214"/>
      <c r="AGM36" s="214"/>
      <c r="AGN36" s="214"/>
      <c r="AGO36" s="214"/>
      <c r="AGP36" s="214"/>
      <c r="AGQ36" s="214"/>
      <c r="AGR36" s="214"/>
      <c r="AGS36" s="214"/>
      <c r="AGT36" s="214"/>
      <c r="AGU36" s="214"/>
      <c r="AGV36" s="214"/>
      <c r="AGW36" s="214"/>
      <c r="AGX36" s="214"/>
      <c r="AGY36" s="214"/>
      <c r="AGZ36" s="214"/>
      <c r="AHA36" s="214"/>
      <c r="AHB36" s="214"/>
      <c r="AHC36" s="214"/>
      <c r="AHD36" s="214"/>
      <c r="AHE36" s="214"/>
      <c r="AHF36" s="214"/>
      <c r="AHG36" s="214"/>
      <c r="AHH36" s="214"/>
      <c r="AHI36" s="214"/>
      <c r="AHJ36" s="214"/>
      <c r="AHK36" s="214"/>
      <c r="AHL36" s="214"/>
      <c r="AHM36" s="214"/>
      <c r="AHN36" s="214"/>
      <c r="AHO36" s="214"/>
      <c r="AHP36" s="214"/>
      <c r="AHQ36" s="214"/>
      <c r="AHR36" s="214"/>
      <c r="AHS36" s="214"/>
      <c r="AHT36" s="214"/>
      <c r="AHU36" s="214"/>
      <c r="AHV36" s="214"/>
      <c r="AHW36" s="214"/>
      <c r="AHX36" s="214"/>
      <c r="AHY36" s="214"/>
      <c r="AHZ36" s="214"/>
      <c r="AIA36" s="214"/>
      <c r="AIB36" s="214"/>
      <c r="AIC36" s="214"/>
      <c r="AID36" s="214"/>
      <c r="AIE36" s="214"/>
      <c r="AIF36" s="214"/>
      <c r="AIG36" s="214"/>
      <c r="AIH36" s="214"/>
      <c r="AII36" s="214"/>
      <c r="AIJ36" s="214"/>
      <c r="AIK36" s="214"/>
      <c r="AIL36" s="214"/>
      <c r="AIM36" s="214"/>
      <c r="AIN36" s="214"/>
      <c r="AIO36" s="214"/>
      <c r="AIP36" s="214"/>
      <c r="AIQ36" s="214"/>
      <c r="AIR36" s="214"/>
      <c r="AIS36" s="214"/>
      <c r="AIT36" s="214"/>
      <c r="AIU36" s="214"/>
      <c r="AIV36" s="214"/>
      <c r="AIW36" s="214"/>
      <c r="AIX36" s="214"/>
      <c r="AIY36" s="214"/>
      <c r="AIZ36" s="214"/>
      <c r="AJA36" s="214"/>
      <c r="AJB36" s="214"/>
      <c r="AJC36" s="214"/>
      <c r="AJD36" s="214"/>
      <c r="AJE36" s="214"/>
      <c r="AJF36" s="214"/>
      <c r="AJG36" s="214"/>
      <c r="AJH36" s="214"/>
      <c r="AJI36" s="214"/>
      <c r="AJJ36" s="214"/>
      <c r="AJK36" s="214"/>
      <c r="AJL36" s="214"/>
      <c r="AJM36" s="214"/>
      <c r="AJN36" s="214"/>
      <c r="AJO36" s="214"/>
      <c r="AJP36" s="214"/>
      <c r="AJQ36" s="214"/>
      <c r="AJR36" s="214"/>
      <c r="AJS36" s="214"/>
      <c r="AJT36" s="214"/>
      <c r="AJU36" s="214"/>
      <c r="AJV36" s="214"/>
      <c r="AJW36" s="214"/>
      <c r="AJX36" s="214"/>
      <c r="AJY36" s="214"/>
      <c r="AJZ36" s="214"/>
      <c r="AKA36" s="214"/>
      <c r="AKB36" s="214"/>
      <c r="AKC36" s="214"/>
      <c r="AKD36" s="214"/>
      <c r="AKE36" s="214"/>
      <c r="AKF36" s="214"/>
      <c r="AKG36" s="214"/>
      <c r="AKH36" s="214"/>
      <c r="AKI36" s="214"/>
      <c r="AKJ36" s="214"/>
      <c r="AKK36" s="214"/>
      <c r="AKL36" s="214"/>
      <c r="AKM36" s="214"/>
      <c r="AKN36" s="214"/>
      <c r="AKO36" s="214"/>
      <c r="AKP36" s="214"/>
      <c r="AKQ36" s="214"/>
      <c r="AKR36" s="214"/>
      <c r="AKS36" s="214"/>
      <c r="AKT36" s="214"/>
      <c r="AKU36" s="214"/>
      <c r="AKV36" s="214"/>
      <c r="AKW36" s="214"/>
      <c r="AKX36" s="214"/>
      <c r="AKY36" s="214"/>
      <c r="AKZ36" s="214"/>
      <c r="ALA36" s="214"/>
      <c r="ALB36" s="214"/>
      <c r="ALC36" s="214"/>
      <c r="ALD36" s="214"/>
      <c r="ALE36" s="214"/>
      <c r="ALF36" s="214"/>
      <c r="ALG36" s="214"/>
      <c r="ALH36" s="214"/>
      <c r="ALI36" s="214"/>
      <c r="ALJ36" s="214"/>
      <c r="ALK36" s="214"/>
      <c r="ALL36" s="214"/>
      <c r="ALM36" s="214"/>
      <c r="ALN36" s="214"/>
      <c r="ALO36" s="214"/>
      <c r="ALP36" s="214"/>
      <c r="ALQ36" s="214"/>
      <c r="ALR36" s="214"/>
      <c r="ALS36" s="214"/>
      <c r="ALT36" s="214"/>
      <c r="ALU36" s="214"/>
      <c r="ALV36" s="214"/>
      <c r="ALW36" s="214"/>
      <c r="ALX36" s="214"/>
      <c r="ALY36" s="214"/>
      <c r="ALZ36" s="214"/>
      <c r="AMA36" s="214"/>
      <c r="AMB36" s="214"/>
      <c r="AMC36" s="214"/>
      <c r="AMD36" s="214"/>
      <c r="AME36" s="214"/>
      <c r="AMF36" s="214"/>
      <c r="AMG36" s="214"/>
      <c r="AMH36" s="214"/>
      <c r="AMI36" s="214"/>
      <c r="AMJ36" s="214"/>
      <c r="AMK36" s="214"/>
      <c r="AML36" s="214"/>
      <c r="AMM36" s="214"/>
      <c r="AMN36" s="214"/>
      <c r="AMO36" s="214"/>
      <c r="AMP36" s="214"/>
      <c r="AMQ36" s="214"/>
      <c r="AMR36" s="214"/>
      <c r="AMS36" s="214"/>
      <c r="AMT36" s="214"/>
      <c r="AMU36" s="214"/>
      <c r="AMV36" s="214"/>
      <c r="AMW36" s="214"/>
      <c r="AMX36" s="214"/>
      <c r="AMY36" s="214"/>
      <c r="AMZ36" s="214"/>
      <c r="ANA36" s="214"/>
      <c r="ANB36" s="214"/>
      <c r="ANC36" s="214"/>
      <c r="AND36" s="214"/>
      <c r="ANE36" s="214"/>
      <c r="ANF36" s="214"/>
      <c r="ANG36" s="214"/>
      <c r="ANH36" s="214"/>
      <c r="ANI36" s="214"/>
      <c r="ANJ36" s="214"/>
      <c r="ANK36" s="214"/>
      <c r="ANL36" s="214"/>
      <c r="ANM36" s="214"/>
      <c r="ANN36" s="214"/>
      <c r="ANO36" s="214"/>
      <c r="ANP36" s="214"/>
      <c r="ANQ36" s="214"/>
      <c r="ANR36" s="214"/>
      <c r="ANS36" s="214"/>
      <c r="ANT36" s="214"/>
      <c r="ANU36" s="214"/>
      <c r="ANV36" s="214"/>
      <c r="ANW36" s="214"/>
      <c r="ANX36" s="214"/>
      <c r="ANY36" s="214"/>
      <c r="ANZ36" s="214"/>
      <c r="AOA36" s="214"/>
      <c r="AOB36" s="214"/>
      <c r="AOC36" s="214"/>
      <c r="AOD36" s="214"/>
      <c r="AOE36" s="214"/>
      <c r="AOF36" s="214"/>
      <c r="AOG36" s="214"/>
      <c r="AOH36" s="214"/>
      <c r="AOI36" s="214"/>
      <c r="AOJ36" s="214"/>
      <c r="AOK36" s="214"/>
      <c r="AOL36" s="214"/>
      <c r="AOM36" s="214"/>
      <c r="AON36" s="214"/>
      <c r="AOO36" s="214"/>
      <c r="AOP36" s="214"/>
      <c r="AOQ36" s="214"/>
      <c r="AOR36" s="214"/>
      <c r="AOS36" s="214"/>
      <c r="AOT36" s="214"/>
      <c r="AOU36" s="214"/>
      <c r="AOV36" s="214"/>
      <c r="AOW36" s="214"/>
      <c r="AOX36" s="214"/>
      <c r="AOY36" s="214"/>
      <c r="AOZ36" s="214"/>
      <c r="APA36" s="214"/>
      <c r="APB36" s="214"/>
      <c r="APC36" s="214"/>
      <c r="APD36" s="214"/>
      <c r="APE36" s="214"/>
      <c r="APF36" s="214"/>
      <c r="APG36" s="214"/>
      <c r="APH36" s="214"/>
      <c r="API36" s="214"/>
      <c r="APJ36" s="214"/>
      <c r="APK36" s="214"/>
      <c r="APL36" s="214"/>
      <c r="APM36" s="214"/>
      <c r="APN36" s="214"/>
      <c r="APO36" s="214"/>
      <c r="APP36" s="214"/>
      <c r="APQ36" s="214"/>
      <c r="APR36" s="214"/>
      <c r="APS36" s="214"/>
      <c r="APT36" s="214"/>
      <c r="APU36" s="214"/>
      <c r="APV36" s="214"/>
      <c r="APW36" s="214"/>
      <c r="APX36" s="214"/>
      <c r="APY36" s="214"/>
      <c r="APZ36" s="214"/>
      <c r="AQA36" s="214"/>
      <c r="AQB36" s="214"/>
      <c r="AQC36" s="214"/>
      <c r="AQD36" s="214"/>
      <c r="AQE36" s="214"/>
      <c r="AQF36" s="214"/>
      <c r="AQG36" s="214"/>
      <c r="AQH36" s="214"/>
      <c r="AQI36" s="214"/>
      <c r="AQJ36" s="214"/>
      <c r="AQK36" s="214"/>
      <c r="AQL36" s="214"/>
      <c r="AQM36" s="214"/>
      <c r="AQN36" s="214"/>
      <c r="AQO36" s="214"/>
      <c r="AQP36" s="214"/>
      <c r="AQQ36" s="214"/>
      <c r="AQR36" s="214"/>
      <c r="AQS36" s="214"/>
      <c r="AQT36" s="214"/>
      <c r="AQU36" s="214"/>
      <c r="AQV36" s="214"/>
      <c r="AQW36" s="214"/>
      <c r="AQX36" s="214"/>
      <c r="AQY36" s="214"/>
      <c r="AQZ36" s="214"/>
      <c r="ARA36" s="214"/>
      <c r="ARB36" s="214"/>
      <c r="ARC36" s="214"/>
      <c r="ARD36" s="214"/>
      <c r="ARE36" s="214"/>
      <c r="ARF36" s="214"/>
      <c r="ARG36" s="214"/>
      <c r="ARH36" s="214"/>
      <c r="ARI36" s="214"/>
      <c r="ARJ36" s="214"/>
      <c r="ARK36" s="214"/>
      <c r="ARL36" s="214"/>
      <c r="ARM36" s="214"/>
      <c r="ARN36" s="214"/>
      <c r="ARO36" s="214"/>
      <c r="ARP36" s="214"/>
      <c r="ARQ36" s="214"/>
      <c r="ARR36" s="214"/>
      <c r="ARS36" s="214"/>
      <c r="ART36" s="214"/>
      <c r="ARU36" s="214"/>
      <c r="ARV36" s="214"/>
      <c r="ARW36" s="214"/>
      <c r="ARX36" s="214"/>
      <c r="ARY36" s="214"/>
      <c r="ARZ36" s="214"/>
      <c r="ASA36" s="214"/>
      <c r="ASB36" s="214"/>
      <c r="ASC36" s="214"/>
      <c r="ASD36" s="214"/>
      <c r="ASE36" s="214"/>
      <c r="ASF36" s="214"/>
      <c r="ASG36" s="214"/>
      <c r="ASH36" s="214"/>
      <c r="ASI36" s="214"/>
      <c r="ASJ36" s="214"/>
      <c r="ASK36" s="214"/>
      <c r="ASL36" s="214"/>
      <c r="ASM36" s="214"/>
      <c r="ASN36" s="214"/>
      <c r="ASO36" s="214"/>
      <c r="ASP36" s="214"/>
      <c r="ASQ36" s="214"/>
      <c r="ASR36" s="214"/>
      <c r="ASS36" s="214"/>
      <c r="AST36" s="214"/>
      <c r="ASU36" s="214"/>
      <c r="ASV36" s="214"/>
      <c r="ASW36" s="214"/>
      <c r="ASX36" s="214"/>
      <c r="ASY36" s="214"/>
      <c r="ASZ36" s="214"/>
      <c r="ATA36" s="214"/>
      <c r="ATB36" s="214"/>
      <c r="ATC36" s="214"/>
      <c r="ATD36" s="214"/>
      <c r="ATE36" s="214"/>
      <c r="ATF36" s="214"/>
      <c r="ATG36" s="214"/>
      <c r="ATH36" s="214"/>
      <c r="ATI36" s="214"/>
      <c r="ATJ36" s="214"/>
      <c r="ATK36" s="214"/>
      <c r="ATL36" s="214"/>
      <c r="ATM36" s="214"/>
      <c r="ATN36" s="214"/>
      <c r="ATO36" s="214"/>
      <c r="ATP36" s="214"/>
      <c r="ATQ36" s="214"/>
      <c r="ATR36" s="214"/>
      <c r="ATS36" s="214"/>
      <c r="ATT36" s="214"/>
      <c r="ATU36" s="214"/>
      <c r="ATV36" s="214"/>
      <c r="ATW36" s="214"/>
      <c r="ATX36" s="214"/>
      <c r="ATY36" s="214"/>
      <c r="ATZ36" s="214"/>
      <c r="AUA36" s="214"/>
      <c r="AUB36" s="214"/>
      <c r="AUC36" s="214"/>
      <c r="AUD36" s="214"/>
      <c r="AUE36" s="214"/>
      <c r="AUF36" s="214"/>
      <c r="AUG36" s="214"/>
      <c r="AUH36" s="214"/>
      <c r="AUI36" s="214"/>
      <c r="AUJ36" s="214"/>
      <c r="AUK36" s="214"/>
      <c r="AUL36" s="214"/>
      <c r="AUM36" s="214"/>
      <c r="AUN36" s="214"/>
      <c r="AUO36" s="214"/>
      <c r="AUP36" s="214"/>
      <c r="AUQ36" s="214"/>
      <c r="AUR36" s="214"/>
      <c r="AUS36" s="214"/>
      <c r="AUT36" s="214"/>
      <c r="AUU36" s="214"/>
      <c r="AUV36" s="214"/>
      <c r="AUW36" s="214"/>
      <c r="AUX36" s="214"/>
      <c r="AUY36" s="214"/>
      <c r="AUZ36" s="214"/>
      <c r="AVA36" s="214"/>
      <c r="AVB36" s="214"/>
      <c r="AVC36" s="214"/>
      <c r="AVD36" s="214"/>
      <c r="AVE36" s="214"/>
      <c r="AVF36" s="214"/>
      <c r="AVG36" s="214"/>
      <c r="AVH36" s="214"/>
      <c r="AVI36" s="214"/>
      <c r="AVJ36" s="214"/>
      <c r="AVK36" s="214"/>
      <c r="AVL36" s="214"/>
      <c r="AVM36" s="214"/>
      <c r="AVN36" s="214"/>
      <c r="AVO36" s="214"/>
      <c r="AVP36" s="214"/>
      <c r="AVQ36" s="214"/>
      <c r="AVR36" s="214"/>
      <c r="AVS36" s="214"/>
      <c r="AVT36" s="214"/>
      <c r="AVU36" s="214"/>
      <c r="AVV36" s="214"/>
      <c r="AVW36" s="214"/>
      <c r="AVX36" s="214"/>
      <c r="AVY36" s="214"/>
      <c r="AVZ36" s="214"/>
      <c r="AWA36" s="214"/>
      <c r="AWB36" s="214"/>
      <c r="AWC36" s="214"/>
      <c r="AWD36" s="214"/>
      <c r="AWE36" s="214"/>
      <c r="AWF36" s="214"/>
      <c r="AWG36" s="214"/>
      <c r="AWH36" s="214"/>
      <c r="AWI36" s="214"/>
      <c r="AWJ36" s="214"/>
      <c r="AWK36" s="214"/>
      <c r="AWL36" s="214"/>
      <c r="AWM36" s="214"/>
      <c r="AWN36" s="214"/>
      <c r="AWO36" s="214"/>
      <c r="AWP36" s="214"/>
      <c r="AWQ36" s="214"/>
      <c r="AWR36" s="214"/>
      <c r="AWS36" s="214"/>
      <c r="AWT36" s="214"/>
      <c r="AWU36" s="214"/>
      <c r="AWV36" s="214"/>
      <c r="AWW36" s="214"/>
      <c r="AWX36" s="214"/>
      <c r="AWY36" s="214"/>
      <c r="AWZ36" s="214"/>
      <c r="AXA36" s="214"/>
      <c r="AXB36" s="214"/>
      <c r="AXC36" s="214"/>
      <c r="AXD36" s="214"/>
      <c r="AXE36" s="214"/>
      <c r="AXF36" s="214"/>
      <c r="AXG36" s="214"/>
      <c r="AXH36" s="214"/>
      <c r="AXI36" s="214"/>
      <c r="AXJ36" s="214"/>
      <c r="AXK36" s="214"/>
      <c r="AXL36" s="214"/>
      <c r="AXM36" s="214"/>
      <c r="AXN36" s="214"/>
      <c r="AXO36" s="214"/>
      <c r="AXP36" s="214"/>
      <c r="AXQ36" s="214"/>
      <c r="AXR36" s="214"/>
      <c r="AXS36" s="214"/>
      <c r="AXT36" s="214"/>
      <c r="AXU36" s="214"/>
      <c r="AXV36" s="214"/>
      <c r="AXW36" s="214"/>
      <c r="AXX36" s="214"/>
      <c r="AXY36" s="214"/>
      <c r="AXZ36" s="214"/>
      <c r="AYA36" s="214"/>
      <c r="AYB36" s="214"/>
      <c r="AYC36" s="214"/>
      <c r="AYD36" s="214"/>
      <c r="AYE36" s="214"/>
      <c r="AYF36" s="214"/>
      <c r="AYG36" s="214"/>
      <c r="AYH36" s="214"/>
      <c r="AYI36" s="214"/>
      <c r="AYJ36" s="214"/>
      <c r="AYK36" s="214"/>
      <c r="AYL36" s="214"/>
      <c r="AYM36" s="214"/>
      <c r="AYN36" s="214"/>
      <c r="AYO36" s="214"/>
      <c r="AYP36" s="214"/>
      <c r="AYQ36" s="214"/>
      <c r="AYR36" s="214"/>
      <c r="AYS36" s="214"/>
      <c r="AYT36" s="214"/>
      <c r="AYU36" s="214"/>
      <c r="AYV36" s="214"/>
      <c r="AYW36" s="214"/>
      <c r="AYX36" s="214"/>
      <c r="AYY36" s="214"/>
      <c r="AYZ36" s="214"/>
      <c r="AZA36" s="214"/>
      <c r="AZB36" s="214"/>
      <c r="AZC36" s="214"/>
      <c r="AZD36" s="214"/>
      <c r="AZE36" s="214"/>
      <c r="AZF36" s="214"/>
      <c r="AZG36" s="214"/>
      <c r="AZH36" s="214"/>
      <c r="AZI36" s="214"/>
      <c r="AZJ36" s="214"/>
      <c r="AZK36" s="214"/>
      <c r="AZL36" s="214"/>
      <c r="AZM36" s="214"/>
      <c r="AZN36" s="214"/>
      <c r="AZO36" s="214"/>
      <c r="AZP36" s="214"/>
      <c r="AZQ36" s="214"/>
      <c r="AZR36" s="214"/>
      <c r="AZS36" s="214"/>
      <c r="AZT36" s="214"/>
      <c r="AZU36" s="214"/>
      <c r="AZV36" s="214"/>
      <c r="AZW36" s="214"/>
      <c r="AZX36" s="214"/>
      <c r="AZY36" s="214"/>
      <c r="AZZ36" s="214"/>
      <c r="BAA36" s="214"/>
      <c r="BAB36" s="214"/>
      <c r="BAC36" s="214"/>
      <c r="BAD36" s="214"/>
      <c r="BAE36" s="214"/>
      <c r="BAF36" s="214"/>
      <c r="BAG36" s="214"/>
      <c r="BAH36" s="214"/>
      <c r="BAI36" s="214"/>
      <c r="BAJ36" s="214"/>
      <c r="BAK36" s="214"/>
      <c r="BAL36" s="214"/>
      <c r="BAM36" s="214"/>
      <c r="BAN36" s="214"/>
      <c r="BAO36" s="214"/>
      <c r="BAP36" s="214"/>
      <c r="BAQ36" s="214"/>
      <c r="BAR36" s="214"/>
      <c r="BAS36" s="214"/>
      <c r="BAT36" s="214"/>
      <c r="BAU36" s="214"/>
      <c r="BAV36" s="214"/>
      <c r="BAW36" s="214"/>
      <c r="BAX36" s="214"/>
      <c r="BAY36" s="214"/>
      <c r="BAZ36" s="214"/>
      <c r="BBA36" s="214"/>
      <c r="BBB36" s="214"/>
      <c r="BBC36" s="214"/>
      <c r="BBD36" s="214"/>
      <c r="BBE36" s="214"/>
      <c r="BBF36" s="214"/>
      <c r="BBG36" s="214"/>
      <c r="BBH36" s="214"/>
      <c r="BBI36" s="214"/>
      <c r="BBJ36" s="214"/>
      <c r="BBK36" s="214"/>
      <c r="BBL36" s="214"/>
      <c r="BBM36" s="214"/>
      <c r="BBN36" s="214"/>
      <c r="BBO36" s="214"/>
      <c r="BBP36" s="214"/>
      <c r="BBQ36" s="214"/>
      <c r="BBR36" s="214"/>
      <c r="BBS36" s="214"/>
      <c r="BBT36" s="214"/>
      <c r="BBU36" s="214"/>
      <c r="BBV36" s="214"/>
      <c r="BBW36" s="214"/>
      <c r="BBX36" s="214"/>
      <c r="BBY36" s="214"/>
      <c r="BBZ36" s="214"/>
      <c r="BCA36" s="214"/>
      <c r="BCB36" s="214"/>
      <c r="BCC36" s="214"/>
      <c r="BCD36" s="214"/>
      <c r="BCE36" s="214"/>
      <c r="BCF36" s="214"/>
      <c r="BCG36" s="214"/>
      <c r="BCH36" s="214"/>
      <c r="BCI36" s="214"/>
      <c r="BCJ36" s="214"/>
      <c r="BCK36" s="214"/>
      <c r="BCL36" s="214"/>
      <c r="BCM36" s="214"/>
      <c r="BCN36" s="214"/>
      <c r="BCO36" s="214"/>
      <c r="BCP36" s="214"/>
      <c r="BCQ36" s="214"/>
      <c r="BCR36" s="214"/>
      <c r="BCS36" s="214"/>
      <c r="BCT36" s="214"/>
      <c r="BCU36" s="214"/>
      <c r="BCV36" s="214"/>
      <c r="BCW36" s="214"/>
      <c r="BCX36" s="214"/>
      <c r="BCY36" s="214"/>
      <c r="BCZ36" s="214"/>
      <c r="BDA36" s="214"/>
      <c r="BDB36" s="214"/>
      <c r="BDC36" s="214"/>
      <c r="BDD36" s="214"/>
      <c r="BDE36" s="214"/>
      <c r="BDF36" s="214"/>
      <c r="BDG36" s="214"/>
      <c r="BDH36" s="214"/>
      <c r="BDI36" s="214"/>
      <c r="BDJ36" s="214"/>
      <c r="BDK36" s="214"/>
      <c r="BDL36" s="214"/>
      <c r="BDM36" s="214"/>
      <c r="BDN36" s="214"/>
      <c r="BDO36" s="214"/>
      <c r="BDP36" s="214"/>
      <c r="BDQ36" s="214"/>
      <c r="BDR36" s="214"/>
      <c r="BDS36" s="214"/>
      <c r="BDT36" s="214"/>
      <c r="BDU36" s="214"/>
      <c r="BDV36" s="214"/>
      <c r="BDW36" s="214"/>
      <c r="BDX36" s="214"/>
      <c r="BDY36" s="214"/>
      <c r="BDZ36" s="214"/>
      <c r="BEA36" s="214"/>
      <c r="BEB36" s="214"/>
      <c r="BEC36" s="214"/>
      <c r="BED36" s="214"/>
      <c r="BEE36" s="214"/>
      <c r="BEF36" s="214"/>
      <c r="BEG36" s="214"/>
      <c r="BEH36" s="214"/>
      <c r="BEI36" s="214"/>
      <c r="BEJ36" s="214"/>
      <c r="BEK36" s="214"/>
      <c r="BEL36" s="214"/>
      <c r="BEM36" s="214"/>
      <c r="BEN36" s="214"/>
      <c r="BEO36" s="214"/>
      <c r="BEP36" s="214"/>
      <c r="BEQ36" s="214"/>
      <c r="BER36" s="214"/>
      <c r="BES36" s="214"/>
      <c r="BET36" s="214"/>
      <c r="BEU36" s="214"/>
      <c r="BEV36" s="214"/>
      <c r="BEW36" s="214"/>
      <c r="BEX36" s="214"/>
      <c r="BEY36" s="214"/>
      <c r="BEZ36" s="214"/>
      <c r="BFA36" s="214"/>
      <c r="BFB36" s="214"/>
      <c r="BFC36" s="214"/>
      <c r="BFD36" s="214"/>
      <c r="BFE36" s="214"/>
      <c r="BFF36" s="214"/>
      <c r="BFG36" s="214"/>
      <c r="BFH36" s="214"/>
      <c r="BFI36" s="214"/>
      <c r="BFJ36" s="214"/>
      <c r="BFK36" s="214"/>
      <c r="BFL36" s="214"/>
      <c r="BFM36" s="214"/>
      <c r="BFN36" s="214"/>
      <c r="BFO36" s="214"/>
      <c r="BFP36" s="214"/>
      <c r="BFQ36" s="214"/>
      <c r="BFR36" s="214"/>
      <c r="BFS36" s="214"/>
      <c r="BFT36" s="214"/>
      <c r="BFU36" s="214"/>
      <c r="BFV36" s="214"/>
      <c r="BFW36" s="214"/>
      <c r="BFX36" s="214"/>
      <c r="BFY36" s="214"/>
      <c r="BFZ36" s="214"/>
      <c r="BGA36" s="214"/>
      <c r="BGB36" s="214"/>
      <c r="BGC36" s="214"/>
      <c r="BGD36" s="214"/>
      <c r="BGE36" s="214"/>
      <c r="BGF36" s="214"/>
      <c r="BGG36" s="214"/>
      <c r="BGH36" s="214"/>
      <c r="BGI36" s="214"/>
      <c r="BGJ36" s="214"/>
      <c r="BGK36" s="214"/>
      <c r="BGL36" s="214"/>
      <c r="BGM36" s="214"/>
      <c r="BGN36" s="214"/>
      <c r="BGO36" s="214"/>
      <c r="BGP36" s="214"/>
      <c r="BGQ36" s="214"/>
      <c r="BGR36" s="214"/>
      <c r="BGS36" s="214"/>
      <c r="BGT36" s="214"/>
      <c r="BGU36" s="214"/>
      <c r="BGV36" s="214"/>
      <c r="BGW36" s="214"/>
      <c r="BGX36" s="214"/>
      <c r="BGY36" s="214"/>
      <c r="BGZ36" s="214"/>
      <c r="BHA36" s="214"/>
      <c r="BHB36" s="214"/>
      <c r="BHC36" s="214"/>
      <c r="BHD36" s="214"/>
      <c r="BHE36" s="214"/>
      <c r="BHF36" s="214"/>
      <c r="BHG36" s="214"/>
      <c r="BHH36" s="214"/>
      <c r="BHI36" s="214"/>
      <c r="BHJ36" s="214"/>
      <c r="BHK36" s="214"/>
      <c r="BHL36" s="214"/>
      <c r="BHM36" s="214"/>
      <c r="BHN36" s="214"/>
      <c r="BHO36" s="214"/>
      <c r="BHP36" s="214"/>
      <c r="BHQ36" s="214"/>
      <c r="BHR36" s="214"/>
      <c r="BHS36" s="214"/>
      <c r="BHT36" s="214"/>
      <c r="BHU36" s="214"/>
      <c r="BHV36" s="214"/>
      <c r="BHW36" s="214"/>
      <c r="BHX36" s="214"/>
      <c r="BHY36" s="214"/>
      <c r="BHZ36" s="214"/>
      <c r="BIA36" s="214"/>
      <c r="BIB36" s="214"/>
      <c r="BIC36" s="214"/>
      <c r="BID36" s="214"/>
      <c r="BIE36" s="214"/>
      <c r="BIF36" s="214"/>
      <c r="BIG36" s="214"/>
      <c r="BIH36" s="214"/>
      <c r="BII36" s="214"/>
      <c r="BIJ36" s="214"/>
      <c r="BIK36" s="214"/>
      <c r="BIL36" s="214"/>
      <c r="BIM36" s="214"/>
      <c r="BIN36" s="214"/>
      <c r="BIO36" s="214"/>
      <c r="BIP36" s="214"/>
      <c r="BIQ36" s="214"/>
      <c r="BIR36" s="214"/>
      <c r="BIS36" s="214"/>
      <c r="BIT36" s="214"/>
      <c r="BIU36" s="214"/>
      <c r="BIV36" s="214"/>
      <c r="BIW36" s="214"/>
      <c r="BIX36" s="214"/>
      <c r="BIY36" s="214"/>
      <c r="BIZ36" s="214"/>
      <c r="BJA36" s="214"/>
      <c r="BJB36" s="214"/>
      <c r="BJC36" s="214"/>
      <c r="BJD36" s="214"/>
      <c r="BJE36" s="214"/>
      <c r="BJF36" s="214"/>
      <c r="BJG36" s="214"/>
      <c r="BJH36" s="214"/>
      <c r="BJI36" s="214"/>
      <c r="BJJ36" s="214"/>
      <c r="BJK36" s="214"/>
      <c r="BJL36" s="214"/>
      <c r="BJM36" s="214"/>
      <c r="BJN36" s="214"/>
      <c r="BJO36" s="214"/>
      <c r="BJP36" s="214"/>
      <c r="BJQ36" s="214"/>
      <c r="BJR36" s="214"/>
      <c r="BJS36" s="214"/>
      <c r="BJT36" s="214"/>
      <c r="BJU36" s="214"/>
      <c r="BJV36" s="214"/>
      <c r="BJW36" s="214"/>
      <c r="BJX36" s="214"/>
      <c r="BJY36" s="214"/>
      <c r="BJZ36" s="214"/>
      <c r="BKA36" s="214"/>
      <c r="BKB36" s="214"/>
      <c r="BKC36" s="214"/>
      <c r="BKD36" s="214"/>
      <c r="BKE36" s="214"/>
      <c r="BKF36" s="214"/>
      <c r="BKG36" s="214"/>
      <c r="BKH36" s="214"/>
      <c r="BKI36" s="214"/>
      <c r="BKJ36" s="214"/>
      <c r="BKK36" s="214"/>
      <c r="BKL36" s="214"/>
      <c r="BKM36" s="214"/>
      <c r="BKN36" s="214"/>
      <c r="BKO36" s="214"/>
      <c r="BKP36" s="214"/>
      <c r="BKQ36" s="214"/>
      <c r="BKR36" s="214"/>
      <c r="BKS36" s="214"/>
      <c r="BKT36" s="214"/>
      <c r="BKU36" s="214"/>
      <c r="BKV36" s="214"/>
      <c r="BKW36" s="214"/>
      <c r="BKX36" s="214"/>
      <c r="BKY36" s="214"/>
      <c r="BKZ36" s="214"/>
      <c r="BLA36" s="214"/>
      <c r="BLB36" s="214"/>
      <c r="BLC36" s="214"/>
      <c r="BLD36" s="214"/>
      <c r="BLE36" s="214"/>
      <c r="BLF36" s="214"/>
      <c r="BLG36" s="214"/>
      <c r="BLH36" s="214"/>
      <c r="BLI36" s="214"/>
      <c r="BLJ36" s="214"/>
      <c r="BLK36" s="214"/>
      <c r="BLL36" s="214"/>
      <c r="BLM36" s="214"/>
      <c r="BLN36" s="214"/>
      <c r="BLO36" s="214"/>
      <c r="BLP36" s="214"/>
      <c r="BLQ36" s="214"/>
      <c r="BLR36" s="214"/>
      <c r="BLS36" s="214"/>
      <c r="BLT36" s="214"/>
      <c r="BLU36" s="214"/>
      <c r="BLV36" s="214"/>
      <c r="BLW36" s="214"/>
      <c r="BLX36" s="214"/>
      <c r="BLY36" s="214"/>
      <c r="BLZ36" s="214"/>
      <c r="BMA36" s="214"/>
      <c r="BMB36" s="214"/>
      <c r="BMC36" s="214"/>
      <c r="BMD36" s="214"/>
      <c r="BME36" s="214"/>
      <c r="BMF36" s="214"/>
      <c r="BMG36" s="214"/>
      <c r="BMH36" s="214"/>
      <c r="BMI36" s="214"/>
      <c r="BMJ36" s="214"/>
      <c r="BMK36" s="214"/>
      <c r="BML36" s="214"/>
      <c r="BMM36" s="214"/>
      <c r="BMN36" s="214"/>
      <c r="BMO36" s="214"/>
      <c r="BMP36" s="214"/>
      <c r="BMQ36" s="214"/>
      <c r="BMR36" s="214"/>
      <c r="BMS36" s="214"/>
      <c r="BMT36" s="214"/>
      <c r="BMU36" s="214"/>
      <c r="BMV36" s="214"/>
      <c r="BMW36" s="214"/>
      <c r="BMX36" s="214"/>
      <c r="BMY36" s="214"/>
      <c r="BMZ36" s="214"/>
      <c r="BNA36" s="214"/>
      <c r="BNB36" s="214"/>
      <c r="BNC36" s="214"/>
      <c r="BND36" s="214"/>
      <c r="BNE36" s="214"/>
      <c r="BNF36" s="214"/>
      <c r="BNG36" s="214"/>
      <c r="BNH36" s="214"/>
      <c r="BNI36" s="214"/>
      <c r="BNJ36" s="214"/>
      <c r="BNK36" s="214"/>
      <c r="BNL36" s="214"/>
      <c r="BNM36" s="214"/>
      <c r="BNN36" s="214"/>
      <c r="BNO36" s="214"/>
      <c r="BNP36" s="214"/>
      <c r="BNQ36" s="214"/>
      <c r="BNR36" s="214"/>
      <c r="BNS36" s="214"/>
      <c r="BNT36" s="214"/>
      <c r="BNU36" s="214"/>
      <c r="BNV36" s="214"/>
      <c r="BNW36" s="214"/>
      <c r="BNX36" s="214"/>
      <c r="BNY36" s="214"/>
      <c r="BNZ36" s="214"/>
      <c r="BOA36" s="214"/>
      <c r="BOB36" s="214"/>
      <c r="BOC36" s="214"/>
      <c r="BOD36" s="214"/>
      <c r="BOE36" s="214"/>
      <c r="BOF36" s="214"/>
      <c r="BOG36" s="214"/>
      <c r="BOH36" s="214"/>
      <c r="BOI36" s="214"/>
      <c r="BOJ36" s="214"/>
      <c r="BOK36" s="214"/>
      <c r="BOL36" s="214"/>
      <c r="BOM36" s="214"/>
      <c r="BON36" s="214"/>
      <c r="BOO36" s="214"/>
      <c r="BOP36" s="214"/>
      <c r="BOQ36" s="214"/>
      <c r="BOR36" s="214"/>
      <c r="BOS36" s="214"/>
      <c r="BOT36" s="214"/>
      <c r="BOU36" s="214"/>
      <c r="BOV36" s="214"/>
      <c r="BOW36" s="214"/>
      <c r="BOX36" s="214"/>
      <c r="BOY36" s="214"/>
      <c r="BOZ36" s="214"/>
      <c r="BPA36" s="214"/>
      <c r="BPB36" s="214"/>
      <c r="BPC36" s="214"/>
      <c r="BPD36" s="214"/>
      <c r="BPE36" s="214"/>
      <c r="BPF36" s="214"/>
      <c r="BPG36" s="214"/>
      <c r="BPH36" s="214"/>
      <c r="BPI36" s="214"/>
      <c r="BPJ36" s="214"/>
      <c r="BPK36" s="214"/>
      <c r="BPL36" s="214"/>
      <c r="BPM36" s="214"/>
      <c r="BPN36" s="214"/>
      <c r="BPO36" s="214"/>
      <c r="BPP36" s="214"/>
      <c r="BPQ36" s="214"/>
      <c r="BPR36" s="214"/>
      <c r="BPS36" s="214"/>
      <c r="BPT36" s="214"/>
      <c r="BPU36" s="214"/>
      <c r="BPV36" s="214"/>
      <c r="BPW36" s="214"/>
      <c r="BPX36" s="214"/>
      <c r="BPY36" s="214"/>
      <c r="BPZ36" s="214"/>
      <c r="BQA36" s="214"/>
      <c r="BQB36" s="214"/>
      <c r="BQC36" s="214"/>
      <c r="BQD36" s="214"/>
      <c r="BQE36" s="214"/>
      <c r="BQF36" s="214"/>
      <c r="BQG36" s="214"/>
      <c r="BQH36" s="214"/>
      <c r="BQI36" s="214"/>
      <c r="BQJ36" s="214"/>
      <c r="BQK36" s="214"/>
      <c r="BQL36" s="214"/>
      <c r="BQM36" s="214"/>
      <c r="BQN36" s="214"/>
      <c r="BQO36" s="214"/>
      <c r="BQP36" s="214"/>
      <c r="BQQ36" s="214"/>
      <c r="BQR36" s="214"/>
      <c r="BQS36" s="214"/>
      <c r="BQT36" s="214"/>
      <c r="BQU36" s="214"/>
      <c r="BQV36" s="214"/>
      <c r="BQW36" s="214"/>
      <c r="BQX36" s="214"/>
      <c r="BQY36" s="214"/>
      <c r="BQZ36" s="214"/>
      <c r="BRA36" s="214"/>
      <c r="BRB36" s="214"/>
      <c r="BRC36" s="214"/>
      <c r="BRD36" s="214"/>
      <c r="BRE36" s="214"/>
      <c r="BRF36" s="214"/>
      <c r="BRG36" s="214"/>
      <c r="BRH36" s="214"/>
      <c r="BRI36" s="214"/>
      <c r="BRJ36" s="214"/>
      <c r="BRK36" s="214"/>
      <c r="BRL36" s="214"/>
      <c r="BRM36" s="214"/>
      <c r="BRN36" s="214"/>
      <c r="BRO36" s="214"/>
      <c r="BRP36" s="214"/>
      <c r="BRQ36" s="214"/>
      <c r="BRR36" s="214"/>
      <c r="BRS36" s="214"/>
      <c r="BRT36" s="214"/>
      <c r="BRU36" s="214"/>
      <c r="BRV36" s="214"/>
      <c r="BRW36" s="214"/>
      <c r="BRX36" s="214"/>
      <c r="BRY36" s="214"/>
      <c r="BRZ36" s="214"/>
      <c r="BSA36" s="214"/>
      <c r="BSB36" s="214"/>
      <c r="BSC36" s="214"/>
      <c r="BSD36" s="214"/>
      <c r="BSE36" s="214"/>
      <c r="BSF36" s="214"/>
      <c r="BSG36" s="214"/>
      <c r="BSH36" s="214"/>
      <c r="BSI36" s="214"/>
      <c r="BSJ36" s="214"/>
      <c r="BSK36" s="214"/>
      <c r="BSL36" s="214"/>
      <c r="BSM36" s="214"/>
      <c r="BSN36" s="214"/>
      <c r="BSO36" s="214"/>
      <c r="BSP36" s="214"/>
      <c r="BSQ36" s="214"/>
      <c r="BSR36" s="214"/>
      <c r="BSS36" s="214"/>
      <c r="BST36" s="214"/>
      <c r="BSU36" s="214"/>
      <c r="BSV36" s="214"/>
      <c r="BSW36" s="214"/>
      <c r="BSX36" s="214"/>
      <c r="BSY36" s="214"/>
      <c r="BSZ36" s="214"/>
      <c r="BTA36" s="214"/>
      <c r="BTB36" s="214"/>
      <c r="BTC36" s="214"/>
      <c r="BTD36" s="214"/>
      <c r="BTE36" s="214"/>
      <c r="BTF36" s="214"/>
      <c r="BTG36" s="214"/>
      <c r="BTH36" s="214"/>
      <c r="BTI36" s="214"/>
      <c r="BTJ36" s="214"/>
      <c r="BTK36" s="214"/>
      <c r="BTL36" s="214"/>
      <c r="BTM36" s="214"/>
      <c r="BTN36" s="214"/>
      <c r="BTO36" s="214"/>
      <c r="BTP36" s="214"/>
      <c r="BTQ36" s="214"/>
      <c r="BTR36" s="214"/>
      <c r="BTS36" s="214"/>
      <c r="BTT36" s="214"/>
      <c r="BTU36" s="214"/>
      <c r="BTV36" s="214"/>
      <c r="BTW36" s="214"/>
      <c r="BTX36" s="214"/>
      <c r="BTY36" s="214"/>
      <c r="BTZ36" s="214"/>
      <c r="BUA36" s="214"/>
      <c r="BUB36" s="214"/>
      <c r="BUC36" s="214"/>
      <c r="BUD36" s="214"/>
      <c r="BUE36" s="214"/>
      <c r="BUF36" s="214"/>
      <c r="BUG36" s="214"/>
      <c r="BUH36" s="214"/>
      <c r="BUI36" s="214"/>
      <c r="BUJ36" s="214"/>
      <c r="BUK36" s="214"/>
      <c r="BUL36" s="214"/>
      <c r="BUM36" s="214"/>
      <c r="BUN36" s="214"/>
      <c r="BUO36" s="214"/>
      <c r="BUP36" s="214"/>
      <c r="BUQ36" s="214"/>
      <c r="BUR36" s="214"/>
      <c r="BUS36" s="214"/>
      <c r="BUT36" s="214"/>
      <c r="BUU36" s="214"/>
      <c r="BUV36" s="214"/>
      <c r="BUW36" s="214"/>
      <c r="BUX36" s="214"/>
      <c r="BUY36" s="214"/>
      <c r="BUZ36" s="214"/>
      <c r="BVA36" s="214"/>
      <c r="BVB36" s="214"/>
      <c r="BVC36" s="214"/>
      <c r="BVD36" s="214"/>
      <c r="BVE36" s="214"/>
      <c r="BVF36" s="214"/>
      <c r="BVG36" s="214"/>
      <c r="BVH36" s="214"/>
      <c r="BVI36" s="214"/>
      <c r="BVJ36" s="214"/>
      <c r="BVK36" s="214"/>
      <c r="BVL36" s="214"/>
      <c r="BVM36" s="214"/>
      <c r="BVN36" s="214"/>
      <c r="BVO36" s="214"/>
      <c r="BVP36" s="214"/>
      <c r="BVQ36" s="214"/>
      <c r="BVR36" s="214"/>
      <c r="BVS36" s="214"/>
      <c r="BVT36" s="214"/>
      <c r="BVU36" s="214"/>
      <c r="BVV36" s="214"/>
      <c r="BVW36" s="214"/>
      <c r="BVX36" s="214"/>
      <c r="BVY36" s="214"/>
      <c r="BVZ36" s="214"/>
      <c r="BWA36" s="214"/>
      <c r="BWB36" s="214"/>
      <c r="BWC36" s="214"/>
      <c r="BWD36" s="214"/>
      <c r="BWE36" s="214"/>
      <c r="BWF36" s="214"/>
      <c r="BWG36" s="214"/>
      <c r="BWH36" s="214"/>
      <c r="BWI36" s="214"/>
      <c r="BWJ36" s="214"/>
      <c r="BWK36" s="214"/>
      <c r="BWL36" s="214"/>
      <c r="BWM36" s="214"/>
      <c r="BWN36" s="214"/>
      <c r="BWO36" s="214"/>
      <c r="BWP36" s="214"/>
      <c r="BWQ36" s="214"/>
      <c r="BWR36" s="214"/>
      <c r="BWS36" s="214"/>
      <c r="BWT36" s="214"/>
      <c r="BWU36" s="214"/>
      <c r="BWV36" s="214"/>
      <c r="BWW36" s="214"/>
      <c r="BWX36" s="214"/>
      <c r="BWY36" s="214"/>
      <c r="BWZ36" s="214"/>
      <c r="BXA36" s="214"/>
      <c r="BXB36" s="214"/>
      <c r="BXC36" s="214"/>
      <c r="BXD36" s="214"/>
      <c r="BXE36" s="214"/>
      <c r="BXF36" s="214"/>
      <c r="BXG36" s="214"/>
      <c r="BXH36" s="214"/>
      <c r="BXI36" s="214"/>
      <c r="BXJ36" s="214"/>
      <c r="BXK36" s="214"/>
      <c r="BXL36" s="214"/>
      <c r="BXM36" s="214"/>
      <c r="BXN36" s="214"/>
      <c r="BXO36" s="214"/>
      <c r="BXP36" s="214"/>
      <c r="BXQ36" s="214"/>
      <c r="BXR36" s="214"/>
      <c r="BXS36" s="214"/>
      <c r="BXT36" s="214"/>
      <c r="BXU36" s="214"/>
      <c r="BXV36" s="214"/>
      <c r="BXW36" s="214"/>
      <c r="BXX36" s="214"/>
      <c r="BXY36" s="214"/>
      <c r="BXZ36" s="214"/>
      <c r="BYA36" s="214"/>
      <c r="BYB36" s="214"/>
      <c r="BYC36" s="214"/>
      <c r="BYD36" s="214"/>
      <c r="BYE36" s="214"/>
      <c r="BYF36" s="214"/>
      <c r="BYG36" s="214"/>
      <c r="BYH36" s="214"/>
      <c r="BYI36" s="214"/>
      <c r="BYJ36" s="214"/>
      <c r="BYK36" s="214"/>
      <c r="BYL36" s="214"/>
      <c r="BYM36" s="214"/>
      <c r="BYN36" s="214"/>
      <c r="BYO36" s="214"/>
      <c r="BYP36" s="214"/>
      <c r="BYQ36" s="214"/>
      <c r="BYR36" s="214"/>
      <c r="BYS36" s="214"/>
      <c r="BYT36" s="214"/>
      <c r="BYU36" s="214"/>
      <c r="BYV36" s="214"/>
      <c r="BYW36" s="214"/>
      <c r="BYX36" s="214"/>
      <c r="BYY36" s="214"/>
      <c r="BYZ36" s="214"/>
      <c r="BZA36" s="214"/>
      <c r="BZB36" s="214"/>
      <c r="BZC36" s="214"/>
      <c r="BZD36" s="214"/>
      <c r="BZE36" s="214"/>
      <c r="BZF36" s="214"/>
      <c r="BZG36" s="214"/>
      <c r="BZH36" s="214"/>
      <c r="BZI36" s="214"/>
      <c r="BZJ36" s="214"/>
      <c r="BZK36" s="214"/>
      <c r="BZL36" s="214"/>
      <c r="BZM36" s="214"/>
      <c r="BZN36" s="214"/>
      <c r="BZO36" s="214"/>
      <c r="BZP36" s="214"/>
      <c r="BZQ36" s="214"/>
      <c r="BZR36" s="214"/>
      <c r="BZS36" s="214"/>
      <c r="BZT36" s="214"/>
      <c r="BZU36" s="214"/>
      <c r="BZV36" s="214"/>
      <c r="BZW36" s="214"/>
      <c r="BZX36" s="214"/>
      <c r="BZY36" s="214"/>
      <c r="BZZ36" s="214"/>
      <c r="CAA36" s="214"/>
      <c r="CAB36" s="214"/>
      <c r="CAC36" s="214"/>
      <c r="CAD36" s="214"/>
      <c r="CAE36" s="214"/>
      <c r="CAF36" s="214"/>
      <c r="CAG36" s="214"/>
      <c r="CAH36" s="214"/>
      <c r="CAI36" s="214"/>
      <c r="CAJ36" s="214"/>
      <c r="CAK36" s="214"/>
      <c r="CAL36" s="214"/>
      <c r="CAM36" s="214"/>
      <c r="CAN36" s="214"/>
      <c r="CAO36" s="214"/>
      <c r="CAP36" s="214"/>
      <c r="CAQ36" s="214"/>
      <c r="CAR36" s="214"/>
      <c r="CAS36" s="214"/>
      <c r="CAT36" s="214"/>
      <c r="CAU36" s="214"/>
      <c r="CAV36" s="214"/>
      <c r="CAW36" s="214"/>
      <c r="CAX36" s="214"/>
      <c r="CAY36" s="214"/>
      <c r="CAZ36" s="214"/>
      <c r="CBA36" s="214"/>
      <c r="CBB36" s="214"/>
      <c r="CBC36" s="214"/>
      <c r="CBD36" s="214"/>
      <c r="CBE36" s="214"/>
      <c r="CBF36" s="214"/>
      <c r="CBG36" s="214"/>
      <c r="CBH36" s="214"/>
      <c r="CBI36" s="214"/>
      <c r="CBJ36" s="214"/>
      <c r="CBK36" s="214"/>
      <c r="CBL36" s="214"/>
      <c r="CBM36" s="214"/>
      <c r="CBN36" s="214"/>
      <c r="CBO36" s="214"/>
      <c r="CBP36" s="214"/>
      <c r="CBQ36" s="214"/>
      <c r="CBR36" s="214"/>
      <c r="CBS36" s="214"/>
      <c r="CBT36" s="214"/>
      <c r="CBU36" s="214"/>
      <c r="CBV36" s="214"/>
      <c r="CBW36" s="214"/>
      <c r="CBX36" s="214"/>
      <c r="CBY36" s="214"/>
      <c r="CBZ36" s="214"/>
      <c r="CCA36" s="214"/>
      <c r="CCB36" s="214"/>
      <c r="CCC36" s="214"/>
      <c r="CCD36" s="214"/>
      <c r="CCE36" s="214"/>
      <c r="CCF36" s="214"/>
      <c r="CCG36" s="214"/>
      <c r="CCH36" s="214"/>
      <c r="CCI36" s="214"/>
      <c r="CCJ36" s="214"/>
      <c r="CCK36" s="214"/>
      <c r="CCL36" s="214"/>
      <c r="CCM36" s="214"/>
      <c r="CCN36" s="214"/>
      <c r="CCO36" s="214"/>
      <c r="CCP36" s="214"/>
      <c r="CCQ36" s="214"/>
      <c r="CCR36" s="214"/>
      <c r="CCS36" s="214"/>
      <c r="CCT36" s="214"/>
      <c r="CCU36" s="214"/>
      <c r="CCV36" s="214"/>
      <c r="CCW36" s="214"/>
      <c r="CCX36" s="214"/>
      <c r="CCY36" s="214"/>
      <c r="CCZ36" s="214"/>
      <c r="CDA36" s="214"/>
      <c r="CDB36" s="214"/>
      <c r="CDC36" s="214"/>
      <c r="CDD36" s="214"/>
      <c r="CDE36" s="214"/>
      <c r="CDF36" s="214"/>
      <c r="CDG36" s="214"/>
      <c r="CDH36" s="214"/>
      <c r="CDI36" s="214"/>
      <c r="CDJ36" s="214"/>
      <c r="CDK36" s="214"/>
      <c r="CDL36" s="214"/>
      <c r="CDM36" s="214"/>
      <c r="CDN36" s="214"/>
      <c r="CDO36" s="214"/>
      <c r="CDP36" s="214"/>
      <c r="CDQ36" s="214"/>
      <c r="CDR36" s="214"/>
      <c r="CDS36" s="214"/>
      <c r="CDT36" s="214"/>
      <c r="CDU36" s="214"/>
      <c r="CDV36" s="214"/>
      <c r="CDW36" s="214"/>
      <c r="CDX36" s="214"/>
      <c r="CDY36" s="214"/>
      <c r="CDZ36" s="214"/>
      <c r="CEA36" s="214"/>
      <c r="CEB36" s="214"/>
      <c r="CEC36" s="214"/>
      <c r="CED36" s="214"/>
      <c r="CEE36" s="214"/>
      <c r="CEF36" s="214"/>
      <c r="CEG36" s="214"/>
      <c r="CEH36" s="214"/>
      <c r="CEI36" s="214"/>
      <c r="CEJ36" s="214"/>
      <c r="CEK36" s="214"/>
      <c r="CEL36" s="214"/>
      <c r="CEM36" s="214"/>
      <c r="CEN36" s="214"/>
      <c r="CEO36" s="214"/>
      <c r="CEP36" s="214"/>
      <c r="CEQ36" s="214"/>
      <c r="CER36" s="214"/>
      <c r="CES36" s="214"/>
      <c r="CET36" s="214"/>
      <c r="CEU36" s="214"/>
      <c r="CEV36" s="214"/>
      <c r="CEW36" s="214"/>
      <c r="CEX36" s="214"/>
      <c r="CEY36" s="214"/>
      <c r="CEZ36" s="214"/>
      <c r="CFA36" s="214"/>
      <c r="CFB36" s="214"/>
      <c r="CFC36" s="214"/>
      <c r="CFD36" s="214"/>
      <c r="CFE36" s="214"/>
      <c r="CFF36" s="214"/>
      <c r="CFG36" s="214"/>
      <c r="CFH36" s="214"/>
      <c r="CFI36" s="214"/>
      <c r="CFJ36" s="214"/>
      <c r="CFK36" s="214"/>
      <c r="CFL36" s="214"/>
      <c r="CFM36" s="214"/>
      <c r="CFN36" s="214"/>
      <c r="CFO36" s="214"/>
      <c r="CFP36" s="214"/>
      <c r="CFQ36" s="214"/>
      <c r="CFR36" s="214"/>
      <c r="CFS36" s="214"/>
      <c r="CFT36" s="214"/>
      <c r="CFU36" s="214"/>
      <c r="CFV36" s="214"/>
      <c r="CFW36" s="214"/>
      <c r="CFX36" s="214"/>
      <c r="CFY36" s="214"/>
      <c r="CFZ36" s="214"/>
      <c r="CGA36" s="214"/>
      <c r="CGB36" s="214"/>
      <c r="CGC36" s="214"/>
      <c r="CGD36" s="214"/>
      <c r="CGE36" s="214"/>
      <c r="CGF36" s="214"/>
      <c r="CGG36" s="214"/>
      <c r="CGH36" s="214"/>
      <c r="CGI36" s="214"/>
      <c r="CGJ36" s="214"/>
      <c r="CGK36" s="214"/>
      <c r="CGL36" s="214"/>
      <c r="CGM36" s="214"/>
      <c r="CGN36" s="214"/>
      <c r="CGO36" s="214"/>
      <c r="CGP36" s="214"/>
      <c r="CGQ36" s="214"/>
      <c r="CGR36" s="214"/>
      <c r="CGS36" s="214"/>
      <c r="CGT36" s="214"/>
      <c r="CGU36" s="214"/>
      <c r="CGV36" s="214"/>
      <c r="CGW36" s="214"/>
      <c r="CGX36" s="214"/>
      <c r="CGY36" s="214"/>
      <c r="CGZ36" s="214"/>
      <c r="CHA36" s="214"/>
      <c r="CHB36" s="214"/>
      <c r="CHC36" s="214"/>
      <c r="CHD36" s="214"/>
      <c r="CHE36" s="214"/>
      <c r="CHF36" s="214"/>
      <c r="CHG36" s="214"/>
      <c r="CHH36" s="214"/>
      <c r="CHI36" s="214"/>
      <c r="CHJ36" s="214"/>
      <c r="CHK36" s="214"/>
      <c r="CHL36" s="214"/>
      <c r="CHM36" s="214"/>
      <c r="CHN36" s="214"/>
      <c r="CHO36" s="214"/>
      <c r="CHP36" s="214"/>
      <c r="CHQ36" s="214"/>
      <c r="CHR36" s="214"/>
      <c r="CHS36" s="214"/>
      <c r="CHT36" s="214"/>
      <c r="CHU36" s="214"/>
      <c r="CHV36" s="214"/>
      <c r="CHW36" s="214"/>
      <c r="CHX36" s="214"/>
      <c r="CHY36" s="214"/>
      <c r="CHZ36" s="214"/>
      <c r="CIA36" s="214"/>
      <c r="CIB36" s="214"/>
      <c r="CIC36" s="214"/>
      <c r="CID36" s="214"/>
      <c r="CIE36" s="214"/>
      <c r="CIF36" s="214"/>
      <c r="CIG36" s="214"/>
      <c r="CIH36" s="214"/>
      <c r="CII36" s="214"/>
      <c r="CIJ36" s="214"/>
      <c r="CIK36" s="214"/>
      <c r="CIL36" s="214"/>
      <c r="CIM36" s="214"/>
      <c r="CIN36" s="214"/>
      <c r="CIO36" s="214"/>
      <c r="CIP36" s="214"/>
      <c r="CIQ36" s="214"/>
      <c r="CIR36" s="214"/>
      <c r="CIS36" s="214"/>
      <c r="CIT36" s="214"/>
      <c r="CIU36" s="214"/>
      <c r="CIV36" s="214"/>
      <c r="CIW36" s="214"/>
      <c r="CIX36" s="214"/>
      <c r="CIY36" s="214"/>
      <c r="CIZ36" s="214"/>
      <c r="CJA36" s="214"/>
      <c r="CJB36" s="214"/>
      <c r="CJC36" s="214"/>
      <c r="CJD36" s="214"/>
      <c r="CJE36" s="214"/>
      <c r="CJF36" s="214"/>
      <c r="CJG36" s="214"/>
      <c r="CJH36" s="214"/>
      <c r="CJI36" s="214"/>
      <c r="CJJ36" s="214"/>
      <c r="CJK36" s="214"/>
      <c r="CJL36" s="214"/>
      <c r="CJM36" s="214"/>
      <c r="CJN36" s="214"/>
      <c r="CJO36" s="214"/>
      <c r="CJP36" s="214"/>
      <c r="CJQ36" s="214"/>
      <c r="CJR36" s="214"/>
      <c r="CJS36" s="214"/>
      <c r="CJT36" s="214"/>
      <c r="CJU36" s="214"/>
      <c r="CJV36" s="214"/>
      <c r="CJW36" s="214"/>
      <c r="CJX36" s="214"/>
      <c r="CJY36" s="214"/>
      <c r="CJZ36" s="214"/>
      <c r="CKA36" s="214"/>
      <c r="CKB36" s="214"/>
      <c r="CKC36" s="214"/>
      <c r="CKD36" s="214"/>
      <c r="CKE36" s="214"/>
      <c r="CKF36" s="214"/>
      <c r="CKG36" s="214"/>
      <c r="CKH36" s="214"/>
      <c r="CKI36" s="214"/>
      <c r="CKJ36" s="214"/>
      <c r="CKK36" s="214"/>
      <c r="CKL36" s="214"/>
      <c r="CKM36" s="214"/>
      <c r="CKN36" s="214"/>
      <c r="CKO36" s="214"/>
      <c r="CKP36" s="214"/>
      <c r="CKQ36" s="214"/>
      <c r="CKR36" s="214"/>
      <c r="CKS36" s="214"/>
      <c r="CKT36" s="214"/>
      <c r="CKU36" s="214"/>
      <c r="CKV36" s="214"/>
      <c r="CKW36" s="214"/>
      <c r="CKX36" s="214"/>
      <c r="CKY36" s="214"/>
      <c r="CKZ36" s="214"/>
      <c r="CLA36" s="214"/>
      <c r="CLB36" s="214"/>
      <c r="CLC36" s="214"/>
      <c r="CLD36" s="214"/>
      <c r="CLE36" s="214"/>
      <c r="CLF36" s="214"/>
      <c r="CLG36" s="214"/>
      <c r="CLH36" s="214"/>
      <c r="CLI36" s="214"/>
      <c r="CLJ36" s="214"/>
      <c r="CLK36" s="214"/>
      <c r="CLL36" s="214"/>
      <c r="CLM36" s="214"/>
      <c r="CLN36" s="214"/>
      <c r="CLO36" s="214"/>
      <c r="CLP36" s="214"/>
      <c r="CLQ36" s="214"/>
      <c r="CLR36" s="214"/>
      <c r="CLS36" s="214"/>
      <c r="CLT36" s="214"/>
      <c r="CLU36" s="214"/>
      <c r="CLV36" s="214"/>
      <c r="CLW36" s="214"/>
      <c r="CLX36" s="214"/>
      <c r="CLY36" s="214"/>
      <c r="CLZ36" s="214"/>
      <c r="CMA36" s="214"/>
      <c r="CMB36" s="214"/>
      <c r="CMC36" s="214"/>
      <c r="CMD36" s="214"/>
      <c r="CME36" s="214"/>
      <c r="CMF36" s="214"/>
      <c r="CMG36" s="214"/>
      <c r="CMH36" s="214"/>
      <c r="CMI36" s="214"/>
      <c r="CMJ36" s="214"/>
      <c r="CMK36" s="214"/>
      <c r="CML36" s="214"/>
      <c r="CMM36" s="214"/>
      <c r="CMN36" s="214"/>
      <c r="CMO36" s="214"/>
      <c r="CMP36" s="214"/>
      <c r="CMQ36" s="214"/>
      <c r="CMR36" s="214"/>
      <c r="CMS36" s="214"/>
      <c r="CMT36" s="214"/>
      <c r="CMU36" s="214"/>
      <c r="CMV36" s="214"/>
      <c r="CMW36" s="214"/>
      <c r="CMX36" s="214"/>
      <c r="CMY36" s="214"/>
      <c r="CMZ36" s="214"/>
      <c r="CNA36" s="214"/>
      <c r="CNB36" s="214"/>
      <c r="CNC36" s="214"/>
      <c r="CND36" s="214"/>
      <c r="CNE36" s="214"/>
      <c r="CNF36" s="214"/>
      <c r="CNG36" s="214"/>
      <c r="CNH36" s="214"/>
      <c r="CNI36" s="214"/>
      <c r="CNJ36" s="214"/>
      <c r="CNK36" s="214"/>
      <c r="CNL36" s="214"/>
      <c r="CNM36" s="214"/>
      <c r="CNN36" s="214"/>
      <c r="CNO36" s="214"/>
      <c r="CNP36" s="214"/>
      <c r="CNQ36" s="214"/>
      <c r="CNR36" s="214"/>
      <c r="CNS36" s="214"/>
      <c r="CNT36" s="214"/>
      <c r="CNU36" s="214"/>
      <c r="CNV36" s="214"/>
      <c r="CNW36" s="214"/>
      <c r="CNX36" s="214"/>
      <c r="CNY36" s="214"/>
      <c r="CNZ36" s="214"/>
      <c r="COA36" s="214"/>
      <c r="COB36" s="214"/>
      <c r="COC36" s="214"/>
      <c r="COD36" s="214"/>
      <c r="COE36" s="214"/>
      <c r="COF36" s="214"/>
      <c r="COG36" s="214"/>
      <c r="COH36" s="214"/>
      <c r="COI36" s="214"/>
      <c r="COJ36" s="214"/>
      <c r="COK36" s="214"/>
      <c r="COL36" s="214"/>
      <c r="COM36" s="214"/>
      <c r="CON36" s="214"/>
      <c r="COO36" s="214"/>
      <c r="COP36" s="214"/>
      <c r="COQ36" s="214"/>
      <c r="COR36" s="214"/>
      <c r="COS36" s="214"/>
      <c r="COT36" s="214"/>
      <c r="COU36" s="214"/>
      <c r="COV36" s="214"/>
      <c r="COW36" s="214"/>
      <c r="COX36" s="214"/>
      <c r="COY36" s="214"/>
      <c r="COZ36" s="214"/>
      <c r="CPA36" s="214"/>
      <c r="CPB36" s="214"/>
      <c r="CPC36" s="214"/>
      <c r="CPD36" s="214"/>
      <c r="CPE36" s="214"/>
      <c r="CPF36" s="214"/>
      <c r="CPG36" s="214"/>
      <c r="CPH36" s="214"/>
      <c r="CPI36" s="214"/>
      <c r="CPJ36" s="214"/>
      <c r="CPK36" s="214"/>
      <c r="CPL36" s="214"/>
      <c r="CPM36" s="214"/>
      <c r="CPN36" s="214"/>
      <c r="CPO36" s="214"/>
      <c r="CPP36" s="214"/>
      <c r="CPQ36" s="214"/>
      <c r="CPR36" s="214"/>
      <c r="CPS36" s="214"/>
      <c r="CPT36" s="214"/>
      <c r="CPU36" s="214"/>
      <c r="CPV36" s="214"/>
      <c r="CPW36" s="214"/>
      <c r="CPX36" s="214"/>
      <c r="CPY36" s="214"/>
      <c r="CPZ36" s="214"/>
      <c r="CQA36" s="214"/>
      <c r="CQB36" s="214"/>
      <c r="CQC36" s="214"/>
      <c r="CQD36" s="214"/>
      <c r="CQE36" s="214"/>
      <c r="CQF36" s="214"/>
      <c r="CQG36" s="214"/>
      <c r="CQH36" s="214"/>
      <c r="CQI36" s="214"/>
      <c r="CQJ36" s="214"/>
      <c r="CQK36" s="214"/>
      <c r="CQL36" s="214"/>
      <c r="CQM36" s="214"/>
      <c r="CQN36" s="214"/>
      <c r="CQO36" s="214"/>
      <c r="CQP36" s="214"/>
      <c r="CQQ36" s="214"/>
      <c r="CQR36" s="214"/>
      <c r="CQS36" s="214"/>
      <c r="CQT36" s="214"/>
      <c r="CQU36" s="214"/>
      <c r="CQV36" s="214"/>
      <c r="CQW36" s="214"/>
      <c r="CQX36" s="214"/>
      <c r="CQY36" s="214"/>
      <c r="CQZ36" s="214"/>
      <c r="CRA36" s="214"/>
      <c r="CRB36" s="214"/>
      <c r="CRC36" s="214"/>
      <c r="CRD36" s="214"/>
      <c r="CRE36" s="214"/>
      <c r="CRF36" s="214"/>
      <c r="CRG36" s="214"/>
      <c r="CRH36" s="214"/>
      <c r="CRI36" s="214"/>
      <c r="CRJ36" s="214"/>
      <c r="CRK36" s="214"/>
      <c r="CRL36" s="214"/>
      <c r="CRM36" s="214"/>
      <c r="CRN36" s="214"/>
      <c r="CRO36" s="214"/>
      <c r="CRP36" s="214"/>
      <c r="CRQ36" s="214"/>
      <c r="CRR36" s="214"/>
      <c r="CRS36" s="214"/>
      <c r="CRT36" s="214"/>
      <c r="CRU36" s="214"/>
      <c r="CRV36" s="214"/>
      <c r="CRW36" s="214"/>
      <c r="CRX36" s="214"/>
      <c r="CRY36" s="214"/>
      <c r="CRZ36" s="214"/>
      <c r="CSA36" s="214"/>
      <c r="CSB36" s="214"/>
      <c r="CSC36" s="214"/>
      <c r="CSD36" s="214"/>
      <c r="CSE36" s="214"/>
      <c r="CSF36" s="214"/>
      <c r="CSG36" s="214"/>
      <c r="CSH36" s="214"/>
      <c r="CSI36" s="214"/>
      <c r="CSJ36" s="214"/>
      <c r="CSK36" s="214"/>
      <c r="CSL36" s="214"/>
      <c r="CSM36" s="214"/>
      <c r="CSN36" s="214"/>
      <c r="CSO36" s="214"/>
      <c r="CSP36" s="214"/>
      <c r="CSQ36" s="214"/>
      <c r="CSR36" s="214"/>
      <c r="CSS36" s="214"/>
      <c r="CST36" s="214"/>
      <c r="CSU36" s="214"/>
      <c r="CSV36" s="214"/>
      <c r="CSW36" s="214"/>
      <c r="CSX36" s="214"/>
      <c r="CSY36" s="214"/>
      <c r="CSZ36" s="214"/>
      <c r="CTA36" s="214"/>
      <c r="CTB36" s="214"/>
      <c r="CTC36" s="214"/>
      <c r="CTD36" s="214"/>
      <c r="CTE36" s="214"/>
      <c r="CTF36" s="214"/>
      <c r="CTG36" s="214"/>
      <c r="CTH36" s="214"/>
      <c r="CTI36" s="214"/>
      <c r="CTJ36" s="214"/>
      <c r="CTK36" s="214"/>
      <c r="CTL36" s="214"/>
      <c r="CTM36" s="214"/>
      <c r="CTN36" s="214"/>
      <c r="CTO36" s="214"/>
      <c r="CTP36" s="214"/>
      <c r="CTQ36" s="214"/>
      <c r="CTR36" s="214"/>
      <c r="CTS36" s="214"/>
      <c r="CTT36" s="214"/>
      <c r="CTU36" s="214"/>
      <c r="CTV36" s="214"/>
      <c r="CTW36" s="214"/>
      <c r="CTX36" s="214"/>
      <c r="CTY36" s="214"/>
      <c r="CTZ36" s="214"/>
      <c r="CUA36" s="214"/>
      <c r="CUB36" s="214"/>
      <c r="CUC36" s="214"/>
      <c r="CUD36" s="214"/>
      <c r="CUE36" s="214"/>
      <c r="CUF36" s="214"/>
      <c r="CUG36" s="214"/>
      <c r="CUH36" s="214"/>
      <c r="CUI36" s="214"/>
      <c r="CUJ36" s="214"/>
      <c r="CUK36" s="214"/>
      <c r="CUL36" s="214"/>
      <c r="CUM36" s="214"/>
      <c r="CUN36" s="214"/>
      <c r="CUO36" s="214"/>
      <c r="CUP36" s="214"/>
      <c r="CUQ36" s="214"/>
      <c r="CUR36" s="214"/>
      <c r="CUS36" s="214"/>
      <c r="CUT36" s="214"/>
      <c r="CUU36" s="214"/>
      <c r="CUV36" s="214"/>
      <c r="CUW36" s="214"/>
      <c r="CUX36" s="214"/>
      <c r="CUY36" s="214"/>
      <c r="CUZ36" s="214"/>
      <c r="CVA36" s="214"/>
      <c r="CVB36" s="214"/>
      <c r="CVC36" s="214"/>
      <c r="CVD36" s="214"/>
      <c r="CVE36" s="214"/>
      <c r="CVF36" s="214"/>
      <c r="CVG36" s="214"/>
      <c r="CVH36" s="214"/>
      <c r="CVI36" s="214"/>
      <c r="CVJ36" s="214"/>
      <c r="CVK36" s="214"/>
      <c r="CVL36" s="214"/>
      <c r="CVM36" s="214"/>
      <c r="CVN36" s="214"/>
      <c r="CVO36" s="214"/>
      <c r="CVP36" s="214"/>
      <c r="CVQ36" s="214"/>
      <c r="CVR36" s="214"/>
      <c r="CVS36" s="214"/>
      <c r="CVT36" s="214"/>
      <c r="CVU36" s="214"/>
      <c r="CVV36" s="214"/>
      <c r="CVW36" s="214"/>
      <c r="CVX36" s="214"/>
      <c r="CVY36" s="214"/>
      <c r="CVZ36" s="214"/>
      <c r="CWA36" s="214"/>
      <c r="CWB36" s="214"/>
      <c r="CWC36" s="214"/>
      <c r="CWD36" s="214"/>
      <c r="CWE36" s="214"/>
      <c r="CWF36" s="214"/>
      <c r="CWG36" s="214"/>
      <c r="CWH36" s="214"/>
      <c r="CWI36" s="214"/>
      <c r="CWJ36" s="214"/>
      <c r="CWK36" s="214"/>
      <c r="CWL36" s="214"/>
      <c r="CWM36" s="214"/>
      <c r="CWN36" s="214"/>
      <c r="CWO36" s="214"/>
      <c r="CWP36" s="214"/>
      <c r="CWQ36" s="214"/>
      <c r="CWR36" s="214"/>
      <c r="CWS36" s="214"/>
      <c r="CWT36" s="214"/>
      <c r="CWU36" s="214"/>
      <c r="CWV36" s="214"/>
      <c r="CWW36" s="214"/>
      <c r="CWX36" s="214"/>
      <c r="CWY36" s="214"/>
      <c r="CWZ36" s="214"/>
      <c r="CXA36" s="214"/>
      <c r="CXB36" s="214"/>
      <c r="CXC36" s="214"/>
      <c r="CXD36" s="214"/>
      <c r="CXE36" s="214"/>
      <c r="CXF36" s="214"/>
      <c r="CXG36" s="214"/>
      <c r="CXH36" s="214"/>
      <c r="CXI36" s="214"/>
      <c r="CXJ36" s="214"/>
      <c r="CXK36" s="214"/>
      <c r="CXL36" s="214"/>
      <c r="CXM36" s="214"/>
      <c r="CXN36" s="214"/>
      <c r="CXO36" s="214"/>
      <c r="CXP36" s="214"/>
      <c r="CXQ36" s="214"/>
      <c r="CXR36" s="214"/>
      <c r="CXS36" s="214"/>
      <c r="CXT36" s="214"/>
      <c r="CXU36" s="214"/>
      <c r="CXV36" s="214"/>
      <c r="CXW36" s="214"/>
      <c r="CXX36" s="214"/>
      <c r="CXY36" s="214"/>
      <c r="CXZ36" s="214"/>
      <c r="CYA36" s="214"/>
      <c r="CYB36" s="214"/>
      <c r="CYC36" s="214"/>
      <c r="CYD36" s="214"/>
      <c r="CYE36" s="214"/>
      <c r="CYF36" s="214"/>
      <c r="CYG36" s="214"/>
      <c r="CYH36" s="214"/>
      <c r="CYI36" s="214"/>
      <c r="CYJ36" s="214"/>
      <c r="CYK36" s="214"/>
      <c r="CYL36" s="214"/>
      <c r="CYM36" s="214"/>
      <c r="CYN36" s="214"/>
      <c r="CYO36" s="214"/>
      <c r="CYP36" s="214"/>
      <c r="CYQ36" s="214"/>
      <c r="CYR36" s="214"/>
      <c r="CYS36" s="214"/>
      <c r="CYT36" s="214"/>
      <c r="CYU36" s="214"/>
      <c r="CYV36" s="214"/>
      <c r="CYW36" s="214"/>
      <c r="CYX36" s="214"/>
      <c r="CYY36" s="214"/>
      <c r="CYZ36" s="214"/>
      <c r="CZA36" s="214"/>
      <c r="CZB36" s="214"/>
      <c r="CZC36" s="214"/>
      <c r="CZD36" s="214"/>
      <c r="CZE36" s="214"/>
      <c r="CZF36" s="214"/>
      <c r="CZG36" s="214"/>
      <c r="CZH36" s="214"/>
      <c r="CZI36" s="214"/>
      <c r="CZJ36" s="214"/>
      <c r="CZK36" s="214"/>
      <c r="CZL36" s="214"/>
      <c r="CZM36" s="214"/>
      <c r="CZN36" s="214"/>
      <c r="CZO36" s="214"/>
      <c r="CZP36" s="214"/>
      <c r="CZQ36" s="214"/>
      <c r="CZR36" s="214"/>
      <c r="CZS36" s="214"/>
      <c r="CZT36" s="214"/>
      <c r="CZU36" s="214"/>
      <c r="CZV36" s="214"/>
      <c r="CZW36" s="214"/>
      <c r="CZX36" s="214"/>
      <c r="CZY36" s="214"/>
      <c r="CZZ36" s="214"/>
      <c r="DAA36" s="214"/>
      <c r="DAB36" s="214"/>
      <c r="DAC36" s="214"/>
      <c r="DAD36" s="214"/>
      <c r="DAE36" s="214"/>
      <c r="DAF36" s="214"/>
      <c r="DAG36" s="214"/>
      <c r="DAH36" s="214"/>
      <c r="DAI36" s="214"/>
      <c r="DAJ36" s="214"/>
      <c r="DAK36" s="214"/>
      <c r="DAL36" s="214"/>
      <c r="DAM36" s="214"/>
      <c r="DAN36" s="214"/>
      <c r="DAO36" s="214"/>
      <c r="DAP36" s="214"/>
      <c r="DAQ36" s="214"/>
      <c r="DAR36" s="214"/>
      <c r="DAS36" s="214"/>
      <c r="DAT36" s="214"/>
      <c r="DAU36" s="214"/>
      <c r="DAV36" s="214"/>
      <c r="DAW36" s="214"/>
      <c r="DAX36" s="214"/>
      <c r="DAY36" s="214"/>
      <c r="DAZ36" s="214"/>
      <c r="DBA36" s="214"/>
      <c r="DBB36" s="214"/>
      <c r="DBC36" s="214"/>
      <c r="DBD36" s="214"/>
      <c r="DBE36" s="214"/>
      <c r="DBF36" s="214"/>
      <c r="DBG36" s="214"/>
      <c r="DBH36" s="214"/>
      <c r="DBI36" s="214"/>
      <c r="DBJ36" s="214"/>
      <c r="DBK36" s="214"/>
      <c r="DBL36" s="214"/>
      <c r="DBM36" s="214"/>
      <c r="DBN36" s="214"/>
      <c r="DBO36" s="214"/>
      <c r="DBP36" s="214"/>
      <c r="DBQ36" s="214"/>
      <c r="DBR36" s="214"/>
      <c r="DBS36" s="214"/>
      <c r="DBT36" s="214"/>
      <c r="DBU36" s="214"/>
      <c r="DBV36" s="214"/>
      <c r="DBW36" s="214"/>
      <c r="DBX36" s="214"/>
      <c r="DBY36" s="214"/>
      <c r="DBZ36" s="214"/>
      <c r="DCA36" s="214"/>
      <c r="DCB36" s="214"/>
      <c r="DCC36" s="214"/>
      <c r="DCD36" s="214"/>
      <c r="DCE36" s="214"/>
      <c r="DCF36" s="214"/>
      <c r="DCG36" s="214"/>
      <c r="DCH36" s="214"/>
      <c r="DCI36" s="214"/>
      <c r="DCJ36" s="214"/>
      <c r="DCK36" s="214"/>
      <c r="DCL36" s="214"/>
      <c r="DCM36" s="214"/>
      <c r="DCN36" s="214"/>
      <c r="DCO36" s="214"/>
      <c r="DCP36" s="214"/>
      <c r="DCQ36" s="214"/>
      <c r="DCR36" s="214"/>
      <c r="DCS36" s="214"/>
      <c r="DCT36" s="214"/>
      <c r="DCU36" s="214"/>
      <c r="DCV36" s="214"/>
      <c r="DCW36" s="214"/>
      <c r="DCX36" s="214"/>
      <c r="DCY36" s="214"/>
      <c r="DCZ36" s="214"/>
      <c r="DDA36" s="214"/>
      <c r="DDB36" s="214"/>
      <c r="DDC36" s="214"/>
      <c r="DDD36" s="214"/>
      <c r="DDE36" s="214"/>
      <c r="DDF36" s="214"/>
      <c r="DDG36" s="214"/>
      <c r="DDH36" s="214"/>
      <c r="DDI36" s="214"/>
      <c r="DDJ36" s="214"/>
      <c r="DDK36" s="214"/>
      <c r="DDL36" s="214"/>
      <c r="DDM36" s="214"/>
      <c r="DDN36" s="214"/>
      <c r="DDO36" s="214"/>
      <c r="DDP36" s="214"/>
      <c r="DDQ36" s="214"/>
      <c r="DDR36" s="214"/>
      <c r="DDS36" s="214"/>
      <c r="DDT36" s="214"/>
      <c r="DDU36" s="214"/>
      <c r="DDV36" s="214"/>
      <c r="DDW36" s="214"/>
      <c r="DDX36" s="214"/>
      <c r="DDY36" s="214"/>
      <c r="DDZ36" s="214"/>
      <c r="DEA36" s="214"/>
      <c r="DEB36" s="214"/>
      <c r="DEC36" s="214"/>
      <c r="DED36" s="214"/>
      <c r="DEE36" s="214"/>
      <c r="DEF36" s="214"/>
      <c r="DEG36" s="214"/>
      <c r="DEH36" s="214"/>
      <c r="DEI36" s="214"/>
      <c r="DEJ36" s="214"/>
      <c r="DEK36" s="214"/>
      <c r="DEL36" s="214"/>
      <c r="DEM36" s="214"/>
      <c r="DEN36" s="214"/>
      <c r="DEO36" s="214"/>
      <c r="DEP36" s="214"/>
      <c r="DEQ36" s="214"/>
      <c r="DER36" s="214"/>
      <c r="DES36" s="214"/>
      <c r="DET36" s="214"/>
      <c r="DEU36" s="214"/>
      <c r="DEV36" s="214"/>
      <c r="DEW36" s="214"/>
      <c r="DEX36" s="214"/>
      <c r="DEY36" s="214"/>
      <c r="DEZ36" s="214"/>
      <c r="DFA36" s="214"/>
      <c r="DFB36" s="214"/>
      <c r="DFC36" s="214"/>
      <c r="DFD36" s="214"/>
      <c r="DFE36" s="214"/>
      <c r="DFF36" s="214"/>
      <c r="DFG36" s="214"/>
      <c r="DFH36" s="214"/>
      <c r="DFI36" s="214"/>
      <c r="DFJ36" s="214"/>
      <c r="DFK36" s="214"/>
      <c r="DFL36" s="214"/>
      <c r="DFM36" s="214"/>
      <c r="DFN36" s="214"/>
      <c r="DFO36" s="214"/>
      <c r="DFP36" s="214"/>
      <c r="DFQ36" s="214"/>
      <c r="DFR36" s="214"/>
      <c r="DFS36" s="214"/>
      <c r="DFT36" s="214"/>
      <c r="DFU36" s="214"/>
      <c r="DFV36" s="214"/>
      <c r="DFW36" s="214"/>
      <c r="DFX36" s="214"/>
      <c r="DFY36" s="214"/>
      <c r="DFZ36" s="214"/>
      <c r="DGA36" s="214"/>
      <c r="DGB36" s="214"/>
      <c r="DGC36" s="214"/>
      <c r="DGD36" s="214"/>
      <c r="DGE36" s="214"/>
      <c r="DGF36" s="214"/>
      <c r="DGG36" s="214"/>
      <c r="DGH36" s="214"/>
      <c r="DGI36" s="214"/>
      <c r="DGJ36" s="214"/>
      <c r="DGK36" s="214"/>
      <c r="DGL36" s="214"/>
      <c r="DGM36" s="214"/>
      <c r="DGN36" s="214"/>
      <c r="DGO36" s="214"/>
      <c r="DGP36" s="214"/>
      <c r="DGQ36" s="214"/>
      <c r="DGR36" s="214"/>
      <c r="DGS36" s="214"/>
      <c r="DGT36" s="214"/>
      <c r="DGU36" s="214"/>
      <c r="DGV36" s="214"/>
      <c r="DGW36" s="214"/>
      <c r="DGX36" s="214"/>
      <c r="DGY36" s="214"/>
      <c r="DGZ36" s="214"/>
      <c r="DHA36" s="214"/>
      <c r="DHB36" s="214"/>
      <c r="DHC36" s="214"/>
      <c r="DHD36" s="214"/>
      <c r="DHE36" s="214"/>
      <c r="DHF36" s="214"/>
      <c r="DHG36" s="214"/>
      <c r="DHH36" s="214"/>
      <c r="DHI36" s="214"/>
      <c r="DHJ36" s="214"/>
      <c r="DHK36" s="214"/>
      <c r="DHL36" s="214"/>
      <c r="DHM36" s="214"/>
      <c r="DHN36" s="214"/>
      <c r="DHO36" s="214"/>
      <c r="DHP36" s="214"/>
      <c r="DHQ36" s="214"/>
      <c r="DHR36" s="214"/>
      <c r="DHS36" s="214"/>
      <c r="DHT36" s="214"/>
      <c r="DHU36" s="214"/>
      <c r="DHV36" s="214"/>
      <c r="DHW36" s="214"/>
      <c r="DHX36" s="214"/>
      <c r="DHY36" s="214"/>
      <c r="DHZ36" s="214"/>
      <c r="DIA36" s="214"/>
      <c r="DIB36" s="214"/>
      <c r="DIC36" s="214"/>
      <c r="DID36" s="214"/>
      <c r="DIE36" s="214"/>
      <c r="DIF36" s="214"/>
      <c r="DIG36" s="214"/>
      <c r="DIH36" s="214"/>
      <c r="DII36" s="214"/>
      <c r="DIJ36" s="214"/>
      <c r="DIK36" s="214"/>
      <c r="DIL36" s="214"/>
      <c r="DIM36" s="214"/>
      <c r="DIN36" s="214"/>
      <c r="DIO36" s="214"/>
      <c r="DIP36" s="214"/>
      <c r="DIQ36" s="214"/>
      <c r="DIR36" s="214"/>
      <c r="DIS36" s="214"/>
      <c r="DIT36" s="214"/>
      <c r="DIU36" s="214"/>
      <c r="DIV36" s="214"/>
      <c r="DIW36" s="214"/>
      <c r="DIX36" s="214"/>
      <c r="DIY36" s="214"/>
      <c r="DIZ36" s="214"/>
      <c r="DJA36" s="214"/>
      <c r="DJB36" s="214"/>
      <c r="DJC36" s="214"/>
      <c r="DJD36" s="214"/>
      <c r="DJE36" s="214"/>
      <c r="DJF36" s="214"/>
      <c r="DJG36" s="214"/>
      <c r="DJH36" s="214"/>
      <c r="DJI36" s="214"/>
      <c r="DJJ36" s="214"/>
      <c r="DJK36" s="214"/>
      <c r="DJL36" s="214"/>
      <c r="DJM36" s="214"/>
      <c r="DJN36" s="214"/>
      <c r="DJO36" s="214"/>
      <c r="DJP36" s="214"/>
      <c r="DJQ36" s="214"/>
      <c r="DJR36" s="214"/>
      <c r="DJS36" s="214"/>
      <c r="DJT36" s="214"/>
      <c r="DJU36" s="214"/>
      <c r="DJV36" s="214"/>
      <c r="DJW36" s="214"/>
      <c r="DJX36" s="214"/>
      <c r="DJY36" s="214"/>
      <c r="DJZ36" s="214"/>
      <c r="DKA36" s="214"/>
      <c r="DKB36" s="214"/>
      <c r="DKC36" s="214"/>
      <c r="DKD36" s="214"/>
      <c r="DKE36" s="214"/>
      <c r="DKF36" s="214"/>
      <c r="DKG36" s="214"/>
      <c r="DKH36" s="214"/>
      <c r="DKI36" s="214"/>
      <c r="DKJ36" s="214"/>
      <c r="DKK36" s="214"/>
      <c r="DKL36" s="214"/>
      <c r="DKM36" s="214"/>
      <c r="DKN36" s="214"/>
      <c r="DKO36" s="214"/>
      <c r="DKP36" s="214"/>
      <c r="DKQ36" s="214"/>
      <c r="DKR36" s="214"/>
      <c r="DKS36" s="214"/>
      <c r="DKT36" s="214"/>
      <c r="DKU36" s="214"/>
      <c r="DKV36" s="214"/>
      <c r="DKW36" s="214"/>
      <c r="DKX36" s="214"/>
      <c r="DKY36" s="214"/>
      <c r="DKZ36" s="214"/>
      <c r="DLA36" s="214"/>
      <c r="DLB36" s="214"/>
      <c r="DLC36" s="214"/>
      <c r="DLD36" s="214"/>
      <c r="DLE36" s="214"/>
      <c r="DLF36" s="214"/>
      <c r="DLG36" s="214"/>
      <c r="DLH36" s="214"/>
      <c r="DLI36" s="214"/>
      <c r="DLJ36" s="214"/>
      <c r="DLK36" s="214"/>
      <c r="DLL36" s="214"/>
      <c r="DLM36" s="214"/>
      <c r="DLN36" s="214"/>
      <c r="DLO36" s="214"/>
      <c r="DLP36" s="214"/>
      <c r="DLQ36" s="214"/>
      <c r="DLR36" s="214"/>
      <c r="DLS36" s="214"/>
      <c r="DLT36" s="214"/>
      <c r="DLU36" s="214"/>
      <c r="DLV36" s="214"/>
      <c r="DLW36" s="214"/>
      <c r="DLX36" s="214"/>
      <c r="DLY36" s="214"/>
      <c r="DLZ36" s="214"/>
      <c r="DMA36" s="214"/>
      <c r="DMB36" s="214"/>
      <c r="DMC36" s="214"/>
      <c r="DMD36" s="214"/>
      <c r="DME36" s="214"/>
      <c r="DMF36" s="214"/>
      <c r="DMG36" s="214"/>
      <c r="DMH36" s="214"/>
      <c r="DMI36" s="214"/>
      <c r="DMJ36" s="214"/>
      <c r="DMK36" s="214"/>
      <c r="DML36" s="214"/>
      <c r="DMM36" s="214"/>
      <c r="DMN36" s="214"/>
      <c r="DMO36" s="214"/>
      <c r="DMP36" s="214"/>
      <c r="DMQ36" s="214"/>
      <c r="DMR36" s="214"/>
      <c r="DMS36" s="214"/>
      <c r="DMT36" s="214"/>
      <c r="DMU36" s="214"/>
      <c r="DMV36" s="214"/>
      <c r="DMW36" s="214"/>
      <c r="DMX36" s="214"/>
      <c r="DMY36" s="214"/>
      <c r="DMZ36" s="214"/>
      <c r="DNA36" s="214"/>
      <c r="DNB36" s="214"/>
      <c r="DNC36" s="214"/>
      <c r="DND36" s="214"/>
      <c r="DNE36" s="214"/>
      <c r="DNF36" s="214"/>
      <c r="DNG36" s="214"/>
      <c r="DNH36" s="214"/>
      <c r="DNI36" s="214"/>
      <c r="DNJ36" s="214"/>
      <c r="DNK36" s="214"/>
      <c r="DNL36" s="214"/>
      <c r="DNM36" s="214"/>
      <c r="DNN36" s="214"/>
      <c r="DNO36" s="214"/>
      <c r="DNP36" s="214"/>
      <c r="DNQ36" s="214"/>
      <c r="DNR36" s="214"/>
      <c r="DNS36" s="214"/>
      <c r="DNT36" s="214"/>
      <c r="DNU36" s="214"/>
      <c r="DNV36" s="214"/>
      <c r="DNW36" s="214"/>
      <c r="DNX36" s="214"/>
      <c r="DNY36" s="214"/>
      <c r="DNZ36" s="214"/>
      <c r="DOA36" s="214"/>
      <c r="DOB36" s="214"/>
      <c r="DOC36" s="214"/>
      <c r="DOD36" s="214"/>
      <c r="DOE36" s="214"/>
      <c r="DOF36" s="214"/>
      <c r="DOG36" s="214"/>
      <c r="DOH36" s="214"/>
      <c r="DOI36" s="214"/>
      <c r="DOJ36" s="214"/>
      <c r="DOK36" s="214"/>
      <c r="DOL36" s="214"/>
      <c r="DOM36" s="214"/>
      <c r="DON36" s="214"/>
      <c r="DOO36" s="214"/>
      <c r="DOP36" s="214"/>
      <c r="DOQ36" s="214"/>
      <c r="DOR36" s="214"/>
      <c r="DOS36" s="214"/>
      <c r="DOT36" s="214"/>
      <c r="DOU36" s="214"/>
      <c r="DOV36" s="214"/>
      <c r="DOW36" s="214"/>
      <c r="DOX36" s="214"/>
      <c r="DOY36" s="214"/>
      <c r="DOZ36" s="214"/>
      <c r="DPA36" s="214"/>
      <c r="DPB36" s="214"/>
      <c r="DPC36" s="214"/>
      <c r="DPD36" s="214"/>
      <c r="DPE36" s="214"/>
      <c r="DPF36" s="214"/>
      <c r="DPG36" s="214"/>
      <c r="DPH36" s="214"/>
      <c r="DPI36" s="214"/>
      <c r="DPJ36" s="214"/>
      <c r="DPK36" s="214"/>
      <c r="DPL36" s="214"/>
      <c r="DPM36" s="214"/>
      <c r="DPN36" s="214"/>
      <c r="DPO36" s="214"/>
      <c r="DPP36" s="214"/>
      <c r="DPQ36" s="214"/>
      <c r="DPR36" s="214"/>
      <c r="DPS36" s="214"/>
      <c r="DPT36" s="214"/>
      <c r="DPU36" s="214"/>
      <c r="DPV36" s="214"/>
      <c r="DPW36" s="214"/>
      <c r="DPX36" s="214"/>
      <c r="DPY36" s="214"/>
      <c r="DPZ36" s="214"/>
      <c r="DQA36" s="214"/>
      <c r="DQB36" s="214"/>
      <c r="DQC36" s="214"/>
      <c r="DQD36" s="214"/>
      <c r="DQE36" s="214"/>
      <c r="DQF36" s="214"/>
      <c r="DQG36" s="214"/>
      <c r="DQH36" s="214"/>
      <c r="DQI36" s="214"/>
      <c r="DQJ36" s="214"/>
      <c r="DQK36" s="214"/>
      <c r="DQL36" s="214"/>
      <c r="DQM36" s="214"/>
      <c r="DQN36" s="214"/>
      <c r="DQO36" s="214"/>
      <c r="DQP36" s="214"/>
      <c r="DQQ36" s="214"/>
      <c r="DQR36" s="214"/>
      <c r="DQS36" s="214"/>
      <c r="DQT36" s="214"/>
      <c r="DQU36" s="214"/>
      <c r="DQV36" s="214"/>
      <c r="DQW36" s="214"/>
      <c r="DQX36" s="214"/>
      <c r="DQY36" s="214"/>
      <c r="DQZ36" s="214"/>
      <c r="DRA36" s="214"/>
      <c r="DRB36" s="214"/>
      <c r="DRC36" s="214"/>
      <c r="DRD36" s="214"/>
      <c r="DRE36" s="214"/>
      <c r="DRF36" s="214"/>
      <c r="DRG36" s="214"/>
      <c r="DRH36" s="214"/>
      <c r="DRI36" s="214"/>
      <c r="DRJ36" s="214"/>
      <c r="DRK36" s="214"/>
      <c r="DRL36" s="214"/>
      <c r="DRM36" s="214"/>
      <c r="DRN36" s="214"/>
      <c r="DRO36" s="214"/>
      <c r="DRP36" s="214"/>
      <c r="DRQ36" s="214"/>
      <c r="DRR36" s="214"/>
      <c r="DRS36" s="214"/>
      <c r="DRT36" s="214"/>
      <c r="DRU36" s="214"/>
      <c r="DRV36" s="214"/>
      <c r="DRW36" s="214"/>
      <c r="DRX36" s="214"/>
      <c r="DRY36" s="214"/>
      <c r="DRZ36" s="214"/>
      <c r="DSA36" s="214"/>
      <c r="DSB36" s="214"/>
      <c r="DSC36" s="214"/>
      <c r="DSD36" s="214"/>
      <c r="DSE36" s="214"/>
      <c r="DSF36" s="214"/>
      <c r="DSG36" s="214"/>
      <c r="DSH36" s="214"/>
      <c r="DSI36" s="214"/>
      <c r="DSJ36" s="214"/>
      <c r="DSK36" s="214"/>
      <c r="DSL36" s="214"/>
      <c r="DSM36" s="214"/>
      <c r="DSN36" s="214"/>
      <c r="DSO36" s="214"/>
      <c r="DSP36" s="214"/>
      <c r="DSQ36" s="214"/>
      <c r="DSR36" s="214"/>
      <c r="DSS36" s="214"/>
      <c r="DST36" s="214"/>
      <c r="DSU36" s="214"/>
      <c r="DSV36" s="214"/>
      <c r="DSW36" s="214"/>
      <c r="DSX36" s="214"/>
      <c r="DSY36" s="214"/>
      <c r="DSZ36" s="214"/>
      <c r="DTA36" s="214"/>
      <c r="DTB36" s="214"/>
      <c r="DTC36" s="214"/>
      <c r="DTD36" s="214"/>
      <c r="DTE36" s="214"/>
      <c r="DTF36" s="214"/>
      <c r="DTG36" s="214"/>
      <c r="DTH36" s="214"/>
      <c r="DTI36" s="214"/>
      <c r="DTJ36" s="214"/>
      <c r="DTK36" s="214"/>
      <c r="DTL36" s="214"/>
      <c r="DTM36" s="214"/>
      <c r="DTN36" s="214"/>
      <c r="DTO36" s="214"/>
      <c r="DTP36" s="214"/>
      <c r="DTQ36" s="214"/>
      <c r="DTR36" s="214"/>
      <c r="DTS36" s="214"/>
      <c r="DTT36" s="214"/>
      <c r="DTU36" s="214"/>
      <c r="DTV36" s="214"/>
      <c r="DTW36" s="214"/>
      <c r="DTX36" s="214"/>
      <c r="DTY36" s="214"/>
      <c r="DTZ36" s="214"/>
      <c r="DUA36" s="214"/>
      <c r="DUB36" s="214"/>
      <c r="DUC36" s="214"/>
      <c r="DUD36" s="214"/>
      <c r="DUE36" s="214"/>
      <c r="DUF36" s="214"/>
      <c r="DUG36" s="214"/>
      <c r="DUH36" s="214"/>
      <c r="DUI36" s="214"/>
      <c r="DUJ36" s="214"/>
      <c r="DUK36" s="214"/>
      <c r="DUL36" s="214"/>
      <c r="DUM36" s="214"/>
      <c r="DUN36" s="214"/>
      <c r="DUO36" s="214"/>
      <c r="DUP36" s="214"/>
      <c r="DUQ36" s="214"/>
      <c r="DUR36" s="214"/>
      <c r="DUS36" s="214"/>
      <c r="DUT36" s="214"/>
      <c r="DUU36" s="214"/>
      <c r="DUV36" s="214"/>
      <c r="DUW36" s="214"/>
      <c r="DUX36" s="214"/>
      <c r="DUY36" s="214"/>
      <c r="DUZ36" s="214"/>
      <c r="DVA36" s="214"/>
      <c r="DVB36" s="214"/>
      <c r="DVC36" s="214"/>
      <c r="DVD36" s="214"/>
      <c r="DVE36" s="214"/>
      <c r="DVF36" s="214"/>
      <c r="DVG36" s="214"/>
      <c r="DVH36" s="214"/>
      <c r="DVI36" s="214"/>
      <c r="DVJ36" s="214"/>
      <c r="DVK36" s="214"/>
      <c r="DVL36" s="214"/>
      <c r="DVM36" s="214"/>
      <c r="DVN36" s="214"/>
      <c r="DVO36" s="214"/>
      <c r="DVP36" s="214"/>
      <c r="DVQ36" s="214"/>
      <c r="DVR36" s="214"/>
      <c r="DVS36" s="214"/>
      <c r="DVT36" s="214"/>
      <c r="DVU36" s="214"/>
      <c r="DVV36" s="214"/>
      <c r="DVW36" s="214"/>
      <c r="DVX36" s="214"/>
      <c r="DVY36" s="214"/>
      <c r="DVZ36" s="214"/>
      <c r="DWA36" s="214"/>
      <c r="DWB36" s="214"/>
      <c r="DWC36" s="214"/>
      <c r="DWD36" s="214"/>
      <c r="DWE36" s="214"/>
      <c r="DWF36" s="214"/>
      <c r="DWG36" s="214"/>
      <c r="DWH36" s="214"/>
      <c r="DWI36" s="214"/>
      <c r="DWJ36" s="214"/>
      <c r="DWK36" s="214"/>
      <c r="DWL36" s="214"/>
      <c r="DWM36" s="214"/>
      <c r="DWN36" s="214"/>
      <c r="DWO36" s="214"/>
      <c r="DWP36" s="214"/>
      <c r="DWQ36" s="214"/>
      <c r="DWR36" s="214"/>
      <c r="DWS36" s="214"/>
      <c r="DWT36" s="214"/>
      <c r="DWU36" s="214"/>
      <c r="DWV36" s="214"/>
      <c r="DWW36" s="214"/>
      <c r="DWX36" s="214"/>
      <c r="DWY36" s="214"/>
      <c r="DWZ36" s="214"/>
      <c r="DXA36" s="214"/>
      <c r="DXB36" s="214"/>
      <c r="DXC36" s="214"/>
      <c r="DXD36" s="214"/>
      <c r="DXE36" s="214"/>
      <c r="DXF36" s="214"/>
      <c r="DXG36" s="214"/>
      <c r="DXH36" s="214"/>
      <c r="DXI36" s="214"/>
      <c r="DXJ36" s="214"/>
      <c r="DXK36" s="214"/>
      <c r="DXL36" s="214"/>
      <c r="DXM36" s="214"/>
      <c r="DXN36" s="214"/>
      <c r="DXO36" s="214"/>
      <c r="DXP36" s="214"/>
      <c r="DXQ36" s="214"/>
      <c r="DXR36" s="214"/>
      <c r="DXS36" s="214"/>
      <c r="DXT36" s="214"/>
      <c r="DXU36" s="214"/>
      <c r="DXV36" s="214"/>
      <c r="DXW36" s="214"/>
      <c r="DXX36" s="214"/>
      <c r="DXY36" s="214"/>
      <c r="DXZ36" s="214"/>
      <c r="DYA36" s="214"/>
      <c r="DYB36" s="214"/>
      <c r="DYC36" s="214"/>
      <c r="DYD36" s="214"/>
      <c r="DYE36" s="214"/>
      <c r="DYF36" s="214"/>
      <c r="DYG36" s="214"/>
      <c r="DYH36" s="214"/>
      <c r="DYI36" s="214"/>
      <c r="DYJ36" s="214"/>
      <c r="DYK36" s="214"/>
      <c r="DYL36" s="214"/>
      <c r="DYM36" s="214"/>
      <c r="DYN36" s="214"/>
      <c r="DYO36" s="214"/>
      <c r="DYP36" s="214"/>
      <c r="DYQ36" s="214"/>
      <c r="DYR36" s="214"/>
      <c r="DYS36" s="214"/>
      <c r="DYT36" s="214"/>
      <c r="DYU36" s="214"/>
      <c r="DYV36" s="214"/>
      <c r="DYW36" s="214"/>
      <c r="DYX36" s="214"/>
      <c r="DYY36" s="214"/>
      <c r="DYZ36" s="214"/>
      <c r="DZA36" s="214"/>
      <c r="DZB36" s="214"/>
      <c r="DZC36" s="214"/>
      <c r="DZD36" s="214"/>
      <c r="DZE36" s="214"/>
      <c r="DZF36" s="214"/>
      <c r="DZG36" s="214"/>
      <c r="DZH36" s="214"/>
      <c r="DZI36" s="214"/>
      <c r="DZJ36" s="214"/>
      <c r="DZK36" s="214"/>
      <c r="DZL36" s="214"/>
      <c r="DZM36" s="214"/>
      <c r="DZN36" s="214"/>
      <c r="DZO36" s="214"/>
      <c r="DZP36" s="214"/>
      <c r="DZQ36" s="214"/>
      <c r="DZR36" s="214"/>
      <c r="DZS36" s="214"/>
      <c r="DZT36" s="214"/>
      <c r="DZU36" s="214"/>
      <c r="DZV36" s="214"/>
      <c r="DZW36" s="214"/>
      <c r="DZX36" s="214"/>
      <c r="DZY36" s="214"/>
      <c r="DZZ36" s="214"/>
      <c r="EAA36" s="214"/>
      <c r="EAB36" s="214"/>
      <c r="EAC36" s="214"/>
      <c r="EAD36" s="214"/>
      <c r="EAE36" s="214"/>
      <c r="EAF36" s="214"/>
      <c r="EAG36" s="214"/>
      <c r="EAH36" s="214"/>
      <c r="EAI36" s="214"/>
      <c r="EAJ36" s="214"/>
      <c r="EAK36" s="214"/>
      <c r="EAL36" s="214"/>
      <c r="EAM36" s="214"/>
      <c r="EAN36" s="214"/>
      <c r="EAO36" s="214"/>
      <c r="EAP36" s="214"/>
      <c r="EAQ36" s="214"/>
      <c r="EAR36" s="214"/>
      <c r="EAS36" s="214"/>
      <c r="EAT36" s="214"/>
      <c r="EAU36" s="214"/>
      <c r="EAV36" s="214"/>
      <c r="EAW36" s="214"/>
      <c r="EAX36" s="214"/>
      <c r="EAY36" s="214"/>
      <c r="EAZ36" s="214"/>
      <c r="EBA36" s="214"/>
      <c r="EBB36" s="214"/>
      <c r="EBC36" s="214"/>
      <c r="EBD36" s="214"/>
      <c r="EBE36" s="214"/>
      <c r="EBF36" s="214"/>
      <c r="EBG36" s="214"/>
      <c r="EBH36" s="214"/>
      <c r="EBI36" s="214"/>
      <c r="EBJ36" s="214"/>
      <c r="EBK36" s="214"/>
      <c r="EBL36" s="214"/>
      <c r="EBM36" s="214"/>
      <c r="EBN36" s="214"/>
      <c r="EBO36" s="214"/>
      <c r="EBP36" s="214"/>
      <c r="EBQ36" s="214"/>
      <c r="EBR36" s="214"/>
      <c r="EBS36" s="214"/>
      <c r="EBT36" s="214"/>
      <c r="EBU36" s="214"/>
      <c r="EBV36" s="214"/>
      <c r="EBW36" s="214"/>
      <c r="EBX36" s="214"/>
      <c r="EBY36" s="214"/>
      <c r="EBZ36" s="214"/>
      <c r="ECA36" s="214"/>
      <c r="ECB36" s="214"/>
      <c r="ECC36" s="214"/>
      <c r="ECD36" s="214"/>
      <c r="ECE36" s="214"/>
      <c r="ECF36" s="214"/>
      <c r="ECG36" s="214"/>
      <c r="ECH36" s="214"/>
      <c r="ECI36" s="214"/>
      <c r="ECJ36" s="214"/>
      <c r="ECK36" s="214"/>
      <c r="ECL36" s="214"/>
      <c r="ECM36" s="214"/>
      <c r="ECN36" s="214"/>
      <c r="ECO36" s="214"/>
      <c r="ECP36" s="214"/>
      <c r="ECQ36" s="214"/>
      <c r="ECR36" s="214"/>
      <c r="ECS36" s="214"/>
      <c r="ECT36" s="214"/>
      <c r="ECU36" s="214"/>
      <c r="ECV36" s="214"/>
      <c r="ECW36" s="214"/>
      <c r="ECX36" s="214"/>
      <c r="ECY36" s="214"/>
      <c r="ECZ36" s="214"/>
      <c r="EDA36" s="214"/>
      <c r="EDB36" s="214"/>
      <c r="EDC36" s="214"/>
      <c r="EDD36" s="214"/>
      <c r="EDE36" s="214"/>
      <c r="EDF36" s="214"/>
      <c r="EDG36" s="214"/>
      <c r="EDH36" s="214"/>
      <c r="EDI36" s="214"/>
      <c r="EDJ36" s="214"/>
      <c r="EDK36" s="214"/>
      <c r="EDL36" s="214"/>
      <c r="EDM36" s="214"/>
      <c r="EDN36" s="214"/>
      <c r="EDO36" s="214"/>
      <c r="EDP36" s="214"/>
      <c r="EDQ36" s="214"/>
      <c r="EDR36" s="214"/>
      <c r="EDS36" s="214"/>
      <c r="EDT36" s="214"/>
      <c r="EDU36" s="214"/>
      <c r="EDV36" s="214"/>
      <c r="EDW36" s="214"/>
      <c r="EDX36" s="214"/>
      <c r="EDY36" s="214"/>
      <c r="EDZ36" s="214"/>
      <c r="EEA36" s="214"/>
      <c r="EEB36" s="214"/>
      <c r="EEC36" s="214"/>
      <c r="EED36" s="214"/>
      <c r="EEE36" s="214"/>
      <c r="EEF36" s="214"/>
      <c r="EEG36" s="214"/>
      <c r="EEH36" s="214"/>
      <c r="EEI36" s="214"/>
      <c r="EEJ36" s="214"/>
      <c r="EEK36" s="214"/>
      <c r="EEL36" s="214"/>
      <c r="EEM36" s="214"/>
      <c r="EEN36" s="214"/>
      <c r="EEO36" s="214"/>
      <c r="EEP36" s="214"/>
      <c r="EEQ36" s="214"/>
      <c r="EER36" s="214"/>
      <c r="EES36" s="214"/>
      <c r="EET36" s="214"/>
      <c r="EEU36" s="214"/>
      <c r="EEV36" s="214"/>
      <c r="EEW36" s="214"/>
      <c r="EEX36" s="214"/>
      <c r="EEY36" s="214"/>
      <c r="EEZ36" s="214"/>
      <c r="EFA36" s="214"/>
      <c r="EFB36" s="214"/>
      <c r="EFC36" s="214"/>
      <c r="EFD36" s="214"/>
      <c r="EFE36" s="214"/>
      <c r="EFF36" s="214"/>
      <c r="EFG36" s="214"/>
      <c r="EFH36" s="214"/>
      <c r="EFI36" s="214"/>
      <c r="EFJ36" s="214"/>
      <c r="EFK36" s="214"/>
      <c r="EFL36" s="214"/>
      <c r="EFM36" s="214"/>
      <c r="EFN36" s="214"/>
      <c r="EFO36" s="214"/>
      <c r="EFP36" s="214"/>
      <c r="EFQ36" s="214"/>
      <c r="EFR36" s="214"/>
      <c r="EFS36" s="214"/>
      <c r="EFT36" s="214"/>
      <c r="EFU36" s="214"/>
      <c r="EFV36" s="214"/>
      <c r="EFW36" s="214"/>
      <c r="EFX36" s="214"/>
      <c r="EFY36" s="214"/>
      <c r="EFZ36" s="214"/>
      <c r="EGA36" s="214"/>
      <c r="EGB36" s="214"/>
      <c r="EGC36" s="214"/>
      <c r="EGD36" s="214"/>
      <c r="EGE36" s="214"/>
      <c r="EGF36" s="214"/>
      <c r="EGG36" s="214"/>
      <c r="EGH36" s="214"/>
      <c r="EGI36" s="214"/>
      <c r="EGJ36" s="214"/>
      <c r="EGK36" s="214"/>
      <c r="EGL36" s="214"/>
      <c r="EGM36" s="214"/>
      <c r="EGN36" s="214"/>
      <c r="EGO36" s="214"/>
      <c r="EGP36" s="214"/>
      <c r="EGQ36" s="214"/>
      <c r="EGR36" s="214"/>
      <c r="EGS36" s="214"/>
      <c r="EGT36" s="214"/>
      <c r="EGU36" s="214"/>
      <c r="EGV36" s="214"/>
      <c r="EGW36" s="214"/>
      <c r="EGX36" s="214"/>
      <c r="EGY36" s="214"/>
      <c r="EGZ36" s="214"/>
      <c r="EHA36" s="214"/>
      <c r="EHB36" s="214"/>
      <c r="EHC36" s="214"/>
      <c r="EHD36" s="214"/>
      <c r="EHE36" s="214"/>
      <c r="EHF36" s="214"/>
      <c r="EHG36" s="214"/>
      <c r="EHH36" s="214"/>
      <c r="EHI36" s="214"/>
      <c r="EHJ36" s="214"/>
      <c r="EHK36" s="214"/>
      <c r="EHL36" s="214"/>
      <c r="EHM36" s="214"/>
      <c r="EHN36" s="214"/>
      <c r="EHO36" s="214"/>
      <c r="EHP36" s="214"/>
      <c r="EHQ36" s="214"/>
      <c r="EHR36" s="214"/>
      <c r="EHS36" s="214"/>
      <c r="EHT36" s="214"/>
      <c r="EHU36" s="214"/>
      <c r="EHV36" s="214"/>
      <c r="EHW36" s="214"/>
      <c r="EHX36" s="214"/>
      <c r="EHY36" s="214"/>
      <c r="EHZ36" s="214"/>
      <c r="EIA36" s="214"/>
      <c r="EIB36" s="214"/>
      <c r="EIC36" s="214"/>
      <c r="EID36" s="214"/>
      <c r="EIE36" s="214"/>
      <c r="EIF36" s="214"/>
      <c r="EIG36" s="214"/>
      <c r="EIH36" s="214"/>
      <c r="EII36" s="214"/>
      <c r="EIJ36" s="214"/>
      <c r="EIK36" s="214"/>
      <c r="EIL36" s="214"/>
      <c r="EIM36" s="214"/>
      <c r="EIN36" s="214"/>
      <c r="EIO36" s="214"/>
      <c r="EIP36" s="214"/>
      <c r="EIQ36" s="214"/>
      <c r="EIR36" s="214"/>
      <c r="EIS36" s="214"/>
      <c r="EIT36" s="214"/>
      <c r="EIU36" s="214"/>
      <c r="EIV36" s="214"/>
      <c r="EIW36" s="214"/>
      <c r="EIX36" s="214"/>
      <c r="EIY36" s="214"/>
      <c r="EIZ36" s="214"/>
      <c r="EJA36" s="214"/>
      <c r="EJB36" s="214"/>
      <c r="EJC36" s="214"/>
      <c r="EJD36" s="214"/>
      <c r="EJE36" s="214"/>
      <c r="EJF36" s="214"/>
      <c r="EJG36" s="214"/>
      <c r="EJH36" s="214"/>
      <c r="EJI36" s="214"/>
      <c r="EJJ36" s="214"/>
      <c r="EJK36" s="214"/>
      <c r="EJL36" s="214"/>
      <c r="EJM36" s="214"/>
      <c r="EJN36" s="214"/>
      <c r="EJO36" s="214"/>
      <c r="EJP36" s="214"/>
      <c r="EJQ36" s="214"/>
      <c r="EJR36" s="214"/>
      <c r="EJS36" s="214"/>
      <c r="EJT36" s="214"/>
      <c r="EJU36" s="214"/>
      <c r="EJV36" s="214"/>
      <c r="EJW36" s="214"/>
      <c r="EJX36" s="214"/>
      <c r="EJY36" s="214"/>
      <c r="EJZ36" s="214"/>
      <c r="EKA36" s="214"/>
      <c r="EKB36" s="214"/>
      <c r="EKC36" s="214"/>
      <c r="EKD36" s="214"/>
      <c r="EKE36" s="214"/>
      <c r="EKF36" s="214"/>
      <c r="EKG36" s="214"/>
      <c r="EKH36" s="214"/>
      <c r="EKI36" s="214"/>
      <c r="EKJ36" s="214"/>
      <c r="EKK36" s="214"/>
      <c r="EKL36" s="214"/>
      <c r="EKM36" s="214"/>
      <c r="EKN36" s="214"/>
      <c r="EKO36" s="214"/>
      <c r="EKP36" s="214"/>
      <c r="EKQ36" s="214"/>
      <c r="EKR36" s="214"/>
      <c r="EKS36" s="214"/>
      <c r="EKT36" s="214"/>
      <c r="EKU36" s="214"/>
      <c r="EKV36" s="214"/>
      <c r="EKW36" s="214"/>
      <c r="EKX36" s="214"/>
      <c r="EKY36" s="214"/>
      <c r="EKZ36" s="214"/>
      <c r="ELA36" s="214"/>
      <c r="ELB36" s="214"/>
      <c r="ELC36" s="214"/>
      <c r="ELD36" s="214"/>
      <c r="ELE36" s="214"/>
      <c r="ELF36" s="214"/>
      <c r="ELG36" s="214"/>
      <c r="ELH36" s="214"/>
      <c r="ELI36" s="214"/>
      <c r="ELJ36" s="214"/>
      <c r="ELK36" s="214"/>
      <c r="ELL36" s="214"/>
      <c r="ELM36" s="214"/>
      <c r="ELN36" s="214"/>
      <c r="ELO36" s="214"/>
      <c r="ELP36" s="214"/>
      <c r="ELQ36" s="214"/>
      <c r="ELR36" s="214"/>
      <c r="ELS36" s="214"/>
      <c r="ELT36" s="214"/>
      <c r="ELU36" s="214"/>
      <c r="ELV36" s="214"/>
      <c r="ELW36" s="214"/>
      <c r="ELX36" s="214"/>
      <c r="ELY36" s="214"/>
      <c r="ELZ36" s="214"/>
      <c r="EMA36" s="214"/>
      <c r="EMB36" s="214"/>
      <c r="EMC36" s="214"/>
      <c r="EMD36" s="214"/>
      <c r="EME36" s="214"/>
      <c r="EMF36" s="214"/>
      <c r="EMG36" s="214"/>
      <c r="EMH36" s="214"/>
      <c r="EMI36" s="214"/>
      <c r="EMJ36" s="214"/>
      <c r="EMK36" s="214"/>
      <c r="EML36" s="214"/>
      <c r="EMM36" s="214"/>
      <c r="EMN36" s="214"/>
      <c r="EMO36" s="214"/>
      <c r="EMP36" s="214"/>
      <c r="EMQ36" s="214"/>
      <c r="EMR36" s="214"/>
      <c r="EMS36" s="214"/>
      <c r="EMT36" s="214"/>
      <c r="EMU36" s="214"/>
      <c r="EMV36" s="214"/>
      <c r="EMW36" s="214"/>
      <c r="EMX36" s="214"/>
      <c r="EMY36" s="214"/>
      <c r="EMZ36" s="214"/>
      <c r="ENA36" s="214"/>
      <c r="ENB36" s="214"/>
      <c r="ENC36" s="214"/>
      <c r="END36" s="214"/>
      <c r="ENE36" s="214"/>
      <c r="ENF36" s="214"/>
      <c r="ENG36" s="214"/>
      <c r="ENH36" s="214"/>
      <c r="ENI36" s="214"/>
      <c r="ENJ36" s="214"/>
      <c r="ENK36" s="214"/>
      <c r="ENL36" s="214"/>
      <c r="ENM36" s="214"/>
      <c r="ENN36" s="214"/>
      <c r="ENO36" s="214"/>
      <c r="ENP36" s="214"/>
      <c r="ENQ36" s="214"/>
      <c r="ENR36" s="214"/>
      <c r="ENS36" s="214"/>
      <c r="ENT36" s="214"/>
      <c r="ENU36" s="214"/>
      <c r="ENV36" s="214"/>
      <c r="ENW36" s="214"/>
      <c r="ENX36" s="214"/>
      <c r="ENY36" s="214"/>
      <c r="ENZ36" s="214"/>
      <c r="EOA36" s="214"/>
      <c r="EOB36" s="214"/>
      <c r="EOC36" s="214"/>
      <c r="EOD36" s="214"/>
      <c r="EOE36" s="214"/>
      <c r="EOF36" s="214"/>
      <c r="EOG36" s="214"/>
      <c r="EOH36" s="214"/>
      <c r="EOI36" s="214"/>
      <c r="EOJ36" s="214"/>
      <c r="EOK36" s="214"/>
      <c r="EOL36" s="214"/>
      <c r="EOM36" s="214"/>
      <c r="EON36" s="214"/>
      <c r="EOO36" s="214"/>
      <c r="EOP36" s="214"/>
      <c r="EOQ36" s="214"/>
      <c r="EOR36" s="214"/>
      <c r="EOS36" s="214"/>
      <c r="EOT36" s="214"/>
      <c r="EOU36" s="214"/>
      <c r="EOV36" s="214"/>
      <c r="EOW36" s="214"/>
      <c r="EOX36" s="214"/>
      <c r="EOY36" s="214"/>
      <c r="EOZ36" s="214"/>
      <c r="EPA36" s="214"/>
      <c r="EPB36" s="214"/>
      <c r="EPC36" s="214"/>
      <c r="EPD36" s="214"/>
      <c r="EPE36" s="214"/>
      <c r="EPF36" s="214"/>
      <c r="EPG36" s="214"/>
      <c r="EPH36" s="214"/>
      <c r="EPI36" s="214"/>
      <c r="EPJ36" s="214"/>
      <c r="EPK36" s="214"/>
      <c r="EPL36" s="214"/>
      <c r="EPM36" s="214"/>
      <c r="EPN36" s="214"/>
      <c r="EPO36" s="214"/>
      <c r="EPP36" s="214"/>
      <c r="EPQ36" s="214"/>
      <c r="EPR36" s="214"/>
      <c r="EPS36" s="214"/>
      <c r="EPT36" s="214"/>
      <c r="EPU36" s="214"/>
      <c r="EPV36" s="214"/>
      <c r="EPW36" s="214"/>
      <c r="EPX36" s="214"/>
      <c r="EPY36" s="214"/>
      <c r="EPZ36" s="214"/>
      <c r="EQA36" s="214"/>
      <c r="EQB36" s="214"/>
      <c r="EQC36" s="214"/>
      <c r="EQD36" s="214"/>
      <c r="EQE36" s="214"/>
      <c r="EQF36" s="214"/>
      <c r="EQG36" s="214"/>
      <c r="EQH36" s="214"/>
      <c r="EQI36" s="214"/>
      <c r="EQJ36" s="214"/>
      <c r="EQK36" s="214"/>
      <c r="EQL36" s="214"/>
      <c r="EQM36" s="214"/>
      <c r="EQN36" s="214"/>
      <c r="EQO36" s="214"/>
      <c r="EQP36" s="214"/>
      <c r="EQQ36" s="214"/>
      <c r="EQR36" s="214"/>
      <c r="EQS36" s="214"/>
      <c r="EQT36" s="214"/>
      <c r="EQU36" s="214"/>
      <c r="EQV36" s="214"/>
      <c r="EQW36" s="214"/>
      <c r="EQX36" s="214"/>
      <c r="EQY36" s="214"/>
      <c r="EQZ36" s="214"/>
      <c r="ERA36" s="214"/>
      <c r="ERB36" s="214"/>
      <c r="ERC36" s="214"/>
      <c r="ERD36" s="214"/>
      <c r="ERE36" s="214"/>
      <c r="ERF36" s="214"/>
      <c r="ERG36" s="214"/>
      <c r="ERH36" s="214"/>
      <c r="ERI36" s="214"/>
      <c r="ERJ36" s="214"/>
      <c r="ERK36" s="214"/>
      <c r="ERL36" s="214"/>
      <c r="ERM36" s="214"/>
      <c r="ERN36" s="214"/>
      <c r="ERO36" s="214"/>
      <c r="ERP36" s="214"/>
      <c r="ERQ36" s="214"/>
      <c r="ERR36" s="214"/>
      <c r="ERS36" s="214"/>
      <c r="ERT36" s="214"/>
      <c r="ERU36" s="214"/>
      <c r="ERV36" s="214"/>
      <c r="ERW36" s="214"/>
      <c r="ERX36" s="214"/>
      <c r="ERY36" s="214"/>
      <c r="ERZ36" s="214"/>
      <c r="ESA36" s="214"/>
      <c r="ESB36" s="214"/>
      <c r="ESC36" s="214"/>
      <c r="ESD36" s="214"/>
      <c r="ESE36" s="214"/>
      <c r="ESF36" s="214"/>
      <c r="ESG36" s="214"/>
      <c r="ESH36" s="214"/>
      <c r="ESI36" s="214"/>
      <c r="ESJ36" s="214"/>
      <c r="ESK36" s="214"/>
      <c r="ESL36" s="214"/>
      <c r="ESM36" s="214"/>
      <c r="ESN36" s="214"/>
      <c r="ESO36" s="214"/>
      <c r="ESP36" s="214"/>
      <c r="ESQ36" s="214"/>
      <c r="ESR36" s="214"/>
      <c r="ESS36" s="214"/>
      <c r="EST36" s="214"/>
      <c r="ESU36" s="214"/>
      <c r="ESV36" s="214"/>
      <c r="ESW36" s="214"/>
      <c r="ESX36" s="214"/>
      <c r="ESY36" s="214"/>
      <c r="ESZ36" s="214"/>
      <c r="ETA36" s="214"/>
      <c r="ETB36" s="214"/>
      <c r="ETC36" s="214"/>
      <c r="ETD36" s="214"/>
      <c r="ETE36" s="214"/>
      <c r="ETF36" s="214"/>
      <c r="ETG36" s="214"/>
      <c r="ETH36" s="214"/>
      <c r="ETI36" s="214"/>
      <c r="ETJ36" s="214"/>
      <c r="ETK36" s="214"/>
      <c r="ETL36" s="214"/>
      <c r="ETM36" s="214"/>
      <c r="ETN36" s="214"/>
      <c r="ETO36" s="214"/>
      <c r="ETP36" s="214"/>
      <c r="ETQ36" s="214"/>
      <c r="ETR36" s="214"/>
      <c r="ETS36" s="214"/>
      <c r="ETT36" s="214"/>
      <c r="ETU36" s="214"/>
      <c r="ETV36" s="214"/>
      <c r="ETW36" s="214"/>
      <c r="ETX36" s="214"/>
      <c r="ETY36" s="214"/>
      <c r="ETZ36" s="214"/>
      <c r="EUA36" s="214"/>
      <c r="EUB36" s="214"/>
      <c r="EUC36" s="214"/>
      <c r="EUD36" s="214"/>
      <c r="EUE36" s="214"/>
      <c r="EUF36" s="214"/>
      <c r="EUG36" s="214"/>
      <c r="EUH36" s="214"/>
      <c r="EUI36" s="214"/>
      <c r="EUJ36" s="214"/>
      <c r="EUK36" s="214"/>
      <c r="EUL36" s="214"/>
      <c r="EUM36" s="214"/>
      <c r="EUN36" s="214"/>
      <c r="EUO36" s="214"/>
      <c r="EUP36" s="214"/>
      <c r="EUQ36" s="214"/>
      <c r="EUR36" s="214"/>
      <c r="EUS36" s="214"/>
      <c r="EUT36" s="214"/>
      <c r="EUU36" s="214"/>
      <c r="EUV36" s="214"/>
      <c r="EUW36" s="214"/>
      <c r="EUX36" s="214"/>
      <c r="EUY36" s="214"/>
      <c r="EUZ36" s="214"/>
      <c r="EVA36" s="214"/>
      <c r="EVB36" s="214"/>
      <c r="EVC36" s="214"/>
      <c r="EVD36" s="214"/>
      <c r="EVE36" s="214"/>
      <c r="EVF36" s="214"/>
      <c r="EVG36" s="214"/>
      <c r="EVH36" s="214"/>
      <c r="EVI36" s="214"/>
      <c r="EVJ36" s="214"/>
      <c r="EVK36" s="214"/>
      <c r="EVL36" s="214"/>
      <c r="EVM36" s="214"/>
      <c r="EVN36" s="214"/>
      <c r="EVO36" s="214"/>
      <c r="EVP36" s="214"/>
      <c r="EVQ36" s="214"/>
      <c r="EVR36" s="214"/>
      <c r="EVS36" s="214"/>
      <c r="EVT36" s="214"/>
      <c r="EVU36" s="214"/>
      <c r="EVV36" s="214"/>
      <c r="EVW36" s="214"/>
      <c r="EVX36" s="214"/>
      <c r="EVY36" s="214"/>
      <c r="EVZ36" s="214"/>
      <c r="EWA36" s="214"/>
      <c r="EWB36" s="214"/>
      <c r="EWC36" s="214"/>
      <c r="EWD36" s="214"/>
      <c r="EWE36" s="214"/>
      <c r="EWF36" s="214"/>
      <c r="EWG36" s="214"/>
      <c r="EWH36" s="214"/>
      <c r="EWI36" s="214"/>
      <c r="EWJ36" s="214"/>
      <c r="EWK36" s="214"/>
      <c r="EWL36" s="214"/>
      <c r="EWM36" s="214"/>
      <c r="EWN36" s="214"/>
      <c r="EWO36" s="214"/>
      <c r="EWP36" s="214"/>
      <c r="EWQ36" s="214"/>
      <c r="EWR36" s="214"/>
      <c r="EWS36" s="214"/>
      <c r="EWT36" s="214"/>
      <c r="EWU36" s="214"/>
      <c r="EWV36" s="214"/>
      <c r="EWW36" s="214"/>
      <c r="EWX36" s="214"/>
      <c r="EWY36" s="214"/>
      <c r="EWZ36" s="214"/>
      <c r="EXA36" s="214"/>
      <c r="EXB36" s="214"/>
      <c r="EXC36" s="214"/>
      <c r="EXD36" s="214"/>
      <c r="EXE36" s="214"/>
      <c r="EXF36" s="214"/>
      <c r="EXG36" s="214"/>
      <c r="EXH36" s="214"/>
      <c r="EXI36" s="214"/>
      <c r="EXJ36" s="214"/>
      <c r="EXK36" s="214"/>
      <c r="EXL36" s="214"/>
      <c r="EXM36" s="214"/>
      <c r="EXN36" s="214"/>
      <c r="EXO36" s="214"/>
      <c r="EXP36" s="214"/>
      <c r="EXQ36" s="214"/>
      <c r="EXR36" s="214"/>
      <c r="EXS36" s="214"/>
      <c r="EXT36" s="214"/>
      <c r="EXU36" s="214"/>
      <c r="EXV36" s="214"/>
      <c r="EXW36" s="214"/>
      <c r="EXX36" s="214"/>
      <c r="EXY36" s="214"/>
      <c r="EXZ36" s="214"/>
      <c r="EYA36" s="214"/>
      <c r="EYB36" s="214"/>
      <c r="EYC36" s="214"/>
      <c r="EYD36" s="214"/>
      <c r="EYE36" s="214"/>
      <c r="EYF36" s="214"/>
      <c r="EYG36" s="214"/>
      <c r="EYH36" s="214"/>
      <c r="EYI36" s="214"/>
      <c r="EYJ36" s="214"/>
      <c r="EYK36" s="214"/>
      <c r="EYL36" s="214"/>
      <c r="EYM36" s="214"/>
      <c r="EYN36" s="214"/>
      <c r="EYO36" s="214"/>
      <c r="EYP36" s="214"/>
      <c r="EYQ36" s="214"/>
      <c r="EYR36" s="214"/>
      <c r="EYS36" s="214"/>
      <c r="EYT36" s="214"/>
      <c r="EYU36" s="214"/>
      <c r="EYV36" s="214"/>
      <c r="EYW36" s="214"/>
      <c r="EYX36" s="214"/>
      <c r="EYY36" s="214"/>
      <c r="EYZ36" s="214"/>
      <c r="EZA36" s="214"/>
      <c r="EZB36" s="214"/>
      <c r="EZC36" s="214"/>
      <c r="EZD36" s="214"/>
      <c r="EZE36" s="214"/>
      <c r="EZF36" s="214"/>
      <c r="EZG36" s="214"/>
      <c r="EZH36" s="214"/>
      <c r="EZI36" s="214"/>
      <c r="EZJ36" s="214"/>
      <c r="EZK36" s="214"/>
      <c r="EZL36" s="214"/>
      <c r="EZM36" s="214"/>
      <c r="EZN36" s="214"/>
      <c r="EZO36" s="214"/>
      <c r="EZP36" s="214"/>
      <c r="EZQ36" s="214"/>
      <c r="EZR36" s="214"/>
      <c r="EZS36" s="214"/>
      <c r="EZT36" s="214"/>
      <c r="EZU36" s="214"/>
      <c r="EZV36" s="214"/>
      <c r="EZW36" s="214"/>
      <c r="EZX36" s="214"/>
      <c r="EZY36" s="214"/>
      <c r="EZZ36" s="214"/>
      <c r="FAA36" s="214"/>
      <c r="FAB36" s="214"/>
      <c r="FAC36" s="214"/>
      <c r="FAD36" s="214"/>
      <c r="FAE36" s="214"/>
      <c r="FAF36" s="214"/>
      <c r="FAG36" s="214"/>
      <c r="FAH36" s="214"/>
      <c r="FAI36" s="214"/>
      <c r="FAJ36" s="214"/>
      <c r="FAK36" s="214"/>
      <c r="FAL36" s="214"/>
      <c r="FAM36" s="214"/>
      <c r="FAN36" s="214"/>
      <c r="FAO36" s="214"/>
      <c r="FAP36" s="214"/>
      <c r="FAQ36" s="214"/>
      <c r="FAR36" s="214"/>
      <c r="FAS36" s="214"/>
      <c r="FAT36" s="214"/>
      <c r="FAU36" s="214"/>
      <c r="FAV36" s="214"/>
      <c r="FAW36" s="214"/>
      <c r="FAX36" s="214"/>
      <c r="FAY36" s="214"/>
      <c r="FAZ36" s="214"/>
      <c r="FBA36" s="214"/>
      <c r="FBB36" s="214"/>
      <c r="FBC36" s="214"/>
      <c r="FBD36" s="214"/>
      <c r="FBE36" s="214"/>
      <c r="FBF36" s="214"/>
      <c r="FBG36" s="214"/>
      <c r="FBH36" s="214"/>
      <c r="FBI36" s="214"/>
      <c r="FBJ36" s="214"/>
      <c r="FBK36" s="214"/>
      <c r="FBL36" s="214"/>
      <c r="FBM36" s="214"/>
      <c r="FBN36" s="214"/>
      <c r="FBO36" s="214"/>
      <c r="FBP36" s="214"/>
      <c r="FBQ36" s="214"/>
      <c r="FBR36" s="214"/>
      <c r="FBS36" s="214"/>
      <c r="FBT36" s="214"/>
      <c r="FBU36" s="214"/>
      <c r="FBV36" s="214"/>
      <c r="FBW36" s="214"/>
      <c r="FBX36" s="214"/>
      <c r="FBY36" s="214"/>
      <c r="FBZ36" s="214"/>
      <c r="FCA36" s="214"/>
      <c r="FCB36" s="214"/>
      <c r="FCC36" s="214"/>
      <c r="FCD36" s="214"/>
      <c r="FCE36" s="214"/>
      <c r="FCF36" s="214"/>
      <c r="FCG36" s="214"/>
      <c r="FCH36" s="214"/>
      <c r="FCI36" s="214"/>
      <c r="FCJ36" s="214"/>
      <c r="FCK36" s="214"/>
      <c r="FCL36" s="214"/>
      <c r="FCM36" s="214"/>
      <c r="FCN36" s="214"/>
      <c r="FCO36" s="214"/>
      <c r="FCP36" s="214"/>
      <c r="FCQ36" s="214"/>
      <c r="FCR36" s="214"/>
      <c r="FCS36" s="214"/>
      <c r="FCT36" s="214"/>
      <c r="FCU36" s="214"/>
      <c r="FCV36" s="214"/>
      <c r="FCW36" s="214"/>
      <c r="FCX36" s="214"/>
      <c r="FCY36" s="214"/>
      <c r="FCZ36" s="214"/>
      <c r="FDA36" s="214"/>
      <c r="FDB36" s="214"/>
      <c r="FDC36" s="214"/>
      <c r="FDD36" s="214"/>
      <c r="FDE36" s="214"/>
      <c r="FDF36" s="214"/>
      <c r="FDG36" s="214"/>
      <c r="FDH36" s="214"/>
      <c r="FDI36" s="214"/>
      <c r="FDJ36" s="214"/>
      <c r="FDK36" s="214"/>
      <c r="FDL36" s="214"/>
      <c r="FDM36" s="214"/>
      <c r="FDN36" s="214"/>
      <c r="FDO36" s="214"/>
      <c r="FDP36" s="214"/>
      <c r="FDQ36" s="214"/>
      <c r="FDR36" s="214"/>
      <c r="FDS36" s="214"/>
      <c r="FDT36" s="214"/>
      <c r="FDU36" s="214"/>
      <c r="FDV36" s="214"/>
      <c r="FDW36" s="214"/>
      <c r="FDX36" s="214"/>
      <c r="FDY36" s="214"/>
      <c r="FDZ36" s="214"/>
      <c r="FEA36" s="214"/>
      <c r="FEB36" s="214"/>
      <c r="FEC36" s="214"/>
      <c r="FED36" s="214"/>
      <c r="FEE36" s="214"/>
      <c r="FEF36" s="214"/>
      <c r="FEG36" s="214"/>
      <c r="FEH36" s="214"/>
      <c r="FEI36" s="214"/>
      <c r="FEJ36" s="214"/>
      <c r="FEK36" s="214"/>
      <c r="FEL36" s="214"/>
      <c r="FEM36" s="214"/>
      <c r="FEN36" s="214"/>
      <c r="FEO36" s="214"/>
      <c r="FEP36" s="214"/>
      <c r="FEQ36" s="214"/>
      <c r="FER36" s="214"/>
      <c r="FES36" s="214"/>
      <c r="FET36" s="214"/>
      <c r="FEU36" s="214"/>
      <c r="FEV36" s="214"/>
      <c r="FEW36" s="214"/>
      <c r="FEX36" s="214"/>
      <c r="FEY36" s="214"/>
      <c r="FEZ36" s="214"/>
      <c r="FFA36" s="214"/>
      <c r="FFB36" s="214"/>
      <c r="FFC36" s="214"/>
      <c r="FFD36" s="214"/>
      <c r="FFE36" s="214"/>
      <c r="FFF36" s="214"/>
      <c r="FFG36" s="214"/>
      <c r="FFH36" s="214"/>
      <c r="FFI36" s="214"/>
      <c r="FFJ36" s="214"/>
      <c r="FFK36" s="214"/>
      <c r="FFL36" s="214"/>
      <c r="FFM36" s="214"/>
      <c r="FFN36" s="214"/>
      <c r="FFO36" s="214"/>
      <c r="FFP36" s="214"/>
      <c r="FFQ36" s="214"/>
      <c r="FFR36" s="214"/>
      <c r="FFS36" s="214"/>
      <c r="FFT36" s="214"/>
      <c r="FFU36" s="214"/>
      <c r="FFV36" s="214"/>
      <c r="FFW36" s="214"/>
      <c r="FFX36" s="214"/>
      <c r="FFY36" s="214"/>
      <c r="FFZ36" s="214"/>
      <c r="FGA36" s="214"/>
      <c r="FGB36" s="214"/>
      <c r="FGC36" s="214"/>
      <c r="FGD36" s="214"/>
      <c r="FGE36" s="214"/>
      <c r="FGF36" s="214"/>
      <c r="FGG36" s="214"/>
      <c r="FGH36" s="214"/>
      <c r="FGI36" s="214"/>
      <c r="FGJ36" s="214"/>
      <c r="FGK36" s="214"/>
      <c r="FGL36" s="214"/>
      <c r="FGM36" s="214"/>
      <c r="FGN36" s="214"/>
      <c r="FGO36" s="214"/>
      <c r="FGP36" s="214"/>
      <c r="FGQ36" s="214"/>
      <c r="FGR36" s="214"/>
      <c r="FGS36" s="214"/>
      <c r="FGT36" s="214"/>
      <c r="FGU36" s="214"/>
      <c r="FGV36" s="214"/>
      <c r="FGW36" s="214"/>
      <c r="FGX36" s="214"/>
      <c r="FGY36" s="214"/>
      <c r="FGZ36" s="214"/>
      <c r="FHA36" s="214"/>
      <c r="FHB36" s="214"/>
      <c r="FHC36" s="214"/>
      <c r="FHD36" s="214"/>
      <c r="FHE36" s="214"/>
      <c r="FHF36" s="214"/>
      <c r="FHG36" s="214"/>
      <c r="FHH36" s="214"/>
      <c r="FHI36" s="214"/>
      <c r="FHJ36" s="214"/>
      <c r="FHK36" s="214"/>
      <c r="FHL36" s="214"/>
      <c r="FHM36" s="214"/>
      <c r="FHN36" s="214"/>
      <c r="FHO36" s="214"/>
      <c r="FHP36" s="214"/>
      <c r="FHQ36" s="214"/>
      <c r="FHR36" s="214"/>
      <c r="FHS36" s="214"/>
      <c r="FHT36" s="214"/>
      <c r="FHU36" s="214"/>
      <c r="FHV36" s="214"/>
      <c r="FHW36" s="214"/>
      <c r="FHX36" s="214"/>
      <c r="FHY36" s="214"/>
      <c r="FHZ36" s="214"/>
      <c r="FIA36" s="214"/>
      <c r="FIB36" s="214"/>
      <c r="FIC36" s="214"/>
      <c r="FID36" s="214"/>
      <c r="FIE36" s="214"/>
      <c r="FIF36" s="214"/>
      <c r="FIG36" s="214"/>
      <c r="FIH36" s="214"/>
      <c r="FII36" s="214"/>
      <c r="FIJ36" s="214"/>
      <c r="FIK36" s="214"/>
      <c r="FIL36" s="214"/>
      <c r="FIM36" s="214"/>
      <c r="FIN36" s="214"/>
      <c r="FIO36" s="214"/>
      <c r="FIP36" s="214"/>
      <c r="FIQ36" s="214"/>
      <c r="FIR36" s="214"/>
      <c r="FIS36" s="214"/>
      <c r="FIT36" s="214"/>
      <c r="FIU36" s="214"/>
      <c r="FIV36" s="214"/>
      <c r="FIW36" s="214"/>
      <c r="FIX36" s="214"/>
      <c r="FIY36" s="214"/>
      <c r="FIZ36" s="214"/>
      <c r="FJA36" s="214"/>
      <c r="FJB36" s="214"/>
      <c r="FJC36" s="214"/>
      <c r="FJD36" s="214"/>
      <c r="FJE36" s="214"/>
      <c r="FJF36" s="214"/>
      <c r="FJG36" s="214"/>
      <c r="FJH36" s="214"/>
      <c r="FJI36" s="214"/>
      <c r="FJJ36" s="214"/>
      <c r="FJK36" s="214"/>
      <c r="FJL36" s="214"/>
      <c r="FJM36" s="214"/>
      <c r="FJN36" s="214"/>
      <c r="FJO36" s="214"/>
      <c r="FJP36" s="214"/>
      <c r="FJQ36" s="214"/>
      <c r="FJR36" s="214"/>
      <c r="FJS36" s="214"/>
      <c r="FJT36" s="214"/>
      <c r="FJU36" s="214"/>
      <c r="FJV36" s="214"/>
      <c r="FJW36" s="214"/>
      <c r="FJX36" s="214"/>
      <c r="FJY36" s="214"/>
      <c r="FJZ36" s="214"/>
      <c r="FKA36" s="214"/>
      <c r="FKB36" s="214"/>
      <c r="FKC36" s="214"/>
      <c r="FKD36" s="214"/>
      <c r="FKE36" s="214"/>
      <c r="FKF36" s="214"/>
      <c r="FKG36" s="214"/>
      <c r="FKH36" s="214"/>
      <c r="FKI36" s="214"/>
      <c r="FKJ36" s="214"/>
      <c r="FKK36" s="214"/>
      <c r="FKL36" s="214"/>
      <c r="FKM36" s="214"/>
      <c r="FKN36" s="214"/>
      <c r="FKO36" s="214"/>
      <c r="FKP36" s="214"/>
      <c r="FKQ36" s="214"/>
      <c r="FKR36" s="214"/>
      <c r="FKS36" s="214"/>
      <c r="FKT36" s="214"/>
      <c r="FKU36" s="214"/>
      <c r="FKV36" s="214"/>
      <c r="FKW36" s="214"/>
      <c r="FKX36" s="214"/>
      <c r="FKY36" s="214"/>
      <c r="FKZ36" s="214"/>
      <c r="FLA36" s="214"/>
      <c r="FLB36" s="214"/>
      <c r="FLC36" s="214"/>
      <c r="FLD36" s="214"/>
      <c r="FLE36" s="214"/>
      <c r="FLF36" s="214"/>
      <c r="FLG36" s="214"/>
      <c r="FLH36" s="214"/>
      <c r="FLI36" s="214"/>
      <c r="FLJ36" s="214"/>
      <c r="FLK36" s="214"/>
      <c r="FLL36" s="214"/>
      <c r="FLM36" s="214"/>
      <c r="FLN36" s="214"/>
      <c r="FLO36" s="214"/>
      <c r="FLP36" s="214"/>
      <c r="FLQ36" s="214"/>
      <c r="FLR36" s="214"/>
      <c r="FLS36" s="214"/>
      <c r="FLT36" s="214"/>
      <c r="FLU36" s="214"/>
      <c r="FLV36" s="214"/>
      <c r="FLW36" s="214"/>
      <c r="FLX36" s="214"/>
      <c r="FLY36" s="214"/>
      <c r="FLZ36" s="214"/>
      <c r="FMA36" s="214"/>
      <c r="FMB36" s="214"/>
      <c r="FMC36" s="214"/>
      <c r="FMD36" s="214"/>
      <c r="FME36" s="214"/>
      <c r="FMF36" s="214"/>
      <c r="FMG36" s="214"/>
      <c r="FMH36" s="214"/>
      <c r="FMI36" s="214"/>
      <c r="FMJ36" s="214"/>
      <c r="FMK36" s="214"/>
      <c r="FML36" s="214"/>
      <c r="FMM36" s="214"/>
      <c r="FMN36" s="214"/>
      <c r="FMO36" s="214"/>
      <c r="FMP36" s="214"/>
      <c r="FMQ36" s="214"/>
      <c r="FMR36" s="214"/>
      <c r="FMS36" s="214"/>
      <c r="FMT36" s="214"/>
      <c r="FMU36" s="214"/>
      <c r="FMV36" s="214"/>
      <c r="FMW36" s="214"/>
      <c r="FMX36" s="214"/>
      <c r="FMY36" s="214"/>
      <c r="FMZ36" s="214"/>
      <c r="FNA36" s="214"/>
      <c r="FNB36" s="214"/>
      <c r="FNC36" s="214"/>
      <c r="FND36" s="214"/>
      <c r="FNE36" s="214"/>
      <c r="FNF36" s="214"/>
      <c r="FNG36" s="214"/>
      <c r="FNH36" s="214"/>
      <c r="FNI36" s="214"/>
      <c r="FNJ36" s="214"/>
      <c r="FNK36" s="214"/>
      <c r="FNL36" s="214"/>
      <c r="FNM36" s="214"/>
      <c r="FNN36" s="214"/>
      <c r="FNO36" s="214"/>
      <c r="FNP36" s="214"/>
      <c r="FNQ36" s="214"/>
      <c r="FNR36" s="214"/>
      <c r="FNS36" s="214"/>
      <c r="FNT36" s="214"/>
      <c r="FNU36" s="214"/>
      <c r="FNV36" s="214"/>
      <c r="FNW36" s="214"/>
      <c r="FNX36" s="214"/>
      <c r="FNY36" s="214"/>
      <c r="FNZ36" s="214"/>
      <c r="FOA36" s="214"/>
      <c r="FOB36" s="214"/>
      <c r="FOC36" s="214"/>
      <c r="FOD36" s="214"/>
      <c r="FOE36" s="214"/>
      <c r="FOF36" s="214"/>
      <c r="FOG36" s="214"/>
      <c r="FOH36" s="214"/>
      <c r="FOI36" s="214"/>
      <c r="FOJ36" s="214"/>
      <c r="FOK36" s="214"/>
      <c r="FOL36" s="214"/>
      <c r="FOM36" s="214"/>
      <c r="FON36" s="214"/>
      <c r="FOO36" s="214"/>
      <c r="FOP36" s="214"/>
      <c r="FOQ36" s="214"/>
      <c r="FOR36" s="214"/>
      <c r="FOS36" s="214"/>
      <c r="FOT36" s="214"/>
      <c r="FOU36" s="214"/>
      <c r="FOV36" s="214"/>
      <c r="FOW36" s="214"/>
      <c r="FOX36" s="214"/>
      <c r="FOY36" s="214"/>
      <c r="FOZ36" s="214"/>
      <c r="FPA36" s="214"/>
      <c r="FPB36" s="214"/>
      <c r="FPC36" s="214"/>
      <c r="FPD36" s="214"/>
      <c r="FPE36" s="214"/>
      <c r="FPF36" s="214"/>
      <c r="FPG36" s="214"/>
      <c r="FPH36" s="214"/>
      <c r="FPI36" s="214"/>
      <c r="FPJ36" s="214"/>
      <c r="FPK36" s="214"/>
      <c r="FPL36" s="214"/>
      <c r="FPM36" s="214"/>
      <c r="FPN36" s="214"/>
      <c r="FPO36" s="214"/>
      <c r="FPP36" s="214"/>
      <c r="FPQ36" s="214"/>
      <c r="FPR36" s="214"/>
      <c r="FPS36" s="214"/>
      <c r="FPT36" s="214"/>
      <c r="FPU36" s="214"/>
      <c r="FPV36" s="214"/>
      <c r="FPW36" s="214"/>
      <c r="FPX36" s="214"/>
      <c r="FPY36" s="214"/>
      <c r="FPZ36" s="214"/>
      <c r="FQA36" s="214"/>
      <c r="FQB36" s="214"/>
      <c r="FQC36" s="214"/>
      <c r="FQD36" s="214"/>
      <c r="FQE36" s="214"/>
      <c r="FQF36" s="214"/>
      <c r="FQG36" s="214"/>
      <c r="FQH36" s="214"/>
      <c r="FQI36" s="214"/>
      <c r="FQJ36" s="214"/>
      <c r="FQK36" s="214"/>
      <c r="FQL36" s="214"/>
      <c r="FQM36" s="214"/>
      <c r="FQN36" s="214"/>
      <c r="FQO36" s="214"/>
      <c r="FQP36" s="214"/>
      <c r="FQQ36" s="214"/>
      <c r="FQR36" s="214"/>
      <c r="FQS36" s="214"/>
      <c r="FQT36" s="214"/>
      <c r="FQU36" s="214"/>
      <c r="FQV36" s="214"/>
      <c r="FQW36" s="214"/>
      <c r="FQX36" s="214"/>
      <c r="FQY36" s="214"/>
      <c r="FQZ36" s="214"/>
      <c r="FRA36" s="214"/>
      <c r="FRB36" s="214"/>
      <c r="FRC36" s="214"/>
      <c r="FRD36" s="214"/>
      <c r="FRE36" s="214"/>
      <c r="FRF36" s="214"/>
      <c r="FRG36" s="214"/>
      <c r="FRH36" s="214"/>
      <c r="FRI36" s="214"/>
      <c r="FRJ36" s="214"/>
      <c r="FRK36" s="214"/>
      <c r="FRL36" s="214"/>
      <c r="FRM36" s="214"/>
      <c r="FRN36" s="214"/>
      <c r="FRO36" s="214"/>
      <c r="FRP36" s="214"/>
      <c r="FRQ36" s="214"/>
      <c r="FRR36" s="214"/>
      <c r="FRS36" s="214"/>
      <c r="FRT36" s="214"/>
      <c r="FRU36" s="214"/>
      <c r="FRV36" s="214"/>
      <c r="FRW36" s="214"/>
      <c r="FRX36" s="214"/>
      <c r="FRY36" s="214"/>
      <c r="FRZ36" s="214"/>
      <c r="FSA36" s="214"/>
      <c r="FSB36" s="214"/>
      <c r="FSC36" s="214"/>
      <c r="FSD36" s="214"/>
      <c r="FSE36" s="214"/>
      <c r="FSF36" s="214"/>
      <c r="FSG36" s="214"/>
      <c r="FSH36" s="214"/>
      <c r="FSI36" s="214"/>
      <c r="FSJ36" s="214"/>
      <c r="FSK36" s="214"/>
      <c r="FSL36" s="214"/>
      <c r="FSM36" s="214"/>
      <c r="FSN36" s="214"/>
      <c r="FSO36" s="214"/>
      <c r="FSP36" s="214"/>
      <c r="FSQ36" s="214"/>
      <c r="FSR36" s="214"/>
      <c r="FSS36" s="214"/>
      <c r="FST36" s="214"/>
      <c r="FSU36" s="214"/>
      <c r="FSV36" s="214"/>
      <c r="FSW36" s="214"/>
      <c r="FSX36" s="214"/>
      <c r="FSY36" s="214"/>
      <c r="FSZ36" s="214"/>
      <c r="FTA36" s="214"/>
      <c r="FTB36" s="214"/>
      <c r="FTC36" s="214"/>
      <c r="FTD36" s="214"/>
      <c r="FTE36" s="214"/>
      <c r="FTF36" s="214"/>
      <c r="FTG36" s="214"/>
      <c r="FTH36" s="214"/>
      <c r="FTI36" s="214"/>
      <c r="FTJ36" s="214"/>
      <c r="FTK36" s="214"/>
      <c r="FTL36" s="214"/>
      <c r="FTM36" s="214"/>
      <c r="FTN36" s="214"/>
      <c r="FTO36" s="214"/>
      <c r="FTP36" s="214"/>
      <c r="FTQ36" s="214"/>
      <c r="FTR36" s="214"/>
      <c r="FTS36" s="214"/>
      <c r="FTT36" s="214"/>
      <c r="FTU36" s="214"/>
      <c r="FTV36" s="214"/>
      <c r="FTW36" s="214"/>
      <c r="FTX36" s="214"/>
      <c r="FTY36" s="214"/>
      <c r="FTZ36" s="214"/>
      <c r="FUA36" s="214"/>
      <c r="FUB36" s="214"/>
      <c r="FUC36" s="214"/>
      <c r="FUD36" s="214"/>
      <c r="FUE36" s="214"/>
      <c r="FUF36" s="214"/>
      <c r="FUG36" s="214"/>
      <c r="FUH36" s="214"/>
      <c r="FUI36" s="214"/>
      <c r="FUJ36" s="214"/>
      <c r="FUK36" s="214"/>
      <c r="FUL36" s="214"/>
      <c r="FUM36" s="214"/>
      <c r="FUN36" s="214"/>
      <c r="FUO36" s="214"/>
      <c r="FUP36" s="214"/>
      <c r="FUQ36" s="214"/>
      <c r="FUR36" s="214"/>
      <c r="FUS36" s="214"/>
      <c r="FUT36" s="214"/>
      <c r="FUU36" s="214"/>
      <c r="FUV36" s="214"/>
      <c r="FUW36" s="214"/>
      <c r="FUX36" s="214"/>
      <c r="FUY36" s="214"/>
      <c r="FUZ36" s="214"/>
      <c r="FVA36" s="214"/>
      <c r="FVB36" s="214"/>
      <c r="FVC36" s="214"/>
      <c r="FVD36" s="214"/>
      <c r="FVE36" s="214"/>
      <c r="FVF36" s="214"/>
      <c r="FVG36" s="214"/>
      <c r="FVH36" s="214"/>
      <c r="FVI36" s="214"/>
      <c r="FVJ36" s="214"/>
      <c r="FVK36" s="214"/>
      <c r="FVL36" s="214"/>
      <c r="FVM36" s="214"/>
      <c r="FVN36" s="214"/>
      <c r="FVO36" s="214"/>
      <c r="FVP36" s="214"/>
      <c r="FVQ36" s="214"/>
      <c r="FVR36" s="214"/>
      <c r="FVS36" s="214"/>
      <c r="FVT36" s="214"/>
      <c r="FVU36" s="214"/>
      <c r="FVV36" s="214"/>
      <c r="FVW36" s="214"/>
      <c r="FVX36" s="214"/>
      <c r="FVY36" s="214"/>
      <c r="FVZ36" s="214"/>
      <c r="FWA36" s="214"/>
      <c r="FWB36" s="214"/>
      <c r="FWC36" s="214"/>
      <c r="FWD36" s="214"/>
      <c r="FWE36" s="214"/>
      <c r="FWF36" s="214"/>
      <c r="FWG36" s="214"/>
      <c r="FWH36" s="214"/>
      <c r="FWI36" s="214"/>
      <c r="FWJ36" s="214"/>
      <c r="FWK36" s="214"/>
      <c r="FWL36" s="214"/>
      <c r="FWM36" s="214"/>
      <c r="FWN36" s="214"/>
      <c r="FWO36" s="214"/>
      <c r="FWP36" s="214"/>
      <c r="FWQ36" s="214"/>
      <c r="FWR36" s="214"/>
      <c r="FWS36" s="214"/>
      <c r="FWT36" s="214"/>
      <c r="FWU36" s="214"/>
      <c r="FWV36" s="214"/>
      <c r="FWW36" s="214"/>
      <c r="FWX36" s="214"/>
      <c r="FWY36" s="214"/>
      <c r="FWZ36" s="214"/>
      <c r="FXA36" s="214"/>
      <c r="FXB36" s="214"/>
      <c r="FXC36" s="214"/>
      <c r="FXD36" s="214"/>
      <c r="FXE36" s="214"/>
      <c r="FXF36" s="214"/>
      <c r="FXG36" s="214"/>
      <c r="FXH36" s="214"/>
      <c r="FXI36" s="214"/>
      <c r="FXJ36" s="214"/>
      <c r="FXK36" s="214"/>
      <c r="FXL36" s="214"/>
      <c r="FXM36" s="214"/>
      <c r="FXN36" s="214"/>
      <c r="FXO36" s="214"/>
      <c r="FXP36" s="214"/>
      <c r="FXQ36" s="214"/>
      <c r="FXR36" s="214"/>
      <c r="FXS36" s="214"/>
      <c r="FXT36" s="214"/>
      <c r="FXU36" s="214"/>
      <c r="FXV36" s="214"/>
      <c r="FXW36" s="214"/>
      <c r="FXX36" s="214"/>
      <c r="FXY36" s="214"/>
      <c r="FXZ36" s="214"/>
      <c r="FYA36" s="214"/>
      <c r="FYB36" s="214"/>
      <c r="FYC36" s="214"/>
      <c r="FYD36" s="214"/>
      <c r="FYE36" s="214"/>
      <c r="FYF36" s="214"/>
      <c r="FYG36" s="214"/>
      <c r="FYH36" s="214"/>
      <c r="FYI36" s="214"/>
      <c r="FYJ36" s="214"/>
      <c r="FYK36" s="214"/>
      <c r="FYL36" s="214"/>
      <c r="FYM36" s="214"/>
      <c r="FYN36" s="214"/>
      <c r="FYO36" s="214"/>
      <c r="FYP36" s="214"/>
      <c r="FYQ36" s="214"/>
      <c r="FYR36" s="214"/>
      <c r="FYS36" s="214"/>
      <c r="FYT36" s="214"/>
      <c r="FYU36" s="214"/>
      <c r="FYV36" s="214"/>
      <c r="FYW36" s="214"/>
      <c r="FYX36" s="214"/>
      <c r="FYY36" s="214"/>
      <c r="FYZ36" s="214"/>
      <c r="FZA36" s="214"/>
      <c r="FZB36" s="214"/>
      <c r="FZC36" s="214"/>
      <c r="FZD36" s="214"/>
      <c r="FZE36" s="214"/>
      <c r="FZF36" s="214"/>
      <c r="FZG36" s="214"/>
      <c r="FZH36" s="214"/>
      <c r="FZI36" s="214"/>
      <c r="FZJ36" s="214"/>
      <c r="FZK36" s="214"/>
      <c r="FZL36" s="214"/>
      <c r="FZM36" s="214"/>
      <c r="FZN36" s="214"/>
      <c r="FZO36" s="214"/>
      <c r="FZP36" s="214"/>
      <c r="FZQ36" s="214"/>
      <c r="FZR36" s="214"/>
      <c r="FZS36" s="214"/>
      <c r="FZT36" s="214"/>
      <c r="FZU36" s="214"/>
      <c r="FZV36" s="214"/>
      <c r="FZW36" s="214"/>
      <c r="FZX36" s="214"/>
      <c r="FZY36" s="214"/>
      <c r="FZZ36" s="214"/>
      <c r="GAA36" s="214"/>
      <c r="GAB36" s="214"/>
      <c r="GAC36" s="214"/>
      <c r="GAD36" s="214"/>
      <c r="GAE36" s="214"/>
      <c r="GAF36" s="214"/>
      <c r="GAG36" s="214"/>
      <c r="GAH36" s="214"/>
      <c r="GAI36" s="214"/>
      <c r="GAJ36" s="214"/>
      <c r="GAK36" s="214"/>
      <c r="GAL36" s="214"/>
      <c r="GAM36" s="214"/>
      <c r="GAN36" s="214"/>
      <c r="GAO36" s="214"/>
      <c r="GAP36" s="214"/>
      <c r="GAQ36" s="214"/>
      <c r="GAR36" s="214"/>
      <c r="GAS36" s="214"/>
      <c r="GAT36" s="214"/>
      <c r="GAU36" s="214"/>
      <c r="GAV36" s="214"/>
      <c r="GAW36" s="214"/>
      <c r="GAX36" s="214"/>
      <c r="GAY36" s="214"/>
      <c r="GAZ36" s="214"/>
      <c r="GBA36" s="214"/>
      <c r="GBB36" s="214"/>
      <c r="GBC36" s="214"/>
      <c r="GBD36" s="214"/>
      <c r="GBE36" s="214"/>
      <c r="GBF36" s="214"/>
      <c r="GBG36" s="214"/>
      <c r="GBH36" s="214"/>
      <c r="GBI36" s="214"/>
      <c r="GBJ36" s="214"/>
      <c r="GBK36" s="214"/>
      <c r="GBL36" s="214"/>
      <c r="GBM36" s="214"/>
      <c r="GBN36" s="214"/>
      <c r="GBO36" s="214"/>
      <c r="GBP36" s="214"/>
      <c r="GBQ36" s="214"/>
      <c r="GBR36" s="214"/>
      <c r="GBS36" s="214"/>
      <c r="GBT36" s="214"/>
      <c r="GBU36" s="214"/>
      <c r="GBV36" s="214"/>
      <c r="GBW36" s="214"/>
      <c r="GBX36" s="214"/>
      <c r="GBY36" s="214"/>
      <c r="GBZ36" s="214"/>
      <c r="GCA36" s="214"/>
      <c r="GCB36" s="214"/>
      <c r="GCC36" s="214"/>
      <c r="GCD36" s="214"/>
      <c r="GCE36" s="214"/>
      <c r="GCF36" s="214"/>
      <c r="GCG36" s="214"/>
      <c r="GCH36" s="214"/>
      <c r="GCI36" s="214"/>
      <c r="GCJ36" s="214"/>
      <c r="GCK36" s="214"/>
      <c r="GCL36" s="214"/>
      <c r="GCM36" s="214"/>
      <c r="GCN36" s="214"/>
      <c r="GCO36" s="214"/>
      <c r="GCP36" s="214"/>
      <c r="GCQ36" s="214"/>
      <c r="GCR36" s="214"/>
      <c r="GCS36" s="214"/>
      <c r="GCT36" s="214"/>
      <c r="GCU36" s="214"/>
      <c r="GCV36" s="214"/>
      <c r="GCW36" s="214"/>
      <c r="GCX36" s="214"/>
      <c r="GCY36" s="214"/>
      <c r="GCZ36" s="214"/>
      <c r="GDA36" s="214"/>
      <c r="GDB36" s="214"/>
      <c r="GDC36" s="214"/>
      <c r="GDD36" s="214"/>
      <c r="GDE36" s="214"/>
      <c r="GDF36" s="214"/>
      <c r="GDG36" s="214"/>
      <c r="GDH36" s="214"/>
      <c r="GDI36" s="214"/>
      <c r="GDJ36" s="214"/>
      <c r="GDK36" s="214"/>
      <c r="GDL36" s="214"/>
      <c r="GDM36" s="214"/>
      <c r="GDN36" s="214"/>
      <c r="GDO36" s="214"/>
      <c r="GDP36" s="214"/>
      <c r="GDQ36" s="214"/>
      <c r="GDR36" s="214"/>
      <c r="GDS36" s="214"/>
      <c r="GDT36" s="214"/>
      <c r="GDU36" s="214"/>
      <c r="GDV36" s="214"/>
      <c r="GDW36" s="214"/>
      <c r="GDX36" s="214"/>
      <c r="GDY36" s="214"/>
      <c r="GDZ36" s="214"/>
      <c r="GEA36" s="214"/>
      <c r="GEB36" s="214"/>
      <c r="GEC36" s="214"/>
      <c r="GED36" s="214"/>
      <c r="GEE36" s="214"/>
      <c r="GEF36" s="214"/>
      <c r="GEG36" s="214"/>
      <c r="GEH36" s="214"/>
      <c r="GEI36" s="214"/>
      <c r="GEJ36" s="214"/>
      <c r="GEK36" s="214"/>
      <c r="GEL36" s="214"/>
      <c r="GEM36" s="214"/>
      <c r="GEN36" s="214"/>
      <c r="GEO36" s="214"/>
      <c r="GEP36" s="214"/>
      <c r="GEQ36" s="214"/>
      <c r="GER36" s="214"/>
      <c r="GES36" s="214"/>
      <c r="GET36" s="214"/>
      <c r="GEU36" s="214"/>
      <c r="GEV36" s="214"/>
      <c r="GEW36" s="214"/>
      <c r="GEX36" s="214"/>
      <c r="GEY36" s="214"/>
      <c r="GEZ36" s="214"/>
      <c r="GFA36" s="214"/>
      <c r="GFB36" s="214"/>
      <c r="GFC36" s="214"/>
      <c r="GFD36" s="214"/>
      <c r="GFE36" s="214"/>
      <c r="GFF36" s="214"/>
      <c r="GFG36" s="214"/>
      <c r="GFH36" s="214"/>
      <c r="GFI36" s="214"/>
      <c r="GFJ36" s="214"/>
      <c r="GFK36" s="214"/>
      <c r="GFL36" s="214"/>
      <c r="GFM36" s="214"/>
      <c r="GFN36" s="214"/>
      <c r="GFO36" s="214"/>
      <c r="GFP36" s="214"/>
      <c r="GFQ36" s="214"/>
      <c r="GFR36" s="214"/>
      <c r="GFS36" s="214"/>
      <c r="GFT36" s="214"/>
      <c r="GFU36" s="214"/>
      <c r="GFV36" s="214"/>
      <c r="GFW36" s="214"/>
      <c r="GFX36" s="214"/>
      <c r="GFY36" s="214"/>
      <c r="GFZ36" s="214"/>
      <c r="GGA36" s="214"/>
      <c r="GGB36" s="214"/>
      <c r="GGC36" s="214"/>
      <c r="GGD36" s="214"/>
      <c r="GGE36" s="214"/>
      <c r="GGF36" s="214"/>
      <c r="GGG36" s="214"/>
      <c r="GGH36" s="214"/>
      <c r="GGI36" s="214"/>
      <c r="GGJ36" s="214"/>
      <c r="GGK36" s="214"/>
      <c r="GGL36" s="214"/>
      <c r="GGM36" s="214"/>
      <c r="GGN36" s="214"/>
      <c r="GGO36" s="214"/>
      <c r="GGP36" s="214"/>
      <c r="GGQ36" s="214"/>
      <c r="GGR36" s="214"/>
      <c r="GGS36" s="214"/>
      <c r="GGT36" s="214"/>
      <c r="GGU36" s="214"/>
      <c r="GGV36" s="214"/>
      <c r="GGW36" s="214"/>
      <c r="GGX36" s="214"/>
      <c r="GGY36" s="214"/>
      <c r="GGZ36" s="214"/>
      <c r="GHA36" s="214"/>
      <c r="GHB36" s="214"/>
      <c r="GHC36" s="214"/>
      <c r="GHD36" s="214"/>
      <c r="GHE36" s="214"/>
      <c r="GHF36" s="214"/>
      <c r="GHG36" s="214"/>
      <c r="GHH36" s="214"/>
      <c r="GHI36" s="214"/>
      <c r="GHJ36" s="214"/>
      <c r="GHK36" s="214"/>
      <c r="GHL36" s="214"/>
      <c r="GHM36" s="214"/>
      <c r="GHN36" s="214"/>
      <c r="GHO36" s="214"/>
      <c r="GHP36" s="214"/>
      <c r="GHQ36" s="214"/>
      <c r="GHR36" s="214"/>
      <c r="GHS36" s="214"/>
      <c r="GHT36" s="214"/>
      <c r="GHU36" s="214"/>
      <c r="GHV36" s="214"/>
      <c r="GHW36" s="214"/>
      <c r="GHX36" s="214"/>
      <c r="GHY36" s="214"/>
      <c r="GHZ36" s="214"/>
      <c r="GIA36" s="214"/>
      <c r="GIB36" s="214"/>
      <c r="GIC36" s="214"/>
      <c r="GID36" s="214"/>
      <c r="GIE36" s="214"/>
      <c r="GIF36" s="214"/>
      <c r="GIG36" s="214"/>
      <c r="GIH36" s="214"/>
      <c r="GII36" s="214"/>
      <c r="GIJ36" s="214"/>
      <c r="GIK36" s="214"/>
      <c r="GIL36" s="214"/>
      <c r="GIM36" s="214"/>
      <c r="GIN36" s="214"/>
      <c r="GIO36" s="214"/>
      <c r="GIP36" s="214"/>
      <c r="GIQ36" s="214"/>
      <c r="GIR36" s="214"/>
      <c r="GIS36" s="214"/>
      <c r="GIT36" s="214"/>
      <c r="GIU36" s="214"/>
      <c r="GIV36" s="214"/>
      <c r="GIW36" s="214"/>
      <c r="GIX36" s="214"/>
      <c r="GIY36" s="214"/>
      <c r="GIZ36" s="214"/>
      <c r="GJA36" s="214"/>
      <c r="GJB36" s="214"/>
      <c r="GJC36" s="214"/>
      <c r="GJD36" s="214"/>
      <c r="GJE36" s="214"/>
      <c r="GJF36" s="214"/>
      <c r="GJG36" s="214"/>
      <c r="GJH36" s="214"/>
      <c r="GJI36" s="214"/>
      <c r="GJJ36" s="214"/>
      <c r="GJK36" s="214"/>
      <c r="GJL36" s="214"/>
      <c r="GJM36" s="214"/>
      <c r="GJN36" s="214"/>
      <c r="GJO36" s="214"/>
      <c r="GJP36" s="214"/>
      <c r="GJQ36" s="214"/>
      <c r="GJR36" s="214"/>
      <c r="GJS36" s="214"/>
      <c r="GJT36" s="214"/>
      <c r="GJU36" s="214"/>
      <c r="GJV36" s="214"/>
      <c r="GJW36" s="214"/>
      <c r="GJX36" s="214"/>
      <c r="GJY36" s="214"/>
      <c r="GJZ36" s="214"/>
      <c r="GKA36" s="214"/>
      <c r="GKB36" s="214"/>
      <c r="GKC36" s="214"/>
      <c r="GKD36" s="214"/>
      <c r="GKE36" s="214"/>
      <c r="GKF36" s="214"/>
      <c r="GKG36" s="214"/>
      <c r="GKH36" s="214"/>
      <c r="GKI36" s="214"/>
      <c r="GKJ36" s="214"/>
      <c r="GKK36" s="214"/>
      <c r="GKL36" s="214"/>
      <c r="GKM36" s="214"/>
      <c r="GKN36" s="214"/>
      <c r="GKO36" s="214"/>
      <c r="GKP36" s="214"/>
      <c r="GKQ36" s="214"/>
      <c r="GKR36" s="214"/>
      <c r="GKS36" s="214"/>
      <c r="GKT36" s="214"/>
      <c r="GKU36" s="214"/>
      <c r="GKV36" s="214"/>
      <c r="GKW36" s="214"/>
      <c r="GKX36" s="214"/>
      <c r="GKY36" s="214"/>
      <c r="GKZ36" s="214"/>
      <c r="GLA36" s="214"/>
      <c r="GLB36" s="214"/>
      <c r="GLC36" s="214"/>
      <c r="GLD36" s="214"/>
      <c r="GLE36" s="214"/>
      <c r="GLF36" s="214"/>
      <c r="GLG36" s="214"/>
      <c r="GLH36" s="214"/>
      <c r="GLI36" s="214"/>
      <c r="GLJ36" s="214"/>
      <c r="GLK36" s="214"/>
      <c r="GLL36" s="214"/>
      <c r="GLM36" s="214"/>
      <c r="GLN36" s="214"/>
      <c r="GLO36" s="214"/>
      <c r="GLP36" s="214"/>
      <c r="GLQ36" s="214"/>
      <c r="GLR36" s="214"/>
      <c r="GLS36" s="214"/>
      <c r="GLT36" s="214"/>
      <c r="GLU36" s="214"/>
      <c r="GLV36" s="214"/>
      <c r="GLW36" s="214"/>
      <c r="GLX36" s="214"/>
      <c r="GLY36" s="214"/>
      <c r="GLZ36" s="214"/>
      <c r="GMA36" s="214"/>
      <c r="GMB36" s="214"/>
      <c r="GMC36" s="214"/>
      <c r="GMD36" s="214"/>
      <c r="GME36" s="214"/>
      <c r="GMF36" s="214"/>
      <c r="GMG36" s="214"/>
      <c r="GMH36" s="214"/>
      <c r="GMI36" s="214"/>
      <c r="GMJ36" s="214"/>
      <c r="GMK36" s="214"/>
      <c r="GML36" s="214"/>
      <c r="GMM36" s="214"/>
      <c r="GMN36" s="214"/>
      <c r="GMO36" s="214"/>
      <c r="GMP36" s="214"/>
      <c r="GMQ36" s="214"/>
      <c r="GMR36" s="214"/>
      <c r="GMS36" s="214"/>
      <c r="GMT36" s="214"/>
      <c r="GMU36" s="214"/>
      <c r="GMV36" s="214"/>
      <c r="GMW36" s="214"/>
      <c r="GMX36" s="214"/>
      <c r="GMY36" s="214"/>
      <c r="GMZ36" s="214"/>
      <c r="GNA36" s="214"/>
      <c r="GNB36" s="214"/>
      <c r="GNC36" s="214"/>
      <c r="GND36" s="214"/>
      <c r="GNE36" s="214"/>
      <c r="GNF36" s="214"/>
      <c r="GNG36" s="214"/>
      <c r="GNH36" s="214"/>
      <c r="GNI36" s="214"/>
      <c r="GNJ36" s="214"/>
      <c r="GNK36" s="214"/>
      <c r="GNL36" s="214"/>
      <c r="GNM36" s="214"/>
      <c r="GNN36" s="214"/>
      <c r="GNO36" s="214"/>
      <c r="GNP36" s="214"/>
      <c r="GNQ36" s="214"/>
      <c r="GNR36" s="214"/>
      <c r="GNS36" s="214"/>
      <c r="GNT36" s="214"/>
      <c r="GNU36" s="214"/>
      <c r="GNV36" s="214"/>
      <c r="GNW36" s="214"/>
      <c r="GNX36" s="214"/>
      <c r="GNY36" s="214"/>
      <c r="GNZ36" s="214"/>
      <c r="GOA36" s="214"/>
      <c r="GOB36" s="214"/>
      <c r="GOC36" s="214"/>
      <c r="GOD36" s="214"/>
      <c r="GOE36" s="214"/>
      <c r="GOF36" s="214"/>
      <c r="GOG36" s="214"/>
      <c r="GOH36" s="214"/>
      <c r="GOI36" s="214"/>
      <c r="GOJ36" s="214"/>
      <c r="GOK36" s="214"/>
      <c r="GOL36" s="214"/>
      <c r="GOM36" s="214"/>
      <c r="GON36" s="214"/>
      <c r="GOO36" s="214"/>
      <c r="GOP36" s="214"/>
      <c r="GOQ36" s="214"/>
      <c r="GOR36" s="214"/>
      <c r="GOS36" s="214"/>
      <c r="GOT36" s="214"/>
      <c r="GOU36" s="214"/>
      <c r="GOV36" s="214"/>
      <c r="GOW36" s="214"/>
      <c r="GOX36" s="214"/>
      <c r="GOY36" s="214"/>
      <c r="GOZ36" s="214"/>
      <c r="GPA36" s="214"/>
      <c r="GPB36" s="214"/>
      <c r="GPC36" s="214"/>
      <c r="GPD36" s="214"/>
      <c r="GPE36" s="214"/>
      <c r="GPF36" s="214"/>
      <c r="GPG36" s="214"/>
      <c r="GPH36" s="214"/>
      <c r="GPI36" s="214"/>
      <c r="GPJ36" s="214"/>
      <c r="GPK36" s="214"/>
      <c r="GPL36" s="214"/>
      <c r="GPM36" s="214"/>
      <c r="GPN36" s="214"/>
      <c r="GPO36" s="214"/>
      <c r="GPP36" s="214"/>
      <c r="GPQ36" s="214"/>
      <c r="GPR36" s="214"/>
      <c r="GPS36" s="214"/>
      <c r="GPT36" s="214"/>
      <c r="GPU36" s="214"/>
      <c r="GPV36" s="214"/>
      <c r="GPW36" s="214"/>
      <c r="GPX36" s="214"/>
      <c r="GPY36" s="214"/>
      <c r="GPZ36" s="214"/>
      <c r="GQA36" s="214"/>
      <c r="GQB36" s="214"/>
      <c r="GQC36" s="214"/>
      <c r="GQD36" s="214"/>
      <c r="GQE36" s="214"/>
      <c r="GQF36" s="214"/>
      <c r="GQG36" s="214"/>
      <c r="GQH36" s="214"/>
      <c r="GQI36" s="214"/>
      <c r="GQJ36" s="214"/>
      <c r="GQK36" s="214"/>
      <c r="GQL36" s="214"/>
      <c r="GQM36" s="214"/>
      <c r="GQN36" s="214"/>
      <c r="GQO36" s="214"/>
      <c r="GQP36" s="214"/>
      <c r="GQQ36" s="214"/>
      <c r="GQR36" s="214"/>
      <c r="GQS36" s="214"/>
      <c r="GQT36" s="214"/>
      <c r="GQU36" s="214"/>
      <c r="GQV36" s="214"/>
      <c r="GQW36" s="214"/>
      <c r="GQX36" s="214"/>
      <c r="GQY36" s="214"/>
      <c r="GQZ36" s="214"/>
      <c r="GRA36" s="214"/>
      <c r="GRB36" s="214"/>
      <c r="GRC36" s="214"/>
      <c r="GRD36" s="214"/>
      <c r="GRE36" s="214"/>
      <c r="GRF36" s="214"/>
      <c r="GRG36" s="214"/>
      <c r="GRH36" s="214"/>
      <c r="GRI36" s="214"/>
      <c r="GRJ36" s="214"/>
      <c r="GRK36" s="214"/>
      <c r="GRL36" s="214"/>
      <c r="GRM36" s="214"/>
      <c r="GRN36" s="214"/>
      <c r="GRO36" s="214"/>
      <c r="GRP36" s="214"/>
      <c r="GRQ36" s="214"/>
      <c r="GRR36" s="214"/>
      <c r="GRS36" s="214"/>
      <c r="GRT36" s="214"/>
      <c r="GRU36" s="214"/>
      <c r="GRV36" s="214"/>
      <c r="GRW36" s="214"/>
      <c r="GRX36" s="214"/>
      <c r="GRY36" s="214"/>
      <c r="GRZ36" s="214"/>
      <c r="GSA36" s="214"/>
      <c r="GSB36" s="214"/>
      <c r="GSC36" s="214"/>
      <c r="GSD36" s="214"/>
      <c r="GSE36" s="214"/>
      <c r="GSF36" s="214"/>
      <c r="GSG36" s="214"/>
      <c r="GSH36" s="214"/>
      <c r="GSI36" s="214"/>
      <c r="GSJ36" s="214"/>
      <c r="GSK36" s="214"/>
      <c r="GSL36" s="214"/>
      <c r="GSM36" s="214"/>
      <c r="GSN36" s="214"/>
      <c r="GSO36" s="214"/>
      <c r="GSP36" s="214"/>
      <c r="GSQ36" s="214"/>
      <c r="GSR36" s="214"/>
      <c r="GSS36" s="214"/>
      <c r="GST36" s="214"/>
      <c r="GSU36" s="214"/>
      <c r="GSV36" s="214"/>
      <c r="GSW36" s="214"/>
      <c r="GSX36" s="214"/>
      <c r="GSY36" s="214"/>
      <c r="GSZ36" s="214"/>
      <c r="GTA36" s="214"/>
      <c r="GTB36" s="214"/>
      <c r="GTC36" s="214"/>
      <c r="GTD36" s="214"/>
      <c r="GTE36" s="214"/>
      <c r="GTF36" s="214"/>
      <c r="GTG36" s="214"/>
      <c r="GTH36" s="214"/>
      <c r="GTI36" s="214"/>
      <c r="GTJ36" s="214"/>
      <c r="GTK36" s="214"/>
      <c r="GTL36" s="214"/>
      <c r="GTM36" s="214"/>
      <c r="GTN36" s="214"/>
      <c r="GTO36" s="214"/>
      <c r="GTP36" s="214"/>
      <c r="GTQ36" s="214"/>
      <c r="GTR36" s="214"/>
      <c r="GTS36" s="214"/>
      <c r="GTT36" s="214"/>
      <c r="GTU36" s="214"/>
      <c r="GTV36" s="214"/>
      <c r="GTW36" s="214"/>
      <c r="GTX36" s="214"/>
      <c r="GTY36" s="214"/>
      <c r="GTZ36" s="214"/>
      <c r="GUA36" s="214"/>
      <c r="GUB36" s="214"/>
      <c r="GUC36" s="214"/>
      <c r="GUD36" s="214"/>
      <c r="GUE36" s="214"/>
      <c r="GUF36" s="214"/>
      <c r="GUG36" s="214"/>
      <c r="GUH36" s="214"/>
      <c r="GUI36" s="214"/>
      <c r="GUJ36" s="214"/>
      <c r="GUK36" s="214"/>
      <c r="GUL36" s="214"/>
      <c r="GUM36" s="214"/>
      <c r="GUN36" s="214"/>
      <c r="GUO36" s="214"/>
      <c r="GUP36" s="214"/>
      <c r="GUQ36" s="214"/>
      <c r="GUR36" s="214"/>
      <c r="GUS36" s="214"/>
      <c r="GUT36" s="214"/>
      <c r="GUU36" s="214"/>
      <c r="GUV36" s="214"/>
      <c r="GUW36" s="214"/>
      <c r="GUX36" s="214"/>
      <c r="GUY36" s="214"/>
      <c r="GUZ36" s="214"/>
      <c r="GVA36" s="214"/>
      <c r="GVB36" s="214"/>
      <c r="GVC36" s="214"/>
      <c r="GVD36" s="214"/>
      <c r="GVE36" s="214"/>
      <c r="GVF36" s="214"/>
      <c r="GVG36" s="214"/>
      <c r="GVH36" s="214"/>
      <c r="GVI36" s="214"/>
      <c r="GVJ36" s="214"/>
      <c r="GVK36" s="214"/>
      <c r="GVL36" s="214"/>
      <c r="GVM36" s="214"/>
      <c r="GVN36" s="214"/>
      <c r="GVO36" s="214"/>
      <c r="GVP36" s="214"/>
      <c r="GVQ36" s="214"/>
      <c r="GVR36" s="214"/>
      <c r="GVS36" s="214"/>
      <c r="GVT36" s="214"/>
      <c r="GVU36" s="214"/>
      <c r="GVV36" s="214"/>
      <c r="GVW36" s="214"/>
      <c r="GVX36" s="214"/>
      <c r="GVY36" s="214"/>
      <c r="GVZ36" s="214"/>
      <c r="GWA36" s="214"/>
      <c r="GWB36" s="214"/>
      <c r="GWC36" s="214"/>
      <c r="GWD36" s="214"/>
      <c r="GWE36" s="214"/>
      <c r="GWF36" s="214"/>
      <c r="GWG36" s="214"/>
      <c r="GWH36" s="214"/>
      <c r="GWI36" s="214"/>
      <c r="GWJ36" s="214"/>
      <c r="GWK36" s="214"/>
      <c r="GWL36" s="214"/>
      <c r="GWM36" s="214"/>
      <c r="GWN36" s="214"/>
      <c r="GWO36" s="214"/>
      <c r="GWP36" s="214"/>
      <c r="GWQ36" s="214"/>
      <c r="GWR36" s="214"/>
      <c r="GWS36" s="214"/>
      <c r="GWT36" s="214"/>
      <c r="GWU36" s="214"/>
      <c r="GWV36" s="214"/>
      <c r="GWW36" s="214"/>
      <c r="GWX36" s="214"/>
      <c r="GWY36" s="214"/>
      <c r="GWZ36" s="214"/>
      <c r="GXA36" s="214"/>
      <c r="GXB36" s="214"/>
      <c r="GXC36" s="214"/>
      <c r="GXD36" s="214"/>
      <c r="GXE36" s="214"/>
      <c r="GXF36" s="214"/>
      <c r="GXG36" s="214"/>
      <c r="GXH36" s="214"/>
      <c r="GXI36" s="214"/>
      <c r="GXJ36" s="214"/>
      <c r="GXK36" s="214"/>
      <c r="GXL36" s="214"/>
      <c r="GXM36" s="214"/>
      <c r="GXN36" s="214"/>
      <c r="GXO36" s="214"/>
      <c r="GXP36" s="214"/>
      <c r="GXQ36" s="214"/>
      <c r="GXR36" s="214"/>
      <c r="GXS36" s="214"/>
      <c r="GXT36" s="214"/>
      <c r="GXU36" s="214"/>
      <c r="GXV36" s="214"/>
      <c r="GXW36" s="214"/>
      <c r="GXX36" s="214"/>
      <c r="GXY36" s="214"/>
      <c r="GXZ36" s="214"/>
      <c r="GYA36" s="214"/>
      <c r="GYB36" s="214"/>
      <c r="GYC36" s="214"/>
      <c r="GYD36" s="214"/>
      <c r="GYE36" s="214"/>
      <c r="GYF36" s="214"/>
      <c r="GYG36" s="214"/>
      <c r="GYH36" s="214"/>
      <c r="GYI36" s="214"/>
      <c r="GYJ36" s="214"/>
      <c r="GYK36" s="214"/>
      <c r="GYL36" s="214"/>
      <c r="GYM36" s="214"/>
      <c r="GYN36" s="214"/>
      <c r="GYO36" s="214"/>
      <c r="GYP36" s="214"/>
      <c r="GYQ36" s="214"/>
      <c r="GYR36" s="214"/>
      <c r="GYS36" s="214"/>
      <c r="GYT36" s="214"/>
      <c r="GYU36" s="214"/>
      <c r="GYV36" s="214"/>
      <c r="GYW36" s="214"/>
      <c r="GYX36" s="214"/>
      <c r="GYY36" s="214"/>
      <c r="GYZ36" s="214"/>
      <c r="GZA36" s="214"/>
      <c r="GZB36" s="214"/>
      <c r="GZC36" s="214"/>
      <c r="GZD36" s="214"/>
      <c r="GZE36" s="214"/>
      <c r="GZF36" s="214"/>
      <c r="GZG36" s="214"/>
      <c r="GZH36" s="214"/>
      <c r="GZI36" s="214"/>
      <c r="GZJ36" s="214"/>
      <c r="GZK36" s="214"/>
      <c r="GZL36" s="214"/>
      <c r="GZM36" s="214"/>
      <c r="GZN36" s="214"/>
      <c r="GZO36" s="214"/>
      <c r="GZP36" s="214"/>
      <c r="GZQ36" s="214"/>
      <c r="GZR36" s="214"/>
      <c r="GZS36" s="214"/>
      <c r="GZT36" s="214"/>
      <c r="GZU36" s="214"/>
      <c r="GZV36" s="214"/>
      <c r="GZW36" s="214"/>
      <c r="GZX36" s="214"/>
      <c r="GZY36" s="214"/>
      <c r="GZZ36" s="214"/>
      <c r="HAA36" s="214"/>
      <c r="HAB36" s="214"/>
      <c r="HAC36" s="214"/>
      <c r="HAD36" s="214"/>
      <c r="HAE36" s="214"/>
      <c r="HAF36" s="214"/>
      <c r="HAG36" s="214"/>
      <c r="HAH36" s="214"/>
      <c r="HAI36" s="214"/>
      <c r="HAJ36" s="214"/>
      <c r="HAK36" s="214"/>
      <c r="HAL36" s="214"/>
      <c r="HAM36" s="214"/>
      <c r="HAN36" s="214"/>
      <c r="HAO36" s="214"/>
      <c r="HAP36" s="214"/>
      <c r="HAQ36" s="214"/>
      <c r="HAR36" s="214"/>
      <c r="HAS36" s="214"/>
      <c r="HAT36" s="214"/>
      <c r="HAU36" s="214"/>
      <c r="HAV36" s="214"/>
      <c r="HAW36" s="214"/>
      <c r="HAX36" s="214"/>
      <c r="HAY36" s="214"/>
      <c r="HAZ36" s="214"/>
      <c r="HBA36" s="214"/>
      <c r="HBB36" s="214"/>
      <c r="HBC36" s="214"/>
      <c r="HBD36" s="214"/>
      <c r="HBE36" s="214"/>
      <c r="HBF36" s="214"/>
      <c r="HBG36" s="214"/>
      <c r="HBH36" s="214"/>
      <c r="HBI36" s="214"/>
      <c r="HBJ36" s="214"/>
      <c r="HBK36" s="214"/>
      <c r="HBL36" s="214"/>
      <c r="HBM36" s="214"/>
      <c r="HBN36" s="214"/>
      <c r="HBO36" s="214"/>
      <c r="HBP36" s="214"/>
      <c r="HBQ36" s="214"/>
      <c r="HBR36" s="214"/>
      <c r="HBS36" s="214"/>
      <c r="HBT36" s="214"/>
      <c r="HBU36" s="214"/>
      <c r="HBV36" s="214"/>
      <c r="HBW36" s="214"/>
      <c r="HBX36" s="214"/>
      <c r="HBY36" s="214"/>
      <c r="HBZ36" s="214"/>
      <c r="HCA36" s="214"/>
      <c r="HCB36" s="214"/>
      <c r="HCC36" s="214"/>
      <c r="HCD36" s="214"/>
      <c r="HCE36" s="214"/>
      <c r="HCF36" s="214"/>
      <c r="HCG36" s="214"/>
      <c r="HCH36" s="214"/>
      <c r="HCI36" s="214"/>
      <c r="HCJ36" s="214"/>
      <c r="HCK36" s="214"/>
      <c r="HCL36" s="214"/>
      <c r="HCM36" s="214"/>
      <c r="HCN36" s="214"/>
      <c r="HCO36" s="214"/>
      <c r="HCP36" s="214"/>
      <c r="HCQ36" s="214"/>
      <c r="HCR36" s="214"/>
      <c r="HCS36" s="214"/>
      <c r="HCT36" s="214"/>
      <c r="HCU36" s="214"/>
      <c r="HCV36" s="214"/>
      <c r="HCW36" s="214"/>
      <c r="HCX36" s="214"/>
      <c r="HCY36" s="214"/>
      <c r="HCZ36" s="214"/>
      <c r="HDA36" s="214"/>
      <c r="HDB36" s="214"/>
      <c r="HDC36" s="214"/>
      <c r="HDD36" s="214"/>
      <c r="HDE36" s="214"/>
      <c r="HDF36" s="214"/>
      <c r="HDG36" s="214"/>
      <c r="HDH36" s="214"/>
      <c r="HDI36" s="214"/>
      <c r="HDJ36" s="214"/>
      <c r="HDK36" s="214"/>
      <c r="HDL36" s="214"/>
      <c r="HDM36" s="214"/>
      <c r="HDN36" s="214"/>
      <c r="HDO36" s="214"/>
      <c r="HDP36" s="214"/>
      <c r="HDQ36" s="214"/>
      <c r="HDR36" s="214"/>
      <c r="HDS36" s="214"/>
      <c r="HDT36" s="214"/>
      <c r="HDU36" s="214"/>
      <c r="HDV36" s="214"/>
      <c r="HDW36" s="214"/>
      <c r="HDX36" s="214"/>
      <c r="HDY36" s="214"/>
      <c r="HDZ36" s="214"/>
      <c r="HEA36" s="214"/>
      <c r="HEB36" s="214"/>
      <c r="HEC36" s="214"/>
      <c r="HED36" s="214"/>
      <c r="HEE36" s="214"/>
      <c r="HEF36" s="214"/>
      <c r="HEG36" s="214"/>
      <c r="HEH36" s="214"/>
      <c r="HEI36" s="214"/>
      <c r="HEJ36" s="214"/>
      <c r="HEK36" s="214"/>
      <c r="HEL36" s="214"/>
      <c r="HEM36" s="214"/>
      <c r="HEN36" s="214"/>
      <c r="HEO36" s="214"/>
      <c r="HEP36" s="214"/>
      <c r="HEQ36" s="214"/>
      <c r="HER36" s="214"/>
      <c r="HES36" s="214"/>
      <c r="HET36" s="214"/>
      <c r="HEU36" s="214"/>
      <c r="HEV36" s="214"/>
      <c r="HEW36" s="214"/>
      <c r="HEX36" s="214"/>
      <c r="HEY36" s="214"/>
      <c r="HEZ36" s="214"/>
      <c r="HFA36" s="214"/>
      <c r="HFB36" s="214"/>
      <c r="HFC36" s="214"/>
      <c r="HFD36" s="214"/>
      <c r="HFE36" s="214"/>
      <c r="HFF36" s="214"/>
      <c r="HFG36" s="214"/>
      <c r="HFH36" s="214"/>
      <c r="HFI36" s="214"/>
      <c r="HFJ36" s="214"/>
      <c r="HFK36" s="214"/>
      <c r="HFL36" s="214"/>
      <c r="HFM36" s="214"/>
      <c r="HFN36" s="214"/>
      <c r="HFO36" s="214"/>
      <c r="HFP36" s="214"/>
      <c r="HFQ36" s="214"/>
      <c r="HFR36" s="214"/>
      <c r="HFS36" s="214"/>
      <c r="HFT36" s="214"/>
      <c r="HFU36" s="214"/>
      <c r="HFV36" s="214"/>
      <c r="HFW36" s="214"/>
      <c r="HFX36" s="214"/>
      <c r="HFY36" s="214"/>
      <c r="HFZ36" s="214"/>
      <c r="HGA36" s="214"/>
      <c r="HGB36" s="214"/>
      <c r="HGC36" s="214"/>
      <c r="HGD36" s="214"/>
      <c r="HGE36" s="214"/>
      <c r="HGF36" s="214"/>
      <c r="HGG36" s="214"/>
      <c r="HGH36" s="214"/>
      <c r="HGI36" s="214"/>
      <c r="HGJ36" s="214"/>
      <c r="HGK36" s="214"/>
      <c r="HGL36" s="214"/>
      <c r="HGM36" s="214"/>
      <c r="HGN36" s="214"/>
      <c r="HGO36" s="214"/>
      <c r="HGP36" s="214"/>
      <c r="HGQ36" s="214"/>
      <c r="HGR36" s="214"/>
      <c r="HGS36" s="214"/>
      <c r="HGT36" s="214"/>
      <c r="HGU36" s="214"/>
      <c r="HGV36" s="214"/>
      <c r="HGW36" s="214"/>
      <c r="HGX36" s="214"/>
      <c r="HGY36" s="214"/>
      <c r="HGZ36" s="214"/>
      <c r="HHA36" s="214"/>
      <c r="HHB36" s="214"/>
      <c r="HHC36" s="214"/>
      <c r="HHD36" s="214"/>
      <c r="HHE36" s="214"/>
      <c r="HHF36" s="214"/>
      <c r="HHG36" s="214"/>
      <c r="HHH36" s="214"/>
      <c r="HHI36" s="214"/>
      <c r="HHJ36" s="214"/>
      <c r="HHK36" s="214"/>
      <c r="HHL36" s="214"/>
      <c r="HHM36" s="214"/>
      <c r="HHN36" s="214"/>
      <c r="HHO36" s="214"/>
      <c r="HHP36" s="214"/>
      <c r="HHQ36" s="214"/>
      <c r="HHR36" s="214"/>
      <c r="HHS36" s="214"/>
      <c r="HHT36" s="214"/>
      <c r="HHU36" s="214"/>
      <c r="HHV36" s="214"/>
      <c r="HHW36" s="214"/>
      <c r="HHX36" s="214"/>
      <c r="HHY36" s="214"/>
      <c r="HHZ36" s="214"/>
      <c r="HIA36" s="214"/>
      <c r="HIB36" s="214"/>
      <c r="HIC36" s="214"/>
      <c r="HID36" s="214"/>
      <c r="HIE36" s="214"/>
      <c r="HIF36" s="214"/>
      <c r="HIG36" s="214"/>
      <c r="HIH36" s="214"/>
      <c r="HII36" s="214"/>
      <c r="HIJ36" s="214"/>
      <c r="HIK36" s="214"/>
      <c r="HIL36" s="214"/>
      <c r="HIM36" s="214"/>
      <c r="HIN36" s="214"/>
      <c r="HIO36" s="214"/>
      <c r="HIP36" s="214"/>
      <c r="HIQ36" s="214"/>
      <c r="HIR36" s="214"/>
      <c r="HIS36" s="214"/>
      <c r="HIT36" s="214"/>
      <c r="HIU36" s="214"/>
      <c r="HIV36" s="214"/>
      <c r="HIW36" s="214"/>
      <c r="HIX36" s="214"/>
      <c r="HIY36" s="214"/>
      <c r="HIZ36" s="214"/>
      <c r="HJA36" s="214"/>
      <c r="HJB36" s="214"/>
      <c r="HJC36" s="214"/>
      <c r="HJD36" s="214"/>
      <c r="HJE36" s="214"/>
      <c r="HJF36" s="214"/>
      <c r="HJG36" s="214"/>
      <c r="HJH36" s="214"/>
      <c r="HJI36" s="214"/>
      <c r="HJJ36" s="214"/>
      <c r="HJK36" s="214"/>
      <c r="HJL36" s="214"/>
      <c r="HJM36" s="214"/>
      <c r="HJN36" s="214"/>
      <c r="HJO36" s="214"/>
      <c r="HJP36" s="214"/>
      <c r="HJQ36" s="214"/>
      <c r="HJR36" s="214"/>
      <c r="HJS36" s="214"/>
      <c r="HJT36" s="214"/>
      <c r="HJU36" s="214"/>
      <c r="HJV36" s="214"/>
      <c r="HJW36" s="214"/>
      <c r="HJX36" s="214"/>
      <c r="HJY36" s="214"/>
      <c r="HJZ36" s="214"/>
      <c r="HKA36" s="214"/>
      <c r="HKB36" s="214"/>
      <c r="HKC36" s="214"/>
      <c r="HKD36" s="214"/>
      <c r="HKE36" s="214"/>
      <c r="HKF36" s="214"/>
      <c r="HKG36" s="214"/>
      <c r="HKH36" s="214"/>
      <c r="HKI36" s="214"/>
      <c r="HKJ36" s="214"/>
      <c r="HKK36" s="214"/>
      <c r="HKL36" s="214"/>
      <c r="HKM36" s="214"/>
      <c r="HKN36" s="214"/>
      <c r="HKO36" s="214"/>
      <c r="HKP36" s="214"/>
      <c r="HKQ36" s="214"/>
      <c r="HKR36" s="214"/>
      <c r="HKS36" s="214"/>
      <c r="HKT36" s="214"/>
      <c r="HKU36" s="214"/>
      <c r="HKV36" s="214"/>
      <c r="HKW36" s="214"/>
      <c r="HKX36" s="214"/>
      <c r="HKY36" s="214"/>
      <c r="HKZ36" s="214"/>
      <c r="HLA36" s="214"/>
      <c r="HLB36" s="214"/>
      <c r="HLC36" s="214"/>
      <c r="HLD36" s="214"/>
      <c r="HLE36" s="214"/>
      <c r="HLF36" s="214"/>
      <c r="HLG36" s="214"/>
      <c r="HLH36" s="214"/>
      <c r="HLI36" s="214"/>
      <c r="HLJ36" s="214"/>
      <c r="HLK36" s="214"/>
      <c r="HLL36" s="214"/>
      <c r="HLM36" s="214"/>
      <c r="HLN36" s="214"/>
      <c r="HLO36" s="214"/>
      <c r="HLP36" s="214"/>
      <c r="HLQ36" s="214"/>
      <c r="HLR36" s="214"/>
      <c r="HLS36" s="214"/>
      <c r="HLT36" s="214"/>
      <c r="HLU36" s="214"/>
      <c r="HLV36" s="214"/>
      <c r="HLW36" s="214"/>
      <c r="HLX36" s="214"/>
      <c r="HLY36" s="214"/>
      <c r="HLZ36" s="214"/>
      <c r="HMA36" s="214"/>
      <c r="HMB36" s="214"/>
      <c r="HMC36" s="214"/>
      <c r="HMD36" s="214"/>
      <c r="HME36" s="214"/>
      <c r="HMF36" s="214"/>
      <c r="HMG36" s="214"/>
      <c r="HMH36" s="214"/>
      <c r="HMI36" s="214"/>
      <c r="HMJ36" s="214"/>
      <c r="HMK36" s="214"/>
      <c r="HML36" s="214"/>
      <c r="HMM36" s="214"/>
      <c r="HMN36" s="214"/>
      <c r="HMO36" s="214"/>
      <c r="HMP36" s="214"/>
      <c r="HMQ36" s="214"/>
      <c r="HMR36" s="214"/>
      <c r="HMS36" s="214"/>
      <c r="HMT36" s="214"/>
      <c r="HMU36" s="214"/>
      <c r="HMV36" s="214"/>
      <c r="HMW36" s="214"/>
      <c r="HMX36" s="214"/>
      <c r="HMY36" s="214"/>
      <c r="HMZ36" s="214"/>
      <c r="HNA36" s="214"/>
      <c r="HNB36" s="214"/>
      <c r="HNC36" s="214"/>
      <c r="HND36" s="214"/>
      <c r="HNE36" s="214"/>
      <c r="HNF36" s="214"/>
      <c r="HNG36" s="214"/>
      <c r="HNH36" s="214"/>
      <c r="HNI36" s="214"/>
      <c r="HNJ36" s="214"/>
      <c r="HNK36" s="214"/>
      <c r="HNL36" s="214"/>
      <c r="HNM36" s="214"/>
      <c r="HNN36" s="214"/>
      <c r="HNO36" s="214"/>
      <c r="HNP36" s="214"/>
      <c r="HNQ36" s="214"/>
      <c r="HNR36" s="214"/>
      <c r="HNS36" s="214"/>
      <c r="HNT36" s="214"/>
      <c r="HNU36" s="214"/>
      <c r="HNV36" s="214"/>
      <c r="HNW36" s="214"/>
      <c r="HNX36" s="214"/>
      <c r="HNY36" s="214"/>
      <c r="HNZ36" s="214"/>
      <c r="HOA36" s="214"/>
      <c r="HOB36" s="214"/>
      <c r="HOC36" s="214"/>
      <c r="HOD36" s="214"/>
      <c r="HOE36" s="214"/>
      <c r="HOF36" s="214"/>
      <c r="HOG36" s="214"/>
      <c r="HOH36" s="214"/>
      <c r="HOI36" s="214"/>
      <c r="HOJ36" s="214"/>
      <c r="HOK36" s="214"/>
      <c r="HOL36" s="214"/>
      <c r="HOM36" s="214"/>
      <c r="HON36" s="214"/>
      <c r="HOO36" s="214"/>
      <c r="HOP36" s="214"/>
      <c r="HOQ36" s="214"/>
      <c r="HOR36" s="214"/>
      <c r="HOS36" s="214"/>
      <c r="HOT36" s="214"/>
      <c r="HOU36" s="214"/>
      <c r="HOV36" s="214"/>
      <c r="HOW36" s="214"/>
      <c r="HOX36" s="214"/>
      <c r="HOY36" s="214"/>
      <c r="HOZ36" s="214"/>
      <c r="HPA36" s="214"/>
      <c r="HPB36" s="214"/>
      <c r="HPC36" s="214"/>
      <c r="HPD36" s="214"/>
      <c r="HPE36" s="214"/>
      <c r="HPF36" s="214"/>
      <c r="HPG36" s="214"/>
      <c r="HPH36" s="214"/>
      <c r="HPI36" s="214"/>
      <c r="HPJ36" s="214"/>
      <c r="HPK36" s="214"/>
      <c r="HPL36" s="214"/>
      <c r="HPM36" s="214"/>
      <c r="HPN36" s="214"/>
      <c r="HPO36" s="214"/>
      <c r="HPP36" s="214"/>
      <c r="HPQ36" s="214"/>
      <c r="HPR36" s="214"/>
      <c r="HPS36" s="214"/>
      <c r="HPT36" s="214"/>
      <c r="HPU36" s="214"/>
      <c r="HPV36" s="214"/>
      <c r="HPW36" s="214"/>
      <c r="HPX36" s="214"/>
      <c r="HPY36" s="214"/>
      <c r="HPZ36" s="214"/>
      <c r="HQA36" s="214"/>
      <c r="HQB36" s="214"/>
      <c r="HQC36" s="214"/>
      <c r="HQD36" s="214"/>
      <c r="HQE36" s="214"/>
      <c r="HQF36" s="214"/>
      <c r="HQG36" s="214"/>
      <c r="HQH36" s="214"/>
      <c r="HQI36" s="214"/>
      <c r="HQJ36" s="214"/>
      <c r="HQK36" s="214"/>
      <c r="HQL36" s="214"/>
      <c r="HQM36" s="214"/>
      <c r="HQN36" s="214"/>
      <c r="HQO36" s="214"/>
      <c r="HQP36" s="214"/>
      <c r="HQQ36" s="214"/>
      <c r="HQR36" s="214"/>
      <c r="HQS36" s="214"/>
      <c r="HQT36" s="214"/>
      <c r="HQU36" s="214"/>
      <c r="HQV36" s="214"/>
      <c r="HQW36" s="214"/>
      <c r="HQX36" s="214"/>
      <c r="HQY36" s="214"/>
      <c r="HQZ36" s="214"/>
      <c r="HRA36" s="214"/>
      <c r="HRB36" s="214"/>
      <c r="HRC36" s="214"/>
      <c r="HRD36" s="214"/>
      <c r="HRE36" s="214"/>
      <c r="HRF36" s="214"/>
      <c r="HRG36" s="214"/>
      <c r="HRH36" s="214"/>
      <c r="HRI36" s="214"/>
      <c r="HRJ36" s="214"/>
      <c r="HRK36" s="214"/>
      <c r="HRL36" s="214"/>
      <c r="HRM36" s="214"/>
      <c r="HRN36" s="214"/>
      <c r="HRO36" s="214"/>
      <c r="HRP36" s="214"/>
      <c r="HRQ36" s="214"/>
      <c r="HRR36" s="214"/>
      <c r="HRS36" s="214"/>
      <c r="HRT36" s="214"/>
      <c r="HRU36" s="214"/>
      <c r="HRV36" s="214"/>
      <c r="HRW36" s="214"/>
      <c r="HRX36" s="214"/>
      <c r="HRY36" s="214"/>
      <c r="HRZ36" s="214"/>
      <c r="HSA36" s="214"/>
      <c r="HSB36" s="214"/>
      <c r="HSC36" s="214"/>
      <c r="HSD36" s="214"/>
      <c r="HSE36" s="214"/>
      <c r="HSF36" s="214"/>
      <c r="HSG36" s="214"/>
      <c r="HSH36" s="214"/>
      <c r="HSI36" s="214"/>
      <c r="HSJ36" s="214"/>
      <c r="HSK36" s="214"/>
      <c r="HSL36" s="214"/>
      <c r="HSM36" s="214"/>
      <c r="HSN36" s="214"/>
      <c r="HSO36" s="214"/>
      <c r="HSP36" s="214"/>
      <c r="HSQ36" s="214"/>
      <c r="HSR36" s="214"/>
      <c r="HSS36" s="214"/>
      <c r="HST36" s="214"/>
      <c r="HSU36" s="214"/>
      <c r="HSV36" s="214"/>
      <c r="HSW36" s="214"/>
      <c r="HSX36" s="214"/>
      <c r="HSY36" s="214"/>
      <c r="HSZ36" s="214"/>
      <c r="HTA36" s="214"/>
      <c r="HTB36" s="214"/>
      <c r="HTC36" s="214"/>
      <c r="HTD36" s="214"/>
      <c r="HTE36" s="214"/>
      <c r="HTF36" s="214"/>
      <c r="HTG36" s="214"/>
      <c r="HTH36" s="214"/>
      <c r="HTI36" s="214"/>
      <c r="HTJ36" s="214"/>
      <c r="HTK36" s="214"/>
      <c r="HTL36" s="214"/>
      <c r="HTM36" s="214"/>
      <c r="HTN36" s="214"/>
      <c r="HTO36" s="214"/>
      <c r="HTP36" s="214"/>
      <c r="HTQ36" s="214"/>
      <c r="HTR36" s="214"/>
      <c r="HTS36" s="214"/>
      <c r="HTT36" s="214"/>
      <c r="HTU36" s="214"/>
      <c r="HTV36" s="214"/>
      <c r="HTW36" s="214"/>
      <c r="HTX36" s="214"/>
      <c r="HTY36" s="214"/>
      <c r="HTZ36" s="214"/>
      <c r="HUA36" s="214"/>
      <c r="HUB36" s="214"/>
      <c r="HUC36" s="214"/>
      <c r="HUD36" s="214"/>
      <c r="HUE36" s="214"/>
      <c r="HUF36" s="214"/>
      <c r="HUG36" s="214"/>
      <c r="HUH36" s="214"/>
      <c r="HUI36" s="214"/>
      <c r="HUJ36" s="214"/>
      <c r="HUK36" s="214"/>
      <c r="HUL36" s="214"/>
      <c r="HUM36" s="214"/>
      <c r="HUN36" s="214"/>
      <c r="HUO36" s="214"/>
      <c r="HUP36" s="214"/>
      <c r="HUQ36" s="214"/>
      <c r="HUR36" s="214"/>
      <c r="HUS36" s="214"/>
      <c r="HUT36" s="214"/>
      <c r="HUU36" s="214"/>
      <c r="HUV36" s="214"/>
      <c r="HUW36" s="214"/>
      <c r="HUX36" s="214"/>
      <c r="HUY36" s="214"/>
      <c r="HUZ36" s="214"/>
      <c r="HVA36" s="214"/>
      <c r="HVB36" s="214"/>
      <c r="HVC36" s="214"/>
      <c r="HVD36" s="214"/>
      <c r="HVE36" s="214"/>
      <c r="HVF36" s="214"/>
      <c r="HVG36" s="214"/>
      <c r="HVH36" s="214"/>
      <c r="HVI36" s="214"/>
      <c r="HVJ36" s="214"/>
      <c r="HVK36" s="214"/>
      <c r="HVL36" s="214"/>
      <c r="HVM36" s="214"/>
      <c r="HVN36" s="214"/>
      <c r="HVO36" s="214"/>
      <c r="HVP36" s="214"/>
      <c r="HVQ36" s="214"/>
      <c r="HVR36" s="214"/>
      <c r="HVS36" s="214"/>
      <c r="HVT36" s="214"/>
      <c r="HVU36" s="214"/>
      <c r="HVV36" s="214"/>
      <c r="HVW36" s="214"/>
      <c r="HVX36" s="214"/>
      <c r="HVY36" s="214"/>
      <c r="HVZ36" s="214"/>
      <c r="HWA36" s="214"/>
      <c r="HWB36" s="214"/>
      <c r="HWC36" s="214"/>
      <c r="HWD36" s="214"/>
      <c r="HWE36" s="214"/>
      <c r="HWF36" s="214"/>
      <c r="HWG36" s="214"/>
      <c r="HWH36" s="214"/>
      <c r="HWI36" s="214"/>
      <c r="HWJ36" s="214"/>
      <c r="HWK36" s="214"/>
      <c r="HWL36" s="214"/>
      <c r="HWM36" s="214"/>
      <c r="HWN36" s="214"/>
      <c r="HWO36" s="214"/>
      <c r="HWP36" s="214"/>
      <c r="HWQ36" s="214"/>
      <c r="HWR36" s="214"/>
      <c r="HWS36" s="214"/>
      <c r="HWT36" s="214"/>
      <c r="HWU36" s="214"/>
      <c r="HWV36" s="214"/>
      <c r="HWW36" s="214"/>
      <c r="HWX36" s="214"/>
      <c r="HWY36" s="214"/>
      <c r="HWZ36" s="214"/>
      <c r="HXA36" s="214"/>
      <c r="HXB36" s="214"/>
      <c r="HXC36" s="214"/>
      <c r="HXD36" s="214"/>
      <c r="HXE36" s="214"/>
      <c r="HXF36" s="214"/>
      <c r="HXG36" s="214"/>
      <c r="HXH36" s="214"/>
      <c r="HXI36" s="214"/>
      <c r="HXJ36" s="214"/>
      <c r="HXK36" s="214"/>
      <c r="HXL36" s="214"/>
      <c r="HXM36" s="214"/>
      <c r="HXN36" s="214"/>
      <c r="HXO36" s="214"/>
      <c r="HXP36" s="214"/>
      <c r="HXQ36" s="214"/>
      <c r="HXR36" s="214"/>
      <c r="HXS36" s="214"/>
      <c r="HXT36" s="214"/>
      <c r="HXU36" s="214"/>
      <c r="HXV36" s="214"/>
      <c r="HXW36" s="214"/>
      <c r="HXX36" s="214"/>
      <c r="HXY36" s="214"/>
      <c r="HXZ36" s="214"/>
      <c r="HYA36" s="214"/>
      <c r="HYB36" s="214"/>
      <c r="HYC36" s="214"/>
      <c r="HYD36" s="214"/>
      <c r="HYE36" s="214"/>
      <c r="HYF36" s="214"/>
      <c r="HYG36" s="214"/>
      <c r="HYH36" s="214"/>
      <c r="HYI36" s="214"/>
      <c r="HYJ36" s="214"/>
      <c r="HYK36" s="214"/>
      <c r="HYL36" s="214"/>
      <c r="HYM36" s="214"/>
      <c r="HYN36" s="214"/>
      <c r="HYO36" s="214"/>
      <c r="HYP36" s="214"/>
      <c r="HYQ36" s="214"/>
      <c r="HYR36" s="214"/>
      <c r="HYS36" s="214"/>
      <c r="HYT36" s="214"/>
      <c r="HYU36" s="214"/>
      <c r="HYV36" s="214"/>
      <c r="HYW36" s="214"/>
      <c r="HYX36" s="214"/>
      <c r="HYY36" s="214"/>
      <c r="HYZ36" s="214"/>
      <c r="HZA36" s="214"/>
      <c r="HZB36" s="214"/>
      <c r="HZC36" s="214"/>
      <c r="HZD36" s="214"/>
      <c r="HZE36" s="214"/>
      <c r="HZF36" s="214"/>
      <c r="HZG36" s="214"/>
      <c r="HZH36" s="214"/>
      <c r="HZI36" s="214"/>
      <c r="HZJ36" s="214"/>
      <c r="HZK36" s="214"/>
      <c r="HZL36" s="214"/>
      <c r="HZM36" s="214"/>
      <c r="HZN36" s="214"/>
      <c r="HZO36" s="214"/>
      <c r="HZP36" s="214"/>
      <c r="HZQ36" s="214"/>
      <c r="HZR36" s="214"/>
      <c r="HZS36" s="214"/>
      <c r="HZT36" s="214"/>
      <c r="HZU36" s="214"/>
      <c r="HZV36" s="214"/>
      <c r="HZW36" s="214"/>
      <c r="HZX36" s="214"/>
      <c r="HZY36" s="214"/>
      <c r="HZZ36" s="214"/>
      <c r="IAA36" s="214"/>
      <c r="IAB36" s="214"/>
      <c r="IAC36" s="214"/>
      <c r="IAD36" s="214"/>
      <c r="IAE36" s="214"/>
      <c r="IAF36" s="214"/>
      <c r="IAG36" s="214"/>
      <c r="IAH36" s="214"/>
      <c r="IAI36" s="214"/>
      <c r="IAJ36" s="214"/>
      <c r="IAK36" s="214"/>
      <c r="IAL36" s="214"/>
      <c r="IAM36" s="214"/>
      <c r="IAN36" s="214"/>
      <c r="IAO36" s="214"/>
      <c r="IAP36" s="214"/>
      <c r="IAQ36" s="214"/>
      <c r="IAR36" s="214"/>
      <c r="IAS36" s="214"/>
      <c r="IAT36" s="214"/>
      <c r="IAU36" s="214"/>
      <c r="IAV36" s="214"/>
      <c r="IAW36" s="214"/>
      <c r="IAX36" s="214"/>
      <c r="IAY36" s="214"/>
      <c r="IAZ36" s="214"/>
      <c r="IBA36" s="214"/>
      <c r="IBB36" s="214"/>
      <c r="IBC36" s="214"/>
      <c r="IBD36" s="214"/>
      <c r="IBE36" s="214"/>
      <c r="IBF36" s="214"/>
      <c r="IBG36" s="214"/>
      <c r="IBH36" s="214"/>
      <c r="IBI36" s="214"/>
      <c r="IBJ36" s="214"/>
      <c r="IBK36" s="214"/>
      <c r="IBL36" s="214"/>
      <c r="IBM36" s="214"/>
      <c r="IBN36" s="214"/>
      <c r="IBO36" s="214"/>
      <c r="IBP36" s="214"/>
      <c r="IBQ36" s="214"/>
      <c r="IBR36" s="214"/>
      <c r="IBS36" s="214"/>
      <c r="IBT36" s="214"/>
      <c r="IBU36" s="214"/>
      <c r="IBV36" s="214"/>
      <c r="IBW36" s="214"/>
      <c r="IBX36" s="214"/>
      <c r="IBY36" s="214"/>
      <c r="IBZ36" s="214"/>
      <c r="ICA36" s="214"/>
      <c r="ICB36" s="214"/>
      <c r="ICC36" s="214"/>
      <c r="ICD36" s="214"/>
      <c r="ICE36" s="214"/>
      <c r="ICF36" s="214"/>
      <c r="ICG36" s="214"/>
      <c r="ICH36" s="214"/>
      <c r="ICI36" s="214"/>
      <c r="ICJ36" s="214"/>
      <c r="ICK36" s="214"/>
      <c r="ICL36" s="214"/>
      <c r="ICM36" s="214"/>
      <c r="ICN36" s="214"/>
      <c r="ICO36" s="214"/>
      <c r="ICP36" s="214"/>
      <c r="ICQ36" s="214"/>
      <c r="ICR36" s="214"/>
      <c r="ICS36" s="214"/>
      <c r="ICT36" s="214"/>
      <c r="ICU36" s="214"/>
      <c r="ICV36" s="214"/>
      <c r="ICW36" s="214"/>
      <c r="ICX36" s="214"/>
      <c r="ICY36" s="214"/>
      <c r="ICZ36" s="214"/>
      <c r="IDA36" s="214"/>
      <c r="IDB36" s="214"/>
      <c r="IDC36" s="214"/>
      <c r="IDD36" s="214"/>
      <c r="IDE36" s="214"/>
      <c r="IDF36" s="214"/>
      <c r="IDG36" s="214"/>
      <c r="IDH36" s="214"/>
      <c r="IDI36" s="214"/>
      <c r="IDJ36" s="214"/>
      <c r="IDK36" s="214"/>
      <c r="IDL36" s="214"/>
      <c r="IDM36" s="214"/>
      <c r="IDN36" s="214"/>
      <c r="IDO36" s="214"/>
      <c r="IDP36" s="214"/>
      <c r="IDQ36" s="214"/>
      <c r="IDR36" s="214"/>
      <c r="IDS36" s="214"/>
      <c r="IDT36" s="214"/>
      <c r="IDU36" s="214"/>
      <c r="IDV36" s="214"/>
      <c r="IDW36" s="214"/>
      <c r="IDX36" s="214"/>
      <c r="IDY36" s="214"/>
      <c r="IDZ36" s="214"/>
      <c r="IEA36" s="214"/>
      <c r="IEB36" s="214"/>
      <c r="IEC36" s="214"/>
      <c r="IED36" s="214"/>
      <c r="IEE36" s="214"/>
      <c r="IEF36" s="214"/>
      <c r="IEG36" s="214"/>
      <c r="IEH36" s="214"/>
      <c r="IEI36" s="214"/>
      <c r="IEJ36" s="214"/>
      <c r="IEK36" s="214"/>
      <c r="IEL36" s="214"/>
      <c r="IEM36" s="214"/>
      <c r="IEN36" s="214"/>
      <c r="IEO36" s="214"/>
      <c r="IEP36" s="214"/>
      <c r="IEQ36" s="214"/>
      <c r="IER36" s="214"/>
      <c r="IES36" s="214"/>
      <c r="IET36" s="214"/>
      <c r="IEU36" s="214"/>
      <c r="IEV36" s="214"/>
      <c r="IEW36" s="214"/>
      <c r="IEX36" s="214"/>
      <c r="IEY36" s="214"/>
      <c r="IEZ36" s="214"/>
      <c r="IFA36" s="214"/>
      <c r="IFB36" s="214"/>
      <c r="IFC36" s="214"/>
      <c r="IFD36" s="214"/>
      <c r="IFE36" s="214"/>
      <c r="IFF36" s="214"/>
      <c r="IFG36" s="214"/>
      <c r="IFH36" s="214"/>
      <c r="IFI36" s="214"/>
      <c r="IFJ36" s="214"/>
      <c r="IFK36" s="214"/>
      <c r="IFL36" s="214"/>
      <c r="IFM36" s="214"/>
      <c r="IFN36" s="214"/>
      <c r="IFO36" s="214"/>
      <c r="IFP36" s="214"/>
      <c r="IFQ36" s="214"/>
      <c r="IFR36" s="214"/>
      <c r="IFS36" s="214"/>
      <c r="IFT36" s="214"/>
      <c r="IFU36" s="214"/>
      <c r="IFV36" s="214"/>
      <c r="IFW36" s="214"/>
      <c r="IFX36" s="214"/>
      <c r="IFY36" s="214"/>
      <c r="IFZ36" s="214"/>
      <c r="IGA36" s="214"/>
      <c r="IGB36" s="214"/>
      <c r="IGC36" s="214"/>
      <c r="IGD36" s="214"/>
      <c r="IGE36" s="214"/>
      <c r="IGF36" s="214"/>
      <c r="IGG36" s="214"/>
      <c r="IGH36" s="214"/>
      <c r="IGI36" s="214"/>
      <c r="IGJ36" s="214"/>
      <c r="IGK36" s="214"/>
      <c r="IGL36" s="214"/>
      <c r="IGM36" s="214"/>
      <c r="IGN36" s="214"/>
      <c r="IGO36" s="214"/>
      <c r="IGP36" s="214"/>
      <c r="IGQ36" s="214"/>
      <c r="IGR36" s="214"/>
      <c r="IGS36" s="214"/>
      <c r="IGT36" s="214"/>
      <c r="IGU36" s="214"/>
      <c r="IGV36" s="214"/>
      <c r="IGW36" s="214"/>
      <c r="IGX36" s="214"/>
      <c r="IGY36" s="214"/>
      <c r="IGZ36" s="214"/>
      <c r="IHA36" s="214"/>
      <c r="IHB36" s="214"/>
      <c r="IHC36" s="214"/>
      <c r="IHD36" s="214"/>
      <c r="IHE36" s="214"/>
      <c r="IHF36" s="214"/>
      <c r="IHG36" s="214"/>
      <c r="IHH36" s="214"/>
      <c r="IHI36" s="214"/>
      <c r="IHJ36" s="214"/>
      <c r="IHK36" s="214"/>
      <c r="IHL36" s="214"/>
      <c r="IHM36" s="214"/>
      <c r="IHN36" s="214"/>
      <c r="IHO36" s="214"/>
      <c r="IHP36" s="214"/>
      <c r="IHQ36" s="214"/>
      <c r="IHR36" s="214"/>
      <c r="IHS36" s="214"/>
      <c r="IHT36" s="214"/>
      <c r="IHU36" s="214"/>
      <c r="IHV36" s="214"/>
      <c r="IHW36" s="214"/>
      <c r="IHX36" s="214"/>
      <c r="IHY36" s="214"/>
      <c r="IHZ36" s="214"/>
      <c r="IIA36" s="214"/>
      <c r="IIB36" s="214"/>
      <c r="IIC36" s="214"/>
      <c r="IID36" s="214"/>
      <c r="IIE36" s="214"/>
      <c r="IIF36" s="214"/>
      <c r="IIG36" s="214"/>
      <c r="IIH36" s="214"/>
      <c r="III36" s="214"/>
      <c r="IIJ36" s="214"/>
      <c r="IIK36" s="214"/>
      <c r="IIL36" s="214"/>
      <c r="IIM36" s="214"/>
      <c r="IIN36" s="214"/>
      <c r="IIO36" s="214"/>
      <c r="IIP36" s="214"/>
      <c r="IIQ36" s="214"/>
      <c r="IIR36" s="214"/>
      <c r="IIS36" s="214"/>
      <c r="IIT36" s="214"/>
      <c r="IIU36" s="214"/>
      <c r="IIV36" s="214"/>
      <c r="IIW36" s="214"/>
      <c r="IIX36" s="214"/>
      <c r="IIY36" s="214"/>
      <c r="IIZ36" s="214"/>
      <c r="IJA36" s="214"/>
      <c r="IJB36" s="214"/>
      <c r="IJC36" s="214"/>
      <c r="IJD36" s="214"/>
      <c r="IJE36" s="214"/>
      <c r="IJF36" s="214"/>
      <c r="IJG36" s="214"/>
      <c r="IJH36" s="214"/>
      <c r="IJI36" s="214"/>
      <c r="IJJ36" s="214"/>
      <c r="IJK36" s="214"/>
      <c r="IJL36" s="214"/>
      <c r="IJM36" s="214"/>
      <c r="IJN36" s="214"/>
      <c r="IJO36" s="214"/>
      <c r="IJP36" s="214"/>
      <c r="IJQ36" s="214"/>
      <c r="IJR36" s="214"/>
      <c r="IJS36" s="214"/>
      <c r="IJT36" s="214"/>
      <c r="IJU36" s="214"/>
      <c r="IJV36" s="214"/>
      <c r="IJW36" s="214"/>
      <c r="IJX36" s="214"/>
      <c r="IJY36" s="214"/>
      <c r="IJZ36" s="214"/>
      <c r="IKA36" s="214"/>
      <c r="IKB36" s="214"/>
      <c r="IKC36" s="214"/>
      <c r="IKD36" s="214"/>
      <c r="IKE36" s="214"/>
      <c r="IKF36" s="214"/>
      <c r="IKG36" s="214"/>
      <c r="IKH36" s="214"/>
      <c r="IKI36" s="214"/>
      <c r="IKJ36" s="214"/>
      <c r="IKK36" s="214"/>
      <c r="IKL36" s="214"/>
      <c r="IKM36" s="214"/>
      <c r="IKN36" s="214"/>
      <c r="IKO36" s="214"/>
      <c r="IKP36" s="214"/>
      <c r="IKQ36" s="214"/>
      <c r="IKR36" s="214"/>
      <c r="IKS36" s="214"/>
      <c r="IKT36" s="214"/>
      <c r="IKU36" s="214"/>
      <c r="IKV36" s="214"/>
      <c r="IKW36" s="214"/>
      <c r="IKX36" s="214"/>
      <c r="IKY36" s="214"/>
      <c r="IKZ36" s="214"/>
      <c r="ILA36" s="214"/>
      <c r="ILB36" s="214"/>
      <c r="ILC36" s="214"/>
      <c r="ILD36" s="214"/>
      <c r="ILE36" s="214"/>
      <c r="ILF36" s="214"/>
      <c r="ILG36" s="214"/>
      <c r="ILH36" s="214"/>
      <c r="ILI36" s="214"/>
      <c r="ILJ36" s="214"/>
      <c r="ILK36" s="214"/>
      <c r="ILL36" s="214"/>
      <c r="ILM36" s="214"/>
      <c r="ILN36" s="214"/>
      <c r="ILO36" s="214"/>
      <c r="ILP36" s="214"/>
      <c r="ILQ36" s="214"/>
      <c r="ILR36" s="214"/>
      <c r="ILS36" s="214"/>
      <c r="ILT36" s="214"/>
      <c r="ILU36" s="214"/>
      <c r="ILV36" s="214"/>
      <c r="ILW36" s="214"/>
      <c r="ILX36" s="214"/>
      <c r="ILY36" s="214"/>
      <c r="ILZ36" s="214"/>
      <c r="IMA36" s="214"/>
      <c r="IMB36" s="214"/>
      <c r="IMC36" s="214"/>
      <c r="IMD36" s="214"/>
      <c r="IME36" s="214"/>
      <c r="IMF36" s="214"/>
      <c r="IMG36" s="214"/>
      <c r="IMH36" s="214"/>
      <c r="IMI36" s="214"/>
      <c r="IMJ36" s="214"/>
      <c r="IMK36" s="214"/>
      <c r="IML36" s="214"/>
      <c r="IMM36" s="214"/>
      <c r="IMN36" s="214"/>
      <c r="IMO36" s="214"/>
      <c r="IMP36" s="214"/>
      <c r="IMQ36" s="214"/>
      <c r="IMR36" s="214"/>
      <c r="IMS36" s="214"/>
      <c r="IMT36" s="214"/>
      <c r="IMU36" s="214"/>
      <c r="IMV36" s="214"/>
      <c r="IMW36" s="214"/>
      <c r="IMX36" s="214"/>
      <c r="IMY36" s="214"/>
      <c r="IMZ36" s="214"/>
      <c r="INA36" s="214"/>
      <c r="INB36" s="214"/>
      <c r="INC36" s="214"/>
      <c r="IND36" s="214"/>
      <c r="INE36" s="214"/>
      <c r="INF36" s="214"/>
      <c r="ING36" s="214"/>
      <c r="INH36" s="214"/>
      <c r="INI36" s="214"/>
      <c r="INJ36" s="214"/>
      <c r="INK36" s="214"/>
      <c r="INL36" s="214"/>
      <c r="INM36" s="214"/>
      <c r="INN36" s="214"/>
      <c r="INO36" s="214"/>
      <c r="INP36" s="214"/>
      <c r="INQ36" s="214"/>
      <c r="INR36" s="214"/>
      <c r="INS36" s="214"/>
      <c r="INT36" s="214"/>
      <c r="INU36" s="214"/>
      <c r="INV36" s="214"/>
      <c r="INW36" s="214"/>
      <c r="INX36" s="214"/>
      <c r="INY36" s="214"/>
      <c r="INZ36" s="214"/>
      <c r="IOA36" s="214"/>
      <c r="IOB36" s="214"/>
      <c r="IOC36" s="214"/>
      <c r="IOD36" s="214"/>
      <c r="IOE36" s="214"/>
      <c r="IOF36" s="214"/>
      <c r="IOG36" s="214"/>
      <c r="IOH36" s="214"/>
      <c r="IOI36" s="214"/>
      <c r="IOJ36" s="214"/>
      <c r="IOK36" s="214"/>
      <c r="IOL36" s="214"/>
      <c r="IOM36" s="214"/>
      <c r="ION36" s="214"/>
      <c r="IOO36" s="214"/>
      <c r="IOP36" s="214"/>
      <c r="IOQ36" s="214"/>
      <c r="IOR36" s="214"/>
      <c r="IOS36" s="214"/>
      <c r="IOT36" s="214"/>
      <c r="IOU36" s="214"/>
      <c r="IOV36" s="214"/>
      <c r="IOW36" s="214"/>
      <c r="IOX36" s="214"/>
      <c r="IOY36" s="214"/>
      <c r="IOZ36" s="214"/>
      <c r="IPA36" s="214"/>
      <c r="IPB36" s="214"/>
      <c r="IPC36" s="214"/>
      <c r="IPD36" s="214"/>
      <c r="IPE36" s="214"/>
      <c r="IPF36" s="214"/>
      <c r="IPG36" s="214"/>
      <c r="IPH36" s="214"/>
      <c r="IPI36" s="214"/>
      <c r="IPJ36" s="214"/>
      <c r="IPK36" s="214"/>
      <c r="IPL36" s="214"/>
      <c r="IPM36" s="214"/>
      <c r="IPN36" s="214"/>
      <c r="IPO36" s="214"/>
      <c r="IPP36" s="214"/>
      <c r="IPQ36" s="214"/>
      <c r="IPR36" s="214"/>
      <c r="IPS36" s="214"/>
      <c r="IPT36" s="214"/>
      <c r="IPU36" s="214"/>
      <c r="IPV36" s="214"/>
      <c r="IPW36" s="214"/>
      <c r="IPX36" s="214"/>
      <c r="IPY36" s="214"/>
      <c r="IPZ36" s="214"/>
      <c r="IQA36" s="214"/>
      <c r="IQB36" s="214"/>
      <c r="IQC36" s="214"/>
      <c r="IQD36" s="214"/>
      <c r="IQE36" s="214"/>
      <c r="IQF36" s="214"/>
      <c r="IQG36" s="214"/>
      <c r="IQH36" s="214"/>
      <c r="IQI36" s="214"/>
      <c r="IQJ36" s="214"/>
      <c r="IQK36" s="214"/>
      <c r="IQL36" s="214"/>
      <c r="IQM36" s="214"/>
      <c r="IQN36" s="214"/>
      <c r="IQO36" s="214"/>
      <c r="IQP36" s="214"/>
      <c r="IQQ36" s="214"/>
      <c r="IQR36" s="214"/>
      <c r="IQS36" s="214"/>
      <c r="IQT36" s="214"/>
      <c r="IQU36" s="214"/>
      <c r="IQV36" s="214"/>
      <c r="IQW36" s="214"/>
      <c r="IQX36" s="214"/>
      <c r="IQY36" s="214"/>
      <c r="IQZ36" s="214"/>
      <c r="IRA36" s="214"/>
      <c r="IRB36" s="214"/>
      <c r="IRC36" s="214"/>
      <c r="IRD36" s="214"/>
      <c r="IRE36" s="214"/>
      <c r="IRF36" s="214"/>
      <c r="IRG36" s="214"/>
      <c r="IRH36" s="214"/>
      <c r="IRI36" s="214"/>
      <c r="IRJ36" s="214"/>
      <c r="IRK36" s="214"/>
      <c r="IRL36" s="214"/>
      <c r="IRM36" s="214"/>
      <c r="IRN36" s="214"/>
      <c r="IRO36" s="214"/>
      <c r="IRP36" s="214"/>
      <c r="IRQ36" s="214"/>
      <c r="IRR36" s="214"/>
      <c r="IRS36" s="214"/>
      <c r="IRT36" s="214"/>
      <c r="IRU36" s="214"/>
      <c r="IRV36" s="214"/>
      <c r="IRW36" s="214"/>
      <c r="IRX36" s="214"/>
      <c r="IRY36" s="214"/>
      <c r="IRZ36" s="214"/>
      <c r="ISA36" s="214"/>
      <c r="ISB36" s="214"/>
      <c r="ISC36" s="214"/>
      <c r="ISD36" s="214"/>
      <c r="ISE36" s="214"/>
      <c r="ISF36" s="214"/>
      <c r="ISG36" s="214"/>
      <c r="ISH36" s="214"/>
      <c r="ISI36" s="214"/>
      <c r="ISJ36" s="214"/>
      <c r="ISK36" s="214"/>
      <c r="ISL36" s="214"/>
      <c r="ISM36" s="214"/>
      <c r="ISN36" s="214"/>
      <c r="ISO36" s="214"/>
      <c r="ISP36" s="214"/>
      <c r="ISQ36" s="214"/>
      <c r="ISR36" s="214"/>
      <c r="ISS36" s="214"/>
      <c r="IST36" s="214"/>
      <c r="ISU36" s="214"/>
      <c r="ISV36" s="214"/>
      <c r="ISW36" s="214"/>
      <c r="ISX36" s="214"/>
      <c r="ISY36" s="214"/>
      <c r="ISZ36" s="214"/>
      <c r="ITA36" s="214"/>
      <c r="ITB36" s="214"/>
      <c r="ITC36" s="214"/>
      <c r="ITD36" s="214"/>
      <c r="ITE36" s="214"/>
      <c r="ITF36" s="214"/>
      <c r="ITG36" s="214"/>
      <c r="ITH36" s="214"/>
      <c r="ITI36" s="214"/>
      <c r="ITJ36" s="214"/>
      <c r="ITK36" s="214"/>
      <c r="ITL36" s="214"/>
      <c r="ITM36" s="214"/>
      <c r="ITN36" s="214"/>
      <c r="ITO36" s="214"/>
      <c r="ITP36" s="214"/>
      <c r="ITQ36" s="214"/>
      <c r="ITR36" s="214"/>
      <c r="ITS36" s="214"/>
      <c r="ITT36" s="214"/>
      <c r="ITU36" s="214"/>
      <c r="ITV36" s="214"/>
      <c r="ITW36" s="214"/>
      <c r="ITX36" s="214"/>
      <c r="ITY36" s="214"/>
      <c r="ITZ36" s="214"/>
      <c r="IUA36" s="214"/>
      <c r="IUB36" s="214"/>
      <c r="IUC36" s="214"/>
      <c r="IUD36" s="214"/>
      <c r="IUE36" s="214"/>
      <c r="IUF36" s="214"/>
      <c r="IUG36" s="214"/>
      <c r="IUH36" s="214"/>
      <c r="IUI36" s="214"/>
      <c r="IUJ36" s="214"/>
      <c r="IUK36" s="214"/>
      <c r="IUL36" s="214"/>
      <c r="IUM36" s="214"/>
      <c r="IUN36" s="214"/>
      <c r="IUO36" s="214"/>
      <c r="IUP36" s="214"/>
      <c r="IUQ36" s="214"/>
      <c r="IUR36" s="214"/>
      <c r="IUS36" s="214"/>
      <c r="IUT36" s="214"/>
      <c r="IUU36" s="214"/>
      <c r="IUV36" s="214"/>
      <c r="IUW36" s="214"/>
      <c r="IUX36" s="214"/>
      <c r="IUY36" s="214"/>
      <c r="IUZ36" s="214"/>
      <c r="IVA36" s="214"/>
      <c r="IVB36" s="214"/>
      <c r="IVC36" s="214"/>
      <c r="IVD36" s="214"/>
      <c r="IVE36" s="214"/>
      <c r="IVF36" s="214"/>
      <c r="IVG36" s="214"/>
      <c r="IVH36" s="214"/>
      <c r="IVI36" s="214"/>
      <c r="IVJ36" s="214"/>
      <c r="IVK36" s="214"/>
      <c r="IVL36" s="214"/>
      <c r="IVM36" s="214"/>
      <c r="IVN36" s="214"/>
      <c r="IVO36" s="214"/>
      <c r="IVP36" s="214"/>
      <c r="IVQ36" s="214"/>
      <c r="IVR36" s="214"/>
      <c r="IVS36" s="214"/>
      <c r="IVT36" s="214"/>
      <c r="IVU36" s="214"/>
      <c r="IVV36" s="214"/>
      <c r="IVW36" s="214"/>
      <c r="IVX36" s="214"/>
      <c r="IVY36" s="214"/>
      <c r="IVZ36" s="214"/>
      <c r="IWA36" s="214"/>
      <c r="IWB36" s="214"/>
      <c r="IWC36" s="214"/>
      <c r="IWD36" s="214"/>
      <c r="IWE36" s="214"/>
      <c r="IWF36" s="214"/>
      <c r="IWG36" s="214"/>
      <c r="IWH36" s="214"/>
      <c r="IWI36" s="214"/>
      <c r="IWJ36" s="214"/>
      <c r="IWK36" s="214"/>
      <c r="IWL36" s="214"/>
      <c r="IWM36" s="214"/>
      <c r="IWN36" s="214"/>
      <c r="IWO36" s="214"/>
      <c r="IWP36" s="214"/>
      <c r="IWQ36" s="214"/>
      <c r="IWR36" s="214"/>
      <c r="IWS36" s="214"/>
      <c r="IWT36" s="214"/>
      <c r="IWU36" s="214"/>
      <c r="IWV36" s="214"/>
      <c r="IWW36" s="214"/>
      <c r="IWX36" s="214"/>
      <c r="IWY36" s="214"/>
      <c r="IWZ36" s="214"/>
      <c r="IXA36" s="214"/>
      <c r="IXB36" s="214"/>
      <c r="IXC36" s="214"/>
      <c r="IXD36" s="214"/>
      <c r="IXE36" s="214"/>
      <c r="IXF36" s="214"/>
      <c r="IXG36" s="214"/>
      <c r="IXH36" s="214"/>
      <c r="IXI36" s="214"/>
      <c r="IXJ36" s="214"/>
      <c r="IXK36" s="214"/>
      <c r="IXL36" s="214"/>
      <c r="IXM36" s="214"/>
      <c r="IXN36" s="214"/>
      <c r="IXO36" s="214"/>
      <c r="IXP36" s="214"/>
      <c r="IXQ36" s="214"/>
      <c r="IXR36" s="214"/>
      <c r="IXS36" s="214"/>
      <c r="IXT36" s="214"/>
      <c r="IXU36" s="214"/>
      <c r="IXV36" s="214"/>
      <c r="IXW36" s="214"/>
      <c r="IXX36" s="214"/>
      <c r="IXY36" s="214"/>
      <c r="IXZ36" s="214"/>
      <c r="IYA36" s="214"/>
      <c r="IYB36" s="214"/>
      <c r="IYC36" s="214"/>
      <c r="IYD36" s="214"/>
      <c r="IYE36" s="214"/>
      <c r="IYF36" s="214"/>
      <c r="IYG36" s="214"/>
      <c r="IYH36" s="214"/>
      <c r="IYI36" s="214"/>
      <c r="IYJ36" s="214"/>
      <c r="IYK36" s="214"/>
      <c r="IYL36" s="214"/>
      <c r="IYM36" s="214"/>
      <c r="IYN36" s="214"/>
      <c r="IYO36" s="214"/>
      <c r="IYP36" s="214"/>
      <c r="IYQ36" s="214"/>
      <c r="IYR36" s="214"/>
      <c r="IYS36" s="214"/>
      <c r="IYT36" s="214"/>
      <c r="IYU36" s="214"/>
      <c r="IYV36" s="214"/>
      <c r="IYW36" s="214"/>
      <c r="IYX36" s="214"/>
      <c r="IYY36" s="214"/>
      <c r="IYZ36" s="214"/>
      <c r="IZA36" s="214"/>
      <c r="IZB36" s="214"/>
      <c r="IZC36" s="214"/>
      <c r="IZD36" s="214"/>
      <c r="IZE36" s="214"/>
      <c r="IZF36" s="214"/>
      <c r="IZG36" s="214"/>
      <c r="IZH36" s="214"/>
      <c r="IZI36" s="214"/>
      <c r="IZJ36" s="214"/>
      <c r="IZK36" s="214"/>
      <c r="IZL36" s="214"/>
      <c r="IZM36" s="214"/>
      <c r="IZN36" s="214"/>
      <c r="IZO36" s="214"/>
      <c r="IZP36" s="214"/>
      <c r="IZQ36" s="214"/>
      <c r="IZR36" s="214"/>
      <c r="IZS36" s="214"/>
      <c r="IZT36" s="214"/>
      <c r="IZU36" s="214"/>
      <c r="IZV36" s="214"/>
      <c r="IZW36" s="214"/>
      <c r="IZX36" s="214"/>
      <c r="IZY36" s="214"/>
      <c r="IZZ36" s="214"/>
      <c r="JAA36" s="214"/>
      <c r="JAB36" s="214"/>
      <c r="JAC36" s="214"/>
      <c r="JAD36" s="214"/>
      <c r="JAE36" s="214"/>
      <c r="JAF36" s="214"/>
      <c r="JAG36" s="214"/>
      <c r="JAH36" s="214"/>
      <c r="JAI36" s="214"/>
      <c r="JAJ36" s="214"/>
      <c r="JAK36" s="214"/>
      <c r="JAL36" s="214"/>
      <c r="JAM36" s="214"/>
      <c r="JAN36" s="214"/>
      <c r="JAO36" s="214"/>
      <c r="JAP36" s="214"/>
      <c r="JAQ36" s="214"/>
      <c r="JAR36" s="214"/>
      <c r="JAS36" s="214"/>
      <c r="JAT36" s="214"/>
      <c r="JAU36" s="214"/>
      <c r="JAV36" s="214"/>
      <c r="JAW36" s="214"/>
      <c r="JAX36" s="214"/>
      <c r="JAY36" s="214"/>
      <c r="JAZ36" s="214"/>
      <c r="JBA36" s="214"/>
      <c r="JBB36" s="214"/>
      <c r="JBC36" s="214"/>
      <c r="JBD36" s="214"/>
      <c r="JBE36" s="214"/>
      <c r="JBF36" s="214"/>
      <c r="JBG36" s="214"/>
      <c r="JBH36" s="214"/>
      <c r="JBI36" s="214"/>
      <c r="JBJ36" s="214"/>
      <c r="JBK36" s="214"/>
      <c r="JBL36" s="214"/>
      <c r="JBM36" s="214"/>
      <c r="JBN36" s="214"/>
      <c r="JBO36" s="214"/>
      <c r="JBP36" s="214"/>
      <c r="JBQ36" s="214"/>
      <c r="JBR36" s="214"/>
      <c r="JBS36" s="214"/>
      <c r="JBT36" s="214"/>
      <c r="JBU36" s="214"/>
      <c r="JBV36" s="214"/>
      <c r="JBW36" s="214"/>
      <c r="JBX36" s="214"/>
      <c r="JBY36" s="214"/>
      <c r="JBZ36" s="214"/>
      <c r="JCA36" s="214"/>
      <c r="JCB36" s="214"/>
      <c r="JCC36" s="214"/>
      <c r="JCD36" s="214"/>
      <c r="JCE36" s="214"/>
      <c r="JCF36" s="214"/>
      <c r="JCG36" s="214"/>
      <c r="JCH36" s="214"/>
      <c r="JCI36" s="214"/>
      <c r="JCJ36" s="214"/>
      <c r="JCK36" s="214"/>
      <c r="JCL36" s="214"/>
      <c r="JCM36" s="214"/>
      <c r="JCN36" s="214"/>
      <c r="JCO36" s="214"/>
      <c r="JCP36" s="214"/>
      <c r="JCQ36" s="214"/>
      <c r="JCR36" s="214"/>
      <c r="JCS36" s="214"/>
      <c r="JCT36" s="214"/>
      <c r="JCU36" s="214"/>
      <c r="JCV36" s="214"/>
      <c r="JCW36" s="214"/>
      <c r="JCX36" s="214"/>
      <c r="JCY36" s="214"/>
      <c r="JCZ36" s="214"/>
      <c r="JDA36" s="214"/>
      <c r="JDB36" s="214"/>
      <c r="JDC36" s="214"/>
      <c r="JDD36" s="214"/>
      <c r="JDE36" s="214"/>
      <c r="JDF36" s="214"/>
      <c r="JDG36" s="214"/>
      <c r="JDH36" s="214"/>
      <c r="JDI36" s="214"/>
      <c r="JDJ36" s="214"/>
      <c r="JDK36" s="214"/>
      <c r="JDL36" s="214"/>
      <c r="JDM36" s="214"/>
      <c r="JDN36" s="214"/>
      <c r="JDO36" s="214"/>
      <c r="JDP36" s="214"/>
      <c r="JDQ36" s="214"/>
      <c r="JDR36" s="214"/>
      <c r="JDS36" s="214"/>
      <c r="JDT36" s="214"/>
      <c r="JDU36" s="214"/>
      <c r="JDV36" s="214"/>
      <c r="JDW36" s="214"/>
      <c r="JDX36" s="214"/>
      <c r="JDY36" s="214"/>
      <c r="JDZ36" s="214"/>
      <c r="JEA36" s="214"/>
      <c r="JEB36" s="214"/>
      <c r="JEC36" s="214"/>
      <c r="JED36" s="214"/>
      <c r="JEE36" s="214"/>
      <c r="JEF36" s="214"/>
      <c r="JEG36" s="214"/>
      <c r="JEH36" s="214"/>
      <c r="JEI36" s="214"/>
      <c r="JEJ36" s="214"/>
      <c r="JEK36" s="214"/>
      <c r="JEL36" s="214"/>
      <c r="JEM36" s="214"/>
      <c r="JEN36" s="214"/>
      <c r="JEO36" s="214"/>
      <c r="JEP36" s="214"/>
      <c r="JEQ36" s="214"/>
      <c r="JER36" s="214"/>
      <c r="JES36" s="214"/>
      <c r="JET36" s="214"/>
      <c r="JEU36" s="214"/>
      <c r="JEV36" s="214"/>
      <c r="JEW36" s="214"/>
      <c r="JEX36" s="214"/>
      <c r="JEY36" s="214"/>
      <c r="JEZ36" s="214"/>
      <c r="JFA36" s="214"/>
      <c r="JFB36" s="214"/>
      <c r="JFC36" s="214"/>
      <c r="JFD36" s="214"/>
      <c r="JFE36" s="214"/>
      <c r="JFF36" s="214"/>
      <c r="JFG36" s="214"/>
      <c r="JFH36" s="214"/>
      <c r="JFI36" s="214"/>
      <c r="JFJ36" s="214"/>
      <c r="JFK36" s="214"/>
      <c r="JFL36" s="214"/>
      <c r="JFM36" s="214"/>
      <c r="JFN36" s="214"/>
      <c r="JFO36" s="214"/>
      <c r="JFP36" s="214"/>
      <c r="JFQ36" s="214"/>
      <c r="JFR36" s="214"/>
      <c r="JFS36" s="214"/>
      <c r="JFT36" s="214"/>
      <c r="JFU36" s="214"/>
      <c r="JFV36" s="214"/>
      <c r="JFW36" s="214"/>
      <c r="JFX36" s="214"/>
      <c r="JFY36" s="214"/>
      <c r="JFZ36" s="214"/>
      <c r="JGA36" s="214"/>
      <c r="JGB36" s="214"/>
      <c r="JGC36" s="214"/>
      <c r="JGD36" s="214"/>
      <c r="JGE36" s="214"/>
      <c r="JGF36" s="214"/>
      <c r="JGG36" s="214"/>
      <c r="JGH36" s="214"/>
      <c r="JGI36" s="214"/>
      <c r="JGJ36" s="214"/>
      <c r="JGK36" s="214"/>
      <c r="JGL36" s="214"/>
      <c r="JGM36" s="214"/>
      <c r="JGN36" s="214"/>
      <c r="JGO36" s="214"/>
      <c r="JGP36" s="214"/>
      <c r="JGQ36" s="214"/>
      <c r="JGR36" s="214"/>
      <c r="JGS36" s="214"/>
      <c r="JGT36" s="214"/>
      <c r="JGU36" s="214"/>
      <c r="JGV36" s="214"/>
      <c r="JGW36" s="214"/>
      <c r="JGX36" s="214"/>
      <c r="JGY36" s="214"/>
      <c r="JGZ36" s="214"/>
      <c r="JHA36" s="214"/>
      <c r="JHB36" s="214"/>
      <c r="JHC36" s="214"/>
      <c r="JHD36" s="214"/>
      <c r="JHE36" s="214"/>
      <c r="JHF36" s="214"/>
      <c r="JHG36" s="214"/>
      <c r="JHH36" s="214"/>
      <c r="JHI36" s="214"/>
      <c r="JHJ36" s="214"/>
      <c r="JHK36" s="214"/>
      <c r="JHL36" s="214"/>
      <c r="JHM36" s="214"/>
      <c r="JHN36" s="214"/>
      <c r="JHO36" s="214"/>
      <c r="JHP36" s="214"/>
      <c r="JHQ36" s="214"/>
      <c r="JHR36" s="214"/>
      <c r="JHS36" s="214"/>
      <c r="JHT36" s="214"/>
      <c r="JHU36" s="214"/>
      <c r="JHV36" s="214"/>
      <c r="JHW36" s="214"/>
      <c r="JHX36" s="214"/>
      <c r="JHY36" s="214"/>
      <c r="JHZ36" s="214"/>
      <c r="JIA36" s="214"/>
      <c r="JIB36" s="214"/>
      <c r="JIC36" s="214"/>
      <c r="JID36" s="214"/>
      <c r="JIE36" s="214"/>
      <c r="JIF36" s="214"/>
      <c r="JIG36" s="214"/>
      <c r="JIH36" s="214"/>
      <c r="JII36" s="214"/>
      <c r="JIJ36" s="214"/>
      <c r="JIK36" s="214"/>
      <c r="JIL36" s="214"/>
      <c r="JIM36" s="214"/>
      <c r="JIN36" s="214"/>
      <c r="JIO36" s="214"/>
      <c r="JIP36" s="214"/>
      <c r="JIQ36" s="214"/>
      <c r="JIR36" s="214"/>
      <c r="JIS36" s="214"/>
      <c r="JIT36" s="214"/>
      <c r="JIU36" s="214"/>
      <c r="JIV36" s="214"/>
      <c r="JIW36" s="214"/>
      <c r="JIX36" s="214"/>
      <c r="JIY36" s="214"/>
      <c r="JIZ36" s="214"/>
      <c r="JJA36" s="214"/>
      <c r="JJB36" s="214"/>
      <c r="JJC36" s="214"/>
      <c r="JJD36" s="214"/>
      <c r="JJE36" s="214"/>
      <c r="JJF36" s="214"/>
      <c r="JJG36" s="214"/>
      <c r="JJH36" s="214"/>
      <c r="JJI36" s="214"/>
      <c r="JJJ36" s="214"/>
      <c r="JJK36" s="214"/>
      <c r="JJL36" s="214"/>
      <c r="JJM36" s="214"/>
      <c r="JJN36" s="214"/>
      <c r="JJO36" s="214"/>
      <c r="JJP36" s="214"/>
      <c r="JJQ36" s="214"/>
      <c r="JJR36" s="214"/>
      <c r="JJS36" s="214"/>
      <c r="JJT36" s="214"/>
      <c r="JJU36" s="214"/>
      <c r="JJV36" s="214"/>
      <c r="JJW36" s="214"/>
      <c r="JJX36" s="214"/>
      <c r="JJY36" s="214"/>
      <c r="JJZ36" s="214"/>
      <c r="JKA36" s="214"/>
      <c r="JKB36" s="214"/>
      <c r="JKC36" s="214"/>
      <c r="JKD36" s="214"/>
      <c r="JKE36" s="214"/>
      <c r="JKF36" s="214"/>
      <c r="JKG36" s="214"/>
      <c r="JKH36" s="214"/>
      <c r="JKI36" s="214"/>
      <c r="JKJ36" s="214"/>
      <c r="JKK36" s="214"/>
      <c r="JKL36" s="214"/>
      <c r="JKM36" s="214"/>
      <c r="JKN36" s="214"/>
      <c r="JKO36" s="214"/>
      <c r="JKP36" s="214"/>
      <c r="JKQ36" s="214"/>
      <c r="JKR36" s="214"/>
      <c r="JKS36" s="214"/>
      <c r="JKT36" s="214"/>
      <c r="JKU36" s="214"/>
      <c r="JKV36" s="214"/>
      <c r="JKW36" s="214"/>
      <c r="JKX36" s="214"/>
      <c r="JKY36" s="214"/>
      <c r="JKZ36" s="214"/>
      <c r="JLA36" s="214"/>
      <c r="JLB36" s="214"/>
      <c r="JLC36" s="214"/>
      <c r="JLD36" s="214"/>
      <c r="JLE36" s="214"/>
      <c r="JLF36" s="214"/>
      <c r="JLG36" s="214"/>
      <c r="JLH36" s="214"/>
      <c r="JLI36" s="214"/>
      <c r="JLJ36" s="214"/>
      <c r="JLK36" s="214"/>
      <c r="JLL36" s="214"/>
      <c r="JLM36" s="214"/>
      <c r="JLN36" s="214"/>
      <c r="JLO36" s="214"/>
      <c r="JLP36" s="214"/>
      <c r="JLQ36" s="214"/>
      <c r="JLR36" s="214"/>
      <c r="JLS36" s="214"/>
      <c r="JLT36" s="214"/>
      <c r="JLU36" s="214"/>
      <c r="JLV36" s="214"/>
      <c r="JLW36" s="214"/>
      <c r="JLX36" s="214"/>
      <c r="JLY36" s="214"/>
      <c r="JLZ36" s="214"/>
      <c r="JMA36" s="214"/>
      <c r="JMB36" s="214"/>
      <c r="JMC36" s="214"/>
      <c r="JMD36" s="214"/>
      <c r="JME36" s="214"/>
      <c r="JMF36" s="214"/>
      <c r="JMG36" s="214"/>
      <c r="JMH36" s="214"/>
      <c r="JMI36" s="214"/>
      <c r="JMJ36" s="214"/>
      <c r="JMK36" s="214"/>
      <c r="JML36" s="214"/>
      <c r="JMM36" s="214"/>
      <c r="JMN36" s="214"/>
      <c r="JMO36" s="214"/>
      <c r="JMP36" s="214"/>
      <c r="JMQ36" s="214"/>
      <c r="JMR36" s="214"/>
      <c r="JMS36" s="214"/>
      <c r="JMT36" s="214"/>
      <c r="JMU36" s="214"/>
      <c r="JMV36" s="214"/>
      <c r="JMW36" s="214"/>
      <c r="JMX36" s="214"/>
      <c r="JMY36" s="214"/>
      <c r="JMZ36" s="214"/>
      <c r="JNA36" s="214"/>
      <c r="JNB36" s="214"/>
      <c r="JNC36" s="214"/>
      <c r="JND36" s="214"/>
      <c r="JNE36" s="214"/>
      <c r="JNF36" s="214"/>
      <c r="JNG36" s="214"/>
      <c r="JNH36" s="214"/>
      <c r="JNI36" s="214"/>
      <c r="JNJ36" s="214"/>
      <c r="JNK36" s="214"/>
      <c r="JNL36" s="214"/>
      <c r="JNM36" s="214"/>
      <c r="JNN36" s="214"/>
      <c r="JNO36" s="214"/>
      <c r="JNP36" s="214"/>
      <c r="JNQ36" s="214"/>
      <c r="JNR36" s="214"/>
      <c r="JNS36" s="214"/>
      <c r="JNT36" s="214"/>
      <c r="JNU36" s="214"/>
      <c r="JNV36" s="214"/>
      <c r="JNW36" s="214"/>
      <c r="JNX36" s="214"/>
      <c r="JNY36" s="214"/>
      <c r="JNZ36" s="214"/>
      <c r="JOA36" s="214"/>
      <c r="JOB36" s="214"/>
      <c r="JOC36" s="214"/>
      <c r="JOD36" s="214"/>
      <c r="JOE36" s="214"/>
      <c r="JOF36" s="214"/>
      <c r="JOG36" s="214"/>
      <c r="JOH36" s="214"/>
      <c r="JOI36" s="214"/>
      <c r="JOJ36" s="214"/>
      <c r="JOK36" s="214"/>
      <c r="JOL36" s="214"/>
      <c r="JOM36" s="214"/>
      <c r="JON36" s="214"/>
      <c r="JOO36" s="214"/>
      <c r="JOP36" s="214"/>
      <c r="JOQ36" s="214"/>
      <c r="JOR36" s="214"/>
      <c r="JOS36" s="214"/>
      <c r="JOT36" s="214"/>
      <c r="JOU36" s="214"/>
      <c r="JOV36" s="214"/>
      <c r="JOW36" s="214"/>
      <c r="JOX36" s="214"/>
      <c r="JOY36" s="214"/>
      <c r="JOZ36" s="214"/>
      <c r="JPA36" s="214"/>
      <c r="JPB36" s="214"/>
      <c r="JPC36" s="214"/>
      <c r="JPD36" s="214"/>
      <c r="JPE36" s="214"/>
      <c r="JPF36" s="214"/>
      <c r="JPG36" s="214"/>
      <c r="JPH36" s="214"/>
      <c r="JPI36" s="214"/>
      <c r="JPJ36" s="214"/>
      <c r="JPK36" s="214"/>
      <c r="JPL36" s="214"/>
      <c r="JPM36" s="214"/>
      <c r="JPN36" s="214"/>
      <c r="JPO36" s="214"/>
      <c r="JPP36" s="214"/>
      <c r="JPQ36" s="214"/>
      <c r="JPR36" s="214"/>
      <c r="JPS36" s="214"/>
      <c r="JPT36" s="214"/>
      <c r="JPU36" s="214"/>
      <c r="JPV36" s="214"/>
      <c r="JPW36" s="214"/>
      <c r="JPX36" s="214"/>
      <c r="JPY36" s="214"/>
      <c r="JPZ36" s="214"/>
      <c r="JQA36" s="214"/>
      <c r="JQB36" s="214"/>
      <c r="JQC36" s="214"/>
      <c r="JQD36" s="214"/>
      <c r="JQE36" s="214"/>
      <c r="JQF36" s="214"/>
      <c r="JQG36" s="214"/>
      <c r="JQH36" s="214"/>
      <c r="JQI36" s="214"/>
      <c r="JQJ36" s="214"/>
      <c r="JQK36" s="214"/>
      <c r="JQL36" s="214"/>
      <c r="JQM36" s="214"/>
      <c r="JQN36" s="214"/>
      <c r="JQO36" s="214"/>
      <c r="JQP36" s="214"/>
      <c r="JQQ36" s="214"/>
      <c r="JQR36" s="214"/>
      <c r="JQS36" s="214"/>
      <c r="JQT36" s="214"/>
      <c r="JQU36" s="214"/>
      <c r="JQV36" s="214"/>
      <c r="JQW36" s="214"/>
      <c r="JQX36" s="214"/>
      <c r="JQY36" s="214"/>
      <c r="JQZ36" s="214"/>
      <c r="JRA36" s="214"/>
      <c r="JRB36" s="214"/>
      <c r="JRC36" s="214"/>
      <c r="JRD36" s="214"/>
      <c r="JRE36" s="214"/>
      <c r="JRF36" s="214"/>
      <c r="JRG36" s="214"/>
      <c r="JRH36" s="214"/>
      <c r="JRI36" s="214"/>
      <c r="JRJ36" s="214"/>
      <c r="JRK36" s="214"/>
      <c r="JRL36" s="214"/>
      <c r="JRM36" s="214"/>
      <c r="JRN36" s="214"/>
      <c r="JRO36" s="214"/>
      <c r="JRP36" s="214"/>
      <c r="JRQ36" s="214"/>
      <c r="JRR36" s="214"/>
      <c r="JRS36" s="214"/>
      <c r="JRT36" s="214"/>
      <c r="JRU36" s="214"/>
      <c r="JRV36" s="214"/>
      <c r="JRW36" s="214"/>
      <c r="JRX36" s="214"/>
      <c r="JRY36" s="214"/>
      <c r="JRZ36" s="214"/>
      <c r="JSA36" s="214"/>
      <c r="JSB36" s="214"/>
      <c r="JSC36" s="214"/>
      <c r="JSD36" s="214"/>
      <c r="JSE36" s="214"/>
      <c r="JSF36" s="214"/>
      <c r="JSG36" s="214"/>
      <c r="JSH36" s="214"/>
      <c r="JSI36" s="214"/>
      <c r="JSJ36" s="214"/>
      <c r="JSK36" s="214"/>
      <c r="JSL36" s="214"/>
      <c r="JSM36" s="214"/>
      <c r="JSN36" s="214"/>
      <c r="JSO36" s="214"/>
      <c r="JSP36" s="214"/>
      <c r="JSQ36" s="214"/>
      <c r="JSR36" s="214"/>
      <c r="JSS36" s="214"/>
      <c r="JST36" s="214"/>
      <c r="JSU36" s="214"/>
      <c r="JSV36" s="214"/>
      <c r="JSW36" s="214"/>
      <c r="JSX36" s="214"/>
      <c r="JSY36" s="214"/>
      <c r="JSZ36" s="214"/>
      <c r="JTA36" s="214"/>
      <c r="JTB36" s="214"/>
      <c r="JTC36" s="214"/>
      <c r="JTD36" s="214"/>
      <c r="JTE36" s="214"/>
      <c r="JTF36" s="214"/>
      <c r="JTG36" s="214"/>
      <c r="JTH36" s="214"/>
      <c r="JTI36" s="214"/>
      <c r="JTJ36" s="214"/>
      <c r="JTK36" s="214"/>
      <c r="JTL36" s="214"/>
      <c r="JTM36" s="214"/>
      <c r="JTN36" s="214"/>
      <c r="JTO36" s="214"/>
      <c r="JTP36" s="214"/>
      <c r="JTQ36" s="214"/>
      <c r="JTR36" s="214"/>
      <c r="JTS36" s="214"/>
      <c r="JTT36" s="214"/>
      <c r="JTU36" s="214"/>
      <c r="JTV36" s="214"/>
      <c r="JTW36" s="214"/>
      <c r="JTX36" s="214"/>
      <c r="JTY36" s="214"/>
      <c r="JTZ36" s="214"/>
      <c r="JUA36" s="214"/>
      <c r="JUB36" s="214"/>
      <c r="JUC36" s="214"/>
      <c r="JUD36" s="214"/>
      <c r="JUE36" s="214"/>
      <c r="JUF36" s="214"/>
      <c r="JUG36" s="214"/>
      <c r="JUH36" s="214"/>
      <c r="JUI36" s="214"/>
      <c r="JUJ36" s="214"/>
      <c r="JUK36" s="214"/>
      <c r="JUL36" s="214"/>
      <c r="JUM36" s="214"/>
      <c r="JUN36" s="214"/>
      <c r="JUO36" s="214"/>
      <c r="JUP36" s="214"/>
      <c r="JUQ36" s="214"/>
      <c r="JUR36" s="214"/>
      <c r="JUS36" s="214"/>
      <c r="JUT36" s="214"/>
      <c r="JUU36" s="214"/>
      <c r="JUV36" s="214"/>
      <c r="JUW36" s="214"/>
      <c r="JUX36" s="214"/>
      <c r="JUY36" s="214"/>
      <c r="JUZ36" s="214"/>
      <c r="JVA36" s="214"/>
      <c r="JVB36" s="214"/>
      <c r="JVC36" s="214"/>
      <c r="JVD36" s="214"/>
      <c r="JVE36" s="214"/>
      <c r="JVF36" s="214"/>
      <c r="JVG36" s="214"/>
      <c r="JVH36" s="214"/>
      <c r="JVI36" s="214"/>
      <c r="JVJ36" s="214"/>
      <c r="JVK36" s="214"/>
      <c r="JVL36" s="214"/>
      <c r="JVM36" s="214"/>
      <c r="JVN36" s="214"/>
      <c r="JVO36" s="214"/>
      <c r="JVP36" s="214"/>
      <c r="JVQ36" s="214"/>
      <c r="JVR36" s="214"/>
      <c r="JVS36" s="214"/>
      <c r="JVT36" s="214"/>
      <c r="JVU36" s="214"/>
      <c r="JVV36" s="214"/>
      <c r="JVW36" s="214"/>
      <c r="JVX36" s="214"/>
      <c r="JVY36" s="214"/>
      <c r="JVZ36" s="214"/>
      <c r="JWA36" s="214"/>
      <c r="JWB36" s="214"/>
      <c r="JWC36" s="214"/>
      <c r="JWD36" s="214"/>
      <c r="JWE36" s="214"/>
      <c r="JWF36" s="214"/>
      <c r="JWG36" s="214"/>
      <c r="JWH36" s="214"/>
      <c r="JWI36" s="214"/>
      <c r="JWJ36" s="214"/>
      <c r="JWK36" s="214"/>
      <c r="JWL36" s="214"/>
      <c r="JWM36" s="214"/>
      <c r="JWN36" s="214"/>
      <c r="JWO36" s="214"/>
      <c r="JWP36" s="214"/>
      <c r="JWQ36" s="214"/>
      <c r="JWR36" s="214"/>
      <c r="JWS36" s="214"/>
      <c r="JWT36" s="214"/>
      <c r="JWU36" s="214"/>
      <c r="JWV36" s="214"/>
      <c r="JWW36" s="214"/>
      <c r="JWX36" s="214"/>
      <c r="JWY36" s="214"/>
      <c r="JWZ36" s="214"/>
      <c r="JXA36" s="214"/>
      <c r="JXB36" s="214"/>
      <c r="JXC36" s="214"/>
      <c r="JXD36" s="214"/>
      <c r="JXE36" s="214"/>
      <c r="JXF36" s="214"/>
      <c r="JXG36" s="214"/>
      <c r="JXH36" s="214"/>
      <c r="JXI36" s="214"/>
      <c r="JXJ36" s="214"/>
      <c r="JXK36" s="214"/>
      <c r="JXL36" s="214"/>
      <c r="JXM36" s="214"/>
      <c r="JXN36" s="214"/>
      <c r="JXO36" s="214"/>
      <c r="JXP36" s="214"/>
      <c r="JXQ36" s="214"/>
      <c r="JXR36" s="214"/>
      <c r="JXS36" s="214"/>
      <c r="JXT36" s="214"/>
      <c r="JXU36" s="214"/>
      <c r="JXV36" s="214"/>
      <c r="JXW36" s="214"/>
      <c r="JXX36" s="214"/>
      <c r="JXY36" s="214"/>
      <c r="JXZ36" s="214"/>
      <c r="JYA36" s="214"/>
      <c r="JYB36" s="214"/>
      <c r="JYC36" s="214"/>
      <c r="JYD36" s="214"/>
      <c r="JYE36" s="214"/>
      <c r="JYF36" s="214"/>
      <c r="JYG36" s="214"/>
      <c r="JYH36" s="214"/>
      <c r="JYI36" s="214"/>
      <c r="JYJ36" s="214"/>
      <c r="JYK36" s="214"/>
      <c r="JYL36" s="214"/>
      <c r="JYM36" s="214"/>
      <c r="JYN36" s="214"/>
      <c r="JYO36" s="214"/>
      <c r="JYP36" s="214"/>
      <c r="JYQ36" s="214"/>
      <c r="JYR36" s="214"/>
      <c r="JYS36" s="214"/>
      <c r="JYT36" s="214"/>
      <c r="JYU36" s="214"/>
      <c r="JYV36" s="214"/>
      <c r="JYW36" s="214"/>
      <c r="JYX36" s="214"/>
      <c r="JYY36" s="214"/>
      <c r="JYZ36" s="214"/>
      <c r="JZA36" s="214"/>
      <c r="JZB36" s="214"/>
      <c r="JZC36" s="214"/>
      <c r="JZD36" s="214"/>
      <c r="JZE36" s="214"/>
      <c r="JZF36" s="214"/>
      <c r="JZG36" s="214"/>
      <c r="JZH36" s="214"/>
      <c r="JZI36" s="214"/>
      <c r="JZJ36" s="214"/>
      <c r="JZK36" s="214"/>
      <c r="JZL36" s="214"/>
      <c r="JZM36" s="214"/>
      <c r="JZN36" s="214"/>
      <c r="JZO36" s="214"/>
      <c r="JZP36" s="214"/>
      <c r="JZQ36" s="214"/>
      <c r="JZR36" s="214"/>
      <c r="JZS36" s="214"/>
      <c r="JZT36" s="214"/>
      <c r="JZU36" s="214"/>
      <c r="JZV36" s="214"/>
      <c r="JZW36" s="214"/>
      <c r="JZX36" s="214"/>
      <c r="JZY36" s="214"/>
      <c r="JZZ36" s="214"/>
      <c r="KAA36" s="214"/>
      <c r="KAB36" s="214"/>
      <c r="KAC36" s="214"/>
      <c r="KAD36" s="214"/>
      <c r="KAE36" s="214"/>
      <c r="KAF36" s="214"/>
      <c r="KAG36" s="214"/>
      <c r="KAH36" s="214"/>
      <c r="KAI36" s="214"/>
      <c r="KAJ36" s="214"/>
      <c r="KAK36" s="214"/>
      <c r="KAL36" s="214"/>
      <c r="KAM36" s="214"/>
      <c r="KAN36" s="214"/>
      <c r="KAO36" s="214"/>
      <c r="KAP36" s="214"/>
      <c r="KAQ36" s="214"/>
      <c r="KAR36" s="214"/>
      <c r="KAS36" s="214"/>
      <c r="KAT36" s="214"/>
      <c r="KAU36" s="214"/>
      <c r="KAV36" s="214"/>
      <c r="KAW36" s="214"/>
      <c r="KAX36" s="214"/>
      <c r="KAY36" s="214"/>
      <c r="KAZ36" s="214"/>
      <c r="KBA36" s="214"/>
      <c r="KBB36" s="214"/>
      <c r="KBC36" s="214"/>
      <c r="KBD36" s="214"/>
      <c r="KBE36" s="214"/>
      <c r="KBF36" s="214"/>
      <c r="KBG36" s="214"/>
      <c r="KBH36" s="214"/>
      <c r="KBI36" s="214"/>
      <c r="KBJ36" s="214"/>
      <c r="KBK36" s="214"/>
      <c r="KBL36" s="214"/>
      <c r="KBM36" s="214"/>
      <c r="KBN36" s="214"/>
      <c r="KBO36" s="214"/>
      <c r="KBP36" s="214"/>
      <c r="KBQ36" s="214"/>
      <c r="KBR36" s="214"/>
      <c r="KBS36" s="214"/>
      <c r="KBT36" s="214"/>
      <c r="KBU36" s="214"/>
      <c r="KBV36" s="214"/>
      <c r="KBW36" s="214"/>
      <c r="KBX36" s="214"/>
      <c r="KBY36" s="214"/>
      <c r="KBZ36" s="214"/>
      <c r="KCA36" s="214"/>
      <c r="KCB36" s="214"/>
      <c r="KCC36" s="214"/>
      <c r="KCD36" s="214"/>
      <c r="KCE36" s="214"/>
      <c r="KCF36" s="214"/>
      <c r="KCG36" s="214"/>
      <c r="KCH36" s="214"/>
      <c r="KCI36" s="214"/>
      <c r="KCJ36" s="214"/>
      <c r="KCK36" s="214"/>
      <c r="KCL36" s="214"/>
      <c r="KCM36" s="214"/>
      <c r="KCN36" s="214"/>
      <c r="KCO36" s="214"/>
      <c r="KCP36" s="214"/>
      <c r="KCQ36" s="214"/>
      <c r="KCR36" s="214"/>
      <c r="KCS36" s="214"/>
      <c r="KCT36" s="214"/>
      <c r="KCU36" s="214"/>
      <c r="KCV36" s="214"/>
      <c r="KCW36" s="214"/>
      <c r="KCX36" s="214"/>
      <c r="KCY36" s="214"/>
      <c r="KCZ36" s="214"/>
      <c r="KDA36" s="214"/>
      <c r="KDB36" s="214"/>
      <c r="KDC36" s="214"/>
      <c r="KDD36" s="214"/>
      <c r="KDE36" s="214"/>
      <c r="KDF36" s="214"/>
      <c r="KDG36" s="214"/>
      <c r="KDH36" s="214"/>
      <c r="KDI36" s="214"/>
      <c r="KDJ36" s="214"/>
      <c r="KDK36" s="214"/>
      <c r="KDL36" s="214"/>
      <c r="KDM36" s="214"/>
      <c r="KDN36" s="214"/>
      <c r="KDO36" s="214"/>
      <c r="KDP36" s="214"/>
      <c r="KDQ36" s="214"/>
      <c r="KDR36" s="214"/>
      <c r="KDS36" s="214"/>
      <c r="KDT36" s="214"/>
      <c r="KDU36" s="214"/>
      <c r="KDV36" s="214"/>
      <c r="KDW36" s="214"/>
      <c r="KDX36" s="214"/>
      <c r="KDY36" s="214"/>
      <c r="KDZ36" s="214"/>
      <c r="KEA36" s="214"/>
      <c r="KEB36" s="214"/>
      <c r="KEC36" s="214"/>
      <c r="KED36" s="214"/>
      <c r="KEE36" s="214"/>
      <c r="KEF36" s="214"/>
      <c r="KEG36" s="214"/>
      <c r="KEH36" s="214"/>
      <c r="KEI36" s="214"/>
      <c r="KEJ36" s="214"/>
      <c r="KEK36" s="214"/>
      <c r="KEL36" s="214"/>
      <c r="KEM36" s="214"/>
      <c r="KEN36" s="214"/>
      <c r="KEO36" s="214"/>
      <c r="KEP36" s="214"/>
      <c r="KEQ36" s="214"/>
      <c r="KER36" s="214"/>
      <c r="KES36" s="214"/>
      <c r="KET36" s="214"/>
      <c r="KEU36" s="214"/>
      <c r="KEV36" s="214"/>
      <c r="KEW36" s="214"/>
      <c r="KEX36" s="214"/>
      <c r="KEY36" s="214"/>
      <c r="KEZ36" s="214"/>
      <c r="KFA36" s="214"/>
      <c r="KFB36" s="214"/>
      <c r="KFC36" s="214"/>
      <c r="KFD36" s="214"/>
      <c r="KFE36" s="214"/>
      <c r="KFF36" s="214"/>
      <c r="KFG36" s="214"/>
      <c r="KFH36" s="214"/>
      <c r="KFI36" s="214"/>
      <c r="KFJ36" s="214"/>
      <c r="KFK36" s="214"/>
      <c r="KFL36" s="214"/>
      <c r="KFM36" s="214"/>
      <c r="KFN36" s="214"/>
      <c r="KFO36" s="214"/>
      <c r="KFP36" s="214"/>
      <c r="KFQ36" s="214"/>
      <c r="KFR36" s="214"/>
      <c r="KFS36" s="214"/>
      <c r="KFT36" s="214"/>
      <c r="KFU36" s="214"/>
      <c r="KFV36" s="214"/>
      <c r="KFW36" s="214"/>
      <c r="KFX36" s="214"/>
      <c r="KFY36" s="214"/>
      <c r="KFZ36" s="214"/>
      <c r="KGA36" s="214"/>
      <c r="KGB36" s="214"/>
      <c r="KGC36" s="214"/>
      <c r="KGD36" s="214"/>
      <c r="KGE36" s="214"/>
      <c r="KGF36" s="214"/>
      <c r="KGG36" s="214"/>
      <c r="KGH36" s="214"/>
      <c r="KGI36" s="214"/>
      <c r="KGJ36" s="214"/>
      <c r="KGK36" s="214"/>
      <c r="KGL36" s="214"/>
      <c r="KGM36" s="214"/>
      <c r="KGN36" s="214"/>
      <c r="KGO36" s="214"/>
      <c r="KGP36" s="214"/>
      <c r="KGQ36" s="214"/>
      <c r="KGR36" s="214"/>
      <c r="KGS36" s="214"/>
      <c r="KGT36" s="214"/>
      <c r="KGU36" s="214"/>
      <c r="KGV36" s="214"/>
      <c r="KGW36" s="214"/>
      <c r="KGX36" s="214"/>
      <c r="KGY36" s="214"/>
      <c r="KGZ36" s="214"/>
      <c r="KHA36" s="214"/>
      <c r="KHB36" s="214"/>
      <c r="KHC36" s="214"/>
      <c r="KHD36" s="214"/>
      <c r="KHE36" s="214"/>
      <c r="KHF36" s="214"/>
      <c r="KHG36" s="214"/>
      <c r="KHH36" s="214"/>
      <c r="KHI36" s="214"/>
      <c r="KHJ36" s="214"/>
      <c r="KHK36" s="214"/>
      <c r="KHL36" s="214"/>
      <c r="KHM36" s="214"/>
      <c r="KHN36" s="214"/>
      <c r="KHO36" s="214"/>
      <c r="KHP36" s="214"/>
      <c r="KHQ36" s="214"/>
      <c r="KHR36" s="214"/>
      <c r="KHS36" s="214"/>
      <c r="KHT36" s="214"/>
      <c r="KHU36" s="214"/>
      <c r="KHV36" s="214"/>
      <c r="KHW36" s="214"/>
      <c r="KHX36" s="214"/>
      <c r="KHY36" s="214"/>
      <c r="KHZ36" s="214"/>
      <c r="KIA36" s="214"/>
      <c r="KIB36" s="214"/>
      <c r="KIC36" s="214"/>
      <c r="KID36" s="214"/>
      <c r="KIE36" s="214"/>
      <c r="KIF36" s="214"/>
      <c r="KIG36" s="214"/>
      <c r="KIH36" s="214"/>
      <c r="KII36" s="214"/>
      <c r="KIJ36" s="214"/>
      <c r="KIK36" s="214"/>
      <c r="KIL36" s="214"/>
      <c r="KIM36" s="214"/>
      <c r="KIN36" s="214"/>
      <c r="KIO36" s="214"/>
      <c r="KIP36" s="214"/>
      <c r="KIQ36" s="214"/>
      <c r="KIR36" s="214"/>
      <c r="KIS36" s="214"/>
      <c r="KIT36" s="214"/>
      <c r="KIU36" s="214"/>
      <c r="KIV36" s="214"/>
      <c r="KIW36" s="214"/>
      <c r="KIX36" s="214"/>
      <c r="KIY36" s="214"/>
      <c r="KIZ36" s="214"/>
      <c r="KJA36" s="214"/>
      <c r="KJB36" s="214"/>
      <c r="KJC36" s="214"/>
      <c r="KJD36" s="214"/>
      <c r="KJE36" s="214"/>
      <c r="KJF36" s="214"/>
      <c r="KJG36" s="214"/>
      <c r="KJH36" s="214"/>
      <c r="KJI36" s="214"/>
      <c r="KJJ36" s="214"/>
      <c r="KJK36" s="214"/>
      <c r="KJL36" s="214"/>
      <c r="KJM36" s="214"/>
      <c r="KJN36" s="214"/>
      <c r="KJO36" s="214"/>
      <c r="KJP36" s="214"/>
      <c r="KJQ36" s="214"/>
      <c r="KJR36" s="214"/>
      <c r="KJS36" s="214"/>
      <c r="KJT36" s="214"/>
      <c r="KJU36" s="214"/>
      <c r="KJV36" s="214"/>
      <c r="KJW36" s="214"/>
      <c r="KJX36" s="214"/>
      <c r="KJY36" s="214"/>
      <c r="KJZ36" s="214"/>
      <c r="KKA36" s="214"/>
      <c r="KKB36" s="214"/>
      <c r="KKC36" s="214"/>
      <c r="KKD36" s="214"/>
      <c r="KKE36" s="214"/>
      <c r="KKF36" s="214"/>
      <c r="KKG36" s="214"/>
      <c r="KKH36" s="214"/>
      <c r="KKI36" s="214"/>
      <c r="KKJ36" s="214"/>
      <c r="KKK36" s="214"/>
      <c r="KKL36" s="214"/>
      <c r="KKM36" s="214"/>
      <c r="KKN36" s="214"/>
      <c r="KKO36" s="214"/>
      <c r="KKP36" s="214"/>
      <c r="KKQ36" s="214"/>
      <c r="KKR36" s="214"/>
      <c r="KKS36" s="214"/>
      <c r="KKT36" s="214"/>
      <c r="KKU36" s="214"/>
      <c r="KKV36" s="214"/>
      <c r="KKW36" s="214"/>
      <c r="KKX36" s="214"/>
      <c r="KKY36" s="214"/>
      <c r="KKZ36" s="214"/>
      <c r="KLA36" s="214"/>
      <c r="KLB36" s="214"/>
      <c r="KLC36" s="214"/>
      <c r="KLD36" s="214"/>
      <c r="KLE36" s="214"/>
      <c r="KLF36" s="214"/>
      <c r="KLG36" s="214"/>
      <c r="KLH36" s="214"/>
      <c r="KLI36" s="214"/>
      <c r="KLJ36" s="214"/>
      <c r="KLK36" s="214"/>
      <c r="KLL36" s="214"/>
      <c r="KLM36" s="214"/>
      <c r="KLN36" s="214"/>
      <c r="KLO36" s="214"/>
      <c r="KLP36" s="214"/>
      <c r="KLQ36" s="214"/>
      <c r="KLR36" s="214"/>
      <c r="KLS36" s="214"/>
      <c r="KLT36" s="214"/>
      <c r="KLU36" s="214"/>
      <c r="KLV36" s="214"/>
      <c r="KLW36" s="214"/>
      <c r="KLX36" s="214"/>
      <c r="KLY36" s="214"/>
      <c r="KLZ36" s="214"/>
      <c r="KMA36" s="214"/>
      <c r="KMB36" s="214"/>
      <c r="KMC36" s="214"/>
      <c r="KMD36" s="214"/>
      <c r="KME36" s="214"/>
      <c r="KMF36" s="214"/>
      <c r="KMG36" s="214"/>
      <c r="KMH36" s="214"/>
      <c r="KMI36" s="214"/>
      <c r="KMJ36" s="214"/>
      <c r="KMK36" s="214"/>
      <c r="KML36" s="214"/>
      <c r="KMM36" s="214"/>
      <c r="KMN36" s="214"/>
      <c r="KMO36" s="214"/>
      <c r="KMP36" s="214"/>
      <c r="KMQ36" s="214"/>
      <c r="KMR36" s="214"/>
      <c r="KMS36" s="214"/>
      <c r="KMT36" s="214"/>
      <c r="KMU36" s="214"/>
      <c r="KMV36" s="214"/>
      <c r="KMW36" s="214"/>
      <c r="KMX36" s="214"/>
      <c r="KMY36" s="214"/>
      <c r="KMZ36" s="214"/>
      <c r="KNA36" s="214"/>
      <c r="KNB36" s="214"/>
      <c r="KNC36" s="214"/>
      <c r="KND36" s="214"/>
      <c r="KNE36" s="214"/>
      <c r="KNF36" s="214"/>
      <c r="KNG36" s="214"/>
      <c r="KNH36" s="214"/>
      <c r="KNI36" s="214"/>
      <c r="KNJ36" s="214"/>
      <c r="KNK36" s="214"/>
      <c r="KNL36" s="214"/>
      <c r="KNM36" s="214"/>
      <c r="KNN36" s="214"/>
      <c r="KNO36" s="214"/>
      <c r="KNP36" s="214"/>
      <c r="KNQ36" s="214"/>
      <c r="KNR36" s="214"/>
      <c r="KNS36" s="214"/>
      <c r="KNT36" s="214"/>
      <c r="KNU36" s="214"/>
      <c r="KNV36" s="214"/>
      <c r="KNW36" s="214"/>
      <c r="KNX36" s="214"/>
      <c r="KNY36" s="214"/>
      <c r="KNZ36" s="214"/>
      <c r="KOA36" s="214"/>
      <c r="KOB36" s="214"/>
      <c r="KOC36" s="214"/>
      <c r="KOD36" s="214"/>
      <c r="KOE36" s="214"/>
      <c r="KOF36" s="214"/>
      <c r="KOG36" s="214"/>
      <c r="KOH36" s="214"/>
      <c r="KOI36" s="214"/>
      <c r="KOJ36" s="214"/>
      <c r="KOK36" s="214"/>
      <c r="KOL36" s="214"/>
      <c r="KOM36" s="214"/>
      <c r="KON36" s="214"/>
      <c r="KOO36" s="214"/>
      <c r="KOP36" s="214"/>
      <c r="KOQ36" s="214"/>
      <c r="KOR36" s="214"/>
      <c r="KOS36" s="214"/>
      <c r="KOT36" s="214"/>
      <c r="KOU36" s="214"/>
      <c r="KOV36" s="214"/>
      <c r="KOW36" s="214"/>
      <c r="KOX36" s="214"/>
      <c r="KOY36" s="214"/>
      <c r="KOZ36" s="214"/>
      <c r="KPA36" s="214"/>
      <c r="KPB36" s="214"/>
      <c r="KPC36" s="214"/>
      <c r="KPD36" s="214"/>
      <c r="KPE36" s="214"/>
      <c r="KPF36" s="214"/>
      <c r="KPG36" s="214"/>
      <c r="KPH36" s="214"/>
      <c r="KPI36" s="214"/>
      <c r="KPJ36" s="214"/>
      <c r="KPK36" s="214"/>
      <c r="KPL36" s="214"/>
      <c r="KPM36" s="214"/>
      <c r="KPN36" s="214"/>
      <c r="KPO36" s="214"/>
      <c r="KPP36" s="214"/>
      <c r="KPQ36" s="214"/>
      <c r="KPR36" s="214"/>
      <c r="KPS36" s="214"/>
      <c r="KPT36" s="214"/>
      <c r="KPU36" s="214"/>
      <c r="KPV36" s="214"/>
      <c r="KPW36" s="214"/>
      <c r="KPX36" s="214"/>
      <c r="KPY36" s="214"/>
      <c r="KPZ36" s="214"/>
      <c r="KQA36" s="214"/>
      <c r="KQB36" s="214"/>
      <c r="KQC36" s="214"/>
      <c r="KQD36" s="214"/>
      <c r="KQE36" s="214"/>
      <c r="KQF36" s="214"/>
      <c r="KQG36" s="214"/>
      <c r="KQH36" s="214"/>
      <c r="KQI36" s="214"/>
      <c r="KQJ36" s="214"/>
      <c r="KQK36" s="214"/>
      <c r="KQL36" s="214"/>
      <c r="KQM36" s="214"/>
      <c r="KQN36" s="214"/>
      <c r="KQO36" s="214"/>
      <c r="KQP36" s="214"/>
      <c r="KQQ36" s="214"/>
      <c r="KQR36" s="214"/>
      <c r="KQS36" s="214"/>
      <c r="KQT36" s="214"/>
      <c r="KQU36" s="214"/>
      <c r="KQV36" s="214"/>
      <c r="KQW36" s="214"/>
      <c r="KQX36" s="214"/>
      <c r="KQY36" s="214"/>
      <c r="KQZ36" s="214"/>
      <c r="KRA36" s="214"/>
      <c r="KRB36" s="214"/>
      <c r="KRC36" s="214"/>
      <c r="KRD36" s="214"/>
      <c r="KRE36" s="214"/>
      <c r="KRF36" s="214"/>
      <c r="KRG36" s="214"/>
      <c r="KRH36" s="214"/>
      <c r="KRI36" s="214"/>
      <c r="KRJ36" s="214"/>
      <c r="KRK36" s="214"/>
      <c r="KRL36" s="214"/>
      <c r="KRM36" s="214"/>
      <c r="KRN36" s="214"/>
      <c r="KRO36" s="214"/>
      <c r="KRP36" s="214"/>
      <c r="KRQ36" s="214"/>
      <c r="KRR36" s="214"/>
      <c r="KRS36" s="214"/>
      <c r="KRT36" s="214"/>
      <c r="KRU36" s="214"/>
      <c r="KRV36" s="214"/>
      <c r="KRW36" s="214"/>
      <c r="KRX36" s="214"/>
      <c r="KRY36" s="214"/>
      <c r="KRZ36" s="214"/>
      <c r="KSA36" s="214"/>
      <c r="KSB36" s="214"/>
      <c r="KSC36" s="214"/>
      <c r="KSD36" s="214"/>
      <c r="KSE36" s="214"/>
      <c r="KSF36" s="214"/>
      <c r="KSG36" s="214"/>
      <c r="KSH36" s="214"/>
      <c r="KSI36" s="214"/>
      <c r="KSJ36" s="214"/>
      <c r="KSK36" s="214"/>
      <c r="KSL36" s="214"/>
      <c r="KSM36" s="214"/>
      <c r="KSN36" s="214"/>
      <c r="KSO36" s="214"/>
      <c r="KSP36" s="214"/>
      <c r="KSQ36" s="214"/>
      <c r="KSR36" s="214"/>
      <c r="KSS36" s="214"/>
      <c r="KST36" s="214"/>
      <c r="KSU36" s="214"/>
      <c r="KSV36" s="214"/>
      <c r="KSW36" s="214"/>
      <c r="KSX36" s="214"/>
      <c r="KSY36" s="214"/>
      <c r="KSZ36" s="214"/>
      <c r="KTA36" s="214"/>
      <c r="KTB36" s="214"/>
      <c r="KTC36" s="214"/>
      <c r="KTD36" s="214"/>
      <c r="KTE36" s="214"/>
      <c r="KTF36" s="214"/>
      <c r="KTG36" s="214"/>
      <c r="KTH36" s="214"/>
      <c r="KTI36" s="214"/>
      <c r="KTJ36" s="214"/>
      <c r="KTK36" s="214"/>
      <c r="KTL36" s="214"/>
      <c r="KTM36" s="214"/>
      <c r="KTN36" s="214"/>
      <c r="KTO36" s="214"/>
      <c r="KTP36" s="214"/>
      <c r="KTQ36" s="214"/>
      <c r="KTR36" s="214"/>
      <c r="KTS36" s="214"/>
      <c r="KTT36" s="214"/>
      <c r="KTU36" s="214"/>
      <c r="KTV36" s="214"/>
      <c r="KTW36" s="214"/>
      <c r="KTX36" s="214"/>
      <c r="KTY36" s="214"/>
      <c r="KTZ36" s="214"/>
      <c r="KUA36" s="214"/>
      <c r="KUB36" s="214"/>
      <c r="KUC36" s="214"/>
      <c r="KUD36" s="214"/>
      <c r="KUE36" s="214"/>
      <c r="KUF36" s="214"/>
      <c r="KUG36" s="214"/>
      <c r="KUH36" s="214"/>
      <c r="KUI36" s="214"/>
      <c r="KUJ36" s="214"/>
      <c r="KUK36" s="214"/>
      <c r="KUL36" s="214"/>
      <c r="KUM36" s="214"/>
      <c r="KUN36" s="214"/>
      <c r="KUO36" s="214"/>
      <c r="KUP36" s="214"/>
      <c r="KUQ36" s="214"/>
      <c r="KUR36" s="214"/>
      <c r="KUS36" s="214"/>
      <c r="KUT36" s="214"/>
      <c r="KUU36" s="214"/>
      <c r="KUV36" s="214"/>
      <c r="KUW36" s="214"/>
      <c r="KUX36" s="214"/>
      <c r="KUY36" s="214"/>
      <c r="KUZ36" s="214"/>
      <c r="KVA36" s="214"/>
      <c r="KVB36" s="214"/>
      <c r="KVC36" s="214"/>
      <c r="KVD36" s="214"/>
      <c r="KVE36" s="214"/>
      <c r="KVF36" s="214"/>
      <c r="KVG36" s="214"/>
      <c r="KVH36" s="214"/>
      <c r="KVI36" s="214"/>
      <c r="KVJ36" s="214"/>
      <c r="KVK36" s="214"/>
      <c r="KVL36" s="214"/>
      <c r="KVM36" s="214"/>
      <c r="KVN36" s="214"/>
      <c r="KVO36" s="214"/>
      <c r="KVP36" s="214"/>
      <c r="KVQ36" s="214"/>
      <c r="KVR36" s="214"/>
      <c r="KVS36" s="214"/>
      <c r="KVT36" s="214"/>
      <c r="KVU36" s="214"/>
      <c r="KVV36" s="214"/>
      <c r="KVW36" s="214"/>
      <c r="KVX36" s="214"/>
      <c r="KVY36" s="214"/>
      <c r="KVZ36" s="214"/>
      <c r="KWA36" s="214"/>
      <c r="KWB36" s="214"/>
      <c r="KWC36" s="214"/>
      <c r="KWD36" s="214"/>
      <c r="KWE36" s="214"/>
      <c r="KWF36" s="214"/>
      <c r="KWG36" s="214"/>
      <c r="KWH36" s="214"/>
      <c r="KWI36" s="214"/>
      <c r="KWJ36" s="214"/>
      <c r="KWK36" s="214"/>
      <c r="KWL36" s="214"/>
      <c r="KWM36" s="214"/>
      <c r="KWN36" s="214"/>
      <c r="KWO36" s="214"/>
      <c r="KWP36" s="214"/>
      <c r="KWQ36" s="214"/>
      <c r="KWR36" s="214"/>
      <c r="KWS36" s="214"/>
      <c r="KWT36" s="214"/>
      <c r="KWU36" s="214"/>
      <c r="KWV36" s="214"/>
      <c r="KWW36" s="214"/>
      <c r="KWX36" s="214"/>
      <c r="KWY36" s="214"/>
      <c r="KWZ36" s="214"/>
      <c r="KXA36" s="214"/>
      <c r="KXB36" s="214"/>
      <c r="KXC36" s="214"/>
      <c r="KXD36" s="214"/>
      <c r="KXE36" s="214"/>
      <c r="KXF36" s="214"/>
      <c r="KXG36" s="214"/>
      <c r="KXH36" s="214"/>
      <c r="KXI36" s="214"/>
      <c r="KXJ36" s="214"/>
      <c r="KXK36" s="214"/>
      <c r="KXL36" s="214"/>
      <c r="KXM36" s="214"/>
      <c r="KXN36" s="214"/>
      <c r="KXO36" s="214"/>
      <c r="KXP36" s="214"/>
      <c r="KXQ36" s="214"/>
      <c r="KXR36" s="214"/>
      <c r="KXS36" s="214"/>
      <c r="KXT36" s="214"/>
      <c r="KXU36" s="214"/>
      <c r="KXV36" s="214"/>
      <c r="KXW36" s="214"/>
      <c r="KXX36" s="214"/>
      <c r="KXY36" s="214"/>
      <c r="KXZ36" s="214"/>
      <c r="KYA36" s="214"/>
      <c r="KYB36" s="214"/>
      <c r="KYC36" s="214"/>
      <c r="KYD36" s="214"/>
      <c r="KYE36" s="214"/>
      <c r="KYF36" s="214"/>
      <c r="KYG36" s="214"/>
      <c r="KYH36" s="214"/>
      <c r="KYI36" s="214"/>
      <c r="KYJ36" s="214"/>
      <c r="KYK36" s="214"/>
      <c r="KYL36" s="214"/>
      <c r="KYM36" s="214"/>
      <c r="KYN36" s="214"/>
      <c r="KYO36" s="214"/>
      <c r="KYP36" s="214"/>
      <c r="KYQ36" s="214"/>
      <c r="KYR36" s="214"/>
      <c r="KYS36" s="214"/>
      <c r="KYT36" s="214"/>
      <c r="KYU36" s="214"/>
      <c r="KYV36" s="214"/>
      <c r="KYW36" s="214"/>
      <c r="KYX36" s="214"/>
      <c r="KYY36" s="214"/>
      <c r="KYZ36" s="214"/>
      <c r="KZA36" s="214"/>
      <c r="KZB36" s="214"/>
      <c r="KZC36" s="214"/>
      <c r="KZD36" s="214"/>
      <c r="KZE36" s="214"/>
      <c r="KZF36" s="214"/>
      <c r="KZG36" s="214"/>
      <c r="KZH36" s="214"/>
      <c r="KZI36" s="214"/>
      <c r="KZJ36" s="214"/>
      <c r="KZK36" s="214"/>
      <c r="KZL36" s="214"/>
      <c r="KZM36" s="214"/>
      <c r="KZN36" s="214"/>
      <c r="KZO36" s="214"/>
      <c r="KZP36" s="214"/>
      <c r="KZQ36" s="214"/>
      <c r="KZR36" s="214"/>
      <c r="KZS36" s="214"/>
      <c r="KZT36" s="214"/>
      <c r="KZU36" s="214"/>
      <c r="KZV36" s="214"/>
      <c r="KZW36" s="214"/>
      <c r="KZX36" s="214"/>
      <c r="KZY36" s="214"/>
      <c r="KZZ36" s="214"/>
      <c r="LAA36" s="214"/>
      <c r="LAB36" s="214"/>
      <c r="LAC36" s="214"/>
      <c r="LAD36" s="214"/>
      <c r="LAE36" s="214"/>
      <c r="LAF36" s="214"/>
      <c r="LAG36" s="214"/>
      <c r="LAH36" s="214"/>
      <c r="LAI36" s="214"/>
      <c r="LAJ36" s="214"/>
      <c r="LAK36" s="214"/>
      <c r="LAL36" s="214"/>
      <c r="LAM36" s="214"/>
      <c r="LAN36" s="214"/>
      <c r="LAO36" s="214"/>
      <c r="LAP36" s="214"/>
      <c r="LAQ36" s="214"/>
      <c r="LAR36" s="214"/>
      <c r="LAS36" s="214"/>
      <c r="LAT36" s="214"/>
      <c r="LAU36" s="214"/>
      <c r="LAV36" s="214"/>
      <c r="LAW36" s="214"/>
      <c r="LAX36" s="214"/>
      <c r="LAY36" s="214"/>
      <c r="LAZ36" s="214"/>
      <c r="LBA36" s="214"/>
      <c r="LBB36" s="214"/>
      <c r="LBC36" s="214"/>
      <c r="LBD36" s="214"/>
      <c r="LBE36" s="214"/>
      <c r="LBF36" s="214"/>
      <c r="LBG36" s="214"/>
      <c r="LBH36" s="214"/>
      <c r="LBI36" s="214"/>
      <c r="LBJ36" s="214"/>
      <c r="LBK36" s="214"/>
      <c r="LBL36" s="214"/>
      <c r="LBM36" s="214"/>
      <c r="LBN36" s="214"/>
      <c r="LBO36" s="214"/>
      <c r="LBP36" s="214"/>
      <c r="LBQ36" s="214"/>
      <c r="LBR36" s="214"/>
      <c r="LBS36" s="214"/>
      <c r="LBT36" s="214"/>
      <c r="LBU36" s="214"/>
      <c r="LBV36" s="214"/>
      <c r="LBW36" s="214"/>
      <c r="LBX36" s="214"/>
      <c r="LBY36" s="214"/>
      <c r="LBZ36" s="214"/>
      <c r="LCA36" s="214"/>
      <c r="LCB36" s="214"/>
      <c r="LCC36" s="214"/>
      <c r="LCD36" s="214"/>
      <c r="LCE36" s="214"/>
      <c r="LCF36" s="214"/>
      <c r="LCG36" s="214"/>
      <c r="LCH36" s="214"/>
      <c r="LCI36" s="214"/>
      <c r="LCJ36" s="214"/>
      <c r="LCK36" s="214"/>
      <c r="LCL36" s="214"/>
      <c r="LCM36" s="214"/>
      <c r="LCN36" s="214"/>
      <c r="LCO36" s="214"/>
      <c r="LCP36" s="214"/>
      <c r="LCQ36" s="214"/>
      <c r="LCR36" s="214"/>
      <c r="LCS36" s="214"/>
      <c r="LCT36" s="214"/>
      <c r="LCU36" s="214"/>
      <c r="LCV36" s="214"/>
      <c r="LCW36" s="214"/>
      <c r="LCX36" s="214"/>
      <c r="LCY36" s="214"/>
      <c r="LCZ36" s="214"/>
      <c r="LDA36" s="214"/>
      <c r="LDB36" s="214"/>
      <c r="LDC36" s="214"/>
      <c r="LDD36" s="214"/>
      <c r="LDE36" s="214"/>
      <c r="LDF36" s="214"/>
      <c r="LDG36" s="214"/>
      <c r="LDH36" s="214"/>
      <c r="LDI36" s="214"/>
      <c r="LDJ36" s="214"/>
      <c r="LDK36" s="214"/>
      <c r="LDL36" s="214"/>
      <c r="LDM36" s="214"/>
      <c r="LDN36" s="214"/>
      <c r="LDO36" s="214"/>
      <c r="LDP36" s="214"/>
      <c r="LDQ36" s="214"/>
      <c r="LDR36" s="214"/>
      <c r="LDS36" s="214"/>
      <c r="LDT36" s="214"/>
      <c r="LDU36" s="214"/>
      <c r="LDV36" s="214"/>
      <c r="LDW36" s="214"/>
      <c r="LDX36" s="214"/>
      <c r="LDY36" s="214"/>
      <c r="LDZ36" s="214"/>
      <c r="LEA36" s="214"/>
      <c r="LEB36" s="214"/>
      <c r="LEC36" s="214"/>
      <c r="LED36" s="214"/>
      <c r="LEE36" s="214"/>
      <c r="LEF36" s="214"/>
      <c r="LEG36" s="214"/>
      <c r="LEH36" s="214"/>
      <c r="LEI36" s="214"/>
      <c r="LEJ36" s="214"/>
      <c r="LEK36" s="214"/>
      <c r="LEL36" s="214"/>
      <c r="LEM36" s="214"/>
      <c r="LEN36" s="214"/>
      <c r="LEO36" s="214"/>
      <c r="LEP36" s="214"/>
      <c r="LEQ36" s="214"/>
      <c r="LER36" s="214"/>
      <c r="LES36" s="214"/>
      <c r="LET36" s="214"/>
      <c r="LEU36" s="214"/>
      <c r="LEV36" s="214"/>
      <c r="LEW36" s="214"/>
      <c r="LEX36" s="214"/>
      <c r="LEY36" s="214"/>
      <c r="LEZ36" s="214"/>
      <c r="LFA36" s="214"/>
      <c r="LFB36" s="214"/>
      <c r="LFC36" s="214"/>
      <c r="LFD36" s="214"/>
      <c r="LFE36" s="214"/>
      <c r="LFF36" s="214"/>
      <c r="LFG36" s="214"/>
      <c r="LFH36" s="214"/>
      <c r="LFI36" s="214"/>
      <c r="LFJ36" s="214"/>
      <c r="LFK36" s="214"/>
      <c r="LFL36" s="214"/>
      <c r="LFM36" s="214"/>
      <c r="LFN36" s="214"/>
      <c r="LFO36" s="214"/>
      <c r="LFP36" s="214"/>
      <c r="LFQ36" s="214"/>
      <c r="LFR36" s="214"/>
      <c r="LFS36" s="214"/>
      <c r="LFT36" s="214"/>
      <c r="LFU36" s="214"/>
      <c r="LFV36" s="214"/>
      <c r="LFW36" s="214"/>
      <c r="LFX36" s="214"/>
      <c r="LFY36" s="214"/>
      <c r="LFZ36" s="214"/>
      <c r="LGA36" s="214"/>
      <c r="LGB36" s="214"/>
      <c r="LGC36" s="214"/>
      <c r="LGD36" s="214"/>
      <c r="LGE36" s="214"/>
      <c r="LGF36" s="214"/>
      <c r="LGG36" s="214"/>
      <c r="LGH36" s="214"/>
      <c r="LGI36" s="214"/>
      <c r="LGJ36" s="214"/>
      <c r="LGK36" s="214"/>
      <c r="LGL36" s="214"/>
      <c r="LGM36" s="214"/>
      <c r="LGN36" s="214"/>
      <c r="LGO36" s="214"/>
      <c r="LGP36" s="214"/>
      <c r="LGQ36" s="214"/>
      <c r="LGR36" s="214"/>
      <c r="LGS36" s="214"/>
      <c r="LGT36" s="214"/>
      <c r="LGU36" s="214"/>
      <c r="LGV36" s="214"/>
      <c r="LGW36" s="214"/>
      <c r="LGX36" s="214"/>
      <c r="LGY36" s="214"/>
      <c r="LGZ36" s="214"/>
      <c r="LHA36" s="214"/>
      <c r="LHB36" s="214"/>
      <c r="LHC36" s="214"/>
      <c r="LHD36" s="214"/>
      <c r="LHE36" s="214"/>
      <c r="LHF36" s="214"/>
      <c r="LHG36" s="214"/>
      <c r="LHH36" s="214"/>
      <c r="LHI36" s="214"/>
      <c r="LHJ36" s="214"/>
      <c r="LHK36" s="214"/>
      <c r="LHL36" s="214"/>
      <c r="LHM36" s="214"/>
      <c r="LHN36" s="214"/>
      <c r="LHO36" s="214"/>
      <c r="LHP36" s="214"/>
      <c r="LHQ36" s="214"/>
      <c r="LHR36" s="214"/>
      <c r="LHS36" s="214"/>
      <c r="LHT36" s="214"/>
      <c r="LHU36" s="214"/>
      <c r="LHV36" s="214"/>
      <c r="LHW36" s="214"/>
      <c r="LHX36" s="214"/>
      <c r="LHY36" s="214"/>
      <c r="LHZ36" s="214"/>
      <c r="LIA36" s="214"/>
      <c r="LIB36" s="214"/>
      <c r="LIC36" s="214"/>
      <c r="LID36" s="214"/>
      <c r="LIE36" s="214"/>
      <c r="LIF36" s="214"/>
      <c r="LIG36" s="214"/>
      <c r="LIH36" s="214"/>
      <c r="LII36" s="214"/>
      <c r="LIJ36" s="214"/>
      <c r="LIK36" s="214"/>
      <c r="LIL36" s="214"/>
      <c r="LIM36" s="214"/>
      <c r="LIN36" s="214"/>
      <c r="LIO36" s="214"/>
      <c r="LIP36" s="214"/>
      <c r="LIQ36" s="214"/>
      <c r="LIR36" s="214"/>
      <c r="LIS36" s="214"/>
      <c r="LIT36" s="214"/>
      <c r="LIU36" s="214"/>
      <c r="LIV36" s="214"/>
      <c r="LIW36" s="214"/>
      <c r="LIX36" s="214"/>
      <c r="LIY36" s="214"/>
      <c r="LIZ36" s="214"/>
      <c r="LJA36" s="214"/>
      <c r="LJB36" s="214"/>
      <c r="LJC36" s="214"/>
      <c r="LJD36" s="214"/>
      <c r="LJE36" s="214"/>
      <c r="LJF36" s="214"/>
      <c r="LJG36" s="214"/>
      <c r="LJH36" s="214"/>
      <c r="LJI36" s="214"/>
      <c r="LJJ36" s="214"/>
      <c r="LJK36" s="214"/>
      <c r="LJL36" s="214"/>
      <c r="LJM36" s="214"/>
      <c r="LJN36" s="214"/>
      <c r="LJO36" s="214"/>
      <c r="LJP36" s="214"/>
      <c r="LJQ36" s="214"/>
      <c r="LJR36" s="214"/>
      <c r="LJS36" s="214"/>
      <c r="LJT36" s="214"/>
      <c r="LJU36" s="214"/>
      <c r="LJV36" s="214"/>
      <c r="LJW36" s="214"/>
      <c r="LJX36" s="214"/>
      <c r="LJY36" s="214"/>
      <c r="LJZ36" s="214"/>
      <c r="LKA36" s="214"/>
      <c r="LKB36" s="214"/>
      <c r="LKC36" s="214"/>
      <c r="LKD36" s="214"/>
      <c r="LKE36" s="214"/>
      <c r="LKF36" s="214"/>
      <c r="LKG36" s="214"/>
      <c r="LKH36" s="214"/>
      <c r="LKI36" s="214"/>
      <c r="LKJ36" s="214"/>
      <c r="LKK36" s="214"/>
      <c r="LKL36" s="214"/>
      <c r="LKM36" s="214"/>
      <c r="LKN36" s="214"/>
      <c r="LKO36" s="214"/>
      <c r="LKP36" s="214"/>
      <c r="LKQ36" s="214"/>
      <c r="LKR36" s="214"/>
      <c r="LKS36" s="214"/>
      <c r="LKT36" s="214"/>
      <c r="LKU36" s="214"/>
      <c r="LKV36" s="214"/>
      <c r="LKW36" s="214"/>
      <c r="LKX36" s="214"/>
      <c r="LKY36" s="214"/>
      <c r="LKZ36" s="214"/>
      <c r="LLA36" s="214"/>
      <c r="LLB36" s="214"/>
      <c r="LLC36" s="214"/>
      <c r="LLD36" s="214"/>
      <c r="LLE36" s="214"/>
      <c r="LLF36" s="214"/>
      <c r="LLG36" s="214"/>
      <c r="LLH36" s="214"/>
      <c r="LLI36" s="214"/>
      <c r="LLJ36" s="214"/>
      <c r="LLK36" s="214"/>
      <c r="LLL36" s="214"/>
      <c r="LLM36" s="214"/>
      <c r="LLN36" s="214"/>
      <c r="LLO36" s="214"/>
      <c r="LLP36" s="214"/>
      <c r="LLQ36" s="214"/>
      <c r="LLR36" s="214"/>
      <c r="LLS36" s="214"/>
      <c r="LLT36" s="214"/>
      <c r="LLU36" s="214"/>
      <c r="LLV36" s="214"/>
      <c r="LLW36" s="214"/>
      <c r="LLX36" s="214"/>
      <c r="LLY36" s="214"/>
      <c r="LLZ36" s="214"/>
      <c r="LMA36" s="214"/>
      <c r="LMB36" s="214"/>
      <c r="LMC36" s="214"/>
      <c r="LMD36" s="214"/>
      <c r="LME36" s="214"/>
      <c r="LMF36" s="214"/>
      <c r="LMG36" s="214"/>
      <c r="LMH36" s="214"/>
      <c r="LMI36" s="214"/>
      <c r="LMJ36" s="214"/>
      <c r="LMK36" s="214"/>
      <c r="LML36" s="214"/>
      <c r="LMM36" s="214"/>
      <c r="LMN36" s="214"/>
      <c r="LMO36" s="214"/>
      <c r="LMP36" s="214"/>
      <c r="LMQ36" s="214"/>
      <c r="LMR36" s="214"/>
      <c r="LMS36" s="214"/>
      <c r="LMT36" s="214"/>
      <c r="LMU36" s="214"/>
      <c r="LMV36" s="214"/>
      <c r="LMW36" s="214"/>
      <c r="LMX36" s="214"/>
      <c r="LMY36" s="214"/>
      <c r="LMZ36" s="214"/>
      <c r="LNA36" s="214"/>
      <c r="LNB36" s="214"/>
      <c r="LNC36" s="214"/>
      <c r="LND36" s="214"/>
      <c r="LNE36" s="214"/>
      <c r="LNF36" s="214"/>
      <c r="LNG36" s="214"/>
      <c r="LNH36" s="214"/>
      <c r="LNI36" s="214"/>
      <c r="LNJ36" s="214"/>
      <c r="LNK36" s="214"/>
      <c r="LNL36" s="214"/>
      <c r="LNM36" s="214"/>
      <c r="LNN36" s="214"/>
      <c r="LNO36" s="214"/>
      <c r="LNP36" s="214"/>
      <c r="LNQ36" s="214"/>
      <c r="LNR36" s="214"/>
      <c r="LNS36" s="214"/>
      <c r="LNT36" s="214"/>
      <c r="LNU36" s="214"/>
      <c r="LNV36" s="214"/>
      <c r="LNW36" s="214"/>
      <c r="LNX36" s="214"/>
      <c r="LNY36" s="214"/>
      <c r="LNZ36" s="214"/>
      <c r="LOA36" s="214"/>
      <c r="LOB36" s="214"/>
      <c r="LOC36" s="214"/>
      <c r="LOD36" s="214"/>
      <c r="LOE36" s="214"/>
      <c r="LOF36" s="214"/>
      <c r="LOG36" s="214"/>
      <c r="LOH36" s="214"/>
      <c r="LOI36" s="214"/>
      <c r="LOJ36" s="214"/>
      <c r="LOK36" s="214"/>
      <c r="LOL36" s="214"/>
      <c r="LOM36" s="214"/>
      <c r="LON36" s="214"/>
      <c r="LOO36" s="214"/>
      <c r="LOP36" s="214"/>
      <c r="LOQ36" s="214"/>
      <c r="LOR36" s="214"/>
      <c r="LOS36" s="214"/>
      <c r="LOT36" s="214"/>
      <c r="LOU36" s="214"/>
      <c r="LOV36" s="214"/>
      <c r="LOW36" s="214"/>
      <c r="LOX36" s="214"/>
      <c r="LOY36" s="214"/>
      <c r="LOZ36" s="214"/>
      <c r="LPA36" s="214"/>
      <c r="LPB36" s="214"/>
      <c r="LPC36" s="214"/>
      <c r="LPD36" s="214"/>
      <c r="LPE36" s="214"/>
      <c r="LPF36" s="214"/>
      <c r="LPG36" s="214"/>
      <c r="LPH36" s="214"/>
      <c r="LPI36" s="214"/>
      <c r="LPJ36" s="214"/>
      <c r="LPK36" s="214"/>
      <c r="LPL36" s="214"/>
      <c r="LPM36" s="214"/>
      <c r="LPN36" s="214"/>
      <c r="LPO36" s="214"/>
      <c r="LPP36" s="214"/>
      <c r="LPQ36" s="214"/>
      <c r="LPR36" s="214"/>
      <c r="LPS36" s="214"/>
      <c r="LPT36" s="214"/>
      <c r="LPU36" s="214"/>
      <c r="LPV36" s="214"/>
      <c r="LPW36" s="214"/>
      <c r="LPX36" s="214"/>
      <c r="LPY36" s="214"/>
      <c r="LPZ36" s="214"/>
      <c r="LQA36" s="214"/>
      <c r="LQB36" s="214"/>
      <c r="LQC36" s="214"/>
      <c r="LQD36" s="214"/>
      <c r="LQE36" s="214"/>
      <c r="LQF36" s="214"/>
      <c r="LQG36" s="214"/>
      <c r="LQH36" s="214"/>
      <c r="LQI36" s="214"/>
      <c r="LQJ36" s="214"/>
      <c r="LQK36" s="214"/>
      <c r="LQL36" s="214"/>
      <c r="LQM36" s="214"/>
      <c r="LQN36" s="214"/>
      <c r="LQO36" s="214"/>
      <c r="LQP36" s="214"/>
      <c r="LQQ36" s="214"/>
      <c r="LQR36" s="214"/>
      <c r="LQS36" s="214"/>
      <c r="LQT36" s="214"/>
      <c r="LQU36" s="214"/>
      <c r="LQV36" s="214"/>
      <c r="LQW36" s="214"/>
      <c r="LQX36" s="214"/>
      <c r="LQY36" s="214"/>
      <c r="LQZ36" s="214"/>
      <c r="LRA36" s="214"/>
      <c r="LRB36" s="214"/>
      <c r="LRC36" s="214"/>
      <c r="LRD36" s="214"/>
      <c r="LRE36" s="214"/>
      <c r="LRF36" s="214"/>
      <c r="LRG36" s="214"/>
      <c r="LRH36" s="214"/>
      <c r="LRI36" s="214"/>
      <c r="LRJ36" s="214"/>
      <c r="LRK36" s="214"/>
      <c r="LRL36" s="214"/>
      <c r="LRM36" s="214"/>
      <c r="LRN36" s="214"/>
      <c r="LRO36" s="214"/>
      <c r="LRP36" s="214"/>
      <c r="LRQ36" s="214"/>
      <c r="LRR36" s="214"/>
      <c r="LRS36" s="214"/>
      <c r="LRT36" s="214"/>
      <c r="LRU36" s="214"/>
      <c r="LRV36" s="214"/>
      <c r="LRW36" s="214"/>
      <c r="LRX36" s="214"/>
      <c r="LRY36" s="214"/>
      <c r="LRZ36" s="214"/>
      <c r="LSA36" s="214"/>
      <c r="LSB36" s="214"/>
      <c r="LSC36" s="214"/>
      <c r="LSD36" s="214"/>
      <c r="LSE36" s="214"/>
      <c r="LSF36" s="214"/>
      <c r="LSG36" s="214"/>
      <c r="LSH36" s="214"/>
      <c r="LSI36" s="214"/>
      <c r="LSJ36" s="214"/>
      <c r="LSK36" s="214"/>
      <c r="LSL36" s="214"/>
      <c r="LSM36" s="214"/>
      <c r="LSN36" s="214"/>
      <c r="LSO36" s="214"/>
      <c r="LSP36" s="214"/>
      <c r="LSQ36" s="214"/>
      <c r="LSR36" s="214"/>
      <c r="LSS36" s="214"/>
      <c r="LST36" s="214"/>
      <c r="LSU36" s="214"/>
      <c r="LSV36" s="214"/>
      <c r="LSW36" s="214"/>
      <c r="LSX36" s="214"/>
      <c r="LSY36" s="214"/>
      <c r="LSZ36" s="214"/>
      <c r="LTA36" s="214"/>
      <c r="LTB36" s="214"/>
      <c r="LTC36" s="214"/>
      <c r="LTD36" s="214"/>
      <c r="LTE36" s="214"/>
      <c r="LTF36" s="214"/>
      <c r="LTG36" s="214"/>
      <c r="LTH36" s="214"/>
      <c r="LTI36" s="214"/>
      <c r="LTJ36" s="214"/>
      <c r="LTK36" s="214"/>
      <c r="LTL36" s="214"/>
      <c r="LTM36" s="214"/>
      <c r="LTN36" s="214"/>
      <c r="LTO36" s="214"/>
      <c r="LTP36" s="214"/>
      <c r="LTQ36" s="214"/>
      <c r="LTR36" s="214"/>
      <c r="LTS36" s="214"/>
      <c r="LTT36" s="214"/>
      <c r="LTU36" s="214"/>
      <c r="LTV36" s="214"/>
      <c r="LTW36" s="214"/>
      <c r="LTX36" s="214"/>
      <c r="LTY36" s="214"/>
      <c r="LTZ36" s="214"/>
      <c r="LUA36" s="214"/>
      <c r="LUB36" s="214"/>
      <c r="LUC36" s="214"/>
      <c r="LUD36" s="214"/>
      <c r="LUE36" s="214"/>
      <c r="LUF36" s="214"/>
      <c r="LUG36" s="214"/>
      <c r="LUH36" s="214"/>
      <c r="LUI36" s="214"/>
      <c r="LUJ36" s="214"/>
      <c r="LUK36" s="214"/>
      <c r="LUL36" s="214"/>
      <c r="LUM36" s="214"/>
      <c r="LUN36" s="214"/>
      <c r="LUO36" s="214"/>
      <c r="LUP36" s="214"/>
      <c r="LUQ36" s="214"/>
      <c r="LUR36" s="214"/>
      <c r="LUS36" s="214"/>
      <c r="LUT36" s="214"/>
      <c r="LUU36" s="214"/>
      <c r="LUV36" s="214"/>
      <c r="LUW36" s="214"/>
      <c r="LUX36" s="214"/>
      <c r="LUY36" s="214"/>
      <c r="LUZ36" s="214"/>
      <c r="LVA36" s="214"/>
      <c r="LVB36" s="214"/>
      <c r="LVC36" s="214"/>
      <c r="LVD36" s="214"/>
      <c r="LVE36" s="214"/>
      <c r="LVF36" s="214"/>
      <c r="LVG36" s="214"/>
      <c r="LVH36" s="214"/>
      <c r="LVI36" s="214"/>
      <c r="LVJ36" s="214"/>
      <c r="LVK36" s="214"/>
      <c r="LVL36" s="214"/>
      <c r="LVM36" s="214"/>
      <c r="LVN36" s="214"/>
      <c r="LVO36" s="214"/>
      <c r="LVP36" s="214"/>
      <c r="LVQ36" s="214"/>
      <c r="LVR36" s="214"/>
      <c r="LVS36" s="214"/>
      <c r="LVT36" s="214"/>
      <c r="LVU36" s="214"/>
      <c r="LVV36" s="214"/>
      <c r="LVW36" s="214"/>
      <c r="LVX36" s="214"/>
      <c r="LVY36" s="214"/>
      <c r="LVZ36" s="214"/>
      <c r="LWA36" s="214"/>
      <c r="LWB36" s="214"/>
      <c r="LWC36" s="214"/>
      <c r="LWD36" s="214"/>
      <c r="LWE36" s="214"/>
      <c r="LWF36" s="214"/>
      <c r="LWG36" s="214"/>
      <c r="LWH36" s="214"/>
      <c r="LWI36" s="214"/>
      <c r="LWJ36" s="214"/>
      <c r="LWK36" s="214"/>
      <c r="LWL36" s="214"/>
      <c r="LWM36" s="214"/>
      <c r="LWN36" s="214"/>
      <c r="LWO36" s="214"/>
      <c r="LWP36" s="214"/>
      <c r="LWQ36" s="214"/>
      <c r="LWR36" s="214"/>
      <c r="LWS36" s="214"/>
      <c r="LWT36" s="214"/>
      <c r="LWU36" s="214"/>
      <c r="LWV36" s="214"/>
      <c r="LWW36" s="214"/>
      <c r="LWX36" s="214"/>
      <c r="LWY36" s="214"/>
      <c r="LWZ36" s="214"/>
      <c r="LXA36" s="214"/>
      <c r="LXB36" s="214"/>
      <c r="LXC36" s="214"/>
      <c r="LXD36" s="214"/>
      <c r="LXE36" s="214"/>
      <c r="LXF36" s="214"/>
      <c r="LXG36" s="214"/>
      <c r="LXH36" s="214"/>
      <c r="LXI36" s="214"/>
      <c r="LXJ36" s="214"/>
      <c r="LXK36" s="214"/>
      <c r="LXL36" s="214"/>
      <c r="LXM36" s="214"/>
      <c r="LXN36" s="214"/>
      <c r="LXO36" s="214"/>
      <c r="LXP36" s="214"/>
      <c r="LXQ36" s="214"/>
      <c r="LXR36" s="214"/>
      <c r="LXS36" s="214"/>
      <c r="LXT36" s="214"/>
      <c r="LXU36" s="214"/>
      <c r="LXV36" s="214"/>
      <c r="LXW36" s="214"/>
      <c r="LXX36" s="214"/>
      <c r="LXY36" s="214"/>
      <c r="LXZ36" s="214"/>
      <c r="LYA36" s="214"/>
      <c r="LYB36" s="214"/>
      <c r="LYC36" s="214"/>
      <c r="LYD36" s="214"/>
      <c r="LYE36" s="214"/>
      <c r="LYF36" s="214"/>
      <c r="LYG36" s="214"/>
      <c r="LYH36" s="214"/>
      <c r="LYI36" s="214"/>
      <c r="LYJ36" s="214"/>
      <c r="LYK36" s="214"/>
      <c r="LYL36" s="214"/>
      <c r="LYM36" s="214"/>
      <c r="LYN36" s="214"/>
      <c r="LYO36" s="214"/>
      <c r="LYP36" s="214"/>
      <c r="LYQ36" s="214"/>
      <c r="LYR36" s="214"/>
      <c r="LYS36" s="214"/>
      <c r="LYT36" s="214"/>
      <c r="LYU36" s="214"/>
      <c r="LYV36" s="214"/>
      <c r="LYW36" s="214"/>
      <c r="LYX36" s="214"/>
      <c r="LYY36" s="214"/>
      <c r="LYZ36" s="214"/>
      <c r="LZA36" s="214"/>
      <c r="LZB36" s="214"/>
      <c r="LZC36" s="214"/>
      <c r="LZD36" s="214"/>
      <c r="LZE36" s="214"/>
      <c r="LZF36" s="214"/>
      <c r="LZG36" s="214"/>
      <c r="LZH36" s="214"/>
      <c r="LZI36" s="214"/>
      <c r="LZJ36" s="214"/>
      <c r="LZK36" s="214"/>
      <c r="LZL36" s="214"/>
      <c r="LZM36" s="214"/>
      <c r="LZN36" s="214"/>
      <c r="LZO36" s="214"/>
      <c r="LZP36" s="214"/>
      <c r="LZQ36" s="214"/>
      <c r="LZR36" s="214"/>
      <c r="LZS36" s="214"/>
      <c r="LZT36" s="214"/>
      <c r="LZU36" s="214"/>
      <c r="LZV36" s="214"/>
      <c r="LZW36" s="214"/>
      <c r="LZX36" s="214"/>
      <c r="LZY36" s="214"/>
      <c r="LZZ36" s="214"/>
      <c r="MAA36" s="214"/>
      <c r="MAB36" s="214"/>
      <c r="MAC36" s="214"/>
      <c r="MAD36" s="214"/>
      <c r="MAE36" s="214"/>
      <c r="MAF36" s="214"/>
      <c r="MAG36" s="214"/>
      <c r="MAH36" s="214"/>
      <c r="MAI36" s="214"/>
      <c r="MAJ36" s="214"/>
      <c r="MAK36" s="214"/>
      <c r="MAL36" s="214"/>
      <c r="MAM36" s="214"/>
      <c r="MAN36" s="214"/>
      <c r="MAO36" s="214"/>
      <c r="MAP36" s="214"/>
      <c r="MAQ36" s="214"/>
      <c r="MAR36" s="214"/>
      <c r="MAS36" s="214"/>
      <c r="MAT36" s="214"/>
      <c r="MAU36" s="214"/>
      <c r="MAV36" s="214"/>
      <c r="MAW36" s="214"/>
      <c r="MAX36" s="214"/>
      <c r="MAY36" s="214"/>
      <c r="MAZ36" s="214"/>
      <c r="MBA36" s="214"/>
      <c r="MBB36" s="214"/>
      <c r="MBC36" s="214"/>
      <c r="MBD36" s="214"/>
      <c r="MBE36" s="214"/>
      <c r="MBF36" s="214"/>
      <c r="MBG36" s="214"/>
      <c r="MBH36" s="214"/>
      <c r="MBI36" s="214"/>
      <c r="MBJ36" s="214"/>
      <c r="MBK36" s="214"/>
      <c r="MBL36" s="214"/>
      <c r="MBM36" s="214"/>
      <c r="MBN36" s="214"/>
      <c r="MBO36" s="214"/>
      <c r="MBP36" s="214"/>
      <c r="MBQ36" s="214"/>
      <c r="MBR36" s="214"/>
      <c r="MBS36" s="214"/>
      <c r="MBT36" s="214"/>
      <c r="MBU36" s="214"/>
      <c r="MBV36" s="214"/>
      <c r="MBW36" s="214"/>
      <c r="MBX36" s="214"/>
      <c r="MBY36" s="214"/>
      <c r="MBZ36" s="214"/>
      <c r="MCA36" s="214"/>
      <c r="MCB36" s="214"/>
      <c r="MCC36" s="214"/>
      <c r="MCD36" s="214"/>
      <c r="MCE36" s="214"/>
      <c r="MCF36" s="214"/>
      <c r="MCG36" s="214"/>
      <c r="MCH36" s="214"/>
      <c r="MCI36" s="214"/>
      <c r="MCJ36" s="214"/>
      <c r="MCK36" s="214"/>
      <c r="MCL36" s="214"/>
      <c r="MCM36" s="214"/>
      <c r="MCN36" s="214"/>
      <c r="MCO36" s="214"/>
      <c r="MCP36" s="214"/>
      <c r="MCQ36" s="214"/>
      <c r="MCR36" s="214"/>
      <c r="MCS36" s="214"/>
      <c r="MCT36" s="214"/>
      <c r="MCU36" s="214"/>
      <c r="MCV36" s="214"/>
      <c r="MCW36" s="214"/>
      <c r="MCX36" s="214"/>
      <c r="MCY36" s="214"/>
      <c r="MCZ36" s="214"/>
      <c r="MDA36" s="214"/>
      <c r="MDB36" s="214"/>
      <c r="MDC36" s="214"/>
      <c r="MDD36" s="214"/>
      <c r="MDE36" s="214"/>
      <c r="MDF36" s="214"/>
      <c r="MDG36" s="214"/>
      <c r="MDH36" s="214"/>
      <c r="MDI36" s="214"/>
      <c r="MDJ36" s="214"/>
      <c r="MDK36" s="214"/>
      <c r="MDL36" s="214"/>
      <c r="MDM36" s="214"/>
      <c r="MDN36" s="214"/>
      <c r="MDO36" s="214"/>
      <c r="MDP36" s="214"/>
      <c r="MDQ36" s="214"/>
      <c r="MDR36" s="214"/>
      <c r="MDS36" s="214"/>
      <c r="MDT36" s="214"/>
      <c r="MDU36" s="214"/>
      <c r="MDV36" s="214"/>
      <c r="MDW36" s="214"/>
      <c r="MDX36" s="214"/>
      <c r="MDY36" s="214"/>
      <c r="MDZ36" s="214"/>
      <c r="MEA36" s="214"/>
      <c r="MEB36" s="214"/>
      <c r="MEC36" s="214"/>
      <c r="MED36" s="214"/>
      <c r="MEE36" s="214"/>
      <c r="MEF36" s="214"/>
      <c r="MEG36" s="214"/>
      <c r="MEH36" s="214"/>
      <c r="MEI36" s="214"/>
      <c r="MEJ36" s="214"/>
      <c r="MEK36" s="214"/>
      <c r="MEL36" s="214"/>
      <c r="MEM36" s="214"/>
      <c r="MEN36" s="214"/>
      <c r="MEO36" s="214"/>
      <c r="MEP36" s="214"/>
      <c r="MEQ36" s="214"/>
      <c r="MER36" s="214"/>
      <c r="MES36" s="214"/>
      <c r="MET36" s="214"/>
      <c r="MEU36" s="214"/>
      <c r="MEV36" s="214"/>
      <c r="MEW36" s="214"/>
      <c r="MEX36" s="214"/>
      <c r="MEY36" s="214"/>
      <c r="MEZ36" s="214"/>
      <c r="MFA36" s="214"/>
      <c r="MFB36" s="214"/>
      <c r="MFC36" s="214"/>
      <c r="MFD36" s="214"/>
      <c r="MFE36" s="214"/>
      <c r="MFF36" s="214"/>
      <c r="MFG36" s="214"/>
      <c r="MFH36" s="214"/>
      <c r="MFI36" s="214"/>
      <c r="MFJ36" s="214"/>
      <c r="MFK36" s="214"/>
      <c r="MFL36" s="214"/>
      <c r="MFM36" s="214"/>
      <c r="MFN36" s="214"/>
      <c r="MFO36" s="214"/>
      <c r="MFP36" s="214"/>
      <c r="MFQ36" s="214"/>
      <c r="MFR36" s="214"/>
      <c r="MFS36" s="214"/>
      <c r="MFT36" s="214"/>
      <c r="MFU36" s="214"/>
      <c r="MFV36" s="214"/>
      <c r="MFW36" s="214"/>
      <c r="MFX36" s="214"/>
      <c r="MFY36" s="214"/>
      <c r="MFZ36" s="214"/>
      <c r="MGA36" s="214"/>
      <c r="MGB36" s="214"/>
      <c r="MGC36" s="214"/>
      <c r="MGD36" s="214"/>
      <c r="MGE36" s="214"/>
      <c r="MGF36" s="214"/>
      <c r="MGG36" s="214"/>
      <c r="MGH36" s="214"/>
      <c r="MGI36" s="214"/>
      <c r="MGJ36" s="214"/>
      <c r="MGK36" s="214"/>
      <c r="MGL36" s="214"/>
      <c r="MGM36" s="214"/>
      <c r="MGN36" s="214"/>
      <c r="MGO36" s="214"/>
      <c r="MGP36" s="214"/>
      <c r="MGQ36" s="214"/>
      <c r="MGR36" s="214"/>
      <c r="MGS36" s="214"/>
      <c r="MGT36" s="214"/>
      <c r="MGU36" s="214"/>
      <c r="MGV36" s="214"/>
      <c r="MGW36" s="214"/>
      <c r="MGX36" s="214"/>
      <c r="MGY36" s="214"/>
      <c r="MGZ36" s="214"/>
      <c r="MHA36" s="214"/>
      <c r="MHB36" s="214"/>
      <c r="MHC36" s="214"/>
      <c r="MHD36" s="214"/>
      <c r="MHE36" s="214"/>
      <c r="MHF36" s="214"/>
      <c r="MHG36" s="214"/>
      <c r="MHH36" s="214"/>
      <c r="MHI36" s="214"/>
      <c r="MHJ36" s="214"/>
      <c r="MHK36" s="214"/>
      <c r="MHL36" s="214"/>
      <c r="MHM36" s="214"/>
      <c r="MHN36" s="214"/>
      <c r="MHO36" s="214"/>
      <c r="MHP36" s="214"/>
      <c r="MHQ36" s="214"/>
      <c r="MHR36" s="214"/>
      <c r="MHS36" s="214"/>
      <c r="MHT36" s="214"/>
      <c r="MHU36" s="214"/>
      <c r="MHV36" s="214"/>
      <c r="MHW36" s="214"/>
      <c r="MHX36" s="214"/>
      <c r="MHY36" s="214"/>
      <c r="MHZ36" s="214"/>
      <c r="MIA36" s="214"/>
      <c r="MIB36" s="214"/>
      <c r="MIC36" s="214"/>
      <c r="MID36" s="214"/>
      <c r="MIE36" s="214"/>
      <c r="MIF36" s="214"/>
      <c r="MIG36" s="214"/>
      <c r="MIH36" s="214"/>
      <c r="MII36" s="214"/>
      <c r="MIJ36" s="214"/>
      <c r="MIK36" s="214"/>
      <c r="MIL36" s="214"/>
      <c r="MIM36" s="214"/>
      <c r="MIN36" s="214"/>
      <c r="MIO36" s="214"/>
      <c r="MIP36" s="214"/>
      <c r="MIQ36" s="214"/>
      <c r="MIR36" s="214"/>
      <c r="MIS36" s="214"/>
      <c r="MIT36" s="214"/>
      <c r="MIU36" s="214"/>
      <c r="MIV36" s="214"/>
      <c r="MIW36" s="214"/>
      <c r="MIX36" s="214"/>
      <c r="MIY36" s="214"/>
      <c r="MIZ36" s="214"/>
      <c r="MJA36" s="214"/>
      <c r="MJB36" s="214"/>
      <c r="MJC36" s="214"/>
      <c r="MJD36" s="214"/>
      <c r="MJE36" s="214"/>
      <c r="MJF36" s="214"/>
      <c r="MJG36" s="214"/>
      <c r="MJH36" s="214"/>
      <c r="MJI36" s="214"/>
      <c r="MJJ36" s="214"/>
      <c r="MJK36" s="214"/>
      <c r="MJL36" s="214"/>
      <c r="MJM36" s="214"/>
      <c r="MJN36" s="214"/>
      <c r="MJO36" s="214"/>
      <c r="MJP36" s="214"/>
      <c r="MJQ36" s="214"/>
      <c r="MJR36" s="214"/>
      <c r="MJS36" s="214"/>
      <c r="MJT36" s="214"/>
      <c r="MJU36" s="214"/>
      <c r="MJV36" s="214"/>
      <c r="MJW36" s="214"/>
      <c r="MJX36" s="214"/>
      <c r="MJY36" s="214"/>
      <c r="MJZ36" s="214"/>
      <c r="MKA36" s="214"/>
      <c r="MKB36" s="214"/>
      <c r="MKC36" s="214"/>
      <c r="MKD36" s="214"/>
      <c r="MKE36" s="214"/>
      <c r="MKF36" s="214"/>
      <c r="MKG36" s="214"/>
      <c r="MKH36" s="214"/>
      <c r="MKI36" s="214"/>
      <c r="MKJ36" s="214"/>
      <c r="MKK36" s="214"/>
      <c r="MKL36" s="214"/>
      <c r="MKM36" s="214"/>
      <c r="MKN36" s="214"/>
      <c r="MKO36" s="214"/>
      <c r="MKP36" s="214"/>
      <c r="MKQ36" s="214"/>
      <c r="MKR36" s="214"/>
      <c r="MKS36" s="214"/>
      <c r="MKT36" s="214"/>
      <c r="MKU36" s="214"/>
      <c r="MKV36" s="214"/>
      <c r="MKW36" s="214"/>
      <c r="MKX36" s="214"/>
      <c r="MKY36" s="214"/>
      <c r="MKZ36" s="214"/>
      <c r="MLA36" s="214"/>
      <c r="MLB36" s="214"/>
      <c r="MLC36" s="214"/>
      <c r="MLD36" s="214"/>
      <c r="MLE36" s="214"/>
      <c r="MLF36" s="214"/>
      <c r="MLG36" s="214"/>
      <c r="MLH36" s="214"/>
      <c r="MLI36" s="214"/>
      <c r="MLJ36" s="214"/>
      <c r="MLK36" s="214"/>
      <c r="MLL36" s="214"/>
      <c r="MLM36" s="214"/>
      <c r="MLN36" s="214"/>
      <c r="MLO36" s="214"/>
      <c r="MLP36" s="214"/>
      <c r="MLQ36" s="214"/>
      <c r="MLR36" s="214"/>
      <c r="MLS36" s="214"/>
      <c r="MLT36" s="214"/>
      <c r="MLU36" s="214"/>
      <c r="MLV36" s="214"/>
      <c r="MLW36" s="214"/>
      <c r="MLX36" s="214"/>
      <c r="MLY36" s="214"/>
      <c r="MLZ36" s="214"/>
      <c r="MMA36" s="214"/>
      <c r="MMB36" s="214"/>
      <c r="MMC36" s="214"/>
      <c r="MMD36" s="214"/>
      <c r="MME36" s="214"/>
      <c r="MMF36" s="214"/>
      <c r="MMG36" s="214"/>
      <c r="MMH36" s="214"/>
      <c r="MMI36" s="214"/>
      <c r="MMJ36" s="214"/>
      <c r="MMK36" s="214"/>
      <c r="MML36" s="214"/>
      <c r="MMM36" s="214"/>
      <c r="MMN36" s="214"/>
      <c r="MMO36" s="214"/>
      <c r="MMP36" s="214"/>
      <c r="MMQ36" s="214"/>
      <c r="MMR36" s="214"/>
      <c r="MMS36" s="214"/>
      <c r="MMT36" s="214"/>
      <c r="MMU36" s="214"/>
      <c r="MMV36" s="214"/>
      <c r="MMW36" s="214"/>
      <c r="MMX36" s="214"/>
      <c r="MMY36" s="214"/>
      <c r="MMZ36" s="214"/>
      <c r="MNA36" s="214"/>
      <c r="MNB36" s="214"/>
      <c r="MNC36" s="214"/>
      <c r="MND36" s="214"/>
      <c r="MNE36" s="214"/>
      <c r="MNF36" s="214"/>
      <c r="MNG36" s="214"/>
      <c r="MNH36" s="214"/>
      <c r="MNI36" s="214"/>
      <c r="MNJ36" s="214"/>
      <c r="MNK36" s="214"/>
      <c r="MNL36" s="214"/>
      <c r="MNM36" s="214"/>
      <c r="MNN36" s="214"/>
      <c r="MNO36" s="214"/>
      <c r="MNP36" s="214"/>
      <c r="MNQ36" s="214"/>
      <c r="MNR36" s="214"/>
      <c r="MNS36" s="214"/>
      <c r="MNT36" s="214"/>
      <c r="MNU36" s="214"/>
      <c r="MNV36" s="214"/>
      <c r="MNW36" s="214"/>
      <c r="MNX36" s="214"/>
      <c r="MNY36" s="214"/>
      <c r="MNZ36" s="214"/>
      <c r="MOA36" s="214"/>
      <c r="MOB36" s="214"/>
      <c r="MOC36" s="214"/>
      <c r="MOD36" s="214"/>
      <c r="MOE36" s="214"/>
      <c r="MOF36" s="214"/>
      <c r="MOG36" s="214"/>
      <c r="MOH36" s="214"/>
      <c r="MOI36" s="214"/>
      <c r="MOJ36" s="214"/>
      <c r="MOK36" s="214"/>
      <c r="MOL36" s="214"/>
      <c r="MOM36" s="214"/>
      <c r="MON36" s="214"/>
      <c r="MOO36" s="214"/>
      <c r="MOP36" s="214"/>
      <c r="MOQ36" s="214"/>
      <c r="MOR36" s="214"/>
      <c r="MOS36" s="214"/>
      <c r="MOT36" s="214"/>
      <c r="MOU36" s="214"/>
      <c r="MOV36" s="214"/>
      <c r="MOW36" s="214"/>
      <c r="MOX36" s="214"/>
      <c r="MOY36" s="214"/>
      <c r="MOZ36" s="214"/>
      <c r="MPA36" s="214"/>
      <c r="MPB36" s="214"/>
      <c r="MPC36" s="214"/>
      <c r="MPD36" s="214"/>
      <c r="MPE36" s="214"/>
      <c r="MPF36" s="214"/>
      <c r="MPG36" s="214"/>
      <c r="MPH36" s="214"/>
      <c r="MPI36" s="214"/>
      <c r="MPJ36" s="214"/>
      <c r="MPK36" s="214"/>
      <c r="MPL36" s="214"/>
      <c r="MPM36" s="214"/>
      <c r="MPN36" s="214"/>
      <c r="MPO36" s="214"/>
      <c r="MPP36" s="214"/>
      <c r="MPQ36" s="214"/>
      <c r="MPR36" s="214"/>
      <c r="MPS36" s="214"/>
      <c r="MPT36" s="214"/>
      <c r="MPU36" s="214"/>
      <c r="MPV36" s="214"/>
      <c r="MPW36" s="214"/>
      <c r="MPX36" s="214"/>
      <c r="MPY36" s="214"/>
      <c r="MPZ36" s="214"/>
      <c r="MQA36" s="214"/>
      <c r="MQB36" s="214"/>
      <c r="MQC36" s="214"/>
      <c r="MQD36" s="214"/>
      <c r="MQE36" s="214"/>
      <c r="MQF36" s="214"/>
      <c r="MQG36" s="214"/>
      <c r="MQH36" s="214"/>
      <c r="MQI36" s="214"/>
      <c r="MQJ36" s="214"/>
      <c r="MQK36" s="214"/>
      <c r="MQL36" s="214"/>
      <c r="MQM36" s="214"/>
      <c r="MQN36" s="214"/>
      <c r="MQO36" s="214"/>
      <c r="MQP36" s="214"/>
      <c r="MQQ36" s="214"/>
      <c r="MQR36" s="214"/>
      <c r="MQS36" s="214"/>
      <c r="MQT36" s="214"/>
      <c r="MQU36" s="214"/>
      <c r="MQV36" s="214"/>
      <c r="MQW36" s="214"/>
      <c r="MQX36" s="214"/>
      <c r="MQY36" s="214"/>
      <c r="MQZ36" s="214"/>
      <c r="MRA36" s="214"/>
      <c r="MRB36" s="214"/>
      <c r="MRC36" s="214"/>
      <c r="MRD36" s="214"/>
      <c r="MRE36" s="214"/>
      <c r="MRF36" s="214"/>
      <c r="MRG36" s="214"/>
      <c r="MRH36" s="214"/>
      <c r="MRI36" s="214"/>
      <c r="MRJ36" s="214"/>
      <c r="MRK36" s="214"/>
      <c r="MRL36" s="214"/>
      <c r="MRM36" s="214"/>
      <c r="MRN36" s="214"/>
      <c r="MRO36" s="214"/>
      <c r="MRP36" s="214"/>
      <c r="MRQ36" s="214"/>
      <c r="MRR36" s="214"/>
      <c r="MRS36" s="214"/>
      <c r="MRT36" s="214"/>
      <c r="MRU36" s="214"/>
      <c r="MRV36" s="214"/>
      <c r="MRW36" s="214"/>
      <c r="MRX36" s="214"/>
      <c r="MRY36" s="214"/>
      <c r="MRZ36" s="214"/>
      <c r="MSA36" s="214"/>
      <c r="MSB36" s="214"/>
      <c r="MSC36" s="214"/>
      <c r="MSD36" s="214"/>
      <c r="MSE36" s="214"/>
      <c r="MSF36" s="214"/>
      <c r="MSG36" s="214"/>
      <c r="MSH36" s="214"/>
      <c r="MSI36" s="214"/>
      <c r="MSJ36" s="214"/>
      <c r="MSK36" s="214"/>
      <c r="MSL36" s="214"/>
      <c r="MSM36" s="214"/>
      <c r="MSN36" s="214"/>
      <c r="MSO36" s="214"/>
      <c r="MSP36" s="214"/>
      <c r="MSQ36" s="214"/>
      <c r="MSR36" s="214"/>
      <c r="MSS36" s="214"/>
      <c r="MST36" s="214"/>
      <c r="MSU36" s="214"/>
      <c r="MSV36" s="214"/>
      <c r="MSW36" s="214"/>
      <c r="MSX36" s="214"/>
      <c r="MSY36" s="214"/>
      <c r="MSZ36" s="214"/>
      <c r="MTA36" s="214"/>
      <c r="MTB36" s="214"/>
      <c r="MTC36" s="214"/>
      <c r="MTD36" s="214"/>
      <c r="MTE36" s="214"/>
      <c r="MTF36" s="214"/>
      <c r="MTG36" s="214"/>
      <c r="MTH36" s="214"/>
      <c r="MTI36" s="214"/>
      <c r="MTJ36" s="214"/>
      <c r="MTK36" s="214"/>
      <c r="MTL36" s="214"/>
      <c r="MTM36" s="214"/>
      <c r="MTN36" s="214"/>
      <c r="MTO36" s="214"/>
      <c r="MTP36" s="214"/>
      <c r="MTQ36" s="214"/>
      <c r="MTR36" s="214"/>
      <c r="MTS36" s="214"/>
      <c r="MTT36" s="214"/>
      <c r="MTU36" s="214"/>
      <c r="MTV36" s="214"/>
      <c r="MTW36" s="214"/>
      <c r="MTX36" s="214"/>
      <c r="MTY36" s="214"/>
      <c r="MTZ36" s="214"/>
      <c r="MUA36" s="214"/>
      <c r="MUB36" s="214"/>
      <c r="MUC36" s="214"/>
      <c r="MUD36" s="214"/>
      <c r="MUE36" s="214"/>
      <c r="MUF36" s="214"/>
      <c r="MUG36" s="214"/>
      <c r="MUH36" s="214"/>
      <c r="MUI36" s="214"/>
      <c r="MUJ36" s="214"/>
      <c r="MUK36" s="214"/>
      <c r="MUL36" s="214"/>
      <c r="MUM36" s="214"/>
      <c r="MUN36" s="214"/>
      <c r="MUO36" s="214"/>
      <c r="MUP36" s="214"/>
      <c r="MUQ36" s="214"/>
      <c r="MUR36" s="214"/>
      <c r="MUS36" s="214"/>
      <c r="MUT36" s="214"/>
      <c r="MUU36" s="214"/>
      <c r="MUV36" s="214"/>
      <c r="MUW36" s="214"/>
      <c r="MUX36" s="214"/>
      <c r="MUY36" s="214"/>
      <c r="MUZ36" s="214"/>
      <c r="MVA36" s="214"/>
      <c r="MVB36" s="214"/>
      <c r="MVC36" s="214"/>
      <c r="MVD36" s="214"/>
      <c r="MVE36" s="214"/>
      <c r="MVF36" s="214"/>
      <c r="MVG36" s="214"/>
      <c r="MVH36" s="214"/>
      <c r="MVI36" s="214"/>
      <c r="MVJ36" s="214"/>
      <c r="MVK36" s="214"/>
      <c r="MVL36" s="214"/>
      <c r="MVM36" s="214"/>
      <c r="MVN36" s="214"/>
      <c r="MVO36" s="214"/>
      <c r="MVP36" s="214"/>
      <c r="MVQ36" s="214"/>
      <c r="MVR36" s="214"/>
      <c r="MVS36" s="214"/>
      <c r="MVT36" s="214"/>
      <c r="MVU36" s="214"/>
      <c r="MVV36" s="214"/>
      <c r="MVW36" s="214"/>
      <c r="MVX36" s="214"/>
      <c r="MVY36" s="214"/>
      <c r="MVZ36" s="214"/>
      <c r="MWA36" s="214"/>
      <c r="MWB36" s="214"/>
      <c r="MWC36" s="214"/>
      <c r="MWD36" s="214"/>
      <c r="MWE36" s="214"/>
      <c r="MWF36" s="214"/>
      <c r="MWG36" s="214"/>
      <c r="MWH36" s="214"/>
      <c r="MWI36" s="214"/>
      <c r="MWJ36" s="214"/>
      <c r="MWK36" s="214"/>
      <c r="MWL36" s="214"/>
      <c r="MWM36" s="214"/>
      <c r="MWN36" s="214"/>
      <c r="MWO36" s="214"/>
      <c r="MWP36" s="214"/>
      <c r="MWQ36" s="214"/>
      <c r="MWR36" s="214"/>
      <c r="MWS36" s="214"/>
      <c r="MWT36" s="214"/>
      <c r="MWU36" s="214"/>
      <c r="MWV36" s="214"/>
      <c r="MWW36" s="214"/>
      <c r="MWX36" s="214"/>
      <c r="MWY36" s="214"/>
      <c r="MWZ36" s="214"/>
      <c r="MXA36" s="214"/>
      <c r="MXB36" s="214"/>
      <c r="MXC36" s="214"/>
      <c r="MXD36" s="214"/>
      <c r="MXE36" s="214"/>
      <c r="MXF36" s="214"/>
      <c r="MXG36" s="214"/>
      <c r="MXH36" s="214"/>
      <c r="MXI36" s="214"/>
      <c r="MXJ36" s="214"/>
      <c r="MXK36" s="214"/>
      <c r="MXL36" s="214"/>
      <c r="MXM36" s="214"/>
      <c r="MXN36" s="214"/>
      <c r="MXO36" s="214"/>
      <c r="MXP36" s="214"/>
      <c r="MXQ36" s="214"/>
      <c r="MXR36" s="214"/>
      <c r="MXS36" s="214"/>
      <c r="MXT36" s="214"/>
      <c r="MXU36" s="214"/>
      <c r="MXV36" s="214"/>
      <c r="MXW36" s="214"/>
      <c r="MXX36" s="214"/>
      <c r="MXY36" s="214"/>
      <c r="MXZ36" s="214"/>
      <c r="MYA36" s="214"/>
      <c r="MYB36" s="214"/>
      <c r="MYC36" s="214"/>
      <c r="MYD36" s="214"/>
      <c r="MYE36" s="214"/>
      <c r="MYF36" s="214"/>
      <c r="MYG36" s="214"/>
      <c r="MYH36" s="214"/>
      <c r="MYI36" s="214"/>
      <c r="MYJ36" s="214"/>
      <c r="MYK36" s="214"/>
      <c r="MYL36" s="214"/>
      <c r="MYM36" s="214"/>
      <c r="MYN36" s="214"/>
      <c r="MYO36" s="214"/>
      <c r="MYP36" s="214"/>
      <c r="MYQ36" s="214"/>
      <c r="MYR36" s="214"/>
      <c r="MYS36" s="214"/>
      <c r="MYT36" s="214"/>
      <c r="MYU36" s="214"/>
      <c r="MYV36" s="214"/>
      <c r="MYW36" s="214"/>
      <c r="MYX36" s="214"/>
      <c r="MYY36" s="214"/>
      <c r="MYZ36" s="214"/>
      <c r="MZA36" s="214"/>
      <c r="MZB36" s="214"/>
      <c r="MZC36" s="214"/>
      <c r="MZD36" s="214"/>
      <c r="MZE36" s="214"/>
      <c r="MZF36" s="214"/>
      <c r="MZG36" s="214"/>
      <c r="MZH36" s="214"/>
      <c r="MZI36" s="214"/>
      <c r="MZJ36" s="214"/>
      <c r="MZK36" s="214"/>
      <c r="MZL36" s="214"/>
      <c r="MZM36" s="214"/>
      <c r="MZN36" s="214"/>
      <c r="MZO36" s="214"/>
      <c r="MZP36" s="214"/>
      <c r="MZQ36" s="214"/>
      <c r="MZR36" s="214"/>
      <c r="MZS36" s="214"/>
      <c r="MZT36" s="214"/>
      <c r="MZU36" s="214"/>
      <c r="MZV36" s="214"/>
      <c r="MZW36" s="214"/>
      <c r="MZX36" s="214"/>
      <c r="MZY36" s="214"/>
      <c r="MZZ36" s="214"/>
      <c r="NAA36" s="214"/>
      <c r="NAB36" s="214"/>
      <c r="NAC36" s="214"/>
      <c r="NAD36" s="214"/>
      <c r="NAE36" s="214"/>
      <c r="NAF36" s="214"/>
      <c r="NAG36" s="214"/>
      <c r="NAH36" s="214"/>
      <c r="NAI36" s="214"/>
      <c r="NAJ36" s="214"/>
      <c r="NAK36" s="214"/>
      <c r="NAL36" s="214"/>
      <c r="NAM36" s="214"/>
      <c r="NAN36" s="214"/>
      <c r="NAO36" s="214"/>
      <c r="NAP36" s="214"/>
      <c r="NAQ36" s="214"/>
      <c r="NAR36" s="214"/>
      <c r="NAS36" s="214"/>
      <c r="NAT36" s="214"/>
      <c r="NAU36" s="214"/>
      <c r="NAV36" s="214"/>
      <c r="NAW36" s="214"/>
      <c r="NAX36" s="214"/>
      <c r="NAY36" s="214"/>
      <c r="NAZ36" s="214"/>
      <c r="NBA36" s="214"/>
      <c r="NBB36" s="214"/>
      <c r="NBC36" s="214"/>
      <c r="NBD36" s="214"/>
      <c r="NBE36" s="214"/>
      <c r="NBF36" s="214"/>
      <c r="NBG36" s="214"/>
      <c r="NBH36" s="214"/>
      <c r="NBI36" s="214"/>
      <c r="NBJ36" s="214"/>
      <c r="NBK36" s="214"/>
      <c r="NBL36" s="214"/>
      <c r="NBM36" s="214"/>
      <c r="NBN36" s="214"/>
      <c r="NBO36" s="214"/>
      <c r="NBP36" s="214"/>
      <c r="NBQ36" s="214"/>
      <c r="NBR36" s="214"/>
      <c r="NBS36" s="214"/>
      <c r="NBT36" s="214"/>
      <c r="NBU36" s="214"/>
      <c r="NBV36" s="214"/>
      <c r="NBW36" s="214"/>
      <c r="NBX36" s="214"/>
      <c r="NBY36" s="214"/>
      <c r="NBZ36" s="214"/>
      <c r="NCA36" s="214"/>
      <c r="NCB36" s="214"/>
      <c r="NCC36" s="214"/>
      <c r="NCD36" s="214"/>
      <c r="NCE36" s="214"/>
      <c r="NCF36" s="214"/>
      <c r="NCG36" s="214"/>
      <c r="NCH36" s="214"/>
      <c r="NCI36" s="214"/>
      <c r="NCJ36" s="214"/>
      <c r="NCK36" s="214"/>
      <c r="NCL36" s="214"/>
      <c r="NCM36" s="214"/>
      <c r="NCN36" s="214"/>
      <c r="NCO36" s="214"/>
      <c r="NCP36" s="214"/>
      <c r="NCQ36" s="214"/>
      <c r="NCR36" s="214"/>
      <c r="NCS36" s="214"/>
      <c r="NCT36" s="214"/>
      <c r="NCU36" s="214"/>
      <c r="NCV36" s="214"/>
      <c r="NCW36" s="214"/>
      <c r="NCX36" s="214"/>
      <c r="NCY36" s="214"/>
      <c r="NCZ36" s="214"/>
      <c r="NDA36" s="214"/>
      <c r="NDB36" s="214"/>
      <c r="NDC36" s="214"/>
      <c r="NDD36" s="214"/>
      <c r="NDE36" s="214"/>
      <c r="NDF36" s="214"/>
      <c r="NDG36" s="214"/>
      <c r="NDH36" s="214"/>
      <c r="NDI36" s="214"/>
      <c r="NDJ36" s="214"/>
      <c r="NDK36" s="214"/>
      <c r="NDL36" s="214"/>
      <c r="NDM36" s="214"/>
      <c r="NDN36" s="214"/>
      <c r="NDO36" s="214"/>
      <c r="NDP36" s="214"/>
      <c r="NDQ36" s="214"/>
      <c r="NDR36" s="214"/>
      <c r="NDS36" s="214"/>
      <c r="NDT36" s="214"/>
      <c r="NDU36" s="214"/>
      <c r="NDV36" s="214"/>
      <c r="NDW36" s="214"/>
      <c r="NDX36" s="214"/>
      <c r="NDY36" s="214"/>
      <c r="NDZ36" s="214"/>
      <c r="NEA36" s="214"/>
      <c r="NEB36" s="214"/>
      <c r="NEC36" s="214"/>
      <c r="NED36" s="214"/>
      <c r="NEE36" s="214"/>
      <c r="NEF36" s="214"/>
      <c r="NEG36" s="214"/>
      <c r="NEH36" s="214"/>
      <c r="NEI36" s="214"/>
      <c r="NEJ36" s="214"/>
      <c r="NEK36" s="214"/>
      <c r="NEL36" s="214"/>
      <c r="NEM36" s="214"/>
      <c r="NEN36" s="214"/>
      <c r="NEO36" s="214"/>
      <c r="NEP36" s="214"/>
      <c r="NEQ36" s="214"/>
      <c r="NER36" s="214"/>
      <c r="NES36" s="214"/>
      <c r="NET36" s="214"/>
      <c r="NEU36" s="214"/>
      <c r="NEV36" s="214"/>
      <c r="NEW36" s="214"/>
      <c r="NEX36" s="214"/>
      <c r="NEY36" s="214"/>
      <c r="NEZ36" s="214"/>
      <c r="NFA36" s="214"/>
      <c r="NFB36" s="214"/>
      <c r="NFC36" s="214"/>
      <c r="NFD36" s="214"/>
      <c r="NFE36" s="214"/>
      <c r="NFF36" s="214"/>
      <c r="NFG36" s="214"/>
      <c r="NFH36" s="214"/>
      <c r="NFI36" s="214"/>
      <c r="NFJ36" s="214"/>
      <c r="NFK36" s="214"/>
      <c r="NFL36" s="214"/>
      <c r="NFM36" s="214"/>
      <c r="NFN36" s="214"/>
      <c r="NFO36" s="214"/>
      <c r="NFP36" s="214"/>
      <c r="NFQ36" s="214"/>
      <c r="NFR36" s="214"/>
      <c r="NFS36" s="214"/>
      <c r="NFT36" s="214"/>
      <c r="NFU36" s="214"/>
      <c r="NFV36" s="214"/>
      <c r="NFW36" s="214"/>
      <c r="NFX36" s="214"/>
      <c r="NFY36" s="214"/>
      <c r="NFZ36" s="214"/>
      <c r="NGA36" s="214"/>
      <c r="NGB36" s="214"/>
      <c r="NGC36" s="214"/>
      <c r="NGD36" s="214"/>
      <c r="NGE36" s="214"/>
      <c r="NGF36" s="214"/>
      <c r="NGG36" s="214"/>
      <c r="NGH36" s="214"/>
      <c r="NGI36" s="214"/>
      <c r="NGJ36" s="214"/>
      <c r="NGK36" s="214"/>
      <c r="NGL36" s="214"/>
      <c r="NGM36" s="214"/>
      <c r="NGN36" s="214"/>
      <c r="NGO36" s="214"/>
      <c r="NGP36" s="214"/>
      <c r="NGQ36" s="214"/>
      <c r="NGR36" s="214"/>
      <c r="NGS36" s="214"/>
      <c r="NGT36" s="214"/>
      <c r="NGU36" s="214"/>
      <c r="NGV36" s="214"/>
      <c r="NGW36" s="214"/>
      <c r="NGX36" s="214"/>
      <c r="NGY36" s="214"/>
      <c r="NGZ36" s="214"/>
      <c r="NHA36" s="214"/>
      <c r="NHB36" s="214"/>
      <c r="NHC36" s="214"/>
      <c r="NHD36" s="214"/>
      <c r="NHE36" s="214"/>
      <c r="NHF36" s="214"/>
      <c r="NHG36" s="214"/>
      <c r="NHH36" s="214"/>
      <c r="NHI36" s="214"/>
      <c r="NHJ36" s="214"/>
      <c r="NHK36" s="214"/>
      <c r="NHL36" s="214"/>
      <c r="NHM36" s="214"/>
      <c r="NHN36" s="214"/>
      <c r="NHO36" s="214"/>
      <c r="NHP36" s="214"/>
      <c r="NHQ36" s="214"/>
      <c r="NHR36" s="214"/>
      <c r="NHS36" s="214"/>
      <c r="NHT36" s="214"/>
      <c r="NHU36" s="214"/>
      <c r="NHV36" s="214"/>
      <c r="NHW36" s="214"/>
      <c r="NHX36" s="214"/>
      <c r="NHY36" s="214"/>
      <c r="NHZ36" s="214"/>
      <c r="NIA36" s="214"/>
      <c r="NIB36" s="214"/>
      <c r="NIC36" s="214"/>
      <c r="NID36" s="214"/>
      <c r="NIE36" s="214"/>
      <c r="NIF36" s="214"/>
      <c r="NIG36" s="214"/>
      <c r="NIH36" s="214"/>
      <c r="NII36" s="214"/>
      <c r="NIJ36" s="214"/>
      <c r="NIK36" s="214"/>
      <c r="NIL36" s="214"/>
      <c r="NIM36" s="214"/>
      <c r="NIN36" s="214"/>
      <c r="NIO36" s="214"/>
      <c r="NIP36" s="214"/>
      <c r="NIQ36" s="214"/>
      <c r="NIR36" s="214"/>
      <c r="NIS36" s="214"/>
      <c r="NIT36" s="214"/>
      <c r="NIU36" s="214"/>
      <c r="NIV36" s="214"/>
      <c r="NIW36" s="214"/>
      <c r="NIX36" s="214"/>
      <c r="NIY36" s="214"/>
      <c r="NIZ36" s="214"/>
      <c r="NJA36" s="214"/>
      <c r="NJB36" s="214"/>
      <c r="NJC36" s="214"/>
      <c r="NJD36" s="214"/>
      <c r="NJE36" s="214"/>
      <c r="NJF36" s="214"/>
      <c r="NJG36" s="214"/>
      <c r="NJH36" s="214"/>
      <c r="NJI36" s="214"/>
      <c r="NJJ36" s="214"/>
      <c r="NJK36" s="214"/>
      <c r="NJL36" s="214"/>
      <c r="NJM36" s="214"/>
      <c r="NJN36" s="214"/>
      <c r="NJO36" s="214"/>
      <c r="NJP36" s="214"/>
      <c r="NJQ36" s="214"/>
      <c r="NJR36" s="214"/>
      <c r="NJS36" s="214"/>
      <c r="NJT36" s="214"/>
      <c r="NJU36" s="214"/>
      <c r="NJV36" s="214"/>
      <c r="NJW36" s="214"/>
      <c r="NJX36" s="214"/>
      <c r="NJY36" s="214"/>
      <c r="NJZ36" s="214"/>
      <c r="NKA36" s="214"/>
      <c r="NKB36" s="214"/>
      <c r="NKC36" s="214"/>
      <c r="NKD36" s="214"/>
      <c r="NKE36" s="214"/>
      <c r="NKF36" s="214"/>
      <c r="NKG36" s="214"/>
      <c r="NKH36" s="214"/>
      <c r="NKI36" s="214"/>
      <c r="NKJ36" s="214"/>
      <c r="NKK36" s="214"/>
      <c r="NKL36" s="214"/>
      <c r="NKM36" s="214"/>
      <c r="NKN36" s="214"/>
      <c r="NKO36" s="214"/>
      <c r="NKP36" s="214"/>
      <c r="NKQ36" s="214"/>
      <c r="NKR36" s="214"/>
      <c r="NKS36" s="214"/>
      <c r="NKT36" s="214"/>
      <c r="NKU36" s="214"/>
      <c r="NKV36" s="214"/>
      <c r="NKW36" s="214"/>
      <c r="NKX36" s="214"/>
      <c r="NKY36" s="214"/>
      <c r="NKZ36" s="214"/>
      <c r="NLA36" s="214"/>
      <c r="NLB36" s="214"/>
      <c r="NLC36" s="214"/>
      <c r="NLD36" s="214"/>
      <c r="NLE36" s="214"/>
      <c r="NLF36" s="214"/>
      <c r="NLG36" s="214"/>
      <c r="NLH36" s="214"/>
      <c r="NLI36" s="214"/>
      <c r="NLJ36" s="214"/>
      <c r="NLK36" s="214"/>
      <c r="NLL36" s="214"/>
      <c r="NLM36" s="214"/>
      <c r="NLN36" s="214"/>
      <c r="NLO36" s="214"/>
      <c r="NLP36" s="214"/>
      <c r="NLQ36" s="214"/>
      <c r="NLR36" s="214"/>
      <c r="NLS36" s="214"/>
      <c r="NLT36" s="214"/>
      <c r="NLU36" s="214"/>
      <c r="NLV36" s="214"/>
      <c r="NLW36" s="214"/>
      <c r="NLX36" s="214"/>
      <c r="NLY36" s="214"/>
      <c r="NLZ36" s="214"/>
      <c r="NMA36" s="214"/>
      <c r="NMB36" s="214"/>
      <c r="NMC36" s="214"/>
      <c r="NMD36" s="214"/>
      <c r="NME36" s="214"/>
      <c r="NMF36" s="214"/>
      <c r="NMG36" s="214"/>
      <c r="NMH36" s="214"/>
      <c r="NMI36" s="214"/>
      <c r="NMJ36" s="214"/>
      <c r="NMK36" s="214"/>
      <c r="NML36" s="214"/>
      <c r="NMM36" s="214"/>
      <c r="NMN36" s="214"/>
      <c r="NMO36" s="214"/>
      <c r="NMP36" s="214"/>
      <c r="NMQ36" s="214"/>
      <c r="NMR36" s="214"/>
      <c r="NMS36" s="214"/>
      <c r="NMT36" s="214"/>
      <c r="NMU36" s="214"/>
      <c r="NMV36" s="214"/>
      <c r="NMW36" s="214"/>
      <c r="NMX36" s="214"/>
      <c r="NMY36" s="214"/>
      <c r="NMZ36" s="214"/>
      <c r="NNA36" s="214"/>
      <c r="NNB36" s="214"/>
      <c r="NNC36" s="214"/>
      <c r="NND36" s="214"/>
      <c r="NNE36" s="214"/>
      <c r="NNF36" s="214"/>
      <c r="NNG36" s="214"/>
      <c r="NNH36" s="214"/>
      <c r="NNI36" s="214"/>
      <c r="NNJ36" s="214"/>
      <c r="NNK36" s="214"/>
      <c r="NNL36" s="214"/>
      <c r="NNM36" s="214"/>
      <c r="NNN36" s="214"/>
      <c r="NNO36" s="214"/>
      <c r="NNP36" s="214"/>
      <c r="NNQ36" s="214"/>
      <c r="NNR36" s="214"/>
      <c r="NNS36" s="214"/>
      <c r="NNT36" s="214"/>
      <c r="NNU36" s="214"/>
      <c r="NNV36" s="214"/>
      <c r="NNW36" s="214"/>
      <c r="NNX36" s="214"/>
      <c r="NNY36" s="214"/>
      <c r="NNZ36" s="214"/>
      <c r="NOA36" s="214"/>
      <c r="NOB36" s="214"/>
      <c r="NOC36" s="214"/>
      <c r="NOD36" s="214"/>
      <c r="NOE36" s="214"/>
      <c r="NOF36" s="214"/>
      <c r="NOG36" s="214"/>
      <c r="NOH36" s="214"/>
      <c r="NOI36" s="214"/>
      <c r="NOJ36" s="214"/>
      <c r="NOK36" s="214"/>
      <c r="NOL36" s="214"/>
      <c r="NOM36" s="214"/>
      <c r="NON36" s="214"/>
      <c r="NOO36" s="214"/>
      <c r="NOP36" s="214"/>
      <c r="NOQ36" s="214"/>
      <c r="NOR36" s="214"/>
      <c r="NOS36" s="214"/>
      <c r="NOT36" s="214"/>
      <c r="NOU36" s="214"/>
      <c r="NOV36" s="214"/>
      <c r="NOW36" s="214"/>
      <c r="NOX36" s="214"/>
      <c r="NOY36" s="214"/>
      <c r="NOZ36" s="214"/>
      <c r="NPA36" s="214"/>
      <c r="NPB36" s="214"/>
      <c r="NPC36" s="214"/>
      <c r="NPD36" s="214"/>
      <c r="NPE36" s="214"/>
      <c r="NPF36" s="214"/>
      <c r="NPG36" s="214"/>
      <c r="NPH36" s="214"/>
      <c r="NPI36" s="214"/>
      <c r="NPJ36" s="214"/>
      <c r="NPK36" s="214"/>
      <c r="NPL36" s="214"/>
      <c r="NPM36" s="214"/>
      <c r="NPN36" s="214"/>
      <c r="NPO36" s="214"/>
      <c r="NPP36" s="214"/>
      <c r="NPQ36" s="214"/>
      <c r="NPR36" s="214"/>
      <c r="NPS36" s="214"/>
      <c r="NPT36" s="214"/>
      <c r="NPU36" s="214"/>
      <c r="NPV36" s="214"/>
      <c r="NPW36" s="214"/>
      <c r="NPX36" s="214"/>
      <c r="NPY36" s="214"/>
      <c r="NPZ36" s="214"/>
      <c r="NQA36" s="214"/>
      <c r="NQB36" s="214"/>
      <c r="NQC36" s="214"/>
      <c r="NQD36" s="214"/>
      <c r="NQE36" s="214"/>
      <c r="NQF36" s="214"/>
      <c r="NQG36" s="214"/>
      <c r="NQH36" s="214"/>
      <c r="NQI36" s="214"/>
      <c r="NQJ36" s="214"/>
      <c r="NQK36" s="214"/>
      <c r="NQL36" s="214"/>
      <c r="NQM36" s="214"/>
      <c r="NQN36" s="214"/>
      <c r="NQO36" s="214"/>
      <c r="NQP36" s="214"/>
      <c r="NQQ36" s="214"/>
      <c r="NQR36" s="214"/>
      <c r="NQS36" s="214"/>
      <c r="NQT36" s="214"/>
      <c r="NQU36" s="214"/>
      <c r="NQV36" s="214"/>
      <c r="NQW36" s="214"/>
      <c r="NQX36" s="214"/>
      <c r="NQY36" s="214"/>
      <c r="NQZ36" s="214"/>
      <c r="NRA36" s="214"/>
      <c r="NRB36" s="214"/>
      <c r="NRC36" s="214"/>
      <c r="NRD36" s="214"/>
      <c r="NRE36" s="214"/>
      <c r="NRF36" s="214"/>
      <c r="NRG36" s="214"/>
      <c r="NRH36" s="214"/>
      <c r="NRI36" s="214"/>
      <c r="NRJ36" s="214"/>
      <c r="NRK36" s="214"/>
      <c r="NRL36" s="214"/>
      <c r="NRM36" s="214"/>
      <c r="NRN36" s="214"/>
      <c r="NRO36" s="214"/>
      <c r="NRP36" s="214"/>
      <c r="NRQ36" s="214"/>
      <c r="NRR36" s="214"/>
      <c r="NRS36" s="214"/>
      <c r="NRT36" s="214"/>
      <c r="NRU36" s="214"/>
      <c r="NRV36" s="214"/>
      <c r="NRW36" s="214"/>
      <c r="NRX36" s="214"/>
      <c r="NRY36" s="214"/>
      <c r="NRZ36" s="214"/>
      <c r="NSA36" s="214"/>
      <c r="NSB36" s="214"/>
      <c r="NSC36" s="214"/>
      <c r="NSD36" s="214"/>
      <c r="NSE36" s="214"/>
      <c r="NSF36" s="214"/>
      <c r="NSG36" s="214"/>
      <c r="NSH36" s="214"/>
      <c r="NSI36" s="214"/>
      <c r="NSJ36" s="214"/>
      <c r="NSK36" s="214"/>
      <c r="NSL36" s="214"/>
      <c r="NSM36" s="214"/>
      <c r="NSN36" s="214"/>
      <c r="NSO36" s="214"/>
      <c r="NSP36" s="214"/>
      <c r="NSQ36" s="214"/>
      <c r="NSR36" s="214"/>
      <c r="NSS36" s="214"/>
      <c r="NST36" s="214"/>
      <c r="NSU36" s="214"/>
      <c r="NSV36" s="214"/>
      <c r="NSW36" s="214"/>
      <c r="NSX36" s="214"/>
      <c r="NSY36" s="214"/>
      <c r="NSZ36" s="214"/>
      <c r="NTA36" s="214"/>
      <c r="NTB36" s="214"/>
      <c r="NTC36" s="214"/>
      <c r="NTD36" s="214"/>
      <c r="NTE36" s="214"/>
      <c r="NTF36" s="214"/>
      <c r="NTG36" s="214"/>
      <c r="NTH36" s="214"/>
      <c r="NTI36" s="214"/>
      <c r="NTJ36" s="214"/>
      <c r="NTK36" s="214"/>
      <c r="NTL36" s="214"/>
      <c r="NTM36" s="214"/>
      <c r="NTN36" s="214"/>
      <c r="NTO36" s="214"/>
      <c r="NTP36" s="214"/>
      <c r="NTQ36" s="214"/>
      <c r="NTR36" s="214"/>
      <c r="NTS36" s="214"/>
      <c r="NTT36" s="214"/>
      <c r="NTU36" s="214"/>
      <c r="NTV36" s="214"/>
      <c r="NTW36" s="214"/>
      <c r="NTX36" s="214"/>
      <c r="NTY36" s="214"/>
      <c r="NTZ36" s="214"/>
      <c r="NUA36" s="214"/>
      <c r="NUB36" s="214"/>
      <c r="NUC36" s="214"/>
      <c r="NUD36" s="214"/>
      <c r="NUE36" s="214"/>
      <c r="NUF36" s="214"/>
      <c r="NUG36" s="214"/>
      <c r="NUH36" s="214"/>
      <c r="NUI36" s="214"/>
      <c r="NUJ36" s="214"/>
      <c r="NUK36" s="214"/>
      <c r="NUL36" s="214"/>
      <c r="NUM36" s="214"/>
      <c r="NUN36" s="214"/>
      <c r="NUO36" s="214"/>
      <c r="NUP36" s="214"/>
      <c r="NUQ36" s="214"/>
      <c r="NUR36" s="214"/>
      <c r="NUS36" s="214"/>
      <c r="NUT36" s="214"/>
      <c r="NUU36" s="214"/>
      <c r="NUV36" s="214"/>
      <c r="NUW36" s="214"/>
      <c r="NUX36" s="214"/>
      <c r="NUY36" s="214"/>
      <c r="NUZ36" s="214"/>
      <c r="NVA36" s="214"/>
      <c r="NVB36" s="214"/>
      <c r="NVC36" s="214"/>
      <c r="NVD36" s="214"/>
      <c r="NVE36" s="214"/>
      <c r="NVF36" s="214"/>
      <c r="NVG36" s="214"/>
      <c r="NVH36" s="214"/>
      <c r="NVI36" s="214"/>
      <c r="NVJ36" s="214"/>
      <c r="NVK36" s="214"/>
      <c r="NVL36" s="214"/>
      <c r="NVM36" s="214"/>
      <c r="NVN36" s="214"/>
      <c r="NVO36" s="214"/>
      <c r="NVP36" s="214"/>
      <c r="NVQ36" s="214"/>
      <c r="NVR36" s="214"/>
      <c r="NVS36" s="214"/>
      <c r="NVT36" s="214"/>
      <c r="NVU36" s="214"/>
      <c r="NVV36" s="214"/>
      <c r="NVW36" s="214"/>
      <c r="NVX36" s="214"/>
      <c r="NVY36" s="214"/>
      <c r="NVZ36" s="214"/>
      <c r="NWA36" s="214"/>
      <c r="NWB36" s="214"/>
      <c r="NWC36" s="214"/>
      <c r="NWD36" s="214"/>
      <c r="NWE36" s="214"/>
      <c r="NWF36" s="214"/>
      <c r="NWG36" s="214"/>
      <c r="NWH36" s="214"/>
      <c r="NWI36" s="214"/>
      <c r="NWJ36" s="214"/>
      <c r="NWK36" s="214"/>
      <c r="NWL36" s="214"/>
      <c r="NWM36" s="214"/>
      <c r="NWN36" s="214"/>
      <c r="NWO36" s="214"/>
      <c r="NWP36" s="214"/>
      <c r="NWQ36" s="214"/>
      <c r="NWR36" s="214"/>
      <c r="NWS36" s="214"/>
      <c r="NWT36" s="214"/>
      <c r="NWU36" s="214"/>
      <c r="NWV36" s="214"/>
      <c r="NWW36" s="214"/>
      <c r="NWX36" s="214"/>
      <c r="NWY36" s="214"/>
      <c r="NWZ36" s="214"/>
      <c r="NXA36" s="214"/>
      <c r="NXB36" s="214"/>
      <c r="NXC36" s="214"/>
      <c r="NXD36" s="214"/>
      <c r="NXE36" s="214"/>
      <c r="NXF36" s="214"/>
      <c r="NXG36" s="214"/>
      <c r="NXH36" s="214"/>
      <c r="NXI36" s="214"/>
      <c r="NXJ36" s="214"/>
      <c r="NXK36" s="214"/>
      <c r="NXL36" s="214"/>
      <c r="NXM36" s="214"/>
      <c r="NXN36" s="214"/>
      <c r="NXO36" s="214"/>
      <c r="NXP36" s="214"/>
      <c r="NXQ36" s="214"/>
      <c r="NXR36" s="214"/>
      <c r="NXS36" s="214"/>
      <c r="NXT36" s="214"/>
      <c r="NXU36" s="214"/>
      <c r="NXV36" s="214"/>
      <c r="NXW36" s="214"/>
      <c r="NXX36" s="214"/>
      <c r="NXY36" s="214"/>
      <c r="NXZ36" s="214"/>
      <c r="NYA36" s="214"/>
      <c r="NYB36" s="214"/>
      <c r="NYC36" s="214"/>
      <c r="NYD36" s="214"/>
      <c r="NYE36" s="214"/>
      <c r="NYF36" s="214"/>
      <c r="NYG36" s="214"/>
      <c r="NYH36" s="214"/>
      <c r="NYI36" s="214"/>
      <c r="NYJ36" s="214"/>
      <c r="NYK36" s="214"/>
      <c r="NYL36" s="214"/>
      <c r="NYM36" s="214"/>
      <c r="NYN36" s="214"/>
      <c r="NYO36" s="214"/>
      <c r="NYP36" s="214"/>
      <c r="NYQ36" s="214"/>
      <c r="NYR36" s="214"/>
      <c r="NYS36" s="214"/>
      <c r="NYT36" s="214"/>
      <c r="NYU36" s="214"/>
      <c r="NYV36" s="214"/>
      <c r="NYW36" s="214"/>
      <c r="NYX36" s="214"/>
      <c r="NYY36" s="214"/>
      <c r="NYZ36" s="214"/>
      <c r="NZA36" s="214"/>
      <c r="NZB36" s="214"/>
      <c r="NZC36" s="214"/>
      <c r="NZD36" s="214"/>
      <c r="NZE36" s="214"/>
      <c r="NZF36" s="214"/>
      <c r="NZG36" s="214"/>
      <c r="NZH36" s="214"/>
      <c r="NZI36" s="214"/>
      <c r="NZJ36" s="214"/>
      <c r="NZK36" s="214"/>
      <c r="NZL36" s="214"/>
      <c r="NZM36" s="214"/>
      <c r="NZN36" s="214"/>
      <c r="NZO36" s="214"/>
      <c r="NZP36" s="214"/>
      <c r="NZQ36" s="214"/>
      <c r="NZR36" s="214"/>
      <c r="NZS36" s="214"/>
      <c r="NZT36" s="214"/>
      <c r="NZU36" s="214"/>
      <c r="NZV36" s="214"/>
      <c r="NZW36" s="214"/>
      <c r="NZX36" s="214"/>
      <c r="NZY36" s="214"/>
      <c r="NZZ36" s="214"/>
      <c r="OAA36" s="214"/>
      <c r="OAB36" s="214"/>
      <c r="OAC36" s="214"/>
      <c r="OAD36" s="214"/>
      <c r="OAE36" s="214"/>
      <c r="OAF36" s="214"/>
      <c r="OAG36" s="214"/>
      <c r="OAH36" s="214"/>
      <c r="OAI36" s="214"/>
      <c r="OAJ36" s="214"/>
      <c r="OAK36" s="214"/>
      <c r="OAL36" s="214"/>
      <c r="OAM36" s="214"/>
      <c r="OAN36" s="214"/>
      <c r="OAO36" s="214"/>
      <c r="OAP36" s="214"/>
      <c r="OAQ36" s="214"/>
      <c r="OAR36" s="214"/>
      <c r="OAS36" s="214"/>
      <c r="OAT36" s="214"/>
      <c r="OAU36" s="214"/>
      <c r="OAV36" s="214"/>
      <c r="OAW36" s="214"/>
      <c r="OAX36" s="214"/>
      <c r="OAY36" s="214"/>
      <c r="OAZ36" s="214"/>
      <c r="OBA36" s="214"/>
      <c r="OBB36" s="214"/>
      <c r="OBC36" s="214"/>
      <c r="OBD36" s="214"/>
      <c r="OBE36" s="214"/>
      <c r="OBF36" s="214"/>
      <c r="OBG36" s="214"/>
      <c r="OBH36" s="214"/>
      <c r="OBI36" s="214"/>
      <c r="OBJ36" s="214"/>
      <c r="OBK36" s="214"/>
      <c r="OBL36" s="214"/>
      <c r="OBM36" s="214"/>
      <c r="OBN36" s="214"/>
      <c r="OBO36" s="214"/>
      <c r="OBP36" s="214"/>
      <c r="OBQ36" s="214"/>
      <c r="OBR36" s="214"/>
      <c r="OBS36" s="214"/>
      <c r="OBT36" s="214"/>
      <c r="OBU36" s="214"/>
      <c r="OBV36" s="214"/>
      <c r="OBW36" s="214"/>
      <c r="OBX36" s="214"/>
      <c r="OBY36" s="214"/>
      <c r="OBZ36" s="214"/>
      <c r="OCA36" s="214"/>
      <c r="OCB36" s="214"/>
      <c r="OCC36" s="214"/>
      <c r="OCD36" s="214"/>
      <c r="OCE36" s="214"/>
      <c r="OCF36" s="214"/>
      <c r="OCG36" s="214"/>
      <c r="OCH36" s="214"/>
      <c r="OCI36" s="214"/>
      <c r="OCJ36" s="214"/>
      <c r="OCK36" s="214"/>
      <c r="OCL36" s="214"/>
      <c r="OCM36" s="214"/>
      <c r="OCN36" s="214"/>
      <c r="OCO36" s="214"/>
      <c r="OCP36" s="214"/>
      <c r="OCQ36" s="214"/>
      <c r="OCR36" s="214"/>
      <c r="OCS36" s="214"/>
      <c r="OCT36" s="214"/>
      <c r="OCU36" s="214"/>
      <c r="OCV36" s="214"/>
      <c r="OCW36" s="214"/>
      <c r="OCX36" s="214"/>
      <c r="OCY36" s="214"/>
      <c r="OCZ36" s="214"/>
      <c r="ODA36" s="214"/>
      <c r="ODB36" s="214"/>
      <c r="ODC36" s="214"/>
      <c r="ODD36" s="214"/>
      <c r="ODE36" s="214"/>
      <c r="ODF36" s="214"/>
      <c r="ODG36" s="214"/>
      <c r="ODH36" s="214"/>
      <c r="ODI36" s="214"/>
      <c r="ODJ36" s="214"/>
      <c r="ODK36" s="214"/>
      <c r="ODL36" s="214"/>
      <c r="ODM36" s="214"/>
      <c r="ODN36" s="214"/>
      <c r="ODO36" s="214"/>
      <c r="ODP36" s="214"/>
      <c r="ODQ36" s="214"/>
      <c r="ODR36" s="214"/>
      <c r="ODS36" s="214"/>
      <c r="ODT36" s="214"/>
      <c r="ODU36" s="214"/>
      <c r="ODV36" s="214"/>
      <c r="ODW36" s="214"/>
      <c r="ODX36" s="214"/>
      <c r="ODY36" s="214"/>
      <c r="ODZ36" s="214"/>
      <c r="OEA36" s="214"/>
      <c r="OEB36" s="214"/>
      <c r="OEC36" s="214"/>
      <c r="OED36" s="214"/>
      <c r="OEE36" s="214"/>
      <c r="OEF36" s="214"/>
      <c r="OEG36" s="214"/>
      <c r="OEH36" s="214"/>
      <c r="OEI36" s="214"/>
      <c r="OEJ36" s="214"/>
      <c r="OEK36" s="214"/>
      <c r="OEL36" s="214"/>
      <c r="OEM36" s="214"/>
      <c r="OEN36" s="214"/>
      <c r="OEO36" s="214"/>
      <c r="OEP36" s="214"/>
      <c r="OEQ36" s="214"/>
      <c r="OER36" s="214"/>
      <c r="OES36" s="214"/>
      <c r="OET36" s="214"/>
      <c r="OEU36" s="214"/>
      <c r="OEV36" s="214"/>
      <c r="OEW36" s="214"/>
      <c r="OEX36" s="214"/>
      <c r="OEY36" s="214"/>
      <c r="OEZ36" s="214"/>
      <c r="OFA36" s="214"/>
      <c r="OFB36" s="214"/>
      <c r="OFC36" s="214"/>
      <c r="OFD36" s="214"/>
      <c r="OFE36" s="214"/>
      <c r="OFF36" s="214"/>
      <c r="OFG36" s="214"/>
      <c r="OFH36" s="214"/>
      <c r="OFI36" s="214"/>
      <c r="OFJ36" s="214"/>
      <c r="OFK36" s="214"/>
      <c r="OFL36" s="214"/>
      <c r="OFM36" s="214"/>
      <c r="OFN36" s="214"/>
      <c r="OFO36" s="214"/>
      <c r="OFP36" s="214"/>
      <c r="OFQ36" s="214"/>
      <c r="OFR36" s="214"/>
      <c r="OFS36" s="214"/>
      <c r="OFT36" s="214"/>
      <c r="OFU36" s="214"/>
      <c r="OFV36" s="214"/>
      <c r="OFW36" s="214"/>
      <c r="OFX36" s="214"/>
      <c r="OFY36" s="214"/>
      <c r="OFZ36" s="214"/>
      <c r="OGA36" s="214"/>
      <c r="OGB36" s="214"/>
      <c r="OGC36" s="214"/>
      <c r="OGD36" s="214"/>
      <c r="OGE36" s="214"/>
      <c r="OGF36" s="214"/>
      <c r="OGG36" s="214"/>
      <c r="OGH36" s="214"/>
      <c r="OGI36" s="214"/>
      <c r="OGJ36" s="214"/>
      <c r="OGK36" s="214"/>
      <c r="OGL36" s="214"/>
      <c r="OGM36" s="214"/>
      <c r="OGN36" s="214"/>
      <c r="OGO36" s="214"/>
      <c r="OGP36" s="214"/>
      <c r="OGQ36" s="214"/>
      <c r="OGR36" s="214"/>
      <c r="OGS36" s="214"/>
      <c r="OGT36" s="214"/>
      <c r="OGU36" s="214"/>
      <c r="OGV36" s="214"/>
      <c r="OGW36" s="214"/>
      <c r="OGX36" s="214"/>
      <c r="OGY36" s="214"/>
      <c r="OGZ36" s="214"/>
      <c r="OHA36" s="214"/>
      <c r="OHB36" s="214"/>
      <c r="OHC36" s="214"/>
      <c r="OHD36" s="214"/>
      <c r="OHE36" s="214"/>
      <c r="OHF36" s="214"/>
      <c r="OHG36" s="214"/>
      <c r="OHH36" s="214"/>
      <c r="OHI36" s="214"/>
      <c r="OHJ36" s="214"/>
      <c r="OHK36" s="214"/>
      <c r="OHL36" s="214"/>
      <c r="OHM36" s="214"/>
      <c r="OHN36" s="214"/>
      <c r="OHO36" s="214"/>
      <c r="OHP36" s="214"/>
      <c r="OHQ36" s="214"/>
      <c r="OHR36" s="214"/>
      <c r="OHS36" s="214"/>
      <c r="OHT36" s="214"/>
      <c r="OHU36" s="214"/>
      <c r="OHV36" s="214"/>
      <c r="OHW36" s="214"/>
      <c r="OHX36" s="214"/>
      <c r="OHY36" s="214"/>
      <c r="OHZ36" s="214"/>
      <c r="OIA36" s="214"/>
      <c r="OIB36" s="214"/>
      <c r="OIC36" s="214"/>
      <c r="OID36" s="214"/>
      <c r="OIE36" s="214"/>
      <c r="OIF36" s="214"/>
      <c r="OIG36" s="214"/>
      <c r="OIH36" s="214"/>
      <c r="OII36" s="214"/>
      <c r="OIJ36" s="214"/>
      <c r="OIK36" s="214"/>
      <c r="OIL36" s="214"/>
      <c r="OIM36" s="214"/>
      <c r="OIN36" s="214"/>
      <c r="OIO36" s="214"/>
      <c r="OIP36" s="214"/>
      <c r="OIQ36" s="214"/>
      <c r="OIR36" s="214"/>
      <c r="OIS36" s="214"/>
      <c r="OIT36" s="214"/>
      <c r="OIU36" s="214"/>
      <c r="OIV36" s="214"/>
      <c r="OIW36" s="214"/>
      <c r="OIX36" s="214"/>
      <c r="OIY36" s="214"/>
      <c r="OIZ36" s="214"/>
      <c r="OJA36" s="214"/>
      <c r="OJB36" s="214"/>
      <c r="OJC36" s="214"/>
      <c r="OJD36" s="214"/>
      <c r="OJE36" s="214"/>
      <c r="OJF36" s="214"/>
      <c r="OJG36" s="214"/>
      <c r="OJH36" s="214"/>
      <c r="OJI36" s="214"/>
      <c r="OJJ36" s="214"/>
      <c r="OJK36" s="214"/>
      <c r="OJL36" s="214"/>
      <c r="OJM36" s="214"/>
      <c r="OJN36" s="214"/>
      <c r="OJO36" s="214"/>
      <c r="OJP36" s="214"/>
      <c r="OJQ36" s="214"/>
      <c r="OJR36" s="214"/>
      <c r="OJS36" s="214"/>
      <c r="OJT36" s="214"/>
      <c r="OJU36" s="214"/>
      <c r="OJV36" s="214"/>
      <c r="OJW36" s="214"/>
      <c r="OJX36" s="214"/>
      <c r="OJY36" s="214"/>
      <c r="OJZ36" s="214"/>
      <c r="OKA36" s="214"/>
      <c r="OKB36" s="214"/>
      <c r="OKC36" s="214"/>
      <c r="OKD36" s="214"/>
      <c r="OKE36" s="214"/>
      <c r="OKF36" s="214"/>
      <c r="OKG36" s="214"/>
      <c r="OKH36" s="214"/>
      <c r="OKI36" s="214"/>
      <c r="OKJ36" s="214"/>
      <c r="OKK36" s="214"/>
      <c r="OKL36" s="214"/>
      <c r="OKM36" s="214"/>
      <c r="OKN36" s="214"/>
      <c r="OKO36" s="214"/>
      <c r="OKP36" s="214"/>
      <c r="OKQ36" s="214"/>
      <c r="OKR36" s="214"/>
      <c r="OKS36" s="214"/>
      <c r="OKT36" s="214"/>
      <c r="OKU36" s="214"/>
      <c r="OKV36" s="214"/>
      <c r="OKW36" s="214"/>
      <c r="OKX36" s="214"/>
      <c r="OKY36" s="214"/>
      <c r="OKZ36" s="214"/>
      <c r="OLA36" s="214"/>
      <c r="OLB36" s="214"/>
      <c r="OLC36" s="214"/>
      <c r="OLD36" s="214"/>
      <c r="OLE36" s="214"/>
      <c r="OLF36" s="214"/>
      <c r="OLG36" s="214"/>
      <c r="OLH36" s="214"/>
      <c r="OLI36" s="214"/>
      <c r="OLJ36" s="214"/>
      <c r="OLK36" s="214"/>
      <c r="OLL36" s="214"/>
      <c r="OLM36" s="214"/>
      <c r="OLN36" s="214"/>
      <c r="OLO36" s="214"/>
      <c r="OLP36" s="214"/>
      <c r="OLQ36" s="214"/>
      <c r="OLR36" s="214"/>
      <c r="OLS36" s="214"/>
      <c r="OLT36" s="214"/>
      <c r="OLU36" s="214"/>
      <c r="OLV36" s="214"/>
      <c r="OLW36" s="214"/>
      <c r="OLX36" s="214"/>
      <c r="OLY36" s="214"/>
      <c r="OLZ36" s="214"/>
      <c r="OMA36" s="214"/>
      <c r="OMB36" s="214"/>
      <c r="OMC36" s="214"/>
      <c r="OMD36" s="214"/>
      <c r="OME36" s="214"/>
      <c r="OMF36" s="214"/>
      <c r="OMG36" s="214"/>
      <c r="OMH36" s="214"/>
      <c r="OMI36" s="214"/>
      <c r="OMJ36" s="214"/>
      <c r="OMK36" s="214"/>
      <c r="OML36" s="214"/>
      <c r="OMM36" s="214"/>
      <c r="OMN36" s="214"/>
      <c r="OMO36" s="214"/>
      <c r="OMP36" s="214"/>
      <c r="OMQ36" s="214"/>
      <c r="OMR36" s="214"/>
      <c r="OMS36" s="214"/>
      <c r="OMT36" s="214"/>
      <c r="OMU36" s="214"/>
      <c r="OMV36" s="214"/>
      <c r="OMW36" s="214"/>
      <c r="OMX36" s="214"/>
      <c r="OMY36" s="214"/>
      <c r="OMZ36" s="214"/>
      <c r="ONA36" s="214"/>
      <c r="ONB36" s="214"/>
      <c r="ONC36" s="214"/>
      <c r="OND36" s="214"/>
      <c r="ONE36" s="214"/>
      <c r="ONF36" s="214"/>
      <c r="ONG36" s="214"/>
      <c r="ONH36" s="214"/>
      <c r="ONI36" s="214"/>
      <c r="ONJ36" s="214"/>
      <c r="ONK36" s="214"/>
      <c r="ONL36" s="214"/>
      <c r="ONM36" s="214"/>
      <c r="ONN36" s="214"/>
      <c r="ONO36" s="214"/>
      <c r="ONP36" s="214"/>
      <c r="ONQ36" s="214"/>
      <c r="ONR36" s="214"/>
      <c r="ONS36" s="214"/>
      <c r="ONT36" s="214"/>
      <c r="ONU36" s="214"/>
      <c r="ONV36" s="214"/>
      <c r="ONW36" s="214"/>
      <c r="ONX36" s="214"/>
      <c r="ONY36" s="214"/>
      <c r="ONZ36" s="214"/>
      <c r="OOA36" s="214"/>
      <c r="OOB36" s="214"/>
      <c r="OOC36" s="214"/>
      <c r="OOD36" s="214"/>
      <c r="OOE36" s="214"/>
      <c r="OOF36" s="214"/>
      <c r="OOG36" s="214"/>
      <c r="OOH36" s="214"/>
      <c r="OOI36" s="214"/>
      <c r="OOJ36" s="214"/>
      <c r="OOK36" s="214"/>
      <c r="OOL36" s="214"/>
      <c r="OOM36" s="214"/>
      <c r="OON36" s="214"/>
      <c r="OOO36" s="214"/>
      <c r="OOP36" s="214"/>
      <c r="OOQ36" s="214"/>
      <c r="OOR36" s="214"/>
      <c r="OOS36" s="214"/>
      <c r="OOT36" s="214"/>
      <c r="OOU36" s="214"/>
      <c r="OOV36" s="214"/>
      <c r="OOW36" s="214"/>
      <c r="OOX36" s="214"/>
      <c r="OOY36" s="214"/>
      <c r="OOZ36" s="214"/>
      <c r="OPA36" s="214"/>
      <c r="OPB36" s="214"/>
      <c r="OPC36" s="214"/>
      <c r="OPD36" s="214"/>
      <c r="OPE36" s="214"/>
      <c r="OPF36" s="214"/>
      <c r="OPG36" s="214"/>
      <c r="OPH36" s="214"/>
      <c r="OPI36" s="214"/>
      <c r="OPJ36" s="214"/>
      <c r="OPK36" s="214"/>
      <c r="OPL36" s="214"/>
      <c r="OPM36" s="214"/>
      <c r="OPN36" s="214"/>
      <c r="OPO36" s="214"/>
      <c r="OPP36" s="214"/>
      <c r="OPQ36" s="214"/>
      <c r="OPR36" s="214"/>
      <c r="OPS36" s="214"/>
      <c r="OPT36" s="214"/>
      <c r="OPU36" s="214"/>
      <c r="OPV36" s="214"/>
      <c r="OPW36" s="214"/>
      <c r="OPX36" s="214"/>
      <c r="OPY36" s="214"/>
      <c r="OPZ36" s="214"/>
      <c r="OQA36" s="214"/>
      <c r="OQB36" s="214"/>
      <c r="OQC36" s="214"/>
      <c r="OQD36" s="214"/>
      <c r="OQE36" s="214"/>
      <c r="OQF36" s="214"/>
      <c r="OQG36" s="214"/>
      <c r="OQH36" s="214"/>
      <c r="OQI36" s="214"/>
      <c r="OQJ36" s="214"/>
      <c r="OQK36" s="214"/>
      <c r="OQL36" s="214"/>
      <c r="OQM36" s="214"/>
      <c r="OQN36" s="214"/>
      <c r="OQO36" s="214"/>
      <c r="OQP36" s="214"/>
      <c r="OQQ36" s="214"/>
      <c r="OQR36" s="214"/>
      <c r="OQS36" s="214"/>
      <c r="OQT36" s="214"/>
      <c r="OQU36" s="214"/>
      <c r="OQV36" s="214"/>
      <c r="OQW36" s="214"/>
      <c r="OQX36" s="214"/>
      <c r="OQY36" s="214"/>
      <c r="OQZ36" s="214"/>
      <c r="ORA36" s="214"/>
      <c r="ORB36" s="214"/>
      <c r="ORC36" s="214"/>
      <c r="ORD36" s="214"/>
      <c r="ORE36" s="214"/>
      <c r="ORF36" s="214"/>
      <c r="ORG36" s="214"/>
      <c r="ORH36" s="214"/>
      <c r="ORI36" s="214"/>
      <c r="ORJ36" s="214"/>
      <c r="ORK36" s="214"/>
      <c r="ORL36" s="214"/>
      <c r="ORM36" s="214"/>
      <c r="ORN36" s="214"/>
      <c r="ORO36" s="214"/>
      <c r="ORP36" s="214"/>
      <c r="ORQ36" s="214"/>
      <c r="ORR36" s="214"/>
      <c r="ORS36" s="214"/>
      <c r="ORT36" s="214"/>
      <c r="ORU36" s="214"/>
      <c r="ORV36" s="214"/>
      <c r="ORW36" s="214"/>
      <c r="ORX36" s="214"/>
      <c r="ORY36" s="214"/>
      <c r="ORZ36" s="214"/>
      <c r="OSA36" s="214"/>
      <c r="OSB36" s="214"/>
      <c r="OSC36" s="214"/>
      <c r="OSD36" s="214"/>
      <c r="OSE36" s="214"/>
      <c r="OSF36" s="214"/>
      <c r="OSG36" s="214"/>
      <c r="OSH36" s="214"/>
      <c r="OSI36" s="214"/>
      <c r="OSJ36" s="214"/>
      <c r="OSK36" s="214"/>
      <c r="OSL36" s="214"/>
      <c r="OSM36" s="214"/>
      <c r="OSN36" s="214"/>
      <c r="OSO36" s="214"/>
      <c r="OSP36" s="214"/>
      <c r="OSQ36" s="214"/>
      <c r="OSR36" s="214"/>
      <c r="OSS36" s="214"/>
      <c r="OST36" s="214"/>
      <c r="OSU36" s="214"/>
      <c r="OSV36" s="214"/>
      <c r="OSW36" s="214"/>
      <c r="OSX36" s="214"/>
      <c r="OSY36" s="214"/>
      <c r="OSZ36" s="214"/>
      <c r="OTA36" s="214"/>
      <c r="OTB36" s="214"/>
      <c r="OTC36" s="214"/>
      <c r="OTD36" s="214"/>
      <c r="OTE36" s="214"/>
      <c r="OTF36" s="214"/>
      <c r="OTG36" s="214"/>
      <c r="OTH36" s="214"/>
      <c r="OTI36" s="214"/>
      <c r="OTJ36" s="214"/>
      <c r="OTK36" s="214"/>
      <c r="OTL36" s="214"/>
      <c r="OTM36" s="214"/>
      <c r="OTN36" s="214"/>
      <c r="OTO36" s="214"/>
      <c r="OTP36" s="214"/>
      <c r="OTQ36" s="214"/>
      <c r="OTR36" s="214"/>
      <c r="OTS36" s="214"/>
      <c r="OTT36" s="214"/>
      <c r="OTU36" s="214"/>
      <c r="OTV36" s="214"/>
      <c r="OTW36" s="214"/>
      <c r="OTX36" s="214"/>
      <c r="OTY36" s="214"/>
      <c r="OTZ36" s="214"/>
      <c r="OUA36" s="214"/>
      <c r="OUB36" s="214"/>
      <c r="OUC36" s="214"/>
      <c r="OUD36" s="214"/>
      <c r="OUE36" s="214"/>
      <c r="OUF36" s="214"/>
      <c r="OUG36" s="214"/>
      <c r="OUH36" s="214"/>
      <c r="OUI36" s="214"/>
      <c r="OUJ36" s="214"/>
      <c r="OUK36" s="214"/>
      <c r="OUL36" s="214"/>
      <c r="OUM36" s="214"/>
      <c r="OUN36" s="214"/>
      <c r="OUO36" s="214"/>
      <c r="OUP36" s="214"/>
      <c r="OUQ36" s="214"/>
      <c r="OUR36" s="214"/>
      <c r="OUS36" s="214"/>
      <c r="OUT36" s="214"/>
      <c r="OUU36" s="214"/>
      <c r="OUV36" s="214"/>
      <c r="OUW36" s="214"/>
      <c r="OUX36" s="214"/>
      <c r="OUY36" s="214"/>
      <c r="OUZ36" s="214"/>
      <c r="OVA36" s="214"/>
      <c r="OVB36" s="214"/>
      <c r="OVC36" s="214"/>
      <c r="OVD36" s="214"/>
      <c r="OVE36" s="214"/>
      <c r="OVF36" s="214"/>
      <c r="OVG36" s="214"/>
      <c r="OVH36" s="214"/>
      <c r="OVI36" s="214"/>
      <c r="OVJ36" s="214"/>
      <c r="OVK36" s="214"/>
      <c r="OVL36" s="214"/>
      <c r="OVM36" s="214"/>
      <c r="OVN36" s="214"/>
      <c r="OVO36" s="214"/>
      <c r="OVP36" s="214"/>
      <c r="OVQ36" s="214"/>
      <c r="OVR36" s="214"/>
      <c r="OVS36" s="214"/>
      <c r="OVT36" s="214"/>
      <c r="OVU36" s="214"/>
      <c r="OVV36" s="214"/>
      <c r="OVW36" s="214"/>
      <c r="OVX36" s="214"/>
      <c r="OVY36" s="214"/>
      <c r="OVZ36" s="214"/>
      <c r="OWA36" s="214"/>
      <c r="OWB36" s="214"/>
      <c r="OWC36" s="214"/>
      <c r="OWD36" s="214"/>
      <c r="OWE36" s="214"/>
      <c r="OWF36" s="214"/>
      <c r="OWG36" s="214"/>
      <c r="OWH36" s="214"/>
      <c r="OWI36" s="214"/>
      <c r="OWJ36" s="214"/>
      <c r="OWK36" s="214"/>
      <c r="OWL36" s="214"/>
      <c r="OWM36" s="214"/>
      <c r="OWN36" s="214"/>
      <c r="OWO36" s="214"/>
      <c r="OWP36" s="214"/>
      <c r="OWQ36" s="214"/>
      <c r="OWR36" s="214"/>
      <c r="OWS36" s="214"/>
      <c r="OWT36" s="214"/>
      <c r="OWU36" s="214"/>
      <c r="OWV36" s="214"/>
      <c r="OWW36" s="214"/>
      <c r="OWX36" s="214"/>
      <c r="OWY36" s="214"/>
      <c r="OWZ36" s="214"/>
      <c r="OXA36" s="214"/>
      <c r="OXB36" s="214"/>
      <c r="OXC36" s="214"/>
      <c r="OXD36" s="214"/>
      <c r="OXE36" s="214"/>
      <c r="OXF36" s="214"/>
      <c r="OXG36" s="214"/>
      <c r="OXH36" s="214"/>
      <c r="OXI36" s="214"/>
      <c r="OXJ36" s="214"/>
      <c r="OXK36" s="214"/>
      <c r="OXL36" s="214"/>
      <c r="OXM36" s="214"/>
      <c r="OXN36" s="214"/>
      <c r="OXO36" s="214"/>
      <c r="OXP36" s="214"/>
      <c r="OXQ36" s="214"/>
      <c r="OXR36" s="214"/>
      <c r="OXS36" s="214"/>
      <c r="OXT36" s="214"/>
      <c r="OXU36" s="214"/>
      <c r="OXV36" s="214"/>
      <c r="OXW36" s="214"/>
      <c r="OXX36" s="214"/>
      <c r="OXY36" s="214"/>
      <c r="OXZ36" s="214"/>
      <c r="OYA36" s="214"/>
      <c r="OYB36" s="214"/>
      <c r="OYC36" s="214"/>
      <c r="OYD36" s="214"/>
      <c r="OYE36" s="214"/>
      <c r="OYF36" s="214"/>
      <c r="OYG36" s="214"/>
      <c r="OYH36" s="214"/>
      <c r="OYI36" s="214"/>
      <c r="OYJ36" s="214"/>
      <c r="OYK36" s="214"/>
      <c r="OYL36" s="214"/>
      <c r="OYM36" s="214"/>
      <c r="OYN36" s="214"/>
      <c r="OYO36" s="214"/>
      <c r="OYP36" s="214"/>
      <c r="OYQ36" s="214"/>
      <c r="OYR36" s="214"/>
      <c r="OYS36" s="214"/>
      <c r="OYT36" s="214"/>
      <c r="OYU36" s="214"/>
      <c r="OYV36" s="214"/>
      <c r="OYW36" s="214"/>
      <c r="OYX36" s="214"/>
      <c r="OYY36" s="214"/>
      <c r="OYZ36" s="214"/>
      <c r="OZA36" s="214"/>
      <c r="OZB36" s="214"/>
      <c r="OZC36" s="214"/>
      <c r="OZD36" s="214"/>
      <c r="OZE36" s="214"/>
      <c r="OZF36" s="214"/>
      <c r="OZG36" s="214"/>
      <c r="OZH36" s="214"/>
      <c r="OZI36" s="214"/>
      <c r="OZJ36" s="214"/>
      <c r="OZK36" s="214"/>
      <c r="OZL36" s="214"/>
      <c r="OZM36" s="214"/>
      <c r="OZN36" s="214"/>
      <c r="OZO36" s="214"/>
      <c r="OZP36" s="214"/>
      <c r="OZQ36" s="214"/>
      <c r="OZR36" s="214"/>
      <c r="OZS36" s="214"/>
      <c r="OZT36" s="214"/>
      <c r="OZU36" s="214"/>
      <c r="OZV36" s="214"/>
      <c r="OZW36" s="214"/>
      <c r="OZX36" s="214"/>
      <c r="OZY36" s="214"/>
      <c r="OZZ36" s="214"/>
      <c r="PAA36" s="214"/>
      <c r="PAB36" s="214"/>
      <c r="PAC36" s="214"/>
      <c r="PAD36" s="214"/>
      <c r="PAE36" s="214"/>
      <c r="PAF36" s="214"/>
      <c r="PAG36" s="214"/>
      <c r="PAH36" s="214"/>
      <c r="PAI36" s="214"/>
      <c r="PAJ36" s="214"/>
      <c r="PAK36" s="214"/>
      <c r="PAL36" s="214"/>
      <c r="PAM36" s="214"/>
      <c r="PAN36" s="214"/>
      <c r="PAO36" s="214"/>
      <c r="PAP36" s="214"/>
      <c r="PAQ36" s="214"/>
      <c r="PAR36" s="214"/>
      <c r="PAS36" s="214"/>
      <c r="PAT36" s="214"/>
      <c r="PAU36" s="214"/>
      <c r="PAV36" s="214"/>
      <c r="PAW36" s="214"/>
      <c r="PAX36" s="214"/>
      <c r="PAY36" s="214"/>
      <c r="PAZ36" s="214"/>
      <c r="PBA36" s="214"/>
      <c r="PBB36" s="214"/>
      <c r="PBC36" s="214"/>
      <c r="PBD36" s="214"/>
      <c r="PBE36" s="214"/>
      <c r="PBF36" s="214"/>
      <c r="PBG36" s="214"/>
      <c r="PBH36" s="214"/>
      <c r="PBI36" s="214"/>
      <c r="PBJ36" s="214"/>
      <c r="PBK36" s="214"/>
      <c r="PBL36" s="214"/>
      <c r="PBM36" s="214"/>
      <c r="PBN36" s="214"/>
      <c r="PBO36" s="214"/>
      <c r="PBP36" s="214"/>
      <c r="PBQ36" s="214"/>
      <c r="PBR36" s="214"/>
      <c r="PBS36" s="214"/>
      <c r="PBT36" s="214"/>
      <c r="PBU36" s="214"/>
      <c r="PBV36" s="214"/>
      <c r="PBW36" s="214"/>
      <c r="PBX36" s="214"/>
      <c r="PBY36" s="214"/>
      <c r="PBZ36" s="214"/>
      <c r="PCA36" s="214"/>
      <c r="PCB36" s="214"/>
      <c r="PCC36" s="214"/>
      <c r="PCD36" s="214"/>
      <c r="PCE36" s="214"/>
      <c r="PCF36" s="214"/>
      <c r="PCG36" s="214"/>
      <c r="PCH36" s="214"/>
      <c r="PCI36" s="214"/>
      <c r="PCJ36" s="214"/>
      <c r="PCK36" s="214"/>
      <c r="PCL36" s="214"/>
      <c r="PCM36" s="214"/>
      <c r="PCN36" s="214"/>
      <c r="PCO36" s="214"/>
      <c r="PCP36" s="214"/>
      <c r="PCQ36" s="214"/>
      <c r="PCR36" s="214"/>
      <c r="PCS36" s="214"/>
      <c r="PCT36" s="214"/>
      <c r="PCU36" s="214"/>
      <c r="PCV36" s="214"/>
      <c r="PCW36" s="214"/>
      <c r="PCX36" s="214"/>
      <c r="PCY36" s="214"/>
      <c r="PCZ36" s="214"/>
      <c r="PDA36" s="214"/>
      <c r="PDB36" s="214"/>
      <c r="PDC36" s="214"/>
      <c r="PDD36" s="214"/>
      <c r="PDE36" s="214"/>
      <c r="PDF36" s="214"/>
      <c r="PDG36" s="214"/>
      <c r="PDH36" s="214"/>
      <c r="PDI36" s="214"/>
      <c r="PDJ36" s="214"/>
      <c r="PDK36" s="214"/>
      <c r="PDL36" s="214"/>
      <c r="PDM36" s="214"/>
      <c r="PDN36" s="214"/>
      <c r="PDO36" s="214"/>
      <c r="PDP36" s="214"/>
      <c r="PDQ36" s="214"/>
      <c r="PDR36" s="214"/>
      <c r="PDS36" s="214"/>
      <c r="PDT36" s="214"/>
      <c r="PDU36" s="214"/>
      <c r="PDV36" s="214"/>
      <c r="PDW36" s="214"/>
      <c r="PDX36" s="214"/>
      <c r="PDY36" s="214"/>
      <c r="PDZ36" s="214"/>
      <c r="PEA36" s="214"/>
      <c r="PEB36" s="214"/>
      <c r="PEC36" s="214"/>
      <c r="PED36" s="214"/>
      <c r="PEE36" s="214"/>
      <c r="PEF36" s="214"/>
      <c r="PEG36" s="214"/>
      <c r="PEH36" s="214"/>
      <c r="PEI36" s="214"/>
      <c r="PEJ36" s="214"/>
      <c r="PEK36" s="214"/>
      <c r="PEL36" s="214"/>
      <c r="PEM36" s="214"/>
      <c r="PEN36" s="214"/>
      <c r="PEO36" s="214"/>
      <c r="PEP36" s="214"/>
      <c r="PEQ36" s="214"/>
      <c r="PER36" s="214"/>
      <c r="PES36" s="214"/>
      <c r="PET36" s="214"/>
      <c r="PEU36" s="214"/>
      <c r="PEV36" s="214"/>
      <c r="PEW36" s="214"/>
      <c r="PEX36" s="214"/>
      <c r="PEY36" s="214"/>
      <c r="PEZ36" s="214"/>
      <c r="PFA36" s="214"/>
      <c r="PFB36" s="214"/>
      <c r="PFC36" s="214"/>
      <c r="PFD36" s="214"/>
      <c r="PFE36" s="214"/>
      <c r="PFF36" s="214"/>
      <c r="PFG36" s="214"/>
      <c r="PFH36" s="214"/>
      <c r="PFI36" s="214"/>
      <c r="PFJ36" s="214"/>
      <c r="PFK36" s="214"/>
      <c r="PFL36" s="214"/>
      <c r="PFM36" s="214"/>
      <c r="PFN36" s="214"/>
      <c r="PFO36" s="214"/>
      <c r="PFP36" s="214"/>
      <c r="PFQ36" s="214"/>
      <c r="PFR36" s="214"/>
      <c r="PFS36" s="214"/>
      <c r="PFT36" s="214"/>
      <c r="PFU36" s="214"/>
      <c r="PFV36" s="214"/>
      <c r="PFW36" s="214"/>
      <c r="PFX36" s="214"/>
      <c r="PFY36" s="214"/>
      <c r="PFZ36" s="214"/>
      <c r="PGA36" s="214"/>
      <c r="PGB36" s="214"/>
      <c r="PGC36" s="214"/>
      <c r="PGD36" s="214"/>
      <c r="PGE36" s="214"/>
      <c r="PGF36" s="214"/>
      <c r="PGG36" s="214"/>
      <c r="PGH36" s="214"/>
      <c r="PGI36" s="214"/>
      <c r="PGJ36" s="214"/>
      <c r="PGK36" s="214"/>
      <c r="PGL36" s="214"/>
      <c r="PGM36" s="214"/>
      <c r="PGN36" s="214"/>
      <c r="PGO36" s="214"/>
      <c r="PGP36" s="214"/>
      <c r="PGQ36" s="214"/>
      <c r="PGR36" s="214"/>
      <c r="PGS36" s="214"/>
      <c r="PGT36" s="214"/>
      <c r="PGU36" s="214"/>
      <c r="PGV36" s="214"/>
      <c r="PGW36" s="214"/>
      <c r="PGX36" s="214"/>
      <c r="PGY36" s="214"/>
      <c r="PGZ36" s="214"/>
      <c r="PHA36" s="214"/>
      <c r="PHB36" s="214"/>
      <c r="PHC36" s="214"/>
      <c r="PHD36" s="214"/>
      <c r="PHE36" s="214"/>
      <c r="PHF36" s="214"/>
      <c r="PHG36" s="214"/>
      <c r="PHH36" s="214"/>
      <c r="PHI36" s="214"/>
      <c r="PHJ36" s="214"/>
      <c r="PHK36" s="214"/>
      <c r="PHL36" s="214"/>
      <c r="PHM36" s="214"/>
      <c r="PHN36" s="214"/>
      <c r="PHO36" s="214"/>
      <c r="PHP36" s="214"/>
      <c r="PHQ36" s="214"/>
      <c r="PHR36" s="214"/>
      <c r="PHS36" s="214"/>
      <c r="PHT36" s="214"/>
      <c r="PHU36" s="214"/>
      <c r="PHV36" s="214"/>
      <c r="PHW36" s="214"/>
      <c r="PHX36" s="214"/>
      <c r="PHY36" s="214"/>
      <c r="PHZ36" s="214"/>
      <c r="PIA36" s="214"/>
      <c r="PIB36" s="214"/>
      <c r="PIC36" s="214"/>
      <c r="PID36" s="214"/>
      <c r="PIE36" s="214"/>
      <c r="PIF36" s="214"/>
      <c r="PIG36" s="214"/>
      <c r="PIH36" s="214"/>
      <c r="PII36" s="214"/>
      <c r="PIJ36" s="214"/>
      <c r="PIK36" s="214"/>
      <c r="PIL36" s="214"/>
      <c r="PIM36" s="214"/>
      <c r="PIN36" s="214"/>
      <c r="PIO36" s="214"/>
      <c r="PIP36" s="214"/>
      <c r="PIQ36" s="214"/>
      <c r="PIR36" s="214"/>
      <c r="PIS36" s="214"/>
      <c r="PIT36" s="214"/>
      <c r="PIU36" s="214"/>
      <c r="PIV36" s="214"/>
      <c r="PIW36" s="214"/>
      <c r="PIX36" s="214"/>
      <c r="PIY36" s="214"/>
      <c r="PIZ36" s="214"/>
      <c r="PJA36" s="214"/>
      <c r="PJB36" s="214"/>
      <c r="PJC36" s="214"/>
      <c r="PJD36" s="214"/>
      <c r="PJE36" s="214"/>
      <c r="PJF36" s="214"/>
      <c r="PJG36" s="214"/>
      <c r="PJH36" s="214"/>
      <c r="PJI36" s="214"/>
      <c r="PJJ36" s="214"/>
      <c r="PJK36" s="214"/>
      <c r="PJL36" s="214"/>
      <c r="PJM36" s="214"/>
      <c r="PJN36" s="214"/>
      <c r="PJO36" s="214"/>
      <c r="PJP36" s="214"/>
      <c r="PJQ36" s="214"/>
      <c r="PJR36" s="214"/>
      <c r="PJS36" s="214"/>
      <c r="PJT36" s="214"/>
      <c r="PJU36" s="214"/>
      <c r="PJV36" s="214"/>
      <c r="PJW36" s="214"/>
      <c r="PJX36" s="214"/>
      <c r="PJY36" s="214"/>
      <c r="PJZ36" s="214"/>
      <c r="PKA36" s="214"/>
      <c r="PKB36" s="214"/>
      <c r="PKC36" s="214"/>
      <c r="PKD36" s="214"/>
      <c r="PKE36" s="214"/>
      <c r="PKF36" s="214"/>
      <c r="PKG36" s="214"/>
      <c r="PKH36" s="214"/>
      <c r="PKI36" s="214"/>
      <c r="PKJ36" s="214"/>
      <c r="PKK36" s="214"/>
      <c r="PKL36" s="214"/>
      <c r="PKM36" s="214"/>
      <c r="PKN36" s="214"/>
      <c r="PKO36" s="214"/>
      <c r="PKP36" s="214"/>
      <c r="PKQ36" s="214"/>
      <c r="PKR36" s="214"/>
      <c r="PKS36" s="214"/>
      <c r="PKT36" s="214"/>
      <c r="PKU36" s="214"/>
      <c r="PKV36" s="214"/>
      <c r="PKW36" s="214"/>
      <c r="PKX36" s="214"/>
      <c r="PKY36" s="214"/>
      <c r="PKZ36" s="214"/>
      <c r="PLA36" s="214"/>
      <c r="PLB36" s="214"/>
      <c r="PLC36" s="214"/>
      <c r="PLD36" s="214"/>
      <c r="PLE36" s="214"/>
      <c r="PLF36" s="214"/>
      <c r="PLG36" s="214"/>
      <c r="PLH36" s="214"/>
      <c r="PLI36" s="214"/>
      <c r="PLJ36" s="214"/>
      <c r="PLK36" s="214"/>
      <c r="PLL36" s="214"/>
      <c r="PLM36" s="214"/>
      <c r="PLN36" s="214"/>
      <c r="PLO36" s="214"/>
      <c r="PLP36" s="214"/>
      <c r="PLQ36" s="214"/>
      <c r="PLR36" s="214"/>
      <c r="PLS36" s="214"/>
      <c r="PLT36" s="214"/>
      <c r="PLU36" s="214"/>
      <c r="PLV36" s="214"/>
      <c r="PLW36" s="214"/>
      <c r="PLX36" s="214"/>
      <c r="PLY36" s="214"/>
      <c r="PLZ36" s="214"/>
      <c r="PMA36" s="214"/>
      <c r="PMB36" s="214"/>
      <c r="PMC36" s="214"/>
      <c r="PMD36" s="214"/>
      <c r="PME36" s="214"/>
      <c r="PMF36" s="214"/>
      <c r="PMG36" s="214"/>
      <c r="PMH36" s="214"/>
      <c r="PMI36" s="214"/>
      <c r="PMJ36" s="214"/>
      <c r="PMK36" s="214"/>
      <c r="PML36" s="214"/>
      <c r="PMM36" s="214"/>
      <c r="PMN36" s="214"/>
      <c r="PMO36" s="214"/>
      <c r="PMP36" s="214"/>
      <c r="PMQ36" s="214"/>
      <c r="PMR36" s="214"/>
      <c r="PMS36" s="214"/>
      <c r="PMT36" s="214"/>
      <c r="PMU36" s="214"/>
      <c r="PMV36" s="214"/>
      <c r="PMW36" s="214"/>
      <c r="PMX36" s="214"/>
      <c r="PMY36" s="214"/>
      <c r="PMZ36" s="214"/>
      <c r="PNA36" s="214"/>
      <c r="PNB36" s="214"/>
      <c r="PNC36" s="214"/>
      <c r="PND36" s="214"/>
      <c r="PNE36" s="214"/>
      <c r="PNF36" s="214"/>
      <c r="PNG36" s="214"/>
      <c r="PNH36" s="214"/>
      <c r="PNI36" s="214"/>
      <c r="PNJ36" s="214"/>
      <c r="PNK36" s="214"/>
      <c r="PNL36" s="214"/>
      <c r="PNM36" s="214"/>
      <c r="PNN36" s="214"/>
      <c r="PNO36" s="214"/>
      <c r="PNP36" s="214"/>
      <c r="PNQ36" s="214"/>
      <c r="PNR36" s="214"/>
      <c r="PNS36" s="214"/>
      <c r="PNT36" s="214"/>
      <c r="PNU36" s="214"/>
      <c r="PNV36" s="214"/>
      <c r="PNW36" s="214"/>
      <c r="PNX36" s="214"/>
      <c r="PNY36" s="214"/>
      <c r="PNZ36" s="214"/>
      <c r="POA36" s="214"/>
      <c r="POB36" s="214"/>
      <c r="POC36" s="214"/>
      <c r="POD36" s="214"/>
      <c r="POE36" s="214"/>
      <c r="POF36" s="214"/>
      <c r="POG36" s="214"/>
      <c r="POH36" s="214"/>
      <c r="POI36" s="214"/>
      <c r="POJ36" s="214"/>
      <c r="POK36" s="214"/>
      <c r="POL36" s="214"/>
      <c r="POM36" s="214"/>
      <c r="PON36" s="214"/>
      <c r="POO36" s="214"/>
      <c r="POP36" s="214"/>
      <c r="POQ36" s="214"/>
      <c r="POR36" s="214"/>
      <c r="POS36" s="214"/>
      <c r="POT36" s="214"/>
      <c r="POU36" s="214"/>
      <c r="POV36" s="214"/>
      <c r="POW36" s="214"/>
      <c r="POX36" s="214"/>
      <c r="POY36" s="214"/>
      <c r="POZ36" s="214"/>
      <c r="PPA36" s="214"/>
      <c r="PPB36" s="214"/>
      <c r="PPC36" s="214"/>
      <c r="PPD36" s="214"/>
      <c r="PPE36" s="214"/>
      <c r="PPF36" s="214"/>
      <c r="PPG36" s="214"/>
      <c r="PPH36" s="214"/>
      <c r="PPI36" s="214"/>
      <c r="PPJ36" s="214"/>
      <c r="PPK36" s="214"/>
      <c r="PPL36" s="214"/>
      <c r="PPM36" s="214"/>
      <c r="PPN36" s="214"/>
      <c r="PPO36" s="214"/>
      <c r="PPP36" s="214"/>
      <c r="PPQ36" s="214"/>
      <c r="PPR36" s="214"/>
      <c r="PPS36" s="214"/>
      <c r="PPT36" s="214"/>
      <c r="PPU36" s="214"/>
      <c r="PPV36" s="214"/>
      <c r="PPW36" s="214"/>
      <c r="PPX36" s="214"/>
      <c r="PPY36" s="214"/>
      <c r="PPZ36" s="214"/>
      <c r="PQA36" s="214"/>
      <c r="PQB36" s="214"/>
      <c r="PQC36" s="214"/>
      <c r="PQD36" s="214"/>
      <c r="PQE36" s="214"/>
      <c r="PQF36" s="214"/>
      <c r="PQG36" s="214"/>
      <c r="PQH36" s="214"/>
      <c r="PQI36" s="214"/>
      <c r="PQJ36" s="214"/>
      <c r="PQK36" s="214"/>
      <c r="PQL36" s="214"/>
      <c r="PQM36" s="214"/>
      <c r="PQN36" s="214"/>
      <c r="PQO36" s="214"/>
      <c r="PQP36" s="214"/>
      <c r="PQQ36" s="214"/>
      <c r="PQR36" s="214"/>
      <c r="PQS36" s="214"/>
      <c r="PQT36" s="214"/>
      <c r="PQU36" s="214"/>
      <c r="PQV36" s="214"/>
      <c r="PQW36" s="214"/>
      <c r="PQX36" s="214"/>
      <c r="PQY36" s="214"/>
      <c r="PQZ36" s="214"/>
      <c r="PRA36" s="214"/>
      <c r="PRB36" s="214"/>
      <c r="PRC36" s="214"/>
      <c r="PRD36" s="214"/>
      <c r="PRE36" s="214"/>
      <c r="PRF36" s="214"/>
      <c r="PRG36" s="214"/>
      <c r="PRH36" s="214"/>
      <c r="PRI36" s="214"/>
      <c r="PRJ36" s="214"/>
      <c r="PRK36" s="214"/>
      <c r="PRL36" s="214"/>
      <c r="PRM36" s="214"/>
      <c r="PRN36" s="214"/>
      <c r="PRO36" s="214"/>
      <c r="PRP36" s="214"/>
      <c r="PRQ36" s="214"/>
      <c r="PRR36" s="214"/>
      <c r="PRS36" s="214"/>
      <c r="PRT36" s="214"/>
      <c r="PRU36" s="214"/>
      <c r="PRV36" s="214"/>
      <c r="PRW36" s="214"/>
      <c r="PRX36" s="214"/>
      <c r="PRY36" s="214"/>
      <c r="PRZ36" s="214"/>
      <c r="PSA36" s="214"/>
      <c r="PSB36" s="214"/>
      <c r="PSC36" s="214"/>
      <c r="PSD36" s="214"/>
      <c r="PSE36" s="214"/>
      <c r="PSF36" s="214"/>
      <c r="PSG36" s="214"/>
      <c r="PSH36" s="214"/>
      <c r="PSI36" s="214"/>
      <c r="PSJ36" s="214"/>
      <c r="PSK36" s="214"/>
      <c r="PSL36" s="214"/>
      <c r="PSM36" s="214"/>
      <c r="PSN36" s="214"/>
      <c r="PSO36" s="214"/>
      <c r="PSP36" s="214"/>
      <c r="PSQ36" s="214"/>
      <c r="PSR36" s="214"/>
      <c r="PSS36" s="214"/>
      <c r="PST36" s="214"/>
      <c r="PSU36" s="214"/>
      <c r="PSV36" s="214"/>
      <c r="PSW36" s="214"/>
      <c r="PSX36" s="214"/>
      <c r="PSY36" s="214"/>
      <c r="PSZ36" s="214"/>
      <c r="PTA36" s="214"/>
      <c r="PTB36" s="214"/>
      <c r="PTC36" s="214"/>
      <c r="PTD36" s="214"/>
      <c r="PTE36" s="214"/>
      <c r="PTF36" s="214"/>
      <c r="PTG36" s="214"/>
      <c r="PTH36" s="214"/>
      <c r="PTI36" s="214"/>
      <c r="PTJ36" s="214"/>
      <c r="PTK36" s="214"/>
      <c r="PTL36" s="214"/>
      <c r="PTM36" s="214"/>
      <c r="PTN36" s="214"/>
      <c r="PTO36" s="214"/>
      <c r="PTP36" s="214"/>
      <c r="PTQ36" s="214"/>
      <c r="PTR36" s="214"/>
      <c r="PTS36" s="214"/>
      <c r="PTT36" s="214"/>
      <c r="PTU36" s="214"/>
      <c r="PTV36" s="214"/>
      <c r="PTW36" s="214"/>
      <c r="PTX36" s="214"/>
      <c r="PTY36" s="214"/>
      <c r="PTZ36" s="214"/>
      <c r="PUA36" s="214"/>
      <c r="PUB36" s="214"/>
      <c r="PUC36" s="214"/>
      <c r="PUD36" s="214"/>
      <c r="PUE36" s="214"/>
      <c r="PUF36" s="214"/>
      <c r="PUG36" s="214"/>
      <c r="PUH36" s="214"/>
      <c r="PUI36" s="214"/>
      <c r="PUJ36" s="214"/>
      <c r="PUK36" s="214"/>
      <c r="PUL36" s="214"/>
      <c r="PUM36" s="214"/>
      <c r="PUN36" s="214"/>
      <c r="PUO36" s="214"/>
      <c r="PUP36" s="214"/>
      <c r="PUQ36" s="214"/>
      <c r="PUR36" s="214"/>
      <c r="PUS36" s="214"/>
      <c r="PUT36" s="214"/>
      <c r="PUU36" s="214"/>
      <c r="PUV36" s="214"/>
      <c r="PUW36" s="214"/>
      <c r="PUX36" s="214"/>
      <c r="PUY36" s="214"/>
      <c r="PUZ36" s="214"/>
      <c r="PVA36" s="214"/>
      <c r="PVB36" s="214"/>
      <c r="PVC36" s="214"/>
      <c r="PVD36" s="214"/>
      <c r="PVE36" s="214"/>
      <c r="PVF36" s="214"/>
      <c r="PVG36" s="214"/>
      <c r="PVH36" s="214"/>
      <c r="PVI36" s="214"/>
      <c r="PVJ36" s="214"/>
      <c r="PVK36" s="214"/>
      <c r="PVL36" s="214"/>
      <c r="PVM36" s="214"/>
      <c r="PVN36" s="214"/>
      <c r="PVO36" s="214"/>
      <c r="PVP36" s="214"/>
      <c r="PVQ36" s="214"/>
      <c r="PVR36" s="214"/>
      <c r="PVS36" s="214"/>
      <c r="PVT36" s="214"/>
      <c r="PVU36" s="214"/>
      <c r="PVV36" s="214"/>
      <c r="PVW36" s="214"/>
      <c r="PVX36" s="214"/>
      <c r="PVY36" s="214"/>
      <c r="PVZ36" s="214"/>
      <c r="PWA36" s="214"/>
      <c r="PWB36" s="214"/>
      <c r="PWC36" s="214"/>
      <c r="PWD36" s="214"/>
      <c r="PWE36" s="214"/>
      <c r="PWF36" s="214"/>
      <c r="PWG36" s="214"/>
      <c r="PWH36" s="214"/>
      <c r="PWI36" s="214"/>
      <c r="PWJ36" s="214"/>
      <c r="PWK36" s="214"/>
      <c r="PWL36" s="214"/>
      <c r="PWM36" s="214"/>
      <c r="PWN36" s="214"/>
      <c r="PWO36" s="214"/>
      <c r="PWP36" s="214"/>
      <c r="PWQ36" s="214"/>
      <c r="PWR36" s="214"/>
      <c r="PWS36" s="214"/>
      <c r="PWT36" s="214"/>
      <c r="PWU36" s="214"/>
      <c r="PWV36" s="214"/>
      <c r="PWW36" s="214"/>
      <c r="PWX36" s="214"/>
      <c r="PWY36" s="214"/>
      <c r="PWZ36" s="214"/>
      <c r="PXA36" s="214"/>
      <c r="PXB36" s="214"/>
      <c r="PXC36" s="214"/>
      <c r="PXD36" s="214"/>
      <c r="PXE36" s="214"/>
      <c r="PXF36" s="214"/>
      <c r="PXG36" s="214"/>
      <c r="PXH36" s="214"/>
      <c r="PXI36" s="214"/>
      <c r="PXJ36" s="214"/>
      <c r="PXK36" s="214"/>
      <c r="PXL36" s="214"/>
      <c r="PXM36" s="214"/>
      <c r="PXN36" s="214"/>
      <c r="PXO36" s="214"/>
      <c r="PXP36" s="214"/>
      <c r="PXQ36" s="214"/>
      <c r="PXR36" s="214"/>
      <c r="PXS36" s="214"/>
      <c r="PXT36" s="214"/>
      <c r="PXU36" s="214"/>
      <c r="PXV36" s="214"/>
      <c r="PXW36" s="214"/>
      <c r="PXX36" s="214"/>
      <c r="PXY36" s="214"/>
      <c r="PXZ36" s="214"/>
      <c r="PYA36" s="214"/>
      <c r="PYB36" s="214"/>
      <c r="PYC36" s="214"/>
      <c r="PYD36" s="214"/>
      <c r="PYE36" s="214"/>
      <c r="PYF36" s="214"/>
      <c r="PYG36" s="214"/>
      <c r="PYH36" s="214"/>
      <c r="PYI36" s="214"/>
      <c r="PYJ36" s="214"/>
      <c r="PYK36" s="214"/>
      <c r="PYL36" s="214"/>
      <c r="PYM36" s="214"/>
      <c r="PYN36" s="214"/>
      <c r="PYO36" s="214"/>
      <c r="PYP36" s="214"/>
      <c r="PYQ36" s="214"/>
      <c r="PYR36" s="214"/>
      <c r="PYS36" s="214"/>
      <c r="PYT36" s="214"/>
      <c r="PYU36" s="214"/>
      <c r="PYV36" s="214"/>
      <c r="PYW36" s="214"/>
      <c r="PYX36" s="214"/>
      <c r="PYY36" s="214"/>
      <c r="PYZ36" s="214"/>
      <c r="PZA36" s="214"/>
      <c r="PZB36" s="214"/>
      <c r="PZC36" s="214"/>
      <c r="PZD36" s="214"/>
      <c r="PZE36" s="214"/>
      <c r="PZF36" s="214"/>
      <c r="PZG36" s="214"/>
      <c r="PZH36" s="214"/>
      <c r="PZI36" s="214"/>
      <c r="PZJ36" s="214"/>
      <c r="PZK36" s="214"/>
      <c r="PZL36" s="214"/>
      <c r="PZM36" s="214"/>
      <c r="PZN36" s="214"/>
      <c r="PZO36" s="214"/>
      <c r="PZP36" s="214"/>
      <c r="PZQ36" s="214"/>
      <c r="PZR36" s="214"/>
      <c r="PZS36" s="214"/>
      <c r="PZT36" s="214"/>
      <c r="PZU36" s="214"/>
      <c r="PZV36" s="214"/>
      <c r="PZW36" s="214"/>
      <c r="PZX36" s="214"/>
      <c r="PZY36" s="214"/>
      <c r="PZZ36" s="214"/>
      <c r="QAA36" s="214"/>
      <c r="QAB36" s="214"/>
      <c r="QAC36" s="214"/>
      <c r="QAD36" s="214"/>
      <c r="QAE36" s="214"/>
      <c r="QAF36" s="214"/>
      <c r="QAG36" s="214"/>
      <c r="QAH36" s="214"/>
      <c r="QAI36" s="214"/>
      <c r="QAJ36" s="214"/>
      <c r="QAK36" s="214"/>
      <c r="QAL36" s="214"/>
      <c r="QAM36" s="214"/>
      <c r="QAN36" s="214"/>
      <c r="QAO36" s="214"/>
      <c r="QAP36" s="214"/>
      <c r="QAQ36" s="214"/>
      <c r="QAR36" s="214"/>
      <c r="QAS36" s="214"/>
      <c r="QAT36" s="214"/>
      <c r="QAU36" s="214"/>
      <c r="QAV36" s="214"/>
      <c r="QAW36" s="214"/>
      <c r="QAX36" s="214"/>
      <c r="QAY36" s="214"/>
      <c r="QAZ36" s="214"/>
      <c r="QBA36" s="214"/>
      <c r="QBB36" s="214"/>
      <c r="QBC36" s="214"/>
      <c r="QBD36" s="214"/>
      <c r="QBE36" s="214"/>
      <c r="QBF36" s="214"/>
      <c r="QBG36" s="214"/>
      <c r="QBH36" s="214"/>
      <c r="QBI36" s="214"/>
      <c r="QBJ36" s="214"/>
      <c r="QBK36" s="214"/>
      <c r="QBL36" s="214"/>
      <c r="QBM36" s="214"/>
      <c r="QBN36" s="214"/>
      <c r="QBO36" s="214"/>
      <c r="QBP36" s="214"/>
      <c r="QBQ36" s="214"/>
      <c r="QBR36" s="214"/>
      <c r="QBS36" s="214"/>
      <c r="QBT36" s="214"/>
      <c r="QBU36" s="214"/>
      <c r="QBV36" s="214"/>
      <c r="QBW36" s="214"/>
      <c r="QBX36" s="214"/>
      <c r="QBY36" s="214"/>
      <c r="QBZ36" s="214"/>
      <c r="QCA36" s="214"/>
      <c r="QCB36" s="214"/>
      <c r="QCC36" s="214"/>
      <c r="QCD36" s="214"/>
      <c r="QCE36" s="214"/>
      <c r="QCF36" s="214"/>
      <c r="QCG36" s="214"/>
      <c r="QCH36" s="214"/>
      <c r="QCI36" s="214"/>
      <c r="QCJ36" s="214"/>
      <c r="QCK36" s="214"/>
      <c r="QCL36" s="214"/>
      <c r="QCM36" s="214"/>
      <c r="QCN36" s="214"/>
      <c r="QCO36" s="214"/>
      <c r="QCP36" s="214"/>
      <c r="QCQ36" s="214"/>
      <c r="QCR36" s="214"/>
      <c r="QCS36" s="214"/>
      <c r="QCT36" s="214"/>
      <c r="QCU36" s="214"/>
      <c r="QCV36" s="214"/>
      <c r="QCW36" s="214"/>
      <c r="QCX36" s="214"/>
      <c r="QCY36" s="214"/>
      <c r="QCZ36" s="214"/>
      <c r="QDA36" s="214"/>
      <c r="QDB36" s="214"/>
      <c r="QDC36" s="214"/>
      <c r="QDD36" s="214"/>
      <c r="QDE36" s="214"/>
      <c r="QDF36" s="214"/>
      <c r="QDG36" s="214"/>
      <c r="QDH36" s="214"/>
      <c r="QDI36" s="214"/>
      <c r="QDJ36" s="214"/>
      <c r="QDK36" s="214"/>
      <c r="QDL36" s="214"/>
      <c r="QDM36" s="214"/>
      <c r="QDN36" s="214"/>
      <c r="QDO36" s="214"/>
      <c r="QDP36" s="214"/>
      <c r="QDQ36" s="214"/>
      <c r="QDR36" s="214"/>
      <c r="QDS36" s="214"/>
      <c r="QDT36" s="214"/>
      <c r="QDU36" s="214"/>
      <c r="QDV36" s="214"/>
      <c r="QDW36" s="214"/>
      <c r="QDX36" s="214"/>
      <c r="QDY36" s="214"/>
      <c r="QDZ36" s="214"/>
      <c r="QEA36" s="214"/>
      <c r="QEB36" s="214"/>
      <c r="QEC36" s="214"/>
      <c r="QED36" s="214"/>
      <c r="QEE36" s="214"/>
      <c r="QEF36" s="214"/>
      <c r="QEG36" s="214"/>
      <c r="QEH36" s="214"/>
      <c r="QEI36" s="214"/>
      <c r="QEJ36" s="214"/>
      <c r="QEK36" s="214"/>
      <c r="QEL36" s="214"/>
      <c r="QEM36" s="214"/>
      <c r="QEN36" s="214"/>
      <c r="QEO36" s="214"/>
      <c r="QEP36" s="214"/>
      <c r="QEQ36" s="214"/>
      <c r="QER36" s="214"/>
      <c r="QES36" s="214"/>
      <c r="QET36" s="214"/>
      <c r="QEU36" s="214"/>
      <c r="QEV36" s="214"/>
      <c r="QEW36" s="214"/>
      <c r="QEX36" s="214"/>
      <c r="QEY36" s="214"/>
      <c r="QEZ36" s="214"/>
      <c r="QFA36" s="214"/>
      <c r="QFB36" s="214"/>
      <c r="QFC36" s="214"/>
      <c r="QFD36" s="214"/>
      <c r="QFE36" s="214"/>
      <c r="QFF36" s="214"/>
      <c r="QFG36" s="214"/>
      <c r="QFH36" s="214"/>
      <c r="QFI36" s="214"/>
      <c r="QFJ36" s="214"/>
      <c r="QFK36" s="214"/>
      <c r="QFL36" s="214"/>
      <c r="QFM36" s="214"/>
      <c r="QFN36" s="214"/>
      <c r="QFO36" s="214"/>
      <c r="QFP36" s="214"/>
      <c r="QFQ36" s="214"/>
      <c r="QFR36" s="214"/>
      <c r="QFS36" s="214"/>
      <c r="QFT36" s="214"/>
      <c r="QFU36" s="214"/>
      <c r="QFV36" s="214"/>
      <c r="QFW36" s="214"/>
      <c r="QFX36" s="214"/>
      <c r="QFY36" s="214"/>
      <c r="QFZ36" s="214"/>
      <c r="QGA36" s="214"/>
      <c r="QGB36" s="214"/>
      <c r="QGC36" s="214"/>
      <c r="QGD36" s="214"/>
      <c r="QGE36" s="214"/>
      <c r="QGF36" s="214"/>
      <c r="QGG36" s="214"/>
      <c r="QGH36" s="214"/>
      <c r="QGI36" s="214"/>
      <c r="QGJ36" s="214"/>
      <c r="QGK36" s="214"/>
      <c r="QGL36" s="214"/>
      <c r="QGM36" s="214"/>
      <c r="QGN36" s="214"/>
      <c r="QGO36" s="214"/>
      <c r="QGP36" s="214"/>
      <c r="QGQ36" s="214"/>
      <c r="QGR36" s="214"/>
      <c r="QGS36" s="214"/>
      <c r="QGT36" s="214"/>
      <c r="QGU36" s="214"/>
      <c r="QGV36" s="214"/>
      <c r="QGW36" s="214"/>
      <c r="QGX36" s="214"/>
      <c r="QGY36" s="214"/>
      <c r="QGZ36" s="214"/>
      <c r="QHA36" s="214"/>
      <c r="QHB36" s="214"/>
      <c r="QHC36" s="214"/>
      <c r="QHD36" s="214"/>
      <c r="QHE36" s="214"/>
      <c r="QHF36" s="214"/>
      <c r="QHG36" s="214"/>
      <c r="QHH36" s="214"/>
      <c r="QHI36" s="214"/>
      <c r="QHJ36" s="214"/>
      <c r="QHK36" s="214"/>
      <c r="QHL36" s="214"/>
      <c r="QHM36" s="214"/>
      <c r="QHN36" s="214"/>
      <c r="QHO36" s="214"/>
      <c r="QHP36" s="214"/>
      <c r="QHQ36" s="214"/>
      <c r="QHR36" s="214"/>
      <c r="QHS36" s="214"/>
      <c r="QHT36" s="214"/>
      <c r="QHU36" s="214"/>
      <c r="QHV36" s="214"/>
      <c r="QHW36" s="214"/>
      <c r="QHX36" s="214"/>
      <c r="QHY36" s="214"/>
      <c r="QHZ36" s="214"/>
      <c r="QIA36" s="214"/>
      <c r="QIB36" s="214"/>
      <c r="QIC36" s="214"/>
      <c r="QID36" s="214"/>
      <c r="QIE36" s="214"/>
      <c r="QIF36" s="214"/>
      <c r="QIG36" s="214"/>
      <c r="QIH36" s="214"/>
      <c r="QII36" s="214"/>
      <c r="QIJ36" s="214"/>
      <c r="QIK36" s="214"/>
      <c r="QIL36" s="214"/>
      <c r="QIM36" s="214"/>
      <c r="QIN36" s="214"/>
      <c r="QIO36" s="214"/>
      <c r="QIP36" s="214"/>
      <c r="QIQ36" s="214"/>
      <c r="QIR36" s="214"/>
      <c r="QIS36" s="214"/>
      <c r="QIT36" s="214"/>
      <c r="QIU36" s="214"/>
      <c r="QIV36" s="214"/>
      <c r="QIW36" s="214"/>
      <c r="QIX36" s="214"/>
      <c r="QIY36" s="214"/>
      <c r="QIZ36" s="214"/>
      <c r="QJA36" s="214"/>
      <c r="QJB36" s="214"/>
      <c r="QJC36" s="214"/>
      <c r="QJD36" s="214"/>
      <c r="QJE36" s="214"/>
      <c r="QJF36" s="214"/>
      <c r="QJG36" s="214"/>
      <c r="QJH36" s="214"/>
      <c r="QJI36" s="214"/>
      <c r="QJJ36" s="214"/>
      <c r="QJK36" s="214"/>
      <c r="QJL36" s="214"/>
      <c r="QJM36" s="214"/>
      <c r="QJN36" s="214"/>
      <c r="QJO36" s="214"/>
      <c r="QJP36" s="214"/>
      <c r="QJQ36" s="214"/>
      <c r="QJR36" s="214"/>
      <c r="QJS36" s="214"/>
      <c r="QJT36" s="214"/>
      <c r="QJU36" s="214"/>
      <c r="QJV36" s="214"/>
      <c r="QJW36" s="214"/>
      <c r="QJX36" s="214"/>
      <c r="QJY36" s="214"/>
      <c r="QJZ36" s="214"/>
      <c r="QKA36" s="214"/>
      <c r="QKB36" s="214"/>
      <c r="QKC36" s="214"/>
      <c r="QKD36" s="214"/>
      <c r="QKE36" s="214"/>
      <c r="QKF36" s="214"/>
      <c r="QKG36" s="214"/>
      <c r="QKH36" s="214"/>
      <c r="QKI36" s="214"/>
      <c r="QKJ36" s="214"/>
      <c r="QKK36" s="214"/>
      <c r="QKL36" s="214"/>
      <c r="QKM36" s="214"/>
      <c r="QKN36" s="214"/>
      <c r="QKO36" s="214"/>
      <c r="QKP36" s="214"/>
      <c r="QKQ36" s="214"/>
      <c r="QKR36" s="214"/>
      <c r="QKS36" s="214"/>
      <c r="QKT36" s="214"/>
      <c r="QKU36" s="214"/>
      <c r="QKV36" s="214"/>
      <c r="QKW36" s="214"/>
      <c r="QKX36" s="214"/>
      <c r="QKY36" s="214"/>
      <c r="QKZ36" s="214"/>
      <c r="QLA36" s="214"/>
      <c r="QLB36" s="214"/>
      <c r="QLC36" s="214"/>
      <c r="QLD36" s="214"/>
      <c r="QLE36" s="214"/>
      <c r="QLF36" s="214"/>
      <c r="QLG36" s="214"/>
      <c r="QLH36" s="214"/>
      <c r="QLI36" s="214"/>
      <c r="QLJ36" s="214"/>
      <c r="QLK36" s="214"/>
      <c r="QLL36" s="214"/>
      <c r="QLM36" s="214"/>
      <c r="QLN36" s="214"/>
      <c r="QLO36" s="214"/>
      <c r="QLP36" s="214"/>
      <c r="QLQ36" s="214"/>
      <c r="QLR36" s="214"/>
      <c r="QLS36" s="214"/>
      <c r="QLT36" s="214"/>
      <c r="QLU36" s="214"/>
      <c r="QLV36" s="214"/>
      <c r="QLW36" s="214"/>
      <c r="QLX36" s="214"/>
      <c r="QLY36" s="214"/>
      <c r="QLZ36" s="214"/>
      <c r="QMA36" s="214"/>
      <c r="QMB36" s="214"/>
      <c r="QMC36" s="214"/>
      <c r="QMD36" s="214"/>
      <c r="QME36" s="214"/>
      <c r="QMF36" s="214"/>
      <c r="QMG36" s="214"/>
      <c r="QMH36" s="214"/>
      <c r="QMI36" s="214"/>
      <c r="QMJ36" s="214"/>
      <c r="QMK36" s="214"/>
      <c r="QML36" s="214"/>
      <c r="QMM36" s="214"/>
      <c r="QMN36" s="214"/>
      <c r="QMO36" s="214"/>
      <c r="QMP36" s="214"/>
      <c r="QMQ36" s="214"/>
      <c r="QMR36" s="214"/>
      <c r="QMS36" s="214"/>
      <c r="QMT36" s="214"/>
      <c r="QMU36" s="214"/>
      <c r="QMV36" s="214"/>
      <c r="QMW36" s="214"/>
      <c r="QMX36" s="214"/>
      <c r="QMY36" s="214"/>
      <c r="QMZ36" s="214"/>
      <c r="QNA36" s="214"/>
      <c r="QNB36" s="214"/>
      <c r="QNC36" s="214"/>
      <c r="QND36" s="214"/>
      <c r="QNE36" s="214"/>
      <c r="QNF36" s="214"/>
      <c r="QNG36" s="214"/>
      <c r="QNH36" s="214"/>
      <c r="QNI36" s="214"/>
      <c r="QNJ36" s="214"/>
      <c r="QNK36" s="214"/>
      <c r="QNL36" s="214"/>
      <c r="QNM36" s="214"/>
      <c r="QNN36" s="214"/>
      <c r="QNO36" s="214"/>
      <c r="QNP36" s="214"/>
      <c r="QNQ36" s="214"/>
      <c r="QNR36" s="214"/>
      <c r="QNS36" s="214"/>
      <c r="QNT36" s="214"/>
      <c r="QNU36" s="214"/>
      <c r="QNV36" s="214"/>
      <c r="QNW36" s="214"/>
      <c r="QNX36" s="214"/>
      <c r="QNY36" s="214"/>
      <c r="QNZ36" s="214"/>
      <c r="QOA36" s="214"/>
      <c r="QOB36" s="214"/>
      <c r="QOC36" s="214"/>
      <c r="QOD36" s="214"/>
      <c r="QOE36" s="214"/>
      <c r="QOF36" s="214"/>
      <c r="QOG36" s="214"/>
      <c r="QOH36" s="214"/>
      <c r="QOI36" s="214"/>
      <c r="QOJ36" s="214"/>
      <c r="QOK36" s="214"/>
      <c r="QOL36" s="214"/>
      <c r="QOM36" s="214"/>
      <c r="QON36" s="214"/>
      <c r="QOO36" s="214"/>
      <c r="QOP36" s="214"/>
      <c r="QOQ36" s="214"/>
      <c r="QOR36" s="214"/>
      <c r="QOS36" s="214"/>
      <c r="QOT36" s="214"/>
      <c r="QOU36" s="214"/>
      <c r="QOV36" s="214"/>
      <c r="QOW36" s="214"/>
      <c r="QOX36" s="214"/>
      <c r="QOY36" s="214"/>
      <c r="QOZ36" s="214"/>
      <c r="QPA36" s="214"/>
      <c r="QPB36" s="214"/>
      <c r="QPC36" s="214"/>
      <c r="QPD36" s="214"/>
      <c r="QPE36" s="214"/>
      <c r="QPF36" s="214"/>
      <c r="QPG36" s="214"/>
      <c r="QPH36" s="214"/>
      <c r="QPI36" s="214"/>
      <c r="QPJ36" s="214"/>
      <c r="QPK36" s="214"/>
      <c r="QPL36" s="214"/>
      <c r="QPM36" s="214"/>
      <c r="QPN36" s="214"/>
      <c r="QPO36" s="214"/>
      <c r="QPP36" s="214"/>
      <c r="QPQ36" s="214"/>
      <c r="QPR36" s="214"/>
      <c r="QPS36" s="214"/>
      <c r="QPT36" s="214"/>
      <c r="QPU36" s="214"/>
      <c r="QPV36" s="214"/>
      <c r="QPW36" s="214"/>
      <c r="QPX36" s="214"/>
      <c r="QPY36" s="214"/>
      <c r="QPZ36" s="214"/>
      <c r="QQA36" s="214"/>
      <c r="QQB36" s="214"/>
      <c r="QQC36" s="214"/>
      <c r="QQD36" s="214"/>
      <c r="QQE36" s="214"/>
      <c r="QQF36" s="214"/>
      <c r="QQG36" s="214"/>
      <c r="QQH36" s="214"/>
      <c r="QQI36" s="214"/>
      <c r="QQJ36" s="214"/>
      <c r="QQK36" s="214"/>
      <c r="QQL36" s="214"/>
      <c r="QQM36" s="214"/>
      <c r="QQN36" s="214"/>
      <c r="QQO36" s="214"/>
      <c r="QQP36" s="214"/>
      <c r="QQQ36" s="214"/>
      <c r="QQR36" s="214"/>
      <c r="QQS36" s="214"/>
      <c r="QQT36" s="214"/>
      <c r="QQU36" s="214"/>
      <c r="QQV36" s="214"/>
      <c r="QQW36" s="214"/>
      <c r="QQX36" s="214"/>
      <c r="QQY36" s="214"/>
      <c r="QQZ36" s="214"/>
      <c r="QRA36" s="214"/>
      <c r="QRB36" s="214"/>
      <c r="QRC36" s="214"/>
      <c r="QRD36" s="214"/>
      <c r="QRE36" s="214"/>
      <c r="QRF36" s="214"/>
      <c r="QRG36" s="214"/>
      <c r="QRH36" s="214"/>
      <c r="QRI36" s="214"/>
      <c r="QRJ36" s="214"/>
      <c r="QRK36" s="214"/>
      <c r="QRL36" s="214"/>
      <c r="QRM36" s="214"/>
      <c r="QRN36" s="214"/>
      <c r="QRO36" s="214"/>
      <c r="QRP36" s="214"/>
      <c r="QRQ36" s="214"/>
      <c r="QRR36" s="214"/>
      <c r="QRS36" s="214"/>
      <c r="QRT36" s="214"/>
      <c r="QRU36" s="214"/>
      <c r="QRV36" s="214"/>
      <c r="QRW36" s="214"/>
      <c r="QRX36" s="214"/>
      <c r="QRY36" s="214"/>
      <c r="QRZ36" s="214"/>
      <c r="QSA36" s="214"/>
      <c r="QSB36" s="214"/>
      <c r="QSC36" s="214"/>
      <c r="QSD36" s="214"/>
      <c r="QSE36" s="214"/>
      <c r="QSF36" s="214"/>
      <c r="QSG36" s="214"/>
      <c r="QSH36" s="214"/>
      <c r="QSI36" s="214"/>
      <c r="QSJ36" s="214"/>
      <c r="QSK36" s="214"/>
      <c r="QSL36" s="214"/>
      <c r="QSM36" s="214"/>
      <c r="QSN36" s="214"/>
      <c r="QSO36" s="214"/>
      <c r="QSP36" s="214"/>
      <c r="QSQ36" s="214"/>
      <c r="QSR36" s="214"/>
      <c r="QSS36" s="214"/>
      <c r="QST36" s="214"/>
      <c r="QSU36" s="214"/>
      <c r="QSV36" s="214"/>
      <c r="QSW36" s="214"/>
      <c r="QSX36" s="214"/>
      <c r="QSY36" s="214"/>
      <c r="QSZ36" s="214"/>
      <c r="QTA36" s="214"/>
      <c r="QTB36" s="214"/>
      <c r="QTC36" s="214"/>
      <c r="QTD36" s="214"/>
      <c r="QTE36" s="214"/>
      <c r="QTF36" s="214"/>
      <c r="QTG36" s="214"/>
      <c r="QTH36" s="214"/>
      <c r="QTI36" s="214"/>
      <c r="QTJ36" s="214"/>
      <c r="QTK36" s="214"/>
      <c r="QTL36" s="214"/>
      <c r="QTM36" s="214"/>
      <c r="QTN36" s="214"/>
      <c r="QTO36" s="214"/>
      <c r="QTP36" s="214"/>
      <c r="QTQ36" s="214"/>
      <c r="QTR36" s="214"/>
      <c r="QTS36" s="214"/>
      <c r="QTT36" s="214"/>
      <c r="QTU36" s="214"/>
      <c r="QTV36" s="214"/>
      <c r="QTW36" s="214"/>
      <c r="QTX36" s="214"/>
      <c r="QTY36" s="214"/>
      <c r="QTZ36" s="214"/>
      <c r="QUA36" s="214"/>
      <c r="QUB36" s="214"/>
      <c r="QUC36" s="214"/>
      <c r="QUD36" s="214"/>
      <c r="QUE36" s="214"/>
      <c r="QUF36" s="214"/>
      <c r="QUG36" s="214"/>
      <c r="QUH36" s="214"/>
      <c r="QUI36" s="214"/>
      <c r="QUJ36" s="214"/>
      <c r="QUK36" s="214"/>
      <c r="QUL36" s="214"/>
      <c r="QUM36" s="214"/>
      <c r="QUN36" s="214"/>
      <c r="QUO36" s="214"/>
      <c r="QUP36" s="214"/>
      <c r="QUQ36" s="214"/>
      <c r="QUR36" s="214"/>
      <c r="QUS36" s="214"/>
      <c r="QUT36" s="214"/>
      <c r="QUU36" s="214"/>
      <c r="QUV36" s="214"/>
      <c r="QUW36" s="214"/>
      <c r="QUX36" s="214"/>
      <c r="QUY36" s="214"/>
      <c r="QUZ36" s="214"/>
      <c r="QVA36" s="214"/>
      <c r="QVB36" s="214"/>
      <c r="QVC36" s="214"/>
      <c r="QVD36" s="214"/>
      <c r="QVE36" s="214"/>
      <c r="QVF36" s="214"/>
      <c r="QVG36" s="214"/>
      <c r="QVH36" s="214"/>
      <c r="QVI36" s="214"/>
      <c r="QVJ36" s="214"/>
      <c r="QVK36" s="214"/>
      <c r="QVL36" s="214"/>
      <c r="QVM36" s="214"/>
      <c r="QVN36" s="214"/>
      <c r="QVO36" s="214"/>
      <c r="QVP36" s="214"/>
      <c r="QVQ36" s="214"/>
      <c r="QVR36" s="214"/>
      <c r="QVS36" s="214"/>
      <c r="QVT36" s="214"/>
      <c r="QVU36" s="214"/>
      <c r="QVV36" s="214"/>
      <c r="QVW36" s="214"/>
      <c r="QVX36" s="214"/>
      <c r="QVY36" s="214"/>
      <c r="QVZ36" s="214"/>
      <c r="QWA36" s="214"/>
      <c r="QWB36" s="214"/>
      <c r="QWC36" s="214"/>
      <c r="QWD36" s="214"/>
      <c r="QWE36" s="214"/>
      <c r="QWF36" s="214"/>
      <c r="QWG36" s="214"/>
      <c r="QWH36" s="214"/>
      <c r="QWI36" s="214"/>
      <c r="QWJ36" s="214"/>
      <c r="QWK36" s="214"/>
      <c r="QWL36" s="214"/>
      <c r="QWM36" s="214"/>
      <c r="QWN36" s="214"/>
      <c r="QWO36" s="214"/>
      <c r="QWP36" s="214"/>
      <c r="QWQ36" s="214"/>
      <c r="QWR36" s="214"/>
      <c r="QWS36" s="214"/>
      <c r="QWT36" s="214"/>
      <c r="QWU36" s="214"/>
      <c r="QWV36" s="214"/>
      <c r="QWW36" s="214"/>
      <c r="QWX36" s="214"/>
      <c r="QWY36" s="214"/>
      <c r="QWZ36" s="214"/>
      <c r="QXA36" s="214"/>
      <c r="QXB36" s="214"/>
      <c r="QXC36" s="214"/>
      <c r="QXD36" s="214"/>
      <c r="QXE36" s="214"/>
      <c r="QXF36" s="214"/>
      <c r="QXG36" s="214"/>
      <c r="QXH36" s="214"/>
      <c r="QXI36" s="214"/>
      <c r="QXJ36" s="214"/>
      <c r="QXK36" s="214"/>
      <c r="QXL36" s="214"/>
      <c r="QXM36" s="214"/>
      <c r="QXN36" s="214"/>
      <c r="QXO36" s="214"/>
      <c r="QXP36" s="214"/>
      <c r="QXQ36" s="214"/>
      <c r="QXR36" s="214"/>
      <c r="QXS36" s="214"/>
      <c r="QXT36" s="214"/>
      <c r="QXU36" s="214"/>
      <c r="QXV36" s="214"/>
      <c r="QXW36" s="214"/>
      <c r="QXX36" s="214"/>
      <c r="QXY36" s="214"/>
      <c r="QXZ36" s="214"/>
      <c r="QYA36" s="214"/>
      <c r="QYB36" s="214"/>
      <c r="QYC36" s="214"/>
      <c r="QYD36" s="214"/>
      <c r="QYE36" s="214"/>
      <c r="QYF36" s="214"/>
      <c r="QYG36" s="214"/>
      <c r="QYH36" s="214"/>
      <c r="QYI36" s="214"/>
      <c r="QYJ36" s="214"/>
      <c r="QYK36" s="214"/>
      <c r="QYL36" s="214"/>
      <c r="QYM36" s="214"/>
      <c r="QYN36" s="214"/>
      <c r="QYO36" s="214"/>
      <c r="QYP36" s="214"/>
      <c r="QYQ36" s="214"/>
      <c r="QYR36" s="214"/>
      <c r="QYS36" s="214"/>
      <c r="QYT36" s="214"/>
      <c r="QYU36" s="214"/>
      <c r="QYV36" s="214"/>
      <c r="QYW36" s="214"/>
      <c r="QYX36" s="214"/>
      <c r="QYY36" s="214"/>
      <c r="QYZ36" s="214"/>
      <c r="QZA36" s="214"/>
      <c r="QZB36" s="214"/>
      <c r="QZC36" s="214"/>
      <c r="QZD36" s="214"/>
      <c r="QZE36" s="214"/>
      <c r="QZF36" s="214"/>
      <c r="QZG36" s="214"/>
      <c r="QZH36" s="214"/>
      <c r="QZI36" s="214"/>
      <c r="QZJ36" s="214"/>
      <c r="QZK36" s="214"/>
      <c r="QZL36" s="214"/>
      <c r="QZM36" s="214"/>
      <c r="QZN36" s="214"/>
      <c r="QZO36" s="214"/>
      <c r="QZP36" s="214"/>
      <c r="QZQ36" s="214"/>
      <c r="QZR36" s="214"/>
      <c r="QZS36" s="214"/>
      <c r="QZT36" s="214"/>
      <c r="QZU36" s="214"/>
      <c r="QZV36" s="214"/>
      <c r="QZW36" s="214"/>
      <c r="QZX36" s="214"/>
      <c r="QZY36" s="214"/>
      <c r="QZZ36" s="214"/>
      <c r="RAA36" s="214"/>
      <c r="RAB36" s="214"/>
      <c r="RAC36" s="214"/>
      <c r="RAD36" s="214"/>
      <c r="RAE36" s="214"/>
      <c r="RAF36" s="214"/>
      <c r="RAG36" s="214"/>
      <c r="RAH36" s="214"/>
      <c r="RAI36" s="214"/>
      <c r="RAJ36" s="214"/>
      <c r="RAK36" s="214"/>
      <c r="RAL36" s="214"/>
      <c r="RAM36" s="214"/>
      <c r="RAN36" s="214"/>
      <c r="RAO36" s="214"/>
      <c r="RAP36" s="214"/>
      <c r="RAQ36" s="214"/>
      <c r="RAR36" s="214"/>
      <c r="RAS36" s="214"/>
      <c r="RAT36" s="214"/>
      <c r="RAU36" s="214"/>
      <c r="RAV36" s="214"/>
      <c r="RAW36" s="214"/>
      <c r="RAX36" s="214"/>
      <c r="RAY36" s="214"/>
      <c r="RAZ36" s="214"/>
      <c r="RBA36" s="214"/>
      <c r="RBB36" s="214"/>
      <c r="RBC36" s="214"/>
      <c r="RBD36" s="214"/>
      <c r="RBE36" s="214"/>
      <c r="RBF36" s="214"/>
      <c r="RBG36" s="214"/>
      <c r="RBH36" s="214"/>
      <c r="RBI36" s="214"/>
      <c r="RBJ36" s="214"/>
      <c r="RBK36" s="214"/>
      <c r="RBL36" s="214"/>
      <c r="RBM36" s="214"/>
      <c r="RBN36" s="214"/>
      <c r="RBO36" s="214"/>
      <c r="RBP36" s="214"/>
      <c r="RBQ36" s="214"/>
      <c r="RBR36" s="214"/>
      <c r="RBS36" s="214"/>
      <c r="RBT36" s="214"/>
      <c r="RBU36" s="214"/>
      <c r="RBV36" s="214"/>
      <c r="RBW36" s="214"/>
      <c r="RBX36" s="214"/>
      <c r="RBY36" s="214"/>
      <c r="RBZ36" s="214"/>
      <c r="RCA36" s="214"/>
      <c r="RCB36" s="214"/>
      <c r="RCC36" s="214"/>
      <c r="RCD36" s="214"/>
      <c r="RCE36" s="214"/>
      <c r="RCF36" s="214"/>
      <c r="RCG36" s="214"/>
      <c r="RCH36" s="214"/>
      <c r="RCI36" s="214"/>
      <c r="RCJ36" s="214"/>
      <c r="RCK36" s="214"/>
      <c r="RCL36" s="214"/>
      <c r="RCM36" s="214"/>
      <c r="RCN36" s="214"/>
      <c r="RCO36" s="214"/>
      <c r="RCP36" s="214"/>
      <c r="RCQ36" s="214"/>
      <c r="RCR36" s="214"/>
      <c r="RCS36" s="214"/>
      <c r="RCT36" s="214"/>
      <c r="RCU36" s="214"/>
      <c r="RCV36" s="214"/>
      <c r="RCW36" s="214"/>
      <c r="RCX36" s="214"/>
      <c r="RCY36" s="214"/>
      <c r="RCZ36" s="214"/>
      <c r="RDA36" s="214"/>
      <c r="RDB36" s="214"/>
      <c r="RDC36" s="214"/>
      <c r="RDD36" s="214"/>
      <c r="RDE36" s="214"/>
      <c r="RDF36" s="214"/>
      <c r="RDG36" s="214"/>
      <c r="RDH36" s="214"/>
      <c r="RDI36" s="214"/>
      <c r="RDJ36" s="214"/>
      <c r="RDK36" s="214"/>
      <c r="RDL36" s="214"/>
      <c r="RDM36" s="214"/>
      <c r="RDN36" s="214"/>
      <c r="RDO36" s="214"/>
      <c r="RDP36" s="214"/>
      <c r="RDQ36" s="214"/>
      <c r="RDR36" s="214"/>
      <c r="RDS36" s="214"/>
      <c r="RDT36" s="214"/>
      <c r="RDU36" s="214"/>
      <c r="RDV36" s="214"/>
      <c r="RDW36" s="214"/>
      <c r="RDX36" s="214"/>
      <c r="RDY36" s="214"/>
      <c r="RDZ36" s="214"/>
      <c r="REA36" s="214"/>
      <c r="REB36" s="214"/>
      <c r="REC36" s="214"/>
      <c r="RED36" s="214"/>
      <c r="REE36" s="214"/>
      <c r="REF36" s="214"/>
      <c r="REG36" s="214"/>
      <c r="REH36" s="214"/>
      <c r="REI36" s="214"/>
      <c r="REJ36" s="214"/>
      <c r="REK36" s="214"/>
      <c r="REL36" s="214"/>
      <c r="REM36" s="214"/>
      <c r="REN36" s="214"/>
      <c r="REO36" s="214"/>
      <c r="REP36" s="214"/>
      <c r="REQ36" s="214"/>
      <c r="RER36" s="214"/>
      <c r="RES36" s="214"/>
      <c r="RET36" s="214"/>
      <c r="REU36" s="214"/>
      <c r="REV36" s="214"/>
      <c r="REW36" s="214"/>
      <c r="REX36" s="214"/>
      <c r="REY36" s="214"/>
      <c r="REZ36" s="214"/>
      <c r="RFA36" s="214"/>
      <c r="RFB36" s="214"/>
      <c r="RFC36" s="214"/>
      <c r="RFD36" s="214"/>
      <c r="RFE36" s="214"/>
      <c r="RFF36" s="214"/>
      <c r="RFG36" s="214"/>
      <c r="RFH36" s="214"/>
      <c r="RFI36" s="214"/>
      <c r="RFJ36" s="214"/>
      <c r="RFK36" s="214"/>
      <c r="RFL36" s="214"/>
      <c r="RFM36" s="214"/>
      <c r="RFN36" s="214"/>
      <c r="RFO36" s="214"/>
      <c r="RFP36" s="214"/>
      <c r="RFQ36" s="214"/>
      <c r="RFR36" s="214"/>
      <c r="RFS36" s="214"/>
      <c r="RFT36" s="214"/>
      <c r="RFU36" s="214"/>
      <c r="RFV36" s="214"/>
      <c r="RFW36" s="214"/>
      <c r="RFX36" s="214"/>
      <c r="RFY36" s="214"/>
      <c r="RFZ36" s="214"/>
      <c r="RGA36" s="214"/>
      <c r="RGB36" s="214"/>
      <c r="RGC36" s="214"/>
      <c r="RGD36" s="214"/>
      <c r="RGE36" s="214"/>
      <c r="RGF36" s="214"/>
      <c r="RGG36" s="214"/>
      <c r="RGH36" s="214"/>
      <c r="RGI36" s="214"/>
      <c r="RGJ36" s="214"/>
      <c r="RGK36" s="214"/>
      <c r="RGL36" s="214"/>
      <c r="RGM36" s="214"/>
      <c r="RGN36" s="214"/>
      <c r="RGO36" s="214"/>
      <c r="RGP36" s="214"/>
      <c r="RGQ36" s="214"/>
      <c r="RGR36" s="214"/>
      <c r="RGS36" s="214"/>
      <c r="RGT36" s="214"/>
      <c r="RGU36" s="214"/>
      <c r="RGV36" s="214"/>
      <c r="RGW36" s="214"/>
      <c r="RGX36" s="214"/>
      <c r="RGY36" s="214"/>
      <c r="RGZ36" s="214"/>
      <c r="RHA36" s="214"/>
      <c r="RHB36" s="214"/>
      <c r="RHC36" s="214"/>
      <c r="RHD36" s="214"/>
      <c r="RHE36" s="214"/>
      <c r="RHF36" s="214"/>
      <c r="RHG36" s="214"/>
      <c r="RHH36" s="214"/>
      <c r="RHI36" s="214"/>
      <c r="RHJ36" s="214"/>
      <c r="RHK36" s="214"/>
      <c r="RHL36" s="214"/>
      <c r="RHM36" s="214"/>
      <c r="RHN36" s="214"/>
      <c r="RHO36" s="214"/>
      <c r="RHP36" s="214"/>
      <c r="RHQ36" s="214"/>
      <c r="RHR36" s="214"/>
      <c r="RHS36" s="214"/>
      <c r="RHT36" s="214"/>
      <c r="RHU36" s="214"/>
      <c r="RHV36" s="214"/>
      <c r="RHW36" s="214"/>
      <c r="RHX36" s="214"/>
      <c r="RHY36" s="214"/>
      <c r="RHZ36" s="214"/>
      <c r="RIA36" s="214"/>
      <c r="RIB36" s="214"/>
      <c r="RIC36" s="214"/>
      <c r="RID36" s="214"/>
      <c r="RIE36" s="214"/>
      <c r="RIF36" s="214"/>
      <c r="RIG36" s="214"/>
      <c r="RIH36" s="214"/>
      <c r="RII36" s="214"/>
      <c r="RIJ36" s="214"/>
      <c r="RIK36" s="214"/>
      <c r="RIL36" s="214"/>
      <c r="RIM36" s="214"/>
      <c r="RIN36" s="214"/>
      <c r="RIO36" s="214"/>
      <c r="RIP36" s="214"/>
      <c r="RIQ36" s="214"/>
      <c r="RIR36" s="214"/>
      <c r="RIS36" s="214"/>
      <c r="RIT36" s="214"/>
      <c r="RIU36" s="214"/>
      <c r="RIV36" s="214"/>
      <c r="RIW36" s="214"/>
      <c r="RIX36" s="214"/>
      <c r="RIY36" s="214"/>
      <c r="RIZ36" s="214"/>
      <c r="RJA36" s="214"/>
      <c r="RJB36" s="214"/>
      <c r="RJC36" s="214"/>
      <c r="RJD36" s="214"/>
      <c r="RJE36" s="214"/>
      <c r="RJF36" s="214"/>
      <c r="RJG36" s="214"/>
      <c r="RJH36" s="214"/>
      <c r="RJI36" s="214"/>
      <c r="RJJ36" s="214"/>
      <c r="RJK36" s="214"/>
      <c r="RJL36" s="214"/>
      <c r="RJM36" s="214"/>
      <c r="RJN36" s="214"/>
      <c r="RJO36" s="214"/>
      <c r="RJP36" s="214"/>
      <c r="RJQ36" s="214"/>
      <c r="RJR36" s="214"/>
      <c r="RJS36" s="214"/>
      <c r="RJT36" s="214"/>
      <c r="RJU36" s="214"/>
      <c r="RJV36" s="214"/>
      <c r="RJW36" s="214"/>
      <c r="RJX36" s="214"/>
      <c r="RJY36" s="214"/>
      <c r="RJZ36" s="214"/>
      <c r="RKA36" s="214"/>
      <c r="RKB36" s="214"/>
      <c r="RKC36" s="214"/>
      <c r="RKD36" s="214"/>
      <c r="RKE36" s="214"/>
      <c r="RKF36" s="214"/>
      <c r="RKG36" s="214"/>
      <c r="RKH36" s="214"/>
      <c r="RKI36" s="214"/>
      <c r="RKJ36" s="214"/>
      <c r="RKK36" s="214"/>
      <c r="RKL36" s="214"/>
      <c r="RKM36" s="214"/>
      <c r="RKN36" s="214"/>
      <c r="RKO36" s="214"/>
      <c r="RKP36" s="214"/>
      <c r="RKQ36" s="214"/>
      <c r="RKR36" s="214"/>
      <c r="RKS36" s="214"/>
      <c r="RKT36" s="214"/>
      <c r="RKU36" s="214"/>
      <c r="RKV36" s="214"/>
      <c r="RKW36" s="214"/>
      <c r="RKX36" s="214"/>
      <c r="RKY36" s="214"/>
      <c r="RKZ36" s="214"/>
      <c r="RLA36" s="214"/>
      <c r="RLB36" s="214"/>
      <c r="RLC36" s="214"/>
      <c r="RLD36" s="214"/>
      <c r="RLE36" s="214"/>
      <c r="RLF36" s="214"/>
      <c r="RLG36" s="214"/>
      <c r="RLH36" s="214"/>
      <c r="RLI36" s="214"/>
      <c r="RLJ36" s="214"/>
      <c r="RLK36" s="214"/>
      <c r="RLL36" s="214"/>
      <c r="RLM36" s="214"/>
      <c r="RLN36" s="214"/>
      <c r="RLO36" s="214"/>
      <c r="RLP36" s="214"/>
      <c r="RLQ36" s="214"/>
      <c r="RLR36" s="214"/>
      <c r="RLS36" s="214"/>
      <c r="RLT36" s="214"/>
      <c r="RLU36" s="214"/>
      <c r="RLV36" s="214"/>
      <c r="RLW36" s="214"/>
      <c r="RLX36" s="214"/>
      <c r="RLY36" s="214"/>
      <c r="RLZ36" s="214"/>
      <c r="RMA36" s="214"/>
      <c r="RMB36" s="214"/>
      <c r="RMC36" s="214"/>
      <c r="RMD36" s="214"/>
      <c r="RME36" s="214"/>
      <c r="RMF36" s="214"/>
      <c r="RMG36" s="214"/>
      <c r="RMH36" s="214"/>
      <c r="RMI36" s="214"/>
      <c r="RMJ36" s="214"/>
      <c r="RMK36" s="214"/>
      <c r="RML36" s="214"/>
      <c r="RMM36" s="214"/>
      <c r="RMN36" s="214"/>
      <c r="RMO36" s="214"/>
      <c r="RMP36" s="214"/>
      <c r="RMQ36" s="214"/>
      <c r="RMR36" s="214"/>
      <c r="RMS36" s="214"/>
      <c r="RMT36" s="214"/>
      <c r="RMU36" s="214"/>
      <c r="RMV36" s="214"/>
      <c r="RMW36" s="214"/>
      <c r="RMX36" s="214"/>
      <c r="RMY36" s="214"/>
      <c r="RMZ36" s="214"/>
      <c r="RNA36" s="214"/>
      <c r="RNB36" s="214"/>
      <c r="RNC36" s="214"/>
      <c r="RND36" s="214"/>
      <c r="RNE36" s="214"/>
      <c r="RNF36" s="214"/>
      <c r="RNG36" s="214"/>
      <c r="RNH36" s="214"/>
      <c r="RNI36" s="214"/>
      <c r="RNJ36" s="214"/>
      <c r="RNK36" s="214"/>
      <c r="RNL36" s="214"/>
      <c r="RNM36" s="214"/>
      <c r="RNN36" s="214"/>
      <c r="RNO36" s="214"/>
      <c r="RNP36" s="214"/>
      <c r="RNQ36" s="214"/>
      <c r="RNR36" s="214"/>
      <c r="RNS36" s="214"/>
      <c r="RNT36" s="214"/>
      <c r="RNU36" s="214"/>
      <c r="RNV36" s="214"/>
      <c r="RNW36" s="214"/>
      <c r="RNX36" s="214"/>
      <c r="RNY36" s="214"/>
      <c r="RNZ36" s="214"/>
      <c r="ROA36" s="214"/>
      <c r="ROB36" s="214"/>
      <c r="ROC36" s="214"/>
      <c r="ROD36" s="214"/>
      <c r="ROE36" s="214"/>
      <c r="ROF36" s="214"/>
      <c r="ROG36" s="214"/>
      <c r="ROH36" s="214"/>
      <c r="ROI36" s="214"/>
      <c r="ROJ36" s="214"/>
      <c r="ROK36" s="214"/>
      <c r="ROL36" s="214"/>
      <c r="ROM36" s="214"/>
      <c r="RON36" s="214"/>
      <c r="ROO36" s="214"/>
      <c r="ROP36" s="214"/>
      <c r="ROQ36" s="214"/>
      <c r="ROR36" s="214"/>
      <c r="ROS36" s="214"/>
      <c r="ROT36" s="214"/>
      <c r="ROU36" s="214"/>
      <c r="ROV36" s="214"/>
      <c r="ROW36" s="214"/>
      <c r="ROX36" s="214"/>
      <c r="ROY36" s="214"/>
      <c r="ROZ36" s="214"/>
      <c r="RPA36" s="214"/>
      <c r="RPB36" s="214"/>
      <c r="RPC36" s="214"/>
      <c r="RPD36" s="214"/>
      <c r="RPE36" s="214"/>
      <c r="RPF36" s="214"/>
      <c r="RPG36" s="214"/>
      <c r="RPH36" s="214"/>
      <c r="RPI36" s="214"/>
      <c r="RPJ36" s="214"/>
      <c r="RPK36" s="214"/>
      <c r="RPL36" s="214"/>
      <c r="RPM36" s="214"/>
      <c r="RPN36" s="214"/>
      <c r="RPO36" s="214"/>
      <c r="RPP36" s="214"/>
      <c r="RPQ36" s="214"/>
      <c r="RPR36" s="214"/>
      <c r="RPS36" s="214"/>
      <c r="RPT36" s="214"/>
      <c r="RPU36" s="214"/>
      <c r="RPV36" s="214"/>
      <c r="RPW36" s="214"/>
      <c r="RPX36" s="214"/>
      <c r="RPY36" s="214"/>
      <c r="RPZ36" s="214"/>
      <c r="RQA36" s="214"/>
      <c r="RQB36" s="214"/>
      <c r="RQC36" s="214"/>
      <c r="RQD36" s="214"/>
      <c r="RQE36" s="214"/>
      <c r="RQF36" s="214"/>
      <c r="RQG36" s="214"/>
      <c r="RQH36" s="214"/>
      <c r="RQI36" s="214"/>
      <c r="RQJ36" s="214"/>
      <c r="RQK36" s="214"/>
      <c r="RQL36" s="214"/>
      <c r="RQM36" s="214"/>
      <c r="RQN36" s="214"/>
      <c r="RQO36" s="214"/>
      <c r="RQP36" s="214"/>
      <c r="RQQ36" s="214"/>
      <c r="RQR36" s="214"/>
      <c r="RQS36" s="214"/>
      <c r="RQT36" s="214"/>
      <c r="RQU36" s="214"/>
      <c r="RQV36" s="214"/>
      <c r="RQW36" s="214"/>
      <c r="RQX36" s="214"/>
      <c r="RQY36" s="214"/>
      <c r="RQZ36" s="214"/>
      <c r="RRA36" s="214"/>
      <c r="RRB36" s="214"/>
      <c r="RRC36" s="214"/>
      <c r="RRD36" s="214"/>
      <c r="RRE36" s="214"/>
      <c r="RRF36" s="214"/>
      <c r="RRG36" s="214"/>
      <c r="RRH36" s="214"/>
      <c r="RRI36" s="214"/>
      <c r="RRJ36" s="214"/>
      <c r="RRK36" s="214"/>
      <c r="RRL36" s="214"/>
      <c r="RRM36" s="214"/>
      <c r="RRN36" s="214"/>
      <c r="RRO36" s="214"/>
      <c r="RRP36" s="214"/>
      <c r="RRQ36" s="214"/>
      <c r="RRR36" s="214"/>
      <c r="RRS36" s="214"/>
      <c r="RRT36" s="214"/>
      <c r="RRU36" s="214"/>
      <c r="RRV36" s="214"/>
      <c r="RRW36" s="214"/>
      <c r="RRX36" s="214"/>
      <c r="RRY36" s="214"/>
      <c r="RRZ36" s="214"/>
      <c r="RSA36" s="214"/>
      <c r="RSB36" s="214"/>
      <c r="RSC36" s="214"/>
      <c r="RSD36" s="214"/>
      <c r="RSE36" s="214"/>
      <c r="RSF36" s="214"/>
      <c r="RSG36" s="214"/>
      <c r="RSH36" s="214"/>
      <c r="RSI36" s="214"/>
      <c r="RSJ36" s="214"/>
      <c r="RSK36" s="214"/>
      <c r="RSL36" s="214"/>
      <c r="RSM36" s="214"/>
      <c r="RSN36" s="214"/>
      <c r="RSO36" s="214"/>
      <c r="RSP36" s="214"/>
      <c r="RSQ36" s="214"/>
      <c r="RSR36" s="214"/>
      <c r="RSS36" s="214"/>
      <c r="RST36" s="214"/>
      <c r="RSU36" s="214"/>
      <c r="RSV36" s="214"/>
      <c r="RSW36" s="214"/>
      <c r="RSX36" s="214"/>
      <c r="RSY36" s="214"/>
      <c r="RSZ36" s="214"/>
      <c r="RTA36" s="214"/>
      <c r="RTB36" s="214"/>
      <c r="RTC36" s="214"/>
      <c r="RTD36" s="214"/>
      <c r="RTE36" s="214"/>
      <c r="RTF36" s="214"/>
      <c r="RTG36" s="214"/>
      <c r="RTH36" s="214"/>
      <c r="RTI36" s="214"/>
      <c r="RTJ36" s="214"/>
      <c r="RTK36" s="214"/>
      <c r="RTL36" s="214"/>
      <c r="RTM36" s="214"/>
      <c r="RTN36" s="214"/>
      <c r="RTO36" s="214"/>
      <c r="RTP36" s="214"/>
      <c r="RTQ36" s="214"/>
      <c r="RTR36" s="214"/>
      <c r="RTS36" s="214"/>
      <c r="RTT36" s="214"/>
      <c r="RTU36" s="214"/>
      <c r="RTV36" s="214"/>
      <c r="RTW36" s="214"/>
      <c r="RTX36" s="214"/>
      <c r="RTY36" s="214"/>
      <c r="RTZ36" s="214"/>
      <c r="RUA36" s="214"/>
      <c r="RUB36" s="214"/>
      <c r="RUC36" s="214"/>
      <c r="RUD36" s="214"/>
      <c r="RUE36" s="214"/>
      <c r="RUF36" s="214"/>
      <c r="RUG36" s="214"/>
      <c r="RUH36" s="214"/>
      <c r="RUI36" s="214"/>
      <c r="RUJ36" s="214"/>
      <c r="RUK36" s="214"/>
      <c r="RUL36" s="214"/>
      <c r="RUM36" s="214"/>
      <c r="RUN36" s="214"/>
      <c r="RUO36" s="214"/>
      <c r="RUP36" s="214"/>
      <c r="RUQ36" s="214"/>
      <c r="RUR36" s="214"/>
      <c r="RUS36" s="214"/>
      <c r="RUT36" s="214"/>
      <c r="RUU36" s="214"/>
      <c r="RUV36" s="214"/>
      <c r="RUW36" s="214"/>
      <c r="RUX36" s="214"/>
      <c r="RUY36" s="214"/>
      <c r="RUZ36" s="214"/>
      <c r="RVA36" s="214"/>
      <c r="RVB36" s="214"/>
      <c r="RVC36" s="214"/>
      <c r="RVD36" s="214"/>
      <c r="RVE36" s="214"/>
      <c r="RVF36" s="214"/>
      <c r="RVG36" s="214"/>
      <c r="RVH36" s="214"/>
      <c r="RVI36" s="214"/>
      <c r="RVJ36" s="214"/>
      <c r="RVK36" s="214"/>
      <c r="RVL36" s="214"/>
      <c r="RVM36" s="214"/>
      <c r="RVN36" s="214"/>
      <c r="RVO36" s="214"/>
      <c r="RVP36" s="214"/>
      <c r="RVQ36" s="214"/>
      <c r="RVR36" s="214"/>
      <c r="RVS36" s="214"/>
      <c r="RVT36" s="214"/>
      <c r="RVU36" s="214"/>
      <c r="RVV36" s="214"/>
      <c r="RVW36" s="214"/>
      <c r="RVX36" s="214"/>
      <c r="RVY36" s="214"/>
      <c r="RVZ36" s="214"/>
      <c r="RWA36" s="214"/>
      <c r="RWB36" s="214"/>
      <c r="RWC36" s="214"/>
      <c r="RWD36" s="214"/>
      <c r="RWE36" s="214"/>
      <c r="RWF36" s="214"/>
      <c r="RWG36" s="214"/>
      <c r="RWH36" s="214"/>
      <c r="RWI36" s="214"/>
      <c r="RWJ36" s="214"/>
      <c r="RWK36" s="214"/>
      <c r="RWL36" s="214"/>
      <c r="RWM36" s="214"/>
      <c r="RWN36" s="214"/>
      <c r="RWO36" s="214"/>
      <c r="RWP36" s="214"/>
      <c r="RWQ36" s="214"/>
      <c r="RWR36" s="214"/>
      <c r="RWS36" s="214"/>
      <c r="RWT36" s="214"/>
      <c r="RWU36" s="214"/>
      <c r="RWV36" s="214"/>
      <c r="RWW36" s="214"/>
      <c r="RWX36" s="214"/>
      <c r="RWY36" s="214"/>
      <c r="RWZ36" s="214"/>
      <c r="RXA36" s="214"/>
      <c r="RXB36" s="214"/>
      <c r="RXC36" s="214"/>
      <c r="RXD36" s="214"/>
      <c r="RXE36" s="214"/>
      <c r="RXF36" s="214"/>
      <c r="RXG36" s="214"/>
      <c r="RXH36" s="214"/>
      <c r="RXI36" s="214"/>
      <c r="RXJ36" s="214"/>
      <c r="RXK36" s="214"/>
      <c r="RXL36" s="214"/>
      <c r="RXM36" s="214"/>
      <c r="RXN36" s="214"/>
      <c r="RXO36" s="214"/>
      <c r="RXP36" s="214"/>
      <c r="RXQ36" s="214"/>
      <c r="RXR36" s="214"/>
      <c r="RXS36" s="214"/>
      <c r="RXT36" s="214"/>
      <c r="RXU36" s="214"/>
      <c r="RXV36" s="214"/>
      <c r="RXW36" s="214"/>
      <c r="RXX36" s="214"/>
      <c r="RXY36" s="214"/>
      <c r="RXZ36" s="214"/>
      <c r="RYA36" s="214"/>
      <c r="RYB36" s="214"/>
      <c r="RYC36" s="214"/>
      <c r="RYD36" s="214"/>
      <c r="RYE36" s="214"/>
      <c r="RYF36" s="214"/>
      <c r="RYG36" s="214"/>
      <c r="RYH36" s="214"/>
      <c r="RYI36" s="214"/>
      <c r="RYJ36" s="214"/>
      <c r="RYK36" s="214"/>
      <c r="RYL36" s="214"/>
      <c r="RYM36" s="214"/>
      <c r="RYN36" s="214"/>
      <c r="RYO36" s="214"/>
      <c r="RYP36" s="214"/>
      <c r="RYQ36" s="214"/>
      <c r="RYR36" s="214"/>
      <c r="RYS36" s="214"/>
      <c r="RYT36" s="214"/>
      <c r="RYU36" s="214"/>
      <c r="RYV36" s="214"/>
      <c r="RYW36" s="214"/>
      <c r="RYX36" s="214"/>
      <c r="RYY36" s="214"/>
      <c r="RYZ36" s="214"/>
      <c r="RZA36" s="214"/>
      <c r="RZB36" s="214"/>
      <c r="RZC36" s="214"/>
      <c r="RZD36" s="214"/>
      <c r="RZE36" s="214"/>
      <c r="RZF36" s="214"/>
      <c r="RZG36" s="214"/>
      <c r="RZH36" s="214"/>
      <c r="RZI36" s="214"/>
      <c r="RZJ36" s="214"/>
      <c r="RZK36" s="214"/>
      <c r="RZL36" s="214"/>
      <c r="RZM36" s="214"/>
      <c r="RZN36" s="214"/>
      <c r="RZO36" s="214"/>
      <c r="RZP36" s="214"/>
      <c r="RZQ36" s="214"/>
      <c r="RZR36" s="214"/>
      <c r="RZS36" s="214"/>
      <c r="RZT36" s="214"/>
      <c r="RZU36" s="214"/>
      <c r="RZV36" s="214"/>
      <c r="RZW36" s="214"/>
      <c r="RZX36" s="214"/>
      <c r="RZY36" s="214"/>
      <c r="RZZ36" s="214"/>
      <c r="SAA36" s="214"/>
      <c r="SAB36" s="214"/>
      <c r="SAC36" s="214"/>
      <c r="SAD36" s="214"/>
      <c r="SAE36" s="214"/>
      <c r="SAF36" s="214"/>
      <c r="SAG36" s="214"/>
      <c r="SAH36" s="214"/>
      <c r="SAI36" s="214"/>
      <c r="SAJ36" s="214"/>
      <c r="SAK36" s="214"/>
      <c r="SAL36" s="214"/>
      <c r="SAM36" s="214"/>
      <c r="SAN36" s="214"/>
      <c r="SAO36" s="214"/>
      <c r="SAP36" s="214"/>
      <c r="SAQ36" s="214"/>
      <c r="SAR36" s="214"/>
      <c r="SAS36" s="214"/>
      <c r="SAT36" s="214"/>
      <c r="SAU36" s="214"/>
      <c r="SAV36" s="214"/>
      <c r="SAW36" s="214"/>
      <c r="SAX36" s="214"/>
      <c r="SAY36" s="214"/>
      <c r="SAZ36" s="214"/>
      <c r="SBA36" s="214"/>
      <c r="SBB36" s="214"/>
      <c r="SBC36" s="214"/>
      <c r="SBD36" s="214"/>
      <c r="SBE36" s="214"/>
      <c r="SBF36" s="214"/>
      <c r="SBG36" s="214"/>
      <c r="SBH36" s="214"/>
      <c r="SBI36" s="214"/>
      <c r="SBJ36" s="214"/>
      <c r="SBK36" s="214"/>
      <c r="SBL36" s="214"/>
      <c r="SBM36" s="214"/>
      <c r="SBN36" s="214"/>
      <c r="SBO36" s="214"/>
      <c r="SBP36" s="214"/>
      <c r="SBQ36" s="214"/>
      <c r="SBR36" s="214"/>
      <c r="SBS36" s="214"/>
      <c r="SBT36" s="214"/>
      <c r="SBU36" s="214"/>
      <c r="SBV36" s="214"/>
      <c r="SBW36" s="214"/>
      <c r="SBX36" s="214"/>
      <c r="SBY36" s="214"/>
      <c r="SBZ36" s="214"/>
      <c r="SCA36" s="214"/>
      <c r="SCB36" s="214"/>
      <c r="SCC36" s="214"/>
      <c r="SCD36" s="214"/>
      <c r="SCE36" s="214"/>
      <c r="SCF36" s="214"/>
      <c r="SCG36" s="214"/>
      <c r="SCH36" s="214"/>
      <c r="SCI36" s="214"/>
      <c r="SCJ36" s="214"/>
      <c r="SCK36" s="214"/>
      <c r="SCL36" s="214"/>
      <c r="SCM36" s="214"/>
      <c r="SCN36" s="214"/>
      <c r="SCO36" s="214"/>
      <c r="SCP36" s="214"/>
      <c r="SCQ36" s="214"/>
      <c r="SCR36" s="214"/>
      <c r="SCS36" s="214"/>
      <c r="SCT36" s="214"/>
      <c r="SCU36" s="214"/>
      <c r="SCV36" s="214"/>
      <c r="SCW36" s="214"/>
      <c r="SCX36" s="214"/>
      <c r="SCY36" s="214"/>
      <c r="SCZ36" s="214"/>
      <c r="SDA36" s="214"/>
      <c r="SDB36" s="214"/>
      <c r="SDC36" s="214"/>
      <c r="SDD36" s="214"/>
      <c r="SDE36" s="214"/>
      <c r="SDF36" s="214"/>
      <c r="SDG36" s="214"/>
      <c r="SDH36" s="214"/>
      <c r="SDI36" s="214"/>
      <c r="SDJ36" s="214"/>
      <c r="SDK36" s="214"/>
      <c r="SDL36" s="214"/>
      <c r="SDM36" s="214"/>
      <c r="SDN36" s="214"/>
      <c r="SDO36" s="214"/>
      <c r="SDP36" s="214"/>
      <c r="SDQ36" s="214"/>
      <c r="SDR36" s="214"/>
      <c r="SDS36" s="214"/>
      <c r="SDT36" s="214"/>
      <c r="SDU36" s="214"/>
      <c r="SDV36" s="214"/>
      <c r="SDW36" s="214"/>
      <c r="SDX36" s="214"/>
      <c r="SDY36" s="214"/>
      <c r="SDZ36" s="214"/>
      <c r="SEA36" s="214"/>
      <c r="SEB36" s="214"/>
      <c r="SEC36" s="214"/>
      <c r="SED36" s="214"/>
      <c r="SEE36" s="214"/>
      <c r="SEF36" s="214"/>
      <c r="SEG36" s="214"/>
      <c r="SEH36" s="214"/>
      <c r="SEI36" s="214"/>
      <c r="SEJ36" s="214"/>
      <c r="SEK36" s="214"/>
      <c r="SEL36" s="214"/>
      <c r="SEM36" s="214"/>
      <c r="SEN36" s="214"/>
      <c r="SEO36" s="214"/>
      <c r="SEP36" s="214"/>
      <c r="SEQ36" s="214"/>
      <c r="SER36" s="214"/>
      <c r="SES36" s="214"/>
      <c r="SET36" s="214"/>
      <c r="SEU36" s="214"/>
      <c r="SEV36" s="214"/>
      <c r="SEW36" s="214"/>
      <c r="SEX36" s="214"/>
      <c r="SEY36" s="214"/>
      <c r="SEZ36" s="214"/>
      <c r="SFA36" s="214"/>
      <c r="SFB36" s="214"/>
      <c r="SFC36" s="214"/>
      <c r="SFD36" s="214"/>
      <c r="SFE36" s="214"/>
      <c r="SFF36" s="214"/>
      <c r="SFG36" s="214"/>
      <c r="SFH36" s="214"/>
      <c r="SFI36" s="214"/>
      <c r="SFJ36" s="214"/>
      <c r="SFK36" s="214"/>
      <c r="SFL36" s="214"/>
      <c r="SFM36" s="214"/>
      <c r="SFN36" s="214"/>
      <c r="SFO36" s="214"/>
      <c r="SFP36" s="214"/>
      <c r="SFQ36" s="214"/>
      <c r="SFR36" s="214"/>
      <c r="SFS36" s="214"/>
      <c r="SFT36" s="214"/>
      <c r="SFU36" s="214"/>
      <c r="SFV36" s="214"/>
      <c r="SFW36" s="214"/>
      <c r="SFX36" s="214"/>
      <c r="SFY36" s="214"/>
      <c r="SFZ36" s="214"/>
      <c r="SGA36" s="214"/>
      <c r="SGB36" s="214"/>
      <c r="SGC36" s="214"/>
      <c r="SGD36" s="214"/>
      <c r="SGE36" s="214"/>
      <c r="SGF36" s="214"/>
      <c r="SGG36" s="214"/>
      <c r="SGH36" s="214"/>
      <c r="SGI36" s="214"/>
      <c r="SGJ36" s="214"/>
      <c r="SGK36" s="214"/>
      <c r="SGL36" s="214"/>
      <c r="SGM36" s="214"/>
      <c r="SGN36" s="214"/>
      <c r="SGO36" s="214"/>
      <c r="SGP36" s="214"/>
      <c r="SGQ36" s="214"/>
      <c r="SGR36" s="214"/>
      <c r="SGS36" s="214"/>
      <c r="SGT36" s="214"/>
      <c r="SGU36" s="214"/>
      <c r="SGV36" s="214"/>
      <c r="SGW36" s="214"/>
      <c r="SGX36" s="214"/>
      <c r="SGY36" s="214"/>
      <c r="SGZ36" s="214"/>
      <c r="SHA36" s="214"/>
      <c r="SHB36" s="214"/>
      <c r="SHC36" s="214"/>
      <c r="SHD36" s="214"/>
      <c r="SHE36" s="214"/>
      <c r="SHF36" s="214"/>
      <c r="SHG36" s="214"/>
      <c r="SHH36" s="214"/>
      <c r="SHI36" s="214"/>
      <c r="SHJ36" s="214"/>
      <c r="SHK36" s="214"/>
      <c r="SHL36" s="214"/>
      <c r="SHM36" s="214"/>
      <c r="SHN36" s="214"/>
      <c r="SHO36" s="214"/>
      <c r="SHP36" s="214"/>
      <c r="SHQ36" s="214"/>
      <c r="SHR36" s="214"/>
      <c r="SHS36" s="214"/>
      <c r="SHT36" s="214"/>
      <c r="SHU36" s="214"/>
      <c r="SHV36" s="214"/>
      <c r="SHW36" s="214"/>
      <c r="SHX36" s="214"/>
      <c r="SHY36" s="214"/>
      <c r="SHZ36" s="214"/>
      <c r="SIA36" s="214"/>
      <c r="SIB36" s="214"/>
      <c r="SIC36" s="214"/>
      <c r="SID36" s="214"/>
      <c r="SIE36" s="214"/>
      <c r="SIF36" s="214"/>
      <c r="SIG36" s="214"/>
      <c r="SIH36" s="214"/>
      <c r="SII36" s="214"/>
      <c r="SIJ36" s="214"/>
      <c r="SIK36" s="214"/>
      <c r="SIL36" s="214"/>
      <c r="SIM36" s="214"/>
      <c r="SIN36" s="214"/>
      <c r="SIO36" s="214"/>
      <c r="SIP36" s="214"/>
      <c r="SIQ36" s="214"/>
      <c r="SIR36" s="214"/>
      <c r="SIS36" s="214"/>
      <c r="SIT36" s="214"/>
      <c r="SIU36" s="214"/>
      <c r="SIV36" s="214"/>
      <c r="SIW36" s="214"/>
      <c r="SIX36" s="214"/>
      <c r="SIY36" s="214"/>
      <c r="SIZ36" s="214"/>
      <c r="SJA36" s="214"/>
      <c r="SJB36" s="214"/>
      <c r="SJC36" s="214"/>
      <c r="SJD36" s="214"/>
      <c r="SJE36" s="214"/>
      <c r="SJF36" s="214"/>
      <c r="SJG36" s="214"/>
      <c r="SJH36" s="214"/>
      <c r="SJI36" s="214"/>
      <c r="SJJ36" s="214"/>
      <c r="SJK36" s="214"/>
      <c r="SJL36" s="214"/>
      <c r="SJM36" s="214"/>
      <c r="SJN36" s="214"/>
      <c r="SJO36" s="214"/>
      <c r="SJP36" s="214"/>
      <c r="SJQ36" s="214"/>
      <c r="SJR36" s="214"/>
      <c r="SJS36" s="214"/>
      <c r="SJT36" s="214"/>
      <c r="SJU36" s="214"/>
      <c r="SJV36" s="214"/>
      <c r="SJW36" s="214"/>
      <c r="SJX36" s="214"/>
      <c r="SJY36" s="214"/>
      <c r="SJZ36" s="214"/>
      <c r="SKA36" s="214"/>
      <c r="SKB36" s="214"/>
      <c r="SKC36" s="214"/>
      <c r="SKD36" s="214"/>
      <c r="SKE36" s="214"/>
      <c r="SKF36" s="214"/>
      <c r="SKG36" s="214"/>
      <c r="SKH36" s="214"/>
      <c r="SKI36" s="214"/>
      <c r="SKJ36" s="214"/>
      <c r="SKK36" s="214"/>
      <c r="SKL36" s="214"/>
      <c r="SKM36" s="214"/>
      <c r="SKN36" s="214"/>
      <c r="SKO36" s="214"/>
      <c r="SKP36" s="214"/>
      <c r="SKQ36" s="214"/>
      <c r="SKR36" s="214"/>
      <c r="SKS36" s="214"/>
      <c r="SKT36" s="214"/>
      <c r="SKU36" s="214"/>
      <c r="SKV36" s="214"/>
      <c r="SKW36" s="214"/>
      <c r="SKX36" s="214"/>
      <c r="SKY36" s="214"/>
      <c r="SKZ36" s="214"/>
      <c r="SLA36" s="214"/>
      <c r="SLB36" s="214"/>
      <c r="SLC36" s="214"/>
      <c r="SLD36" s="214"/>
      <c r="SLE36" s="214"/>
      <c r="SLF36" s="214"/>
      <c r="SLG36" s="214"/>
      <c r="SLH36" s="214"/>
      <c r="SLI36" s="214"/>
      <c r="SLJ36" s="214"/>
      <c r="SLK36" s="214"/>
      <c r="SLL36" s="214"/>
      <c r="SLM36" s="214"/>
      <c r="SLN36" s="214"/>
      <c r="SLO36" s="214"/>
      <c r="SLP36" s="214"/>
      <c r="SLQ36" s="214"/>
      <c r="SLR36" s="214"/>
      <c r="SLS36" s="214"/>
      <c r="SLT36" s="214"/>
      <c r="SLU36" s="214"/>
      <c r="SLV36" s="214"/>
      <c r="SLW36" s="214"/>
      <c r="SLX36" s="214"/>
      <c r="SLY36" s="214"/>
      <c r="SLZ36" s="214"/>
      <c r="SMA36" s="214"/>
      <c r="SMB36" s="214"/>
      <c r="SMC36" s="214"/>
      <c r="SMD36" s="214"/>
      <c r="SME36" s="214"/>
      <c r="SMF36" s="214"/>
      <c r="SMG36" s="214"/>
      <c r="SMH36" s="214"/>
      <c r="SMI36" s="214"/>
      <c r="SMJ36" s="214"/>
      <c r="SMK36" s="214"/>
      <c r="SML36" s="214"/>
      <c r="SMM36" s="214"/>
      <c r="SMN36" s="214"/>
      <c r="SMO36" s="214"/>
      <c r="SMP36" s="214"/>
      <c r="SMQ36" s="214"/>
      <c r="SMR36" s="214"/>
      <c r="SMS36" s="214"/>
      <c r="SMT36" s="214"/>
      <c r="SMU36" s="214"/>
      <c r="SMV36" s="214"/>
      <c r="SMW36" s="214"/>
      <c r="SMX36" s="214"/>
      <c r="SMY36" s="214"/>
      <c r="SMZ36" s="214"/>
      <c r="SNA36" s="214"/>
      <c r="SNB36" s="214"/>
      <c r="SNC36" s="214"/>
      <c r="SND36" s="214"/>
      <c r="SNE36" s="214"/>
      <c r="SNF36" s="214"/>
      <c r="SNG36" s="214"/>
      <c r="SNH36" s="214"/>
      <c r="SNI36" s="214"/>
      <c r="SNJ36" s="214"/>
      <c r="SNK36" s="214"/>
      <c r="SNL36" s="214"/>
      <c r="SNM36" s="214"/>
      <c r="SNN36" s="214"/>
      <c r="SNO36" s="214"/>
      <c r="SNP36" s="214"/>
      <c r="SNQ36" s="214"/>
      <c r="SNR36" s="214"/>
      <c r="SNS36" s="214"/>
      <c r="SNT36" s="214"/>
      <c r="SNU36" s="214"/>
      <c r="SNV36" s="214"/>
      <c r="SNW36" s="214"/>
      <c r="SNX36" s="214"/>
      <c r="SNY36" s="214"/>
      <c r="SNZ36" s="214"/>
      <c r="SOA36" s="214"/>
      <c r="SOB36" s="214"/>
      <c r="SOC36" s="214"/>
      <c r="SOD36" s="214"/>
      <c r="SOE36" s="214"/>
      <c r="SOF36" s="214"/>
      <c r="SOG36" s="214"/>
      <c r="SOH36" s="214"/>
      <c r="SOI36" s="214"/>
      <c r="SOJ36" s="214"/>
      <c r="SOK36" s="214"/>
      <c r="SOL36" s="214"/>
      <c r="SOM36" s="214"/>
      <c r="SON36" s="214"/>
      <c r="SOO36" s="214"/>
      <c r="SOP36" s="214"/>
      <c r="SOQ36" s="214"/>
      <c r="SOR36" s="214"/>
      <c r="SOS36" s="214"/>
      <c r="SOT36" s="214"/>
      <c r="SOU36" s="214"/>
      <c r="SOV36" s="214"/>
      <c r="SOW36" s="214"/>
      <c r="SOX36" s="214"/>
      <c r="SOY36" s="214"/>
      <c r="SOZ36" s="214"/>
      <c r="SPA36" s="214"/>
      <c r="SPB36" s="214"/>
      <c r="SPC36" s="214"/>
      <c r="SPD36" s="214"/>
      <c r="SPE36" s="214"/>
      <c r="SPF36" s="214"/>
      <c r="SPG36" s="214"/>
      <c r="SPH36" s="214"/>
      <c r="SPI36" s="214"/>
      <c r="SPJ36" s="214"/>
      <c r="SPK36" s="214"/>
      <c r="SPL36" s="214"/>
      <c r="SPM36" s="214"/>
      <c r="SPN36" s="214"/>
      <c r="SPO36" s="214"/>
      <c r="SPP36" s="214"/>
      <c r="SPQ36" s="214"/>
      <c r="SPR36" s="214"/>
      <c r="SPS36" s="214"/>
      <c r="SPT36" s="214"/>
      <c r="SPU36" s="214"/>
      <c r="SPV36" s="214"/>
      <c r="SPW36" s="214"/>
      <c r="SPX36" s="214"/>
      <c r="SPY36" s="214"/>
      <c r="SPZ36" s="214"/>
      <c r="SQA36" s="214"/>
      <c r="SQB36" s="214"/>
      <c r="SQC36" s="214"/>
      <c r="SQD36" s="214"/>
      <c r="SQE36" s="214"/>
      <c r="SQF36" s="214"/>
      <c r="SQG36" s="214"/>
      <c r="SQH36" s="214"/>
      <c r="SQI36" s="214"/>
      <c r="SQJ36" s="214"/>
      <c r="SQK36" s="214"/>
      <c r="SQL36" s="214"/>
      <c r="SQM36" s="214"/>
      <c r="SQN36" s="214"/>
      <c r="SQO36" s="214"/>
      <c r="SQP36" s="214"/>
      <c r="SQQ36" s="214"/>
      <c r="SQR36" s="214"/>
      <c r="SQS36" s="214"/>
      <c r="SQT36" s="214"/>
      <c r="SQU36" s="214"/>
      <c r="SQV36" s="214"/>
      <c r="SQW36" s="214"/>
      <c r="SQX36" s="214"/>
      <c r="SQY36" s="214"/>
      <c r="SQZ36" s="214"/>
      <c r="SRA36" s="214"/>
      <c r="SRB36" s="214"/>
      <c r="SRC36" s="214"/>
      <c r="SRD36" s="214"/>
      <c r="SRE36" s="214"/>
      <c r="SRF36" s="214"/>
      <c r="SRG36" s="214"/>
      <c r="SRH36" s="214"/>
      <c r="SRI36" s="214"/>
      <c r="SRJ36" s="214"/>
      <c r="SRK36" s="214"/>
      <c r="SRL36" s="214"/>
      <c r="SRM36" s="214"/>
      <c r="SRN36" s="214"/>
      <c r="SRO36" s="214"/>
      <c r="SRP36" s="214"/>
      <c r="SRQ36" s="214"/>
      <c r="SRR36" s="214"/>
      <c r="SRS36" s="214"/>
      <c r="SRT36" s="214"/>
      <c r="SRU36" s="214"/>
      <c r="SRV36" s="214"/>
      <c r="SRW36" s="214"/>
      <c r="SRX36" s="214"/>
      <c r="SRY36" s="214"/>
      <c r="SRZ36" s="214"/>
      <c r="SSA36" s="214"/>
      <c r="SSB36" s="214"/>
      <c r="SSC36" s="214"/>
      <c r="SSD36" s="214"/>
      <c r="SSE36" s="214"/>
      <c r="SSF36" s="214"/>
      <c r="SSG36" s="214"/>
      <c r="SSH36" s="214"/>
      <c r="SSI36" s="214"/>
      <c r="SSJ36" s="214"/>
      <c r="SSK36" s="214"/>
      <c r="SSL36" s="214"/>
      <c r="SSM36" s="214"/>
      <c r="SSN36" s="214"/>
      <c r="SSO36" s="214"/>
      <c r="SSP36" s="214"/>
      <c r="SSQ36" s="214"/>
      <c r="SSR36" s="214"/>
      <c r="SSS36" s="214"/>
      <c r="SST36" s="214"/>
      <c r="SSU36" s="214"/>
      <c r="SSV36" s="214"/>
      <c r="SSW36" s="214"/>
      <c r="SSX36" s="214"/>
      <c r="SSY36" s="214"/>
      <c r="SSZ36" s="214"/>
      <c r="STA36" s="214"/>
      <c r="STB36" s="214"/>
      <c r="STC36" s="214"/>
      <c r="STD36" s="214"/>
      <c r="STE36" s="214"/>
      <c r="STF36" s="214"/>
      <c r="STG36" s="214"/>
      <c r="STH36" s="214"/>
      <c r="STI36" s="214"/>
      <c r="STJ36" s="214"/>
      <c r="STK36" s="214"/>
      <c r="STL36" s="214"/>
      <c r="STM36" s="214"/>
      <c r="STN36" s="214"/>
      <c r="STO36" s="214"/>
      <c r="STP36" s="214"/>
      <c r="STQ36" s="214"/>
      <c r="STR36" s="214"/>
      <c r="STS36" s="214"/>
      <c r="STT36" s="214"/>
      <c r="STU36" s="214"/>
      <c r="STV36" s="214"/>
      <c r="STW36" s="214"/>
      <c r="STX36" s="214"/>
      <c r="STY36" s="214"/>
      <c r="STZ36" s="214"/>
      <c r="SUA36" s="214"/>
      <c r="SUB36" s="214"/>
      <c r="SUC36" s="214"/>
      <c r="SUD36" s="214"/>
      <c r="SUE36" s="214"/>
      <c r="SUF36" s="214"/>
      <c r="SUG36" s="214"/>
      <c r="SUH36" s="214"/>
      <c r="SUI36" s="214"/>
      <c r="SUJ36" s="214"/>
      <c r="SUK36" s="214"/>
      <c r="SUL36" s="214"/>
      <c r="SUM36" s="214"/>
      <c r="SUN36" s="214"/>
      <c r="SUO36" s="214"/>
      <c r="SUP36" s="214"/>
      <c r="SUQ36" s="214"/>
      <c r="SUR36" s="214"/>
      <c r="SUS36" s="214"/>
      <c r="SUT36" s="214"/>
      <c r="SUU36" s="214"/>
      <c r="SUV36" s="214"/>
      <c r="SUW36" s="214"/>
      <c r="SUX36" s="214"/>
      <c r="SUY36" s="214"/>
      <c r="SUZ36" s="214"/>
      <c r="SVA36" s="214"/>
      <c r="SVB36" s="214"/>
      <c r="SVC36" s="214"/>
      <c r="SVD36" s="214"/>
      <c r="SVE36" s="214"/>
      <c r="SVF36" s="214"/>
      <c r="SVG36" s="214"/>
      <c r="SVH36" s="214"/>
      <c r="SVI36" s="214"/>
      <c r="SVJ36" s="214"/>
      <c r="SVK36" s="214"/>
      <c r="SVL36" s="214"/>
      <c r="SVM36" s="214"/>
      <c r="SVN36" s="214"/>
      <c r="SVO36" s="214"/>
      <c r="SVP36" s="214"/>
      <c r="SVQ36" s="214"/>
      <c r="SVR36" s="214"/>
      <c r="SVS36" s="214"/>
      <c r="SVT36" s="214"/>
      <c r="SVU36" s="214"/>
      <c r="SVV36" s="214"/>
      <c r="SVW36" s="214"/>
      <c r="SVX36" s="214"/>
      <c r="SVY36" s="214"/>
      <c r="SVZ36" s="214"/>
      <c r="SWA36" s="214"/>
      <c r="SWB36" s="214"/>
      <c r="SWC36" s="214"/>
      <c r="SWD36" s="214"/>
      <c r="SWE36" s="214"/>
      <c r="SWF36" s="214"/>
      <c r="SWG36" s="214"/>
      <c r="SWH36" s="214"/>
      <c r="SWI36" s="214"/>
      <c r="SWJ36" s="214"/>
      <c r="SWK36" s="214"/>
      <c r="SWL36" s="214"/>
      <c r="SWM36" s="214"/>
      <c r="SWN36" s="214"/>
      <c r="SWO36" s="214"/>
      <c r="SWP36" s="214"/>
      <c r="SWQ36" s="214"/>
      <c r="SWR36" s="214"/>
      <c r="SWS36" s="214"/>
      <c r="SWT36" s="214"/>
      <c r="SWU36" s="214"/>
      <c r="SWV36" s="214"/>
      <c r="SWW36" s="214"/>
      <c r="SWX36" s="214"/>
      <c r="SWY36" s="214"/>
      <c r="SWZ36" s="214"/>
      <c r="SXA36" s="214"/>
      <c r="SXB36" s="214"/>
      <c r="SXC36" s="214"/>
      <c r="SXD36" s="214"/>
      <c r="SXE36" s="214"/>
      <c r="SXF36" s="214"/>
      <c r="SXG36" s="214"/>
      <c r="SXH36" s="214"/>
      <c r="SXI36" s="214"/>
      <c r="SXJ36" s="214"/>
      <c r="SXK36" s="214"/>
      <c r="SXL36" s="214"/>
      <c r="SXM36" s="214"/>
      <c r="SXN36" s="214"/>
      <c r="SXO36" s="214"/>
      <c r="SXP36" s="214"/>
      <c r="SXQ36" s="214"/>
      <c r="SXR36" s="214"/>
      <c r="SXS36" s="214"/>
      <c r="SXT36" s="214"/>
      <c r="SXU36" s="214"/>
      <c r="SXV36" s="214"/>
      <c r="SXW36" s="214"/>
      <c r="SXX36" s="214"/>
      <c r="SXY36" s="214"/>
      <c r="SXZ36" s="214"/>
      <c r="SYA36" s="214"/>
      <c r="SYB36" s="214"/>
      <c r="SYC36" s="214"/>
      <c r="SYD36" s="214"/>
      <c r="SYE36" s="214"/>
      <c r="SYF36" s="214"/>
      <c r="SYG36" s="214"/>
      <c r="SYH36" s="214"/>
      <c r="SYI36" s="214"/>
      <c r="SYJ36" s="214"/>
      <c r="SYK36" s="214"/>
      <c r="SYL36" s="214"/>
      <c r="SYM36" s="214"/>
      <c r="SYN36" s="214"/>
      <c r="SYO36" s="214"/>
      <c r="SYP36" s="214"/>
      <c r="SYQ36" s="214"/>
      <c r="SYR36" s="214"/>
      <c r="SYS36" s="214"/>
      <c r="SYT36" s="214"/>
      <c r="SYU36" s="214"/>
      <c r="SYV36" s="214"/>
      <c r="SYW36" s="214"/>
      <c r="SYX36" s="214"/>
      <c r="SYY36" s="214"/>
      <c r="SYZ36" s="214"/>
      <c r="SZA36" s="214"/>
      <c r="SZB36" s="214"/>
      <c r="SZC36" s="214"/>
      <c r="SZD36" s="214"/>
      <c r="SZE36" s="214"/>
      <c r="SZF36" s="214"/>
      <c r="SZG36" s="214"/>
      <c r="SZH36" s="214"/>
      <c r="SZI36" s="214"/>
      <c r="SZJ36" s="214"/>
      <c r="SZK36" s="214"/>
      <c r="SZL36" s="214"/>
      <c r="SZM36" s="214"/>
      <c r="SZN36" s="214"/>
      <c r="SZO36" s="214"/>
      <c r="SZP36" s="214"/>
      <c r="SZQ36" s="214"/>
      <c r="SZR36" s="214"/>
      <c r="SZS36" s="214"/>
      <c r="SZT36" s="214"/>
      <c r="SZU36" s="214"/>
      <c r="SZV36" s="214"/>
      <c r="SZW36" s="214"/>
      <c r="SZX36" s="214"/>
      <c r="SZY36" s="214"/>
      <c r="SZZ36" s="214"/>
      <c r="TAA36" s="214"/>
      <c r="TAB36" s="214"/>
      <c r="TAC36" s="214"/>
      <c r="TAD36" s="214"/>
      <c r="TAE36" s="214"/>
      <c r="TAF36" s="214"/>
      <c r="TAG36" s="214"/>
      <c r="TAH36" s="214"/>
      <c r="TAI36" s="214"/>
      <c r="TAJ36" s="214"/>
      <c r="TAK36" s="214"/>
      <c r="TAL36" s="214"/>
      <c r="TAM36" s="214"/>
      <c r="TAN36" s="214"/>
      <c r="TAO36" s="214"/>
      <c r="TAP36" s="214"/>
      <c r="TAQ36" s="214"/>
      <c r="TAR36" s="214"/>
      <c r="TAS36" s="214"/>
      <c r="TAT36" s="214"/>
      <c r="TAU36" s="214"/>
      <c r="TAV36" s="214"/>
      <c r="TAW36" s="214"/>
      <c r="TAX36" s="214"/>
      <c r="TAY36" s="214"/>
      <c r="TAZ36" s="214"/>
      <c r="TBA36" s="214"/>
      <c r="TBB36" s="214"/>
      <c r="TBC36" s="214"/>
      <c r="TBD36" s="214"/>
      <c r="TBE36" s="214"/>
      <c r="TBF36" s="214"/>
      <c r="TBG36" s="214"/>
      <c r="TBH36" s="214"/>
      <c r="TBI36" s="214"/>
      <c r="TBJ36" s="214"/>
      <c r="TBK36" s="214"/>
      <c r="TBL36" s="214"/>
      <c r="TBM36" s="214"/>
      <c r="TBN36" s="214"/>
      <c r="TBO36" s="214"/>
      <c r="TBP36" s="214"/>
      <c r="TBQ36" s="214"/>
      <c r="TBR36" s="214"/>
      <c r="TBS36" s="214"/>
      <c r="TBT36" s="214"/>
      <c r="TBU36" s="214"/>
      <c r="TBV36" s="214"/>
      <c r="TBW36" s="214"/>
      <c r="TBX36" s="214"/>
      <c r="TBY36" s="214"/>
      <c r="TBZ36" s="214"/>
      <c r="TCA36" s="214"/>
      <c r="TCB36" s="214"/>
      <c r="TCC36" s="214"/>
      <c r="TCD36" s="214"/>
      <c r="TCE36" s="214"/>
      <c r="TCF36" s="214"/>
      <c r="TCG36" s="214"/>
      <c r="TCH36" s="214"/>
      <c r="TCI36" s="214"/>
      <c r="TCJ36" s="214"/>
      <c r="TCK36" s="214"/>
      <c r="TCL36" s="214"/>
      <c r="TCM36" s="214"/>
      <c r="TCN36" s="214"/>
      <c r="TCO36" s="214"/>
      <c r="TCP36" s="214"/>
      <c r="TCQ36" s="214"/>
      <c r="TCR36" s="214"/>
      <c r="TCS36" s="214"/>
      <c r="TCT36" s="214"/>
      <c r="TCU36" s="214"/>
      <c r="TCV36" s="214"/>
      <c r="TCW36" s="214"/>
      <c r="TCX36" s="214"/>
      <c r="TCY36" s="214"/>
      <c r="TCZ36" s="214"/>
      <c r="TDA36" s="214"/>
      <c r="TDB36" s="214"/>
      <c r="TDC36" s="214"/>
      <c r="TDD36" s="214"/>
      <c r="TDE36" s="214"/>
      <c r="TDF36" s="214"/>
      <c r="TDG36" s="214"/>
      <c r="TDH36" s="214"/>
      <c r="TDI36" s="214"/>
      <c r="TDJ36" s="214"/>
      <c r="TDK36" s="214"/>
      <c r="TDL36" s="214"/>
      <c r="TDM36" s="214"/>
      <c r="TDN36" s="214"/>
      <c r="TDO36" s="214"/>
      <c r="TDP36" s="214"/>
      <c r="TDQ36" s="214"/>
      <c r="TDR36" s="214"/>
      <c r="TDS36" s="214"/>
      <c r="TDT36" s="214"/>
      <c r="TDU36" s="214"/>
      <c r="TDV36" s="214"/>
      <c r="TDW36" s="214"/>
      <c r="TDX36" s="214"/>
      <c r="TDY36" s="214"/>
      <c r="TDZ36" s="214"/>
      <c r="TEA36" s="214"/>
      <c r="TEB36" s="214"/>
      <c r="TEC36" s="214"/>
      <c r="TED36" s="214"/>
      <c r="TEE36" s="214"/>
      <c r="TEF36" s="214"/>
      <c r="TEG36" s="214"/>
      <c r="TEH36" s="214"/>
      <c r="TEI36" s="214"/>
      <c r="TEJ36" s="214"/>
      <c r="TEK36" s="214"/>
      <c r="TEL36" s="214"/>
      <c r="TEM36" s="214"/>
      <c r="TEN36" s="214"/>
      <c r="TEO36" s="214"/>
      <c r="TEP36" s="214"/>
      <c r="TEQ36" s="214"/>
      <c r="TER36" s="214"/>
      <c r="TES36" s="214"/>
      <c r="TET36" s="214"/>
      <c r="TEU36" s="214"/>
      <c r="TEV36" s="214"/>
      <c r="TEW36" s="214"/>
      <c r="TEX36" s="214"/>
      <c r="TEY36" s="214"/>
      <c r="TEZ36" s="214"/>
      <c r="TFA36" s="214"/>
      <c r="TFB36" s="214"/>
      <c r="TFC36" s="214"/>
      <c r="TFD36" s="214"/>
      <c r="TFE36" s="214"/>
      <c r="TFF36" s="214"/>
      <c r="TFG36" s="214"/>
      <c r="TFH36" s="214"/>
      <c r="TFI36" s="214"/>
      <c r="TFJ36" s="214"/>
      <c r="TFK36" s="214"/>
      <c r="TFL36" s="214"/>
      <c r="TFM36" s="214"/>
      <c r="TFN36" s="214"/>
      <c r="TFO36" s="214"/>
      <c r="TFP36" s="214"/>
      <c r="TFQ36" s="214"/>
      <c r="TFR36" s="214"/>
      <c r="TFS36" s="214"/>
      <c r="TFT36" s="214"/>
      <c r="TFU36" s="214"/>
      <c r="TFV36" s="214"/>
      <c r="TFW36" s="214"/>
      <c r="TFX36" s="214"/>
      <c r="TFY36" s="214"/>
      <c r="TFZ36" s="214"/>
      <c r="TGA36" s="214"/>
      <c r="TGB36" s="214"/>
      <c r="TGC36" s="214"/>
      <c r="TGD36" s="214"/>
      <c r="TGE36" s="214"/>
      <c r="TGF36" s="214"/>
      <c r="TGG36" s="214"/>
      <c r="TGH36" s="214"/>
      <c r="TGI36" s="214"/>
      <c r="TGJ36" s="214"/>
      <c r="TGK36" s="214"/>
      <c r="TGL36" s="214"/>
      <c r="TGM36" s="214"/>
      <c r="TGN36" s="214"/>
      <c r="TGO36" s="214"/>
      <c r="TGP36" s="214"/>
      <c r="TGQ36" s="214"/>
      <c r="TGR36" s="214"/>
      <c r="TGS36" s="214"/>
      <c r="TGT36" s="214"/>
      <c r="TGU36" s="214"/>
      <c r="TGV36" s="214"/>
      <c r="TGW36" s="214"/>
      <c r="TGX36" s="214"/>
      <c r="TGY36" s="214"/>
      <c r="TGZ36" s="214"/>
      <c r="THA36" s="214"/>
      <c r="THB36" s="214"/>
      <c r="THC36" s="214"/>
      <c r="THD36" s="214"/>
      <c r="THE36" s="214"/>
      <c r="THF36" s="214"/>
      <c r="THG36" s="214"/>
      <c r="THH36" s="214"/>
      <c r="THI36" s="214"/>
      <c r="THJ36" s="214"/>
      <c r="THK36" s="214"/>
      <c r="THL36" s="214"/>
      <c r="THM36" s="214"/>
      <c r="THN36" s="214"/>
      <c r="THO36" s="214"/>
      <c r="THP36" s="214"/>
      <c r="THQ36" s="214"/>
      <c r="THR36" s="214"/>
      <c r="THS36" s="214"/>
      <c r="THT36" s="214"/>
      <c r="THU36" s="214"/>
      <c r="THV36" s="214"/>
      <c r="THW36" s="214"/>
      <c r="THX36" s="214"/>
      <c r="THY36" s="214"/>
      <c r="THZ36" s="214"/>
      <c r="TIA36" s="214"/>
      <c r="TIB36" s="214"/>
      <c r="TIC36" s="214"/>
      <c r="TID36" s="214"/>
      <c r="TIE36" s="214"/>
      <c r="TIF36" s="214"/>
      <c r="TIG36" s="214"/>
      <c r="TIH36" s="214"/>
      <c r="TII36" s="214"/>
      <c r="TIJ36" s="214"/>
      <c r="TIK36" s="214"/>
      <c r="TIL36" s="214"/>
      <c r="TIM36" s="214"/>
      <c r="TIN36" s="214"/>
      <c r="TIO36" s="214"/>
      <c r="TIP36" s="214"/>
      <c r="TIQ36" s="214"/>
      <c r="TIR36" s="214"/>
      <c r="TIS36" s="214"/>
      <c r="TIT36" s="214"/>
      <c r="TIU36" s="214"/>
      <c r="TIV36" s="214"/>
      <c r="TIW36" s="214"/>
      <c r="TIX36" s="214"/>
      <c r="TIY36" s="214"/>
      <c r="TIZ36" s="214"/>
      <c r="TJA36" s="214"/>
      <c r="TJB36" s="214"/>
      <c r="TJC36" s="214"/>
      <c r="TJD36" s="214"/>
      <c r="TJE36" s="214"/>
      <c r="TJF36" s="214"/>
      <c r="TJG36" s="214"/>
      <c r="TJH36" s="214"/>
      <c r="TJI36" s="214"/>
      <c r="TJJ36" s="214"/>
      <c r="TJK36" s="214"/>
      <c r="TJL36" s="214"/>
      <c r="TJM36" s="214"/>
      <c r="TJN36" s="214"/>
      <c r="TJO36" s="214"/>
      <c r="TJP36" s="214"/>
      <c r="TJQ36" s="214"/>
      <c r="TJR36" s="214"/>
      <c r="TJS36" s="214"/>
      <c r="TJT36" s="214"/>
      <c r="TJU36" s="214"/>
      <c r="TJV36" s="214"/>
      <c r="TJW36" s="214"/>
      <c r="TJX36" s="214"/>
      <c r="TJY36" s="214"/>
      <c r="TJZ36" s="214"/>
      <c r="TKA36" s="214"/>
      <c r="TKB36" s="214"/>
      <c r="TKC36" s="214"/>
      <c r="TKD36" s="214"/>
      <c r="TKE36" s="214"/>
      <c r="TKF36" s="214"/>
      <c r="TKG36" s="214"/>
      <c r="TKH36" s="214"/>
      <c r="TKI36" s="214"/>
      <c r="TKJ36" s="214"/>
      <c r="TKK36" s="214"/>
      <c r="TKL36" s="214"/>
      <c r="TKM36" s="214"/>
      <c r="TKN36" s="214"/>
      <c r="TKO36" s="214"/>
      <c r="TKP36" s="214"/>
      <c r="TKQ36" s="214"/>
      <c r="TKR36" s="214"/>
      <c r="TKS36" s="214"/>
      <c r="TKT36" s="214"/>
      <c r="TKU36" s="214"/>
      <c r="TKV36" s="214"/>
      <c r="TKW36" s="214"/>
      <c r="TKX36" s="214"/>
      <c r="TKY36" s="214"/>
      <c r="TKZ36" s="214"/>
      <c r="TLA36" s="214"/>
      <c r="TLB36" s="214"/>
      <c r="TLC36" s="214"/>
      <c r="TLD36" s="214"/>
      <c r="TLE36" s="214"/>
      <c r="TLF36" s="214"/>
      <c r="TLG36" s="214"/>
      <c r="TLH36" s="214"/>
      <c r="TLI36" s="214"/>
      <c r="TLJ36" s="214"/>
      <c r="TLK36" s="214"/>
      <c r="TLL36" s="214"/>
      <c r="TLM36" s="214"/>
      <c r="TLN36" s="214"/>
      <c r="TLO36" s="214"/>
      <c r="TLP36" s="214"/>
      <c r="TLQ36" s="214"/>
      <c r="TLR36" s="214"/>
      <c r="TLS36" s="214"/>
      <c r="TLT36" s="214"/>
      <c r="TLU36" s="214"/>
      <c r="TLV36" s="214"/>
      <c r="TLW36" s="214"/>
      <c r="TLX36" s="214"/>
      <c r="TLY36" s="214"/>
      <c r="TLZ36" s="214"/>
      <c r="TMA36" s="214"/>
      <c r="TMB36" s="214"/>
      <c r="TMC36" s="214"/>
      <c r="TMD36" s="214"/>
      <c r="TME36" s="214"/>
      <c r="TMF36" s="214"/>
      <c r="TMG36" s="214"/>
      <c r="TMH36" s="214"/>
      <c r="TMI36" s="214"/>
      <c r="TMJ36" s="214"/>
      <c r="TMK36" s="214"/>
      <c r="TML36" s="214"/>
      <c r="TMM36" s="214"/>
      <c r="TMN36" s="214"/>
      <c r="TMO36" s="214"/>
      <c r="TMP36" s="214"/>
      <c r="TMQ36" s="214"/>
      <c r="TMR36" s="214"/>
      <c r="TMS36" s="214"/>
      <c r="TMT36" s="214"/>
      <c r="TMU36" s="214"/>
      <c r="TMV36" s="214"/>
      <c r="TMW36" s="214"/>
      <c r="TMX36" s="214"/>
      <c r="TMY36" s="214"/>
      <c r="TMZ36" s="214"/>
      <c r="TNA36" s="214"/>
      <c r="TNB36" s="214"/>
      <c r="TNC36" s="214"/>
      <c r="TND36" s="214"/>
      <c r="TNE36" s="214"/>
      <c r="TNF36" s="214"/>
      <c r="TNG36" s="214"/>
      <c r="TNH36" s="214"/>
      <c r="TNI36" s="214"/>
      <c r="TNJ36" s="214"/>
      <c r="TNK36" s="214"/>
      <c r="TNL36" s="214"/>
      <c r="TNM36" s="214"/>
      <c r="TNN36" s="214"/>
      <c r="TNO36" s="214"/>
      <c r="TNP36" s="214"/>
      <c r="TNQ36" s="214"/>
      <c r="TNR36" s="214"/>
      <c r="TNS36" s="214"/>
      <c r="TNT36" s="214"/>
      <c r="TNU36" s="214"/>
      <c r="TNV36" s="214"/>
      <c r="TNW36" s="214"/>
      <c r="TNX36" s="214"/>
      <c r="TNY36" s="214"/>
      <c r="TNZ36" s="214"/>
      <c r="TOA36" s="214"/>
      <c r="TOB36" s="214"/>
      <c r="TOC36" s="214"/>
      <c r="TOD36" s="214"/>
      <c r="TOE36" s="214"/>
      <c r="TOF36" s="214"/>
      <c r="TOG36" s="214"/>
      <c r="TOH36" s="214"/>
      <c r="TOI36" s="214"/>
      <c r="TOJ36" s="214"/>
      <c r="TOK36" s="214"/>
      <c r="TOL36" s="214"/>
      <c r="TOM36" s="214"/>
      <c r="TON36" s="214"/>
      <c r="TOO36" s="214"/>
      <c r="TOP36" s="214"/>
      <c r="TOQ36" s="214"/>
      <c r="TOR36" s="214"/>
      <c r="TOS36" s="214"/>
      <c r="TOT36" s="214"/>
      <c r="TOU36" s="214"/>
      <c r="TOV36" s="214"/>
      <c r="TOW36" s="214"/>
      <c r="TOX36" s="214"/>
      <c r="TOY36" s="214"/>
      <c r="TOZ36" s="214"/>
      <c r="TPA36" s="214"/>
      <c r="TPB36" s="214"/>
      <c r="TPC36" s="214"/>
      <c r="TPD36" s="214"/>
      <c r="TPE36" s="214"/>
      <c r="TPF36" s="214"/>
      <c r="TPG36" s="214"/>
      <c r="TPH36" s="214"/>
      <c r="TPI36" s="214"/>
      <c r="TPJ36" s="214"/>
      <c r="TPK36" s="214"/>
      <c r="TPL36" s="214"/>
      <c r="TPM36" s="214"/>
      <c r="TPN36" s="214"/>
      <c r="TPO36" s="214"/>
      <c r="TPP36" s="214"/>
      <c r="TPQ36" s="214"/>
      <c r="TPR36" s="214"/>
      <c r="TPS36" s="214"/>
      <c r="TPT36" s="214"/>
      <c r="TPU36" s="214"/>
      <c r="TPV36" s="214"/>
      <c r="TPW36" s="214"/>
      <c r="TPX36" s="214"/>
      <c r="TPY36" s="214"/>
      <c r="TPZ36" s="214"/>
      <c r="TQA36" s="214"/>
      <c r="TQB36" s="214"/>
      <c r="TQC36" s="214"/>
      <c r="TQD36" s="214"/>
      <c r="TQE36" s="214"/>
      <c r="TQF36" s="214"/>
      <c r="TQG36" s="214"/>
      <c r="TQH36" s="214"/>
      <c r="TQI36" s="214"/>
      <c r="TQJ36" s="214"/>
      <c r="TQK36" s="214"/>
      <c r="TQL36" s="214"/>
      <c r="TQM36" s="214"/>
      <c r="TQN36" s="214"/>
      <c r="TQO36" s="214"/>
      <c r="TQP36" s="214"/>
      <c r="TQQ36" s="214"/>
      <c r="TQR36" s="214"/>
      <c r="TQS36" s="214"/>
      <c r="TQT36" s="214"/>
      <c r="TQU36" s="214"/>
      <c r="TQV36" s="214"/>
      <c r="TQW36" s="214"/>
      <c r="TQX36" s="214"/>
      <c r="TQY36" s="214"/>
      <c r="TQZ36" s="214"/>
      <c r="TRA36" s="214"/>
      <c r="TRB36" s="214"/>
      <c r="TRC36" s="214"/>
      <c r="TRD36" s="214"/>
      <c r="TRE36" s="214"/>
      <c r="TRF36" s="214"/>
      <c r="TRG36" s="214"/>
      <c r="TRH36" s="214"/>
      <c r="TRI36" s="214"/>
      <c r="TRJ36" s="214"/>
      <c r="TRK36" s="214"/>
      <c r="TRL36" s="214"/>
      <c r="TRM36" s="214"/>
      <c r="TRN36" s="214"/>
      <c r="TRO36" s="214"/>
      <c r="TRP36" s="214"/>
      <c r="TRQ36" s="214"/>
      <c r="TRR36" s="214"/>
      <c r="TRS36" s="214"/>
      <c r="TRT36" s="214"/>
      <c r="TRU36" s="214"/>
      <c r="TRV36" s="214"/>
      <c r="TRW36" s="214"/>
      <c r="TRX36" s="214"/>
      <c r="TRY36" s="214"/>
      <c r="TRZ36" s="214"/>
      <c r="TSA36" s="214"/>
      <c r="TSB36" s="214"/>
      <c r="TSC36" s="214"/>
      <c r="TSD36" s="214"/>
      <c r="TSE36" s="214"/>
      <c r="TSF36" s="214"/>
      <c r="TSG36" s="214"/>
      <c r="TSH36" s="214"/>
      <c r="TSI36" s="214"/>
      <c r="TSJ36" s="214"/>
      <c r="TSK36" s="214"/>
      <c r="TSL36" s="214"/>
      <c r="TSM36" s="214"/>
      <c r="TSN36" s="214"/>
      <c r="TSO36" s="214"/>
      <c r="TSP36" s="214"/>
      <c r="TSQ36" s="214"/>
      <c r="TSR36" s="214"/>
      <c r="TSS36" s="214"/>
      <c r="TST36" s="214"/>
      <c r="TSU36" s="214"/>
      <c r="TSV36" s="214"/>
      <c r="TSW36" s="214"/>
      <c r="TSX36" s="214"/>
      <c r="TSY36" s="214"/>
      <c r="TSZ36" s="214"/>
      <c r="TTA36" s="214"/>
      <c r="TTB36" s="214"/>
      <c r="TTC36" s="214"/>
      <c r="TTD36" s="214"/>
      <c r="TTE36" s="214"/>
      <c r="TTF36" s="214"/>
      <c r="TTG36" s="214"/>
      <c r="TTH36" s="214"/>
      <c r="TTI36" s="214"/>
      <c r="TTJ36" s="214"/>
      <c r="TTK36" s="214"/>
      <c r="TTL36" s="214"/>
      <c r="TTM36" s="214"/>
      <c r="TTN36" s="214"/>
      <c r="TTO36" s="214"/>
      <c r="TTP36" s="214"/>
      <c r="TTQ36" s="214"/>
      <c r="TTR36" s="214"/>
      <c r="TTS36" s="214"/>
      <c r="TTT36" s="214"/>
      <c r="TTU36" s="214"/>
      <c r="TTV36" s="214"/>
      <c r="TTW36" s="214"/>
      <c r="TTX36" s="214"/>
      <c r="TTY36" s="214"/>
      <c r="TTZ36" s="214"/>
      <c r="TUA36" s="214"/>
      <c r="TUB36" s="214"/>
      <c r="TUC36" s="214"/>
      <c r="TUD36" s="214"/>
      <c r="TUE36" s="214"/>
      <c r="TUF36" s="214"/>
      <c r="TUG36" s="214"/>
      <c r="TUH36" s="214"/>
      <c r="TUI36" s="214"/>
      <c r="TUJ36" s="214"/>
      <c r="TUK36" s="214"/>
      <c r="TUL36" s="214"/>
      <c r="TUM36" s="214"/>
      <c r="TUN36" s="214"/>
      <c r="TUO36" s="214"/>
      <c r="TUP36" s="214"/>
      <c r="TUQ36" s="214"/>
      <c r="TUR36" s="214"/>
      <c r="TUS36" s="214"/>
      <c r="TUT36" s="214"/>
      <c r="TUU36" s="214"/>
      <c r="TUV36" s="214"/>
      <c r="TUW36" s="214"/>
      <c r="TUX36" s="214"/>
      <c r="TUY36" s="214"/>
      <c r="TUZ36" s="214"/>
      <c r="TVA36" s="214"/>
      <c r="TVB36" s="214"/>
      <c r="TVC36" s="214"/>
      <c r="TVD36" s="214"/>
      <c r="TVE36" s="214"/>
      <c r="TVF36" s="214"/>
      <c r="TVG36" s="214"/>
      <c r="TVH36" s="214"/>
      <c r="TVI36" s="214"/>
      <c r="TVJ36" s="214"/>
      <c r="TVK36" s="214"/>
      <c r="TVL36" s="214"/>
      <c r="TVM36" s="214"/>
      <c r="TVN36" s="214"/>
      <c r="TVO36" s="214"/>
      <c r="TVP36" s="214"/>
      <c r="TVQ36" s="214"/>
      <c r="TVR36" s="214"/>
      <c r="TVS36" s="214"/>
      <c r="TVT36" s="214"/>
      <c r="TVU36" s="214"/>
      <c r="TVV36" s="214"/>
      <c r="TVW36" s="214"/>
      <c r="TVX36" s="214"/>
      <c r="TVY36" s="214"/>
      <c r="TVZ36" s="214"/>
      <c r="TWA36" s="214"/>
      <c r="TWB36" s="214"/>
      <c r="TWC36" s="214"/>
      <c r="TWD36" s="214"/>
      <c r="TWE36" s="214"/>
      <c r="TWF36" s="214"/>
      <c r="TWG36" s="214"/>
      <c r="TWH36" s="214"/>
      <c r="TWI36" s="214"/>
      <c r="TWJ36" s="214"/>
      <c r="TWK36" s="214"/>
      <c r="TWL36" s="214"/>
      <c r="TWM36" s="214"/>
      <c r="TWN36" s="214"/>
      <c r="TWO36" s="214"/>
      <c r="TWP36" s="214"/>
      <c r="TWQ36" s="214"/>
      <c r="TWR36" s="214"/>
      <c r="TWS36" s="214"/>
      <c r="TWT36" s="214"/>
      <c r="TWU36" s="214"/>
      <c r="TWV36" s="214"/>
      <c r="TWW36" s="214"/>
      <c r="TWX36" s="214"/>
      <c r="TWY36" s="214"/>
      <c r="TWZ36" s="214"/>
      <c r="TXA36" s="214"/>
      <c r="TXB36" s="214"/>
      <c r="TXC36" s="214"/>
      <c r="TXD36" s="214"/>
      <c r="TXE36" s="214"/>
      <c r="TXF36" s="214"/>
      <c r="TXG36" s="214"/>
      <c r="TXH36" s="214"/>
      <c r="TXI36" s="214"/>
      <c r="TXJ36" s="214"/>
      <c r="TXK36" s="214"/>
      <c r="TXL36" s="214"/>
      <c r="TXM36" s="214"/>
      <c r="TXN36" s="214"/>
      <c r="TXO36" s="214"/>
      <c r="TXP36" s="214"/>
      <c r="TXQ36" s="214"/>
      <c r="TXR36" s="214"/>
      <c r="TXS36" s="214"/>
      <c r="TXT36" s="214"/>
      <c r="TXU36" s="214"/>
      <c r="TXV36" s="214"/>
      <c r="TXW36" s="214"/>
      <c r="TXX36" s="214"/>
      <c r="TXY36" s="214"/>
      <c r="TXZ36" s="214"/>
      <c r="TYA36" s="214"/>
      <c r="TYB36" s="214"/>
      <c r="TYC36" s="214"/>
      <c r="TYD36" s="214"/>
      <c r="TYE36" s="214"/>
      <c r="TYF36" s="214"/>
      <c r="TYG36" s="214"/>
      <c r="TYH36" s="214"/>
      <c r="TYI36" s="214"/>
      <c r="TYJ36" s="214"/>
      <c r="TYK36" s="214"/>
      <c r="TYL36" s="214"/>
      <c r="TYM36" s="214"/>
      <c r="TYN36" s="214"/>
      <c r="TYO36" s="214"/>
      <c r="TYP36" s="214"/>
      <c r="TYQ36" s="214"/>
      <c r="TYR36" s="214"/>
      <c r="TYS36" s="214"/>
      <c r="TYT36" s="214"/>
      <c r="TYU36" s="214"/>
      <c r="TYV36" s="214"/>
      <c r="TYW36" s="214"/>
      <c r="TYX36" s="214"/>
      <c r="TYY36" s="214"/>
      <c r="TYZ36" s="214"/>
      <c r="TZA36" s="214"/>
      <c r="TZB36" s="214"/>
      <c r="TZC36" s="214"/>
      <c r="TZD36" s="214"/>
      <c r="TZE36" s="214"/>
      <c r="TZF36" s="214"/>
      <c r="TZG36" s="214"/>
      <c r="TZH36" s="214"/>
      <c r="TZI36" s="214"/>
      <c r="TZJ36" s="214"/>
      <c r="TZK36" s="214"/>
      <c r="TZL36" s="214"/>
      <c r="TZM36" s="214"/>
      <c r="TZN36" s="214"/>
      <c r="TZO36" s="214"/>
      <c r="TZP36" s="214"/>
      <c r="TZQ36" s="214"/>
      <c r="TZR36" s="214"/>
      <c r="TZS36" s="214"/>
      <c r="TZT36" s="214"/>
      <c r="TZU36" s="214"/>
      <c r="TZV36" s="214"/>
      <c r="TZW36" s="214"/>
      <c r="TZX36" s="214"/>
      <c r="TZY36" s="214"/>
      <c r="TZZ36" s="214"/>
      <c r="UAA36" s="214"/>
      <c r="UAB36" s="214"/>
      <c r="UAC36" s="214"/>
      <c r="UAD36" s="214"/>
      <c r="UAE36" s="214"/>
      <c r="UAF36" s="214"/>
      <c r="UAG36" s="214"/>
      <c r="UAH36" s="214"/>
      <c r="UAI36" s="214"/>
      <c r="UAJ36" s="214"/>
      <c r="UAK36" s="214"/>
      <c r="UAL36" s="214"/>
      <c r="UAM36" s="214"/>
      <c r="UAN36" s="214"/>
      <c r="UAO36" s="214"/>
      <c r="UAP36" s="214"/>
      <c r="UAQ36" s="214"/>
      <c r="UAR36" s="214"/>
      <c r="UAS36" s="214"/>
      <c r="UAT36" s="214"/>
      <c r="UAU36" s="214"/>
      <c r="UAV36" s="214"/>
      <c r="UAW36" s="214"/>
      <c r="UAX36" s="214"/>
      <c r="UAY36" s="214"/>
      <c r="UAZ36" s="214"/>
      <c r="UBA36" s="214"/>
      <c r="UBB36" s="214"/>
      <c r="UBC36" s="214"/>
      <c r="UBD36" s="214"/>
      <c r="UBE36" s="214"/>
      <c r="UBF36" s="214"/>
      <c r="UBG36" s="214"/>
      <c r="UBH36" s="214"/>
      <c r="UBI36" s="214"/>
      <c r="UBJ36" s="214"/>
      <c r="UBK36" s="214"/>
      <c r="UBL36" s="214"/>
      <c r="UBM36" s="214"/>
      <c r="UBN36" s="214"/>
      <c r="UBO36" s="214"/>
      <c r="UBP36" s="214"/>
      <c r="UBQ36" s="214"/>
      <c r="UBR36" s="214"/>
      <c r="UBS36" s="214"/>
      <c r="UBT36" s="214"/>
      <c r="UBU36" s="214"/>
      <c r="UBV36" s="214"/>
      <c r="UBW36" s="214"/>
      <c r="UBX36" s="214"/>
      <c r="UBY36" s="214"/>
      <c r="UBZ36" s="214"/>
      <c r="UCA36" s="214"/>
      <c r="UCB36" s="214"/>
      <c r="UCC36" s="214"/>
      <c r="UCD36" s="214"/>
      <c r="UCE36" s="214"/>
      <c r="UCF36" s="214"/>
      <c r="UCG36" s="214"/>
      <c r="UCH36" s="214"/>
      <c r="UCI36" s="214"/>
      <c r="UCJ36" s="214"/>
      <c r="UCK36" s="214"/>
      <c r="UCL36" s="214"/>
      <c r="UCM36" s="214"/>
      <c r="UCN36" s="214"/>
      <c r="UCO36" s="214"/>
      <c r="UCP36" s="214"/>
      <c r="UCQ36" s="214"/>
      <c r="UCR36" s="214"/>
      <c r="UCS36" s="214"/>
      <c r="UCT36" s="214"/>
      <c r="UCU36" s="214"/>
      <c r="UCV36" s="214"/>
      <c r="UCW36" s="214"/>
      <c r="UCX36" s="214"/>
      <c r="UCY36" s="214"/>
      <c r="UCZ36" s="214"/>
      <c r="UDA36" s="214"/>
      <c r="UDB36" s="214"/>
      <c r="UDC36" s="214"/>
      <c r="UDD36" s="214"/>
      <c r="UDE36" s="214"/>
      <c r="UDF36" s="214"/>
      <c r="UDG36" s="214"/>
      <c r="UDH36" s="214"/>
      <c r="UDI36" s="214"/>
      <c r="UDJ36" s="214"/>
      <c r="UDK36" s="214"/>
      <c r="UDL36" s="214"/>
      <c r="UDM36" s="214"/>
      <c r="UDN36" s="214"/>
      <c r="UDO36" s="214"/>
      <c r="UDP36" s="214"/>
      <c r="UDQ36" s="214"/>
      <c r="UDR36" s="214"/>
      <c r="UDS36" s="214"/>
      <c r="UDT36" s="214"/>
      <c r="UDU36" s="214"/>
      <c r="UDV36" s="214"/>
      <c r="UDW36" s="214"/>
      <c r="UDX36" s="214"/>
      <c r="UDY36" s="214"/>
      <c r="UDZ36" s="214"/>
      <c r="UEA36" s="214"/>
      <c r="UEB36" s="214"/>
      <c r="UEC36" s="214"/>
      <c r="UED36" s="214"/>
      <c r="UEE36" s="214"/>
      <c r="UEF36" s="214"/>
      <c r="UEG36" s="214"/>
      <c r="UEH36" s="214"/>
      <c r="UEI36" s="214"/>
      <c r="UEJ36" s="214"/>
      <c r="UEK36" s="214"/>
      <c r="UEL36" s="214"/>
      <c r="UEM36" s="214"/>
      <c r="UEN36" s="214"/>
      <c r="UEO36" s="214"/>
      <c r="UEP36" s="214"/>
      <c r="UEQ36" s="214"/>
      <c r="UER36" s="214"/>
      <c r="UES36" s="214"/>
      <c r="UET36" s="214"/>
      <c r="UEU36" s="214"/>
      <c r="UEV36" s="214"/>
      <c r="UEW36" s="214"/>
      <c r="UEX36" s="214"/>
      <c r="UEY36" s="214"/>
      <c r="UEZ36" s="214"/>
      <c r="UFA36" s="214"/>
      <c r="UFB36" s="214"/>
      <c r="UFC36" s="214"/>
      <c r="UFD36" s="214"/>
      <c r="UFE36" s="214"/>
      <c r="UFF36" s="214"/>
      <c r="UFG36" s="214"/>
      <c r="UFH36" s="214"/>
      <c r="UFI36" s="214"/>
      <c r="UFJ36" s="214"/>
      <c r="UFK36" s="214"/>
      <c r="UFL36" s="214"/>
      <c r="UFM36" s="214"/>
      <c r="UFN36" s="214"/>
      <c r="UFO36" s="214"/>
      <c r="UFP36" s="214"/>
      <c r="UFQ36" s="214"/>
      <c r="UFR36" s="214"/>
      <c r="UFS36" s="214"/>
      <c r="UFT36" s="214"/>
      <c r="UFU36" s="214"/>
      <c r="UFV36" s="214"/>
      <c r="UFW36" s="214"/>
      <c r="UFX36" s="214"/>
      <c r="UFY36" s="214"/>
      <c r="UFZ36" s="214"/>
      <c r="UGA36" s="214"/>
      <c r="UGB36" s="214"/>
      <c r="UGC36" s="214"/>
      <c r="UGD36" s="214"/>
      <c r="UGE36" s="214"/>
      <c r="UGF36" s="214"/>
      <c r="UGG36" s="214"/>
      <c r="UGH36" s="214"/>
      <c r="UGI36" s="214"/>
      <c r="UGJ36" s="214"/>
      <c r="UGK36" s="214"/>
      <c r="UGL36" s="214"/>
      <c r="UGM36" s="214"/>
      <c r="UGN36" s="214"/>
      <c r="UGO36" s="214"/>
      <c r="UGP36" s="214"/>
      <c r="UGQ36" s="214"/>
      <c r="UGR36" s="214"/>
      <c r="UGS36" s="214"/>
      <c r="UGT36" s="214"/>
      <c r="UGU36" s="214"/>
      <c r="UGV36" s="214"/>
      <c r="UGW36" s="214"/>
      <c r="UGX36" s="214"/>
      <c r="UGY36" s="214"/>
      <c r="UGZ36" s="214"/>
      <c r="UHA36" s="214"/>
      <c r="UHB36" s="214"/>
      <c r="UHC36" s="214"/>
      <c r="UHD36" s="214"/>
      <c r="UHE36" s="214"/>
      <c r="UHF36" s="214"/>
      <c r="UHG36" s="214"/>
      <c r="UHH36" s="214"/>
      <c r="UHI36" s="214"/>
      <c r="UHJ36" s="214"/>
      <c r="UHK36" s="214"/>
      <c r="UHL36" s="214"/>
      <c r="UHM36" s="214"/>
      <c r="UHN36" s="214"/>
      <c r="UHO36" s="214"/>
      <c r="UHP36" s="214"/>
      <c r="UHQ36" s="214"/>
      <c r="UHR36" s="214"/>
      <c r="UHS36" s="214"/>
      <c r="UHT36" s="214"/>
      <c r="UHU36" s="214"/>
      <c r="UHV36" s="214"/>
      <c r="UHW36" s="214"/>
      <c r="UHX36" s="214"/>
      <c r="UHY36" s="214"/>
      <c r="UHZ36" s="214"/>
      <c r="UIA36" s="214"/>
      <c r="UIB36" s="214"/>
      <c r="UIC36" s="214"/>
      <c r="UID36" s="214"/>
      <c r="UIE36" s="214"/>
      <c r="UIF36" s="214"/>
      <c r="UIG36" s="214"/>
      <c r="UIH36" s="214"/>
      <c r="UII36" s="214"/>
      <c r="UIJ36" s="214"/>
      <c r="UIK36" s="214"/>
      <c r="UIL36" s="214"/>
      <c r="UIM36" s="214"/>
      <c r="UIN36" s="214"/>
      <c r="UIO36" s="214"/>
      <c r="UIP36" s="214"/>
      <c r="UIQ36" s="214"/>
      <c r="UIR36" s="214"/>
      <c r="UIS36" s="214"/>
      <c r="UIT36" s="214"/>
      <c r="UIU36" s="214"/>
      <c r="UIV36" s="214"/>
      <c r="UIW36" s="214"/>
      <c r="UIX36" s="214"/>
      <c r="UIY36" s="214"/>
      <c r="UIZ36" s="214"/>
      <c r="UJA36" s="214"/>
      <c r="UJB36" s="214"/>
      <c r="UJC36" s="214"/>
      <c r="UJD36" s="214"/>
      <c r="UJE36" s="214"/>
      <c r="UJF36" s="214"/>
      <c r="UJG36" s="214"/>
      <c r="UJH36" s="214"/>
      <c r="UJI36" s="214"/>
      <c r="UJJ36" s="214"/>
      <c r="UJK36" s="214"/>
      <c r="UJL36" s="214"/>
      <c r="UJM36" s="214"/>
      <c r="UJN36" s="214"/>
      <c r="UJO36" s="214"/>
      <c r="UJP36" s="214"/>
      <c r="UJQ36" s="214"/>
      <c r="UJR36" s="214"/>
      <c r="UJS36" s="214"/>
      <c r="UJT36" s="214"/>
      <c r="UJU36" s="214"/>
      <c r="UJV36" s="214"/>
      <c r="UJW36" s="214"/>
      <c r="UJX36" s="214"/>
      <c r="UJY36" s="214"/>
      <c r="UJZ36" s="214"/>
      <c r="UKA36" s="214"/>
      <c r="UKB36" s="214"/>
      <c r="UKC36" s="214"/>
      <c r="UKD36" s="214"/>
      <c r="UKE36" s="214"/>
      <c r="UKF36" s="214"/>
      <c r="UKG36" s="214"/>
      <c r="UKH36" s="214"/>
      <c r="UKI36" s="214"/>
      <c r="UKJ36" s="214"/>
      <c r="UKK36" s="214"/>
      <c r="UKL36" s="214"/>
      <c r="UKM36" s="214"/>
      <c r="UKN36" s="214"/>
      <c r="UKO36" s="214"/>
      <c r="UKP36" s="214"/>
      <c r="UKQ36" s="214"/>
      <c r="UKR36" s="214"/>
      <c r="UKS36" s="214"/>
      <c r="UKT36" s="214"/>
      <c r="UKU36" s="214"/>
      <c r="UKV36" s="214"/>
      <c r="UKW36" s="214"/>
      <c r="UKX36" s="214"/>
      <c r="UKY36" s="214"/>
      <c r="UKZ36" s="214"/>
      <c r="ULA36" s="214"/>
      <c r="ULB36" s="214"/>
      <c r="ULC36" s="214"/>
      <c r="ULD36" s="214"/>
      <c r="ULE36" s="214"/>
      <c r="ULF36" s="214"/>
      <c r="ULG36" s="214"/>
      <c r="ULH36" s="214"/>
      <c r="ULI36" s="214"/>
      <c r="ULJ36" s="214"/>
      <c r="ULK36" s="214"/>
      <c r="ULL36" s="214"/>
      <c r="ULM36" s="214"/>
      <c r="ULN36" s="214"/>
      <c r="ULO36" s="214"/>
      <c r="ULP36" s="214"/>
      <c r="ULQ36" s="214"/>
      <c r="ULR36" s="214"/>
      <c r="ULS36" s="214"/>
      <c r="ULT36" s="214"/>
      <c r="ULU36" s="214"/>
      <c r="ULV36" s="214"/>
      <c r="ULW36" s="214"/>
      <c r="ULX36" s="214"/>
      <c r="ULY36" s="214"/>
      <c r="ULZ36" s="214"/>
      <c r="UMA36" s="214"/>
      <c r="UMB36" s="214"/>
      <c r="UMC36" s="214"/>
      <c r="UMD36" s="214"/>
      <c r="UME36" s="214"/>
      <c r="UMF36" s="214"/>
      <c r="UMG36" s="214"/>
      <c r="UMH36" s="214"/>
      <c r="UMI36" s="214"/>
      <c r="UMJ36" s="214"/>
      <c r="UMK36" s="214"/>
      <c r="UML36" s="214"/>
      <c r="UMM36" s="214"/>
      <c r="UMN36" s="214"/>
      <c r="UMO36" s="214"/>
      <c r="UMP36" s="214"/>
      <c r="UMQ36" s="214"/>
      <c r="UMR36" s="214"/>
      <c r="UMS36" s="214"/>
      <c r="UMT36" s="214"/>
      <c r="UMU36" s="214"/>
      <c r="UMV36" s="214"/>
      <c r="UMW36" s="214"/>
      <c r="UMX36" s="214"/>
      <c r="UMY36" s="214"/>
      <c r="UMZ36" s="214"/>
      <c r="UNA36" s="214"/>
      <c r="UNB36" s="214"/>
      <c r="UNC36" s="214"/>
      <c r="UND36" s="214"/>
      <c r="UNE36" s="214"/>
      <c r="UNF36" s="214"/>
      <c r="UNG36" s="214"/>
      <c r="UNH36" s="214"/>
      <c r="UNI36" s="214"/>
      <c r="UNJ36" s="214"/>
      <c r="UNK36" s="214"/>
      <c r="UNL36" s="214"/>
      <c r="UNM36" s="214"/>
      <c r="UNN36" s="214"/>
      <c r="UNO36" s="214"/>
      <c r="UNP36" s="214"/>
      <c r="UNQ36" s="214"/>
      <c r="UNR36" s="214"/>
      <c r="UNS36" s="214"/>
      <c r="UNT36" s="214"/>
      <c r="UNU36" s="214"/>
      <c r="UNV36" s="214"/>
      <c r="UNW36" s="214"/>
      <c r="UNX36" s="214"/>
      <c r="UNY36" s="214"/>
      <c r="UNZ36" s="214"/>
      <c r="UOA36" s="214"/>
      <c r="UOB36" s="214"/>
      <c r="UOC36" s="214"/>
      <c r="UOD36" s="214"/>
      <c r="UOE36" s="214"/>
      <c r="UOF36" s="214"/>
      <c r="UOG36" s="214"/>
      <c r="UOH36" s="214"/>
      <c r="UOI36" s="214"/>
      <c r="UOJ36" s="214"/>
      <c r="UOK36" s="214"/>
      <c r="UOL36" s="214"/>
      <c r="UOM36" s="214"/>
      <c r="UON36" s="214"/>
      <c r="UOO36" s="214"/>
      <c r="UOP36" s="214"/>
      <c r="UOQ36" s="214"/>
      <c r="UOR36" s="214"/>
      <c r="UOS36" s="214"/>
      <c r="UOT36" s="214"/>
      <c r="UOU36" s="214"/>
      <c r="UOV36" s="214"/>
      <c r="UOW36" s="214"/>
      <c r="UOX36" s="214"/>
      <c r="UOY36" s="214"/>
      <c r="UOZ36" s="214"/>
      <c r="UPA36" s="214"/>
      <c r="UPB36" s="214"/>
      <c r="UPC36" s="214"/>
      <c r="UPD36" s="214"/>
      <c r="UPE36" s="214"/>
      <c r="UPF36" s="214"/>
      <c r="UPG36" s="214"/>
      <c r="UPH36" s="214"/>
      <c r="UPI36" s="214"/>
      <c r="UPJ36" s="214"/>
      <c r="UPK36" s="214"/>
      <c r="UPL36" s="214"/>
      <c r="UPM36" s="214"/>
      <c r="UPN36" s="214"/>
      <c r="UPO36" s="214"/>
      <c r="UPP36" s="214"/>
      <c r="UPQ36" s="214"/>
      <c r="UPR36" s="214"/>
      <c r="UPS36" s="214"/>
      <c r="UPT36" s="214"/>
      <c r="UPU36" s="214"/>
      <c r="UPV36" s="214"/>
      <c r="UPW36" s="214"/>
      <c r="UPX36" s="214"/>
      <c r="UPY36" s="214"/>
      <c r="UPZ36" s="214"/>
      <c r="UQA36" s="214"/>
      <c r="UQB36" s="214"/>
      <c r="UQC36" s="214"/>
      <c r="UQD36" s="214"/>
      <c r="UQE36" s="214"/>
      <c r="UQF36" s="214"/>
      <c r="UQG36" s="214"/>
      <c r="UQH36" s="214"/>
      <c r="UQI36" s="214"/>
      <c r="UQJ36" s="214"/>
      <c r="UQK36" s="214"/>
      <c r="UQL36" s="214"/>
      <c r="UQM36" s="214"/>
      <c r="UQN36" s="214"/>
      <c r="UQO36" s="214"/>
      <c r="UQP36" s="214"/>
      <c r="UQQ36" s="214"/>
      <c r="UQR36" s="214"/>
      <c r="UQS36" s="214"/>
      <c r="UQT36" s="214"/>
      <c r="UQU36" s="214"/>
      <c r="UQV36" s="214"/>
      <c r="UQW36" s="214"/>
      <c r="UQX36" s="214"/>
      <c r="UQY36" s="214"/>
      <c r="UQZ36" s="214"/>
      <c r="URA36" s="214"/>
      <c r="URB36" s="214"/>
      <c r="URC36" s="214"/>
      <c r="URD36" s="214"/>
      <c r="URE36" s="214"/>
      <c r="URF36" s="214"/>
      <c r="URG36" s="214"/>
      <c r="URH36" s="214"/>
      <c r="URI36" s="214"/>
      <c r="URJ36" s="214"/>
      <c r="URK36" s="214"/>
      <c r="URL36" s="214"/>
      <c r="URM36" s="214"/>
      <c r="URN36" s="214"/>
      <c r="URO36" s="214"/>
      <c r="URP36" s="214"/>
      <c r="URQ36" s="214"/>
      <c r="URR36" s="214"/>
      <c r="URS36" s="214"/>
      <c r="URT36" s="214"/>
      <c r="URU36" s="214"/>
      <c r="URV36" s="214"/>
      <c r="URW36" s="214"/>
      <c r="URX36" s="214"/>
      <c r="URY36" s="214"/>
      <c r="URZ36" s="214"/>
      <c r="USA36" s="214"/>
      <c r="USB36" s="214"/>
      <c r="USC36" s="214"/>
      <c r="USD36" s="214"/>
      <c r="USE36" s="214"/>
      <c r="USF36" s="214"/>
      <c r="USG36" s="214"/>
      <c r="USH36" s="214"/>
      <c r="USI36" s="214"/>
      <c r="USJ36" s="214"/>
      <c r="USK36" s="214"/>
      <c r="USL36" s="214"/>
      <c r="USM36" s="214"/>
      <c r="USN36" s="214"/>
      <c r="USO36" s="214"/>
      <c r="USP36" s="214"/>
      <c r="USQ36" s="214"/>
      <c r="USR36" s="214"/>
      <c r="USS36" s="214"/>
      <c r="UST36" s="214"/>
      <c r="USU36" s="214"/>
      <c r="USV36" s="214"/>
      <c r="USW36" s="214"/>
      <c r="USX36" s="214"/>
      <c r="USY36" s="214"/>
      <c r="USZ36" s="214"/>
      <c r="UTA36" s="214"/>
      <c r="UTB36" s="214"/>
      <c r="UTC36" s="214"/>
      <c r="UTD36" s="214"/>
      <c r="UTE36" s="214"/>
      <c r="UTF36" s="214"/>
      <c r="UTG36" s="214"/>
      <c r="UTH36" s="214"/>
      <c r="UTI36" s="214"/>
      <c r="UTJ36" s="214"/>
      <c r="UTK36" s="214"/>
      <c r="UTL36" s="214"/>
      <c r="UTM36" s="214"/>
      <c r="UTN36" s="214"/>
      <c r="UTO36" s="214"/>
      <c r="UTP36" s="214"/>
      <c r="UTQ36" s="214"/>
      <c r="UTR36" s="214"/>
      <c r="UTS36" s="214"/>
      <c r="UTT36" s="214"/>
      <c r="UTU36" s="214"/>
      <c r="UTV36" s="214"/>
      <c r="UTW36" s="214"/>
      <c r="UTX36" s="214"/>
      <c r="UTY36" s="214"/>
      <c r="UTZ36" s="214"/>
      <c r="UUA36" s="214"/>
      <c r="UUB36" s="214"/>
      <c r="UUC36" s="214"/>
      <c r="UUD36" s="214"/>
      <c r="UUE36" s="214"/>
      <c r="UUF36" s="214"/>
      <c r="UUG36" s="214"/>
      <c r="UUH36" s="214"/>
      <c r="UUI36" s="214"/>
      <c r="UUJ36" s="214"/>
      <c r="UUK36" s="214"/>
      <c r="UUL36" s="214"/>
      <c r="UUM36" s="214"/>
      <c r="UUN36" s="214"/>
      <c r="UUO36" s="214"/>
      <c r="UUP36" s="214"/>
      <c r="UUQ36" s="214"/>
      <c r="UUR36" s="214"/>
      <c r="UUS36" s="214"/>
      <c r="UUT36" s="214"/>
      <c r="UUU36" s="214"/>
      <c r="UUV36" s="214"/>
      <c r="UUW36" s="214"/>
      <c r="UUX36" s="214"/>
      <c r="UUY36" s="214"/>
      <c r="UUZ36" s="214"/>
      <c r="UVA36" s="214"/>
      <c r="UVB36" s="214"/>
      <c r="UVC36" s="214"/>
      <c r="UVD36" s="214"/>
      <c r="UVE36" s="214"/>
      <c r="UVF36" s="214"/>
      <c r="UVG36" s="214"/>
      <c r="UVH36" s="214"/>
      <c r="UVI36" s="214"/>
      <c r="UVJ36" s="214"/>
      <c r="UVK36" s="214"/>
      <c r="UVL36" s="214"/>
      <c r="UVM36" s="214"/>
      <c r="UVN36" s="214"/>
      <c r="UVO36" s="214"/>
      <c r="UVP36" s="214"/>
      <c r="UVQ36" s="214"/>
      <c r="UVR36" s="214"/>
      <c r="UVS36" s="214"/>
      <c r="UVT36" s="214"/>
      <c r="UVU36" s="214"/>
      <c r="UVV36" s="214"/>
      <c r="UVW36" s="214"/>
      <c r="UVX36" s="214"/>
      <c r="UVY36" s="214"/>
      <c r="UVZ36" s="214"/>
      <c r="UWA36" s="214"/>
      <c r="UWB36" s="214"/>
      <c r="UWC36" s="214"/>
      <c r="UWD36" s="214"/>
      <c r="UWE36" s="214"/>
      <c r="UWF36" s="214"/>
      <c r="UWG36" s="214"/>
      <c r="UWH36" s="214"/>
      <c r="UWI36" s="214"/>
      <c r="UWJ36" s="214"/>
      <c r="UWK36" s="214"/>
      <c r="UWL36" s="214"/>
      <c r="UWM36" s="214"/>
      <c r="UWN36" s="214"/>
      <c r="UWO36" s="214"/>
      <c r="UWP36" s="214"/>
      <c r="UWQ36" s="214"/>
      <c r="UWR36" s="214"/>
      <c r="UWS36" s="214"/>
      <c r="UWT36" s="214"/>
      <c r="UWU36" s="214"/>
      <c r="UWV36" s="214"/>
      <c r="UWW36" s="214"/>
      <c r="UWX36" s="214"/>
      <c r="UWY36" s="214"/>
      <c r="UWZ36" s="214"/>
      <c r="UXA36" s="214"/>
      <c r="UXB36" s="214"/>
      <c r="UXC36" s="214"/>
      <c r="UXD36" s="214"/>
      <c r="UXE36" s="214"/>
      <c r="UXF36" s="214"/>
      <c r="UXG36" s="214"/>
      <c r="UXH36" s="214"/>
      <c r="UXI36" s="214"/>
      <c r="UXJ36" s="214"/>
      <c r="UXK36" s="214"/>
      <c r="UXL36" s="214"/>
      <c r="UXM36" s="214"/>
      <c r="UXN36" s="214"/>
      <c r="UXO36" s="214"/>
      <c r="UXP36" s="214"/>
      <c r="UXQ36" s="214"/>
      <c r="UXR36" s="214"/>
      <c r="UXS36" s="214"/>
      <c r="UXT36" s="214"/>
      <c r="UXU36" s="214"/>
      <c r="UXV36" s="214"/>
      <c r="UXW36" s="214"/>
      <c r="UXX36" s="214"/>
      <c r="UXY36" s="214"/>
      <c r="UXZ36" s="214"/>
      <c r="UYA36" s="214"/>
      <c r="UYB36" s="214"/>
      <c r="UYC36" s="214"/>
      <c r="UYD36" s="214"/>
      <c r="UYE36" s="214"/>
      <c r="UYF36" s="214"/>
      <c r="UYG36" s="214"/>
      <c r="UYH36" s="214"/>
      <c r="UYI36" s="214"/>
      <c r="UYJ36" s="214"/>
      <c r="UYK36" s="214"/>
      <c r="UYL36" s="214"/>
      <c r="UYM36" s="214"/>
      <c r="UYN36" s="214"/>
      <c r="UYO36" s="214"/>
      <c r="UYP36" s="214"/>
      <c r="UYQ36" s="214"/>
      <c r="UYR36" s="214"/>
      <c r="UYS36" s="214"/>
      <c r="UYT36" s="214"/>
      <c r="UYU36" s="214"/>
      <c r="UYV36" s="214"/>
      <c r="UYW36" s="214"/>
      <c r="UYX36" s="214"/>
      <c r="UYY36" s="214"/>
      <c r="UYZ36" s="214"/>
      <c r="UZA36" s="214"/>
      <c r="UZB36" s="214"/>
      <c r="UZC36" s="214"/>
      <c r="UZD36" s="214"/>
      <c r="UZE36" s="214"/>
      <c r="UZF36" s="214"/>
      <c r="UZG36" s="214"/>
      <c r="UZH36" s="214"/>
      <c r="UZI36" s="214"/>
      <c r="UZJ36" s="214"/>
      <c r="UZK36" s="214"/>
      <c r="UZL36" s="214"/>
      <c r="UZM36" s="214"/>
      <c r="UZN36" s="214"/>
      <c r="UZO36" s="214"/>
      <c r="UZP36" s="214"/>
      <c r="UZQ36" s="214"/>
      <c r="UZR36" s="214"/>
      <c r="UZS36" s="214"/>
      <c r="UZT36" s="214"/>
      <c r="UZU36" s="214"/>
      <c r="UZV36" s="214"/>
      <c r="UZW36" s="214"/>
      <c r="UZX36" s="214"/>
      <c r="UZY36" s="214"/>
      <c r="UZZ36" s="214"/>
      <c r="VAA36" s="214"/>
      <c r="VAB36" s="214"/>
      <c r="VAC36" s="214"/>
      <c r="VAD36" s="214"/>
      <c r="VAE36" s="214"/>
      <c r="VAF36" s="214"/>
      <c r="VAG36" s="214"/>
      <c r="VAH36" s="214"/>
      <c r="VAI36" s="214"/>
      <c r="VAJ36" s="214"/>
      <c r="VAK36" s="214"/>
      <c r="VAL36" s="214"/>
      <c r="VAM36" s="214"/>
      <c r="VAN36" s="214"/>
      <c r="VAO36" s="214"/>
      <c r="VAP36" s="214"/>
      <c r="VAQ36" s="214"/>
      <c r="VAR36" s="214"/>
      <c r="VAS36" s="214"/>
      <c r="VAT36" s="214"/>
      <c r="VAU36" s="214"/>
      <c r="VAV36" s="214"/>
      <c r="VAW36" s="214"/>
      <c r="VAX36" s="214"/>
      <c r="VAY36" s="214"/>
      <c r="VAZ36" s="214"/>
      <c r="VBA36" s="214"/>
      <c r="VBB36" s="214"/>
      <c r="VBC36" s="214"/>
      <c r="VBD36" s="214"/>
      <c r="VBE36" s="214"/>
      <c r="VBF36" s="214"/>
      <c r="VBG36" s="214"/>
      <c r="VBH36" s="214"/>
      <c r="VBI36" s="214"/>
      <c r="VBJ36" s="214"/>
      <c r="VBK36" s="214"/>
      <c r="VBL36" s="214"/>
      <c r="VBM36" s="214"/>
      <c r="VBN36" s="214"/>
      <c r="VBO36" s="214"/>
      <c r="VBP36" s="214"/>
      <c r="VBQ36" s="214"/>
      <c r="VBR36" s="214"/>
      <c r="VBS36" s="214"/>
      <c r="VBT36" s="214"/>
      <c r="VBU36" s="214"/>
      <c r="VBV36" s="214"/>
      <c r="VBW36" s="214"/>
      <c r="VBX36" s="214"/>
      <c r="VBY36" s="214"/>
      <c r="VBZ36" s="214"/>
      <c r="VCA36" s="214"/>
      <c r="VCB36" s="214"/>
      <c r="VCC36" s="214"/>
      <c r="VCD36" s="214"/>
      <c r="VCE36" s="214"/>
      <c r="VCF36" s="214"/>
      <c r="VCG36" s="214"/>
      <c r="VCH36" s="214"/>
      <c r="VCI36" s="214"/>
      <c r="VCJ36" s="214"/>
      <c r="VCK36" s="214"/>
      <c r="VCL36" s="214"/>
      <c r="VCM36" s="214"/>
      <c r="VCN36" s="214"/>
      <c r="VCO36" s="214"/>
      <c r="VCP36" s="214"/>
      <c r="VCQ36" s="214"/>
      <c r="VCR36" s="214"/>
      <c r="VCS36" s="214"/>
      <c r="VCT36" s="214"/>
      <c r="VCU36" s="214"/>
      <c r="VCV36" s="214"/>
      <c r="VCW36" s="214"/>
      <c r="VCX36" s="214"/>
      <c r="VCY36" s="214"/>
      <c r="VCZ36" s="214"/>
      <c r="VDA36" s="214"/>
      <c r="VDB36" s="214"/>
      <c r="VDC36" s="214"/>
      <c r="VDD36" s="214"/>
      <c r="VDE36" s="214"/>
      <c r="VDF36" s="214"/>
      <c r="VDG36" s="214"/>
      <c r="VDH36" s="214"/>
      <c r="VDI36" s="214"/>
      <c r="VDJ36" s="214"/>
      <c r="VDK36" s="214"/>
      <c r="VDL36" s="214"/>
      <c r="VDM36" s="214"/>
      <c r="VDN36" s="214"/>
      <c r="VDO36" s="214"/>
      <c r="VDP36" s="214"/>
      <c r="VDQ36" s="214"/>
      <c r="VDR36" s="214"/>
      <c r="VDS36" s="214"/>
      <c r="VDT36" s="214"/>
      <c r="VDU36" s="214"/>
      <c r="VDV36" s="214"/>
      <c r="VDW36" s="214"/>
      <c r="VDX36" s="214"/>
      <c r="VDY36" s="214"/>
      <c r="VDZ36" s="214"/>
      <c r="VEA36" s="214"/>
      <c r="VEB36" s="214"/>
      <c r="VEC36" s="214"/>
      <c r="VED36" s="214"/>
      <c r="VEE36" s="214"/>
      <c r="VEF36" s="214"/>
      <c r="VEG36" s="214"/>
      <c r="VEH36" s="214"/>
      <c r="VEI36" s="214"/>
      <c r="VEJ36" s="214"/>
      <c r="VEK36" s="214"/>
      <c r="VEL36" s="214"/>
      <c r="VEM36" s="214"/>
      <c r="VEN36" s="214"/>
      <c r="VEO36" s="214"/>
      <c r="VEP36" s="214"/>
      <c r="VEQ36" s="214"/>
      <c r="VER36" s="214"/>
      <c r="VES36" s="214"/>
      <c r="VET36" s="214"/>
      <c r="VEU36" s="214"/>
      <c r="VEV36" s="214"/>
      <c r="VEW36" s="214"/>
      <c r="VEX36" s="214"/>
      <c r="VEY36" s="214"/>
      <c r="VEZ36" s="214"/>
      <c r="VFA36" s="214"/>
      <c r="VFB36" s="214"/>
      <c r="VFC36" s="214"/>
      <c r="VFD36" s="214"/>
      <c r="VFE36" s="214"/>
      <c r="VFF36" s="214"/>
      <c r="VFG36" s="214"/>
      <c r="VFH36" s="214"/>
      <c r="VFI36" s="214"/>
      <c r="VFJ36" s="214"/>
      <c r="VFK36" s="214"/>
      <c r="VFL36" s="214"/>
      <c r="VFM36" s="214"/>
      <c r="VFN36" s="214"/>
      <c r="VFO36" s="214"/>
      <c r="VFP36" s="214"/>
      <c r="VFQ36" s="214"/>
      <c r="VFR36" s="214"/>
      <c r="VFS36" s="214"/>
      <c r="VFT36" s="214"/>
      <c r="VFU36" s="214"/>
      <c r="VFV36" s="214"/>
      <c r="VFW36" s="214"/>
      <c r="VFX36" s="214"/>
      <c r="VFY36" s="214"/>
      <c r="VFZ36" s="214"/>
      <c r="VGA36" s="214"/>
      <c r="VGB36" s="214"/>
      <c r="VGC36" s="214"/>
      <c r="VGD36" s="214"/>
      <c r="VGE36" s="214"/>
      <c r="VGF36" s="214"/>
      <c r="VGG36" s="214"/>
      <c r="VGH36" s="214"/>
      <c r="VGI36" s="214"/>
      <c r="VGJ36" s="214"/>
      <c r="VGK36" s="214"/>
      <c r="VGL36" s="214"/>
      <c r="VGM36" s="214"/>
      <c r="VGN36" s="214"/>
      <c r="VGO36" s="214"/>
      <c r="VGP36" s="214"/>
      <c r="VGQ36" s="214"/>
      <c r="VGR36" s="214"/>
      <c r="VGS36" s="214"/>
      <c r="VGT36" s="214"/>
      <c r="VGU36" s="214"/>
      <c r="VGV36" s="214"/>
      <c r="VGW36" s="214"/>
      <c r="VGX36" s="214"/>
      <c r="VGY36" s="214"/>
      <c r="VGZ36" s="214"/>
      <c r="VHA36" s="214"/>
      <c r="VHB36" s="214"/>
      <c r="VHC36" s="214"/>
      <c r="VHD36" s="214"/>
      <c r="VHE36" s="214"/>
      <c r="VHF36" s="214"/>
      <c r="VHG36" s="214"/>
      <c r="VHH36" s="214"/>
      <c r="VHI36" s="214"/>
      <c r="VHJ36" s="214"/>
      <c r="VHK36" s="214"/>
      <c r="VHL36" s="214"/>
      <c r="VHM36" s="214"/>
      <c r="VHN36" s="214"/>
      <c r="VHO36" s="214"/>
      <c r="VHP36" s="214"/>
      <c r="VHQ36" s="214"/>
      <c r="VHR36" s="214"/>
      <c r="VHS36" s="214"/>
      <c r="VHT36" s="214"/>
      <c r="VHU36" s="214"/>
      <c r="VHV36" s="214"/>
      <c r="VHW36" s="214"/>
      <c r="VHX36" s="214"/>
      <c r="VHY36" s="214"/>
      <c r="VHZ36" s="214"/>
      <c r="VIA36" s="214"/>
      <c r="VIB36" s="214"/>
      <c r="VIC36" s="214"/>
      <c r="VID36" s="214"/>
      <c r="VIE36" s="214"/>
      <c r="VIF36" s="214"/>
      <c r="VIG36" s="214"/>
      <c r="VIH36" s="214"/>
      <c r="VII36" s="214"/>
      <c r="VIJ36" s="214"/>
      <c r="VIK36" s="214"/>
      <c r="VIL36" s="214"/>
      <c r="VIM36" s="214"/>
      <c r="VIN36" s="214"/>
      <c r="VIO36" s="214"/>
      <c r="VIP36" s="214"/>
      <c r="VIQ36" s="214"/>
      <c r="VIR36" s="214"/>
      <c r="VIS36" s="214"/>
      <c r="VIT36" s="214"/>
      <c r="VIU36" s="214"/>
      <c r="VIV36" s="214"/>
      <c r="VIW36" s="214"/>
      <c r="VIX36" s="214"/>
      <c r="VIY36" s="214"/>
      <c r="VIZ36" s="214"/>
      <c r="VJA36" s="214"/>
      <c r="VJB36" s="214"/>
      <c r="VJC36" s="214"/>
      <c r="VJD36" s="214"/>
      <c r="VJE36" s="214"/>
      <c r="VJF36" s="214"/>
      <c r="VJG36" s="214"/>
      <c r="VJH36" s="214"/>
      <c r="VJI36" s="214"/>
      <c r="VJJ36" s="214"/>
      <c r="VJK36" s="214"/>
      <c r="VJL36" s="214"/>
      <c r="VJM36" s="214"/>
      <c r="VJN36" s="214"/>
      <c r="VJO36" s="214"/>
      <c r="VJP36" s="214"/>
      <c r="VJQ36" s="214"/>
      <c r="VJR36" s="214"/>
      <c r="VJS36" s="214"/>
      <c r="VJT36" s="214"/>
      <c r="VJU36" s="214"/>
      <c r="VJV36" s="214"/>
      <c r="VJW36" s="214"/>
      <c r="VJX36" s="214"/>
      <c r="VJY36" s="214"/>
      <c r="VJZ36" s="214"/>
      <c r="VKA36" s="214"/>
      <c r="VKB36" s="214"/>
      <c r="VKC36" s="214"/>
      <c r="VKD36" s="214"/>
      <c r="VKE36" s="214"/>
      <c r="VKF36" s="214"/>
      <c r="VKG36" s="214"/>
      <c r="VKH36" s="214"/>
      <c r="VKI36" s="214"/>
      <c r="VKJ36" s="214"/>
      <c r="VKK36" s="214"/>
      <c r="VKL36" s="214"/>
      <c r="VKM36" s="214"/>
      <c r="VKN36" s="214"/>
      <c r="VKO36" s="214"/>
      <c r="VKP36" s="214"/>
      <c r="VKQ36" s="214"/>
      <c r="VKR36" s="214"/>
      <c r="VKS36" s="214"/>
      <c r="VKT36" s="214"/>
      <c r="VKU36" s="214"/>
      <c r="VKV36" s="214"/>
      <c r="VKW36" s="214"/>
      <c r="VKX36" s="214"/>
      <c r="VKY36" s="214"/>
      <c r="VKZ36" s="214"/>
      <c r="VLA36" s="214"/>
      <c r="VLB36" s="214"/>
      <c r="VLC36" s="214"/>
      <c r="VLD36" s="214"/>
      <c r="VLE36" s="214"/>
      <c r="VLF36" s="214"/>
      <c r="VLG36" s="214"/>
      <c r="VLH36" s="214"/>
      <c r="VLI36" s="214"/>
      <c r="VLJ36" s="214"/>
      <c r="VLK36" s="214"/>
      <c r="VLL36" s="214"/>
      <c r="VLM36" s="214"/>
      <c r="VLN36" s="214"/>
      <c r="VLO36" s="214"/>
      <c r="VLP36" s="214"/>
      <c r="VLQ36" s="214"/>
      <c r="VLR36" s="214"/>
      <c r="VLS36" s="214"/>
      <c r="VLT36" s="214"/>
      <c r="VLU36" s="214"/>
      <c r="VLV36" s="214"/>
      <c r="VLW36" s="214"/>
      <c r="VLX36" s="214"/>
      <c r="VLY36" s="214"/>
      <c r="VLZ36" s="214"/>
      <c r="VMA36" s="214"/>
      <c r="VMB36" s="214"/>
      <c r="VMC36" s="214"/>
      <c r="VMD36" s="214"/>
      <c r="VME36" s="214"/>
      <c r="VMF36" s="214"/>
      <c r="VMG36" s="214"/>
      <c r="VMH36" s="214"/>
      <c r="VMI36" s="214"/>
      <c r="VMJ36" s="214"/>
      <c r="VMK36" s="214"/>
      <c r="VML36" s="214"/>
      <c r="VMM36" s="214"/>
      <c r="VMN36" s="214"/>
      <c r="VMO36" s="214"/>
      <c r="VMP36" s="214"/>
      <c r="VMQ36" s="214"/>
      <c r="VMR36" s="214"/>
      <c r="VMS36" s="214"/>
      <c r="VMT36" s="214"/>
      <c r="VMU36" s="214"/>
      <c r="VMV36" s="214"/>
      <c r="VMW36" s="214"/>
      <c r="VMX36" s="214"/>
      <c r="VMY36" s="214"/>
      <c r="VMZ36" s="214"/>
      <c r="VNA36" s="214"/>
      <c r="VNB36" s="214"/>
      <c r="VNC36" s="214"/>
      <c r="VND36" s="214"/>
      <c r="VNE36" s="214"/>
      <c r="VNF36" s="214"/>
      <c r="VNG36" s="214"/>
      <c r="VNH36" s="214"/>
      <c r="VNI36" s="214"/>
      <c r="VNJ36" s="214"/>
      <c r="VNK36" s="214"/>
      <c r="VNL36" s="214"/>
      <c r="VNM36" s="214"/>
      <c r="VNN36" s="214"/>
      <c r="VNO36" s="214"/>
      <c r="VNP36" s="214"/>
      <c r="VNQ36" s="214"/>
      <c r="VNR36" s="214"/>
      <c r="VNS36" s="214"/>
      <c r="VNT36" s="214"/>
      <c r="VNU36" s="214"/>
      <c r="VNV36" s="214"/>
      <c r="VNW36" s="214"/>
      <c r="VNX36" s="214"/>
      <c r="VNY36" s="214"/>
      <c r="VNZ36" s="214"/>
      <c r="VOA36" s="214"/>
      <c r="VOB36" s="214"/>
      <c r="VOC36" s="214"/>
      <c r="VOD36" s="214"/>
      <c r="VOE36" s="214"/>
      <c r="VOF36" s="214"/>
      <c r="VOG36" s="214"/>
      <c r="VOH36" s="214"/>
      <c r="VOI36" s="214"/>
      <c r="VOJ36" s="214"/>
      <c r="VOK36" s="214"/>
      <c r="VOL36" s="214"/>
      <c r="VOM36" s="214"/>
      <c r="VON36" s="214"/>
      <c r="VOO36" s="214"/>
      <c r="VOP36" s="214"/>
      <c r="VOQ36" s="214"/>
      <c r="VOR36" s="214"/>
      <c r="VOS36" s="214"/>
      <c r="VOT36" s="214"/>
      <c r="VOU36" s="214"/>
      <c r="VOV36" s="214"/>
      <c r="VOW36" s="214"/>
      <c r="VOX36" s="214"/>
      <c r="VOY36" s="214"/>
      <c r="VOZ36" s="214"/>
      <c r="VPA36" s="214"/>
      <c r="VPB36" s="214"/>
      <c r="VPC36" s="214"/>
      <c r="VPD36" s="214"/>
      <c r="VPE36" s="214"/>
      <c r="VPF36" s="214"/>
      <c r="VPG36" s="214"/>
      <c r="VPH36" s="214"/>
      <c r="VPI36" s="214"/>
      <c r="VPJ36" s="214"/>
      <c r="VPK36" s="214"/>
      <c r="VPL36" s="214"/>
      <c r="VPM36" s="214"/>
      <c r="VPN36" s="214"/>
      <c r="VPO36" s="214"/>
      <c r="VPP36" s="214"/>
      <c r="VPQ36" s="214"/>
      <c r="VPR36" s="214"/>
      <c r="VPS36" s="214"/>
      <c r="VPT36" s="214"/>
      <c r="VPU36" s="214"/>
      <c r="VPV36" s="214"/>
      <c r="VPW36" s="214"/>
      <c r="VPX36" s="214"/>
      <c r="VPY36" s="214"/>
      <c r="VPZ36" s="214"/>
      <c r="VQA36" s="214"/>
      <c r="VQB36" s="214"/>
      <c r="VQC36" s="214"/>
      <c r="VQD36" s="214"/>
      <c r="VQE36" s="214"/>
      <c r="VQF36" s="214"/>
      <c r="VQG36" s="214"/>
      <c r="VQH36" s="214"/>
      <c r="VQI36" s="214"/>
      <c r="VQJ36" s="214"/>
      <c r="VQK36" s="214"/>
      <c r="VQL36" s="214"/>
      <c r="VQM36" s="214"/>
      <c r="VQN36" s="214"/>
      <c r="VQO36" s="214"/>
      <c r="VQP36" s="214"/>
      <c r="VQQ36" s="214"/>
      <c r="VQR36" s="214"/>
      <c r="VQS36" s="214"/>
      <c r="VQT36" s="214"/>
      <c r="VQU36" s="214"/>
      <c r="VQV36" s="214"/>
      <c r="VQW36" s="214"/>
      <c r="VQX36" s="214"/>
      <c r="VQY36" s="214"/>
      <c r="VQZ36" s="214"/>
      <c r="VRA36" s="214"/>
      <c r="VRB36" s="214"/>
      <c r="VRC36" s="214"/>
      <c r="VRD36" s="214"/>
      <c r="VRE36" s="214"/>
      <c r="VRF36" s="214"/>
      <c r="VRG36" s="214"/>
      <c r="VRH36" s="214"/>
      <c r="VRI36" s="214"/>
      <c r="VRJ36" s="214"/>
      <c r="VRK36" s="214"/>
      <c r="VRL36" s="214"/>
      <c r="VRM36" s="214"/>
      <c r="VRN36" s="214"/>
      <c r="VRO36" s="214"/>
      <c r="VRP36" s="214"/>
      <c r="VRQ36" s="214"/>
      <c r="VRR36" s="214"/>
      <c r="VRS36" s="214"/>
      <c r="VRT36" s="214"/>
      <c r="VRU36" s="214"/>
      <c r="VRV36" s="214"/>
      <c r="VRW36" s="214"/>
      <c r="VRX36" s="214"/>
      <c r="VRY36" s="214"/>
      <c r="VRZ36" s="214"/>
      <c r="VSA36" s="214"/>
      <c r="VSB36" s="214"/>
      <c r="VSC36" s="214"/>
      <c r="VSD36" s="214"/>
      <c r="VSE36" s="214"/>
      <c r="VSF36" s="214"/>
      <c r="VSG36" s="214"/>
      <c r="VSH36" s="214"/>
      <c r="VSI36" s="214"/>
      <c r="VSJ36" s="214"/>
      <c r="VSK36" s="214"/>
      <c r="VSL36" s="214"/>
      <c r="VSM36" s="214"/>
      <c r="VSN36" s="214"/>
      <c r="VSO36" s="214"/>
      <c r="VSP36" s="214"/>
      <c r="VSQ36" s="214"/>
      <c r="VSR36" s="214"/>
      <c r="VSS36" s="214"/>
      <c r="VST36" s="214"/>
      <c r="VSU36" s="214"/>
      <c r="VSV36" s="214"/>
      <c r="VSW36" s="214"/>
      <c r="VSX36" s="214"/>
      <c r="VSY36" s="214"/>
      <c r="VSZ36" s="214"/>
      <c r="VTA36" s="214"/>
      <c r="VTB36" s="214"/>
      <c r="VTC36" s="214"/>
      <c r="VTD36" s="214"/>
      <c r="VTE36" s="214"/>
      <c r="VTF36" s="214"/>
      <c r="VTG36" s="214"/>
      <c r="VTH36" s="214"/>
      <c r="VTI36" s="214"/>
      <c r="VTJ36" s="214"/>
      <c r="VTK36" s="214"/>
      <c r="VTL36" s="214"/>
      <c r="VTM36" s="214"/>
      <c r="VTN36" s="214"/>
      <c r="VTO36" s="214"/>
      <c r="VTP36" s="214"/>
      <c r="VTQ36" s="214"/>
      <c r="VTR36" s="214"/>
      <c r="VTS36" s="214"/>
      <c r="VTT36" s="214"/>
      <c r="VTU36" s="214"/>
      <c r="VTV36" s="214"/>
      <c r="VTW36" s="214"/>
      <c r="VTX36" s="214"/>
      <c r="VTY36" s="214"/>
      <c r="VTZ36" s="214"/>
      <c r="VUA36" s="214"/>
      <c r="VUB36" s="214"/>
      <c r="VUC36" s="214"/>
      <c r="VUD36" s="214"/>
      <c r="VUE36" s="214"/>
      <c r="VUF36" s="214"/>
      <c r="VUG36" s="214"/>
      <c r="VUH36" s="214"/>
      <c r="VUI36" s="214"/>
      <c r="VUJ36" s="214"/>
      <c r="VUK36" s="214"/>
      <c r="VUL36" s="214"/>
      <c r="VUM36" s="214"/>
      <c r="VUN36" s="214"/>
      <c r="VUO36" s="214"/>
      <c r="VUP36" s="214"/>
      <c r="VUQ36" s="214"/>
      <c r="VUR36" s="214"/>
      <c r="VUS36" s="214"/>
      <c r="VUT36" s="214"/>
      <c r="VUU36" s="214"/>
      <c r="VUV36" s="214"/>
      <c r="VUW36" s="214"/>
      <c r="VUX36" s="214"/>
      <c r="VUY36" s="214"/>
      <c r="VUZ36" s="214"/>
      <c r="VVA36" s="214"/>
      <c r="VVB36" s="214"/>
      <c r="VVC36" s="214"/>
      <c r="VVD36" s="214"/>
      <c r="VVE36" s="214"/>
      <c r="VVF36" s="214"/>
      <c r="VVG36" s="214"/>
      <c r="VVH36" s="214"/>
      <c r="VVI36" s="214"/>
      <c r="VVJ36" s="214"/>
      <c r="VVK36" s="214"/>
      <c r="VVL36" s="214"/>
      <c r="VVM36" s="214"/>
      <c r="VVN36" s="214"/>
      <c r="VVO36" s="214"/>
      <c r="VVP36" s="214"/>
      <c r="VVQ36" s="214"/>
      <c r="VVR36" s="214"/>
      <c r="VVS36" s="214"/>
      <c r="VVT36" s="214"/>
      <c r="VVU36" s="214"/>
      <c r="VVV36" s="214"/>
      <c r="VVW36" s="214"/>
      <c r="VVX36" s="214"/>
      <c r="VVY36" s="214"/>
      <c r="VVZ36" s="214"/>
      <c r="VWA36" s="214"/>
      <c r="VWB36" s="214"/>
      <c r="VWC36" s="214"/>
      <c r="VWD36" s="214"/>
      <c r="VWE36" s="214"/>
      <c r="VWF36" s="214"/>
      <c r="VWG36" s="214"/>
      <c r="VWH36" s="214"/>
      <c r="VWI36" s="214"/>
      <c r="VWJ36" s="214"/>
      <c r="VWK36" s="214"/>
      <c r="VWL36" s="214"/>
      <c r="VWM36" s="214"/>
      <c r="VWN36" s="214"/>
      <c r="VWO36" s="214"/>
      <c r="VWP36" s="214"/>
      <c r="VWQ36" s="214"/>
      <c r="VWR36" s="214"/>
      <c r="VWS36" s="214"/>
      <c r="VWT36" s="214"/>
      <c r="VWU36" s="214"/>
      <c r="VWV36" s="214"/>
      <c r="VWW36" s="214"/>
      <c r="VWX36" s="214"/>
      <c r="VWY36" s="214"/>
      <c r="VWZ36" s="214"/>
      <c r="VXA36" s="214"/>
      <c r="VXB36" s="214"/>
      <c r="VXC36" s="214"/>
      <c r="VXD36" s="214"/>
      <c r="VXE36" s="214"/>
      <c r="VXF36" s="214"/>
      <c r="VXG36" s="214"/>
      <c r="VXH36" s="214"/>
      <c r="VXI36" s="214"/>
      <c r="VXJ36" s="214"/>
      <c r="VXK36" s="214"/>
      <c r="VXL36" s="214"/>
      <c r="VXM36" s="214"/>
      <c r="VXN36" s="214"/>
      <c r="VXO36" s="214"/>
      <c r="VXP36" s="214"/>
      <c r="VXQ36" s="214"/>
      <c r="VXR36" s="214"/>
      <c r="VXS36" s="214"/>
      <c r="VXT36" s="214"/>
      <c r="VXU36" s="214"/>
      <c r="VXV36" s="214"/>
      <c r="VXW36" s="214"/>
      <c r="VXX36" s="214"/>
      <c r="VXY36" s="214"/>
      <c r="VXZ36" s="214"/>
      <c r="VYA36" s="214"/>
      <c r="VYB36" s="214"/>
      <c r="VYC36" s="214"/>
      <c r="VYD36" s="214"/>
      <c r="VYE36" s="214"/>
      <c r="VYF36" s="214"/>
      <c r="VYG36" s="214"/>
      <c r="VYH36" s="214"/>
      <c r="VYI36" s="214"/>
      <c r="VYJ36" s="214"/>
      <c r="VYK36" s="214"/>
      <c r="VYL36" s="214"/>
      <c r="VYM36" s="214"/>
      <c r="VYN36" s="214"/>
      <c r="VYO36" s="214"/>
      <c r="VYP36" s="214"/>
      <c r="VYQ36" s="214"/>
      <c r="VYR36" s="214"/>
      <c r="VYS36" s="214"/>
      <c r="VYT36" s="214"/>
      <c r="VYU36" s="214"/>
      <c r="VYV36" s="214"/>
      <c r="VYW36" s="214"/>
      <c r="VYX36" s="214"/>
      <c r="VYY36" s="214"/>
      <c r="VYZ36" s="214"/>
      <c r="VZA36" s="214"/>
      <c r="VZB36" s="214"/>
      <c r="VZC36" s="214"/>
      <c r="VZD36" s="214"/>
      <c r="VZE36" s="214"/>
      <c r="VZF36" s="214"/>
      <c r="VZG36" s="214"/>
      <c r="VZH36" s="214"/>
      <c r="VZI36" s="214"/>
      <c r="VZJ36" s="214"/>
      <c r="VZK36" s="214"/>
      <c r="VZL36" s="214"/>
      <c r="VZM36" s="214"/>
      <c r="VZN36" s="214"/>
      <c r="VZO36" s="214"/>
      <c r="VZP36" s="214"/>
      <c r="VZQ36" s="214"/>
      <c r="VZR36" s="214"/>
      <c r="VZS36" s="214"/>
      <c r="VZT36" s="214"/>
      <c r="VZU36" s="214"/>
      <c r="VZV36" s="214"/>
      <c r="VZW36" s="214"/>
      <c r="VZX36" s="214"/>
      <c r="VZY36" s="214"/>
      <c r="VZZ36" s="214"/>
      <c r="WAA36" s="214"/>
      <c r="WAB36" s="214"/>
      <c r="WAC36" s="214"/>
      <c r="WAD36" s="214"/>
      <c r="WAE36" s="214"/>
      <c r="WAF36" s="214"/>
      <c r="WAG36" s="214"/>
      <c r="WAH36" s="214"/>
      <c r="WAI36" s="214"/>
      <c r="WAJ36" s="214"/>
      <c r="WAK36" s="214"/>
      <c r="WAL36" s="214"/>
      <c r="WAM36" s="214"/>
      <c r="WAN36" s="214"/>
      <c r="WAO36" s="214"/>
      <c r="WAP36" s="214"/>
      <c r="WAQ36" s="214"/>
      <c r="WAR36" s="214"/>
      <c r="WAS36" s="214"/>
      <c r="WAT36" s="214"/>
      <c r="WAU36" s="214"/>
      <c r="WAV36" s="214"/>
      <c r="WAW36" s="214"/>
      <c r="WAX36" s="214"/>
      <c r="WAY36" s="214"/>
      <c r="WAZ36" s="214"/>
      <c r="WBA36" s="214"/>
      <c r="WBB36" s="214"/>
      <c r="WBC36" s="214"/>
      <c r="WBD36" s="214"/>
      <c r="WBE36" s="214"/>
      <c r="WBF36" s="214"/>
      <c r="WBG36" s="214"/>
      <c r="WBH36" s="214"/>
      <c r="WBI36" s="214"/>
      <c r="WBJ36" s="214"/>
      <c r="WBK36" s="214"/>
      <c r="WBL36" s="214"/>
      <c r="WBM36" s="214"/>
      <c r="WBN36" s="214"/>
      <c r="WBO36" s="214"/>
      <c r="WBP36" s="214"/>
      <c r="WBQ36" s="214"/>
      <c r="WBR36" s="214"/>
      <c r="WBS36" s="214"/>
      <c r="WBT36" s="214"/>
      <c r="WBU36" s="214"/>
      <c r="WBV36" s="214"/>
      <c r="WBW36" s="214"/>
      <c r="WBX36" s="214"/>
      <c r="WBY36" s="214"/>
      <c r="WBZ36" s="214"/>
      <c r="WCA36" s="214"/>
      <c r="WCB36" s="214"/>
      <c r="WCC36" s="214"/>
      <c r="WCD36" s="214"/>
      <c r="WCE36" s="214"/>
      <c r="WCF36" s="214"/>
      <c r="WCG36" s="214"/>
      <c r="WCH36" s="214"/>
      <c r="WCI36" s="214"/>
      <c r="WCJ36" s="214"/>
      <c r="WCK36" s="214"/>
      <c r="WCL36" s="214"/>
      <c r="WCM36" s="214"/>
      <c r="WCN36" s="214"/>
      <c r="WCO36" s="214"/>
      <c r="WCP36" s="214"/>
      <c r="WCQ36" s="214"/>
      <c r="WCR36" s="214"/>
      <c r="WCS36" s="214"/>
      <c r="WCT36" s="214"/>
      <c r="WCU36" s="214"/>
      <c r="WCV36" s="214"/>
      <c r="WCW36" s="214"/>
      <c r="WCX36" s="214"/>
      <c r="WCY36" s="214"/>
      <c r="WCZ36" s="214"/>
      <c r="WDA36" s="214"/>
      <c r="WDB36" s="214"/>
      <c r="WDC36" s="214"/>
      <c r="WDD36" s="214"/>
      <c r="WDE36" s="214"/>
      <c r="WDF36" s="214"/>
      <c r="WDG36" s="214"/>
      <c r="WDH36" s="214"/>
      <c r="WDI36" s="214"/>
      <c r="WDJ36" s="214"/>
      <c r="WDK36" s="214"/>
      <c r="WDL36" s="214"/>
      <c r="WDM36" s="214"/>
      <c r="WDN36" s="214"/>
      <c r="WDO36" s="214"/>
      <c r="WDP36" s="214"/>
      <c r="WDQ36" s="214"/>
      <c r="WDR36" s="214"/>
      <c r="WDS36" s="214"/>
      <c r="WDT36" s="214"/>
      <c r="WDU36" s="214"/>
      <c r="WDV36" s="214"/>
      <c r="WDW36" s="214"/>
      <c r="WDX36" s="214"/>
      <c r="WDY36" s="214"/>
      <c r="WDZ36" s="214"/>
      <c r="WEA36" s="214"/>
      <c r="WEB36" s="214"/>
      <c r="WEC36" s="214"/>
      <c r="WED36" s="214"/>
      <c r="WEE36" s="214"/>
      <c r="WEF36" s="214"/>
      <c r="WEG36" s="214"/>
      <c r="WEH36" s="214"/>
      <c r="WEI36" s="214"/>
      <c r="WEJ36" s="214"/>
      <c r="WEK36" s="214"/>
      <c r="WEL36" s="214"/>
      <c r="WEM36" s="214"/>
      <c r="WEN36" s="214"/>
      <c r="WEO36" s="214"/>
      <c r="WEP36" s="214"/>
      <c r="WEQ36" s="214"/>
      <c r="WER36" s="214"/>
      <c r="WES36" s="214"/>
      <c r="WET36" s="214"/>
      <c r="WEU36" s="214"/>
      <c r="WEV36" s="214"/>
      <c r="WEW36" s="214"/>
      <c r="WEX36" s="214"/>
      <c r="WEY36" s="214"/>
      <c r="WEZ36" s="214"/>
      <c r="WFA36" s="214"/>
      <c r="WFB36" s="214"/>
      <c r="WFC36" s="214"/>
      <c r="WFD36" s="214"/>
      <c r="WFE36" s="214"/>
      <c r="WFF36" s="214"/>
      <c r="WFG36" s="214"/>
      <c r="WFH36" s="214"/>
      <c r="WFI36" s="214"/>
      <c r="WFJ36" s="214"/>
      <c r="WFK36" s="214"/>
      <c r="WFL36" s="214"/>
      <c r="WFM36" s="214"/>
      <c r="WFN36" s="214"/>
      <c r="WFO36" s="214"/>
      <c r="WFP36" s="214"/>
      <c r="WFQ36" s="214"/>
      <c r="WFR36" s="214"/>
      <c r="WFS36" s="214"/>
      <c r="WFT36" s="214"/>
      <c r="WFU36" s="214"/>
      <c r="WFV36" s="214"/>
      <c r="WFW36" s="214"/>
      <c r="WFX36" s="214"/>
      <c r="WFY36" s="214"/>
      <c r="WFZ36" s="214"/>
      <c r="WGA36" s="214"/>
      <c r="WGB36" s="214"/>
      <c r="WGC36" s="214"/>
      <c r="WGD36" s="214"/>
      <c r="WGE36" s="214"/>
      <c r="WGF36" s="214"/>
      <c r="WGG36" s="214"/>
      <c r="WGH36" s="214"/>
      <c r="WGI36" s="214"/>
      <c r="WGJ36" s="214"/>
      <c r="WGK36" s="214"/>
      <c r="WGL36" s="214"/>
      <c r="WGM36" s="214"/>
      <c r="WGN36" s="214"/>
      <c r="WGO36" s="214"/>
      <c r="WGP36" s="214"/>
      <c r="WGQ36" s="214"/>
      <c r="WGR36" s="214"/>
      <c r="WGS36" s="214"/>
      <c r="WGT36" s="214"/>
      <c r="WGU36" s="214"/>
      <c r="WGV36" s="214"/>
      <c r="WGW36" s="214"/>
      <c r="WGX36" s="214"/>
      <c r="WGY36" s="214"/>
      <c r="WGZ36" s="214"/>
      <c r="WHA36" s="214"/>
      <c r="WHB36" s="214"/>
      <c r="WHC36" s="214"/>
      <c r="WHD36" s="214"/>
      <c r="WHE36" s="214"/>
      <c r="WHF36" s="214"/>
      <c r="WHG36" s="214"/>
      <c r="WHH36" s="214"/>
      <c r="WHI36" s="214"/>
      <c r="WHJ36" s="214"/>
      <c r="WHK36" s="214"/>
      <c r="WHL36" s="214"/>
      <c r="WHM36" s="214"/>
      <c r="WHN36" s="214"/>
      <c r="WHO36" s="214"/>
      <c r="WHP36" s="214"/>
      <c r="WHQ36" s="214"/>
      <c r="WHR36" s="214"/>
      <c r="WHS36" s="214"/>
      <c r="WHT36" s="214"/>
      <c r="WHU36" s="214"/>
      <c r="WHV36" s="214"/>
      <c r="WHW36" s="214"/>
      <c r="WHX36" s="214"/>
      <c r="WHY36" s="214"/>
      <c r="WHZ36" s="214"/>
      <c r="WIA36" s="214"/>
      <c r="WIB36" s="214"/>
      <c r="WIC36" s="214"/>
      <c r="WID36" s="214"/>
      <c r="WIE36" s="214"/>
      <c r="WIF36" s="214"/>
      <c r="WIG36" s="214"/>
      <c r="WIH36" s="214"/>
      <c r="WII36" s="214"/>
      <c r="WIJ36" s="214"/>
      <c r="WIK36" s="214"/>
      <c r="WIL36" s="214"/>
      <c r="WIM36" s="214"/>
      <c r="WIN36" s="214"/>
      <c r="WIO36" s="214"/>
      <c r="WIP36" s="214"/>
      <c r="WIQ36" s="214"/>
      <c r="WIR36" s="214"/>
      <c r="WIS36" s="214"/>
      <c r="WIT36" s="214"/>
      <c r="WIU36" s="214"/>
      <c r="WIV36" s="214"/>
      <c r="WIW36" s="214"/>
      <c r="WIX36" s="214"/>
      <c r="WIY36" s="214"/>
      <c r="WIZ36" s="214"/>
      <c r="WJA36" s="214"/>
      <c r="WJB36" s="214"/>
      <c r="WJC36" s="214"/>
      <c r="WJD36" s="214"/>
      <c r="WJE36" s="214"/>
      <c r="WJF36" s="214"/>
      <c r="WJG36" s="214"/>
      <c r="WJH36" s="214"/>
      <c r="WJI36" s="214"/>
      <c r="WJJ36" s="214"/>
      <c r="WJK36" s="214"/>
      <c r="WJL36" s="214"/>
      <c r="WJM36" s="214"/>
      <c r="WJN36" s="214"/>
      <c r="WJO36" s="214"/>
      <c r="WJP36" s="214"/>
      <c r="WJQ36" s="214"/>
      <c r="WJR36" s="214"/>
      <c r="WJS36" s="214"/>
      <c r="WJT36" s="214"/>
      <c r="WJU36" s="214"/>
      <c r="WJV36" s="214"/>
      <c r="WJW36" s="214"/>
      <c r="WJX36" s="214"/>
      <c r="WJY36" s="214"/>
      <c r="WJZ36" s="214"/>
      <c r="WKA36" s="214"/>
      <c r="WKB36" s="214"/>
      <c r="WKC36" s="214"/>
      <c r="WKD36" s="214"/>
      <c r="WKE36" s="214"/>
      <c r="WKF36" s="214"/>
      <c r="WKG36" s="214"/>
      <c r="WKH36" s="214"/>
      <c r="WKI36" s="214"/>
      <c r="WKJ36" s="214"/>
      <c r="WKK36" s="214"/>
      <c r="WKL36" s="214"/>
      <c r="WKM36" s="214"/>
      <c r="WKN36" s="214"/>
      <c r="WKO36" s="214"/>
      <c r="WKP36" s="214"/>
      <c r="WKQ36" s="214"/>
      <c r="WKR36" s="214"/>
      <c r="WKS36" s="214"/>
      <c r="WKT36" s="214"/>
      <c r="WKU36" s="214"/>
      <c r="WKV36" s="214"/>
      <c r="WKW36" s="214"/>
      <c r="WKX36" s="214"/>
      <c r="WKY36" s="214"/>
      <c r="WKZ36" s="214"/>
      <c r="WLA36" s="214"/>
      <c r="WLB36" s="214"/>
      <c r="WLC36" s="214"/>
      <c r="WLD36" s="214"/>
      <c r="WLE36" s="214"/>
      <c r="WLF36" s="214"/>
      <c r="WLG36" s="214"/>
      <c r="WLH36" s="214"/>
      <c r="WLI36" s="214"/>
      <c r="WLJ36" s="214"/>
      <c r="WLK36" s="214"/>
      <c r="WLL36" s="214"/>
      <c r="WLM36" s="214"/>
      <c r="WLN36" s="214"/>
      <c r="WLO36" s="214"/>
      <c r="WLP36" s="214"/>
      <c r="WLQ36" s="214"/>
      <c r="WLR36" s="214"/>
      <c r="WLS36" s="214"/>
      <c r="WLT36" s="214"/>
      <c r="WLU36" s="214"/>
      <c r="WLV36" s="214"/>
      <c r="WLW36" s="214"/>
      <c r="WLX36" s="214"/>
      <c r="WLY36" s="214"/>
      <c r="WLZ36" s="214"/>
      <c r="WMA36" s="214"/>
      <c r="WMB36" s="214"/>
      <c r="WMC36" s="214"/>
      <c r="WMD36" s="214"/>
      <c r="WME36" s="214"/>
      <c r="WMF36" s="214"/>
      <c r="WMG36" s="214"/>
      <c r="WMH36" s="214"/>
      <c r="WMI36" s="214"/>
      <c r="WMJ36" s="214"/>
      <c r="WMK36" s="214"/>
      <c r="WML36" s="214"/>
      <c r="WMM36" s="214"/>
      <c r="WMN36" s="214"/>
      <c r="WMO36" s="214"/>
      <c r="WMP36" s="214"/>
      <c r="WMQ36" s="214"/>
      <c r="WMR36" s="214"/>
      <c r="WMS36" s="214"/>
      <c r="WMT36" s="214"/>
      <c r="WMU36" s="214"/>
      <c r="WMV36" s="214"/>
      <c r="WMW36" s="214"/>
      <c r="WMX36" s="214"/>
      <c r="WMY36" s="214"/>
      <c r="WMZ36" s="214"/>
      <c r="WNA36" s="214"/>
      <c r="WNB36" s="214"/>
      <c r="WNC36" s="214"/>
      <c r="WND36" s="214"/>
      <c r="WNE36" s="214"/>
      <c r="WNF36" s="214"/>
      <c r="WNG36" s="214"/>
      <c r="WNH36" s="214"/>
      <c r="WNI36" s="214"/>
      <c r="WNJ36" s="214"/>
      <c r="WNK36" s="214"/>
      <c r="WNL36" s="214"/>
      <c r="WNM36" s="214"/>
      <c r="WNN36" s="214"/>
      <c r="WNO36" s="214"/>
      <c r="WNP36" s="214"/>
      <c r="WNQ36" s="214"/>
      <c r="WNR36" s="214"/>
      <c r="WNS36" s="214"/>
      <c r="WNT36" s="214"/>
      <c r="WNU36" s="214"/>
      <c r="WNV36" s="214"/>
      <c r="WNW36" s="214"/>
      <c r="WNX36" s="214"/>
      <c r="WNY36" s="214"/>
      <c r="WNZ36" s="214"/>
      <c r="WOA36" s="214"/>
      <c r="WOB36" s="214"/>
      <c r="WOC36" s="214"/>
      <c r="WOD36" s="214"/>
      <c r="WOE36" s="214"/>
      <c r="WOF36" s="214"/>
      <c r="WOG36" s="214"/>
      <c r="WOH36" s="214"/>
      <c r="WOI36" s="214"/>
      <c r="WOJ36" s="214"/>
      <c r="WOK36" s="214"/>
      <c r="WOL36" s="214"/>
      <c r="WOM36" s="214"/>
      <c r="WON36" s="214"/>
      <c r="WOO36" s="214"/>
      <c r="WOP36" s="214"/>
      <c r="WOQ36" s="214"/>
      <c r="WOR36" s="214"/>
      <c r="WOS36" s="214"/>
      <c r="WOT36" s="214"/>
      <c r="WOU36" s="214"/>
      <c r="WOV36" s="214"/>
      <c r="WOW36" s="214"/>
      <c r="WOX36" s="214"/>
      <c r="WOY36" s="214"/>
      <c r="WOZ36" s="214"/>
      <c r="WPA36" s="214"/>
      <c r="WPB36" s="214"/>
      <c r="WPC36" s="214"/>
      <c r="WPD36" s="214"/>
      <c r="WPE36" s="214"/>
      <c r="WPF36" s="214"/>
      <c r="WPG36" s="214"/>
      <c r="WPH36" s="214"/>
      <c r="WPI36" s="214"/>
      <c r="WPJ36" s="214"/>
      <c r="WPK36" s="214"/>
      <c r="WPL36" s="214"/>
      <c r="WPM36" s="214"/>
      <c r="WPN36" s="214"/>
      <c r="WPO36" s="214"/>
      <c r="WPP36" s="214"/>
      <c r="WPQ36" s="214"/>
      <c r="WPR36" s="214"/>
      <c r="WPS36" s="214"/>
      <c r="WPT36" s="214"/>
      <c r="WPU36" s="214"/>
      <c r="WPV36" s="214"/>
      <c r="WPW36" s="214"/>
      <c r="WPX36" s="214"/>
      <c r="WPY36" s="214"/>
      <c r="WPZ36" s="214"/>
      <c r="WQA36" s="214"/>
      <c r="WQB36" s="214"/>
      <c r="WQC36" s="214"/>
      <c r="WQD36" s="214"/>
      <c r="WQE36" s="214"/>
      <c r="WQF36" s="214"/>
      <c r="WQG36" s="214"/>
      <c r="WQH36" s="214"/>
      <c r="WQI36" s="214"/>
      <c r="WQJ36" s="214"/>
      <c r="WQK36" s="214"/>
      <c r="WQL36" s="214"/>
      <c r="WQM36" s="214"/>
      <c r="WQN36" s="214"/>
      <c r="WQO36" s="214"/>
      <c r="WQP36" s="214"/>
      <c r="WQQ36" s="214"/>
      <c r="WQR36" s="214"/>
      <c r="WQS36" s="214"/>
      <c r="WQT36" s="214"/>
      <c r="WQU36" s="214"/>
      <c r="WQV36" s="214"/>
      <c r="WQW36" s="214"/>
      <c r="WQX36" s="214"/>
      <c r="WQY36" s="214"/>
      <c r="WQZ36" s="214"/>
      <c r="WRA36" s="214"/>
      <c r="WRB36" s="214"/>
      <c r="WRC36" s="214"/>
      <c r="WRD36" s="214"/>
      <c r="WRE36" s="214"/>
      <c r="WRF36" s="214"/>
      <c r="WRG36" s="214"/>
      <c r="WRH36" s="214"/>
      <c r="WRI36" s="214"/>
      <c r="WRJ36" s="214"/>
      <c r="WRK36" s="214"/>
      <c r="WRL36" s="214"/>
      <c r="WRM36" s="214"/>
      <c r="WRN36" s="214"/>
      <c r="WRO36" s="214"/>
      <c r="WRP36" s="214"/>
      <c r="WRQ36" s="214"/>
      <c r="WRR36" s="214"/>
      <c r="WRS36" s="214"/>
      <c r="WRT36" s="214"/>
      <c r="WRU36" s="214"/>
      <c r="WRV36" s="214"/>
      <c r="WRW36" s="214"/>
      <c r="WRX36" s="214"/>
      <c r="WRY36" s="214"/>
      <c r="WRZ36" s="214"/>
      <c r="WSA36" s="214"/>
      <c r="WSB36" s="214"/>
      <c r="WSC36" s="214"/>
      <c r="WSD36" s="214"/>
      <c r="WSE36" s="214"/>
      <c r="WSF36" s="214"/>
      <c r="WSG36" s="214"/>
      <c r="WSH36" s="214"/>
      <c r="WSI36" s="214"/>
      <c r="WSJ36" s="214"/>
      <c r="WSK36" s="214"/>
      <c r="WSL36" s="214"/>
      <c r="WSM36" s="214"/>
      <c r="WSN36" s="214"/>
      <c r="WSO36" s="214"/>
      <c r="WSP36" s="214"/>
      <c r="WSQ36" s="214"/>
      <c r="WSR36" s="214"/>
      <c r="WSS36" s="214"/>
      <c r="WST36" s="214"/>
      <c r="WSU36" s="214"/>
      <c r="WSV36" s="214"/>
      <c r="WSW36" s="214"/>
      <c r="WSX36" s="214"/>
      <c r="WSY36" s="214"/>
      <c r="WSZ36" s="214"/>
      <c r="WTA36" s="214"/>
      <c r="WTB36" s="214"/>
      <c r="WTC36" s="214"/>
      <c r="WTD36" s="214"/>
      <c r="WTE36" s="214"/>
      <c r="WTF36" s="214"/>
      <c r="WTG36" s="214"/>
      <c r="WTH36" s="214"/>
      <c r="WTI36" s="214"/>
      <c r="WTJ36" s="214"/>
      <c r="WTK36" s="214"/>
      <c r="WTL36" s="214"/>
      <c r="WTM36" s="214"/>
      <c r="WTN36" s="214"/>
      <c r="WTO36" s="214"/>
      <c r="WTP36" s="214"/>
      <c r="WTQ36" s="214"/>
      <c r="WTR36" s="214"/>
      <c r="WTS36" s="214"/>
      <c r="WTT36" s="214"/>
      <c r="WTU36" s="214"/>
      <c r="WTV36" s="214"/>
      <c r="WTW36" s="214"/>
      <c r="WTX36" s="214"/>
      <c r="WTY36" s="214"/>
      <c r="WTZ36" s="214"/>
      <c r="WUA36" s="214"/>
      <c r="WUB36" s="214"/>
      <c r="WUC36" s="214"/>
      <c r="WUD36" s="214"/>
      <c r="WUE36" s="214"/>
      <c r="WUF36" s="214"/>
      <c r="WUG36" s="214"/>
      <c r="WUH36" s="214"/>
      <c r="WUI36" s="214"/>
      <c r="WUJ36" s="214"/>
      <c r="WUK36" s="214"/>
      <c r="WUL36" s="214"/>
      <c r="WUM36" s="214"/>
      <c r="WUN36" s="214"/>
      <c r="WUO36" s="214"/>
      <c r="WUP36" s="214"/>
      <c r="WUQ36" s="214"/>
      <c r="WUR36" s="214"/>
      <c r="WUS36" s="214"/>
      <c r="WUT36" s="214"/>
      <c r="WUU36" s="214"/>
      <c r="WUV36" s="214"/>
      <c r="WUW36" s="214"/>
      <c r="WUX36" s="214"/>
      <c r="WUY36" s="214"/>
      <c r="WUZ36" s="214"/>
      <c r="WVA36" s="214"/>
      <c r="WVB36" s="214"/>
      <c r="WVC36" s="214"/>
      <c r="WVD36" s="214"/>
      <c r="WVE36" s="214"/>
      <c r="WVF36" s="214"/>
      <c r="WVG36" s="214"/>
      <c r="WVH36" s="214"/>
      <c r="WVI36" s="214"/>
      <c r="WVJ36" s="214"/>
      <c r="WVK36" s="214"/>
      <c r="WVL36" s="214"/>
      <c r="WVM36" s="214"/>
      <c r="WVN36" s="214"/>
      <c r="WVO36" s="214"/>
      <c r="WVP36" s="214"/>
      <c r="WVQ36" s="214"/>
      <c r="WVR36" s="214"/>
      <c r="WVS36" s="214"/>
      <c r="WVT36" s="214"/>
      <c r="WVU36" s="214"/>
      <c r="WVV36" s="214"/>
      <c r="WVW36" s="214"/>
    </row>
    <row r="37" spans="1:16143" s="213" customFormat="1" ht="30" customHeight="1">
      <c r="A37" s="221" t="s">
        <v>2701</v>
      </c>
      <c r="B37" s="222"/>
      <c r="C37" s="222"/>
      <c r="D37" s="222">
        <v>1</v>
      </c>
      <c r="E37" s="222"/>
      <c r="F37" s="222">
        <f>공종별집계표!F24</f>
        <v>0</v>
      </c>
      <c r="G37" s="222"/>
      <c r="H37" s="222">
        <f>공종별집계표!H24</f>
        <v>0</v>
      </c>
      <c r="I37" s="222"/>
      <c r="J37" s="222">
        <f>공종별집계표!J24</f>
        <v>2928969</v>
      </c>
      <c r="K37" s="222"/>
      <c r="L37" s="222">
        <f>F37+H37+J37</f>
        <v>2928969</v>
      </c>
      <c r="M37" s="222"/>
      <c r="O37" s="214"/>
      <c r="P37" s="214"/>
      <c r="Q37" s="214"/>
      <c r="R37" s="214"/>
      <c r="S37" s="214"/>
      <c r="T37" s="214"/>
      <c r="U37" s="214"/>
      <c r="V37" s="214"/>
      <c r="W37" s="214"/>
      <c r="X37" s="214"/>
      <c r="Y37" s="214"/>
      <c r="Z37" s="214"/>
      <c r="AA37" s="214"/>
      <c r="AB37" s="214"/>
      <c r="AC37" s="214"/>
      <c r="AD37" s="214"/>
      <c r="AE37" s="214"/>
      <c r="AF37" s="214"/>
      <c r="AG37" s="214"/>
      <c r="AH37" s="214"/>
      <c r="AI37" s="214"/>
      <c r="AJ37" s="214"/>
      <c r="AK37" s="214"/>
      <c r="AL37" s="214"/>
      <c r="AM37" s="214"/>
      <c r="AN37" s="214"/>
      <c r="AO37" s="214"/>
      <c r="AP37" s="214"/>
      <c r="AQ37" s="214"/>
      <c r="AR37" s="214"/>
      <c r="AS37" s="214"/>
      <c r="AT37" s="214"/>
      <c r="AU37" s="214"/>
      <c r="AV37" s="214"/>
      <c r="AW37" s="214"/>
      <c r="AX37" s="214"/>
      <c r="AY37" s="214"/>
      <c r="AZ37" s="214"/>
      <c r="BA37" s="214"/>
      <c r="BB37" s="214"/>
      <c r="BC37" s="214"/>
      <c r="BD37" s="214"/>
      <c r="BE37" s="214"/>
      <c r="BF37" s="214"/>
      <c r="BG37" s="214"/>
      <c r="BH37" s="214"/>
      <c r="BI37" s="214"/>
      <c r="BJ37" s="214"/>
      <c r="BK37" s="214"/>
      <c r="BL37" s="214"/>
      <c r="BM37" s="214"/>
      <c r="BN37" s="214"/>
      <c r="BO37" s="214"/>
      <c r="BP37" s="214"/>
      <c r="BQ37" s="214"/>
      <c r="BR37" s="214"/>
      <c r="BS37" s="214"/>
      <c r="BT37" s="214"/>
      <c r="BU37" s="214"/>
      <c r="BV37" s="214"/>
      <c r="BW37" s="214"/>
      <c r="BX37" s="214"/>
      <c r="BY37" s="214"/>
      <c r="BZ37" s="214"/>
      <c r="CA37" s="214"/>
      <c r="CB37" s="214"/>
      <c r="CC37" s="214"/>
      <c r="CD37" s="214"/>
      <c r="CE37" s="214"/>
      <c r="CF37" s="214"/>
      <c r="CG37" s="214"/>
      <c r="CH37" s="214"/>
      <c r="CI37" s="214"/>
      <c r="CJ37" s="214"/>
      <c r="CK37" s="214"/>
      <c r="CL37" s="214"/>
      <c r="CM37" s="214"/>
      <c r="CN37" s="214"/>
      <c r="CO37" s="214"/>
      <c r="CP37" s="214"/>
      <c r="CQ37" s="214"/>
      <c r="CR37" s="214"/>
      <c r="CS37" s="214"/>
      <c r="CT37" s="214"/>
      <c r="CU37" s="214"/>
      <c r="CV37" s="214"/>
      <c r="CW37" s="214"/>
      <c r="CX37" s="214"/>
      <c r="CY37" s="214"/>
      <c r="CZ37" s="214"/>
      <c r="DA37" s="214"/>
      <c r="DB37" s="214"/>
      <c r="DC37" s="214"/>
      <c r="DD37" s="214"/>
      <c r="DE37" s="214"/>
      <c r="DF37" s="214"/>
      <c r="DG37" s="214"/>
      <c r="DH37" s="214"/>
      <c r="DI37" s="214"/>
      <c r="DJ37" s="214"/>
      <c r="DK37" s="214"/>
      <c r="DL37" s="214"/>
      <c r="DM37" s="214"/>
      <c r="DN37" s="214"/>
      <c r="DO37" s="214"/>
      <c r="DP37" s="214"/>
      <c r="DQ37" s="214"/>
      <c r="DR37" s="214"/>
      <c r="DS37" s="214"/>
      <c r="DT37" s="214"/>
      <c r="DU37" s="214"/>
      <c r="DV37" s="214"/>
      <c r="DW37" s="214"/>
      <c r="DX37" s="214"/>
      <c r="DY37" s="214"/>
      <c r="DZ37" s="214"/>
      <c r="EA37" s="214"/>
      <c r="EB37" s="214"/>
      <c r="EC37" s="214"/>
      <c r="ED37" s="214"/>
      <c r="EE37" s="214"/>
      <c r="EF37" s="214"/>
      <c r="EG37" s="214"/>
      <c r="EH37" s="214"/>
      <c r="EI37" s="214"/>
      <c r="EJ37" s="214"/>
      <c r="EK37" s="214"/>
      <c r="EL37" s="214"/>
      <c r="EM37" s="214"/>
      <c r="EN37" s="214"/>
      <c r="EO37" s="214"/>
      <c r="EP37" s="214"/>
      <c r="EQ37" s="214"/>
      <c r="ER37" s="214"/>
      <c r="ES37" s="214"/>
      <c r="ET37" s="214"/>
      <c r="EU37" s="214"/>
      <c r="EV37" s="214"/>
      <c r="EW37" s="214"/>
      <c r="EX37" s="214"/>
      <c r="EY37" s="214"/>
      <c r="EZ37" s="214"/>
      <c r="FA37" s="214"/>
      <c r="FB37" s="214"/>
      <c r="FC37" s="214"/>
      <c r="FD37" s="214"/>
      <c r="FE37" s="214"/>
      <c r="FF37" s="214"/>
      <c r="FG37" s="214"/>
      <c r="FH37" s="214"/>
      <c r="FI37" s="214"/>
      <c r="FJ37" s="214"/>
      <c r="FK37" s="214"/>
      <c r="FL37" s="214"/>
      <c r="FM37" s="214"/>
      <c r="FN37" s="214"/>
      <c r="FO37" s="214"/>
      <c r="FP37" s="214"/>
      <c r="FQ37" s="214"/>
      <c r="FR37" s="214"/>
      <c r="FS37" s="214"/>
      <c r="FT37" s="214"/>
      <c r="FU37" s="214"/>
      <c r="FV37" s="214"/>
      <c r="FW37" s="214"/>
      <c r="FX37" s="214"/>
      <c r="FY37" s="214"/>
      <c r="FZ37" s="214"/>
      <c r="GA37" s="214"/>
      <c r="GB37" s="214"/>
      <c r="GC37" s="214"/>
      <c r="GD37" s="214"/>
      <c r="GE37" s="214"/>
      <c r="GF37" s="214"/>
      <c r="GG37" s="214"/>
      <c r="GH37" s="214"/>
      <c r="GI37" s="214"/>
      <c r="GJ37" s="214"/>
      <c r="GK37" s="214"/>
      <c r="GL37" s="214"/>
      <c r="GM37" s="214"/>
      <c r="GN37" s="214"/>
      <c r="GO37" s="214"/>
      <c r="GP37" s="214"/>
      <c r="GQ37" s="214"/>
      <c r="GR37" s="214"/>
      <c r="GS37" s="214"/>
      <c r="GT37" s="214"/>
      <c r="GU37" s="214"/>
      <c r="GV37" s="214"/>
      <c r="GW37" s="214"/>
      <c r="GX37" s="214"/>
      <c r="GY37" s="214"/>
      <c r="GZ37" s="214"/>
      <c r="HA37" s="214"/>
      <c r="HB37" s="214"/>
      <c r="HC37" s="214"/>
      <c r="HD37" s="214"/>
      <c r="HE37" s="214"/>
      <c r="HF37" s="214"/>
      <c r="HG37" s="214"/>
      <c r="HH37" s="214"/>
      <c r="HI37" s="214"/>
      <c r="HJ37" s="214"/>
      <c r="HK37" s="214"/>
      <c r="HL37" s="214"/>
      <c r="HM37" s="214"/>
      <c r="HN37" s="214"/>
      <c r="HO37" s="214"/>
      <c r="HP37" s="214"/>
      <c r="HQ37" s="214"/>
      <c r="HR37" s="214"/>
      <c r="HS37" s="214"/>
      <c r="HT37" s="214"/>
      <c r="HU37" s="214"/>
      <c r="HV37" s="214"/>
      <c r="HW37" s="214"/>
      <c r="HX37" s="214"/>
      <c r="HY37" s="214"/>
      <c r="HZ37" s="214"/>
      <c r="IA37" s="214"/>
      <c r="IB37" s="214"/>
      <c r="IC37" s="214"/>
      <c r="ID37" s="214"/>
      <c r="IE37" s="214"/>
      <c r="IF37" s="214"/>
      <c r="IG37" s="214"/>
      <c r="IH37" s="214"/>
      <c r="II37" s="214"/>
      <c r="IJ37" s="214"/>
      <c r="IK37" s="214"/>
      <c r="IL37" s="214"/>
      <c r="IM37" s="214"/>
      <c r="IN37" s="214"/>
      <c r="IO37" s="214"/>
      <c r="IP37" s="214"/>
      <c r="IQ37" s="214"/>
      <c r="IR37" s="214"/>
      <c r="IS37" s="214"/>
      <c r="IT37" s="214"/>
      <c r="IU37" s="214"/>
      <c r="IV37" s="214"/>
      <c r="IW37" s="214"/>
      <c r="IX37" s="214"/>
      <c r="IY37" s="214"/>
      <c r="IZ37" s="214"/>
      <c r="JA37" s="214"/>
      <c r="JB37" s="214"/>
      <c r="JC37" s="214"/>
      <c r="JD37" s="214"/>
      <c r="JE37" s="214"/>
      <c r="JF37" s="214"/>
      <c r="JG37" s="214"/>
      <c r="JH37" s="214"/>
      <c r="JI37" s="214"/>
      <c r="JJ37" s="214"/>
      <c r="JK37" s="214"/>
      <c r="JL37" s="214"/>
      <c r="JM37" s="214"/>
      <c r="JN37" s="214"/>
      <c r="JO37" s="214"/>
      <c r="JP37" s="214"/>
      <c r="JQ37" s="214"/>
      <c r="JR37" s="214"/>
      <c r="JS37" s="214"/>
      <c r="JT37" s="214"/>
      <c r="JU37" s="214"/>
      <c r="JV37" s="214"/>
      <c r="JW37" s="214"/>
      <c r="JX37" s="214"/>
      <c r="JY37" s="214"/>
      <c r="JZ37" s="214"/>
      <c r="KA37" s="214"/>
      <c r="KB37" s="214"/>
      <c r="KC37" s="214"/>
      <c r="KD37" s="214"/>
      <c r="KE37" s="214"/>
      <c r="KF37" s="214"/>
      <c r="KG37" s="214"/>
      <c r="KH37" s="214"/>
      <c r="KI37" s="214"/>
      <c r="KJ37" s="214"/>
      <c r="KK37" s="214"/>
      <c r="KL37" s="214"/>
      <c r="KM37" s="214"/>
      <c r="KN37" s="214"/>
      <c r="KO37" s="214"/>
      <c r="KP37" s="214"/>
      <c r="KQ37" s="214"/>
      <c r="KR37" s="214"/>
      <c r="KS37" s="214"/>
      <c r="KT37" s="214"/>
      <c r="KU37" s="214"/>
      <c r="KV37" s="214"/>
      <c r="KW37" s="214"/>
      <c r="KX37" s="214"/>
      <c r="KY37" s="214"/>
      <c r="KZ37" s="214"/>
      <c r="LA37" s="214"/>
      <c r="LB37" s="214"/>
      <c r="LC37" s="214"/>
      <c r="LD37" s="214"/>
      <c r="LE37" s="214"/>
      <c r="LF37" s="214"/>
      <c r="LG37" s="214"/>
      <c r="LH37" s="214"/>
      <c r="LI37" s="214"/>
      <c r="LJ37" s="214"/>
      <c r="LK37" s="214"/>
      <c r="LL37" s="214"/>
      <c r="LM37" s="214"/>
      <c r="LN37" s="214"/>
      <c r="LO37" s="214"/>
      <c r="LP37" s="214"/>
      <c r="LQ37" s="214"/>
      <c r="LR37" s="214"/>
      <c r="LS37" s="214"/>
      <c r="LT37" s="214"/>
      <c r="LU37" s="214"/>
      <c r="LV37" s="214"/>
      <c r="LW37" s="214"/>
      <c r="LX37" s="214"/>
      <c r="LY37" s="214"/>
      <c r="LZ37" s="214"/>
      <c r="MA37" s="214"/>
      <c r="MB37" s="214"/>
      <c r="MC37" s="214"/>
      <c r="MD37" s="214"/>
      <c r="ME37" s="214"/>
      <c r="MF37" s="214"/>
      <c r="MG37" s="214"/>
      <c r="MH37" s="214"/>
      <c r="MI37" s="214"/>
      <c r="MJ37" s="214"/>
      <c r="MK37" s="214"/>
      <c r="ML37" s="214"/>
      <c r="MM37" s="214"/>
      <c r="MN37" s="214"/>
      <c r="MO37" s="214"/>
      <c r="MP37" s="214"/>
      <c r="MQ37" s="214"/>
      <c r="MR37" s="214"/>
      <c r="MS37" s="214"/>
      <c r="MT37" s="214"/>
      <c r="MU37" s="214"/>
      <c r="MV37" s="214"/>
      <c r="MW37" s="214"/>
      <c r="MX37" s="214"/>
      <c r="MY37" s="214"/>
      <c r="MZ37" s="214"/>
      <c r="NA37" s="214"/>
      <c r="NB37" s="214"/>
      <c r="NC37" s="214"/>
      <c r="ND37" s="214"/>
      <c r="NE37" s="214"/>
      <c r="NF37" s="214"/>
      <c r="NG37" s="214"/>
      <c r="NH37" s="214"/>
      <c r="NI37" s="214"/>
      <c r="NJ37" s="214"/>
      <c r="NK37" s="214"/>
      <c r="NL37" s="214"/>
      <c r="NM37" s="214"/>
      <c r="NN37" s="214"/>
      <c r="NO37" s="214"/>
      <c r="NP37" s="214"/>
      <c r="NQ37" s="214"/>
      <c r="NR37" s="214"/>
      <c r="NS37" s="214"/>
      <c r="NT37" s="214"/>
      <c r="NU37" s="214"/>
      <c r="NV37" s="214"/>
      <c r="NW37" s="214"/>
      <c r="NX37" s="214"/>
      <c r="NY37" s="214"/>
      <c r="NZ37" s="214"/>
      <c r="OA37" s="214"/>
      <c r="OB37" s="214"/>
      <c r="OC37" s="214"/>
      <c r="OD37" s="214"/>
      <c r="OE37" s="214"/>
      <c r="OF37" s="214"/>
      <c r="OG37" s="214"/>
      <c r="OH37" s="214"/>
      <c r="OI37" s="214"/>
      <c r="OJ37" s="214"/>
      <c r="OK37" s="214"/>
      <c r="OL37" s="214"/>
      <c r="OM37" s="214"/>
      <c r="ON37" s="214"/>
      <c r="OO37" s="214"/>
      <c r="OP37" s="214"/>
      <c r="OQ37" s="214"/>
      <c r="OR37" s="214"/>
      <c r="OS37" s="214"/>
      <c r="OT37" s="214"/>
      <c r="OU37" s="214"/>
      <c r="OV37" s="214"/>
      <c r="OW37" s="214"/>
      <c r="OX37" s="214"/>
      <c r="OY37" s="214"/>
      <c r="OZ37" s="214"/>
      <c r="PA37" s="214"/>
      <c r="PB37" s="214"/>
      <c r="PC37" s="214"/>
      <c r="PD37" s="214"/>
      <c r="PE37" s="214"/>
      <c r="PF37" s="214"/>
      <c r="PG37" s="214"/>
      <c r="PH37" s="214"/>
      <c r="PI37" s="214"/>
      <c r="PJ37" s="214"/>
      <c r="PK37" s="214"/>
      <c r="PL37" s="214"/>
      <c r="PM37" s="214"/>
      <c r="PN37" s="214"/>
      <c r="PO37" s="214"/>
      <c r="PP37" s="214"/>
      <c r="PQ37" s="214"/>
      <c r="PR37" s="214"/>
      <c r="PS37" s="214"/>
      <c r="PT37" s="214"/>
      <c r="PU37" s="214"/>
      <c r="PV37" s="214"/>
      <c r="PW37" s="214"/>
      <c r="PX37" s="214"/>
      <c r="PY37" s="214"/>
      <c r="PZ37" s="214"/>
      <c r="QA37" s="214"/>
      <c r="QB37" s="214"/>
      <c r="QC37" s="214"/>
      <c r="QD37" s="214"/>
      <c r="QE37" s="214"/>
      <c r="QF37" s="214"/>
      <c r="QG37" s="214"/>
      <c r="QH37" s="214"/>
      <c r="QI37" s="214"/>
      <c r="QJ37" s="214"/>
      <c r="QK37" s="214"/>
      <c r="QL37" s="214"/>
      <c r="QM37" s="214"/>
      <c r="QN37" s="214"/>
      <c r="QO37" s="214"/>
      <c r="QP37" s="214"/>
      <c r="QQ37" s="214"/>
      <c r="QR37" s="214"/>
      <c r="QS37" s="214"/>
      <c r="QT37" s="214"/>
      <c r="QU37" s="214"/>
      <c r="QV37" s="214"/>
      <c r="QW37" s="214"/>
      <c r="QX37" s="214"/>
      <c r="QY37" s="214"/>
      <c r="QZ37" s="214"/>
      <c r="RA37" s="214"/>
      <c r="RB37" s="214"/>
      <c r="RC37" s="214"/>
      <c r="RD37" s="214"/>
      <c r="RE37" s="214"/>
      <c r="RF37" s="214"/>
      <c r="RG37" s="214"/>
      <c r="RH37" s="214"/>
      <c r="RI37" s="214"/>
      <c r="RJ37" s="214"/>
      <c r="RK37" s="214"/>
      <c r="RL37" s="214"/>
      <c r="RM37" s="214"/>
      <c r="RN37" s="214"/>
      <c r="RO37" s="214"/>
      <c r="RP37" s="214"/>
      <c r="RQ37" s="214"/>
      <c r="RR37" s="214"/>
      <c r="RS37" s="214"/>
      <c r="RT37" s="214"/>
      <c r="RU37" s="214"/>
      <c r="RV37" s="214"/>
      <c r="RW37" s="214"/>
      <c r="RX37" s="214"/>
      <c r="RY37" s="214"/>
      <c r="RZ37" s="214"/>
      <c r="SA37" s="214"/>
      <c r="SB37" s="214"/>
      <c r="SC37" s="214"/>
      <c r="SD37" s="214"/>
      <c r="SE37" s="214"/>
      <c r="SF37" s="214"/>
      <c r="SG37" s="214"/>
      <c r="SH37" s="214"/>
      <c r="SI37" s="214"/>
      <c r="SJ37" s="214"/>
      <c r="SK37" s="214"/>
      <c r="SL37" s="214"/>
      <c r="SM37" s="214"/>
      <c r="SN37" s="214"/>
      <c r="SO37" s="214"/>
      <c r="SP37" s="214"/>
      <c r="SQ37" s="214"/>
      <c r="SR37" s="214"/>
      <c r="SS37" s="214"/>
      <c r="ST37" s="214"/>
      <c r="SU37" s="214"/>
      <c r="SV37" s="214"/>
      <c r="SW37" s="214"/>
      <c r="SX37" s="214"/>
      <c r="SY37" s="214"/>
      <c r="SZ37" s="214"/>
      <c r="TA37" s="214"/>
      <c r="TB37" s="214"/>
      <c r="TC37" s="214"/>
      <c r="TD37" s="214"/>
      <c r="TE37" s="214"/>
      <c r="TF37" s="214"/>
      <c r="TG37" s="214"/>
      <c r="TH37" s="214"/>
      <c r="TI37" s="214"/>
      <c r="TJ37" s="214"/>
      <c r="TK37" s="214"/>
      <c r="TL37" s="214"/>
      <c r="TM37" s="214"/>
      <c r="TN37" s="214"/>
      <c r="TO37" s="214"/>
      <c r="TP37" s="214"/>
      <c r="TQ37" s="214"/>
      <c r="TR37" s="214"/>
      <c r="TS37" s="214"/>
      <c r="TT37" s="214"/>
      <c r="TU37" s="214"/>
      <c r="TV37" s="214"/>
      <c r="TW37" s="214"/>
      <c r="TX37" s="214"/>
      <c r="TY37" s="214"/>
      <c r="TZ37" s="214"/>
      <c r="UA37" s="214"/>
      <c r="UB37" s="214"/>
      <c r="UC37" s="214"/>
      <c r="UD37" s="214"/>
      <c r="UE37" s="214"/>
      <c r="UF37" s="214"/>
      <c r="UG37" s="214"/>
      <c r="UH37" s="214"/>
      <c r="UI37" s="214"/>
      <c r="UJ37" s="214"/>
      <c r="UK37" s="214"/>
      <c r="UL37" s="214"/>
      <c r="UM37" s="214"/>
      <c r="UN37" s="214"/>
      <c r="UO37" s="214"/>
      <c r="UP37" s="214"/>
      <c r="UQ37" s="214"/>
      <c r="UR37" s="214"/>
      <c r="US37" s="214"/>
      <c r="UT37" s="214"/>
      <c r="UU37" s="214"/>
      <c r="UV37" s="214"/>
      <c r="UW37" s="214"/>
      <c r="UX37" s="214"/>
      <c r="UY37" s="214"/>
      <c r="UZ37" s="214"/>
      <c r="VA37" s="214"/>
      <c r="VB37" s="214"/>
      <c r="VC37" s="214"/>
      <c r="VD37" s="214"/>
      <c r="VE37" s="214"/>
      <c r="VF37" s="214"/>
      <c r="VG37" s="214"/>
      <c r="VH37" s="214"/>
      <c r="VI37" s="214"/>
      <c r="VJ37" s="214"/>
      <c r="VK37" s="214"/>
      <c r="VL37" s="214"/>
      <c r="VM37" s="214"/>
      <c r="VN37" s="214"/>
      <c r="VO37" s="214"/>
      <c r="VP37" s="214"/>
      <c r="VQ37" s="214"/>
      <c r="VR37" s="214"/>
      <c r="VS37" s="214"/>
      <c r="VT37" s="214"/>
      <c r="VU37" s="214"/>
      <c r="VV37" s="214"/>
      <c r="VW37" s="214"/>
      <c r="VX37" s="214"/>
      <c r="VY37" s="214"/>
      <c r="VZ37" s="214"/>
      <c r="WA37" s="214"/>
      <c r="WB37" s="214"/>
      <c r="WC37" s="214"/>
      <c r="WD37" s="214"/>
      <c r="WE37" s="214"/>
      <c r="WF37" s="214"/>
      <c r="WG37" s="214"/>
      <c r="WH37" s="214"/>
      <c r="WI37" s="214"/>
      <c r="WJ37" s="214"/>
      <c r="WK37" s="214"/>
      <c r="WL37" s="214"/>
      <c r="WM37" s="214"/>
      <c r="WN37" s="214"/>
      <c r="WO37" s="214"/>
      <c r="WP37" s="214"/>
      <c r="WQ37" s="214"/>
      <c r="WR37" s="214"/>
      <c r="WS37" s="214"/>
      <c r="WT37" s="214"/>
      <c r="WU37" s="214"/>
      <c r="WV37" s="214"/>
      <c r="WW37" s="214"/>
      <c r="WX37" s="214"/>
      <c r="WY37" s="214"/>
      <c r="WZ37" s="214"/>
      <c r="XA37" s="214"/>
      <c r="XB37" s="214"/>
      <c r="XC37" s="214"/>
      <c r="XD37" s="214"/>
      <c r="XE37" s="214"/>
      <c r="XF37" s="214"/>
      <c r="XG37" s="214"/>
      <c r="XH37" s="214"/>
      <c r="XI37" s="214"/>
      <c r="XJ37" s="214"/>
      <c r="XK37" s="214"/>
      <c r="XL37" s="214"/>
      <c r="XM37" s="214"/>
      <c r="XN37" s="214"/>
      <c r="XO37" s="214"/>
      <c r="XP37" s="214"/>
      <c r="XQ37" s="214"/>
      <c r="XR37" s="214"/>
      <c r="XS37" s="214"/>
      <c r="XT37" s="214"/>
      <c r="XU37" s="214"/>
      <c r="XV37" s="214"/>
      <c r="XW37" s="214"/>
      <c r="XX37" s="214"/>
      <c r="XY37" s="214"/>
      <c r="XZ37" s="214"/>
      <c r="YA37" s="214"/>
      <c r="YB37" s="214"/>
      <c r="YC37" s="214"/>
      <c r="YD37" s="214"/>
      <c r="YE37" s="214"/>
      <c r="YF37" s="214"/>
      <c r="YG37" s="214"/>
      <c r="YH37" s="214"/>
      <c r="YI37" s="214"/>
      <c r="YJ37" s="214"/>
      <c r="YK37" s="214"/>
      <c r="YL37" s="214"/>
      <c r="YM37" s="214"/>
      <c r="YN37" s="214"/>
      <c r="YO37" s="214"/>
      <c r="YP37" s="214"/>
      <c r="YQ37" s="214"/>
      <c r="YR37" s="214"/>
      <c r="YS37" s="214"/>
      <c r="YT37" s="214"/>
      <c r="YU37" s="214"/>
      <c r="YV37" s="214"/>
      <c r="YW37" s="214"/>
      <c r="YX37" s="214"/>
      <c r="YY37" s="214"/>
      <c r="YZ37" s="214"/>
      <c r="ZA37" s="214"/>
      <c r="ZB37" s="214"/>
      <c r="ZC37" s="214"/>
      <c r="ZD37" s="214"/>
      <c r="ZE37" s="214"/>
      <c r="ZF37" s="214"/>
      <c r="ZG37" s="214"/>
      <c r="ZH37" s="214"/>
      <c r="ZI37" s="214"/>
      <c r="ZJ37" s="214"/>
      <c r="ZK37" s="214"/>
      <c r="ZL37" s="214"/>
      <c r="ZM37" s="214"/>
      <c r="ZN37" s="214"/>
      <c r="ZO37" s="214"/>
      <c r="ZP37" s="214"/>
      <c r="ZQ37" s="214"/>
      <c r="ZR37" s="214"/>
      <c r="ZS37" s="214"/>
      <c r="ZT37" s="214"/>
      <c r="ZU37" s="214"/>
      <c r="ZV37" s="214"/>
      <c r="ZW37" s="214"/>
      <c r="ZX37" s="214"/>
      <c r="ZY37" s="214"/>
      <c r="ZZ37" s="214"/>
      <c r="AAA37" s="214"/>
      <c r="AAB37" s="214"/>
      <c r="AAC37" s="214"/>
      <c r="AAD37" s="214"/>
      <c r="AAE37" s="214"/>
      <c r="AAF37" s="214"/>
      <c r="AAG37" s="214"/>
      <c r="AAH37" s="214"/>
      <c r="AAI37" s="214"/>
      <c r="AAJ37" s="214"/>
      <c r="AAK37" s="214"/>
      <c r="AAL37" s="214"/>
      <c r="AAM37" s="214"/>
      <c r="AAN37" s="214"/>
      <c r="AAO37" s="214"/>
      <c r="AAP37" s="214"/>
      <c r="AAQ37" s="214"/>
      <c r="AAR37" s="214"/>
      <c r="AAS37" s="214"/>
      <c r="AAT37" s="214"/>
      <c r="AAU37" s="214"/>
      <c r="AAV37" s="214"/>
      <c r="AAW37" s="214"/>
      <c r="AAX37" s="214"/>
      <c r="AAY37" s="214"/>
      <c r="AAZ37" s="214"/>
      <c r="ABA37" s="214"/>
      <c r="ABB37" s="214"/>
      <c r="ABC37" s="214"/>
      <c r="ABD37" s="214"/>
      <c r="ABE37" s="214"/>
      <c r="ABF37" s="214"/>
      <c r="ABG37" s="214"/>
      <c r="ABH37" s="214"/>
      <c r="ABI37" s="214"/>
      <c r="ABJ37" s="214"/>
      <c r="ABK37" s="214"/>
      <c r="ABL37" s="214"/>
      <c r="ABM37" s="214"/>
      <c r="ABN37" s="214"/>
      <c r="ABO37" s="214"/>
      <c r="ABP37" s="214"/>
      <c r="ABQ37" s="214"/>
      <c r="ABR37" s="214"/>
      <c r="ABS37" s="214"/>
      <c r="ABT37" s="214"/>
      <c r="ABU37" s="214"/>
      <c r="ABV37" s="214"/>
      <c r="ABW37" s="214"/>
      <c r="ABX37" s="214"/>
      <c r="ABY37" s="214"/>
      <c r="ABZ37" s="214"/>
      <c r="ACA37" s="214"/>
      <c r="ACB37" s="214"/>
      <c r="ACC37" s="214"/>
      <c r="ACD37" s="214"/>
      <c r="ACE37" s="214"/>
      <c r="ACF37" s="214"/>
      <c r="ACG37" s="214"/>
      <c r="ACH37" s="214"/>
      <c r="ACI37" s="214"/>
      <c r="ACJ37" s="214"/>
      <c r="ACK37" s="214"/>
      <c r="ACL37" s="214"/>
      <c r="ACM37" s="214"/>
      <c r="ACN37" s="214"/>
      <c r="ACO37" s="214"/>
      <c r="ACP37" s="214"/>
      <c r="ACQ37" s="214"/>
      <c r="ACR37" s="214"/>
      <c r="ACS37" s="214"/>
      <c r="ACT37" s="214"/>
      <c r="ACU37" s="214"/>
      <c r="ACV37" s="214"/>
      <c r="ACW37" s="214"/>
      <c r="ACX37" s="214"/>
      <c r="ACY37" s="214"/>
      <c r="ACZ37" s="214"/>
      <c r="ADA37" s="214"/>
      <c r="ADB37" s="214"/>
      <c r="ADC37" s="214"/>
      <c r="ADD37" s="214"/>
      <c r="ADE37" s="214"/>
      <c r="ADF37" s="214"/>
      <c r="ADG37" s="214"/>
      <c r="ADH37" s="214"/>
      <c r="ADI37" s="214"/>
      <c r="ADJ37" s="214"/>
      <c r="ADK37" s="214"/>
      <c r="ADL37" s="214"/>
      <c r="ADM37" s="214"/>
      <c r="ADN37" s="214"/>
      <c r="ADO37" s="214"/>
      <c r="ADP37" s="214"/>
      <c r="ADQ37" s="214"/>
      <c r="ADR37" s="214"/>
      <c r="ADS37" s="214"/>
      <c r="ADT37" s="214"/>
      <c r="ADU37" s="214"/>
      <c r="ADV37" s="214"/>
      <c r="ADW37" s="214"/>
      <c r="ADX37" s="214"/>
      <c r="ADY37" s="214"/>
      <c r="ADZ37" s="214"/>
      <c r="AEA37" s="214"/>
      <c r="AEB37" s="214"/>
      <c r="AEC37" s="214"/>
      <c r="AED37" s="214"/>
      <c r="AEE37" s="214"/>
      <c r="AEF37" s="214"/>
      <c r="AEG37" s="214"/>
      <c r="AEH37" s="214"/>
      <c r="AEI37" s="214"/>
      <c r="AEJ37" s="214"/>
      <c r="AEK37" s="214"/>
      <c r="AEL37" s="214"/>
      <c r="AEM37" s="214"/>
      <c r="AEN37" s="214"/>
      <c r="AEO37" s="214"/>
      <c r="AEP37" s="214"/>
      <c r="AEQ37" s="214"/>
      <c r="AER37" s="214"/>
      <c r="AES37" s="214"/>
      <c r="AET37" s="214"/>
      <c r="AEU37" s="214"/>
      <c r="AEV37" s="214"/>
      <c r="AEW37" s="214"/>
      <c r="AEX37" s="214"/>
      <c r="AEY37" s="214"/>
      <c r="AEZ37" s="214"/>
      <c r="AFA37" s="214"/>
      <c r="AFB37" s="214"/>
      <c r="AFC37" s="214"/>
      <c r="AFD37" s="214"/>
      <c r="AFE37" s="214"/>
      <c r="AFF37" s="214"/>
      <c r="AFG37" s="214"/>
      <c r="AFH37" s="214"/>
      <c r="AFI37" s="214"/>
      <c r="AFJ37" s="214"/>
      <c r="AFK37" s="214"/>
      <c r="AFL37" s="214"/>
      <c r="AFM37" s="214"/>
      <c r="AFN37" s="214"/>
      <c r="AFO37" s="214"/>
      <c r="AFP37" s="214"/>
      <c r="AFQ37" s="214"/>
      <c r="AFR37" s="214"/>
      <c r="AFS37" s="214"/>
      <c r="AFT37" s="214"/>
      <c r="AFU37" s="214"/>
      <c r="AFV37" s="214"/>
      <c r="AFW37" s="214"/>
      <c r="AFX37" s="214"/>
      <c r="AFY37" s="214"/>
      <c r="AFZ37" s="214"/>
      <c r="AGA37" s="214"/>
      <c r="AGB37" s="214"/>
      <c r="AGC37" s="214"/>
      <c r="AGD37" s="214"/>
      <c r="AGE37" s="214"/>
      <c r="AGF37" s="214"/>
      <c r="AGG37" s="214"/>
      <c r="AGH37" s="214"/>
      <c r="AGI37" s="214"/>
      <c r="AGJ37" s="214"/>
      <c r="AGK37" s="214"/>
      <c r="AGL37" s="214"/>
      <c r="AGM37" s="214"/>
      <c r="AGN37" s="214"/>
      <c r="AGO37" s="214"/>
      <c r="AGP37" s="214"/>
      <c r="AGQ37" s="214"/>
      <c r="AGR37" s="214"/>
      <c r="AGS37" s="214"/>
      <c r="AGT37" s="214"/>
      <c r="AGU37" s="214"/>
      <c r="AGV37" s="214"/>
      <c r="AGW37" s="214"/>
      <c r="AGX37" s="214"/>
      <c r="AGY37" s="214"/>
      <c r="AGZ37" s="214"/>
      <c r="AHA37" s="214"/>
      <c r="AHB37" s="214"/>
      <c r="AHC37" s="214"/>
      <c r="AHD37" s="214"/>
      <c r="AHE37" s="214"/>
      <c r="AHF37" s="214"/>
      <c r="AHG37" s="214"/>
      <c r="AHH37" s="214"/>
      <c r="AHI37" s="214"/>
      <c r="AHJ37" s="214"/>
      <c r="AHK37" s="214"/>
      <c r="AHL37" s="214"/>
      <c r="AHM37" s="214"/>
      <c r="AHN37" s="214"/>
      <c r="AHO37" s="214"/>
      <c r="AHP37" s="214"/>
      <c r="AHQ37" s="214"/>
      <c r="AHR37" s="214"/>
      <c r="AHS37" s="214"/>
      <c r="AHT37" s="214"/>
      <c r="AHU37" s="214"/>
      <c r="AHV37" s="214"/>
      <c r="AHW37" s="214"/>
      <c r="AHX37" s="214"/>
      <c r="AHY37" s="214"/>
      <c r="AHZ37" s="214"/>
      <c r="AIA37" s="214"/>
      <c r="AIB37" s="214"/>
      <c r="AIC37" s="214"/>
      <c r="AID37" s="214"/>
      <c r="AIE37" s="214"/>
      <c r="AIF37" s="214"/>
      <c r="AIG37" s="214"/>
      <c r="AIH37" s="214"/>
      <c r="AII37" s="214"/>
      <c r="AIJ37" s="214"/>
      <c r="AIK37" s="214"/>
      <c r="AIL37" s="214"/>
      <c r="AIM37" s="214"/>
      <c r="AIN37" s="214"/>
      <c r="AIO37" s="214"/>
      <c r="AIP37" s="214"/>
      <c r="AIQ37" s="214"/>
      <c r="AIR37" s="214"/>
      <c r="AIS37" s="214"/>
      <c r="AIT37" s="214"/>
      <c r="AIU37" s="214"/>
      <c r="AIV37" s="214"/>
      <c r="AIW37" s="214"/>
      <c r="AIX37" s="214"/>
      <c r="AIY37" s="214"/>
      <c r="AIZ37" s="214"/>
      <c r="AJA37" s="214"/>
      <c r="AJB37" s="214"/>
      <c r="AJC37" s="214"/>
      <c r="AJD37" s="214"/>
      <c r="AJE37" s="214"/>
      <c r="AJF37" s="214"/>
      <c r="AJG37" s="214"/>
      <c r="AJH37" s="214"/>
      <c r="AJI37" s="214"/>
      <c r="AJJ37" s="214"/>
      <c r="AJK37" s="214"/>
      <c r="AJL37" s="214"/>
      <c r="AJM37" s="214"/>
      <c r="AJN37" s="214"/>
      <c r="AJO37" s="214"/>
      <c r="AJP37" s="214"/>
      <c r="AJQ37" s="214"/>
      <c r="AJR37" s="214"/>
      <c r="AJS37" s="214"/>
      <c r="AJT37" s="214"/>
      <c r="AJU37" s="214"/>
      <c r="AJV37" s="214"/>
      <c r="AJW37" s="214"/>
      <c r="AJX37" s="214"/>
      <c r="AJY37" s="214"/>
      <c r="AJZ37" s="214"/>
      <c r="AKA37" s="214"/>
      <c r="AKB37" s="214"/>
      <c r="AKC37" s="214"/>
      <c r="AKD37" s="214"/>
      <c r="AKE37" s="214"/>
      <c r="AKF37" s="214"/>
      <c r="AKG37" s="214"/>
      <c r="AKH37" s="214"/>
      <c r="AKI37" s="214"/>
      <c r="AKJ37" s="214"/>
      <c r="AKK37" s="214"/>
      <c r="AKL37" s="214"/>
      <c r="AKM37" s="214"/>
      <c r="AKN37" s="214"/>
      <c r="AKO37" s="214"/>
      <c r="AKP37" s="214"/>
      <c r="AKQ37" s="214"/>
      <c r="AKR37" s="214"/>
      <c r="AKS37" s="214"/>
      <c r="AKT37" s="214"/>
      <c r="AKU37" s="214"/>
      <c r="AKV37" s="214"/>
      <c r="AKW37" s="214"/>
      <c r="AKX37" s="214"/>
      <c r="AKY37" s="214"/>
      <c r="AKZ37" s="214"/>
      <c r="ALA37" s="214"/>
      <c r="ALB37" s="214"/>
      <c r="ALC37" s="214"/>
      <c r="ALD37" s="214"/>
      <c r="ALE37" s="214"/>
      <c r="ALF37" s="214"/>
      <c r="ALG37" s="214"/>
      <c r="ALH37" s="214"/>
      <c r="ALI37" s="214"/>
      <c r="ALJ37" s="214"/>
      <c r="ALK37" s="214"/>
      <c r="ALL37" s="214"/>
      <c r="ALM37" s="214"/>
      <c r="ALN37" s="214"/>
      <c r="ALO37" s="214"/>
      <c r="ALP37" s="214"/>
      <c r="ALQ37" s="214"/>
      <c r="ALR37" s="214"/>
      <c r="ALS37" s="214"/>
      <c r="ALT37" s="214"/>
      <c r="ALU37" s="214"/>
      <c r="ALV37" s="214"/>
      <c r="ALW37" s="214"/>
      <c r="ALX37" s="214"/>
      <c r="ALY37" s="214"/>
      <c r="ALZ37" s="214"/>
      <c r="AMA37" s="214"/>
      <c r="AMB37" s="214"/>
      <c r="AMC37" s="214"/>
      <c r="AMD37" s="214"/>
      <c r="AME37" s="214"/>
      <c r="AMF37" s="214"/>
      <c r="AMG37" s="214"/>
      <c r="AMH37" s="214"/>
      <c r="AMI37" s="214"/>
      <c r="AMJ37" s="214"/>
      <c r="AMK37" s="214"/>
      <c r="AML37" s="214"/>
      <c r="AMM37" s="214"/>
      <c r="AMN37" s="214"/>
      <c r="AMO37" s="214"/>
      <c r="AMP37" s="214"/>
      <c r="AMQ37" s="214"/>
      <c r="AMR37" s="214"/>
      <c r="AMS37" s="214"/>
      <c r="AMT37" s="214"/>
      <c r="AMU37" s="214"/>
      <c r="AMV37" s="214"/>
      <c r="AMW37" s="214"/>
      <c r="AMX37" s="214"/>
      <c r="AMY37" s="214"/>
      <c r="AMZ37" s="214"/>
      <c r="ANA37" s="214"/>
      <c r="ANB37" s="214"/>
      <c r="ANC37" s="214"/>
      <c r="AND37" s="214"/>
      <c r="ANE37" s="214"/>
      <c r="ANF37" s="214"/>
      <c r="ANG37" s="214"/>
      <c r="ANH37" s="214"/>
      <c r="ANI37" s="214"/>
      <c r="ANJ37" s="214"/>
      <c r="ANK37" s="214"/>
      <c r="ANL37" s="214"/>
      <c r="ANM37" s="214"/>
      <c r="ANN37" s="214"/>
      <c r="ANO37" s="214"/>
      <c r="ANP37" s="214"/>
      <c r="ANQ37" s="214"/>
      <c r="ANR37" s="214"/>
      <c r="ANS37" s="214"/>
      <c r="ANT37" s="214"/>
      <c r="ANU37" s="214"/>
      <c r="ANV37" s="214"/>
      <c r="ANW37" s="214"/>
      <c r="ANX37" s="214"/>
      <c r="ANY37" s="214"/>
      <c r="ANZ37" s="214"/>
      <c r="AOA37" s="214"/>
      <c r="AOB37" s="214"/>
      <c r="AOC37" s="214"/>
      <c r="AOD37" s="214"/>
      <c r="AOE37" s="214"/>
      <c r="AOF37" s="214"/>
      <c r="AOG37" s="214"/>
      <c r="AOH37" s="214"/>
      <c r="AOI37" s="214"/>
      <c r="AOJ37" s="214"/>
      <c r="AOK37" s="214"/>
      <c r="AOL37" s="214"/>
      <c r="AOM37" s="214"/>
      <c r="AON37" s="214"/>
      <c r="AOO37" s="214"/>
      <c r="AOP37" s="214"/>
      <c r="AOQ37" s="214"/>
      <c r="AOR37" s="214"/>
      <c r="AOS37" s="214"/>
      <c r="AOT37" s="214"/>
      <c r="AOU37" s="214"/>
      <c r="AOV37" s="214"/>
      <c r="AOW37" s="214"/>
      <c r="AOX37" s="214"/>
      <c r="AOY37" s="214"/>
      <c r="AOZ37" s="214"/>
      <c r="APA37" s="214"/>
      <c r="APB37" s="214"/>
      <c r="APC37" s="214"/>
      <c r="APD37" s="214"/>
      <c r="APE37" s="214"/>
      <c r="APF37" s="214"/>
      <c r="APG37" s="214"/>
      <c r="APH37" s="214"/>
      <c r="API37" s="214"/>
      <c r="APJ37" s="214"/>
      <c r="APK37" s="214"/>
      <c r="APL37" s="214"/>
      <c r="APM37" s="214"/>
      <c r="APN37" s="214"/>
      <c r="APO37" s="214"/>
      <c r="APP37" s="214"/>
      <c r="APQ37" s="214"/>
      <c r="APR37" s="214"/>
      <c r="APS37" s="214"/>
      <c r="APT37" s="214"/>
      <c r="APU37" s="214"/>
      <c r="APV37" s="214"/>
      <c r="APW37" s="214"/>
      <c r="APX37" s="214"/>
      <c r="APY37" s="214"/>
      <c r="APZ37" s="214"/>
      <c r="AQA37" s="214"/>
      <c r="AQB37" s="214"/>
      <c r="AQC37" s="214"/>
      <c r="AQD37" s="214"/>
      <c r="AQE37" s="214"/>
      <c r="AQF37" s="214"/>
      <c r="AQG37" s="214"/>
      <c r="AQH37" s="214"/>
      <c r="AQI37" s="214"/>
      <c r="AQJ37" s="214"/>
      <c r="AQK37" s="214"/>
      <c r="AQL37" s="214"/>
      <c r="AQM37" s="214"/>
      <c r="AQN37" s="214"/>
      <c r="AQO37" s="214"/>
      <c r="AQP37" s="214"/>
      <c r="AQQ37" s="214"/>
      <c r="AQR37" s="214"/>
      <c r="AQS37" s="214"/>
      <c r="AQT37" s="214"/>
      <c r="AQU37" s="214"/>
      <c r="AQV37" s="214"/>
      <c r="AQW37" s="214"/>
      <c r="AQX37" s="214"/>
      <c r="AQY37" s="214"/>
      <c r="AQZ37" s="214"/>
      <c r="ARA37" s="214"/>
      <c r="ARB37" s="214"/>
      <c r="ARC37" s="214"/>
      <c r="ARD37" s="214"/>
      <c r="ARE37" s="214"/>
      <c r="ARF37" s="214"/>
      <c r="ARG37" s="214"/>
      <c r="ARH37" s="214"/>
      <c r="ARI37" s="214"/>
      <c r="ARJ37" s="214"/>
      <c r="ARK37" s="214"/>
      <c r="ARL37" s="214"/>
      <c r="ARM37" s="214"/>
      <c r="ARN37" s="214"/>
      <c r="ARO37" s="214"/>
      <c r="ARP37" s="214"/>
      <c r="ARQ37" s="214"/>
      <c r="ARR37" s="214"/>
      <c r="ARS37" s="214"/>
      <c r="ART37" s="214"/>
      <c r="ARU37" s="214"/>
      <c r="ARV37" s="214"/>
      <c r="ARW37" s="214"/>
      <c r="ARX37" s="214"/>
      <c r="ARY37" s="214"/>
      <c r="ARZ37" s="214"/>
      <c r="ASA37" s="214"/>
      <c r="ASB37" s="214"/>
      <c r="ASC37" s="214"/>
      <c r="ASD37" s="214"/>
      <c r="ASE37" s="214"/>
      <c r="ASF37" s="214"/>
      <c r="ASG37" s="214"/>
      <c r="ASH37" s="214"/>
      <c r="ASI37" s="214"/>
      <c r="ASJ37" s="214"/>
      <c r="ASK37" s="214"/>
      <c r="ASL37" s="214"/>
      <c r="ASM37" s="214"/>
      <c r="ASN37" s="214"/>
      <c r="ASO37" s="214"/>
      <c r="ASP37" s="214"/>
      <c r="ASQ37" s="214"/>
      <c r="ASR37" s="214"/>
      <c r="ASS37" s="214"/>
      <c r="AST37" s="214"/>
      <c r="ASU37" s="214"/>
      <c r="ASV37" s="214"/>
      <c r="ASW37" s="214"/>
      <c r="ASX37" s="214"/>
      <c r="ASY37" s="214"/>
      <c r="ASZ37" s="214"/>
      <c r="ATA37" s="214"/>
      <c r="ATB37" s="214"/>
      <c r="ATC37" s="214"/>
      <c r="ATD37" s="214"/>
      <c r="ATE37" s="214"/>
      <c r="ATF37" s="214"/>
      <c r="ATG37" s="214"/>
      <c r="ATH37" s="214"/>
      <c r="ATI37" s="214"/>
      <c r="ATJ37" s="214"/>
      <c r="ATK37" s="214"/>
      <c r="ATL37" s="214"/>
      <c r="ATM37" s="214"/>
      <c r="ATN37" s="214"/>
      <c r="ATO37" s="214"/>
      <c r="ATP37" s="214"/>
      <c r="ATQ37" s="214"/>
      <c r="ATR37" s="214"/>
      <c r="ATS37" s="214"/>
      <c r="ATT37" s="214"/>
      <c r="ATU37" s="214"/>
      <c r="ATV37" s="214"/>
      <c r="ATW37" s="214"/>
      <c r="ATX37" s="214"/>
      <c r="ATY37" s="214"/>
      <c r="ATZ37" s="214"/>
      <c r="AUA37" s="214"/>
      <c r="AUB37" s="214"/>
      <c r="AUC37" s="214"/>
      <c r="AUD37" s="214"/>
      <c r="AUE37" s="214"/>
      <c r="AUF37" s="214"/>
      <c r="AUG37" s="214"/>
      <c r="AUH37" s="214"/>
      <c r="AUI37" s="214"/>
      <c r="AUJ37" s="214"/>
      <c r="AUK37" s="214"/>
      <c r="AUL37" s="214"/>
      <c r="AUM37" s="214"/>
      <c r="AUN37" s="214"/>
      <c r="AUO37" s="214"/>
      <c r="AUP37" s="214"/>
      <c r="AUQ37" s="214"/>
      <c r="AUR37" s="214"/>
      <c r="AUS37" s="214"/>
      <c r="AUT37" s="214"/>
      <c r="AUU37" s="214"/>
      <c r="AUV37" s="214"/>
      <c r="AUW37" s="214"/>
      <c r="AUX37" s="214"/>
      <c r="AUY37" s="214"/>
      <c r="AUZ37" s="214"/>
      <c r="AVA37" s="214"/>
      <c r="AVB37" s="214"/>
      <c r="AVC37" s="214"/>
      <c r="AVD37" s="214"/>
      <c r="AVE37" s="214"/>
      <c r="AVF37" s="214"/>
      <c r="AVG37" s="214"/>
      <c r="AVH37" s="214"/>
      <c r="AVI37" s="214"/>
      <c r="AVJ37" s="214"/>
      <c r="AVK37" s="214"/>
      <c r="AVL37" s="214"/>
      <c r="AVM37" s="214"/>
      <c r="AVN37" s="214"/>
      <c r="AVO37" s="214"/>
      <c r="AVP37" s="214"/>
      <c r="AVQ37" s="214"/>
      <c r="AVR37" s="214"/>
      <c r="AVS37" s="214"/>
      <c r="AVT37" s="214"/>
      <c r="AVU37" s="214"/>
      <c r="AVV37" s="214"/>
      <c r="AVW37" s="214"/>
      <c r="AVX37" s="214"/>
      <c r="AVY37" s="214"/>
      <c r="AVZ37" s="214"/>
      <c r="AWA37" s="214"/>
      <c r="AWB37" s="214"/>
      <c r="AWC37" s="214"/>
      <c r="AWD37" s="214"/>
      <c r="AWE37" s="214"/>
      <c r="AWF37" s="214"/>
      <c r="AWG37" s="214"/>
      <c r="AWH37" s="214"/>
      <c r="AWI37" s="214"/>
      <c r="AWJ37" s="214"/>
      <c r="AWK37" s="214"/>
      <c r="AWL37" s="214"/>
      <c r="AWM37" s="214"/>
      <c r="AWN37" s="214"/>
      <c r="AWO37" s="214"/>
      <c r="AWP37" s="214"/>
      <c r="AWQ37" s="214"/>
      <c r="AWR37" s="214"/>
      <c r="AWS37" s="214"/>
      <c r="AWT37" s="214"/>
      <c r="AWU37" s="214"/>
      <c r="AWV37" s="214"/>
      <c r="AWW37" s="214"/>
      <c r="AWX37" s="214"/>
      <c r="AWY37" s="214"/>
      <c r="AWZ37" s="214"/>
      <c r="AXA37" s="214"/>
      <c r="AXB37" s="214"/>
      <c r="AXC37" s="214"/>
      <c r="AXD37" s="214"/>
      <c r="AXE37" s="214"/>
      <c r="AXF37" s="214"/>
      <c r="AXG37" s="214"/>
      <c r="AXH37" s="214"/>
      <c r="AXI37" s="214"/>
      <c r="AXJ37" s="214"/>
      <c r="AXK37" s="214"/>
      <c r="AXL37" s="214"/>
      <c r="AXM37" s="214"/>
      <c r="AXN37" s="214"/>
      <c r="AXO37" s="214"/>
      <c r="AXP37" s="214"/>
      <c r="AXQ37" s="214"/>
      <c r="AXR37" s="214"/>
      <c r="AXS37" s="214"/>
      <c r="AXT37" s="214"/>
      <c r="AXU37" s="214"/>
      <c r="AXV37" s="214"/>
      <c r="AXW37" s="214"/>
      <c r="AXX37" s="214"/>
      <c r="AXY37" s="214"/>
      <c r="AXZ37" s="214"/>
      <c r="AYA37" s="214"/>
      <c r="AYB37" s="214"/>
      <c r="AYC37" s="214"/>
      <c r="AYD37" s="214"/>
      <c r="AYE37" s="214"/>
      <c r="AYF37" s="214"/>
      <c r="AYG37" s="214"/>
      <c r="AYH37" s="214"/>
      <c r="AYI37" s="214"/>
      <c r="AYJ37" s="214"/>
      <c r="AYK37" s="214"/>
      <c r="AYL37" s="214"/>
      <c r="AYM37" s="214"/>
      <c r="AYN37" s="214"/>
      <c r="AYO37" s="214"/>
      <c r="AYP37" s="214"/>
      <c r="AYQ37" s="214"/>
      <c r="AYR37" s="214"/>
      <c r="AYS37" s="214"/>
      <c r="AYT37" s="214"/>
      <c r="AYU37" s="214"/>
      <c r="AYV37" s="214"/>
      <c r="AYW37" s="214"/>
      <c r="AYX37" s="214"/>
      <c r="AYY37" s="214"/>
      <c r="AYZ37" s="214"/>
      <c r="AZA37" s="214"/>
      <c r="AZB37" s="214"/>
      <c r="AZC37" s="214"/>
      <c r="AZD37" s="214"/>
      <c r="AZE37" s="214"/>
      <c r="AZF37" s="214"/>
      <c r="AZG37" s="214"/>
      <c r="AZH37" s="214"/>
      <c r="AZI37" s="214"/>
      <c r="AZJ37" s="214"/>
      <c r="AZK37" s="214"/>
      <c r="AZL37" s="214"/>
      <c r="AZM37" s="214"/>
      <c r="AZN37" s="214"/>
      <c r="AZO37" s="214"/>
      <c r="AZP37" s="214"/>
      <c r="AZQ37" s="214"/>
      <c r="AZR37" s="214"/>
      <c r="AZS37" s="214"/>
      <c r="AZT37" s="214"/>
      <c r="AZU37" s="214"/>
      <c r="AZV37" s="214"/>
      <c r="AZW37" s="214"/>
      <c r="AZX37" s="214"/>
      <c r="AZY37" s="214"/>
      <c r="AZZ37" s="214"/>
      <c r="BAA37" s="214"/>
      <c r="BAB37" s="214"/>
      <c r="BAC37" s="214"/>
      <c r="BAD37" s="214"/>
      <c r="BAE37" s="214"/>
      <c r="BAF37" s="214"/>
      <c r="BAG37" s="214"/>
      <c r="BAH37" s="214"/>
      <c r="BAI37" s="214"/>
      <c r="BAJ37" s="214"/>
      <c r="BAK37" s="214"/>
      <c r="BAL37" s="214"/>
      <c r="BAM37" s="214"/>
      <c r="BAN37" s="214"/>
      <c r="BAO37" s="214"/>
      <c r="BAP37" s="214"/>
      <c r="BAQ37" s="214"/>
      <c r="BAR37" s="214"/>
      <c r="BAS37" s="214"/>
      <c r="BAT37" s="214"/>
      <c r="BAU37" s="214"/>
      <c r="BAV37" s="214"/>
      <c r="BAW37" s="214"/>
      <c r="BAX37" s="214"/>
      <c r="BAY37" s="214"/>
      <c r="BAZ37" s="214"/>
      <c r="BBA37" s="214"/>
      <c r="BBB37" s="214"/>
      <c r="BBC37" s="214"/>
      <c r="BBD37" s="214"/>
      <c r="BBE37" s="214"/>
      <c r="BBF37" s="214"/>
      <c r="BBG37" s="214"/>
      <c r="BBH37" s="214"/>
      <c r="BBI37" s="214"/>
      <c r="BBJ37" s="214"/>
      <c r="BBK37" s="214"/>
      <c r="BBL37" s="214"/>
      <c r="BBM37" s="214"/>
      <c r="BBN37" s="214"/>
      <c r="BBO37" s="214"/>
      <c r="BBP37" s="214"/>
      <c r="BBQ37" s="214"/>
      <c r="BBR37" s="214"/>
      <c r="BBS37" s="214"/>
      <c r="BBT37" s="214"/>
      <c r="BBU37" s="214"/>
      <c r="BBV37" s="214"/>
      <c r="BBW37" s="214"/>
      <c r="BBX37" s="214"/>
      <c r="BBY37" s="214"/>
      <c r="BBZ37" s="214"/>
      <c r="BCA37" s="214"/>
      <c r="BCB37" s="214"/>
      <c r="BCC37" s="214"/>
      <c r="BCD37" s="214"/>
      <c r="BCE37" s="214"/>
      <c r="BCF37" s="214"/>
      <c r="BCG37" s="214"/>
      <c r="BCH37" s="214"/>
      <c r="BCI37" s="214"/>
      <c r="BCJ37" s="214"/>
      <c r="BCK37" s="214"/>
      <c r="BCL37" s="214"/>
      <c r="BCM37" s="214"/>
      <c r="BCN37" s="214"/>
      <c r="BCO37" s="214"/>
      <c r="BCP37" s="214"/>
      <c r="BCQ37" s="214"/>
      <c r="BCR37" s="214"/>
      <c r="BCS37" s="214"/>
      <c r="BCT37" s="214"/>
      <c r="BCU37" s="214"/>
      <c r="BCV37" s="214"/>
      <c r="BCW37" s="214"/>
      <c r="BCX37" s="214"/>
      <c r="BCY37" s="214"/>
      <c r="BCZ37" s="214"/>
      <c r="BDA37" s="214"/>
      <c r="BDB37" s="214"/>
      <c r="BDC37" s="214"/>
      <c r="BDD37" s="214"/>
      <c r="BDE37" s="214"/>
      <c r="BDF37" s="214"/>
      <c r="BDG37" s="214"/>
      <c r="BDH37" s="214"/>
      <c r="BDI37" s="214"/>
      <c r="BDJ37" s="214"/>
      <c r="BDK37" s="214"/>
      <c r="BDL37" s="214"/>
      <c r="BDM37" s="214"/>
      <c r="BDN37" s="214"/>
      <c r="BDO37" s="214"/>
      <c r="BDP37" s="214"/>
      <c r="BDQ37" s="214"/>
      <c r="BDR37" s="214"/>
      <c r="BDS37" s="214"/>
      <c r="BDT37" s="214"/>
      <c r="BDU37" s="214"/>
      <c r="BDV37" s="214"/>
      <c r="BDW37" s="214"/>
      <c r="BDX37" s="214"/>
      <c r="BDY37" s="214"/>
      <c r="BDZ37" s="214"/>
      <c r="BEA37" s="214"/>
      <c r="BEB37" s="214"/>
      <c r="BEC37" s="214"/>
      <c r="BED37" s="214"/>
      <c r="BEE37" s="214"/>
      <c r="BEF37" s="214"/>
      <c r="BEG37" s="214"/>
      <c r="BEH37" s="214"/>
      <c r="BEI37" s="214"/>
      <c r="BEJ37" s="214"/>
      <c r="BEK37" s="214"/>
      <c r="BEL37" s="214"/>
      <c r="BEM37" s="214"/>
      <c r="BEN37" s="214"/>
      <c r="BEO37" s="214"/>
      <c r="BEP37" s="214"/>
      <c r="BEQ37" s="214"/>
      <c r="BER37" s="214"/>
      <c r="BES37" s="214"/>
      <c r="BET37" s="214"/>
      <c r="BEU37" s="214"/>
      <c r="BEV37" s="214"/>
      <c r="BEW37" s="214"/>
      <c r="BEX37" s="214"/>
      <c r="BEY37" s="214"/>
      <c r="BEZ37" s="214"/>
      <c r="BFA37" s="214"/>
      <c r="BFB37" s="214"/>
      <c r="BFC37" s="214"/>
      <c r="BFD37" s="214"/>
      <c r="BFE37" s="214"/>
      <c r="BFF37" s="214"/>
      <c r="BFG37" s="214"/>
      <c r="BFH37" s="214"/>
      <c r="BFI37" s="214"/>
      <c r="BFJ37" s="214"/>
      <c r="BFK37" s="214"/>
      <c r="BFL37" s="214"/>
      <c r="BFM37" s="214"/>
      <c r="BFN37" s="214"/>
      <c r="BFO37" s="214"/>
      <c r="BFP37" s="214"/>
      <c r="BFQ37" s="214"/>
      <c r="BFR37" s="214"/>
      <c r="BFS37" s="214"/>
      <c r="BFT37" s="214"/>
      <c r="BFU37" s="214"/>
      <c r="BFV37" s="214"/>
      <c r="BFW37" s="214"/>
      <c r="BFX37" s="214"/>
      <c r="BFY37" s="214"/>
      <c r="BFZ37" s="214"/>
      <c r="BGA37" s="214"/>
      <c r="BGB37" s="214"/>
      <c r="BGC37" s="214"/>
      <c r="BGD37" s="214"/>
      <c r="BGE37" s="214"/>
      <c r="BGF37" s="214"/>
      <c r="BGG37" s="214"/>
      <c r="BGH37" s="214"/>
      <c r="BGI37" s="214"/>
      <c r="BGJ37" s="214"/>
      <c r="BGK37" s="214"/>
      <c r="BGL37" s="214"/>
      <c r="BGM37" s="214"/>
      <c r="BGN37" s="214"/>
      <c r="BGO37" s="214"/>
      <c r="BGP37" s="214"/>
      <c r="BGQ37" s="214"/>
      <c r="BGR37" s="214"/>
      <c r="BGS37" s="214"/>
      <c r="BGT37" s="214"/>
      <c r="BGU37" s="214"/>
      <c r="BGV37" s="214"/>
      <c r="BGW37" s="214"/>
      <c r="BGX37" s="214"/>
      <c r="BGY37" s="214"/>
      <c r="BGZ37" s="214"/>
      <c r="BHA37" s="214"/>
      <c r="BHB37" s="214"/>
      <c r="BHC37" s="214"/>
      <c r="BHD37" s="214"/>
      <c r="BHE37" s="214"/>
      <c r="BHF37" s="214"/>
      <c r="BHG37" s="214"/>
      <c r="BHH37" s="214"/>
      <c r="BHI37" s="214"/>
      <c r="BHJ37" s="214"/>
      <c r="BHK37" s="214"/>
      <c r="BHL37" s="214"/>
      <c r="BHM37" s="214"/>
      <c r="BHN37" s="214"/>
      <c r="BHO37" s="214"/>
      <c r="BHP37" s="214"/>
      <c r="BHQ37" s="214"/>
      <c r="BHR37" s="214"/>
      <c r="BHS37" s="214"/>
      <c r="BHT37" s="214"/>
      <c r="BHU37" s="214"/>
      <c r="BHV37" s="214"/>
      <c r="BHW37" s="214"/>
      <c r="BHX37" s="214"/>
      <c r="BHY37" s="214"/>
      <c r="BHZ37" s="214"/>
      <c r="BIA37" s="214"/>
      <c r="BIB37" s="214"/>
      <c r="BIC37" s="214"/>
      <c r="BID37" s="214"/>
      <c r="BIE37" s="214"/>
      <c r="BIF37" s="214"/>
      <c r="BIG37" s="214"/>
      <c r="BIH37" s="214"/>
      <c r="BII37" s="214"/>
      <c r="BIJ37" s="214"/>
      <c r="BIK37" s="214"/>
      <c r="BIL37" s="214"/>
      <c r="BIM37" s="214"/>
      <c r="BIN37" s="214"/>
      <c r="BIO37" s="214"/>
      <c r="BIP37" s="214"/>
      <c r="BIQ37" s="214"/>
      <c r="BIR37" s="214"/>
      <c r="BIS37" s="214"/>
      <c r="BIT37" s="214"/>
      <c r="BIU37" s="214"/>
      <c r="BIV37" s="214"/>
      <c r="BIW37" s="214"/>
      <c r="BIX37" s="214"/>
      <c r="BIY37" s="214"/>
      <c r="BIZ37" s="214"/>
      <c r="BJA37" s="214"/>
      <c r="BJB37" s="214"/>
      <c r="BJC37" s="214"/>
      <c r="BJD37" s="214"/>
      <c r="BJE37" s="214"/>
      <c r="BJF37" s="214"/>
      <c r="BJG37" s="214"/>
      <c r="BJH37" s="214"/>
      <c r="BJI37" s="214"/>
      <c r="BJJ37" s="214"/>
      <c r="BJK37" s="214"/>
      <c r="BJL37" s="214"/>
      <c r="BJM37" s="214"/>
      <c r="BJN37" s="214"/>
      <c r="BJO37" s="214"/>
      <c r="BJP37" s="214"/>
      <c r="BJQ37" s="214"/>
      <c r="BJR37" s="214"/>
      <c r="BJS37" s="214"/>
      <c r="BJT37" s="214"/>
      <c r="BJU37" s="214"/>
      <c r="BJV37" s="214"/>
      <c r="BJW37" s="214"/>
      <c r="BJX37" s="214"/>
      <c r="BJY37" s="214"/>
      <c r="BJZ37" s="214"/>
      <c r="BKA37" s="214"/>
      <c r="BKB37" s="214"/>
      <c r="BKC37" s="214"/>
      <c r="BKD37" s="214"/>
      <c r="BKE37" s="214"/>
      <c r="BKF37" s="214"/>
      <c r="BKG37" s="214"/>
      <c r="BKH37" s="214"/>
      <c r="BKI37" s="214"/>
      <c r="BKJ37" s="214"/>
      <c r="BKK37" s="214"/>
      <c r="BKL37" s="214"/>
      <c r="BKM37" s="214"/>
      <c r="BKN37" s="214"/>
      <c r="BKO37" s="214"/>
      <c r="BKP37" s="214"/>
      <c r="BKQ37" s="214"/>
      <c r="BKR37" s="214"/>
      <c r="BKS37" s="214"/>
      <c r="BKT37" s="214"/>
      <c r="BKU37" s="214"/>
      <c r="BKV37" s="214"/>
      <c r="BKW37" s="214"/>
      <c r="BKX37" s="214"/>
      <c r="BKY37" s="214"/>
      <c r="BKZ37" s="214"/>
      <c r="BLA37" s="214"/>
      <c r="BLB37" s="214"/>
      <c r="BLC37" s="214"/>
      <c r="BLD37" s="214"/>
      <c r="BLE37" s="214"/>
      <c r="BLF37" s="214"/>
      <c r="BLG37" s="214"/>
      <c r="BLH37" s="214"/>
      <c r="BLI37" s="214"/>
      <c r="BLJ37" s="214"/>
      <c r="BLK37" s="214"/>
      <c r="BLL37" s="214"/>
      <c r="BLM37" s="214"/>
      <c r="BLN37" s="214"/>
      <c r="BLO37" s="214"/>
      <c r="BLP37" s="214"/>
      <c r="BLQ37" s="214"/>
      <c r="BLR37" s="214"/>
      <c r="BLS37" s="214"/>
      <c r="BLT37" s="214"/>
      <c r="BLU37" s="214"/>
      <c r="BLV37" s="214"/>
      <c r="BLW37" s="214"/>
      <c r="BLX37" s="214"/>
      <c r="BLY37" s="214"/>
      <c r="BLZ37" s="214"/>
      <c r="BMA37" s="214"/>
      <c r="BMB37" s="214"/>
      <c r="BMC37" s="214"/>
      <c r="BMD37" s="214"/>
      <c r="BME37" s="214"/>
      <c r="BMF37" s="214"/>
      <c r="BMG37" s="214"/>
      <c r="BMH37" s="214"/>
      <c r="BMI37" s="214"/>
      <c r="BMJ37" s="214"/>
      <c r="BMK37" s="214"/>
      <c r="BML37" s="214"/>
      <c r="BMM37" s="214"/>
      <c r="BMN37" s="214"/>
      <c r="BMO37" s="214"/>
      <c r="BMP37" s="214"/>
      <c r="BMQ37" s="214"/>
      <c r="BMR37" s="214"/>
      <c r="BMS37" s="214"/>
      <c r="BMT37" s="214"/>
      <c r="BMU37" s="214"/>
      <c r="BMV37" s="214"/>
      <c r="BMW37" s="214"/>
      <c r="BMX37" s="214"/>
      <c r="BMY37" s="214"/>
      <c r="BMZ37" s="214"/>
      <c r="BNA37" s="214"/>
      <c r="BNB37" s="214"/>
      <c r="BNC37" s="214"/>
      <c r="BND37" s="214"/>
      <c r="BNE37" s="214"/>
      <c r="BNF37" s="214"/>
      <c r="BNG37" s="214"/>
      <c r="BNH37" s="214"/>
      <c r="BNI37" s="214"/>
      <c r="BNJ37" s="214"/>
      <c r="BNK37" s="214"/>
      <c r="BNL37" s="214"/>
      <c r="BNM37" s="214"/>
      <c r="BNN37" s="214"/>
      <c r="BNO37" s="214"/>
      <c r="BNP37" s="214"/>
      <c r="BNQ37" s="214"/>
      <c r="BNR37" s="214"/>
      <c r="BNS37" s="214"/>
      <c r="BNT37" s="214"/>
      <c r="BNU37" s="214"/>
      <c r="BNV37" s="214"/>
      <c r="BNW37" s="214"/>
      <c r="BNX37" s="214"/>
      <c r="BNY37" s="214"/>
      <c r="BNZ37" s="214"/>
      <c r="BOA37" s="214"/>
      <c r="BOB37" s="214"/>
      <c r="BOC37" s="214"/>
      <c r="BOD37" s="214"/>
      <c r="BOE37" s="214"/>
      <c r="BOF37" s="214"/>
      <c r="BOG37" s="214"/>
      <c r="BOH37" s="214"/>
      <c r="BOI37" s="214"/>
      <c r="BOJ37" s="214"/>
      <c r="BOK37" s="214"/>
      <c r="BOL37" s="214"/>
      <c r="BOM37" s="214"/>
      <c r="BON37" s="214"/>
      <c r="BOO37" s="214"/>
      <c r="BOP37" s="214"/>
      <c r="BOQ37" s="214"/>
      <c r="BOR37" s="214"/>
      <c r="BOS37" s="214"/>
      <c r="BOT37" s="214"/>
      <c r="BOU37" s="214"/>
      <c r="BOV37" s="214"/>
      <c r="BOW37" s="214"/>
      <c r="BOX37" s="214"/>
      <c r="BOY37" s="214"/>
      <c r="BOZ37" s="214"/>
      <c r="BPA37" s="214"/>
      <c r="BPB37" s="214"/>
      <c r="BPC37" s="214"/>
      <c r="BPD37" s="214"/>
      <c r="BPE37" s="214"/>
      <c r="BPF37" s="214"/>
      <c r="BPG37" s="214"/>
      <c r="BPH37" s="214"/>
      <c r="BPI37" s="214"/>
      <c r="BPJ37" s="214"/>
      <c r="BPK37" s="214"/>
      <c r="BPL37" s="214"/>
      <c r="BPM37" s="214"/>
      <c r="BPN37" s="214"/>
      <c r="BPO37" s="214"/>
      <c r="BPP37" s="214"/>
      <c r="BPQ37" s="214"/>
      <c r="BPR37" s="214"/>
      <c r="BPS37" s="214"/>
      <c r="BPT37" s="214"/>
      <c r="BPU37" s="214"/>
      <c r="BPV37" s="214"/>
      <c r="BPW37" s="214"/>
      <c r="BPX37" s="214"/>
      <c r="BPY37" s="214"/>
      <c r="BPZ37" s="214"/>
      <c r="BQA37" s="214"/>
      <c r="BQB37" s="214"/>
      <c r="BQC37" s="214"/>
      <c r="BQD37" s="214"/>
      <c r="BQE37" s="214"/>
      <c r="BQF37" s="214"/>
      <c r="BQG37" s="214"/>
      <c r="BQH37" s="214"/>
      <c r="BQI37" s="214"/>
      <c r="BQJ37" s="214"/>
      <c r="BQK37" s="214"/>
      <c r="BQL37" s="214"/>
      <c r="BQM37" s="214"/>
      <c r="BQN37" s="214"/>
      <c r="BQO37" s="214"/>
      <c r="BQP37" s="214"/>
      <c r="BQQ37" s="214"/>
      <c r="BQR37" s="214"/>
      <c r="BQS37" s="214"/>
      <c r="BQT37" s="214"/>
      <c r="BQU37" s="214"/>
      <c r="BQV37" s="214"/>
      <c r="BQW37" s="214"/>
      <c r="BQX37" s="214"/>
      <c r="BQY37" s="214"/>
      <c r="BQZ37" s="214"/>
      <c r="BRA37" s="214"/>
      <c r="BRB37" s="214"/>
      <c r="BRC37" s="214"/>
      <c r="BRD37" s="214"/>
      <c r="BRE37" s="214"/>
      <c r="BRF37" s="214"/>
      <c r="BRG37" s="214"/>
      <c r="BRH37" s="214"/>
      <c r="BRI37" s="214"/>
      <c r="BRJ37" s="214"/>
      <c r="BRK37" s="214"/>
      <c r="BRL37" s="214"/>
      <c r="BRM37" s="214"/>
      <c r="BRN37" s="214"/>
      <c r="BRO37" s="214"/>
      <c r="BRP37" s="214"/>
      <c r="BRQ37" s="214"/>
      <c r="BRR37" s="214"/>
      <c r="BRS37" s="214"/>
      <c r="BRT37" s="214"/>
      <c r="BRU37" s="214"/>
      <c r="BRV37" s="214"/>
      <c r="BRW37" s="214"/>
      <c r="BRX37" s="214"/>
      <c r="BRY37" s="214"/>
      <c r="BRZ37" s="214"/>
      <c r="BSA37" s="214"/>
      <c r="BSB37" s="214"/>
      <c r="BSC37" s="214"/>
      <c r="BSD37" s="214"/>
      <c r="BSE37" s="214"/>
      <c r="BSF37" s="214"/>
      <c r="BSG37" s="214"/>
      <c r="BSH37" s="214"/>
      <c r="BSI37" s="214"/>
      <c r="BSJ37" s="214"/>
      <c r="BSK37" s="214"/>
      <c r="BSL37" s="214"/>
      <c r="BSM37" s="214"/>
      <c r="BSN37" s="214"/>
      <c r="BSO37" s="214"/>
      <c r="BSP37" s="214"/>
      <c r="BSQ37" s="214"/>
      <c r="BSR37" s="214"/>
      <c r="BSS37" s="214"/>
      <c r="BST37" s="214"/>
      <c r="BSU37" s="214"/>
      <c r="BSV37" s="214"/>
      <c r="BSW37" s="214"/>
      <c r="BSX37" s="214"/>
      <c r="BSY37" s="214"/>
      <c r="BSZ37" s="214"/>
      <c r="BTA37" s="214"/>
      <c r="BTB37" s="214"/>
      <c r="BTC37" s="214"/>
      <c r="BTD37" s="214"/>
      <c r="BTE37" s="214"/>
      <c r="BTF37" s="214"/>
      <c r="BTG37" s="214"/>
      <c r="BTH37" s="214"/>
      <c r="BTI37" s="214"/>
      <c r="BTJ37" s="214"/>
      <c r="BTK37" s="214"/>
      <c r="BTL37" s="214"/>
      <c r="BTM37" s="214"/>
      <c r="BTN37" s="214"/>
      <c r="BTO37" s="214"/>
      <c r="BTP37" s="214"/>
      <c r="BTQ37" s="214"/>
      <c r="BTR37" s="214"/>
      <c r="BTS37" s="214"/>
      <c r="BTT37" s="214"/>
      <c r="BTU37" s="214"/>
      <c r="BTV37" s="214"/>
      <c r="BTW37" s="214"/>
      <c r="BTX37" s="214"/>
      <c r="BTY37" s="214"/>
      <c r="BTZ37" s="214"/>
      <c r="BUA37" s="214"/>
      <c r="BUB37" s="214"/>
      <c r="BUC37" s="214"/>
      <c r="BUD37" s="214"/>
      <c r="BUE37" s="214"/>
      <c r="BUF37" s="214"/>
      <c r="BUG37" s="214"/>
      <c r="BUH37" s="214"/>
      <c r="BUI37" s="214"/>
      <c r="BUJ37" s="214"/>
      <c r="BUK37" s="214"/>
      <c r="BUL37" s="214"/>
      <c r="BUM37" s="214"/>
      <c r="BUN37" s="214"/>
      <c r="BUO37" s="214"/>
      <c r="BUP37" s="214"/>
      <c r="BUQ37" s="214"/>
      <c r="BUR37" s="214"/>
      <c r="BUS37" s="214"/>
      <c r="BUT37" s="214"/>
      <c r="BUU37" s="214"/>
      <c r="BUV37" s="214"/>
      <c r="BUW37" s="214"/>
      <c r="BUX37" s="214"/>
      <c r="BUY37" s="214"/>
      <c r="BUZ37" s="214"/>
      <c r="BVA37" s="214"/>
      <c r="BVB37" s="214"/>
      <c r="BVC37" s="214"/>
      <c r="BVD37" s="214"/>
      <c r="BVE37" s="214"/>
      <c r="BVF37" s="214"/>
      <c r="BVG37" s="214"/>
      <c r="BVH37" s="214"/>
      <c r="BVI37" s="214"/>
      <c r="BVJ37" s="214"/>
      <c r="BVK37" s="214"/>
      <c r="BVL37" s="214"/>
      <c r="BVM37" s="214"/>
      <c r="BVN37" s="214"/>
      <c r="BVO37" s="214"/>
      <c r="BVP37" s="214"/>
      <c r="BVQ37" s="214"/>
      <c r="BVR37" s="214"/>
      <c r="BVS37" s="214"/>
      <c r="BVT37" s="214"/>
      <c r="BVU37" s="214"/>
      <c r="BVV37" s="214"/>
      <c r="BVW37" s="214"/>
      <c r="BVX37" s="214"/>
      <c r="BVY37" s="214"/>
      <c r="BVZ37" s="214"/>
      <c r="BWA37" s="214"/>
      <c r="BWB37" s="214"/>
      <c r="BWC37" s="214"/>
      <c r="BWD37" s="214"/>
      <c r="BWE37" s="214"/>
      <c r="BWF37" s="214"/>
      <c r="BWG37" s="214"/>
      <c r="BWH37" s="214"/>
      <c r="BWI37" s="214"/>
      <c r="BWJ37" s="214"/>
      <c r="BWK37" s="214"/>
      <c r="BWL37" s="214"/>
      <c r="BWM37" s="214"/>
      <c r="BWN37" s="214"/>
      <c r="BWO37" s="214"/>
      <c r="BWP37" s="214"/>
      <c r="BWQ37" s="214"/>
      <c r="BWR37" s="214"/>
      <c r="BWS37" s="214"/>
      <c r="BWT37" s="214"/>
      <c r="BWU37" s="214"/>
      <c r="BWV37" s="214"/>
      <c r="BWW37" s="214"/>
      <c r="BWX37" s="214"/>
      <c r="BWY37" s="214"/>
      <c r="BWZ37" s="214"/>
      <c r="BXA37" s="214"/>
      <c r="BXB37" s="214"/>
      <c r="BXC37" s="214"/>
      <c r="BXD37" s="214"/>
      <c r="BXE37" s="214"/>
      <c r="BXF37" s="214"/>
      <c r="BXG37" s="214"/>
      <c r="BXH37" s="214"/>
      <c r="BXI37" s="214"/>
      <c r="BXJ37" s="214"/>
      <c r="BXK37" s="214"/>
      <c r="BXL37" s="214"/>
      <c r="BXM37" s="214"/>
      <c r="BXN37" s="214"/>
      <c r="BXO37" s="214"/>
      <c r="BXP37" s="214"/>
      <c r="BXQ37" s="214"/>
      <c r="BXR37" s="214"/>
      <c r="BXS37" s="214"/>
      <c r="BXT37" s="214"/>
      <c r="BXU37" s="214"/>
      <c r="BXV37" s="214"/>
      <c r="BXW37" s="214"/>
      <c r="BXX37" s="214"/>
      <c r="BXY37" s="214"/>
      <c r="BXZ37" s="214"/>
      <c r="BYA37" s="214"/>
      <c r="BYB37" s="214"/>
      <c r="BYC37" s="214"/>
      <c r="BYD37" s="214"/>
      <c r="BYE37" s="214"/>
      <c r="BYF37" s="214"/>
      <c r="BYG37" s="214"/>
      <c r="BYH37" s="214"/>
      <c r="BYI37" s="214"/>
      <c r="BYJ37" s="214"/>
      <c r="BYK37" s="214"/>
      <c r="BYL37" s="214"/>
      <c r="BYM37" s="214"/>
      <c r="BYN37" s="214"/>
      <c r="BYO37" s="214"/>
      <c r="BYP37" s="214"/>
      <c r="BYQ37" s="214"/>
      <c r="BYR37" s="214"/>
      <c r="BYS37" s="214"/>
      <c r="BYT37" s="214"/>
      <c r="BYU37" s="214"/>
      <c r="BYV37" s="214"/>
      <c r="BYW37" s="214"/>
      <c r="BYX37" s="214"/>
      <c r="BYY37" s="214"/>
      <c r="BYZ37" s="214"/>
      <c r="BZA37" s="214"/>
      <c r="BZB37" s="214"/>
      <c r="BZC37" s="214"/>
      <c r="BZD37" s="214"/>
      <c r="BZE37" s="214"/>
      <c r="BZF37" s="214"/>
      <c r="BZG37" s="214"/>
      <c r="BZH37" s="214"/>
      <c r="BZI37" s="214"/>
      <c r="BZJ37" s="214"/>
      <c r="BZK37" s="214"/>
      <c r="BZL37" s="214"/>
      <c r="BZM37" s="214"/>
      <c r="BZN37" s="214"/>
      <c r="BZO37" s="214"/>
      <c r="BZP37" s="214"/>
      <c r="BZQ37" s="214"/>
      <c r="BZR37" s="214"/>
      <c r="BZS37" s="214"/>
      <c r="BZT37" s="214"/>
      <c r="BZU37" s="214"/>
      <c r="BZV37" s="214"/>
      <c r="BZW37" s="214"/>
      <c r="BZX37" s="214"/>
      <c r="BZY37" s="214"/>
      <c r="BZZ37" s="214"/>
      <c r="CAA37" s="214"/>
      <c r="CAB37" s="214"/>
      <c r="CAC37" s="214"/>
      <c r="CAD37" s="214"/>
      <c r="CAE37" s="214"/>
      <c r="CAF37" s="214"/>
      <c r="CAG37" s="214"/>
      <c r="CAH37" s="214"/>
      <c r="CAI37" s="214"/>
      <c r="CAJ37" s="214"/>
      <c r="CAK37" s="214"/>
      <c r="CAL37" s="214"/>
      <c r="CAM37" s="214"/>
      <c r="CAN37" s="214"/>
      <c r="CAO37" s="214"/>
      <c r="CAP37" s="214"/>
      <c r="CAQ37" s="214"/>
      <c r="CAR37" s="214"/>
      <c r="CAS37" s="214"/>
      <c r="CAT37" s="214"/>
      <c r="CAU37" s="214"/>
      <c r="CAV37" s="214"/>
      <c r="CAW37" s="214"/>
      <c r="CAX37" s="214"/>
      <c r="CAY37" s="214"/>
      <c r="CAZ37" s="214"/>
      <c r="CBA37" s="214"/>
      <c r="CBB37" s="214"/>
      <c r="CBC37" s="214"/>
      <c r="CBD37" s="214"/>
      <c r="CBE37" s="214"/>
      <c r="CBF37" s="214"/>
      <c r="CBG37" s="214"/>
      <c r="CBH37" s="214"/>
      <c r="CBI37" s="214"/>
      <c r="CBJ37" s="214"/>
      <c r="CBK37" s="214"/>
      <c r="CBL37" s="214"/>
      <c r="CBM37" s="214"/>
      <c r="CBN37" s="214"/>
      <c r="CBO37" s="214"/>
      <c r="CBP37" s="214"/>
      <c r="CBQ37" s="214"/>
      <c r="CBR37" s="214"/>
      <c r="CBS37" s="214"/>
      <c r="CBT37" s="214"/>
      <c r="CBU37" s="214"/>
      <c r="CBV37" s="214"/>
      <c r="CBW37" s="214"/>
      <c r="CBX37" s="214"/>
      <c r="CBY37" s="214"/>
      <c r="CBZ37" s="214"/>
      <c r="CCA37" s="214"/>
      <c r="CCB37" s="214"/>
      <c r="CCC37" s="214"/>
      <c r="CCD37" s="214"/>
      <c r="CCE37" s="214"/>
      <c r="CCF37" s="214"/>
      <c r="CCG37" s="214"/>
      <c r="CCH37" s="214"/>
      <c r="CCI37" s="214"/>
      <c r="CCJ37" s="214"/>
      <c r="CCK37" s="214"/>
      <c r="CCL37" s="214"/>
      <c r="CCM37" s="214"/>
      <c r="CCN37" s="214"/>
      <c r="CCO37" s="214"/>
      <c r="CCP37" s="214"/>
      <c r="CCQ37" s="214"/>
      <c r="CCR37" s="214"/>
      <c r="CCS37" s="214"/>
      <c r="CCT37" s="214"/>
      <c r="CCU37" s="214"/>
      <c r="CCV37" s="214"/>
      <c r="CCW37" s="214"/>
      <c r="CCX37" s="214"/>
      <c r="CCY37" s="214"/>
      <c r="CCZ37" s="214"/>
      <c r="CDA37" s="214"/>
      <c r="CDB37" s="214"/>
      <c r="CDC37" s="214"/>
      <c r="CDD37" s="214"/>
      <c r="CDE37" s="214"/>
      <c r="CDF37" s="214"/>
      <c r="CDG37" s="214"/>
      <c r="CDH37" s="214"/>
      <c r="CDI37" s="214"/>
      <c r="CDJ37" s="214"/>
      <c r="CDK37" s="214"/>
      <c r="CDL37" s="214"/>
      <c r="CDM37" s="214"/>
      <c r="CDN37" s="214"/>
      <c r="CDO37" s="214"/>
      <c r="CDP37" s="214"/>
      <c r="CDQ37" s="214"/>
      <c r="CDR37" s="214"/>
      <c r="CDS37" s="214"/>
      <c r="CDT37" s="214"/>
      <c r="CDU37" s="214"/>
      <c r="CDV37" s="214"/>
      <c r="CDW37" s="214"/>
      <c r="CDX37" s="214"/>
      <c r="CDY37" s="214"/>
      <c r="CDZ37" s="214"/>
      <c r="CEA37" s="214"/>
      <c r="CEB37" s="214"/>
      <c r="CEC37" s="214"/>
      <c r="CED37" s="214"/>
      <c r="CEE37" s="214"/>
      <c r="CEF37" s="214"/>
      <c r="CEG37" s="214"/>
      <c r="CEH37" s="214"/>
      <c r="CEI37" s="214"/>
      <c r="CEJ37" s="214"/>
      <c r="CEK37" s="214"/>
      <c r="CEL37" s="214"/>
      <c r="CEM37" s="214"/>
      <c r="CEN37" s="214"/>
      <c r="CEO37" s="214"/>
      <c r="CEP37" s="214"/>
      <c r="CEQ37" s="214"/>
      <c r="CER37" s="214"/>
      <c r="CES37" s="214"/>
      <c r="CET37" s="214"/>
      <c r="CEU37" s="214"/>
      <c r="CEV37" s="214"/>
      <c r="CEW37" s="214"/>
      <c r="CEX37" s="214"/>
      <c r="CEY37" s="214"/>
      <c r="CEZ37" s="214"/>
      <c r="CFA37" s="214"/>
      <c r="CFB37" s="214"/>
      <c r="CFC37" s="214"/>
      <c r="CFD37" s="214"/>
      <c r="CFE37" s="214"/>
      <c r="CFF37" s="214"/>
      <c r="CFG37" s="214"/>
      <c r="CFH37" s="214"/>
      <c r="CFI37" s="214"/>
      <c r="CFJ37" s="214"/>
      <c r="CFK37" s="214"/>
      <c r="CFL37" s="214"/>
      <c r="CFM37" s="214"/>
      <c r="CFN37" s="214"/>
      <c r="CFO37" s="214"/>
      <c r="CFP37" s="214"/>
      <c r="CFQ37" s="214"/>
      <c r="CFR37" s="214"/>
      <c r="CFS37" s="214"/>
      <c r="CFT37" s="214"/>
      <c r="CFU37" s="214"/>
      <c r="CFV37" s="214"/>
      <c r="CFW37" s="214"/>
      <c r="CFX37" s="214"/>
      <c r="CFY37" s="214"/>
      <c r="CFZ37" s="214"/>
      <c r="CGA37" s="214"/>
      <c r="CGB37" s="214"/>
      <c r="CGC37" s="214"/>
      <c r="CGD37" s="214"/>
      <c r="CGE37" s="214"/>
      <c r="CGF37" s="214"/>
      <c r="CGG37" s="214"/>
      <c r="CGH37" s="214"/>
      <c r="CGI37" s="214"/>
      <c r="CGJ37" s="214"/>
      <c r="CGK37" s="214"/>
      <c r="CGL37" s="214"/>
      <c r="CGM37" s="214"/>
      <c r="CGN37" s="214"/>
      <c r="CGO37" s="214"/>
      <c r="CGP37" s="214"/>
      <c r="CGQ37" s="214"/>
      <c r="CGR37" s="214"/>
      <c r="CGS37" s="214"/>
      <c r="CGT37" s="214"/>
      <c r="CGU37" s="214"/>
      <c r="CGV37" s="214"/>
      <c r="CGW37" s="214"/>
      <c r="CGX37" s="214"/>
      <c r="CGY37" s="214"/>
      <c r="CGZ37" s="214"/>
      <c r="CHA37" s="214"/>
      <c r="CHB37" s="214"/>
      <c r="CHC37" s="214"/>
      <c r="CHD37" s="214"/>
      <c r="CHE37" s="214"/>
      <c r="CHF37" s="214"/>
      <c r="CHG37" s="214"/>
      <c r="CHH37" s="214"/>
      <c r="CHI37" s="214"/>
      <c r="CHJ37" s="214"/>
      <c r="CHK37" s="214"/>
      <c r="CHL37" s="214"/>
      <c r="CHM37" s="214"/>
      <c r="CHN37" s="214"/>
      <c r="CHO37" s="214"/>
      <c r="CHP37" s="214"/>
      <c r="CHQ37" s="214"/>
      <c r="CHR37" s="214"/>
      <c r="CHS37" s="214"/>
      <c r="CHT37" s="214"/>
      <c r="CHU37" s="214"/>
      <c r="CHV37" s="214"/>
      <c r="CHW37" s="214"/>
      <c r="CHX37" s="214"/>
      <c r="CHY37" s="214"/>
      <c r="CHZ37" s="214"/>
      <c r="CIA37" s="214"/>
      <c r="CIB37" s="214"/>
      <c r="CIC37" s="214"/>
      <c r="CID37" s="214"/>
      <c r="CIE37" s="214"/>
      <c r="CIF37" s="214"/>
      <c r="CIG37" s="214"/>
      <c r="CIH37" s="214"/>
      <c r="CII37" s="214"/>
      <c r="CIJ37" s="214"/>
      <c r="CIK37" s="214"/>
      <c r="CIL37" s="214"/>
      <c r="CIM37" s="214"/>
      <c r="CIN37" s="214"/>
      <c r="CIO37" s="214"/>
      <c r="CIP37" s="214"/>
      <c r="CIQ37" s="214"/>
      <c r="CIR37" s="214"/>
      <c r="CIS37" s="214"/>
      <c r="CIT37" s="214"/>
      <c r="CIU37" s="214"/>
      <c r="CIV37" s="214"/>
      <c r="CIW37" s="214"/>
      <c r="CIX37" s="214"/>
      <c r="CIY37" s="214"/>
      <c r="CIZ37" s="214"/>
      <c r="CJA37" s="214"/>
      <c r="CJB37" s="214"/>
      <c r="CJC37" s="214"/>
      <c r="CJD37" s="214"/>
      <c r="CJE37" s="214"/>
      <c r="CJF37" s="214"/>
      <c r="CJG37" s="214"/>
      <c r="CJH37" s="214"/>
      <c r="CJI37" s="214"/>
      <c r="CJJ37" s="214"/>
      <c r="CJK37" s="214"/>
      <c r="CJL37" s="214"/>
      <c r="CJM37" s="214"/>
      <c r="CJN37" s="214"/>
      <c r="CJO37" s="214"/>
      <c r="CJP37" s="214"/>
      <c r="CJQ37" s="214"/>
      <c r="CJR37" s="214"/>
      <c r="CJS37" s="214"/>
      <c r="CJT37" s="214"/>
      <c r="CJU37" s="214"/>
      <c r="CJV37" s="214"/>
      <c r="CJW37" s="214"/>
      <c r="CJX37" s="214"/>
      <c r="CJY37" s="214"/>
      <c r="CJZ37" s="214"/>
      <c r="CKA37" s="214"/>
      <c r="CKB37" s="214"/>
      <c r="CKC37" s="214"/>
      <c r="CKD37" s="214"/>
      <c r="CKE37" s="214"/>
      <c r="CKF37" s="214"/>
      <c r="CKG37" s="214"/>
      <c r="CKH37" s="214"/>
      <c r="CKI37" s="214"/>
      <c r="CKJ37" s="214"/>
      <c r="CKK37" s="214"/>
      <c r="CKL37" s="214"/>
      <c r="CKM37" s="214"/>
      <c r="CKN37" s="214"/>
      <c r="CKO37" s="214"/>
      <c r="CKP37" s="214"/>
      <c r="CKQ37" s="214"/>
      <c r="CKR37" s="214"/>
      <c r="CKS37" s="214"/>
      <c r="CKT37" s="214"/>
      <c r="CKU37" s="214"/>
      <c r="CKV37" s="214"/>
      <c r="CKW37" s="214"/>
      <c r="CKX37" s="214"/>
      <c r="CKY37" s="214"/>
      <c r="CKZ37" s="214"/>
      <c r="CLA37" s="214"/>
      <c r="CLB37" s="214"/>
      <c r="CLC37" s="214"/>
      <c r="CLD37" s="214"/>
      <c r="CLE37" s="214"/>
      <c r="CLF37" s="214"/>
      <c r="CLG37" s="214"/>
      <c r="CLH37" s="214"/>
      <c r="CLI37" s="214"/>
      <c r="CLJ37" s="214"/>
      <c r="CLK37" s="214"/>
      <c r="CLL37" s="214"/>
      <c r="CLM37" s="214"/>
      <c r="CLN37" s="214"/>
      <c r="CLO37" s="214"/>
      <c r="CLP37" s="214"/>
      <c r="CLQ37" s="214"/>
      <c r="CLR37" s="214"/>
      <c r="CLS37" s="214"/>
      <c r="CLT37" s="214"/>
      <c r="CLU37" s="214"/>
      <c r="CLV37" s="214"/>
      <c r="CLW37" s="214"/>
      <c r="CLX37" s="214"/>
      <c r="CLY37" s="214"/>
      <c r="CLZ37" s="214"/>
      <c r="CMA37" s="214"/>
      <c r="CMB37" s="214"/>
      <c r="CMC37" s="214"/>
      <c r="CMD37" s="214"/>
      <c r="CME37" s="214"/>
      <c r="CMF37" s="214"/>
      <c r="CMG37" s="214"/>
      <c r="CMH37" s="214"/>
      <c r="CMI37" s="214"/>
      <c r="CMJ37" s="214"/>
      <c r="CMK37" s="214"/>
      <c r="CML37" s="214"/>
      <c r="CMM37" s="214"/>
      <c r="CMN37" s="214"/>
      <c r="CMO37" s="214"/>
      <c r="CMP37" s="214"/>
      <c r="CMQ37" s="214"/>
      <c r="CMR37" s="214"/>
      <c r="CMS37" s="214"/>
      <c r="CMT37" s="214"/>
      <c r="CMU37" s="214"/>
      <c r="CMV37" s="214"/>
      <c r="CMW37" s="214"/>
      <c r="CMX37" s="214"/>
      <c r="CMY37" s="214"/>
      <c r="CMZ37" s="214"/>
      <c r="CNA37" s="214"/>
      <c r="CNB37" s="214"/>
      <c r="CNC37" s="214"/>
      <c r="CND37" s="214"/>
      <c r="CNE37" s="214"/>
      <c r="CNF37" s="214"/>
      <c r="CNG37" s="214"/>
      <c r="CNH37" s="214"/>
      <c r="CNI37" s="214"/>
      <c r="CNJ37" s="214"/>
      <c r="CNK37" s="214"/>
      <c r="CNL37" s="214"/>
      <c r="CNM37" s="214"/>
      <c r="CNN37" s="214"/>
      <c r="CNO37" s="214"/>
      <c r="CNP37" s="214"/>
      <c r="CNQ37" s="214"/>
      <c r="CNR37" s="214"/>
      <c r="CNS37" s="214"/>
      <c r="CNT37" s="214"/>
      <c r="CNU37" s="214"/>
      <c r="CNV37" s="214"/>
      <c r="CNW37" s="214"/>
      <c r="CNX37" s="214"/>
      <c r="CNY37" s="214"/>
      <c r="CNZ37" s="214"/>
      <c r="COA37" s="214"/>
      <c r="COB37" s="214"/>
      <c r="COC37" s="214"/>
      <c r="COD37" s="214"/>
      <c r="COE37" s="214"/>
      <c r="COF37" s="214"/>
      <c r="COG37" s="214"/>
      <c r="COH37" s="214"/>
      <c r="COI37" s="214"/>
      <c r="COJ37" s="214"/>
      <c r="COK37" s="214"/>
      <c r="COL37" s="214"/>
      <c r="COM37" s="214"/>
      <c r="CON37" s="214"/>
      <c r="COO37" s="214"/>
      <c r="COP37" s="214"/>
      <c r="COQ37" s="214"/>
      <c r="COR37" s="214"/>
      <c r="COS37" s="214"/>
      <c r="COT37" s="214"/>
      <c r="COU37" s="214"/>
      <c r="COV37" s="214"/>
      <c r="COW37" s="214"/>
      <c r="COX37" s="214"/>
      <c r="COY37" s="214"/>
      <c r="COZ37" s="214"/>
      <c r="CPA37" s="214"/>
      <c r="CPB37" s="214"/>
      <c r="CPC37" s="214"/>
      <c r="CPD37" s="214"/>
      <c r="CPE37" s="214"/>
      <c r="CPF37" s="214"/>
      <c r="CPG37" s="214"/>
      <c r="CPH37" s="214"/>
      <c r="CPI37" s="214"/>
      <c r="CPJ37" s="214"/>
      <c r="CPK37" s="214"/>
      <c r="CPL37" s="214"/>
      <c r="CPM37" s="214"/>
      <c r="CPN37" s="214"/>
      <c r="CPO37" s="214"/>
      <c r="CPP37" s="214"/>
      <c r="CPQ37" s="214"/>
      <c r="CPR37" s="214"/>
      <c r="CPS37" s="214"/>
      <c r="CPT37" s="214"/>
      <c r="CPU37" s="214"/>
      <c r="CPV37" s="214"/>
      <c r="CPW37" s="214"/>
      <c r="CPX37" s="214"/>
      <c r="CPY37" s="214"/>
      <c r="CPZ37" s="214"/>
      <c r="CQA37" s="214"/>
      <c r="CQB37" s="214"/>
      <c r="CQC37" s="214"/>
      <c r="CQD37" s="214"/>
      <c r="CQE37" s="214"/>
      <c r="CQF37" s="214"/>
      <c r="CQG37" s="214"/>
      <c r="CQH37" s="214"/>
      <c r="CQI37" s="214"/>
      <c r="CQJ37" s="214"/>
      <c r="CQK37" s="214"/>
      <c r="CQL37" s="214"/>
      <c r="CQM37" s="214"/>
      <c r="CQN37" s="214"/>
      <c r="CQO37" s="214"/>
      <c r="CQP37" s="214"/>
      <c r="CQQ37" s="214"/>
      <c r="CQR37" s="214"/>
      <c r="CQS37" s="214"/>
      <c r="CQT37" s="214"/>
      <c r="CQU37" s="214"/>
      <c r="CQV37" s="214"/>
      <c r="CQW37" s="214"/>
      <c r="CQX37" s="214"/>
      <c r="CQY37" s="214"/>
      <c r="CQZ37" s="214"/>
      <c r="CRA37" s="214"/>
      <c r="CRB37" s="214"/>
      <c r="CRC37" s="214"/>
      <c r="CRD37" s="214"/>
      <c r="CRE37" s="214"/>
      <c r="CRF37" s="214"/>
      <c r="CRG37" s="214"/>
      <c r="CRH37" s="214"/>
      <c r="CRI37" s="214"/>
      <c r="CRJ37" s="214"/>
      <c r="CRK37" s="214"/>
      <c r="CRL37" s="214"/>
      <c r="CRM37" s="214"/>
      <c r="CRN37" s="214"/>
      <c r="CRO37" s="214"/>
      <c r="CRP37" s="214"/>
      <c r="CRQ37" s="214"/>
      <c r="CRR37" s="214"/>
      <c r="CRS37" s="214"/>
      <c r="CRT37" s="214"/>
      <c r="CRU37" s="214"/>
      <c r="CRV37" s="214"/>
      <c r="CRW37" s="214"/>
      <c r="CRX37" s="214"/>
      <c r="CRY37" s="214"/>
      <c r="CRZ37" s="214"/>
      <c r="CSA37" s="214"/>
      <c r="CSB37" s="214"/>
      <c r="CSC37" s="214"/>
      <c r="CSD37" s="214"/>
      <c r="CSE37" s="214"/>
      <c r="CSF37" s="214"/>
      <c r="CSG37" s="214"/>
      <c r="CSH37" s="214"/>
      <c r="CSI37" s="214"/>
      <c r="CSJ37" s="214"/>
      <c r="CSK37" s="214"/>
      <c r="CSL37" s="214"/>
      <c r="CSM37" s="214"/>
      <c r="CSN37" s="214"/>
      <c r="CSO37" s="214"/>
      <c r="CSP37" s="214"/>
      <c r="CSQ37" s="214"/>
      <c r="CSR37" s="214"/>
      <c r="CSS37" s="214"/>
      <c r="CST37" s="214"/>
      <c r="CSU37" s="214"/>
      <c r="CSV37" s="214"/>
      <c r="CSW37" s="214"/>
      <c r="CSX37" s="214"/>
      <c r="CSY37" s="214"/>
      <c r="CSZ37" s="214"/>
      <c r="CTA37" s="214"/>
      <c r="CTB37" s="214"/>
      <c r="CTC37" s="214"/>
      <c r="CTD37" s="214"/>
      <c r="CTE37" s="214"/>
      <c r="CTF37" s="214"/>
      <c r="CTG37" s="214"/>
      <c r="CTH37" s="214"/>
      <c r="CTI37" s="214"/>
      <c r="CTJ37" s="214"/>
      <c r="CTK37" s="214"/>
      <c r="CTL37" s="214"/>
      <c r="CTM37" s="214"/>
      <c r="CTN37" s="214"/>
      <c r="CTO37" s="214"/>
      <c r="CTP37" s="214"/>
      <c r="CTQ37" s="214"/>
      <c r="CTR37" s="214"/>
      <c r="CTS37" s="214"/>
      <c r="CTT37" s="214"/>
      <c r="CTU37" s="214"/>
      <c r="CTV37" s="214"/>
      <c r="CTW37" s="214"/>
      <c r="CTX37" s="214"/>
      <c r="CTY37" s="214"/>
      <c r="CTZ37" s="214"/>
      <c r="CUA37" s="214"/>
      <c r="CUB37" s="214"/>
      <c r="CUC37" s="214"/>
      <c r="CUD37" s="214"/>
      <c r="CUE37" s="214"/>
      <c r="CUF37" s="214"/>
      <c r="CUG37" s="214"/>
      <c r="CUH37" s="214"/>
      <c r="CUI37" s="214"/>
      <c r="CUJ37" s="214"/>
      <c r="CUK37" s="214"/>
      <c r="CUL37" s="214"/>
      <c r="CUM37" s="214"/>
      <c r="CUN37" s="214"/>
      <c r="CUO37" s="214"/>
      <c r="CUP37" s="214"/>
      <c r="CUQ37" s="214"/>
      <c r="CUR37" s="214"/>
      <c r="CUS37" s="214"/>
      <c r="CUT37" s="214"/>
      <c r="CUU37" s="214"/>
      <c r="CUV37" s="214"/>
      <c r="CUW37" s="214"/>
      <c r="CUX37" s="214"/>
      <c r="CUY37" s="214"/>
      <c r="CUZ37" s="214"/>
      <c r="CVA37" s="214"/>
      <c r="CVB37" s="214"/>
      <c r="CVC37" s="214"/>
      <c r="CVD37" s="214"/>
      <c r="CVE37" s="214"/>
      <c r="CVF37" s="214"/>
      <c r="CVG37" s="214"/>
      <c r="CVH37" s="214"/>
      <c r="CVI37" s="214"/>
      <c r="CVJ37" s="214"/>
      <c r="CVK37" s="214"/>
      <c r="CVL37" s="214"/>
      <c r="CVM37" s="214"/>
      <c r="CVN37" s="214"/>
      <c r="CVO37" s="214"/>
      <c r="CVP37" s="214"/>
      <c r="CVQ37" s="214"/>
      <c r="CVR37" s="214"/>
      <c r="CVS37" s="214"/>
      <c r="CVT37" s="214"/>
      <c r="CVU37" s="214"/>
      <c r="CVV37" s="214"/>
      <c r="CVW37" s="214"/>
      <c r="CVX37" s="214"/>
      <c r="CVY37" s="214"/>
      <c r="CVZ37" s="214"/>
      <c r="CWA37" s="214"/>
      <c r="CWB37" s="214"/>
      <c r="CWC37" s="214"/>
      <c r="CWD37" s="214"/>
      <c r="CWE37" s="214"/>
      <c r="CWF37" s="214"/>
      <c r="CWG37" s="214"/>
      <c r="CWH37" s="214"/>
      <c r="CWI37" s="214"/>
      <c r="CWJ37" s="214"/>
      <c r="CWK37" s="214"/>
      <c r="CWL37" s="214"/>
      <c r="CWM37" s="214"/>
      <c r="CWN37" s="214"/>
      <c r="CWO37" s="214"/>
      <c r="CWP37" s="214"/>
      <c r="CWQ37" s="214"/>
      <c r="CWR37" s="214"/>
      <c r="CWS37" s="214"/>
      <c r="CWT37" s="214"/>
      <c r="CWU37" s="214"/>
      <c r="CWV37" s="214"/>
      <c r="CWW37" s="214"/>
      <c r="CWX37" s="214"/>
      <c r="CWY37" s="214"/>
      <c r="CWZ37" s="214"/>
      <c r="CXA37" s="214"/>
      <c r="CXB37" s="214"/>
      <c r="CXC37" s="214"/>
      <c r="CXD37" s="214"/>
      <c r="CXE37" s="214"/>
      <c r="CXF37" s="214"/>
      <c r="CXG37" s="214"/>
      <c r="CXH37" s="214"/>
      <c r="CXI37" s="214"/>
      <c r="CXJ37" s="214"/>
      <c r="CXK37" s="214"/>
      <c r="CXL37" s="214"/>
      <c r="CXM37" s="214"/>
      <c r="CXN37" s="214"/>
      <c r="CXO37" s="214"/>
      <c r="CXP37" s="214"/>
      <c r="CXQ37" s="214"/>
      <c r="CXR37" s="214"/>
      <c r="CXS37" s="214"/>
      <c r="CXT37" s="214"/>
      <c r="CXU37" s="214"/>
      <c r="CXV37" s="214"/>
      <c r="CXW37" s="214"/>
      <c r="CXX37" s="214"/>
      <c r="CXY37" s="214"/>
      <c r="CXZ37" s="214"/>
      <c r="CYA37" s="214"/>
      <c r="CYB37" s="214"/>
      <c r="CYC37" s="214"/>
      <c r="CYD37" s="214"/>
      <c r="CYE37" s="214"/>
      <c r="CYF37" s="214"/>
      <c r="CYG37" s="214"/>
      <c r="CYH37" s="214"/>
      <c r="CYI37" s="214"/>
      <c r="CYJ37" s="214"/>
      <c r="CYK37" s="214"/>
      <c r="CYL37" s="214"/>
      <c r="CYM37" s="214"/>
      <c r="CYN37" s="214"/>
      <c r="CYO37" s="214"/>
      <c r="CYP37" s="214"/>
      <c r="CYQ37" s="214"/>
      <c r="CYR37" s="214"/>
      <c r="CYS37" s="214"/>
      <c r="CYT37" s="214"/>
      <c r="CYU37" s="214"/>
      <c r="CYV37" s="214"/>
      <c r="CYW37" s="214"/>
      <c r="CYX37" s="214"/>
      <c r="CYY37" s="214"/>
      <c r="CYZ37" s="214"/>
      <c r="CZA37" s="214"/>
      <c r="CZB37" s="214"/>
      <c r="CZC37" s="214"/>
      <c r="CZD37" s="214"/>
      <c r="CZE37" s="214"/>
      <c r="CZF37" s="214"/>
      <c r="CZG37" s="214"/>
      <c r="CZH37" s="214"/>
      <c r="CZI37" s="214"/>
      <c r="CZJ37" s="214"/>
      <c r="CZK37" s="214"/>
      <c r="CZL37" s="214"/>
      <c r="CZM37" s="214"/>
      <c r="CZN37" s="214"/>
      <c r="CZO37" s="214"/>
      <c r="CZP37" s="214"/>
      <c r="CZQ37" s="214"/>
      <c r="CZR37" s="214"/>
      <c r="CZS37" s="214"/>
      <c r="CZT37" s="214"/>
      <c r="CZU37" s="214"/>
      <c r="CZV37" s="214"/>
      <c r="CZW37" s="214"/>
      <c r="CZX37" s="214"/>
      <c r="CZY37" s="214"/>
      <c r="CZZ37" s="214"/>
      <c r="DAA37" s="214"/>
      <c r="DAB37" s="214"/>
      <c r="DAC37" s="214"/>
      <c r="DAD37" s="214"/>
      <c r="DAE37" s="214"/>
      <c r="DAF37" s="214"/>
      <c r="DAG37" s="214"/>
      <c r="DAH37" s="214"/>
      <c r="DAI37" s="214"/>
      <c r="DAJ37" s="214"/>
      <c r="DAK37" s="214"/>
      <c r="DAL37" s="214"/>
      <c r="DAM37" s="214"/>
      <c r="DAN37" s="214"/>
      <c r="DAO37" s="214"/>
      <c r="DAP37" s="214"/>
      <c r="DAQ37" s="214"/>
      <c r="DAR37" s="214"/>
      <c r="DAS37" s="214"/>
      <c r="DAT37" s="214"/>
      <c r="DAU37" s="214"/>
      <c r="DAV37" s="214"/>
      <c r="DAW37" s="214"/>
      <c r="DAX37" s="214"/>
      <c r="DAY37" s="214"/>
      <c r="DAZ37" s="214"/>
      <c r="DBA37" s="214"/>
      <c r="DBB37" s="214"/>
      <c r="DBC37" s="214"/>
      <c r="DBD37" s="214"/>
      <c r="DBE37" s="214"/>
      <c r="DBF37" s="214"/>
      <c r="DBG37" s="214"/>
      <c r="DBH37" s="214"/>
      <c r="DBI37" s="214"/>
      <c r="DBJ37" s="214"/>
      <c r="DBK37" s="214"/>
      <c r="DBL37" s="214"/>
      <c r="DBM37" s="214"/>
      <c r="DBN37" s="214"/>
      <c r="DBO37" s="214"/>
      <c r="DBP37" s="214"/>
      <c r="DBQ37" s="214"/>
      <c r="DBR37" s="214"/>
      <c r="DBS37" s="214"/>
      <c r="DBT37" s="214"/>
      <c r="DBU37" s="214"/>
      <c r="DBV37" s="214"/>
      <c r="DBW37" s="214"/>
      <c r="DBX37" s="214"/>
      <c r="DBY37" s="214"/>
      <c r="DBZ37" s="214"/>
      <c r="DCA37" s="214"/>
      <c r="DCB37" s="214"/>
      <c r="DCC37" s="214"/>
      <c r="DCD37" s="214"/>
      <c r="DCE37" s="214"/>
      <c r="DCF37" s="214"/>
      <c r="DCG37" s="214"/>
      <c r="DCH37" s="214"/>
      <c r="DCI37" s="214"/>
      <c r="DCJ37" s="214"/>
      <c r="DCK37" s="214"/>
      <c r="DCL37" s="214"/>
      <c r="DCM37" s="214"/>
      <c r="DCN37" s="214"/>
      <c r="DCO37" s="214"/>
      <c r="DCP37" s="214"/>
      <c r="DCQ37" s="214"/>
      <c r="DCR37" s="214"/>
      <c r="DCS37" s="214"/>
      <c r="DCT37" s="214"/>
      <c r="DCU37" s="214"/>
      <c r="DCV37" s="214"/>
      <c r="DCW37" s="214"/>
      <c r="DCX37" s="214"/>
      <c r="DCY37" s="214"/>
      <c r="DCZ37" s="214"/>
      <c r="DDA37" s="214"/>
      <c r="DDB37" s="214"/>
      <c r="DDC37" s="214"/>
      <c r="DDD37" s="214"/>
      <c r="DDE37" s="214"/>
      <c r="DDF37" s="214"/>
      <c r="DDG37" s="214"/>
      <c r="DDH37" s="214"/>
      <c r="DDI37" s="214"/>
      <c r="DDJ37" s="214"/>
      <c r="DDK37" s="214"/>
      <c r="DDL37" s="214"/>
      <c r="DDM37" s="214"/>
      <c r="DDN37" s="214"/>
      <c r="DDO37" s="214"/>
      <c r="DDP37" s="214"/>
      <c r="DDQ37" s="214"/>
      <c r="DDR37" s="214"/>
      <c r="DDS37" s="214"/>
      <c r="DDT37" s="214"/>
      <c r="DDU37" s="214"/>
      <c r="DDV37" s="214"/>
      <c r="DDW37" s="214"/>
      <c r="DDX37" s="214"/>
      <c r="DDY37" s="214"/>
      <c r="DDZ37" s="214"/>
      <c r="DEA37" s="214"/>
      <c r="DEB37" s="214"/>
      <c r="DEC37" s="214"/>
      <c r="DED37" s="214"/>
      <c r="DEE37" s="214"/>
      <c r="DEF37" s="214"/>
      <c r="DEG37" s="214"/>
      <c r="DEH37" s="214"/>
      <c r="DEI37" s="214"/>
      <c r="DEJ37" s="214"/>
      <c r="DEK37" s="214"/>
      <c r="DEL37" s="214"/>
      <c r="DEM37" s="214"/>
      <c r="DEN37" s="214"/>
      <c r="DEO37" s="214"/>
      <c r="DEP37" s="214"/>
      <c r="DEQ37" s="214"/>
      <c r="DER37" s="214"/>
      <c r="DES37" s="214"/>
      <c r="DET37" s="214"/>
      <c r="DEU37" s="214"/>
      <c r="DEV37" s="214"/>
      <c r="DEW37" s="214"/>
      <c r="DEX37" s="214"/>
      <c r="DEY37" s="214"/>
      <c r="DEZ37" s="214"/>
      <c r="DFA37" s="214"/>
      <c r="DFB37" s="214"/>
      <c r="DFC37" s="214"/>
      <c r="DFD37" s="214"/>
      <c r="DFE37" s="214"/>
      <c r="DFF37" s="214"/>
      <c r="DFG37" s="214"/>
      <c r="DFH37" s="214"/>
      <c r="DFI37" s="214"/>
      <c r="DFJ37" s="214"/>
      <c r="DFK37" s="214"/>
      <c r="DFL37" s="214"/>
      <c r="DFM37" s="214"/>
      <c r="DFN37" s="214"/>
      <c r="DFO37" s="214"/>
      <c r="DFP37" s="214"/>
      <c r="DFQ37" s="214"/>
      <c r="DFR37" s="214"/>
      <c r="DFS37" s="214"/>
      <c r="DFT37" s="214"/>
      <c r="DFU37" s="214"/>
      <c r="DFV37" s="214"/>
      <c r="DFW37" s="214"/>
      <c r="DFX37" s="214"/>
      <c r="DFY37" s="214"/>
      <c r="DFZ37" s="214"/>
      <c r="DGA37" s="214"/>
      <c r="DGB37" s="214"/>
      <c r="DGC37" s="214"/>
      <c r="DGD37" s="214"/>
      <c r="DGE37" s="214"/>
      <c r="DGF37" s="214"/>
      <c r="DGG37" s="214"/>
      <c r="DGH37" s="214"/>
      <c r="DGI37" s="214"/>
      <c r="DGJ37" s="214"/>
      <c r="DGK37" s="214"/>
      <c r="DGL37" s="214"/>
      <c r="DGM37" s="214"/>
      <c r="DGN37" s="214"/>
      <c r="DGO37" s="214"/>
      <c r="DGP37" s="214"/>
      <c r="DGQ37" s="214"/>
      <c r="DGR37" s="214"/>
      <c r="DGS37" s="214"/>
      <c r="DGT37" s="214"/>
      <c r="DGU37" s="214"/>
      <c r="DGV37" s="214"/>
      <c r="DGW37" s="214"/>
      <c r="DGX37" s="214"/>
      <c r="DGY37" s="214"/>
      <c r="DGZ37" s="214"/>
      <c r="DHA37" s="214"/>
      <c r="DHB37" s="214"/>
      <c r="DHC37" s="214"/>
      <c r="DHD37" s="214"/>
      <c r="DHE37" s="214"/>
      <c r="DHF37" s="214"/>
      <c r="DHG37" s="214"/>
      <c r="DHH37" s="214"/>
      <c r="DHI37" s="214"/>
      <c r="DHJ37" s="214"/>
      <c r="DHK37" s="214"/>
      <c r="DHL37" s="214"/>
      <c r="DHM37" s="214"/>
      <c r="DHN37" s="214"/>
      <c r="DHO37" s="214"/>
      <c r="DHP37" s="214"/>
      <c r="DHQ37" s="214"/>
      <c r="DHR37" s="214"/>
      <c r="DHS37" s="214"/>
      <c r="DHT37" s="214"/>
      <c r="DHU37" s="214"/>
      <c r="DHV37" s="214"/>
      <c r="DHW37" s="214"/>
      <c r="DHX37" s="214"/>
      <c r="DHY37" s="214"/>
      <c r="DHZ37" s="214"/>
      <c r="DIA37" s="214"/>
      <c r="DIB37" s="214"/>
      <c r="DIC37" s="214"/>
      <c r="DID37" s="214"/>
      <c r="DIE37" s="214"/>
      <c r="DIF37" s="214"/>
      <c r="DIG37" s="214"/>
      <c r="DIH37" s="214"/>
      <c r="DII37" s="214"/>
      <c r="DIJ37" s="214"/>
      <c r="DIK37" s="214"/>
      <c r="DIL37" s="214"/>
      <c r="DIM37" s="214"/>
      <c r="DIN37" s="214"/>
      <c r="DIO37" s="214"/>
      <c r="DIP37" s="214"/>
      <c r="DIQ37" s="214"/>
      <c r="DIR37" s="214"/>
      <c r="DIS37" s="214"/>
      <c r="DIT37" s="214"/>
      <c r="DIU37" s="214"/>
      <c r="DIV37" s="214"/>
      <c r="DIW37" s="214"/>
      <c r="DIX37" s="214"/>
      <c r="DIY37" s="214"/>
      <c r="DIZ37" s="214"/>
      <c r="DJA37" s="214"/>
      <c r="DJB37" s="214"/>
      <c r="DJC37" s="214"/>
      <c r="DJD37" s="214"/>
      <c r="DJE37" s="214"/>
      <c r="DJF37" s="214"/>
      <c r="DJG37" s="214"/>
      <c r="DJH37" s="214"/>
      <c r="DJI37" s="214"/>
      <c r="DJJ37" s="214"/>
      <c r="DJK37" s="214"/>
      <c r="DJL37" s="214"/>
      <c r="DJM37" s="214"/>
      <c r="DJN37" s="214"/>
      <c r="DJO37" s="214"/>
      <c r="DJP37" s="214"/>
      <c r="DJQ37" s="214"/>
      <c r="DJR37" s="214"/>
      <c r="DJS37" s="214"/>
      <c r="DJT37" s="214"/>
      <c r="DJU37" s="214"/>
      <c r="DJV37" s="214"/>
      <c r="DJW37" s="214"/>
      <c r="DJX37" s="214"/>
      <c r="DJY37" s="214"/>
      <c r="DJZ37" s="214"/>
      <c r="DKA37" s="214"/>
      <c r="DKB37" s="214"/>
      <c r="DKC37" s="214"/>
      <c r="DKD37" s="214"/>
      <c r="DKE37" s="214"/>
      <c r="DKF37" s="214"/>
      <c r="DKG37" s="214"/>
      <c r="DKH37" s="214"/>
      <c r="DKI37" s="214"/>
      <c r="DKJ37" s="214"/>
      <c r="DKK37" s="214"/>
      <c r="DKL37" s="214"/>
      <c r="DKM37" s="214"/>
      <c r="DKN37" s="214"/>
      <c r="DKO37" s="214"/>
      <c r="DKP37" s="214"/>
      <c r="DKQ37" s="214"/>
      <c r="DKR37" s="214"/>
      <c r="DKS37" s="214"/>
      <c r="DKT37" s="214"/>
      <c r="DKU37" s="214"/>
      <c r="DKV37" s="214"/>
      <c r="DKW37" s="214"/>
      <c r="DKX37" s="214"/>
      <c r="DKY37" s="214"/>
      <c r="DKZ37" s="214"/>
      <c r="DLA37" s="214"/>
      <c r="DLB37" s="214"/>
      <c r="DLC37" s="214"/>
      <c r="DLD37" s="214"/>
      <c r="DLE37" s="214"/>
      <c r="DLF37" s="214"/>
      <c r="DLG37" s="214"/>
      <c r="DLH37" s="214"/>
      <c r="DLI37" s="214"/>
      <c r="DLJ37" s="214"/>
      <c r="DLK37" s="214"/>
      <c r="DLL37" s="214"/>
      <c r="DLM37" s="214"/>
      <c r="DLN37" s="214"/>
      <c r="DLO37" s="214"/>
      <c r="DLP37" s="214"/>
      <c r="DLQ37" s="214"/>
      <c r="DLR37" s="214"/>
      <c r="DLS37" s="214"/>
      <c r="DLT37" s="214"/>
      <c r="DLU37" s="214"/>
      <c r="DLV37" s="214"/>
      <c r="DLW37" s="214"/>
      <c r="DLX37" s="214"/>
      <c r="DLY37" s="214"/>
      <c r="DLZ37" s="214"/>
      <c r="DMA37" s="214"/>
      <c r="DMB37" s="214"/>
      <c r="DMC37" s="214"/>
      <c r="DMD37" s="214"/>
      <c r="DME37" s="214"/>
      <c r="DMF37" s="214"/>
      <c r="DMG37" s="214"/>
      <c r="DMH37" s="214"/>
      <c r="DMI37" s="214"/>
      <c r="DMJ37" s="214"/>
      <c r="DMK37" s="214"/>
      <c r="DML37" s="214"/>
      <c r="DMM37" s="214"/>
      <c r="DMN37" s="214"/>
      <c r="DMO37" s="214"/>
      <c r="DMP37" s="214"/>
      <c r="DMQ37" s="214"/>
      <c r="DMR37" s="214"/>
      <c r="DMS37" s="214"/>
      <c r="DMT37" s="214"/>
      <c r="DMU37" s="214"/>
      <c r="DMV37" s="214"/>
      <c r="DMW37" s="214"/>
      <c r="DMX37" s="214"/>
      <c r="DMY37" s="214"/>
      <c r="DMZ37" s="214"/>
      <c r="DNA37" s="214"/>
      <c r="DNB37" s="214"/>
      <c r="DNC37" s="214"/>
      <c r="DND37" s="214"/>
      <c r="DNE37" s="214"/>
      <c r="DNF37" s="214"/>
      <c r="DNG37" s="214"/>
      <c r="DNH37" s="214"/>
      <c r="DNI37" s="214"/>
      <c r="DNJ37" s="214"/>
      <c r="DNK37" s="214"/>
      <c r="DNL37" s="214"/>
      <c r="DNM37" s="214"/>
      <c r="DNN37" s="214"/>
      <c r="DNO37" s="214"/>
      <c r="DNP37" s="214"/>
      <c r="DNQ37" s="214"/>
      <c r="DNR37" s="214"/>
      <c r="DNS37" s="214"/>
      <c r="DNT37" s="214"/>
      <c r="DNU37" s="214"/>
      <c r="DNV37" s="214"/>
      <c r="DNW37" s="214"/>
      <c r="DNX37" s="214"/>
      <c r="DNY37" s="214"/>
      <c r="DNZ37" s="214"/>
      <c r="DOA37" s="214"/>
      <c r="DOB37" s="214"/>
      <c r="DOC37" s="214"/>
      <c r="DOD37" s="214"/>
      <c r="DOE37" s="214"/>
      <c r="DOF37" s="214"/>
      <c r="DOG37" s="214"/>
      <c r="DOH37" s="214"/>
      <c r="DOI37" s="214"/>
      <c r="DOJ37" s="214"/>
      <c r="DOK37" s="214"/>
      <c r="DOL37" s="214"/>
      <c r="DOM37" s="214"/>
      <c r="DON37" s="214"/>
      <c r="DOO37" s="214"/>
      <c r="DOP37" s="214"/>
      <c r="DOQ37" s="214"/>
      <c r="DOR37" s="214"/>
      <c r="DOS37" s="214"/>
      <c r="DOT37" s="214"/>
      <c r="DOU37" s="214"/>
      <c r="DOV37" s="214"/>
      <c r="DOW37" s="214"/>
      <c r="DOX37" s="214"/>
      <c r="DOY37" s="214"/>
      <c r="DOZ37" s="214"/>
      <c r="DPA37" s="214"/>
      <c r="DPB37" s="214"/>
      <c r="DPC37" s="214"/>
      <c r="DPD37" s="214"/>
      <c r="DPE37" s="214"/>
      <c r="DPF37" s="214"/>
      <c r="DPG37" s="214"/>
      <c r="DPH37" s="214"/>
      <c r="DPI37" s="214"/>
      <c r="DPJ37" s="214"/>
      <c r="DPK37" s="214"/>
      <c r="DPL37" s="214"/>
      <c r="DPM37" s="214"/>
      <c r="DPN37" s="214"/>
      <c r="DPO37" s="214"/>
      <c r="DPP37" s="214"/>
      <c r="DPQ37" s="214"/>
      <c r="DPR37" s="214"/>
      <c r="DPS37" s="214"/>
      <c r="DPT37" s="214"/>
      <c r="DPU37" s="214"/>
      <c r="DPV37" s="214"/>
      <c r="DPW37" s="214"/>
      <c r="DPX37" s="214"/>
      <c r="DPY37" s="214"/>
      <c r="DPZ37" s="214"/>
      <c r="DQA37" s="214"/>
      <c r="DQB37" s="214"/>
      <c r="DQC37" s="214"/>
      <c r="DQD37" s="214"/>
      <c r="DQE37" s="214"/>
      <c r="DQF37" s="214"/>
      <c r="DQG37" s="214"/>
      <c r="DQH37" s="214"/>
      <c r="DQI37" s="214"/>
      <c r="DQJ37" s="214"/>
      <c r="DQK37" s="214"/>
      <c r="DQL37" s="214"/>
      <c r="DQM37" s="214"/>
      <c r="DQN37" s="214"/>
      <c r="DQO37" s="214"/>
      <c r="DQP37" s="214"/>
      <c r="DQQ37" s="214"/>
      <c r="DQR37" s="214"/>
      <c r="DQS37" s="214"/>
      <c r="DQT37" s="214"/>
      <c r="DQU37" s="214"/>
      <c r="DQV37" s="214"/>
      <c r="DQW37" s="214"/>
      <c r="DQX37" s="214"/>
      <c r="DQY37" s="214"/>
      <c r="DQZ37" s="214"/>
      <c r="DRA37" s="214"/>
      <c r="DRB37" s="214"/>
      <c r="DRC37" s="214"/>
      <c r="DRD37" s="214"/>
      <c r="DRE37" s="214"/>
      <c r="DRF37" s="214"/>
      <c r="DRG37" s="214"/>
      <c r="DRH37" s="214"/>
      <c r="DRI37" s="214"/>
      <c r="DRJ37" s="214"/>
      <c r="DRK37" s="214"/>
      <c r="DRL37" s="214"/>
      <c r="DRM37" s="214"/>
      <c r="DRN37" s="214"/>
      <c r="DRO37" s="214"/>
      <c r="DRP37" s="214"/>
      <c r="DRQ37" s="214"/>
      <c r="DRR37" s="214"/>
      <c r="DRS37" s="214"/>
      <c r="DRT37" s="214"/>
      <c r="DRU37" s="214"/>
      <c r="DRV37" s="214"/>
      <c r="DRW37" s="214"/>
      <c r="DRX37" s="214"/>
      <c r="DRY37" s="214"/>
      <c r="DRZ37" s="214"/>
      <c r="DSA37" s="214"/>
      <c r="DSB37" s="214"/>
      <c r="DSC37" s="214"/>
      <c r="DSD37" s="214"/>
      <c r="DSE37" s="214"/>
      <c r="DSF37" s="214"/>
      <c r="DSG37" s="214"/>
      <c r="DSH37" s="214"/>
      <c r="DSI37" s="214"/>
      <c r="DSJ37" s="214"/>
      <c r="DSK37" s="214"/>
      <c r="DSL37" s="214"/>
      <c r="DSM37" s="214"/>
      <c r="DSN37" s="214"/>
      <c r="DSO37" s="214"/>
      <c r="DSP37" s="214"/>
      <c r="DSQ37" s="214"/>
      <c r="DSR37" s="214"/>
      <c r="DSS37" s="214"/>
      <c r="DST37" s="214"/>
      <c r="DSU37" s="214"/>
      <c r="DSV37" s="214"/>
      <c r="DSW37" s="214"/>
      <c r="DSX37" s="214"/>
      <c r="DSY37" s="214"/>
      <c r="DSZ37" s="214"/>
      <c r="DTA37" s="214"/>
      <c r="DTB37" s="214"/>
      <c r="DTC37" s="214"/>
      <c r="DTD37" s="214"/>
      <c r="DTE37" s="214"/>
      <c r="DTF37" s="214"/>
      <c r="DTG37" s="214"/>
      <c r="DTH37" s="214"/>
      <c r="DTI37" s="214"/>
      <c r="DTJ37" s="214"/>
      <c r="DTK37" s="214"/>
      <c r="DTL37" s="214"/>
      <c r="DTM37" s="214"/>
      <c r="DTN37" s="214"/>
      <c r="DTO37" s="214"/>
      <c r="DTP37" s="214"/>
      <c r="DTQ37" s="214"/>
      <c r="DTR37" s="214"/>
      <c r="DTS37" s="214"/>
      <c r="DTT37" s="214"/>
      <c r="DTU37" s="214"/>
      <c r="DTV37" s="214"/>
      <c r="DTW37" s="214"/>
      <c r="DTX37" s="214"/>
      <c r="DTY37" s="214"/>
      <c r="DTZ37" s="214"/>
      <c r="DUA37" s="214"/>
      <c r="DUB37" s="214"/>
      <c r="DUC37" s="214"/>
      <c r="DUD37" s="214"/>
      <c r="DUE37" s="214"/>
      <c r="DUF37" s="214"/>
      <c r="DUG37" s="214"/>
      <c r="DUH37" s="214"/>
      <c r="DUI37" s="214"/>
      <c r="DUJ37" s="214"/>
      <c r="DUK37" s="214"/>
      <c r="DUL37" s="214"/>
      <c r="DUM37" s="214"/>
      <c r="DUN37" s="214"/>
      <c r="DUO37" s="214"/>
      <c r="DUP37" s="214"/>
      <c r="DUQ37" s="214"/>
      <c r="DUR37" s="214"/>
      <c r="DUS37" s="214"/>
      <c r="DUT37" s="214"/>
      <c r="DUU37" s="214"/>
      <c r="DUV37" s="214"/>
      <c r="DUW37" s="214"/>
      <c r="DUX37" s="214"/>
      <c r="DUY37" s="214"/>
      <c r="DUZ37" s="214"/>
      <c r="DVA37" s="214"/>
      <c r="DVB37" s="214"/>
      <c r="DVC37" s="214"/>
      <c r="DVD37" s="214"/>
      <c r="DVE37" s="214"/>
      <c r="DVF37" s="214"/>
      <c r="DVG37" s="214"/>
      <c r="DVH37" s="214"/>
      <c r="DVI37" s="214"/>
      <c r="DVJ37" s="214"/>
      <c r="DVK37" s="214"/>
      <c r="DVL37" s="214"/>
      <c r="DVM37" s="214"/>
      <c r="DVN37" s="214"/>
      <c r="DVO37" s="214"/>
      <c r="DVP37" s="214"/>
      <c r="DVQ37" s="214"/>
      <c r="DVR37" s="214"/>
      <c r="DVS37" s="214"/>
      <c r="DVT37" s="214"/>
      <c r="DVU37" s="214"/>
      <c r="DVV37" s="214"/>
      <c r="DVW37" s="214"/>
      <c r="DVX37" s="214"/>
      <c r="DVY37" s="214"/>
      <c r="DVZ37" s="214"/>
      <c r="DWA37" s="214"/>
      <c r="DWB37" s="214"/>
      <c r="DWC37" s="214"/>
      <c r="DWD37" s="214"/>
      <c r="DWE37" s="214"/>
      <c r="DWF37" s="214"/>
      <c r="DWG37" s="214"/>
      <c r="DWH37" s="214"/>
      <c r="DWI37" s="214"/>
      <c r="DWJ37" s="214"/>
      <c r="DWK37" s="214"/>
      <c r="DWL37" s="214"/>
      <c r="DWM37" s="214"/>
      <c r="DWN37" s="214"/>
      <c r="DWO37" s="214"/>
      <c r="DWP37" s="214"/>
      <c r="DWQ37" s="214"/>
      <c r="DWR37" s="214"/>
      <c r="DWS37" s="214"/>
      <c r="DWT37" s="214"/>
      <c r="DWU37" s="214"/>
      <c r="DWV37" s="214"/>
      <c r="DWW37" s="214"/>
      <c r="DWX37" s="214"/>
      <c r="DWY37" s="214"/>
      <c r="DWZ37" s="214"/>
      <c r="DXA37" s="214"/>
      <c r="DXB37" s="214"/>
      <c r="DXC37" s="214"/>
      <c r="DXD37" s="214"/>
      <c r="DXE37" s="214"/>
      <c r="DXF37" s="214"/>
      <c r="DXG37" s="214"/>
      <c r="DXH37" s="214"/>
      <c r="DXI37" s="214"/>
      <c r="DXJ37" s="214"/>
      <c r="DXK37" s="214"/>
      <c r="DXL37" s="214"/>
      <c r="DXM37" s="214"/>
      <c r="DXN37" s="214"/>
      <c r="DXO37" s="214"/>
      <c r="DXP37" s="214"/>
      <c r="DXQ37" s="214"/>
      <c r="DXR37" s="214"/>
      <c r="DXS37" s="214"/>
      <c r="DXT37" s="214"/>
      <c r="DXU37" s="214"/>
      <c r="DXV37" s="214"/>
      <c r="DXW37" s="214"/>
      <c r="DXX37" s="214"/>
      <c r="DXY37" s="214"/>
      <c r="DXZ37" s="214"/>
      <c r="DYA37" s="214"/>
      <c r="DYB37" s="214"/>
      <c r="DYC37" s="214"/>
      <c r="DYD37" s="214"/>
      <c r="DYE37" s="214"/>
      <c r="DYF37" s="214"/>
      <c r="DYG37" s="214"/>
      <c r="DYH37" s="214"/>
      <c r="DYI37" s="214"/>
      <c r="DYJ37" s="214"/>
      <c r="DYK37" s="214"/>
      <c r="DYL37" s="214"/>
      <c r="DYM37" s="214"/>
      <c r="DYN37" s="214"/>
      <c r="DYO37" s="214"/>
      <c r="DYP37" s="214"/>
      <c r="DYQ37" s="214"/>
      <c r="DYR37" s="214"/>
      <c r="DYS37" s="214"/>
      <c r="DYT37" s="214"/>
      <c r="DYU37" s="214"/>
      <c r="DYV37" s="214"/>
      <c r="DYW37" s="214"/>
      <c r="DYX37" s="214"/>
      <c r="DYY37" s="214"/>
      <c r="DYZ37" s="214"/>
      <c r="DZA37" s="214"/>
      <c r="DZB37" s="214"/>
      <c r="DZC37" s="214"/>
      <c r="DZD37" s="214"/>
      <c r="DZE37" s="214"/>
      <c r="DZF37" s="214"/>
      <c r="DZG37" s="214"/>
      <c r="DZH37" s="214"/>
      <c r="DZI37" s="214"/>
      <c r="DZJ37" s="214"/>
      <c r="DZK37" s="214"/>
      <c r="DZL37" s="214"/>
      <c r="DZM37" s="214"/>
      <c r="DZN37" s="214"/>
      <c r="DZO37" s="214"/>
      <c r="DZP37" s="214"/>
      <c r="DZQ37" s="214"/>
      <c r="DZR37" s="214"/>
      <c r="DZS37" s="214"/>
      <c r="DZT37" s="214"/>
      <c r="DZU37" s="214"/>
      <c r="DZV37" s="214"/>
      <c r="DZW37" s="214"/>
      <c r="DZX37" s="214"/>
      <c r="DZY37" s="214"/>
      <c r="DZZ37" s="214"/>
      <c r="EAA37" s="214"/>
      <c r="EAB37" s="214"/>
      <c r="EAC37" s="214"/>
      <c r="EAD37" s="214"/>
      <c r="EAE37" s="214"/>
      <c r="EAF37" s="214"/>
      <c r="EAG37" s="214"/>
      <c r="EAH37" s="214"/>
      <c r="EAI37" s="214"/>
      <c r="EAJ37" s="214"/>
      <c r="EAK37" s="214"/>
      <c r="EAL37" s="214"/>
      <c r="EAM37" s="214"/>
      <c r="EAN37" s="214"/>
      <c r="EAO37" s="214"/>
      <c r="EAP37" s="214"/>
      <c r="EAQ37" s="214"/>
      <c r="EAR37" s="214"/>
      <c r="EAS37" s="214"/>
      <c r="EAT37" s="214"/>
      <c r="EAU37" s="214"/>
      <c r="EAV37" s="214"/>
      <c r="EAW37" s="214"/>
      <c r="EAX37" s="214"/>
      <c r="EAY37" s="214"/>
      <c r="EAZ37" s="214"/>
      <c r="EBA37" s="214"/>
      <c r="EBB37" s="214"/>
      <c r="EBC37" s="214"/>
      <c r="EBD37" s="214"/>
      <c r="EBE37" s="214"/>
      <c r="EBF37" s="214"/>
      <c r="EBG37" s="214"/>
      <c r="EBH37" s="214"/>
      <c r="EBI37" s="214"/>
      <c r="EBJ37" s="214"/>
      <c r="EBK37" s="214"/>
      <c r="EBL37" s="214"/>
      <c r="EBM37" s="214"/>
      <c r="EBN37" s="214"/>
      <c r="EBO37" s="214"/>
      <c r="EBP37" s="214"/>
      <c r="EBQ37" s="214"/>
      <c r="EBR37" s="214"/>
      <c r="EBS37" s="214"/>
      <c r="EBT37" s="214"/>
      <c r="EBU37" s="214"/>
      <c r="EBV37" s="214"/>
      <c r="EBW37" s="214"/>
      <c r="EBX37" s="214"/>
      <c r="EBY37" s="214"/>
      <c r="EBZ37" s="214"/>
      <c r="ECA37" s="214"/>
      <c r="ECB37" s="214"/>
      <c r="ECC37" s="214"/>
      <c r="ECD37" s="214"/>
      <c r="ECE37" s="214"/>
      <c r="ECF37" s="214"/>
      <c r="ECG37" s="214"/>
      <c r="ECH37" s="214"/>
      <c r="ECI37" s="214"/>
      <c r="ECJ37" s="214"/>
      <c r="ECK37" s="214"/>
      <c r="ECL37" s="214"/>
      <c r="ECM37" s="214"/>
      <c r="ECN37" s="214"/>
      <c r="ECO37" s="214"/>
      <c r="ECP37" s="214"/>
      <c r="ECQ37" s="214"/>
      <c r="ECR37" s="214"/>
      <c r="ECS37" s="214"/>
      <c r="ECT37" s="214"/>
      <c r="ECU37" s="214"/>
      <c r="ECV37" s="214"/>
      <c r="ECW37" s="214"/>
      <c r="ECX37" s="214"/>
      <c r="ECY37" s="214"/>
      <c r="ECZ37" s="214"/>
      <c r="EDA37" s="214"/>
      <c r="EDB37" s="214"/>
      <c r="EDC37" s="214"/>
      <c r="EDD37" s="214"/>
      <c r="EDE37" s="214"/>
      <c r="EDF37" s="214"/>
      <c r="EDG37" s="214"/>
      <c r="EDH37" s="214"/>
      <c r="EDI37" s="214"/>
      <c r="EDJ37" s="214"/>
      <c r="EDK37" s="214"/>
      <c r="EDL37" s="214"/>
      <c r="EDM37" s="214"/>
      <c r="EDN37" s="214"/>
      <c r="EDO37" s="214"/>
      <c r="EDP37" s="214"/>
      <c r="EDQ37" s="214"/>
      <c r="EDR37" s="214"/>
      <c r="EDS37" s="214"/>
      <c r="EDT37" s="214"/>
      <c r="EDU37" s="214"/>
      <c r="EDV37" s="214"/>
      <c r="EDW37" s="214"/>
      <c r="EDX37" s="214"/>
      <c r="EDY37" s="214"/>
      <c r="EDZ37" s="214"/>
      <c r="EEA37" s="214"/>
      <c r="EEB37" s="214"/>
      <c r="EEC37" s="214"/>
      <c r="EED37" s="214"/>
      <c r="EEE37" s="214"/>
      <c r="EEF37" s="214"/>
      <c r="EEG37" s="214"/>
      <c r="EEH37" s="214"/>
      <c r="EEI37" s="214"/>
      <c r="EEJ37" s="214"/>
      <c r="EEK37" s="214"/>
      <c r="EEL37" s="214"/>
      <c r="EEM37" s="214"/>
      <c r="EEN37" s="214"/>
      <c r="EEO37" s="214"/>
      <c r="EEP37" s="214"/>
      <c r="EEQ37" s="214"/>
      <c r="EER37" s="214"/>
      <c r="EES37" s="214"/>
      <c r="EET37" s="214"/>
      <c r="EEU37" s="214"/>
      <c r="EEV37" s="214"/>
      <c r="EEW37" s="214"/>
      <c r="EEX37" s="214"/>
      <c r="EEY37" s="214"/>
      <c r="EEZ37" s="214"/>
      <c r="EFA37" s="214"/>
      <c r="EFB37" s="214"/>
      <c r="EFC37" s="214"/>
      <c r="EFD37" s="214"/>
      <c r="EFE37" s="214"/>
      <c r="EFF37" s="214"/>
      <c r="EFG37" s="214"/>
      <c r="EFH37" s="214"/>
      <c r="EFI37" s="214"/>
      <c r="EFJ37" s="214"/>
      <c r="EFK37" s="214"/>
      <c r="EFL37" s="214"/>
      <c r="EFM37" s="214"/>
      <c r="EFN37" s="214"/>
      <c r="EFO37" s="214"/>
      <c r="EFP37" s="214"/>
      <c r="EFQ37" s="214"/>
      <c r="EFR37" s="214"/>
      <c r="EFS37" s="214"/>
      <c r="EFT37" s="214"/>
      <c r="EFU37" s="214"/>
      <c r="EFV37" s="214"/>
      <c r="EFW37" s="214"/>
      <c r="EFX37" s="214"/>
      <c r="EFY37" s="214"/>
      <c r="EFZ37" s="214"/>
      <c r="EGA37" s="214"/>
      <c r="EGB37" s="214"/>
      <c r="EGC37" s="214"/>
      <c r="EGD37" s="214"/>
      <c r="EGE37" s="214"/>
      <c r="EGF37" s="214"/>
      <c r="EGG37" s="214"/>
      <c r="EGH37" s="214"/>
      <c r="EGI37" s="214"/>
      <c r="EGJ37" s="214"/>
      <c r="EGK37" s="214"/>
      <c r="EGL37" s="214"/>
      <c r="EGM37" s="214"/>
      <c r="EGN37" s="214"/>
      <c r="EGO37" s="214"/>
      <c r="EGP37" s="214"/>
      <c r="EGQ37" s="214"/>
      <c r="EGR37" s="214"/>
      <c r="EGS37" s="214"/>
      <c r="EGT37" s="214"/>
      <c r="EGU37" s="214"/>
      <c r="EGV37" s="214"/>
      <c r="EGW37" s="214"/>
      <c r="EGX37" s="214"/>
      <c r="EGY37" s="214"/>
      <c r="EGZ37" s="214"/>
      <c r="EHA37" s="214"/>
      <c r="EHB37" s="214"/>
      <c r="EHC37" s="214"/>
      <c r="EHD37" s="214"/>
      <c r="EHE37" s="214"/>
      <c r="EHF37" s="214"/>
      <c r="EHG37" s="214"/>
      <c r="EHH37" s="214"/>
      <c r="EHI37" s="214"/>
      <c r="EHJ37" s="214"/>
      <c r="EHK37" s="214"/>
      <c r="EHL37" s="214"/>
      <c r="EHM37" s="214"/>
      <c r="EHN37" s="214"/>
      <c r="EHO37" s="214"/>
      <c r="EHP37" s="214"/>
      <c r="EHQ37" s="214"/>
      <c r="EHR37" s="214"/>
      <c r="EHS37" s="214"/>
      <c r="EHT37" s="214"/>
      <c r="EHU37" s="214"/>
      <c r="EHV37" s="214"/>
      <c r="EHW37" s="214"/>
      <c r="EHX37" s="214"/>
      <c r="EHY37" s="214"/>
      <c r="EHZ37" s="214"/>
      <c r="EIA37" s="214"/>
      <c r="EIB37" s="214"/>
      <c r="EIC37" s="214"/>
      <c r="EID37" s="214"/>
      <c r="EIE37" s="214"/>
      <c r="EIF37" s="214"/>
      <c r="EIG37" s="214"/>
      <c r="EIH37" s="214"/>
      <c r="EII37" s="214"/>
      <c r="EIJ37" s="214"/>
      <c r="EIK37" s="214"/>
      <c r="EIL37" s="214"/>
      <c r="EIM37" s="214"/>
      <c r="EIN37" s="214"/>
      <c r="EIO37" s="214"/>
      <c r="EIP37" s="214"/>
      <c r="EIQ37" s="214"/>
      <c r="EIR37" s="214"/>
      <c r="EIS37" s="214"/>
      <c r="EIT37" s="214"/>
      <c r="EIU37" s="214"/>
      <c r="EIV37" s="214"/>
      <c r="EIW37" s="214"/>
      <c r="EIX37" s="214"/>
      <c r="EIY37" s="214"/>
      <c r="EIZ37" s="214"/>
      <c r="EJA37" s="214"/>
      <c r="EJB37" s="214"/>
      <c r="EJC37" s="214"/>
      <c r="EJD37" s="214"/>
      <c r="EJE37" s="214"/>
      <c r="EJF37" s="214"/>
      <c r="EJG37" s="214"/>
      <c r="EJH37" s="214"/>
      <c r="EJI37" s="214"/>
      <c r="EJJ37" s="214"/>
      <c r="EJK37" s="214"/>
      <c r="EJL37" s="214"/>
      <c r="EJM37" s="214"/>
      <c r="EJN37" s="214"/>
      <c r="EJO37" s="214"/>
      <c r="EJP37" s="214"/>
      <c r="EJQ37" s="214"/>
      <c r="EJR37" s="214"/>
      <c r="EJS37" s="214"/>
      <c r="EJT37" s="214"/>
      <c r="EJU37" s="214"/>
      <c r="EJV37" s="214"/>
      <c r="EJW37" s="214"/>
      <c r="EJX37" s="214"/>
      <c r="EJY37" s="214"/>
      <c r="EJZ37" s="214"/>
      <c r="EKA37" s="214"/>
      <c r="EKB37" s="214"/>
      <c r="EKC37" s="214"/>
      <c r="EKD37" s="214"/>
      <c r="EKE37" s="214"/>
      <c r="EKF37" s="214"/>
      <c r="EKG37" s="214"/>
      <c r="EKH37" s="214"/>
      <c r="EKI37" s="214"/>
      <c r="EKJ37" s="214"/>
      <c r="EKK37" s="214"/>
      <c r="EKL37" s="214"/>
      <c r="EKM37" s="214"/>
      <c r="EKN37" s="214"/>
      <c r="EKO37" s="214"/>
      <c r="EKP37" s="214"/>
      <c r="EKQ37" s="214"/>
      <c r="EKR37" s="214"/>
      <c r="EKS37" s="214"/>
      <c r="EKT37" s="214"/>
      <c r="EKU37" s="214"/>
      <c r="EKV37" s="214"/>
      <c r="EKW37" s="214"/>
      <c r="EKX37" s="214"/>
      <c r="EKY37" s="214"/>
      <c r="EKZ37" s="214"/>
      <c r="ELA37" s="214"/>
      <c r="ELB37" s="214"/>
      <c r="ELC37" s="214"/>
      <c r="ELD37" s="214"/>
      <c r="ELE37" s="214"/>
      <c r="ELF37" s="214"/>
      <c r="ELG37" s="214"/>
      <c r="ELH37" s="214"/>
      <c r="ELI37" s="214"/>
      <c r="ELJ37" s="214"/>
      <c r="ELK37" s="214"/>
      <c r="ELL37" s="214"/>
      <c r="ELM37" s="214"/>
      <c r="ELN37" s="214"/>
      <c r="ELO37" s="214"/>
      <c r="ELP37" s="214"/>
      <c r="ELQ37" s="214"/>
      <c r="ELR37" s="214"/>
      <c r="ELS37" s="214"/>
      <c r="ELT37" s="214"/>
      <c r="ELU37" s="214"/>
      <c r="ELV37" s="214"/>
      <c r="ELW37" s="214"/>
      <c r="ELX37" s="214"/>
      <c r="ELY37" s="214"/>
      <c r="ELZ37" s="214"/>
      <c r="EMA37" s="214"/>
      <c r="EMB37" s="214"/>
      <c r="EMC37" s="214"/>
      <c r="EMD37" s="214"/>
      <c r="EME37" s="214"/>
      <c r="EMF37" s="214"/>
      <c r="EMG37" s="214"/>
      <c r="EMH37" s="214"/>
      <c r="EMI37" s="214"/>
      <c r="EMJ37" s="214"/>
      <c r="EMK37" s="214"/>
      <c r="EML37" s="214"/>
      <c r="EMM37" s="214"/>
      <c r="EMN37" s="214"/>
      <c r="EMO37" s="214"/>
      <c r="EMP37" s="214"/>
      <c r="EMQ37" s="214"/>
      <c r="EMR37" s="214"/>
      <c r="EMS37" s="214"/>
      <c r="EMT37" s="214"/>
      <c r="EMU37" s="214"/>
      <c r="EMV37" s="214"/>
      <c r="EMW37" s="214"/>
      <c r="EMX37" s="214"/>
      <c r="EMY37" s="214"/>
      <c r="EMZ37" s="214"/>
      <c r="ENA37" s="214"/>
      <c r="ENB37" s="214"/>
      <c r="ENC37" s="214"/>
      <c r="END37" s="214"/>
      <c r="ENE37" s="214"/>
      <c r="ENF37" s="214"/>
      <c r="ENG37" s="214"/>
      <c r="ENH37" s="214"/>
      <c r="ENI37" s="214"/>
      <c r="ENJ37" s="214"/>
      <c r="ENK37" s="214"/>
      <c r="ENL37" s="214"/>
      <c r="ENM37" s="214"/>
      <c r="ENN37" s="214"/>
      <c r="ENO37" s="214"/>
      <c r="ENP37" s="214"/>
      <c r="ENQ37" s="214"/>
      <c r="ENR37" s="214"/>
      <c r="ENS37" s="214"/>
      <c r="ENT37" s="214"/>
      <c r="ENU37" s="214"/>
      <c r="ENV37" s="214"/>
      <c r="ENW37" s="214"/>
      <c r="ENX37" s="214"/>
      <c r="ENY37" s="214"/>
      <c r="ENZ37" s="214"/>
      <c r="EOA37" s="214"/>
      <c r="EOB37" s="214"/>
      <c r="EOC37" s="214"/>
      <c r="EOD37" s="214"/>
      <c r="EOE37" s="214"/>
      <c r="EOF37" s="214"/>
      <c r="EOG37" s="214"/>
      <c r="EOH37" s="214"/>
      <c r="EOI37" s="214"/>
      <c r="EOJ37" s="214"/>
      <c r="EOK37" s="214"/>
      <c r="EOL37" s="214"/>
      <c r="EOM37" s="214"/>
      <c r="EON37" s="214"/>
      <c r="EOO37" s="214"/>
      <c r="EOP37" s="214"/>
      <c r="EOQ37" s="214"/>
      <c r="EOR37" s="214"/>
      <c r="EOS37" s="214"/>
      <c r="EOT37" s="214"/>
      <c r="EOU37" s="214"/>
      <c r="EOV37" s="214"/>
      <c r="EOW37" s="214"/>
      <c r="EOX37" s="214"/>
      <c r="EOY37" s="214"/>
      <c r="EOZ37" s="214"/>
      <c r="EPA37" s="214"/>
      <c r="EPB37" s="214"/>
      <c r="EPC37" s="214"/>
      <c r="EPD37" s="214"/>
      <c r="EPE37" s="214"/>
      <c r="EPF37" s="214"/>
      <c r="EPG37" s="214"/>
      <c r="EPH37" s="214"/>
      <c r="EPI37" s="214"/>
      <c r="EPJ37" s="214"/>
      <c r="EPK37" s="214"/>
      <c r="EPL37" s="214"/>
      <c r="EPM37" s="214"/>
      <c r="EPN37" s="214"/>
      <c r="EPO37" s="214"/>
      <c r="EPP37" s="214"/>
      <c r="EPQ37" s="214"/>
      <c r="EPR37" s="214"/>
      <c r="EPS37" s="214"/>
      <c r="EPT37" s="214"/>
      <c r="EPU37" s="214"/>
      <c r="EPV37" s="214"/>
      <c r="EPW37" s="214"/>
      <c r="EPX37" s="214"/>
      <c r="EPY37" s="214"/>
      <c r="EPZ37" s="214"/>
      <c r="EQA37" s="214"/>
      <c r="EQB37" s="214"/>
      <c r="EQC37" s="214"/>
      <c r="EQD37" s="214"/>
      <c r="EQE37" s="214"/>
      <c r="EQF37" s="214"/>
      <c r="EQG37" s="214"/>
      <c r="EQH37" s="214"/>
      <c r="EQI37" s="214"/>
      <c r="EQJ37" s="214"/>
      <c r="EQK37" s="214"/>
      <c r="EQL37" s="214"/>
      <c r="EQM37" s="214"/>
      <c r="EQN37" s="214"/>
      <c r="EQO37" s="214"/>
      <c r="EQP37" s="214"/>
      <c r="EQQ37" s="214"/>
      <c r="EQR37" s="214"/>
      <c r="EQS37" s="214"/>
      <c r="EQT37" s="214"/>
      <c r="EQU37" s="214"/>
      <c r="EQV37" s="214"/>
      <c r="EQW37" s="214"/>
      <c r="EQX37" s="214"/>
      <c r="EQY37" s="214"/>
      <c r="EQZ37" s="214"/>
      <c r="ERA37" s="214"/>
      <c r="ERB37" s="214"/>
      <c r="ERC37" s="214"/>
      <c r="ERD37" s="214"/>
      <c r="ERE37" s="214"/>
      <c r="ERF37" s="214"/>
      <c r="ERG37" s="214"/>
      <c r="ERH37" s="214"/>
      <c r="ERI37" s="214"/>
      <c r="ERJ37" s="214"/>
      <c r="ERK37" s="214"/>
      <c r="ERL37" s="214"/>
      <c r="ERM37" s="214"/>
      <c r="ERN37" s="214"/>
      <c r="ERO37" s="214"/>
      <c r="ERP37" s="214"/>
      <c r="ERQ37" s="214"/>
      <c r="ERR37" s="214"/>
      <c r="ERS37" s="214"/>
      <c r="ERT37" s="214"/>
      <c r="ERU37" s="214"/>
      <c r="ERV37" s="214"/>
      <c r="ERW37" s="214"/>
      <c r="ERX37" s="214"/>
      <c r="ERY37" s="214"/>
      <c r="ERZ37" s="214"/>
      <c r="ESA37" s="214"/>
      <c r="ESB37" s="214"/>
      <c r="ESC37" s="214"/>
      <c r="ESD37" s="214"/>
      <c r="ESE37" s="214"/>
      <c r="ESF37" s="214"/>
      <c r="ESG37" s="214"/>
      <c r="ESH37" s="214"/>
      <c r="ESI37" s="214"/>
      <c r="ESJ37" s="214"/>
      <c r="ESK37" s="214"/>
      <c r="ESL37" s="214"/>
      <c r="ESM37" s="214"/>
      <c r="ESN37" s="214"/>
      <c r="ESO37" s="214"/>
      <c r="ESP37" s="214"/>
      <c r="ESQ37" s="214"/>
      <c r="ESR37" s="214"/>
      <c r="ESS37" s="214"/>
      <c r="EST37" s="214"/>
      <c r="ESU37" s="214"/>
      <c r="ESV37" s="214"/>
      <c r="ESW37" s="214"/>
      <c r="ESX37" s="214"/>
      <c r="ESY37" s="214"/>
      <c r="ESZ37" s="214"/>
      <c r="ETA37" s="214"/>
      <c r="ETB37" s="214"/>
      <c r="ETC37" s="214"/>
      <c r="ETD37" s="214"/>
      <c r="ETE37" s="214"/>
      <c r="ETF37" s="214"/>
      <c r="ETG37" s="214"/>
      <c r="ETH37" s="214"/>
      <c r="ETI37" s="214"/>
      <c r="ETJ37" s="214"/>
      <c r="ETK37" s="214"/>
      <c r="ETL37" s="214"/>
      <c r="ETM37" s="214"/>
      <c r="ETN37" s="214"/>
      <c r="ETO37" s="214"/>
      <c r="ETP37" s="214"/>
      <c r="ETQ37" s="214"/>
      <c r="ETR37" s="214"/>
      <c r="ETS37" s="214"/>
      <c r="ETT37" s="214"/>
      <c r="ETU37" s="214"/>
      <c r="ETV37" s="214"/>
      <c r="ETW37" s="214"/>
      <c r="ETX37" s="214"/>
      <c r="ETY37" s="214"/>
      <c r="ETZ37" s="214"/>
      <c r="EUA37" s="214"/>
      <c r="EUB37" s="214"/>
      <c r="EUC37" s="214"/>
      <c r="EUD37" s="214"/>
      <c r="EUE37" s="214"/>
      <c r="EUF37" s="214"/>
      <c r="EUG37" s="214"/>
      <c r="EUH37" s="214"/>
      <c r="EUI37" s="214"/>
      <c r="EUJ37" s="214"/>
      <c r="EUK37" s="214"/>
      <c r="EUL37" s="214"/>
      <c r="EUM37" s="214"/>
      <c r="EUN37" s="214"/>
      <c r="EUO37" s="214"/>
      <c r="EUP37" s="214"/>
      <c r="EUQ37" s="214"/>
      <c r="EUR37" s="214"/>
      <c r="EUS37" s="214"/>
      <c r="EUT37" s="214"/>
      <c r="EUU37" s="214"/>
      <c r="EUV37" s="214"/>
      <c r="EUW37" s="214"/>
      <c r="EUX37" s="214"/>
      <c r="EUY37" s="214"/>
      <c r="EUZ37" s="214"/>
      <c r="EVA37" s="214"/>
      <c r="EVB37" s="214"/>
      <c r="EVC37" s="214"/>
      <c r="EVD37" s="214"/>
      <c r="EVE37" s="214"/>
      <c r="EVF37" s="214"/>
      <c r="EVG37" s="214"/>
      <c r="EVH37" s="214"/>
      <c r="EVI37" s="214"/>
      <c r="EVJ37" s="214"/>
      <c r="EVK37" s="214"/>
      <c r="EVL37" s="214"/>
      <c r="EVM37" s="214"/>
      <c r="EVN37" s="214"/>
      <c r="EVO37" s="214"/>
      <c r="EVP37" s="214"/>
      <c r="EVQ37" s="214"/>
      <c r="EVR37" s="214"/>
      <c r="EVS37" s="214"/>
      <c r="EVT37" s="214"/>
      <c r="EVU37" s="214"/>
      <c r="EVV37" s="214"/>
      <c r="EVW37" s="214"/>
      <c r="EVX37" s="214"/>
      <c r="EVY37" s="214"/>
      <c r="EVZ37" s="214"/>
      <c r="EWA37" s="214"/>
      <c r="EWB37" s="214"/>
      <c r="EWC37" s="214"/>
      <c r="EWD37" s="214"/>
      <c r="EWE37" s="214"/>
      <c r="EWF37" s="214"/>
      <c r="EWG37" s="214"/>
      <c r="EWH37" s="214"/>
      <c r="EWI37" s="214"/>
      <c r="EWJ37" s="214"/>
      <c r="EWK37" s="214"/>
      <c r="EWL37" s="214"/>
      <c r="EWM37" s="214"/>
      <c r="EWN37" s="214"/>
      <c r="EWO37" s="214"/>
      <c r="EWP37" s="214"/>
      <c r="EWQ37" s="214"/>
      <c r="EWR37" s="214"/>
      <c r="EWS37" s="214"/>
      <c r="EWT37" s="214"/>
      <c r="EWU37" s="214"/>
      <c r="EWV37" s="214"/>
      <c r="EWW37" s="214"/>
      <c r="EWX37" s="214"/>
      <c r="EWY37" s="214"/>
      <c r="EWZ37" s="214"/>
      <c r="EXA37" s="214"/>
      <c r="EXB37" s="214"/>
      <c r="EXC37" s="214"/>
      <c r="EXD37" s="214"/>
      <c r="EXE37" s="214"/>
      <c r="EXF37" s="214"/>
      <c r="EXG37" s="214"/>
      <c r="EXH37" s="214"/>
      <c r="EXI37" s="214"/>
      <c r="EXJ37" s="214"/>
      <c r="EXK37" s="214"/>
      <c r="EXL37" s="214"/>
      <c r="EXM37" s="214"/>
      <c r="EXN37" s="214"/>
      <c r="EXO37" s="214"/>
      <c r="EXP37" s="214"/>
      <c r="EXQ37" s="214"/>
      <c r="EXR37" s="214"/>
      <c r="EXS37" s="214"/>
      <c r="EXT37" s="214"/>
      <c r="EXU37" s="214"/>
      <c r="EXV37" s="214"/>
      <c r="EXW37" s="214"/>
      <c r="EXX37" s="214"/>
      <c r="EXY37" s="214"/>
      <c r="EXZ37" s="214"/>
      <c r="EYA37" s="214"/>
      <c r="EYB37" s="214"/>
      <c r="EYC37" s="214"/>
      <c r="EYD37" s="214"/>
      <c r="EYE37" s="214"/>
      <c r="EYF37" s="214"/>
      <c r="EYG37" s="214"/>
      <c r="EYH37" s="214"/>
      <c r="EYI37" s="214"/>
      <c r="EYJ37" s="214"/>
      <c r="EYK37" s="214"/>
      <c r="EYL37" s="214"/>
      <c r="EYM37" s="214"/>
      <c r="EYN37" s="214"/>
      <c r="EYO37" s="214"/>
      <c r="EYP37" s="214"/>
      <c r="EYQ37" s="214"/>
      <c r="EYR37" s="214"/>
      <c r="EYS37" s="214"/>
      <c r="EYT37" s="214"/>
      <c r="EYU37" s="214"/>
      <c r="EYV37" s="214"/>
      <c r="EYW37" s="214"/>
      <c r="EYX37" s="214"/>
      <c r="EYY37" s="214"/>
      <c r="EYZ37" s="214"/>
      <c r="EZA37" s="214"/>
      <c r="EZB37" s="214"/>
      <c r="EZC37" s="214"/>
      <c r="EZD37" s="214"/>
      <c r="EZE37" s="214"/>
      <c r="EZF37" s="214"/>
      <c r="EZG37" s="214"/>
      <c r="EZH37" s="214"/>
      <c r="EZI37" s="214"/>
      <c r="EZJ37" s="214"/>
      <c r="EZK37" s="214"/>
      <c r="EZL37" s="214"/>
      <c r="EZM37" s="214"/>
      <c r="EZN37" s="214"/>
      <c r="EZO37" s="214"/>
      <c r="EZP37" s="214"/>
      <c r="EZQ37" s="214"/>
      <c r="EZR37" s="214"/>
      <c r="EZS37" s="214"/>
      <c r="EZT37" s="214"/>
      <c r="EZU37" s="214"/>
      <c r="EZV37" s="214"/>
      <c r="EZW37" s="214"/>
      <c r="EZX37" s="214"/>
      <c r="EZY37" s="214"/>
      <c r="EZZ37" s="214"/>
      <c r="FAA37" s="214"/>
      <c r="FAB37" s="214"/>
      <c r="FAC37" s="214"/>
      <c r="FAD37" s="214"/>
      <c r="FAE37" s="214"/>
      <c r="FAF37" s="214"/>
      <c r="FAG37" s="214"/>
      <c r="FAH37" s="214"/>
      <c r="FAI37" s="214"/>
      <c r="FAJ37" s="214"/>
      <c r="FAK37" s="214"/>
      <c r="FAL37" s="214"/>
      <c r="FAM37" s="214"/>
      <c r="FAN37" s="214"/>
      <c r="FAO37" s="214"/>
      <c r="FAP37" s="214"/>
      <c r="FAQ37" s="214"/>
      <c r="FAR37" s="214"/>
      <c r="FAS37" s="214"/>
      <c r="FAT37" s="214"/>
      <c r="FAU37" s="214"/>
      <c r="FAV37" s="214"/>
      <c r="FAW37" s="214"/>
      <c r="FAX37" s="214"/>
      <c r="FAY37" s="214"/>
      <c r="FAZ37" s="214"/>
      <c r="FBA37" s="214"/>
      <c r="FBB37" s="214"/>
      <c r="FBC37" s="214"/>
      <c r="FBD37" s="214"/>
      <c r="FBE37" s="214"/>
      <c r="FBF37" s="214"/>
      <c r="FBG37" s="214"/>
      <c r="FBH37" s="214"/>
      <c r="FBI37" s="214"/>
      <c r="FBJ37" s="214"/>
      <c r="FBK37" s="214"/>
      <c r="FBL37" s="214"/>
      <c r="FBM37" s="214"/>
      <c r="FBN37" s="214"/>
      <c r="FBO37" s="214"/>
      <c r="FBP37" s="214"/>
      <c r="FBQ37" s="214"/>
      <c r="FBR37" s="214"/>
      <c r="FBS37" s="214"/>
      <c r="FBT37" s="214"/>
      <c r="FBU37" s="214"/>
      <c r="FBV37" s="214"/>
      <c r="FBW37" s="214"/>
      <c r="FBX37" s="214"/>
      <c r="FBY37" s="214"/>
      <c r="FBZ37" s="214"/>
      <c r="FCA37" s="214"/>
      <c r="FCB37" s="214"/>
      <c r="FCC37" s="214"/>
      <c r="FCD37" s="214"/>
      <c r="FCE37" s="214"/>
      <c r="FCF37" s="214"/>
      <c r="FCG37" s="214"/>
      <c r="FCH37" s="214"/>
      <c r="FCI37" s="214"/>
      <c r="FCJ37" s="214"/>
      <c r="FCK37" s="214"/>
      <c r="FCL37" s="214"/>
      <c r="FCM37" s="214"/>
      <c r="FCN37" s="214"/>
      <c r="FCO37" s="214"/>
      <c r="FCP37" s="214"/>
      <c r="FCQ37" s="214"/>
      <c r="FCR37" s="214"/>
      <c r="FCS37" s="214"/>
      <c r="FCT37" s="214"/>
      <c r="FCU37" s="214"/>
      <c r="FCV37" s="214"/>
      <c r="FCW37" s="214"/>
      <c r="FCX37" s="214"/>
      <c r="FCY37" s="214"/>
      <c r="FCZ37" s="214"/>
      <c r="FDA37" s="214"/>
      <c r="FDB37" s="214"/>
      <c r="FDC37" s="214"/>
      <c r="FDD37" s="214"/>
      <c r="FDE37" s="214"/>
      <c r="FDF37" s="214"/>
      <c r="FDG37" s="214"/>
      <c r="FDH37" s="214"/>
      <c r="FDI37" s="214"/>
      <c r="FDJ37" s="214"/>
      <c r="FDK37" s="214"/>
      <c r="FDL37" s="214"/>
      <c r="FDM37" s="214"/>
      <c r="FDN37" s="214"/>
      <c r="FDO37" s="214"/>
      <c r="FDP37" s="214"/>
      <c r="FDQ37" s="214"/>
      <c r="FDR37" s="214"/>
      <c r="FDS37" s="214"/>
      <c r="FDT37" s="214"/>
      <c r="FDU37" s="214"/>
      <c r="FDV37" s="214"/>
      <c r="FDW37" s="214"/>
      <c r="FDX37" s="214"/>
      <c r="FDY37" s="214"/>
      <c r="FDZ37" s="214"/>
      <c r="FEA37" s="214"/>
      <c r="FEB37" s="214"/>
      <c r="FEC37" s="214"/>
      <c r="FED37" s="214"/>
      <c r="FEE37" s="214"/>
      <c r="FEF37" s="214"/>
      <c r="FEG37" s="214"/>
      <c r="FEH37" s="214"/>
      <c r="FEI37" s="214"/>
      <c r="FEJ37" s="214"/>
      <c r="FEK37" s="214"/>
      <c r="FEL37" s="214"/>
      <c r="FEM37" s="214"/>
      <c r="FEN37" s="214"/>
      <c r="FEO37" s="214"/>
      <c r="FEP37" s="214"/>
      <c r="FEQ37" s="214"/>
      <c r="FER37" s="214"/>
      <c r="FES37" s="214"/>
      <c r="FET37" s="214"/>
      <c r="FEU37" s="214"/>
      <c r="FEV37" s="214"/>
      <c r="FEW37" s="214"/>
      <c r="FEX37" s="214"/>
      <c r="FEY37" s="214"/>
      <c r="FEZ37" s="214"/>
      <c r="FFA37" s="214"/>
      <c r="FFB37" s="214"/>
      <c r="FFC37" s="214"/>
      <c r="FFD37" s="214"/>
      <c r="FFE37" s="214"/>
      <c r="FFF37" s="214"/>
      <c r="FFG37" s="214"/>
      <c r="FFH37" s="214"/>
      <c r="FFI37" s="214"/>
      <c r="FFJ37" s="214"/>
      <c r="FFK37" s="214"/>
      <c r="FFL37" s="214"/>
      <c r="FFM37" s="214"/>
      <c r="FFN37" s="214"/>
      <c r="FFO37" s="214"/>
      <c r="FFP37" s="214"/>
      <c r="FFQ37" s="214"/>
      <c r="FFR37" s="214"/>
      <c r="FFS37" s="214"/>
      <c r="FFT37" s="214"/>
      <c r="FFU37" s="214"/>
      <c r="FFV37" s="214"/>
      <c r="FFW37" s="214"/>
      <c r="FFX37" s="214"/>
      <c r="FFY37" s="214"/>
      <c r="FFZ37" s="214"/>
      <c r="FGA37" s="214"/>
      <c r="FGB37" s="214"/>
      <c r="FGC37" s="214"/>
      <c r="FGD37" s="214"/>
      <c r="FGE37" s="214"/>
      <c r="FGF37" s="214"/>
      <c r="FGG37" s="214"/>
      <c r="FGH37" s="214"/>
      <c r="FGI37" s="214"/>
      <c r="FGJ37" s="214"/>
      <c r="FGK37" s="214"/>
      <c r="FGL37" s="214"/>
      <c r="FGM37" s="214"/>
      <c r="FGN37" s="214"/>
      <c r="FGO37" s="214"/>
      <c r="FGP37" s="214"/>
      <c r="FGQ37" s="214"/>
      <c r="FGR37" s="214"/>
      <c r="FGS37" s="214"/>
      <c r="FGT37" s="214"/>
      <c r="FGU37" s="214"/>
      <c r="FGV37" s="214"/>
      <c r="FGW37" s="214"/>
      <c r="FGX37" s="214"/>
      <c r="FGY37" s="214"/>
      <c r="FGZ37" s="214"/>
      <c r="FHA37" s="214"/>
      <c r="FHB37" s="214"/>
      <c r="FHC37" s="214"/>
      <c r="FHD37" s="214"/>
      <c r="FHE37" s="214"/>
      <c r="FHF37" s="214"/>
      <c r="FHG37" s="214"/>
      <c r="FHH37" s="214"/>
      <c r="FHI37" s="214"/>
      <c r="FHJ37" s="214"/>
      <c r="FHK37" s="214"/>
      <c r="FHL37" s="214"/>
      <c r="FHM37" s="214"/>
      <c r="FHN37" s="214"/>
      <c r="FHO37" s="214"/>
      <c r="FHP37" s="214"/>
      <c r="FHQ37" s="214"/>
      <c r="FHR37" s="214"/>
      <c r="FHS37" s="214"/>
      <c r="FHT37" s="214"/>
      <c r="FHU37" s="214"/>
      <c r="FHV37" s="214"/>
      <c r="FHW37" s="214"/>
      <c r="FHX37" s="214"/>
      <c r="FHY37" s="214"/>
      <c r="FHZ37" s="214"/>
      <c r="FIA37" s="214"/>
      <c r="FIB37" s="214"/>
      <c r="FIC37" s="214"/>
      <c r="FID37" s="214"/>
      <c r="FIE37" s="214"/>
      <c r="FIF37" s="214"/>
      <c r="FIG37" s="214"/>
      <c r="FIH37" s="214"/>
      <c r="FII37" s="214"/>
      <c r="FIJ37" s="214"/>
      <c r="FIK37" s="214"/>
      <c r="FIL37" s="214"/>
      <c r="FIM37" s="214"/>
      <c r="FIN37" s="214"/>
      <c r="FIO37" s="214"/>
      <c r="FIP37" s="214"/>
      <c r="FIQ37" s="214"/>
      <c r="FIR37" s="214"/>
      <c r="FIS37" s="214"/>
      <c r="FIT37" s="214"/>
      <c r="FIU37" s="214"/>
      <c r="FIV37" s="214"/>
      <c r="FIW37" s="214"/>
      <c r="FIX37" s="214"/>
      <c r="FIY37" s="214"/>
      <c r="FIZ37" s="214"/>
      <c r="FJA37" s="214"/>
      <c r="FJB37" s="214"/>
      <c r="FJC37" s="214"/>
      <c r="FJD37" s="214"/>
      <c r="FJE37" s="214"/>
      <c r="FJF37" s="214"/>
      <c r="FJG37" s="214"/>
      <c r="FJH37" s="214"/>
      <c r="FJI37" s="214"/>
      <c r="FJJ37" s="214"/>
      <c r="FJK37" s="214"/>
      <c r="FJL37" s="214"/>
      <c r="FJM37" s="214"/>
      <c r="FJN37" s="214"/>
      <c r="FJO37" s="214"/>
      <c r="FJP37" s="214"/>
      <c r="FJQ37" s="214"/>
      <c r="FJR37" s="214"/>
      <c r="FJS37" s="214"/>
      <c r="FJT37" s="214"/>
      <c r="FJU37" s="214"/>
      <c r="FJV37" s="214"/>
      <c r="FJW37" s="214"/>
      <c r="FJX37" s="214"/>
      <c r="FJY37" s="214"/>
      <c r="FJZ37" s="214"/>
      <c r="FKA37" s="214"/>
      <c r="FKB37" s="214"/>
      <c r="FKC37" s="214"/>
      <c r="FKD37" s="214"/>
      <c r="FKE37" s="214"/>
      <c r="FKF37" s="214"/>
      <c r="FKG37" s="214"/>
      <c r="FKH37" s="214"/>
      <c r="FKI37" s="214"/>
      <c r="FKJ37" s="214"/>
      <c r="FKK37" s="214"/>
      <c r="FKL37" s="214"/>
      <c r="FKM37" s="214"/>
      <c r="FKN37" s="214"/>
      <c r="FKO37" s="214"/>
      <c r="FKP37" s="214"/>
      <c r="FKQ37" s="214"/>
      <c r="FKR37" s="214"/>
      <c r="FKS37" s="214"/>
      <c r="FKT37" s="214"/>
      <c r="FKU37" s="214"/>
      <c r="FKV37" s="214"/>
      <c r="FKW37" s="214"/>
      <c r="FKX37" s="214"/>
      <c r="FKY37" s="214"/>
      <c r="FKZ37" s="214"/>
      <c r="FLA37" s="214"/>
      <c r="FLB37" s="214"/>
      <c r="FLC37" s="214"/>
      <c r="FLD37" s="214"/>
      <c r="FLE37" s="214"/>
      <c r="FLF37" s="214"/>
      <c r="FLG37" s="214"/>
      <c r="FLH37" s="214"/>
      <c r="FLI37" s="214"/>
      <c r="FLJ37" s="214"/>
      <c r="FLK37" s="214"/>
      <c r="FLL37" s="214"/>
      <c r="FLM37" s="214"/>
      <c r="FLN37" s="214"/>
      <c r="FLO37" s="214"/>
      <c r="FLP37" s="214"/>
      <c r="FLQ37" s="214"/>
      <c r="FLR37" s="214"/>
      <c r="FLS37" s="214"/>
      <c r="FLT37" s="214"/>
      <c r="FLU37" s="214"/>
      <c r="FLV37" s="214"/>
      <c r="FLW37" s="214"/>
      <c r="FLX37" s="214"/>
      <c r="FLY37" s="214"/>
      <c r="FLZ37" s="214"/>
      <c r="FMA37" s="214"/>
      <c r="FMB37" s="214"/>
      <c r="FMC37" s="214"/>
      <c r="FMD37" s="214"/>
      <c r="FME37" s="214"/>
      <c r="FMF37" s="214"/>
      <c r="FMG37" s="214"/>
      <c r="FMH37" s="214"/>
      <c r="FMI37" s="214"/>
      <c r="FMJ37" s="214"/>
      <c r="FMK37" s="214"/>
      <c r="FML37" s="214"/>
      <c r="FMM37" s="214"/>
      <c r="FMN37" s="214"/>
      <c r="FMO37" s="214"/>
      <c r="FMP37" s="214"/>
      <c r="FMQ37" s="214"/>
      <c r="FMR37" s="214"/>
      <c r="FMS37" s="214"/>
      <c r="FMT37" s="214"/>
      <c r="FMU37" s="214"/>
      <c r="FMV37" s="214"/>
      <c r="FMW37" s="214"/>
      <c r="FMX37" s="214"/>
      <c r="FMY37" s="214"/>
      <c r="FMZ37" s="214"/>
      <c r="FNA37" s="214"/>
      <c r="FNB37" s="214"/>
      <c r="FNC37" s="214"/>
      <c r="FND37" s="214"/>
      <c r="FNE37" s="214"/>
      <c r="FNF37" s="214"/>
      <c r="FNG37" s="214"/>
      <c r="FNH37" s="214"/>
      <c r="FNI37" s="214"/>
      <c r="FNJ37" s="214"/>
      <c r="FNK37" s="214"/>
      <c r="FNL37" s="214"/>
      <c r="FNM37" s="214"/>
      <c r="FNN37" s="214"/>
      <c r="FNO37" s="214"/>
      <c r="FNP37" s="214"/>
      <c r="FNQ37" s="214"/>
      <c r="FNR37" s="214"/>
      <c r="FNS37" s="214"/>
      <c r="FNT37" s="214"/>
      <c r="FNU37" s="214"/>
      <c r="FNV37" s="214"/>
      <c r="FNW37" s="214"/>
      <c r="FNX37" s="214"/>
      <c r="FNY37" s="214"/>
      <c r="FNZ37" s="214"/>
      <c r="FOA37" s="214"/>
      <c r="FOB37" s="214"/>
      <c r="FOC37" s="214"/>
      <c r="FOD37" s="214"/>
      <c r="FOE37" s="214"/>
      <c r="FOF37" s="214"/>
      <c r="FOG37" s="214"/>
      <c r="FOH37" s="214"/>
      <c r="FOI37" s="214"/>
      <c r="FOJ37" s="214"/>
      <c r="FOK37" s="214"/>
      <c r="FOL37" s="214"/>
      <c r="FOM37" s="214"/>
      <c r="FON37" s="214"/>
      <c r="FOO37" s="214"/>
      <c r="FOP37" s="214"/>
      <c r="FOQ37" s="214"/>
      <c r="FOR37" s="214"/>
      <c r="FOS37" s="214"/>
      <c r="FOT37" s="214"/>
      <c r="FOU37" s="214"/>
      <c r="FOV37" s="214"/>
      <c r="FOW37" s="214"/>
      <c r="FOX37" s="214"/>
      <c r="FOY37" s="214"/>
      <c r="FOZ37" s="214"/>
      <c r="FPA37" s="214"/>
      <c r="FPB37" s="214"/>
      <c r="FPC37" s="214"/>
      <c r="FPD37" s="214"/>
      <c r="FPE37" s="214"/>
      <c r="FPF37" s="214"/>
      <c r="FPG37" s="214"/>
      <c r="FPH37" s="214"/>
      <c r="FPI37" s="214"/>
      <c r="FPJ37" s="214"/>
      <c r="FPK37" s="214"/>
      <c r="FPL37" s="214"/>
      <c r="FPM37" s="214"/>
      <c r="FPN37" s="214"/>
      <c r="FPO37" s="214"/>
      <c r="FPP37" s="214"/>
      <c r="FPQ37" s="214"/>
      <c r="FPR37" s="214"/>
      <c r="FPS37" s="214"/>
      <c r="FPT37" s="214"/>
      <c r="FPU37" s="214"/>
      <c r="FPV37" s="214"/>
      <c r="FPW37" s="214"/>
      <c r="FPX37" s="214"/>
      <c r="FPY37" s="214"/>
      <c r="FPZ37" s="214"/>
      <c r="FQA37" s="214"/>
      <c r="FQB37" s="214"/>
      <c r="FQC37" s="214"/>
      <c r="FQD37" s="214"/>
      <c r="FQE37" s="214"/>
      <c r="FQF37" s="214"/>
      <c r="FQG37" s="214"/>
      <c r="FQH37" s="214"/>
      <c r="FQI37" s="214"/>
      <c r="FQJ37" s="214"/>
      <c r="FQK37" s="214"/>
      <c r="FQL37" s="214"/>
      <c r="FQM37" s="214"/>
      <c r="FQN37" s="214"/>
      <c r="FQO37" s="214"/>
      <c r="FQP37" s="214"/>
      <c r="FQQ37" s="214"/>
      <c r="FQR37" s="214"/>
      <c r="FQS37" s="214"/>
      <c r="FQT37" s="214"/>
      <c r="FQU37" s="214"/>
      <c r="FQV37" s="214"/>
      <c r="FQW37" s="214"/>
      <c r="FQX37" s="214"/>
      <c r="FQY37" s="214"/>
      <c r="FQZ37" s="214"/>
      <c r="FRA37" s="214"/>
      <c r="FRB37" s="214"/>
      <c r="FRC37" s="214"/>
      <c r="FRD37" s="214"/>
      <c r="FRE37" s="214"/>
      <c r="FRF37" s="214"/>
      <c r="FRG37" s="214"/>
      <c r="FRH37" s="214"/>
      <c r="FRI37" s="214"/>
      <c r="FRJ37" s="214"/>
      <c r="FRK37" s="214"/>
      <c r="FRL37" s="214"/>
      <c r="FRM37" s="214"/>
      <c r="FRN37" s="214"/>
      <c r="FRO37" s="214"/>
      <c r="FRP37" s="214"/>
      <c r="FRQ37" s="214"/>
      <c r="FRR37" s="214"/>
      <c r="FRS37" s="214"/>
      <c r="FRT37" s="214"/>
      <c r="FRU37" s="214"/>
      <c r="FRV37" s="214"/>
      <c r="FRW37" s="214"/>
      <c r="FRX37" s="214"/>
      <c r="FRY37" s="214"/>
      <c r="FRZ37" s="214"/>
      <c r="FSA37" s="214"/>
      <c r="FSB37" s="214"/>
      <c r="FSC37" s="214"/>
      <c r="FSD37" s="214"/>
      <c r="FSE37" s="214"/>
      <c r="FSF37" s="214"/>
      <c r="FSG37" s="214"/>
      <c r="FSH37" s="214"/>
      <c r="FSI37" s="214"/>
      <c r="FSJ37" s="214"/>
      <c r="FSK37" s="214"/>
      <c r="FSL37" s="214"/>
      <c r="FSM37" s="214"/>
      <c r="FSN37" s="214"/>
      <c r="FSO37" s="214"/>
      <c r="FSP37" s="214"/>
      <c r="FSQ37" s="214"/>
      <c r="FSR37" s="214"/>
      <c r="FSS37" s="214"/>
      <c r="FST37" s="214"/>
      <c r="FSU37" s="214"/>
      <c r="FSV37" s="214"/>
      <c r="FSW37" s="214"/>
      <c r="FSX37" s="214"/>
      <c r="FSY37" s="214"/>
      <c r="FSZ37" s="214"/>
      <c r="FTA37" s="214"/>
      <c r="FTB37" s="214"/>
      <c r="FTC37" s="214"/>
      <c r="FTD37" s="214"/>
      <c r="FTE37" s="214"/>
      <c r="FTF37" s="214"/>
      <c r="FTG37" s="214"/>
      <c r="FTH37" s="214"/>
      <c r="FTI37" s="214"/>
      <c r="FTJ37" s="214"/>
      <c r="FTK37" s="214"/>
      <c r="FTL37" s="214"/>
      <c r="FTM37" s="214"/>
      <c r="FTN37" s="214"/>
      <c r="FTO37" s="214"/>
      <c r="FTP37" s="214"/>
      <c r="FTQ37" s="214"/>
      <c r="FTR37" s="214"/>
      <c r="FTS37" s="214"/>
      <c r="FTT37" s="214"/>
      <c r="FTU37" s="214"/>
      <c r="FTV37" s="214"/>
      <c r="FTW37" s="214"/>
      <c r="FTX37" s="214"/>
      <c r="FTY37" s="214"/>
      <c r="FTZ37" s="214"/>
      <c r="FUA37" s="214"/>
      <c r="FUB37" s="214"/>
      <c r="FUC37" s="214"/>
      <c r="FUD37" s="214"/>
      <c r="FUE37" s="214"/>
      <c r="FUF37" s="214"/>
      <c r="FUG37" s="214"/>
      <c r="FUH37" s="214"/>
      <c r="FUI37" s="214"/>
      <c r="FUJ37" s="214"/>
      <c r="FUK37" s="214"/>
      <c r="FUL37" s="214"/>
      <c r="FUM37" s="214"/>
      <c r="FUN37" s="214"/>
      <c r="FUO37" s="214"/>
      <c r="FUP37" s="214"/>
      <c r="FUQ37" s="214"/>
      <c r="FUR37" s="214"/>
      <c r="FUS37" s="214"/>
      <c r="FUT37" s="214"/>
      <c r="FUU37" s="214"/>
      <c r="FUV37" s="214"/>
      <c r="FUW37" s="214"/>
      <c r="FUX37" s="214"/>
      <c r="FUY37" s="214"/>
      <c r="FUZ37" s="214"/>
      <c r="FVA37" s="214"/>
      <c r="FVB37" s="214"/>
      <c r="FVC37" s="214"/>
      <c r="FVD37" s="214"/>
      <c r="FVE37" s="214"/>
      <c r="FVF37" s="214"/>
      <c r="FVG37" s="214"/>
      <c r="FVH37" s="214"/>
      <c r="FVI37" s="214"/>
      <c r="FVJ37" s="214"/>
      <c r="FVK37" s="214"/>
      <c r="FVL37" s="214"/>
      <c r="FVM37" s="214"/>
      <c r="FVN37" s="214"/>
      <c r="FVO37" s="214"/>
      <c r="FVP37" s="214"/>
      <c r="FVQ37" s="214"/>
      <c r="FVR37" s="214"/>
      <c r="FVS37" s="214"/>
      <c r="FVT37" s="214"/>
      <c r="FVU37" s="214"/>
      <c r="FVV37" s="214"/>
      <c r="FVW37" s="214"/>
      <c r="FVX37" s="214"/>
      <c r="FVY37" s="214"/>
      <c r="FVZ37" s="214"/>
      <c r="FWA37" s="214"/>
      <c r="FWB37" s="214"/>
      <c r="FWC37" s="214"/>
      <c r="FWD37" s="214"/>
      <c r="FWE37" s="214"/>
      <c r="FWF37" s="214"/>
      <c r="FWG37" s="214"/>
      <c r="FWH37" s="214"/>
      <c r="FWI37" s="214"/>
      <c r="FWJ37" s="214"/>
      <c r="FWK37" s="214"/>
      <c r="FWL37" s="214"/>
      <c r="FWM37" s="214"/>
      <c r="FWN37" s="214"/>
      <c r="FWO37" s="214"/>
      <c r="FWP37" s="214"/>
      <c r="FWQ37" s="214"/>
      <c r="FWR37" s="214"/>
      <c r="FWS37" s="214"/>
      <c r="FWT37" s="214"/>
      <c r="FWU37" s="214"/>
      <c r="FWV37" s="214"/>
      <c r="FWW37" s="214"/>
      <c r="FWX37" s="214"/>
      <c r="FWY37" s="214"/>
      <c r="FWZ37" s="214"/>
      <c r="FXA37" s="214"/>
      <c r="FXB37" s="214"/>
      <c r="FXC37" s="214"/>
      <c r="FXD37" s="214"/>
      <c r="FXE37" s="214"/>
      <c r="FXF37" s="214"/>
      <c r="FXG37" s="214"/>
      <c r="FXH37" s="214"/>
      <c r="FXI37" s="214"/>
      <c r="FXJ37" s="214"/>
      <c r="FXK37" s="214"/>
      <c r="FXL37" s="214"/>
      <c r="FXM37" s="214"/>
      <c r="FXN37" s="214"/>
      <c r="FXO37" s="214"/>
      <c r="FXP37" s="214"/>
      <c r="FXQ37" s="214"/>
      <c r="FXR37" s="214"/>
      <c r="FXS37" s="214"/>
      <c r="FXT37" s="214"/>
      <c r="FXU37" s="214"/>
      <c r="FXV37" s="214"/>
      <c r="FXW37" s="214"/>
      <c r="FXX37" s="214"/>
      <c r="FXY37" s="214"/>
      <c r="FXZ37" s="214"/>
      <c r="FYA37" s="214"/>
      <c r="FYB37" s="214"/>
      <c r="FYC37" s="214"/>
      <c r="FYD37" s="214"/>
      <c r="FYE37" s="214"/>
      <c r="FYF37" s="214"/>
      <c r="FYG37" s="214"/>
      <c r="FYH37" s="214"/>
      <c r="FYI37" s="214"/>
      <c r="FYJ37" s="214"/>
      <c r="FYK37" s="214"/>
      <c r="FYL37" s="214"/>
      <c r="FYM37" s="214"/>
      <c r="FYN37" s="214"/>
      <c r="FYO37" s="214"/>
      <c r="FYP37" s="214"/>
      <c r="FYQ37" s="214"/>
      <c r="FYR37" s="214"/>
      <c r="FYS37" s="214"/>
      <c r="FYT37" s="214"/>
      <c r="FYU37" s="214"/>
      <c r="FYV37" s="214"/>
      <c r="FYW37" s="214"/>
      <c r="FYX37" s="214"/>
      <c r="FYY37" s="214"/>
      <c r="FYZ37" s="214"/>
      <c r="FZA37" s="214"/>
      <c r="FZB37" s="214"/>
      <c r="FZC37" s="214"/>
      <c r="FZD37" s="214"/>
      <c r="FZE37" s="214"/>
      <c r="FZF37" s="214"/>
      <c r="FZG37" s="214"/>
      <c r="FZH37" s="214"/>
      <c r="FZI37" s="214"/>
      <c r="FZJ37" s="214"/>
      <c r="FZK37" s="214"/>
      <c r="FZL37" s="214"/>
      <c r="FZM37" s="214"/>
      <c r="FZN37" s="214"/>
      <c r="FZO37" s="214"/>
      <c r="FZP37" s="214"/>
      <c r="FZQ37" s="214"/>
      <c r="FZR37" s="214"/>
      <c r="FZS37" s="214"/>
      <c r="FZT37" s="214"/>
      <c r="FZU37" s="214"/>
      <c r="FZV37" s="214"/>
      <c r="FZW37" s="214"/>
      <c r="FZX37" s="214"/>
      <c r="FZY37" s="214"/>
      <c r="FZZ37" s="214"/>
      <c r="GAA37" s="214"/>
      <c r="GAB37" s="214"/>
      <c r="GAC37" s="214"/>
      <c r="GAD37" s="214"/>
      <c r="GAE37" s="214"/>
      <c r="GAF37" s="214"/>
      <c r="GAG37" s="214"/>
      <c r="GAH37" s="214"/>
      <c r="GAI37" s="214"/>
      <c r="GAJ37" s="214"/>
      <c r="GAK37" s="214"/>
      <c r="GAL37" s="214"/>
      <c r="GAM37" s="214"/>
      <c r="GAN37" s="214"/>
      <c r="GAO37" s="214"/>
      <c r="GAP37" s="214"/>
      <c r="GAQ37" s="214"/>
      <c r="GAR37" s="214"/>
      <c r="GAS37" s="214"/>
      <c r="GAT37" s="214"/>
      <c r="GAU37" s="214"/>
      <c r="GAV37" s="214"/>
      <c r="GAW37" s="214"/>
      <c r="GAX37" s="214"/>
      <c r="GAY37" s="214"/>
      <c r="GAZ37" s="214"/>
      <c r="GBA37" s="214"/>
      <c r="GBB37" s="214"/>
      <c r="GBC37" s="214"/>
      <c r="GBD37" s="214"/>
      <c r="GBE37" s="214"/>
      <c r="GBF37" s="214"/>
      <c r="GBG37" s="214"/>
      <c r="GBH37" s="214"/>
      <c r="GBI37" s="214"/>
      <c r="GBJ37" s="214"/>
      <c r="GBK37" s="214"/>
      <c r="GBL37" s="214"/>
      <c r="GBM37" s="214"/>
      <c r="GBN37" s="214"/>
      <c r="GBO37" s="214"/>
      <c r="GBP37" s="214"/>
      <c r="GBQ37" s="214"/>
      <c r="GBR37" s="214"/>
      <c r="GBS37" s="214"/>
      <c r="GBT37" s="214"/>
      <c r="GBU37" s="214"/>
      <c r="GBV37" s="214"/>
      <c r="GBW37" s="214"/>
      <c r="GBX37" s="214"/>
      <c r="GBY37" s="214"/>
      <c r="GBZ37" s="214"/>
      <c r="GCA37" s="214"/>
      <c r="GCB37" s="214"/>
      <c r="GCC37" s="214"/>
      <c r="GCD37" s="214"/>
      <c r="GCE37" s="214"/>
      <c r="GCF37" s="214"/>
      <c r="GCG37" s="214"/>
      <c r="GCH37" s="214"/>
      <c r="GCI37" s="214"/>
      <c r="GCJ37" s="214"/>
      <c r="GCK37" s="214"/>
      <c r="GCL37" s="214"/>
      <c r="GCM37" s="214"/>
      <c r="GCN37" s="214"/>
      <c r="GCO37" s="214"/>
      <c r="GCP37" s="214"/>
      <c r="GCQ37" s="214"/>
      <c r="GCR37" s="214"/>
      <c r="GCS37" s="214"/>
      <c r="GCT37" s="214"/>
      <c r="GCU37" s="214"/>
      <c r="GCV37" s="214"/>
      <c r="GCW37" s="214"/>
      <c r="GCX37" s="214"/>
      <c r="GCY37" s="214"/>
      <c r="GCZ37" s="214"/>
      <c r="GDA37" s="214"/>
      <c r="GDB37" s="214"/>
      <c r="GDC37" s="214"/>
      <c r="GDD37" s="214"/>
      <c r="GDE37" s="214"/>
      <c r="GDF37" s="214"/>
      <c r="GDG37" s="214"/>
      <c r="GDH37" s="214"/>
      <c r="GDI37" s="214"/>
      <c r="GDJ37" s="214"/>
      <c r="GDK37" s="214"/>
      <c r="GDL37" s="214"/>
      <c r="GDM37" s="214"/>
      <c r="GDN37" s="214"/>
      <c r="GDO37" s="214"/>
      <c r="GDP37" s="214"/>
      <c r="GDQ37" s="214"/>
      <c r="GDR37" s="214"/>
      <c r="GDS37" s="214"/>
      <c r="GDT37" s="214"/>
      <c r="GDU37" s="214"/>
      <c r="GDV37" s="214"/>
      <c r="GDW37" s="214"/>
      <c r="GDX37" s="214"/>
      <c r="GDY37" s="214"/>
      <c r="GDZ37" s="214"/>
      <c r="GEA37" s="214"/>
      <c r="GEB37" s="214"/>
      <c r="GEC37" s="214"/>
      <c r="GED37" s="214"/>
      <c r="GEE37" s="214"/>
      <c r="GEF37" s="214"/>
      <c r="GEG37" s="214"/>
      <c r="GEH37" s="214"/>
      <c r="GEI37" s="214"/>
      <c r="GEJ37" s="214"/>
      <c r="GEK37" s="214"/>
      <c r="GEL37" s="214"/>
      <c r="GEM37" s="214"/>
      <c r="GEN37" s="214"/>
      <c r="GEO37" s="214"/>
      <c r="GEP37" s="214"/>
      <c r="GEQ37" s="214"/>
      <c r="GER37" s="214"/>
      <c r="GES37" s="214"/>
      <c r="GET37" s="214"/>
      <c r="GEU37" s="214"/>
      <c r="GEV37" s="214"/>
      <c r="GEW37" s="214"/>
      <c r="GEX37" s="214"/>
      <c r="GEY37" s="214"/>
      <c r="GEZ37" s="214"/>
      <c r="GFA37" s="214"/>
      <c r="GFB37" s="214"/>
      <c r="GFC37" s="214"/>
      <c r="GFD37" s="214"/>
      <c r="GFE37" s="214"/>
      <c r="GFF37" s="214"/>
      <c r="GFG37" s="214"/>
      <c r="GFH37" s="214"/>
      <c r="GFI37" s="214"/>
      <c r="GFJ37" s="214"/>
      <c r="GFK37" s="214"/>
      <c r="GFL37" s="214"/>
      <c r="GFM37" s="214"/>
      <c r="GFN37" s="214"/>
      <c r="GFO37" s="214"/>
      <c r="GFP37" s="214"/>
      <c r="GFQ37" s="214"/>
      <c r="GFR37" s="214"/>
      <c r="GFS37" s="214"/>
      <c r="GFT37" s="214"/>
      <c r="GFU37" s="214"/>
      <c r="GFV37" s="214"/>
      <c r="GFW37" s="214"/>
      <c r="GFX37" s="214"/>
      <c r="GFY37" s="214"/>
      <c r="GFZ37" s="214"/>
      <c r="GGA37" s="214"/>
      <c r="GGB37" s="214"/>
      <c r="GGC37" s="214"/>
      <c r="GGD37" s="214"/>
      <c r="GGE37" s="214"/>
      <c r="GGF37" s="214"/>
      <c r="GGG37" s="214"/>
      <c r="GGH37" s="214"/>
      <c r="GGI37" s="214"/>
      <c r="GGJ37" s="214"/>
      <c r="GGK37" s="214"/>
      <c r="GGL37" s="214"/>
      <c r="GGM37" s="214"/>
      <c r="GGN37" s="214"/>
      <c r="GGO37" s="214"/>
      <c r="GGP37" s="214"/>
      <c r="GGQ37" s="214"/>
      <c r="GGR37" s="214"/>
      <c r="GGS37" s="214"/>
      <c r="GGT37" s="214"/>
      <c r="GGU37" s="214"/>
      <c r="GGV37" s="214"/>
      <c r="GGW37" s="214"/>
      <c r="GGX37" s="214"/>
      <c r="GGY37" s="214"/>
      <c r="GGZ37" s="214"/>
      <c r="GHA37" s="214"/>
      <c r="GHB37" s="214"/>
      <c r="GHC37" s="214"/>
      <c r="GHD37" s="214"/>
      <c r="GHE37" s="214"/>
      <c r="GHF37" s="214"/>
      <c r="GHG37" s="214"/>
      <c r="GHH37" s="214"/>
      <c r="GHI37" s="214"/>
      <c r="GHJ37" s="214"/>
      <c r="GHK37" s="214"/>
      <c r="GHL37" s="214"/>
      <c r="GHM37" s="214"/>
      <c r="GHN37" s="214"/>
      <c r="GHO37" s="214"/>
      <c r="GHP37" s="214"/>
      <c r="GHQ37" s="214"/>
      <c r="GHR37" s="214"/>
      <c r="GHS37" s="214"/>
      <c r="GHT37" s="214"/>
      <c r="GHU37" s="214"/>
      <c r="GHV37" s="214"/>
      <c r="GHW37" s="214"/>
      <c r="GHX37" s="214"/>
      <c r="GHY37" s="214"/>
      <c r="GHZ37" s="214"/>
      <c r="GIA37" s="214"/>
      <c r="GIB37" s="214"/>
      <c r="GIC37" s="214"/>
      <c r="GID37" s="214"/>
      <c r="GIE37" s="214"/>
      <c r="GIF37" s="214"/>
      <c r="GIG37" s="214"/>
      <c r="GIH37" s="214"/>
      <c r="GII37" s="214"/>
      <c r="GIJ37" s="214"/>
      <c r="GIK37" s="214"/>
      <c r="GIL37" s="214"/>
      <c r="GIM37" s="214"/>
      <c r="GIN37" s="214"/>
      <c r="GIO37" s="214"/>
      <c r="GIP37" s="214"/>
      <c r="GIQ37" s="214"/>
      <c r="GIR37" s="214"/>
      <c r="GIS37" s="214"/>
      <c r="GIT37" s="214"/>
      <c r="GIU37" s="214"/>
      <c r="GIV37" s="214"/>
      <c r="GIW37" s="214"/>
      <c r="GIX37" s="214"/>
      <c r="GIY37" s="214"/>
      <c r="GIZ37" s="214"/>
      <c r="GJA37" s="214"/>
      <c r="GJB37" s="214"/>
      <c r="GJC37" s="214"/>
      <c r="GJD37" s="214"/>
      <c r="GJE37" s="214"/>
      <c r="GJF37" s="214"/>
      <c r="GJG37" s="214"/>
      <c r="GJH37" s="214"/>
      <c r="GJI37" s="214"/>
      <c r="GJJ37" s="214"/>
      <c r="GJK37" s="214"/>
      <c r="GJL37" s="214"/>
      <c r="GJM37" s="214"/>
      <c r="GJN37" s="214"/>
      <c r="GJO37" s="214"/>
      <c r="GJP37" s="214"/>
      <c r="GJQ37" s="214"/>
      <c r="GJR37" s="214"/>
      <c r="GJS37" s="214"/>
      <c r="GJT37" s="214"/>
      <c r="GJU37" s="214"/>
      <c r="GJV37" s="214"/>
      <c r="GJW37" s="214"/>
      <c r="GJX37" s="214"/>
      <c r="GJY37" s="214"/>
      <c r="GJZ37" s="214"/>
      <c r="GKA37" s="214"/>
      <c r="GKB37" s="214"/>
      <c r="GKC37" s="214"/>
      <c r="GKD37" s="214"/>
      <c r="GKE37" s="214"/>
      <c r="GKF37" s="214"/>
      <c r="GKG37" s="214"/>
      <c r="GKH37" s="214"/>
      <c r="GKI37" s="214"/>
      <c r="GKJ37" s="214"/>
      <c r="GKK37" s="214"/>
      <c r="GKL37" s="214"/>
      <c r="GKM37" s="214"/>
      <c r="GKN37" s="214"/>
      <c r="GKO37" s="214"/>
      <c r="GKP37" s="214"/>
      <c r="GKQ37" s="214"/>
      <c r="GKR37" s="214"/>
      <c r="GKS37" s="214"/>
      <c r="GKT37" s="214"/>
      <c r="GKU37" s="214"/>
      <c r="GKV37" s="214"/>
      <c r="GKW37" s="214"/>
      <c r="GKX37" s="214"/>
      <c r="GKY37" s="214"/>
      <c r="GKZ37" s="214"/>
      <c r="GLA37" s="214"/>
      <c r="GLB37" s="214"/>
      <c r="GLC37" s="214"/>
      <c r="GLD37" s="214"/>
      <c r="GLE37" s="214"/>
      <c r="GLF37" s="214"/>
      <c r="GLG37" s="214"/>
      <c r="GLH37" s="214"/>
      <c r="GLI37" s="214"/>
      <c r="GLJ37" s="214"/>
      <c r="GLK37" s="214"/>
      <c r="GLL37" s="214"/>
      <c r="GLM37" s="214"/>
      <c r="GLN37" s="214"/>
      <c r="GLO37" s="214"/>
      <c r="GLP37" s="214"/>
      <c r="GLQ37" s="214"/>
      <c r="GLR37" s="214"/>
      <c r="GLS37" s="214"/>
      <c r="GLT37" s="214"/>
      <c r="GLU37" s="214"/>
      <c r="GLV37" s="214"/>
      <c r="GLW37" s="214"/>
      <c r="GLX37" s="214"/>
      <c r="GLY37" s="214"/>
      <c r="GLZ37" s="214"/>
      <c r="GMA37" s="214"/>
      <c r="GMB37" s="214"/>
      <c r="GMC37" s="214"/>
      <c r="GMD37" s="214"/>
      <c r="GME37" s="214"/>
      <c r="GMF37" s="214"/>
      <c r="GMG37" s="214"/>
      <c r="GMH37" s="214"/>
      <c r="GMI37" s="214"/>
      <c r="GMJ37" s="214"/>
      <c r="GMK37" s="214"/>
      <c r="GML37" s="214"/>
      <c r="GMM37" s="214"/>
      <c r="GMN37" s="214"/>
      <c r="GMO37" s="214"/>
      <c r="GMP37" s="214"/>
      <c r="GMQ37" s="214"/>
      <c r="GMR37" s="214"/>
      <c r="GMS37" s="214"/>
      <c r="GMT37" s="214"/>
      <c r="GMU37" s="214"/>
      <c r="GMV37" s="214"/>
      <c r="GMW37" s="214"/>
      <c r="GMX37" s="214"/>
      <c r="GMY37" s="214"/>
      <c r="GMZ37" s="214"/>
      <c r="GNA37" s="214"/>
      <c r="GNB37" s="214"/>
      <c r="GNC37" s="214"/>
      <c r="GND37" s="214"/>
      <c r="GNE37" s="214"/>
      <c r="GNF37" s="214"/>
      <c r="GNG37" s="214"/>
      <c r="GNH37" s="214"/>
      <c r="GNI37" s="214"/>
      <c r="GNJ37" s="214"/>
      <c r="GNK37" s="214"/>
      <c r="GNL37" s="214"/>
      <c r="GNM37" s="214"/>
      <c r="GNN37" s="214"/>
      <c r="GNO37" s="214"/>
      <c r="GNP37" s="214"/>
      <c r="GNQ37" s="214"/>
      <c r="GNR37" s="214"/>
      <c r="GNS37" s="214"/>
      <c r="GNT37" s="214"/>
      <c r="GNU37" s="214"/>
      <c r="GNV37" s="214"/>
      <c r="GNW37" s="214"/>
      <c r="GNX37" s="214"/>
      <c r="GNY37" s="214"/>
      <c r="GNZ37" s="214"/>
      <c r="GOA37" s="214"/>
      <c r="GOB37" s="214"/>
      <c r="GOC37" s="214"/>
      <c r="GOD37" s="214"/>
      <c r="GOE37" s="214"/>
      <c r="GOF37" s="214"/>
      <c r="GOG37" s="214"/>
      <c r="GOH37" s="214"/>
      <c r="GOI37" s="214"/>
      <c r="GOJ37" s="214"/>
      <c r="GOK37" s="214"/>
      <c r="GOL37" s="214"/>
      <c r="GOM37" s="214"/>
      <c r="GON37" s="214"/>
      <c r="GOO37" s="214"/>
      <c r="GOP37" s="214"/>
      <c r="GOQ37" s="214"/>
      <c r="GOR37" s="214"/>
      <c r="GOS37" s="214"/>
      <c r="GOT37" s="214"/>
      <c r="GOU37" s="214"/>
      <c r="GOV37" s="214"/>
      <c r="GOW37" s="214"/>
      <c r="GOX37" s="214"/>
      <c r="GOY37" s="214"/>
      <c r="GOZ37" s="214"/>
      <c r="GPA37" s="214"/>
      <c r="GPB37" s="214"/>
      <c r="GPC37" s="214"/>
      <c r="GPD37" s="214"/>
      <c r="GPE37" s="214"/>
      <c r="GPF37" s="214"/>
      <c r="GPG37" s="214"/>
      <c r="GPH37" s="214"/>
      <c r="GPI37" s="214"/>
      <c r="GPJ37" s="214"/>
      <c r="GPK37" s="214"/>
      <c r="GPL37" s="214"/>
      <c r="GPM37" s="214"/>
      <c r="GPN37" s="214"/>
      <c r="GPO37" s="214"/>
      <c r="GPP37" s="214"/>
      <c r="GPQ37" s="214"/>
      <c r="GPR37" s="214"/>
      <c r="GPS37" s="214"/>
      <c r="GPT37" s="214"/>
      <c r="GPU37" s="214"/>
      <c r="GPV37" s="214"/>
      <c r="GPW37" s="214"/>
      <c r="GPX37" s="214"/>
      <c r="GPY37" s="214"/>
      <c r="GPZ37" s="214"/>
      <c r="GQA37" s="214"/>
      <c r="GQB37" s="214"/>
      <c r="GQC37" s="214"/>
      <c r="GQD37" s="214"/>
      <c r="GQE37" s="214"/>
      <c r="GQF37" s="214"/>
      <c r="GQG37" s="214"/>
      <c r="GQH37" s="214"/>
      <c r="GQI37" s="214"/>
      <c r="GQJ37" s="214"/>
      <c r="GQK37" s="214"/>
      <c r="GQL37" s="214"/>
      <c r="GQM37" s="214"/>
      <c r="GQN37" s="214"/>
      <c r="GQO37" s="214"/>
      <c r="GQP37" s="214"/>
      <c r="GQQ37" s="214"/>
      <c r="GQR37" s="214"/>
      <c r="GQS37" s="214"/>
      <c r="GQT37" s="214"/>
      <c r="GQU37" s="214"/>
      <c r="GQV37" s="214"/>
      <c r="GQW37" s="214"/>
      <c r="GQX37" s="214"/>
      <c r="GQY37" s="214"/>
      <c r="GQZ37" s="214"/>
      <c r="GRA37" s="214"/>
      <c r="GRB37" s="214"/>
      <c r="GRC37" s="214"/>
      <c r="GRD37" s="214"/>
      <c r="GRE37" s="214"/>
      <c r="GRF37" s="214"/>
      <c r="GRG37" s="214"/>
      <c r="GRH37" s="214"/>
      <c r="GRI37" s="214"/>
      <c r="GRJ37" s="214"/>
      <c r="GRK37" s="214"/>
      <c r="GRL37" s="214"/>
      <c r="GRM37" s="214"/>
      <c r="GRN37" s="214"/>
      <c r="GRO37" s="214"/>
      <c r="GRP37" s="214"/>
      <c r="GRQ37" s="214"/>
      <c r="GRR37" s="214"/>
      <c r="GRS37" s="214"/>
      <c r="GRT37" s="214"/>
      <c r="GRU37" s="214"/>
      <c r="GRV37" s="214"/>
      <c r="GRW37" s="214"/>
      <c r="GRX37" s="214"/>
      <c r="GRY37" s="214"/>
      <c r="GRZ37" s="214"/>
      <c r="GSA37" s="214"/>
      <c r="GSB37" s="214"/>
      <c r="GSC37" s="214"/>
      <c r="GSD37" s="214"/>
      <c r="GSE37" s="214"/>
      <c r="GSF37" s="214"/>
      <c r="GSG37" s="214"/>
      <c r="GSH37" s="214"/>
      <c r="GSI37" s="214"/>
      <c r="GSJ37" s="214"/>
      <c r="GSK37" s="214"/>
      <c r="GSL37" s="214"/>
      <c r="GSM37" s="214"/>
      <c r="GSN37" s="214"/>
      <c r="GSO37" s="214"/>
      <c r="GSP37" s="214"/>
      <c r="GSQ37" s="214"/>
      <c r="GSR37" s="214"/>
      <c r="GSS37" s="214"/>
      <c r="GST37" s="214"/>
      <c r="GSU37" s="214"/>
      <c r="GSV37" s="214"/>
      <c r="GSW37" s="214"/>
      <c r="GSX37" s="214"/>
      <c r="GSY37" s="214"/>
      <c r="GSZ37" s="214"/>
      <c r="GTA37" s="214"/>
      <c r="GTB37" s="214"/>
      <c r="GTC37" s="214"/>
      <c r="GTD37" s="214"/>
      <c r="GTE37" s="214"/>
      <c r="GTF37" s="214"/>
      <c r="GTG37" s="214"/>
      <c r="GTH37" s="214"/>
      <c r="GTI37" s="214"/>
      <c r="GTJ37" s="214"/>
      <c r="GTK37" s="214"/>
      <c r="GTL37" s="214"/>
      <c r="GTM37" s="214"/>
      <c r="GTN37" s="214"/>
      <c r="GTO37" s="214"/>
      <c r="GTP37" s="214"/>
      <c r="GTQ37" s="214"/>
      <c r="GTR37" s="214"/>
      <c r="GTS37" s="214"/>
      <c r="GTT37" s="214"/>
      <c r="GTU37" s="214"/>
      <c r="GTV37" s="214"/>
      <c r="GTW37" s="214"/>
      <c r="GTX37" s="214"/>
      <c r="GTY37" s="214"/>
      <c r="GTZ37" s="214"/>
      <c r="GUA37" s="214"/>
      <c r="GUB37" s="214"/>
      <c r="GUC37" s="214"/>
      <c r="GUD37" s="214"/>
      <c r="GUE37" s="214"/>
      <c r="GUF37" s="214"/>
      <c r="GUG37" s="214"/>
      <c r="GUH37" s="214"/>
      <c r="GUI37" s="214"/>
      <c r="GUJ37" s="214"/>
      <c r="GUK37" s="214"/>
      <c r="GUL37" s="214"/>
      <c r="GUM37" s="214"/>
      <c r="GUN37" s="214"/>
      <c r="GUO37" s="214"/>
      <c r="GUP37" s="214"/>
      <c r="GUQ37" s="214"/>
      <c r="GUR37" s="214"/>
      <c r="GUS37" s="214"/>
      <c r="GUT37" s="214"/>
      <c r="GUU37" s="214"/>
      <c r="GUV37" s="214"/>
      <c r="GUW37" s="214"/>
      <c r="GUX37" s="214"/>
      <c r="GUY37" s="214"/>
      <c r="GUZ37" s="214"/>
      <c r="GVA37" s="214"/>
      <c r="GVB37" s="214"/>
      <c r="GVC37" s="214"/>
      <c r="GVD37" s="214"/>
      <c r="GVE37" s="214"/>
      <c r="GVF37" s="214"/>
      <c r="GVG37" s="214"/>
      <c r="GVH37" s="214"/>
      <c r="GVI37" s="214"/>
      <c r="GVJ37" s="214"/>
      <c r="GVK37" s="214"/>
      <c r="GVL37" s="214"/>
      <c r="GVM37" s="214"/>
      <c r="GVN37" s="214"/>
      <c r="GVO37" s="214"/>
      <c r="GVP37" s="214"/>
      <c r="GVQ37" s="214"/>
      <c r="GVR37" s="214"/>
      <c r="GVS37" s="214"/>
      <c r="GVT37" s="214"/>
      <c r="GVU37" s="214"/>
      <c r="GVV37" s="214"/>
      <c r="GVW37" s="214"/>
      <c r="GVX37" s="214"/>
      <c r="GVY37" s="214"/>
      <c r="GVZ37" s="214"/>
      <c r="GWA37" s="214"/>
      <c r="GWB37" s="214"/>
      <c r="GWC37" s="214"/>
      <c r="GWD37" s="214"/>
      <c r="GWE37" s="214"/>
      <c r="GWF37" s="214"/>
      <c r="GWG37" s="214"/>
      <c r="GWH37" s="214"/>
      <c r="GWI37" s="214"/>
      <c r="GWJ37" s="214"/>
      <c r="GWK37" s="214"/>
      <c r="GWL37" s="214"/>
      <c r="GWM37" s="214"/>
      <c r="GWN37" s="214"/>
      <c r="GWO37" s="214"/>
      <c r="GWP37" s="214"/>
      <c r="GWQ37" s="214"/>
      <c r="GWR37" s="214"/>
      <c r="GWS37" s="214"/>
      <c r="GWT37" s="214"/>
      <c r="GWU37" s="214"/>
      <c r="GWV37" s="214"/>
      <c r="GWW37" s="214"/>
      <c r="GWX37" s="214"/>
      <c r="GWY37" s="214"/>
      <c r="GWZ37" s="214"/>
      <c r="GXA37" s="214"/>
      <c r="GXB37" s="214"/>
      <c r="GXC37" s="214"/>
      <c r="GXD37" s="214"/>
      <c r="GXE37" s="214"/>
      <c r="GXF37" s="214"/>
      <c r="GXG37" s="214"/>
      <c r="GXH37" s="214"/>
      <c r="GXI37" s="214"/>
      <c r="GXJ37" s="214"/>
      <c r="GXK37" s="214"/>
      <c r="GXL37" s="214"/>
      <c r="GXM37" s="214"/>
      <c r="GXN37" s="214"/>
      <c r="GXO37" s="214"/>
      <c r="GXP37" s="214"/>
      <c r="GXQ37" s="214"/>
      <c r="GXR37" s="214"/>
      <c r="GXS37" s="214"/>
      <c r="GXT37" s="214"/>
      <c r="GXU37" s="214"/>
      <c r="GXV37" s="214"/>
      <c r="GXW37" s="214"/>
      <c r="GXX37" s="214"/>
      <c r="GXY37" s="214"/>
      <c r="GXZ37" s="214"/>
      <c r="GYA37" s="214"/>
      <c r="GYB37" s="214"/>
      <c r="GYC37" s="214"/>
      <c r="GYD37" s="214"/>
      <c r="GYE37" s="214"/>
      <c r="GYF37" s="214"/>
      <c r="GYG37" s="214"/>
      <c r="GYH37" s="214"/>
      <c r="GYI37" s="214"/>
      <c r="GYJ37" s="214"/>
      <c r="GYK37" s="214"/>
      <c r="GYL37" s="214"/>
      <c r="GYM37" s="214"/>
      <c r="GYN37" s="214"/>
      <c r="GYO37" s="214"/>
      <c r="GYP37" s="214"/>
      <c r="GYQ37" s="214"/>
      <c r="GYR37" s="214"/>
      <c r="GYS37" s="214"/>
      <c r="GYT37" s="214"/>
      <c r="GYU37" s="214"/>
      <c r="GYV37" s="214"/>
      <c r="GYW37" s="214"/>
      <c r="GYX37" s="214"/>
      <c r="GYY37" s="214"/>
      <c r="GYZ37" s="214"/>
      <c r="GZA37" s="214"/>
      <c r="GZB37" s="214"/>
      <c r="GZC37" s="214"/>
      <c r="GZD37" s="214"/>
      <c r="GZE37" s="214"/>
      <c r="GZF37" s="214"/>
      <c r="GZG37" s="214"/>
      <c r="GZH37" s="214"/>
      <c r="GZI37" s="214"/>
      <c r="GZJ37" s="214"/>
      <c r="GZK37" s="214"/>
      <c r="GZL37" s="214"/>
      <c r="GZM37" s="214"/>
      <c r="GZN37" s="214"/>
      <c r="GZO37" s="214"/>
      <c r="GZP37" s="214"/>
      <c r="GZQ37" s="214"/>
      <c r="GZR37" s="214"/>
      <c r="GZS37" s="214"/>
      <c r="GZT37" s="214"/>
      <c r="GZU37" s="214"/>
      <c r="GZV37" s="214"/>
      <c r="GZW37" s="214"/>
      <c r="GZX37" s="214"/>
      <c r="GZY37" s="214"/>
      <c r="GZZ37" s="214"/>
      <c r="HAA37" s="214"/>
      <c r="HAB37" s="214"/>
      <c r="HAC37" s="214"/>
      <c r="HAD37" s="214"/>
      <c r="HAE37" s="214"/>
      <c r="HAF37" s="214"/>
      <c r="HAG37" s="214"/>
      <c r="HAH37" s="214"/>
      <c r="HAI37" s="214"/>
      <c r="HAJ37" s="214"/>
      <c r="HAK37" s="214"/>
      <c r="HAL37" s="214"/>
      <c r="HAM37" s="214"/>
      <c r="HAN37" s="214"/>
      <c r="HAO37" s="214"/>
      <c r="HAP37" s="214"/>
      <c r="HAQ37" s="214"/>
      <c r="HAR37" s="214"/>
      <c r="HAS37" s="214"/>
      <c r="HAT37" s="214"/>
      <c r="HAU37" s="214"/>
      <c r="HAV37" s="214"/>
      <c r="HAW37" s="214"/>
      <c r="HAX37" s="214"/>
      <c r="HAY37" s="214"/>
      <c r="HAZ37" s="214"/>
      <c r="HBA37" s="214"/>
      <c r="HBB37" s="214"/>
      <c r="HBC37" s="214"/>
      <c r="HBD37" s="214"/>
      <c r="HBE37" s="214"/>
      <c r="HBF37" s="214"/>
      <c r="HBG37" s="214"/>
      <c r="HBH37" s="214"/>
      <c r="HBI37" s="214"/>
      <c r="HBJ37" s="214"/>
      <c r="HBK37" s="214"/>
      <c r="HBL37" s="214"/>
      <c r="HBM37" s="214"/>
      <c r="HBN37" s="214"/>
      <c r="HBO37" s="214"/>
      <c r="HBP37" s="214"/>
      <c r="HBQ37" s="214"/>
      <c r="HBR37" s="214"/>
      <c r="HBS37" s="214"/>
      <c r="HBT37" s="214"/>
      <c r="HBU37" s="214"/>
      <c r="HBV37" s="214"/>
      <c r="HBW37" s="214"/>
      <c r="HBX37" s="214"/>
      <c r="HBY37" s="214"/>
      <c r="HBZ37" s="214"/>
      <c r="HCA37" s="214"/>
      <c r="HCB37" s="214"/>
      <c r="HCC37" s="214"/>
      <c r="HCD37" s="214"/>
      <c r="HCE37" s="214"/>
      <c r="HCF37" s="214"/>
      <c r="HCG37" s="214"/>
      <c r="HCH37" s="214"/>
      <c r="HCI37" s="214"/>
      <c r="HCJ37" s="214"/>
      <c r="HCK37" s="214"/>
      <c r="HCL37" s="214"/>
      <c r="HCM37" s="214"/>
      <c r="HCN37" s="214"/>
      <c r="HCO37" s="214"/>
      <c r="HCP37" s="214"/>
      <c r="HCQ37" s="214"/>
      <c r="HCR37" s="214"/>
      <c r="HCS37" s="214"/>
      <c r="HCT37" s="214"/>
      <c r="HCU37" s="214"/>
      <c r="HCV37" s="214"/>
      <c r="HCW37" s="214"/>
      <c r="HCX37" s="214"/>
      <c r="HCY37" s="214"/>
      <c r="HCZ37" s="214"/>
      <c r="HDA37" s="214"/>
      <c r="HDB37" s="214"/>
      <c r="HDC37" s="214"/>
      <c r="HDD37" s="214"/>
      <c r="HDE37" s="214"/>
      <c r="HDF37" s="214"/>
      <c r="HDG37" s="214"/>
      <c r="HDH37" s="214"/>
      <c r="HDI37" s="214"/>
      <c r="HDJ37" s="214"/>
      <c r="HDK37" s="214"/>
      <c r="HDL37" s="214"/>
      <c r="HDM37" s="214"/>
      <c r="HDN37" s="214"/>
      <c r="HDO37" s="214"/>
      <c r="HDP37" s="214"/>
      <c r="HDQ37" s="214"/>
      <c r="HDR37" s="214"/>
      <c r="HDS37" s="214"/>
      <c r="HDT37" s="214"/>
      <c r="HDU37" s="214"/>
      <c r="HDV37" s="214"/>
      <c r="HDW37" s="214"/>
      <c r="HDX37" s="214"/>
      <c r="HDY37" s="214"/>
      <c r="HDZ37" s="214"/>
      <c r="HEA37" s="214"/>
      <c r="HEB37" s="214"/>
      <c r="HEC37" s="214"/>
      <c r="HED37" s="214"/>
      <c r="HEE37" s="214"/>
      <c r="HEF37" s="214"/>
      <c r="HEG37" s="214"/>
      <c r="HEH37" s="214"/>
      <c r="HEI37" s="214"/>
      <c r="HEJ37" s="214"/>
      <c r="HEK37" s="214"/>
      <c r="HEL37" s="214"/>
      <c r="HEM37" s="214"/>
      <c r="HEN37" s="214"/>
      <c r="HEO37" s="214"/>
      <c r="HEP37" s="214"/>
      <c r="HEQ37" s="214"/>
      <c r="HER37" s="214"/>
      <c r="HES37" s="214"/>
      <c r="HET37" s="214"/>
      <c r="HEU37" s="214"/>
      <c r="HEV37" s="214"/>
      <c r="HEW37" s="214"/>
      <c r="HEX37" s="214"/>
      <c r="HEY37" s="214"/>
      <c r="HEZ37" s="214"/>
      <c r="HFA37" s="214"/>
      <c r="HFB37" s="214"/>
      <c r="HFC37" s="214"/>
      <c r="HFD37" s="214"/>
      <c r="HFE37" s="214"/>
      <c r="HFF37" s="214"/>
      <c r="HFG37" s="214"/>
      <c r="HFH37" s="214"/>
      <c r="HFI37" s="214"/>
      <c r="HFJ37" s="214"/>
      <c r="HFK37" s="214"/>
      <c r="HFL37" s="214"/>
      <c r="HFM37" s="214"/>
      <c r="HFN37" s="214"/>
      <c r="HFO37" s="214"/>
      <c r="HFP37" s="214"/>
      <c r="HFQ37" s="214"/>
      <c r="HFR37" s="214"/>
      <c r="HFS37" s="214"/>
      <c r="HFT37" s="214"/>
      <c r="HFU37" s="214"/>
      <c r="HFV37" s="214"/>
      <c r="HFW37" s="214"/>
      <c r="HFX37" s="214"/>
      <c r="HFY37" s="214"/>
      <c r="HFZ37" s="214"/>
      <c r="HGA37" s="214"/>
      <c r="HGB37" s="214"/>
      <c r="HGC37" s="214"/>
      <c r="HGD37" s="214"/>
      <c r="HGE37" s="214"/>
      <c r="HGF37" s="214"/>
      <c r="HGG37" s="214"/>
      <c r="HGH37" s="214"/>
      <c r="HGI37" s="214"/>
      <c r="HGJ37" s="214"/>
      <c r="HGK37" s="214"/>
      <c r="HGL37" s="214"/>
      <c r="HGM37" s="214"/>
      <c r="HGN37" s="214"/>
      <c r="HGO37" s="214"/>
      <c r="HGP37" s="214"/>
      <c r="HGQ37" s="214"/>
      <c r="HGR37" s="214"/>
      <c r="HGS37" s="214"/>
      <c r="HGT37" s="214"/>
      <c r="HGU37" s="214"/>
      <c r="HGV37" s="214"/>
      <c r="HGW37" s="214"/>
      <c r="HGX37" s="214"/>
      <c r="HGY37" s="214"/>
      <c r="HGZ37" s="214"/>
      <c r="HHA37" s="214"/>
      <c r="HHB37" s="214"/>
      <c r="HHC37" s="214"/>
      <c r="HHD37" s="214"/>
      <c r="HHE37" s="214"/>
      <c r="HHF37" s="214"/>
      <c r="HHG37" s="214"/>
      <c r="HHH37" s="214"/>
      <c r="HHI37" s="214"/>
      <c r="HHJ37" s="214"/>
      <c r="HHK37" s="214"/>
      <c r="HHL37" s="214"/>
      <c r="HHM37" s="214"/>
      <c r="HHN37" s="214"/>
      <c r="HHO37" s="214"/>
      <c r="HHP37" s="214"/>
      <c r="HHQ37" s="214"/>
      <c r="HHR37" s="214"/>
      <c r="HHS37" s="214"/>
      <c r="HHT37" s="214"/>
      <c r="HHU37" s="214"/>
      <c r="HHV37" s="214"/>
      <c r="HHW37" s="214"/>
      <c r="HHX37" s="214"/>
      <c r="HHY37" s="214"/>
      <c r="HHZ37" s="214"/>
      <c r="HIA37" s="214"/>
      <c r="HIB37" s="214"/>
      <c r="HIC37" s="214"/>
      <c r="HID37" s="214"/>
      <c r="HIE37" s="214"/>
      <c r="HIF37" s="214"/>
      <c r="HIG37" s="214"/>
      <c r="HIH37" s="214"/>
      <c r="HII37" s="214"/>
      <c r="HIJ37" s="214"/>
      <c r="HIK37" s="214"/>
      <c r="HIL37" s="214"/>
      <c r="HIM37" s="214"/>
      <c r="HIN37" s="214"/>
      <c r="HIO37" s="214"/>
      <c r="HIP37" s="214"/>
      <c r="HIQ37" s="214"/>
      <c r="HIR37" s="214"/>
      <c r="HIS37" s="214"/>
      <c r="HIT37" s="214"/>
      <c r="HIU37" s="214"/>
      <c r="HIV37" s="214"/>
      <c r="HIW37" s="214"/>
      <c r="HIX37" s="214"/>
      <c r="HIY37" s="214"/>
      <c r="HIZ37" s="214"/>
      <c r="HJA37" s="214"/>
      <c r="HJB37" s="214"/>
      <c r="HJC37" s="214"/>
      <c r="HJD37" s="214"/>
      <c r="HJE37" s="214"/>
      <c r="HJF37" s="214"/>
      <c r="HJG37" s="214"/>
      <c r="HJH37" s="214"/>
      <c r="HJI37" s="214"/>
      <c r="HJJ37" s="214"/>
      <c r="HJK37" s="214"/>
      <c r="HJL37" s="214"/>
      <c r="HJM37" s="214"/>
      <c r="HJN37" s="214"/>
      <c r="HJO37" s="214"/>
      <c r="HJP37" s="214"/>
      <c r="HJQ37" s="214"/>
      <c r="HJR37" s="214"/>
      <c r="HJS37" s="214"/>
      <c r="HJT37" s="214"/>
      <c r="HJU37" s="214"/>
      <c r="HJV37" s="214"/>
      <c r="HJW37" s="214"/>
      <c r="HJX37" s="214"/>
      <c r="HJY37" s="214"/>
      <c r="HJZ37" s="214"/>
      <c r="HKA37" s="214"/>
      <c r="HKB37" s="214"/>
      <c r="HKC37" s="214"/>
      <c r="HKD37" s="214"/>
      <c r="HKE37" s="214"/>
      <c r="HKF37" s="214"/>
      <c r="HKG37" s="214"/>
      <c r="HKH37" s="214"/>
      <c r="HKI37" s="214"/>
      <c r="HKJ37" s="214"/>
      <c r="HKK37" s="214"/>
      <c r="HKL37" s="214"/>
      <c r="HKM37" s="214"/>
      <c r="HKN37" s="214"/>
      <c r="HKO37" s="214"/>
      <c r="HKP37" s="214"/>
      <c r="HKQ37" s="214"/>
      <c r="HKR37" s="214"/>
      <c r="HKS37" s="214"/>
      <c r="HKT37" s="214"/>
      <c r="HKU37" s="214"/>
      <c r="HKV37" s="214"/>
      <c r="HKW37" s="214"/>
      <c r="HKX37" s="214"/>
      <c r="HKY37" s="214"/>
      <c r="HKZ37" s="214"/>
      <c r="HLA37" s="214"/>
      <c r="HLB37" s="214"/>
      <c r="HLC37" s="214"/>
      <c r="HLD37" s="214"/>
      <c r="HLE37" s="214"/>
      <c r="HLF37" s="214"/>
      <c r="HLG37" s="214"/>
      <c r="HLH37" s="214"/>
      <c r="HLI37" s="214"/>
      <c r="HLJ37" s="214"/>
      <c r="HLK37" s="214"/>
      <c r="HLL37" s="214"/>
      <c r="HLM37" s="214"/>
      <c r="HLN37" s="214"/>
      <c r="HLO37" s="214"/>
      <c r="HLP37" s="214"/>
      <c r="HLQ37" s="214"/>
      <c r="HLR37" s="214"/>
      <c r="HLS37" s="214"/>
      <c r="HLT37" s="214"/>
      <c r="HLU37" s="214"/>
      <c r="HLV37" s="214"/>
      <c r="HLW37" s="214"/>
      <c r="HLX37" s="214"/>
      <c r="HLY37" s="214"/>
      <c r="HLZ37" s="214"/>
      <c r="HMA37" s="214"/>
      <c r="HMB37" s="214"/>
      <c r="HMC37" s="214"/>
      <c r="HMD37" s="214"/>
      <c r="HME37" s="214"/>
      <c r="HMF37" s="214"/>
      <c r="HMG37" s="214"/>
      <c r="HMH37" s="214"/>
      <c r="HMI37" s="214"/>
      <c r="HMJ37" s="214"/>
      <c r="HMK37" s="214"/>
      <c r="HML37" s="214"/>
      <c r="HMM37" s="214"/>
      <c r="HMN37" s="214"/>
      <c r="HMO37" s="214"/>
      <c r="HMP37" s="214"/>
      <c r="HMQ37" s="214"/>
      <c r="HMR37" s="214"/>
      <c r="HMS37" s="214"/>
      <c r="HMT37" s="214"/>
      <c r="HMU37" s="214"/>
      <c r="HMV37" s="214"/>
      <c r="HMW37" s="214"/>
      <c r="HMX37" s="214"/>
      <c r="HMY37" s="214"/>
      <c r="HMZ37" s="214"/>
      <c r="HNA37" s="214"/>
      <c r="HNB37" s="214"/>
      <c r="HNC37" s="214"/>
      <c r="HND37" s="214"/>
      <c r="HNE37" s="214"/>
      <c r="HNF37" s="214"/>
      <c r="HNG37" s="214"/>
      <c r="HNH37" s="214"/>
      <c r="HNI37" s="214"/>
      <c r="HNJ37" s="214"/>
      <c r="HNK37" s="214"/>
      <c r="HNL37" s="214"/>
      <c r="HNM37" s="214"/>
      <c r="HNN37" s="214"/>
      <c r="HNO37" s="214"/>
      <c r="HNP37" s="214"/>
      <c r="HNQ37" s="214"/>
      <c r="HNR37" s="214"/>
      <c r="HNS37" s="214"/>
      <c r="HNT37" s="214"/>
      <c r="HNU37" s="214"/>
      <c r="HNV37" s="214"/>
      <c r="HNW37" s="214"/>
      <c r="HNX37" s="214"/>
      <c r="HNY37" s="214"/>
      <c r="HNZ37" s="214"/>
      <c r="HOA37" s="214"/>
      <c r="HOB37" s="214"/>
      <c r="HOC37" s="214"/>
      <c r="HOD37" s="214"/>
      <c r="HOE37" s="214"/>
      <c r="HOF37" s="214"/>
      <c r="HOG37" s="214"/>
      <c r="HOH37" s="214"/>
      <c r="HOI37" s="214"/>
      <c r="HOJ37" s="214"/>
      <c r="HOK37" s="214"/>
      <c r="HOL37" s="214"/>
      <c r="HOM37" s="214"/>
      <c r="HON37" s="214"/>
      <c r="HOO37" s="214"/>
      <c r="HOP37" s="214"/>
      <c r="HOQ37" s="214"/>
      <c r="HOR37" s="214"/>
      <c r="HOS37" s="214"/>
      <c r="HOT37" s="214"/>
      <c r="HOU37" s="214"/>
      <c r="HOV37" s="214"/>
      <c r="HOW37" s="214"/>
      <c r="HOX37" s="214"/>
      <c r="HOY37" s="214"/>
      <c r="HOZ37" s="214"/>
      <c r="HPA37" s="214"/>
      <c r="HPB37" s="214"/>
      <c r="HPC37" s="214"/>
      <c r="HPD37" s="214"/>
      <c r="HPE37" s="214"/>
      <c r="HPF37" s="214"/>
      <c r="HPG37" s="214"/>
      <c r="HPH37" s="214"/>
      <c r="HPI37" s="214"/>
      <c r="HPJ37" s="214"/>
      <c r="HPK37" s="214"/>
      <c r="HPL37" s="214"/>
      <c r="HPM37" s="214"/>
      <c r="HPN37" s="214"/>
      <c r="HPO37" s="214"/>
      <c r="HPP37" s="214"/>
      <c r="HPQ37" s="214"/>
      <c r="HPR37" s="214"/>
      <c r="HPS37" s="214"/>
      <c r="HPT37" s="214"/>
      <c r="HPU37" s="214"/>
      <c r="HPV37" s="214"/>
      <c r="HPW37" s="214"/>
      <c r="HPX37" s="214"/>
      <c r="HPY37" s="214"/>
      <c r="HPZ37" s="214"/>
      <c r="HQA37" s="214"/>
      <c r="HQB37" s="214"/>
      <c r="HQC37" s="214"/>
      <c r="HQD37" s="214"/>
      <c r="HQE37" s="214"/>
      <c r="HQF37" s="214"/>
      <c r="HQG37" s="214"/>
      <c r="HQH37" s="214"/>
      <c r="HQI37" s="214"/>
      <c r="HQJ37" s="214"/>
      <c r="HQK37" s="214"/>
      <c r="HQL37" s="214"/>
      <c r="HQM37" s="214"/>
      <c r="HQN37" s="214"/>
      <c r="HQO37" s="214"/>
      <c r="HQP37" s="214"/>
      <c r="HQQ37" s="214"/>
      <c r="HQR37" s="214"/>
      <c r="HQS37" s="214"/>
      <c r="HQT37" s="214"/>
      <c r="HQU37" s="214"/>
      <c r="HQV37" s="214"/>
      <c r="HQW37" s="214"/>
      <c r="HQX37" s="214"/>
      <c r="HQY37" s="214"/>
      <c r="HQZ37" s="214"/>
      <c r="HRA37" s="214"/>
      <c r="HRB37" s="214"/>
      <c r="HRC37" s="214"/>
      <c r="HRD37" s="214"/>
      <c r="HRE37" s="214"/>
      <c r="HRF37" s="214"/>
      <c r="HRG37" s="214"/>
      <c r="HRH37" s="214"/>
      <c r="HRI37" s="214"/>
      <c r="HRJ37" s="214"/>
      <c r="HRK37" s="214"/>
      <c r="HRL37" s="214"/>
      <c r="HRM37" s="214"/>
      <c r="HRN37" s="214"/>
      <c r="HRO37" s="214"/>
      <c r="HRP37" s="214"/>
      <c r="HRQ37" s="214"/>
      <c r="HRR37" s="214"/>
      <c r="HRS37" s="214"/>
      <c r="HRT37" s="214"/>
      <c r="HRU37" s="214"/>
      <c r="HRV37" s="214"/>
      <c r="HRW37" s="214"/>
      <c r="HRX37" s="214"/>
      <c r="HRY37" s="214"/>
      <c r="HRZ37" s="214"/>
      <c r="HSA37" s="214"/>
      <c r="HSB37" s="214"/>
      <c r="HSC37" s="214"/>
      <c r="HSD37" s="214"/>
      <c r="HSE37" s="214"/>
      <c r="HSF37" s="214"/>
      <c r="HSG37" s="214"/>
      <c r="HSH37" s="214"/>
      <c r="HSI37" s="214"/>
      <c r="HSJ37" s="214"/>
      <c r="HSK37" s="214"/>
      <c r="HSL37" s="214"/>
      <c r="HSM37" s="214"/>
      <c r="HSN37" s="214"/>
      <c r="HSO37" s="214"/>
      <c r="HSP37" s="214"/>
      <c r="HSQ37" s="214"/>
      <c r="HSR37" s="214"/>
      <c r="HSS37" s="214"/>
      <c r="HST37" s="214"/>
      <c r="HSU37" s="214"/>
      <c r="HSV37" s="214"/>
      <c r="HSW37" s="214"/>
      <c r="HSX37" s="214"/>
      <c r="HSY37" s="214"/>
      <c r="HSZ37" s="214"/>
      <c r="HTA37" s="214"/>
      <c r="HTB37" s="214"/>
      <c r="HTC37" s="214"/>
      <c r="HTD37" s="214"/>
      <c r="HTE37" s="214"/>
      <c r="HTF37" s="214"/>
      <c r="HTG37" s="214"/>
      <c r="HTH37" s="214"/>
      <c r="HTI37" s="214"/>
      <c r="HTJ37" s="214"/>
      <c r="HTK37" s="214"/>
      <c r="HTL37" s="214"/>
      <c r="HTM37" s="214"/>
      <c r="HTN37" s="214"/>
      <c r="HTO37" s="214"/>
      <c r="HTP37" s="214"/>
      <c r="HTQ37" s="214"/>
      <c r="HTR37" s="214"/>
      <c r="HTS37" s="214"/>
      <c r="HTT37" s="214"/>
      <c r="HTU37" s="214"/>
      <c r="HTV37" s="214"/>
      <c r="HTW37" s="214"/>
      <c r="HTX37" s="214"/>
      <c r="HTY37" s="214"/>
      <c r="HTZ37" s="214"/>
      <c r="HUA37" s="214"/>
      <c r="HUB37" s="214"/>
      <c r="HUC37" s="214"/>
      <c r="HUD37" s="214"/>
      <c r="HUE37" s="214"/>
      <c r="HUF37" s="214"/>
      <c r="HUG37" s="214"/>
      <c r="HUH37" s="214"/>
      <c r="HUI37" s="214"/>
      <c r="HUJ37" s="214"/>
      <c r="HUK37" s="214"/>
      <c r="HUL37" s="214"/>
      <c r="HUM37" s="214"/>
      <c r="HUN37" s="214"/>
      <c r="HUO37" s="214"/>
      <c r="HUP37" s="214"/>
      <c r="HUQ37" s="214"/>
      <c r="HUR37" s="214"/>
      <c r="HUS37" s="214"/>
      <c r="HUT37" s="214"/>
      <c r="HUU37" s="214"/>
      <c r="HUV37" s="214"/>
      <c r="HUW37" s="214"/>
      <c r="HUX37" s="214"/>
      <c r="HUY37" s="214"/>
      <c r="HUZ37" s="214"/>
      <c r="HVA37" s="214"/>
      <c r="HVB37" s="214"/>
      <c r="HVC37" s="214"/>
      <c r="HVD37" s="214"/>
      <c r="HVE37" s="214"/>
      <c r="HVF37" s="214"/>
      <c r="HVG37" s="214"/>
      <c r="HVH37" s="214"/>
      <c r="HVI37" s="214"/>
      <c r="HVJ37" s="214"/>
      <c r="HVK37" s="214"/>
      <c r="HVL37" s="214"/>
      <c r="HVM37" s="214"/>
      <c r="HVN37" s="214"/>
      <c r="HVO37" s="214"/>
      <c r="HVP37" s="214"/>
      <c r="HVQ37" s="214"/>
      <c r="HVR37" s="214"/>
      <c r="HVS37" s="214"/>
      <c r="HVT37" s="214"/>
      <c r="HVU37" s="214"/>
      <c r="HVV37" s="214"/>
      <c r="HVW37" s="214"/>
      <c r="HVX37" s="214"/>
      <c r="HVY37" s="214"/>
      <c r="HVZ37" s="214"/>
      <c r="HWA37" s="214"/>
      <c r="HWB37" s="214"/>
      <c r="HWC37" s="214"/>
      <c r="HWD37" s="214"/>
      <c r="HWE37" s="214"/>
      <c r="HWF37" s="214"/>
      <c r="HWG37" s="214"/>
      <c r="HWH37" s="214"/>
      <c r="HWI37" s="214"/>
      <c r="HWJ37" s="214"/>
      <c r="HWK37" s="214"/>
      <c r="HWL37" s="214"/>
      <c r="HWM37" s="214"/>
      <c r="HWN37" s="214"/>
      <c r="HWO37" s="214"/>
      <c r="HWP37" s="214"/>
      <c r="HWQ37" s="214"/>
      <c r="HWR37" s="214"/>
      <c r="HWS37" s="214"/>
      <c r="HWT37" s="214"/>
      <c r="HWU37" s="214"/>
      <c r="HWV37" s="214"/>
      <c r="HWW37" s="214"/>
      <c r="HWX37" s="214"/>
      <c r="HWY37" s="214"/>
      <c r="HWZ37" s="214"/>
      <c r="HXA37" s="214"/>
      <c r="HXB37" s="214"/>
      <c r="HXC37" s="214"/>
      <c r="HXD37" s="214"/>
      <c r="HXE37" s="214"/>
      <c r="HXF37" s="214"/>
      <c r="HXG37" s="214"/>
      <c r="HXH37" s="214"/>
      <c r="HXI37" s="214"/>
      <c r="HXJ37" s="214"/>
      <c r="HXK37" s="214"/>
      <c r="HXL37" s="214"/>
      <c r="HXM37" s="214"/>
      <c r="HXN37" s="214"/>
      <c r="HXO37" s="214"/>
      <c r="HXP37" s="214"/>
      <c r="HXQ37" s="214"/>
      <c r="HXR37" s="214"/>
      <c r="HXS37" s="214"/>
      <c r="HXT37" s="214"/>
      <c r="HXU37" s="214"/>
      <c r="HXV37" s="214"/>
      <c r="HXW37" s="214"/>
      <c r="HXX37" s="214"/>
      <c r="HXY37" s="214"/>
      <c r="HXZ37" s="214"/>
      <c r="HYA37" s="214"/>
      <c r="HYB37" s="214"/>
      <c r="HYC37" s="214"/>
      <c r="HYD37" s="214"/>
      <c r="HYE37" s="214"/>
      <c r="HYF37" s="214"/>
      <c r="HYG37" s="214"/>
      <c r="HYH37" s="214"/>
      <c r="HYI37" s="214"/>
      <c r="HYJ37" s="214"/>
      <c r="HYK37" s="214"/>
      <c r="HYL37" s="214"/>
      <c r="HYM37" s="214"/>
      <c r="HYN37" s="214"/>
      <c r="HYO37" s="214"/>
      <c r="HYP37" s="214"/>
      <c r="HYQ37" s="214"/>
      <c r="HYR37" s="214"/>
      <c r="HYS37" s="214"/>
      <c r="HYT37" s="214"/>
      <c r="HYU37" s="214"/>
      <c r="HYV37" s="214"/>
      <c r="HYW37" s="214"/>
      <c r="HYX37" s="214"/>
      <c r="HYY37" s="214"/>
      <c r="HYZ37" s="214"/>
      <c r="HZA37" s="214"/>
      <c r="HZB37" s="214"/>
      <c r="HZC37" s="214"/>
      <c r="HZD37" s="214"/>
      <c r="HZE37" s="214"/>
      <c r="HZF37" s="214"/>
      <c r="HZG37" s="214"/>
      <c r="HZH37" s="214"/>
      <c r="HZI37" s="214"/>
      <c r="HZJ37" s="214"/>
      <c r="HZK37" s="214"/>
      <c r="HZL37" s="214"/>
      <c r="HZM37" s="214"/>
      <c r="HZN37" s="214"/>
      <c r="HZO37" s="214"/>
      <c r="HZP37" s="214"/>
      <c r="HZQ37" s="214"/>
      <c r="HZR37" s="214"/>
      <c r="HZS37" s="214"/>
      <c r="HZT37" s="214"/>
      <c r="HZU37" s="214"/>
      <c r="HZV37" s="214"/>
      <c r="HZW37" s="214"/>
      <c r="HZX37" s="214"/>
      <c r="HZY37" s="214"/>
      <c r="HZZ37" s="214"/>
      <c r="IAA37" s="214"/>
      <c r="IAB37" s="214"/>
      <c r="IAC37" s="214"/>
      <c r="IAD37" s="214"/>
      <c r="IAE37" s="214"/>
      <c r="IAF37" s="214"/>
      <c r="IAG37" s="214"/>
      <c r="IAH37" s="214"/>
      <c r="IAI37" s="214"/>
      <c r="IAJ37" s="214"/>
      <c r="IAK37" s="214"/>
      <c r="IAL37" s="214"/>
      <c r="IAM37" s="214"/>
      <c r="IAN37" s="214"/>
      <c r="IAO37" s="214"/>
      <c r="IAP37" s="214"/>
      <c r="IAQ37" s="214"/>
      <c r="IAR37" s="214"/>
      <c r="IAS37" s="214"/>
      <c r="IAT37" s="214"/>
      <c r="IAU37" s="214"/>
      <c r="IAV37" s="214"/>
      <c r="IAW37" s="214"/>
      <c r="IAX37" s="214"/>
      <c r="IAY37" s="214"/>
      <c r="IAZ37" s="214"/>
      <c r="IBA37" s="214"/>
      <c r="IBB37" s="214"/>
      <c r="IBC37" s="214"/>
      <c r="IBD37" s="214"/>
      <c r="IBE37" s="214"/>
      <c r="IBF37" s="214"/>
      <c r="IBG37" s="214"/>
      <c r="IBH37" s="214"/>
      <c r="IBI37" s="214"/>
      <c r="IBJ37" s="214"/>
      <c r="IBK37" s="214"/>
      <c r="IBL37" s="214"/>
      <c r="IBM37" s="214"/>
      <c r="IBN37" s="214"/>
      <c r="IBO37" s="214"/>
      <c r="IBP37" s="214"/>
      <c r="IBQ37" s="214"/>
      <c r="IBR37" s="214"/>
      <c r="IBS37" s="214"/>
      <c r="IBT37" s="214"/>
      <c r="IBU37" s="214"/>
      <c r="IBV37" s="214"/>
      <c r="IBW37" s="214"/>
      <c r="IBX37" s="214"/>
      <c r="IBY37" s="214"/>
      <c r="IBZ37" s="214"/>
      <c r="ICA37" s="214"/>
      <c r="ICB37" s="214"/>
      <c r="ICC37" s="214"/>
      <c r="ICD37" s="214"/>
      <c r="ICE37" s="214"/>
      <c r="ICF37" s="214"/>
      <c r="ICG37" s="214"/>
      <c r="ICH37" s="214"/>
      <c r="ICI37" s="214"/>
      <c r="ICJ37" s="214"/>
      <c r="ICK37" s="214"/>
      <c r="ICL37" s="214"/>
      <c r="ICM37" s="214"/>
      <c r="ICN37" s="214"/>
      <c r="ICO37" s="214"/>
      <c r="ICP37" s="214"/>
      <c r="ICQ37" s="214"/>
      <c r="ICR37" s="214"/>
      <c r="ICS37" s="214"/>
      <c r="ICT37" s="214"/>
      <c r="ICU37" s="214"/>
      <c r="ICV37" s="214"/>
      <c r="ICW37" s="214"/>
      <c r="ICX37" s="214"/>
      <c r="ICY37" s="214"/>
      <c r="ICZ37" s="214"/>
      <c r="IDA37" s="214"/>
      <c r="IDB37" s="214"/>
      <c r="IDC37" s="214"/>
      <c r="IDD37" s="214"/>
      <c r="IDE37" s="214"/>
      <c r="IDF37" s="214"/>
      <c r="IDG37" s="214"/>
      <c r="IDH37" s="214"/>
      <c r="IDI37" s="214"/>
      <c r="IDJ37" s="214"/>
      <c r="IDK37" s="214"/>
      <c r="IDL37" s="214"/>
      <c r="IDM37" s="214"/>
      <c r="IDN37" s="214"/>
      <c r="IDO37" s="214"/>
      <c r="IDP37" s="214"/>
      <c r="IDQ37" s="214"/>
      <c r="IDR37" s="214"/>
      <c r="IDS37" s="214"/>
      <c r="IDT37" s="214"/>
      <c r="IDU37" s="214"/>
      <c r="IDV37" s="214"/>
      <c r="IDW37" s="214"/>
      <c r="IDX37" s="214"/>
      <c r="IDY37" s="214"/>
      <c r="IDZ37" s="214"/>
      <c r="IEA37" s="214"/>
      <c r="IEB37" s="214"/>
      <c r="IEC37" s="214"/>
      <c r="IED37" s="214"/>
      <c r="IEE37" s="214"/>
      <c r="IEF37" s="214"/>
      <c r="IEG37" s="214"/>
      <c r="IEH37" s="214"/>
      <c r="IEI37" s="214"/>
      <c r="IEJ37" s="214"/>
      <c r="IEK37" s="214"/>
      <c r="IEL37" s="214"/>
      <c r="IEM37" s="214"/>
      <c r="IEN37" s="214"/>
      <c r="IEO37" s="214"/>
      <c r="IEP37" s="214"/>
      <c r="IEQ37" s="214"/>
      <c r="IER37" s="214"/>
      <c r="IES37" s="214"/>
      <c r="IET37" s="214"/>
      <c r="IEU37" s="214"/>
      <c r="IEV37" s="214"/>
      <c r="IEW37" s="214"/>
      <c r="IEX37" s="214"/>
      <c r="IEY37" s="214"/>
      <c r="IEZ37" s="214"/>
      <c r="IFA37" s="214"/>
      <c r="IFB37" s="214"/>
      <c r="IFC37" s="214"/>
      <c r="IFD37" s="214"/>
      <c r="IFE37" s="214"/>
      <c r="IFF37" s="214"/>
      <c r="IFG37" s="214"/>
      <c r="IFH37" s="214"/>
      <c r="IFI37" s="214"/>
      <c r="IFJ37" s="214"/>
      <c r="IFK37" s="214"/>
      <c r="IFL37" s="214"/>
      <c r="IFM37" s="214"/>
      <c r="IFN37" s="214"/>
      <c r="IFO37" s="214"/>
      <c r="IFP37" s="214"/>
      <c r="IFQ37" s="214"/>
      <c r="IFR37" s="214"/>
      <c r="IFS37" s="214"/>
      <c r="IFT37" s="214"/>
      <c r="IFU37" s="214"/>
      <c r="IFV37" s="214"/>
      <c r="IFW37" s="214"/>
      <c r="IFX37" s="214"/>
      <c r="IFY37" s="214"/>
      <c r="IFZ37" s="214"/>
      <c r="IGA37" s="214"/>
      <c r="IGB37" s="214"/>
      <c r="IGC37" s="214"/>
      <c r="IGD37" s="214"/>
      <c r="IGE37" s="214"/>
      <c r="IGF37" s="214"/>
      <c r="IGG37" s="214"/>
      <c r="IGH37" s="214"/>
      <c r="IGI37" s="214"/>
      <c r="IGJ37" s="214"/>
      <c r="IGK37" s="214"/>
      <c r="IGL37" s="214"/>
      <c r="IGM37" s="214"/>
      <c r="IGN37" s="214"/>
      <c r="IGO37" s="214"/>
      <c r="IGP37" s="214"/>
      <c r="IGQ37" s="214"/>
      <c r="IGR37" s="214"/>
      <c r="IGS37" s="214"/>
      <c r="IGT37" s="214"/>
      <c r="IGU37" s="214"/>
      <c r="IGV37" s="214"/>
      <c r="IGW37" s="214"/>
      <c r="IGX37" s="214"/>
      <c r="IGY37" s="214"/>
      <c r="IGZ37" s="214"/>
      <c r="IHA37" s="214"/>
      <c r="IHB37" s="214"/>
      <c r="IHC37" s="214"/>
      <c r="IHD37" s="214"/>
      <c r="IHE37" s="214"/>
      <c r="IHF37" s="214"/>
      <c r="IHG37" s="214"/>
      <c r="IHH37" s="214"/>
      <c r="IHI37" s="214"/>
      <c r="IHJ37" s="214"/>
      <c r="IHK37" s="214"/>
      <c r="IHL37" s="214"/>
      <c r="IHM37" s="214"/>
      <c r="IHN37" s="214"/>
      <c r="IHO37" s="214"/>
      <c r="IHP37" s="214"/>
      <c r="IHQ37" s="214"/>
      <c r="IHR37" s="214"/>
      <c r="IHS37" s="214"/>
      <c r="IHT37" s="214"/>
      <c r="IHU37" s="214"/>
      <c r="IHV37" s="214"/>
      <c r="IHW37" s="214"/>
      <c r="IHX37" s="214"/>
      <c r="IHY37" s="214"/>
      <c r="IHZ37" s="214"/>
      <c r="IIA37" s="214"/>
      <c r="IIB37" s="214"/>
      <c r="IIC37" s="214"/>
      <c r="IID37" s="214"/>
      <c r="IIE37" s="214"/>
      <c r="IIF37" s="214"/>
      <c r="IIG37" s="214"/>
      <c r="IIH37" s="214"/>
      <c r="III37" s="214"/>
      <c r="IIJ37" s="214"/>
      <c r="IIK37" s="214"/>
      <c r="IIL37" s="214"/>
      <c r="IIM37" s="214"/>
      <c r="IIN37" s="214"/>
      <c r="IIO37" s="214"/>
      <c r="IIP37" s="214"/>
      <c r="IIQ37" s="214"/>
      <c r="IIR37" s="214"/>
      <c r="IIS37" s="214"/>
      <c r="IIT37" s="214"/>
      <c r="IIU37" s="214"/>
      <c r="IIV37" s="214"/>
      <c r="IIW37" s="214"/>
      <c r="IIX37" s="214"/>
      <c r="IIY37" s="214"/>
      <c r="IIZ37" s="214"/>
      <c r="IJA37" s="214"/>
      <c r="IJB37" s="214"/>
      <c r="IJC37" s="214"/>
      <c r="IJD37" s="214"/>
      <c r="IJE37" s="214"/>
      <c r="IJF37" s="214"/>
      <c r="IJG37" s="214"/>
      <c r="IJH37" s="214"/>
      <c r="IJI37" s="214"/>
      <c r="IJJ37" s="214"/>
      <c r="IJK37" s="214"/>
      <c r="IJL37" s="214"/>
      <c r="IJM37" s="214"/>
      <c r="IJN37" s="214"/>
      <c r="IJO37" s="214"/>
      <c r="IJP37" s="214"/>
      <c r="IJQ37" s="214"/>
      <c r="IJR37" s="214"/>
      <c r="IJS37" s="214"/>
      <c r="IJT37" s="214"/>
      <c r="IJU37" s="214"/>
      <c r="IJV37" s="214"/>
      <c r="IJW37" s="214"/>
      <c r="IJX37" s="214"/>
      <c r="IJY37" s="214"/>
      <c r="IJZ37" s="214"/>
      <c r="IKA37" s="214"/>
      <c r="IKB37" s="214"/>
      <c r="IKC37" s="214"/>
      <c r="IKD37" s="214"/>
      <c r="IKE37" s="214"/>
      <c r="IKF37" s="214"/>
      <c r="IKG37" s="214"/>
      <c r="IKH37" s="214"/>
      <c r="IKI37" s="214"/>
      <c r="IKJ37" s="214"/>
      <c r="IKK37" s="214"/>
      <c r="IKL37" s="214"/>
      <c r="IKM37" s="214"/>
      <c r="IKN37" s="214"/>
      <c r="IKO37" s="214"/>
      <c r="IKP37" s="214"/>
      <c r="IKQ37" s="214"/>
      <c r="IKR37" s="214"/>
      <c r="IKS37" s="214"/>
      <c r="IKT37" s="214"/>
      <c r="IKU37" s="214"/>
      <c r="IKV37" s="214"/>
      <c r="IKW37" s="214"/>
      <c r="IKX37" s="214"/>
      <c r="IKY37" s="214"/>
      <c r="IKZ37" s="214"/>
      <c r="ILA37" s="214"/>
      <c r="ILB37" s="214"/>
      <c r="ILC37" s="214"/>
      <c r="ILD37" s="214"/>
      <c r="ILE37" s="214"/>
      <c r="ILF37" s="214"/>
      <c r="ILG37" s="214"/>
      <c r="ILH37" s="214"/>
      <c r="ILI37" s="214"/>
      <c r="ILJ37" s="214"/>
      <c r="ILK37" s="214"/>
      <c r="ILL37" s="214"/>
      <c r="ILM37" s="214"/>
      <c r="ILN37" s="214"/>
      <c r="ILO37" s="214"/>
      <c r="ILP37" s="214"/>
      <c r="ILQ37" s="214"/>
      <c r="ILR37" s="214"/>
      <c r="ILS37" s="214"/>
      <c r="ILT37" s="214"/>
      <c r="ILU37" s="214"/>
      <c r="ILV37" s="214"/>
      <c r="ILW37" s="214"/>
      <c r="ILX37" s="214"/>
      <c r="ILY37" s="214"/>
      <c r="ILZ37" s="214"/>
      <c r="IMA37" s="214"/>
      <c r="IMB37" s="214"/>
      <c r="IMC37" s="214"/>
      <c r="IMD37" s="214"/>
      <c r="IME37" s="214"/>
      <c r="IMF37" s="214"/>
      <c r="IMG37" s="214"/>
      <c r="IMH37" s="214"/>
      <c r="IMI37" s="214"/>
      <c r="IMJ37" s="214"/>
      <c r="IMK37" s="214"/>
      <c r="IML37" s="214"/>
      <c r="IMM37" s="214"/>
      <c r="IMN37" s="214"/>
      <c r="IMO37" s="214"/>
      <c r="IMP37" s="214"/>
      <c r="IMQ37" s="214"/>
      <c r="IMR37" s="214"/>
      <c r="IMS37" s="214"/>
      <c r="IMT37" s="214"/>
      <c r="IMU37" s="214"/>
      <c r="IMV37" s="214"/>
      <c r="IMW37" s="214"/>
      <c r="IMX37" s="214"/>
      <c r="IMY37" s="214"/>
      <c r="IMZ37" s="214"/>
      <c r="INA37" s="214"/>
      <c r="INB37" s="214"/>
      <c r="INC37" s="214"/>
      <c r="IND37" s="214"/>
      <c r="INE37" s="214"/>
      <c r="INF37" s="214"/>
      <c r="ING37" s="214"/>
      <c r="INH37" s="214"/>
      <c r="INI37" s="214"/>
      <c r="INJ37" s="214"/>
      <c r="INK37" s="214"/>
      <c r="INL37" s="214"/>
      <c r="INM37" s="214"/>
      <c r="INN37" s="214"/>
      <c r="INO37" s="214"/>
      <c r="INP37" s="214"/>
      <c r="INQ37" s="214"/>
      <c r="INR37" s="214"/>
      <c r="INS37" s="214"/>
      <c r="INT37" s="214"/>
      <c r="INU37" s="214"/>
      <c r="INV37" s="214"/>
      <c r="INW37" s="214"/>
      <c r="INX37" s="214"/>
      <c r="INY37" s="214"/>
      <c r="INZ37" s="214"/>
      <c r="IOA37" s="214"/>
      <c r="IOB37" s="214"/>
      <c r="IOC37" s="214"/>
      <c r="IOD37" s="214"/>
      <c r="IOE37" s="214"/>
      <c r="IOF37" s="214"/>
      <c r="IOG37" s="214"/>
      <c r="IOH37" s="214"/>
      <c r="IOI37" s="214"/>
      <c r="IOJ37" s="214"/>
      <c r="IOK37" s="214"/>
      <c r="IOL37" s="214"/>
      <c r="IOM37" s="214"/>
      <c r="ION37" s="214"/>
      <c r="IOO37" s="214"/>
      <c r="IOP37" s="214"/>
      <c r="IOQ37" s="214"/>
      <c r="IOR37" s="214"/>
      <c r="IOS37" s="214"/>
      <c r="IOT37" s="214"/>
      <c r="IOU37" s="214"/>
      <c r="IOV37" s="214"/>
      <c r="IOW37" s="214"/>
      <c r="IOX37" s="214"/>
      <c r="IOY37" s="214"/>
      <c r="IOZ37" s="214"/>
      <c r="IPA37" s="214"/>
      <c r="IPB37" s="214"/>
      <c r="IPC37" s="214"/>
      <c r="IPD37" s="214"/>
      <c r="IPE37" s="214"/>
      <c r="IPF37" s="214"/>
      <c r="IPG37" s="214"/>
      <c r="IPH37" s="214"/>
      <c r="IPI37" s="214"/>
      <c r="IPJ37" s="214"/>
      <c r="IPK37" s="214"/>
      <c r="IPL37" s="214"/>
      <c r="IPM37" s="214"/>
      <c r="IPN37" s="214"/>
      <c r="IPO37" s="214"/>
      <c r="IPP37" s="214"/>
      <c r="IPQ37" s="214"/>
      <c r="IPR37" s="214"/>
      <c r="IPS37" s="214"/>
      <c r="IPT37" s="214"/>
      <c r="IPU37" s="214"/>
      <c r="IPV37" s="214"/>
      <c r="IPW37" s="214"/>
      <c r="IPX37" s="214"/>
      <c r="IPY37" s="214"/>
      <c r="IPZ37" s="214"/>
      <c r="IQA37" s="214"/>
      <c r="IQB37" s="214"/>
      <c r="IQC37" s="214"/>
      <c r="IQD37" s="214"/>
      <c r="IQE37" s="214"/>
      <c r="IQF37" s="214"/>
      <c r="IQG37" s="214"/>
      <c r="IQH37" s="214"/>
      <c r="IQI37" s="214"/>
      <c r="IQJ37" s="214"/>
      <c r="IQK37" s="214"/>
      <c r="IQL37" s="214"/>
      <c r="IQM37" s="214"/>
      <c r="IQN37" s="214"/>
      <c r="IQO37" s="214"/>
      <c r="IQP37" s="214"/>
      <c r="IQQ37" s="214"/>
      <c r="IQR37" s="214"/>
      <c r="IQS37" s="214"/>
      <c r="IQT37" s="214"/>
      <c r="IQU37" s="214"/>
      <c r="IQV37" s="214"/>
      <c r="IQW37" s="214"/>
      <c r="IQX37" s="214"/>
      <c r="IQY37" s="214"/>
      <c r="IQZ37" s="214"/>
      <c r="IRA37" s="214"/>
      <c r="IRB37" s="214"/>
      <c r="IRC37" s="214"/>
      <c r="IRD37" s="214"/>
      <c r="IRE37" s="214"/>
      <c r="IRF37" s="214"/>
      <c r="IRG37" s="214"/>
      <c r="IRH37" s="214"/>
      <c r="IRI37" s="214"/>
      <c r="IRJ37" s="214"/>
      <c r="IRK37" s="214"/>
      <c r="IRL37" s="214"/>
      <c r="IRM37" s="214"/>
      <c r="IRN37" s="214"/>
      <c r="IRO37" s="214"/>
      <c r="IRP37" s="214"/>
      <c r="IRQ37" s="214"/>
      <c r="IRR37" s="214"/>
      <c r="IRS37" s="214"/>
      <c r="IRT37" s="214"/>
      <c r="IRU37" s="214"/>
      <c r="IRV37" s="214"/>
      <c r="IRW37" s="214"/>
      <c r="IRX37" s="214"/>
      <c r="IRY37" s="214"/>
      <c r="IRZ37" s="214"/>
      <c r="ISA37" s="214"/>
      <c r="ISB37" s="214"/>
      <c r="ISC37" s="214"/>
      <c r="ISD37" s="214"/>
      <c r="ISE37" s="214"/>
      <c r="ISF37" s="214"/>
      <c r="ISG37" s="214"/>
      <c r="ISH37" s="214"/>
      <c r="ISI37" s="214"/>
      <c r="ISJ37" s="214"/>
      <c r="ISK37" s="214"/>
      <c r="ISL37" s="214"/>
      <c r="ISM37" s="214"/>
      <c r="ISN37" s="214"/>
      <c r="ISO37" s="214"/>
      <c r="ISP37" s="214"/>
      <c r="ISQ37" s="214"/>
      <c r="ISR37" s="214"/>
      <c r="ISS37" s="214"/>
      <c r="IST37" s="214"/>
      <c r="ISU37" s="214"/>
      <c r="ISV37" s="214"/>
      <c r="ISW37" s="214"/>
      <c r="ISX37" s="214"/>
      <c r="ISY37" s="214"/>
      <c r="ISZ37" s="214"/>
      <c r="ITA37" s="214"/>
      <c r="ITB37" s="214"/>
      <c r="ITC37" s="214"/>
      <c r="ITD37" s="214"/>
      <c r="ITE37" s="214"/>
      <c r="ITF37" s="214"/>
      <c r="ITG37" s="214"/>
      <c r="ITH37" s="214"/>
      <c r="ITI37" s="214"/>
      <c r="ITJ37" s="214"/>
      <c r="ITK37" s="214"/>
      <c r="ITL37" s="214"/>
      <c r="ITM37" s="214"/>
      <c r="ITN37" s="214"/>
      <c r="ITO37" s="214"/>
      <c r="ITP37" s="214"/>
      <c r="ITQ37" s="214"/>
      <c r="ITR37" s="214"/>
      <c r="ITS37" s="214"/>
      <c r="ITT37" s="214"/>
      <c r="ITU37" s="214"/>
      <c r="ITV37" s="214"/>
      <c r="ITW37" s="214"/>
      <c r="ITX37" s="214"/>
      <c r="ITY37" s="214"/>
      <c r="ITZ37" s="214"/>
      <c r="IUA37" s="214"/>
      <c r="IUB37" s="214"/>
      <c r="IUC37" s="214"/>
      <c r="IUD37" s="214"/>
      <c r="IUE37" s="214"/>
      <c r="IUF37" s="214"/>
      <c r="IUG37" s="214"/>
      <c r="IUH37" s="214"/>
      <c r="IUI37" s="214"/>
      <c r="IUJ37" s="214"/>
      <c r="IUK37" s="214"/>
      <c r="IUL37" s="214"/>
      <c r="IUM37" s="214"/>
      <c r="IUN37" s="214"/>
      <c r="IUO37" s="214"/>
      <c r="IUP37" s="214"/>
      <c r="IUQ37" s="214"/>
      <c r="IUR37" s="214"/>
      <c r="IUS37" s="214"/>
      <c r="IUT37" s="214"/>
      <c r="IUU37" s="214"/>
      <c r="IUV37" s="214"/>
      <c r="IUW37" s="214"/>
      <c r="IUX37" s="214"/>
      <c r="IUY37" s="214"/>
      <c r="IUZ37" s="214"/>
      <c r="IVA37" s="214"/>
      <c r="IVB37" s="214"/>
      <c r="IVC37" s="214"/>
      <c r="IVD37" s="214"/>
      <c r="IVE37" s="214"/>
      <c r="IVF37" s="214"/>
      <c r="IVG37" s="214"/>
      <c r="IVH37" s="214"/>
      <c r="IVI37" s="214"/>
      <c r="IVJ37" s="214"/>
      <c r="IVK37" s="214"/>
      <c r="IVL37" s="214"/>
      <c r="IVM37" s="214"/>
      <c r="IVN37" s="214"/>
      <c r="IVO37" s="214"/>
      <c r="IVP37" s="214"/>
      <c r="IVQ37" s="214"/>
      <c r="IVR37" s="214"/>
      <c r="IVS37" s="214"/>
      <c r="IVT37" s="214"/>
      <c r="IVU37" s="214"/>
      <c r="IVV37" s="214"/>
      <c r="IVW37" s="214"/>
      <c r="IVX37" s="214"/>
      <c r="IVY37" s="214"/>
      <c r="IVZ37" s="214"/>
      <c r="IWA37" s="214"/>
      <c r="IWB37" s="214"/>
      <c r="IWC37" s="214"/>
      <c r="IWD37" s="214"/>
      <c r="IWE37" s="214"/>
      <c r="IWF37" s="214"/>
      <c r="IWG37" s="214"/>
      <c r="IWH37" s="214"/>
      <c r="IWI37" s="214"/>
      <c r="IWJ37" s="214"/>
      <c r="IWK37" s="214"/>
      <c r="IWL37" s="214"/>
      <c r="IWM37" s="214"/>
      <c r="IWN37" s="214"/>
      <c r="IWO37" s="214"/>
      <c r="IWP37" s="214"/>
      <c r="IWQ37" s="214"/>
      <c r="IWR37" s="214"/>
      <c r="IWS37" s="214"/>
      <c r="IWT37" s="214"/>
      <c r="IWU37" s="214"/>
      <c r="IWV37" s="214"/>
      <c r="IWW37" s="214"/>
      <c r="IWX37" s="214"/>
      <c r="IWY37" s="214"/>
      <c r="IWZ37" s="214"/>
      <c r="IXA37" s="214"/>
      <c r="IXB37" s="214"/>
      <c r="IXC37" s="214"/>
      <c r="IXD37" s="214"/>
      <c r="IXE37" s="214"/>
      <c r="IXF37" s="214"/>
      <c r="IXG37" s="214"/>
      <c r="IXH37" s="214"/>
      <c r="IXI37" s="214"/>
      <c r="IXJ37" s="214"/>
      <c r="IXK37" s="214"/>
      <c r="IXL37" s="214"/>
      <c r="IXM37" s="214"/>
      <c r="IXN37" s="214"/>
      <c r="IXO37" s="214"/>
      <c r="IXP37" s="214"/>
      <c r="IXQ37" s="214"/>
      <c r="IXR37" s="214"/>
      <c r="IXS37" s="214"/>
      <c r="IXT37" s="214"/>
      <c r="IXU37" s="214"/>
      <c r="IXV37" s="214"/>
      <c r="IXW37" s="214"/>
      <c r="IXX37" s="214"/>
      <c r="IXY37" s="214"/>
      <c r="IXZ37" s="214"/>
      <c r="IYA37" s="214"/>
      <c r="IYB37" s="214"/>
      <c r="IYC37" s="214"/>
      <c r="IYD37" s="214"/>
      <c r="IYE37" s="214"/>
      <c r="IYF37" s="214"/>
      <c r="IYG37" s="214"/>
      <c r="IYH37" s="214"/>
      <c r="IYI37" s="214"/>
      <c r="IYJ37" s="214"/>
      <c r="IYK37" s="214"/>
      <c r="IYL37" s="214"/>
      <c r="IYM37" s="214"/>
      <c r="IYN37" s="214"/>
      <c r="IYO37" s="214"/>
      <c r="IYP37" s="214"/>
      <c r="IYQ37" s="214"/>
      <c r="IYR37" s="214"/>
      <c r="IYS37" s="214"/>
      <c r="IYT37" s="214"/>
      <c r="IYU37" s="214"/>
      <c r="IYV37" s="214"/>
      <c r="IYW37" s="214"/>
      <c r="IYX37" s="214"/>
      <c r="IYY37" s="214"/>
      <c r="IYZ37" s="214"/>
      <c r="IZA37" s="214"/>
      <c r="IZB37" s="214"/>
      <c r="IZC37" s="214"/>
      <c r="IZD37" s="214"/>
      <c r="IZE37" s="214"/>
      <c r="IZF37" s="214"/>
      <c r="IZG37" s="214"/>
      <c r="IZH37" s="214"/>
      <c r="IZI37" s="214"/>
      <c r="IZJ37" s="214"/>
      <c r="IZK37" s="214"/>
      <c r="IZL37" s="214"/>
      <c r="IZM37" s="214"/>
      <c r="IZN37" s="214"/>
      <c r="IZO37" s="214"/>
      <c r="IZP37" s="214"/>
      <c r="IZQ37" s="214"/>
      <c r="IZR37" s="214"/>
      <c r="IZS37" s="214"/>
      <c r="IZT37" s="214"/>
      <c r="IZU37" s="214"/>
      <c r="IZV37" s="214"/>
      <c r="IZW37" s="214"/>
      <c r="IZX37" s="214"/>
      <c r="IZY37" s="214"/>
      <c r="IZZ37" s="214"/>
      <c r="JAA37" s="214"/>
      <c r="JAB37" s="214"/>
      <c r="JAC37" s="214"/>
      <c r="JAD37" s="214"/>
      <c r="JAE37" s="214"/>
      <c r="JAF37" s="214"/>
      <c r="JAG37" s="214"/>
      <c r="JAH37" s="214"/>
      <c r="JAI37" s="214"/>
      <c r="JAJ37" s="214"/>
      <c r="JAK37" s="214"/>
      <c r="JAL37" s="214"/>
      <c r="JAM37" s="214"/>
      <c r="JAN37" s="214"/>
      <c r="JAO37" s="214"/>
      <c r="JAP37" s="214"/>
      <c r="JAQ37" s="214"/>
      <c r="JAR37" s="214"/>
      <c r="JAS37" s="214"/>
      <c r="JAT37" s="214"/>
      <c r="JAU37" s="214"/>
      <c r="JAV37" s="214"/>
      <c r="JAW37" s="214"/>
      <c r="JAX37" s="214"/>
      <c r="JAY37" s="214"/>
      <c r="JAZ37" s="214"/>
      <c r="JBA37" s="214"/>
      <c r="JBB37" s="214"/>
      <c r="JBC37" s="214"/>
      <c r="JBD37" s="214"/>
      <c r="JBE37" s="214"/>
      <c r="JBF37" s="214"/>
      <c r="JBG37" s="214"/>
      <c r="JBH37" s="214"/>
      <c r="JBI37" s="214"/>
      <c r="JBJ37" s="214"/>
      <c r="JBK37" s="214"/>
      <c r="JBL37" s="214"/>
      <c r="JBM37" s="214"/>
      <c r="JBN37" s="214"/>
      <c r="JBO37" s="214"/>
      <c r="JBP37" s="214"/>
      <c r="JBQ37" s="214"/>
      <c r="JBR37" s="214"/>
      <c r="JBS37" s="214"/>
      <c r="JBT37" s="214"/>
      <c r="JBU37" s="214"/>
      <c r="JBV37" s="214"/>
      <c r="JBW37" s="214"/>
      <c r="JBX37" s="214"/>
      <c r="JBY37" s="214"/>
      <c r="JBZ37" s="214"/>
      <c r="JCA37" s="214"/>
      <c r="JCB37" s="214"/>
      <c r="JCC37" s="214"/>
      <c r="JCD37" s="214"/>
      <c r="JCE37" s="214"/>
      <c r="JCF37" s="214"/>
      <c r="JCG37" s="214"/>
      <c r="JCH37" s="214"/>
      <c r="JCI37" s="214"/>
      <c r="JCJ37" s="214"/>
      <c r="JCK37" s="214"/>
      <c r="JCL37" s="214"/>
      <c r="JCM37" s="214"/>
      <c r="JCN37" s="214"/>
      <c r="JCO37" s="214"/>
      <c r="JCP37" s="214"/>
      <c r="JCQ37" s="214"/>
      <c r="JCR37" s="214"/>
      <c r="JCS37" s="214"/>
      <c r="JCT37" s="214"/>
      <c r="JCU37" s="214"/>
      <c r="JCV37" s="214"/>
      <c r="JCW37" s="214"/>
      <c r="JCX37" s="214"/>
      <c r="JCY37" s="214"/>
      <c r="JCZ37" s="214"/>
      <c r="JDA37" s="214"/>
      <c r="JDB37" s="214"/>
      <c r="JDC37" s="214"/>
      <c r="JDD37" s="214"/>
      <c r="JDE37" s="214"/>
      <c r="JDF37" s="214"/>
      <c r="JDG37" s="214"/>
      <c r="JDH37" s="214"/>
      <c r="JDI37" s="214"/>
      <c r="JDJ37" s="214"/>
      <c r="JDK37" s="214"/>
      <c r="JDL37" s="214"/>
      <c r="JDM37" s="214"/>
      <c r="JDN37" s="214"/>
      <c r="JDO37" s="214"/>
      <c r="JDP37" s="214"/>
      <c r="JDQ37" s="214"/>
      <c r="JDR37" s="214"/>
      <c r="JDS37" s="214"/>
      <c r="JDT37" s="214"/>
      <c r="JDU37" s="214"/>
      <c r="JDV37" s="214"/>
      <c r="JDW37" s="214"/>
      <c r="JDX37" s="214"/>
      <c r="JDY37" s="214"/>
      <c r="JDZ37" s="214"/>
      <c r="JEA37" s="214"/>
      <c r="JEB37" s="214"/>
      <c r="JEC37" s="214"/>
      <c r="JED37" s="214"/>
      <c r="JEE37" s="214"/>
      <c r="JEF37" s="214"/>
      <c r="JEG37" s="214"/>
      <c r="JEH37" s="214"/>
      <c r="JEI37" s="214"/>
      <c r="JEJ37" s="214"/>
      <c r="JEK37" s="214"/>
      <c r="JEL37" s="214"/>
      <c r="JEM37" s="214"/>
      <c r="JEN37" s="214"/>
      <c r="JEO37" s="214"/>
      <c r="JEP37" s="214"/>
      <c r="JEQ37" s="214"/>
      <c r="JER37" s="214"/>
      <c r="JES37" s="214"/>
      <c r="JET37" s="214"/>
      <c r="JEU37" s="214"/>
      <c r="JEV37" s="214"/>
      <c r="JEW37" s="214"/>
      <c r="JEX37" s="214"/>
      <c r="JEY37" s="214"/>
      <c r="JEZ37" s="214"/>
      <c r="JFA37" s="214"/>
      <c r="JFB37" s="214"/>
      <c r="JFC37" s="214"/>
      <c r="JFD37" s="214"/>
      <c r="JFE37" s="214"/>
      <c r="JFF37" s="214"/>
      <c r="JFG37" s="214"/>
      <c r="JFH37" s="214"/>
      <c r="JFI37" s="214"/>
      <c r="JFJ37" s="214"/>
      <c r="JFK37" s="214"/>
      <c r="JFL37" s="214"/>
      <c r="JFM37" s="214"/>
      <c r="JFN37" s="214"/>
      <c r="JFO37" s="214"/>
      <c r="JFP37" s="214"/>
      <c r="JFQ37" s="214"/>
      <c r="JFR37" s="214"/>
      <c r="JFS37" s="214"/>
      <c r="JFT37" s="214"/>
      <c r="JFU37" s="214"/>
      <c r="JFV37" s="214"/>
      <c r="JFW37" s="214"/>
      <c r="JFX37" s="214"/>
      <c r="JFY37" s="214"/>
      <c r="JFZ37" s="214"/>
      <c r="JGA37" s="214"/>
      <c r="JGB37" s="214"/>
      <c r="JGC37" s="214"/>
      <c r="JGD37" s="214"/>
      <c r="JGE37" s="214"/>
      <c r="JGF37" s="214"/>
      <c r="JGG37" s="214"/>
      <c r="JGH37" s="214"/>
      <c r="JGI37" s="214"/>
      <c r="JGJ37" s="214"/>
      <c r="JGK37" s="214"/>
      <c r="JGL37" s="214"/>
      <c r="JGM37" s="214"/>
      <c r="JGN37" s="214"/>
      <c r="JGO37" s="214"/>
      <c r="JGP37" s="214"/>
      <c r="JGQ37" s="214"/>
      <c r="JGR37" s="214"/>
      <c r="JGS37" s="214"/>
      <c r="JGT37" s="214"/>
      <c r="JGU37" s="214"/>
      <c r="JGV37" s="214"/>
      <c r="JGW37" s="214"/>
      <c r="JGX37" s="214"/>
      <c r="JGY37" s="214"/>
      <c r="JGZ37" s="214"/>
      <c r="JHA37" s="214"/>
      <c r="JHB37" s="214"/>
      <c r="JHC37" s="214"/>
      <c r="JHD37" s="214"/>
      <c r="JHE37" s="214"/>
      <c r="JHF37" s="214"/>
      <c r="JHG37" s="214"/>
      <c r="JHH37" s="214"/>
      <c r="JHI37" s="214"/>
      <c r="JHJ37" s="214"/>
      <c r="JHK37" s="214"/>
      <c r="JHL37" s="214"/>
      <c r="JHM37" s="214"/>
      <c r="JHN37" s="214"/>
      <c r="JHO37" s="214"/>
      <c r="JHP37" s="214"/>
      <c r="JHQ37" s="214"/>
      <c r="JHR37" s="214"/>
      <c r="JHS37" s="214"/>
      <c r="JHT37" s="214"/>
      <c r="JHU37" s="214"/>
      <c r="JHV37" s="214"/>
      <c r="JHW37" s="214"/>
      <c r="JHX37" s="214"/>
      <c r="JHY37" s="214"/>
      <c r="JHZ37" s="214"/>
      <c r="JIA37" s="214"/>
      <c r="JIB37" s="214"/>
      <c r="JIC37" s="214"/>
      <c r="JID37" s="214"/>
      <c r="JIE37" s="214"/>
      <c r="JIF37" s="214"/>
      <c r="JIG37" s="214"/>
      <c r="JIH37" s="214"/>
      <c r="JII37" s="214"/>
      <c r="JIJ37" s="214"/>
      <c r="JIK37" s="214"/>
      <c r="JIL37" s="214"/>
      <c r="JIM37" s="214"/>
      <c r="JIN37" s="214"/>
      <c r="JIO37" s="214"/>
      <c r="JIP37" s="214"/>
      <c r="JIQ37" s="214"/>
      <c r="JIR37" s="214"/>
      <c r="JIS37" s="214"/>
      <c r="JIT37" s="214"/>
      <c r="JIU37" s="214"/>
      <c r="JIV37" s="214"/>
      <c r="JIW37" s="214"/>
      <c r="JIX37" s="214"/>
      <c r="JIY37" s="214"/>
      <c r="JIZ37" s="214"/>
      <c r="JJA37" s="214"/>
      <c r="JJB37" s="214"/>
      <c r="JJC37" s="214"/>
      <c r="JJD37" s="214"/>
      <c r="JJE37" s="214"/>
      <c r="JJF37" s="214"/>
      <c r="JJG37" s="214"/>
      <c r="JJH37" s="214"/>
      <c r="JJI37" s="214"/>
      <c r="JJJ37" s="214"/>
      <c r="JJK37" s="214"/>
      <c r="JJL37" s="214"/>
      <c r="JJM37" s="214"/>
      <c r="JJN37" s="214"/>
      <c r="JJO37" s="214"/>
      <c r="JJP37" s="214"/>
      <c r="JJQ37" s="214"/>
      <c r="JJR37" s="214"/>
      <c r="JJS37" s="214"/>
      <c r="JJT37" s="214"/>
      <c r="JJU37" s="214"/>
      <c r="JJV37" s="214"/>
      <c r="JJW37" s="214"/>
      <c r="JJX37" s="214"/>
      <c r="JJY37" s="214"/>
      <c r="JJZ37" s="214"/>
      <c r="JKA37" s="214"/>
      <c r="JKB37" s="214"/>
      <c r="JKC37" s="214"/>
      <c r="JKD37" s="214"/>
      <c r="JKE37" s="214"/>
      <c r="JKF37" s="214"/>
      <c r="JKG37" s="214"/>
      <c r="JKH37" s="214"/>
      <c r="JKI37" s="214"/>
      <c r="JKJ37" s="214"/>
      <c r="JKK37" s="214"/>
      <c r="JKL37" s="214"/>
      <c r="JKM37" s="214"/>
      <c r="JKN37" s="214"/>
      <c r="JKO37" s="214"/>
      <c r="JKP37" s="214"/>
      <c r="JKQ37" s="214"/>
      <c r="JKR37" s="214"/>
      <c r="JKS37" s="214"/>
      <c r="JKT37" s="214"/>
      <c r="JKU37" s="214"/>
      <c r="JKV37" s="214"/>
      <c r="JKW37" s="214"/>
      <c r="JKX37" s="214"/>
      <c r="JKY37" s="214"/>
      <c r="JKZ37" s="214"/>
      <c r="JLA37" s="214"/>
      <c r="JLB37" s="214"/>
      <c r="JLC37" s="214"/>
      <c r="JLD37" s="214"/>
      <c r="JLE37" s="214"/>
      <c r="JLF37" s="214"/>
      <c r="JLG37" s="214"/>
      <c r="JLH37" s="214"/>
      <c r="JLI37" s="214"/>
      <c r="JLJ37" s="214"/>
      <c r="JLK37" s="214"/>
      <c r="JLL37" s="214"/>
      <c r="JLM37" s="214"/>
      <c r="JLN37" s="214"/>
      <c r="JLO37" s="214"/>
      <c r="JLP37" s="214"/>
      <c r="JLQ37" s="214"/>
      <c r="JLR37" s="214"/>
      <c r="JLS37" s="214"/>
      <c r="JLT37" s="214"/>
      <c r="JLU37" s="214"/>
      <c r="JLV37" s="214"/>
      <c r="JLW37" s="214"/>
      <c r="JLX37" s="214"/>
      <c r="JLY37" s="214"/>
      <c r="JLZ37" s="214"/>
      <c r="JMA37" s="214"/>
      <c r="JMB37" s="214"/>
      <c r="JMC37" s="214"/>
      <c r="JMD37" s="214"/>
      <c r="JME37" s="214"/>
      <c r="JMF37" s="214"/>
      <c r="JMG37" s="214"/>
      <c r="JMH37" s="214"/>
      <c r="JMI37" s="214"/>
      <c r="JMJ37" s="214"/>
      <c r="JMK37" s="214"/>
      <c r="JML37" s="214"/>
      <c r="JMM37" s="214"/>
      <c r="JMN37" s="214"/>
      <c r="JMO37" s="214"/>
      <c r="JMP37" s="214"/>
      <c r="JMQ37" s="214"/>
      <c r="JMR37" s="214"/>
      <c r="JMS37" s="214"/>
      <c r="JMT37" s="214"/>
      <c r="JMU37" s="214"/>
      <c r="JMV37" s="214"/>
      <c r="JMW37" s="214"/>
      <c r="JMX37" s="214"/>
      <c r="JMY37" s="214"/>
      <c r="JMZ37" s="214"/>
      <c r="JNA37" s="214"/>
      <c r="JNB37" s="214"/>
      <c r="JNC37" s="214"/>
      <c r="JND37" s="214"/>
      <c r="JNE37" s="214"/>
      <c r="JNF37" s="214"/>
      <c r="JNG37" s="214"/>
      <c r="JNH37" s="214"/>
      <c r="JNI37" s="214"/>
      <c r="JNJ37" s="214"/>
      <c r="JNK37" s="214"/>
      <c r="JNL37" s="214"/>
      <c r="JNM37" s="214"/>
      <c r="JNN37" s="214"/>
      <c r="JNO37" s="214"/>
      <c r="JNP37" s="214"/>
      <c r="JNQ37" s="214"/>
      <c r="JNR37" s="214"/>
      <c r="JNS37" s="214"/>
      <c r="JNT37" s="214"/>
      <c r="JNU37" s="214"/>
      <c r="JNV37" s="214"/>
      <c r="JNW37" s="214"/>
      <c r="JNX37" s="214"/>
      <c r="JNY37" s="214"/>
      <c r="JNZ37" s="214"/>
      <c r="JOA37" s="214"/>
      <c r="JOB37" s="214"/>
      <c r="JOC37" s="214"/>
      <c r="JOD37" s="214"/>
      <c r="JOE37" s="214"/>
      <c r="JOF37" s="214"/>
      <c r="JOG37" s="214"/>
      <c r="JOH37" s="214"/>
      <c r="JOI37" s="214"/>
      <c r="JOJ37" s="214"/>
      <c r="JOK37" s="214"/>
      <c r="JOL37" s="214"/>
      <c r="JOM37" s="214"/>
      <c r="JON37" s="214"/>
      <c r="JOO37" s="214"/>
      <c r="JOP37" s="214"/>
      <c r="JOQ37" s="214"/>
      <c r="JOR37" s="214"/>
      <c r="JOS37" s="214"/>
      <c r="JOT37" s="214"/>
      <c r="JOU37" s="214"/>
      <c r="JOV37" s="214"/>
      <c r="JOW37" s="214"/>
      <c r="JOX37" s="214"/>
      <c r="JOY37" s="214"/>
      <c r="JOZ37" s="214"/>
      <c r="JPA37" s="214"/>
      <c r="JPB37" s="214"/>
      <c r="JPC37" s="214"/>
      <c r="JPD37" s="214"/>
      <c r="JPE37" s="214"/>
      <c r="JPF37" s="214"/>
      <c r="JPG37" s="214"/>
      <c r="JPH37" s="214"/>
      <c r="JPI37" s="214"/>
      <c r="JPJ37" s="214"/>
      <c r="JPK37" s="214"/>
      <c r="JPL37" s="214"/>
      <c r="JPM37" s="214"/>
      <c r="JPN37" s="214"/>
      <c r="JPO37" s="214"/>
      <c r="JPP37" s="214"/>
      <c r="JPQ37" s="214"/>
      <c r="JPR37" s="214"/>
      <c r="JPS37" s="214"/>
      <c r="JPT37" s="214"/>
      <c r="JPU37" s="214"/>
      <c r="JPV37" s="214"/>
      <c r="JPW37" s="214"/>
      <c r="JPX37" s="214"/>
      <c r="JPY37" s="214"/>
      <c r="JPZ37" s="214"/>
      <c r="JQA37" s="214"/>
      <c r="JQB37" s="214"/>
      <c r="JQC37" s="214"/>
      <c r="JQD37" s="214"/>
      <c r="JQE37" s="214"/>
      <c r="JQF37" s="214"/>
      <c r="JQG37" s="214"/>
      <c r="JQH37" s="214"/>
      <c r="JQI37" s="214"/>
      <c r="JQJ37" s="214"/>
      <c r="JQK37" s="214"/>
      <c r="JQL37" s="214"/>
      <c r="JQM37" s="214"/>
      <c r="JQN37" s="214"/>
      <c r="JQO37" s="214"/>
      <c r="JQP37" s="214"/>
      <c r="JQQ37" s="214"/>
      <c r="JQR37" s="214"/>
      <c r="JQS37" s="214"/>
      <c r="JQT37" s="214"/>
      <c r="JQU37" s="214"/>
      <c r="JQV37" s="214"/>
      <c r="JQW37" s="214"/>
      <c r="JQX37" s="214"/>
      <c r="JQY37" s="214"/>
      <c r="JQZ37" s="214"/>
      <c r="JRA37" s="214"/>
      <c r="JRB37" s="214"/>
      <c r="JRC37" s="214"/>
      <c r="JRD37" s="214"/>
      <c r="JRE37" s="214"/>
      <c r="JRF37" s="214"/>
      <c r="JRG37" s="214"/>
      <c r="JRH37" s="214"/>
      <c r="JRI37" s="214"/>
      <c r="JRJ37" s="214"/>
      <c r="JRK37" s="214"/>
      <c r="JRL37" s="214"/>
      <c r="JRM37" s="214"/>
      <c r="JRN37" s="214"/>
      <c r="JRO37" s="214"/>
      <c r="JRP37" s="214"/>
      <c r="JRQ37" s="214"/>
      <c r="JRR37" s="214"/>
      <c r="JRS37" s="214"/>
      <c r="JRT37" s="214"/>
      <c r="JRU37" s="214"/>
      <c r="JRV37" s="214"/>
      <c r="JRW37" s="214"/>
      <c r="JRX37" s="214"/>
      <c r="JRY37" s="214"/>
      <c r="JRZ37" s="214"/>
      <c r="JSA37" s="214"/>
      <c r="JSB37" s="214"/>
      <c r="JSC37" s="214"/>
      <c r="JSD37" s="214"/>
      <c r="JSE37" s="214"/>
      <c r="JSF37" s="214"/>
      <c r="JSG37" s="214"/>
      <c r="JSH37" s="214"/>
      <c r="JSI37" s="214"/>
      <c r="JSJ37" s="214"/>
      <c r="JSK37" s="214"/>
      <c r="JSL37" s="214"/>
      <c r="JSM37" s="214"/>
      <c r="JSN37" s="214"/>
      <c r="JSO37" s="214"/>
      <c r="JSP37" s="214"/>
      <c r="JSQ37" s="214"/>
      <c r="JSR37" s="214"/>
      <c r="JSS37" s="214"/>
      <c r="JST37" s="214"/>
      <c r="JSU37" s="214"/>
      <c r="JSV37" s="214"/>
      <c r="JSW37" s="214"/>
      <c r="JSX37" s="214"/>
      <c r="JSY37" s="214"/>
      <c r="JSZ37" s="214"/>
      <c r="JTA37" s="214"/>
      <c r="JTB37" s="214"/>
      <c r="JTC37" s="214"/>
      <c r="JTD37" s="214"/>
      <c r="JTE37" s="214"/>
      <c r="JTF37" s="214"/>
      <c r="JTG37" s="214"/>
      <c r="JTH37" s="214"/>
      <c r="JTI37" s="214"/>
      <c r="JTJ37" s="214"/>
      <c r="JTK37" s="214"/>
      <c r="JTL37" s="214"/>
      <c r="JTM37" s="214"/>
      <c r="JTN37" s="214"/>
      <c r="JTO37" s="214"/>
      <c r="JTP37" s="214"/>
      <c r="JTQ37" s="214"/>
      <c r="JTR37" s="214"/>
      <c r="JTS37" s="214"/>
      <c r="JTT37" s="214"/>
      <c r="JTU37" s="214"/>
      <c r="JTV37" s="214"/>
      <c r="JTW37" s="214"/>
      <c r="JTX37" s="214"/>
      <c r="JTY37" s="214"/>
      <c r="JTZ37" s="214"/>
      <c r="JUA37" s="214"/>
      <c r="JUB37" s="214"/>
      <c r="JUC37" s="214"/>
      <c r="JUD37" s="214"/>
      <c r="JUE37" s="214"/>
      <c r="JUF37" s="214"/>
      <c r="JUG37" s="214"/>
      <c r="JUH37" s="214"/>
      <c r="JUI37" s="214"/>
      <c r="JUJ37" s="214"/>
      <c r="JUK37" s="214"/>
      <c r="JUL37" s="214"/>
      <c r="JUM37" s="214"/>
      <c r="JUN37" s="214"/>
      <c r="JUO37" s="214"/>
      <c r="JUP37" s="214"/>
      <c r="JUQ37" s="214"/>
      <c r="JUR37" s="214"/>
      <c r="JUS37" s="214"/>
      <c r="JUT37" s="214"/>
      <c r="JUU37" s="214"/>
      <c r="JUV37" s="214"/>
      <c r="JUW37" s="214"/>
      <c r="JUX37" s="214"/>
      <c r="JUY37" s="214"/>
      <c r="JUZ37" s="214"/>
      <c r="JVA37" s="214"/>
      <c r="JVB37" s="214"/>
      <c r="JVC37" s="214"/>
      <c r="JVD37" s="214"/>
      <c r="JVE37" s="214"/>
      <c r="JVF37" s="214"/>
      <c r="JVG37" s="214"/>
      <c r="JVH37" s="214"/>
      <c r="JVI37" s="214"/>
      <c r="JVJ37" s="214"/>
      <c r="JVK37" s="214"/>
      <c r="JVL37" s="214"/>
      <c r="JVM37" s="214"/>
      <c r="JVN37" s="214"/>
      <c r="JVO37" s="214"/>
      <c r="JVP37" s="214"/>
      <c r="JVQ37" s="214"/>
      <c r="JVR37" s="214"/>
      <c r="JVS37" s="214"/>
      <c r="JVT37" s="214"/>
      <c r="JVU37" s="214"/>
      <c r="JVV37" s="214"/>
      <c r="JVW37" s="214"/>
      <c r="JVX37" s="214"/>
      <c r="JVY37" s="214"/>
      <c r="JVZ37" s="214"/>
      <c r="JWA37" s="214"/>
      <c r="JWB37" s="214"/>
      <c r="JWC37" s="214"/>
      <c r="JWD37" s="214"/>
      <c r="JWE37" s="214"/>
      <c r="JWF37" s="214"/>
      <c r="JWG37" s="214"/>
      <c r="JWH37" s="214"/>
      <c r="JWI37" s="214"/>
      <c r="JWJ37" s="214"/>
      <c r="JWK37" s="214"/>
      <c r="JWL37" s="214"/>
      <c r="JWM37" s="214"/>
      <c r="JWN37" s="214"/>
      <c r="JWO37" s="214"/>
      <c r="JWP37" s="214"/>
      <c r="JWQ37" s="214"/>
      <c r="JWR37" s="214"/>
      <c r="JWS37" s="214"/>
      <c r="JWT37" s="214"/>
      <c r="JWU37" s="214"/>
      <c r="JWV37" s="214"/>
      <c r="JWW37" s="214"/>
      <c r="JWX37" s="214"/>
      <c r="JWY37" s="214"/>
      <c r="JWZ37" s="214"/>
      <c r="JXA37" s="214"/>
      <c r="JXB37" s="214"/>
      <c r="JXC37" s="214"/>
      <c r="JXD37" s="214"/>
      <c r="JXE37" s="214"/>
      <c r="JXF37" s="214"/>
      <c r="JXG37" s="214"/>
      <c r="JXH37" s="214"/>
      <c r="JXI37" s="214"/>
      <c r="JXJ37" s="214"/>
      <c r="JXK37" s="214"/>
      <c r="JXL37" s="214"/>
      <c r="JXM37" s="214"/>
      <c r="JXN37" s="214"/>
      <c r="JXO37" s="214"/>
      <c r="JXP37" s="214"/>
      <c r="JXQ37" s="214"/>
      <c r="JXR37" s="214"/>
      <c r="JXS37" s="214"/>
      <c r="JXT37" s="214"/>
      <c r="JXU37" s="214"/>
      <c r="JXV37" s="214"/>
      <c r="JXW37" s="214"/>
      <c r="JXX37" s="214"/>
      <c r="JXY37" s="214"/>
      <c r="JXZ37" s="214"/>
      <c r="JYA37" s="214"/>
      <c r="JYB37" s="214"/>
      <c r="JYC37" s="214"/>
      <c r="JYD37" s="214"/>
      <c r="JYE37" s="214"/>
      <c r="JYF37" s="214"/>
      <c r="JYG37" s="214"/>
      <c r="JYH37" s="214"/>
      <c r="JYI37" s="214"/>
      <c r="JYJ37" s="214"/>
      <c r="JYK37" s="214"/>
      <c r="JYL37" s="214"/>
      <c r="JYM37" s="214"/>
      <c r="JYN37" s="214"/>
      <c r="JYO37" s="214"/>
      <c r="JYP37" s="214"/>
      <c r="JYQ37" s="214"/>
      <c r="JYR37" s="214"/>
      <c r="JYS37" s="214"/>
      <c r="JYT37" s="214"/>
      <c r="JYU37" s="214"/>
      <c r="JYV37" s="214"/>
      <c r="JYW37" s="214"/>
      <c r="JYX37" s="214"/>
      <c r="JYY37" s="214"/>
      <c r="JYZ37" s="214"/>
      <c r="JZA37" s="214"/>
      <c r="JZB37" s="214"/>
      <c r="JZC37" s="214"/>
      <c r="JZD37" s="214"/>
      <c r="JZE37" s="214"/>
      <c r="JZF37" s="214"/>
      <c r="JZG37" s="214"/>
      <c r="JZH37" s="214"/>
      <c r="JZI37" s="214"/>
      <c r="JZJ37" s="214"/>
      <c r="JZK37" s="214"/>
      <c r="JZL37" s="214"/>
      <c r="JZM37" s="214"/>
      <c r="JZN37" s="214"/>
      <c r="JZO37" s="214"/>
      <c r="JZP37" s="214"/>
      <c r="JZQ37" s="214"/>
      <c r="JZR37" s="214"/>
      <c r="JZS37" s="214"/>
      <c r="JZT37" s="214"/>
      <c r="JZU37" s="214"/>
      <c r="JZV37" s="214"/>
      <c r="JZW37" s="214"/>
      <c r="JZX37" s="214"/>
      <c r="JZY37" s="214"/>
      <c r="JZZ37" s="214"/>
      <c r="KAA37" s="214"/>
      <c r="KAB37" s="214"/>
      <c r="KAC37" s="214"/>
      <c r="KAD37" s="214"/>
      <c r="KAE37" s="214"/>
      <c r="KAF37" s="214"/>
      <c r="KAG37" s="214"/>
      <c r="KAH37" s="214"/>
      <c r="KAI37" s="214"/>
      <c r="KAJ37" s="214"/>
      <c r="KAK37" s="214"/>
      <c r="KAL37" s="214"/>
      <c r="KAM37" s="214"/>
      <c r="KAN37" s="214"/>
      <c r="KAO37" s="214"/>
      <c r="KAP37" s="214"/>
      <c r="KAQ37" s="214"/>
      <c r="KAR37" s="214"/>
      <c r="KAS37" s="214"/>
      <c r="KAT37" s="214"/>
      <c r="KAU37" s="214"/>
      <c r="KAV37" s="214"/>
      <c r="KAW37" s="214"/>
      <c r="KAX37" s="214"/>
      <c r="KAY37" s="214"/>
      <c r="KAZ37" s="214"/>
      <c r="KBA37" s="214"/>
      <c r="KBB37" s="214"/>
      <c r="KBC37" s="214"/>
      <c r="KBD37" s="214"/>
      <c r="KBE37" s="214"/>
      <c r="KBF37" s="214"/>
      <c r="KBG37" s="214"/>
      <c r="KBH37" s="214"/>
      <c r="KBI37" s="214"/>
      <c r="KBJ37" s="214"/>
      <c r="KBK37" s="214"/>
      <c r="KBL37" s="214"/>
      <c r="KBM37" s="214"/>
      <c r="KBN37" s="214"/>
      <c r="KBO37" s="214"/>
      <c r="KBP37" s="214"/>
      <c r="KBQ37" s="214"/>
      <c r="KBR37" s="214"/>
      <c r="KBS37" s="214"/>
      <c r="KBT37" s="214"/>
      <c r="KBU37" s="214"/>
      <c r="KBV37" s="214"/>
      <c r="KBW37" s="214"/>
      <c r="KBX37" s="214"/>
      <c r="KBY37" s="214"/>
      <c r="KBZ37" s="214"/>
      <c r="KCA37" s="214"/>
      <c r="KCB37" s="214"/>
      <c r="KCC37" s="214"/>
      <c r="KCD37" s="214"/>
      <c r="KCE37" s="214"/>
      <c r="KCF37" s="214"/>
      <c r="KCG37" s="214"/>
      <c r="KCH37" s="214"/>
      <c r="KCI37" s="214"/>
      <c r="KCJ37" s="214"/>
      <c r="KCK37" s="214"/>
      <c r="KCL37" s="214"/>
      <c r="KCM37" s="214"/>
      <c r="KCN37" s="214"/>
      <c r="KCO37" s="214"/>
      <c r="KCP37" s="214"/>
      <c r="KCQ37" s="214"/>
      <c r="KCR37" s="214"/>
      <c r="KCS37" s="214"/>
      <c r="KCT37" s="214"/>
      <c r="KCU37" s="214"/>
      <c r="KCV37" s="214"/>
      <c r="KCW37" s="214"/>
      <c r="KCX37" s="214"/>
      <c r="KCY37" s="214"/>
      <c r="KCZ37" s="214"/>
      <c r="KDA37" s="214"/>
      <c r="KDB37" s="214"/>
      <c r="KDC37" s="214"/>
      <c r="KDD37" s="214"/>
      <c r="KDE37" s="214"/>
      <c r="KDF37" s="214"/>
      <c r="KDG37" s="214"/>
      <c r="KDH37" s="214"/>
      <c r="KDI37" s="214"/>
      <c r="KDJ37" s="214"/>
      <c r="KDK37" s="214"/>
      <c r="KDL37" s="214"/>
      <c r="KDM37" s="214"/>
      <c r="KDN37" s="214"/>
      <c r="KDO37" s="214"/>
      <c r="KDP37" s="214"/>
      <c r="KDQ37" s="214"/>
      <c r="KDR37" s="214"/>
      <c r="KDS37" s="214"/>
      <c r="KDT37" s="214"/>
      <c r="KDU37" s="214"/>
      <c r="KDV37" s="214"/>
      <c r="KDW37" s="214"/>
      <c r="KDX37" s="214"/>
      <c r="KDY37" s="214"/>
      <c r="KDZ37" s="214"/>
      <c r="KEA37" s="214"/>
      <c r="KEB37" s="214"/>
      <c r="KEC37" s="214"/>
      <c r="KED37" s="214"/>
      <c r="KEE37" s="214"/>
      <c r="KEF37" s="214"/>
      <c r="KEG37" s="214"/>
      <c r="KEH37" s="214"/>
      <c r="KEI37" s="214"/>
      <c r="KEJ37" s="214"/>
      <c r="KEK37" s="214"/>
      <c r="KEL37" s="214"/>
      <c r="KEM37" s="214"/>
      <c r="KEN37" s="214"/>
      <c r="KEO37" s="214"/>
      <c r="KEP37" s="214"/>
      <c r="KEQ37" s="214"/>
      <c r="KER37" s="214"/>
      <c r="KES37" s="214"/>
      <c r="KET37" s="214"/>
      <c r="KEU37" s="214"/>
      <c r="KEV37" s="214"/>
      <c r="KEW37" s="214"/>
      <c r="KEX37" s="214"/>
      <c r="KEY37" s="214"/>
      <c r="KEZ37" s="214"/>
      <c r="KFA37" s="214"/>
      <c r="KFB37" s="214"/>
      <c r="KFC37" s="214"/>
      <c r="KFD37" s="214"/>
      <c r="KFE37" s="214"/>
      <c r="KFF37" s="214"/>
      <c r="KFG37" s="214"/>
      <c r="KFH37" s="214"/>
      <c r="KFI37" s="214"/>
      <c r="KFJ37" s="214"/>
      <c r="KFK37" s="214"/>
      <c r="KFL37" s="214"/>
      <c r="KFM37" s="214"/>
      <c r="KFN37" s="214"/>
      <c r="KFO37" s="214"/>
      <c r="KFP37" s="214"/>
      <c r="KFQ37" s="214"/>
      <c r="KFR37" s="214"/>
      <c r="KFS37" s="214"/>
      <c r="KFT37" s="214"/>
      <c r="KFU37" s="214"/>
      <c r="KFV37" s="214"/>
      <c r="KFW37" s="214"/>
      <c r="KFX37" s="214"/>
      <c r="KFY37" s="214"/>
      <c r="KFZ37" s="214"/>
      <c r="KGA37" s="214"/>
      <c r="KGB37" s="214"/>
      <c r="KGC37" s="214"/>
      <c r="KGD37" s="214"/>
      <c r="KGE37" s="214"/>
      <c r="KGF37" s="214"/>
      <c r="KGG37" s="214"/>
      <c r="KGH37" s="214"/>
      <c r="KGI37" s="214"/>
      <c r="KGJ37" s="214"/>
      <c r="KGK37" s="214"/>
      <c r="KGL37" s="214"/>
      <c r="KGM37" s="214"/>
      <c r="KGN37" s="214"/>
      <c r="KGO37" s="214"/>
      <c r="KGP37" s="214"/>
      <c r="KGQ37" s="214"/>
      <c r="KGR37" s="214"/>
      <c r="KGS37" s="214"/>
      <c r="KGT37" s="214"/>
      <c r="KGU37" s="214"/>
      <c r="KGV37" s="214"/>
      <c r="KGW37" s="214"/>
      <c r="KGX37" s="214"/>
      <c r="KGY37" s="214"/>
      <c r="KGZ37" s="214"/>
      <c r="KHA37" s="214"/>
      <c r="KHB37" s="214"/>
      <c r="KHC37" s="214"/>
      <c r="KHD37" s="214"/>
      <c r="KHE37" s="214"/>
      <c r="KHF37" s="214"/>
      <c r="KHG37" s="214"/>
      <c r="KHH37" s="214"/>
      <c r="KHI37" s="214"/>
      <c r="KHJ37" s="214"/>
      <c r="KHK37" s="214"/>
      <c r="KHL37" s="214"/>
      <c r="KHM37" s="214"/>
      <c r="KHN37" s="214"/>
      <c r="KHO37" s="214"/>
      <c r="KHP37" s="214"/>
      <c r="KHQ37" s="214"/>
      <c r="KHR37" s="214"/>
      <c r="KHS37" s="214"/>
      <c r="KHT37" s="214"/>
      <c r="KHU37" s="214"/>
      <c r="KHV37" s="214"/>
      <c r="KHW37" s="214"/>
      <c r="KHX37" s="214"/>
      <c r="KHY37" s="214"/>
      <c r="KHZ37" s="214"/>
      <c r="KIA37" s="214"/>
      <c r="KIB37" s="214"/>
      <c r="KIC37" s="214"/>
      <c r="KID37" s="214"/>
      <c r="KIE37" s="214"/>
      <c r="KIF37" s="214"/>
      <c r="KIG37" s="214"/>
      <c r="KIH37" s="214"/>
      <c r="KII37" s="214"/>
      <c r="KIJ37" s="214"/>
      <c r="KIK37" s="214"/>
      <c r="KIL37" s="214"/>
      <c r="KIM37" s="214"/>
      <c r="KIN37" s="214"/>
      <c r="KIO37" s="214"/>
      <c r="KIP37" s="214"/>
      <c r="KIQ37" s="214"/>
      <c r="KIR37" s="214"/>
      <c r="KIS37" s="214"/>
      <c r="KIT37" s="214"/>
      <c r="KIU37" s="214"/>
      <c r="KIV37" s="214"/>
      <c r="KIW37" s="214"/>
      <c r="KIX37" s="214"/>
      <c r="KIY37" s="214"/>
      <c r="KIZ37" s="214"/>
      <c r="KJA37" s="214"/>
      <c r="KJB37" s="214"/>
      <c r="KJC37" s="214"/>
      <c r="KJD37" s="214"/>
      <c r="KJE37" s="214"/>
      <c r="KJF37" s="214"/>
      <c r="KJG37" s="214"/>
      <c r="KJH37" s="214"/>
      <c r="KJI37" s="214"/>
      <c r="KJJ37" s="214"/>
      <c r="KJK37" s="214"/>
      <c r="KJL37" s="214"/>
      <c r="KJM37" s="214"/>
      <c r="KJN37" s="214"/>
      <c r="KJO37" s="214"/>
      <c r="KJP37" s="214"/>
      <c r="KJQ37" s="214"/>
      <c r="KJR37" s="214"/>
      <c r="KJS37" s="214"/>
      <c r="KJT37" s="214"/>
      <c r="KJU37" s="214"/>
      <c r="KJV37" s="214"/>
      <c r="KJW37" s="214"/>
      <c r="KJX37" s="214"/>
      <c r="KJY37" s="214"/>
      <c r="KJZ37" s="214"/>
      <c r="KKA37" s="214"/>
      <c r="KKB37" s="214"/>
      <c r="KKC37" s="214"/>
      <c r="KKD37" s="214"/>
      <c r="KKE37" s="214"/>
      <c r="KKF37" s="214"/>
      <c r="KKG37" s="214"/>
      <c r="KKH37" s="214"/>
      <c r="KKI37" s="214"/>
      <c r="KKJ37" s="214"/>
      <c r="KKK37" s="214"/>
      <c r="KKL37" s="214"/>
      <c r="KKM37" s="214"/>
      <c r="KKN37" s="214"/>
      <c r="KKO37" s="214"/>
      <c r="KKP37" s="214"/>
      <c r="KKQ37" s="214"/>
      <c r="KKR37" s="214"/>
      <c r="KKS37" s="214"/>
      <c r="KKT37" s="214"/>
      <c r="KKU37" s="214"/>
      <c r="KKV37" s="214"/>
      <c r="KKW37" s="214"/>
      <c r="KKX37" s="214"/>
      <c r="KKY37" s="214"/>
      <c r="KKZ37" s="214"/>
      <c r="KLA37" s="214"/>
      <c r="KLB37" s="214"/>
      <c r="KLC37" s="214"/>
      <c r="KLD37" s="214"/>
      <c r="KLE37" s="214"/>
      <c r="KLF37" s="214"/>
      <c r="KLG37" s="214"/>
      <c r="KLH37" s="214"/>
      <c r="KLI37" s="214"/>
      <c r="KLJ37" s="214"/>
      <c r="KLK37" s="214"/>
      <c r="KLL37" s="214"/>
      <c r="KLM37" s="214"/>
      <c r="KLN37" s="214"/>
      <c r="KLO37" s="214"/>
      <c r="KLP37" s="214"/>
      <c r="KLQ37" s="214"/>
      <c r="KLR37" s="214"/>
      <c r="KLS37" s="214"/>
      <c r="KLT37" s="214"/>
      <c r="KLU37" s="214"/>
      <c r="KLV37" s="214"/>
      <c r="KLW37" s="214"/>
      <c r="KLX37" s="214"/>
      <c r="KLY37" s="214"/>
      <c r="KLZ37" s="214"/>
      <c r="KMA37" s="214"/>
      <c r="KMB37" s="214"/>
      <c r="KMC37" s="214"/>
      <c r="KMD37" s="214"/>
      <c r="KME37" s="214"/>
      <c r="KMF37" s="214"/>
      <c r="KMG37" s="214"/>
      <c r="KMH37" s="214"/>
      <c r="KMI37" s="214"/>
      <c r="KMJ37" s="214"/>
      <c r="KMK37" s="214"/>
      <c r="KML37" s="214"/>
      <c r="KMM37" s="214"/>
      <c r="KMN37" s="214"/>
      <c r="KMO37" s="214"/>
      <c r="KMP37" s="214"/>
      <c r="KMQ37" s="214"/>
      <c r="KMR37" s="214"/>
      <c r="KMS37" s="214"/>
      <c r="KMT37" s="214"/>
      <c r="KMU37" s="214"/>
      <c r="KMV37" s="214"/>
      <c r="KMW37" s="214"/>
      <c r="KMX37" s="214"/>
      <c r="KMY37" s="214"/>
      <c r="KMZ37" s="214"/>
      <c r="KNA37" s="214"/>
      <c r="KNB37" s="214"/>
      <c r="KNC37" s="214"/>
      <c r="KND37" s="214"/>
      <c r="KNE37" s="214"/>
      <c r="KNF37" s="214"/>
      <c r="KNG37" s="214"/>
      <c r="KNH37" s="214"/>
      <c r="KNI37" s="214"/>
      <c r="KNJ37" s="214"/>
      <c r="KNK37" s="214"/>
      <c r="KNL37" s="214"/>
      <c r="KNM37" s="214"/>
      <c r="KNN37" s="214"/>
      <c r="KNO37" s="214"/>
      <c r="KNP37" s="214"/>
      <c r="KNQ37" s="214"/>
      <c r="KNR37" s="214"/>
      <c r="KNS37" s="214"/>
      <c r="KNT37" s="214"/>
      <c r="KNU37" s="214"/>
      <c r="KNV37" s="214"/>
      <c r="KNW37" s="214"/>
      <c r="KNX37" s="214"/>
      <c r="KNY37" s="214"/>
      <c r="KNZ37" s="214"/>
      <c r="KOA37" s="214"/>
      <c r="KOB37" s="214"/>
      <c r="KOC37" s="214"/>
      <c r="KOD37" s="214"/>
      <c r="KOE37" s="214"/>
      <c r="KOF37" s="214"/>
      <c r="KOG37" s="214"/>
      <c r="KOH37" s="214"/>
      <c r="KOI37" s="214"/>
      <c r="KOJ37" s="214"/>
      <c r="KOK37" s="214"/>
      <c r="KOL37" s="214"/>
      <c r="KOM37" s="214"/>
      <c r="KON37" s="214"/>
      <c r="KOO37" s="214"/>
      <c r="KOP37" s="214"/>
      <c r="KOQ37" s="214"/>
      <c r="KOR37" s="214"/>
      <c r="KOS37" s="214"/>
      <c r="KOT37" s="214"/>
      <c r="KOU37" s="214"/>
      <c r="KOV37" s="214"/>
      <c r="KOW37" s="214"/>
      <c r="KOX37" s="214"/>
      <c r="KOY37" s="214"/>
      <c r="KOZ37" s="214"/>
      <c r="KPA37" s="214"/>
      <c r="KPB37" s="214"/>
      <c r="KPC37" s="214"/>
      <c r="KPD37" s="214"/>
      <c r="KPE37" s="214"/>
      <c r="KPF37" s="214"/>
      <c r="KPG37" s="214"/>
      <c r="KPH37" s="214"/>
      <c r="KPI37" s="214"/>
      <c r="KPJ37" s="214"/>
      <c r="KPK37" s="214"/>
      <c r="KPL37" s="214"/>
      <c r="KPM37" s="214"/>
      <c r="KPN37" s="214"/>
      <c r="KPO37" s="214"/>
      <c r="KPP37" s="214"/>
      <c r="KPQ37" s="214"/>
      <c r="KPR37" s="214"/>
      <c r="KPS37" s="214"/>
      <c r="KPT37" s="214"/>
      <c r="KPU37" s="214"/>
      <c r="KPV37" s="214"/>
      <c r="KPW37" s="214"/>
      <c r="KPX37" s="214"/>
      <c r="KPY37" s="214"/>
      <c r="KPZ37" s="214"/>
      <c r="KQA37" s="214"/>
      <c r="KQB37" s="214"/>
      <c r="KQC37" s="214"/>
      <c r="KQD37" s="214"/>
      <c r="KQE37" s="214"/>
      <c r="KQF37" s="214"/>
      <c r="KQG37" s="214"/>
      <c r="KQH37" s="214"/>
      <c r="KQI37" s="214"/>
      <c r="KQJ37" s="214"/>
      <c r="KQK37" s="214"/>
      <c r="KQL37" s="214"/>
      <c r="KQM37" s="214"/>
      <c r="KQN37" s="214"/>
      <c r="KQO37" s="214"/>
      <c r="KQP37" s="214"/>
      <c r="KQQ37" s="214"/>
      <c r="KQR37" s="214"/>
      <c r="KQS37" s="214"/>
      <c r="KQT37" s="214"/>
      <c r="KQU37" s="214"/>
      <c r="KQV37" s="214"/>
      <c r="KQW37" s="214"/>
      <c r="KQX37" s="214"/>
      <c r="KQY37" s="214"/>
      <c r="KQZ37" s="214"/>
      <c r="KRA37" s="214"/>
      <c r="KRB37" s="214"/>
      <c r="KRC37" s="214"/>
      <c r="KRD37" s="214"/>
      <c r="KRE37" s="214"/>
      <c r="KRF37" s="214"/>
      <c r="KRG37" s="214"/>
      <c r="KRH37" s="214"/>
      <c r="KRI37" s="214"/>
      <c r="KRJ37" s="214"/>
      <c r="KRK37" s="214"/>
      <c r="KRL37" s="214"/>
      <c r="KRM37" s="214"/>
      <c r="KRN37" s="214"/>
      <c r="KRO37" s="214"/>
      <c r="KRP37" s="214"/>
      <c r="KRQ37" s="214"/>
      <c r="KRR37" s="214"/>
      <c r="KRS37" s="214"/>
      <c r="KRT37" s="214"/>
      <c r="KRU37" s="214"/>
      <c r="KRV37" s="214"/>
      <c r="KRW37" s="214"/>
      <c r="KRX37" s="214"/>
      <c r="KRY37" s="214"/>
      <c r="KRZ37" s="214"/>
      <c r="KSA37" s="214"/>
      <c r="KSB37" s="214"/>
      <c r="KSC37" s="214"/>
      <c r="KSD37" s="214"/>
      <c r="KSE37" s="214"/>
      <c r="KSF37" s="214"/>
      <c r="KSG37" s="214"/>
      <c r="KSH37" s="214"/>
      <c r="KSI37" s="214"/>
      <c r="KSJ37" s="214"/>
      <c r="KSK37" s="214"/>
      <c r="KSL37" s="214"/>
      <c r="KSM37" s="214"/>
      <c r="KSN37" s="214"/>
      <c r="KSO37" s="214"/>
      <c r="KSP37" s="214"/>
      <c r="KSQ37" s="214"/>
      <c r="KSR37" s="214"/>
      <c r="KSS37" s="214"/>
      <c r="KST37" s="214"/>
      <c r="KSU37" s="214"/>
      <c r="KSV37" s="214"/>
      <c r="KSW37" s="214"/>
      <c r="KSX37" s="214"/>
      <c r="KSY37" s="214"/>
      <c r="KSZ37" s="214"/>
      <c r="KTA37" s="214"/>
      <c r="KTB37" s="214"/>
      <c r="KTC37" s="214"/>
      <c r="KTD37" s="214"/>
      <c r="KTE37" s="214"/>
      <c r="KTF37" s="214"/>
      <c r="KTG37" s="214"/>
      <c r="KTH37" s="214"/>
      <c r="KTI37" s="214"/>
      <c r="KTJ37" s="214"/>
      <c r="KTK37" s="214"/>
      <c r="KTL37" s="214"/>
      <c r="KTM37" s="214"/>
      <c r="KTN37" s="214"/>
      <c r="KTO37" s="214"/>
      <c r="KTP37" s="214"/>
      <c r="KTQ37" s="214"/>
      <c r="KTR37" s="214"/>
      <c r="KTS37" s="214"/>
      <c r="KTT37" s="214"/>
      <c r="KTU37" s="214"/>
      <c r="KTV37" s="214"/>
      <c r="KTW37" s="214"/>
      <c r="KTX37" s="214"/>
      <c r="KTY37" s="214"/>
      <c r="KTZ37" s="214"/>
      <c r="KUA37" s="214"/>
      <c r="KUB37" s="214"/>
      <c r="KUC37" s="214"/>
      <c r="KUD37" s="214"/>
      <c r="KUE37" s="214"/>
      <c r="KUF37" s="214"/>
      <c r="KUG37" s="214"/>
      <c r="KUH37" s="214"/>
      <c r="KUI37" s="214"/>
      <c r="KUJ37" s="214"/>
      <c r="KUK37" s="214"/>
      <c r="KUL37" s="214"/>
      <c r="KUM37" s="214"/>
      <c r="KUN37" s="214"/>
      <c r="KUO37" s="214"/>
      <c r="KUP37" s="214"/>
      <c r="KUQ37" s="214"/>
      <c r="KUR37" s="214"/>
      <c r="KUS37" s="214"/>
      <c r="KUT37" s="214"/>
      <c r="KUU37" s="214"/>
      <c r="KUV37" s="214"/>
      <c r="KUW37" s="214"/>
      <c r="KUX37" s="214"/>
      <c r="KUY37" s="214"/>
      <c r="KUZ37" s="214"/>
      <c r="KVA37" s="214"/>
      <c r="KVB37" s="214"/>
      <c r="KVC37" s="214"/>
      <c r="KVD37" s="214"/>
      <c r="KVE37" s="214"/>
      <c r="KVF37" s="214"/>
      <c r="KVG37" s="214"/>
      <c r="KVH37" s="214"/>
      <c r="KVI37" s="214"/>
      <c r="KVJ37" s="214"/>
      <c r="KVK37" s="214"/>
      <c r="KVL37" s="214"/>
      <c r="KVM37" s="214"/>
      <c r="KVN37" s="214"/>
      <c r="KVO37" s="214"/>
      <c r="KVP37" s="214"/>
      <c r="KVQ37" s="214"/>
      <c r="KVR37" s="214"/>
      <c r="KVS37" s="214"/>
      <c r="KVT37" s="214"/>
      <c r="KVU37" s="214"/>
      <c r="KVV37" s="214"/>
      <c r="KVW37" s="214"/>
      <c r="KVX37" s="214"/>
      <c r="KVY37" s="214"/>
      <c r="KVZ37" s="214"/>
      <c r="KWA37" s="214"/>
      <c r="KWB37" s="214"/>
      <c r="KWC37" s="214"/>
      <c r="KWD37" s="214"/>
      <c r="KWE37" s="214"/>
      <c r="KWF37" s="214"/>
      <c r="KWG37" s="214"/>
      <c r="KWH37" s="214"/>
      <c r="KWI37" s="214"/>
      <c r="KWJ37" s="214"/>
      <c r="KWK37" s="214"/>
      <c r="KWL37" s="214"/>
      <c r="KWM37" s="214"/>
      <c r="KWN37" s="214"/>
      <c r="KWO37" s="214"/>
      <c r="KWP37" s="214"/>
      <c r="KWQ37" s="214"/>
      <c r="KWR37" s="214"/>
      <c r="KWS37" s="214"/>
      <c r="KWT37" s="214"/>
      <c r="KWU37" s="214"/>
      <c r="KWV37" s="214"/>
      <c r="KWW37" s="214"/>
      <c r="KWX37" s="214"/>
      <c r="KWY37" s="214"/>
      <c r="KWZ37" s="214"/>
      <c r="KXA37" s="214"/>
      <c r="KXB37" s="214"/>
      <c r="KXC37" s="214"/>
      <c r="KXD37" s="214"/>
      <c r="KXE37" s="214"/>
      <c r="KXF37" s="214"/>
      <c r="KXG37" s="214"/>
      <c r="KXH37" s="214"/>
      <c r="KXI37" s="214"/>
      <c r="KXJ37" s="214"/>
      <c r="KXK37" s="214"/>
      <c r="KXL37" s="214"/>
      <c r="KXM37" s="214"/>
      <c r="KXN37" s="214"/>
      <c r="KXO37" s="214"/>
      <c r="KXP37" s="214"/>
      <c r="KXQ37" s="214"/>
      <c r="KXR37" s="214"/>
      <c r="KXS37" s="214"/>
      <c r="KXT37" s="214"/>
      <c r="KXU37" s="214"/>
      <c r="KXV37" s="214"/>
      <c r="KXW37" s="214"/>
      <c r="KXX37" s="214"/>
      <c r="KXY37" s="214"/>
      <c r="KXZ37" s="214"/>
      <c r="KYA37" s="214"/>
      <c r="KYB37" s="214"/>
      <c r="KYC37" s="214"/>
      <c r="KYD37" s="214"/>
      <c r="KYE37" s="214"/>
      <c r="KYF37" s="214"/>
      <c r="KYG37" s="214"/>
      <c r="KYH37" s="214"/>
      <c r="KYI37" s="214"/>
      <c r="KYJ37" s="214"/>
      <c r="KYK37" s="214"/>
      <c r="KYL37" s="214"/>
      <c r="KYM37" s="214"/>
      <c r="KYN37" s="214"/>
      <c r="KYO37" s="214"/>
      <c r="KYP37" s="214"/>
      <c r="KYQ37" s="214"/>
      <c r="KYR37" s="214"/>
      <c r="KYS37" s="214"/>
      <c r="KYT37" s="214"/>
      <c r="KYU37" s="214"/>
      <c r="KYV37" s="214"/>
      <c r="KYW37" s="214"/>
      <c r="KYX37" s="214"/>
      <c r="KYY37" s="214"/>
      <c r="KYZ37" s="214"/>
      <c r="KZA37" s="214"/>
      <c r="KZB37" s="214"/>
      <c r="KZC37" s="214"/>
      <c r="KZD37" s="214"/>
      <c r="KZE37" s="214"/>
      <c r="KZF37" s="214"/>
      <c r="KZG37" s="214"/>
      <c r="KZH37" s="214"/>
      <c r="KZI37" s="214"/>
      <c r="KZJ37" s="214"/>
      <c r="KZK37" s="214"/>
      <c r="KZL37" s="214"/>
      <c r="KZM37" s="214"/>
      <c r="KZN37" s="214"/>
      <c r="KZO37" s="214"/>
      <c r="KZP37" s="214"/>
      <c r="KZQ37" s="214"/>
      <c r="KZR37" s="214"/>
      <c r="KZS37" s="214"/>
      <c r="KZT37" s="214"/>
      <c r="KZU37" s="214"/>
      <c r="KZV37" s="214"/>
      <c r="KZW37" s="214"/>
      <c r="KZX37" s="214"/>
      <c r="KZY37" s="214"/>
      <c r="KZZ37" s="214"/>
      <c r="LAA37" s="214"/>
      <c r="LAB37" s="214"/>
      <c r="LAC37" s="214"/>
      <c r="LAD37" s="214"/>
      <c r="LAE37" s="214"/>
      <c r="LAF37" s="214"/>
      <c r="LAG37" s="214"/>
      <c r="LAH37" s="214"/>
      <c r="LAI37" s="214"/>
      <c r="LAJ37" s="214"/>
      <c r="LAK37" s="214"/>
      <c r="LAL37" s="214"/>
      <c r="LAM37" s="214"/>
      <c r="LAN37" s="214"/>
      <c r="LAO37" s="214"/>
      <c r="LAP37" s="214"/>
      <c r="LAQ37" s="214"/>
      <c r="LAR37" s="214"/>
      <c r="LAS37" s="214"/>
      <c r="LAT37" s="214"/>
      <c r="LAU37" s="214"/>
      <c r="LAV37" s="214"/>
      <c r="LAW37" s="214"/>
      <c r="LAX37" s="214"/>
      <c r="LAY37" s="214"/>
      <c r="LAZ37" s="214"/>
      <c r="LBA37" s="214"/>
      <c r="LBB37" s="214"/>
      <c r="LBC37" s="214"/>
      <c r="LBD37" s="214"/>
      <c r="LBE37" s="214"/>
      <c r="LBF37" s="214"/>
      <c r="LBG37" s="214"/>
      <c r="LBH37" s="214"/>
      <c r="LBI37" s="214"/>
      <c r="LBJ37" s="214"/>
      <c r="LBK37" s="214"/>
      <c r="LBL37" s="214"/>
      <c r="LBM37" s="214"/>
      <c r="LBN37" s="214"/>
      <c r="LBO37" s="214"/>
      <c r="LBP37" s="214"/>
      <c r="LBQ37" s="214"/>
      <c r="LBR37" s="214"/>
      <c r="LBS37" s="214"/>
      <c r="LBT37" s="214"/>
      <c r="LBU37" s="214"/>
      <c r="LBV37" s="214"/>
      <c r="LBW37" s="214"/>
      <c r="LBX37" s="214"/>
      <c r="LBY37" s="214"/>
      <c r="LBZ37" s="214"/>
      <c r="LCA37" s="214"/>
      <c r="LCB37" s="214"/>
      <c r="LCC37" s="214"/>
      <c r="LCD37" s="214"/>
      <c r="LCE37" s="214"/>
      <c r="LCF37" s="214"/>
      <c r="LCG37" s="214"/>
      <c r="LCH37" s="214"/>
      <c r="LCI37" s="214"/>
      <c r="LCJ37" s="214"/>
      <c r="LCK37" s="214"/>
      <c r="LCL37" s="214"/>
      <c r="LCM37" s="214"/>
      <c r="LCN37" s="214"/>
      <c r="LCO37" s="214"/>
      <c r="LCP37" s="214"/>
      <c r="LCQ37" s="214"/>
      <c r="LCR37" s="214"/>
      <c r="LCS37" s="214"/>
      <c r="LCT37" s="214"/>
      <c r="LCU37" s="214"/>
      <c r="LCV37" s="214"/>
      <c r="LCW37" s="214"/>
      <c r="LCX37" s="214"/>
      <c r="LCY37" s="214"/>
      <c r="LCZ37" s="214"/>
      <c r="LDA37" s="214"/>
      <c r="LDB37" s="214"/>
      <c r="LDC37" s="214"/>
      <c r="LDD37" s="214"/>
      <c r="LDE37" s="214"/>
      <c r="LDF37" s="214"/>
      <c r="LDG37" s="214"/>
      <c r="LDH37" s="214"/>
      <c r="LDI37" s="214"/>
      <c r="LDJ37" s="214"/>
      <c r="LDK37" s="214"/>
      <c r="LDL37" s="214"/>
      <c r="LDM37" s="214"/>
      <c r="LDN37" s="214"/>
      <c r="LDO37" s="214"/>
      <c r="LDP37" s="214"/>
      <c r="LDQ37" s="214"/>
      <c r="LDR37" s="214"/>
      <c r="LDS37" s="214"/>
      <c r="LDT37" s="214"/>
      <c r="LDU37" s="214"/>
      <c r="LDV37" s="214"/>
      <c r="LDW37" s="214"/>
      <c r="LDX37" s="214"/>
      <c r="LDY37" s="214"/>
      <c r="LDZ37" s="214"/>
      <c r="LEA37" s="214"/>
      <c r="LEB37" s="214"/>
      <c r="LEC37" s="214"/>
      <c r="LED37" s="214"/>
      <c r="LEE37" s="214"/>
      <c r="LEF37" s="214"/>
      <c r="LEG37" s="214"/>
      <c r="LEH37" s="214"/>
      <c r="LEI37" s="214"/>
      <c r="LEJ37" s="214"/>
      <c r="LEK37" s="214"/>
      <c r="LEL37" s="214"/>
      <c r="LEM37" s="214"/>
      <c r="LEN37" s="214"/>
      <c r="LEO37" s="214"/>
      <c r="LEP37" s="214"/>
      <c r="LEQ37" s="214"/>
      <c r="LER37" s="214"/>
      <c r="LES37" s="214"/>
      <c r="LET37" s="214"/>
      <c r="LEU37" s="214"/>
      <c r="LEV37" s="214"/>
      <c r="LEW37" s="214"/>
      <c r="LEX37" s="214"/>
      <c r="LEY37" s="214"/>
      <c r="LEZ37" s="214"/>
      <c r="LFA37" s="214"/>
      <c r="LFB37" s="214"/>
      <c r="LFC37" s="214"/>
      <c r="LFD37" s="214"/>
      <c r="LFE37" s="214"/>
      <c r="LFF37" s="214"/>
      <c r="LFG37" s="214"/>
      <c r="LFH37" s="214"/>
      <c r="LFI37" s="214"/>
      <c r="LFJ37" s="214"/>
      <c r="LFK37" s="214"/>
      <c r="LFL37" s="214"/>
      <c r="LFM37" s="214"/>
      <c r="LFN37" s="214"/>
      <c r="LFO37" s="214"/>
      <c r="LFP37" s="214"/>
      <c r="LFQ37" s="214"/>
      <c r="LFR37" s="214"/>
      <c r="LFS37" s="214"/>
      <c r="LFT37" s="214"/>
      <c r="LFU37" s="214"/>
      <c r="LFV37" s="214"/>
      <c r="LFW37" s="214"/>
      <c r="LFX37" s="214"/>
      <c r="LFY37" s="214"/>
      <c r="LFZ37" s="214"/>
      <c r="LGA37" s="214"/>
      <c r="LGB37" s="214"/>
      <c r="LGC37" s="214"/>
      <c r="LGD37" s="214"/>
      <c r="LGE37" s="214"/>
      <c r="LGF37" s="214"/>
      <c r="LGG37" s="214"/>
      <c r="LGH37" s="214"/>
      <c r="LGI37" s="214"/>
      <c r="LGJ37" s="214"/>
      <c r="LGK37" s="214"/>
      <c r="LGL37" s="214"/>
      <c r="LGM37" s="214"/>
      <c r="LGN37" s="214"/>
      <c r="LGO37" s="214"/>
      <c r="LGP37" s="214"/>
      <c r="LGQ37" s="214"/>
      <c r="LGR37" s="214"/>
      <c r="LGS37" s="214"/>
      <c r="LGT37" s="214"/>
      <c r="LGU37" s="214"/>
      <c r="LGV37" s="214"/>
      <c r="LGW37" s="214"/>
      <c r="LGX37" s="214"/>
      <c r="LGY37" s="214"/>
      <c r="LGZ37" s="214"/>
      <c r="LHA37" s="214"/>
      <c r="LHB37" s="214"/>
      <c r="LHC37" s="214"/>
      <c r="LHD37" s="214"/>
      <c r="LHE37" s="214"/>
      <c r="LHF37" s="214"/>
      <c r="LHG37" s="214"/>
      <c r="LHH37" s="214"/>
      <c r="LHI37" s="214"/>
      <c r="LHJ37" s="214"/>
      <c r="LHK37" s="214"/>
      <c r="LHL37" s="214"/>
      <c r="LHM37" s="214"/>
      <c r="LHN37" s="214"/>
      <c r="LHO37" s="214"/>
      <c r="LHP37" s="214"/>
      <c r="LHQ37" s="214"/>
      <c r="LHR37" s="214"/>
      <c r="LHS37" s="214"/>
      <c r="LHT37" s="214"/>
      <c r="LHU37" s="214"/>
      <c r="LHV37" s="214"/>
      <c r="LHW37" s="214"/>
      <c r="LHX37" s="214"/>
      <c r="LHY37" s="214"/>
      <c r="LHZ37" s="214"/>
      <c r="LIA37" s="214"/>
      <c r="LIB37" s="214"/>
      <c r="LIC37" s="214"/>
      <c r="LID37" s="214"/>
      <c r="LIE37" s="214"/>
      <c r="LIF37" s="214"/>
      <c r="LIG37" s="214"/>
      <c r="LIH37" s="214"/>
      <c r="LII37" s="214"/>
      <c r="LIJ37" s="214"/>
      <c r="LIK37" s="214"/>
      <c r="LIL37" s="214"/>
      <c r="LIM37" s="214"/>
      <c r="LIN37" s="214"/>
      <c r="LIO37" s="214"/>
      <c r="LIP37" s="214"/>
      <c r="LIQ37" s="214"/>
      <c r="LIR37" s="214"/>
      <c r="LIS37" s="214"/>
      <c r="LIT37" s="214"/>
      <c r="LIU37" s="214"/>
      <c r="LIV37" s="214"/>
      <c r="LIW37" s="214"/>
      <c r="LIX37" s="214"/>
      <c r="LIY37" s="214"/>
      <c r="LIZ37" s="214"/>
      <c r="LJA37" s="214"/>
      <c r="LJB37" s="214"/>
      <c r="LJC37" s="214"/>
      <c r="LJD37" s="214"/>
      <c r="LJE37" s="214"/>
      <c r="LJF37" s="214"/>
      <c r="LJG37" s="214"/>
      <c r="LJH37" s="214"/>
      <c r="LJI37" s="214"/>
      <c r="LJJ37" s="214"/>
      <c r="LJK37" s="214"/>
      <c r="LJL37" s="214"/>
      <c r="LJM37" s="214"/>
      <c r="LJN37" s="214"/>
      <c r="LJO37" s="214"/>
      <c r="LJP37" s="214"/>
      <c r="LJQ37" s="214"/>
      <c r="LJR37" s="214"/>
      <c r="LJS37" s="214"/>
      <c r="LJT37" s="214"/>
      <c r="LJU37" s="214"/>
      <c r="LJV37" s="214"/>
      <c r="LJW37" s="214"/>
      <c r="LJX37" s="214"/>
      <c r="LJY37" s="214"/>
      <c r="LJZ37" s="214"/>
      <c r="LKA37" s="214"/>
      <c r="LKB37" s="214"/>
      <c r="LKC37" s="214"/>
      <c r="LKD37" s="214"/>
      <c r="LKE37" s="214"/>
      <c r="LKF37" s="214"/>
      <c r="LKG37" s="214"/>
      <c r="LKH37" s="214"/>
      <c r="LKI37" s="214"/>
      <c r="LKJ37" s="214"/>
      <c r="LKK37" s="214"/>
      <c r="LKL37" s="214"/>
      <c r="LKM37" s="214"/>
      <c r="LKN37" s="214"/>
      <c r="LKO37" s="214"/>
      <c r="LKP37" s="214"/>
      <c r="LKQ37" s="214"/>
      <c r="LKR37" s="214"/>
      <c r="LKS37" s="214"/>
      <c r="LKT37" s="214"/>
      <c r="LKU37" s="214"/>
      <c r="LKV37" s="214"/>
      <c r="LKW37" s="214"/>
      <c r="LKX37" s="214"/>
      <c r="LKY37" s="214"/>
      <c r="LKZ37" s="214"/>
      <c r="LLA37" s="214"/>
      <c r="LLB37" s="214"/>
      <c r="LLC37" s="214"/>
      <c r="LLD37" s="214"/>
      <c r="LLE37" s="214"/>
      <c r="LLF37" s="214"/>
      <c r="LLG37" s="214"/>
      <c r="LLH37" s="214"/>
      <c r="LLI37" s="214"/>
      <c r="LLJ37" s="214"/>
      <c r="LLK37" s="214"/>
      <c r="LLL37" s="214"/>
      <c r="LLM37" s="214"/>
      <c r="LLN37" s="214"/>
      <c r="LLO37" s="214"/>
      <c r="LLP37" s="214"/>
      <c r="LLQ37" s="214"/>
      <c r="LLR37" s="214"/>
      <c r="LLS37" s="214"/>
      <c r="LLT37" s="214"/>
      <c r="LLU37" s="214"/>
      <c r="LLV37" s="214"/>
      <c r="LLW37" s="214"/>
      <c r="LLX37" s="214"/>
      <c r="LLY37" s="214"/>
      <c r="LLZ37" s="214"/>
      <c r="LMA37" s="214"/>
      <c r="LMB37" s="214"/>
      <c r="LMC37" s="214"/>
      <c r="LMD37" s="214"/>
      <c r="LME37" s="214"/>
      <c r="LMF37" s="214"/>
      <c r="LMG37" s="214"/>
      <c r="LMH37" s="214"/>
      <c r="LMI37" s="214"/>
      <c r="LMJ37" s="214"/>
      <c r="LMK37" s="214"/>
      <c r="LML37" s="214"/>
      <c r="LMM37" s="214"/>
      <c r="LMN37" s="214"/>
      <c r="LMO37" s="214"/>
      <c r="LMP37" s="214"/>
      <c r="LMQ37" s="214"/>
      <c r="LMR37" s="214"/>
      <c r="LMS37" s="214"/>
      <c r="LMT37" s="214"/>
      <c r="LMU37" s="214"/>
      <c r="LMV37" s="214"/>
      <c r="LMW37" s="214"/>
      <c r="LMX37" s="214"/>
      <c r="LMY37" s="214"/>
      <c r="LMZ37" s="214"/>
      <c r="LNA37" s="214"/>
      <c r="LNB37" s="214"/>
      <c r="LNC37" s="214"/>
      <c r="LND37" s="214"/>
      <c r="LNE37" s="214"/>
      <c r="LNF37" s="214"/>
      <c r="LNG37" s="214"/>
      <c r="LNH37" s="214"/>
      <c r="LNI37" s="214"/>
      <c r="LNJ37" s="214"/>
      <c r="LNK37" s="214"/>
      <c r="LNL37" s="214"/>
      <c r="LNM37" s="214"/>
      <c r="LNN37" s="214"/>
      <c r="LNO37" s="214"/>
      <c r="LNP37" s="214"/>
      <c r="LNQ37" s="214"/>
      <c r="LNR37" s="214"/>
      <c r="LNS37" s="214"/>
      <c r="LNT37" s="214"/>
      <c r="LNU37" s="214"/>
      <c r="LNV37" s="214"/>
      <c r="LNW37" s="214"/>
      <c r="LNX37" s="214"/>
      <c r="LNY37" s="214"/>
      <c r="LNZ37" s="214"/>
      <c r="LOA37" s="214"/>
      <c r="LOB37" s="214"/>
      <c r="LOC37" s="214"/>
      <c r="LOD37" s="214"/>
      <c r="LOE37" s="214"/>
      <c r="LOF37" s="214"/>
      <c r="LOG37" s="214"/>
      <c r="LOH37" s="214"/>
      <c r="LOI37" s="214"/>
      <c r="LOJ37" s="214"/>
      <c r="LOK37" s="214"/>
      <c r="LOL37" s="214"/>
      <c r="LOM37" s="214"/>
      <c r="LON37" s="214"/>
      <c r="LOO37" s="214"/>
      <c r="LOP37" s="214"/>
      <c r="LOQ37" s="214"/>
      <c r="LOR37" s="214"/>
      <c r="LOS37" s="214"/>
      <c r="LOT37" s="214"/>
      <c r="LOU37" s="214"/>
      <c r="LOV37" s="214"/>
      <c r="LOW37" s="214"/>
      <c r="LOX37" s="214"/>
      <c r="LOY37" s="214"/>
      <c r="LOZ37" s="214"/>
      <c r="LPA37" s="214"/>
      <c r="LPB37" s="214"/>
      <c r="LPC37" s="214"/>
      <c r="LPD37" s="214"/>
      <c r="LPE37" s="214"/>
      <c r="LPF37" s="214"/>
      <c r="LPG37" s="214"/>
      <c r="LPH37" s="214"/>
      <c r="LPI37" s="214"/>
      <c r="LPJ37" s="214"/>
      <c r="LPK37" s="214"/>
      <c r="LPL37" s="214"/>
      <c r="LPM37" s="214"/>
      <c r="LPN37" s="214"/>
      <c r="LPO37" s="214"/>
      <c r="LPP37" s="214"/>
      <c r="LPQ37" s="214"/>
      <c r="LPR37" s="214"/>
      <c r="LPS37" s="214"/>
      <c r="LPT37" s="214"/>
      <c r="LPU37" s="214"/>
      <c r="LPV37" s="214"/>
      <c r="LPW37" s="214"/>
      <c r="LPX37" s="214"/>
      <c r="LPY37" s="214"/>
      <c r="LPZ37" s="214"/>
      <c r="LQA37" s="214"/>
      <c r="LQB37" s="214"/>
      <c r="LQC37" s="214"/>
      <c r="LQD37" s="214"/>
      <c r="LQE37" s="214"/>
      <c r="LQF37" s="214"/>
      <c r="LQG37" s="214"/>
      <c r="LQH37" s="214"/>
      <c r="LQI37" s="214"/>
      <c r="LQJ37" s="214"/>
      <c r="LQK37" s="214"/>
      <c r="LQL37" s="214"/>
      <c r="LQM37" s="214"/>
      <c r="LQN37" s="214"/>
      <c r="LQO37" s="214"/>
      <c r="LQP37" s="214"/>
      <c r="LQQ37" s="214"/>
      <c r="LQR37" s="214"/>
      <c r="LQS37" s="214"/>
      <c r="LQT37" s="214"/>
      <c r="LQU37" s="214"/>
      <c r="LQV37" s="214"/>
      <c r="LQW37" s="214"/>
      <c r="LQX37" s="214"/>
      <c r="LQY37" s="214"/>
      <c r="LQZ37" s="214"/>
      <c r="LRA37" s="214"/>
      <c r="LRB37" s="214"/>
      <c r="LRC37" s="214"/>
      <c r="LRD37" s="214"/>
      <c r="LRE37" s="214"/>
      <c r="LRF37" s="214"/>
      <c r="LRG37" s="214"/>
      <c r="LRH37" s="214"/>
      <c r="LRI37" s="214"/>
      <c r="LRJ37" s="214"/>
      <c r="LRK37" s="214"/>
      <c r="LRL37" s="214"/>
      <c r="LRM37" s="214"/>
      <c r="LRN37" s="214"/>
      <c r="LRO37" s="214"/>
      <c r="LRP37" s="214"/>
      <c r="LRQ37" s="214"/>
      <c r="LRR37" s="214"/>
      <c r="LRS37" s="214"/>
      <c r="LRT37" s="214"/>
      <c r="LRU37" s="214"/>
      <c r="LRV37" s="214"/>
      <c r="LRW37" s="214"/>
      <c r="LRX37" s="214"/>
      <c r="LRY37" s="214"/>
      <c r="LRZ37" s="214"/>
      <c r="LSA37" s="214"/>
      <c r="LSB37" s="214"/>
      <c r="LSC37" s="214"/>
      <c r="LSD37" s="214"/>
      <c r="LSE37" s="214"/>
      <c r="LSF37" s="214"/>
      <c r="LSG37" s="214"/>
      <c r="LSH37" s="214"/>
      <c r="LSI37" s="214"/>
      <c r="LSJ37" s="214"/>
      <c r="LSK37" s="214"/>
      <c r="LSL37" s="214"/>
      <c r="LSM37" s="214"/>
      <c r="LSN37" s="214"/>
      <c r="LSO37" s="214"/>
      <c r="LSP37" s="214"/>
      <c r="LSQ37" s="214"/>
      <c r="LSR37" s="214"/>
      <c r="LSS37" s="214"/>
      <c r="LST37" s="214"/>
      <c r="LSU37" s="214"/>
      <c r="LSV37" s="214"/>
      <c r="LSW37" s="214"/>
      <c r="LSX37" s="214"/>
      <c r="LSY37" s="214"/>
      <c r="LSZ37" s="214"/>
      <c r="LTA37" s="214"/>
      <c r="LTB37" s="214"/>
      <c r="LTC37" s="214"/>
      <c r="LTD37" s="214"/>
      <c r="LTE37" s="214"/>
      <c r="LTF37" s="214"/>
      <c r="LTG37" s="214"/>
      <c r="LTH37" s="214"/>
      <c r="LTI37" s="214"/>
      <c r="LTJ37" s="214"/>
      <c r="LTK37" s="214"/>
      <c r="LTL37" s="214"/>
      <c r="LTM37" s="214"/>
      <c r="LTN37" s="214"/>
      <c r="LTO37" s="214"/>
      <c r="LTP37" s="214"/>
      <c r="LTQ37" s="214"/>
      <c r="LTR37" s="214"/>
      <c r="LTS37" s="214"/>
      <c r="LTT37" s="214"/>
      <c r="LTU37" s="214"/>
      <c r="LTV37" s="214"/>
      <c r="LTW37" s="214"/>
      <c r="LTX37" s="214"/>
      <c r="LTY37" s="214"/>
      <c r="LTZ37" s="214"/>
      <c r="LUA37" s="214"/>
      <c r="LUB37" s="214"/>
      <c r="LUC37" s="214"/>
      <c r="LUD37" s="214"/>
      <c r="LUE37" s="214"/>
      <c r="LUF37" s="214"/>
      <c r="LUG37" s="214"/>
      <c r="LUH37" s="214"/>
      <c r="LUI37" s="214"/>
      <c r="LUJ37" s="214"/>
      <c r="LUK37" s="214"/>
      <c r="LUL37" s="214"/>
      <c r="LUM37" s="214"/>
      <c r="LUN37" s="214"/>
      <c r="LUO37" s="214"/>
      <c r="LUP37" s="214"/>
      <c r="LUQ37" s="214"/>
      <c r="LUR37" s="214"/>
      <c r="LUS37" s="214"/>
      <c r="LUT37" s="214"/>
      <c r="LUU37" s="214"/>
      <c r="LUV37" s="214"/>
      <c r="LUW37" s="214"/>
      <c r="LUX37" s="214"/>
      <c r="LUY37" s="214"/>
      <c r="LUZ37" s="214"/>
      <c r="LVA37" s="214"/>
      <c r="LVB37" s="214"/>
      <c r="LVC37" s="214"/>
      <c r="LVD37" s="214"/>
      <c r="LVE37" s="214"/>
      <c r="LVF37" s="214"/>
      <c r="LVG37" s="214"/>
      <c r="LVH37" s="214"/>
      <c r="LVI37" s="214"/>
      <c r="LVJ37" s="214"/>
      <c r="LVK37" s="214"/>
      <c r="LVL37" s="214"/>
      <c r="LVM37" s="214"/>
      <c r="LVN37" s="214"/>
      <c r="LVO37" s="214"/>
      <c r="LVP37" s="214"/>
      <c r="LVQ37" s="214"/>
      <c r="LVR37" s="214"/>
      <c r="LVS37" s="214"/>
      <c r="LVT37" s="214"/>
      <c r="LVU37" s="214"/>
      <c r="LVV37" s="214"/>
      <c r="LVW37" s="214"/>
      <c r="LVX37" s="214"/>
      <c r="LVY37" s="214"/>
      <c r="LVZ37" s="214"/>
      <c r="LWA37" s="214"/>
      <c r="LWB37" s="214"/>
      <c r="LWC37" s="214"/>
      <c r="LWD37" s="214"/>
      <c r="LWE37" s="214"/>
      <c r="LWF37" s="214"/>
      <c r="LWG37" s="214"/>
      <c r="LWH37" s="214"/>
      <c r="LWI37" s="214"/>
      <c r="LWJ37" s="214"/>
      <c r="LWK37" s="214"/>
      <c r="LWL37" s="214"/>
      <c r="LWM37" s="214"/>
      <c r="LWN37" s="214"/>
      <c r="LWO37" s="214"/>
      <c r="LWP37" s="214"/>
      <c r="LWQ37" s="214"/>
      <c r="LWR37" s="214"/>
      <c r="LWS37" s="214"/>
      <c r="LWT37" s="214"/>
      <c r="LWU37" s="214"/>
      <c r="LWV37" s="214"/>
      <c r="LWW37" s="214"/>
      <c r="LWX37" s="214"/>
      <c r="LWY37" s="214"/>
      <c r="LWZ37" s="214"/>
      <c r="LXA37" s="214"/>
      <c r="LXB37" s="214"/>
      <c r="LXC37" s="214"/>
      <c r="LXD37" s="214"/>
      <c r="LXE37" s="214"/>
      <c r="LXF37" s="214"/>
      <c r="LXG37" s="214"/>
      <c r="LXH37" s="214"/>
      <c r="LXI37" s="214"/>
      <c r="LXJ37" s="214"/>
      <c r="LXK37" s="214"/>
      <c r="LXL37" s="214"/>
      <c r="LXM37" s="214"/>
      <c r="LXN37" s="214"/>
      <c r="LXO37" s="214"/>
      <c r="LXP37" s="214"/>
      <c r="LXQ37" s="214"/>
      <c r="LXR37" s="214"/>
      <c r="LXS37" s="214"/>
      <c r="LXT37" s="214"/>
      <c r="LXU37" s="214"/>
      <c r="LXV37" s="214"/>
      <c r="LXW37" s="214"/>
      <c r="LXX37" s="214"/>
      <c r="LXY37" s="214"/>
      <c r="LXZ37" s="214"/>
      <c r="LYA37" s="214"/>
      <c r="LYB37" s="214"/>
      <c r="LYC37" s="214"/>
      <c r="LYD37" s="214"/>
      <c r="LYE37" s="214"/>
      <c r="LYF37" s="214"/>
      <c r="LYG37" s="214"/>
      <c r="LYH37" s="214"/>
      <c r="LYI37" s="214"/>
      <c r="LYJ37" s="214"/>
      <c r="LYK37" s="214"/>
      <c r="LYL37" s="214"/>
      <c r="LYM37" s="214"/>
      <c r="LYN37" s="214"/>
      <c r="LYO37" s="214"/>
      <c r="LYP37" s="214"/>
      <c r="LYQ37" s="214"/>
      <c r="LYR37" s="214"/>
      <c r="LYS37" s="214"/>
      <c r="LYT37" s="214"/>
      <c r="LYU37" s="214"/>
      <c r="LYV37" s="214"/>
      <c r="LYW37" s="214"/>
      <c r="LYX37" s="214"/>
      <c r="LYY37" s="214"/>
      <c r="LYZ37" s="214"/>
      <c r="LZA37" s="214"/>
      <c r="LZB37" s="214"/>
      <c r="LZC37" s="214"/>
      <c r="LZD37" s="214"/>
      <c r="LZE37" s="214"/>
      <c r="LZF37" s="214"/>
      <c r="LZG37" s="214"/>
      <c r="LZH37" s="214"/>
      <c r="LZI37" s="214"/>
      <c r="LZJ37" s="214"/>
      <c r="LZK37" s="214"/>
      <c r="LZL37" s="214"/>
      <c r="LZM37" s="214"/>
      <c r="LZN37" s="214"/>
      <c r="LZO37" s="214"/>
      <c r="LZP37" s="214"/>
      <c r="LZQ37" s="214"/>
      <c r="LZR37" s="214"/>
      <c r="LZS37" s="214"/>
      <c r="LZT37" s="214"/>
      <c r="LZU37" s="214"/>
      <c r="LZV37" s="214"/>
      <c r="LZW37" s="214"/>
      <c r="LZX37" s="214"/>
      <c r="LZY37" s="214"/>
      <c r="LZZ37" s="214"/>
      <c r="MAA37" s="214"/>
      <c r="MAB37" s="214"/>
      <c r="MAC37" s="214"/>
      <c r="MAD37" s="214"/>
      <c r="MAE37" s="214"/>
      <c r="MAF37" s="214"/>
      <c r="MAG37" s="214"/>
      <c r="MAH37" s="214"/>
      <c r="MAI37" s="214"/>
      <c r="MAJ37" s="214"/>
      <c r="MAK37" s="214"/>
      <c r="MAL37" s="214"/>
      <c r="MAM37" s="214"/>
      <c r="MAN37" s="214"/>
      <c r="MAO37" s="214"/>
      <c r="MAP37" s="214"/>
      <c r="MAQ37" s="214"/>
      <c r="MAR37" s="214"/>
      <c r="MAS37" s="214"/>
      <c r="MAT37" s="214"/>
      <c r="MAU37" s="214"/>
      <c r="MAV37" s="214"/>
      <c r="MAW37" s="214"/>
      <c r="MAX37" s="214"/>
      <c r="MAY37" s="214"/>
      <c r="MAZ37" s="214"/>
      <c r="MBA37" s="214"/>
      <c r="MBB37" s="214"/>
      <c r="MBC37" s="214"/>
      <c r="MBD37" s="214"/>
      <c r="MBE37" s="214"/>
      <c r="MBF37" s="214"/>
      <c r="MBG37" s="214"/>
      <c r="MBH37" s="214"/>
      <c r="MBI37" s="214"/>
      <c r="MBJ37" s="214"/>
      <c r="MBK37" s="214"/>
      <c r="MBL37" s="214"/>
      <c r="MBM37" s="214"/>
      <c r="MBN37" s="214"/>
      <c r="MBO37" s="214"/>
      <c r="MBP37" s="214"/>
      <c r="MBQ37" s="214"/>
      <c r="MBR37" s="214"/>
      <c r="MBS37" s="214"/>
      <c r="MBT37" s="214"/>
      <c r="MBU37" s="214"/>
      <c r="MBV37" s="214"/>
      <c r="MBW37" s="214"/>
      <c r="MBX37" s="214"/>
      <c r="MBY37" s="214"/>
      <c r="MBZ37" s="214"/>
      <c r="MCA37" s="214"/>
      <c r="MCB37" s="214"/>
      <c r="MCC37" s="214"/>
      <c r="MCD37" s="214"/>
      <c r="MCE37" s="214"/>
      <c r="MCF37" s="214"/>
      <c r="MCG37" s="214"/>
      <c r="MCH37" s="214"/>
      <c r="MCI37" s="214"/>
      <c r="MCJ37" s="214"/>
      <c r="MCK37" s="214"/>
      <c r="MCL37" s="214"/>
      <c r="MCM37" s="214"/>
      <c r="MCN37" s="214"/>
      <c r="MCO37" s="214"/>
      <c r="MCP37" s="214"/>
      <c r="MCQ37" s="214"/>
      <c r="MCR37" s="214"/>
      <c r="MCS37" s="214"/>
      <c r="MCT37" s="214"/>
      <c r="MCU37" s="214"/>
      <c r="MCV37" s="214"/>
      <c r="MCW37" s="214"/>
      <c r="MCX37" s="214"/>
      <c r="MCY37" s="214"/>
      <c r="MCZ37" s="214"/>
      <c r="MDA37" s="214"/>
      <c r="MDB37" s="214"/>
      <c r="MDC37" s="214"/>
      <c r="MDD37" s="214"/>
      <c r="MDE37" s="214"/>
      <c r="MDF37" s="214"/>
      <c r="MDG37" s="214"/>
      <c r="MDH37" s="214"/>
      <c r="MDI37" s="214"/>
      <c r="MDJ37" s="214"/>
      <c r="MDK37" s="214"/>
      <c r="MDL37" s="214"/>
      <c r="MDM37" s="214"/>
      <c r="MDN37" s="214"/>
      <c r="MDO37" s="214"/>
      <c r="MDP37" s="214"/>
      <c r="MDQ37" s="214"/>
      <c r="MDR37" s="214"/>
      <c r="MDS37" s="214"/>
      <c r="MDT37" s="214"/>
      <c r="MDU37" s="214"/>
      <c r="MDV37" s="214"/>
      <c r="MDW37" s="214"/>
      <c r="MDX37" s="214"/>
      <c r="MDY37" s="214"/>
      <c r="MDZ37" s="214"/>
      <c r="MEA37" s="214"/>
      <c r="MEB37" s="214"/>
      <c r="MEC37" s="214"/>
      <c r="MED37" s="214"/>
      <c r="MEE37" s="214"/>
      <c r="MEF37" s="214"/>
      <c r="MEG37" s="214"/>
      <c r="MEH37" s="214"/>
      <c r="MEI37" s="214"/>
      <c r="MEJ37" s="214"/>
      <c r="MEK37" s="214"/>
      <c r="MEL37" s="214"/>
      <c r="MEM37" s="214"/>
      <c r="MEN37" s="214"/>
      <c r="MEO37" s="214"/>
      <c r="MEP37" s="214"/>
      <c r="MEQ37" s="214"/>
      <c r="MER37" s="214"/>
      <c r="MES37" s="214"/>
      <c r="MET37" s="214"/>
      <c r="MEU37" s="214"/>
      <c r="MEV37" s="214"/>
      <c r="MEW37" s="214"/>
      <c r="MEX37" s="214"/>
      <c r="MEY37" s="214"/>
      <c r="MEZ37" s="214"/>
      <c r="MFA37" s="214"/>
      <c r="MFB37" s="214"/>
      <c r="MFC37" s="214"/>
      <c r="MFD37" s="214"/>
      <c r="MFE37" s="214"/>
      <c r="MFF37" s="214"/>
      <c r="MFG37" s="214"/>
      <c r="MFH37" s="214"/>
      <c r="MFI37" s="214"/>
      <c r="MFJ37" s="214"/>
      <c r="MFK37" s="214"/>
      <c r="MFL37" s="214"/>
      <c r="MFM37" s="214"/>
      <c r="MFN37" s="214"/>
      <c r="MFO37" s="214"/>
      <c r="MFP37" s="214"/>
      <c r="MFQ37" s="214"/>
      <c r="MFR37" s="214"/>
      <c r="MFS37" s="214"/>
      <c r="MFT37" s="214"/>
      <c r="MFU37" s="214"/>
      <c r="MFV37" s="214"/>
      <c r="MFW37" s="214"/>
      <c r="MFX37" s="214"/>
      <c r="MFY37" s="214"/>
      <c r="MFZ37" s="214"/>
      <c r="MGA37" s="214"/>
      <c r="MGB37" s="214"/>
      <c r="MGC37" s="214"/>
      <c r="MGD37" s="214"/>
      <c r="MGE37" s="214"/>
      <c r="MGF37" s="214"/>
      <c r="MGG37" s="214"/>
      <c r="MGH37" s="214"/>
      <c r="MGI37" s="214"/>
      <c r="MGJ37" s="214"/>
      <c r="MGK37" s="214"/>
      <c r="MGL37" s="214"/>
      <c r="MGM37" s="214"/>
      <c r="MGN37" s="214"/>
      <c r="MGO37" s="214"/>
      <c r="MGP37" s="214"/>
      <c r="MGQ37" s="214"/>
      <c r="MGR37" s="214"/>
      <c r="MGS37" s="214"/>
      <c r="MGT37" s="214"/>
      <c r="MGU37" s="214"/>
      <c r="MGV37" s="214"/>
      <c r="MGW37" s="214"/>
      <c r="MGX37" s="214"/>
      <c r="MGY37" s="214"/>
      <c r="MGZ37" s="214"/>
      <c r="MHA37" s="214"/>
      <c r="MHB37" s="214"/>
      <c r="MHC37" s="214"/>
      <c r="MHD37" s="214"/>
      <c r="MHE37" s="214"/>
      <c r="MHF37" s="214"/>
      <c r="MHG37" s="214"/>
      <c r="MHH37" s="214"/>
      <c r="MHI37" s="214"/>
      <c r="MHJ37" s="214"/>
      <c r="MHK37" s="214"/>
      <c r="MHL37" s="214"/>
      <c r="MHM37" s="214"/>
      <c r="MHN37" s="214"/>
      <c r="MHO37" s="214"/>
      <c r="MHP37" s="214"/>
      <c r="MHQ37" s="214"/>
      <c r="MHR37" s="214"/>
      <c r="MHS37" s="214"/>
      <c r="MHT37" s="214"/>
      <c r="MHU37" s="214"/>
      <c r="MHV37" s="214"/>
      <c r="MHW37" s="214"/>
      <c r="MHX37" s="214"/>
      <c r="MHY37" s="214"/>
      <c r="MHZ37" s="214"/>
      <c r="MIA37" s="214"/>
      <c r="MIB37" s="214"/>
      <c r="MIC37" s="214"/>
      <c r="MID37" s="214"/>
      <c r="MIE37" s="214"/>
      <c r="MIF37" s="214"/>
      <c r="MIG37" s="214"/>
      <c r="MIH37" s="214"/>
      <c r="MII37" s="214"/>
      <c r="MIJ37" s="214"/>
      <c r="MIK37" s="214"/>
      <c r="MIL37" s="214"/>
      <c r="MIM37" s="214"/>
      <c r="MIN37" s="214"/>
      <c r="MIO37" s="214"/>
      <c r="MIP37" s="214"/>
      <c r="MIQ37" s="214"/>
      <c r="MIR37" s="214"/>
      <c r="MIS37" s="214"/>
      <c r="MIT37" s="214"/>
      <c r="MIU37" s="214"/>
      <c r="MIV37" s="214"/>
      <c r="MIW37" s="214"/>
      <c r="MIX37" s="214"/>
      <c r="MIY37" s="214"/>
      <c r="MIZ37" s="214"/>
      <c r="MJA37" s="214"/>
      <c r="MJB37" s="214"/>
      <c r="MJC37" s="214"/>
      <c r="MJD37" s="214"/>
      <c r="MJE37" s="214"/>
      <c r="MJF37" s="214"/>
      <c r="MJG37" s="214"/>
      <c r="MJH37" s="214"/>
      <c r="MJI37" s="214"/>
      <c r="MJJ37" s="214"/>
      <c r="MJK37" s="214"/>
      <c r="MJL37" s="214"/>
      <c r="MJM37" s="214"/>
      <c r="MJN37" s="214"/>
      <c r="MJO37" s="214"/>
      <c r="MJP37" s="214"/>
      <c r="MJQ37" s="214"/>
      <c r="MJR37" s="214"/>
      <c r="MJS37" s="214"/>
      <c r="MJT37" s="214"/>
      <c r="MJU37" s="214"/>
      <c r="MJV37" s="214"/>
      <c r="MJW37" s="214"/>
      <c r="MJX37" s="214"/>
      <c r="MJY37" s="214"/>
      <c r="MJZ37" s="214"/>
      <c r="MKA37" s="214"/>
      <c r="MKB37" s="214"/>
      <c r="MKC37" s="214"/>
      <c r="MKD37" s="214"/>
      <c r="MKE37" s="214"/>
      <c r="MKF37" s="214"/>
      <c r="MKG37" s="214"/>
      <c r="MKH37" s="214"/>
      <c r="MKI37" s="214"/>
      <c r="MKJ37" s="214"/>
      <c r="MKK37" s="214"/>
      <c r="MKL37" s="214"/>
      <c r="MKM37" s="214"/>
      <c r="MKN37" s="214"/>
      <c r="MKO37" s="214"/>
      <c r="MKP37" s="214"/>
      <c r="MKQ37" s="214"/>
      <c r="MKR37" s="214"/>
      <c r="MKS37" s="214"/>
      <c r="MKT37" s="214"/>
      <c r="MKU37" s="214"/>
      <c r="MKV37" s="214"/>
      <c r="MKW37" s="214"/>
      <c r="MKX37" s="214"/>
      <c r="MKY37" s="214"/>
      <c r="MKZ37" s="214"/>
      <c r="MLA37" s="214"/>
      <c r="MLB37" s="214"/>
      <c r="MLC37" s="214"/>
      <c r="MLD37" s="214"/>
      <c r="MLE37" s="214"/>
      <c r="MLF37" s="214"/>
      <c r="MLG37" s="214"/>
      <c r="MLH37" s="214"/>
      <c r="MLI37" s="214"/>
      <c r="MLJ37" s="214"/>
      <c r="MLK37" s="214"/>
      <c r="MLL37" s="214"/>
      <c r="MLM37" s="214"/>
      <c r="MLN37" s="214"/>
      <c r="MLO37" s="214"/>
      <c r="MLP37" s="214"/>
      <c r="MLQ37" s="214"/>
      <c r="MLR37" s="214"/>
      <c r="MLS37" s="214"/>
      <c r="MLT37" s="214"/>
      <c r="MLU37" s="214"/>
      <c r="MLV37" s="214"/>
      <c r="MLW37" s="214"/>
      <c r="MLX37" s="214"/>
      <c r="MLY37" s="214"/>
      <c r="MLZ37" s="214"/>
      <c r="MMA37" s="214"/>
      <c r="MMB37" s="214"/>
      <c r="MMC37" s="214"/>
      <c r="MMD37" s="214"/>
      <c r="MME37" s="214"/>
      <c r="MMF37" s="214"/>
      <c r="MMG37" s="214"/>
      <c r="MMH37" s="214"/>
      <c r="MMI37" s="214"/>
      <c r="MMJ37" s="214"/>
      <c r="MMK37" s="214"/>
      <c r="MML37" s="214"/>
      <c r="MMM37" s="214"/>
      <c r="MMN37" s="214"/>
      <c r="MMO37" s="214"/>
      <c r="MMP37" s="214"/>
      <c r="MMQ37" s="214"/>
      <c r="MMR37" s="214"/>
      <c r="MMS37" s="214"/>
      <c r="MMT37" s="214"/>
      <c r="MMU37" s="214"/>
      <c r="MMV37" s="214"/>
      <c r="MMW37" s="214"/>
      <c r="MMX37" s="214"/>
      <c r="MMY37" s="214"/>
      <c r="MMZ37" s="214"/>
      <c r="MNA37" s="214"/>
      <c r="MNB37" s="214"/>
      <c r="MNC37" s="214"/>
      <c r="MND37" s="214"/>
      <c r="MNE37" s="214"/>
      <c r="MNF37" s="214"/>
      <c r="MNG37" s="214"/>
      <c r="MNH37" s="214"/>
      <c r="MNI37" s="214"/>
      <c r="MNJ37" s="214"/>
      <c r="MNK37" s="214"/>
      <c r="MNL37" s="214"/>
      <c r="MNM37" s="214"/>
      <c r="MNN37" s="214"/>
      <c r="MNO37" s="214"/>
      <c r="MNP37" s="214"/>
      <c r="MNQ37" s="214"/>
      <c r="MNR37" s="214"/>
      <c r="MNS37" s="214"/>
      <c r="MNT37" s="214"/>
      <c r="MNU37" s="214"/>
      <c r="MNV37" s="214"/>
      <c r="MNW37" s="214"/>
      <c r="MNX37" s="214"/>
      <c r="MNY37" s="214"/>
      <c r="MNZ37" s="214"/>
      <c r="MOA37" s="214"/>
      <c r="MOB37" s="214"/>
      <c r="MOC37" s="214"/>
      <c r="MOD37" s="214"/>
      <c r="MOE37" s="214"/>
      <c r="MOF37" s="214"/>
      <c r="MOG37" s="214"/>
      <c r="MOH37" s="214"/>
      <c r="MOI37" s="214"/>
      <c r="MOJ37" s="214"/>
      <c r="MOK37" s="214"/>
      <c r="MOL37" s="214"/>
      <c r="MOM37" s="214"/>
      <c r="MON37" s="214"/>
      <c r="MOO37" s="214"/>
      <c r="MOP37" s="214"/>
      <c r="MOQ37" s="214"/>
      <c r="MOR37" s="214"/>
      <c r="MOS37" s="214"/>
      <c r="MOT37" s="214"/>
      <c r="MOU37" s="214"/>
      <c r="MOV37" s="214"/>
      <c r="MOW37" s="214"/>
      <c r="MOX37" s="214"/>
      <c r="MOY37" s="214"/>
      <c r="MOZ37" s="214"/>
      <c r="MPA37" s="214"/>
      <c r="MPB37" s="214"/>
      <c r="MPC37" s="214"/>
      <c r="MPD37" s="214"/>
      <c r="MPE37" s="214"/>
      <c r="MPF37" s="214"/>
      <c r="MPG37" s="214"/>
      <c r="MPH37" s="214"/>
      <c r="MPI37" s="214"/>
      <c r="MPJ37" s="214"/>
      <c r="MPK37" s="214"/>
      <c r="MPL37" s="214"/>
      <c r="MPM37" s="214"/>
      <c r="MPN37" s="214"/>
      <c r="MPO37" s="214"/>
      <c r="MPP37" s="214"/>
      <c r="MPQ37" s="214"/>
      <c r="MPR37" s="214"/>
      <c r="MPS37" s="214"/>
      <c r="MPT37" s="214"/>
      <c r="MPU37" s="214"/>
      <c r="MPV37" s="214"/>
      <c r="MPW37" s="214"/>
      <c r="MPX37" s="214"/>
      <c r="MPY37" s="214"/>
      <c r="MPZ37" s="214"/>
      <c r="MQA37" s="214"/>
      <c r="MQB37" s="214"/>
      <c r="MQC37" s="214"/>
      <c r="MQD37" s="214"/>
      <c r="MQE37" s="214"/>
      <c r="MQF37" s="214"/>
      <c r="MQG37" s="214"/>
      <c r="MQH37" s="214"/>
      <c r="MQI37" s="214"/>
      <c r="MQJ37" s="214"/>
      <c r="MQK37" s="214"/>
      <c r="MQL37" s="214"/>
      <c r="MQM37" s="214"/>
      <c r="MQN37" s="214"/>
      <c r="MQO37" s="214"/>
      <c r="MQP37" s="214"/>
      <c r="MQQ37" s="214"/>
      <c r="MQR37" s="214"/>
      <c r="MQS37" s="214"/>
      <c r="MQT37" s="214"/>
      <c r="MQU37" s="214"/>
      <c r="MQV37" s="214"/>
      <c r="MQW37" s="214"/>
      <c r="MQX37" s="214"/>
      <c r="MQY37" s="214"/>
      <c r="MQZ37" s="214"/>
      <c r="MRA37" s="214"/>
      <c r="MRB37" s="214"/>
      <c r="MRC37" s="214"/>
      <c r="MRD37" s="214"/>
      <c r="MRE37" s="214"/>
      <c r="MRF37" s="214"/>
      <c r="MRG37" s="214"/>
      <c r="MRH37" s="214"/>
      <c r="MRI37" s="214"/>
      <c r="MRJ37" s="214"/>
      <c r="MRK37" s="214"/>
      <c r="MRL37" s="214"/>
      <c r="MRM37" s="214"/>
      <c r="MRN37" s="214"/>
      <c r="MRO37" s="214"/>
      <c r="MRP37" s="214"/>
      <c r="MRQ37" s="214"/>
      <c r="MRR37" s="214"/>
      <c r="MRS37" s="214"/>
      <c r="MRT37" s="214"/>
      <c r="MRU37" s="214"/>
      <c r="MRV37" s="214"/>
      <c r="MRW37" s="214"/>
      <c r="MRX37" s="214"/>
      <c r="MRY37" s="214"/>
      <c r="MRZ37" s="214"/>
      <c r="MSA37" s="214"/>
      <c r="MSB37" s="214"/>
      <c r="MSC37" s="214"/>
      <c r="MSD37" s="214"/>
      <c r="MSE37" s="214"/>
      <c r="MSF37" s="214"/>
      <c r="MSG37" s="214"/>
      <c r="MSH37" s="214"/>
      <c r="MSI37" s="214"/>
      <c r="MSJ37" s="214"/>
      <c r="MSK37" s="214"/>
      <c r="MSL37" s="214"/>
      <c r="MSM37" s="214"/>
      <c r="MSN37" s="214"/>
      <c r="MSO37" s="214"/>
      <c r="MSP37" s="214"/>
      <c r="MSQ37" s="214"/>
      <c r="MSR37" s="214"/>
      <c r="MSS37" s="214"/>
      <c r="MST37" s="214"/>
      <c r="MSU37" s="214"/>
      <c r="MSV37" s="214"/>
      <c r="MSW37" s="214"/>
      <c r="MSX37" s="214"/>
      <c r="MSY37" s="214"/>
      <c r="MSZ37" s="214"/>
      <c r="MTA37" s="214"/>
      <c r="MTB37" s="214"/>
      <c r="MTC37" s="214"/>
      <c r="MTD37" s="214"/>
      <c r="MTE37" s="214"/>
      <c r="MTF37" s="214"/>
      <c r="MTG37" s="214"/>
      <c r="MTH37" s="214"/>
      <c r="MTI37" s="214"/>
      <c r="MTJ37" s="214"/>
      <c r="MTK37" s="214"/>
      <c r="MTL37" s="214"/>
      <c r="MTM37" s="214"/>
      <c r="MTN37" s="214"/>
      <c r="MTO37" s="214"/>
      <c r="MTP37" s="214"/>
      <c r="MTQ37" s="214"/>
      <c r="MTR37" s="214"/>
      <c r="MTS37" s="214"/>
      <c r="MTT37" s="214"/>
      <c r="MTU37" s="214"/>
      <c r="MTV37" s="214"/>
      <c r="MTW37" s="214"/>
      <c r="MTX37" s="214"/>
      <c r="MTY37" s="214"/>
      <c r="MTZ37" s="214"/>
      <c r="MUA37" s="214"/>
      <c r="MUB37" s="214"/>
      <c r="MUC37" s="214"/>
      <c r="MUD37" s="214"/>
      <c r="MUE37" s="214"/>
      <c r="MUF37" s="214"/>
      <c r="MUG37" s="214"/>
      <c r="MUH37" s="214"/>
      <c r="MUI37" s="214"/>
      <c r="MUJ37" s="214"/>
      <c r="MUK37" s="214"/>
      <c r="MUL37" s="214"/>
      <c r="MUM37" s="214"/>
      <c r="MUN37" s="214"/>
      <c r="MUO37" s="214"/>
      <c r="MUP37" s="214"/>
      <c r="MUQ37" s="214"/>
      <c r="MUR37" s="214"/>
      <c r="MUS37" s="214"/>
      <c r="MUT37" s="214"/>
      <c r="MUU37" s="214"/>
      <c r="MUV37" s="214"/>
      <c r="MUW37" s="214"/>
      <c r="MUX37" s="214"/>
      <c r="MUY37" s="214"/>
      <c r="MUZ37" s="214"/>
      <c r="MVA37" s="214"/>
      <c r="MVB37" s="214"/>
      <c r="MVC37" s="214"/>
      <c r="MVD37" s="214"/>
      <c r="MVE37" s="214"/>
      <c r="MVF37" s="214"/>
      <c r="MVG37" s="214"/>
      <c r="MVH37" s="214"/>
      <c r="MVI37" s="214"/>
      <c r="MVJ37" s="214"/>
      <c r="MVK37" s="214"/>
      <c r="MVL37" s="214"/>
      <c r="MVM37" s="214"/>
      <c r="MVN37" s="214"/>
      <c r="MVO37" s="214"/>
      <c r="MVP37" s="214"/>
      <c r="MVQ37" s="214"/>
      <c r="MVR37" s="214"/>
      <c r="MVS37" s="214"/>
      <c r="MVT37" s="214"/>
      <c r="MVU37" s="214"/>
      <c r="MVV37" s="214"/>
      <c r="MVW37" s="214"/>
      <c r="MVX37" s="214"/>
      <c r="MVY37" s="214"/>
      <c r="MVZ37" s="214"/>
      <c r="MWA37" s="214"/>
      <c r="MWB37" s="214"/>
      <c r="MWC37" s="214"/>
      <c r="MWD37" s="214"/>
      <c r="MWE37" s="214"/>
      <c r="MWF37" s="214"/>
      <c r="MWG37" s="214"/>
      <c r="MWH37" s="214"/>
      <c r="MWI37" s="214"/>
      <c r="MWJ37" s="214"/>
      <c r="MWK37" s="214"/>
      <c r="MWL37" s="214"/>
      <c r="MWM37" s="214"/>
      <c r="MWN37" s="214"/>
      <c r="MWO37" s="214"/>
      <c r="MWP37" s="214"/>
      <c r="MWQ37" s="214"/>
      <c r="MWR37" s="214"/>
      <c r="MWS37" s="214"/>
      <c r="MWT37" s="214"/>
      <c r="MWU37" s="214"/>
      <c r="MWV37" s="214"/>
      <c r="MWW37" s="214"/>
      <c r="MWX37" s="214"/>
      <c r="MWY37" s="214"/>
      <c r="MWZ37" s="214"/>
      <c r="MXA37" s="214"/>
      <c r="MXB37" s="214"/>
      <c r="MXC37" s="214"/>
      <c r="MXD37" s="214"/>
      <c r="MXE37" s="214"/>
      <c r="MXF37" s="214"/>
      <c r="MXG37" s="214"/>
      <c r="MXH37" s="214"/>
      <c r="MXI37" s="214"/>
      <c r="MXJ37" s="214"/>
      <c r="MXK37" s="214"/>
      <c r="MXL37" s="214"/>
      <c r="MXM37" s="214"/>
      <c r="MXN37" s="214"/>
      <c r="MXO37" s="214"/>
      <c r="MXP37" s="214"/>
      <c r="MXQ37" s="214"/>
      <c r="MXR37" s="214"/>
      <c r="MXS37" s="214"/>
      <c r="MXT37" s="214"/>
      <c r="MXU37" s="214"/>
      <c r="MXV37" s="214"/>
      <c r="MXW37" s="214"/>
      <c r="MXX37" s="214"/>
      <c r="MXY37" s="214"/>
      <c r="MXZ37" s="214"/>
      <c r="MYA37" s="214"/>
      <c r="MYB37" s="214"/>
      <c r="MYC37" s="214"/>
      <c r="MYD37" s="214"/>
      <c r="MYE37" s="214"/>
      <c r="MYF37" s="214"/>
      <c r="MYG37" s="214"/>
      <c r="MYH37" s="214"/>
      <c r="MYI37" s="214"/>
      <c r="MYJ37" s="214"/>
      <c r="MYK37" s="214"/>
      <c r="MYL37" s="214"/>
      <c r="MYM37" s="214"/>
      <c r="MYN37" s="214"/>
      <c r="MYO37" s="214"/>
      <c r="MYP37" s="214"/>
      <c r="MYQ37" s="214"/>
      <c r="MYR37" s="214"/>
      <c r="MYS37" s="214"/>
      <c r="MYT37" s="214"/>
      <c r="MYU37" s="214"/>
      <c r="MYV37" s="214"/>
      <c r="MYW37" s="214"/>
      <c r="MYX37" s="214"/>
      <c r="MYY37" s="214"/>
      <c r="MYZ37" s="214"/>
      <c r="MZA37" s="214"/>
      <c r="MZB37" s="214"/>
      <c r="MZC37" s="214"/>
      <c r="MZD37" s="214"/>
      <c r="MZE37" s="214"/>
      <c r="MZF37" s="214"/>
      <c r="MZG37" s="214"/>
      <c r="MZH37" s="214"/>
      <c r="MZI37" s="214"/>
      <c r="MZJ37" s="214"/>
      <c r="MZK37" s="214"/>
      <c r="MZL37" s="214"/>
      <c r="MZM37" s="214"/>
      <c r="MZN37" s="214"/>
      <c r="MZO37" s="214"/>
      <c r="MZP37" s="214"/>
      <c r="MZQ37" s="214"/>
      <c r="MZR37" s="214"/>
      <c r="MZS37" s="214"/>
      <c r="MZT37" s="214"/>
      <c r="MZU37" s="214"/>
      <c r="MZV37" s="214"/>
      <c r="MZW37" s="214"/>
      <c r="MZX37" s="214"/>
      <c r="MZY37" s="214"/>
      <c r="MZZ37" s="214"/>
      <c r="NAA37" s="214"/>
      <c r="NAB37" s="214"/>
      <c r="NAC37" s="214"/>
      <c r="NAD37" s="214"/>
      <c r="NAE37" s="214"/>
      <c r="NAF37" s="214"/>
      <c r="NAG37" s="214"/>
      <c r="NAH37" s="214"/>
      <c r="NAI37" s="214"/>
      <c r="NAJ37" s="214"/>
      <c r="NAK37" s="214"/>
      <c r="NAL37" s="214"/>
      <c r="NAM37" s="214"/>
      <c r="NAN37" s="214"/>
      <c r="NAO37" s="214"/>
      <c r="NAP37" s="214"/>
      <c r="NAQ37" s="214"/>
      <c r="NAR37" s="214"/>
      <c r="NAS37" s="214"/>
      <c r="NAT37" s="214"/>
      <c r="NAU37" s="214"/>
      <c r="NAV37" s="214"/>
      <c r="NAW37" s="214"/>
      <c r="NAX37" s="214"/>
      <c r="NAY37" s="214"/>
      <c r="NAZ37" s="214"/>
      <c r="NBA37" s="214"/>
      <c r="NBB37" s="214"/>
      <c r="NBC37" s="214"/>
      <c r="NBD37" s="214"/>
      <c r="NBE37" s="214"/>
      <c r="NBF37" s="214"/>
      <c r="NBG37" s="214"/>
      <c r="NBH37" s="214"/>
      <c r="NBI37" s="214"/>
      <c r="NBJ37" s="214"/>
      <c r="NBK37" s="214"/>
      <c r="NBL37" s="214"/>
      <c r="NBM37" s="214"/>
      <c r="NBN37" s="214"/>
      <c r="NBO37" s="214"/>
      <c r="NBP37" s="214"/>
      <c r="NBQ37" s="214"/>
      <c r="NBR37" s="214"/>
      <c r="NBS37" s="214"/>
      <c r="NBT37" s="214"/>
      <c r="NBU37" s="214"/>
      <c r="NBV37" s="214"/>
      <c r="NBW37" s="214"/>
      <c r="NBX37" s="214"/>
      <c r="NBY37" s="214"/>
      <c r="NBZ37" s="214"/>
      <c r="NCA37" s="214"/>
      <c r="NCB37" s="214"/>
      <c r="NCC37" s="214"/>
      <c r="NCD37" s="214"/>
      <c r="NCE37" s="214"/>
      <c r="NCF37" s="214"/>
      <c r="NCG37" s="214"/>
      <c r="NCH37" s="214"/>
      <c r="NCI37" s="214"/>
      <c r="NCJ37" s="214"/>
      <c r="NCK37" s="214"/>
      <c r="NCL37" s="214"/>
      <c r="NCM37" s="214"/>
      <c r="NCN37" s="214"/>
      <c r="NCO37" s="214"/>
      <c r="NCP37" s="214"/>
      <c r="NCQ37" s="214"/>
      <c r="NCR37" s="214"/>
      <c r="NCS37" s="214"/>
      <c r="NCT37" s="214"/>
      <c r="NCU37" s="214"/>
      <c r="NCV37" s="214"/>
      <c r="NCW37" s="214"/>
      <c r="NCX37" s="214"/>
      <c r="NCY37" s="214"/>
      <c r="NCZ37" s="214"/>
      <c r="NDA37" s="214"/>
      <c r="NDB37" s="214"/>
      <c r="NDC37" s="214"/>
      <c r="NDD37" s="214"/>
      <c r="NDE37" s="214"/>
      <c r="NDF37" s="214"/>
      <c r="NDG37" s="214"/>
      <c r="NDH37" s="214"/>
      <c r="NDI37" s="214"/>
      <c r="NDJ37" s="214"/>
      <c r="NDK37" s="214"/>
      <c r="NDL37" s="214"/>
      <c r="NDM37" s="214"/>
      <c r="NDN37" s="214"/>
      <c r="NDO37" s="214"/>
      <c r="NDP37" s="214"/>
      <c r="NDQ37" s="214"/>
      <c r="NDR37" s="214"/>
      <c r="NDS37" s="214"/>
      <c r="NDT37" s="214"/>
      <c r="NDU37" s="214"/>
      <c r="NDV37" s="214"/>
      <c r="NDW37" s="214"/>
      <c r="NDX37" s="214"/>
      <c r="NDY37" s="214"/>
      <c r="NDZ37" s="214"/>
      <c r="NEA37" s="214"/>
      <c r="NEB37" s="214"/>
      <c r="NEC37" s="214"/>
      <c r="NED37" s="214"/>
      <c r="NEE37" s="214"/>
      <c r="NEF37" s="214"/>
      <c r="NEG37" s="214"/>
      <c r="NEH37" s="214"/>
      <c r="NEI37" s="214"/>
      <c r="NEJ37" s="214"/>
      <c r="NEK37" s="214"/>
      <c r="NEL37" s="214"/>
      <c r="NEM37" s="214"/>
      <c r="NEN37" s="214"/>
      <c r="NEO37" s="214"/>
      <c r="NEP37" s="214"/>
      <c r="NEQ37" s="214"/>
      <c r="NER37" s="214"/>
      <c r="NES37" s="214"/>
      <c r="NET37" s="214"/>
      <c r="NEU37" s="214"/>
      <c r="NEV37" s="214"/>
      <c r="NEW37" s="214"/>
      <c r="NEX37" s="214"/>
      <c r="NEY37" s="214"/>
      <c r="NEZ37" s="214"/>
      <c r="NFA37" s="214"/>
      <c r="NFB37" s="214"/>
      <c r="NFC37" s="214"/>
      <c r="NFD37" s="214"/>
      <c r="NFE37" s="214"/>
      <c r="NFF37" s="214"/>
      <c r="NFG37" s="214"/>
      <c r="NFH37" s="214"/>
      <c r="NFI37" s="214"/>
      <c r="NFJ37" s="214"/>
      <c r="NFK37" s="214"/>
      <c r="NFL37" s="214"/>
      <c r="NFM37" s="214"/>
      <c r="NFN37" s="214"/>
      <c r="NFO37" s="214"/>
      <c r="NFP37" s="214"/>
      <c r="NFQ37" s="214"/>
      <c r="NFR37" s="214"/>
      <c r="NFS37" s="214"/>
      <c r="NFT37" s="214"/>
      <c r="NFU37" s="214"/>
      <c r="NFV37" s="214"/>
      <c r="NFW37" s="214"/>
      <c r="NFX37" s="214"/>
      <c r="NFY37" s="214"/>
      <c r="NFZ37" s="214"/>
      <c r="NGA37" s="214"/>
      <c r="NGB37" s="214"/>
      <c r="NGC37" s="214"/>
      <c r="NGD37" s="214"/>
      <c r="NGE37" s="214"/>
      <c r="NGF37" s="214"/>
      <c r="NGG37" s="214"/>
      <c r="NGH37" s="214"/>
      <c r="NGI37" s="214"/>
      <c r="NGJ37" s="214"/>
      <c r="NGK37" s="214"/>
      <c r="NGL37" s="214"/>
      <c r="NGM37" s="214"/>
      <c r="NGN37" s="214"/>
      <c r="NGO37" s="214"/>
      <c r="NGP37" s="214"/>
      <c r="NGQ37" s="214"/>
      <c r="NGR37" s="214"/>
      <c r="NGS37" s="214"/>
      <c r="NGT37" s="214"/>
      <c r="NGU37" s="214"/>
      <c r="NGV37" s="214"/>
      <c r="NGW37" s="214"/>
      <c r="NGX37" s="214"/>
      <c r="NGY37" s="214"/>
      <c r="NGZ37" s="214"/>
      <c r="NHA37" s="214"/>
      <c r="NHB37" s="214"/>
      <c r="NHC37" s="214"/>
      <c r="NHD37" s="214"/>
      <c r="NHE37" s="214"/>
      <c r="NHF37" s="214"/>
      <c r="NHG37" s="214"/>
      <c r="NHH37" s="214"/>
      <c r="NHI37" s="214"/>
      <c r="NHJ37" s="214"/>
      <c r="NHK37" s="214"/>
      <c r="NHL37" s="214"/>
      <c r="NHM37" s="214"/>
      <c r="NHN37" s="214"/>
      <c r="NHO37" s="214"/>
      <c r="NHP37" s="214"/>
      <c r="NHQ37" s="214"/>
      <c r="NHR37" s="214"/>
      <c r="NHS37" s="214"/>
      <c r="NHT37" s="214"/>
      <c r="NHU37" s="214"/>
      <c r="NHV37" s="214"/>
      <c r="NHW37" s="214"/>
      <c r="NHX37" s="214"/>
      <c r="NHY37" s="214"/>
      <c r="NHZ37" s="214"/>
      <c r="NIA37" s="214"/>
      <c r="NIB37" s="214"/>
      <c r="NIC37" s="214"/>
      <c r="NID37" s="214"/>
      <c r="NIE37" s="214"/>
      <c r="NIF37" s="214"/>
      <c r="NIG37" s="214"/>
      <c r="NIH37" s="214"/>
      <c r="NII37" s="214"/>
      <c r="NIJ37" s="214"/>
      <c r="NIK37" s="214"/>
      <c r="NIL37" s="214"/>
      <c r="NIM37" s="214"/>
      <c r="NIN37" s="214"/>
      <c r="NIO37" s="214"/>
      <c r="NIP37" s="214"/>
      <c r="NIQ37" s="214"/>
      <c r="NIR37" s="214"/>
      <c r="NIS37" s="214"/>
      <c r="NIT37" s="214"/>
      <c r="NIU37" s="214"/>
      <c r="NIV37" s="214"/>
      <c r="NIW37" s="214"/>
      <c r="NIX37" s="214"/>
      <c r="NIY37" s="214"/>
      <c r="NIZ37" s="214"/>
      <c r="NJA37" s="214"/>
      <c r="NJB37" s="214"/>
      <c r="NJC37" s="214"/>
      <c r="NJD37" s="214"/>
      <c r="NJE37" s="214"/>
      <c r="NJF37" s="214"/>
      <c r="NJG37" s="214"/>
      <c r="NJH37" s="214"/>
      <c r="NJI37" s="214"/>
      <c r="NJJ37" s="214"/>
      <c r="NJK37" s="214"/>
      <c r="NJL37" s="214"/>
      <c r="NJM37" s="214"/>
      <c r="NJN37" s="214"/>
      <c r="NJO37" s="214"/>
      <c r="NJP37" s="214"/>
      <c r="NJQ37" s="214"/>
      <c r="NJR37" s="214"/>
      <c r="NJS37" s="214"/>
      <c r="NJT37" s="214"/>
      <c r="NJU37" s="214"/>
      <c r="NJV37" s="214"/>
      <c r="NJW37" s="214"/>
      <c r="NJX37" s="214"/>
      <c r="NJY37" s="214"/>
      <c r="NJZ37" s="214"/>
      <c r="NKA37" s="214"/>
      <c r="NKB37" s="214"/>
      <c r="NKC37" s="214"/>
      <c r="NKD37" s="214"/>
      <c r="NKE37" s="214"/>
      <c r="NKF37" s="214"/>
      <c r="NKG37" s="214"/>
      <c r="NKH37" s="214"/>
      <c r="NKI37" s="214"/>
      <c r="NKJ37" s="214"/>
      <c r="NKK37" s="214"/>
      <c r="NKL37" s="214"/>
      <c r="NKM37" s="214"/>
      <c r="NKN37" s="214"/>
      <c r="NKO37" s="214"/>
      <c r="NKP37" s="214"/>
      <c r="NKQ37" s="214"/>
      <c r="NKR37" s="214"/>
      <c r="NKS37" s="214"/>
      <c r="NKT37" s="214"/>
      <c r="NKU37" s="214"/>
      <c r="NKV37" s="214"/>
      <c r="NKW37" s="214"/>
      <c r="NKX37" s="214"/>
      <c r="NKY37" s="214"/>
      <c r="NKZ37" s="214"/>
      <c r="NLA37" s="214"/>
      <c r="NLB37" s="214"/>
      <c r="NLC37" s="214"/>
      <c r="NLD37" s="214"/>
      <c r="NLE37" s="214"/>
      <c r="NLF37" s="214"/>
      <c r="NLG37" s="214"/>
      <c r="NLH37" s="214"/>
      <c r="NLI37" s="214"/>
      <c r="NLJ37" s="214"/>
      <c r="NLK37" s="214"/>
      <c r="NLL37" s="214"/>
      <c r="NLM37" s="214"/>
      <c r="NLN37" s="214"/>
      <c r="NLO37" s="214"/>
      <c r="NLP37" s="214"/>
      <c r="NLQ37" s="214"/>
      <c r="NLR37" s="214"/>
      <c r="NLS37" s="214"/>
      <c r="NLT37" s="214"/>
      <c r="NLU37" s="214"/>
      <c r="NLV37" s="214"/>
      <c r="NLW37" s="214"/>
      <c r="NLX37" s="214"/>
      <c r="NLY37" s="214"/>
      <c r="NLZ37" s="214"/>
      <c r="NMA37" s="214"/>
      <c r="NMB37" s="214"/>
      <c r="NMC37" s="214"/>
      <c r="NMD37" s="214"/>
      <c r="NME37" s="214"/>
      <c r="NMF37" s="214"/>
      <c r="NMG37" s="214"/>
      <c r="NMH37" s="214"/>
      <c r="NMI37" s="214"/>
      <c r="NMJ37" s="214"/>
      <c r="NMK37" s="214"/>
      <c r="NML37" s="214"/>
      <c r="NMM37" s="214"/>
      <c r="NMN37" s="214"/>
      <c r="NMO37" s="214"/>
      <c r="NMP37" s="214"/>
      <c r="NMQ37" s="214"/>
      <c r="NMR37" s="214"/>
      <c r="NMS37" s="214"/>
      <c r="NMT37" s="214"/>
      <c r="NMU37" s="214"/>
      <c r="NMV37" s="214"/>
      <c r="NMW37" s="214"/>
      <c r="NMX37" s="214"/>
      <c r="NMY37" s="214"/>
      <c r="NMZ37" s="214"/>
      <c r="NNA37" s="214"/>
      <c r="NNB37" s="214"/>
      <c r="NNC37" s="214"/>
      <c r="NND37" s="214"/>
      <c r="NNE37" s="214"/>
      <c r="NNF37" s="214"/>
      <c r="NNG37" s="214"/>
      <c r="NNH37" s="214"/>
      <c r="NNI37" s="214"/>
      <c r="NNJ37" s="214"/>
      <c r="NNK37" s="214"/>
      <c r="NNL37" s="214"/>
      <c r="NNM37" s="214"/>
      <c r="NNN37" s="214"/>
      <c r="NNO37" s="214"/>
      <c r="NNP37" s="214"/>
      <c r="NNQ37" s="214"/>
      <c r="NNR37" s="214"/>
      <c r="NNS37" s="214"/>
      <c r="NNT37" s="214"/>
      <c r="NNU37" s="214"/>
      <c r="NNV37" s="214"/>
      <c r="NNW37" s="214"/>
      <c r="NNX37" s="214"/>
      <c r="NNY37" s="214"/>
      <c r="NNZ37" s="214"/>
      <c r="NOA37" s="214"/>
      <c r="NOB37" s="214"/>
      <c r="NOC37" s="214"/>
      <c r="NOD37" s="214"/>
      <c r="NOE37" s="214"/>
      <c r="NOF37" s="214"/>
      <c r="NOG37" s="214"/>
      <c r="NOH37" s="214"/>
      <c r="NOI37" s="214"/>
      <c r="NOJ37" s="214"/>
      <c r="NOK37" s="214"/>
      <c r="NOL37" s="214"/>
      <c r="NOM37" s="214"/>
      <c r="NON37" s="214"/>
      <c r="NOO37" s="214"/>
      <c r="NOP37" s="214"/>
      <c r="NOQ37" s="214"/>
      <c r="NOR37" s="214"/>
      <c r="NOS37" s="214"/>
      <c r="NOT37" s="214"/>
      <c r="NOU37" s="214"/>
      <c r="NOV37" s="214"/>
      <c r="NOW37" s="214"/>
      <c r="NOX37" s="214"/>
      <c r="NOY37" s="214"/>
      <c r="NOZ37" s="214"/>
      <c r="NPA37" s="214"/>
      <c r="NPB37" s="214"/>
      <c r="NPC37" s="214"/>
      <c r="NPD37" s="214"/>
      <c r="NPE37" s="214"/>
      <c r="NPF37" s="214"/>
      <c r="NPG37" s="214"/>
      <c r="NPH37" s="214"/>
      <c r="NPI37" s="214"/>
      <c r="NPJ37" s="214"/>
      <c r="NPK37" s="214"/>
      <c r="NPL37" s="214"/>
      <c r="NPM37" s="214"/>
      <c r="NPN37" s="214"/>
      <c r="NPO37" s="214"/>
      <c r="NPP37" s="214"/>
      <c r="NPQ37" s="214"/>
      <c r="NPR37" s="214"/>
      <c r="NPS37" s="214"/>
      <c r="NPT37" s="214"/>
      <c r="NPU37" s="214"/>
      <c r="NPV37" s="214"/>
      <c r="NPW37" s="214"/>
      <c r="NPX37" s="214"/>
      <c r="NPY37" s="214"/>
      <c r="NPZ37" s="214"/>
      <c r="NQA37" s="214"/>
      <c r="NQB37" s="214"/>
      <c r="NQC37" s="214"/>
      <c r="NQD37" s="214"/>
      <c r="NQE37" s="214"/>
      <c r="NQF37" s="214"/>
      <c r="NQG37" s="214"/>
      <c r="NQH37" s="214"/>
      <c r="NQI37" s="214"/>
      <c r="NQJ37" s="214"/>
      <c r="NQK37" s="214"/>
      <c r="NQL37" s="214"/>
      <c r="NQM37" s="214"/>
      <c r="NQN37" s="214"/>
      <c r="NQO37" s="214"/>
      <c r="NQP37" s="214"/>
      <c r="NQQ37" s="214"/>
      <c r="NQR37" s="214"/>
      <c r="NQS37" s="214"/>
      <c r="NQT37" s="214"/>
      <c r="NQU37" s="214"/>
      <c r="NQV37" s="214"/>
      <c r="NQW37" s="214"/>
      <c r="NQX37" s="214"/>
      <c r="NQY37" s="214"/>
      <c r="NQZ37" s="214"/>
      <c r="NRA37" s="214"/>
      <c r="NRB37" s="214"/>
      <c r="NRC37" s="214"/>
      <c r="NRD37" s="214"/>
      <c r="NRE37" s="214"/>
      <c r="NRF37" s="214"/>
      <c r="NRG37" s="214"/>
      <c r="NRH37" s="214"/>
      <c r="NRI37" s="214"/>
      <c r="NRJ37" s="214"/>
      <c r="NRK37" s="214"/>
      <c r="NRL37" s="214"/>
      <c r="NRM37" s="214"/>
      <c r="NRN37" s="214"/>
      <c r="NRO37" s="214"/>
      <c r="NRP37" s="214"/>
      <c r="NRQ37" s="214"/>
      <c r="NRR37" s="214"/>
      <c r="NRS37" s="214"/>
      <c r="NRT37" s="214"/>
      <c r="NRU37" s="214"/>
      <c r="NRV37" s="214"/>
      <c r="NRW37" s="214"/>
      <c r="NRX37" s="214"/>
      <c r="NRY37" s="214"/>
      <c r="NRZ37" s="214"/>
      <c r="NSA37" s="214"/>
      <c r="NSB37" s="214"/>
      <c r="NSC37" s="214"/>
      <c r="NSD37" s="214"/>
      <c r="NSE37" s="214"/>
      <c r="NSF37" s="214"/>
      <c r="NSG37" s="214"/>
      <c r="NSH37" s="214"/>
      <c r="NSI37" s="214"/>
      <c r="NSJ37" s="214"/>
      <c r="NSK37" s="214"/>
      <c r="NSL37" s="214"/>
      <c r="NSM37" s="214"/>
      <c r="NSN37" s="214"/>
      <c r="NSO37" s="214"/>
      <c r="NSP37" s="214"/>
      <c r="NSQ37" s="214"/>
      <c r="NSR37" s="214"/>
      <c r="NSS37" s="214"/>
      <c r="NST37" s="214"/>
      <c r="NSU37" s="214"/>
      <c r="NSV37" s="214"/>
      <c r="NSW37" s="214"/>
      <c r="NSX37" s="214"/>
      <c r="NSY37" s="214"/>
      <c r="NSZ37" s="214"/>
      <c r="NTA37" s="214"/>
      <c r="NTB37" s="214"/>
      <c r="NTC37" s="214"/>
      <c r="NTD37" s="214"/>
      <c r="NTE37" s="214"/>
      <c r="NTF37" s="214"/>
      <c r="NTG37" s="214"/>
      <c r="NTH37" s="214"/>
      <c r="NTI37" s="214"/>
      <c r="NTJ37" s="214"/>
      <c r="NTK37" s="214"/>
      <c r="NTL37" s="214"/>
      <c r="NTM37" s="214"/>
      <c r="NTN37" s="214"/>
      <c r="NTO37" s="214"/>
      <c r="NTP37" s="214"/>
      <c r="NTQ37" s="214"/>
      <c r="NTR37" s="214"/>
      <c r="NTS37" s="214"/>
      <c r="NTT37" s="214"/>
      <c r="NTU37" s="214"/>
      <c r="NTV37" s="214"/>
      <c r="NTW37" s="214"/>
      <c r="NTX37" s="214"/>
      <c r="NTY37" s="214"/>
      <c r="NTZ37" s="214"/>
      <c r="NUA37" s="214"/>
      <c r="NUB37" s="214"/>
      <c r="NUC37" s="214"/>
      <c r="NUD37" s="214"/>
      <c r="NUE37" s="214"/>
      <c r="NUF37" s="214"/>
      <c r="NUG37" s="214"/>
      <c r="NUH37" s="214"/>
      <c r="NUI37" s="214"/>
      <c r="NUJ37" s="214"/>
      <c r="NUK37" s="214"/>
      <c r="NUL37" s="214"/>
      <c r="NUM37" s="214"/>
      <c r="NUN37" s="214"/>
      <c r="NUO37" s="214"/>
      <c r="NUP37" s="214"/>
      <c r="NUQ37" s="214"/>
      <c r="NUR37" s="214"/>
      <c r="NUS37" s="214"/>
      <c r="NUT37" s="214"/>
      <c r="NUU37" s="214"/>
      <c r="NUV37" s="214"/>
      <c r="NUW37" s="214"/>
      <c r="NUX37" s="214"/>
      <c r="NUY37" s="214"/>
      <c r="NUZ37" s="214"/>
      <c r="NVA37" s="214"/>
      <c r="NVB37" s="214"/>
      <c r="NVC37" s="214"/>
      <c r="NVD37" s="214"/>
      <c r="NVE37" s="214"/>
      <c r="NVF37" s="214"/>
      <c r="NVG37" s="214"/>
      <c r="NVH37" s="214"/>
      <c r="NVI37" s="214"/>
      <c r="NVJ37" s="214"/>
      <c r="NVK37" s="214"/>
      <c r="NVL37" s="214"/>
      <c r="NVM37" s="214"/>
      <c r="NVN37" s="214"/>
      <c r="NVO37" s="214"/>
      <c r="NVP37" s="214"/>
      <c r="NVQ37" s="214"/>
      <c r="NVR37" s="214"/>
      <c r="NVS37" s="214"/>
      <c r="NVT37" s="214"/>
      <c r="NVU37" s="214"/>
      <c r="NVV37" s="214"/>
      <c r="NVW37" s="214"/>
      <c r="NVX37" s="214"/>
      <c r="NVY37" s="214"/>
      <c r="NVZ37" s="214"/>
      <c r="NWA37" s="214"/>
      <c r="NWB37" s="214"/>
      <c r="NWC37" s="214"/>
      <c r="NWD37" s="214"/>
      <c r="NWE37" s="214"/>
      <c r="NWF37" s="214"/>
      <c r="NWG37" s="214"/>
      <c r="NWH37" s="214"/>
      <c r="NWI37" s="214"/>
      <c r="NWJ37" s="214"/>
      <c r="NWK37" s="214"/>
      <c r="NWL37" s="214"/>
      <c r="NWM37" s="214"/>
      <c r="NWN37" s="214"/>
      <c r="NWO37" s="214"/>
      <c r="NWP37" s="214"/>
      <c r="NWQ37" s="214"/>
      <c r="NWR37" s="214"/>
      <c r="NWS37" s="214"/>
      <c r="NWT37" s="214"/>
      <c r="NWU37" s="214"/>
      <c r="NWV37" s="214"/>
      <c r="NWW37" s="214"/>
      <c r="NWX37" s="214"/>
      <c r="NWY37" s="214"/>
      <c r="NWZ37" s="214"/>
      <c r="NXA37" s="214"/>
      <c r="NXB37" s="214"/>
      <c r="NXC37" s="214"/>
      <c r="NXD37" s="214"/>
      <c r="NXE37" s="214"/>
      <c r="NXF37" s="214"/>
      <c r="NXG37" s="214"/>
      <c r="NXH37" s="214"/>
      <c r="NXI37" s="214"/>
      <c r="NXJ37" s="214"/>
      <c r="NXK37" s="214"/>
      <c r="NXL37" s="214"/>
      <c r="NXM37" s="214"/>
      <c r="NXN37" s="214"/>
      <c r="NXO37" s="214"/>
      <c r="NXP37" s="214"/>
      <c r="NXQ37" s="214"/>
      <c r="NXR37" s="214"/>
      <c r="NXS37" s="214"/>
      <c r="NXT37" s="214"/>
      <c r="NXU37" s="214"/>
      <c r="NXV37" s="214"/>
      <c r="NXW37" s="214"/>
      <c r="NXX37" s="214"/>
      <c r="NXY37" s="214"/>
      <c r="NXZ37" s="214"/>
      <c r="NYA37" s="214"/>
      <c r="NYB37" s="214"/>
      <c r="NYC37" s="214"/>
      <c r="NYD37" s="214"/>
      <c r="NYE37" s="214"/>
      <c r="NYF37" s="214"/>
      <c r="NYG37" s="214"/>
      <c r="NYH37" s="214"/>
      <c r="NYI37" s="214"/>
      <c r="NYJ37" s="214"/>
      <c r="NYK37" s="214"/>
      <c r="NYL37" s="214"/>
      <c r="NYM37" s="214"/>
      <c r="NYN37" s="214"/>
      <c r="NYO37" s="214"/>
      <c r="NYP37" s="214"/>
      <c r="NYQ37" s="214"/>
      <c r="NYR37" s="214"/>
      <c r="NYS37" s="214"/>
      <c r="NYT37" s="214"/>
      <c r="NYU37" s="214"/>
      <c r="NYV37" s="214"/>
      <c r="NYW37" s="214"/>
      <c r="NYX37" s="214"/>
      <c r="NYY37" s="214"/>
      <c r="NYZ37" s="214"/>
      <c r="NZA37" s="214"/>
      <c r="NZB37" s="214"/>
      <c r="NZC37" s="214"/>
      <c r="NZD37" s="214"/>
      <c r="NZE37" s="214"/>
      <c r="NZF37" s="214"/>
      <c r="NZG37" s="214"/>
      <c r="NZH37" s="214"/>
      <c r="NZI37" s="214"/>
      <c r="NZJ37" s="214"/>
      <c r="NZK37" s="214"/>
      <c r="NZL37" s="214"/>
      <c r="NZM37" s="214"/>
      <c r="NZN37" s="214"/>
      <c r="NZO37" s="214"/>
      <c r="NZP37" s="214"/>
      <c r="NZQ37" s="214"/>
      <c r="NZR37" s="214"/>
      <c r="NZS37" s="214"/>
      <c r="NZT37" s="214"/>
      <c r="NZU37" s="214"/>
      <c r="NZV37" s="214"/>
      <c r="NZW37" s="214"/>
      <c r="NZX37" s="214"/>
      <c r="NZY37" s="214"/>
      <c r="NZZ37" s="214"/>
      <c r="OAA37" s="214"/>
      <c r="OAB37" s="214"/>
      <c r="OAC37" s="214"/>
      <c r="OAD37" s="214"/>
      <c r="OAE37" s="214"/>
      <c r="OAF37" s="214"/>
      <c r="OAG37" s="214"/>
      <c r="OAH37" s="214"/>
      <c r="OAI37" s="214"/>
      <c r="OAJ37" s="214"/>
      <c r="OAK37" s="214"/>
      <c r="OAL37" s="214"/>
      <c r="OAM37" s="214"/>
      <c r="OAN37" s="214"/>
      <c r="OAO37" s="214"/>
      <c r="OAP37" s="214"/>
      <c r="OAQ37" s="214"/>
      <c r="OAR37" s="214"/>
      <c r="OAS37" s="214"/>
      <c r="OAT37" s="214"/>
      <c r="OAU37" s="214"/>
      <c r="OAV37" s="214"/>
      <c r="OAW37" s="214"/>
      <c r="OAX37" s="214"/>
      <c r="OAY37" s="214"/>
      <c r="OAZ37" s="214"/>
      <c r="OBA37" s="214"/>
      <c r="OBB37" s="214"/>
      <c r="OBC37" s="214"/>
      <c r="OBD37" s="214"/>
      <c r="OBE37" s="214"/>
      <c r="OBF37" s="214"/>
      <c r="OBG37" s="214"/>
      <c r="OBH37" s="214"/>
      <c r="OBI37" s="214"/>
      <c r="OBJ37" s="214"/>
      <c r="OBK37" s="214"/>
      <c r="OBL37" s="214"/>
      <c r="OBM37" s="214"/>
      <c r="OBN37" s="214"/>
      <c r="OBO37" s="214"/>
      <c r="OBP37" s="214"/>
      <c r="OBQ37" s="214"/>
      <c r="OBR37" s="214"/>
      <c r="OBS37" s="214"/>
      <c r="OBT37" s="214"/>
      <c r="OBU37" s="214"/>
      <c r="OBV37" s="214"/>
      <c r="OBW37" s="214"/>
      <c r="OBX37" s="214"/>
      <c r="OBY37" s="214"/>
      <c r="OBZ37" s="214"/>
      <c r="OCA37" s="214"/>
      <c r="OCB37" s="214"/>
      <c r="OCC37" s="214"/>
      <c r="OCD37" s="214"/>
      <c r="OCE37" s="214"/>
      <c r="OCF37" s="214"/>
      <c r="OCG37" s="214"/>
      <c r="OCH37" s="214"/>
      <c r="OCI37" s="214"/>
      <c r="OCJ37" s="214"/>
      <c r="OCK37" s="214"/>
      <c r="OCL37" s="214"/>
      <c r="OCM37" s="214"/>
      <c r="OCN37" s="214"/>
      <c r="OCO37" s="214"/>
      <c r="OCP37" s="214"/>
      <c r="OCQ37" s="214"/>
      <c r="OCR37" s="214"/>
      <c r="OCS37" s="214"/>
      <c r="OCT37" s="214"/>
      <c r="OCU37" s="214"/>
      <c r="OCV37" s="214"/>
      <c r="OCW37" s="214"/>
      <c r="OCX37" s="214"/>
      <c r="OCY37" s="214"/>
      <c r="OCZ37" s="214"/>
      <c r="ODA37" s="214"/>
      <c r="ODB37" s="214"/>
      <c r="ODC37" s="214"/>
      <c r="ODD37" s="214"/>
      <c r="ODE37" s="214"/>
      <c r="ODF37" s="214"/>
      <c r="ODG37" s="214"/>
      <c r="ODH37" s="214"/>
      <c r="ODI37" s="214"/>
      <c r="ODJ37" s="214"/>
      <c r="ODK37" s="214"/>
      <c r="ODL37" s="214"/>
      <c r="ODM37" s="214"/>
      <c r="ODN37" s="214"/>
      <c r="ODO37" s="214"/>
      <c r="ODP37" s="214"/>
      <c r="ODQ37" s="214"/>
      <c r="ODR37" s="214"/>
      <c r="ODS37" s="214"/>
      <c r="ODT37" s="214"/>
      <c r="ODU37" s="214"/>
      <c r="ODV37" s="214"/>
      <c r="ODW37" s="214"/>
      <c r="ODX37" s="214"/>
      <c r="ODY37" s="214"/>
      <c r="ODZ37" s="214"/>
      <c r="OEA37" s="214"/>
      <c r="OEB37" s="214"/>
      <c r="OEC37" s="214"/>
      <c r="OED37" s="214"/>
      <c r="OEE37" s="214"/>
      <c r="OEF37" s="214"/>
      <c r="OEG37" s="214"/>
      <c r="OEH37" s="214"/>
      <c r="OEI37" s="214"/>
      <c r="OEJ37" s="214"/>
      <c r="OEK37" s="214"/>
      <c r="OEL37" s="214"/>
      <c r="OEM37" s="214"/>
      <c r="OEN37" s="214"/>
      <c r="OEO37" s="214"/>
      <c r="OEP37" s="214"/>
      <c r="OEQ37" s="214"/>
      <c r="OER37" s="214"/>
      <c r="OES37" s="214"/>
      <c r="OET37" s="214"/>
      <c r="OEU37" s="214"/>
      <c r="OEV37" s="214"/>
      <c r="OEW37" s="214"/>
      <c r="OEX37" s="214"/>
      <c r="OEY37" s="214"/>
      <c r="OEZ37" s="214"/>
      <c r="OFA37" s="214"/>
      <c r="OFB37" s="214"/>
      <c r="OFC37" s="214"/>
      <c r="OFD37" s="214"/>
      <c r="OFE37" s="214"/>
      <c r="OFF37" s="214"/>
      <c r="OFG37" s="214"/>
      <c r="OFH37" s="214"/>
      <c r="OFI37" s="214"/>
      <c r="OFJ37" s="214"/>
      <c r="OFK37" s="214"/>
      <c r="OFL37" s="214"/>
      <c r="OFM37" s="214"/>
      <c r="OFN37" s="214"/>
      <c r="OFO37" s="214"/>
      <c r="OFP37" s="214"/>
      <c r="OFQ37" s="214"/>
      <c r="OFR37" s="214"/>
      <c r="OFS37" s="214"/>
      <c r="OFT37" s="214"/>
      <c r="OFU37" s="214"/>
      <c r="OFV37" s="214"/>
      <c r="OFW37" s="214"/>
      <c r="OFX37" s="214"/>
      <c r="OFY37" s="214"/>
      <c r="OFZ37" s="214"/>
      <c r="OGA37" s="214"/>
      <c r="OGB37" s="214"/>
      <c r="OGC37" s="214"/>
      <c r="OGD37" s="214"/>
      <c r="OGE37" s="214"/>
      <c r="OGF37" s="214"/>
      <c r="OGG37" s="214"/>
      <c r="OGH37" s="214"/>
      <c r="OGI37" s="214"/>
      <c r="OGJ37" s="214"/>
      <c r="OGK37" s="214"/>
      <c r="OGL37" s="214"/>
      <c r="OGM37" s="214"/>
      <c r="OGN37" s="214"/>
      <c r="OGO37" s="214"/>
      <c r="OGP37" s="214"/>
      <c r="OGQ37" s="214"/>
      <c r="OGR37" s="214"/>
      <c r="OGS37" s="214"/>
      <c r="OGT37" s="214"/>
      <c r="OGU37" s="214"/>
      <c r="OGV37" s="214"/>
      <c r="OGW37" s="214"/>
      <c r="OGX37" s="214"/>
      <c r="OGY37" s="214"/>
      <c r="OGZ37" s="214"/>
      <c r="OHA37" s="214"/>
      <c r="OHB37" s="214"/>
      <c r="OHC37" s="214"/>
      <c r="OHD37" s="214"/>
      <c r="OHE37" s="214"/>
      <c r="OHF37" s="214"/>
      <c r="OHG37" s="214"/>
      <c r="OHH37" s="214"/>
      <c r="OHI37" s="214"/>
      <c r="OHJ37" s="214"/>
      <c r="OHK37" s="214"/>
      <c r="OHL37" s="214"/>
      <c r="OHM37" s="214"/>
      <c r="OHN37" s="214"/>
      <c r="OHO37" s="214"/>
      <c r="OHP37" s="214"/>
      <c r="OHQ37" s="214"/>
      <c r="OHR37" s="214"/>
      <c r="OHS37" s="214"/>
      <c r="OHT37" s="214"/>
      <c r="OHU37" s="214"/>
      <c r="OHV37" s="214"/>
      <c r="OHW37" s="214"/>
      <c r="OHX37" s="214"/>
      <c r="OHY37" s="214"/>
      <c r="OHZ37" s="214"/>
      <c r="OIA37" s="214"/>
      <c r="OIB37" s="214"/>
      <c r="OIC37" s="214"/>
      <c r="OID37" s="214"/>
      <c r="OIE37" s="214"/>
      <c r="OIF37" s="214"/>
      <c r="OIG37" s="214"/>
      <c r="OIH37" s="214"/>
      <c r="OII37" s="214"/>
      <c r="OIJ37" s="214"/>
      <c r="OIK37" s="214"/>
      <c r="OIL37" s="214"/>
      <c r="OIM37" s="214"/>
      <c r="OIN37" s="214"/>
      <c r="OIO37" s="214"/>
      <c r="OIP37" s="214"/>
      <c r="OIQ37" s="214"/>
      <c r="OIR37" s="214"/>
      <c r="OIS37" s="214"/>
      <c r="OIT37" s="214"/>
      <c r="OIU37" s="214"/>
      <c r="OIV37" s="214"/>
      <c r="OIW37" s="214"/>
      <c r="OIX37" s="214"/>
      <c r="OIY37" s="214"/>
      <c r="OIZ37" s="214"/>
      <c r="OJA37" s="214"/>
      <c r="OJB37" s="214"/>
      <c r="OJC37" s="214"/>
      <c r="OJD37" s="214"/>
      <c r="OJE37" s="214"/>
      <c r="OJF37" s="214"/>
      <c r="OJG37" s="214"/>
      <c r="OJH37" s="214"/>
      <c r="OJI37" s="214"/>
      <c r="OJJ37" s="214"/>
      <c r="OJK37" s="214"/>
      <c r="OJL37" s="214"/>
      <c r="OJM37" s="214"/>
      <c r="OJN37" s="214"/>
      <c r="OJO37" s="214"/>
      <c r="OJP37" s="214"/>
      <c r="OJQ37" s="214"/>
      <c r="OJR37" s="214"/>
      <c r="OJS37" s="214"/>
      <c r="OJT37" s="214"/>
      <c r="OJU37" s="214"/>
      <c r="OJV37" s="214"/>
      <c r="OJW37" s="214"/>
      <c r="OJX37" s="214"/>
      <c r="OJY37" s="214"/>
      <c r="OJZ37" s="214"/>
      <c r="OKA37" s="214"/>
      <c r="OKB37" s="214"/>
      <c r="OKC37" s="214"/>
      <c r="OKD37" s="214"/>
      <c r="OKE37" s="214"/>
      <c r="OKF37" s="214"/>
      <c r="OKG37" s="214"/>
      <c r="OKH37" s="214"/>
      <c r="OKI37" s="214"/>
      <c r="OKJ37" s="214"/>
      <c r="OKK37" s="214"/>
      <c r="OKL37" s="214"/>
      <c r="OKM37" s="214"/>
      <c r="OKN37" s="214"/>
      <c r="OKO37" s="214"/>
      <c r="OKP37" s="214"/>
      <c r="OKQ37" s="214"/>
      <c r="OKR37" s="214"/>
      <c r="OKS37" s="214"/>
      <c r="OKT37" s="214"/>
      <c r="OKU37" s="214"/>
      <c r="OKV37" s="214"/>
      <c r="OKW37" s="214"/>
      <c r="OKX37" s="214"/>
      <c r="OKY37" s="214"/>
      <c r="OKZ37" s="214"/>
      <c r="OLA37" s="214"/>
      <c r="OLB37" s="214"/>
      <c r="OLC37" s="214"/>
      <c r="OLD37" s="214"/>
      <c r="OLE37" s="214"/>
      <c r="OLF37" s="214"/>
      <c r="OLG37" s="214"/>
      <c r="OLH37" s="214"/>
      <c r="OLI37" s="214"/>
      <c r="OLJ37" s="214"/>
      <c r="OLK37" s="214"/>
      <c r="OLL37" s="214"/>
      <c r="OLM37" s="214"/>
      <c r="OLN37" s="214"/>
      <c r="OLO37" s="214"/>
      <c r="OLP37" s="214"/>
      <c r="OLQ37" s="214"/>
      <c r="OLR37" s="214"/>
      <c r="OLS37" s="214"/>
      <c r="OLT37" s="214"/>
      <c r="OLU37" s="214"/>
      <c r="OLV37" s="214"/>
      <c r="OLW37" s="214"/>
      <c r="OLX37" s="214"/>
      <c r="OLY37" s="214"/>
      <c r="OLZ37" s="214"/>
      <c r="OMA37" s="214"/>
      <c r="OMB37" s="214"/>
      <c r="OMC37" s="214"/>
      <c r="OMD37" s="214"/>
      <c r="OME37" s="214"/>
      <c r="OMF37" s="214"/>
      <c r="OMG37" s="214"/>
      <c r="OMH37" s="214"/>
      <c r="OMI37" s="214"/>
      <c r="OMJ37" s="214"/>
      <c r="OMK37" s="214"/>
      <c r="OML37" s="214"/>
      <c r="OMM37" s="214"/>
      <c r="OMN37" s="214"/>
      <c r="OMO37" s="214"/>
      <c r="OMP37" s="214"/>
      <c r="OMQ37" s="214"/>
      <c r="OMR37" s="214"/>
      <c r="OMS37" s="214"/>
      <c r="OMT37" s="214"/>
      <c r="OMU37" s="214"/>
      <c r="OMV37" s="214"/>
      <c r="OMW37" s="214"/>
      <c r="OMX37" s="214"/>
      <c r="OMY37" s="214"/>
      <c r="OMZ37" s="214"/>
      <c r="ONA37" s="214"/>
      <c r="ONB37" s="214"/>
      <c r="ONC37" s="214"/>
      <c r="OND37" s="214"/>
      <c r="ONE37" s="214"/>
      <c r="ONF37" s="214"/>
      <c r="ONG37" s="214"/>
      <c r="ONH37" s="214"/>
      <c r="ONI37" s="214"/>
      <c r="ONJ37" s="214"/>
      <c r="ONK37" s="214"/>
      <c r="ONL37" s="214"/>
      <c r="ONM37" s="214"/>
      <c r="ONN37" s="214"/>
      <c r="ONO37" s="214"/>
      <c r="ONP37" s="214"/>
      <c r="ONQ37" s="214"/>
      <c r="ONR37" s="214"/>
      <c r="ONS37" s="214"/>
      <c r="ONT37" s="214"/>
      <c r="ONU37" s="214"/>
      <c r="ONV37" s="214"/>
      <c r="ONW37" s="214"/>
      <c r="ONX37" s="214"/>
      <c r="ONY37" s="214"/>
      <c r="ONZ37" s="214"/>
      <c r="OOA37" s="214"/>
      <c r="OOB37" s="214"/>
      <c r="OOC37" s="214"/>
      <c r="OOD37" s="214"/>
      <c r="OOE37" s="214"/>
      <c r="OOF37" s="214"/>
      <c r="OOG37" s="214"/>
      <c r="OOH37" s="214"/>
      <c r="OOI37" s="214"/>
      <c r="OOJ37" s="214"/>
      <c r="OOK37" s="214"/>
      <c r="OOL37" s="214"/>
      <c r="OOM37" s="214"/>
      <c r="OON37" s="214"/>
      <c r="OOO37" s="214"/>
      <c r="OOP37" s="214"/>
      <c r="OOQ37" s="214"/>
      <c r="OOR37" s="214"/>
      <c r="OOS37" s="214"/>
      <c r="OOT37" s="214"/>
      <c r="OOU37" s="214"/>
      <c r="OOV37" s="214"/>
      <c r="OOW37" s="214"/>
      <c r="OOX37" s="214"/>
      <c r="OOY37" s="214"/>
      <c r="OOZ37" s="214"/>
      <c r="OPA37" s="214"/>
      <c r="OPB37" s="214"/>
      <c r="OPC37" s="214"/>
      <c r="OPD37" s="214"/>
      <c r="OPE37" s="214"/>
      <c r="OPF37" s="214"/>
      <c r="OPG37" s="214"/>
      <c r="OPH37" s="214"/>
      <c r="OPI37" s="214"/>
      <c r="OPJ37" s="214"/>
      <c r="OPK37" s="214"/>
      <c r="OPL37" s="214"/>
      <c r="OPM37" s="214"/>
      <c r="OPN37" s="214"/>
      <c r="OPO37" s="214"/>
      <c r="OPP37" s="214"/>
      <c r="OPQ37" s="214"/>
      <c r="OPR37" s="214"/>
      <c r="OPS37" s="214"/>
      <c r="OPT37" s="214"/>
      <c r="OPU37" s="214"/>
      <c r="OPV37" s="214"/>
      <c r="OPW37" s="214"/>
      <c r="OPX37" s="214"/>
      <c r="OPY37" s="214"/>
      <c r="OPZ37" s="214"/>
      <c r="OQA37" s="214"/>
      <c r="OQB37" s="214"/>
      <c r="OQC37" s="214"/>
      <c r="OQD37" s="214"/>
      <c r="OQE37" s="214"/>
      <c r="OQF37" s="214"/>
      <c r="OQG37" s="214"/>
      <c r="OQH37" s="214"/>
      <c r="OQI37" s="214"/>
      <c r="OQJ37" s="214"/>
      <c r="OQK37" s="214"/>
      <c r="OQL37" s="214"/>
      <c r="OQM37" s="214"/>
      <c r="OQN37" s="214"/>
      <c r="OQO37" s="214"/>
      <c r="OQP37" s="214"/>
      <c r="OQQ37" s="214"/>
      <c r="OQR37" s="214"/>
      <c r="OQS37" s="214"/>
      <c r="OQT37" s="214"/>
      <c r="OQU37" s="214"/>
      <c r="OQV37" s="214"/>
      <c r="OQW37" s="214"/>
      <c r="OQX37" s="214"/>
      <c r="OQY37" s="214"/>
      <c r="OQZ37" s="214"/>
      <c r="ORA37" s="214"/>
      <c r="ORB37" s="214"/>
      <c r="ORC37" s="214"/>
      <c r="ORD37" s="214"/>
      <c r="ORE37" s="214"/>
      <c r="ORF37" s="214"/>
      <c r="ORG37" s="214"/>
      <c r="ORH37" s="214"/>
      <c r="ORI37" s="214"/>
      <c r="ORJ37" s="214"/>
      <c r="ORK37" s="214"/>
      <c r="ORL37" s="214"/>
      <c r="ORM37" s="214"/>
      <c r="ORN37" s="214"/>
      <c r="ORO37" s="214"/>
      <c r="ORP37" s="214"/>
      <c r="ORQ37" s="214"/>
      <c r="ORR37" s="214"/>
      <c r="ORS37" s="214"/>
      <c r="ORT37" s="214"/>
      <c r="ORU37" s="214"/>
      <c r="ORV37" s="214"/>
      <c r="ORW37" s="214"/>
      <c r="ORX37" s="214"/>
      <c r="ORY37" s="214"/>
      <c r="ORZ37" s="214"/>
      <c r="OSA37" s="214"/>
      <c r="OSB37" s="214"/>
      <c r="OSC37" s="214"/>
      <c r="OSD37" s="214"/>
      <c r="OSE37" s="214"/>
      <c r="OSF37" s="214"/>
      <c r="OSG37" s="214"/>
      <c r="OSH37" s="214"/>
      <c r="OSI37" s="214"/>
      <c r="OSJ37" s="214"/>
      <c r="OSK37" s="214"/>
      <c r="OSL37" s="214"/>
      <c r="OSM37" s="214"/>
      <c r="OSN37" s="214"/>
      <c r="OSO37" s="214"/>
      <c r="OSP37" s="214"/>
      <c r="OSQ37" s="214"/>
      <c r="OSR37" s="214"/>
      <c r="OSS37" s="214"/>
      <c r="OST37" s="214"/>
      <c r="OSU37" s="214"/>
      <c r="OSV37" s="214"/>
      <c r="OSW37" s="214"/>
      <c r="OSX37" s="214"/>
      <c r="OSY37" s="214"/>
      <c r="OSZ37" s="214"/>
      <c r="OTA37" s="214"/>
      <c r="OTB37" s="214"/>
      <c r="OTC37" s="214"/>
      <c r="OTD37" s="214"/>
      <c r="OTE37" s="214"/>
      <c r="OTF37" s="214"/>
      <c r="OTG37" s="214"/>
      <c r="OTH37" s="214"/>
      <c r="OTI37" s="214"/>
      <c r="OTJ37" s="214"/>
      <c r="OTK37" s="214"/>
      <c r="OTL37" s="214"/>
      <c r="OTM37" s="214"/>
      <c r="OTN37" s="214"/>
      <c r="OTO37" s="214"/>
      <c r="OTP37" s="214"/>
      <c r="OTQ37" s="214"/>
      <c r="OTR37" s="214"/>
      <c r="OTS37" s="214"/>
      <c r="OTT37" s="214"/>
      <c r="OTU37" s="214"/>
      <c r="OTV37" s="214"/>
      <c r="OTW37" s="214"/>
      <c r="OTX37" s="214"/>
      <c r="OTY37" s="214"/>
      <c r="OTZ37" s="214"/>
      <c r="OUA37" s="214"/>
      <c r="OUB37" s="214"/>
      <c r="OUC37" s="214"/>
      <c r="OUD37" s="214"/>
      <c r="OUE37" s="214"/>
      <c r="OUF37" s="214"/>
      <c r="OUG37" s="214"/>
      <c r="OUH37" s="214"/>
      <c r="OUI37" s="214"/>
      <c r="OUJ37" s="214"/>
      <c r="OUK37" s="214"/>
      <c r="OUL37" s="214"/>
      <c r="OUM37" s="214"/>
      <c r="OUN37" s="214"/>
      <c r="OUO37" s="214"/>
      <c r="OUP37" s="214"/>
      <c r="OUQ37" s="214"/>
      <c r="OUR37" s="214"/>
      <c r="OUS37" s="214"/>
      <c r="OUT37" s="214"/>
      <c r="OUU37" s="214"/>
      <c r="OUV37" s="214"/>
      <c r="OUW37" s="214"/>
      <c r="OUX37" s="214"/>
      <c r="OUY37" s="214"/>
      <c r="OUZ37" s="214"/>
      <c r="OVA37" s="214"/>
      <c r="OVB37" s="214"/>
      <c r="OVC37" s="214"/>
      <c r="OVD37" s="214"/>
      <c r="OVE37" s="214"/>
      <c r="OVF37" s="214"/>
      <c r="OVG37" s="214"/>
      <c r="OVH37" s="214"/>
      <c r="OVI37" s="214"/>
      <c r="OVJ37" s="214"/>
      <c r="OVK37" s="214"/>
      <c r="OVL37" s="214"/>
      <c r="OVM37" s="214"/>
      <c r="OVN37" s="214"/>
      <c r="OVO37" s="214"/>
      <c r="OVP37" s="214"/>
      <c r="OVQ37" s="214"/>
      <c r="OVR37" s="214"/>
      <c r="OVS37" s="214"/>
      <c r="OVT37" s="214"/>
      <c r="OVU37" s="214"/>
      <c r="OVV37" s="214"/>
      <c r="OVW37" s="214"/>
      <c r="OVX37" s="214"/>
      <c r="OVY37" s="214"/>
      <c r="OVZ37" s="214"/>
      <c r="OWA37" s="214"/>
      <c r="OWB37" s="214"/>
      <c r="OWC37" s="214"/>
      <c r="OWD37" s="214"/>
      <c r="OWE37" s="214"/>
      <c r="OWF37" s="214"/>
      <c r="OWG37" s="214"/>
      <c r="OWH37" s="214"/>
      <c r="OWI37" s="214"/>
      <c r="OWJ37" s="214"/>
      <c r="OWK37" s="214"/>
      <c r="OWL37" s="214"/>
      <c r="OWM37" s="214"/>
      <c r="OWN37" s="214"/>
      <c r="OWO37" s="214"/>
      <c r="OWP37" s="214"/>
      <c r="OWQ37" s="214"/>
      <c r="OWR37" s="214"/>
      <c r="OWS37" s="214"/>
      <c r="OWT37" s="214"/>
      <c r="OWU37" s="214"/>
      <c r="OWV37" s="214"/>
      <c r="OWW37" s="214"/>
      <c r="OWX37" s="214"/>
      <c r="OWY37" s="214"/>
      <c r="OWZ37" s="214"/>
      <c r="OXA37" s="214"/>
      <c r="OXB37" s="214"/>
      <c r="OXC37" s="214"/>
      <c r="OXD37" s="214"/>
      <c r="OXE37" s="214"/>
      <c r="OXF37" s="214"/>
      <c r="OXG37" s="214"/>
      <c r="OXH37" s="214"/>
      <c r="OXI37" s="214"/>
      <c r="OXJ37" s="214"/>
      <c r="OXK37" s="214"/>
      <c r="OXL37" s="214"/>
      <c r="OXM37" s="214"/>
      <c r="OXN37" s="214"/>
      <c r="OXO37" s="214"/>
      <c r="OXP37" s="214"/>
      <c r="OXQ37" s="214"/>
      <c r="OXR37" s="214"/>
      <c r="OXS37" s="214"/>
      <c r="OXT37" s="214"/>
      <c r="OXU37" s="214"/>
      <c r="OXV37" s="214"/>
      <c r="OXW37" s="214"/>
      <c r="OXX37" s="214"/>
      <c r="OXY37" s="214"/>
      <c r="OXZ37" s="214"/>
      <c r="OYA37" s="214"/>
      <c r="OYB37" s="214"/>
      <c r="OYC37" s="214"/>
      <c r="OYD37" s="214"/>
      <c r="OYE37" s="214"/>
      <c r="OYF37" s="214"/>
      <c r="OYG37" s="214"/>
      <c r="OYH37" s="214"/>
      <c r="OYI37" s="214"/>
      <c r="OYJ37" s="214"/>
      <c r="OYK37" s="214"/>
      <c r="OYL37" s="214"/>
      <c r="OYM37" s="214"/>
      <c r="OYN37" s="214"/>
      <c r="OYO37" s="214"/>
      <c r="OYP37" s="214"/>
      <c r="OYQ37" s="214"/>
      <c r="OYR37" s="214"/>
      <c r="OYS37" s="214"/>
      <c r="OYT37" s="214"/>
      <c r="OYU37" s="214"/>
      <c r="OYV37" s="214"/>
      <c r="OYW37" s="214"/>
      <c r="OYX37" s="214"/>
      <c r="OYY37" s="214"/>
      <c r="OYZ37" s="214"/>
      <c r="OZA37" s="214"/>
      <c r="OZB37" s="214"/>
      <c r="OZC37" s="214"/>
      <c r="OZD37" s="214"/>
      <c r="OZE37" s="214"/>
      <c r="OZF37" s="214"/>
      <c r="OZG37" s="214"/>
      <c r="OZH37" s="214"/>
      <c r="OZI37" s="214"/>
      <c r="OZJ37" s="214"/>
      <c r="OZK37" s="214"/>
      <c r="OZL37" s="214"/>
      <c r="OZM37" s="214"/>
      <c r="OZN37" s="214"/>
      <c r="OZO37" s="214"/>
      <c r="OZP37" s="214"/>
      <c r="OZQ37" s="214"/>
      <c r="OZR37" s="214"/>
      <c r="OZS37" s="214"/>
      <c r="OZT37" s="214"/>
      <c r="OZU37" s="214"/>
      <c r="OZV37" s="214"/>
      <c r="OZW37" s="214"/>
      <c r="OZX37" s="214"/>
      <c r="OZY37" s="214"/>
      <c r="OZZ37" s="214"/>
      <c r="PAA37" s="214"/>
      <c r="PAB37" s="214"/>
      <c r="PAC37" s="214"/>
      <c r="PAD37" s="214"/>
      <c r="PAE37" s="214"/>
      <c r="PAF37" s="214"/>
      <c r="PAG37" s="214"/>
      <c r="PAH37" s="214"/>
      <c r="PAI37" s="214"/>
      <c r="PAJ37" s="214"/>
      <c r="PAK37" s="214"/>
      <c r="PAL37" s="214"/>
      <c r="PAM37" s="214"/>
      <c r="PAN37" s="214"/>
      <c r="PAO37" s="214"/>
      <c r="PAP37" s="214"/>
      <c r="PAQ37" s="214"/>
      <c r="PAR37" s="214"/>
      <c r="PAS37" s="214"/>
      <c r="PAT37" s="214"/>
      <c r="PAU37" s="214"/>
      <c r="PAV37" s="214"/>
      <c r="PAW37" s="214"/>
      <c r="PAX37" s="214"/>
      <c r="PAY37" s="214"/>
      <c r="PAZ37" s="214"/>
      <c r="PBA37" s="214"/>
      <c r="PBB37" s="214"/>
      <c r="PBC37" s="214"/>
      <c r="PBD37" s="214"/>
      <c r="PBE37" s="214"/>
      <c r="PBF37" s="214"/>
      <c r="PBG37" s="214"/>
      <c r="PBH37" s="214"/>
      <c r="PBI37" s="214"/>
      <c r="PBJ37" s="214"/>
      <c r="PBK37" s="214"/>
      <c r="PBL37" s="214"/>
      <c r="PBM37" s="214"/>
      <c r="PBN37" s="214"/>
      <c r="PBO37" s="214"/>
      <c r="PBP37" s="214"/>
      <c r="PBQ37" s="214"/>
      <c r="PBR37" s="214"/>
      <c r="PBS37" s="214"/>
      <c r="PBT37" s="214"/>
      <c r="PBU37" s="214"/>
      <c r="PBV37" s="214"/>
      <c r="PBW37" s="214"/>
      <c r="PBX37" s="214"/>
      <c r="PBY37" s="214"/>
      <c r="PBZ37" s="214"/>
      <c r="PCA37" s="214"/>
      <c r="PCB37" s="214"/>
      <c r="PCC37" s="214"/>
      <c r="PCD37" s="214"/>
      <c r="PCE37" s="214"/>
      <c r="PCF37" s="214"/>
      <c r="PCG37" s="214"/>
      <c r="PCH37" s="214"/>
      <c r="PCI37" s="214"/>
      <c r="PCJ37" s="214"/>
      <c r="PCK37" s="214"/>
      <c r="PCL37" s="214"/>
      <c r="PCM37" s="214"/>
      <c r="PCN37" s="214"/>
      <c r="PCO37" s="214"/>
      <c r="PCP37" s="214"/>
      <c r="PCQ37" s="214"/>
      <c r="PCR37" s="214"/>
      <c r="PCS37" s="214"/>
      <c r="PCT37" s="214"/>
      <c r="PCU37" s="214"/>
      <c r="PCV37" s="214"/>
      <c r="PCW37" s="214"/>
      <c r="PCX37" s="214"/>
      <c r="PCY37" s="214"/>
      <c r="PCZ37" s="214"/>
      <c r="PDA37" s="214"/>
      <c r="PDB37" s="214"/>
      <c r="PDC37" s="214"/>
      <c r="PDD37" s="214"/>
      <c r="PDE37" s="214"/>
      <c r="PDF37" s="214"/>
      <c r="PDG37" s="214"/>
      <c r="PDH37" s="214"/>
      <c r="PDI37" s="214"/>
      <c r="PDJ37" s="214"/>
      <c r="PDK37" s="214"/>
      <c r="PDL37" s="214"/>
      <c r="PDM37" s="214"/>
      <c r="PDN37" s="214"/>
      <c r="PDO37" s="214"/>
      <c r="PDP37" s="214"/>
      <c r="PDQ37" s="214"/>
      <c r="PDR37" s="214"/>
      <c r="PDS37" s="214"/>
      <c r="PDT37" s="214"/>
      <c r="PDU37" s="214"/>
      <c r="PDV37" s="214"/>
      <c r="PDW37" s="214"/>
      <c r="PDX37" s="214"/>
      <c r="PDY37" s="214"/>
      <c r="PDZ37" s="214"/>
      <c r="PEA37" s="214"/>
      <c r="PEB37" s="214"/>
      <c r="PEC37" s="214"/>
      <c r="PED37" s="214"/>
      <c r="PEE37" s="214"/>
      <c r="PEF37" s="214"/>
      <c r="PEG37" s="214"/>
      <c r="PEH37" s="214"/>
      <c r="PEI37" s="214"/>
      <c r="PEJ37" s="214"/>
      <c r="PEK37" s="214"/>
      <c r="PEL37" s="214"/>
      <c r="PEM37" s="214"/>
      <c r="PEN37" s="214"/>
      <c r="PEO37" s="214"/>
      <c r="PEP37" s="214"/>
      <c r="PEQ37" s="214"/>
      <c r="PER37" s="214"/>
      <c r="PES37" s="214"/>
      <c r="PET37" s="214"/>
      <c r="PEU37" s="214"/>
      <c r="PEV37" s="214"/>
      <c r="PEW37" s="214"/>
      <c r="PEX37" s="214"/>
      <c r="PEY37" s="214"/>
      <c r="PEZ37" s="214"/>
      <c r="PFA37" s="214"/>
      <c r="PFB37" s="214"/>
      <c r="PFC37" s="214"/>
      <c r="PFD37" s="214"/>
      <c r="PFE37" s="214"/>
      <c r="PFF37" s="214"/>
      <c r="PFG37" s="214"/>
      <c r="PFH37" s="214"/>
      <c r="PFI37" s="214"/>
      <c r="PFJ37" s="214"/>
      <c r="PFK37" s="214"/>
      <c r="PFL37" s="214"/>
      <c r="PFM37" s="214"/>
      <c r="PFN37" s="214"/>
      <c r="PFO37" s="214"/>
      <c r="PFP37" s="214"/>
      <c r="PFQ37" s="214"/>
      <c r="PFR37" s="214"/>
      <c r="PFS37" s="214"/>
      <c r="PFT37" s="214"/>
      <c r="PFU37" s="214"/>
      <c r="PFV37" s="214"/>
      <c r="PFW37" s="214"/>
      <c r="PFX37" s="214"/>
      <c r="PFY37" s="214"/>
      <c r="PFZ37" s="214"/>
      <c r="PGA37" s="214"/>
      <c r="PGB37" s="214"/>
      <c r="PGC37" s="214"/>
      <c r="PGD37" s="214"/>
      <c r="PGE37" s="214"/>
      <c r="PGF37" s="214"/>
      <c r="PGG37" s="214"/>
      <c r="PGH37" s="214"/>
      <c r="PGI37" s="214"/>
      <c r="PGJ37" s="214"/>
      <c r="PGK37" s="214"/>
      <c r="PGL37" s="214"/>
      <c r="PGM37" s="214"/>
      <c r="PGN37" s="214"/>
      <c r="PGO37" s="214"/>
      <c r="PGP37" s="214"/>
      <c r="PGQ37" s="214"/>
      <c r="PGR37" s="214"/>
      <c r="PGS37" s="214"/>
      <c r="PGT37" s="214"/>
      <c r="PGU37" s="214"/>
      <c r="PGV37" s="214"/>
      <c r="PGW37" s="214"/>
      <c r="PGX37" s="214"/>
      <c r="PGY37" s="214"/>
      <c r="PGZ37" s="214"/>
      <c r="PHA37" s="214"/>
      <c r="PHB37" s="214"/>
      <c r="PHC37" s="214"/>
      <c r="PHD37" s="214"/>
      <c r="PHE37" s="214"/>
      <c r="PHF37" s="214"/>
      <c r="PHG37" s="214"/>
      <c r="PHH37" s="214"/>
      <c r="PHI37" s="214"/>
      <c r="PHJ37" s="214"/>
      <c r="PHK37" s="214"/>
      <c r="PHL37" s="214"/>
      <c r="PHM37" s="214"/>
      <c r="PHN37" s="214"/>
      <c r="PHO37" s="214"/>
      <c r="PHP37" s="214"/>
      <c r="PHQ37" s="214"/>
      <c r="PHR37" s="214"/>
      <c r="PHS37" s="214"/>
      <c r="PHT37" s="214"/>
      <c r="PHU37" s="214"/>
      <c r="PHV37" s="214"/>
      <c r="PHW37" s="214"/>
      <c r="PHX37" s="214"/>
      <c r="PHY37" s="214"/>
      <c r="PHZ37" s="214"/>
      <c r="PIA37" s="214"/>
      <c r="PIB37" s="214"/>
      <c r="PIC37" s="214"/>
      <c r="PID37" s="214"/>
      <c r="PIE37" s="214"/>
      <c r="PIF37" s="214"/>
      <c r="PIG37" s="214"/>
      <c r="PIH37" s="214"/>
      <c r="PII37" s="214"/>
      <c r="PIJ37" s="214"/>
      <c r="PIK37" s="214"/>
      <c r="PIL37" s="214"/>
      <c r="PIM37" s="214"/>
      <c r="PIN37" s="214"/>
      <c r="PIO37" s="214"/>
      <c r="PIP37" s="214"/>
      <c r="PIQ37" s="214"/>
      <c r="PIR37" s="214"/>
      <c r="PIS37" s="214"/>
      <c r="PIT37" s="214"/>
      <c r="PIU37" s="214"/>
      <c r="PIV37" s="214"/>
      <c r="PIW37" s="214"/>
      <c r="PIX37" s="214"/>
      <c r="PIY37" s="214"/>
      <c r="PIZ37" s="214"/>
      <c r="PJA37" s="214"/>
      <c r="PJB37" s="214"/>
      <c r="PJC37" s="214"/>
      <c r="PJD37" s="214"/>
      <c r="PJE37" s="214"/>
      <c r="PJF37" s="214"/>
      <c r="PJG37" s="214"/>
      <c r="PJH37" s="214"/>
      <c r="PJI37" s="214"/>
      <c r="PJJ37" s="214"/>
      <c r="PJK37" s="214"/>
      <c r="PJL37" s="214"/>
      <c r="PJM37" s="214"/>
      <c r="PJN37" s="214"/>
      <c r="PJO37" s="214"/>
      <c r="PJP37" s="214"/>
      <c r="PJQ37" s="214"/>
      <c r="PJR37" s="214"/>
      <c r="PJS37" s="214"/>
      <c r="PJT37" s="214"/>
      <c r="PJU37" s="214"/>
      <c r="PJV37" s="214"/>
      <c r="PJW37" s="214"/>
      <c r="PJX37" s="214"/>
      <c r="PJY37" s="214"/>
      <c r="PJZ37" s="214"/>
      <c r="PKA37" s="214"/>
      <c r="PKB37" s="214"/>
      <c r="PKC37" s="214"/>
      <c r="PKD37" s="214"/>
      <c r="PKE37" s="214"/>
      <c r="PKF37" s="214"/>
      <c r="PKG37" s="214"/>
      <c r="PKH37" s="214"/>
      <c r="PKI37" s="214"/>
      <c r="PKJ37" s="214"/>
      <c r="PKK37" s="214"/>
      <c r="PKL37" s="214"/>
      <c r="PKM37" s="214"/>
      <c r="PKN37" s="214"/>
      <c r="PKO37" s="214"/>
      <c r="PKP37" s="214"/>
      <c r="PKQ37" s="214"/>
      <c r="PKR37" s="214"/>
      <c r="PKS37" s="214"/>
      <c r="PKT37" s="214"/>
      <c r="PKU37" s="214"/>
      <c r="PKV37" s="214"/>
      <c r="PKW37" s="214"/>
      <c r="PKX37" s="214"/>
      <c r="PKY37" s="214"/>
      <c r="PKZ37" s="214"/>
      <c r="PLA37" s="214"/>
      <c r="PLB37" s="214"/>
      <c r="PLC37" s="214"/>
      <c r="PLD37" s="214"/>
      <c r="PLE37" s="214"/>
      <c r="PLF37" s="214"/>
      <c r="PLG37" s="214"/>
      <c r="PLH37" s="214"/>
      <c r="PLI37" s="214"/>
      <c r="PLJ37" s="214"/>
      <c r="PLK37" s="214"/>
      <c r="PLL37" s="214"/>
      <c r="PLM37" s="214"/>
      <c r="PLN37" s="214"/>
      <c r="PLO37" s="214"/>
      <c r="PLP37" s="214"/>
      <c r="PLQ37" s="214"/>
      <c r="PLR37" s="214"/>
      <c r="PLS37" s="214"/>
      <c r="PLT37" s="214"/>
      <c r="PLU37" s="214"/>
      <c r="PLV37" s="214"/>
      <c r="PLW37" s="214"/>
      <c r="PLX37" s="214"/>
      <c r="PLY37" s="214"/>
      <c r="PLZ37" s="214"/>
      <c r="PMA37" s="214"/>
      <c r="PMB37" s="214"/>
      <c r="PMC37" s="214"/>
      <c r="PMD37" s="214"/>
      <c r="PME37" s="214"/>
      <c r="PMF37" s="214"/>
      <c r="PMG37" s="214"/>
      <c r="PMH37" s="214"/>
      <c r="PMI37" s="214"/>
      <c r="PMJ37" s="214"/>
      <c r="PMK37" s="214"/>
      <c r="PML37" s="214"/>
      <c r="PMM37" s="214"/>
      <c r="PMN37" s="214"/>
      <c r="PMO37" s="214"/>
      <c r="PMP37" s="214"/>
      <c r="PMQ37" s="214"/>
      <c r="PMR37" s="214"/>
      <c r="PMS37" s="214"/>
      <c r="PMT37" s="214"/>
      <c r="PMU37" s="214"/>
      <c r="PMV37" s="214"/>
      <c r="PMW37" s="214"/>
      <c r="PMX37" s="214"/>
      <c r="PMY37" s="214"/>
      <c r="PMZ37" s="214"/>
      <c r="PNA37" s="214"/>
      <c r="PNB37" s="214"/>
      <c r="PNC37" s="214"/>
      <c r="PND37" s="214"/>
      <c r="PNE37" s="214"/>
      <c r="PNF37" s="214"/>
      <c r="PNG37" s="214"/>
      <c r="PNH37" s="214"/>
      <c r="PNI37" s="214"/>
      <c r="PNJ37" s="214"/>
      <c r="PNK37" s="214"/>
      <c r="PNL37" s="214"/>
      <c r="PNM37" s="214"/>
      <c r="PNN37" s="214"/>
      <c r="PNO37" s="214"/>
      <c r="PNP37" s="214"/>
      <c r="PNQ37" s="214"/>
      <c r="PNR37" s="214"/>
      <c r="PNS37" s="214"/>
      <c r="PNT37" s="214"/>
      <c r="PNU37" s="214"/>
      <c r="PNV37" s="214"/>
      <c r="PNW37" s="214"/>
      <c r="PNX37" s="214"/>
      <c r="PNY37" s="214"/>
      <c r="PNZ37" s="214"/>
      <c r="POA37" s="214"/>
      <c r="POB37" s="214"/>
      <c r="POC37" s="214"/>
      <c r="POD37" s="214"/>
      <c r="POE37" s="214"/>
      <c r="POF37" s="214"/>
      <c r="POG37" s="214"/>
      <c r="POH37" s="214"/>
      <c r="POI37" s="214"/>
      <c r="POJ37" s="214"/>
      <c r="POK37" s="214"/>
      <c r="POL37" s="214"/>
      <c r="POM37" s="214"/>
      <c r="PON37" s="214"/>
      <c r="POO37" s="214"/>
      <c r="POP37" s="214"/>
      <c r="POQ37" s="214"/>
      <c r="POR37" s="214"/>
      <c r="POS37" s="214"/>
      <c r="POT37" s="214"/>
      <c r="POU37" s="214"/>
      <c r="POV37" s="214"/>
      <c r="POW37" s="214"/>
      <c r="POX37" s="214"/>
      <c r="POY37" s="214"/>
      <c r="POZ37" s="214"/>
      <c r="PPA37" s="214"/>
      <c r="PPB37" s="214"/>
      <c r="PPC37" s="214"/>
      <c r="PPD37" s="214"/>
      <c r="PPE37" s="214"/>
      <c r="PPF37" s="214"/>
      <c r="PPG37" s="214"/>
      <c r="PPH37" s="214"/>
      <c r="PPI37" s="214"/>
      <c r="PPJ37" s="214"/>
      <c r="PPK37" s="214"/>
      <c r="PPL37" s="214"/>
      <c r="PPM37" s="214"/>
      <c r="PPN37" s="214"/>
      <c r="PPO37" s="214"/>
      <c r="PPP37" s="214"/>
      <c r="PPQ37" s="214"/>
      <c r="PPR37" s="214"/>
      <c r="PPS37" s="214"/>
      <c r="PPT37" s="214"/>
      <c r="PPU37" s="214"/>
      <c r="PPV37" s="214"/>
      <c r="PPW37" s="214"/>
      <c r="PPX37" s="214"/>
      <c r="PPY37" s="214"/>
      <c r="PPZ37" s="214"/>
      <c r="PQA37" s="214"/>
      <c r="PQB37" s="214"/>
      <c r="PQC37" s="214"/>
      <c r="PQD37" s="214"/>
      <c r="PQE37" s="214"/>
      <c r="PQF37" s="214"/>
      <c r="PQG37" s="214"/>
      <c r="PQH37" s="214"/>
      <c r="PQI37" s="214"/>
      <c r="PQJ37" s="214"/>
      <c r="PQK37" s="214"/>
      <c r="PQL37" s="214"/>
      <c r="PQM37" s="214"/>
      <c r="PQN37" s="214"/>
      <c r="PQO37" s="214"/>
      <c r="PQP37" s="214"/>
      <c r="PQQ37" s="214"/>
      <c r="PQR37" s="214"/>
      <c r="PQS37" s="214"/>
      <c r="PQT37" s="214"/>
      <c r="PQU37" s="214"/>
      <c r="PQV37" s="214"/>
      <c r="PQW37" s="214"/>
      <c r="PQX37" s="214"/>
      <c r="PQY37" s="214"/>
      <c r="PQZ37" s="214"/>
      <c r="PRA37" s="214"/>
      <c r="PRB37" s="214"/>
      <c r="PRC37" s="214"/>
      <c r="PRD37" s="214"/>
      <c r="PRE37" s="214"/>
      <c r="PRF37" s="214"/>
      <c r="PRG37" s="214"/>
      <c r="PRH37" s="214"/>
      <c r="PRI37" s="214"/>
      <c r="PRJ37" s="214"/>
      <c r="PRK37" s="214"/>
      <c r="PRL37" s="214"/>
      <c r="PRM37" s="214"/>
      <c r="PRN37" s="214"/>
      <c r="PRO37" s="214"/>
      <c r="PRP37" s="214"/>
      <c r="PRQ37" s="214"/>
      <c r="PRR37" s="214"/>
      <c r="PRS37" s="214"/>
      <c r="PRT37" s="214"/>
      <c r="PRU37" s="214"/>
      <c r="PRV37" s="214"/>
      <c r="PRW37" s="214"/>
      <c r="PRX37" s="214"/>
      <c r="PRY37" s="214"/>
      <c r="PRZ37" s="214"/>
      <c r="PSA37" s="214"/>
      <c r="PSB37" s="214"/>
      <c r="PSC37" s="214"/>
      <c r="PSD37" s="214"/>
      <c r="PSE37" s="214"/>
      <c r="PSF37" s="214"/>
      <c r="PSG37" s="214"/>
      <c r="PSH37" s="214"/>
      <c r="PSI37" s="214"/>
      <c r="PSJ37" s="214"/>
      <c r="PSK37" s="214"/>
      <c r="PSL37" s="214"/>
      <c r="PSM37" s="214"/>
      <c r="PSN37" s="214"/>
      <c r="PSO37" s="214"/>
      <c r="PSP37" s="214"/>
      <c r="PSQ37" s="214"/>
      <c r="PSR37" s="214"/>
      <c r="PSS37" s="214"/>
      <c r="PST37" s="214"/>
      <c r="PSU37" s="214"/>
      <c r="PSV37" s="214"/>
      <c r="PSW37" s="214"/>
      <c r="PSX37" s="214"/>
      <c r="PSY37" s="214"/>
      <c r="PSZ37" s="214"/>
      <c r="PTA37" s="214"/>
      <c r="PTB37" s="214"/>
      <c r="PTC37" s="214"/>
      <c r="PTD37" s="214"/>
      <c r="PTE37" s="214"/>
      <c r="PTF37" s="214"/>
      <c r="PTG37" s="214"/>
      <c r="PTH37" s="214"/>
      <c r="PTI37" s="214"/>
      <c r="PTJ37" s="214"/>
      <c r="PTK37" s="214"/>
      <c r="PTL37" s="214"/>
      <c r="PTM37" s="214"/>
      <c r="PTN37" s="214"/>
      <c r="PTO37" s="214"/>
      <c r="PTP37" s="214"/>
      <c r="PTQ37" s="214"/>
      <c r="PTR37" s="214"/>
      <c r="PTS37" s="214"/>
      <c r="PTT37" s="214"/>
      <c r="PTU37" s="214"/>
      <c r="PTV37" s="214"/>
      <c r="PTW37" s="214"/>
      <c r="PTX37" s="214"/>
      <c r="PTY37" s="214"/>
      <c r="PTZ37" s="214"/>
      <c r="PUA37" s="214"/>
      <c r="PUB37" s="214"/>
      <c r="PUC37" s="214"/>
      <c r="PUD37" s="214"/>
      <c r="PUE37" s="214"/>
      <c r="PUF37" s="214"/>
      <c r="PUG37" s="214"/>
      <c r="PUH37" s="214"/>
      <c r="PUI37" s="214"/>
      <c r="PUJ37" s="214"/>
      <c r="PUK37" s="214"/>
      <c r="PUL37" s="214"/>
      <c r="PUM37" s="214"/>
      <c r="PUN37" s="214"/>
      <c r="PUO37" s="214"/>
      <c r="PUP37" s="214"/>
      <c r="PUQ37" s="214"/>
      <c r="PUR37" s="214"/>
      <c r="PUS37" s="214"/>
      <c r="PUT37" s="214"/>
      <c r="PUU37" s="214"/>
      <c r="PUV37" s="214"/>
      <c r="PUW37" s="214"/>
      <c r="PUX37" s="214"/>
      <c r="PUY37" s="214"/>
      <c r="PUZ37" s="214"/>
      <c r="PVA37" s="214"/>
      <c r="PVB37" s="214"/>
      <c r="PVC37" s="214"/>
      <c r="PVD37" s="214"/>
      <c r="PVE37" s="214"/>
      <c r="PVF37" s="214"/>
      <c r="PVG37" s="214"/>
      <c r="PVH37" s="214"/>
      <c r="PVI37" s="214"/>
      <c r="PVJ37" s="214"/>
      <c r="PVK37" s="214"/>
      <c r="PVL37" s="214"/>
      <c r="PVM37" s="214"/>
      <c r="PVN37" s="214"/>
      <c r="PVO37" s="214"/>
      <c r="PVP37" s="214"/>
      <c r="PVQ37" s="214"/>
      <c r="PVR37" s="214"/>
      <c r="PVS37" s="214"/>
      <c r="PVT37" s="214"/>
      <c r="PVU37" s="214"/>
      <c r="PVV37" s="214"/>
      <c r="PVW37" s="214"/>
      <c r="PVX37" s="214"/>
      <c r="PVY37" s="214"/>
      <c r="PVZ37" s="214"/>
      <c r="PWA37" s="214"/>
      <c r="PWB37" s="214"/>
      <c r="PWC37" s="214"/>
      <c r="PWD37" s="214"/>
      <c r="PWE37" s="214"/>
      <c r="PWF37" s="214"/>
      <c r="PWG37" s="214"/>
      <c r="PWH37" s="214"/>
      <c r="PWI37" s="214"/>
      <c r="PWJ37" s="214"/>
      <c r="PWK37" s="214"/>
      <c r="PWL37" s="214"/>
      <c r="PWM37" s="214"/>
      <c r="PWN37" s="214"/>
      <c r="PWO37" s="214"/>
      <c r="PWP37" s="214"/>
      <c r="PWQ37" s="214"/>
      <c r="PWR37" s="214"/>
      <c r="PWS37" s="214"/>
      <c r="PWT37" s="214"/>
      <c r="PWU37" s="214"/>
      <c r="PWV37" s="214"/>
      <c r="PWW37" s="214"/>
      <c r="PWX37" s="214"/>
      <c r="PWY37" s="214"/>
      <c r="PWZ37" s="214"/>
      <c r="PXA37" s="214"/>
      <c r="PXB37" s="214"/>
      <c r="PXC37" s="214"/>
      <c r="PXD37" s="214"/>
      <c r="PXE37" s="214"/>
      <c r="PXF37" s="214"/>
      <c r="PXG37" s="214"/>
      <c r="PXH37" s="214"/>
      <c r="PXI37" s="214"/>
      <c r="PXJ37" s="214"/>
      <c r="PXK37" s="214"/>
      <c r="PXL37" s="214"/>
      <c r="PXM37" s="214"/>
      <c r="PXN37" s="214"/>
      <c r="PXO37" s="214"/>
      <c r="PXP37" s="214"/>
      <c r="PXQ37" s="214"/>
      <c r="PXR37" s="214"/>
      <c r="PXS37" s="214"/>
      <c r="PXT37" s="214"/>
      <c r="PXU37" s="214"/>
      <c r="PXV37" s="214"/>
      <c r="PXW37" s="214"/>
      <c r="PXX37" s="214"/>
      <c r="PXY37" s="214"/>
      <c r="PXZ37" s="214"/>
      <c r="PYA37" s="214"/>
      <c r="PYB37" s="214"/>
      <c r="PYC37" s="214"/>
      <c r="PYD37" s="214"/>
      <c r="PYE37" s="214"/>
      <c r="PYF37" s="214"/>
      <c r="PYG37" s="214"/>
      <c r="PYH37" s="214"/>
      <c r="PYI37" s="214"/>
      <c r="PYJ37" s="214"/>
      <c r="PYK37" s="214"/>
      <c r="PYL37" s="214"/>
      <c r="PYM37" s="214"/>
      <c r="PYN37" s="214"/>
      <c r="PYO37" s="214"/>
      <c r="PYP37" s="214"/>
      <c r="PYQ37" s="214"/>
      <c r="PYR37" s="214"/>
      <c r="PYS37" s="214"/>
      <c r="PYT37" s="214"/>
      <c r="PYU37" s="214"/>
      <c r="PYV37" s="214"/>
      <c r="PYW37" s="214"/>
      <c r="PYX37" s="214"/>
      <c r="PYY37" s="214"/>
      <c r="PYZ37" s="214"/>
      <c r="PZA37" s="214"/>
      <c r="PZB37" s="214"/>
      <c r="PZC37" s="214"/>
      <c r="PZD37" s="214"/>
      <c r="PZE37" s="214"/>
      <c r="PZF37" s="214"/>
      <c r="PZG37" s="214"/>
      <c r="PZH37" s="214"/>
      <c r="PZI37" s="214"/>
      <c r="PZJ37" s="214"/>
      <c r="PZK37" s="214"/>
      <c r="PZL37" s="214"/>
      <c r="PZM37" s="214"/>
      <c r="PZN37" s="214"/>
      <c r="PZO37" s="214"/>
      <c r="PZP37" s="214"/>
      <c r="PZQ37" s="214"/>
      <c r="PZR37" s="214"/>
      <c r="PZS37" s="214"/>
      <c r="PZT37" s="214"/>
      <c r="PZU37" s="214"/>
      <c r="PZV37" s="214"/>
      <c r="PZW37" s="214"/>
      <c r="PZX37" s="214"/>
      <c r="PZY37" s="214"/>
      <c r="PZZ37" s="214"/>
      <c r="QAA37" s="214"/>
      <c r="QAB37" s="214"/>
      <c r="QAC37" s="214"/>
      <c r="QAD37" s="214"/>
      <c r="QAE37" s="214"/>
      <c r="QAF37" s="214"/>
      <c r="QAG37" s="214"/>
      <c r="QAH37" s="214"/>
      <c r="QAI37" s="214"/>
      <c r="QAJ37" s="214"/>
      <c r="QAK37" s="214"/>
      <c r="QAL37" s="214"/>
      <c r="QAM37" s="214"/>
      <c r="QAN37" s="214"/>
      <c r="QAO37" s="214"/>
      <c r="QAP37" s="214"/>
      <c r="QAQ37" s="214"/>
      <c r="QAR37" s="214"/>
      <c r="QAS37" s="214"/>
      <c r="QAT37" s="214"/>
      <c r="QAU37" s="214"/>
      <c r="QAV37" s="214"/>
      <c r="QAW37" s="214"/>
      <c r="QAX37" s="214"/>
      <c r="QAY37" s="214"/>
      <c r="QAZ37" s="214"/>
      <c r="QBA37" s="214"/>
      <c r="QBB37" s="214"/>
      <c r="QBC37" s="214"/>
      <c r="QBD37" s="214"/>
      <c r="QBE37" s="214"/>
      <c r="QBF37" s="214"/>
      <c r="QBG37" s="214"/>
      <c r="QBH37" s="214"/>
      <c r="QBI37" s="214"/>
      <c r="QBJ37" s="214"/>
      <c r="QBK37" s="214"/>
      <c r="QBL37" s="214"/>
      <c r="QBM37" s="214"/>
      <c r="QBN37" s="214"/>
      <c r="QBO37" s="214"/>
      <c r="QBP37" s="214"/>
      <c r="QBQ37" s="214"/>
      <c r="QBR37" s="214"/>
      <c r="QBS37" s="214"/>
      <c r="QBT37" s="214"/>
      <c r="QBU37" s="214"/>
      <c r="QBV37" s="214"/>
      <c r="QBW37" s="214"/>
      <c r="QBX37" s="214"/>
      <c r="QBY37" s="214"/>
      <c r="QBZ37" s="214"/>
      <c r="QCA37" s="214"/>
      <c r="QCB37" s="214"/>
      <c r="QCC37" s="214"/>
      <c r="QCD37" s="214"/>
      <c r="QCE37" s="214"/>
      <c r="QCF37" s="214"/>
      <c r="QCG37" s="214"/>
      <c r="QCH37" s="214"/>
      <c r="QCI37" s="214"/>
      <c r="QCJ37" s="214"/>
      <c r="QCK37" s="214"/>
      <c r="QCL37" s="214"/>
      <c r="QCM37" s="214"/>
      <c r="QCN37" s="214"/>
      <c r="QCO37" s="214"/>
      <c r="QCP37" s="214"/>
      <c r="QCQ37" s="214"/>
      <c r="QCR37" s="214"/>
      <c r="QCS37" s="214"/>
      <c r="QCT37" s="214"/>
      <c r="QCU37" s="214"/>
      <c r="QCV37" s="214"/>
      <c r="QCW37" s="214"/>
      <c r="QCX37" s="214"/>
      <c r="QCY37" s="214"/>
      <c r="QCZ37" s="214"/>
      <c r="QDA37" s="214"/>
      <c r="QDB37" s="214"/>
      <c r="QDC37" s="214"/>
      <c r="QDD37" s="214"/>
      <c r="QDE37" s="214"/>
      <c r="QDF37" s="214"/>
      <c r="QDG37" s="214"/>
      <c r="QDH37" s="214"/>
      <c r="QDI37" s="214"/>
      <c r="QDJ37" s="214"/>
      <c r="QDK37" s="214"/>
      <c r="QDL37" s="214"/>
      <c r="QDM37" s="214"/>
      <c r="QDN37" s="214"/>
      <c r="QDO37" s="214"/>
      <c r="QDP37" s="214"/>
      <c r="QDQ37" s="214"/>
      <c r="QDR37" s="214"/>
      <c r="QDS37" s="214"/>
      <c r="QDT37" s="214"/>
      <c r="QDU37" s="214"/>
      <c r="QDV37" s="214"/>
      <c r="QDW37" s="214"/>
      <c r="QDX37" s="214"/>
      <c r="QDY37" s="214"/>
      <c r="QDZ37" s="214"/>
      <c r="QEA37" s="214"/>
      <c r="QEB37" s="214"/>
      <c r="QEC37" s="214"/>
      <c r="QED37" s="214"/>
      <c r="QEE37" s="214"/>
      <c r="QEF37" s="214"/>
      <c r="QEG37" s="214"/>
      <c r="QEH37" s="214"/>
      <c r="QEI37" s="214"/>
      <c r="QEJ37" s="214"/>
      <c r="QEK37" s="214"/>
      <c r="QEL37" s="214"/>
      <c r="QEM37" s="214"/>
      <c r="QEN37" s="214"/>
      <c r="QEO37" s="214"/>
      <c r="QEP37" s="214"/>
      <c r="QEQ37" s="214"/>
      <c r="QER37" s="214"/>
      <c r="QES37" s="214"/>
      <c r="QET37" s="214"/>
      <c r="QEU37" s="214"/>
      <c r="QEV37" s="214"/>
      <c r="QEW37" s="214"/>
      <c r="QEX37" s="214"/>
      <c r="QEY37" s="214"/>
      <c r="QEZ37" s="214"/>
      <c r="QFA37" s="214"/>
      <c r="QFB37" s="214"/>
      <c r="QFC37" s="214"/>
      <c r="QFD37" s="214"/>
      <c r="QFE37" s="214"/>
      <c r="QFF37" s="214"/>
      <c r="QFG37" s="214"/>
      <c r="QFH37" s="214"/>
      <c r="QFI37" s="214"/>
      <c r="QFJ37" s="214"/>
      <c r="QFK37" s="214"/>
      <c r="QFL37" s="214"/>
      <c r="QFM37" s="214"/>
      <c r="QFN37" s="214"/>
      <c r="QFO37" s="214"/>
      <c r="QFP37" s="214"/>
      <c r="QFQ37" s="214"/>
      <c r="QFR37" s="214"/>
      <c r="QFS37" s="214"/>
      <c r="QFT37" s="214"/>
      <c r="QFU37" s="214"/>
      <c r="QFV37" s="214"/>
      <c r="QFW37" s="214"/>
      <c r="QFX37" s="214"/>
      <c r="QFY37" s="214"/>
      <c r="QFZ37" s="214"/>
      <c r="QGA37" s="214"/>
      <c r="QGB37" s="214"/>
      <c r="QGC37" s="214"/>
      <c r="QGD37" s="214"/>
      <c r="QGE37" s="214"/>
      <c r="QGF37" s="214"/>
      <c r="QGG37" s="214"/>
      <c r="QGH37" s="214"/>
      <c r="QGI37" s="214"/>
      <c r="QGJ37" s="214"/>
      <c r="QGK37" s="214"/>
      <c r="QGL37" s="214"/>
      <c r="QGM37" s="214"/>
      <c r="QGN37" s="214"/>
      <c r="QGO37" s="214"/>
      <c r="QGP37" s="214"/>
      <c r="QGQ37" s="214"/>
      <c r="QGR37" s="214"/>
      <c r="QGS37" s="214"/>
      <c r="QGT37" s="214"/>
      <c r="QGU37" s="214"/>
      <c r="QGV37" s="214"/>
      <c r="QGW37" s="214"/>
      <c r="QGX37" s="214"/>
      <c r="QGY37" s="214"/>
      <c r="QGZ37" s="214"/>
      <c r="QHA37" s="214"/>
      <c r="QHB37" s="214"/>
      <c r="QHC37" s="214"/>
      <c r="QHD37" s="214"/>
      <c r="QHE37" s="214"/>
      <c r="QHF37" s="214"/>
      <c r="QHG37" s="214"/>
      <c r="QHH37" s="214"/>
      <c r="QHI37" s="214"/>
      <c r="QHJ37" s="214"/>
      <c r="QHK37" s="214"/>
      <c r="QHL37" s="214"/>
      <c r="QHM37" s="214"/>
      <c r="QHN37" s="214"/>
      <c r="QHO37" s="214"/>
      <c r="QHP37" s="214"/>
      <c r="QHQ37" s="214"/>
      <c r="QHR37" s="214"/>
      <c r="QHS37" s="214"/>
      <c r="QHT37" s="214"/>
      <c r="QHU37" s="214"/>
      <c r="QHV37" s="214"/>
      <c r="QHW37" s="214"/>
      <c r="QHX37" s="214"/>
      <c r="QHY37" s="214"/>
      <c r="QHZ37" s="214"/>
      <c r="QIA37" s="214"/>
      <c r="QIB37" s="214"/>
      <c r="QIC37" s="214"/>
      <c r="QID37" s="214"/>
      <c r="QIE37" s="214"/>
      <c r="QIF37" s="214"/>
      <c r="QIG37" s="214"/>
      <c r="QIH37" s="214"/>
      <c r="QII37" s="214"/>
      <c r="QIJ37" s="214"/>
      <c r="QIK37" s="214"/>
      <c r="QIL37" s="214"/>
      <c r="QIM37" s="214"/>
      <c r="QIN37" s="214"/>
      <c r="QIO37" s="214"/>
      <c r="QIP37" s="214"/>
      <c r="QIQ37" s="214"/>
      <c r="QIR37" s="214"/>
      <c r="QIS37" s="214"/>
      <c r="QIT37" s="214"/>
      <c r="QIU37" s="214"/>
      <c r="QIV37" s="214"/>
      <c r="QIW37" s="214"/>
      <c r="QIX37" s="214"/>
      <c r="QIY37" s="214"/>
      <c r="QIZ37" s="214"/>
      <c r="QJA37" s="214"/>
      <c r="QJB37" s="214"/>
      <c r="QJC37" s="214"/>
      <c r="QJD37" s="214"/>
      <c r="QJE37" s="214"/>
      <c r="QJF37" s="214"/>
      <c r="QJG37" s="214"/>
      <c r="QJH37" s="214"/>
      <c r="QJI37" s="214"/>
      <c r="QJJ37" s="214"/>
      <c r="QJK37" s="214"/>
      <c r="QJL37" s="214"/>
      <c r="QJM37" s="214"/>
      <c r="QJN37" s="214"/>
      <c r="QJO37" s="214"/>
      <c r="QJP37" s="214"/>
      <c r="QJQ37" s="214"/>
      <c r="QJR37" s="214"/>
      <c r="QJS37" s="214"/>
      <c r="QJT37" s="214"/>
      <c r="QJU37" s="214"/>
      <c r="QJV37" s="214"/>
      <c r="QJW37" s="214"/>
      <c r="QJX37" s="214"/>
      <c r="QJY37" s="214"/>
      <c r="QJZ37" s="214"/>
      <c r="QKA37" s="214"/>
      <c r="QKB37" s="214"/>
      <c r="QKC37" s="214"/>
      <c r="QKD37" s="214"/>
      <c r="QKE37" s="214"/>
      <c r="QKF37" s="214"/>
      <c r="QKG37" s="214"/>
      <c r="QKH37" s="214"/>
      <c r="QKI37" s="214"/>
      <c r="QKJ37" s="214"/>
      <c r="QKK37" s="214"/>
      <c r="QKL37" s="214"/>
      <c r="QKM37" s="214"/>
      <c r="QKN37" s="214"/>
      <c r="QKO37" s="214"/>
      <c r="QKP37" s="214"/>
      <c r="QKQ37" s="214"/>
      <c r="QKR37" s="214"/>
      <c r="QKS37" s="214"/>
      <c r="QKT37" s="214"/>
      <c r="QKU37" s="214"/>
      <c r="QKV37" s="214"/>
      <c r="QKW37" s="214"/>
      <c r="QKX37" s="214"/>
      <c r="QKY37" s="214"/>
      <c r="QKZ37" s="214"/>
      <c r="QLA37" s="214"/>
      <c r="QLB37" s="214"/>
      <c r="QLC37" s="214"/>
      <c r="QLD37" s="214"/>
      <c r="QLE37" s="214"/>
      <c r="QLF37" s="214"/>
      <c r="QLG37" s="214"/>
      <c r="QLH37" s="214"/>
      <c r="QLI37" s="214"/>
      <c r="QLJ37" s="214"/>
      <c r="QLK37" s="214"/>
      <c r="QLL37" s="214"/>
      <c r="QLM37" s="214"/>
      <c r="QLN37" s="214"/>
      <c r="QLO37" s="214"/>
      <c r="QLP37" s="214"/>
      <c r="QLQ37" s="214"/>
      <c r="QLR37" s="214"/>
      <c r="QLS37" s="214"/>
      <c r="QLT37" s="214"/>
      <c r="QLU37" s="214"/>
      <c r="QLV37" s="214"/>
      <c r="QLW37" s="214"/>
      <c r="QLX37" s="214"/>
      <c r="QLY37" s="214"/>
      <c r="QLZ37" s="214"/>
      <c r="QMA37" s="214"/>
      <c r="QMB37" s="214"/>
      <c r="QMC37" s="214"/>
      <c r="QMD37" s="214"/>
      <c r="QME37" s="214"/>
      <c r="QMF37" s="214"/>
      <c r="QMG37" s="214"/>
      <c r="QMH37" s="214"/>
      <c r="QMI37" s="214"/>
      <c r="QMJ37" s="214"/>
      <c r="QMK37" s="214"/>
      <c r="QML37" s="214"/>
      <c r="QMM37" s="214"/>
      <c r="QMN37" s="214"/>
      <c r="QMO37" s="214"/>
      <c r="QMP37" s="214"/>
      <c r="QMQ37" s="214"/>
      <c r="QMR37" s="214"/>
      <c r="QMS37" s="214"/>
      <c r="QMT37" s="214"/>
      <c r="QMU37" s="214"/>
      <c r="QMV37" s="214"/>
      <c r="QMW37" s="214"/>
      <c r="QMX37" s="214"/>
      <c r="QMY37" s="214"/>
      <c r="QMZ37" s="214"/>
      <c r="QNA37" s="214"/>
      <c r="QNB37" s="214"/>
      <c r="QNC37" s="214"/>
      <c r="QND37" s="214"/>
      <c r="QNE37" s="214"/>
      <c r="QNF37" s="214"/>
      <c r="QNG37" s="214"/>
      <c r="QNH37" s="214"/>
      <c r="QNI37" s="214"/>
      <c r="QNJ37" s="214"/>
      <c r="QNK37" s="214"/>
      <c r="QNL37" s="214"/>
      <c r="QNM37" s="214"/>
      <c r="QNN37" s="214"/>
      <c r="QNO37" s="214"/>
      <c r="QNP37" s="214"/>
      <c r="QNQ37" s="214"/>
      <c r="QNR37" s="214"/>
      <c r="QNS37" s="214"/>
      <c r="QNT37" s="214"/>
      <c r="QNU37" s="214"/>
      <c r="QNV37" s="214"/>
      <c r="QNW37" s="214"/>
      <c r="QNX37" s="214"/>
      <c r="QNY37" s="214"/>
      <c r="QNZ37" s="214"/>
      <c r="QOA37" s="214"/>
      <c r="QOB37" s="214"/>
      <c r="QOC37" s="214"/>
      <c r="QOD37" s="214"/>
      <c r="QOE37" s="214"/>
      <c r="QOF37" s="214"/>
      <c r="QOG37" s="214"/>
      <c r="QOH37" s="214"/>
      <c r="QOI37" s="214"/>
      <c r="QOJ37" s="214"/>
      <c r="QOK37" s="214"/>
      <c r="QOL37" s="214"/>
      <c r="QOM37" s="214"/>
      <c r="QON37" s="214"/>
      <c r="QOO37" s="214"/>
      <c r="QOP37" s="214"/>
      <c r="QOQ37" s="214"/>
      <c r="QOR37" s="214"/>
      <c r="QOS37" s="214"/>
      <c r="QOT37" s="214"/>
      <c r="QOU37" s="214"/>
      <c r="QOV37" s="214"/>
      <c r="QOW37" s="214"/>
      <c r="QOX37" s="214"/>
      <c r="QOY37" s="214"/>
      <c r="QOZ37" s="214"/>
      <c r="QPA37" s="214"/>
      <c r="QPB37" s="214"/>
      <c r="QPC37" s="214"/>
      <c r="QPD37" s="214"/>
      <c r="QPE37" s="214"/>
      <c r="QPF37" s="214"/>
      <c r="QPG37" s="214"/>
      <c r="QPH37" s="214"/>
      <c r="QPI37" s="214"/>
      <c r="QPJ37" s="214"/>
      <c r="QPK37" s="214"/>
      <c r="QPL37" s="214"/>
      <c r="QPM37" s="214"/>
      <c r="QPN37" s="214"/>
      <c r="QPO37" s="214"/>
      <c r="QPP37" s="214"/>
      <c r="QPQ37" s="214"/>
      <c r="QPR37" s="214"/>
      <c r="QPS37" s="214"/>
      <c r="QPT37" s="214"/>
      <c r="QPU37" s="214"/>
      <c r="QPV37" s="214"/>
      <c r="QPW37" s="214"/>
      <c r="QPX37" s="214"/>
      <c r="QPY37" s="214"/>
      <c r="QPZ37" s="214"/>
      <c r="QQA37" s="214"/>
      <c r="QQB37" s="214"/>
      <c r="QQC37" s="214"/>
      <c r="QQD37" s="214"/>
      <c r="QQE37" s="214"/>
      <c r="QQF37" s="214"/>
      <c r="QQG37" s="214"/>
      <c r="QQH37" s="214"/>
      <c r="QQI37" s="214"/>
      <c r="QQJ37" s="214"/>
      <c r="QQK37" s="214"/>
      <c r="QQL37" s="214"/>
      <c r="QQM37" s="214"/>
      <c r="QQN37" s="214"/>
      <c r="QQO37" s="214"/>
      <c r="QQP37" s="214"/>
      <c r="QQQ37" s="214"/>
      <c r="QQR37" s="214"/>
      <c r="QQS37" s="214"/>
      <c r="QQT37" s="214"/>
      <c r="QQU37" s="214"/>
      <c r="QQV37" s="214"/>
      <c r="QQW37" s="214"/>
      <c r="QQX37" s="214"/>
      <c r="QQY37" s="214"/>
      <c r="QQZ37" s="214"/>
      <c r="QRA37" s="214"/>
      <c r="QRB37" s="214"/>
      <c r="QRC37" s="214"/>
      <c r="QRD37" s="214"/>
      <c r="QRE37" s="214"/>
      <c r="QRF37" s="214"/>
      <c r="QRG37" s="214"/>
      <c r="QRH37" s="214"/>
      <c r="QRI37" s="214"/>
      <c r="QRJ37" s="214"/>
      <c r="QRK37" s="214"/>
      <c r="QRL37" s="214"/>
      <c r="QRM37" s="214"/>
      <c r="QRN37" s="214"/>
      <c r="QRO37" s="214"/>
      <c r="QRP37" s="214"/>
      <c r="QRQ37" s="214"/>
      <c r="QRR37" s="214"/>
      <c r="QRS37" s="214"/>
      <c r="QRT37" s="214"/>
      <c r="QRU37" s="214"/>
      <c r="QRV37" s="214"/>
      <c r="QRW37" s="214"/>
      <c r="QRX37" s="214"/>
      <c r="QRY37" s="214"/>
      <c r="QRZ37" s="214"/>
      <c r="QSA37" s="214"/>
      <c r="QSB37" s="214"/>
      <c r="QSC37" s="214"/>
      <c r="QSD37" s="214"/>
      <c r="QSE37" s="214"/>
      <c r="QSF37" s="214"/>
      <c r="QSG37" s="214"/>
      <c r="QSH37" s="214"/>
      <c r="QSI37" s="214"/>
      <c r="QSJ37" s="214"/>
      <c r="QSK37" s="214"/>
      <c r="QSL37" s="214"/>
      <c r="QSM37" s="214"/>
      <c r="QSN37" s="214"/>
      <c r="QSO37" s="214"/>
      <c r="QSP37" s="214"/>
      <c r="QSQ37" s="214"/>
      <c r="QSR37" s="214"/>
      <c r="QSS37" s="214"/>
      <c r="QST37" s="214"/>
      <c r="QSU37" s="214"/>
      <c r="QSV37" s="214"/>
      <c r="QSW37" s="214"/>
      <c r="QSX37" s="214"/>
      <c r="QSY37" s="214"/>
      <c r="QSZ37" s="214"/>
      <c r="QTA37" s="214"/>
      <c r="QTB37" s="214"/>
      <c r="QTC37" s="214"/>
      <c r="QTD37" s="214"/>
      <c r="QTE37" s="214"/>
      <c r="QTF37" s="214"/>
      <c r="QTG37" s="214"/>
      <c r="QTH37" s="214"/>
      <c r="QTI37" s="214"/>
      <c r="QTJ37" s="214"/>
      <c r="QTK37" s="214"/>
      <c r="QTL37" s="214"/>
      <c r="QTM37" s="214"/>
      <c r="QTN37" s="214"/>
      <c r="QTO37" s="214"/>
      <c r="QTP37" s="214"/>
      <c r="QTQ37" s="214"/>
      <c r="QTR37" s="214"/>
      <c r="QTS37" s="214"/>
      <c r="QTT37" s="214"/>
      <c r="QTU37" s="214"/>
      <c r="QTV37" s="214"/>
      <c r="QTW37" s="214"/>
      <c r="QTX37" s="214"/>
      <c r="QTY37" s="214"/>
      <c r="QTZ37" s="214"/>
      <c r="QUA37" s="214"/>
      <c r="QUB37" s="214"/>
      <c r="QUC37" s="214"/>
      <c r="QUD37" s="214"/>
      <c r="QUE37" s="214"/>
      <c r="QUF37" s="214"/>
      <c r="QUG37" s="214"/>
      <c r="QUH37" s="214"/>
      <c r="QUI37" s="214"/>
      <c r="QUJ37" s="214"/>
      <c r="QUK37" s="214"/>
      <c r="QUL37" s="214"/>
      <c r="QUM37" s="214"/>
      <c r="QUN37" s="214"/>
      <c r="QUO37" s="214"/>
      <c r="QUP37" s="214"/>
      <c r="QUQ37" s="214"/>
      <c r="QUR37" s="214"/>
      <c r="QUS37" s="214"/>
      <c r="QUT37" s="214"/>
      <c r="QUU37" s="214"/>
      <c r="QUV37" s="214"/>
      <c r="QUW37" s="214"/>
      <c r="QUX37" s="214"/>
      <c r="QUY37" s="214"/>
      <c r="QUZ37" s="214"/>
      <c r="QVA37" s="214"/>
      <c r="QVB37" s="214"/>
      <c r="QVC37" s="214"/>
      <c r="QVD37" s="214"/>
      <c r="QVE37" s="214"/>
      <c r="QVF37" s="214"/>
      <c r="QVG37" s="214"/>
      <c r="QVH37" s="214"/>
      <c r="QVI37" s="214"/>
      <c r="QVJ37" s="214"/>
      <c r="QVK37" s="214"/>
      <c r="QVL37" s="214"/>
      <c r="QVM37" s="214"/>
      <c r="QVN37" s="214"/>
      <c r="QVO37" s="214"/>
      <c r="QVP37" s="214"/>
      <c r="QVQ37" s="214"/>
      <c r="QVR37" s="214"/>
      <c r="QVS37" s="214"/>
      <c r="QVT37" s="214"/>
      <c r="QVU37" s="214"/>
      <c r="QVV37" s="214"/>
      <c r="QVW37" s="214"/>
      <c r="QVX37" s="214"/>
      <c r="QVY37" s="214"/>
      <c r="QVZ37" s="214"/>
      <c r="QWA37" s="214"/>
      <c r="QWB37" s="214"/>
      <c r="QWC37" s="214"/>
      <c r="QWD37" s="214"/>
      <c r="QWE37" s="214"/>
      <c r="QWF37" s="214"/>
      <c r="QWG37" s="214"/>
      <c r="QWH37" s="214"/>
      <c r="QWI37" s="214"/>
      <c r="QWJ37" s="214"/>
      <c r="QWK37" s="214"/>
      <c r="QWL37" s="214"/>
      <c r="QWM37" s="214"/>
      <c r="QWN37" s="214"/>
      <c r="QWO37" s="214"/>
      <c r="QWP37" s="214"/>
      <c r="QWQ37" s="214"/>
      <c r="QWR37" s="214"/>
      <c r="QWS37" s="214"/>
      <c r="QWT37" s="214"/>
      <c r="QWU37" s="214"/>
      <c r="QWV37" s="214"/>
      <c r="QWW37" s="214"/>
      <c r="QWX37" s="214"/>
      <c r="QWY37" s="214"/>
      <c r="QWZ37" s="214"/>
      <c r="QXA37" s="214"/>
      <c r="QXB37" s="214"/>
      <c r="QXC37" s="214"/>
      <c r="QXD37" s="214"/>
      <c r="QXE37" s="214"/>
      <c r="QXF37" s="214"/>
      <c r="QXG37" s="214"/>
      <c r="QXH37" s="214"/>
      <c r="QXI37" s="214"/>
      <c r="QXJ37" s="214"/>
      <c r="QXK37" s="214"/>
      <c r="QXL37" s="214"/>
      <c r="QXM37" s="214"/>
      <c r="QXN37" s="214"/>
      <c r="QXO37" s="214"/>
      <c r="QXP37" s="214"/>
      <c r="QXQ37" s="214"/>
      <c r="QXR37" s="214"/>
      <c r="QXS37" s="214"/>
      <c r="QXT37" s="214"/>
      <c r="QXU37" s="214"/>
      <c r="QXV37" s="214"/>
      <c r="QXW37" s="214"/>
      <c r="QXX37" s="214"/>
      <c r="QXY37" s="214"/>
      <c r="QXZ37" s="214"/>
      <c r="QYA37" s="214"/>
      <c r="QYB37" s="214"/>
      <c r="QYC37" s="214"/>
      <c r="QYD37" s="214"/>
      <c r="QYE37" s="214"/>
      <c r="QYF37" s="214"/>
      <c r="QYG37" s="214"/>
      <c r="QYH37" s="214"/>
      <c r="QYI37" s="214"/>
      <c r="QYJ37" s="214"/>
      <c r="QYK37" s="214"/>
      <c r="QYL37" s="214"/>
      <c r="QYM37" s="214"/>
      <c r="QYN37" s="214"/>
      <c r="QYO37" s="214"/>
      <c r="QYP37" s="214"/>
      <c r="QYQ37" s="214"/>
      <c r="QYR37" s="214"/>
      <c r="QYS37" s="214"/>
      <c r="QYT37" s="214"/>
      <c r="QYU37" s="214"/>
      <c r="QYV37" s="214"/>
      <c r="QYW37" s="214"/>
      <c r="QYX37" s="214"/>
      <c r="QYY37" s="214"/>
      <c r="QYZ37" s="214"/>
      <c r="QZA37" s="214"/>
      <c r="QZB37" s="214"/>
      <c r="QZC37" s="214"/>
      <c r="QZD37" s="214"/>
      <c r="QZE37" s="214"/>
      <c r="QZF37" s="214"/>
      <c r="QZG37" s="214"/>
      <c r="QZH37" s="214"/>
      <c r="QZI37" s="214"/>
      <c r="QZJ37" s="214"/>
      <c r="QZK37" s="214"/>
      <c r="QZL37" s="214"/>
      <c r="QZM37" s="214"/>
      <c r="QZN37" s="214"/>
      <c r="QZO37" s="214"/>
      <c r="QZP37" s="214"/>
      <c r="QZQ37" s="214"/>
      <c r="QZR37" s="214"/>
      <c r="QZS37" s="214"/>
      <c r="QZT37" s="214"/>
      <c r="QZU37" s="214"/>
      <c r="QZV37" s="214"/>
      <c r="QZW37" s="214"/>
      <c r="QZX37" s="214"/>
      <c r="QZY37" s="214"/>
      <c r="QZZ37" s="214"/>
      <c r="RAA37" s="214"/>
      <c r="RAB37" s="214"/>
      <c r="RAC37" s="214"/>
      <c r="RAD37" s="214"/>
      <c r="RAE37" s="214"/>
      <c r="RAF37" s="214"/>
      <c r="RAG37" s="214"/>
      <c r="RAH37" s="214"/>
      <c r="RAI37" s="214"/>
      <c r="RAJ37" s="214"/>
      <c r="RAK37" s="214"/>
      <c r="RAL37" s="214"/>
      <c r="RAM37" s="214"/>
      <c r="RAN37" s="214"/>
      <c r="RAO37" s="214"/>
      <c r="RAP37" s="214"/>
      <c r="RAQ37" s="214"/>
      <c r="RAR37" s="214"/>
      <c r="RAS37" s="214"/>
      <c r="RAT37" s="214"/>
      <c r="RAU37" s="214"/>
      <c r="RAV37" s="214"/>
      <c r="RAW37" s="214"/>
      <c r="RAX37" s="214"/>
      <c r="RAY37" s="214"/>
      <c r="RAZ37" s="214"/>
      <c r="RBA37" s="214"/>
      <c r="RBB37" s="214"/>
      <c r="RBC37" s="214"/>
      <c r="RBD37" s="214"/>
      <c r="RBE37" s="214"/>
      <c r="RBF37" s="214"/>
      <c r="RBG37" s="214"/>
      <c r="RBH37" s="214"/>
      <c r="RBI37" s="214"/>
      <c r="RBJ37" s="214"/>
      <c r="RBK37" s="214"/>
      <c r="RBL37" s="214"/>
      <c r="RBM37" s="214"/>
      <c r="RBN37" s="214"/>
      <c r="RBO37" s="214"/>
      <c r="RBP37" s="214"/>
      <c r="RBQ37" s="214"/>
      <c r="RBR37" s="214"/>
      <c r="RBS37" s="214"/>
      <c r="RBT37" s="214"/>
      <c r="RBU37" s="214"/>
      <c r="RBV37" s="214"/>
      <c r="RBW37" s="214"/>
      <c r="RBX37" s="214"/>
      <c r="RBY37" s="214"/>
      <c r="RBZ37" s="214"/>
      <c r="RCA37" s="214"/>
      <c r="RCB37" s="214"/>
      <c r="RCC37" s="214"/>
      <c r="RCD37" s="214"/>
      <c r="RCE37" s="214"/>
      <c r="RCF37" s="214"/>
      <c r="RCG37" s="214"/>
      <c r="RCH37" s="214"/>
      <c r="RCI37" s="214"/>
      <c r="RCJ37" s="214"/>
      <c r="RCK37" s="214"/>
      <c r="RCL37" s="214"/>
      <c r="RCM37" s="214"/>
      <c r="RCN37" s="214"/>
      <c r="RCO37" s="214"/>
      <c r="RCP37" s="214"/>
      <c r="RCQ37" s="214"/>
      <c r="RCR37" s="214"/>
      <c r="RCS37" s="214"/>
      <c r="RCT37" s="214"/>
      <c r="RCU37" s="214"/>
      <c r="RCV37" s="214"/>
      <c r="RCW37" s="214"/>
      <c r="RCX37" s="214"/>
      <c r="RCY37" s="214"/>
      <c r="RCZ37" s="214"/>
      <c r="RDA37" s="214"/>
      <c r="RDB37" s="214"/>
      <c r="RDC37" s="214"/>
      <c r="RDD37" s="214"/>
      <c r="RDE37" s="214"/>
      <c r="RDF37" s="214"/>
      <c r="RDG37" s="214"/>
      <c r="RDH37" s="214"/>
      <c r="RDI37" s="214"/>
      <c r="RDJ37" s="214"/>
      <c r="RDK37" s="214"/>
      <c r="RDL37" s="214"/>
      <c r="RDM37" s="214"/>
      <c r="RDN37" s="214"/>
      <c r="RDO37" s="214"/>
      <c r="RDP37" s="214"/>
      <c r="RDQ37" s="214"/>
      <c r="RDR37" s="214"/>
      <c r="RDS37" s="214"/>
      <c r="RDT37" s="214"/>
      <c r="RDU37" s="214"/>
      <c r="RDV37" s="214"/>
      <c r="RDW37" s="214"/>
      <c r="RDX37" s="214"/>
      <c r="RDY37" s="214"/>
      <c r="RDZ37" s="214"/>
      <c r="REA37" s="214"/>
      <c r="REB37" s="214"/>
      <c r="REC37" s="214"/>
      <c r="RED37" s="214"/>
      <c r="REE37" s="214"/>
      <c r="REF37" s="214"/>
      <c r="REG37" s="214"/>
      <c r="REH37" s="214"/>
      <c r="REI37" s="214"/>
      <c r="REJ37" s="214"/>
      <c r="REK37" s="214"/>
      <c r="REL37" s="214"/>
      <c r="REM37" s="214"/>
      <c r="REN37" s="214"/>
      <c r="REO37" s="214"/>
      <c r="REP37" s="214"/>
      <c r="REQ37" s="214"/>
      <c r="RER37" s="214"/>
      <c r="RES37" s="214"/>
      <c r="RET37" s="214"/>
      <c r="REU37" s="214"/>
      <c r="REV37" s="214"/>
      <c r="REW37" s="214"/>
      <c r="REX37" s="214"/>
      <c r="REY37" s="214"/>
      <c r="REZ37" s="214"/>
      <c r="RFA37" s="214"/>
      <c r="RFB37" s="214"/>
      <c r="RFC37" s="214"/>
      <c r="RFD37" s="214"/>
      <c r="RFE37" s="214"/>
      <c r="RFF37" s="214"/>
      <c r="RFG37" s="214"/>
      <c r="RFH37" s="214"/>
      <c r="RFI37" s="214"/>
      <c r="RFJ37" s="214"/>
      <c r="RFK37" s="214"/>
      <c r="RFL37" s="214"/>
      <c r="RFM37" s="214"/>
      <c r="RFN37" s="214"/>
      <c r="RFO37" s="214"/>
      <c r="RFP37" s="214"/>
      <c r="RFQ37" s="214"/>
      <c r="RFR37" s="214"/>
      <c r="RFS37" s="214"/>
      <c r="RFT37" s="214"/>
      <c r="RFU37" s="214"/>
      <c r="RFV37" s="214"/>
      <c r="RFW37" s="214"/>
      <c r="RFX37" s="214"/>
      <c r="RFY37" s="214"/>
      <c r="RFZ37" s="214"/>
      <c r="RGA37" s="214"/>
      <c r="RGB37" s="214"/>
      <c r="RGC37" s="214"/>
      <c r="RGD37" s="214"/>
      <c r="RGE37" s="214"/>
      <c r="RGF37" s="214"/>
      <c r="RGG37" s="214"/>
      <c r="RGH37" s="214"/>
      <c r="RGI37" s="214"/>
      <c r="RGJ37" s="214"/>
      <c r="RGK37" s="214"/>
      <c r="RGL37" s="214"/>
      <c r="RGM37" s="214"/>
      <c r="RGN37" s="214"/>
      <c r="RGO37" s="214"/>
      <c r="RGP37" s="214"/>
      <c r="RGQ37" s="214"/>
      <c r="RGR37" s="214"/>
      <c r="RGS37" s="214"/>
      <c r="RGT37" s="214"/>
      <c r="RGU37" s="214"/>
      <c r="RGV37" s="214"/>
      <c r="RGW37" s="214"/>
      <c r="RGX37" s="214"/>
      <c r="RGY37" s="214"/>
      <c r="RGZ37" s="214"/>
      <c r="RHA37" s="214"/>
      <c r="RHB37" s="214"/>
      <c r="RHC37" s="214"/>
      <c r="RHD37" s="214"/>
      <c r="RHE37" s="214"/>
      <c r="RHF37" s="214"/>
      <c r="RHG37" s="214"/>
      <c r="RHH37" s="214"/>
      <c r="RHI37" s="214"/>
      <c r="RHJ37" s="214"/>
      <c r="RHK37" s="214"/>
      <c r="RHL37" s="214"/>
      <c r="RHM37" s="214"/>
      <c r="RHN37" s="214"/>
      <c r="RHO37" s="214"/>
      <c r="RHP37" s="214"/>
      <c r="RHQ37" s="214"/>
      <c r="RHR37" s="214"/>
      <c r="RHS37" s="214"/>
      <c r="RHT37" s="214"/>
      <c r="RHU37" s="214"/>
      <c r="RHV37" s="214"/>
      <c r="RHW37" s="214"/>
      <c r="RHX37" s="214"/>
      <c r="RHY37" s="214"/>
      <c r="RHZ37" s="214"/>
      <c r="RIA37" s="214"/>
      <c r="RIB37" s="214"/>
      <c r="RIC37" s="214"/>
      <c r="RID37" s="214"/>
      <c r="RIE37" s="214"/>
      <c r="RIF37" s="214"/>
      <c r="RIG37" s="214"/>
      <c r="RIH37" s="214"/>
      <c r="RII37" s="214"/>
      <c r="RIJ37" s="214"/>
      <c r="RIK37" s="214"/>
      <c r="RIL37" s="214"/>
      <c r="RIM37" s="214"/>
      <c r="RIN37" s="214"/>
      <c r="RIO37" s="214"/>
      <c r="RIP37" s="214"/>
      <c r="RIQ37" s="214"/>
      <c r="RIR37" s="214"/>
      <c r="RIS37" s="214"/>
      <c r="RIT37" s="214"/>
      <c r="RIU37" s="214"/>
      <c r="RIV37" s="214"/>
      <c r="RIW37" s="214"/>
      <c r="RIX37" s="214"/>
      <c r="RIY37" s="214"/>
      <c r="RIZ37" s="214"/>
      <c r="RJA37" s="214"/>
      <c r="RJB37" s="214"/>
      <c r="RJC37" s="214"/>
      <c r="RJD37" s="214"/>
      <c r="RJE37" s="214"/>
      <c r="RJF37" s="214"/>
      <c r="RJG37" s="214"/>
      <c r="RJH37" s="214"/>
      <c r="RJI37" s="214"/>
      <c r="RJJ37" s="214"/>
      <c r="RJK37" s="214"/>
      <c r="RJL37" s="214"/>
      <c r="RJM37" s="214"/>
      <c r="RJN37" s="214"/>
      <c r="RJO37" s="214"/>
      <c r="RJP37" s="214"/>
      <c r="RJQ37" s="214"/>
      <c r="RJR37" s="214"/>
      <c r="RJS37" s="214"/>
      <c r="RJT37" s="214"/>
      <c r="RJU37" s="214"/>
      <c r="RJV37" s="214"/>
      <c r="RJW37" s="214"/>
      <c r="RJX37" s="214"/>
      <c r="RJY37" s="214"/>
      <c r="RJZ37" s="214"/>
      <c r="RKA37" s="214"/>
      <c r="RKB37" s="214"/>
      <c r="RKC37" s="214"/>
      <c r="RKD37" s="214"/>
      <c r="RKE37" s="214"/>
      <c r="RKF37" s="214"/>
      <c r="RKG37" s="214"/>
      <c r="RKH37" s="214"/>
      <c r="RKI37" s="214"/>
      <c r="RKJ37" s="214"/>
      <c r="RKK37" s="214"/>
      <c r="RKL37" s="214"/>
      <c r="RKM37" s="214"/>
      <c r="RKN37" s="214"/>
      <c r="RKO37" s="214"/>
      <c r="RKP37" s="214"/>
      <c r="RKQ37" s="214"/>
      <c r="RKR37" s="214"/>
      <c r="RKS37" s="214"/>
      <c r="RKT37" s="214"/>
      <c r="RKU37" s="214"/>
      <c r="RKV37" s="214"/>
      <c r="RKW37" s="214"/>
      <c r="RKX37" s="214"/>
      <c r="RKY37" s="214"/>
      <c r="RKZ37" s="214"/>
      <c r="RLA37" s="214"/>
      <c r="RLB37" s="214"/>
      <c r="RLC37" s="214"/>
      <c r="RLD37" s="214"/>
      <c r="RLE37" s="214"/>
      <c r="RLF37" s="214"/>
      <c r="RLG37" s="214"/>
      <c r="RLH37" s="214"/>
      <c r="RLI37" s="214"/>
      <c r="RLJ37" s="214"/>
      <c r="RLK37" s="214"/>
      <c r="RLL37" s="214"/>
      <c r="RLM37" s="214"/>
      <c r="RLN37" s="214"/>
      <c r="RLO37" s="214"/>
      <c r="RLP37" s="214"/>
      <c r="RLQ37" s="214"/>
      <c r="RLR37" s="214"/>
      <c r="RLS37" s="214"/>
      <c r="RLT37" s="214"/>
      <c r="RLU37" s="214"/>
      <c r="RLV37" s="214"/>
      <c r="RLW37" s="214"/>
      <c r="RLX37" s="214"/>
      <c r="RLY37" s="214"/>
      <c r="RLZ37" s="214"/>
      <c r="RMA37" s="214"/>
      <c r="RMB37" s="214"/>
      <c r="RMC37" s="214"/>
      <c r="RMD37" s="214"/>
      <c r="RME37" s="214"/>
      <c r="RMF37" s="214"/>
      <c r="RMG37" s="214"/>
      <c r="RMH37" s="214"/>
      <c r="RMI37" s="214"/>
      <c r="RMJ37" s="214"/>
      <c r="RMK37" s="214"/>
      <c r="RML37" s="214"/>
      <c r="RMM37" s="214"/>
      <c r="RMN37" s="214"/>
      <c r="RMO37" s="214"/>
      <c r="RMP37" s="214"/>
      <c r="RMQ37" s="214"/>
      <c r="RMR37" s="214"/>
      <c r="RMS37" s="214"/>
      <c r="RMT37" s="214"/>
      <c r="RMU37" s="214"/>
      <c r="RMV37" s="214"/>
      <c r="RMW37" s="214"/>
      <c r="RMX37" s="214"/>
      <c r="RMY37" s="214"/>
      <c r="RMZ37" s="214"/>
      <c r="RNA37" s="214"/>
      <c r="RNB37" s="214"/>
      <c r="RNC37" s="214"/>
      <c r="RND37" s="214"/>
      <c r="RNE37" s="214"/>
      <c r="RNF37" s="214"/>
      <c r="RNG37" s="214"/>
      <c r="RNH37" s="214"/>
      <c r="RNI37" s="214"/>
      <c r="RNJ37" s="214"/>
      <c r="RNK37" s="214"/>
      <c r="RNL37" s="214"/>
      <c r="RNM37" s="214"/>
      <c r="RNN37" s="214"/>
      <c r="RNO37" s="214"/>
      <c r="RNP37" s="214"/>
      <c r="RNQ37" s="214"/>
      <c r="RNR37" s="214"/>
      <c r="RNS37" s="214"/>
      <c r="RNT37" s="214"/>
      <c r="RNU37" s="214"/>
      <c r="RNV37" s="214"/>
      <c r="RNW37" s="214"/>
      <c r="RNX37" s="214"/>
      <c r="RNY37" s="214"/>
      <c r="RNZ37" s="214"/>
      <c r="ROA37" s="214"/>
      <c r="ROB37" s="214"/>
      <c r="ROC37" s="214"/>
      <c r="ROD37" s="214"/>
      <c r="ROE37" s="214"/>
      <c r="ROF37" s="214"/>
      <c r="ROG37" s="214"/>
      <c r="ROH37" s="214"/>
      <c r="ROI37" s="214"/>
      <c r="ROJ37" s="214"/>
      <c r="ROK37" s="214"/>
      <c r="ROL37" s="214"/>
      <c r="ROM37" s="214"/>
      <c r="RON37" s="214"/>
      <c r="ROO37" s="214"/>
      <c r="ROP37" s="214"/>
      <c r="ROQ37" s="214"/>
      <c r="ROR37" s="214"/>
      <c r="ROS37" s="214"/>
      <c r="ROT37" s="214"/>
      <c r="ROU37" s="214"/>
      <c r="ROV37" s="214"/>
      <c r="ROW37" s="214"/>
      <c r="ROX37" s="214"/>
      <c r="ROY37" s="214"/>
      <c r="ROZ37" s="214"/>
      <c r="RPA37" s="214"/>
      <c r="RPB37" s="214"/>
      <c r="RPC37" s="214"/>
      <c r="RPD37" s="214"/>
      <c r="RPE37" s="214"/>
      <c r="RPF37" s="214"/>
      <c r="RPG37" s="214"/>
      <c r="RPH37" s="214"/>
      <c r="RPI37" s="214"/>
      <c r="RPJ37" s="214"/>
      <c r="RPK37" s="214"/>
      <c r="RPL37" s="214"/>
      <c r="RPM37" s="214"/>
      <c r="RPN37" s="214"/>
      <c r="RPO37" s="214"/>
      <c r="RPP37" s="214"/>
      <c r="RPQ37" s="214"/>
      <c r="RPR37" s="214"/>
      <c r="RPS37" s="214"/>
      <c r="RPT37" s="214"/>
      <c r="RPU37" s="214"/>
      <c r="RPV37" s="214"/>
      <c r="RPW37" s="214"/>
      <c r="RPX37" s="214"/>
      <c r="RPY37" s="214"/>
      <c r="RPZ37" s="214"/>
      <c r="RQA37" s="214"/>
      <c r="RQB37" s="214"/>
      <c r="RQC37" s="214"/>
      <c r="RQD37" s="214"/>
      <c r="RQE37" s="214"/>
      <c r="RQF37" s="214"/>
      <c r="RQG37" s="214"/>
      <c r="RQH37" s="214"/>
      <c r="RQI37" s="214"/>
      <c r="RQJ37" s="214"/>
      <c r="RQK37" s="214"/>
      <c r="RQL37" s="214"/>
      <c r="RQM37" s="214"/>
      <c r="RQN37" s="214"/>
      <c r="RQO37" s="214"/>
      <c r="RQP37" s="214"/>
      <c r="RQQ37" s="214"/>
      <c r="RQR37" s="214"/>
      <c r="RQS37" s="214"/>
      <c r="RQT37" s="214"/>
      <c r="RQU37" s="214"/>
      <c r="RQV37" s="214"/>
      <c r="RQW37" s="214"/>
      <c r="RQX37" s="214"/>
      <c r="RQY37" s="214"/>
      <c r="RQZ37" s="214"/>
      <c r="RRA37" s="214"/>
      <c r="RRB37" s="214"/>
      <c r="RRC37" s="214"/>
      <c r="RRD37" s="214"/>
      <c r="RRE37" s="214"/>
      <c r="RRF37" s="214"/>
      <c r="RRG37" s="214"/>
      <c r="RRH37" s="214"/>
      <c r="RRI37" s="214"/>
      <c r="RRJ37" s="214"/>
      <c r="RRK37" s="214"/>
      <c r="RRL37" s="214"/>
      <c r="RRM37" s="214"/>
      <c r="RRN37" s="214"/>
      <c r="RRO37" s="214"/>
      <c r="RRP37" s="214"/>
      <c r="RRQ37" s="214"/>
      <c r="RRR37" s="214"/>
      <c r="RRS37" s="214"/>
      <c r="RRT37" s="214"/>
      <c r="RRU37" s="214"/>
      <c r="RRV37" s="214"/>
      <c r="RRW37" s="214"/>
      <c r="RRX37" s="214"/>
      <c r="RRY37" s="214"/>
      <c r="RRZ37" s="214"/>
      <c r="RSA37" s="214"/>
      <c r="RSB37" s="214"/>
      <c r="RSC37" s="214"/>
      <c r="RSD37" s="214"/>
      <c r="RSE37" s="214"/>
      <c r="RSF37" s="214"/>
      <c r="RSG37" s="214"/>
      <c r="RSH37" s="214"/>
      <c r="RSI37" s="214"/>
      <c r="RSJ37" s="214"/>
      <c r="RSK37" s="214"/>
      <c r="RSL37" s="214"/>
      <c r="RSM37" s="214"/>
      <c r="RSN37" s="214"/>
      <c r="RSO37" s="214"/>
      <c r="RSP37" s="214"/>
      <c r="RSQ37" s="214"/>
      <c r="RSR37" s="214"/>
      <c r="RSS37" s="214"/>
      <c r="RST37" s="214"/>
      <c r="RSU37" s="214"/>
      <c r="RSV37" s="214"/>
      <c r="RSW37" s="214"/>
      <c r="RSX37" s="214"/>
      <c r="RSY37" s="214"/>
      <c r="RSZ37" s="214"/>
      <c r="RTA37" s="214"/>
      <c r="RTB37" s="214"/>
      <c r="RTC37" s="214"/>
      <c r="RTD37" s="214"/>
      <c r="RTE37" s="214"/>
      <c r="RTF37" s="214"/>
      <c r="RTG37" s="214"/>
      <c r="RTH37" s="214"/>
      <c r="RTI37" s="214"/>
      <c r="RTJ37" s="214"/>
      <c r="RTK37" s="214"/>
      <c r="RTL37" s="214"/>
      <c r="RTM37" s="214"/>
      <c r="RTN37" s="214"/>
      <c r="RTO37" s="214"/>
      <c r="RTP37" s="214"/>
      <c r="RTQ37" s="214"/>
      <c r="RTR37" s="214"/>
      <c r="RTS37" s="214"/>
      <c r="RTT37" s="214"/>
      <c r="RTU37" s="214"/>
      <c r="RTV37" s="214"/>
      <c r="RTW37" s="214"/>
      <c r="RTX37" s="214"/>
      <c r="RTY37" s="214"/>
      <c r="RTZ37" s="214"/>
      <c r="RUA37" s="214"/>
      <c r="RUB37" s="214"/>
      <c r="RUC37" s="214"/>
      <c r="RUD37" s="214"/>
      <c r="RUE37" s="214"/>
      <c r="RUF37" s="214"/>
      <c r="RUG37" s="214"/>
      <c r="RUH37" s="214"/>
      <c r="RUI37" s="214"/>
      <c r="RUJ37" s="214"/>
      <c r="RUK37" s="214"/>
      <c r="RUL37" s="214"/>
      <c r="RUM37" s="214"/>
      <c r="RUN37" s="214"/>
      <c r="RUO37" s="214"/>
      <c r="RUP37" s="214"/>
      <c r="RUQ37" s="214"/>
      <c r="RUR37" s="214"/>
      <c r="RUS37" s="214"/>
      <c r="RUT37" s="214"/>
      <c r="RUU37" s="214"/>
      <c r="RUV37" s="214"/>
      <c r="RUW37" s="214"/>
      <c r="RUX37" s="214"/>
      <c r="RUY37" s="214"/>
      <c r="RUZ37" s="214"/>
      <c r="RVA37" s="214"/>
      <c r="RVB37" s="214"/>
      <c r="RVC37" s="214"/>
      <c r="RVD37" s="214"/>
      <c r="RVE37" s="214"/>
      <c r="RVF37" s="214"/>
      <c r="RVG37" s="214"/>
      <c r="RVH37" s="214"/>
      <c r="RVI37" s="214"/>
      <c r="RVJ37" s="214"/>
      <c r="RVK37" s="214"/>
      <c r="RVL37" s="214"/>
      <c r="RVM37" s="214"/>
      <c r="RVN37" s="214"/>
      <c r="RVO37" s="214"/>
      <c r="RVP37" s="214"/>
      <c r="RVQ37" s="214"/>
      <c r="RVR37" s="214"/>
      <c r="RVS37" s="214"/>
      <c r="RVT37" s="214"/>
      <c r="RVU37" s="214"/>
      <c r="RVV37" s="214"/>
      <c r="RVW37" s="214"/>
      <c r="RVX37" s="214"/>
      <c r="RVY37" s="214"/>
      <c r="RVZ37" s="214"/>
      <c r="RWA37" s="214"/>
      <c r="RWB37" s="214"/>
      <c r="RWC37" s="214"/>
      <c r="RWD37" s="214"/>
      <c r="RWE37" s="214"/>
      <c r="RWF37" s="214"/>
      <c r="RWG37" s="214"/>
      <c r="RWH37" s="214"/>
      <c r="RWI37" s="214"/>
      <c r="RWJ37" s="214"/>
      <c r="RWK37" s="214"/>
      <c r="RWL37" s="214"/>
      <c r="RWM37" s="214"/>
      <c r="RWN37" s="214"/>
      <c r="RWO37" s="214"/>
      <c r="RWP37" s="214"/>
      <c r="RWQ37" s="214"/>
      <c r="RWR37" s="214"/>
      <c r="RWS37" s="214"/>
      <c r="RWT37" s="214"/>
      <c r="RWU37" s="214"/>
      <c r="RWV37" s="214"/>
      <c r="RWW37" s="214"/>
      <c r="RWX37" s="214"/>
      <c r="RWY37" s="214"/>
      <c r="RWZ37" s="214"/>
      <c r="RXA37" s="214"/>
      <c r="RXB37" s="214"/>
      <c r="RXC37" s="214"/>
      <c r="RXD37" s="214"/>
      <c r="RXE37" s="214"/>
      <c r="RXF37" s="214"/>
      <c r="RXG37" s="214"/>
      <c r="RXH37" s="214"/>
      <c r="RXI37" s="214"/>
      <c r="RXJ37" s="214"/>
      <c r="RXK37" s="214"/>
      <c r="RXL37" s="214"/>
      <c r="RXM37" s="214"/>
      <c r="RXN37" s="214"/>
      <c r="RXO37" s="214"/>
      <c r="RXP37" s="214"/>
      <c r="RXQ37" s="214"/>
      <c r="RXR37" s="214"/>
      <c r="RXS37" s="214"/>
      <c r="RXT37" s="214"/>
      <c r="RXU37" s="214"/>
      <c r="RXV37" s="214"/>
      <c r="RXW37" s="214"/>
      <c r="RXX37" s="214"/>
      <c r="RXY37" s="214"/>
      <c r="RXZ37" s="214"/>
      <c r="RYA37" s="214"/>
      <c r="RYB37" s="214"/>
      <c r="RYC37" s="214"/>
      <c r="RYD37" s="214"/>
      <c r="RYE37" s="214"/>
      <c r="RYF37" s="214"/>
      <c r="RYG37" s="214"/>
      <c r="RYH37" s="214"/>
      <c r="RYI37" s="214"/>
      <c r="RYJ37" s="214"/>
      <c r="RYK37" s="214"/>
      <c r="RYL37" s="214"/>
      <c r="RYM37" s="214"/>
      <c r="RYN37" s="214"/>
      <c r="RYO37" s="214"/>
      <c r="RYP37" s="214"/>
      <c r="RYQ37" s="214"/>
      <c r="RYR37" s="214"/>
      <c r="RYS37" s="214"/>
      <c r="RYT37" s="214"/>
      <c r="RYU37" s="214"/>
      <c r="RYV37" s="214"/>
      <c r="RYW37" s="214"/>
      <c r="RYX37" s="214"/>
      <c r="RYY37" s="214"/>
      <c r="RYZ37" s="214"/>
      <c r="RZA37" s="214"/>
      <c r="RZB37" s="214"/>
      <c r="RZC37" s="214"/>
      <c r="RZD37" s="214"/>
      <c r="RZE37" s="214"/>
      <c r="RZF37" s="214"/>
      <c r="RZG37" s="214"/>
      <c r="RZH37" s="214"/>
      <c r="RZI37" s="214"/>
      <c r="RZJ37" s="214"/>
      <c r="RZK37" s="214"/>
      <c r="RZL37" s="214"/>
      <c r="RZM37" s="214"/>
      <c r="RZN37" s="214"/>
      <c r="RZO37" s="214"/>
      <c r="RZP37" s="214"/>
      <c r="RZQ37" s="214"/>
      <c r="RZR37" s="214"/>
      <c r="RZS37" s="214"/>
      <c r="RZT37" s="214"/>
      <c r="RZU37" s="214"/>
      <c r="RZV37" s="214"/>
      <c r="RZW37" s="214"/>
      <c r="RZX37" s="214"/>
      <c r="RZY37" s="214"/>
      <c r="RZZ37" s="214"/>
      <c r="SAA37" s="214"/>
      <c r="SAB37" s="214"/>
      <c r="SAC37" s="214"/>
      <c r="SAD37" s="214"/>
      <c r="SAE37" s="214"/>
      <c r="SAF37" s="214"/>
      <c r="SAG37" s="214"/>
      <c r="SAH37" s="214"/>
      <c r="SAI37" s="214"/>
      <c r="SAJ37" s="214"/>
      <c r="SAK37" s="214"/>
      <c r="SAL37" s="214"/>
      <c r="SAM37" s="214"/>
      <c r="SAN37" s="214"/>
      <c r="SAO37" s="214"/>
      <c r="SAP37" s="214"/>
      <c r="SAQ37" s="214"/>
      <c r="SAR37" s="214"/>
      <c r="SAS37" s="214"/>
      <c r="SAT37" s="214"/>
      <c r="SAU37" s="214"/>
      <c r="SAV37" s="214"/>
      <c r="SAW37" s="214"/>
      <c r="SAX37" s="214"/>
      <c r="SAY37" s="214"/>
      <c r="SAZ37" s="214"/>
      <c r="SBA37" s="214"/>
      <c r="SBB37" s="214"/>
      <c r="SBC37" s="214"/>
      <c r="SBD37" s="214"/>
      <c r="SBE37" s="214"/>
      <c r="SBF37" s="214"/>
      <c r="SBG37" s="214"/>
      <c r="SBH37" s="214"/>
      <c r="SBI37" s="214"/>
      <c r="SBJ37" s="214"/>
      <c r="SBK37" s="214"/>
      <c r="SBL37" s="214"/>
      <c r="SBM37" s="214"/>
      <c r="SBN37" s="214"/>
      <c r="SBO37" s="214"/>
      <c r="SBP37" s="214"/>
      <c r="SBQ37" s="214"/>
      <c r="SBR37" s="214"/>
      <c r="SBS37" s="214"/>
      <c r="SBT37" s="214"/>
      <c r="SBU37" s="214"/>
      <c r="SBV37" s="214"/>
      <c r="SBW37" s="214"/>
      <c r="SBX37" s="214"/>
      <c r="SBY37" s="214"/>
      <c r="SBZ37" s="214"/>
      <c r="SCA37" s="214"/>
      <c r="SCB37" s="214"/>
      <c r="SCC37" s="214"/>
      <c r="SCD37" s="214"/>
      <c r="SCE37" s="214"/>
      <c r="SCF37" s="214"/>
      <c r="SCG37" s="214"/>
      <c r="SCH37" s="214"/>
      <c r="SCI37" s="214"/>
      <c r="SCJ37" s="214"/>
      <c r="SCK37" s="214"/>
      <c r="SCL37" s="214"/>
      <c r="SCM37" s="214"/>
      <c r="SCN37" s="214"/>
      <c r="SCO37" s="214"/>
      <c r="SCP37" s="214"/>
      <c r="SCQ37" s="214"/>
      <c r="SCR37" s="214"/>
      <c r="SCS37" s="214"/>
      <c r="SCT37" s="214"/>
      <c r="SCU37" s="214"/>
      <c r="SCV37" s="214"/>
      <c r="SCW37" s="214"/>
      <c r="SCX37" s="214"/>
      <c r="SCY37" s="214"/>
      <c r="SCZ37" s="214"/>
      <c r="SDA37" s="214"/>
      <c r="SDB37" s="214"/>
      <c r="SDC37" s="214"/>
      <c r="SDD37" s="214"/>
      <c r="SDE37" s="214"/>
      <c r="SDF37" s="214"/>
      <c r="SDG37" s="214"/>
      <c r="SDH37" s="214"/>
      <c r="SDI37" s="214"/>
      <c r="SDJ37" s="214"/>
      <c r="SDK37" s="214"/>
      <c r="SDL37" s="214"/>
      <c r="SDM37" s="214"/>
      <c r="SDN37" s="214"/>
      <c r="SDO37" s="214"/>
      <c r="SDP37" s="214"/>
      <c r="SDQ37" s="214"/>
      <c r="SDR37" s="214"/>
      <c r="SDS37" s="214"/>
      <c r="SDT37" s="214"/>
      <c r="SDU37" s="214"/>
      <c r="SDV37" s="214"/>
      <c r="SDW37" s="214"/>
      <c r="SDX37" s="214"/>
      <c r="SDY37" s="214"/>
      <c r="SDZ37" s="214"/>
      <c r="SEA37" s="214"/>
      <c r="SEB37" s="214"/>
      <c r="SEC37" s="214"/>
      <c r="SED37" s="214"/>
      <c r="SEE37" s="214"/>
      <c r="SEF37" s="214"/>
      <c r="SEG37" s="214"/>
      <c r="SEH37" s="214"/>
      <c r="SEI37" s="214"/>
      <c r="SEJ37" s="214"/>
      <c r="SEK37" s="214"/>
      <c r="SEL37" s="214"/>
      <c r="SEM37" s="214"/>
      <c r="SEN37" s="214"/>
      <c r="SEO37" s="214"/>
      <c r="SEP37" s="214"/>
      <c r="SEQ37" s="214"/>
      <c r="SER37" s="214"/>
      <c r="SES37" s="214"/>
      <c r="SET37" s="214"/>
      <c r="SEU37" s="214"/>
      <c r="SEV37" s="214"/>
      <c r="SEW37" s="214"/>
      <c r="SEX37" s="214"/>
      <c r="SEY37" s="214"/>
      <c r="SEZ37" s="214"/>
      <c r="SFA37" s="214"/>
      <c r="SFB37" s="214"/>
      <c r="SFC37" s="214"/>
      <c r="SFD37" s="214"/>
      <c r="SFE37" s="214"/>
      <c r="SFF37" s="214"/>
      <c r="SFG37" s="214"/>
      <c r="SFH37" s="214"/>
      <c r="SFI37" s="214"/>
      <c r="SFJ37" s="214"/>
      <c r="SFK37" s="214"/>
      <c r="SFL37" s="214"/>
      <c r="SFM37" s="214"/>
      <c r="SFN37" s="214"/>
      <c r="SFO37" s="214"/>
      <c r="SFP37" s="214"/>
      <c r="SFQ37" s="214"/>
      <c r="SFR37" s="214"/>
      <c r="SFS37" s="214"/>
      <c r="SFT37" s="214"/>
      <c r="SFU37" s="214"/>
      <c r="SFV37" s="214"/>
      <c r="SFW37" s="214"/>
      <c r="SFX37" s="214"/>
      <c r="SFY37" s="214"/>
      <c r="SFZ37" s="214"/>
      <c r="SGA37" s="214"/>
      <c r="SGB37" s="214"/>
      <c r="SGC37" s="214"/>
      <c r="SGD37" s="214"/>
      <c r="SGE37" s="214"/>
      <c r="SGF37" s="214"/>
      <c r="SGG37" s="214"/>
      <c r="SGH37" s="214"/>
      <c r="SGI37" s="214"/>
      <c r="SGJ37" s="214"/>
      <c r="SGK37" s="214"/>
      <c r="SGL37" s="214"/>
      <c r="SGM37" s="214"/>
      <c r="SGN37" s="214"/>
      <c r="SGO37" s="214"/>
      <c r="SGP37" s="214"/>
      <c r="SGQ37" s="214"/>
      <c r="SGR37" s="214"/>
      <c r="SGS37" s="214"/>
      <c r="SGT37" s="214"/>
      <c r="SGU37" s="214"/>
      <c r="SGV37" s="214"/>
      <c r="SGW37" s="214"/>
      <c r="SGX37" s="214"/>
      <c r="SGY37" s="214"/>
      <c r="SGZ37" s="214"/>
      <c r="SHA37" s="214"/>
      <c r="SHB37" s="214"/>
      <c r="SHC37" s="214"/>
      <c r="SHD37" s="214"/>
      <c r="SHE37" s="214"/>
      <c r="SHF37" s="214"/>
      <c r="SHG37" s="214"/>
      <c r="SHH37" s="214"/>
      <c r="SHI37" s="214"/>
      <c r="SHJ37" s="214"/>
      <c r="SHK37" s="214"/>
      <c r="SHL37" s="214"/>
      <c r="SHM37" s="214"/>
      <c r="SHN37" s="214"/>
      <c r="SHO37" s="214"/>
      <c r="SHP37" s="214"/>
      <c r="SHQ37" s="214"/>
      <c r="SHR37" s="214"/>
      <c r="SHS37" s="214"/>
      <c r="SHT37" s="214"/>
      <c r="SHU37" s="214"/>
      <c r="SHV37" s="214"/>
      <c r="SHW37" s="214"/>
      <c r="SHX37" s="214"/>
      <c r="SHY37" s="214"/>
      <c r="SHZ37" s="214"/>
      <c r="SIA37" s="214"/>
      <c r="SIB37" s="214"/>
      <c r="SIC37" s="214"/>
      <c r="SID37" s="214"/>
      <c r="SIE37" s="214"/>
      <c r="SIF37" s="214"/>
      <c r="SIG37" s="214"/>
      <c r="SIH37" s="214"/>
      <c r="SII37" s="214"/>
      <c r="SIJ37" s="214"/>
      <c r="SIK37" s="214"/>
      <c r="SIL37" s="214"/>
      <c r="SIM37" s="214"/>
      <c r="SIN37" s="214"/>
      <c r="SIO37" s="214"/>
      <c r="SIP37" s="214"/>
      <c r="SIQ37" s="214"/>
      <c r="SIR37" s="214"/>
      <c r="SIS37" s="214"/>
      <c r="SIT37" s="214"/>
      <c r="SIU37" s="214"/>
      <c r="SIV37" s="214"/>
      <c r="SIW37" s="214"/>
      <c r="SIX37" s="214"/>
      <c r="SIY37" s="214"/>
      <c r="SIZ37" s="214"/>
      <c r="SJA37" s="214"/>
      <c r="SJB37" s="214"/>
      <c r="SJC37" s="214"/>
      <c r="SJD37" s="214"/>
      <c r="SJE37" s="214"/>
      <c r="SJF37" s="214"/>
      <c r="SJG37" s="214"/>
      <c r="SJH37" s="214"/>
      <c r="SJI37" s="214"/>
      <c r="SJJ37" s="214"/>
      <c r="SJK37" s="214"/>
      <c r="SJL37" s="214"/>
      <c r="SJM37" s="214"/>
      <c r="SJN37" s="214"/>
      <c r="SJO37" s="214"/>
      <c r="SJP37" s="214"/>
      <c r="SJQ37" s="214"/>
      <c r="SJR37" s="214"/>
      <c r="SJS37" s="214"/>
      <c r="SJT37" s="214"/>
      <c r="SJU37" s="214"/>
      <c r="SJV37" s="214"/>
      <c r="SJW37" s="214"/>
      <c r="SJX37" s="214"/>
      <c r="SJY37" s="214"/>
      <c r="SJZ37" s="214"/>
      <c r="SKA37" s="214"/>
      <c r="SKB37" s="214"/>
      <c r="SKC37" s="214"/>
      <c r="SKD37" s="214"/>
      <c r="SKE37" s="214"/>
      <c r="SKF37" s="214"/>
      <c r="SKG37" s="214"/>
      <c r="SKH37" s="214"/>
      <c r="SKI37" s="214"/>
      <c r="SKJ37" s="214"/>
      <c r="SKK37" s="214"/>
      <c r="SKL37" s="214"/>
      <c r="SKM37" s="214"/>
      <c r="SKN37" s="214"/>
      <c r="SKO37" s="214"/>
      <c r="SKP37" s="214"/>
      <c r="SKQ37" s="214"/>
      <c r="SKR37" s="214"/>
      <c r="SKS37" s="214"/>
      <c r="SKT37" s="214"/>
      <c r="SKU37" s="214"/>
      <c r="SKV37" s="214"/>
      <c r="SKW37" s="214"/>
      <c r="SKX37" s="214"/>
      <c r="SKY37" s="214"/>
      <c r="SKZ37" s="214"/>
      <c r="SLA37" s="214"/>
      <c r="SLB37" s="214"/>
      <c r="SLC37" s="214"/>
      <c r="SLD37" s="214"/>
      <c r="SLE37" s="214"/>
      <c r="SLF37" s="214"/>
      <c r="SLG37" s="214"/>
      <c r="SLH37" s="214"/>
      <c r="SLI37" s="214"/>
      <c r="SLJ37" s="214"/>
      <c r="SLK37" s="214"/>
      <c r="SLL37" s="214"/>
      <c r="SLM37" s="214"/>
      <c r="SLN37" s="214"/>
      <c r="SLO37" s="214"/>
      <c r="SLP37" s="214"/>
      <c r="SLQ37" s="214"/>
      <c r="SLR37" s="214"/>
      <c r="SLS37" s="214"/>
      <c r="SLT37" s="214"/>
      <c r="SLU37" s="214"/>
      <c r="SLV37" s="214"/>
      <c r="SLW37" s="214"/>
      <c r="SLX37" s="214"/>
      <c r="SLY37" s="214"/>
      <c r="SLZ37" s="214"/>
      <c r="SMA37" s="214"/>
      <c r="SMB37" s="214"/>
      <c r="SMC37" s="214"/>
      <c r="SMD37" s="214"/>
      <c r="SME37" s="214"/>
      <c r="SMF37" s="214"/>
      <c r="SMG37" s="214"/>
      <c r="SMH37" s="214"/>
      <c r="SMI37" s="214"/>
      <c r="SMJ37" s="214"/>
      <c r="SMK37" s="214"/>
      <c r="SML37" s="214"/>
      <c r="SMM37" s="214"/>
      <c r="SMN37" s="214"/>
      <c r="SMO37" s="214"/>
      <c r="SMP37" s="214"/>
      <c r="SMQ37" s="214"/>
      <c r="SMR37" s="214"/>
      <c r="SMS37" s="214"/>
      <c r="SMT37" s="214"/>
      <c r="SMU37" s="214"/>
      <c r="SMV37" s="214"/>
      <c r="SMW37" s="214"/>
      <c r="SMX37" s="214"/>
      <c r="SMY37" s="214"/>
      <c r="SMZ37" s="214"/>
      <c r="SNA37" s="214"/>
      <c r="SNB37" s="214"/>
      <c r="SNC37" s="214"/>
      <c r="SND37" s="214"/>
      <c r="SNE37" s="214"/>
      <c r="SNF37" s="214"/>
      <c r="SNG37" s="214"/>
      <c r="SNH37" s="214"/>
      <c r="SNI37" s="214"/>
      <c r="SNJ37" s="214"/>
      <c r="SNK37" s="214"/>
      <c r="SNL37" s="214"/>
      <c r="SNM37" s="214"/>
      <c r="SNN37" s="214"/>
      <c r="SNO37" s="214"/>
      <c r="SNP37" s="214"/>
      <c r="SNQ37" s="214"/>
      <c r="SNR37" s="214"/>
      <c r="SNS37" s="214"/>
      <c r="SNT37" s="214"/>
      <c r="SNU37" s="214"/>
      <c r="SNV37" s="214"/>
      <c r="SNW37" s="214"/>
      <c r="SNX37" s="214"/>
      <c r="SNY37" s="214"/>
      <c r="SNZ37" s="214"/>
      <c r="SOA37" s="214"/>
      <c r="SOB37" s="214"/>
      <c r="SOC37" s="214"/>
      <c r="SOD37" s="214"/>
      <c r="SOE37" s="214"/>
      <c r="SOF37" s="214"/>
      <c r="SOG37" s="214"/>
      <c r="SOH37" s="214"/>
      <c r="SOI37" s="214"/>
      <c r="SOJ37" s="214"/>
      <c r="SOK37" s="214"/>
      <c r="SOL37" s="214"/>
      <c r="SOM37" s="214"/>
      <c r="SON37" s="214"/>
      <c r="SOO37" s="214"/>
      <c r="SOP37" s="214"/>
      <c r="SOQ37" s="214"/>
      <c r="SOR37" s="214"/>
      <c r="SOS37" s="214"/>
      <c r="SOT37" s="214"/>
      <c r="SOU37" s="214"/>
      <c r="SOV37" s="214"/>
      <c r="SOW37" s="214"/>
      <c r="SOX37" s="214"/>
      <c r="SOY37" s="214"/>
      <c r="SOZ37" s="214"/>
      <c r="SPA37" s="214"/>
      <c r="SPB37" s="214"/>
      <c r="SPC37" s="214"/>
      <c r="SPD37" s="214"/>
      <c r="SPE37" s="214"/>
      <c r="SPF37" s="214"/>
      <c r="SPG37" s="214"/>
      <c r="SPH37" s="214"/>
      <c r="SPI37" s="214"/>
      <c r="SPJ37" s="214"/>
      <c r="SPK37" s="214"/>
      <c r="SPL37" s="214"/>
      <c r="SPM37" s="214"/>
      <c r="SPN37" s="214"/>
      <c r="SPO37" s="214"/>
      <c r="SPP37" s="214"/>
      <c r="SPQ37" s="214"/>
      <c r="SPR37" s="214"/>
      <c r="SPS37" s="214"/>
      <c r="SPT37" s="214"/>
      <c r="SPU37" s="214"/>
      <c r="SPV37" s="214"/>
      <c r="SPW37" s="214"/>
      <c r="SPX37" s="214"/>
      <c r="SPY37" s="214"/>
      <c r="SPZ37" s="214"/>
      <c r="SQA37" s="214"/>
      <c r="SQB37" s="214"/>
      <c r="SQC37" s="214"/>
      <c r="SQD37" s="214"/>
      <c r="SQE37" s="214"/>
      <c r="SQF37" s="214"/>
      <c r="SQG37" s="214"/>
      <c r="SQH37" s="214"/>
      <c r="SQI37" s="214"/>
      <c r="SQJ37" s="214"/>
      <c r="SQK37" s="214"/>
      <c r="SQL37" s="214"/>
      <c r="SQM37" s="214"/>
      <c r="SQN37" s="214"/>
      <c r="SQO37" s="214"/>
      <c r="SQP37" s="214"/>
      <c r="SQQ37" s="214"/>
      <c r="SQR37" s="214"/>
      <c r="SQS37" s="214"/>
      <c r="SQT37" s="214"/>
      <c r="SQU37" s="214"/>
      <c r="SQV37" s="214"/>
      <c r="SQW37" s="214"/>
      <c r="SQX37" s="214"/>
      <c r="SQY37" s="214"/>
      <c r="SQZ37" s="214"/>
      <c r="SRA37" s="214"/>
      <c r="SRB37" s="214"/>
      <c r="SRC37" s="214"/>
      <c r="SRD37" s="214"/>
      <c r="SRE37" s="214"/>
      <c r="SRF37" s="214"/>
      <c r="SRG37" s="214"/>
      <c r="SRH37" s="214"/>
      <c r="SRI37" s="214"/>
      <c r="SRJ37" s="214"/>
      <c r="SRK37" s="214"/>
      <c r="SRL37" s="214"/>
      <c r="SRM37" s="214"/>
      <c r="SRN37" s="214"/>
      <c r="SRO37" s="214"/>
      <c r="SRP37" s="214"/>
      <c r="SRQ37" s="214"/>
      <c r="SRR37" s="214"/>
      <c r="SRS37" s="214"/>
      <c r="SRT37" s="214"/>
      <c r="SRU37" s="214"/>
      <c r="SRV37" s="214"/>
      <c r="SRW37" s="214"/>
      <c r="SRX37" s="214"/>
      <c r="SRY37" s="214"/>
      <c r="SRZ37" s="214"/>
      <c r="SSA37" s="214"/>
      <c r="SSB37" s="214"/>
      <c r="SSC37" s="214"/>
      <c r="SSD37" s="214"/>
      <c r="SSE37" s="214"/>
      <c r="SSF37" s="214"/>
      <c r="SSG37" s="214"/>
      <c r="SSH37" s="214"/>
      <c r="SSI37" s="214"/>
      <c r="SSJ37" s="214"/>
      <c r="SSK37" s="214"/>
      <c r="SSL37" s="214"/>
      <c r="SSM37" s="214"/>
      <c r="SSN37" s="214"/>
      <c r="SSO37" s="214"/>
      <c r="SSP37" s="214"/>
      <c r="SSQ37" s="214"/>
      <c r="SSR37" s="214"/>
      <c r="SSS37" s="214"/>
      <c r="SST37" s="214"/>
      <c r="SSU37" s="214"/>
      <c r="SSV37" s="214"/>
      <c r="SSW37" s="214"/>
      <c r="SSX37" s="214"/>
      <c r="SSY37" s="214"/>
      <c r="SSZ37" s="214"/>
      <c r="STA37" s="214"/>
      <c r="STB37" s="214"/>
      <c r="STC37" s="214"/>
      <c r="STD37" s="214"/>
      <c r="STE37" s="214"/>
      <c r="STF37" s="214"/>
      <c r="STG37" s="214"/>
      <c r="STH37" s="214"/>
      <c r="STI37" s="214"/>
      <c r="STJ37" s="214"/>
      <c r="STK37" s="214"/>
      <c r="STL37" s="214"/>
      <c r="STM37" s="214"/>
      <c r="STN37" s="214"/>
      <c r="STO37" s="214"/>
      <c r="STP37" s="214"/>
      <c r="STQ37" s="214"/>
      <c r="STR37" s="214"/>
      <c r="STS37" s="214"/>
      <c r="STT37" s="214"/>
      <c r="STU37" s="214"/>
      <c r="STV37" s="214"/>
      <c r="STW37" s="214"/>
      <c r="STX37" s="214"/>
      <c r="STY37" s="214"/>
      <c r="STZ37" s="214"/>
      <c r="SUA37" s="214"/>
      <c r="SUB37" s="214"/>
      <c r="SUC37" s="214"/>
      <c r="SUD37" s="214"/>
      <c r="SUE37" s="214"/>
      <c r="SUF37" s="214"/>
      <c r="SUG37" s="214"/>
      <c r="SUH37" s="214"/>
      <c r="SUI37" s="214"/>
      <c r="SUJ37" s="214"/>
      <c r="SUK37" s="214"/>
      <c r="SUL37" s="214"/>
      <c r="SUM37" s="214"/>
      <c r="SUN37" s="214"/>
      <c r="SUO37" s="214"/>
      <c r="SUP37" s="214"/>
      <c r="SUQ37" s="214"/>
      <c r="SUR37" s="214"/>
      <c r="SUS37" s="214"/>
      <c r="SUT37" s="214"/>
      <c r="SUU37" s="214"/>
      <c r="SUV37" s="214"/>
      <c r="SUW37" s="214"/>
      <c r="SUX37" s="214"/>
      <c r="SUY37" s="214"/>
      <c r="SUZ37" s="214"/>
      <c r="SVA37" s="214"/>
      <c r="SVB37" s="214"/>
      <c r="SVC37" s="214"/>
      <c r="SVD37" s="214"/>
      <c r="SVE37" s="214"/>
      <c r="SVF37" s="214"/>
      <c r="SVG37" s="214"/>
      <c r="SVH37" s="214"/>
      <c r="SVI37" s="214"/>
      <c r="SVJ37" s="214"/>
      <c r="SVK37" s="214"/>
      <c r="SVL37" s="214"/>
      <c r="SVM37" s="214"/>
      <c r="SVN37" s="214"/>
      <c r="SVO37" s="214"/>
      <c r="SVP37" s="214"/>
      <c r="SVQ37" s="214"/>
      <c r="SVR37" s="214"/>
      <c r="SVS37" s="214"/>
      <c r="SVT37" s="214"/>
      <c r="SVU37" s="214"/>
      <c r="SVV37" s="214"/>
      <c r="SVW37" s="214"/>
      <c r="SVX37" s="214"/>
      <c r="SVY37" s="214"/>
      <c r="SVZ37" s="214"/>
      <c r="SWA37" s="214"/>
      <c r="SWB37" s="214"/>
      <c r="SWC37" s="214"/>
      <c r="SWD37" s="214"/>
      <c r="SWE37" s="214"/>
      <c r="SWF37" s="214"/>
      <c r="SWG37" s="214"/>
      <c r="SWH37" s="214"/>
      <c r="SWI37" s="214"/>
      <c r="SWJ37" s="214"/>
      <c r="SWK37" s="214"/>
      <c r="SWL37" s="214"/>
      <c r="SWM37" s="214"/>
      <c r="SWN37" s="214"/>
      <c r="SWO37" s="214"/>
      <c r="SWP37" s="214"/>
      <c r="SWQ37" s="214"/>
      <c r="SWR37" s="214"/>
      <c r="SWS37" s="214"/>
      <c r="SWT37" s="214"/>
      <c r="SWU37" s="214"/>
      <c r="SWV37" s="214"/>
      <c r="SWW37" s="214"/>
      <c r="SWX37" s="214"/>
      <c r="SWY37" s="214"/>
      <c r="SWZ37" s="214"/>
      <c r="SXA37" s="214"/>
      <c r="SXB37" s="214"/>
      <c r="SXC37" s="214"/>
      <c r="SXD37" s="214"/>
      <c r="SXE37" s="214"/>
      <c r="SXF37" s="214"/>
      <c r="SXG37" s="214"/>
      <c r="SXH37" s="214"/>
      <c r="SXI37" s="214"/>
      <c r="SXJ37" s="214"/>
      <c r="SXK37" s="214"/>
      <c r="SXL37" s="214"/>
      <c r="SXM37" s="214"/>
      <c r="SXN37" s="214"/>
      <c r="SXO37" s="214"/>
      <c r="SXP37" s="214"/>
      <c r="SXQ37" s="214"/>
      <c r="SXR37" s="214"/>
      <c r="SXS37" s="214"/>
      <c r="SXT37" s="214"/>
      <c r="SXU37" s="214"/>
      <c r="SXV37" s="214"/>
      <c r="SXW37" s="214"/>
      <c r="SXX37" s="214"/>
      <c r="SXY37" s="214"/>
      <c r="SXZ37" s="214"/>
      <c r="SYA37" s="214"/>
      <c r="SYB37" s="214"/>
      <c r="SYC37" s="214"/>
      <c r="SYD37" s="214"/>
      <c r="SYE37" s="214"/>
      <c r="SYF37" s="214"/>
      <c r="SYG37" s="214"/>
      <c r="SYH37" s="214"/>
      <c r="SYI37" s="214"/>
      <c r="SYJ37" s="214"/>
      <c r="SYK37" s="214"/>
      <c r="SYL37" s="214"/>
      <c r="SYM37" s="214"/>
      <c r="SYN37" s="214"/>
      <c r="SYO37" s="214"/>
      <c r="SYP37" s="214"/>
      <c r="SYQ37" s="214"/>
      <c r="SYR37" s="214"/>
      <c r="SYS37" s="214"/>
      <c r="SYT37" s="214"/>
      <c r="SYU37" s="214"/>
      <c r="SYV37" s="214"/>
      <c r="SYW37" s="214"/>
      <c r="SYX37" s="214"/>
      <c r="SYY37" s="214"/>
      <c r="SYZ37" s="214"/>
      <c r="SZA37" s="214"/>
      <c r="SZB37" s="214"/>
      <c r="SZC37" s="214"/>
      <c r="SZD37" s="214"/>
      <c r="SZE37" s="214"/>
      <c r="SZF37" s="214"/>
      <c r="SZG37" s="214"/>
      <c r="SZH37" s="214"/>
      <c r="SZI37" s="214"/>
      <c r="SZJ37" s="214"/>
      <c r="SZK37" s="214"/>
      <c r="SZL37" s="214"/>
      <c r="SZM37" s="214"/>
      <c r="SZN37" s="214"/>
      <c r="SZO37" s="214"/>
      <c r="SZP37" s="214"/>
      <c r="SZQ37" s="214"/>
      <c r="SZR37" s="214"/>
      <c r="SZS37" s="214"/>
      <c r="SZT37" s="214"/>
      <c r="SZU37" s="214"/>
      <c r="SZV37" s="214"/>
      <c r="SZW37" s="214"/>
      <c r="SZX37" s="214"/>
      <c r="SZY37" s="214"/>
      <c r="SZZ37" s="214"/>
      <c r="TAA37" s="214"/>
      <c r="TAB37" s="214"/>
      <c r="TAC37" s="214"/>
      <c r="TAD37" s="214"/>
      <c r="TAE37" s="214"/>
      <c r="TAF37" s="214"/>
      <c r="TAG37" s="214"/>
      <c r="TAH37" s="214"/>
      <c r="TAI37" s="214"/>
      <c r="TAJ37" s="214"/>
      <c r="TAK37" s="214"/>
      <c r="TAL37" s="214"/>
      <c r="TAM37" s="214"/>
      <c r="TAN37" s="214"/>
      <c r="TAO37" s="214"/>
      <c r="TAP37" s="214"/>
      <c r="TAQ37" s="214"/>
      <c r="TAR37" s="214"/>
      <c r="TAS37" s="214"/>
      <c r="TAT37" s="214"/>
      <c r="TAU37" s="214"/>
      <c r="TAV37" s="214"/>
      <c r="TAW37" s="214"/>
      <c r="TAX37" s="214"/>
      <c r="TAY37" s="214"/>
      <c r="TAZ37" s="214"/>
      <c r="TBA37" s="214"/>
      <c r="TBB37" s="214"/>
      <c r="TBC37" s="214"/>
      <c r="TBD37" s="214"/>
      <c r="TBE37" s="214"/>
      <c r="TBF37" s="214"/>
      <c r="TBG37" s="214"/>
      <c r="TBH37" s="214"/>
      <c r="TBI37" s="214"/>
      <c r="TBJ37" s="214"/>
      <c r="TBK37" s="214"/>
      <c r="TBL37" s="214"/>
      <c r="TBM37" s="214"/>
      <c r="TBN37" s="214"/>
      <c r="TBO37" s="214"/>
      <c r="TBP37" s="214"/>
      <c r="TBQ37" s="214"/>
      <c r="TBR37" s="214"/>
      <c r="TBS37" s="214"/>
      <c r="TBT37" s="214"/>
      <c r="TBU37" s="214"/>
      <c r="TBV37" s="214"/>
      <c r="TBW37" s="214"/>
      <c r="TBX37" s="214"/>
      <c r="TBY37" s="214"/>
      <c r="TBZ37" s="214"/>
      <c r="TCA37" s="214"/>
      <c r="TCB37" s="214"/>
      <c r="TCC37" s="214"/>
      <c r="TCD37" s="214"/>
      <c r="TCE37" s="214"/>
      <c r="TCF37" s="214"/>
      <c r="TCG37" s="214"/>
      <c r="TCH37" s="214"/>
      <c r="TCI37" s="214"/>
      <c r="TCJ37" s="214"/>
      <c r="TCK37" s="214"/>
      <c r="TCL37" s="214"/>
      <c r="TCM37" s="214"/>
      <c r="TCN37" s="214"/>
      <c r="TCO37" s="214"/>
      <c r="TCP37" s="214"/>
      <c r="TCQ37" s="214"/>
      <c r="TCR37" s="214"/>
      <c r="TCS37" s="214"/>
      <c r="TCT37" s="214"/>
      <c r="TCU37" s="214"/>
      <c r="TCV37" s="214"/>
      <c r="TCW37" s="214"/>
      <c r="TCX37" s="214"/>
      <c r="TCY37" s="214"/>
      <c r="TCZ37" s="214"/>
      <c r="TDA37" s="214"/>
      <c r="TDB37" s="214"/>
      <c r="TDC37" s="214"/>
      <c r="TDD37" s="214"/>
      <c r="TDE37" s="214"/>
      <c r="TDF37" s="214"/>
      <c r="TDG37" s="214"/>
      <c r="TDH37" s="214"/>
      <c r="TDI37" s="214"/>
      <c r="TDJ37" s="214"/>
      <c r="TDK37" s="214"/>
      <c r="TDL37" s="214"/>
      <c r="TDM37" s="214"/>
      <c r="TDN37" s="214"/>
      <c r="TDO37" s="214"/>
      <c r="TDP37" s="214"/>
      <c r="TDQ37" s="214"/>
      <c r="TDR37" s="214"/>
      <c r="TDS37" s="214"/>
      <c r="TDT37" s="214"/>
      <c r="TDU37" s="214"/>
      <c r="TDV37" s="214"/>
      <c r="TDW37" s="214"/>
      <c r="TDX37" s="214"/>
      <c r="TDY37" s="214"/>
      <c r="TDZ37" s="214"/>
      <c r="TEA37" s="214"/>
      <c r="TEB37" s="214"/>
      <c r="TEC37" s="214"/>
      <c r="TED37" s="214"/>
      <c r="TEE37" s="214"/>
      <c r="TEF37" s="214"/>
      <c r="TEG37" s="214"/>
      <c r="TEH37" s="214"/>
      <c r="TEI37" s="214"/>
      <c r="TEJ37" s="214"/>
      <c r="TEK37" s="214"/>
      <c r="TEL37" s="214"/>
      <c r="TEM37" s="214"/>
      <c r="TEN37" s="214"/>
      <c r="TEO37" s="214"/>
      <c r="TEP37" s="214"/>
      <c r="TEQ37" s="214"/>
      <c r="TER37" s="214"/>
      <c r="TES37" s="214"/>
      <c r="TET37" s="214"/>
      <c r="TEU37" s="214"/>
      <c r="TEV37" s="214"/>
      <c r="TEW37" s="214"/>
      <c r="TEX37" s="214"/>
      <c r="TEY37" s="214"/>
      <c r="TEZ37" s="214"/>
      <c r="TFA37" s="214"/>
      <c r="TFB37" s="214"/>
      <c r="TFC37" s="214"/>
      <c r="TFD37" s="214"/>
      <c r="TFE37" s="214"/>
      <c r="TFF37" s="214"/>
      <c r="TFG37" s="214"/>
      <c r="TFH37" s="214"/>
      <c r="TFI37" s="214"/>
      <c r="TFJ37" s="214"/>
      <c r="TFK37" s="214"/>
      <c r="TFL37" s="214"/>
      <c r="TFM37" s="214"/>
      <c r="TFN37" s="214"/>
      <c r="TFO37" s="214"/>
      <c r="TFP37" s="214"/>
      <c r="TFQ37" s="214"/>
      <c r="TFR37" s="214"/>
      <c r="TFS37" s="214"/>
      <c r="TFT37" s="214"/>
      <c r="TFU37" s="214"/>
      <c r="TFV37" s="214"/>
      <c r="TFW37" s="214"/>
      <c r="TFX37" s="214"/>
      <c r="TFY37" s="214"/>
      <c r="TFZ37" s="214"/>
      <c r="TGA37" s="214"/>
      <c r="TGB37" s="214"/>
      <c r="TGC37" s="214"/>
      <c r="TGD37" s="214"/>
      <c r="TGE37" s="214"/>
      <c r="TGF37" s="214"/>
      <c r="TGG37" s="214"/>
      <c r="TGH37" s="214"/>
      <c r="TGI37" s="214"/>
      <c r="TGJ37" s="214"/>
      <c r="TGK37" s="214"/>
      <c r="TGL37" s="214"/>
      <c r="TGM37" s="214"/>
      <c r="TGN37" s="214"/>
      <c r="TGO37" s="214"/>
      <c r="TGP37" s="214"/>
      <c r="TGQ37" s="214"/>
      <c r="TGR37" s="214"/>
      <c r="TGS37" s="214"/>
      <c r="TGT37" s="214"/>
      <c r="TGU37" s="214"/>
      <c r="TGV37" s="214"/>
      <c r="TGW37" s="214"/>
      <c r="TGX37" s="214"/>
      <c r="TGY37" s="214"/>
      <c r="TGZ37" s="214"/>
      <c r="THA37" s="214"/>
      <c r="THB37" s="214"/>
      <c r="THC37" s="214"/>
      <c r="THD37" s="214"/>
      <c r="THE37" s="214"/>
      <c r="THF37" s="214"/>
      <c r="THG37" s="214"/>
      <c r="THH37" s="214"/>
      <c r="THI37" s="214"/>
      <c r="THJ37" s="214"/>
      <c r="THK37" s="214"/>
      <c r="THL37" s="214"/>
      <c r="THM37" s="214"/>
      <c r="THN37" s="214"/>
      <c r="THO37" s="214"/>
      <c r="THP37" s="214"/>
      <c r="THQ37" s="214"/>
      <c r="THR37" s="214"/>
      <c r="THS37" s="214"/>
      <c r="THT37" s="214"/>
      <c r="THU37" s="214"/>
      <c r="THV37" s="214"/>
      <c r="THW37" s="214"/>
      <c r="THX37" s="214"/>
      <c r="THY37" s="214"/>
      <c r="THZ37" s="214"/>
      <c r="TIA37" s="214"/>
      <c r="TIB37" s="214"/>
      <c r="TIC37" s="214"/>
      <c r="TID37" s="214"/>
      <c r="TIE37" s="214"/>
      <c r="TIF37" s="214"/>
      <c r="TIG37" s="214"/>
      <c r="TIH37" s="214"/>
      <c r="TII37" s="214"/>
      <c r="TIJ37" s="214"/>
      <c r="TIK37" s="214"/>
      <c r="TIL37" s="214"/>
      <c r="TIM37" s="214"/>
      <c r="TIN37" s="214"/>
      <c r="TIO37" s="214"/>
      <c r="TIP37" s="214"/>
      <c r="TIQ37" s="214"/>
      <c r="TIR37" s="214"/>
      <c r="TIS37" s="214"/>
      <c r="TIT37" s="214"/>
      <c r="TIU37" s="214"/>
      <c r="TIV37" s="214"/>
      <c r="TIW37" s="214"/>
      <c r="TIX37" s="214"/>
      <c r="TIY37" s="214"/>
      <c r="TIZ37" s="214"/>
      <c r="TJA37" s="214"/>
      <c r="TJB37" s="214"/>
      <c r="TJC37" s="214"/>
      <c r="TJD37" s="214"/>
      <c r="TJE37" s="214"/>
      <c r="TJF37" s="214"/>
      <c r="TJG37" s="214"/>
      <c r="TJH37" s="214"/>
      <c r="TJI37" s="214"/>
      <c r="TJJ37" s="214"/>
      <c r="TJK37" s="214"/>
      <c r="TJL37" s="214"/>
      <c r="TJM37" s="214"/>
      <c r="TJN37" s="214"/>
      <c r="TJO37" s="214"/>
      <c r="TJP37" s="214"/>
      <c r="TJQ37" s="214"/>
      <c r="TJR37" s="214"/>
      <c r="TJS37" s="214"/>
      <c r="TJT37" s="214"/>
      <c r="TJU37" s="214"/>
      <c r="TJV37" s="214"/>
      <c r="TJW37" s="214"/>
      <c r="TJX37" s="214"/>
      <c r="TJY37" s="214"/>
      <c r="TJZ37" s="214"/>
      <c r="TKA37" s="214"/>
      <c r="TKB37" s="214"/>
      <c r="TKC37" s="214"/>
      <c r="TKD37" s="214"/>
      <c r="TKE37" s="214"/>
      <c r="TKF37" s="214"/>
      <c r="TKG37" s="214"/>
      <c r="TKH37" s="214"/>
      <c r="TKI37" s="214"/>
      <c r="TKJ37" s="214"/>
      <c r="TKK37" s="214"/>
      <c r="TKL37" s="214"/>
      <c r="TKM37" s="214"/>
      <c r="TKN37" s="214"/>
      <c r="TKO37" s="214"/>
      <c r="TKP37" s="214"/>
      <c r="TKQ37" s="214"/>
      <c r="TKR37" s="214"/>
      <c r="TKS37" s="214"/>
      <c r="TKT37" s="214"/>
      <c r="TKU37" s="214"/>
      <c r="TKV37" s="214"/>
      <c r="TKW37" s="214"/>
      <c r="TKX37" s="214"/>
      <c r="TKY37" s="214"/>
      <c r="TKZ37" s="214"/>
      <c r="TLA37" s="214"/>
      <c r="TLB37" s="214"/>
      <c r="TLC37" s="214"/>
      <c r="TLD37" s="214"/>
      <c r="TLE37" s="214"/>
      <c r="TLF37" s="214"/>
      <c r="TLG37" s="214"/>
      <c r="TLH37" s="214"/>
      <c r="TLI37" s="214"/>
      <c r="TLJ37" s="214"/>
      <c r="TLK37" s="214"/>
      <c r="TLL37" s="214"/>
      <c r="TLM37" s="214"/>
      <c r="TLN37" s="214"/>
      <c r="TLO37" s="214"/>
      <c r="TLP37" s="214"/>
      <c r="TLQ37" s="214"/>
      <c r="TLR37" s="214"/>
      <c r="TLS37" s="214"/>
      <c r="TLT37" s="214"/>
      <c r="TLU37" s="214"/>
      <c r="TLV37" s="214"/>
      <c r="TLW37" s="214"/>
      <c r="TLX37" s="214"/>
      <c r="TLY37" s="214"/>
      <c r="TLZ37" s="214"/>
      <c r="TMA37" s="214"/>
      <c r="TMB37" s="214"/>
      <c r="TMC37" s="214"/>
      <c r="TMD37" s="214"/>
      <c r="TME37" s="214"/>
      <c r="TMF37" s="214"/>
      <c r="TMG37" s="214"/>
      <c r="TMH37" s="214"/>
      <c r="TMI37" s="214"/>
      <c r="TMJ37" s="214"/>
      <c r="TMK37" s="214"/>
      <c r="TML37" s="214"/>
      <c r="TMM37" s="214"/>
      <c r="TMN37" s="214"/>
      <c r="TMO37" s="214"/>
      <c r="TMP37" s="214"/>
      <c r="TMQ37" s="214"/>
      <c r="TMR37" s="214"/>
      <c r="TMS37" s="214"/>
      <c r="TMT37" s="214"/>
      <c r="TMU37" s="214"/>
      <c r="TMV37" s="214"/>
      <c r="TMW37" s="214"/>
      <c r="TMX37" s="214"/>
      <c r="TMY37" s="214"/>
      <c r="TMZ37" s="214"/>
      <c r="TNA37" s="214"/>
      <c r="TNB37" s="214"/>
      <c r="TNC37" s="214"/>
      <c r="TND37" s="214"/>
      <c r="TNE37" s="214"/>
      <c r="TNF37" s="214"/>
      <c r="TNG37" s="214"/>
      <c r="TNH37" s="214"/>
      <c r="TNI37" s="214"/>
      <c r="TNJ37" s="214"/>
      <c r="TNK37" s="214"/>
      <c r="TNL37" s="214"/>
      <c r="TNM37" s="214"/>
      <c r="TNN37" s="214"/>
      <c r="TNO37" s="214"/>
      <c r="TNP37" s="214"/>
      <c r="TNQ37" s="214"/>
      <c r="TNR37" s="214"/>
      <c r="TNS37" s="214"/>
      <c r="TNT37" s="214"/>
      <c r="TNU37" s="214"/>
      <c r="TNV37" s="214"/>
      <c r="TNW37" s="214"/>
      <c r="TNX37" s="214"/>
      <c r="TNY37" s="214"/>
      <c r="TNZ37" s="214"/>
      <c r="TOA37" s="214"/>
      <c r="TOB37" s="214"/>
      <c r="TOC37" s="214"/>
      <c r="TOD37" s="214"/>
      <c r="TOE37" s="214"/>
      <c r="TOF37" s="214"/>
      <c r="TOG37" s="214"/>
      <c r="TOH37" s="214"/>
      <c r="TOI37" s="214"/>
      <c r="TOJ37" s="214"/>
      <c r="TOK37" s="214"/>
      <c r="TOL37" s="214"/>
      <c r="TOM37" s="214"/>
      <c r="TON37" s="214"/>
      <c r="TOO37" s="214"/>
      <c r="TOP37" s="214"/>
      <c r="TOQ37" s="214"/>
      <c r="TOR37" s="214"/>
      <c r="TOS37" s="214"/>
      <c r="TOT37" s="214"/>
      <c r="TOU37" s="214"/>
      <c r="TOV37" s="214"/>
      <c r="TOW37" s="214"/>
      <c r="TOX37" s="214"/>
      <c r="TOY37" s="214"/>
      <c r="TOZ37" s="214"/>
      <c r="TPA37" s="214"/>
      <c r="TPB37" s="214"/>
      <c r="TPC37" s="214"/>
      <c r="TPD37" s="214"/>
      <c r="TPE37" s="214"/>
      <c r="TPF37" s="214"/>
      <c r="TPG37" s="214"/>
      <c r="TPH37" s="214"/>
      <c r="TPI37" s="214"/>
      <c r="TPJ37" s="214"/>
      <c r="TPK37" s="214"/>
      <c r="TPL37" s="214"/>
      <c r="TPM37" s="214"/>
      <c r="TPN37" s="214"/>
      <c r="TPO37" s="214"/>
      <c r="TPP37" s="214"/>
      <c r="TPQ37" s="214"/>
      <c r="TPR37" s="214"/>
      <c r="TPS37" s="214"/>
      <c r="TPT37" s="214"/>
      <c r="TPU37" s="214"/>
      <c r="TPV37" s="214"/>
      <c r="TPW37" s="214"/>
      <c r="TPX37" s="214"/>
      <c r="TPY37" s="214"/>
      <c r="TPZ37" s="214"/>
      <c r="TQA37" s="214"/>
      <c r="TQB37" s="214"/>
      <c r="TQC37" s="214"/>
      <c r="TQD37" s="214"/>
      <c r="TQE37" s="214"/>
      <c r="TQF37" s="214"/>
      <c r="TQG37" s="214"/>
      <c r="TQH37" s="214"/>
      <c r="TQI37" s="214"/>
      <c r="TQJ37" s="214"/>
      <c r="TQK37" s="214"/>
      <c r="TQL37" s="214"/>
      <c r="TQM37" s="214"/>
      <c r="TQN37" s="214"/>
      <c r="TQO37" s="214"/>
      <c r="TQP37" s="214"/>
      <c r="TQQ37" s="214"/>
      <c r="TQR37" s="214"/>
      <c r="TQS37" s="214"/>
      <c r="TQT37" s="214"/>
      <c r="TQU37" s="214"/>
      <c r="TQV37" s="214"/>
      <c r="TQW37" s="214"/>
      <c r="TQX37" s="214"/>
      <c r="TQY37" s="214"/>
      <c r="TQZ37" s="214"/>
      <c r="TRA37" s="214"/>
      <c r="TRB37" s="214"/>
      <c r="TRC37" s="214"/>
      <c r="TRD37" s="214"/>
      <c r="TRE37" s="214"/>
      <c r="TRF37" s="214"/>
      <c r="TRG37" s="214"/>
      <c r="TRH37" s="214"/>
      <c r="TRI37" s="214"/>
      <c r="TRJ37" s="214"/>
      <c r="TRK37" s="214"/>
      <c r="TRL37" s="214"/>
      <c r="TRM37" s="214"/>
      <c r="TRN37" s="214"/>
      <c r="TRO37" s="214"/>
      <c r="TRP37" s="214"/>
      <c r="TRQ37" s="214"/>
      <c r="TRR37" s="214"/>
      <c r="TRS37" s="214"/>
      <c r="TRT37" s="214"/>
      <c r="TRU37" s="214"/>
      <c r="TRV37" s="214"/>
      <c r="TRW37" s="214"/>
      <c r="TRX37" s="214"/>
      <c r="TRY37" s="214"/>
      <c r="TRZ37" s="214"/>
      <c r="TSA37" s="214"/>
      <c r="TSB37" s="214"/>
      <c r="TSC37" s="214"/>
      <c r="TSD37" s="214"/>
      <c r="TSE37" s="214"/>
      <c r="TSF37" s="214"/>
      <c r="TSG37" s="214"/>
      <c r="TSH37" s="214"/>
      <c r="TSI37" s="214"/>
      <c r="TSJ37" s="214"/>
      <c r="TSK37" s="214"/>
      <c r="TSL37" s="214"/>
      <c r="TSM37" s="214"/>
      <c r="TSN37" s="214"/>
      <c r="TSO37" s="214"/>
      <c r="TSP37" s="214"/>
      <c r="TSQ37" s="214"/>
      <c r="TSR37" s="214"/>
      <c r="TSS37" s="214"/>
      <c r="TST37" s="214"/>
      <c r="TSU37" s="214"/>
      <c r="TSV37" s="214"/>
      <c r="TSW37" s="214"/>
      <c r="TSX37" s="214"/>
      <c r="TSY37" s="214"/>
      <c r="TSZ37" s="214"/>
      <c r="TTA37" s="214"/>
      <c r="TTB37" s="214"/>
      <c r="TTC37" s="214"/>
      <c r="TTD37" s="214"/>
      <c r="TTE37" s="214"/>
      <c r="TTF37" s="214"/>
      <c r="TTG37" s="214"/>
      <c r="TTH37" s="214"/>
      <c r="TTI37" s="214"/>
      <c r="TTJ37" s="214"/>
      <c r="TTK37" s="214"/>
      <c r="TTL37" s="214"/>
      <c r="TTM37" s="214"/>
      <c r="TTN37" s="214"/>
      <c r="TTO37" s="214"/>
      <c r="TTP37" s="214"/>
      <c r="TTQ37" s="214"/>
      <c r="TTR37" s="214"/>
      <c r="TTS37" s="214"/>
      <c r="TTT37" s="214"/>
      <c r="TTU37" s="214"/>
      <c r="TTV37" s="214"/>
      <c r="TTW37" s="214"/>
      <c r="TTX37" s="214"/>
      <c r="TTY37" s="214"/>
      <c r="TTZ37" s="214"/>
      <c r="TUA37" s="214"/>
      <c r="TUB37" s="214"/>
      <c r="TUC37" s="214"/>
      <c r="TUD37" s="214"/>
      <c r="TUE37" s="214"/>
      <c r="TUF37" s="214"/>
      <c r="TUG37" s="214"/>
      <c r="TUH37" s="214"/>
      <c r="TUI37" s="214"/>
      <c r="TUJ37" s="214"/>
      <c r="TUK37" s="214"/>
      <c r="TUL37" s="214"/>
      <c r="TUM37" s="214"/>
      <c r="TUN37" s="214"/>
      <c r="TUO37" s="214"/>
      <c r="TUP37" s="214"/>
      <c r="TUQ37" s="214"/>
      <c r="TUR37" s="214"/>
      <c r="TUS37" s="214"/>
      <c r="TUT37" s="214"/>
      <c r="TUU37" s="214"/>
      <c r="TUV37" s="214"/>
      <c r="TUW37" s="214"/>
      <c r="TUX37" s="214"/>
      <c r="TUY37" s="214"/>
      <c r="TUZ37" s="214"/>
      <c r="TVA37" s="214"/>
      <c r="TVB37" s="214"/>
      <c r="TVC37" s="214"/>
      <c r="TVD37" s="214"/>
      <c r="TVE37" s="214"/>
      <c r="TVF37" s="214"/>
      <c r="TVG37" s="214"/>
      <c r="TVH37" s="214"/>
      <c r="TVI37" s="214"/>
      <c r="TVJ37" s="214"/>
      <c r="TVK37" s="214"/>
      <c r="TVL37" s="214"/>
      <c r="TVM37" s="214"/>
      <c r="TVN37" s="214"/>
      <c r="TVO37" s="214"/>
      <c r="TVP37" s="214"/>
      <c r="TVQ37" s="214"/>
      <c r="TVR37" s="214"/>
      <c r="TVS37" s="214"/>
      <c r="TVT37" s="214"/>
      <c r="TVU37" s="214"/>
      <c r="TVV37" s="214"/>
      <c r="TVW37" s="214"/>
      <c r="TVX37" s="214"/>
      <c r="TVY37" s="214"/>
      <c r="TVZ37" s="214"/>
      <c r="TWA37" s="214"/>
      <c r="TWB37" s="214"/>
      <c r="TWC37" s="214"/>
      <c r="TWD37" s="214"/>
      <c r="TWE37" s="214"/>
      <c r="TWF37" s="214"/>
      <c r="TWG37" s="214"/>
      <c r="TWH37" s="214"/>
      <c r="TWI37" s="214"/>
      <c r="TWJ37" s="214"/>
      <c r="TWK37" s="214"/>
      <c r="TWL37" s="214"/>
      <c r="TWM37" s="214"/>
      <c r="TWN37" s="214"/>
      <c r="TWO37" s="214"/>
      <c r="TWP37" s="214"/>
      <c r="TWQ37" s="214"/>
      <c r="TWR37" s="214"/>
      <c r="TWS37" s="214"/>
      <c r="TWT37" s="214"/>
      <c r="TWU37" s="214"/>
      <c r="TWV37" s="214"/>
      <c r="TWW37" s="214"/>
      <c r="TWX37" s="214"/>
      <c r="TWY37" s="214"/>
      <c r="TWZ37" s="214"/>
      <c r="TXA37" s="214"/>
      <c r="TXB37" s="214"/>
      <c r="TXC37" s="214"/>
      <c r="TXD37" s="214"/>
      <c r="TXE37" s="214"/>
      <c r="TXF37" s="214"/>
      <c r="TXG37" s="214"/>
      <c r="TXH37" s="214"/>
      <c r="TXI37" s="214"/>
      <c r="TXJ37" s="214"/>
      <c r="TXK37" s="214"/>
      <c r="TXL37" s="214"/>
      <c r="TXM37" s="214"/>
      <c r="TXN37" s="214"/>
      <c r="TXO37" s="214"/>
      <c r="TXP37" s="214"/>
      <c r="TXQ37" s="214"/>
      <c r="TXR37" s="214"/>
      <c r="TXS37" s="214"/>
      <c r="TXT37" s="214"/>
      <c r="TXU37" s="214"/>
      <c r="TXV37" s="214"/>
      <c r="TXW37" s="214"/>
      <c r="TXX37" s="214"/>
      <c r="TXY37" s="214"/>
      <c r="TXZ37" s="214"/>
      <c r="TYA37" s="214"/>
      <c r="TYB37" s="214"/>
      <c r="TYC37" s="214"/>
      <c r="TYD37" s="214"/>
      <c r="TYE37" s="214"/>
      <c r="TYF37" s="214"/>
      <c r="TYG37" s="214"/>
      <c r="TYH37" s="214"/>
      <c r="TYI37" s="214"/>
      <c r="TYJ37" s="214"/>
      <c r="TYK37" s="214"/>
      <c r="TYL37" s="214"/>
      <c r="TYM37" s="214"/>
      <c r="TYN37" s="214"/>
      <c r="TYO37" s="214"/>
      <c r="TYP37" s="214"/>
      <c r="TYQ37" s="214"/>
      <c r="TYR37" s="214"/>
      <c r="TYS37" s="214"/>
      <c r="TYT37" s="214"/>
      <c r="TYU37" s="214"/>
      <c r="TYV37" s="214"/>
      <c r="TYW37" s="214"/>
      <c r="TYX37" s="214"/>
      <c r="TYY37" s="214"/>
      <c r="TYZ37" s="214"/>
      <c r="TZA37" s="214"/>
      <c r="TZB37" s="214"/>
      <c r="TZC37" s="214"/>
      <c r="TZD37" s="214"/>
      <c r="TZE37" s="214"/>
      <c r="TZF37" s="214"/>
      <c r="TZG37" s="214"/>
      <c r="TZH37" s="214"/>
      <c r="TZI37" s="214"/>
      <c r="TZJ37" s="214"/>
      <c r="TZK37" s="214"/>
      <c r="TZL37" s="214"/>
      <c r="TZM37" s="214"/>
      <c r="TZN37" s="214"/>
      <c r="TZO37" s="214"/>
      <c r="TZP37" s="214"/>
      <c r="TZQ37" s="214"/>
      <c r="TZR37" s="214"/>
      <c r="TZS37" s="214"/>
      <c r="TZT37" s="214"/>
      <c r="TZU37" s="214"/>
      <c r="TZV37" s="214"/>
      <c r="TZW37" s="214"/>
      <c r="TZX37" s="214"/>
      <c r="TZY37" s="214"/>
      <c r="TZZ37" s="214"/>
      <c r="UAA37" s="214"/>
      <c r="UAB37" s="214"/>
      <c r="UAC37" s="214"/>
      <c r="UAD37" s="214"/>
      <c r="UAE37" s="214"/>
      <c r="UAF37" s="214"/>
      <c r="UAG37" s="214"/>
      <c r="UAH37" s="214"/>
      <c r="UAI37" s="214"/>
      <c r="UAJ37" s="214"/>
      <c r="UAK37" s="214"/>
      <c r="UAL37" s="214"/>
      <c r="UAM37" s="214"/>
      <c r="UAN37" s="214"/>
      <c r="UAO37" s="214"/>
      <c r="UAP37" s="214"/>
      <c r="UAQ37" s="214"/>
      <c r="UAR37" s="214"/>
      <c r="UAS37" s="214"/>
      <c r="UAT37" s="214"/>
      <c r="UAU37" s="214"/>
      <c r="UAV37" s="214"/>
      <c r="UAW37" s="214"/>
      <c r="UAX37" s="214"/>
      <c r="UAY37" s="214"/>
      <c r="UAZ37" s="214"/>
      <c r="UBA37" s="214"/>
      <c r="UBB37" s="214"/>
      <c r="UBC37" s="214"/>
      <c r="UBD37" s="214"/>
      <c r="UBE37" s="214"/>
      <c r="UBF37" s="214"/>
      <c r="UBG37" s="214"/>
      <c r="UBH37" s="214"/>
      <c r="UBI37" s="214"/>
      <c r="UBJ37" s="214"/>
      <c r="UBK37" s="214"/>
      <c r="UBL37" s="214"/>
      <c r="UBM37" s="214"/>
      <c r="UBN37" s="214"/>
      <c r="UBO37" s="214"/>
      <c r="UBP37" s="214"/>
      <c r="UBQ37" s="214"/>
      <c r="UBR37" s="214"/>
      <c r="UBS37" s="214"/>
      <c r="UBT37" s="214"/>
      <c r="UBU37" s="214"/>
      <c r="UBV37" s="214"/>
      <c r="UBW37" s="214"/>
      <c r="UBX37" s="214"/>
      <c r="UBY37" s="214"/>
      <c r="UBZ37" s="214"/>
      <c r="UCA37" s="214"/>
      <c r="UCB37" s="214"/>
      <c r="UCC37" s="214"/>
      <c r="UCD37" s="214"/>
      <c r="UCE37" s="214"/>
      <c r="UCF37" s="214"/>
      <c r="UCG37" s="214"/>
      <c r="UCH37" s="214"/>
      <c r="UCI37" s="214"/>
      <c r="UCJ37" s="214"/>
      <c r="UCK37" s="214"/>
      <c r="UCL37" s="214"/>
      <c r="UCM37" s="214"/>
      <c r="UCN37" s="214"/>
      <c r="UCO37" s="214"/>
      <c r="UCP37" s="214"/>
      <c r="UCQ37" s="214"/>
      <c r="UCR37" s="214"/>
      <c r="UCS37" s="214"/>
      <c r="UCT37" s="214"/>
      <c r="UCU37" s="214"/>
      <c r="UCV37" s="214"/>
      <c r="UCW37" s="214"/>
      <c r="UCX37" s="214"/>
      <c r="UCY37" s="214"/>
      <c r="UCZ37" s="214"/>
      <c r="UDA37" s="214"/>
      <c r="UDB37" s="214"/>
      <c r="UDC37" s="214"/>
      <c r="UDD37" s="214"/>
      <c r="UDE37" s="214"/>
      <c r="UDF37" s="214"/>
      <c r="UDG37" s="214"/>
      <c r="UDH37" s="214"/>
      <c r="UDI37" s="214"/>
      <c r="UDJ37" s="214"/>
      <c r="UDK37" s="214"/>
      <c r="UDL37" s="214"/>
      <c r="UDM37" s="214"/>
      <c r="UDN37" s="214"/>
      <c r="UDO37" s="214"/>
      <c r="UDP37" s="214"/>
      <c r="UDQ37" s="214"/>
      <c r="UDR37" s="214"/>
      <c r="UDS37" s="214"/>
      <c r="UDT37" s="214"/>
      <c r="UDU37" s="214"/>
      <c r="UDV37" s="214"/>
      <c r="UDW37" s="214"/>
      <c r="UDX37" s="214"/>
      <c r="UDY37" s="214"/>
      <c r="UDZ37" s="214"/>
      <c r="UEA37" s="214"/>
      <c r="UEB37" s="214"/>
      <c r="UEC37" s="214"/>
      <c r="UED37" s="214"/>
      <c r="UEE37" s="214"/>
      <c r="UEF37" s="214"/>
      <c r="UEG37" s="214"/>
      <c r="UEH37" s="214"/>
      <c r="UEI37" s="214"/>
      <c r="UEJ37" s="214"/>
      <c r="UEK37" s="214"/>
      <c r="UEL37" s="214"/>
      <c r="UEM37" s="214"/>
      <c r="UEN37" s="214"/>
      <c r="UEO37" s="214"/>
      <c r="UEP37" s="214"/>
      <c r="UEQ37" s="214"/>
      <c r="UER37" s="214"/>
      <c r="UES37" s="214"/>
      <c r="UET37" s="214"/>
      <c r="UEU37" s="214"/>
      <c r="UEV37" s="214"/>
      <c r="UEW37" s="214"/>
      <c r="UEX37" s="214"/>
      <c r="UEY37" s="214"/>
      <c r="UEZ37" s="214"/>
      <c r="UFA37" s="214"/>
      <c r="UFB37" s="214"/>
      <c r="UFC37" s="214"/>
      <c r="UFD37" s="214"/>
      <c r="UFE37" s="214"/>
      <c r="UFF37" s="214"/>
      <c r="UFG37" s="214"/>
      <c r="UFH37" s="214"/>
      <c r="UFI37" s="214"/>
      <c r="UFJ37" s="214"/>
      <c r="UFK37" s="214"/>
      <c r="UFL37" s="214"/>
      <c r="UFM37" s="214"/>
      <c r="UFN37" s="214"/>
      <c r="UFO37" s="214"/>
      <c r="UFP37" s="214"/>
      <c r="UFQ37" s="214"/>
      <c r="UFR37" s="214"/>
      <c r="UFS37" s="214"/>
      <c r="UFT37" s="214"/>
      <c r="UFU37" s="214"/>
      <c r="UFV37" s="214"/>
      <c r="UFW37" s="214"/>
      <c r="UFX37" s="214"/>
      <c r="UFY37" s="214"/>
      <c r="UFZ37" s="214"/>
      <c r="UGA37" s="214"/>
      <c r="UGB37" s="214"/>
      <c r="UGC37" s="214"/>
      <c r="UGD37" s="214"/>
      <c r="UGE37" s="214"/>
      <c r="UGF37" s="214"/>
      <c r="UGG37" s="214"/>
      <c r="UGH37" s="214"/>
      <c r="UGI37" s="214"/>
      <c r="UGJ37" s="214"/>
      <c r="UGK37" s="214"/>
      <c r="UGL37" s="214"/>
      <c r="UGM37" s="214"/>
      <c r="UGN37" s="214"/>
      <c r="UGO37" s="214"/>
      <c r="UGP37" s="214"/>
      <c r="UGQ37" s="214"/>
      <c r="UGR37" s="214"/>
      <c r="UGS37" s="214"/>
      <c r="UGT37" s="214"/>
      <c r="UGU37" s="214"/>
      <c r="UGV37" s="214"/>
      <c r="UGW37" s="214"/>
      <c r="UGX37" s="214"/>
      <c r="UGY37" s="214"/>
      <c r="UGZ37" s="214"/>
      <c r="UHA37" s="214"/>
      <c r="UHB37" s="214"/>
      <c r="UHC37" s="214"/>
      <c r="UHD37" s="214"/>
      <c r="UHE37" s="214"/>
      <c r="UHF37" s="214"/>
      <c r="UHG37" s="214"/>
      <c r="UHH37" s="214"/>
      <c r="UHI37" s="214"/>
      <c r="UHJ37" s="214"/>
      <c r="UHK37" s="214"/>
      <c r="UHL37" s="214"/>
      <c r="UHM37" s="214"/>
      <c r="UHN37" s="214"/>
      <c r="UHO37" s="214"/>
      <c r="UHP37" s="214"/>
      <c r="UHQ37" s="214"/>
      <c r="UHR37" s="214"/>
      <c r="UHS37" s="214"/>
      <c r="UHT37" s="214"/>
      <c r="UHU37" s="214"/>
      <c r="UHV37" s="214"/>
      <c r="UHW37" s="214"/>
      <c r="UHX37" s="214"/>
      <c r="UHY37" s="214"/>
      <c r="UHZ37" s="214"/>
      <c r="UIA37" s="214"/>
      <c r="UIB37" s="214"/>
      <c r="UIC37" s="214"/>
      <c r="UID37" s="214"/>
      <c r="UIE37" s="214"/>
      <c r="UIF37" s="214"/>
      <c r="UIG37" s="214"/>
      <c r="UIH37" s="214"/>
      <c r="UII37" s="214"/>
      <c r="UIJ37" s="214"/>
      <c r="UIK37" s="214"/>
      <c r="UIL37" s="214"/>
      <c r="UIM37" s="214"/>
      <c r="UIN37" s="214"/>
      <c r="UIO37" s="214"/>
      <c r="UIP37" s="214"/>
      <c r="UIQ37" s="214"/>
      <c r="UIR37" s="214"/>
      <c r="UIS37" s="214"/>
      <c r="UIT37" s="214"/>
      <c r="UIU37" s="214"/>
      <c r="UIV37" s="214"/>
      <c r="UIW37" s="214"/>
      <c r="UIX37" s="214"/>
      <c r="UIY37" s="214"/>
      <c r="UIZ37" s="214"/>
      <c r="UJA37" s="214"/>
      <c r="UJB37" s="214"/>
      <c r="UJC37" s="214"/>
      <c r="UJD37" s="214"/>
      <c r="UJE37" s="214"/>
      <c r="UJF37" s="214"/>
      <c r="UJG37" s="214"/>
      <c r="UJH37" s="214"/>
      <c r="UJI37" s="214"/>
      <c r="UJJ37" s="214"/>
      <c r="UJK37" s="214"/>
      <c r="UJL37" s="214"/>
      <c r="UJM37" s="214"/>
      <c r="UJN37" s="214"/>
      <c r="UJO37" s="214"/>
      <c r="UJP37" s="214"/>
      <c r="UJQ37" s="214"/>
      <c r="UJR37" s="214"/>
      <c r="UJS37" s="214"/>
      <c r="UJT37" s="214"/>
      <c r="UJU37" s="214"/>
      <c r="UJV37" s="214"/>
      <c r="UJW37" s="214"/>
      <c r="UJX37" s="214"/>
      <c r="UJY37" s="214"/>
      <c r="UJZ37" s="214"/>
      <c r="UKA37" s="214"/>
      <c r="UKB37" s="214"/>
      <c r="UKC37" s="214"/>
      <c r="UKD37" s="214"/>
      <c r="UKE37" s="214"/>
      <c r="UKF37" s="214"/>
      <c r="UKG37" s="214"/>
      <c r="UKH37" s="214"/>
      <c r="UKI37" s="214"/>
      <c r="UKJ37" s="214"/>
      <c r="UKK37" s="214"/>
      <c r="UKL37" s="214"/>
      <c r="UKM37" s="214"/>
      <c r="UKN37" s="214"/>
      <c r="UKO37" s="214"/>
      <c r="UKP37" s="214"/>
      <c r="UKQ37" s="214"/>
      <c r="UKR37" s="214"/>
      <c r="UKS37" s="214"/>
      <c r="UKT37" s="214"/>
      <c r="UKU37" s="214"/>
      <c r="UKV37" s="214"/>
      <c r="UKW37" s="214"/>
      <c r="UKX37" s="214"/>
      <c r="UKY37" s="214"/>
      <c r="UKZ37" s="214"/>
      <c r="ULA37" s="214"/>
      <c r="ULB37" s="214"/>
      <c r="ULC37" s="214"/>
      <c r="ULD37" s="214"/>
      <c r="ULE37" s="214"/>
      <c r="ULF37" s="214"/>
      <c r="ULG37" s="214"/>
      <c r="ULH37" s="214"/>
      <c r="ULI37" s="214"/>
      <c r="ULJ37" s="214"/>
      <c r="ULK37" s="214"/>
      <c r="ULL37" s="214"/>
      <c r="ULM37" s="214"/>
      <c r="ULN37" s="214"/>
      <c r="ULO37" s="214"/>
      <c r="ULP37" s="214"/>
      <c r="ULQ37" s="214"/>
      <c r="ULR37" s="214"/>
      <c r="ULS37" s="214"/>
      <c r="ULT37" s="214"/>
      <c r="ULU37" s="214"/>
      <c r="ULV37" s="214"/>
      <c r="ULW37" s="214"/>
      <c r="ULX37" s="214"/>
      <c r="ULY37" s="214"/>
      <c r="ULZ37" s="214"/>
      <c r="UMA37" s="214"/>
      <c r="UMB37" s="214"/>
      <c r="UMC37" s="214"/>
      <c r="UMD37" s="214"/>
      <c r="UME37" s="214"/>
      <c r="UMF37" s="214"/>
      <c r="UMG37" s="214"/>
      <c r="UMH37" s="214"/>
      <c r="UMI37" s="214"/>
      <c r="UMJ37" s="214"/>
      <c r="UMK37" s="214"/>
      <c r="UML37" s="214"/>
      <c r="UMM37" s="214"/>
      <c r="UMN37" s="214"/>
      <c r="UMO37" s="214"/>
      <c r="UMP37" s="214"/>
      <c r="UMQ37" s="214"/>
      <c r="UMR37" s="214"/>
      <c r="UMS37" s="214"/>
      <c r="UMT37" s="214"/>
      <c r="UMU37" s="214"/>
      <c r="UMV37" s="214"/>
      <c r="UMW37" s="214"/>
      <c r="UMX37" s="214"/>
      <c r="UMY37" s="214"/>
      <c r="UMZ37" s="214"/>
      <c r="UNA37" s="214"/>
      <c r="UNB37" s="214"/>
      <c r="UNC37" s="214"/>
      <c r="UND37" s="214"/>
      <c r="UNE37" s="214"/>
      <c r="UNF37" s="214"/>
      <c r="UNG37" s="214"/>
      <c r="UNH37" s="214"/>
      <c r="UNI37" s="214"/>
      <c r="UNJ37" s="214"/>
      <c r="UNK37" s="214"/>
      <c r="UNL37" s="214"/>
      <c r="UNM37" s="214"/>
      <c r="UNN37" s="214"/>
      <c r="UNO37" s="214"/>
      <c r="UNP37" s="214"/>
      <c r="UNQ37" s="214"/>
      <c r="UNR37" s="214"/>
      <c r="UNS37" s="214"/>
      <c r="UNT37" s="214"/>
      <c r="UNU37" s="214"/>
      <c r="UNV37" s="214"/>
      <c r="UNW37" s="214"/>
      <c r="UNX37" s="214"/>
      <c r="UNY37" s="214"/>
      <c r="UNZ37" s="214"/>
      <c r="UOA37" s="214"/>
      <c r="UOB37" s="214"/>
      <c r="UOC37" s="214"/>
      <c r="UOD37" s="214"/>
      <c r="UOE37" s="214"/>
      <c r="UOF37" s="214"/>
      <c r="UOG37" s="214"/>
      <c r="UOH37" s="214"/>
      <c r="UOI37" s="214"/>
      <c r="UOJ37" s="214"/>
      <c r="UOK37" s="214"/>
      <c r="UOL37" s="214"/>
      <c r="UOM37" s="214"/>
      <c r="UON37" s="214"/>
      <c r="UOO37" s="214"/>
      <c r="UOP37" s="214"/>
      <c r="UOQ37" s="214"/>
      <c r="UOR37" s="214"/>
      <c r="UOS37" s="214"/>
      <c r="UOT37" s="214"/>
      <c r="UOU37" s="214"/>
      <c r="UOV37" s="214"/>
      <c r="UOW37" s="214"/>
      <c r="UOX37" s="214"/>
      <c r="UOY37" s="214"/>
      <c r="UOZ37" s="214"/>
      <c r="UPA37" s="214"/>
      <c r="UPB37" s="214"/>
      <c r="UPC37" s="214"/>
      <c r="UPD37" s="214"/>
      <c r="UPE37" s="214"/>
      <c r="UPF37" s="214"/>
      <c r="UPG37" s="214"/>
      <c r="UPH37" s="214"/>
      <c r="UPI37" s="214"/>
      <c r="UPJ37" s="214"/>
      <c r="UPK37" s="214"/>
      <c r="UPL37" s="214"/>
      <c r="UPM37" s="214"/>
      <c r="UPN37" s="214"/>
      <c r="UPO37" s="214"/>
      <c r="UPP37" s="214"/>
      <c r="UPQ37" s="214"/>
      <c r="UPR37" s="214"/>
      <c r="UPS37" s="214"/>
      <c r="UPT37" s="214"/>
      <c r="UPU37" s="214"/>
      <c r="UPV37" s="214"/>
      <c r="UPW37" s="214"/>
      <c r="UPX37" s="214"/>
      <c r="UPY37" s="214"/>
      <c r="UPZ37" s="214"/>
      <c r="UQA37" s="214"/>
      <c r="UQB37" s="214"/>
      <c r="UQC37" s="214"/>
      <c r="UQD37" s="214"/>
      <c r="UQE37" s="214"/>
      <c r="UQF37" s="214"/>
      <c r="UQG37" s="214"/>
      <c r="UQH37" s="214"/>
      <c r="UQI37" s="214"/>
      <c r="UQJ37" s="214"/>
      <c r="UQK37" s="214"/>
      <c r="UQL37" s="214"/>
      <c r="UQM37" s="214"/>
      <c r="UQN37" s="214"/>
      <c r="UQO37" s="214"/>
      <c r="UQP37" s="214"/>
      <c r="UQQ37" s="214"/>
      <c r="UQR37" s="214"/>
      <c r="UQS37" s="214"/>
      <c r="UQT37" s="214"/>
      <c r="UQU37" s="214"/>
      <c r="UQV37" s="214"/>
      <c r="UQW37" s="214"/>
      <c r="UQX37" s="214"/>
      <c r="UQY37" s="214"/>
      <c r="UQZ37" s="214"/>
      <c r="URA37" s="214"/>
      <c r="URB37" s="214"/>
      <c r="URC37" s="214"/>
      <c r="URD37" s="214"/>
      <c r="URE37" s="214"/>
      <c r="URF37" s="214"/>
      <c r="URG37" s="214"/>
      <c r="URH37" s="214"/>
      <c r="URI37" s="214"/>
      <c r="URJ37" s="214"/>
      <c r="URK37" s="214"/>
      <c r="URL37" s="214"/>
      <c r="URM37" s="214"/>
      <c r="URN37" s="214"/>
      <c r="URO37" s="214"/>
      <c r="URP37" s="214"/>
      <c r="URQ37" s="214"/>
      <c r="URR37" s="214"/>
      <c r="URS37" s="214"/>
      <c r="URT37" s="214"/>
      <c r="URU37" s="214"/>
      <c r="URV37" s="214"/>
      <c r="URW37" s="214"/>
      <c r="URX37" s="214"/>
      <c r="URY37" s="214"/>
      <c r="URZ37" s="214"/>
      <c r="USA37" s="214"/>
      <c r="USB37" s="214"/>
      <c r="USC37" s="214"/>
      <c r="USD37" s="214"/>
      <c r="USE37" s="214"/>
      <c r="USF37" s="214"/>
      <c r="USG37" s="214"/>
      <c r="USH37" s="214"/>
      <c r="USI37" s="214"/>
      <c r="USJ37" s="214"/>
      <c r="USK37" s="214"/>
      <c r="USL37" s="214"/>
      <c r="USM37" s="214"/>
      <c r="USN37" s="214"/>
      <c r="USO37" s="214"/>
      <c r="USP37" s="214"/>
      <c r="USQ37" s="214"/>
      <c r="USR37" s="214"/>
      <c r="USS37" s="214"/>
      <c r="UST37" s="214"/>
      <c r="USU37" s="214"/>
      <c r="USV37" s="214"/>
      <c r="USW37" s="214"/>
      <c r="USX37" s="214"/>
      <c r="USY37" s="214"/>
      <c r="USZ37" s="214"/>
      <c r="UTA37" s="214"/>
      <c r="UTB37" s="214"/>
      <c r="UTC37" s="214"/>
      <c r="UTD37" s="214"/>
      <c r="UTE37" s="214"/>
      <c r="UTF37" s="214"/>
      <c r="UTG37" s="214"/>
      <c r="UTH37" s="214"/>
      <c r="UTI37" s="214"/>
      <c r="UTJ37" s="214"/>
      <c r="UTK37" s="214"/>
      <c r="UTL37" s="214"/>
      <c r="UTM37" s="214"/>
      <c r="UTN37" s="214"/>
      <c r="UTO37" s="214"/>
      <c r="UTP37" s="214"/>
      <c r="UTQ37" s="214"/>
      <c r="UTR37" s="214"/>
      <c r="UTS37" s="214"/>
      <c r="UTT37" s="214"/>
      <c r="UTU37" s="214"/>
      <c r="UTV37" s="214"/>
      <c r="UTW37" s="214"/>
      <c r="UTX37" s="214"/>
      <c r="UTY37" s="214"/>
      <c r="UTZ37" s="214"/>
      <c r="UUA37" s="214"/>
      <c r="UUB37" s="214"/>
      <c r="UUC37" s="214"/>
      <c r="UUD37" s="214"/>
      <c r="UUE37" s="214"/>
      <c r="UUF37" s="214"/>
      <c r="UUG37" s="214"/>
      <c r="UUH37" s="214"/>
      <c r="UUI37" s="214"/>
      <c r="UUJ37" s="214"/>
      <c r="UUK37" s="214"/>
      <c r="UUL37" s="214"/>
      <c r="UUM37" s="214"/>
      <c r="UUN37" s="214"/>
      <c r="UUO37" s="214"/>
      <c r="UUP37" s="214"/>
      <c r="UUQ37" s="214"/>
      <c r="UUR37" s="214"/>
      <c r="UUS37" s="214"/>
      <c r="UUT37" s="214"/>
      <c r="UUU37" s="214"/>
      <c r="UUV37" s="214"/>
      <c r="UUW37" s="214"/>
      <c r="UUX37" s="214"/>
      <c r="UUY37" s="214"/>
      <c r="UUZ37" s="214"/>
      <c r="UVA37" s="214"/>
      <c r="UVB37" s="214"/>
      <c r="UVC37" s="214"/>
      <c r="UVD37" s="214"/>
      <c r="UVE37" s="214"/>
      <c r="UVF37" s="214"/>
      <c r="UVG37" s="214"/>
      <c r="UVH37" s="214"/>
      <c r="UVI37" s="214"/>
      <c r="UVJ37" s="214"/>
      <c r="UVK37" s="214"/>
      <c r="UVL37" s="214"/>
      <c r="UVM37" s="214"/>
      <c r="UVN37" s="214"/>
      <c r="UVO37" s="214"/>
      <c r="UVP37" s="214"/>
      <c r="UVQ37" s="214"/>
      <c r="UVR37" s="214"/>
      <c r="UVS37" s="214"/>
      <c r="UVT37" s="214"/>
      <c r="UVU37" s="214"/>
      <c r="UVV37" s="214"/>
      <c r="UVW37" s="214"/>
      <c r="UVX37" s="214"/>
      <c r="UVY37" s="214"/>
      <c r="UVZ37" s="214"/>
      <c r="UWA37" s="214"/>
      <c r="UWB37" s="214"/>
      <c r="UWC37" s="214"/>
      <c r="UWD37" s="214"/>
      <c r="UWE37" s="214"/>
      <c r="UWF37" s="214"/>
      <c r="UWG37" s="214"/>
      <c r="UWH37" s="214"/>
      <c r="UWI37" s="214"/>
      <c r="UWJ37" s="214"/>
      <c r="UWK37" s="214"/>
      <c r="UWL37" s="214"/>
      <c r="UWM37" s="214"/>
      <c r="UWN37" s="214"/>
      <c r="UWO37" s="214"/>
      <c r="UWP37" s="214"/>
      <c r="UWQ37" s="214"/>
      <c r="UWR37" s="214"/>
      <c r="UWS37" s="214"/>
      <c r="UWT37" s="214"/>
      <c r="UWU37" s="214"/>
      <c r="UWV37" s="214"/>
      <c r="UWW37" s="214"/>
      <c r="UWX37" s="214"/>
      <c r="UWY37" s="214"/>
      <c r="UWZ37" s="214"/>
      <c r="UXA37" s="214"/>
      <c r="UXB37" s="214"/>
      <c r="UXC37" s="214"/>
      <c r="UXD37" s="214"/>
      <c r="UXE37" s="214"/>
      <c r="UXF37" s="214"/>
      <c r="UXG37" s="214"/>
      <c r="UXH37" s="214"/>
      <c r="UXI37" s="214"/>
      <c r="UXJ37" s="214"/>
      <c r="UXK37" s="214"/>
      <c r="UXL37" s="214"/>
      <c r="UXM37" s="214"/>
      <c r="UXN37" s="214"/>
      <c r="UXO37" s="214"/>
      <c r="UXP37" s="214"/>
      <c r="UXQ37" s="214"/>
      <c r="UXR37" s="214"/>
      <c r="UXS37" s="214"/>
      <c r="UXT37" s="214"/>
      <c r="UXU37" s="214"/>
      <c r="UXV37" s="214"/>
      <c r="UXW37" s="214"/>
      <c r="UXX37" s="214"/>
      <c r="UXY37" s="214"/>
      <c r="UXZ37" s="214"/>
      <c r="UYA37" s="214"/>
      <c r="UYB37" s="214"/>
      <c r="UYC37" s="214"/>
      <c r="UYD37" s="214"/>
      <c r="UYE37" s="214"/>
      <c r="UYF37" s="214"/>
      <c r="UYG37" s="214"/>
      <c r="UYH37" s="214"/>
      <c r="UYI37" s="214"/>
      <c r="UYJ37" s="214"/>
      <c r="UYK37" s="214"/>
      <c r="UYL37" s="214"/>
      <c r="UYM37" s="214"/>
      <c r="UYN37" s="214"/>
      <c r="UYO37" s="214"/>
      <c r="UYP37" s="214"/>
      <c r="UYQ37" s="214"/>
      <c r="UYR37" s="214"/>
      <c r="UYS37" s="214"/>
      <c r="UYT37" s="214"/>
      <c r="UYU37" s="214"/>
      <c r="UYV37" s="214"/>
      <c r="UYW37" s="214"/>
      <c r="UYX37" s="214"/>
      <c r="UYY37" s="214"/>
      <c r="UYZ37" s="214"/>
      <c r="UZA37" s="214"/>
      <c r="UZB37" s="214"/>
      <c r="UZC37" s="214"/>
      <c r="UZD37" s="214"/>
      <c r="UZE37" s="214"/>
      <c r="UZF37" s="214"/>
      <c r="UZG37" s="214"/>
      <c r="UZH37" s="214"/>
      <c r="UZI37" s="214"/>
      <c r="UZJ37" s="214"/>
      <c r="UZK37" s="214"/>
      <c r="UZL37" s="214"/>
      <c r="UZM37" s="214"/>
      <c r="UZN37" s="214"/>
      <c r="UZO37" s="214"/>
      <c r="UZP37" s="214"/>
      <c r="UZQ37" s="214"/>
      <c r="UZR37" s="214"/>
      <c r="UZS37" s="214"/>
      <c r="UZT37" s="214"/>
      <c r="UZU37" s="214"/>
      <c r="UZV37" s="214"/>
      <c r="UZW37" s="214"/>
      <c r="UZX37" s="214"/>
      <c r="UZY37" s="214"/>
      <c r="UZZ37" s="214"/>
      <c r="VAA37" s="214"/>
      <c r="VAB37" s="214"/>
      <c r="VAC37" s="214"/>
      <c r="VAD37" s="214"/>
      <c r="VAE37" s="214"/>
      <c r="VAF37" s="214"/>
      <c r="VAG37" s="214"/>
      <c r="VAH37" s="214"/>
      <c r="VAI37" s="214"/>
      <c r="VAJ37" s="214"/>
      <c r="VAK37" s="214"/>
      <c r="VAL37" s="214"/>
      <c r="VAM37" s="214"/>
      <c r="VAN37" s="214"/>
      <c r="VAO37" s="214"/>
      <c r="VAP37" s="214"/>
      <c r="VAQ37" s="214"/>
      <c r="VAR37" s="214"/>
      <c r="VAS37" s="214"/>
      <c r="VAT37" s="214"/>
      <c r="VAU37" s="214"/>
      <c r="VAV37" s="214"/>
      <c r="VAW37" s="214"/>
      <c r="VAX37" s="214"/>
      <c r="VAY37" s="214"/>
      <c r="VAZ37" s="214"/>
      <c r="VBA37" s="214"/>
      <c r="VBB37" s="214"/>
      <c r="VBC37" s="214"/>
      <c r="VBD37" s="214"/>
      <c r="VBE37" s="214"/>
      <c r="VBF37" s="214"/>
      <c r="VBG37" s="214"/>
      <c r="VBH37" s="214"/>
      <c r="VBI37" s="214"/>
      <c r="VBJ37" s="214"/>
      <c r="VBK37" s="214"/>
      <c r="VBL37" s="214"/>
      <c r="VBM37" s="214"/>
      <c r="VBN37" s="214"/>
      <c r="VBO37" s="214"/>
      <c r="VBP37" s="214"/>
      <c r="VBQ37" s="214"/>
      <c r="VBR37" s="214"/>
      <c r="VBS37" s="214"/>
      <c r="VBT37" s="214"/>
      <c r="VBU37" s="214"/>
      <c r="VBV37" s="214"/>
      <c r="VBW37" s="214"/>
      <c r="VBX37" s="214"/>
      <c r="VBY37" s="214"/>
      <c r="VBZ37" s="214"/>
      <c r="VCA37" s="214"/>
      <c r="VCB37" s="214"/>
      <c r="VCC37" s="214"/>
      <c r="VCD37" s="214"/>
      <c r="VCE37" s="214"/>
      <c r="VCF37" s="214"/>
      <c r="VCG37" s="214"/>
      <c r="VCH37" s="214"/>
      <c r="VCI37" s="214"/>
      <c r="VCJ37" s="214"/>
      <c r="VCK37" s="214"/>
      <c r="VCL37" s="214"/>
      <c r="VCM37" s="214"/>
      <c r="VCN37" s="214"/>
      <c r="VCO37" s="214"/>
      <c r="VCP37" s="214"/>
      <c r="VCQ37" s="214"/>
      <c r="VCR37" s="214"/>
      <c r="VCS37" s="214"/>
      <c r="VCT37" s="214"/>
      <c r="VCU37" s="214"/>
      <c r="VCV37" s="214"/>
      <c r="VCW37" s="214"/>
      <c r="VCX37" s="214"/>
      <c r="VCY37" s="214"/>
      <c r="VCZ37" s="214"/>
      <c r="VDA37" s="214"/>
      <c r="VDB37" s="214"/>
      <c r="VDC37" s="214"/>
      <c r="VDD37" s="214"/>
      <c r="VDE37" s="214"/>
      <c r="VDF37" s="214"/>
      <c r="VDG37" s="214"/>
      <c r="VDH37" s="214"/>
      <c r="VDI37" s="214"/>
      <c r="VDJ37" s="214"/>
      <c r="VDK37" s="214"/>
      <c r="VDL37" s="214"/>
      <c r="VDM37" s="214"/>
      <c r="VDN37" s="214"/>
      <c r="VDO37" s="214"/>
      <c r="VDP37" s="214"/>
      <c r="VDQ37" s="214"/>
      <c r="VDR37" s="214"/>
      <c r="VDS37" s="214"/>
      <c r="VDT37" s="214"/>
      <c r="VDU37" s="214"/>
      <c r="VDV37" s="214"/>
      <c r="VDW37" s="214"/>
      <c r="VDX37" s="214"/>
      <c r="VDY37" s="214"/>
      <c r="VDZ37" s="214"/>
      <c r="VEA37" s="214"/>
      <c r="VEB37" s="214"/>
      <c r="VEC37" s="214"/>
      <c r="VED37" s="214"/>
      <c r="VEE37" s="214"/>
      <c r="VEF37" s="214"/>
      <c r="VEG37" s="214"/>
      <c r="VEH37" s="214"/>
      <c r="VEI37" s="214"/>
      <c r="VEJ37" s="214"/>
      <c r="VEK37" s="214"/>
      <c r="VEL37" s="214"/>
      <c r="VEM37" s="214"/>
      <c r="VEN37" s="214"/>
      <c r="VEO37" s="214"/>
      <c r="VEP37" s="214"/>
      <c r="VEQ37" s="214"/>
      <c r="VER37" s="214"/>
      <c r="VES37" s="214"/>
      <c r="VET37" s="214"/>
      <c r="VEU37" s="214"/>
      <c r="VEV37" s="214"/>
      <c r="VEW37" s="214"/>
      <c r="VEX37" s="214"/>
      <c r="VEY37" s="214"/>
      <c r="VEZ37" s="214"/>
      <c r="VFA37" s="214"/>
      <c r="VFB37" s="214"/>
      <c r="VFC37" s="214"/>
      <c r="VFD37" s="214"/>
      <c r="VFE37" s="214"/>
      <c r="VFF37" s="214"/>
      <c r="VFG37" s="214"/>
      <c r="VFH37" s="214"/>
      <c r="VFI37" s="214"/>
      <c r="VFJ37" s="214"/>
      <c r="VFK37" s="214"/>
      <c r="VFL37" s="214"/>
      <c r="VFM37" s="214"/>
      <c r="VFN37" s="214"/>
      <c r="VFO37" s="214"/>
      <c r="VFP37" s="214"/>
      <c r="VFQ37" s="214"/>
      <c r="VFR37" s="214"/>
      <c r="VFS37" s="214"/>
      <c r="VFT37" s="214"/>
      <c r="VFU37" s="214"/>
      <c r="VFV37" s="214"/>
      <c r="VFW37" s="214"/>
      <c r="VFX37" s="214"/>
      <c r="VFY37" s="214"/>
      <c r="VFZ37" s="214"/>
      <c r="VGA37" s="214"/>
      <c r="VGB37" s="214"/>
      <c r="VGC37" s="214"/>
      <c r="VGD37" s="214"/>
      <c r="VGE37" s="214"/>
      <c r="VGF37" s="214"/>
      <c r="VGG37" s="214"/>
      <c r="VGH37" s="214"/>
      <c r="VGI37" s="214"/>
      <c r="VGJ37" s="214"/>
      <c r="VGK37" s="214"/>
      <c r="VGL37" s="214"/>
      <c r="VGM37" s="214"/>
      <c r="VGN37" s="214"/>
      <c r="VGO37" s="214"/>
      <c r="VGP37" s="214"/>
      <c r="VGQ37" s="214"/>
      <c r="VGR37" s="214"/>
      <c r="VGS37" s="214"/>
      <c r="VGT37" s="214"/>
      <c r="VGU37" s="214"/>
      <c r="VGV37" s="214"/>
      <c r="VGW37" s="214"/>
      <c r="VGX37" s="214"/>
      <c r="VGY37" s="214"/>
      <c r="VGZ37" s="214"/>
      <c r="VHA37" s="214"/>
      <c r="VHB37" s="214"/>
      <c r="VHC37" s="214"/>
      <c r="VHD37" s="214"/>
      <c r="VHE37" s="214"/>
      <c r="VHF37" s="214"/>
      <c r="VHG37" s="214"/>
      <c r="VHH37" s="214"/>
      <c r="VHI37" s="214"/>
      <c r="VHJ37" s="214"/>
      <c r="VHK37" s="214"/>
      <c r="VHL37" s="214"/>
      <c r="VHM37" s="214"/>
      <c r="VHN37" s="214"/>
      <c r="VHO37" s="214"/>
      <c r="VHP37" s="214"/>
      <c r="VHQ37" s="214"/>
      <c r="VHR37" s="214"/>
      <c r="VHS37" s="214"/>
      <c r="VHT37" s="214"/>
      <c r="VHU37" s="214"/>
      <c r="VHV37" s="214"/>
      <c r="VHW37" s="214"/>
      <c r="VHX37" s="214"/>
      <c r="VHY37" s="214"/>
      <c r="VHZ37" s="214"/>
      <c r="VIA37" s="214"/>
      <c r="VIB37" s="214"/>
      <c r="VIC37" s="214"/>
      <c r="VID37" s="214"/>
      <c r="VIE37" s="214"/>
      <c r="VIF37" s="214"/>
      <c r="VIG37" s="214"/>
      <c r="VIH37" s="214"/>
      <c r="VII37" s="214"/>
      <c r="VIJ37" s="214"/>
      <c r="VIK37" s="214"/>
      <c r="VIL37" s="214"/>
      <c r="VIM37" s="214"/>
      <c r="VIN37" s="214"/>
      <c r="VIO37" s="214"/>
      <c r="VIP37" s="214"/>
      <c r="VIQ37" s="214"/>
      <c r="VIR37" s="214"/>
      <c r="VIS37" s="214"/>
      <c r="VIT37" s="214"/>
      <c r="VIU37" s="214"/>
      <c r="VIV37" s="214"/>
      <c r="VIW37" s="214"/>
      <c r="VIX37" s="214"/>
      <c r="VIY37" s="214"/>
      <c r="VIZ37" s="214"/>
      <c r="VJA37" s="214"/>
      <c r="VJB37" s="214"/>
      <c r="VJC37" s="214"/>
      <c r="VJD37" s="214"/>
      <c r="VJE37" s="214"/>
      <c r="VJF37" s="214"/>
      <c r="VJG37" s="214"/>
      <c r="VJH37" s="214"/>
      <c r="VJI37" s="214"/>
      <c r="VJJ37" s="214"/>
      <c r="VJK37" s="214"/>
      <c r="VJL37" s="214"/>
      <c r="VJM37" s="214"/>
      <c r="VJN37" s="214"/>
      <c r="VJO37" s="214"/>
      <c r="VJP37" s="214"/>
      <c r="VJQ37" s="214"/>
      <c r="VJR37" s="214"/>
      <c r="VJS37" s="214"/>
      <c r="VJT37" s="214"/>
      <c r="VJU37" s="214"/>
      <c r="VJV37" s="214"/>
      <c r="VJW37" s="214"/>
      <c r="VJX37" s="214"/>
      <c r="VJY37" s="214"/>
      <c r="VJZ37" s="214"/>
      <c r="VKA37" s="214"/>
      <c r="VKB37" s="214"/>
      <c r="VKC37" s="214"/>
      <c r="VKD37" s="214"/>
      <c r="VKE37" s="214"/>
      <c r="VKF37" s="214"/>
      <c r="VKG37" s="214"/>
      <c r="VKH37" s="214"/>
      <c r="VKI37" s="214"/>
      <c r="VKJ37" s="214"/>
      <c r="VKK37" s="214"/>
      <c r="VKL37" s="214"/>
      <c r="VKM37" s="214"/>
      <c r="VKN37" s="214"/>
      <c r="VKO37" s="214"/>
      <c r="VKP37" s="214"/>
      <c r="VKQ37" s="214"/>
      <c r="VKR37" s="214"/>
      <c r="VKS37" s="214"/>
      <c r="VKT37" s="214"/>
      <c r="VKU37" s="214"/>
      <c r="VKV37" s="214"/>
      <c r="VKW37" s="214"/>
      <c r="VKX37" s="214"/>
      <c r="VKY37" s="214"/>
      <c r="VKZ37" s="214"/>
      <c r="VLA37" s="214"/>
      <c r="VLB37" s="214"/>
      <c r="VLC37" s="214"/>
      <c r="VLD37" s="214"/>
      <c r="VLE37" s="214"/>
      <c r="VLF37" s="214"/>
      <c r="VLG37" s="214"/>
      <c r="VLH37" s="214"/>
      <c r="VLI37" s="214"/>
      <c r="VLJ37" s="214"/>
      <c r="VLK37" s="214"/>
      <c r="VLL37" s="214"/>
      <c r="VLM37" s="214"/>
      <c r="VLN37" s="214"/>
      <c r="VLO37" s="214"/>
      <c r="VLP37" s="214"/>
      <c r="VLQ37" s="214"/>
      <c r="VLR37" s="214"/>
      <c r="VLS37" s="214"/>
      <c r="VLT37" s="214"/>
      <c r="VLU37" s="214"/>
      <c r="VLV37" s="214"/>
      <c r="VLW37" s="214"/>
      <c r="VLX37" s="214"/>
      <c r="VLY37" s="214"/>
      <c r="VLZ37" s="214"/>
      <c r="VMA37" s="214"/>
      <c r="VMB37" s="214"/>
      <c r="VMC37" s="214"/>
      <c r="VMD37" s="214"/>
      <c r="VME37" s="214"/>
      <c r="VMF37" s="214"/>
      <c r="VMG37" s="214"/>
      <c r="VMH37" s="214"/>
      <c r="VMI37" s="214"/>
      <c r="VMJ37" s="214"/>
      <c r="VMK37" s="214"/>
      <c r="VML37" s="214"/>
      <c r="VMM37" s="214"/>
      <c r="VMN37" s="214"/>
      <c r="VMO37" s="214"/>
      <c r="VMP37" s="214"/>
      <c r="VMQ37" s="214"/>
      <c r="VMR37" s="214"/>
      <c r="VMS37" s="214"/>
      <c r="VMT37" s="214"/>
      <c r="VMU37" s="214"/>
      <c r="VMV37" s="214"/>
      <c r="VMW37" s="214"/>
      <c r="VMX37" s="214"/>
      <c r="VMY37" s="214"/>
      <c r="VMZ37" s="214"/>
      <c r="VNA37" s="214"/>
      <c r="VNB37" s="214"/>
      <c r="VNC37" s="214"/>
      <c r="VND37" s="214"/>
      <c r="VNE37" s="214"/>
      <c r="VNF37" s="214"/>
      <c r="VNG37" s="214"/>
      <c r="VNH37" s="214"/>
      <c r="VNI37" s="214"/>
      <c r="VNJ37" s="214"/>
      <c r="VNK37" s="214"/>
      <c r="VNL37" s="214"/>
      <c r="VNM37" s="214"/>
      <c r="VNN37" s="214"/>
      <c r="VNO37" s="214"/>
      <c r="VNP37" s="214"/>
      <c r="VNQ37" s="214"/>
      <c r="VNR37" s="214"/>
      <c r="VNS37" s="214"/>
      <c r="VNT37" s="214"/>
      <c r="VNU37" s="214"/>
      <c r="VNV37" s="214"/>
      <c r="VNW37" s="214"/>
      <c r="VNX37" s="214"/>
      <c r="VNY37" s="214"/>
      <c r="VNZ37" s="214"/>
      <c r="VOA37" s="214"/>
      <c r="VOB37" s="214"/>
      <c r="VOC37" s="214"/>
      <c r="VOD37" s="214"/>
      <c r="VOE37" s="214"/>
      <c r="VOF37" s="214"/>
      <c r="VOG37" s="214"/>
      <c r="VOH37" s="214"/>
      <c r="VOI37" s="214"/>
      <c r="VOJ37" s="214"/>
      <c r="VOK37" s="214"/>
      <c r="VOL37" s="214"/>
      <c r="VOM37" s="214"/>
      <c r="VON37" s="214"/>
      <c r="VOO37" s="214"/>
      <c r="VOP37" s="214"/>
      <c r="VOQ37" s="214"/>
      <c r="VOR37" s="214"/>
      <c r="VOS37" s="214"/>
      <c r="VOT37" s="214"/>
      <c r="VOU37" s="214"/>
      <c r="VOV37" s="214"/>
      <c r="VOW37" s="214"/>
      <c r="VOX37" s="214"/>
      <c r="VOY37" s="214"/>
      <c r="VOZ37" s="214"/>
      <c r="VPA37" s="214"/>
      <c r="VPB37" s="214"/>
      <c r="VPC37" s="214"/>
      <c r="VPD37" s="214"/>
      <c r="VPE37" s="214"/>
      <c r="VPF37" s="214"/>
      <c r="VPG37" s="214"/>
      <c r="VPH37" s="214"/>
      <c r="VPI37" s="214"/>
      <c r="VPJ37" s="214"/>
      <c r="VPK37" s="214"/>
      <c r="VPL37" s="214"/>
      <c r="VPM37" s="214"/>
      <c r="VPN37" s="214"/>
      <c r="VPO37" s="214"/>
      <c r="VPP37" s="214"/>
      <c r="VPQ37" s="214"/>
      <c r="VPR37" s="214"/>
      <c r="VPS37" s="214"/>
      <c r="VPT37" s="214"/>
      <c r="VPU37" s="214"/>
      <c r="VPV37" s="214"/>
      <c r="VPW37" s="214"/>
      <c r="VPX37" s="214"/>
      <c r="VPY37" s="214"/>
      <c r="VPZ37" s="214"/>
      <c r="VQA37" s="214"/>
      <c r="VQB37" s="214"/>
      <c r="VQC37" s="214"/>
      <c r="VQD37" s="214"/>
      <c r="VQE37" s="214"/>
      <c r="VQF37" s="214"/>
      <c r="VQG37" s="214"/>
      <c r="VQH37" s="214"/>
      <c r="VQI37" s="214"/>
      <c r="VQJ37" s="214"/>
      <c r="VQK37" s="214"/>
      <c r="VQL37" s="214"/>
      <c r="VQM37" s="214"/>
      <c r="VQN37" s="214"/>
      <c r="VQO37" s="214"/>
      <c r="VQP37" s="214"/>
      <c r="VQQ37" s="214"/>
      <c r="VQR37" s="214"/>
      <c r="VQS37" s="214"/>
      <c r="VQT37" s="214"/>
      <c r="VQU37" s="214"/>
      <c r="VQV37" s="214"/>
      <c r="VQW37" s="214"/>
      <c r="VQX37" s="214"/>
      <c r="VQY37" s="214"/>
      <c r="VQZ37" s="214"/>
      <c r="VRA37" s="214"/>
      <c r="VRB37" s="214"/>
      <c r="VRC37" s="214"/>
      <c r="VRD37" s="214"/>
      <c r="VRE37" s="214"/>
      <c r="VRF37" s="214"/>
      <c r="VRG37" s="214"/>
      <c r="VRH37" s="214"/>
      <c r="VRI37" s="214"/>
      <c r="VRJ37" s="214"/>
      <c r="VRK37" s="214"/>
      <c r="VRL37" s="214"/>
      <c r="VRM37" s="214"/>
      <c r="VRN37" s="214"/>
      <c r="VRO37" s="214"/>
      <c r="VRP37" s="214"/>
      <c r="VRQ37" s="214"/>
      <c r="VRR37" s="214"/>
      <c r="VRS37" s="214"/>
      <c r="VRT37" s="214"/>
      <c r="VRU37" s="214"/>
      <c r="VRV37" s="214"/>
      <c r="VRW37" s="214"/>
      <c r="VRX37" s="214"/>
      <c r="VRY37" s="214"/>
      <c r="VRZ37" s="214"/>
      <c r="VSA37" s="214"/>
      <c r="VSB37" s="214"/>
      <c r="VSC37" s="214"/>
      <c r="VSD37" s="214"/>
      <c r="VSE37" s="214"/>
      <c r="VSF37" s="214"/>
      <c r="VSG37" s="214"/>
      <c r="VSH37" s="214"/>
      <c r="VSI37" s="214"/>
      <c r="VSJ37" s="214"/>
      <c r="VSK37" s="214"/>
      <c r="VSL37" s="214"/>
      <c r="VSM37" s="214"/>
      <c r="VSN37" s="214"/>
      <c r="VSO37" s="214"/>
      <c r="VSP37" s="214"/>
      <c r="VSQ37" s="214"/>
      <c r="VSR37" s="214"/>
      <c r="VSS37" s="214"/>
      <c r="VST37" s="214"/>
      <c r="VSU37" s="214"/>
      <c r="VSV37" s="214"/>
      <c r="VSW37" s="214"/>
      <c r="VSX37" s="214"/>
      <c r="VSY37" s="214"/>
      <c r="VSZ37" s="214"/>
      <c r="VTA37" s="214"/>
      <c r="VTB37" s="214"/>
      <c r="VTC37" s="214"/>
      <c r="VTD37" s="214"/>
      <c r="VTE37" s="214"/>
      <c r="VTF37" s="214"/>
      <c r="VTG37" s="214"/>
      <c r="VTH37" s="214"/>
      <c r="VTI37" s="214"/>
      <c r="VTJ37" s="214"/>
      <c r="VTK37" s="214"/>
      <c r="VTL37" s="214"/>
      <c r="VTM37" s="214"/>
      <c r="VTN37" s="214"/>
      <c r="VTO37" s="214"/>
      <c r="VTP37" s="214"/>
      <c r="VTQ37" s="214"/>
      <c r="VTR37" s="214"/>
      <c r="VTS37" s="214"/>
      <c r="VTT37" s="214"/>
      <c r="VTU37" s="214"/>
      <c r="VTV37" s="214"/>
      <c r="VTW37" s="214"/>
      <c r="VTX37" s="214"/>
      <c r="VTY37" s="214"/>
      <c r="VTZ37" s="214"/>
      <c r="VUA37" s="214"/>
      <c r="VUB37" s="214"/>
      <c r="VUC37" s="214"/>
      <c r="VUD37" s="214"/>
      <c r="VUE37" s="214"/>
      <c r="VUF37" s="214"/>
      <c r="VUG37" s="214"/>
      <c r="VUH37" s="214"/>
      <c r="VUI37" s="214"/>
      <c r="VUJ37" s="214"/>
      <c r="VUK37" s="214"/>
      <c r="VUL37" s="214"/>
      <c r="VUM37" s="214"/>
      <c r="VUN37" s="214"/>
      <c r="VUO37" s="214"/>
      <c r="VUP37" s="214"/>
      <c r="VUQ37" s="214"/>
      <c r="VUR37" s="214"/>
      <c r="VUS37" s="214"/>
      <c r="VUT37" s="214"/>
      <c r="VUU37" s="214"/>
      <c r="VUV37" s="214"/>
      <c r="VUW37" s="214"/>
      <c r="VUX37" s="214"/>
      <c r="VUY37" s="214"/>
      <c r="VUZ37" s="214"/>
      <c r="VVA37" s="214"/>
      <c r="VVB37" s="214"/>
      <c r="VVC37" s="214"/>
      <c r="VVD37" s="214"/>
      <c r="VVE37" s="214"/>
      <c r="VVF37" s="214"/>
      <c r="VVG37" s="214"/>
      <c r="VVH37" s="214"/>
      <c r="VVI37" s="214"/>
      <c r="VVJ37" s="214"/>
      <c r="VVK37" s="214"/>
      <c r="VVL37" s="214"/>
      <c r="VVM37" s="214"/>
      <c r="VVN37" s="214"/>
      <c r="VVO37" s="214"/>
      <c r="VVP37" s="214"/>
      <c r="VVQ37" s="214"/>
      <c r="VVR37" s="214"/>
      <c r="VVS37" s="214"/>
      <c r="VVT37" s="214"/>
      <c r="VVU37" s="214"/>
      <c r="VVV37" s="214"/>
      <c r="VVW37" s="214"/>
      <c r="VVX37" s="214"/>
      <c r="VVY37" s="214"/>
      <c r="VVZ37" s="214"/>
      <c r="VWA37" s="214"/>
      <c r="VWB37" s="214"/>
      <c r="VWC37" s="214"/>
      <c r="VWD37" s="214"/>
      <c r="VWE37" s="214"/>
      <c r="VWF37" s="214"/>
      <c r="VWG37" s="214"/>
      <c r="VWH37" s="214"/>
      <c r="VWI37" s="214"/>
      <c r="VWJ37" s="214"/>
      <c r="VWK37" s="214"/>
      <c r="VWL37" s="214"/>
      <c r="VWM37" s="214"/>
      <c r="VWN37" s="214"/>
      <c r="VWO37" s="214"/>
      <c r="VWP37" s="214"/>
      <c r="VWQ37" s="214"/>
      <c r="VWR37" s="214"/>
      <c r="VWS37" s="214"/>
      <c r="VWT37" s="214"/>
      <c r="VWU37" s="214"/>
      <c r="VWV37" s="214"/>
      <c r="VWW37" s="214"/>
      <c r="VWX37" s="214"/>
      <c r="VWY37" s="214"/>
      <c r="VWZ37" s="214"/>
      <c r="VXA37" s="214"/>
      <c r="VXB37" s="214"/>
      <c r="VXC37" s="214"/>
      <c r="VXD37" s="214"/>
      <c r="VXE37" s="214"/>
      <c r="VXF37" s="214"/>
      <c r="VXG37" s="214"/>
      <c r="VXH37" s="214"/>
      <c r="VXI37" s="214"/>
      <c r="VXJ37" s="214"/>
      <c r="VXK37" s="214"/>
      <c r="VXL37" s="214"/>
      <c r="VXM37" s="214"/>
      <c r="VXN37" s="214"/>
      <c r="VXO37" s="214"/>
      <c r="VXP37" s="214"/>
      <c r="VXQ37" s="214"/>
      <c r="VXR37" s="214"/>
      <c r="VXS37" s="214"/>
      <c r="VXT37" s="214"/>
      <c r="VXU37" s="214"/>
      <c r="VXV37" s="214"/>
      <c r="VXW37" s="214"/>
      <c r="VXX37" s="214"/>
      <c r="VXY37" s="214"/>
      <c r="VXZ37" s="214"/>
      <c r="VYA37" s="214"/>
      <c r="VYB37" s="214"/>
      <c r="VYC37" s="214"/>
      <c r="VYD37" s="214"/>
      <c r="VYE37" s="214"/>
      <c r="VYF37" s="214"/>
      <c r="VYG37" s="214"/>
      <c r="VYH37" s="214"/>
      <c r="VYI37" s="214"/>
      <c r="VYJ37" s="214"/>
      <c r="VYK37" s="214"/>
      <c r="VYL37" s="214"/>
      <c r="VYM37" s="214"/>
      <c r="VYN37" s="214"/>
      <c r="VYO37" s="214"/>
      <c r="VYP37" s="214"/>
      <c r="VYQ37" s="214"/>
      <c r="VYR37" s="214"/>
      <c r="VYS37" s="214"/>
      <c r="VYT37" s="214"/>
      <c r="VYU37" s="214"/>
      <c r="VYV37" s="214"/>
      <c r="VYW37" s="214"/>
      <c r="VYX37" s="214"/>
      <c r="VYY37" s="214"/>
      <c r="VYZ37" s="214"/>
      <c r="VZA37" s="214"/>
      <c r="VZB37" s="214"/>
      <c r="VZC37" s="214"/>
      <c r="VZD37" s="214"/>
      <c r="VZE37" s="214"/>
      <c r="VZF37" s="214"/>
      <c r="VZG37" s="214"/>
      <c r="VZH37" s="214"/>
      <c r="VZI37" s="214"/>
      <c r="VZJ37" s="214"/>
      <c r="VZK37" s="214"/>
      <c r="VZL37" s="214"/>
      <c r="VZM37" s="214"/>
      <c r="VZN37" s="214"/>
      <c r="VZO37" s="214"/>
      <c r="VZP37" s="214"/>
      <c r="VZQ37" s="214"/>
      <c r="VZR37" s="214"/>
      <c r="VZS37" s="214"/>
      <c r="VZT37" s="214"/>
      <c r="VZU37" s="214"/>
      <c r="VZV37" s="214"/>
      <c r="VZW37" s="214"/>
      <c r="VZX37" s="214"/>
      <c r="VZY37" s="214"/>
      <c r="VZZ37" s="214"/>
      <c r="WAA37" s="214"/>
      <c r="WAB37" s="214"/>
      <c r="WAC37" s="214"/>
      <c r="WAD37" s="214"/>
      <c r="WAE37" s="214"/>
      <c r="WAF37" s="214"/>
      <c r="WAG37" s="214"/>
      <c r="WAH37" s="214"/>
      <c r="WAI37" s="214"/>
      <c r="WAJ37" s="214"/>
      <c r="WAK37" s="214"/>
      <c r="WAL37" s="214"/>
      <c r="WAM37" s="214"/>
      <c r="WAN37" s="214"/>
      <c r="WAO37" s="214"/>
      <c r="WAP37" s="214"/>
      <c r="WAQ37" s="214"/>
      <c r="WAR37" s="214"/>
      <c r="WAS37" s="214"/>
      <c r="WAT37" s="214"/>
      <c r="WAU37" s="214"/>
      <c r="WAV37" s="214"/>
      <c r="WAW37" s="214"/>
      <c r="WAX37" s="214"/>
      <c r="WAY37" s="214"/>
      <c r="WAZ37" s="214"/>
      <c r="WBA37" s="214"/>
      <c r="WBB37" s="214"/>
      <c r="WBC37" s="214"/>
      <c r="WBD37" s="214"/>
      <c r="WBE37" s="214"/>
      <c r="WBF37" s="214"/>
      <c r="WBG37" s="214"/>
      <c r="WBH37" s="214"/>
      <c r="WBI37" s="214"/>
      <c r="WBJ37" s="214"/>
      <c r="WBK37" s="214"/>
      <c r="WBL37" s="214"/>
      <c r="WBM37" s="214"/>
      <c r="WBN37" s="214"/>
      <c r="WBO37" s="214"/>
      <c r="WBP37" s="214"/>
      <c r="WBQ37" s="214"/>
      <c r="WBR37" s="214"/>
      <c r="WBS37" s="214"/>
      <c r="WBT37" s="214"/>
      <c r="WBU37" s="214"/>
      <c r="WBV37" s="214"/>
      <c r="WBW37" s="214"/>
      <c r="WBX37" s="214"/>
      <c r="WBY37" s="214"/>
      <c r="WBZ37" s="214"/>
      <c r="WCA37" s="214"/>
      <c r="WCB37" s="214"/>
      <c r="WCC37" s="214"/>
      <c r="WCD37" s="214"/>
      <c r="WCE37" s="214"/>
      <c r="WCF37" s="214"/>
      <c r="WCG37" s="214"/>
      <c r="WCH37" s="214"/>
      <c r="WCI37" s="214"/>
      <c r="WCJ37" s="214"/>
      <c r="WCK37" s="214"/>
      <c r="WCL37" s="214"/>
      <c r="WCM37" s="214"/>
      <c r="WCN37" s="214"/>
      <c r="WCO37" s="214"/>
      <c r="WCP37" s="214"/>
      <c r="WCQ37" s="214"/>
      <c r="WCR37" s="214"/>
      <c r="WCS37" s="214"/>
      <c r="WCT37" s="214"/>
      <c r="WCU37" s="214"/>
      <c r="WCV37" s="214"/>
      <c r="WCW37" s="214"/>
      <c r="WCX37" s="214"/>
      <c r="WCY37" s="214"/>
      <c r="WCZ37" s="214"/>
      <c r="WDA37" s="214"/>
      <c r="WDB37" s="214"/>
      <c r="WDC37" s="214"/>
      <c r="WDD37" s="214"/>
      <c r="WDE37" s="214"/>
      <c r="WDF37" s="214"/>
      <c r="WDG37" s="214"/>
      <c r="WDH37" s="214"/>
      <c r="WDI37" s="214"/>
      <c r="WDJ37" s="214"/>
      <c r="WDK37" s="214"/>
      <c r="WDL37" s="214"/>
      <c r="WDM37" s="214"/>
      <c r="WDN37" s="214"/>
      <c r="WDO37" s="214"/>
      <c r="WDP37" s="214"/>
      <c r="WDQ37" s="214"/>
      <c r="WDR37" s="214"/>
      <c r="WDS37" s="214"/>
      <c r="WDT37" s="214"/>
      <c r="WDU37" s="214"/>
      <c r="WDV37" s="214"/>
      <c r="WDW37" s="214"/>
      <c r="WDX37" s="214"/>
      <c r="WDY37" s="214"/>
      <c r="WDZ37" s="214"/>
      <c r="WEA37" s="214"/>
      <c r="WEB37" s="214"/>
      <c r="WEC37" s="214"/>
      <c r="WED37" s="214"/>
      <c r="WEE37" s="214"/>
      <c r="WEF37" s="214"/>
      <c r="WEG37" s="214"/>
      <c r="WEH37" s="214"/>
      <c r="WEI37" s="214"/>
      <c r="WEJ37" s="214"/>
      <c r="WEK37" s="214"/>
      <c r="WEL37" s="214"/>
      <c r="WEM37" s="214"/>
      <c r="WEN37" s="214"/>
      <c r="WEO37" s="214"/>
      <c r="WEP37" s="214"/>
      <c r="WEQ37" s="214"/>
      <c r="WER37" s="214"/>
      <c r="WES37" s="214"/>
      <c r="WET37" s="214"/>
      <c r="WEU37" s="214"/>
      <c r="WEV37" s="214"/>
      <c r="WEW37" s="214"/>
      <c r="WEX37" s="214"/>
      <c r="WEY37" s="214"/>
      <c r="WEZ37" s="214"/>
      <c r="WFA37" s="214"/>
      <c r="WFB37" s="214"/>
      <c r="WFC37" s="214"/>
      <c r="WFD37" s="214"/>
      <c r="WFE37" s="214"/>
      <c r="WFF37" s="214"/>
      <c r="WFG37" s="214"/>
      <c r="WFH37" s="214"/>
      <c r="WFI37" s="214"/>
      <c r="WFJ37" s="214"/>
      <c r="WFK37" s="214"/>
      <c r="WFL37" s="214"/>
      <c r="WFM37" s="214"/>
      <c r="WFN37" s="214"/>
      <c r="WFO37" s="214"/>
      <c r="WFP37" s="214"/>
      <c r="WFQ37" s="214"/>
      <c r="WFR37" s="214"/>
      <c r="WFS37" s="214"/>
      <c r="WFT37" s="214"/>
      <c r="WFU37" s="214"/>
      <c r="WFV37" s="214"/>
      <c r="WFW37" s="214"/>
      <c r="WFX37" s="214"/>
      <c r="WFY37" s="214"/>
      <c r="WFZ37" s="214"/>
      <c r="WGA37" s="214"/>
      <c r="WGB37" s="214"/>
      <c r="WGC37" s="214"/>
      <c r="WGD37" s="214"/>
      <c r="WGE37" s="214"/>
      <c r="WGF37" s="214"/>
      <c r="WGG37" s="214"/>
      <c r="WGH37" s="214"/>
      <c r="WGI37" s="214"/>
      <c r="WGJ37" s="214"/>
      <c r="WGK37" s="214"/>
      <c r="WGL37" s="214"/>
      <c r="WGM37" s="214"/>
      <c r="WGN37" s="214"/>
      <c r="WGO37" s="214"/>
      <c r="WGP37" s="214"/>
      <c r="WGQ37" s="214"/>
      <c r="WGR37" s="214"/>
      <c r="WGS37" s="214"/>
      <c r="WGT37" s="214"/>
      <c r="WGU37" s="214"/>
      <c r="WGV37" s="214"/>
      <c r="WGW37" s="214"/>
      <c r="WGX37" s="214"/>
      <c r="WGY37" s="214"/>
      <c r="WGZ37" s="214"/>
      <c r="WHA37" s="214"/>
      <c r="WHB37" s="214"/>
      <c r="WHC37" s="214"/>
      <c r="WHD37" s="214"/>
      <c r="WHE37" s="214"/>
      <c r="WHF37" s="214"/>
      <c r="WHG37" s="214"/>
      <c r="WHH37" s="214"/>
      <c r="WHI37" s="214"/>
      <c r="WHJ37" s="214"/>
      <c r="WHK37" s="214"/>
      <c r="WHL37" s="214"/>
      <c r="WHM37" s="214"/>
      <c r="WHN37" s="214"/>
      <c r="WHO37" s="214"/>
      <c r="WHP37" s="214"/>
      <c r="WHQ37" s="214"/>
      <c r="WHR37" s="214"/>
      <c r="WHS37" s="214"/>
      <c r="WHT37" s="214"/>
      <c r="WHU37" s="214"/>
      <c r="WHV37" s="214"/>
      <c r="WHW37" s="214"/>
      <c r="WHX37" s="214"/>
      <c r="WHY37" s="214"/>
      <c r="WHZ37" s="214"/>
      <c r="WIA37" s="214"/>
      <c r="WIB37" s="214"/>
      <c r="WIC37" s="214"/>
      <c r="WID37" s="214"/>
      <c r="WIE37" s="214"/>
      <c r="WIF37" s="214"/>
      <c r="WIG37" s="214"/>
      <c r="WIH37" s="214"/>
      <c r="WII37" s="214"/>
      <c r="WIJ37" s="214"/>
      <c r="WIK37" s="214"/>
      <c r="WIL37" s="214"/>
      <c r="WIM37" s="214"/>
      <c r="WIN37" s="214"/>
      <c r="WIO37" s="214"/>
      <c r="WIP37" s="214"/>
      <c r="WIQ37" s="214"/>
      <c r="WIR37" s="214"/>
      <c r="WIS37" s="214"/>
      <c r="WIT37" s="214"/>
      <c r="WIU37" s="214"/>
      <c r="WIV37" s="214"/>
      <c r="WIW37" s="214"/>
      <c r="WIX37" s="214"/>
      <c r="WIY37" s="214"/>
      <c r="WIZ37" s="214"/>
      <c r="WJA37" s="214"/>
      <c r="WJB37" s="214"/>
      <c r="WJC37" s="214"/>
      <c r="WJD37" s="214"/>
      <c r="WJE37" s="214"/>
      <c r="WJF37" s="214"/>
      <c r="WJG37" s="214"/>
      <c r="WJH37" s="214"/>
      <c r="WJI37" s="214"/>
      <c r="WJJ37" s="214"/>
      <c r="WJK37" s="214"/>
      <c r="WJL37" s="214"/>
      <c r="WJM37" s="214"/>
      <c r="WJN37" s="214"/>
      <c r="WJO37" s="214"/>
      <c r="WJP37" s="214"/>
      <c r="WJQ37" s="214"/>
      <c r="WJR37" s="214"/>
      <c r="WJS37" s="214"/>
      <c r="WJT37" s="214"/>
      <c r="WJU37" s="214"/>
      <c r="WJV37" s="214"/>
      <c r="WJW37" s="214"/>
      <c r="WJX37" s="214"/>
      <c r="WJY37" s="214"/>
      <c r="WJZ37" s="214"/>
      <c r="WKA37" s="214"/>
      <c r="WKB37" s="214"/>
      <c r="WKC37" s="214"/>
      <c r="WKD37" s="214"/>
      <c r="WKE37" s="214"/>
      <c r="WKF37" s="214"/>
      <c r="WKG37" s="214"/>
      <c r="WKH37" s="214"/>
      <c r="WKI37" s="214"/>
      <c r="WKJ37" s="214"/>
      <c r="WKK37" s="214"/>
      <c r="WKL37" s="214"/>
      <c r="WKM37" s="214"/>
      <c r="WKN37" s="214"/>
      <c r="WKO37" s="214"/>
      <c r="WKP37" s="214"/>
      <c r="WKQ37" s="214"/>
      <c r="WKR37" s="214"/>
      <c r="WKS37" s="214"/>
      <c r="WKT37" s="214"/>
      <c r="WKU37" s="214"/>
      <c r="WKV37" s="214"/>
      <c r="WKW37" s="214"/>
      <c r="WKX37" s="214"/>
      <c r="WKY37" s="214"/>
      <c r="WKZ37" s="214"/>
      <c r="WLA37" s="214"/>
      <c r="WLB37" s="214"/>
      <c r="WLC37" s="214"/>
      <c r="WLD37" s="214"/>
      <c r="WLE37" s="214"/>
      <c r="WLF37" s="214"/>
      <c r="WLG37" s="214"/>
      <c r="WLH37" s="214"/>
      <c r="WLI37" s="214"/>
      <c r="WLJ37" s="214"/>
      <c r="WLK37" s="214"/>
      <c r="WLL37" s="214"/>
      <c r="WLM37" s="214"/>
      <c r="WLN37" s="214"/>
      <c r="WLO37" s="214"/>
      <c r="WLP37" s="214"/>
      <c r="WLQ37" s="214"/>
      <c r="WLR37" s="214"/>
      <c r="WLS37" s="214"/>
      <c r="WLT37" s="214"/>
      <c r="WLU37" s="214"/>
      <c r="WLV37" s="214"/>
      <c r="WLW37" s="214"/>
      <c r="WLX37" s="214"/>
      <c r="WLY37" s="214"/>
      <c r="WLZ37" s="214"/>
      <c r="WMA37" s="214"/>
      <c r="WMB37" s="214"/>
      <c r="WMC37" s="214"/>
      <c r="WMD37" s="214"/>
      <c r="WME37" s="214"/>
      <c r="WMF37" s="214"/>
      <c r="WMG37" s="214"/>
      <c r="WMH37" s="214"/>
      <c r="WMI37" s="214"/>
      <c r="WMJ37" s="214"/>
      <c r="WMK37" s="214"/>
      <c r="WML37" s="214"/>
      <c r="WMM37" s="214"/>
      <c r="WMN37" s="214"/>
      <c r="WMO37" s="214"/>
      <c r="WMP37" s="214"/>
      <c r="WMQ37" s="214"/>
      <c r="WMR37" s="214"/>
      <c r="WMS37" s="214"/>
      <c r="WMT37" s="214"/>
      <c r="WMU37" s="214"/>
      <c r="WMV37" s="214"/>
      <c r="WMW37" s="214"/>
      <c r="WMX37" s="214"/>
      <c r="WMY37" s="214"/>
      <c r="WMZ37" s="214"/>
      <c r="WNA37" s="214"/>
      <c r="WNB37" s="214"/>
      <c r="WNC37" s="214"/>
      <c r="WND37" s="214"/>
      <c r="WNE37" s="214"/>
      <c r="WNF37" s="214"/>
      <c r="WNG37" s="214"/>
      <c r="WNH37" s="214"/>
      <c r="WNI37" s="214"/>
      <c r="WNJ37" s="214"/>
      <c r="WNK37" s="214"/>
      <c r="WNL37" s="214"/>
      <c r="WNM37" s="214"/>
      <c r="WNN37" s="214"/>
      <c r="WNO37" s="214"/>
      <c r="WNP37" s="214"/>
      <c r="WNQ37" s="214"/>
      <c r="WNR37" s="214"/>
      <c r="WNS37" s="214"/>
      <c r="WNT37" s="214"/>
      <c r="WNU37" s="214"/>
      <c r="WNV37" s="214"/>
      <c r="WNW37" s="214"/>
      <c r="WNX37" s="214"/>
      <c r="WNY37" s="214"/>
      <c r="WNZ37" s="214"/>
      <c r="WOA37" s="214"/>
      <c r="WOB37" s="214"/>
      <c r="WOC37" s="214"/>
      <c r="WOD37" s="214"/>
      <c r="WOE37" s="214"/>
      <c r="WOF37" s="214"/>
      <c r="WOG37" s="214"/>
      <c r="WOH37" s="214"/>
      <c r="WOI37" s="214"/>
      <c r="WOJ37" s="214"/>
      <c r="WOK37" s="214"/>
      <c r="WOL37" s="214"/>
      <c r="WOM37" s="214"/>
      <c r="WON37" s="214"/>
      <c r="WOO37" s="214"/>
      <c r="WOP37" s="214"/>
      <c r="WOQ37" s="214"/>
      <c r="WOR37" s="214"/>
      <c r="WOS37" s="214"/>
      <c r="WOT37" s="214"/>
      <c r="WOU37" s="214"/>
      <c r="WOV37" s="214"/>
      <c r="WOW37" s="214"/>
      <c r="WOX37" s="214"/>
      <c r="WOY37" s="214"/>
      <c r="WOZ37" s="214"/>
      <c r="WPA37" s="214"/>
      <c r="WPB37" s="214"/>
      <c r="WPC37" s="214"/>
      <c r="WPD37" s="214"/>
      <c r="WPE37" s="214"/>
      <c r="WPF37" s="214"/>
      <c r="WPG37" s="214"/>
      <c r="WPH37" s="214"/>
      <c r="WPI37" s="214"/>
      <c r="WPJ37" s="214"/>
      <c r="WPK37" s="214"/>
      <c r="WPL37" s="214"/>
      <c r="WPM37" s="214"/>
      <c r="WPN37" s="214"/>
      <c r="WPO37" s="214"/>
      <c r="WPP37" s="214"/>
      <c r="WPQ37" s="214"/>
      <c r="WPR37" s="214"/>
      <c r="WPS37" s="214"/>
      <c r="WPT37" s="214"/>
      <c r="WPU37" s="214"/>
      <c r="WPV37" s="214"/>
      <c r="WPW37" s="214"/>
      <c r="WPX37" s="214"/>
      <c r="WPY37" s="214"/>
      <c r="WPZ37" s="214"/>
      <c r="WQA37" s="214"/>
      <c r="WQB37" s="214"/>
      <c r="WQC37" s="214"/>
      <c r="WQD37" s="214"/>
      <c r="WQE37" s="214"/>
      <c r="WQF37" s="214"/>
      <c r="WQG37" s="214"/>
      <c r="WQH37" s="214"/>
      <c r="WQI37" s="214"/>
      <c r="WQJ37" s="214"/>
      <c r="WQK37" s="214"/>
      <c r="WQL37" s="214"/>
      <c r="WQM37" s="214"/>
      <c r="WQN37" s="214"/>
      <c r="WQO37" s="214"/>
      <c r="WQP37" s="214"/>
      <c r="WQQ37" s="214"/>
      <c r="WQR37" s="214"/>
      <c r="WQS37" s="214"/>
      <c r="WQT37" s="214"/>
      <c r="WQU37" s="214"/>
      <c r="WQV37" s="214"/>
      <c r="WQW37" s="214"/>
      <c r="WQX37" s="214"/>
      <c r="WQY37" s="214"/>
      <c r="WQZ37" s="214"/>
      <c r="WRA37" s="214"/>
      <c r="WRB37" s="214"/>
      <c r="WRC37" s="214"/>
      <c r="WRD37" s="214"/>
      <c r="WRE37" s="214"/>
      <c r="WRF37" s="214"/>
      <c r="WRG37" s="214"/>
      <c r="WRH37" s="214"/>
      <c r="WRI37" s="214"/>
      <c r="WRJ37" s="214"/>
      <c r="WRK37" s="214"/>
      <c r="WRL37" s="214"/>
      <c r="WRM37" s="214"/>
      <c r="WRN37" s="214"/>
      <c r="WRO37" s="214"/>
      <c r="WRP37" s="214"/>
      <c r="WRQ37" s="214"/>
      <c r="WRR37" s="214"/>
      <c r="WRS37" s="214"/>
      <c r="WRT37" s="214"/>
      <c r="WRU37" s="214"/>
      <c r="WRV37" s="214"/>
      <c r="WRW37" s="214"/>
      <c r="WRX37" s="214"/>
      <c r="WRY37" s="214"/>
      <c r="WRZ37" s="214"/>
      <c r="WSA37" s="214"/>
      <c r="WSB37" s="214"/>
      <c r="WSC37" s="214"/>
      <c r="WSD37" s="214"/>
      <c r="WSE37" s="214"/>
      <c r="WSF37" s="214"/>
      <c r="WSG37" s="214"/>
      <c r="WSH37" s="214"/>
      <c r="WSI37" s="214"/>
      <c r="WSJ37" s="214"/>
      <c r="WSK37" s="214"/>
      <c r="WSL37" s="214"/>
      <c r="WSM37" s="214"/>
      <c r="WSN37" s="214"/>
      <c r="WSO37" s="214"/>
      <c r="WSP37" s="214"/>
      <c r="WSQ37" s="214"/>
      <c r="WSR37" s="214"/>
      <c r="WSS37" s="214"/>
      <c r="WST37" s="214"/>
      <c r="WSU37" s="214"/>
      <c r="WSV37" s="214"/>
      <c r="WSW37" s="214"/>
      <c r="WSX37" s="214"/>
      <c r="WSY37" s="214"/>
      <c r="WSZ37" s="214"/>
      <c r="WTA37" s="214"/>
      <c r="WTB37" s="214"/>
      <c r="WTC37" s="214"/>
      <c r="WTD37" s="214"/>
      <c r="WTE37" s="214"/>
      <c r="WTF37" s="214"/>
      <c r="WTG37" s="214"/>
      <c r="WTH37" s="214"/>
      <c r="WTI37" s="214"/>
      <c r="WTJ37" s="214"/>
      <c r="WTK37" s="214"/>
      <c r="WTL37" s="214"/>
      <c r="WTM37" s="214"/>
      <c r="WTN37" s="214"/>
      <c r="WTO37" s="214"/>
      <c r="WTP37" s="214"/>
      <c r="WTQ37" s="214"/>
      <c r="WTR37" s="214"/>
      <c r="WTS37" s="214"/>
      <c r="WTT37" s="214"/>
      <c r="WTU37" s="214"/>
      <c r="WTV37" s="214"/>
      <c r="WTW37" s="214"/>
      <c r="WTX37" s="214"/>
      <c r="WTY37" s="214"/>
      <c r="WTZ37" s="214"/>
      <c r="WUA37" s="214"/>
      <c r="WUB37" s="214"/>
      <c r="WUC37" s="214"/>
      <c r="WUD37" s="214"/>
      <c r="WUE37" s="214"/>
      <c r="WUF37" s="214"/>
      <c r="WUG37" s="214"/>
      <c r="WUH37" s="214"/>
      <c r="WUI37" s="214"/>
      <c r="WUJ37" s="214"/>
      <c r="WUK37" s="214"/>
      <c r="WUL37" s="214"/>
      <c r="WUM37" s="214"/>
      <c r="WUN37" s="214"/>
      <c r="WUO37" s="214"/>
      <c r="WUP37" s="214"/>
      <c r="WUQ37" s="214"/>
      <c r="WUR37" s="214"/>
      <c r="WUS37" s="214"/>
      <c r="WUT37" s="214"/>
      <c r="WUU37" s="214"/>
      <c r="WUV37" s="214"/>
      <c r="WUW37" s="214"/>
      <c r="WUX37" s="214"/>
      <c r="WUY37" s="214"/>
      <c r="WUZ37" s="214"/>
      <c r="WVA37" s="214"/>
      <c r="WVB37" s="214"/>
      <c r="WVC37" s="214"/>
      <c r="WVD37" s="214"/>
      <c r="WVE37" s="214"/>
      <c r="WVF37" s="214"/>
      <c r="WVG37" s="214"/>
      <c r="WVH37" s="214"/>
      <c r="WVI37" s="214"/>
      <c r="WVJ37" s="214"/>
      <c r="WVK37" s="214"/>
      <c r="WVL37" s="214"/>
      <c r="WVM37" s="214"/>
      <c r="WVN37" s="214"/>
      <c r="WVO37" s="214"/>
      <c r="WVP37" s="214"/>
      <c r="WVQ37" s="214"/>
      <c r="WVR37" s="214"/>
      <c r="WVS37" s="214"/>
      <c r="WVT37" s="214"/>
      <c r="WVU37" s="214"/>
      <c r="WVV37" s="214"/>
      <c r="WVW37" s="214"/>
    </row>
    <row r="38" spans="1:16143" s="213" customFormat="1" ht="30" customHeight="1">
      <c r="A38" s="221" t="s">
        <v>2702</v>
      </c>
      <c r="B38" s="222"/>
      <c r="C38" s="222"/>
      <c r="D38" s="222">
        <v>1</v>
      </c>
      <c r="E38" s="222"/>
      <c r="F38" s="222">
        <f>공종별집계표!F50</f>
        <v>0</v>
      </c>
      <c r="G38" s="222"/>
      <c r="H38" s="222">
        <f>공종별집계표!H50</f>
        <v>0</v>
      </c>
      <c r="I38" s="222"/>
      <c r="J38" s="222">
        <f>공종별집계표!J50</f>
        <v>2990740</v>
      </c>
      <c r="K38" s="222"/>
      <c r="L38" s="222">
        <f>F38+H38+J38</f>
        <v>2990740</v>
      </c>
      <c r="M38" s="222"/>
      <c r="O38" s="214"/>
      <c r="P38" s="214"/>
      <c r="Q38" s="214"/>
      <c r="R38" s="214"/>
      <c r="S38" s="214"/>
      <c r="T38" s="214"/>
      <c r="U38" s="214"/>
      <c r="V38" s="214"/>
      <c r="W38" s="214"/>
      <c r="X38" s="214"/>
      <c r="Y38" s="214"/>
      <c r="Z38" s="214"/>
      <c r="AA38" s="214"/>
      <c r="AB38" s="214"/>
      <c r="AC38" s="214"/>
      <c r="AD38" s="214"/>
      <c r="AE38" s="214"/>
      <c r="AF38" s="214"/>
      <c r="AG38" s="214"/>
      <c r="AH38" s="214"/>
      <c r="AI38" s="214"/>
      <c r="AJ38" s="214"/>
      <c r="AK38" s="214"/>
      <c r="AL38" s="214"/>
      <c r="AM38" s="214"/>
      <c r="AN38" s="214"/>
      <c r="AO38" s="214"/>
      <c r="AP38" s="214"/>
      <c r="AQ38" s="214"/>
      <c r="AR38" s="214"/>
      <c r="AS38" s="214"/>
      <c r="AT38" s="214"/>
      <c r="AU38" s="214"/>
      <c r="AV38" s="214"/>
      <c r="AW38" s="214"/>
      <c r="AX38" s="214"/>
      <c r="AY38" s="214"/>
      <c r="AZ38" s="214"/>
      <c r="BA38" s="214"/>
      <c r="BB38" s="214"/>
      <c r="BC38" s="214"/>
      <c r="BD38" s="214"/>
      <c r="BE38" s="214"/>
      <c r="BF38" s="214"/>
      <c r="BG38" s="214"/>
      <c r="BH38" s="214"/>
      <c r="BI38" s="214"/>
      <c r="BJ38" s="214"/>
      <c r="BK38" s="214"/>
      <c r="BL38" s="214"/>
      <c r="BM38" s="214"/>
      <c r="BN38" s="214"/>
      <c r="BO38" s="214"/>
      <c r="BP38" s="214"/>
      <c r="BQ38" s="214"/>
      <c r="BR38" s="214"/>
      <c r="BS38" s="214"/>
      <c r="BT38" s="214"/>
      <c r="BU38" s="214"/>
      <c r="BV38" s="214"/>
      <c r="BW38" s="214"/>
      <c r="BX38" s="214"/>
      <c r="BY38" s="214"/>
      <c r="BZ38" s="214"/>
      <c r="CA38" s="214"/>
      <c r="CB38" s="214"/>
      <c r="CC38" s="214"/>
      <c r="CD38" s="214"/>
      <c r="CE38" s="214"/>
      <c r="CF38" s="214"/>
      <c r="CG38" s="214"/>
      <c r="CH38" s="214"/>
      <c r="CI38" s="214"/>
      <c r="CJ38" s="214"/>
      <c r="CK38" s="214"/>
      <c r="CL38" s="214"/>
      <c r="CM38" s="214"/>
      <c r="CN38" s="214"/>
      <c r="CO38" s="214"/>
      <c r="CP38" s="214"/>
      <c r="CQ38" s="214"/>
      <c r="CR38" s="214"/>
      <c r="CS38" s="214"/>
      <c r="CT38" s="214"/>
      <c r="CU38" s="214"/>
      <c r="CV38" s="214"/>
      <c r="CW38" s="214"/>
      <c r="CX38" s="214"/>
      <c r="CY38" s="214"/>
      <c r="CZ38" s="214"/>
      <c r="DA38" s="214"/>
      <c r="DB38" s="214"/>
      <c r="DC38" s="214"/>
      <c r="DD38" s="214"/>
      <c r="DE38" s="214"/>
      <c r="DF38" s="214"/>
      <c r="DG38" s="214"/>
      <c r="DH38" s="214"/>
      <c r="DI38" s="214"/>
      <c r="DJ38" s="214"/>
      <c r="DK38" s="214"/>
      <c r="DL38" s="214"/>
      <c r="DM38" s="214"/>
      <c r="DN38" s="214"/>
      <c r="DO38" s="214"/>
      <c r="DP38" s="214"/>
      <c r="DQ38" s="214"/>
      <c r="DR38" s="214"/>
      <c r="DS38" s="214"/>
      <c r="DT38" s="214"/>
      <c r="DU38" s="214"/>
      <c r="DV38" s="214"/>
      <c r="DW38" s="214"/>
      <c r="DX38" s="214"/>
      <c r="DY38" s="214"/>
      <c r="DZ38" s="214"/>
      <c r="EA38" s="214"/>
      <c r="EB38" s="214"/>
      <c r="EC38" s="214"/>
      <c r="ED38" s="214"/>
      <c r="EE38" s="214"/>
      <c r="EF38" s="214"/>
      <c r="EG38" s="214"/>
      <c r="EH38" s="214"/>
      <c r="EI38" s="214"/>
      <c r="EJ38" s="214"/>
      <c r="EK38" s="214"/>
      <c r="EL38" s="214"/>
      <c r="EM38" s="214"/>
      <c r="EN38" s="214"/>
      <c r="EO38" s="214"/>
      <c r="EP38" s="214"/>
      <c r="EQ38" s="214"/>
      <c r="ER38" s="214"/>
      <c r="ES38" s="214"/>
      <c r="ET38" s="214"/>
      <c r="EU38" s="214"/>
      <c r="EV38" s="214"/>
      <c r="EW38" s="214"/>
      <c r="EX38" s="214"/>
      <c r="EY38" s="214"/>
      <c r="EZ38" s="214"/>
      <c r="FA38" s="214"/>
      <c r="FB38" s="214"/>
      <c r="FC38" s="214"/>
      <c r="FD38" s="214"/>
      <c r="FE38" s="214"/>
      <c r="FF38" s="214"/>
      <c r="FG38" s="214"/>
      <c r="FH38" s="214"/>
      <c r="FI38" s="214"/>
      <c r="FJ38" s="214"/>
      <c r="FK38" s="214"/>
      <c r="FL38" s="214"/>
      <c r="FM38" s="214"/>
      <c r="FN38" s="214"/>
      <c r="FO38" s="214"/>
      <c r="FP38" s="214"/>
      <c r="FQ38" s="214"/>
      <c r="FR38" s="214"/>
      <c r="FS38" s="214"/>
      <c r="FT38" s="214"/>
      <c r="FU38" s="214"/>
      <c r="FV38" s="214"/>
      <c r="FW38" s="214"/>
      <c r="FX38" s="214"/>
      <c r="FY38" s="214"/>
      <c r="FZ38" s="214"/>
      <c r="GA38" s="214"/>
      <c r="GB38" s="214"/>
      <c r="GC38" s="214"/>
      <c r="GD38" s="214"/>
      <c r="GE38" s="214"/>
      <c r="GF38" s="214"/>
      <c r="GG38" s="214"/>
      <c r="GH38" s="214"/>
      <c r="GI38" s="214"/>
      <c r="GJ38" s="214"/>
      <c r="GK38" s="214"/>
      <c r="GL38" s="214"/>
      <c r="GM38" s="214"/>
      <c r="GN38" s="214"/>
      <c r="GO38" s="214"/>
      <c r="GP38" s="214"/>
      <c r="GQ38" s="214"/>
      <c r="GR38" s="214"/>
      <c r="GS38" s="214"/>
      <c r="GT38" s="214"/>
      <c r="GU38" s="214"/>
      <c r="GV38" s="214"/>
      <c r="GW38" s="214"/>
      <c r="GX38" s="214"/>
      <c r="GY38" s="214"/>
      <c r="GZ38" s="214"/>
      <c r="HA38" s="214"/>
      <c r="HB38" s="214"/>
      <c r="HC38" s="214"/>
      <c r="HD38" s="214"/>
      <c r="HE38" s="214"/>
      <c r="HF38" s="214"/>
      <c r="HG38" s="214"/>
      <c r="HH38" s="214"/>
      <c r="HI38" s="214"/>
      <c r="HJ38" s="214"/>
      <c r="HK38" s="214"/>
      <c r="HL38" s="214"/>
      <c r="HM38" s="214"/>
      <c r="HN38" s="214"/>
      <c r="HO38" s="214"/>
      <c r="HP38" s="214"/>
      <c r="HQ38" s="214"/>
      <c r="HR38" s="214"/>
      <c r="HS38" s="214"/>
      <c r="HT38" s="214"/>
      <c r="HU38" s="214"/>
      <c r="HV38" s="214"/>
      <c r="HW38" s="214"/>
      <c r="HX38" s="214"/>
      <c r="HY38" s="214"/>
      <c r="HZ38" s="214"/>
      <c r="IA38" s="214"/>
      <c r="IB38" s="214"/>
      <c r="IC38" s="214"/>
      <c r="ID38" s="214"/>
      <c r="IE38" s="214"/>
      <c r="IF38" s="214"/>
      <c r="IG38" s="214"/>
      <c r="IH38" s="214"/>
      <c r="II38" s="214"/>
      <c r="IJ38" s="214"/>
      <c r="IK38" s="214"/>
      <c r="IL38" s="214"/>
      <c r="IM38" s="214"/>
      <c r="IN38" s="214"/>
      <c r="IO38" s="214"/>
      <c r="IP38" s="214"/>
      <c r="IQ38" s="214"/>
      <c r="IR38" s="214"/>
      <c r="IS38" s="214"/>
      <c r="IT38" s="214"/>
      <c r="IU38" s="214"/>
      <c r="IV38" s="214"/>
      <c r="IW38" s="214"/>
      <c r="IX38" s="214"/>
      <c r="IY38" s="214"/>
      <c r="IZ38" s="214"/>
      <c r="JA38" s="214"/>
      <c r="JB38" s="214"/>
      <c r="JC38" s="214"/>
      <c r="JD38" s="214"/>
      <c r="JE38" s="214"/>
      <c r="JF38" s="214"/>
      <c r="JG38" s="214"/>
      <c r="JH38" s="214"/>
      <c r="JI38" s="214"/>
      <c r="JJ38" s="214"/>
      <c r="JK38" s="214"/>
      <c r="JL38" s="214"/>
      <c r="JM38" s="214"/>
      <c r="JN38" s="214"/>
      <c r="JO38" s="214"/>
      <c r="JP38" s="214"/>
      <c r="JQ38" s="214"/>
      <c r="JR38" s="214"/>
      <c r="JS38" s="214"/>
      <c r="JT38" s="214"/>
      <c r="JU38" s="214"/>
      <c r="JV38" s="214"/>
      <c r="JW38" s="214"/>
      <c r="JX38" s="214"/>
      <c r="JY38" s="214"/>
      <c r="JZ38" s="214"/>
      <c r="KA38" s="214"/>
      <c r="KB38" s="214"/>
      <c r="KC38" s="214"/>
      <c r="KD38" s="214"/>
      <c r="KE38" s="214"/>
      <c r="KF38" s="214"/>
      <c r="KG38" s="214"/>
      <c r="KH38" s="214"/>
      <c r="KI38" s="214"/>
      <c r="KJ38" s="214"/>
      <c r="KK38" s="214"/>
      <c r="KL38" s="214"/>
      <c r="KM38" s="214"/>
      <c r="KN38" s="214"/>
      <c r="KO38" s="214"/>
      <c r="KP38" s="214"/>
      <c r="KQ38" s="214"/>
      <c r="KR38" s="214"/>
      <c r="KS38" s="214"/>
      <c r="KT38" s="214"/>
      <c r="KU38" s="214"/>
      <c r="KV38" s="214"/>
      <c r="KW38" s="214"/>
      <c r="KX38" s="214"/>
      <c r="KY38" s="214"/>
      <c r="KZ38" s="214"/>
      <c r="LA38" s="214"/>
      <c r="LB38" s="214"/>
      <c r="LC38" s="214"/>
      <c r="LD38" s="214"/>
      <c r="LE38" s="214"/>
      <c r="LF38" s="214"/>
      <c r="LG38" s="214"/>
      <c r="LH38" s="214"/>
      <c r="LI38" s="214"/>
      <c r="LJ38" s="214"/>
      <c r="LK38" s="214"/>
      <c r="LL38" s="214"/>
      <c r="LM38" s="214"/>
      <c r="LN38" s="214"/>
      <c r="LO38" s="214"/>
      <c r="LP38" s="214"/>
      <c r="LQ38" s="214"/>
      <c r="LR38" s="214"/>
      <c r="LS38" s="214"/>
      <c r="LT38" s="214"/>
      <c r="LU38" s="214"/>
      <c r="LV38" s="214"/>
      <c r="LW38" s="214"/>
      <c r="LX38" s="214"/>
      <c r="LY38" s="214"/>
      <c r="LZ38" s="214"/>
      <c r="MA38" s="214"/>
      <c r="MB38" s="214"/>
      <c r="MC38" s="214"/>
      <c r="MD38" s="214"/>
      <c r="ME38" s="214"/>
      <c r="MF38" s="214"/>
      <c r="MG38" s="214"/>
      <c r="MH38" s="214"/>
      <c r="MI38" s="214"/>
      <c r="MJ38" s="214"/>
      <c r="MK38" s="214"/>
      <c r="ML38" s="214"/>
      <c r="MM38" s="214"/>
      <c r="MN38" s="214"/>
      <c r="MO38" s="214"/>
      <c r="MP38" s="214"/>
      <c r="MQ38" s="214"/>
      <c r="MR38" s="214"/>
      <c r="MS38" s="214"/>
      <c r="MT38" s="214"/>
      <c r="MU38" s="214"/>
      <c r="MV38" s="214"/>
      <c r="MW38" s="214"/>
      <c r="MX38" s="214"/>
      <c r="MY38" s="214"/>
      <c r="MZ38" s="214"/>
      <c r="NA38" s="214"/>
      <c r="NB38" s="214"/>
      <c r="NC38" s="214"/>
      <c r="ND38" s="214"/>
      <c r="NE38" s="214"/>
      <c r="NF38" s="214"/>
      <c r="NG38" s="214"/>
      <c r="NH38" s="214"/>
      <c r="NI38" s="214"/>
      <c r="NJ38" s="214"/>
      <c r="NK38" s="214"/>
      <c r="NL38" s="214"/>
      <c r="NM38" s="214"/>
      <c r="NN38" s="214"/>
      <c r="NO38" s="214"/>
      <c r="NP38" s="214"/>
      <c r="NQ38" s="214"/>
      <c r="NR38" s="214"/>
      <c r="NS38" s="214"/>
      <c r="NT38" s="214"/>
      <c r="NU38" s="214"/>
      <c r="NV38" s="214"/>
      <c r="NW38" s="214"/>
      <c r="NX38" s="214"/>
      <c r="NY38" s="214"/>
      <c r="NZ38" s="214"/>
      <c r="OA38" s="214"/>
      <c r="OB38" s="214"/>
      <c r="OC38" s="214"/>
      <c r="OD38" s="214"/>
      <c r="OE38" s="214"/>
      <c r="OF38" s="214"/>
      <c r="OG38" s="214"/>
      <c r="OH38" s="214"/>
      <c r="OI38" s="214"/>
      <c r="OJ38" s="214"/>
      <c r="OK38" s="214"/>
      <c r="OL38" s="214"/>
      <c r="OM38" s="214"/>
      <c r="ON38" s="214"/>
      <c r="OO38" s="214"/>
      <c r="OP38" s="214"/>
      <c r="OQ38" s="214"/>
      <c r="OR38" s="214"/>
      <c r="OS38" s="214"/>
      <c r="OT38" s="214"/>
      <c r="OU38" s="214"/>
      <c r="OV38" s="214"/>
      <c r="OW38" s="214"/>
      <c r="OX38" s="214"/>
      <c r="OY38" s="214"/>
      <c r="OZ38" s="214"/>
      <c r="PA38" s="214"/>
      <c r="PB38" s="214"/>
      <c r="PC38" s="214"/>
      <c r="PD38" s="214"/>
      <c r="PE38" s="214"/>
      <c r="PF38" s="214"/>
      <c r="PG38" s="214"/>
      <c r="PH38" s="214"/>
      <c r="PI38" s="214"/>
      <c r="PJ38" s="214"/>
      <c r="PK38" s="214"/>
      <c r="PL38" s="214"/>
      <c r="PM38" s="214"/>
      <c r="PN38" s="214"/>
      <c r="PO38" s="214"/>
      <c r="PP38" s="214"/>
      <c r="PQ38" s="214"/>
      <c r="PR38" s="214"/>
      <c r="PS38" s="214"/>
      <c r="PT38" s="214"/>
      <c r="PU38" s="214"/>
      <c r="PV38" s="214"/>
      <c r="PW38" s="214"/>
      <c r="PX38" s="214"/>
      <c r="PY38" s="214"/>
      <c r="PZ38" s="214"/>
      <c r="QA38" s="214"/>
      <c r="QB38" s="214"/>
      <c r="QC38" s="214"/>
      <c r="QD38" s="214"/>
      <c r="QE38" s="214"/>
      <c r="QF38" s="214"/>
      <c r="QG38" s="214"/>
      <c r="QH38" s="214"/>
      <c r="QI38" s="214"/>
      <c r="QJ38" s="214"/>
      <c r="QK38" s="214"/>
      <c r="QL38" s="214"/>
      <c r="QM38" s="214"/>
      <c r="QN38" s="214"/>
      <c r="QO38" s="214"/>
      <c r="QP38" s="214"/>
      <c r="QQ38" s="214"/>
      <c r="QR38" s="214"/>
      <c r="QS38" s="214"/>
      <c r="QT38" s="214"/>
      <c r="QU38" s="214"/>
      <c r="QV38" s="214"/>
      <c r="QW38" s="214"/>
      <c r="QX38" s="214"/>
      <c r="QY38" s="214"/>
      <c r="QZ38" s="214"/>
      <c r="RA38" s="214"/>
      <c r="RB38" s="214"/>
      <c r="RC38" s="214"/>
      <c r="RD38" s="214"/>
      <c r="RE38" s="214"/>
      <c r="RF38" s="214"/>
      <c r="RG38" s="214"/>
      <c r="RH38" s="214"/>
      <c r="RI38" s="214"/>
      <c r="RJ38" s="214"/>
      <c r="RK38" s="214"/>
      <c r="RL38" s="214"/>
      <c r="RM38" s="214"/>
      <c r="RN38" s="214"/>
      <c r="RO38" s="214"/>
      <c r="RP38" s="214"/>
      <c r="RQ38" s="214"/>
      <c r="RR38" s="214"/>
      <c r="RS38" s="214"/>
      <c r="RT38" s="214"/>
      <c r="RU38" s="214"/>
      <c r="RV38" s="214"/>
      <c r="RW38" s="214"/>
      <c r="RX38" s="214"/>
      <c r="RY38" s="214"/>
      <c r="RZ38" s="214"/>
      <c r="SA38" s="214"/>
      <c r="SB38" s="214"/>
      <c r="SC38" s="214"/>
      <c r="SD38" s="214"/>
      <c r="SE38" s="214"/>
      <c r="SF38" s="214"/>
      <c r="SG38" s="214"/>
      <c r="SH38" s="214"/>
      <c r="SI38" s="214"/>
      <c r="SJ38" s="214"/>
      <c r="SK38" s="214"/>
      <c r="SL38" s="214"/>
      <c r="SM38" s="214"/>
      <c r="SN38" s="214"/>
      <c r="SO38" s="214"/>
      <c r="SP38" s="214"/>
      <c r="SQ38" s="214"/>
      <c r="SR38" s="214"/>
      <c r="SS38" s="214"/>
      <c r="ST38" s="214"/>
      <c r="SU38" s="214"/>
      <c r="SV38" s="214"/>
      <c r="SW38" s="214"/>
      <c r="SX38" s="214"/>
      <c r="SY38" s="214"/>
      <c r="SZ38" s="214"/>
      <c r="TA38" s="214"/>
      <c r="TB38" s="214"/>
      <c r="TC38" s="214"/>
      <c r="TD38" s="214"/>
      <c r="TE38" s="214"/>
      <c r="TF38" s="214"/>
      <c r="TG38" s="214"/>
      <c r="TH38" s="214"/>
      <c r="TI38" s="214"/>
      <c r="TJ38" s="214"/>
      <c r="TK38" s="214"/>
      <c r="TL38" s="214"/>
      <c r="TM38" s="214"/>
      <c r="TN38" s="214"/>
      <c r="TO38" s="214"/>
      <c r="TP38" s="214"/>
      <c r="TQ38" s="214"/>
      <c r="TR38" s="214"/>
      <c r="TS38" s="214"/>
      <c r="TT38" s="214"/>
      <c r="TU38" s="214"/>
      <c r="TV38" s="214"/>
      <c r="TW38" s="214"/>
      <c r="TX38" s="214"/>
      <c r="TY38" s="214"/>
      <c r="TZ38" s="214"/>
      <c r="UA38" s="214"/>
      <c r="UB38" s="214"/>
      <c r="UC38" s="214"/>
      <c r="UD38" s="214"/>
      <c r="UE38" s="214"/>
      <c r="UF38" s="214"/>
      <c r="UG38" s="214"/>
      <c r="UH38" s="214"/>
      <c r="UI38" s="214"/>
      <c r="UJ38" s="214"/>
      <c r="UK38" s="214"/>
      <c r="UL38" s="214"/>
      <c r="UM38" s="214"/>
      <c r="UN38" s="214"/>
      <c r="UO38" s="214"/>
      <c r="UP38" s="214"/>
      <c r="UQ38" s="214"/>
      <c r="UR38" s="214"/>
      <c r="US38" s="214"/>
      <c r="UT38" s="214"/>
      <c r="UU38" s="214"/>
      <c r="UV38" s="214"/>
      <c r="UW38" s="214"/>
      <c r="UX38" s="214"/>
      <c r="UY38" s="214"/>
      <c r="UZ38" s="214"/>
      <c r="VA38" s="214"/>
      <c r="VB38" s="214"/>
      <c r="VC38" s="214"/>
      <c r="VD38" s="214"/>
      <c r="VE38" s="214"/>
      <c r="VF38" s="214"/>
      <c r="VG38" s="214"/>
      <c r="VH38" s="214"/>
      <c r="VI38" s="214"/>
      <c r="VJ38" s="214"/>
      <c r="VK38" s="214"/>
      <c r="VL38" s="214"/>
      <c r="VM38" s="214"/>
      <c r="VN38" s="214"/>
      <c r="VO38" s="214"/>
      <c r="VP38" s="214"/>
      <c r="VQ38" s="214"/>
      <c r="VR38" s="214"/>
      <c r="VS38" s="214"/>
      <c r="VT38" s="214"/>
      <c r="VU38" s="214"/>
      <c r="VV38" s="214"/>
      <c r="VW38" s="214"/>
      <c r="VX38" s="214"/>
      <c r="VY38" s="214"/>
      <c r="VZ38" s="214"/>
      <c r="WA38" s="214"/>
      <c r="WB38" s="214"/>
      <c r="WC38" s="214"/>
      <c r="WD38" s="214"/>
      <c r="WE38" s="214"/>
      <c r="WF38" s="214"/>
      <c r="WG38" s="214"/>
      <c r="WH38" s="214"/>
      <c r="WI38" s="214"/>
      <c r="WJ38" s="214"/>
      <c r="WK38" s="214"/>
      <c r="WL38" s="214"/>
      <c r="WM38" s="214"/>
      <c r="WN38" s="214"/>
      <c r="WO38" s="214"/>
      <c r="WP38" s="214"/>
      <c r="WQ38" s="214"/>
      <c r="WR38" s="214"/>
      <c r="WS38" s="214"/>
      <c r="WT38" s="214"/>
      <c r="WU38" s="214"/>
      <c r="WV38" s="214"/>
      <c r="WW38" s="214"/>
      <c r="WX38" s="214"/>
      <c r="WY38" s="214"/>
      <c r="WZ38" s="214"/>
      <c r="XA38" s="214"/>
      <c r="XB38" s="214"/>
      <c r="XC38" s="214"/>
      <c r="XD38" s="214"/>
      <c r="XE38" s="214"/>
      <c r="XF38" s="214"/>
      <c r="XG38" s="214"/>
      <c r="XH38" s="214"/>
      <c r="XI38" s="214"/>
      <c r="XJ38" s="214"/>
      <c r="XK38" s="214"/>
      <c r="XL38" s="214"/>
      <c r="XM38" s="214"/>
      <c r="XN38" s="214"/>
      <c r="XO38" s="214"/>
      <c r="XP38" s="214"/>
      <c r="XQ38" s="214"/>
      <c r="XR38" s="214"/>
      <c r="XS38" s="214"/>
      <c r="XT38" s="214"/>
      <c r="XU38" s="214"/>
      <c r="XV38" s="214"/>
      <c r="XW38" s="214"/>
      <c r="XX38" s="214"/>
      <c r="XY38" s="214"/>
      <c r="XZ38" s="214"/>
      <c r="YA38" s="214"/>
      <c r="YB38" s="214"/>
      <c r="YC38" s="214"/>
      <c r="YD38" s="214"/>
      <c r="YE38" s="214"/>
      <c r="YF38" s="214"/>
      <c r="YG38" s="214"/>
      <c r="YH38" s="214"/>
      <c r="YI38" s="214"/>
      <c r="YJ38" s="214"/>
      <c r="YK38" s="214"/>
      <c r="YL38" s="214"/>
      <c r="YM38" s="214"/>
      <c r="YN38" s="214"/>
      <c r="YO38" s="214"/>
      <c r="YP38" s="214"/>
      <c r="YQ38" s="214"/>
      <c r="YR38" s="214"/>
      <c r="YS38" s="214"/>
      <c r="YT38" s="214"/>
      <c r="YU38" s="214"/>
      <c r="YV38" s="214"/>
      <c r="YW38" s="214"/>
      <c r="YX38" s="214"/>
      <c r="YY38" s="214"/>
      <c r="YZ38" s="214"/>
      <c r="ZA38" s="214"/>
      <c r="ZB38" s="214"/>
      <c r="ZC38" s="214"/>
      <c r="ZD38" s="214"/>
      <c r="ZE38" s="214"/>
      <c r="ZF38" s="214"/>
      <c r="ZG38" s="214"/>
      <c r="ZH38" s="214"/>
      <c r="ZI38" s="214"/>
      <c r="ZJ38" s="214"/>
      <c r="ZK38" s="214"/>
      <c r="ZL38" s="214"/>
      <c r="ZM38" s="214"/>
      <c r="ZN38" s="214"/>
      <c r="ZO38" s="214"/>
      <c r="ZP38" s="214"/>
      <c r="ZQ38" s="214"/>
      <c r="ZR38" s="214"/>
      <c r="ZS38" s="214"/>
      <c r="ZT38" s="214"/>
      <c r="ZU38" s="214"/>
      <c r="ZV38" s="214"/>
      <c r="ZW38" s="214"/>
      <c r="ZX38" s="214"/>
      <c r="ZY38" s="214"/>
      <c r="ZZ38" s="214"/>
      <c r="AAA38" s="214"/>
      <c r="AAB38" s="214"/>
      <c r="AAC38" s="214"/>
      <c r="AAD38" s="214"/>
      <c r="AAE38" s="214"/>
      <c r="AAF38" s="214"/>
      <c r="AAG38" s="214"/>
      <c r="AAH38" s="214"/>
      <c r="AAI38" s="214"/>
      <c r="AAJ38" s="214"/>
      <c r="AAK38" s="214"/>
      <c r="AAL38" s="214"/>
      <c r="AAM38" s="214"/>
      <c r="AAN38" s="214"/>
      <c r="AAO38" s="214"/>
      <c r="AAP38" s="214"/>
      <c r="AAQ38" s="214"/>
      <c r="AAR38" s="214"/>
      <c r="AAS38" s="214"/>
      <c r="AAT38" s="214"/>
      <c r="AAU38" s="214"/>
      <c r="AAV38" s="214"/>
      <c r="AAW38" s="214"/>
      <c r="AAX38" s="214"/>
      <c r="AAY38" s="214"/>
      <c r="AAZ38" s="214"/>
      <c r="ABA38" s="214"/>
      <c r="ABB38" s="214"/>
      <c r="ABC38" s="214"/>
      <c r="ABD38" s="214"/>
      <c r="ABE38" s="214"/>
      <c r="ABF38" s="214"/>
      <c r="ABG38" s="214"/>
      <c r="ABH38" s="214"/>
      <c r="ABI38" s="214"/>
      <c r="ABJ38" s="214"/>
      <c r="ABK38" s="214"/>
      <c r="ABL38" s="214"/>
      <c r="ABM38" s="214"/>
      <c r="ABN38" s="214"/>
      <c r="ABO38" s="214"/>
      <c r="ABP38" s="214"/>
      <c r="ABQ38" s="214"/>
      <c r="ABR38" s="214"/>
      <c r="ABS38" s="214"/>
      <c r="ABT38" s="214"/>
      <c r="ABU38" s="214"/>
      <c r="ABV38" s="214"/>
      <c r="ABW38" s="214"/>
      <c r="ABX38" s="214"/>
      <c r="ABY38" s="214"/>
      <c r="ABZ38" s="214"/>
      <c r="ACA38" s="214"/>
      <c r="ACB38" s="214"/>
      <c r="ACC38" s="214"/>
      <c r="ACD38" s="214"/>
      <c r="ACE38" s="214"/>
      <c r="ACF38" s="214"/>
      <c r="ACG38" s="214"/>
      <c r="ACH38" s="214"/>
      <c r="ACI38" s="214"/>
      <c r="ACJ38" s="214"/>
      <c r="ACK38" s="214"/>
      <c r="ACL38" s="214"/>
      <c r="ACM38" s="214"/>
      <c r="ACN38" s="214"/>
      <c r="ACO38" s="214"/>
      <c r="ACP38" s="214"/>
      <c r="ACQ38" s="214"/>
      <c r="ACR38" s="214"/>
      <c r="ACS38" s="214"/>
      <c r="ACT38" s="214"/>
      <c r="ACU38" s="214"/>
      <c r="ACV38" s="214"/>
      <c r="ACW38" s="214"/>
      <c r="ACX38" s="214"/>
      <c r="ACY38" s="214"/>
      <c r="ACZ38" s="214"/>
      <c r="ADA38" s="214"/>
      <c r="ADB38" s="214"/>
      <c r="ADC38" s="214"/>
      <c r="ADD38" s="214"/>
      <c r="ADE38" s="214"/>
      <c r="ADF38" s="214"/>
      <c r="ADG38" s="214"/>
      <c r="ADH38" s="214"/>
      <c r="ADI38" s="214"/>
      <c r="ADJ38" s="214"/>
      <c r="ADK38" s="214"/>
      <c r="ADL38" s="214"/>
      <c r="ADM38" s="214"/>
      <c r="ADN38" s="214"/>
      <c r="ADO38" s="214"/>
      <c r="ADP38" s="214"/>
      <c r="ADQ38" s="214"/>
      <c r="ADR38" s="214"/>
      <c r="ADS38" s="214"/>
      <c r="ADT38" s="214"/>
      <c r="ADU38" s="214"/>
      <c r="ADV38" s="214"/>
      <c r="ADW38" s="214"/>
      <c r="ADX38" s="214"/>
      <c r="ADY38" s="214"/>
      <c r="ADZ38" s="214"/>
      <c r="AEA38" s="214"/>
      <c r="AEB38" s="214"/>
      <c r="AEC38" s="214"/>
      <c r="AED38" s="214"/>
      <c r="AEE38" s="214"/>
      <c r="AEF38" s="214"/>
      <c r="AEG38" s="214"/>
      <c r="AEH38" s="214"/>
      <c r="AEI38" s="214"/>
      <c r="AEJ38" s="214"/>
      <c r="AEK38" s="214"/>
      <c r="AEL38" s="214"/>
      <c r="AEM38" s="214"/>
      <c r="AEN38" s="214"/>
      <c r="AEO38" s="214"/>
      <c r="AEP38" s="214"/>
      <c r="AEQ38" s="214"/>
      <c r="AER38" s="214"/>
      <c r="AES38" s="214"/>
      <c r="AET38" s="214"/>
      <c r="AEU38" s="214"/>
      <c r="AEV38" s="214"/>
      <c r="AEW38" s="214"/>
      <c r="AEX38" s="214"/>
      <c r="AEY38" s="214"/>
      <c r="AEZ38" s="214"/>
      <c r="AFA38" s="214"/>
      <c r="AFB38" s="214"/>
      <c r="AFC38" s="214"/>
      <c r="AFD38" s="214"/>
      <c r="AFE38" s="214"/>
      <c r="AFF38" s="214"/>
      <c r="AFG38" s="214"/>
      <c r="AFH38" s="214"/>
      <c r="AFI38" s="214"/>
      <c r="AFJ38" s="214"/>
      <c r="AFK38" s="214"/>
      <c r="AFL38" s="214"/>
      <c r="AFM38" s="214"/>
      <c r="AFN38" s="214"/>
      <c r="AFO38" s="214"/>
      <c r="AFP38" s="214"/>
      <c r="AFQ38" s="214"/>
      <c r="AFR38" s="214"/>
      <c r="AFS38" s="214"/>
      <c r="AFT38" s="214"/>
      <c r="AFU38" s="214"/>
      <c r="AFV38" s="214"/>
      <c r="AFW38" s="214"/>
      <c r="AFX38" s="214"/>
      <c r="AFY38" s="214"/>
      <c r="AFZ38" s="214"/>
      <c r="AGA38" s="214"/>
      <c r="AGB38" s="214"/>
      <c r="AGC38" s="214"/>
      <c r="AGD38" s="214"/>
      <c r="AGE38" s="214"/>
      <c r="AGF38" s="214"/>
      <c r="AGG38" s="214"/>
      <c r="AGH38" s="214"/>
      <c r="AGI38" s="214"/>
      <c r="AGJ38" s="214"/>
      <c r="AGK38" s="214"/>
      <c r="AGL38" s="214"/>
      <c r="AGM38" s="214"/>
      <c r="AGN38" s="214"/>
      <c r="AGO38" s="214"/>
      <c r="AGP38" s="214"/>
      <c r="AGQ38" s="214"/>
      <c r="AGR38" s="214"/>
      <c r="AGS38" s="214"/>
      <c r="AGT38" s="214"/>
      <c r="AGU38" s="214"/>
      <c r="AGV38" s="214"/>
      <c r="AGW38" s="214"/>
      <c r="AGX38" s="214"/>
      <c r="AGY38" s="214"/>
      <c r="AGZ38" s="214"/>
      <c r="AHA38" s="214"/>
      <c r="AHB38" s="214"/>
      <c r="AHC38" s="214"/>
      <c r="AHD38" s="214"/>
      <c r="AHE38" s="214"/>
      <c r="AHF38" s="214"/>
      <c r="AHG38" s="214"/>
      <c r="AHH38" s="214"/>
      <c r="AHI38" s="214"/>
      <c r="AHJ38" s="214"/>
      <c r="AHK38" s="214"/>
      <c r="AHL38" s="214"/>
      <c r="AHM38" s="214"/>
      <c r="AHN38" s="214"/>
      <c r="AHO38" s="214"/>
      <c r="AHP38" s="214"/>
      <c r="AHQ38" s="214"/>
      <c r="AHR38" s="214"/>
      <c r="AHS38" s="214"/>
      <c r="AHT38" s="214"/>
      <c r="AHU38" s="214"/>
      <c r="AHV38" s="214"/>
      <c r="AHW38" s="214"/>
      <c r="AHX38" s="214"/>
      <c r="AHY38" s="214"/>
      <c r="AHZ38" s="214"/>
      <c r="AIA38" s="214"/>
      <c r="AIB38" s="214"/>
      <c r="AIC38" s="214"/>
      <c r="AID38" s="214"/>
      <c r="AIE38" s="214"/>
      <c r="AIF38" s="214"/>
      <c r="AIG38" s="214"/>
      <c r="AIH38" s="214"/>
      <c r="AII38" s="214"/>
      <c r="AIJ38" s="214"/>
      <c r="AIK38" s="214"/>
      <c r="AIL38" s="214"/>
      <c r="AIM38" s="214"/>
      <c r="AIN38" s="214"/>
      <c r="AIO38" s="214"/>
      <c r="AIP38" s="214"/>
      <c r="AIQ38" s="214"/>
      <c r="AIR38" s="214"/>
      <c r="AIS38" s="214"/>
      <c r="AIT38" s="214"/>
      <c r="AIU38" s="214"/>
      <c r="AIV38" s="214"/>
      <c r="AIW38" s="214"/>
      <c r="AIX38" s="214"/>
      <c r="AIY38" s="214"/>
      <c r="AIZ38" s="214"/>
      <c r="AJA38" s="214"/>
      <c r="AJB38" s="214"/>
      <c r="AJC38" s="214"/>
      <c r="AJD38" s="214"/>
      <c r="AJE38" s="214"/>
      <c r="AJF38" s="214"/>
      <c r="AJG38" s="214"/>
      <c r="AJH38" s="214"/>
      <c r="AJI38" s="214"/>
      <c r="AJJ38" s="214"/>
      <c r="AJK38" s="214"/>
      <c r="AJL38" s="214"/>
      <c r="AJM38" s="214"/>
      <c r="AJN38" s="214"/>
      <c r="AJO38" s="214"/>
      <c r="AJP38" s="214"/>
      <c r="AJQ38" s="214"/>
      <c r="AJR38" s="214"/>
      <c r="AJS38" s="214"/>
      <c r="AJT38" s="214"/>
      <c r="AJU38" s="214"/>
      <c r="AJV38" s="214"/>
      <c r="AJW38" s="214"/>
      <c r="AJX38" s="214"/>
      <c r="AJY38" s="214"/>
      <c r="AJZ38" s="214"/>
      <c r="AKA38" s="214"/>
      <c r="AKB38" s="214"/>
      <c r="AKC38" s="214"/>
      <c r="AKD38" s="214"/>
      <c r="AKE38" s="214"/>
      <c r="AKF38" s="214"/>
      <c r="AKG38" s="214"/>
      <c r="AKH38" s="214"/>
      <c r="AKI38" s="214"/>
      <c r="AKJ38" s="214"/>
      <c r="AKK38" s="214"/>
      <c r="AKL38" s="214"/>
      <c r="AKM38" s="214"/>
      <c r="AKN38" s="214"/>
      <c r="AKO38" s="214"/>
      <c r="AKP38" s="214"/>
      <c r="AKQ38" s="214"/>
      <c r="AKR38" s="214"/>
      <c r="AKS38" s="214"/>
      <c r="AKT38" s="214"/>
      <c r="AKU38" s="214"/>
      <c r="AKV38" s="214"/>
      <c r="AKW38" s="214"/>
      <c r="AKX38" s="214"/>
      <c r="AKY38" s="214"/>
      <c r="AKZ38" s="214"/>
      <c r="ALA38" s="214"/>
      <c r="ALB38" s="214"/>
      <c r="ALC38" s="214"/>
      <c r="ALD38" s="214"/>
      <c r="ALE38" s="214"/>
      <c r="ALF38" s="214"/>
      <c r="ALG38" s="214"/>
      <c r="ALH38" s="214"/>
      <c r="ALI38" s="214"/>
      <c r="ALJ38" s="214"/>
      <c r="ALK38" s="214"/>
      <c r="ALL38" s="214"/>
      <c r="ALM38" s="214"/>
      <c r="ALN38" s="214"/>
      <c r="ALO38" s="214"/>
      <c r="ALP38" s="214"/>
      <c r="ALQ38" s="214"/>
      <c r="ALR38" s="214"/>
      <c r="ALS38" s="214"/>
      <c r="ALT38" s="214"/>
      <c r="ALU38" s="214"/>
      <c r="ALV38" s="214"/>
      <c r="ALW38" s="214"/>
      <c r="ALX38" s="214"/>
      <c r="ALY38" s="214"/>
      <c r="ALZ38" s="214"/>
      <c r="AMA38" s="214"/>
      <c r="AMB38" s="214"/>
      <c r="AMC38" s="214"/>
      <c r="AMD38" s="214"/>
      <c r="AME38" s="214"/>
      <c r="AMF38" s="214"/>
      <c r="AMG38" s="214"/>
      <c r="AMH38" s="214"/>
      <c r="AMI38" s="214"/>
      <c r="AMJ38" s="214"/>
      <c r="AMK38" s="214"/>
      <c r="AML38" s="214"/>
      <c r="AMM38" s="214"/>
      <c r="AMN38" s="214"/>
      <c r="AMO38" s="214"/>
      <c r="AMP38" s="214"/>
      <c r="AMQ38" s="214"/>
      <c r="AMR38" s="214"/>
      <c r="AMS38" s="214"/>
      <c r="AMT38" s="214"/>
      <c r="AMU38" s="214"/>
      <c r="AMV38" s="214"/>
      <c r="AMW38" s="214"/>
      <c r="AMX38" s="214"/>
      <c r="AMY38" s="214"/>
      <c r="AMZ38" s="214"/>
      <c r="ANA38" s="214"/>
      <c r="ANB38" s="214"/>
      <c r="ANC38" s="214"/>
      <c r="AND38" s="214"/>
      <c r="ANE38" s="214"/>
      <c r="ANF38" s="214"/>
      <c r="ANG38" s="214"/>
      <c r="ANH38" s="214"/>
      <c r="ANI38" s="214"/>
      <c r="ANJ38" s="214"/>
      <c r="ANK38" s="214"/>
      <c r="ANL38" s="214"/>
      <c r="ANM38" s="214"/>
      <c r="ANN38" s="214"/>
      <c r="ANO38" s="214"/>
      <c r="ANP38" s="214"/>
      <c r="ANQ38" s="214"/>
      <c r="ANR38" s="214"/>
      <c r="ANS38" s="214"/>
      <c r="ANT38" s="214"/>
      <c r="ANU38" s="214"/>
      <c r="ANV38" s="214"/>
      <c r="ANW38" s="214"/>
      <c r="ANX38" s="214"/>
      <c r="ANY38" s="214"/>
      <c r="ANZ38" s="214"/>
      <c r="AOA38" s="214"/>
      <c r="AOB38" s="214"/>
      <c r="AOC38" s="214"/>
      <c r="AOD38" s="214"/>
      <c r="AOE38" s="214"/>
      <c r="AOF38" s="214"/>
      <c r="AOG38" s="214"/>
      <c r="AOH38" s="214"/>
      <c r="AOI38" s="214"/>
      <c r="AOJ38" s="214"/>
      <c r="AOK38" s="214"/>
      <c r="AOL38" s="214"/>
      <c r="AOM38" s="214"/>
      <c r="AON38" s="214"/>
      <c r="AOO38" s="214"/>
      <c r="AOP38" s="214"/>
      <c r="AOQ38" s="214"/>
      <c r="AOR38" s="214"/>
      <c r="AOS38" s="214"/>
      <c r="AOT38" s="214"/>
      <c r="AOU38" s="214"/>
      <c r="AOV38" s="214"/>
      <c r="AOW38" s="214"/>
      <c r="AOX38" s="214"/>
      <c r="AOY38" s="214"/>
      <c r="AOZ38" s="214"/>
      <c r="APA38" s="214"/>
      <c r="APB38" s="214"/>
      <c r="APC38" s="214"/>
      <c r="APD38" s="214"/>
      <c r="APE38" s="214"/>
      <c r="APF38" s="214"/>
      <c r="APG38" s="214"/>
      <c r="APH38" s="214"/>
      <c r="API38" s="214"/>
      <c r="APJ38" s="214"/>
      <c r="APK38" s="214"/>
      <c r="APL38" s="214"/>
      <c r="APM38" s="214"/>
      <c r="APN38" s="214"/>
      <c r="APO38" s="214"/>
      <c r="APP38" s="214"/>
      <c r="APQ38" s="214"/>
      <c r="APR38" s="214"/>
      <c r="APS38" s="214"/>
      <c r="APT38" s="214"/>
      <c r="APU38" s="214"/>
      <c r="APV38" s="214"/>
      <c r="APW38" s="214"/>
      <c r="APX38" s="214"/>
      <c r="APY38" s="214"/>
      <c r="APZ38" s="214"/>
      <c r="AQA38" s="214"/>
      <c r="AQB38" s="214"/>
      <c r="AQC38" s="214"/>
      <c r="AQD38" s="214"/>
      <c r="AQE38" s="214"/>
      <c r="AQF38" s="214"/>
      <c r="AQG38" s="214"/>
      <c r="AQH38" s="214"/>
      <c r="AQI38" s="214"/>
      <c r="AQJ38" s="214"/>
      <c r="AQK38" s="214"/>
      <c r="AQL38" s="214"/>
      <c r="AQM38" s="214"/>
      <c r="AQN38" s="214"/>
      <c r="AQO38" s="214"/>
      <c r="AQP38" s="214"/>
      <c r="AQQ38" s="214"/>
      <c r="AQR38" s="214"/>
      <c r="AQS38" s="214"/>
      <c r="AQT38" s="214"/>
      <c r="AQU38" s="214"/>
      <c r="AQV38" s="214"/>
      <c r="AQW38" s="214"/>
      <c r="AQX38" s="214"/>
      <c r="AQY38" s="214"/>
      <c r="AQZ38" s="214"/>
      <c r="ARA38" s="214"/>
      <c r="ARB38" s="214"/>
      <c r="ARC38" s="214"/>
      <c r="ARD38" s="214"/>
      <c r="ARE38" s="214"/>
      <c r="ARF38" s="214"/>
      <c r="ARG38" s="214"/>
      <c r="ARH38" s="214"/>
      <c r="ARI38" s="214"/>
      <c r="ARJ38" s="214"/>
      <c r="ARK38" s="214"/>
      <c r="ARL38" s="214"/>
      <c r="ARM38" s="214"/>
      <c r="ARN38" s="214"/>
      <c r="ARO38" s="214"/>
      <c r="ARP38" s="214"/>
      <c r="ARQ38" s="214"/>
      <c r="ARR38" s="214"/>
      <c r="ARS38" s="214"/>
      <c r="ART38" s="214"/>
      <c r="ARU38" s="214"/>
      <c r="ARV38" s="214"/>
      <c r="ARW38" s="214"/>
      <c r="ARX38" s="214"/>
      <c r="ARY38" s="214"/>
      <c r="ARZ38" s="214"/>
      <c r="ASA38" s="214"/>
      <c r="ASB38" s="214"/>
      <c r="ASC38" s="214"/>
      <c r="ASD38" s="214"/>
      <c r="ASE38" s="214"/>
      <c r="ASF38" s="214"/>
      <c r="ASG38" s="214"/>
      <c r="ASH38" s="214"/>
      <c r="ASI38" s="214"/>
      <c r="ASJ38" s="214"/>
      <c r="ASK38" s="214"/>
      <c r="ASL38" s="214"/>
      <c r="ASM38" s="214"/>
      <c r="ASN38" s="214"/>
      <c r="ASO38" s="214"/>
      <c r="ASP38" s="214"/>
      <c r="ASQ38" s="214"/>
      <c r="ASR38" s="214"/>
      <c r="ASS38" s="214"/>
      <c r="AST38" s="214"/>
      <c r="ASU38" s="214"/>
      <c r="ASV38" s="214"/>
      <c r="ASW38" s="214"/>
      <c r="ASX38" s="214"/>
      <c r="ASY38" s="214"/>
      <c r="ASZ38" s="214"/>
      <c r="ATA38" s="214"/>
      <c r="ATB38" s="214"/>
      <c r="ATC38" s="214"/>
      <c r="ATD38" s="214"/>
      <c r="ATE38" s="214"/>
      <c r="ATF38" s="214"/>
      <c r="ATG38" s="214"/>
      <c r="ATH38" s="214"/>
      <c r="ATI38" s="214"/>
      <c r="ATJ38" s="214"/>
      <c r="ATK38" s="214"/>
      <c r="ATL38" s="214"/>
      <c r="ATM38" s="214"/>
      <c r="ATN38" s="214"/>
      <c r="ATO38" s="214"/>
      <c r="ATP38" s="214"/>
      <c r="ATQ38" s="214"/>
      <c r="ATR38" s="214"/>
      <c r="ATS38" s="214"/>
      <c r="ATT38" s="214"/>
      <c r="ATU38" s="214"/>
      <c r="ATV38" s="214"/>
      <c r="ATW38" s="214"/>
      <c r="ATX38" s="214"/>
      <c r="ATY38" s="214"/>
      <c r="ATZ38" s="214"/>
      <c r="AUA38" s="214"/>
      <c r="AUB38" s="214"/>
      <c r="AUC38" s="214"/>
      <c r="AUD38" s="214"/>
      <c r="AUE38" s="214"/>
      <c r="AUF38" s="214"/>
      <c r="AUG38" s="214"/>
      <c r="AUH38" s="214"/>
      <c r="AUI38" s="214"/>
      <c r="AUJ38" s="214"/>
      <c r="AUK38" s="214"/>
      <c r="AUL38" s="214"/>
      <c r="AUM38" s="214"/>
      <c r="AUN38" s="214"/>
      <c r="AUO38" s="214"/>
      <c r="AUP38" s="214"/>
      <c r="AUQ38" s="214"/>
      <c r="AUR38" s="214"/>
      <c r="AUS38" s="214"/>
      <c r="AUT38" s="214"/>
      <c r="AUU38" s="214"/>
      <c r="AUV38" s="214"/>
      <c r="AUW38" s="214"/>
      <c r="AUX38" s="214"/>
      <c r="AUY38" s="214"/>
      <c r="AUZ38" s="214"/>
      <c r="AVA38" s="214"/>
      <c r="AVB38" s="214"/>
      <c r="AVC38" s="214"/>
      <c r="AVD38" s="214"/>
      <c r="AVE38" s="214"/>
      <c r="AVF38" s="214"/>
      <c r="AVG38" s="214"/>
      <c r="AVH38" s="214"/>
      <c r="AVI38" s="214"/>
      <c r="AVJ38" s="214"/>
      <c r="AVK38" s="214"/>
      <c r="AVL38" s="214"/>
      <c r="AVM38" s="214"/>
      <c r="AVN38" s="214"/>
      <c r="AVO38" s="214"/>
      <c r="AVP38" s="214"/>
      <c r="AVQ38" s="214"/>
      <c r="AVR38" s="214"/>
      <c r="AVS38" s="214"/>
      <c r="AVT38" s="214"/>
      <c r="AVU38" s="214"/>
      <c r="AVV38" s="214"/>
      <c r="AVW38" s="214"/>
      <c r="AVX38" s="214"/>
      <c r="AVY38" s="214"/>
      <c r="AVZ38" s="214"/>
      <c r="AWA38" s="214"/>
      <c r="AWB38" s="214"/>
      <c r="AWC38" s="214"/>
      <c r="AWD38" s="214"/>
      <c r="AWE38" s="214"/>
      <c r="AWF38" s="214"/>
      <c r="AWG38" s="214"/>
      <c r="AWH38" s="214"/>
      <c r="AWI38" s="214"/>
      <c r="AWJ38" s="214"/>
      <c r="AWK38" s="214"/>
      <c r="AWL38" s="214"/>
      <c r="AWM38" s="214"/>
      <c r="AWN38" s="214"/>
      <c r="AWO38" s="214"/>
      <c r="AWP38" s="214"/>
      <c r="AWQ38" s="214"/>
      <c r="AWR38" s="214"/>
      <c r="AWS38" s="214"/>
      <c r="AWT38" s="214"/>
      <c r="AWU38" s="214"/>
      <c r="AWV38" s="214"/>
      <c r="AWW38" s="214"/>
      <c r="AWX38" s="214"/>
      <c r="AWY38" s="214"/>
      <c r="AWZ38" s="214"/>
      <c r="AXA38" s="214"/>
      <c r="AXB38" s="214"/>
      <c r="AXC38" s="214"/>
      <c r="AXD38" s="214"/>
      <c r="AXE38" s="214"/>
      <c r="AXF38" s="214"/>
      <c r="AXG38" s="214"/>
      <c r="AXH38" s="214"/>
      <c r="AXI38" s="214"/>
      <c r="AXJ38" s="214"/>
      <c r="AXK38" s="214"/>
      <c r="AXL38" s="214"/>
      <c r="AXM38" s="214"/>
      <c r="AXN38" s="214"/>
      <c r="AXO38" s="214"/>
      <c r="AXP38" s="214"/>
      <c r="AXQ38" s="214"/>
      <c r="AXR38" s="214"/>
      <c r="AXS38" s="214"/>
      <c r="AXT38" s="214"/>
      <c r="AXU38" s="214"/>
      <c r="AXV38" s="214"/>
      <c r="AXW38" s="214"/>
      <c r="AXX38" s="214"/>
      <c r="AXY38" s="214"/>
      <c r="AXZ38" s="214"/>
      <c r="AYA38" s="214"/>
      <c r="AYB38" s="214"/>
      <c r="AYC38" s="214"/>
      <c r="AYD38" s="214"/>
      <c r="AYE38" s="214"/>
      <c r="AYF38" s="214"/>
      <c r="AYG38" s="214"/>
      <c r="AYH38" s="214"/>
      <c r="AYI38" s="214"/>
      <c r="AYJ38" s="214"/>
      <c r="AYK38" s="214"/>
      <c r="AYL38" s="214"/>
      <c r="AYM38" s="214"/>
      <c r="AYN38" s="214"/>
      <c r="AYO38" s="214"/>
      <c r="AYP38" s="214"/>
      <c r="AYQ38" s="214"/>
      <c r="AYR38" s="214"/>
      <c r="AYS38" s="214"/>
      <c r="AYT38" s="214"/>
      <c r="AYU38" s="214"/>
      <c r="AYV38" s="214"/>
      <c r="AYW38" s="214"/>
      <c r="AYX38" s="214"/>
      <c r="AYY38" s="214"/>
      <c r="AYZ38" s="214"/>
      <c r="AZA38" s="214"/>
      <c r="AZB38" s="214"/>
      <c r="AZC38" s="214"/>
      <c r="AZD38" s="214"/>
      <c r="AZE38" s="214"/>
      <c r="AZF38" s="214"/>
      <c r="AZG38" s="214"/>
      <c r="AZH38" s="214"/>
      <c r="AZI38" s="214"/>
      <c r="AZJ38" s="214"/>
      <c r="AZK38" s="214"/>
      <c r="AZL38" s="214"/>
      <c r="AZM38" s="214"/>
      <c r="AZN38" s="214"/>
      <c r="AZO38" s="214"/>
      <c r="AZP38" s="214"/>
      <c r="AZQ38" s="214"/>
      <c r="AZR38" s="214"/>
      <c r="AZS38" s="214"/>
      <c r="AZT38" s="214"/>
      <c r="AZU38" s="214"/>
      <c r="AZV38" s="214"/>
      <c r="AZW38" s="214"/>
      <c r="AZX38" s="214"/>
      <c r="AZY38" s="214"/>
      <c r="AZZ38" s="214"/>
      <c r="BAA38" s="214"/>
      <c r="BAB38" s="214"/>
      <c r="BAC38" s="214"/>
      <c r="BAD38" s="214"/>
      <c r="BAE38" s="214"/>
      <c r="BAF38" s="214"/>
      <c r="BAG38" s="214"/>
      <c r="BAH38" s="214"/>
      <c r="BAI38" s="214"/>
      <c r="BAJ38" s="214"/>
      <c r="BAK38" s="214"/>
      <c r="BAL38" s="214"/>
      <c r="BAM38" s="214"/>
      <c r="BAN38" s="214"/>
      <c r="BAO38" s="214"/>
      <c r="BAP38" s="214"/>
      <c r="BAQ38" s="214"/>
      <c r="BAR38" s="214"/>
      <c r="BAS38" s="214"/>
      <c r="BAT38" s="214"/>
      <c r="BAU38" s="214"/>
      <c r="BAV38" s="214"/>
      <c r="BAW38" s="214"/>
      <c r="BAX38" s="214"/>
      <c r="BAY38" s="214"/>
      <c r="BAZ38" s="214"/>
      <c r="BBA38" s="214"/>
      <c r="BBB38" s="214"/>
      <c r="BBC38" s="214"/>
      <c r="BBD38" s="214"/>
      <c r="BBE38" s="214"/>
      <c r="BBF38" s="214"/>
      <c r="BBG38" s="214"/>
      <c r="BBH38" s="214"/>
      <c r="BBI38" s="214"/>
      <c r="BBJ38" s="214"/>
      <c r="BBK38" s="214"/>
      <c r="BBL38" s="214"/>
      <c r="BBM38" s="214"/>
      <c r="BBN38" s="214"/>
      <c r="BBO38" s="214"/>
      <c r="BBP38" s="214"/>
      <c r="BBQ38" s="214"/>
      <c r="BBR38" s="214"/>
      <c r="BBS38" s="214"/>
      <c r="BBT38" s="214"/>
      <c r="BBU38" s="214"/>
      <c r="BBV38" s="214"/>
      <c r="BBW38" s="214"/>
      <c r="BBX38" s="214"/>
      <c r="BBY38" s="214"/>
      <c r="BBZ38" s="214"/>
      <c r="BCA38" s="214"/>
      <c r="BCB38" s="214"/>
      <c r="BCC38" s="214"/>
      <c r="BCD38" s="214"/>
      <c r="BCE38" s="214"/>
      <c r="BCF38" s="214"/>
      <c r="BCG38" s="214"/>
      <c r="BCH38" s="214"/>
      <c r="BCI38" s="214"/>
      <c r="BCJ38" s="214"/>
      <c r="BCK38" s="214"/>
      <c r="BCL38" s="214"/>
      <c r="BCM38" s="214"/>
      <c r="BCN38" s="214"/>
      <c r="BCO38" s="214"/>
      <c r="BCP38" s="214"/>
      <c r="BCQ38" s="214"/>
      <c r="BCR38" s="214"/>
      <c r="BCS38" s="214"/>
      <c r="BCT38" s="214"/>
      <c r="BCU38" s="214"/>
      <c r="BCV38" s="214"/>
      <c r="BCW38" s="214"/>
      <c r="BCX38" s="214"/>
      <c r="BCY38" s="214"/>
      <c r="BCZ38" s="214"/>
      <c r="BDA38" s="214"/>
      <c r="BDB38" s="214"/>
      <c r="BDC38" s="214"/>
      <c r="BDD38" s="214"/>
      <c r="BDE38" s="214"/>
      <c r="BDF38" s="214"/>
      <c r="BDG38" s="214"/>
      <c r="BDH38" s="214"/>
      <c r="BDI38" s="214"/>
      <c r="BDJ38" s="214"/>
      <c r="BDK38" s="214"/>
      <c r="BDL38" s="214"/>
      <c r="BDM38" s="214"/>
      <c r="BDN38" s="214"/>
      <c r="BDO38" s="214"/>
      <c r="BDP38" s="214"/>
      <c r="BDQ38" s="214"/>
      <c r="BDR38" s="214"/>
      <c r="BDS38" s="214"/>
      <c r="BDT38" s="214"/>
      <c r="BDU38" s="214"/>
      <c r="BDV38" s="214"/>
      <c r="BDW38" s="214"/>
      <c r="BDX38" s="214"/>
      <c r="BDY38" s="214"/>
      <c r="BDZ38" s="214"/>
      <c r="BEA38" s="214"/>
      <c r="BEB38" s="214"/>
      <c r="BEC38" s="214"/>
      <c r="BED38" s="214"/>
      <c r="BEE38" s="214"/>
      <c r="BEF38" s="214"/>
      <c r="BEG38" s="214"/>
      <c r="BEH38" s="214"/>
      <c r="BEI38" s="214"/>
      <c r="BEJ38" s="214"/>
      <c r="BEK38" s="214"/>
      <c r="BEL38" s="214"/>
      <c r="BEM38" s="214"/>
      <c r="BEN38" s="214"/>
      <c r="BEO38" s="214"/>
      <c r="BEP38" s="214"/>
      <c r="BEQ38" s="214"/>
      <c r="BER38" s="214"/>
      <c r="BES38" s="214"/>
      <c r="BET38" s="214"/>
      <c r="BEU38" s="214"/>
      <c r="BEV38" s="214"/>
      <c r="BEW38" s="214"/>
      <c r="BEX38" s="214"/>
      <c r="BEY38" s="214"/>
      <c r="BEZ38" s="214"/>
      <c r="BFA38" s="214"/>
      <c r="BFB38" s="214"/>
      <c r="BFC38" s="214"/>
      <c r="BFD38" s="214"/>
      <c r="BFE38" s="214"/>
      <c r="BFF38" s="214"/>
      <c r="BFG38" s="214"/>
      <c r="BFH38" s="214"/>
      <c r="BFI38" s="214"/>
      <c r="BFJ38" s="214"/>
      <c r="BFK38" s="214"/>
      <c r="BFL38" s="214"/>
      <c r="BFM38" s="214"/>
      <c r="BFN38" s="214"/>
      <c r="BFO38" s="214"/>
      <c r="BFP38" s="214"/>
      <c r="BFQ38" s="214"/>
      <c r="BFR38" s="214"/>
      <c r="BFS38" s="214"/>
      <c r="BFT38" s="214"/>
      <c r="BFU38" s="214"/>
      <c r="BFV38" s="214"/>
      <c r="BFW38" s="214"/>
      <c r="BFX38" s="214"/>
      <c r="BFY38" s="214"/>
      <c r="BFZ38" s="214"/>
      <c r="BGA38" s="214"/>
      <c r="BGB38" s="214"/>
      <c r="BGC38" s="214"/>
      <c r="BGD38" s="214"/>
      <c r="BGE38" s="214"/>
      <c r="BGF38" s="214"/>
      <c r="BGG38" s="214"/>
      <c r="BGH38" s="214"/>
      <c r="BGI38" s="214"/>
      <c r="BGJ38" s="214"/>
      <c r="BGK38" s="214"/>
      <c r="BGL38" s="214"/>
      <c r="BGM38" s="214"/>
      <c r="BGN38" s="214"/>
      <c r="BGO38" s="214"/>
      <c r="BGP38" s="214"/>
      <c r="BGQ38" s="214"/>
      <c r="BGR38" s="214"/>
      <c r="BGS38" s="214"/>
      <c r="BGT38" s="214"/>
      <c r="BGU38" s="214"/>
      <c r="BGV38" s="214"/>
      <c r="BGW38" s="214"/>
      <c r="BGX38" s="214"/>
      <c r="BGY38" s="214"/>
      <c r="BGZ38" s="214"/>
      <c r="BHA38" s="214"/>
      <c r="BHB38" s="214"/>
      <c r="BHC38" s="214"/>
      <c r="BHD38" s="214"/>
      <c r="BHE38" s="214"/>
      <c r="BHF38" s="214"/>
      <c r="BHG38" s="214"/>
      <c r="BHH38" s="214"/>
      <c r="BHI38" s="214"/>
      <c r="BHJ38" s="214"/>
      <c r="BHK38" s="214"/>
      <c r="BHL38" s="214"/>
      <c r="BHM38" s="214"/>
      <c r="BHN38" s="214"/>
      <c r="BHO38" s="214"/>
      <c r="BHP38" s="214"/>
      <c r="BHQ38" s="214"/>
      <c r="BHR38" s="214"/>
      <c r="BHS38" s="214"/>
      <c r="BHT38" s="214"/>
      <c r="BHU38" s="214"/>
      <c r="BHV38" s="214"/>
      <c r="BHW38" s="214"/>
      <c r="BHX38" s="214"/>
      <c r="BHY38" s="214"/>
      <c r="BHZ38" s="214"/>
      <c r="BIA38" s="214"/>
      <c r="BIB38" s="214"/>
      <c r="BIC38" s="214"/>
      <c r="BID38" s="214"/>
      <c r="BIE38" s="214"/>
      <c r="BIF38" s="214"/>
      <c r="BIG38" s="214"/>
      <c r="BIH38" s="214"/>
      <c r="BII38" s="214"/>
      <c r="BIJ38" s="214"/>
      <c r="BIK38" s="214"/>
      <c r="BIL38" s="214"/>
      <c r="BIM38" s="214"/>
      <c r="BIN38" s="214"/>
      <c r="BIO38" s="214"/>
      <c r="BIP38" s="214"/>
      <c r="BIQ38" s="214"/>
      <c r="BIR38" s="214"/>
      <c r="BIS38" s="214"/>
      <c r="BIT38" s="214"/>
      <c r="BIU38" s="214"/>
      <c r="BIV38" s="214"/>
      <c r="BIW38" s="214"/>
      <c r="BIX38" s="214"/>
      <c r="BIY38" s="214"/>
      <c r="BIZ38" s="214"/>
      <c r="BJA38" s="214"/>
      <c r="BJB38" s="214"/>
      <c r="BJC38" s="214"/>
      <c r="BJD38" s="214"/>
      <c r="BJE38" s="214"/>
      <c r="BJF38" s="214"/>
      <c r="BJG38" s="214"/>
      <c r="BJH38" s="214"/>
      <c r="BJI38" s="214"/>
      <c r="BJJ38" s="214"/>
      <c r="BJK38" s="214"/>
      <c r="BJL38" s="214"/>
      <c r="BJM38" s="214"/>
      <c r="BJN38" s="214"/>
      <c r="BJO38" s="214"/>
      <c r="BJP38" s="214"/>
      <c r="BJQ38" s="214"/>
      <c r="BJR38" s="214"/>
      <c r="BJS38" s="214"/>
      <c r="BJT38" s="214"/>
      <c r="BJU38" s="214"/>
      <c r="BJV38" s="214"/>
      <c r="BJW38" s="214"/>
      <c r="BJX38" s="214"/>
      <c r="BJY38" s="214"/>
      <c r="BJZ38" s="214"/>
      <c r="BKA38" s="214"/>
      <c r="BKB38" s="214"/>
      <c r="BKC38" s="214"/>
      <c r="BKD38" s="214"/>
      <c r="BKE38" s="214"/>
      <c r="BKF38" s="214"/>
      <c r="BKG38" s="214"/>
      <c r="BKH38" s="214"/>
      <c r="BKI38" s="214"/>
      <c r="BKJ38" s="214"/>
      <c r="BKK38" s="214"/>
      <c r="BKL38" s="214"/>
      <c r="BKM38" s="214"/>
      <c r="BKN38" s="214"/>
      <c r="BKO38" s="214"/>
      <c r="BKP38" s="214"/>
      <c r="BKQ38" s="214"/>
      <c r="BKR38" s="214"/>
      <c r="BKS38" s="214"/>
      <c r="BKT38" s="214"/>
      <c r="BKU38" s="214"/>
      <c r="BKV38" s="214"/>
      <c r="BKW38" s="214"/>
      <c r="BKX38" s="214"/>
      <c r="BKY38" s="214"/>
      <c r="BKZ38" s="214"/>
      <c r="BLA38" s="214"/>
      <c r="BLB38" s="214"/>
      <c r="BLC38" s="214"/>
      <c r="BLD38" s="214"/>
      <c r="BLE38" s="214"/>
      <c r="BLF38" s="214"/>
      <c r="BLG38" s="214"/>
      <c r="BLH38" s="214"/>
      <c r="BLI38" s="214"/>
      <c r="BLJ38" s="214"/>
      <c r="BLK38" s="214"/>
      <c r="BLL38" s="214"/>
      <c r="BLM38" s="214"/>
      <c r="BLN38" s="214"/>
      <c r="BLO38" s="214"/>
      <c r="BLP38" s="214"/>
      <c r="BLQ38" s="214"/>
      <c r="BLR38" s="214"/>
      <c r="BLS38" s="214"/>
      <c r="BLT38" s="214"/>
      <c r="BLU38" s="214"/>
      <c r="BLV38" s="214"/>
      <c r="BLW38" s="214"/>
      <c r="BLX38" s="214"/>
      <c r="BLY38" s="214"/>
      <c r="BLZ38" s="214"/>
      <c r="BMA38" s="214"/>
      <c r="BMB38" s="214"/>
      <c r="BMC38" s="214"/>
      <c r="BMD38" s="214"/>
      <c r="BME38" s="214"/>
      <c r="BMF38" s="214"/>
      <c r="BMG38" s="214"/>
      <c r="BMH38" s="214"/>
      <c r="BMI38" s="214"/>
      <c r="BMJ38" s="214"/>
      <c r="BMK38" s="214"/>
      <c r="BML38" s="214"/>
      <c r="BMM38" s="214"/>
      <c r="BMN38" s="214"/>
      <c r="BMO38" s="214"/>
      <c r="BMP38" s="214"/>
      <c r="BMQ38" s="214"/>
      <c r="BMR38" s="214"/>
      <c r="BMS38" s="214"/>
      <c r="BMT38" s="214"/>
      <c r="BMU38" s="214"/>
      <c r="BMV38" s="214"/>
      <c r="BMW38" s="214"/>
      <c r="BMX38" s="214"/>
      <c r="BMY38" s="214"/>
      <c r="BMZ38" s="214"/>
      <c r="BNA38" s="214"/>
      <c r="BNB38" s="214"/>
      <c r="BNC38" s="214"/>
      <c r="BND38" s="214"/>
      <c r="BNE38" s="214"/>
      <c r="BNF38" s="214"/>
      <c r="BNG38" s="214"/>
      <c r="BNH38" s="214"/>
      <c r="BNI38" s="214"/>
      <c r="BNJ38" s="214"/>
      <c r="BNK38" s="214"/>
      <c r="BNL38" s="214"/>
      <c r="BNM38" s="214"/>
      <c r="BNN38" s="214"/>
      <c r="BNO38" s="214"/>
      <c r="BNP38" s="214"/>
      <c r="BNQ38" s="214"/>
      <c r="BNR38" s="214"/>
      <c r="BNS38" s="214"/>
      <c r="BNT38" s="214"/>
      <c r="BNU38" s="214"/>
      <c r="BNV38" s="214"/>
      <c r="BNW38" s="214"/>
      <c r="BNX38" s="214"/>
      <c r="BNY38" s="214"/>
      <c r="BNZ38" s="214"/>
      <c r="BOA38" s="214"/>
      <c r="BOB38" s="214"/>
      <c r="BOC38" s="214"/>
      <c r="BOD38" s="214"/>
      <c r="BOE38" s="214"/>
      <c r="BOF38" s="214"/>
      <c r="BOG38" s="214"/>
      <c r="BOH38" s="214"/>
      <c r="BOI38" s="214"/>
      <c r="BOJ38" s="214"/>
      <c r="BOK38" s="214"/>
      <c r="BOL38" s="214"/>
      <c r="BOM38" s="214"/>
      <c r="BON38" s="214"/>
      <c r="BOO38" s="214"/>
      <c r="BOP38" s="214"/>
      <c r="BOQ38" s="214"/>
      <c r="BOR38" s="214"/>
      <c r="BOS38" s="214"/>
      <c r="BOT38" s="214"/>
      <c r="BOU38" s="214"/>
      <c r="BOV38" s="214"/>
      <c r="BOW38" s="214"/>
      <c r="BOX38" s="214"/>
      <c r="BOY38" s="214"/>
      <c r="BOZ38" s="214"/>
      <c r="BPA38" s="214"/>
      <c r="BPB38" s="214"/>
      <c r="BPC38" s="214"/>
      <c r="BPD38" s="214"/>
      <c r="BPE38" s="214"/>
      <c r="BPF38" s="214"/>
      <c r="BPG38" s="214"/>
      <c r="BPH38" s="214"/>
      <c r="BPI38" s="214"/>
      <c r="BPJ38" s="214"/>
      <c r="BPK38" s="214"/>
      <c r="BPL38" s="214"/>
      <c r="BPM38" s="214"/>
      <c r="BPN38" s="214"/>
      <c r="BPO38" s="214"/>
      <c r="BPP38" s="214"/>
      <c r="BPQ38" s="214"/>
      <c r="BPR38" s="214"/>
      <c r="BPS38" s="214"/>
      <c r="BPT38" s="214"/>
      <c r="BPU38" s="214"/>
      <c r="BPV38" s="214"/>
      <c r="BPW38" s="214"/>
      <c r="BPX38" s="214"/>
      <c r="BPY38" s="214"/>
      <c r="BPZ38" s="214"/>
      <c r="BQA38" s="214"/>
      <c r="BQB38" s="214"/>
      <c r="BQC38" s="214"/>
      <c r="BQD38" s="214"/>
      <c r="BQE38" s="214"/>
      <c r="BQF38" s="214"/>
      <c r="BQG38" s="214"/>
      <c r="BQH38" s="214"/>
      <c r="BQI38" s="214"/>
      <c r="BQJ38" s="214"/>
      <c r="BQK38" s="214"/>
      <c r="BQL38" s="214"/>
      <c r="BQM38" s="214"/>
      <c r="BQN38" s="214"/>
      <c r="BQO38" s="214"/>
      <c r="BQP38" s="214"/>
      <c r="BQQ38" s="214"/>
      <c r="BQR38" s="214"/>
      <c r="BQS38" s="214"/>
      <c r="BQT38" s="214"/>
      <c r="BQU38" s="214"/>
      <c r="BQV38" s="214"/>
      <c r="BQW38" s="214"/>
      <c r="BQX38" s="214"/>
      <c r="BQY38" s="214"/>
      <c r="BQZ38" s="214"/>
      <c r="BRA38" s="214"/>
      <c r="BRB38" s="214"/>
      <c r="BRC38" s="214"/>
      <c r="BRD38" s="214"/>
      <c r="BRE38" s="214"/>
      <c r="BRF38" s="214"/>
      <c r="BRG38" s="214"/>
      <c r="BRH38" s="214"/>
      <c r="BRI38" s="214"/>
      <c r="BRJ38" s="214"/>
      <c r="BRK38" s="214"/>
      <c r="BRL38" s="214"/>
      <c r="BRM38" s="214"/>
      <c r="BRN38" s="214"/>
      <c r="BRO38" s="214"/>
      <c r="BRP38" s="214"/>
      <c r="BRQ38" s="214"/>
      <c r="BRR38" s="214"/>
      <c r="BRS38" s="214"/>
      <c r="BRT38" s="214"/>
      <c r="BRU38" s="214"/>
      <c r="BRV38" s="214"/>
      <c r="BRW38" s="214"/>
      <c r="BRX38" s="214"/>
      <c r="BRY38" s="214"/>
      <c r="BRZ38" s="214"/>
      <c r="BSA38" s="214"/>
      <c r="BSB38" s="214"/>
      <c r="BSC38" s="214"/>
      <c r="BSD38" s="214"/>
      <c r="BSE38" s="214"/>
      <c r="BSF38" s="214"/>
      <c r="BSG38" s="214"/>
      <c r="BSH38" s="214"/>
      <c r="BSI38" s="214"/>
      <c r="BSJ38" s="214"/>
      <c r="BSK38" s="214"/>
      <c r="BSL38" s="214"/>
      <c r="BSM38" s="214"/>
      <c r="BSN38" s="214"/>
      <c r="BSO38" s="214"/>
      <c r="BSP38" s="214"/>
      <c r="BSQ38" s="214"/>
      <c r="BSR38" s="214"/>
      <c r="BSS38" s="214"/>
      <c r="BST38" s="214"/>
      <c r="BSU38" s="214"/>
      <c r="BSV38" s="214"/>
      <c r="BSW38" s="214"/>
      <c r="BSX38" s="214"/>
      <c r="BSY38" s="214"/>
      <c r="BSZ38" s="214"/>
      <c r="BTA38" s="214"/>
      <c r="BTB38" s="214"/>
      <c r="BTC38" s="214"/>
      <c r="BTD38" s="214"/>
      <c r="BTE38" s="214"/>
      <c r="BTF38" s="214"/>
      <c r="BTG38" s="214"/>
      <c r="BTH38" s="214"/>
      <c r="BTI38" s="214"/>
      <c r="BTJ38" s="214"/>
      <c r="BTK38" s="214"/>
      <c r="BTL38" s="214"/>
      <c r="BTM38" s="214"/>
      <c r="BTN38" s="214"/>
      <c r="BTO38" s="214"/>
      <c r="BTP38" s="214"/>
      <c r="BTQ38" s="214"/>
      <c r="BTR38" s="214"/>
      <c r="BTS38" s="214"/>
      <c r="BTT38" s="214"/>
      <c r="BTU38" s="214"/>
      <c r="BTV38" s="214"/>
      <c r="BTW38" s="214"/>
      <c r="BTX38" s="214"/>
      <c r="BTY38" s="214"/>
      <c r="BTZ38" s="214"/>
      <c r="BUA38" s="214"/>
      <c r="BUB38" s="214"/>
      <c r="BUC38" s="214"/>
      <c r="BUD38" s="214"/>
      <c r="BUE38" s="214"/>
      <c r="BUF38" s="214"/>
      <c r="BUG38" s="214"/>
      <c r="BUH38" s="214"/>
      <c r="BUI38" s="214"/>
      <c r="BUJ38" s="214"/>
      <c r="BUK38" s="214"/>
      <c r="BUL38" s="214"/>
      <c r="BUM38" s="214"/>
      <c r="BUN38" s="214"/>
      <c r="BUO38" s="214"/>
      <c r="BUP38" s="214"/>
      <c r="BUQ38" s="214"/>
      <c r="BUR38" s="214"/>
      <c r="BUS38" s="214"/>
      <c r="BUT38" s="214"/>
      <c r="BUU38" s="214"/>
      <c r="BUV38" s="214"/>
      <c r="BUW38" s="214"/>
      <c r="BUX38" s="214"/>
      <c r="BUY38" s="214"/>
      <c r="BUZ38" s="214"/>
      <c r="BVA38" s="214"/>
      <c r="BVB38" s="214"/>
      <c r="BVC38" s="214"/>
      <c r="BVD38" s="214"/>
      <c r="BVE38" s="214"/>
      <c r="BVF38" s="214"/>
      <c r="BVG38" s="214"/>
      <c r="BVH38" s="214"/>
      <c r="BVI38" s="214"/>
      <c r="BVJ38" s="214"/>
      <c r="BVK38" s="214"/>
      <c r="BVL38" s="214"/>
      <c r="BVM38" s="214"/>
      <c r="BVN38" s="214"/>
      <c r="BVO38" s="214"/>
      <c r="BVP38" s="214"/>
      <c r="BVQ38" s="214"/>
      <c r="BVR38" s="214"/>
      <c r="BVS38" s="214"/>
      <c r="BVT38" s="214"/>
      <c r="BVU38" s="214"/>
      <c r="BVV38" s="214"/>
      <c r="BVW38" s="214"/>
      <c r="BVX38" s="214"/>
      <c r="BVY38" s="214"/>
      <c r="BVZ38" s="214"/>
      <c r="BWA38" s="214"/>
      <c r="BWB38" s="214"/>
      <c r="BWC38" s="214"/>
      <c r="BWD38" s="214"/>
      <c r="BWE38" s="214"/>
      <c r="BWF38" s="214"/>
      <c r="BWG38" s="214"/>
      <c r="BWH38" s="214"/>
      <c r="BWI38" s="214"/>
      <c r="BWJ38" s="214"/>
      <c r="BWK38" s="214"/>
      <c r="BWL38" s="214"/>
      <c r="BWM38" s="214"/>
      <c r="BWN38" s="214"/>
      <c r="BWO38" s="214"/>
      <c r="BWP38" s="214"/>
      <c r="BWQ38" s="214"/>
      <c r="BWR38" s="214"/>
      <c r="BWS38" s="214"/>
      <c r="BWT38" s="214"/>
      <c r="BWU38" s="214"/>
      <c r="BWV38" s="214"/>
      <c r="BWW38" s="214"/>
      <c r="BWX38" s="214"/>
      <c r="BWY38" s="214"/>
      <c r="BWZ38" s="214"/>
      <c r="BXA38" s="214"/>
      <c r="BXB38" s="214"/>
      <c r="BXC38" s="214"/>
      <c r="BXD38" s="214"/>
      <c r="BXE38" s="214"/>
      <c r="BXF38" s="214"/>
      <c r="BXG38" s="214"/>
      <c r="BXH38" s="214"/>
      <c r="BXI38" s="214"/>
      <c r="BXJ38" s="214"/>
      <c r="BXK38" s="214"/>
      <c r="BXL38" s="214"/>
      <c r="BXM38" s="214"/>
      <c r="BXN38" s="214"/>
      <c r="BXO38" s="214"/>
      <c r="BXP38" s="214"/>
      <c r="BXQ38" s="214"/>
      <c r="BXR38" s="214"/>
      <c r="BXS38" s="214"/>
      <c r="BXT38" s="214"/>
      <c r="BXU38" s="214"/>
      <c r="BXV38" s="214"/>
      <c r="BXW38" s="214"/>
      <c r="BXX38" s="214"/>
      <c r="BXY38" s="214"/>
      <c r="BXZ38" s="214"/>
      <c r="BYA38" s="214"/>
      <c r="BYB38" s="214"/>
      <c r="BYC38" s="214"/>
      <c r="BYD38" s="214"/>
      <c r="BYE38" s="214"/>
      <c r="BYF38" s="214"/>
      <c r="BYG38" s="214"/>
      <c r="BYH38" s="214"/>
      <c r="BYI38" s="214"/>
      <c r="BYJ38" s="214"/>
      <c r="BYK38" s="214"/>
      <c r="BYL38" s="214"/>
      <c r="BYM38" s="214"/>
      <c r="BYN38" s="214"/>
      <c r="BYO38" s="214"/>
      <c r="BYP38" s="214"/>
      <c r="BYQ38" s="214"/>
      <c r="BYR38" s="214"/>
      <c r="BYS38" s="214"/>
      <c r="BYT38" s="214"/>
      <c r="BYU38" s="214"/>
      <c r="BYV38" s="214"/>
      <c r="BYW38" s="214"/>
      <c r="BYX38" s="214"/>
      <c r="BYY38" s="214"/>
      <c r="BYZ38" s="214"/>
      <c r="BZA38" s="214"/>
      <c r="BZB38" s="214"/>
      <c r="BZC38" s="214"/>
      <c r="BZD38" s="214"/>
      <c r="BZE38" s="214"/>
      <c r="BZF38" s="214"/>
      <c r="BZG38" s="214"/>
      <c r="BZH38" s="214"/>
      <c r="BZI38" s="214"/>
      <c r="BZJ38" s="214"/>
      <c r="BZK38" s="214"/>
      <c r="BZL38" s="214"/>
      <c r="BZM38" s="214"/>
      <c r="BZN38" s="214"/>
      <c r="BZO38" s="214"/>
      <c r="BZP38" s="214"/>
      <c r="BZQ38" s="214"/>
      <c r="BZR38" s="214"/>
      <c r="BZS38" s="214"/>
      <c r="BZT38" s="214"/>
      <c r="BZU38" s="214"/>
      <c r="BZV38" s="214"/>
      <c r="BZW38" s="214"/>
      <c r="BZX38" s="214"/>
      <c r="BZY38" s="214"/>
      <c r="BZZ38" s="214"/>
      <c r="CAA38" s="214"/>
      <c r="CAB38" s="214"/>
      <c r="CAC38" s="214"/>
      <c r="CAD38" s="214"/>
      <c r="CAE38" s="214"/>
      <c r="CAF38" s="214"/>
      <c r="CAG38" s="214"/>
      <c r="CAH38" s="214"/>
      <c r="CAI38" s="214"/>
      <c r="CAJ38" s="214"/>
      <c r="CAK38" s="214"/>
      <c r="CAL38" s="214"/>
      <c r="CAM38" s="214"/>
      <c r="CAN38" s="214"/>
      <c r="CAO38" s="214"/>
      <c r="CAP38" s="214"/>
      <c r="CAQ38" s="214"/>
      <c r="CAR38" s="214"/>
      <c r="CAS38" s="214"/>
      <c r="CAT38" s="214"/>
      <c r="CAU38" s="214"/>
      <c r="CAV38" s="214"/>
      <c r="CAW38" s="214"/>
      <c r="CAX38" s="214"/>
      <c r="CAY38" s="214"/>
      <c r="CAZ38" s="214"/>
      <c r="CBA38" s="214"/>
      <c r="CBB38" s="214"/>
      <c r="CBC38" s="214"/>
      <c r="CBD38" s="214"/>
      <c r="CBE38" s="214"/>
      <c r="CBF38" s="214"/>
      <c r="CBG38" s="214"/>
      <c r="CBH38" s="214"/>
      <c r="CBI38" s="214"/>
      <c r="CBJ38" s="214"/>
      <c r="CBK38" s="214"/>
      <c r="CBL38" s="214"/>
      <c r="CBM38" s="214"/>
      <c r="CBN38" s="214"/>
      <c r="CBO38" s="214"/>
      <c r="CBP38" s="214"/>
      <c r="CBQ38" s="214"/>
      <c r="CBR38" s="214"/>
      <c r="CBS38" s="214"/>
      <c r="CBT38" s="214"/>
      <c r="CBU38" s="214"/>
      <c r="CBV38" s="214"/>
      <c r="CBW38" s="214"/>
      <c r="CBX38" s="214"/>
      <c r="CBY38" s="214"/>
      <c r="CBZ38" s="214"/>
      <c r="CCA38" s="214"/>
      <c r="CCB38" s="214"/>
      <c r="CCC38" s="214"/>
      <c r="CCD38" s="214"/>
      <c r="CCE38" s="214"/>
      <c r="CCF38" s="214"/>
      <c r="CCG38" s="214"/>
      <c r="CCH38" s="214"/>
      <c r="CCI38" s="214"/>
      <c r="CCJ38" s="214"/>
      <c r="CCK38" s="214"/>
      <c r="CCL38" s="214"/>
      <c r="CCM38" s="214"/>
      <c r="CCN38" s="214"/>
      <c r="CCO38" s="214"/>
      <c r="CCP38" s="214"/>
      <c r="CCQ38" s="214"/>
      <c r="CCR38" s="214"/>
      <c r="CCS38" s="214"/>
      <c r="CCT38" s="214"/>
      <c r="CCU38" s="214"/>
      <c r="CCV38" s="214"/>
      <c r="CCW38" s="214"/>
      <c r="CCX38" s="214"/>
      <c r="CCY38" s="214"/>
      <c r="CCZ38" s="214"/>
      <c r="CDA38" s="214"/>
      <c r="CDB38" s="214"/>
      <c r="CDC38" s="214"/>
      <c r="CDD38" s="214"/>
      <c r="CDE38" s="214"/>
      <c r="CDF38" s="214"/>
      <c r="CDG38" s="214"/>
      <c r="CDH38" s="214"/>
      <c r="CDI38" s="214"/>
      <c r="CDJ38" s="214"/>
      <c r="CDK38" s="214"/>
      <c r="CDL38" s="214"/>
      <c r="CDM38" s="214"/>
      <c r="CDN38" s="214"/>
      <c r="CDO38" s="214"/>
      <c r="CDP38" s="214"/>
      <c r="CDQ38" s="214"/>
      <c r="CDR38" s="214"/>
      <c r="CDS38" s="214"/>
      <c r="CDT38" s="214"/>
      <c r="CDU38" s="214"/>
      <c r="CDV38" s="214"/>
      <c r="CDW38" s="214"/>
      <c r="CDX38" s="214"/>
      <c r="CDY38" s="214"/>
      <c r="CDZ38" s="214"/>
      <c r="CEA38" s="214"/>
      <c r="CEB38" s="214"/>
      <c r="CEC38" s="214"/>
      <c r="CED38" s="214"/>
      <c r="CEE38" s="214"/>
      <c r="CEF38" s="214"/>
      <c r="CEG38" s="214"/>
      <c r="CEH38" s="214"/>
      <c r="CEI38" s="214"/>
      <c r="CEJ38" s="214"/>
      <c r="CEK38" s="214"/>
      <c r="CEL38" s="214"/>
      <c r="CEM38" s="214"/>
      <c r="CEN38" s="214"/>
      <c r="CEO38" s="214"/>
      <c r="CEP38" s="214"/>
      <c r="CEQ38" s="214"/>
      <c r="CER38" s="214"/>
      <c r="CES38" s="214"/>
      <c r="CET38" s="214"/>
      <c r="CEU38" s="214"/>
      <c r="CEV38" s="214"/>
      <c r="CEW38" s="214"/>
      <c r="CEX38" s="214"/>
      <c r="CEY38" s="214"/>
      <c r="CEZ38" s="214"/>
      <c r="CFA38" s="214"/>
      <c r="CFB38" s="214"/>
      <c r="CFC38" s="214"/>
      <c r="CFD38" s="214"/>
      <c r="CFE38" s="214"/>
      <c r="CFF38" s="214"/>
      <c r="CFG38" s="214"/>
      <c r="CFH38" s="214"/>
      <c r="CFI38" s="214"/>
      <c r="CFJ38" s="214"/>
      <c r="CFK38" s="214"/>
      <c r="CFL38" s="214"/>
      <c r="CFM38" s="214"/>
      <c r="CFN38" s="214"/>
      <c r="CFO38" s="214"/>
      <c r="CFP38" s="214"/>
      <c r="CFQ38" s="214"/>
      <c r="CFR38" s="214"/>
      <c r="CFS38" s="214"/>
      <c r="CFT38" s="214"/>
      <c r="CFU38" s="214"/>
      <c r="CFV38" s="214"/>
      <c r="CFW38" s="214"/>
      <c r="CFX38" s="214"/>
      <c r="CFY38" s="214"/>
      <c r="CFZ38" s="214"/>
      <c r="CGA38" s="214"/>
      <c r="CGB38" s="214"/>
      <c r="CGC38" s="214"/>
      <c r="CGD38" s="214"/>
      <c r="CGE38" s="214"/>
      <c r="CGF38" s="214"/>
      <c r="CGG38" s="214"/>
      <c r="CGH38" s="214"/>
      <c r="CGI38" s="214"/>
      <c r="CGJ38" s="214"/>
      <c r="CGK38" s="214"/>
      <c r="CGL38" s="214"/>
      <c r="CGM38" s="214"/>
      <c r="CGN38" s="214"/>
      <c r="CGO38" s="214"/>
      <c r="CGP38" s="214"/>
      <c r="CGQ38" s="214"/>
      <c r="CGR38" s="214"/>
      <c r="CGS38" s="214"/>
      <c r="CGT38" s="214"/>
      <c r="CGU38" s="214"/>
      <c r="CGV38" s="214"/>
      <c r="CGW38" s="214"/>
      <c r="CGX38" s="214"/>
      <c r="CGY38" s="214"/>
      <c r="CGZ38" s="214"/>
      <c r="CHA38" s="214"/>
      <c r="CHB38" s="214"/>
      <c r="CHC38" s="214"/>
      <c r="CHD38" s="214"/>
      <c r="CHE38" s="214"/>
      <c r="CHF38" s="214"/>
      <c r="CHG38" s="214"/>
      <c r="CHH38" s="214"/>
      <c r="CHI38" s="214"/>
      <c r="CHJ38" s="214"/>
      <c r="CHK38" s="214"/>
      <c r="CHL38" s="214"/>
      <c r="CHM38" s="214"/>
      <c r="CHN38" s="214"/>
      <c r="CHO38" s="214"/>
      <c r="CHP38" s="214"/>
      <c r="CHQ38" s="214"/>
      <c r="CHR38" s="214"/>
      <c r="CHS38" s="214"/>
      <c r="CHT38" s="214"/>
      <c r="CHU38" s="214"/>
      <c r="CHV38" s="214"/>
      <c r="CHW38" s="214"/>
      <c r="CHX38" s="214"/>
      <c r="CHY38" s="214"/>
      <c r="CHZ38" s="214"/>
      <c r="CIA38" s="214"/>
      <c r="CIB38" s="214"/>
      <c r="CIC38" s="214"/>
      <c r="CID38" s="214"/>
      <c r="CIE38" s="214"/>
      <c r="CIF38" s="214"/>
      <c r="CIG38" s="214"/>
      <c r="CIH38" s="214"/>
      <c r="CII38" s="214"/>
      <c r="CIJ38" s="214"/>
      <c r="CIK38" s="214"/>
      <c r="CIL38" s="214"/>
      <c r="CIM38" s="214"/>
      <c r="CIN38" s="214"/>
      <c r="CIO38" s="214"/>
      <c r="CIP38" s="214"/>
      <c r="CIQ38" s="214"/>
      <c r="CIR38" s="214"/>
      <c r="CIS38" s="214"/>
      <c r="CIT38" s="214"/>
      <c r="CIU38" s="214"/>
      <c r="CIV38" s="214"/>
      <c r="CIW38" s="214"/>
      <c r="CIX38" s="214"/>
      <c r="CIY38" s="214"/>
      <c r="CIZ38" s="214"/>
      <c r="CJA38" s="214"/>
      <c r="CJB38" s="214"/>
      <c r="CJC38" s="214"/>
      <c r="CJD38" s="214"/>
      <c r="CJE38" s="214"/>
      <c r="CJF38" s="214"/>
      <c r="CJG38" s="214"/>
      <c r="CJH38" s="214"/>
      <c r="CJI38" s="214"/>
      <c r="CJJ38" s="214"/>
      <c r="CJK38" s="214"/>
      <c r="CJL38" s="214"/>
      <c r="CJM38" s="214"/>
      <c r="CJN38" s="214"/>
      <c r="CJO38" s="214"/>
      <c r="CJP38" s="214"/>
      <c r="CJQ38" s="214"/>
      <c r="CJR38" s="214"/>
      <c r="CJS38" s="214"/>
      <c r="CJT38" s="214"/>
      <c r="CJU38" s="214"/>
      <c r="CJV38" s="214"/>
      <c r="CJW38" s="214"/>
      <c r="CJX38" s="214"/>
      <c r="CJY38" s="214"/>
      <c r="CJZ38" s="214"/>
      <c r="CKA38" s="214"/>
      <c r="CKB38" s="214"/>
      <c r="CKC38" s="214"/>
      <c r="CKD38" s="214"/>
      <c r="CKE38" s="214"/>
      <c r="CKF38" s="214"/>
      <c r="CKG38" s="214"/>
      <c r="CKH38" s="214"/>
      <c r="CKI38" s="214"/>
      <c r="CKJ38" s="214"/>
      <c r="CKK38" s="214"/>
      <c r="CKL38" s="214"/>
      <c r="CKM38" s="214"/>
      <c r="CKN38" s="214"/>
      <c r="CKO38" s="214"/>
      <c r="CKP38" s="214"/>
      <c r="CKQ38" s="214"/>
      <c r="CKR38" s="214"/>
      <c r="CKS38" s="214"/>
      <c r="CKT38" s="214"/>
      <c r="CKU38" s="214"/>
      <c r="CKV38" s="214"/>
      <c r="CKW38" s="214"/>
      <c r="CKX38" s="214"/>
      <c r="CKY38" s="214"/>
      <c r="CKZ38" s="214"/>
      <c r="CLA38" s="214"/>
      <c r="CLB38" s="214"/>
      <c r="CLC38" s="214"/>
      <c r="CLD38" s="214"/>
      <c r="CLE38" s="214"/>
      <c r="CLF38" s="214"/>
      <c r="CLG38" s="214"/>
      <c r="CLH38" s="214"/>
      <c r="CLI38" s="214"/>
      <c r="CLJ38" s="214"/>
      <c r="CLK38" s="214"/>
      <c r="CLL38" s="214"/>
      <c r="CLM38" s="214"/>
      <c r="CLN38" s="214"/>
      <c r="CLO38" s="214"/>
      <c r="CLP38" s="214"/>
      <c r="CLQ38" s="214"/>
      <c r="CLR38" s="214"/>
      <c r="CLS38" s="214"/>
      <c r="CLT38" s="214"/>
      <c r="CLU38" s="214"/>
      <c r="CLV38" s="214"/>
      <c r="CLW38" s="214"/>
      <c r="CLX38" s="214"/>
      <c r="CLY38" s="214"/>
      <c r="CLZ38" s="214"/>
      <c r="CMA38" s="214"/>
      <c r="CMB38" s="214"/>
      <c r="CMC38" s="214"/>
      <c r="CMD38" s="214"/>
      <c r="CME38" s="214"/>
      <c r="CMF38" s="214"/>
      <c r="CMG38" s="214"/>
      <c r="CMH38" s="214"/>
      <c r="CMI38" s="214"/>
      <c r="CMJ38" s="214"/>
      <c r="CMK38" s="214"/>
      <c r="CML38" s="214"/>
      <c r="CMM38" s="214"/>
      <c r="CMN38" s="214"/>
      <c r="CMO38" s="214"/>
      <c r="CMP38" s="214"/>
      <c r="CMQ38" s="214"/>
      <c r="CMR38" s="214"/>
      <c r="CMS38" s="214"/>
      <c r="CMT38" s="214"/>
      <c r="CMU38" s="214"/>
      <c r="CMV38" s="214"/>
      <c r="CMW38" s="214"/>
      <c r="CMX38" s="214"/>
      <c r="CMY38" s="214"/>
      <c r="CMZ38" s="214"/>
      <c r="CNA38" s="214"/>
      <c r="CNB38" s="214"/>
      <c r="CNC38" s="214"/>
      <c r="CND38" s="214"/>
      <c r="CNE38" s="214"/>
      <c r="CNF38" s="214"/>
      <c r="CNG38" s="214"/>
      <c r="CNH38" s="214"/>
      <c r="CNI38" s="214"/>
      <c r="CNJ38" s="214"/>
      <c r="CNK38" s="214"/>
      <c r="CNL38" s="214"/>
      <c r="CNM38" s="214"/>
      <c r="CNN38" s="214"/>
      <c r="CNO38" s="214"/>
      <c r="CNP38" s="214"/>
      <c r="CNQ38" s="214"/>
      <c r="CNR38" s="214"/>
      <c r="CNS38" s="214"/>
      <c r="CNT38" s="214"/>
      <c r="CNU38" s="214"/>
      <c r="CNV38" s="214"/>
      <c r="CNW38" s="214"/>
      <c r="CNX38" s="214"/>
      <c r="CNY38" s="214"/>
      <c r="CNZ38" s="214"/>
      <c r="COA38" s="214"/>
      <c r="COB38" s="214"/>
      <c r="COC38" s="214"/>
      <c r="COD38" s="214"/>
      <c r="COE38" s="214"/>
      <c r="COF38" s="214"/>
      <c r="COG38" s="214"/>
      <c r="COH38" s="214"/>
      <c r="COI38" s="214"/>
      <c r="COJ38" s="214"/>
      <c r="COK38" s="214"/>
      <c r="COL38" s="214"/>
      <c r="COM38" s="214"/>
      <c r="CON38" s="214"/>
      <c r="COO38" s="214"/>
      <c r="COP38" s="214"/>
      <c r="COQ38" s="214"/>
      <c r="COR38" s="214"/>
      <c r="COS38" s="214"/>
      <c r="COT38" s="214"/>
      <c r="COU38" s="214"/>
      <c r="COV38" s="214"/>
      <c r="COW38" s="214"/>
      <c r="COX38" s="214"/>
      <c r="COY38" s="214"/>
      <c r="COZ38" s="214"/>
      <c r="CPA38" s="214"/>
      <c r="CPB38" s="214"/>
      <c r="CPC38" s="214"/>
      <c r="CPD38" s="214"/>
      <c r="CPE38" s="214"/>
      <c r="CPF38" s="214"/>
      <c r="CPG38" s="214"/>
      <c r="CPH38" s="214"/>
      <c r="CPI38" s="214"/>
      <c r="CPJ38" s="214"/>
      <c r="CPK38" s="214"/>
      <c r="CPL38" s="214"/>
      <c r="CPM38" s="214"/>
      <c r="CPN38" s="214"/>
      <c r="CPO38" s="214"/>
      <c r="CPP38" s="214"/>
      <c r="CPQ38" s="214"/>
      <c r="CPR38" s="214"/>
      <c r="CPS38" s="214"/>
      <c r="CPT38" s="214"/>
      <c r="CPU38" s="214"/>
      <c r="CPV38" s="214"/>
      <c r="CPW38" s="214"/>
      <c r="CPX38" s="214"/>
      <c r="CPY38" s="214"/>
      <c r="CPZ38" s="214"/>
      <c r="CQA38" s="214"/>
      <c r="CQB38" s="214"/>
      <c r="CQC38" s="214"/>
      <c r="CQD38" s="214"/>
      <c r="CQE38" s="214"/>
      <c r="CQF38" s="214"/>
      <c r="CQG38" s="214"/>
      <c r="CQH38" s="214"/>
      <c r="CQI38" s="214"/>
      <c r="CQJ38" s="214"/>
      <c r="CQK38" s="214"/>
      <c r="CQL38" s="214"/>
      <c r="CQM38" s="214"/>
      <c r="CQN38" s="214"/>
      <c r="CQO38" s="214"/>
      <c r="CQP38" s="214"/>
      <c r="CQQ38" s="214"/>
      <c r="CQR38" s="214"/>
      <c r="CQS38" s="214"/>
      <c r="CQT38" s="214"/>
      <c r="CQU38" s="214"/>
      <c r="CQV38" s="214"/>
      <c r="CQW38" s="214"/>
      <c r="CQX38" s="214"/>
      <c r="CQY38" s="214"/>
      <c r="CQZ38" s="214"/>
      <c r="CRA38" s="214"/>
      <c r="CRB38" s="214"/>
      <c r="CRC38" s="214"/>
      <c r="CRD38" s="214"/>
      <c r="CRE38" s="214"/>
      <c r="CRF38" s="214"/>
      <c r="CRG38" s="214"/>
      <c r="CRH38" s="214"/>
      <c r="CRI38" s="214"/>
      <c r="CRJ38" s="214"/>
      <c r="CRK38" s="214"/>
      <c r="CRL38" s="214"/>
      <c r="CRM38" s="214"/>
      <c r="CRN38" s="214"/>
      <c r="CRO38" s="214"/>
      <c r="CRP38" s="214"/>
      <c r="CRQ38" s="214"/>
      <c r="CRR38" s="214"/>
      <c r="CRS38" s="214"/>
      <c r="CRT38" s="214"/>
      <c r="CRU38" s="214"/>
      <c r="CRV38" s="214"/>
      <c r="CRW38" s="214"/>
      <c r="CRX38" s="214"/>
      <c r="CRY38" s="214"/>
      <c r="CRZ38" s="214"/>
      <c r="CSA38" s="214"/>
      <c r="CSB38" s="214"/>
      <c r="CSC38" s="214"/>
      <c r="CSD38" s="214"/>
      <c r="CSE38" s="214"/>
      <c r="CSF38" s="214"/>
      <c r="CSG38" s="214"/>
      <c r="CSH38" s="214"/>
      <c r="CSI38" s="214"/>
      <c r="CSJ38" s="214"/>
      <c r="CSK38" s="214"/>
      <c r="CSL38" s="214"/>
      <c r="CSM38" s="214"/>
      <c r="CSN38" s="214"/>
      <c r="CSO38" s="214"/>
      <c r="CSP38" s="214"/>
      <c r="CSQ38" s="214"/>
      <c r="CSR38" s="214"/>
      <c r="CSS38" s="214"/>
      <c r="CST38" s="214"/>
      <c r="CSU38" s="214"/>
      <c r="CSV38" s="214"/>
      <c r="CSW38" s="214"/>
      <c r="CSX38" s="214"/>
      <c r="CSY38" s="214"/>
      <c r="CSZ38" s="214"/>
      <c r="CTA38" s="214"/>
      <c r="CTB38" s="214"/>
      <c r="CTC38" s="214"/>
      <c r="CTD38" s="214"/>
      <c r="CTE38" s="214"/>
      <c r="CTF38" s="214"/>
      <c r="CTG38" s="214"/>
      <c r="CTH38" s="214"/>
      <c r="CTI38" s="214"/>
      <c r="CTJ38" s="214"/>
      <c r="CTK38" s="214"/>
      <c r="CTL38" s="214"/>
      <c r="CTM38" s="214"/>
      <c r="CTN38" s="214"/>
      <c r="CTO38" s="214"/>
      <c r="CTP38" s="214"/>
      <c r="CTQ38" s="214"/>
      <c r="CTR38" s="214"/>
      <c r="CTS38" s="214"/>
      <c r="CTT38" s="214"/>
      <c r="CTU38" s="214"/>
      <c r="CTV38" s="214"/>
      <c r="CTW38" s="214"/>
      <c r="CTX38" s="214"/>
      <c r="CTY38" s="214"/>
      <c r="CTZ38" s="214"/>
      <c r="CUA38" s="214"/>
      <c r="CUB38" s="214"/>
      <c r="CUC38" s="214"/>
      <c r="CUD38" s="214"/>
      <c r="CUE38" s="214"/>
      <c r="CUF38" s="214"/>
      <c r="CUG38" s="214"/>
      <c r="CUH38" s="214"/>
      <c r="CUI38" s="214"/>
      <c r="CUJ38" s="214"/>
      <c r="CUK38" s="214"/>
      <c r="CUL38" s="214"/>
      <c r="CUM38" s="214"/>
      <c r="CUN38" s="214"/>
      <c r="CUO38" s="214"/>
      <c r="CUP38" s="214"/>
      <c r="CUQ38" s="214"/>
      <c r="CUR38" s="214"/>
      <c r="CUS38" s="214"/>
      <c r="CUT38" s="214"/>
      <c r="CUU38" s="214"/>
      <c r="CUV38" s="214"/>
      <c r="CUW38" s="214"/>
      <c r="CUX38" s="214"/>
      <c r="CUY38" s="214"/>
      <c r="CUZ38" s="214"/>
      <c r="CVA38" s="214"/>
      <c r="CVB38" s="214"/>
      <c r="CVC38" s="214"/>
      <c r="CVD38" s="214"/>
      <c r="CVE38" s="214"/>
      <c r="CVF38" s="214"/>
      <c r="CVG38" s="214"/>
      <c r="CVH38" s="214"/>
      <c r="CVI38" s="214"/>
      <c r="CVJ38" s="214"/>
      <c r="CVK38" s="214"/>
      <c r="CVL38" s="214"/>
      <c r="CVM38" s="214"/>
      <c r="CVN38" s="214"/>
      <c r="CVO38" s="214"/>
      <c r="CVP38" s="214"/>
      <c r="CVQ38" s="214"/>
      <c r="CVR38" s="214"/>
      <c r="CVS38" s="214"/>
      <c r="CVT38" s="214"/>
      <c r="CVU38" s="214"/>
      <c r="CVV38" s="214"/>
      <c r="CVW38" s="214"/>
      <c r="CVX38" s="214"/>
      <c r="CVY38" s="214"/>
      <c r="CVZ38" s="214"/>
      <c r="CWA38" s="214"/>
      <c r="CWB38" s="214"/>
      <c r="CWC38" s="214"/>
      <c r="CWD38" s="214"/>
      <c r="CWE38" s="214"/>
      <c r="CWF38" s="214"/>
      <c r="CWG38" s="214"/>
      <c r="CWH38" s="214"/>
      <c r="CWI38" s="214"/>
      <c r="CWJ38" s="214"/>
      <c r="CWK38" s="214"/>
      <c r="CWL38" s="214"/>
      <c r="CWM38" s="214"/>
      <c r="CWN38" s="214"/>
      <c r="CWO38" s="214"/>
      <c r="CWP38" s="214"/>
      <c r="CWQ38" s="214"/>
      <c r="CWR38" s="214"/>
      <c r="CWS38" s="214"/>
      <c r="CWT38" s="214"/>
      <c r="CWU38" s="214"/>
      <c r="CWV38" s="214"/>
      <c r="CWW38" s="214"/>
      <c r="CWX38" s="214"/>
      <c r="CWY38" s="214"/>
      <c r="CWZ38" s="214"/>
      <c r="CXA38" s="214"/>
      <c r="CXB38" s="214"/>
      <c r="CXC38" s="214"/>
      <c r="CXD38" s="214"/>
      <c r="CXE38" s="214"/>
      <c r="CXF38" s="214"/>
      <c r="CXG38" s="214"/>
      <c r="CXH38" s="214"/>
      <c r="CXI38" s="214"/>
      <c r="CXJ38" s="214"/>
      <c r="CXK38" s="214"/>
      <c r="CXL38" s="214"/>
      <c r="CXM38" s="214"/>
      <c r="CXN38" s="214"/>
      <c r="CXO38" s="214"/>
      <c r="CXP38" s="214"/>
      <c r="CXQ38" s="214"/>
      <c r="CXR38" s="214"/>
      <c r="CXS38" s="214"/>
      <c r="CXT38" s="214"/>
      <c r="CXU38" s="214"/>
      <c r="CXV38" s="214"/>
      <c r="CXW38" s="214"/>
      <c r="CXX38" s="214"/>
      <c r="CXY38" s="214"/>
      <c r="CXZ38" s="214"/>
      <c r="CYA38" s="214"/>
      <c r="CYB38" s="214"/>
      <c r="CYC38" s="214"/>
      <c r="CYD38" s="214"/>
      <c r="CYE38" s="214"/>
      <c r="CYF38" s="214"/>
      <c r="CYG38" s="214"/>
      <c r="CYH38" s="214"/>
      <c r="CYI38" s="214"/>
      <c r="CYJ38" s="214"/>
      <c r="CYK38" s="214"/>
      <c r="CYL38" s="214"/>
      <c r="CYM38" s="214"/>
      <c r="CYN38" s="214"/>
      <c r="CYO38" s="214"/>
      <c r="CYP38" s="214"/>
      <c r="CYQ38" s="214"/>
      <c r="CYR38" s="214"/>
      <c r="CYS38" s="214"/>
      <c r="CYT38" s="214"/>
      <c r="CYU38" s="214"/>
      <c r="CYV38" s="214"/>
      <c r="CYW38" s="214"/>
      <c r="CYX38" s="214"/>
      <c r="CYY38" s="214"/>
      <c r="CYZ38" s="214"/>
      <c r="CZA38" s="214"/>
      <c r="CZB38" s="214"/>
      <c r="CZC38" s="214"/>
      <c r="CZD38" s="214"/>
      <c r="CZE38" s="214"/>
      <c r="CZF38" s="214"/>
      <c r="CZG38" s="214"/>
      <c r="CZH38" s="214"/>
      <c r="CZI38" s="214"/>
      <c r="CZJ38" s="214"/>
      <c r="CZK38" s="214"/>
      <c r="CZL38" s="214"/>
      <c r="CZM38" s="214"/>
      <c r="CZN38" s="214"/>
      <c r="CZO38" s="214"/>
      <c r="CZP38" s="214"/>
      <c r="CZQ38" s="214"/>
      <c r="CZR38" s="214"/>
      <c r="CZS38" s="214"/>
      <c r="CZT38" s="214"/>
      <c r="CZU38" s="214"/>
      <c r="CZV38" s="214"/>
      <c r="CZW38" s="214"/>
      <c r="CZX38" s="214"/>
      <c r="CZY38" s="214"/>
      <c r="CZZ38" s="214"/>
      <c r="DAA38" s="214"/>
      <c r="DAB38" s="214"/>
      <c r="DAC38" s="214"/>
      <c r="DAD38" s="214"/>
      <c r="DAE38" s="214"/>
      <c r="DAF38" s="214"/>
      <c r="DAG38" s="214"/>
      <c r="DAH38" s="214"/>
      <c r="DAI38" s="214"/>
      <c r="DAJ38" s="214"/>
      <c r="DAK38" s="214"/>
      <c r="DAL38" s="214"/>
      <c r="DAM38" s="214"/>
      <c r="DAN38" s="214"/>
      <c r="DAO38" s="214"/>
      <c r="DAP38" s="214"/>
      <c r="DAQ38" s="214"/>
      <c r="DAR38" s="214"/>
      <c r="DAS38" s="214"/>
      <c r="DAT38" s="214"/>
      <c r="DAU38" s="214"/>
      <c r="DAV38" s="214"/>
      <c r="DAW38" s="214"/>
      <c r="DAX38" s="214"/>
      <c r="DAY38" s="214"/>
      <c r="DAZ38" s="214"/>
      <c r="DBA38" s="214"/>
      <c r="DBB38" s="214"/>
      <c r="DBC38" s="214"/>
      <c r="DBD38" s="214"/>
      <c r="DBE38" s="214"/>
      <c r="DBF38" s="214"/>
      <c r="DBG38" s="214"/>
      <c r="DBH38" s="214"/>
      <c r="DBI38" s="214"/>
      <c r="DBJ38" s="214"/>
      <c r="DBK38" s="214"/>
      <c r="DBL38" s="214"/>
      <c r="DBM38" s="214"/>
      <c r="DBN38" s="214"/>
      <c r="DBO38" s="214"/>
      <c r="DBP38" s="214"/>
      <c r="DBQ38" s="214"/>
      <c r="DBR38" s="214"/>
      <c r="DBS38" s="214"/>
      <c r="DBT38" s="214"/>
      <c r="DBU38" s="214"/>
      <c r="DBV38" s="214"/>
      <c r="DBW38" s="214"/>
      <c r="DBX38" s="214"/>
      <c r="DBY38" s="214"/>
      <c r="DBZ38" s="214"/>
      <c r="DCA38" s="214"/>
      <c r="DCB38" s="214"/>
      <c r="DCC38" s="214"/>
      <c r="DCD38" s="214"/>
      <c r="DCE38" s="214"/>
      <c r="DCF38" s="214"/>
      <c r="DCG38" s="214"/>
      <c r="DCH38" s="214"/>
      <c r="DCI38" s="214"/>
      <c r="DCJ38" s="214"/>
      <c r="DCK38" s="214"/>
      <c r="DCL38" s="214"/>
      <c r="DCM38" s="214"/>
      <c r="DCN38" s="214"/>
      <c r="DCO38" s="214"/>
      <c r="DCP38" s="214"/>
      <c r="DCQ38" s="214"/>
      <c r="DCR38" s="214"/>
      <c r="DCS38" s="214"/>
      <c r="DCT38" s="214"/>
      <c r="DCU38" s="214"/>
      <c r="DCV38" s="214"/>
      <c r="DCW38" s="214"/>
      <c r="DCX38" s="214"/>
      <c r="DCY38" s="214"/>
      <c r="DCZ38" s="214"/>
      <c r="DDA38" s="214"/>
      <c r="DDB38" s="214"/>
      <c r="DDC38" s="214"/>
      <c r="DDD38" s="214"/>
      <c r="DDE38" s="214"/>
      <c r="DDF38" s="214"/>
      <c r="DDG38" s="214"/>
      <c r="DDH38" s="214"/>
      <c r="DDI38" s="214"/>
      <c r="DDJ38" s="214"/>
      <c r="DDK38" s="214"/>
      <c r="DDL38" s="214"/>
      <c r="DDM38" s="214"/>
      <c r="DDN38" s="214"/>
      <c r="DDO38" s="214"/>
      <c r="DDP38" s="214"/>
      <c r="DDQ38" s="214"/>
      <c r="DDR38" s="214"/>
      <c r="DDS38" s="214"/>
      <c r="DDT38" s="214"/>
      <c r="DDU38" s="214"/>
      <c r="DDV38" s="214"/>
      <c r="DDW38" s="214"/>
      <c r="DDX38" s="214"/>
      <c r="DDY38" s="214"/>
      <c r="DDZ38" s="214"/>
      <c r="DEA38" s="214"/>
      <c r="DEB38" s="214"/>
      <c r="DEC38" s="214"/>
      <c r="DED38" s="214"/>
      <c r="DEE38" s="214"/>
      <c r="DEF38" s="214"/>
      <c r="DEG38" s="214"/>
      <c r="DEH38" s="214"/>
      <c r="DEI38" s="214"/>
      <c r="DEJ38" s="214"/>
      <c r="DEK38" s="214"/>
      <c r="DEL38" s="214"/>
      <c r="DEM38" s="214"/>
      <c r="DEN38" s="214"/>
      <c r="DEO38" s="214"/>
      <c r="DEP38" s="214"/>
      <c r="DEQ38" s="214"/>
      <c r="DER38" s="214"/>
      <c r="DES38" s="214"/>
      <c r="DET38" s="214"/>
      <c r="DEU38" s="214"/>
      <c r="DEV38" s="214"/>
      <c r="DEW38" s="214"/>
      <c r="DEX38" s="214"/>
      <c r="DEY38" s="214"/>
      <c r="DEZ38" s="214"/>
      <c r="DFA38" s="214"/>
      <c r="DFB38" s="214"/>
      <c r="DFC38" s="214"/>
      <c r="DFD38" s="214"/>
      <c r="DFE38" s="214"/>
      <c r="DFF38" s="214"/>
      <c r="DFG38" s="214"/>
      <c r="DFH38" s="214"/>
      <c r="DFI38" s="214"/>
      <c r="DFJ38" s="214"/>
      <c r="DFK38" s="214"/>
      <c r="DFL38" s="214"/>
      <c r="DFM38" s="214"/>
      <c r="DFN38" s="214"/>
      <c r="DFO38" s="214"/>
      <c r="DFP38" s="214"/>
      <c r="DFQ38" s="214"/>
      <c r="DFR38" s="214"/>
      <c r="DFS38" s="214"/>
      <c r="DFT38" s="214"/>
      <c r="DFU38" s="214"/>
      <c r="DFV38" s="214"/>
      <c r="DFW38" s="214"/>
      <c r="DFX38" s="214"/>
      <c r="DFY38" s="214"/>
      <c r="DFZ38" s="214"/>
      <c r="DGA38" s="214"/>
      <c r="DGB38" s="214"/>
      <c r="DGC38" s="214"/>
      <c r="DGD38" s="214"/>
      <c r="DGE38" s="214"/>
      <c r="DGF38" s="214"/>
      <c r="DGG38" s="214"/>
      <c r="DGH38" s="214"/>
      <c r="DGI38" s="214"/>
      <c r="DGJ38" s="214"/>
      <c r="DGK38" s="214"/>
      <c r="DGL38" s="214"/>
      <c r="DGM38" s="214"/>
      <c r="DGN38" s="214"/>
      <c r="DGO38" s="214"/>
      <c r="DGP38" s="214"/>
      <c r="DGQ38" s="214"/>
      <c r="DGR38" s="214"/>
      <c r="DGS38" s="214"/>
      <c r="DGT38" s="214"/>
      <c r="DGU38" s="214"/>
      <c r="DGV38" s="214"/>
      <c r="DGW38" s="214"/>
      <c r="DGX38" s="214"/>
      <c r="DGY38" s="214"/>
      <c r="DGZ38" s="214"/>
      <c r="DHA38" s="214"/>
      <c r="DHB38" s="214"/>
      <c r="DHC38" s="214"/>
      <c r="DHD38" s="214"/>
      <c r="DHE38" s="214"/>
      <c r="DHF38" s="214"/>
      <c r="DHG38" s="214"/>
      <c r="DHH38" s="214"/>
      <c r="DHI38" s="214"/>
      <c r="DHJ38" s="214"/>
      <c r="DHK38" s="214"/>
      <c r="DHL38" s="214"/>
      <c r="DHM38" s="214"/>
      <c r="DHN38" s="214"/>
      <c r="DHO38" s="214"/>
      <c r="DHP38" s="214"/>
      <c r="DHQ38" s="214"/>
      <c r="DHR38" s="214"/>
      <c r="DHS38" s="214"/>
      <c r="DHT38" s="214"/>
      <c r="DHU38" s="214"/>
      <c r="DHV38" s="214"/>
      <c r="DHW38" s="214"/>
      <c r="DHX38" s="214"/>
      <c r="DHY38" s="214"/>
      <c r="DHZ38" s="214"/>
      <c r="DIA38" s="214"/>
      <c r="DIB38" s="214"/>
      <c r="DIC38" s="214"/>
      <c r="DID38" s="214"/>
      <c r="DIE38" s="214"/>
      <c r="DIF38" s="214"/>
      <c r="DIG38" s="214"/>
      <c r="DIH38" s="214"/>
      <c r="DII38" s="214"/>
      <c r="DIJ38" s="214"/>
      <c r="DIK38" s="214"/>
      <c r="DIL38" s="214"/>
      <c r="DIM38" s="214"/>
      <c r="DIN38" s="214"/>
      <c r="DIO38" s="214"/>
      <c r="DIP38" s="214"/>
      <c r="DIQ38" s="214"/>
      <c r="DIR38" s="214"/>
      <c r="DIS38" s="214"/>
      <c r="DIT38" s="214"/>
      <c r="DIU38" s="214"/>
      <c r="DIV38" s="214"/>
      <c r="DIW38" s="214"/>
      <c r="DIX38" s="214"/>
      <c r="DIY38" s="214"/>
      <c r="DIZ38" s="214"/>
      <c r="DJA38" s="214"/>
      <c r="DJB38" s="214"/>
      <c r="DJC38" s="214"/>
      <c r="DJD38" s="214"/>
      <c r="DJE38" s="214"/>
      <c r="DJF38" s="214"/>
      <c r="DJG38" s="214"/>
      <c r="DJH38" s="214"/>
      <c r="DJI38" s="214"/>
      <c r="DJJ38" s="214"/>
      <c r="DJK38" s="214"/>
      <c r="DJL38" s="214"/>
      <c r="DJM38" s="214"/>
      <c r="DJN38" s="214"/>
      <c r="DJO38" s="214"/>
      <c r="DJP38" s="214"/>
      <c r="DJQ38" s="214"/>
      <c r="DJR38" s="214"/>
      <c r="DJS38" s="214"/>
      <c r="DJT38" s="214"/>
      <c r="DJU38" s="214"/>
      <c r="DJV38" s="214"/>
      <c r="DJW38" s="214"/>
      <c r="DJX38" s="214"/>
      <c r="DJY38" s="214"/>
      <c r="DJZ38" s="214"/>
      <c r="DKA38" s="214"/>
      <c r="DKB38" s="214"/>
      <c r="DKC38" s="214"/>
      <c r="DKD38" s="214"/>
      <c r="DKE38" s="214"/>
      <c r="DKF38" s="214"/>
      <c r="DKG38" s="214"/>
      <c r="DKH38" s="214"/>
      <c r="DKI38" s="214"/>
      <c r="DKJ38" s="214"/>
      <c r="DKK38" s="214"/>
      <c r="DKL38" s="214"/>
      <c r="DKM38" s="214"/>
      <c r="DKN38" s="214"/>
      <c r="DKO38" s="214"/>
      <c r="DKP38" s="214"/>
      <c r="DKQ38" s="214"/>
      <c r="DKR38" s="214"/>
      <c r="DKS38" s="214"/>
      <c r="DKT38" s="214"/>
      <c r="DKU38" s="214"/>
      <c r="DKV38" s="214"/>
      <c r="DKW38" s="214"/>
      <c r="DKX38" s="214"/>
      <c r="DKY38" s="214"/>
      <c r="DKZ38" s="214"/>
      <c r="DLA38" s="214"/>
      <c r="DLB38" s="214"/>
      <c r="DLC38" s="214"/>
      <c r="DLD38" s="214"/>
      <c r="DLE38" s="214"/>
      <c r="DLF38" s="214"/>
      <c r="DLG38" s="214"/>
      <c r="DLH38" s="214"/>
      <c r="DLI38" s="214"/>
      <c r="DLJ38" s="214"/>
      <c r="DLK38" s="214"/>
      <c r="DLL38" s="214"/>
      <c r="DLM38" s="214"/>
      <c r="DLN38" s="214"/>
      <c r="DLO38" s="214"/>
      <c r="DLP38" s="214"/>
      <c r="DLQ38" s="214"/>
      <c r="DLR38" s="214"/>
      <c r="DLS38" s="214"/>
      <c r="DLT38" s="214"/>
      <c r="DLU38" s="214"/>
      <c r="DLV38" s="214"/>
      <c r="DLW38" s="214"/>
      <c r="DLX38" s="214"/>
      <c r="DLY38" s="214"/>
      <c r="DLZ38" s="214"/>
      <c r="DMA38" s="214"/>
      <c r="DMB38" s="214"/>
      <c r="DMC38" s="214"/>
      <c r="DMD38" s="214"/>
      <c r="DME38" s="214"/>
      <c r="DMF38" s="214"/>
      <c r="DMG38" s="214"/>
      <c r="DMH38" s="214"/>
      <c r="DMI38" s="214"/>
      <c r="DMJ38" s="214"/>
      <c r="DMK38" s="214"/>
      <c r="DML38" s="214"/>
      <c r="DMM38" s="214"/>
      <c r="DMN38" s="214"/>
      <c r="DMO38" s="214"/>
      <c r="DMP38" s="214"/>
      <c r="DMQ38" s="214"/>
      <c r="DMR38" s="214"/>
      <c r="DMS38" s="214"/>
      <c r="DMT38" s="214"/>
      <c r="DMU38" s="214"/>
      <c r="DMV38" s="214"/>
      <c r="DMW38" s="214"/>
      <c r="DMX38" s="214"/>
      <c r="DMY38" s="214"/>
      <c r="DMZ38" s="214"/>
      <c r="DNA38" s="214"/>
      <c r="DNB38" s="214"/>
      <c r="DNC38" s="214"/>
      <c r="DND38" s="214"/>
      <c r="DNE38" s="214"/>
      <c r="DNF38" s="214"/>
      <c r="DNG38" s="214"/>
      <c r="DNH38" s="214"/>
      <c r="DNI38" s="214"/>
      <c r="DNJ38" s="214"/>
      <c r="DNK38" s="214"/>
      <c r="DNL38" s="214"/>
      <c r="DNM38" s="214"/>
      <c r="DNN38" s="214"/>
      <c r="DNO38" s="214"/>
      <c r="DNP38" s="214"/>
      <c r="DNQ38" s="214"/>
      <c r="DNR38" s="214"/>
      <c r="DNS38" s="214"/>
      <c r="DNT38" s="214"/>
      <c r="DNU38" s="214"/>
      <c r="DNV38" s="214"/>
      <c r="DNW38" s="214"/>
      <c r="DNX38" s="214"/>
      <c r="DNY38" s="214"/>
      <c r="DNZ38" s="214"/>
      <c r="DOA38" s="214"/>
      <c r="DOB38" s="214"/>
      <c r="DOC38" s="214"/>
      <c r="DOD38" s="214"/>
      <c r="DOE38" s="214"/>
      <c r="DOF38" s="214"/>
      <c r="DOG38" s="214"/>
      <c r="DOH38" s="214"/>
      <c r="DOI38" s="214"/>
      <c r="DOJ38" s="214"/>
      <c r="DOK38" s="214"/>
      <c r="DOL38" s="214"/>
      <c r="DOM38" s="214"/>
      <c r="DON38" s="214"/>
      <c r="DOO38" s="214"/>
      <c r="DOP38" s="214"/>
      <c r="DOQ38" s="214"/>
      <c r="DOR38" s="214"/>
      <c r="DOS38" s="214"/>
      <c r="DOT38" s="214"/>
      <c r="DOU38" s="214"/>
      <c r="DOV38" s="214"/>
      <c r="DOW38" s="214"/>
      <c r="DOX38" s="214"/>
      <c r="DOY38" s="214"/>
      <c r="DOZ38" s="214"/>
      <c r="DPA38" s="214"/>
      <c r="DPB38" s="214"/>
      <c r="DPC38" s="214"/>
      <c r="DPD38" s="214"/>
      <c r="DPE38" s="214"/>
      <c r="DPF38" s="214"/>
      <c r="DPG38" s="214"/>
      <c r="DPH38" s="214"/>
      <c r="DPI38" s="214"/>
      <c r="DPJ38" s="214"/>
      <c r="DPK38" s="214"/>
      <c r="DPL38" s="214"/>
      <c r="DPM38" s="214"/>
      <c r="DPN38" s="214"/>
      <c r="DPO38" s="214"/>
      <c r="DPP38" s="214"/>
      <c r="DPQ38" s="214"/>
      <c r="DPR38" s="214"/>
      <c r="DPS38" s="214"/>
      <c r="DPT38" s="214"/>
      <c r="DPU38" s="214"/>
      <c r="DPV38" s="214"/>
      <c r="DPW38" s="214"/>
      <c r="DPX38" s="214"/>
      <c r="DPY38" s="214"/>
      <c r="DPZ38" s="214"/>
      <c r="DQA38" s="214"/>
      <c r="DQB38" s="214"/>
      <c r="DQC38" s="214"/>
      <c r="DQD38" s="214"/>
      <c r="DQE38" s="214"/>
      <c r="DQF38" s="214"/>
      <c r="DQG38" s="214"/>
      <c r="DQH38" s="214"/>
      <c r="DQI38" s="214"/>
      <c r="DQJ38" s="214"/>
      <c r="DQK38" s="214"/>
      <c r="DQL38" s="214"/>
      <c r="DQM38" s="214"/>
      <c r="DQN38" s="214"/>
      <c r="DQO38" s="214"/>
      <c r="DQP38" s="214"/>
      <c r="DQQ38" s="214"/>
      <c r="DQR38" s="214"/>
      <c r="DQS38" s="214"/>
      <c r="DQT38" s="214"/>
      <c r="DQU38" s="214"/>
      <c r="DQV38" s="214"/>
      <c r="DQW38" s="214"/>
      <c r="DQX38" s="214"/>
      <c r="DQY38" s="214"/>
      <c r="DQZ38" s="214"/>
      <c r="DRA38" s="214"/>
      <c r="DRB38" s="214"/>
      <c r="DRC38" s="214"/>
      <c r="DRD38" s="214"/>
      <c r="DRE38" s="214"/>
      <c r="DRF38" s="214"/>
      <c r="DRG38" s="214"/>
      <c r="DRH38" s="214"/>
      <c r="DRI38" s="214"/>
      <c r="DRJ38" s="214"/>
      <c r="DRK38" s="214"/>
      <c r="DRL38" s="214"/>
      <c r="DRM38" s="214"/>
      <c r="DRN38" s="214"/>
      <c r="DRO38" s="214"/>
      <c r="DRP38" s="214"/>
      <c r="DRQ38" s="214"/>
      <c r="DRR38" s="214"/>
      <c r="DRS38" s="214"/>
      <c r="DRT38" s="214"/>
      <c r="DRU38" s="214"/>
      <c r="DRV38" s="214"/>
      <c r="DRW38" s="214"/>
      <c r="DRX38" s="214"/>
      <c r="DRY38" s="214"/>
      <c r="DRZ38" s="214"/>
      <c r="DSA38" s="214"/>
      <c r="DSB38" s="214"/>
      <c r="DSC38" s="214"/>
      <c r="DSD38" s="214"/>
      <c r="DSE38" s="214"/>
      <c r="DSF38" s="214"/>
      <c r="DSG38" s="214"/>
      <c r="DSH38" s="214"/>
      <c r="DSI38" s="214"/>
      <c r="DSJ38" s="214"/>
      <c r="DSK38" s="214"/>
      <c r="DSL38" s="214"/>
      <c r="DSM38" s="214"/>
      <c r="DSN38" s="214"/>
      <c r="DSO38" s="214"/>
      <c r="DSP38" s="214"/>
      <c r="DSQ38" s="214"/>
      <c r="DSR38" s="214"/>
      <c r="DSS38" s="214"/>
      <c r="DST38" s="214"/>
      <c r="DSU38" s="214"/>
      <c r="DSV38" s="214"/>
      <c r="DSW38" s="214"/>
      <c r="DSX38" s="214"/>
      <c r="DSY38" s="214"/>
      <c r="DSZ38" s="214"/>
      <c r="DTA38" s="214"/>
      <c r="DTB38" s="214"/>
      <c r="DTC38" s="214"/>
      <c r="DTD38" s="214"/>
      <c r="DTE38" s="214"/>
      <c r="DTF38" s="214"/>
      <c r="DTG38" s="214"/>
      <c r="DTH38" s="214"/>
      <c r="DTI38" s="214"/>
      <c r="DTJ38" s="214"/>
      <c r="DTK38" s="214"/>
      <c r="DTL38" s="214"/>
      <c r="DTM38" s="214"/>
      <c r="DTN38" s="214"/>
      <c r="DTO38" s="214"/>
      <c r="DTP38" s="214"/>
      <c r="DTQ38" s="214"/>
      <c r="DTR38" s="214"/>
      <c r="DTS38" s="214"/>
      <c r="DTT38" s="214"/>
      <c r="DTU38" s="214"/>
      <c r="DTV38" s="214"/>
      <c r="DTW38" s="214"/>
      <c r="DTX38" s="214"/>
      <c r="DTY38" s="214"/>
      <c r="DTZ38" s="214"/>
      <c r="DUA38" s="214"/>
      <c r="DUB38" s="214"/>
      <c r="DUC38" s="214"/>
      <c r="DUD38" s="214"/>
      <c r="DUE38" s="214"/>
      <c r="DUF38" s="214"/>
      <c r="DUG38" s="214"/>
      <c r="DUH38" s="214"/>
      <c r="DUI38" s="214"/>
      <c r="DUJ38" s="214"/>
      <c r="DUK38" s="214"/>
      <c r="DUL38" s="214"/>
      <c r="DUM38" s="214"/>
      <c r="DUN38" s="214"/>
      <c r="DUO38" s="214"/>
      <c r="DUP38" s="214"/>
      <c r="DUQ38" s="214"/>
      <c r="DUR38" s="214"/>
      <c r="DUS38" s="214"/>
      <c r="DUT38" s="214"/>
      <c r="DUU38" s="214"/>
      <c r="DUV38" s="214"/>
      <c r="DUW38" s="214"/>
      <c r="DUX38" s="214"/>
      <c r="DUY38" s="214"/>
      <c r="DUZ38" s="214"/>
      <c r="DVA38" s="214"/>
      <c r="DVB38" s="214"/>
      <c r="DVC38" s="214"/>
      <c r="DVD38" s="214"/>
      <c r="DVE38" s="214"/>
      <c r="DVF38" s="214"/>
      <c r="DVG38" s="214"/>
      <c r="DVH38" s="214"/>
      <c r="DVI38" s="214"/>
      <c r="DVJ38" s="214"/>
      <c r="DVK38" s="214"/>
      <c r="DVL38" s="214"/>
      <c r="DVM38" s="214"/>
      <c r="DVN38" s="214"/>
      <c r="DVO38" s="214"/>
      <c r="DVP38" s="214"/>
      <c r="DVQ38" s="214"/>
      <c r="DVR38" s="214"/>
      <c r="DVS38" s="214"/>
      <c r="DVT38" s="214"/>
      <c r="DVU38" s="214"/>
      <c r="DVV38" s="214"/>
      <c r="DVW38" s="214"/>
      <c r="DVX38" s="214"/>
      <c r="DVY38" s="214"/>
      <c r="DVZ38" s="214"/>
      <c r="DWA38" s="214"/>
      <c r="DWB38" s="214"/>
      <c r="DWC38" s="214"/>
      <c r="DWD38" s="214"/>
      <c r="DWE38" s="214"/>
      <c r="DWF38" s="214"/>
      <c r="DWG38" s="214"/>
      <c r="DWH38" s="214"/>
      <c r="DWI38" s="214"/>
      <c r="DWJ38" s="214"/>
      <c r="DWK38" s="214"/>
      <c r="DWL38" s="214"/>
      <c r="DWM38" s="214"/>
      <c r="DWN38" s="214"/>
      <c r="DWO38" s="214"/>
      <c r="DWP38" s="214"/>
      <c r="DWQ38" s="214"/>
      <c r="DWR38" s="214"/>
      <c r="DWS38" s="214"/>
      <c r="DWT38" s="214"/>
      <c r="DWU38" s="214"/>
      <c r="DWV38" s="214"/>
      <c r="DWW38" s="214"/>
      <c r="DWX38" s="214"/>
      <c r="DWY38" s="214"/>
      <c r="DWZ38" s="214"/>
      <c r="DXA38" s="214"/>
      <c r="DXB38" s="214"/>
      <c r="DXC38" s="214"/>
      <c r="DXD38" s="214"/>
      <c r="DXE38" s="214"/>
      <c r="DXF38" s="214"/>
      <c r="DXG38" s="214"/>
      <c r="DXH38" s="214"/>
      <c r="DXI38" s="214"/>
      <c r="DXJ38" s="214"/>
      <c r="DXK38" s="214"/>
      <c r="DXL38" s="214"/>
      <c r="DXM38" s="214"/>
      <c r="DXN38" s="214"/>
      <c r="DXO38" s="214"/>
      <c r="DXP38" s="214"/>
      <c r="DXQ38" s="214"/>
      <c r="DXR38" s="214"/>
      <c r="DXS38" s="214"/>
      <c r="DXT38" s="214"/>
      <c r="DXU38" s="214"/>
      <c r="DXV38" s="214"/>
      <c r="DXW38" s="214"/>
      <c r="DXX38" s="214"/>
      <c r="DXY38" s="214"/>
      <c r="DXZ38" s="214"/>
      <c r="DYA38" s="214"/>
      <c r="DYB38" s="214"/>
      <c r="DYC38" s="214"/>
      <c r="DYD38" s="214"/>
      <c r="DYE38" s="214"/>
      <c r="DYF38" s="214"/>
      <c r="DYG38" s="214"/>
      <c r="DYH38" s="214"/>
      <c r="DYI38" s="214"/>
      <c r="DYJ38" s="214"/>
      <c r="DYK38" s="214"/>
      <c r="DYL38" s="214"/>
      <c r="DYM38" s="214"/>
      <c r="DYN38" s="214"/>
      <c r="DYO38" s="214"/>
      <c r="DYP38" s="214"/>
      <c r="DYQ38" s="214"/>
      <c r="DYR38" s="214"/>
      <c r="DYS38" s="214"/>
      <c r="DYT38" s="214"/>
      <c r="DYU38" s="214"/>
      <c r="DYV38" s="214"/>
      <c r="DYW38" s="214"/>
      <c r="DYX38" s="214"/>
      <c r="DYY38" s="214"/>
      <c r="DYZ38" s="214"/>
      <c r="DZA38" s="214"/>
      <c r="DZB38" s="214"/>
      <c r="DZC38" s="214"/>
      <c r="DZD38" s="214"/>
      <c r="DZE38" s="214"/>
      <c r="DZF38" s="214"/>
      <c r="DZG38" s="214"/>
      <c r="DZH38" s="214"/>
      <c r="DZI38" s="214"/>
      <c r="DZJ38" s="214"/>
      <c r="DZK38" s="214"/>
      <c r="DZL38" s="214"/>
      <c r="DZM38" s="214"/>
      <c r="DZN38" s="214"/>
      <c r="DZO38" s="214"/>
      <c r="DZP38" s="214"/>
      <c r="DZQ38" s="214"/>
      <c r="DZR38" s="214"/>
      <c r="DZS38" s="214"/>
      <c r="DZT38" s="214"/>
      <c r="DZU38" s="214"/>
      <c r="DZV38" s="214"/>
      <c r="DZW38" s="214"/>
      <c r="DZX38" s="214"/>
      <c r="DZY38" s="214"/>
      <c r="DZZ38" s="214"/>
      <c r="EAA38" s="214"/>
      <c r="EAB38" s="214"/>
      <c r="EAC38" s="214"/>
      <c r="EAD38" s="214"/>
      <c r="EAE38" s="214"/>
      <c r="EAF38" s="214"/>
      <c r="EAG38" s="214"/>
      <c r="EAH38" s="214"/>
      <c r="EAI38" s="214"/>
      <c r="EAJ38" s="214"/>
      <c r="EAK38" s="214"/>
      <c r="EAL38" s="214"/>
      <c r="EAM38" s="214"/>
      <c r="EAN38" s="214"/>
      <c r="EAO38" s="214"/>
      <c r="EAP38" s="214"/>
      <c r="EAQ38" s="214"/>
      <c r="EAR38" s="214"/>
      <c r="EAS38" s="214"/>
      <c r="EAT38" s="214"/>
      <c r="EAU38" s="214"/>
      <c r="EAV38" s="214"/>
      <c r="EAW38" s="214"/>
      <c r="EAX38" s="214"/>
      <c r="EAY38" s="214"/>
      <c r="EAZ38" s="214"/>
      <c r="EBA38" s="214"/>
      <c r="EBB38" s="214"/>
      <c r="EBC38" s="214"/>
      <c r="EBD38" s="214"/>
      <c r="EBE38" s="214"/>
      <c r="EBF38" s="214"/>
      <c r="EBG38" s="214"/>
      <c r="EBH38" s="214"/>
      <c r="EBI38" s="214"/>
      <c r="EBJ38" s="214"/>
      <c r="EBK38" s="214"/>
      <c r="EBL38" s="214"/>
      <c r="EBM38" s="214"/>
      <c r="EBN38" s="214"/>
      <c r="EBO38" s="214"/>
      <c r="EBP38" s="214"/>
      <c r="EBQ38" s="214"/>
      <c r="EBR38" s="214"/>
      <c r="EBS38" s="214"/>
      <c r="EBT38" s="214"/>
      <c r="EBU38" s="214"/>
      <c r="EBV38" s="214"/>
      <c r="EBW38" s="214"/>
      <c r="EBX38" s="214"/>
      <c r="EBY38" s="214"/>
      <c r="EBZ38" s="214"/>
      <c r="ECA38" s="214"/>
      <c r="ECB38" s="214"/>
      <c r="ECC38" s="214"/>
      <c r="ECD38" s="214"/>
      <c r="ECE38" s="214"/>
      <c r="ECF38" s="214"/>
      <c r="ECG38" s="214"/>
      <c r="ECH38" s="214"/>
      <c r="ECI38" s="214"/>
      <c r="ECJ38" s="214"/>
      <c r="ECK38" s="214"/>
      <c r="ECL38" s="214"/>
      <c r="ECM38" s="214"/>
      <c r="ECN38" s="214"/>
      <c r="ECO38" s="214"/>
      <c r="ECP38" s="214"/>
      <c r="ECQ38" s="214"/>
      <c r="ECR38" s="214"/>
      <c r="ECS38" s="214"/>
      <c r="ECT38" s="214"/>
      <c r="ECU38" s="214"/>
      <c r="ECV38" s="214"/>
      <c r="ECW38" s="214"/>
      <c r="ECX38" s="214"/>
      <c r="ECY38" s="214"/>
      <c r="ECZ38" s="214"/>
      <c r="EDA38" s="214"/>
      <c r="EDB38" s="214"/>
      <c r="EDC38" s="214"/>
      <c r="EDD38" s="214"/>
      <c r="EDE38" s="214"/>
      <c r="EDF38" s="214"/>
      <c r="EDG38" s="214"/>
      <c r="EDH38" s="214"/>
      <c r="EDI38" s="214"/>
      <c r="EDJ38" s="214"/>
      <c r="EDK38" s="214"/>
      <c r="EDL38" s="214"/>
      <c r="EDM38" s="214"/>
      <c r="EDN38" s="214"/>
      <c r="EDO38" s="214"/>
      <c r="EDP38" s="214"/>
      <c r="EDQ38" s="214"/>
      <c r="EDR38" s="214"/>
      <c r="EDS38" s="214"/>
      <c r="EDT38" s="214"/>
      <c r="EDU38" s="214"/>
      <c r="EDV38" s="214"/>
      <c r="EDW38" s="214"/>
      <c r="EDX38" s="214"/>
      <c r="EDY38" s="214"/>
      <c r="EDZ38" s="214"/>
      <c r="EEA38" s="214"/>
      <c r="EEB38" s="214"/>
      <c r="EEC38" s="214"/>
      <c r="EED38" s="214"/>
      <c r="EEE38" s="214"/>
      <c r="EEF38" s="214"/>
      <c r="EEG38" s="214"/>
      <c r="EEH38" s="214"/>
      <c r="EEI38" s="214"/>
      <c r="EEJ38" s="214"/>
      <c r="EEK38" s="214"/>
      <c r="EEL38" s="214"/>
      <c r="EEM38" s="214"/>
      <c r="EEN38" s="214"/>
      <c r="EEO38" s="214"/>
      <c r="EEP38" s="214"/>
      <c r="EEQ38" s="214"/>
      <c r="EER38" s="214"/>
      <c r="EES38" s="214"/>
      <c r="EET38" s="214"/>
      <c r="EEU38" s="214"/>
      <c r="EEV38" s="214"/>
      <c r="EEW38" s="214"/>
      <c r="EEX38" s="214"/>
      <c r="EEY38" s="214"/>
      <c r="EEZ38" s="214"/>
      <c r="EFA38" s="214"/>
      <c r="EFB38" s="214"/>
      <c r="EFC38" s="214"/>
      <c r="EFD38" s="214"/>
      <c r="EFE38" s="214"/>
      <c r="EFF38" s="214"/>
      <c r="EFG38" s="214"/>
      <c r="EFH38" s="214"/>
      <c r="EFI38" s="214"/>
      <c r="EFJ38" s="214"/>
      <c r="EFK38" s="214"/>
      <c r="EFL38" s="214"/>
      <c r="EFM38" s="214"/>
      <c r="EFN38" s="214"/>
      <c r="EFO38" s="214"/>
      <c r="EFP38" s="214"/>
      <c r="EFQ38" s="214"/>
      <c r="EFR38" s="214"/>
      <c r="EFS38" s="214"/>
      <c r="EFT38" s="214"/>
      <c r="EFU38" s="214"/>
      <c r="EFV38" s="214"/>
      <c r="EFW38" s="214"/>
      <c r="EFX38" s="214"/>
      <c r="EFY38" s="214"/>
      <c r="EFZ38" s="214"/>
      <c r="EGA38" s="214"/>
      <c r="EGB38" s="214"/>
      <c r="EGC38" s="214"/>
      <c r="EGD38" s="214"/>
      <c r="EGE38" s="214"/>
      <c r="EGF38" s="214"/>
      <c r="EGG38" s="214"/>
      <c r="EGH38" s="214"/>
      <c r="EGI38" s="214"/>
      <c r="EGJ38" s="214"/>
      <c r="EGK38" s="214"/>
      <c r="EGL38" s="214"/>
      <c r="EGM38" s="214"/>
      <c r="EGN38" s="214"/>
      <c r="EGO38" s="214"/>
      <c r="EGP38" s="214"/>
      <c r="EGQ38" s="214"/>
      <c r="EGR38" s="214"/>
      <c r="EGS38" s="214"/>
      <c r="EGT38" s="214"/>
      <c r="EGU38" s="214"/>
      <c r="EGV38" s="214"/>
      <c r="EGW38" s="214"/>
      <c r="EGX38" s="214"/>
      <c r="EGY38" s="214"/>
      <c r="EGZ38" s="214"/>
      <c r="EHA38" s="214"/>
      <c r="EHB38" s="214"/>
      <c r="EHC38" s="214"/>
      <c r="EHD38" s="214"/>
      <c r="EHE38" s="214"/>
      <c r="EHF38" s="214"/>
      <c r="EHG38" s="214"/>
      <c r="EHH38" s="214"/>
      <c r="EHI38" s="214"/>
      <c r="EHJ38" s="214"/>
      <c r="EHK38" s="214"/>
      <c r="EHL38" s="214"/>
      <c r="EHM38" s="214"/>
      <c r="EHN38" s="214"/>
      <c r="EHO38" s="214"/>
      <c r="EHP38" s="214"/>
      <c r="EHQ38" s="214"/>
      <c r="EHR38" s="214"/>
      <c r="EHS38" s="214"/>
      <c r="EHT38" s="214"/>
      <c r="EHU38" s="214"/>
      <c r="EHV38" s="214"/>
      <c r="EHW38" s="214"/>
      <c r="EHX38" s="214"/>
      <c r="EHY38" s="214"/>
      <c r="EHZ38" s="214"/>
      <c r="EIA38" s="214"/>
      <c r="EIB38" s="214"/>
      <c r="EIC38" s="214"/>
      <c r="EID38" s="214"/>
      <c r="EIE38" s="214"/>
      <c r="EIF38" s="214"/>
      <c r="EIG38" s="214"/>
      <c r="EIH38" s="214"/>
      <c r="EII38" s="214"/>
      <c r="EIJ38" s="214"/>
      <c r="EIK38" s="214"/>
      <c r="EIL38" s="214"/>
      <c r="EIM38" s="214"/>
      <c r="EIN38" s="214"/>
      <c r="EIO38" s="214"/>
      <c r="EIP38" s="214"/>
      <c r="EIQ38" s="214"/>
      <c r="EIR38" s="214"/>
      <c r="EIS38" s="214"/>
      <c r="EIT38" s="214"/>
      <c r="EIU38" s="214"/>
      <c r="EIV38" s="214"/>
      <c r="EIW38" s="214"/>
      <c r="EIX38" s="214"/>
      <c r="EIY38" s="214"/>
      <c r="EIZ38" s="214"/>
      <c r="EJA38" s="214"/>
      <c r="EJB38" s="214"/>
      <c r="EJC38" s="214"/>
      <c r="EJD38" s="214"/>
      <c r="EJE38" s="214"/>
      <c r="EJF38" s="214"/>
      <c r="EJG38" s="214"/>
      <c r="EJH38" s="214"/>
      <c r="EJI38" s="214"/>
      <c r="EJJ38" s="214"/>
      <c r="EJK38" s="214"/>
      <c r="EJL38" s="214"/>
      <c r="EJM38" s="214"/>
      <c r="EJN38" s="214"/>
      <c r="EJO38" s="214"/>
      <c r="EJP38" s="214"/>
      <c r="EJQ38" s="214"/>
      <c r="EJR38" s="214"/>
      <c r="EJS38" s="214"/>
      <c r="EJT38" s="214"/>
      <c r="EJU38" s="214"/>
      <c r="EJV38" s="214"/>
      <c r="EJW38" s="214"/>
      <c r="EJX38" s="214"/>
      <c r="EJY38" s="214"/>
      <c r="EJZ38" s="214"/>
      <c r="EKA38" s="214"/>
      <c r="EKB38" s="214"/>
      <c r="EKC38" s="214"/>
      <c r="EKD38" s="214"/>
      <c r="EKE38" s="214"/>
      <c r="EKF38" s="214"/>
      <c r="EKG38" s="214"/>
      <c r="EKH38" s="214"/>
      <c r="EKI38" s="214"/>
      <c r="EKJ38" s="214"/>
      <c r="EKK38" s="214"/>
      <c r="EKL38" s="214"/>
      <c r="EKM38" s="214"/>
      <c r="EKN38" s="214"/>
      <c r="EKO38" s="214"/>
      <c r="EKP38" s="214"/>
      <c r="EKQ38" s="214"/>
      <c r="EKR38" s="214"/>
      <c r="EKS38" s="214"/>
      <c r="EKT38" s="214"/>
      <c r="EKU38" s="214"/>
      <c r="EKV38" s="214"/>
      <c r="EKW38" s="214"/>
      <c r="EKX38" s="214"/>
      <c r="EKY38" s="214"/>
      <c r="EKZ38" s="214"/>
      <c r="ELA38" s="214"/>
      <c r="ELB38" s="214"/>
      <c r="ELC38" s="214"/>
      <c r="ELD38" s="214"/>
      <c r="ELE38" s="214"/>
      <c r="ELF38" s="214"/>
      <c r="ELG38" s="214"/>
      <c r="ELH38" s="214"/>
      <c r="ELI38" s="214"/>
      <c r="ELJ38" s="214"/>
      <c r="ELK38" s="214"/>
      <c r="ELL38" s="214"/>
      <c r="ELM38" s="214"/>
      <c r="ELN38" s="214"/>
      <c r="ELO38" s="214"/>
      <c r="ELP38" s="214"/>
      <c r="ELQ38" s="214"/>
      <c r="ELR38" s="214"/>
      <c r="ELS38" s="214"/>
      <c r="ELT38" s="214"/>
      <c r="ELU38" s="214"/>
      <c r="ELV38" s="214"/>
      <c r="ELW38" s="214"/>
      <c r="ELX38" s="214"/>
      <c r="ELY38" s="214"/>
      <c r="ELZ38" s="214"/>
      <c r="EMA38" s="214"/>
      <c r="EMB38" s="214"/>
      <c r="EMC38" s="214"/>
      <c r="EMD38" s="214"/>
      <c r="EME38" s="214"/>
      <c r="EMF38" s="214"/>
      <c r="EMG38" s="214"/>
      <c r="EMH38" s="214"/>
      <c r="EMI38" s="214"/>
      <c r="EMJ38" s="214"/>
      <c r="EMK38" s="214"/>
      <c r="EML38" s="214"/>
      <c r="EMM38" s="214"/>
      <c r="EMN38" s="214"/>
      <c r="EMO38" s="214"/>
      <c r="EMP38" s="214"/>
      <c r="EMQ38" s="214"/>
      <c r="EMR38" s="214"/>
      <c r="EMS38" s="214"/>
      <c r="EMT38" s="214"/>
      <c r="EMU38" s="214"/>
      <c r="EMV38" s="214"/>
      <c r="EMW38" s="214"/>
      <c r="EMX38" s="214"/>
      <c r="EMY38" s="214"/>
      <c r="EMZ38" s="214"/>
      <c r="ENA38" s="214"/>
      <c r="ENB38" s="214"/>
      <c r="ENC38" s="214"/>
      <c r="END38" s="214"/>
      <c r="ENE38" s="214"/>
      <c r="ENF38" s="214"/>
      <c r="ENG38" s="214"/>
      <c r="ENH38" s="214"/>
      <c r="ENI38" s="214"/>
      <c r="ENJ38" s="214"/>
      <c r="ENK38" s="214"/>
      <c r="ENL38" s="214"/>
      <c r="ENM38" s="214"/>
      <c r="ENN38" s="214"/>
      <c r="ENO38" s="214"/>
      <c r="ENP38" s="214"/>
      <c r="ENQ38" s="214"/>
      <c r="ENR38" s="214"/>
      <c r="ENS38" s="214"/>
      <c r="ENT38" s="214"/>
      <c r="ENU38" s="214"/>
      <c r="ENV38" s="214"/>
      <c r="ENW38" s="214"/>
      <c r="ENX38" s="214"/>
      <c r="ENY38" s="214"/>
      <c r="ENZ38" s="214"/>
      <c r="EOA38" s="214"/>
      <c r="EOB38" s="214"/>
      <c r="EOC38" s="214"/>
      <c r="EOD38" s="214"/>
      <c r="EOE38" s="214"/>
      <c r="EOF38" s="214"/>
      <c r="EOG38" s="214"/>
      <c r="EOH38" s="214"/>
      <c r="EOI38" s="214"/>
      <c r="EOJ38" s="214"/>
      <c r="EOK38" s="214"/>
      <c r="EOL38" s="214"/>
      <c r="EOM38" s="214"/>
      <c r="EON38" s="214"/>
      <c r="EOO38" s="214"/>
      <c r="EOP38" s="214"/>
      <c r="EOQ38" s="214"/>
      <c r="EOR38" s="214"/>
      <c r="EOS38" s="214"/>
      <c r="EOT38" s="214"/>
      <c r="EOU38" s="214"/>
      <c r="EOV38" s="214"/>
      <c r="EOW38" s="214"/>
      <c r="EOX38" s="214"/>
      <c r="EOY38" s="214"/>
      <c r="EOZ38" s="214"/>
      <c r="EPA38" s="214"/>
      <c r="EPB38" s="214"/>
      <c r="EPC38" s="214"/>
      <c r="EPD38" s="214"/>
      <c r="EPE38" s="214"/>
      <c r="EPF38" s="214"/>
      <c r="EPG38" s="214"/>
      <c r="EPH38" s="214"/>
      <c r="EPI38" s="214"/>
      <c r="EPJ38" s="214"/>
      <c r="EPK38" s="214"/>
      <c r="EPL38" s="214"/>
      <c r="EPM38" s="214"/>
      <c r="EPN38" s="214"/>
      <c r="EPO38" s="214"/>
      <c r="EPP38" s="214"/>
      <c r="EPQ38" s="214"/>
      <c r="EPR38" s="214"/>
      <c r="EPS38" s="214"/>
      <c r="EPT38" s="214"/>
      <c r="EPU38" s="214"/>
      <c r="EPV38" s="214"/>
      <c r="EPW38" s="214"/>
      <c r="EPX38" s="214"/>
      <c r="EPY38" s="214"/>
      <c r="EPZ38" s="214"/>
      <c r="EQA38" s="214"/>
      <c r="EQB38" s="214"/>
      <c r="EQC38" s="214"/>
      <c r="EQD38" s="214"/>
      <c r="EQE38" s="214"/>
      <c r="EQF38" s="214"/>
      <c r="EQG38" s="214"/>
      <c r="EQH38" s="214"/>
      <c r="EQI38" s="214"/>
      <c r="EQJ38" s="214"/>
      <c r="EQK38" s="214"/>
      <c r="EQL38" s="214"/>
      <c r="EQM38" s="214"/>
      <c r="EQN38" s="214"/>
      <c r="EQO38" s="214"/>
      <c r="EQP38" s="214"/>
      <c r="EQQ38" s="214"/>
      <c r="EQR38" s="214"/>
      <c r="EQS38" s="214"/>
      <c r="EQT38" s="214"/>
      <c r="EQU38" s="214"/>
      <c r="EQV38" s="214"/>
      <c r="EQW38" s="214"/>
      <c r="EQX38" s="214"/>
      <c r="EQY38" s="214"/>
      <c r="EQZ38" s="214"/>
      <c r="ERA38" s="214"/>
      <c r="ERB38" s="214"/>
      <c r="ERC38" s="214"/>
      <c r="ERD38" s="214"/>
      <c r="ERE38" s="214"/>
      <c r="ERF38" s="214"/>
      <c r="ERG38" s="214"/>
      <c r="ERH38" s="214"/>
      <c r="ERI38" s="214"/>
      <c r="ERJ38" s="214"/>
      <c r="ERK38" s="214"/>
      <c r="ERL38" s="214"/>
      <c r="ERM38" s="214"/>
      <c r="ERN38" s="214"/>
      <c r="ERO38" s="214"/>
      <c r="ERP38" s="214"/>
      <c r="ERQ38" s="214"/>
      <c r="ERR38" s="214"/>
      <c r="ERS38" s="214"/>
      <c r="ERT38" s="214"/>
      <c r="ERU38" s="214"/>
      <c r="ERV38" s="214"/>
      <c r="ERW38" s="214"/>
      <c r="ERX38" s="214"/>
      <c r="ERY38" s="214"/>
      <c r="ERZ38" s="214"/>
      <c r="ESA38" s="214"/>
      <c r="ESB38" s="214"/>
      <c r="ESC38" s="214"/>
      <c r="ESD38" s="214"/>
      <c r="ESE38" s="214"/>
      <c r="ESF38" s="214"/>
      <c r="ESG38" s="214"/>
      <c r="ESH38" s="214"/>
      <c r="ESI38" s="214"/>
      <c r="ESJ38" s="214"/>
      <c r="ESK38" s="214"/>
      <c r="ESL38" s="214"/>
      <c r="ESM38" s="214"/>
      <c r="ESN38" s="214"/>
      <c r="ESO38" s="214"/>
      <c r="ESP38" s="214"/>
      <c r="ESQ38" s="214"/>
      <c r="ESR38" s="214"/>
      <c r="ESS38" s="214"/>
      <c r="EST38" s="214"/>
      <c r="ESU38" s="214"/>
      <c r="ESV38" s="214"/>
      <c r="ESW38" s="214"/>
      <c r="ESX38" s="214"/>
      <c r="ESY38" s="214"/>
      <c r="ESZ38" s="214"/>
      <c r="ETA38" s="214"/>
      <c r="ETB38" s="214"/>
      <c r="ETC38" s="214"/>
      <c r="ETD38" s="214"/>
      <c r="ETE38" s="214"/>
      <c r="ETF38" s="214"/>
      <c r="ETG38" s="214"/>
      <c r="ETH38" s="214"/>
      <c r="ETI38" s="214"/>
      <c r="ETJ38" s="214"/>
      <c r="ETK38" s="214"/>
      <c r="ETL38" s="214"/>
      <c r="ETM38" s="214"/>
      <c r="ETN38" s="214"/>
      <c r="ETO38" s="214"/>
      <c r="ETP38" s="214"/>
      <c r="ETQ38" s="214"/>
      <c r="ETR38" s="214"/>
      <c r="ETS38" s="214"/>
      <c r="ETT38" s="214"/>
      <c r="ETU38" s="214"/>
      <c r="ETV38" s="214"/>
      <c r="ETW38" s="214"/>
      <c r="ETX38" s="214"/>
      <c r="ETY38" s="214"/>
      <c r="ETZ38" s="214"/>
      <c r="EUA38" s="214"/>
      <c r="EUB38" s="214"/>
      <c r="EUC38" s="214"/>
      <c r="EUD38" s="214"/>
      <c r="EUE38" s="214"/>
      <c r="EUF38" s="214"/>
      <c r="EUG38" s="214"/>
      <c r="EUH38" s="214"/>
      <c r="EUI38" s="214"/>
      <c r="EUJ38" s="214"/>
      <c r="EUK38" s="214"/>
      <c r="EUL38" s="214"/>
      <c r="EUM38" s="214"/>
      <c r="EUN38" s="214"/>
      <c r="EUO38" s="214"/>
      <c r="EUP38" s="214"/>
      <c r="EUQ38" s="214"/>
      <c r="EUR38" s="214"/>
      <c r="EUS38" s="214"/>
      <c r="EUT38" s="214"/>
      <c r="EUU38" s="214"/>
      <c r="EUV38" s="214"/>
      <c r="EUW38" s="214"/>
      <c r="EUX38" s="214"/>
      <c r="EUY38" s="214"/>
      <c r="EUZ38" s="214"/>
      <c r="EVA38" s="214"/>
      <c r="EVB38" s="214"/>
      <c r="EVC38" s="214"/>
      <c r="EVD38" s="214"/>
      <c r="EVE38" s="214"/>
      <c r="EVF38" s="214"/>
      <c r="EVG38" s="214"/>
      <c r="EVH38" s="214"/>
      <c r="EVI38" s="214"/>
      <c r="EVJ38" s="214"/>
      <c r="EVK38" s="214"/>
      <c r="EVL38" s="214"/>
      <c r="EVM38" s="214"/>
      <c r="EVN38" s="214"/>
      <c r="EVO38" s="214"/>
      <c r="EVP38" s="214"/>
      <c r="EVQ38" s="214"/>
      <c r="EVR38" s="214"/>
      <c r="EVS38" s="214"/>
      <c r="EVT38" s="214"/>
      <c r="EVU38" s="214"/>
      <c r="EVV38" s="214"/>
      <c r="EVW38" s="214"/>
      <c r="EVX38" s="214"/>
      <c r="EVY38" s="214"/>
      <c r="EVZ38" s="214"/>
      <c r="EWA38" s="214"/>
      <c r="EWB38" s="214"/>
      <c r="EWC38" s="214"/>
      <c r="EWD38" s="214"/>
      <c r="EWE38" s="214"/>
      <c r="EWF38" s="214"/>
      <c r="EWG38" s="214"/>
      <c r="EWH38" s="214"/>
      <c r="EWI38" s="214"/>
      <c r="EWJ38" s="214"/>
      <c r="EWK38" s="214"/>
      <c r="EWL38" s="214"/>
      <c r="EWM38" s="214"/>
      <c r="EWN38" s="214"/>
      <c r="EWO38" s="214"/>
      <c r="EWP38" s="214"/>
      <c r="EWQ38" s="214"/>
      <c r="EWR38" s="214"/>
      <c r="EWS38" s="214"/>
      <c r="EWT38" s="214"/>
      <c r="EWU38" s="214"/>
      <c r="EWV38" s="214"/>
      <c r="EWW38" s="214"/>
      <c r="EWX38" s="214"/>
      <c r="EWY38" s="214"/>
      <c r="EWZ38" s="214"/>
      <c r="EXA38" s="214"/>
      <c r="EXB38" s="214"/>
      <c r="EXC38" s="214"/>
      <c r="EXD38" s="214"/>
      <c r="EXE38" s="214"/>
      <c r="EXF38" s="214"/>
      <c r="EXG38" s="214"/>
      <c r="EXH38" s="214"/>
      <c r="EXI38" s="214"/>
      <c r="EXJ38" s="214"/>
      <c r="EXK38" s="214"/>
      <c r="EXL38" s="214"/>
      <c r="EXM38" s="214"/>
      <c r="EXN38" s="214"/>
      <c r="EXO38" s="214"/>
      <c r="EXP38" s="214"/>
      <c r="EXQ38" s="214"/>
      <c r="EXR38" s="214"/>
      <c r="EXS38" s="214"/>
      <c r="EXT38" s="214"/>
      <c r="EXU38" s="214"/>
      <c r="EXV38" s="214"/>
      <c r="EXW38" s="214"/>
      <c r="EXX38" s="214"/>
      <c r="EXY38" s="214"/>
      <c r="EXZ38" s="214"/>
      <c r="EYA38" s="214"/>
      <c r="EYB38" s="214"/>
      <c r="EYC38" s="214"/>
      <c r="EYD38" s="214"/>
      <c r="EYE38" s="214"/>
      <c r="EYF38" s="214"/>
      <c r="EYG38" s="214"/>
      <c r="EYH38" s="214"/>
      <c r="EYI38" s="214"/>
      <c r="EYJ38" s="214"/>
      <c r="EYK38" s="214"/>
      <c r="EYL38" s="214"/>
      <c r="EYM38" s="214"/>
      <c r="EYN38" s="214"/>
      <c r="EYO38" s="214"/>
      <c r="EYP38" s="214"/>
      <c r="EYQ38" s="214"/>
      <c r="EYR38" s="214"/>
      <c r="EYS38" s="214"/>
      <c r="EYT38" s="214"/>
      <c r="EYU38" s="214"/>
      <c r="EYV38" s="214"/>
      <c r="EYW38" s="214"/>
      <c r="EYX38" s="214"/>
      <c r="EYY38" s="214"/>
      <c r="EYZ38" s="214"/>
      <c r="EZA38" s="214"/>
      <c r="EZB38" s="214"/>
      <c r="EZC38" s="214"/>
      <c r="EZD38" s="214"/>
      <c r="EZE38" s="214"/>
      <c r="EZF38" s="214"/>
      <c r="EZG38" s="214"/>
      <c r="EZH38" s="214"/>
      <c r="EZI38" s="214"/>
      <c r="EZJ38" s="214"/>
      <c r="EZK38" s="214"/>
      <c r="EZL38" s="214"/>
      <c r="EZM38" s="214"/>
      <c r="EZN38" s="214"/>
      <c r="EZO38" s="214"/>
      <c r="EZP38" s="214"/>
      <c r="EZQ38" s="214"/>
      <c r="EZR38" s="214"/>
      <c r="EZS38" s="214"/>
      <c r="EZT38" s="214"/>
      <c r="EZU38" s="214"/>
      <c r="EZV38" s="214"/>
      <c r="EZW38" s="214"/>
      <c r="EZX38" s="214"/>
      <c r="EZY38" s="214"/>
      <c r="EZZ38" s="214"/>
      <c r="FAA38" s="214"/>
      <c r="FAB38" s="214"/>
      <c r="FAC38" s="214"/>
      <c r="FAD38" s="214"/>
      <c r="FAE38" s="214"/>
      <c r="FAF38" s="214"/>
      <c r="FAG38" s="214"/>
      <c r="FAH38" s="214"/>
      <c r="FAI38" s="214"/>
      <c r="FAJ38" s="214"/>
      <c r="FAK38" s="214"/>
      <c r="FAL38" s="214"/>
      <c r="FAM38" s="214"/>
      <c r="FAN38" s="214"/>
      <c r="FAO38" s="214"/>
      <c r="FAP38" s="214"/>
      <c r="FAQ38" s="214"/>
      <c r="FAR38" s="214"/>
      <c r="FAS38" s="214"/>
      <c r="FAT38" s="214"/>
      <c r="FAU38" s="214"/>
      <c r="FAV38" s="214"/>
      <c r="FAW38" s="214"/>
      <c r="FAX38" s="214"/>
      <c r="FAY38" s="214"/>
      <c r="FAZ38" s="214"/>
      <c r="FBA38" s="214"/>
      <c r="FBB38" s="214"/>
      <c r="FBC38" s="214"/>
      <c r="FBD38" s="214"/>
      <c r="FBE38" s="214"/>
      <c r="FBF38" s="214"/>
      <c r="FBG38" s="214"/>
      <c r="FBH38" s="214"/>
      <c r="FBI38" s="214"/>
      <c r="FBJ38" s="214"/>
      <c r="FBK38" s="214"/>
      <c r="FBL38" s="214"/>
      <c r="FBM38" s="214"/>
      <c r="FBN38" s="214"/>
      <c r="FBO38" s="214"/>
      <c r="FBP38" s="214"/>
      <c r="FBQ38" s="214"/>
      <c r="FBR38" s="214"/>
      <c r="FBS38" s="214"/>
      <c r="FBT38" s="214"/>
      <c r="FBU38" s="214"/>
      <c r="FBV38" s="214"/>
      <c r="FBW38" s="214"/>
      <c r="FBX38" s="214"/>
      <c r="FBY38" s="214"/>
      <c r="FBZ38" s="214"/>
      <c r="FCA38" s="214"/>
      <c r="FCB38" s="214"/>
      <c r="FCC38" s="214"/>
      <c r="FCD38" s="214"/>
      <c r="FCE38" s="214"/>
      <c r="FCF38" s="214"/>
      <c r="FCG38" s="214"/>
      <c r="FCH38" s="214"/>
      <c r="FCI38" s="214"/>
      <c r="FCJ38" s="214"/>
      <c r="FCK38" s="214"/>
      <c r="FCL38" s="214"/>
      <c r="FCM38" s="214"/>
      <c r="FCN38" s="214"/>
      <c r="FCO38" s="214"/>
      <c r="FCP38" s="214"/>
      <c r="FCQ38" s="214"/>
      <c r="FCR38" s="214"/>
      <c r="FCS38" s="214"/>
      <c r="FCT38" s="214"/>
      <c r="FCU38" s="214"/>
      <c r="FCV38" s="214"/>
      <c r="FCW38" s="214"/>
      <c r="FCX38" s="214"/>
      <c r="FCY38" s="214"/>
      <c r="FCZ38" s="214"/>
      <c r="FDA38" s="214"/>
      <c r="FDB38" s="214"/>
      <c r="FDC38" s="214"/>
      <c r="FDD38" s="214"/>
      <c r="FDE38" s="214"/>
      <c r="FDF38" s="214"/>
      <c r="FDG38" s="214"/>
      <c r="FDH38" s="214"/>
      <c r="FDI38" s="214"/>
      <c r="FDJ38" s="214"/>
      <c r="FDK38" s="214"/>
      <c r="FDL38" s="214"/>
      <c r="FDM38" s="214"/>
      <c r="FDN38" s="214"/>
      <c r="FDO38" s="214"/>
      <c r="FDP38" s="214"/>
      <c r="FDQ38" s="214"/>
      <c r="FDR38" s="214"/>
      <c r="FDS38" s="214"/>
      <c r="FDT38" s="214"/>
      <c r="FDU38" s="214"/>
      <c r="FDV38" s="214"/>
      <c r="FDW38" s="214"/>
      <c r="FDX38" s="214"/>
      <c r="FDY38" s="214"/>
      <c r="FDZ38" s="214"/>
      <c r="FEA38" s="214"/>
      <c r="FEB38" s="214"/>
      <c r="FEC38" s="214"/>
      <c r="FED38" s="214"/>
      <c r="FEE38" s="214"/>
      <c r="FEF38" s="214"/>
      <c r="FEG38" s="214"/>
      <c r="FEH38" s="214"/>
      <c r="FEI38" s="214"/>
      <c r="FEJ38" s="214"/>
      <c r="FEK38" s="214"/>
      <c r="FEL38" s="214"/>
      <c r="FEM38" s="214"/>
      <c r="FEN38" s="214"/>
      <c r="FEO38" s="214"/>
      <c r="FEP38" s="214"/>
      <c r="FEQ38" s="214"/>
      <c r="FER38" s="214"/>
      <c r="FES38" s="214"/>
      <c r="FET38" s="214"/>
      <c r="FEU38" s="214"/>
      <c r="FEV38" s="214"/>
      <c r="FEW38" s="214"/>
      <c r="FEX38" s="214"/>
      <c r="FEY38" s="214"/>
      <c r="FEZ38" s="214"/>
      <c r="FFA38" s="214"/>
      <c r="FFB38" s="214"/>
      <c r="FFC38" s="214"/>
      <c r="FFD38" s="214"/>
      <c r="FFE38" s="214"/>
      <c r="FFF38" s="214"/>
      <c r="FFG38" s="214"/>
      <c r="FFH38" s="214"/>
      <c r="FFI38" s="214"/>
      <c r="FFJ38" s="214"/>
      <c r="FFK38" s="214"/>
      <c r="FFL38" s="214"/>
      <c r="FFM38" s="214"/>
      <c r="FFN38" s="214"/>
      <c r="FFO38" s="214"/>
      <c r="FFP38" s="214"/>
      <c r="FFQ38" s="214"/>
      <c r="FFR38" s="214"/>
      <c r="FFS38" s="214"/>
      <c r="FFT38" s="214"/>
      <c r="FFU38" s="214"/>
      <c r="FFV38" s="214"/>
      <c r="FFW38" s="214"/>
      <c r="FFX38" s="214"/>
      <c r="FFY38" s="214"/>
      <c r="FFZ38" s="214"/>
      <c r="FGA38" s="214"/>
      <c r="FGB38" s="214"/>
      <c r="FGC38" s="214"/>
      <c r="FGD38" s="214"/>
      <c r="FGE38" s="214"/>
      <c r="FGF38" s="214"/>
      <c r="FGG38" s="214"/>
      <c r="FGH38" s="214"/>
      <c r="FGI38" s="214"/>
      <c r="FGJ38" s="214"/>
      <c r="FGK38" s="214"/>
      <c r="FGL38" s="214"/>
      <c r="FGM38" s="214"/>
      <c r="FGN38" s="214"/>
      <c r="FGO38" s="214"/>
      <c r="FGP38" s="214"/>
      <c r="FGQ38" s="214"/>
      <c r="FGR38" s="214"/>
      <c r="FGS38" s="214"/>
      <c r="FGT38" s="214"/>
      <c r="FGU38" s="214"/>
      <c r="FGV38" s="214"/>
      <c r="FGW38" s="214"/>
      <c r="FGX38" s="214"/>
      <c r="FGY38" s="214"/>
      <c r="FGZ38" s="214"/>
      <c r="FHA38" s="214"/>
      <c r="FHB38" s="214"/>
      <c r="FHC38" s="214"/>
      <c r="FHD38" s="214"/>
      <c r="FHE38" s="214"/>
      <c r="FHF38" s="214"/>
      <c r="FHG38" s="214"/>
      <c r="FHH38" s="214"/>
      <c r="FHI38" s="214"/>
      <c r="FHJ38" s="214"/>
      <c r="FHK38" s="214"/>
      <c r="FHL38" s="214"/>
      <c r="FHM38" s="214"/>
      <c r="FHN38" s="214"/>
      <c r="FHO38" s="214"/>
      <c r="FHP38" s="214"/>
      <c r="FHQ38" s="214"/>
      <c r="FHR38" s="214"/>
      <c r="FHS38" s="214"/>
      <c r="FHT38" s="214"/>
      <c r="FHU38" s="214"/>
      <c r="FHV38" s="214"/>
      <c r="FHW38" s="214"/>
      <c r="FHX38" s="214"/>
      <c r="FHY38" s="214"/>
      <c r="FHZ38" s="214"/>
      <c r="FIA38" s="214"/>
      <c r="FIB38" s="214"/>
      <c r="FIC38" s="214"/>
      <c r="FID38" s="214"/>
      <c r="FIE38" s="214"/>
      <c r="FIF38" s="214"/>
      <c r="FIG38" s="214"/>
      <c r="FIH38" s="214"/>
      <c r="FII38" s="214"/>
      <c r="FIJ38" s="214"/>
      <c r="FIK38" s="214"/>
      <c r="FIL38" s="214"/>
      <c r="FIM38" s="214"/>
      <c r="FIN38" s="214"/>
      <c r="FIO38" s="214"/>
      <c r="FIP38" s="214"/>
      <c r="FIQ38" s="214"/>
      <c r="FIR38" s="214"/>
      <c r="FIS38" s="214"/>
      <c r="FIT38" s="214"/>
      <c r="FIU38" s="214"/>
      <c r="FIV38" s="214"/>
      <c r="FIW38" s="214"/>
      <c r="FIX38" s="214"/>
      <c r="FIY38" s="214"/>
      <c r="FIZ38" s="214"/>
      <c r="FJA38" s="214"/>
      <c r="FJB38" s="214"/>
      <c r="FJC38" s="214"/>
      <c r="FJD38" s="214"/>
      <c r="FJE38" s="214"/>
      <c r="FJF38" s="214"/>
      <c r="FJG38" s="214"/>
      <c r="FJH38" s="214"/>
      <c r="FJI38" s="214"/>
      <c r="FJJ38" s="214"/>
      <c r="FJK38" s="214"/>
      <c r="FJL38" s="214"/>
      <c r="FJM38" s="214"/>
      <c r="FJN38" s="214"/>
      <c r="FJO38" s="214"/>
      <c r="FJP38" s="214"/>
      <c r="FJQ38" s="214"/>
      <c r="FJR38" s="214"/>
      <c r="FJS38" s="214"/>
      <c r="FJT38" s="214"/>
      <c r="FJU38" s="214"/>
      <c r="FJV38" s="214"/>
      <c r="FJW38" s="214"/>
      <c r="FJX38" s="214"/>
      <c r="FJY38" s="214"/>
      <c r="FJZ38" s="214"/>
      <c r="FKA38" s="214"/>
      <c r="FKB38" s="214"/>
      <c r="FKC38" s="214"/>
      <c r="FKD38" s="214"/>
      <c r="FKE38" s="214"/>
      <c r="FKF38" s="214"/>
      <c r="FKG38" s="214"/>
      <c r="FKH38" s="214"/>
      <c r="FKI38" s="214"/>
      <c r="FKJ38" s="214"/>
      <c r="FKK38" s="214"/>
      <c r="FKL38" s="214"/>
      <c r="FKM38" s="214"/>
      <c r="FKN38" s="214"/>
      <c r="FKO38" s="214"/>
      <c r="FKP38" s="214"/>
      <c r="FKQ38" s="214"/>
      <c r="FKR38" s="214"/>
      <c r="FKS38" s="214"/>
      <c r="FKT38" s="214"/>
      <c r="FKU38" s="214"/>
      <c r="FKV38" s="214"/>
      <c r="FKW38" s="214"/>
      <c r="FKX38" s="214"/>
      <c r="FKY38" s="214"/>
      <c r="FKZ38" s="214"/>
      <c r="FLA38" s="214"/>
      <c r="FLB38" s="214"/>
      <c r="FLC38" s="214"/>
      <c r="FLD38" s="214"/>
      <c r="FLE38" s="214"/>
      <c r="FLF38" s="214"/>
      <c r="FLG38" s="214"/>
      <c r="FLH38" s="214"/>
      <c r="FLI38" s="214"/>
      <c r="FLJ38" s="214"/>
      <c r="FLK38" s="214"/>
      <c r="FLL38" s="214"/>
      <c r="FLM38" s="214"/>
      <c r="FLN38" s="214"/>
      <c r="FLO38" s="214"/>
      <c r="FLP38" s="214"/>
      <c r="FLQ38" s="214"/>
      <c r="FLR38" s="214"/>
      <c r="FLS38" s="214"/>
      <c r="FLT38" s="214"/>
      <c r="FLU38" s="214"/>
      <c r="FLV38" s="214"/>
      <c r="FLW38" s="214"/>
      <c r="FLX38" s="214"/>
      <c r="FLY38" s="214"/>
      <c r="FLZ38" s="214"/>
      <c r="FMA38" s="214"/>
      <c r="FMB38" s="214"/>
      <c r="FMC38" s="214"/>
      <c r="FMD38" s="214"/>
      <c r="FME38" s="214"/>
      <c r="FMF38" s="214"/>
      <c r="FMG38" s="214"/>
      <c r="FMH38" s="214"/>
      <c r="FMI38" s="214"/>
      <c r="FMJ38" s="214"/>
      <c r="FMK38" s="214"/>
      <c r="FML38" s="214"/>
      <c r="FMM38" s="214"/>
      <c r="FMN38" s="214"/>
      <c r="FMO38" s="214"/>
      <c r="FMP38" s="214"/>
      <c r="FMQ38" s="214"/>
      <c r="FMR38" s="214"/>
      <c r="FMS38" s="214"/>
      <c r="FMT38" s="214"/>
      <c r="FMU38" s="214"/>
      <c r="FMV38" s="214"/>
      <c r="FMW38" s="214"/>
      <c r="FMX38" s="214"/>
      <c r="FMY38" s="214"/>
      <c r="FMZ38" s="214"/>
      <c r="FNA38" s="214"/>
      <c r="FNB38" s="214"/>
      <c r="FNC38" s="214"/>
      <c r="FND38" s="214"/>
      <c r="FNE38" s="214"/>
      <c r="FNF38" s="214"/>
      <c r="FNG38" s="214"/>
      <c r="FNH38" s="214"/>
      <c r="FNI38" s="214"/>
      <c r="FNJ38" s="214"/>
      <c r="FNK38" s="214"/>
      <c r="FNL38" s="214"/>
      <c r="FNM38" s="214"/>
      <c r="FNN38" s="214"/>
      <c r="FNO38" s="214"/>
      <c r="FNP38" s="214"/>
      <c r="FNQ38" s="214"/>
      <c r="FNR38" s="214"/>
      <c r="FNS38" s="214"/>
      <c r="FNT38" s="214"/>
      <c r="FNU38" s="214"/>
      <c r="FNV38" s="214"/>
      <c r="FNW38" s="214"/>
      <c r="FNX38" s="214"/>
      <c r="FNY38" s="214"/>
      <c r="FNZ38" s="214"/>
      <c r="FOA38" s="214"/>
      <c r="FOB38" s="214"/>
      <c r="FOC38" s="214"/>
      <c r="FOD38" s="214"/>
      <c r="FOE38" s="214"/>
      <c r="FOF38" s="214"/>
      <c r="FOG38" s="214"/>
      <c r="FOH38" s="214"/>
      <c r="FOI38" s="214"/>
      <c r="FOJ38" s="214"/>
      <c r="FOK38" s="214"/>
      <c r="FOL38" s="214"/>
      <c r="FOM38" s="214"/>
      <c r="FON38" s="214"/>
      <c r="FOO38" s="214"/>
      <c r="FOP38" s="214"/>
      <c r="FOQ38" s="214"/>
      <c r="FOR38" s="214"/>
      <c r="FOS38" s="214"/>
      <c r="FOT38" s="214"/>
      <c r="FOU38" s="214"/>
      <c r="FOV38" s="214"/>
      <c r="FOW38" s="214"/>
      <c r="FOX38" s="214"/>
      <c r="FOY38" s="214"/>
      <c r="FOZ38" s="214"/>
      <c r="FPA38" s="214"/>
      <c r="FPB38" s="214"/>
      <c r="FPC38" s="214"/>
      <c r="FPD38" s="214"/>
      <c r="FPE38" s="214"/>
      <c r="FPF38" s="214"/>
      <c r="FPG38" s="214"/>
      <c r="FPH38" s="214"/>
      <c r="FPI38" s="214"/>
      <c r="FPJ38" s="214"/>
      <c r="FPK38" s="214"/>
      <c r="FPL38" s="214"/>
      <c r="FPM38" s="214"/>
      <c r="FPN38" s="214"/>
      <c r="FPO38" s="214"/>
      <c r="FPP38" s="214"/>
      <c r="FPQ38" s="214"/>
      <c r="FPR38" s="214"/>
      <c r="FPS38" s="214"/>
      <c r="FPT38" s="214"/>
      <c r="FPU38" s="214"/>
      <c r="FPV38" s="214"/>
      <c r="FPW38" s="214"/>
      <c r="FPX38" s="214"/>
      <c r="FPY38" s="214"/>
      <c r="FPZ38" s="214"/>
      <c r="FQA38" s="214"/>
      <c r="FQB38" s="214"/>
      <c r="FQC38" s="214"/>
      <c r="FQD38" s="214"/>
      <c r="FQE38" s="214"/>
      <c r="FQF38" s="214"/>
      <c r="FQG38" s="214"/>
      <c r="FQH38" s="214"/>
      <c r="FQI38" s="214"/>
      <c r="FQJ38" s="214"/>
      <c r="FQK38" s="214"/>
      <c r="FQL38" s="214"/>
      <c r="FQM38" s="214"/>
      <c r="FQN38" s="214"/>
      <c r="FQO38" s="214"/>
      <c r="FQP38" s="214"/>
      <c r="FQQ38" s="214"/>
      <c r="FQR38" s="214"/>
      <c r="FQS38" s="214"/>
      <c r="FQT38" s="214"/>
      <c r="FQU38" s="214"/>
      <c r="FQV38" s="214"/>
      <c r="FQW38" s="214"/>
      <c r="FQX38" s="214"/>
      <c r="FQY38" s="214"/>
      <c r="FQZ38" s="214"/>
      <c r="FRA38" s="214"/>
      <c r="FRB38" s="214"/>
      <c r="FRC38" s="214"/>
      <c r="FRD38" s="214"/>
      <c r="FRE38" s="214"/>
      <c r="FRF38" s="214"/>
      <c r="FRG38" s="214"/>
      <c r="FRH38" s="214"/>
      <c r="FRI38" s="214"/>
      <c r="FRJ38" s="214"/>
      <c r="FRK38" s="214"/>
      <c r="FRL38" s="214"/>
      <c r="FRM38" s="214"/>
      <c r="FRN38" s="214"/>
      <c r="FRO38" s="214"/>
      <c r="FRP38" s="214"/>
      <c r="FRQ38" s="214"/>
      <c r="FRR38" s="214"/>
      <c r="FRS38" s="214"/>
      <c r="FRT38" s="214"/>
      <c r="FRU38" s="214"/>
      <c r="FRV38" s="214"/>
      <c r="FRW38" s="214"/>
      <c r="FRX38" s="214"/>
      <c r="FRY38" s="214"/>
      <c r="FRZ38" s="214"/>
      <c r="FSA38" s="214"/>
      <c r="FSB38" s="214"/>
      <c r="FSC38" s="214"/>
      <c r="FSD38" s="214"/>
      <c r="FSE38" s="214"/>
      <c r="FSF38" s="214"/>
      <c r="FSG38" s="214"/>
      <c r="FSH38" s="214"/>
      <c r="FSI38" s="214"/>
      <c r="FSJ38" s="214"/>
      <c r="FSK38" s="214"/>
      <c r="FSL38" s="214"/>
      <c r="FSM38" s="214"/>
      <c r="FSN38" s="214"/>
      <c r="FSO38" s="214"/>
      <c r="FSP38" s="214"/>
      <c r="FSQ38" s="214"/>
      <c r="FSR38" s="214"/>
      <c r="FSS38" s="214"/>
      <c r="FST38" s="214"/>
      <c r="FSU38" s="214"/>
      <c r="FSV38" s="214"/>
      <c r="FSW38" s="214"/>
      <c r="FSX38" s="214"/>
      <c r="FSY38" s="214"/>
      <c r="FSZ38" s="214"/>
      <c r="FTA38" s="214"/>
      <c r="FTB38" s="214"/>
      <c r="FTC38" s="214"/>
      <c r="FTD38" s="214"/>
      <c r="FTE38" s="214"/>
      <c r="FTF38" s="214"/>
      <c r="FTG38" s="214"/>
      <c r="FTH38" s="214"/>
      <c r="FTI38" s="214"/>
      <c r="FTJ38" s="214"/>
      <c r="FTK38" s="214"/>
      <c r="FTL38" s="214"/>
      <c r="FTM38" s="214"/>
      <c r="FTN38" s="214"/>
      <c r="FTO38" s="214"/>
      <c r="FTP38" s="214"/>
      <c r="FTQ38" s="214"/>
      <c r="FTR38" s="214"/>
      <c r="FTS38" s="214"/>
      <c r="FTT38" s="214"/>
      <c r="FTU38" s="214"/>
      <c r="FTV38" s="214"/>
      <c r="FTW38" s="214"/>
      <c r="FTX38" s="214"/>
      <c r="FTY38" s="214"/>
      <c r="FTZ38" s="214"/>
      <c r="FUA38" s="214"/>
      <c r="FUB38" s="214"/>
      <c r="FUC38" s="214"/>
      <c r="FUD38" s="214"/>
      <c r="FUE38" s="214"/>
      <c r="FUF38" s="214"/>
      <c r="FUG38" s="214"/>
      <c r="FUH38" s="214"/>
      <c r="FUI38" s="214"/>
      <c r="FUJ38" s="214"/>
      <c r="FUK38" s="214"/>
      <c r="FUL38" s="214"/>
      <c r="FUM38" s="214"/>
      <c r="FUN38" s="214"/>
      <c r="FUO38" s="214"/>
      <c r="FUP38" s="214"/>
      <c r="FUQ38" s="214"/>
      <c r="FUR38" s="214"/>
      <c r="FUS38" s="214"/>
      <c r="FUT38" s="214"/>
      <c r="FUU38" s="214"/>
      <c r="FUV38" s="214"/>
      <c r="FUW38" s="214"/>
      <c r="FUX38" s="214"/>
      <c r="FUY38" s="214"/>
      <c r="FUZ38" s="214"/>
      <c r="FVA38" s="214"/>
      <c r="FVB38" s="214"/>
      <c r="FVC38" s="214"/>
      <c r="FVD38" s="214"/>
      <c r="FVE38" s="214"/>
      <c r="FVF38" s="214"/>
      <c r="FVG38" s="214"/>
      <c r="FVH38" s="214"/>
      <c r="FVI38" s="214"/>
      <c r="FVJ38" s="214"/>
      <c r="FVK38" s="214"/>
      <c r="FVL38" s="214"/>
      <c r="FVM38" s="214"/>
      <c r="FVN38" s="214"/>
      <c r="FVO38" s="214"/>
      <c r="FVP38" s="214"/>
      <c r="FVQ38" s="214"/>
      <c r="FVR38" s="214"/>
      <c r="FVS38" s="214"/>
      <c r="FVT38" s="214"/>
      <c r="FVU38" s="214"/>
      <c r="FVV38" s="214"/>
      <c r="FVW38" s="214"/>
      <c r="FVX38" s="214"/>
      <c r="FVY38" s="214"/>
      <c r="FVZ38" s="214"/>
      <c r="FWA38" s="214"/>
      <c r="FWB38" s="214"/>
      <c r="FWC38" s="214"/>
      <c r="FWD38" s="214"/>
      <c r="FWE38" s="214"/>
      <c r="FWF38" s="214"/>
      <c r="FWG38" s="214"/>
      <c r="FWH38" s="214"/>
      <c r="FWI38" s="214"/>
      <c r="FWJ38" s="214"/>
      <c r="FWK38" s="214"/>
      <c r="FWL38" s="214"/>
      <c r="FWM38" s="214"/>
      <c r="FWN38" s="214"/>
      <c r="FWO38" s="214"/>
      <c r="FWP38" s="214"/>
      <c r="FWQ38" s="214"/>
      <c r="FWR38" s="214"/>
      <c r="FWS38" s="214"/>
      <c r="FWT38" s="214"/>
      <c r="FWU38" s="214"/>
      <c r="FWV38" s="214"/>
      <c r="FWW38" s="214"/>
      <c r="FWX38" s="214"/>
      <c r="FWY38" s="214"/>
      <c r="FWZ38" s="214"/>
      <c r="FXA38" s="214"/>
      <c r="FXB38" s="214"/>
      <c r="FXC38" s="214"/>
      <c r="FXD38" s="214"/>
      <c r="FXE38" s="214"/>
      <c r="FXF38" s="214"/>
      <c r="FXG38" s="214"/>
      <c r="FXH38" s="214"/>
      <c r="FXI38" s="214"/>
      <c r="FXJ38" s="214"/>
      <c r="FXK38" s="214"/>
      <c r="FXL38" s="214"/>
      <c r="FXM38" s="214"/>
      <c r="FXN38" s="214"/>
      <c r="FXO38" s="214"/>
      <c r="FXP38" s="214"/>
      <c r="FXQ38" s="214"/>
      <c r="FXR38" s="214"/>
      <c r="FXS38" s="214"/>
      <c r="FXT38" s="214"/>
      <c r="FXU38" s="214"/>
      <c r="FXV38" s="214"/>
      <c r="FXW38" s="214"/>
      <c r="FXX38" s="214"/>
      <c r="FXY38" s="214"/>
      <c r="FXZ38" s="214"/>
      <c r="FYA38" s="214"/>
      <c r="FYB38" s="214"/>
      <c r="FYC38" s="214"/>
      <c r="FYD38" s="214"/>
      <c r="FYE38" s="214"/>
      <c r="FYF38" s="214"/>
      <c r="FYG38" s="214"/>
      <c r="FYH38" s="214"/>
      <c r="FYI38" s="214"/>
      <c r="FYJ38" s="214"/>
      <c r="FYK38" s="214"/>
      <c r="FYL38" s="214"/>
      <c r="FYM38" s="214"/>
      <c r="FYN38" s="214"/>
      <c r="FYO38" s="214"/>
      <c r="FYP38" s="214"/>
      <c r="FYQ38" s="214"/>
      <c r="FYR38" s="214"/>
      <c r="FYS38" s="214"/>
      <c r="FYT38" s="214"/>
      <c r="FYU38" s="214"/>
      <c r="FYV38" s="214"/>
      <c r="FYW38" s="214"/>
      <c r="FYX38" s="214"/>
      <c r="FYY38" s="214"/>
      <c r="FYZ38" s="214"/>
      <c r="FZA38" s="214"/>
      <c r="FZB38" s="214"/>
      <c r="FZC38" s="214"/>
      <c r="FZD38" s="214"/>
      <c r="FZE38" s="214"/>
      <c r="FZF38" s="214"/>
      <c r="FZG38" s="214"/>
      <c r="FZH38" s="214"/>
      <c r="FZI38" s="214"/>
      <c r="FZJ38" s="214"/>
      <c r="FZK38" s="214"/>
      <c r="FZL38" s="214"/>
      <c r="FZM38" s="214"/>
      <c r="FZN38" s="214"/>
      <c r="FZO38" s="214"/>
      <c r="FZP38" s="214"/>
      <c r="FZQ38" s="214"/>
      <c r="FZR38" s="214"/>
      <c r="FZS38" s="214"/>
      <c r="FZT38" s="214"/>
      <c r="FZU38" s="214"/>
      <c r="FZV38" s="214"/>
      <c r="FZW38" s="214"/>
      <c r="FZX38" s="214"/>
      <c r="FZY38" s="214"/>
      <c r="FZZ38" s="214"/>
      <c r="GAA38" s="214"/>
      <c r="GAB38" s="214"/>
      <c r="GAC38" s="214"/>
      <c r="GAD38" s="214"/>
      <c r="GAE38" s="214"/>
      <c r="GAF38" s="214"/>
      <c r="GAG38" s="214"/>
      <c r="GAH38" s="214"/>
      <c r="GAI38" s="214"/>
      <c r="GAJ38" s="214"/>
      <c r="GAK38" s="214"/>
      <c r="GAL38" s="214"/>
      <c r="GAM38" s="214"/>
      <c r="GAN38" s="214"/>
      <c r="GAO38" s="214"/>
      <c r="GAP38" s="214"/>
      <c r="GAQ38" s="214"/>
      <c r="GAR38" s="214"/>
      <c r="GAS38" s="214"/>
      <c r="GAT38" s="214"/>
      <c r="GAU38" s="214"/>
      <c r="GAV38" s="214"/>
      <c r="GAW38" s="214"/>
      <c r="GAX38" s="214"/>
      <c r="GAY38" s="214"/>
      <c r="GAZ38" s="214"/>
      <c r="GBA38" s="214"/>
      <c r="GBB38" s="214"/>
      <c r="GBC38" s="214"/>
      <c r="GBD38" s="214"/>
      <c r="GBE38" s="214"/>
      <c r="GBF38" s="214"/>
      <c r="GBG38" s="214"/>
      <c r="GBH38" s="214"/>
      <c r="GBI38" s="214"/>
      <c r="GBJ38" s="214"/>
      <c r="GBK38" s="214"/>
      <c r="GBL38" s="214"/>
      <c r="GBM38" s="214"/>
      <c r="GBN38" s="214"/>
      <c r="GBO38" s="214"/>
      <c r="GBP38" s="214"/>
      <c r="GBQ38" s="214"/>
      <c r="GBR38" s="214"/>
      <c r="GBS38" s="214"/>
      <c r="GBT38" s="214"/>
      <c r="GBU38" s="214"/>
      <c r="GBV38" s="214"/>
      <c r="GBW38" s="214"/>
      <c r="GBX38" s="214"/>
      <c r="GBY38" s="214"/>
      <c r="GBZ38" s="214"/>
      <c r="GCA38" s="214"/>
      <c r="GCB38" s="214"/>
      <c r="GCC38" s="214"/>
      <c r="GCD38" s="214"/>
      <c r="GCE38" s="214"/>
      <c r="GCF38" s="214"/>
      <c r="GCG38" s="214"/>
      <c r="GCH38" s="214"/>
      <c r="GCI38" s="214"/>
      <c r="GCJ38" s="214"/>
      <c r="GCK38" s="214"/>
      <c r="GCL38" s="214"/>
      <c r="GCM38" s="214"/>
      <c r="GCN38" s="214"/>
      <c r="GCO38" s="214"/>
      <c r="GCP38" s="214"/>
      <c r="GCQ38" s="214"/>
      <c r="GCR38" s="214"/>
      <c r="GCS38" s="214"/>
      <c r="GCT38" s="214"/>
      <c r="GCU38" s="214"/>
      <c r="GCV38" s="214"/>
      <c r="GCW38" s="214"/>
      <c r="GCX38" s="214"/>
      <c r="GCY38" s="214"/>
      <c r="GCZ38" s="214"/>
      <c r="GDA38" s="214"/>
      <c r="GDB38" s="214"/>
      <c r="GDC38" s="214"/>
      <c r="GDD38" s="214"/>
      <c r="GDE38" s="214"/>
      <c r="GDF38" s="214"/>
      <c r="GDG38" s="214"/>
      <c r="GDH38" s="214"/>
      <c r="GDI38" s="214"/>
      <c r="GDJ38" s="214"/>
      <c r="GDK38" s="214"/>
      <c r="GDL38" s="214"/>
      <c r="GDM38" s="214"/>
      <c r="GDN38" s="214"/>
      <c r="GDO38" s="214"/>
      <c r="GDP38" s="214"/>
      <c r="GDQ38" s="214"/>
      <c r="GDR38" s="214"/>
      <c r="GDS38" s="214"/>
      <c r="GDT38" s="214"/>
      <c r="GDU38" s="214"/>
      <c r="GDV38" s="214"/>
      <c r="GDW38" s="214"/>
      <c r="GDX38" s="214"/>
      <c r="GDY38" s="214"/>
      <c r="GDZ38" s="214"/>
      <c r="GEA38" s="214"/>
      <c r="GEB38" s="214"/>
      <c r="GEC38" s="214"/>
      <c r="GED38" s="214"/>
      <c r="GEE38" s="214"/>
      <c r="GEF38" s="214"/>
      <c r="GEG38" s="214"/>
      <c r="GEH38" s="214"/>
      <c r="GEI38" s="214"/>
      <c r="GEJ38" s="214"/>
      <c r="GEK38" s="214"/>
      <c r="GEL38" s="214"/>
      <c r="GEM38" s="214"/>
      <c r="GEN38" s="214"/>
      <c r="GEO38" s="214"/>
      <c r="GEP38" s="214"/>
      <c r="GEQ38" s="214"/>
      <c r="GER38" s="214"/>
      <c r="GES38" s="214"/>
      <c r="GET38" s="214"/>
      <c r="GEU38" s="214"/>
      <c r="GEV38" s="214"/>
      <c r="GEW38" s="214"/>
      <c r="GEX38" s="214"/>
      <c r="GEY38" s="214"/>
      <c r="GEZ38" s="214"/>
      <c r="GFA38" s="214"/>
      <c r="GFB38" s="214"/>
      <c r="GFC38" s="214"/>
      <c r="GFD38" s="214"/>
      <c r="GFE38" s="214"/>
      <c r="GFF38" s="214"/>
      <c r="GFG38" s="214"/>
      <c r="GFH38" s="214"/>
      <c r="GFI38" s="214"/>
      <c r="GFJ38" s="214"/>
      <c r="GFK38" s="214"/>
      <c r="GFL38" s="214"/>
      <c r="GFM38" s="214"/>
      <c r="GFN38" s="214"/>
      <c r="GFO38" s="214"/>
      <c r="GFP38" s="214"/>
      <c r="GFQ38" s="214"/>
      <c r="GFR38" s="214"/>
      <c r="GFS38" s="214"/>
      <c r="GFT38" s="214"/>
      <c r="GFU38" s="214"/>
      <c r="GFV38" s="214"/>
      <c r="GFW38" s="214"/>
      <c r="GFX38" s="214"/>
      <c r="GFY38" s="214"/>
      <c r="GFZ38" s="214"/>
      <c r="GGA38" s="214"/>
      <c r="GGB38" s="214"/>
      <c r="GGC38" s="214"/>
      <c r="GGD38" s="214"/>
      <c r="GGE38" s="214"/>
      <c r="GGF38" s="214"/>
      <c r="GGG38" s="214"/>
      <c r="GGH38" s="214"/>
      <c r="GGI38" s="214"/>
      <c r="GGJ38" s="214"/>
      <c r="GGK38" s="214"/>
      <c r="GGL38" s="214"/>
      <c r="GGM38" s="214"/>
      <c r="GGN38" s="214"/>
      <c r="GGO38" s="214"/>
      <c r="GGP38" s="214"/>
      <c r="GGQ38" s="214"/>
      <c r="GGR38" s="214"/>
      <c r="GGS38" s="214"/>
      <c r="GGT38" s="214"/>
      <c r="GGU38" s="214"/>
      <c r="GGV38" s="214"/>
      <c r="GGW38" s="214"/>
      <c r="GGX38" s="214"/>
      <c r="GGY38" s="214"/>
      <c r="GGZ38" s="214"/>
      <c r="GHA38" s="214"/>
      <c r="GHB38" s="214"/>
      <c r="GHC38" s="214"/>
      <c r="GHD38" s="214"/>
      <c r="GHE38" s="214"/>
      <c r="GHF38" s="214"/>
      <c r="GHG38" s="214"/>
      <c r="GHH38" s="214"/>
      <c r="GHI38" s="214"/>
      <c r="GHJ38" s="214"/>
      <c r="GHK38" s="214"/>
      <c r="GHL38" s="214"/>
      <c r="GHM38" s="214"/>
      <c r="GHN38" s="214"/>
      <c r="GHO38" s="214"/>
      <c r="GHP38" s="214"/>
      <c r="GHQ38" s="214"/>
      <c r="GHR38" s="214"/>
      <c r="GHS38" s="214"/>
      <c r="GHT38" s="214"/>
      <c r="GHU38" s="214"/>
      <c r="GHV38" s="214"/>
      <c r="GHW38" s="214"/>
      <c r="GHX38" s="214"/>
      <c r="GHY38" s="214"/>
      <c r="GHZ38" s="214"/>
      <c r="GIA38" s="214"/>
      <c r="GIB38" s="214"/>
      <c r="GIC38" s="214"/>
      <c r="GID38" s="214"/>
      <c r="GIE38" s="214"/>
      <c r="GIF38" s="214"/>
      <c r="GIG38" s="214"/>
      <c r="GIH38" s="214"/>
      <c r="GII38" s="214"/>
      <c r="GIJ38" s="214"/>
      <c r="GIK38" s="214"/>
      <c r="GIL38" s="214"/>
      <c r="GIM38" s="214"/>
      <c r="GIN38" s="214"/>
      <c r="GIO38" s="214"/>
      <c r="GIP38" s="214"/>
      <c r="GIQ38" s="214"/>
      <c r="GIR38" s="214"/>
      <c r="GIS38" s="214"/>
      <c r="GIT38" s="214"/>
      <c r="GIU38" s="214"/>
      <c r="GIV38" s="214"/>
      <c r="GIW38" s="214"/>
      <c r="GIX38" s="214"/>
      <c r="GIY38" s="214"/>
      <c r="GIZ38" s="214"/>
      <c r="GJA38" s="214"/>
      <c r="GJB38" s="214"/>
      <c r="GJC38" s="214"/>
      <c r="GJD38" s="214"/>
      <c r="GJE38" s="214"/>
      <c r="GJF38" s="214"/>
      <c r="GJG38" s="214"/>
      <c r="GJH38" s="214"/>
      <c r="GJI38" s="214"/>
      <c r="GJJ38" s="214"/>
      <c r="GJK38" s="214"/>
      <c r="GJL38" s="214"/>
      <c r="GJM38" s="214"/>
      <c r="GJN38" s="214"/>
      <c r="GJO38" s="214"/>
      <c r="GJP38" s="214"/>
      <c r="GJQ38" s="214"/>
      <c r="GJR38" s="214"/>
      <c r="GJS38" s="214"/>
      <c r="GJT38" s="214"/>
      <c r="GJU38" s="214"/>
      <c r="GJV38" s="214"/>
      <c r="GJW38" s="214"/>
      <c r="GJX38" s="214"/>
      <c r="GJY38" s="214"/>
      <c r="GJZ38" s="214"/>
      <c r="GKA38" s="214"/>
      <c r="GKB38" s="214"/>
      <c r="GKC38" s="214"/>
      <c r="GKD38" s="214"/>
      <c r="GKE38" s="214"/>
      <c r="GKF38" s="214"/>
      <c r="GKG38" s="214"/>
      <c r="GKH38" s="214"/>
      <c r="GKI38" s="214"/>
      <c r="GKJ38" s="214"/>
      <c r="GKK38" s="214"/>
      <c r="GKL38" s="214"/>
      <c r="GKM38" s="214"/>
      <c r="GKN38" s="214"/>
      <c r="GKO38" s="214"/>
      <c r="GKP38" s="214"/>
      <c r="GKQ38" s="214"/>
      <c r="GKR38" s="214"/>
      <c r="GKS38" s="214"/>
      <c r="GKT38" s="214"/>
      <c r="GKU38" s="214"/>
      <c r="GKV38" s="214"/>
      <c r="GKW38" s="214"/>
      <c r="GKX38" s="214"/>
      <c r="GKY38" s="214"/>
      <c r="GKZ38" s="214"/>
      <c r="GLA38" s="214"/>
      <c r="GLB38" s="214"/>
      <c r="GLC38" s="214"/>
      <c r="GLD38" s="214"/>
      <c r="GLE38" s="214"/>
      <c r="GLF38" s="214"/>
      <c r="GLG38" s="214"/>
      <c r="GLH38" s="214"/>
      <c r="GLI38" s="214"/>
      <c r="GLJ38" s="214"/>
      <c r="GLK38" s="214"/>
      <c r="GLL38" s="214"/>
      <c r="GLM38" s="214"/>
      <c r="GLN38" s="214"/>
      <c r="GLO38" s="214"/>
      <c r="GLP38" s="214"/>
      <c r="GLQ38" s="214"/>
      <c r="GLR38" s="214"/>
      <c r="GLS38" s="214"/>
      <c r="GLT38" s="214"/>
      <c r="GLU38" s="214"/>
      <c r="GLV38" s="214"/>
      <c r="GLW38" s="214"/>
      <c r="GLX38" s="214"/>
      <c r="GLY38" s="214"/>
      <c r="GLZ38" s="214"/>
      <c r="GMA38" s="214"/>
      <c r="GMB38" s="214"/>
      <c r="GMC38" s="214"/>
      <c r="GMD38" s="214"/>
      <c r="GME38" s="214"/>
      <c r="GMF38" s="214"/>
      <c r="GMG38" s="214"/>
      <c r="GMH38" s="214"/>
      <c r="GMI38" s="214"/>
      <c r="GMJ38" s="214"/>
      <c r="GMK38" s="214"/>
      <c r="GML38" s="214"/>
      <c r="GMM38" s="214"/>
      <c r="GMN38" s="214"/>
      <c r="GMO38" s="214"/>
      <c r="GMP38" s="214"/>
      <c r="GMQ38" s="214"/>
      <c r="GMR38" s="214"/>
      <c r="GMS38" s="214"/>
      <c r="GMT38" s="214"/>
      <c r="GMU38" s="214"/>
      <c r="GMV38" s="214"/>
      <c r="GMW38" s="214"/>
      <c r="GMX38" s="214"/>
      <c r="GMY38" s="214"/>
      <c r="GMZ38" s="214"/>
      <c r="GNA38" s="214"/>
      <c r="GNB38" s="214"/>
      <c r="GNC38" s="214"/>
      <c r="GND38" s="214"/>
      <c r="GNE38" s="214"/>
      <c r="GNF38" s="214"/>
      <c r="GNG38" s="214"/>
      <c r="GNH38" s="214"/>
      <c r="GNI38" s="214"/>
      <c r="GNJ38" s="214"/>
      <c r="GNK38" s="214"/>
      <c r="GNL38" s="214"/>
      <c r="GNM38" s="214"/>
      <c r="GNN38" s="214"/>
      <c r="GNO38" s="214"/>
      <c r="GNP38" s="214"/>
      <c r="GNQ38" s="214"/>
      <c r="GNR38" s="214"/>
      <c r="GNS38" s="214"/>
      <c r="GNT38" s="214"/>
      <c r="GNU38" s="214"/>
      <c r="GNV38" s="214"/>
      <c r="GNW38" s="214"/>
      <c r="GNX38" s="214"/>
      <c r="GNY38" s="214"/>
      <c r="GNZ38" s="214"/>
      <c r="GOA38" s="214"/>
      <c r="GOB38" s="214"/>
      <c r="GOC38" s="214"/>
      <c r="GOD38" s="214"/>
      <c r="GOE38" s="214"/>
      <c r="GOF38" s="214"/>
      <c r="GOG38" s="214"/>
      <c r="GOH38" s="214"/>
      <c r="GOI38" s="214"/>
      <c r="GOJ38" s="214"/>
      <c r="GOK38" s="214"/>
      <c r="GOL38" s="214"/>
      <c r="GOM38" s="214"/>
      <c r="GON38" s="214"/>
      <c r="GOO38" s="214"/>
      <c r="GOP38" s="214"/>
      <c r="GOQ38" s="214"/>
      <c r="GOR38" s="214"/>
      <c r="GOS38" s="214"/>
      <c r="GOT38" s="214"/>
      <c r="GOU38" s="214"/>
      <c r="GOV38" s="214"/>
      <c r="GOW38" s="214"/>
      <c r="GOX38" s="214"/>
      <c r="GOY38" s="214"/>
      <c r="GOZ38" s="214"/>
      <c r="GPA38" s="214"/>
      <c r="GPB38" s="214"/>
      <c r="GPC38" s="214"/>
      <c r="GPD38" s="214"/>
      <c r="GPE38" s="214"/>
      <c r="GPF38" s="214"/>
      <c r="GPG38" s="214"/>
      <c r="GPH38" s="214"/>
      <c r="GPI38" s="214"/>
      <c r="GPJ38" s="214"/>
      <c r="GPK38" s="214"/>
      <c r="GPL38" s="214"/>
      <c r="GPM38" s="214"/>
      <c r="GPN38" s="214"/>
      <c r="GPO38" s="214"/>
      <c r="GPP38" s="214"/>
      <c r="GPQ38" s="214"/>
      <c r="GPR38" s="214"/>
      <c r="GPS38" s="214"/>
      <c r="GPT38" s="214"/>
      <c r="GPU38" s="214"/>
      <c r="GPV38" s="214"/>
      <c r="GPW38" s="214"/>
      <c r="GPX38" s="214"/>
      <c r="GPY38" s="214"/>
      <c r="GPZ38" s="214"/>
      <c r="GQA38" s="214"/>
      <c r="GQB38" s="214"/>
      <c r="GQC38" s="214"/>
      <c r="GQD38" s="214"/>
      <c r="GQE38" s="214"/>
      <c r="GQF38" s="214"/>
      <c r="GQG38" s="214"/>
      <c r="GQH38" s="214"/>
      <c r="GQI38" s="214"/>
      <c r="GQJ38" s="214"/>
      <c r="GQK38" s="214"/>
      <c r="GQL38" s="214"/>
      <c r="GQM38" s="214"/>
      <c r="GQN38" s="214"/>
      <c r="GQO38" s="214"/>
      <c r="GQP38" s="214"/>
      <c r="GQQ38" s="214"/>
      <c r="GQR38" s="214"/>
      <c r="GQS38" s="214"/>
      <c r="GQT38" s="214"/>
      <c r="GQU38" s="214"/>
      <c r="GQV38" s="214"/>
      <c r="GQW38" s="214"/>
      <c r="GQX38" s="214"/>
      <c r="GQY38" s="214"/>
      <c r="GQZ38" s="214"/>
      <c r="GRA38" s="214"/>
      <c r="GRB38" s="214"/>
      <c r="GRC38" s="214"/>
      <c r="GRD38" s="214"/>
      <c r="GRE38" s="214"/>
      <c r="GRF38" s="214"/>
      <c r="GRG38" s="214"/>
      <c r="GRH38" s="214"/>
      <c r="GRI38" s="214"/>
      <c r="GRJ38" s="214"/>
      <c r="GRK38" s="214"/>
      <c r="GRL38" s="214"/>
      <c r="GRM38" s="214"/>
      <c r="GRN38" s="214"/>
      <c r="GRO38" s="214"/>
      <c r="GRP38" s="214"/>
      <c r="GRQ38" s="214"/>
      <c r="GRR38" s="214"/>
      <c r="GRS38" s="214"/>
      <c r="GRT38" s="214"/>
      <c r="GRU38" s="214"/>
      <c r="GRV38" s="214"/>
      <c r="GRW38" s="214"/>
      <c r="GRX38" s="214"/>
      <c r="GRY38" s="214"/>
      <c r="GRZ38" s="214"/>
      <c r="GSA38" s="214"/>
      <c r="GSB38" s="214"/>
      <c r="GSC38" s="214"/>
      <c r="GSD38" s="214"/>
      <c r="GSE38" s="214"/>
      <c r="GSF38" s="214"/>
      <c r="GSG38" s="214"/>
      <c r="GSH38" s="214"/>
      <c r="GSI38" s="214"/>
      <c r="GSJ38" s="214"/>
      <c r="GSK38" s="214"/>
      <c r="GSL38" s="214"/>
      <c r="GSM38" s="214"/>
      <c r="GSN38" s="214"/>
      <c r="GSO38" s="214"/>
      <c r="GSP38" s="214"/>
      <c r="GSQ38" s="214"/>
      <c r="GSR38" s="214"/>
      <c r="GSS38" s="214"/>
      <c r="GST38" s="214"/>
      <c r="GSU38" s="214"/>
      <c r="GSV38" s="214"/>
      <c r="GSW38" s="214"/>
      <c r="GSX38" s="214"/>
      <c r="GSY38" s="214"/>
      <c r="GSZ38" s="214"/>
      <c r="GTA38" s="214"/>
      <c r="GTB38" s="214"/>
      <c r="GTC38" s="214"/>
      <c r="GTD38" s="214"/>
      <c r="GTE38" s="214"/>
      <c r="GTF38" s="214"/>
      <c r="GTG38" s="214"/>
      <c r="GTH38" s="214"/>
      <c r="GTI38" s="214"/>
      <c r="GTJ38" s="214"/>
      <c r="GTK38" s="214"/>
      <c r="GTL38" s="214"/>
      <c r="GTM38" s="214"/>
      <c r="GTN38" s="214"/>
      <c r="GTO38" s="214"/>
      <c r="GTP38" s="214"/>
      <c r="GTQ38" s="214"/>
      <c r="GTR38" s="214"/>
      <c r="GTS38" s="214"/>
      <c r="GTT38" s="214"/>
      <c r="GTU38" s="214"/>
      <c r="GTV38" s="214"/>
      <c r="GTW38" s="214"/>
      <c r="GTX38" s="214"/>
      <c r="GTY38" s="214"/>
      <c r="GTZ38" s="214"/>
      <c r="GUA38" s="214"/>
      <c r="GUB38" s="214"/>
      <c r="GUC38" s="214"/>
      <c r="GUD38" s="214"/>
      <c r="GUE38" s="214"/>
      <c r="GUF38" s="214"/>
      <c r="GUG38" s="214"/>
      <c r="GUH38" s="214"/>
      <c r="GUI38" s="214"/>
      <c r="GUJ38" s="214"/>
      <c r="GUK38" s="214"/>
      <c r="GUL38" s="214"/>
      <c r="GUM38" s="214"/>
      <c r="GUN38" s="214"/>
      <c r="GUO38" s="214"/>
      <c r="GUP38" s="214"/>
      <c r="GUQ38" s="214"/>
      <c r="GUR38" s="214"/>
      <c r="GUS38" s="214"/>
      <c r="GUT38" s="214"/>
      <c r="GUU38" s="214"/>
      <c r="GUV38" s="214"/>
      <c r="GUW38" s="214"/>
      <c r="GUX38" s="214"/>
      <c r="GUY38" s="214"/>
      <c r="GUZ38" s="214"/>
      <c r="GVA38" s="214"/>
      <c r="GVB38" s="214"/>
      <c r="GVC38" s="214"/>
      <c r="GVD38" s="214"/>
      <c r="GVE38" s="214"/>
      <c r="GVF38" s="214"/>
      <c r="GVG38" s="214"/>
      <c r="GVH38" s="214"/>
      <c r="GVI38" s="214"/>
      <c r="GVJ38" s="214"/>
      <c r="GVK38" s="214"/>
      <c r="GVL38" s="214"/>
      <c r="GVM38" s="214"/>
      <c r="GVN38" s="214"/>
      <c r="GVO38" s="214"/>
      <c r="GVP38" s="214"/>
      <c r="GVQ38" s="214"/>
      <c r="GVR38" s="214"/>
      <c r="GVS38" s="214"/>
      <c r="GVT38" s="214"/>
      <c r="GVU38" s="214"/>
      <c r="GVV38" s="214"/>
      <c r="GVW38" s="214"/>
      <c r="GVX38" s="214"/>
      <c r="GVY38" s="214"/>
      <c r="GVZ38" s="214"/>
      <c r="GWA38" s="214"/>
      <c r="GWB38" s="214"/>
      <c r="GWC38" s="214"/>
      <c r="GWD38" s="214"/>
      <c r="GWE38" s="214"/>
      <c r="GWF38" s="214"/>
      <c r="GWG38" s="214"/>
      <c r="GWH38" s="214"/>
      <c r="GWI38" s="214"/>
      <c r="GWJ38" s="214"/>
      <c r="GWK38" s="214"/>
      <c r="GWL38" s="214"/>
      <c r="GWM38" s="214"/>
      <c r="GWN38" s="214"/>
      <c r="GWO38" s="214"/>
      <c r="GWP38" s="214"/>
      <c r="GWQ38" s="214"/>
      <c r="GWR38" s="214"/>
      <c r="GWS38" s="214"/>
      <c r="GWT38" s="214"/>
      <c r="GWU38" s="214"/>
      <c r="GWV38" s="214"/>
      <c r="GWW38" s="214"/>
      <c r="GWX38" s="214"/>
      <c r="GWY38" s="214"/>
      <c r="GWZ38" s="214"/>
      <c r="GXA38" s="214"/>
      <c r="GXB38" s="214"/>
      <c r="GXC38" s="214"/>
      <c r="GXD38" s="214"/>
      <c r="GXE38" s="214"/>
      <c r="GXF38" s="214"/>
      <c r="GXG38" s="214"/>
      <c r="GXH38" s="214"/>
      <c r="GXI38" s="214"/>
      <c r="GXJ38" s="214"/>
      <c r="GXK38" s="214"/>
      <c r="GXL38" s="214"/>
      <c r="GXM38" s="214"/>
      <c r="GXN38" s="214"/>
      <c r="GXO38" s="214"/>
      <c r="GXP38" s="214"/>
      <c r="GXQ38" s="214"/>
      <c r="GXR38" s="214"/>
      <c r="GXS38" s="214"/>
      <c r="GXT38" s="214"/>
      <c r="GXU38" s="214"/>
      <c r="GXV38" s="214"/>
      <c r="GXW38" s="214"/>
      <c r="GXX38" s="214"/>
      <c r="GXY38" s="214"/>
      <c r="GXZ38" s="214"/>
      <c r="GYA38" s="214"/>
      <c r="GYB38" s="214"/>
      <c r="GYC38" s="214"/>
      <c r="GYD38" s="214"/>
      <c r="GYE38" s="214"/>
      <c r="GYF38" s="214"/>
      <c r="GYG38" s="214"/>
      <c r="GYH38" s="214"/>
      <c r="GYI38" s="214"/>
      <c r="GYJ38" s="214"/>
      <c r="GYK38" s="214"/>
      <c r="GYL38" s="214"/>
      <c r="GYM38" s="214"/>
      <c r="GYN38" s="214"/>
      <c r="GYO38" s="214"/>
      <c r="GYP38" s="214"/>
      <c r="GYQ38" s="214"/>
      <c r="GYR38" s="214"/>
      <c r="GYS38" s="214"/>
      <c r="GYT38" s="214"/>
      <c r="GYU38" s="214"/>
      <c r="GYV38" s="214"/>
      <c r="GYW38" s="214"/>
      <c r="GYX38" s="214"/>
      <c r="GYY38" s="214"/>
      <c r="GYZ38" s="214"/>
      <c r="GZA38" s="214"/>
      <c r="GZB38" s="214"/>
      <c r="GZC38" s="214"/>
      <c r="GZD38" s="214"/>
      <c r="GZE38" s="214"/>
      <c r="GZF38" s="214"/>
      <c r="GZG38" s="214"/>
      <c r="GZH38" s="214"/>
      <c r="GZI38" s="214"/>
      <c r="GZJ38" s="214"/>
      <c r="GZK38" s="214"/>
      <c r="GZL38" s="214"/>
      <c r="GZM38" s="214"/>
      <c r="GZN38" s="214"/>
      <c r="GZO38" s="214"/>
      <c r="GZP38" s="214"/>
      <c r="GZQ38" s="214"/>
      <c r="GZR38" s="214"/>
      <c r="GZS38" s="214"/>
      <c r="GZT38" s="214"/>
      <c r="GZU38" s="214"/>
      <c r="GZV38" s="214"/>
      <c r="GZW38" s="214"/>
      <c r="GZX38" s="214"/>
      <c r="GZY38" s="214"/>
      <c r="GZZ38" s="214"/>
      <c r="HAA38" s="214"/>
      <c r="HAB38" s="214"/>
      <c r="HAC38" s="214"/>
      <c r="HAD38" s="214"/>
      <c r="HAE38" s="214"/>
      <c r="HAF38" s="214"/>
      <c r="HAG38" s="214"/>
      <c r="HAH38" s="214"/>
      <c r="HAI38" s="214"/>
      <c r="HAJ38" s="214"/>
      <c r="HAK38" s="214"/>
      <c r="HAL38" s="214"/>
      <c r="HAM38" s="214"/>
      <c r="HAN38" s="214"/>
      <c r="HAO38" s="214"/>
      <c r="HAP38" s="214"/>
      <c r="HAQ38" s="214"/>
      <c r="HAR38" s="214"/>
      <c r="HAS38" s="214"/>
      <c r="HAT38" s="214"/>
      <c r="HAU38" s="214"/>
      <c r="HAV38" s="214"/>
      <c r="HAW38" s="214"/>
      <c r="HAX38" s="214"/>
      <c r="HAY38" s="214"/>
      <c r="HAZ38" s="214"/>
      <c r="HBA38" s="214"/>
      <c r="HBB38" s="214"/>
      <c r="HBC38" s="214"/>
      <c r="HBD38" s="214"/>
      <c r="HBE38" s="214"/>
      <c r="HBF38" s="214"/>
      <c r="HBG38" s="214"/>
      <c r="HBH38" s="214"/>
      <c r="HBI38" s="214"/>
      <c r="HBJ38" s="214"/>
      <c r="HBK38" s="214"/>
      <c r="HBL38" s="214"/>
      <c r="HBM38" s="214"/>
      <c r="HBN38" s="214"/>
      <c r="HBO38" s="214"/>
      <c r="HBP38" s="214"/>
      <c r="HBQ38" s="214"/>
      <c r="HBR38" s="214"/>
      <c r="HBS38" s="214"/>
      <c r="HBT38" s="214"/>
      <c r="HBU38" s="214"/>
      <c r="HBV38" s="214"/>
      <c r="HBW38" s="214"/>
      <c r="HBX38" s="214"/>
      <c r="HBY38" s="214"/>
      <c r="HBZ38" s="214"/>
      <c r="HCA38" s="214"/>
      <c r="HCB38" s="214"/>
      <c r="HCC38" s="214"/>
      <c r="HCD38" s="214"/>
      <c r="HCE38" s="214"/>
      <c r="HCF38" s="214"/>
      <c r="HCG38" s="214"/>
      <c r="HCH38" s="214"/>
      <c r="HCI38" s="214"/>
      <c r="HCJ38" s="214"/>
      <c r="HCK38" s="214"/>
      <c r="HCL38" s="214"/>
      <c r="HCM38" s="214"/>
      <c r="HCN38" s="214"/>
      <c r="HCO38" s="214"/>
      <c r="HCP38" s="214"/>
      <c r="HCQ38" s="214"/>
      <c r="HCR38" s="214"/>
      <c r="HCS38" s="214"/>
      <c r="HCT38" s="214"/>
      <c r="HCU38" s="214"/>
      <c r="HCV38" s="214"/>
      <c r="HCW38" s="214"/>
      <c r="HCX38" s="214"/>
      <c r="HCY38" s="214"/>
      <c r="HCZ38" s="214"/>
      <c r="HDA38" s="214"/>
      <c r="HDB38" s="214"/>
      <c r="HDC38" s="214"/>
      <c r="HDD38" s="214"/>
      <c r="HDE38" s="214"/>
      <c r="HDF38" s="214"/>
      <c r="HDG38" s="214"/>
      <c r="HDH38" s="214"/>
      <c r="HDI38" s="214"/>
      <c r="HDJ38" s="214"/>
      <c r="HDK38" s="214"/>
      <c r="HDL38" s="214"/>
      <c r="HDM38" s="214"/>
      <c r="HDN38" s="214"/>
      <c r="HDO38" s="214"/>
      <c r="HDP38" s="214"/>
      <c r="HDQ38" s="214"/>
      <c r="HDR38" s="214"/>
      <c r="HDS38" s="214"/>
      <c r="HDT38" s="214"/>
      <c r="HDU38" s="214"/>
      <c r="HDV38" s="214"/>
      <c r="HDW38" s="214"/>
      <c r="HDX38" s="214"/>
      <c r="HDY38" s="214"/>
      <c r="HDZ38" s="214"/>
      <c r="HEA38" s="214"/>
      <c r="HEB38" s="214"/>
      <c r="HEC38" s="214"/>
      <c r="HED38" s="214"/>
      <c r="HEE38" s="214"/>
      <c r="HEF38" s="214"/>
      <c r="HEG38" s="214"/>
      <c r="HEH38" s="214"/>
      <c r="HEI38" s="214"/>
      <c r="HEJ38" s="214"/>
      <c r="HEK38" s="214"/>
      <c r="HEL38" s="214"/>
      <c r="HEM38" s="214"/>
      <c r="HEN38" s="214"/>
      <c r="HEO38" s="214"/>
      <c r="HEP38" s="214"/>
      <c r="HEQ38" s="214"/>
      <c r="HER38" s="214"/>
      <c r="HES38" s="214"/>
      <c r="HET38" s="214"/>
      <c r="HEU38" s="214"/>
      <c r="HEV38" s="214"/>
      <c r="HEW38" s="214"/>
      <c r="HEX38" s="214"/>
      <c r="HEY38" s="214"/>
      <c r="HEZ38" s="214"/>
      <c r="HFA38" s="214"/>
      <c r="HFB38" s="214"/>
      <c r="HFC38" s="214"/>
      <c r="HFD38" s="214"/>
      <c r="HFE38" s="214"/>
      <c r="HFF38" s="214"/>
      <c r="HFG38" s="214"/>
      <c r="HFH38" s="214"/>
      <c r="HFI38" s="214"/>
      <c r="HFJ38" s="214"/>
      <c r="HFK38" s="214"/>
      <c r="HFL38" s="214"/>
      <c r="HFM38" s="214"/>
      <c r="HFN38" s="214"/>
      <c r="HFO38" s="214"/>
      <c r="HFP38" s="214"/>
      <c r="HFQ38" s="214"/>
      <c r="HFR38" s="214"/>
      <c r="HFS38" s="214"/>
      <c r="HFT38" s="214"/>
      <c r="HFU38" s="214"/>
      <c r="HFV38" s="214"/>
      <c r="HFW38" s="214"/>
      <c r="HFX38" s="214"/>
      <c r="HFY38" s="214"/>
      <c r="HFZ38" s="214"/>
      <c r="HGA38" s="214"/>
      <c r="HGB38" s="214"/>
      <c r="HGC38" s="214"/>
      <c r="HGD38" s="214"/>
      <c r="HGE38" s="214"/>
      <c r="HGF38" s="214"/>
      <c r="HGG38" s="214"/>
      <c r="HGH38" s="214"/>
      <c r="HGI38" s="214"/>
      <c r="HGJ38" s="214"/>
      <c r="HGK38" s="214"/>
      <c r="HGL38" s="214"/>
      <c r="HGM38" s="214"/>
      <c r="HGN38" s="214"/>
      <c r="HGO38" s="214"/>
      <c r="HGP38" s="214"/>
      <c r="HGQ38" s="214"/>
      <c r="HGR38" s="214"/>
      <c r="HGS38" s="214"/>
      <c r="HGT38" s="214"/>
      <c r="HGU38" s="214"/>
      <c r="HGV38" s="214"/>
      <c r="HGW38" s="214"/>
      <c r="HGX38" s="214"/>
      <c r="HGY38" s="214"/>
      <c r="HGZ38" s="214"/>
      <c r="HHA38" s="214"/>
      <c r="HHB38" s="214"/>
      <c r="HHC38" s="214"/>
      <c r="HHD38" s="214"/>
      <c r="HHE38" s="214"/>
      <c r="HHF38" s="214"/>
      <c r="HHG38" s="214"/>
      <c r="HHH38" s="214"/>
      <c r="HHI38" s="214"/>
      <c r="HHJ38" s="214"/>
      <c r="HHK38" s="214"/>
      <c r="HHL38" s="214"/>
      <c r="HHM38" s="214"/>
      <c r="HHN38" s="214"/>
      <c r="HHO38" s="214"/>
      <c r="HHP38" s="214"/>
      <c r="HHQ38" s="214"/>
      <c r="HHR38" s="214"/>
      <c r="HHS38" s="214"/>
      <c r="HHT38" s="214"/>
      <c r="HHU38" s="214"/>
      <c r="HHV38" s="214"/>
      <c r="HHW38" s="214"/>
      <c r="HHX38" s="214"/>
      <c r="HHY38" s="214"/>
      <c r="HHZ38" s="214"/>
      <c r="HIA38" s="214"/>
      <c r="HIB38" s="214"/>
      <c r="HIC38" s="214"/>
      <c r="HID38" s="214"/>
      <c r="HIE38" s="214"/>
      <c r="HIF38" s="214"/>
      <c r="HIG38" s="214"/>
      <c r="HIH38" s="214"/>
      <c r="HII38" s="214"/>
      <c r="HIJ38" s="214"/>
      <c r="HIK38" s="214"/>
      <c r="HIL38" s="214"/>
      <c r="HIM38" s="214"/>
      <c r="HIN38" s="214"/>
      <c r="HIO38" s="214"/>
      <c r="HIP38" s="214"/>
      <c r="HIQ38" s="214"/>
      <c r="HIR38" s="214"/>
      <c r="HIS38" s="214"/>
      <c r="HIT38" s="214"/>
      <c r="HIU38" s="214"/>
      <c r="HIV38" s="214"/>
      <c r="HIW38" s="214"/>
      <c r="HIX38" s="214"/>
      <c r="HIY38" s="214"/>
      <c r="HIZ38" s="214"/>
      <c r="HJA38" s="214"/>
      <c r="HJB38" s="214"/>
      <c r="HJC38" s="214"/>
      <c r="HJD38" s="214"/>
      <c r="HJE38" s="214"/>
      <c r="HJF38" s="214"/>
      <c r="HJG38" s="214"/>
      <c r="HJH38" s="214"/>
      <c r="HJI38" s="214"/>
      <c r="HJJ38" s="214"/>
      <c r="HJK38" s="214"/>
      <c r="HJL38" s="214"/>
      <c r="HJM38" s="214"/>
      <c r="HJN38" s="214"/>
      <c r="HJO38" s="214"/>
      <c r="HJP38" s="214"/>
      <c r="HJQ38" s="214"/>
      <c r="HJR38" s="214"/>
      <c r="HJS38" s="214"/>
      <c r="HJT38" s="214"/>
      <c r="HJU38" s="214"/>
      <c r="HJV38" s="214"/>
      <c r="HJW38" s="214"/>
      <c r="HJX38" s="214"/>
      <c r="HJY38" s="214"/>
      <c r="HJZ38" s="214"/>
      <c r="HKA38" s="214"/>
      <c r="HKB38" s="214"/>
      <c r="HKC38" s="214"/>
      <c r="HKD38" s="214"/>
      <c r="HKE38" s="214"/>
      <c r="HKF38" s="214"/>
      <c r="HKG38" s="214"/>
      <c r="HKH38" s="214"/>
      <c r="HKI38" s="214"/>
      <c r="HKJ38" s="214"/>
      <c r="HKK38" s="214"/>
      <c r="HKL38" s="214"/>
      <c r="HKM38" s="214"/>
      <c r="HKN38" s="214"/>
      <c r="HKO38" s="214"/>
      <c r="HKP38" s="214"/>
      <c r="HKQ38" s="214"/>
      <c r="HKR38" s="214"/>
      <c r="HKS38" s="214"/>
      <c r="HKT38" s="214"/>
      <c r="HKU38" s="214"/>
      <c r="HKV38" s="214"/>
      <c r="HKW38" s="214"/>
      <c r="HKX38" s="214"/>
      <c r="HKY38" s="214"/>
      <c r="HKZ38" s="214"/>
      <c r="HLA38" s="214"/>
      <c r="HLB38" s="214"/>
      <c r="HLC38" s="214"/>
      <c r="HLD38" s="214"/>
      <c r="HLE38" s="214"/>
      <c r="HLF38" s="214"/>
      <c r="HLG38" s="214"/>
      <c r="HLH38" s="214"/>
      <c r="HLI38" s="214"/>
      <c r="HLJ38" s="214"/>
      <c r="HLK38" s="214"/>
      <c r="HLL38" s="214"/>
      <c r="HLM38" s="214"/>
      <c r="HLN38" s="214"/>
      <c r="HLO38" s="214"/>
      <c r="HLP38" s="214"/>
      <c r="HLQ38" s="214"/>
      <c r="HLR38" s="214"/>
      <c r="HLS38" s="214"/>
      <c r="HLT38" s="214"/>
      <c r="HLU38" s="214"/>
      <c r="HLV38" s="214"/>
      <c r="HLW38" s="214"/>
      <c r="HLX38" s="214"/>
      <c r="HLY38" s="214"/>
      <c r="HLZ38" s="214"/>
      <c r="HMA38" s="214"/>
      <c r="HMB38" s="214"/>
      <c r="HMC38" s="214"/>
      <c r="HMD38" s="214"/>
      <c r="HME38" s="214"/>
      <c r="HMF38" s="214"/>
      <c r="HMG38" s="214"/>
      <c r="HMH38" s="214"/>
      <c r="HMI38" s="214"/>
      <c r="HMJ38" s="214"/>
      <c r="HMK38" s="214"/>
      <c r="HML38" s="214"/>
      <c r="HMM38" s="214"/>
      <c r="HMN38" s="214"/>
      <c r="HMO38" s="214"/>
      <c r="HMP38" s="214"/>
      <c r="HMQ38" s="214"/>
      <c r="HMR38" s="214"/>
      <c r="HMS38" s="214"/>
      <c r="HMT38" s="214"/>
      <c r="HMU38" s="214"/>
      <c r="HMV38" s="214"/>
      <c r="HMW38" s="214"/>
      <c r="HMX38" s="214"/>
      <c r="HMY38" s="214"/>
      <c r="HMZ38" s="214"/>
      <c r="HNA38" s="214"/>
      <c r="HNB38" s="214"/>
      <c r="HNC38" s="214"/>
      <c r="HND38" s="214"/>
      <c r="HNE38" s="214"/>
      <c r="HNF38" s="214"/>
      <c r="HNG38" s="214"/>
      <c r="HNH38" s="214"/>
      <c r="HNI38" s="214"/>
      <c r="HNJ38" s="214"/>
      <c r="HNK38" s="214"/>
      <c r="HNL38" s="214"/>
      <c r="HNM38" s="214"/>
      <c r="HNN38" s="214"/>
      <c r="HNO38" s="214"/>
      <c r="HNP38" s="214"/>
      <c r="HNQ38" s="214"/>
      <c r="HNR38" s="214"/>
      <c r="HNS38" s="214"/>
      <c r="HNT38" s="214"/>
      <c r="HNU38" s="214"/>
      <c r="HNV38" s="214"/>
      <c r="HNW38" s="214"/>
      <c r="HNX38" s="214"/>
      <c r="HNY38" s="214"/>
      <c r="HNZ38" s="214"/>
      <c r="HOA38" s="214"/>
      <c r="HOB38" s="214"/>
      <c r="HOC38" s="214"/>
      <c r="HOD38" s="214"/>
      <c r="HOE38" s="214"/>
      <c r="HOF38" s="214"/>
      <c r="HOG38" s="214"/>
      <c r="HOH38" s="214"/>
      <c r="HOI38" s="214"/>
      <c r="HOJ38" s="214"/>
      <c r="HOK38" s="214"/>
      <c r="HOL38" s="214"/>
      <c r="HOM38" s="214"/>
      <c r="HON38" s="214"/>
      <c r="HOO38" s="214"/>
      <c r="HOP38" s="214"/>
      <c r="HOQ38" s="214"/>
      <c r="HOR38" s="214"/>
      <c r="HOS38" s="214"/>
      <c r="HOT38" s="214"/>
      <c r="HOU38" s="214"/>
      <c r="HOV38" s="214"/>
      <c r="HOW38" s="214"/>
      <c r="HOX38" s="214"/>
      <c r="HOY38" s="214"/>
      <c r="HOZ38" s="214"/>
      <c r="HPA38" s="214"/>
      <c r="HPB38" s="214"/>
      <c r="HPC38" s="214"/>
      <c r="HPD38" s="214"/>
      <c r="HPE38" s="214"/>
      <c r="HPF38" s="214"/>
      <c r="HPG38" s="214"/>
      <c r="HPH38" s="214"/>
      <c r="HPI38" s="214"/>
      <c r="HPJ38" s="214"/>
      <c r="HPK38" s="214"/>
      <c r="HPL38" s="214"/>
      <c r="HPM38" s="214"/>
      <c r="HPN38" s="214"/>
      <c r="HPO38" s="214"/>
      <c r="HPP38" s="214"/>
      <c r="HPQ38" s="214"/>
      <c r="HPR38" s="214"/>
      <c r="HPS38" s="214"/>
      <c r="HPT38" s="214"/>
      <c r="HPU38" s="214"/>
      <c r="HPV38" s="214"/>
      <c r="HPW38" s="214"/>
      <c r="HPX38" s="214"/>
      <c r="HPY38" s="214"/>
      <c r="HPZ38" s="214"/>
      <c r="HQA38" s="214"/>
      <c r="HQB38" s="214"/>
      <c r="HQC38" s="214"/>
      <c r="HQD38" s="214"/>
      <c r="HQE38" s="214"/>
      <c r="HQF38" s="214"/>
      <c r="HQG38" s="214"/>
      <c r="HQH38" s="214"/>
      <c r="HQI38" s="214"/>
      <c r="HQJ38" s="214"/>
      <c r="HQK38" s="214"/>
      <c r="HQL38" s="214"/>
      <c r="HQM38" s="214"/>
      <c r="HQN38" s="214"/>
      <c r="HQO38" s="214"/>
      <c r="HQP38" s="214"/>
      <c r="HQQ38" s="214"/>
      <c r="HQR38" s="214"/>
      <c r="HQS38" s="214"/>
      <c r="HQT38" s="214"/>
      <c r="HQU38" s="214"/>
      <c r="HQV38" s="214"/>
      <c r="HQW38" s="214"/>
      <c r="HQX38" s="214"/>
      <c r="HQY38" s="214"/>
      <c r="HQZ38" s="214"/>
      <c r="HRA38" s="214"/>
      <c r="HRB38" s="214"/>
      <c r="HRC38" s="214"/>
      <c r="HRD38" s="214"/>
      <c r="HRE38" s="214"/>
      <c r="HRF38" s="214"/>
      <c r="HRG38" s="214"/>
      <c r="HRH38" s="214"/>
      <c r="HRI38" s="214"/>
      <c r="HRJ38" s="214"/>
      <c r="HRK38" s="214"/>
      <c r="HRL38" s="214"/>
      <c r="HRM38" s="214"/>
      <c r="HRN38" s="214"/>
      <c r="HRO38" s="214"/>
      <c r="HRP38" s="214"/>
      <c r="HRQ38" s="214"/>
      <c r="HRR38" s="214"/>
      <c r="HRS38" s="214"/>
      <c r="HRT38" s="214"/>
      <c r="HRU38" s="214"/>
      <c r="HRV38" s="214"/>
      <c r="HRW38" s="214"/>
      <c r="HRX38" s="214"/>
      <c r="HRY38" s="214"/>
      <c r="HRZ38" s="214"/>
      <c r="HSA38" s="214"/>
      <c r="HSB38" s="214"/>
      <c r="HSC38" s="214"/>
      <c r="HSD38" s="214"/>
      <c r="HSE38" s="214"/>
      <c r="HSF38" s="214"/>
      <c r="HSG38" s="214"/>
      <c r="HSH38" s="214"/>
      <c r="HSI38" s="214"/>
      <c r="HSJ38" s="214"/>
      <c r="HSK38" s="214"/>
      <c r="HSL38" s="214"/>
      <c r="HSM38" s="214"/>
      <c r="HSN38" s="214"/>
      <c r="HSO38" s="214"/>
      <c r="HSP38" s="214"/>
      <c r="HSQ38" s="214"/>
      <c r="HSR38" s="214"/>
      <c r="HSS38" s="214"/>
      <c r="HST38" s="214"/>
      <c r="HSU38" s="214"/>
      <c r="HSV38" s="214"/>
      <c r="HSW38" s="214"/>
      <c r="HSX38" s="214"/>
      <c r="HSY38" s="214"/>
      <c r="HSZ38" s="214"/>
      <c r="HTA38" s="214"/>
      <c r="HTB38" s="214"/>
      <c r="HTC38" s="214"/>
      <c r="HTD38" s="214"/>
      <c r="HTE38" s="214"/>
      <c r="HTF38" s="214"/>
      <c r="HTG38" s="214"/>
      <c r="HTH38" s="214"/>
      <c r="HTI38" s="214"/>
      <c r="HTJ38" s="214"/>
      <c r="HTK38" s="214"/>
      <c r="HTL38" s="214"/>
      <c r="HTM38" s="214"/>
      <c r="HTN38" s="214"/>
      <c r="HTO38" s="214"/>
      <c r="HTP38" s="214"/>
      <c r="HTQ38" s="214"/>
      <c r="HTR38" s="214"/>
      <c r="HTS38" s="214"/>
      <c r="HTT38" s="214"/>
      <c r="HTU38" s="214"/>
      <c r="HTV38" s="214"/>
      <c r="HTW38" s="214"/>
      <c r="HTX38" s="214"/>
      <c r="HTY38" s="214"/>
      <c r="HTZ38" s="214"/>
      <c r="HUA38" s="214"/>
      <c r="HUB38" s="214"/>
      <c r="HUC38" s="214"/>
      <c r="HUD38" s="214"/>
      <c r="HUE38" s="214"/>
      <c r="HUF38" s="214"/>
      <c r="HUG38" s="214"/>
      <c r="HUH38" s="214"/>
      <c r="HUI38" s="214"/>
      <c r="HUJ38" s="214"/>
      <c r="HUK38" s="214"/>
      <c r="HUL38" s="214"/>
      <c r="HUM38" s="214"/>
      <c r="HUN38" s="214"/>
      <c r="HUO38" s="214"/>
      <c r="HUP38" s="214"/>
      <c r="HUQ38" s="214"/>
      <c r="HUR38" s="214"/>
      <c r="HUS38" s="214"/>
      <c r="HUT38" s="214"/>
      <c r="HUU38" s="214"/>
      <c r="HUV38" s="214"/>
      <c r="HUW38" s="214"/>
      <c r="HUX38" s="214"/>
      <c r="HUY38" s="214"/>
      <c r="HUZ38" s="214"/>
      <c r="HVA38" s="214"/>
      <c r="HVB38" s="214"/>
      <c r="HVC38" s="214"/>
      <c r="HVD38" s="214"/>
      <c r="HVE38" s="214"/>
      <c r="HVF38" s="214"/>
      <c r="HVG38" s="214"/>
      <c r="HVH38" s="214"/>
      <c r="HVI38" s="214"/>
      <c r="HVJ38" s="214"/>
      <c r="HVK38" s="214"/>
      <c r="HVL38" s="214"/>
      <c r="HVM38" s="214"/>
      <c r="HVN38" s="214"/>
      <c r="HVO38" s="214"/>
      <c r="HVP38" s="214"/>
      <c r="HVQ38" s="214"/>
      <c r="HVR38" s="214"/>
      <c r="HVS38" s="214"/>
      <c r="HVT38" s="214"/>
      <c r="HVU38" s="214"/>
      <c r="HVV38" s="214"/>
      <c r="HVW38" s="214"/>
      <c r="HVX38" s="214"/>
      <c r="HVY38" s="214"/>
      <c r="HVZ38" s="214"/>
      <c r="HWA38" s="214"/>
      <c r="HWB38" s="214"/>
      <c r="HWC38" s="214"/>
      <c r="HWD38" s="214"/>
      <c r="HWE38" s="214"/>
      <c r="HWF38" s="214"/>
      <c r="HWG38" s="214"/>
      <c r="HWH38" s="214"/>
      <c r="HWI38" s="214"/>
      <c r="HWJ38" s="214"/>
      <c r="HWK38" s="214"/>
      <c r="HWL38" s="214"/>
      <c r="HWM38" s="214"/>
      <c r="HWN38" s="214"/>
      <c r="HWO38" s="214"/>
      <c r="HWP38" s="214"/>
      <c r="HWQ38" s="214"/>
      <c r="HWR38" s="214"/>
      <c r="HWS38" s="214"/>
      <c r="HWT38" s="214"/>
      <c r="HWU38" s="214"/>
      <c r="HWV38" s="214"/>
      <c r="HWW38" s="214"/>
      <c r="HWX38" s="214"/>
      <c r="HWY38" s="214"/>
      <c r="HWZ38" s="214"/>
      <c r="HXA38" s="214"/>
      <c r="HXB38" s="214"/>
      <c r="HXC38" s="214"/>
      <c r="HXD38" s="214"/>
      <c r="HXE38" s="214"/>
      <c r="HXF38" s="214"/>
      <c r="HXG38" s="214"/>
      <c r="HXH38" s="214"/>
      <c r="HXI38" s="214"/>
      <c r="HXJ38" s="214"/>
      <c r="HXK38" s="214"/>
      <c r="HXL38" s="214"/>
      <c r="HXM38" s="214"/>
      <c r="HXN38" s="214"/>
      <c r="HXO38" s="214"/>
      <c r="HXP38" s="214"/>
      <c r="HXQ38" s="214"/>
      <c r="HXR38" s="214"/>
      <c r="HXS38" s="214"/>
      <c r="HXT38" s="214"/>
      <c r="HXU38" s="214"/>
      <c r="HXV38" s="214"/>
      <c r="HXW38" s="214"/>
      <c r="HXX38" s="214"/>
      <c r="HXY38" s="214"/>
      <c r="HXZ38" s="214"/>
      <c r="HYA38" s="214"/>
      <c r="HYB38" s="214"/>
      <c r="HYC38" s="214"/>
      <c r="HYD38" s="214"/>
      <c r="HYE38" s="214"/>
      <c r="HYF38" s="214"/>
      <c r="HYG38" s="214"/>
      <c r="HYH38" s="214"/>
      <c r="HYI38" s="214"/>
      <c r="HYJ38" s="214"/>
      <c r="HYK38" s="214"/>
      <c r="HYL38" s="214"/>
      <c r="HYM38" s="214"/>
      <c r="HYN38" s="214"/>
      <c r="HYO38" s="214"/>
      <c r="HYP38" s="214"/>
      <c r="HYQ38" s="214"/>
      <c r="HYR38" s="214"/>
      <c r="HYS38" s="214"/>
      <c r="HYT38" s="214"/>
      <c r="HYU38" s="214"/>
      <c r="HYV38" s="214"/>
      <c r="HYW38" s="214"/>
      <c r="HYX38" s="214"/>
      <c r="HYY38" s="214"/>
      <c r="HYZ38" s="214"/>
      <c r="HZA38" s="214"/>
      <c r="HZB38" s="214"/>
      <c r="HZC38" s="214"/>
      <c r="HZD38" s="214"/>
      <c r="HZE38" s="214"/>
      <c r="HZF38" s="214"/>
      <c r="HZG38" s="214"/>
      <c r="HZH38" s="214"/>
      <c r="HZI38" s="214"/>
      <c r="HZJ38" s="214"/>
      <c r="HZK38" s="214"/>
      <c r="HZL38" s="214"/>
      <c r="HZM38" s="214"/>
      <c r="HZN38" s="214"/>
      <c r="HZO38" s="214"/>
      <c r="HZP38" s="214"/>
      <c r="HZQ38" s="214"/>
      <c r="HZR38" s="214"/>
      <c r="HZS38" s="214"/>
      <c r="HZT38" s="214"/>
      <c r="HZU38" s="214"/>
      <c r="HZV38" s="214"/>
      <c r="HZW38" s="214"/>
      <c r="HZX38" s="214"/>
      <c r="HZY38" s="214"/>
      <c r="HZZ38" s="214"/>
      <c r="IAA38" s="214"/>
      <c r="IAB38" s="214"/>
      <c r="IAC38" s="214"/>
      <c r="IAD38" s="214"/>
      <c r="IAE38" s="214"/>
      <c r="IAF38" s="214"/>
      <c r="IAG38" s="214"/>
      <c r="IAH38" s="214"/>
      <c r="IAI38" s="214"/>
      <c r="IAJ38" s="214"/>
      <c r="IAK38" s="214"/>
      <c r="IAL38" s="214"/>
      <c r="IAM38" s="214"/>
      <c r="IAN38" s="214"/>
      <c r="IAO38" s="214"/>
      <c r="IAP38" s="214"/>
      <c r="IAQ38" s="214"/>
      <c r="IAR38" s="214"/>
      <c r="IAS38" s="214"/>
      <c r="IAT38" s="214"/>
      <c r="IAU38" s="214"/>
      <c r="IAV38" s="214"/>
      <c r="IAW38" s="214"/>
      <c r="IAX38" s="214"/>
      <c r="IAY38" s="214"/>
      <c r="IAZ38" s="214"/>
      <c r="IBA38" s="214"/>
      <c r="IBB38" s="214"/>
      <c r="IBC38" s="214"/>
      <c r="IBD38" s="214"/>
      <c r="IBE38" s="214"/>
      <c r="IBF38" s="214"/>
      <c r="IBG38" s="214"/>
      <c r="IBH38" s="214"/>
      <c r="IBI38" s="214"/>
      <c r="IBJ38" s="214"/>
      <c r="IBK38" s="214"/>
      <c r="IBL38" s="214"/>
      <c r="IBM38" s="214"/>
      <c r="IBN38" s="214"/>
      <c r="IBO38" s="214"/>
      <c r="IBP38" s="214"/>
      <c r="IBQ38" s="214"/>
      <c r="IBR38" s="214"/>
      <c r="IBS38" s="214"/>
      <c r="IBT38" s="214"/>
      <c r="IBU38" s="214"/>
      <c r="IBV38" s="214"/>
      <c r="IBW38" s="214"/>
      <c r="IBX38" s="214"/>
      <c r="IBY38" s="214"/>
      <c r="IBZ38" s="214"/>
      <c r="ICA38" s="214"/>
      <c r="ICB38" s="214"/>
      <c r="ICC38" s="214"/>
      <c r="ICD38" s="214"/>
      <c r="ICE38" s="214"/>
      <c r="ICF38" s="214"/>
      <c r="ICG38" s="214"/>
      <c r="ICH38" s="214"/>
      <c r="ICI38" s="214"/>
      <c r="ICJ38" s="214"/>
      <c r="ICK38" s="214"/>
      <c r="ICL38" s="214"/>
      <c r="ICM38" s="214"/>
      <c r="ICN38" s="214"/>
      <c r="ICO38" s="214"/>
      <c r="ICP38" s="214"/>
      <c r="ICQ38" s="214"/>
      <c r="ICR38" s="214"/>
      <c r="ICS38" s="214"/>
      <c r="ICT38" s="214"/>
      <c r="ICU38" s="214"/>
      <c r="ICV38" s="214"/>
      <c r="ICW38" s="214"/>
      <c r="ICX38" s="214"/>
      <c r="ICY38" s="214"/>
      <c r="ICZ38" s="214"/>
      <c r="IDA38" s="214"/>
      <c r="IDB38" s="214"/>
      <c r="IDC38" s="214"/>
      <c r="IDD38" s="214"/>
      <c r="IDE38" s="214"/>
      <c r="IDF38" s="214"/>
      <c r="IDG38" s="214"/>
      <c r="IDH38" s="214"/>
      <c r="IDI38" s="214"/>
      <c r="IDJ38" s="214"/>
      <c r="IDK38" s="214"/>
      <c r="IDL38" s="214"/>
      <c r="IDM38" s="214"/>
      <c r="IDN38" s="214"/>
      <c r="IDO38" s="214"/>
      <c r="IDP38" s="214"/>
      <c r="IDQ38" s="214"/>
      <c r="IDR38" s="214"/>
      <c r="IDS38" s="214"/>
      <c r="IDT38" s="214"/>
      <c r="IDU38" s="214"/>
      <c r="IDV38" s="214"/>
      <c r="IDW38" s="214"/>
      <c r="IDX38" s="214"/>
      <c r="IDY38" s="214"/>
      <c r="IDZ38" s="214"/>
      <c r="IEA38" s="214"/>
      <c r="IEB38" s="214"/>
      <c r="IEC38" s="214"/>
      <c r="IED38" s="214"/>
      <c r="IEE38" s="214"/>
      <c r="IEF38" s="214"/>
      <c r="IEG38" s="214"/>
      <c r="IEH38" s="214"/>
      <c r="IEI38" s="214"/>
      <c r="IEJ38" s="214"/>
      <c r="IEK38" s="214"/>
      <c r="IEL38" s="214"/>
      <c r="IEM38" s="214"/>
      <c r="IEN38" s="214"/>
      <c r="IEO38" s="214"/>
      <c r="IEP38" s="214"/>
      <c r="IEQ38" s="214"/>
      <c r="IER38" s="214"/>
      <c r="IES38" s="214"/>
      <c r="IET38" s="214"/>
      <c r="IEU38" s="214"/>
      <c r="IEV38" s="214"/>
      <c r="IEW38" s="214"/>
      <c r="IEX38" s="214"/>
      <c r="IEY38" s="214"/>
      <c r="IEZ38" s="214"/>
      <c r="IFA38" s="214"/>
      <c r="IFB38" s="214"/>
      <c r="IFC38" s="214"/>
      <c r="IFD38" s="214"/>
      <c r="IFE38" s="214"/>
      <c r="IFF38" s="214"/>
      <c r="IFG38" s="214"/>
      <c r="IFH38" s="214"/>
      <c r="IFI38" s="214"/>
      <c r="IFJ38" s="214"/>
      <c r="IFK38" s="214"/>
      <c r="IFL38" s="214"/>
      <c r="IFM38" s="214"/>
      <c r="IFN38" s="214"/>
      <c r="IFO38" s="214"/>
      <c r="IFP38" s="214"/>
      <c r="IFQ38" s="214"/>
      <c r="IFR38" s="214"/>
      <c r="IFS38" s="214"/>
      <c r="IFT38" s="214"/>
      <c r="IFU38" s="214"/>
      <c r="IFV38" s="214"/>
      <c r="IFW38" s="214"/>
      <c r="IFX38" s="214"/>
      <c r="IFY38" s="214"/>
      <c r="IFZ38" s="214"/>
      <c r="IGA38" s="214"/>
      <c r="IGB38" s="214"/>
      <c r="IGC38" s="214"/>
      <c r="IGD38" s="214"/>
      <c r="IGE38" s="214"/>
      <c r="IGF38" s="214"/>
      <c r="IGG38" s="214"/>
      <c r="IGH38" s="214"/>
      <c r="IGI38" s="214"/>
      <c r="IGJ38" s="214"/>
      <c r="IGK38" s="214"/>
      <c r="IGL38" s="214"/>
      <c r="IGM38" s="214"/>
      <c r="IGN38" s="214"/>
      <c r="IGO38" s="214"/>
      <c r="IGP38" s="214"/>
      <c r="IGQ38" s="214"/>
      <c r="IGR38" s="214"/>
      <c r="IGS38" s="214"/>
      <c r="IGT38" s="214"/>
      <c r="IGU38" s="214"/>
      <c r="IGV38" s="214"/>
      <c r="IGW38" s="214"/>
      <c r="IGX38" s="214"/>
      <c r="IGY38" s="214"/>
      <c r="IGZ38" s="214"/>
      <c r="IHA38" s="214"/>
      <c r="IHB38" s="214"/>
      <c r="IHC38" s="214"/>
      <c r="IHD38" s="214"/>
      <c r="IHE38" s="214"/>
      <c r="IHF38" s="214"/>
      <c r="IHG38" s="214"/>
      <c r="IHH38" s="214"/>
      <c r="IHI38" s="214"/>
      <c r="IHJ38" s="214"/>
      <c r="IHK38" s="214"/>
      <c r="IHL38" s="214"/>
      <c r="IHM38" s="214"/>
      <c r="IHN38" s="214"/>
      <c r="IHO38" s="214"/>
      <c r="IHP38" s="214"/>
      <c r="IHQ38" s="214"/>
      <c r="IHR38" s="214"/>
      <c r="IHS38" s="214"/>
      <c r="IHT38" s="214"/>
      <c r="IHU38" s="214"/>
      <c r="IHV38" s="214"/>
      <c r="IHW38" s="214"/>
      <c r="IHX38" s="214"/>
      <c r="IHY38" s="214"/>
      <c r="IHZ38" s="214"/>
      <c r="IIA38" s="214"/>
      <c r="IIB38" s="214"/>
      <c r="IIC38" s="214"/>
      <c r="IID38" s="214"/>
      <c r="IIE38" s="214"/>
      <c r="IIF38" s="214"/>
      <c r="IIG38" s="214"/>
      <c r="IIH38" s="214"/>
      <c r="III38" s="214"/>
      <c r="IIJ38" s="214"/>
      <c r="IIK38" s="214"/>
      <c r="IIL38" s="214"/>
      <c r="IIM38" s="214"/>
      <c r="IIN38" s="214"/>
      <c r="IIO38" s="214"/>
      <c r="IIP38" s="214"/>
      <c r="IIQ38" s="214"/>
      <c r="IIR38" s="214"/>
      <c r="IIS38" s="214"/>
      <c r="IIT38" s="214"/>
      <c r="IIU38" s="214"/>
      <c r="IIV38" s="214"/>
      <c r="IIW38" s="214"/>
      <c r="IIX38" s="214"/>
      <c r="IIY38" s="214"/>
      <c r="IIZ38" s="214"/>
      <c r="IJA38" s="214"/>
      <c r="IJB38" s="214"/>
      <c r="IJC38" s="214"/>
      <c r="IJD38" s="214"/>
      <c r="IJE38" s="214"/>
      <c r="IJF38" s="214"/>
      <c r="IJG38" s="214"/>
      <c r="IJH38" s="214"/>
      <c r="IJI38" s="214"/>
      <c r="IJJ38" s="214"/>
      <c r="IJK38" s="214"/>
      <c r="IJL38" s="214"/>
      <c r="IJM38" s="214"/>
      <c r="IJN38" s="214"/>
      <c r="IJO38" s="214"/>
      <c r="IJP38" s="214"/>
      <c r="IJQ38" s="214"/>
      <c r="IJR38" s="214"/>
      <c r="IJS38" s="214"/>
      <c r="IJT38" s="214"/>
      <c r="IJU38" s="214"/>
      <c r="IJV38" s="214"/>
      <c r="IJW38" s="214"/>
      <c r="IJX38" s="214"/>
      <c r="IJY38" s="214"/>
      <c r="IJZ38" s="214"/>
      <c r="IKA38" s="214"/>
      <c r="IKB38" s="214"/>
      <c r="IKC38" s="214"/>
      <c r="IKD38" s="214"/>
      <c r="IKE38" s="214"/>
      <c r="IKF38" s="214"/>
      <c r="IKG38" s="214"/>
      <c r="IKH38" s="214"/>
      <c r="IKI38" s="214"/>
      <c r="IKJ38" s="214"/>
      <c r="IKK38" s="214"/>
      <c r="IKL38" s="214"/>
      <c r="IKM38" s="214"/>
      <c r="IKN38" s="214"/>
      <c r="IKO38" s="214"/>
      <c r="IKP38" s="214"/>
      <c r="IKQ38" s="214"/>
      <c r="IKR38" s="214"/>
      <c r="IKS38" s="214"/>
      <c r="IKT38" s="214"/>
      <c r="IKU38" s="214"/>
      <c r="IKV38" s="214"/>
      <c r="IKW38" s="214"/>
      <c r="IKX38" s="214"/>
      <c r="IKY38" s="214"/>
      <c r="IKZ38" s="214"/>
      <c r="ILA38" s="214"/>
      <c r="ILB38" s="214"/>
      <c r="ILC38" s="214"/>
      <c r="ILD38" s="214"/>
      <c r="ILE38" s="214"/>
      <c r="ILF38" s="214"/>
      <c r="ILG38" s="214"/>
      <c r="ILH38" s="214"/>
      <c r="ILI38" s="214"/>
      <c r="ILJ38" s="214"/>
      <c r="ILK38" s="214"/>
      <c r="ILL38" s="214"/>
      <c r="ILM38" s="214"/>
      <c r="ILN38" s="214"/>
      <c r="ILO38" s="214"/>
      <c r="ILP38" s="214"/>
      <c r="ILQ38" s="214"/>
      <c r="ILR38" s="214"/>
      <c r="ILS38" s="214"/>
      <c r="ILT38" s="214"/>
      <c r="ILU38" s="214"/>
      <c r="ILV38" s="214"/>
      <c r="ILW38" s="214"/>
      <c r="ILX38" s="214"/>
      <c r="ILY38" s="214"/>
      <c r="ILZ38" s="214"/>
      <c r="IMA38" s="214"/>
      <c r="IMB38" s="214"/>
      <c r="IMC38" s="214"/>
      <c r="IMD38" s="214"/>
      <c r="IME38" s="214"/>
      <c r="IMF38" s="214"/>
      <c r="IMG38" s="214"/>
      <c r="IMH38" s="214"/>
      <c r="IMI38" s="214"/>
      <c r="IMJ38" s="214"/>
      <c r="IMK38" s="214"/>
      <c r="IML38" s="214"/>
      <c r="IMM38" s="214"/>
      <c r="IMN38" s="214"/>
      <c r="IMO38" s="214"/>
      <c r="IMP38" s="214"/>
      <c r="IMQ38" s="214"/>
      <c r="IMR38" s="214"/>
      <c r="IMS38" s="214"/>
      <c r="IMT38" s="214"/>
      <c r="IMU38" s="214"/>
      <c r="IMV38" s="214"/>
      <c r="IMW38" s="214"/>
      <c r="IMX38" s="214"/>
      <c r="IMY38" s="214"/>
      <c r="IMZ38" s="214"/>
      <c r="INA38" s="214"/>
      <c r="INB38" s="214"/>
      <c r="INC38" s="214"/>
      <c r="IND38" s="214"/>
      <c r="INE38" s="214"/>
      <c r="INF38" s="214"/>
      <c r="ING38" s="214"/>
      <c r="INH38" s="214"/>
      <c r="INI38" s="214"/>
      <c r="INJ38" s="214"/>
      <c r="INK38" s="214"/>
      <c r="INL38" s="214"/>
      <c r="INM38" s="214"/>
      <c r="INN38" s="214"/>
      <c r="INO38" s="214"/>
      <c r="INP38" s="214"/>
      <c r="INQ38" s="214"/>
      <c r="INR38" s="214"/>
      <c r="INS38" s="214"/>
      <c r="INT38" s="214"/>
      <c r="INU38" s="214"/>
      <c r="INV38" s="214"/>
      <c r="INW38" s="214"/>
      <c r="INX38" s="214"/>
      <c r="INY38" s="214"/>
      <c r="INZ38" s="214"/>
      <c r="IOA38" s="214"/>
      <c r="IOB38" s="214"/>
      <c r="IOC38" s="214"/>
      <c r="IOD38" s="214"/>
      <c r="IOE38" s="214"/>
      <c r="IOF38" s="214"/>
      <c r="IOG38" s="214"/>
      <c r="IOH38" s="214"/>
      <c r="IOI38" s="214"/>
      <c r="IOJ38" s="214"/>
      <c r="IOK38" s="214"/>
      <c r="IOL38" s="214"/>
      <c r="IOM38" s="214"/>
      <c r="ION38" s="214"/>
      <c r="IOO38" s="214"/>
      <c r="IOP38" s="214"/>
      <c r="IOQ38" s="214"/>
      <c r="IOR38" s="214"/>
      <c r="IOS38" s="214"/>
      <c r="IOT38" s="214"/>
      <c r="IOU38" s="214"/>
      <c r="IOV38" s="214"/>
      <c r="IOW38" s="214"/>
      <c r="IOX38" s="214"/>
      <c r="IOY38" s="214"/>
      <c r="IOZ38" s="214"/>
      <c r="IPA38" s="214"/>
      <c r="IPB38" s="214"/>
      <c r="IPC38" s="214"/>
      <c r="IPD38" s="214"/>
      <c r="IPE38" s="214"/>
      <c r="IPF38" s="214"/>
      <c r="IPG38" s="214"/>
      <c r="IPH38" s="214"/>
      <c r="IPI38" s="214"/>
      <c r="IPJ38" s="214"/>
      <c r="IPK38" s="214"/>
      <c r="IPL38" s="214"/>
      <c r="IPM38" s="214"/>
      <c r="IPN38" s="214"/>
      <c r="IPO38" s="214"/>
      <c r="IPP38" s="214"/>
      <c r="IPQ38" s="214"/>
      <c r="IPR38" s="214"/>
      <c r="IPS38" s="214"/>
      <c r="IPT38" s="214"/>
      <c r="IPU38" s="214"/>
      <c r="IPV38" s="214"/>
      <c r="IPW38" s="214"/>
      <c r="IPX38" s="214"/>
      <c r="IPY38" s="214"/>
      <c r="IPZ38" s="214"/>
      <c r="IQA38" s="214"/>
      <c r="IQB38" s="214"/>
      <c r="IQC38" s="214"/>
      <c r="IQD38" s="214"/>
      <c r="IQE38" s="214"/>
      <c r="IQF38" s="214"/>
      <c r="IQG38" s="214"/>
      <c r="IQH38" s="214"/>
      <c r="IQI38" s="214"/>
      <c r="IQJ38" s="214"/>
      <c r="IQK38" s="214"/>
      <c r="IQL38" s="214"/>
      <c r="IQM38" s="214"/>
      <c r="IQN38" s="214"/>
      <c r="IQO38" s="214"/>
      <c r="IQP38" s="214"/>
      <c r="IQQ38" s="214"/>
      <c r="IQR38" s="214"/>
      <c r="IQS38" s="214"/>
      <c r="IQT38" s="214"/>
      <c r="IQU38" s="214"/>
      <c r="IQV38" s="214"/>
      <c r="IQW38" s="214"/>
      <c r="IQX38" s="214"/>
      <c r="IQY38" s="214"/>
      <c r="IQZ38" s="214"/>
      <c r="IRA38" s="214"/>
      <c r="IRB38" s="214"/>
      <c r="IRC38" s="214"/>
      <c r="IRD38" s="214"/>
      <c r="IRE38" s="214"/>
      <c r="IRF38" s="214"/>
      <c r="IRG38" s="214"/>
      <c r="IRH38" s="214"/>
      <c r="IRI38" s="214"/>
      <c r="IRJ38" s="214"/>
      <c r="IRK38" s="214"/>
      <c r="IRL38" s="214"/>
      <c r="IRM38" s="214"/>
      <c r="IRN38" s="214"/>
      <c r="IRO38" s="214"/>
      <c r="IRP38" s="214"/>
      <c r="IRQ38" s="214"/>
      <c r="IRR38" s="214"/>
      <c r="IRS38" s="214"/>
      <c r="IRT38" s="214"/>
      <c r="IRU38" s="214"/>
      <c r="IRV38" s="214"/>
      <c r="IRW38" s="214"/>
      <c r="IRX38" s="214"/>
      <c r="IRY38" s="214"/>
      <c r="IRZ38" s="214"/>
      <c r="ISA38" s="214"/>
      <c r="ISB38" s="214"/>
      <c r="ISC38" s="214"/>
      <c r="ISD38" s="214"/>
      <c r="ISE38" s="214"/>
      <c r="ISF38" s="214"/>
      <c r="ISG38" s="214"/>
      <c r="ISH38" s="214"/>
      <c r="ISI38" s="214"/>
      <c r="ISJ38" s="214"/>
      <c r="ISK38" s="214"/>
      <c r="ISL38" s="214"/>
      <c r="ISM38" s="214"/>
      <c r="ISN38" s="214"/>
      <c r="ISO38" s="214"/>
      <c r="ISP38" s="214"/>
      <c r="ISQ38" s="214"/>
      <c r="ISR38" s="214"/>
      <c r="ISS38" s="214"/>
      <c r="IST38" s="214"/>
      <c r="ISU38" s="214"/>
      <c r="ISV38" s="214"/>
      <c r="ISW38" s="214"/>
      <c r="ISX38" s="214"/>
      <c r="ISY38" s="214"/>
      <c r="ISZ38" s="214"/>
      <c r="ITA38" s="214"/>
      <c r="ITB38" s="214"/>
      <c r="ITC38" s="214"/>
      <c r="ITD38" s="214"/>
      <c r="ITE38" s="214"/>
      <c r="ITF38" s="214"/>
      <c r="ITG38" s="214"/>
      <c r="ITH38" s="214"/>
      <c r="ITI38" s="214"/>
      <c r="ITJ38" s="214"/>
      <c r="ITK38" s="214"/>
      <c r="ITL38" s="214"/>
      <c r="ITM38" s="214"/>
      <c r="ITN38" s="214"/>
      <c r="ITO38" s="214"/>
      <c r="ITP38" s="214"/>
      <c r="ITQ38" s="214"/>
      <c r="ITR38" s="214"/>
      <c r="ITS38" s="214"/>
      <c r="ITT38" s="214"/>
      <c r="ITU38" s="214"/>
      <c r="ITV38" s="214"/>
      <c r="ITW38" s="214"/>
      <c r="ITX38" s="214"/>
      <c r="ITY38" s="214"/>
      <c r="ITZ38" s="214"/>
      <c r="IUA38" s="214"/>
      <c r="IUB38" s="214"/>
      <c r="IUC38" s="214"/>
      <c r="IUD38" s="214"/>
      <c r="IUE38" s="214"/>
      <c r="IUF38" s="214"/>
      <c r="IUG38" s="214"/>
      <c r="IUH38" s="214"/>
      <c r="IUI38" s="214"/>
      <c r="IUJ38" s="214"/>
      <c r="IUK38" s="214"/>
      <c r="IUL38" s="214"/>
      <c r="IUM38" s="214"/>
      <c r="IUN38" s="214"/>
      <c r="IUO38" s="214"/>
      <c r="IUP38" s="214"/>
      <c r="IUQ38" s="214"/>
      <c r="IUR38" s="214"/>
      <c r="IUS38" s="214"/>
      <c r="IUT38" s="214"/>
      <c r="IUU38" s="214"/>
      <c r="IUV38" s="214"/>
      <c r="IUW38" s="214"/>
      <c r="IUX38" s="214"/>
      <c r="IUY38" s="214"/>
      <c r="IUZ38" s="214"/>
      <c r="IVA38" s="214"/>
      <c r="IVB38" s="214"/>
      <c r="IVC38" s="214"/>
      <c r="IVD38" s="214"/>
      <c r="IVE38" s="214"/>
      <c r="IVF38" s="214"/>
      <c r="IVG38" s="214"/>
      <c r="IVH38" s="214"/>
      <c r="IVI38" s="214"/>
      <c r="IVJ38" s="214"/>
      <c r="IVK38" s="214"/>
      <c r="IVL38" s="214"/>
      <c r="IVM38" s="214"/>
      <c r="IVN38" s="214"/>
      <c r="IVO38" s="214"/>
      <c r="IVP38" s="214"/>
      <c r="IVQ38" s="214"/>
      <c r="IVR38" s="214"/>
      <c r="IVS38" s="214"/>
      <c r="IVT38" s="214"/>
      <c r="IVU38" s="214"/>
      <c r="IVV38" s="214"/>
      <c r="IVW38" s="214"/>
      <c r="IVX38" s="214"/>
      <c r="IVY38" s="214"/>
      <c r="IVZ38" s="214"/>
      <c r="IWA38" s="214"/>
      <c r="IWB38" s="214"/>
      <c r="IWC38" s="214"/>
      <c r="IWD38" s="214"/>
      <c r="IWE38" s="214"/>
      <c r="IWF38" s="214"/>
      <c r="IWG38" s="214"/>
      <c r="IWH38" s="214"/>
      <c r="IWI38" s="214"/>
      <c r="IWJ38" s="214"/>
      <c r="IWK38" s="214"/>
      <c r="IWL38" s="214"/>
      <c r="IWM38" s="214"/>
      <c r="IWN38" s="214"/>
      <c r="IWO38" s="214"/>
      <c r="IWP38" s="214"/>
      <c r="IWQ38" s="214"/>
      <c r="IWR38" s="214"/>
      <c r="IWS38" s="214"/>
      <c r="IWT38" s="214"/>
      <c r="IWU38" s="214"/>
      <c r="IWV38" s="214"/>
      <c r="IWW38" s="214"/>
      <c r="IWX38" s="214"/>
      <c r="IWY38" s="214"/>
      <c r="IWZ38" s="214"/>
      <c r="IXA38" s="214"/>
      <c r="IXB38" s="214"/>
      <c r="IXC38" s="214"/>
      <c r="IXD38" s="214"/>
      <c r="IXE38" s="214"/>
      <c r="IXF38" s="214"/>
      <c r="IXG38" s="214"/>
      <c r="IXH38" s="214"/>
      <c r="IXI38" s="214"/>
      <c r="IXJ38" s="214"/>
      <c r="IXK38" s="214"/>
      <c r="IXL38" s="214"/>
      <c r="IXM38" s="214"/>
      <c r="IXN38" s="214"/>
      <c r="IXO38" s="214"/>
      <c r="IXP38" s="214"/>
      <c r="IXQ38" s="214"/>
      <c r="IXR38" s="214"/>
      <c r="IXS38" s="214"/>
      <c r="IXT38" s="214"/>
      <c r="IXU38" s="214"/>
      <c r="IXV38" s="214"/>
      <c r="IXW38" s="214"/>
      <c r="IXX38" s="214"/>
      <c r="IXY38" s="214"/>
      <c r="IXZ38" s="214"/>
      <c r="IYA38" s="214"/>
      <c r="IYB38" s="214"/>
      <c r="IYC38" s="214"/>
      <c r="IYD38" s="214"/>
      <c r="IYE38" s="214"/>
      <c r="IYF38" s="214"/>
      <c r="IYG38" s="214"/>
      <c r="IYH38" s="214"/>
      <c r="IYI38" s="214"/>
      <c r="IYJ38" s="214"/>
      <c r="IYK38" s="214"/>
      <c r="IYL38" s="214"/>
      <c r="IYM38" s="214"/>
      <c r="IYN38" s="214"/>
      <c r="IYO38" s="214"/>
      <c r="IYP38" s="214"/>
      <c r="IYQ38" s="214"/>
      <c r="IYR38" s="214"/>
      <c r="IYS38" s="214"/>
      <c r="IYT38" s="214"/>
      <c r="IYU38" s="214"/>
      <c r="IYV38" s="214"/>
      <c r="IYW38" s="214"/>
      <c r="IYX38" s="214"/>
      <c r="IYY38" s="214"/>
      <c r="IYZ38" s="214"/>
      <c r="IZA38" s="214"/>
      <c r="IZB38" s="214"/>
      <c r="IZC38" s="214"/>
      <c r="IZD38" s="214"/>
      <c r="IZE38" s="214"/>
      <c r="IZF38" s="214"/>
      <c r="IZG38" s="214"/>
      <c r="IZH38" s="214"/>
      <c r="IZI38" s="214"/>
      <c r="IZJ38" s="214"/>
      <c r="IZK38" s="214"/>
      <c r="IZL38" s="214"/>
      <c r="IZM38" s="214"/>
      <c r="IZN38" s="214"/>
      <c r="IZO38" s="214"/>
      <c r="IZP38" s="214"/>
      <c r="IZQ38" s="214"/>
      <c r="IZR38" s="214"/>
      <c r="IZS38" s="214"/>
      <c r="IZT38" s="214"/>
      <c r="IZU38" s="214"/>
      <c r="IZV38" s="214"/>
      <c r="IZW38" s="214"/>
      <c r="IZX38" s="214"/>
      <c r="IZY38" s="214"/>
      <c r="IZZ38" s="214"/>
      <c r="JAA38" s="214"/>
      <c r="JAB38" s="214"/>
      <c r="JAC38" s="214"/>
      <c r="JAD38" s="214"/>
      <c r="JAE38" s="214"/>
      <c r="JAF38" s="214"/>
      <c r="JAG38" s="214"/>
      <c r="JAH38" s="214"/>
      <c r="JAI38" s="214"/>
      <c r="JAJ38" s="214"/>
      <c r="JAK38" s="214"/>
      <c r="JAL38" s="214"/>
      <c r="JAM38" s="214"/>
      <c r="JAN38" s="214"/>
      <c r="JAO38" s="214"/>
      <c r="JAP38" s="214"/>
      <c r="JAQ38" s="214"/>
      <c r="JAR38" s="214"/>
      <c r="JAS38" s="214"/>
      <c r="JAT38" s="214"/>
      <c r="JAU38" s="214"/>
      <c r="JAV38" s="214"/>
      <c r="JAW38" s="214"/>
      <c r="JAX38" s="214"/>
      <c r="JAY38" s="214"/>
      <c r="JAZ38" s="214"/>
      <c r="JBA38" s="214"/>
      <c r="JBB38" s="214"/>
      <c r="JBC38" s="214"/>
      <c r="JBD38" s="214"/>
      <c r="JBE38" s="214"/>
      <c r="JBF38" s="214"/>
      <c r="JBG38" s="214"/>
      <c r="JBH38" s="214"/>
      <c r="JBI38" s="214"/>
      <c r="JBJ38" s="214"/>
      <c r="JBK38" s="214"/>
      <c r="JBL38" s="214"/>
      <c r="JBM38" s="214"/>
      <c r="JBN38" s="214"/>
      <c r="JBO38" s="214"/>
      <c r="JBP38" s="214"/>
      <c r="JBQ38" s="214"/>
      <c r="JBR38" s="214"/>
      <c r="JBS38" s="214"/>
      <c r="JBT38" s="214"/>
      <c r="JBU38" s="214"/>
      <c r="JBV38" s="214"/>
      <c r="JBW38" s="214"/>
      <c r="JBX38" s="214"/>
      <c r="JBY38" s="214"/>
      <c r="JBZ38" s="214"/>
      <c r="JCA38" s="214"/>
      <c r="JCB38" s="214"/>
      <c r="JCC38" s="214"/>
      <c r="JCD38" s="214"/>
      <c r="JCE38" s="214"/>
      <c r="JCF38" s="214"/>
      <c r="JCG38" s="214"/>
      <c r="JCH38" s="214"/>
      <c r="JCI38" s="214"/>
      <c r="JCJ38" s="214"/>
      <c r="JCK38" s="214"/>
      <c r="JCL38" s="214"/>
      <c r="JCM38" s="214"/>
      <c r="JCN38" s="214"/>
      <c r="JCO38" s="214"/>
      <c r="JCP38" s="214"/>
      <c r="JCQ38" s="214"/>
      <c r="JCR38" s="214"/>
      <c r="JCS38" s="214"/>
      <c r="JCT38" s="214"/>
      <c r="JCU38" s="214"/>
      <c r="JCV38" s="214"/>
      <c r="JCW38" s="214"/>
      <c r="JCX38" s="214"/>
      <c r="JCY38" s="214"/>
      <c r="JCZ38" s="214"/>
      <c r="JDA38" s="214"/>
      <c r="JDB38" s="214"/>
      <c r="JDC38" s="214"/>
      <c r="JDD38" s="214"/>
      <c r="JDE38" s="214"/>
      <c r="JDF38" s="214"/>
      <c r="JDG38" s="214"/>
      <c r="JDH38" s="214"/>
      <c r="JDI38" s="214"/>
      <c r="JDJ38" s="214"/>
      <c r="JDK38" s="214"/>
      <c r="JDL38" s="214"/>
      <c r="JDM38" s="214"/>
      <c r="JDN38" s="214"/>
      <c r="JDO38" s="214"/>
      <c r="JDP38" s="214"/>
      <c r="JDQ38" s="214"/>
      <c r="JDR38" s="214"/>
      <c r="JDS38" s="214"/>
      <c r="JDT38" s="214"/>
      <c r="JDU38" s="214"/>
      <c r="JDV38" s="214"/>
      <c r="JDW38" s="214"/>
      <c r="JDX38" s="214"/>
      <c r="JDY38" s="214"/>
      <c r="JDZ38" s="214"/>
      <c r="JEA38" s="214"/>
      <c r="JEB38" s="214"/>
      <c r="JEC38" s="214"/>
      <c r="JED38" s="214"/>
      <c r="JEE38" s="214"/>
      <c r="JEF38" s="214"/>
      <c r="JEG38" s="214"/>
      <c r="JEH38" s="214"/>
      <c r="JEI38" s="214"/>
      <c r="JEJ38" s="214"/>
      <c r="JEK38" s="214"/>
      <c r="JEL38" s="214"/>
      <c r="JEM38" s="214"/>
      <c r="JEN38" s="214"/>
      <c r="JEO38" s="214"/>
      <c r="JEP38" s="214"/>
      <c r="JEQ38" s="214"/>
      <c r="JER38" s="214"/>
      <c r="JES38" s="214"/>
      <c r="JET38" s="214"/>
      <c r="JEU38" s="214"/>
      <c r="JEV38" s="214"/>
      <c r="JEW38" s="214"/>
      <c r="JEX38" s="214"/>
      <c r="JEY38" s="214"/>
      <c r="JEZ38" s="214"/>
      <c r="JFA38" s="214"/>
      <c r="JFB38" s="214"/>
      <c r="JFC38" s="214"/>
      <c r="JFD38" s="214"/>
      <c r="JFE38" s="214"/>
      <c r="JFF38" s="214"/>
      <c r="JFG38" s="214"/>
      <c r="JFH38" s="214"/>
      <c r="JFI38" s="214"/>
      <c r="JFJ38" s="214"/>
      <c r="JFK38" s="214"/>
      <c r="JFL38" s="214"/>
      <c r="JFM38" s="214"/>
      <c r="JFN38" s="214"/>
      <c r="JFO38" s="214"/>
      <c r="JFP38" s="214"/>
      <c r="JFQ38" s="214"/>
      <c r="JFR38" s="214"/>
      <c r="JFS38" s="214"/>
      <c r="JFT38" s="214"/>
      <c r="JFU38" s="214"/>
      <c r="JFV38" s="214"/>
      <c r="JFW38" s="214"/>
      <c r="JFX38" s="214"/>
      <c r="JFY38" s="214"/>
      <c r="JFZ38" s="214"/>
      <c r="JGA38" s="214"/>
      <c r="JGB38" s="214"/>
      <c r="JGC38" s="214"/>
      <c r="JGD38" s="214"/>
      <c r="JGE38" s="214"/>
      <c r="JGF38" s="214"/>
      <c r="JGG38" s="214"/>
      <c r="JGH38" s="214"/>
      <c r="JGI38" s="214"/>
      <c r="JGJ38" s="214"/>
      <c r="JGK38" s="214"/>
      <c r="JGL38" s="214"/>
      <c r="JGM38" s="214"/>
      <c r="JGN38" s="214"/>
      <c r="JGO38" s="214"/>
      <c r="JGP38" s="214"/>
      <c r="JGQ38" s="214"/>
      <c r="JGR38" s="214"/>
      <c r="JGS38" s="214"/>
      <c r="JGT38" s="214"/>
      <c r="JGU38" s="214"/>
      <c r="JGV38" s="214"/>
      <c r="JGW38" s="214"/>
      <c r="JGX38" s="214"/>
      <c r="JGY38" s="214"/>
      <c r="JGZ38" s="214"/>
      <c r="JHA38" s="214"/>
      <c r="JHB38" s="214"/>
      <c r="JHC38" s="214"/>
      <c r="JHD38" s="214"/>
      <c r="JHE38" s="214"/>
      <c r="JHF38" s="214"/>
      <c r="JHG38" s="214"/>
      <c r="JHH38" s="214"/>
      <c r="JHI38" s="214"/>
      <c r="JHJ38" s="214"/>
      <c r="JHK38" s="214"/>
      <c r="JHL38" s="214"/>
      <c r="JHM38" s="214"/>
      <c r="JHN38" s="214"/>
      <c r="JHO38" s="214"/>
      <c r="JHP38" s="214"/>
      <c r="JHQ38" s="214"/>
      <c r="JHR38" s="214"/>
      <c r="JHS38" s="214"/>
      <c r="JHT38" s="214"/>
      <c r="JHU38" s="214"/>
      <c r="JHV38" s="214"/>
      <c r="JHW38" s="214"/>
      <c r="JHX38" s="214"/>
      <c r="JHY38" s="214"/>
      <c r="JHZ38" s="214"/>
      <c r="JIA38" s="214"/>
      <c r="JIB38" s="214"/>
      <c r="JIC38" s="214"/>
      <c r="JID38" s="214"/>
      <c r="JIE38" s="214"/>
      <c r="JIF38" s="214"/>
      <c r="JIG38" s="214"/>
      <c r="JIH38" s="214"/>
      <c r="JII38" s="214"/>
      <c r="JIJ38" s="214"/>
      <c r="JIK38" s="214"/>
      <c r="JIL38" s="214"/>
      <c r="JIM38" s="214"/>
      <c r="JIN38" s="214"/>
      <c r="JIO38" s="214"/>
      <c r="JIP38" s="214"/>
      <c r="JIQ38" s="214"/>
      <c r="JIR38" s="214"/>
      <c r="JIS38" s="214"/>
      <c r="JIT38" s="214"/>
      <c r="JIU38" s="214"/>
      <c r="JIV38" s="214"/>
      <c r="JIW38" s="214"/>
      <c r="JIX38" s="214"/>
      <c r="JIY38" s="214"/>
      <c r="JIZ38" s="214"/>
      <c r="JJA38" s="214"/>
      <c r="JJB38" s="214"/>
      <c r="JJC38" s="214"/>
      <c r="JJD38" s="214"/>
      <c r="JJE38" s="214"/>
      <c r="JJF38" s="214"/>
      <c r="JJG38" s="214"/>
      <c r="JJH38" s="214"/>
      <c r="JJI38" s="214"/>
      <c r="JJJ38" s="214"/>
      <c r="JJK38" s="214"/>
      <c r="JJL38" s="214"/>
      <c r="JJM38" s="214"/>
      <c r="JJN38" s="214"/>
      <c r="JJO38" s="214"/>
      <c r="JJP38" s="214"/>
      <c r="JJQ38" s="214"/>
      <c r="JJR38" s="214"/>
      <c r="JJS38" s="214"/>
      <c r="JJT38" s="214"/>
      <c r="JJU38" s="214"/>
      <c r="JJV38" s="214"/>
      <c r="JJW38" s="214"/>
      <c r="JJX38" s="214"/>
      <c r="JJY38" s="214"/>
      <c r="JJZ38" s="214"/>
      <c r="JKA38" s="214"/>
      <c r="JKB38" s="214"/>
      <c r="JKC38" s="214"/>
      <c r="JKD38" s="214"/>
      <c r="JKE38" s="214"/>
      <c r="JKF38" s="214"/>
      <c r="JKG38" s="214"/>
      <c r="JKH38" s="214"/>
      <c r="JKI38" s="214"/>
      <c r="JKJ38" s="214"/>
      <c r="JKK38" s="214"/>
      <c r="JKL38" s="214"/>
      <c r="JKM38" s="214"/>
      <c r="JKN38" s="214"/>
      <c r="JKO38" s="214"/>
      <c r="JKP38" s="214"/>
      <c r="JKQ38" s="214"/>
      <c r="JKR38" s="214"/>
      <c r="JKS38" s="214"/>
      <c r="JKT38" s="214"/>
      <c r="JKU38" s="214"/>
      <c r="JKV38" s="214"/>
      <c r="JKW38" s="214"/>
      <c r="JKX38" s="214"/>
      <c r="JKY38" s="214"/>
      <c r="JKZ38" s="214"/>
      <c r="JLA38" s="214"/>
      <c r="JLB38" s="214"/>
      <c r="JLC38" s="214"/>
      <c r="JLD38" s="214"/>
      <c r="JLE38" s="214"/>
      <c r="JLF38" s="214"/>
      <c r="JLG38" s="214"/>
      <c r="JLH38" s="214"/>
      <c r="JLI38" s="214"/>
      <c r="JLJ38" s="214"/>
      <c r="JLK38" s="214"/>
      <c r="JLL38" s="214"/>
      <c r="JLM38" s="214"/>
      <c r="JLN38" s="214"/>
      <c r="JLO38" s="214"/>
      <c r="JLP38" s="214"/>
      <c r="JLQ38" s="214"/>
      <c r="JLR38" s="214"/>
      <c r="JLS38" s="214"/>
      <c r="JLT38" s="214"/>
      <c r="JLU38" s="214"/>
      <c r="JLV38" s="214"/>
      <c r="JLW38" s="214"/>
      <c r="JLX38" s="214"/>
      <c r="JLY38" s="214"/>
      <c r="JLZ38" s="214"/>
      <c r="JMA38" s="214"/>
      <c r="JMB38" s="214"/>
      <c r="JMC38" s="214"/>
      <c r="JMD38" s="214"/>
      <c r="JME38" s="214"/>
      <c r="JMF38" s="214"/>
      <c r="JMG38" s="214"/>
      <c r="JMH38" s="214"/>
      <c r="JMI38" s="214"/>
      <c r="JMJ38" s="214"/>
      <c r="JMK38" s="214"/>
      <c r="JML38" s="214"/>
      <c r="JMM38" s="214"/>
      <c r="JMN38" s="214"/>
      <c r="JMO38" s="214"/>
      <c r="JMP38" s="214"/>
      <c r="JMQ38" s="214"/>
      <c r="JMR38" s="214"/>
      <c r="JMS38" s="214"/>
      <c r="JMT38" s="214"/>
      <c r="JMU38" s="214"/>
      <c r="JMV38" s="214"/>
      <c r="JMW38" s="214"/>
      <c r="JMX38" s="214"/>
      <c r="JMY38" s="214"/>
      <c r="JMZ38" s="214"/>
      <c r="JNA38" s="214"/>
      <c r="JNB38" s="214"/>
      <c r="JNC38" s="214"/>
      <c r="JND38" s="214"/>
      <c r="JNE38" s="214"/>
      <c r="JNF38" s="214"/>
      <c r="JNG38" s="214"/>
      <c r="JNH38" s="214"/>
      <c r="JNI38" s="214"/>
      <c r="JNJ38" s="214"/>
      <c r="JNK38" s="214"/>
      <c r="JNL38" s="214"/>
      <c r="JNM38" s="214"/>
      <c r="JNN38" s="214"/>
      <c r="JNO38" s="214"/>
      <c r="JNP38" s="214"/>
      <c r="JNQ38" s="214"/>
      <c r="JNR38" s="214"/>
      <c r="JNS38" s="214"/>
      <c r="JNT38" s="214"/>
      <c r="JNU38" s="214"/>
      <c r="JNV38" s="214"/>
      <c r="JNW38" s="214"/>
      <c r="JNX38" s="214"/>
      <c r="JNY38" s="214"/>
      <c r="JNZ38" s="214"/>
      <c r="JOA38" s="214"/>
      <c r="JOB38" s="214"/>
      <c r="JOC38" s="214"/>
      <c r="JOD38" s="214"/>
      <c r="JOE38" s="214"/>
      <c r="JOF38" s="214"/>
      <c r="JOG38" s="214"/>
      <c r="JOH38" s="214"/>
      <c r="JOI38" s="214"/>
      <c r="JOJ38" s="214"/>
      <c r="JOK38" s="214"/>
      <c r="JOL38" s="214"/>
      <c r="JOM38" s="214"/>
      <c r="JON38" s="214"/>
      <c r="JOO38" s="214"/>
      <c r="JOP38" s="214"/>
      <c r="JOQ38" s="214"/>
      <c r="JOR38" s="214"/>
      <c r="JOS38" s="214"/>
      <c r="JOT38" s="214"/>
      <c r="JOU38" s="214"/>
      <c r="JOV38" s="214"/>
      <c r="JOW38" s="214"/>
      <c r="JOX38" s="214"/>
      <c r="JOY38" s="214"/>
      <c r="JOZ38" s="214"/>
      <c r="JPA38" s="214"/>
      <c r="JPB38" s="214"/>
      <c r="JPC38" s="214"/>
      <c r="JPD38" s="214"/>
      <c r="JPE38" s="214"/>
      <c r="JPF38" s="214"/>
      <c r="JPG38" s="214"/>
      <c r="JPH38" s="214"/>
      <c r="JPI38" s="214"/>
      <c r="JPJ38" s="214"/>
      <c r="JPK38" s="214"/>
      <c r="JPL38" s="214"/>
      <c r="JPM38" s="214"/>
      <c r="JPN38" s="214"/>
      <c r="JPO38" s="214"/>
      <c r="JPP38" s="214"/>
      <c r="JPQ38" s="214"/>
      <c r="JPR38" s="214"/>
      <c r="JPS38" s="214"/>
      <c r="JPT38" s="214"/>
      <c r="JPU38" s="214"/>
      <c r="JPV38" s="214"/>
      <c r="JPW38" s="214"/>
      <c r="JPX38" s="214"/>
      <c r="JPY38" s="214"/>
      <c r="JPZ38" s="214"/>
      <c r="JQA38" s="214"/>
      <c r="JQB38" s="214"/>
      <c r="JQC38" s="214"/>
      <c r="JQD38" s="214"/>
      <c r="JQE38" s="214"/>
      <c r="JQF38" s="214"/>
      <c r="JQG38" s="214"/>
      <c r="JQH38" s="214"/>
      <c r="JQI38" s="214"/>
      <c r="JQJ38" s="214"/>
      <c r="JQK38" s="214"/>
      <c r="JQL38" s="214"/>
      <c r="JQM38" s="214"/>
      <c r="JQN38" s="214"/>
      <c r="JQO38" s="214"/>
      <c r="JQP38" s="214"/>
      <c r="JQQ38" s="214"/>
      <c r="JQR38" s="214"/>
      <c r="JQS38" s="214"/>
      <c r="JQT38" s="214"/>
      <c r="JQU38" s="214"/>
      <c r="JQV38" s="214"/>
      <c r="JQW38" s="214"/>
      <c r="JQX38" s="214"/>
      <c r="JQY38" s="214"/>
      <c r="JQZ38" s="214"/>
      <c r="JRA38" s="214"/>
      <c r="JRB38" s="214"/>
      <c r="JRC38" s="214"/>
      <c r="JRD38" s="214"/>
      <c r="JRE38" s="214"/>
      <c r="JRF38" s="214"/>
      <c r="JRG38" s="214"/>
      <c r="JRH38" s="214"/>
      <c r="JRI38" s="214"/>
      <c r="JRJ38" s="214"/>
      <c r="JRK38" s="214"/>
      <c r="JRL38" s="214"/>
      <c r="JRM38" s="214"/>
      <c r="JRN38" s="214"/>
      <c r="JRO38" s="214"/>
      <c r="JRP38" s="214"/>
      <c r="JRQ38" s="214"/>
      <c r="JRR38" s="214"/>
      <c r="JRS38" s="214"/>
      <c r="JRT38" s="214"/>
      <c r="JRU38" s="214"/>
      <c r="JRV38" s="214"/>
      <c r="JRW38" s="214"/>
      <c r="JRX38" s="214"/>
      <c r="JRY38" s="214"/>
      <c r="JRZ38" s="214"/>
      <c r="JSA38" s="214"/>
      <c r="JSB38" s="214"/>
      <c r="JSC38" s="214"/>
      <c r="JSD38" s="214"/>
      <c r="JSE38" s="214"/>
      <c r="JSF38" s="214"/>
      <c r="JSG38" s="214"/>
      <c r="JSH38" s="214"/>
      <c r="JSI38" s="214"/>
      <c r="JSJ38" s="214"/>
      <c r="JSK38" s="214"/>
      <c r="JSL38" s="214"/>
      <c r="JSM38" s="214"/>
      <c r="JSN38" s="214"/>
      <c r="JSO38" s="214"/>
      <c r="JSP38" s="214"/>
      <c r="JSQ38" s="214"/>
      <c r="JSR38" s="214"/>
      <c r="JSS38" s="214"/>
      <c r="JST38" s="214"/>
      <c r="JSU38" s="214"/>
      <c r="JSV38" s="214"/>
      <c r="JSW38" s="214"/>
      <c r="JSX38" s="214"/>
      <c r="JSY38" s="214"/>
      <c r="JSZ38" s="214"/>
      <c r="JTA38" s="214"/>
      <c r="JTB38" s="214"/>
      <c r="JTC38" s="214"/>
      <c r="JTD38" s="214"/>
      <c r="JTE38" s="214"/>
      <c r="JTF38" s="214"/>
      <c r="JTG38" s="214"/>
      <c r="JTH38" s="214"/>
      <c r="JTI38" s="214"/>
      <c r="JTJ38" s="214"/>
      <c r="JTK38" s="214"/>
      <c r="JTL38" s="214"/>
      <c r="JTM38" s="214"/>
      <c r="JTN38" s="214"/>
      <c r="JTO38" s="214"/>
      <c r="JTP38" s="214"/>
      <c r="JTQ38" s="214"/>
      <c r="JTR38" s="214"/>
      <c r="JTS38" s="214"/>
      <c r="JTT38" s="214"/>
      <c r="JTU38" s="214"/>
      <c r="JTV38" s="214"/>
      <c r="JTW38" s="214"/>
      <c r="JTX38" s="214"/>
      <c r="JTY38" s="214"/>
      <c r="JTZ38" s="214"/>
      <c r="JUA38" s="214"/>
      <c r="JUB38" s="214"/>
      <c r="JUC38" s="214"/>
      <c r="JUD38" s="214"/>
      <c r="JUE38" s="214"/>
      <c r="JUF38" s="214"/>
      <c r="JUG38" s="214"/>
      <c r="JUH38" s="214"/>
      <c r="JUI38" s="214"/>
      <c r="JUJ38" s="214"/>
      <c r="JUK38" s="214"/>
      <c r="JUL38" s="214"/>
      <c r="JUM38" s="214"/>
      <c r="JUN38" s="214"/>
      <c r="JUO38" s="214"/>
      <c r="JUP38" s="214"/>
      <c r="JUQ38" s="214"/>
      <c r="JUR38" s="214"/>
      <c r="JUS38" s="214"/>
      <c r="JUT38" s="214"/>
      <c r="JUU38" s="214"/>
      <c r="JUV38" s="214"/>
      <c r="JUW38" s="214"/>
      <c r="JUX38" s="214"/>
      <c r="JUY38" s="214"/>
      <c r="JUZ38" s="214"/>
      <c r="JVA38" s="214"/>
      <c r="JVB38" s="214"/>
      <c r="JVC38" s="214"/>
      <c r="JVD38" s="214"/>
      <c r="JVE38" s="214"/>
      <c r="JVF38" s="214"/>
      <c r="JVG38" s="214"/>
      <c r="JVH38" s="214"/>
      <c r="JVI38" s="214"/>
      <c r="JVJ38" s="214"/>
      <c r="JVK38" s="214"/>
      <c r="JVL38" s="214"/>
      <c r="JVM38" s="214"/>
      <c r="JVN38" s="214"/>
      <c r="JVO38" s="214"/>
      <c r="JVP38" s="214"/>
      <c r="JVQ38" s="214"/>
      <c r="JVR38" s="214"/>
      <c r="JVS38" s="214"/>
      <c r="JVT38" s="214"/>
      <c r="JVU38" s="214"/>
      <c r="JVV38" s="214"/>
      <c r="JVW38" s="214"/>
      <c r="JVX38" s="214"/>
      <c r="JVY38" s="214"/>
      <c r="JVZ38" s="214"/>
      <c r="JWA38" s="214"/>
      <c r="JWB38" s="214"/>
      <c r="JWC38" s="214"/>
      <c r="JWD38" s="214"/>
      <c r="JWE38" s="214"/>
      <c r="JWF38" s="214"/>
      <c r="JWG38" s="214"/>
      <c r="JWH38" s="214"/>
      <c r="JWI38" s="214"/>
      <c r="JWJ38" s="214"/>
      <c r="JWK38" s="214"/>
      <c r="JWL38" s="214"/>
      <c r="JWM38" s="214"/>
      <c r="JWN38" s="214"/>
      <c r="JWO38" s="214"/>
      <c r="JWP38" s="214"/>
      <c r="JWQ38" s="214"/>
      <c r="JWR38" s="214"/>
      <c r="JWS38" s="214"/>
      <c r="JWT38" s="214"/>
      <c r="JWU38" s="214"/>
      <c r="JWV38" s="214"/>
      <c r="JWW38" s="214"/>
      <c r="JWX38" s="214"/>
      <c r="JWY38" s="214"/>
      <c r="JWZ38" s="214"/>
      <c r="JXA38" s="214"/>
      <c r="JXB38" s="214"/>
      <c r="JXC38" s="214"/>
      <c r="JXD38" s="214"/>
      <c r="JXE38" s="214"/>
      <c r="JXF38" s="214"/>
      <c r="JXG38" s="214"/>
      <c r="JXH38" s="214"/>
      <c r="JXI38" s="214"/>
      <c r="JXJ38" s="214"/>
      <c r="JXK38" s="214"/>
      <c r="JXL38" s="214"/>
      <c r="JXM38" s="214"/>
      <c r="JXN38" s="214"/>
      <c r="JXO38" s="214"/>
      <c r="JXP38" s="214"/>
      <c r="JXQ38" s="214"/>
      <c r="JXR38" s="214"/>
      <c r="JXS38" s="214"/>
      <c r="JXT38" s="214"/>
      <c r="JXU38" s="214"/>
      <c r="JXV38" s="214"/>
      <c r="JXW38" s="214"/>
      <c r="JXX38" s="214"/>
      <c r="JXY38" s="214"/>
      <c r="JXZ38" s="214"/>
      <c r="JYA38" s="214"/>
      <c r="JYB38" s="214"/>
      <c r="JYC38" s="214"/>
      <c r="JYD38" s="214"/>
      <c r="JYE38" s="214"/>
      <c r="JYF38" s="214"/>
      <c r="JYG38" s="214"/>
      <c r="JYH38" s="214"/>
      <c r="JYI38" s="214"/>
      <c r="JYJ38" s="214"/>
      <c r="JYK38" s="214"/>
      <c r="JYL38" s="214"/>
      <c r="JYM38" s="214"/>
      <c r="JYN38" s="214"/>
      <c r="JYO38" s="214"/>
      <c r="JYP38" s="214"/>
      <c r="JYQ38" s="214"/>
      <c r="JYR38" s="214"/>
      <c r="JYS38" s="214"/>
      <c r="JYT38" s="214"/>
      <c r="JYU38" s="214"/>
      <c r="JYV38" s="214"/>
      <c r="JYW38" s="214"/>
      <c r="JYX38" s="214"/>
      <c r="JYY38" s="214"/>
      <c r="JYZ38" s="214"/>
      <c r="JZA38" s="214"/>
      <c r="JZB38" s="214"/>
      <c r="JZC38" s="214"/>
      <c r="JZD38" s="214"/>
      <c r="JZE38" s="214"/>
      <c r="JZF38" s="214"/>
      <c r="JZG38" s="214"/>
      <c r="JZH38" s="214"/>
      <c r="JZI38" s="214"/>
      <c r="JZJ38" s="214"/>
      <c r="JZK38" s="214"/>
      <c r="JZL38" s="214"/>
      <c r="JZM38" s="214"/>
      <c r="JZN38" s="214"/>
      <c r="JZO38" s="214"/>
      <c r="JZP38" s="214"/>
      <c r="JZQ38" s="214"/>
      <c r="JZR38" s="214"/>
      <c r="JZS38" s="214"/>
      <c r="JZT38" s="214"/>
      <c r="JZU38" s="214"/>
      <c r="JZV38" s="214"/>
      <c r="JZW38" s="214"/>
      <c r="JZX38" s="214"/>
      <c r="JZY38" s="214"/>
      <c r="JZZ38" s="214"/>
      <c r="KAA38" s="214"/>
      <c r="KAB38" s="214"/>
      <c r="KAC38" s="214"/>
      <c r="KAD38" s="214"/>
      <c r="KAE38" s="214"/>
      <c r="KAF38" s="214"/>
      <c r="KAG38" s="214"/>
      <c r="KAH38" s="214"/>
      <c r="KAI38" s="214"/>
      <c r="KAJ38" s="214"/>
      <c r="KAK38" s="214"/>
      <c r="KAL38" s="214"/>
      <c r="KAM38" s="214"/>
      <c r="KAN38" s="214"/>
      <c r="KAO38" s="214"/>
      <c r="KAP38" s="214"/>
      <c r="KAQ38" s="214"/>
      <c r="KAR38" s="214"/>
      <c r="KAS38" s="214"/>
      <c r="KAT38" s="214"/>
      <c r="KAU38" s="214"/>
      <c r="KAV38" s="214"/>
      <c r="KAW38" s="214"/>
      <c r="KAX38" s="214"/>
      <c r="KAY38" s="214"/>
      <c r="KAZ38" s="214"/>
      <c r="KBA38" s="214"/>
      <c r="KBB38" s="214"/>
      <c r="KBC38" s="214"/>
      <c r="KBD38" s="214"/>
      <c r="KBE38" s="214"/>
      <c r="KBF38" s="214"/>
      <c r="KBG38" s="214"/>
      <c r="KBH38" s="214"/>
      <c r="KBI38" s="214"/>
      <c r="KBJ38" s="214"/>
      <c r="KBK38" s="214"/>
      <c r="KBL38" s="214"/>
      <c r="KBM38" s="214"/>
      <c r="KBN38" s="214"/>
      <c r="KBO38" s="214"/>
      <c r="KBP38" s="214"/>
      <c r="KBQ38" s="214"/>
      <c r="KBR38" s="214"/>
      <c r="KBS38" s="214"/>
      <c r="KBT38" s="214"/>
      <c r="KBU38" s="214"/>
      <c r="KBV38" s="214"/>
      <c r="KBW38" s="214"/>
      <c r="KBX38" s="214"/>
      <c r="KBY38" s="214"/>
      <c r="KBZ38" s="214"/>
      <c r="KCA38" s="214"/>
      <c r="KCB38" s="214"/>
      <c r="KCC38" s="214"/>
      <c r="KCD38" s="214"/>
      <c r="KCE38" s="214"/>
      <c r="KCF38" s="214"/>
      <c r="KCG38" s="214"/>
      <c r="KCH38" s="214"/>
      <c r="KCI38" s="214"/>
      <c r="KCJ38" s="214"/>
      <c r="KCK38" s="214"/>
      <c r="KCL38" s="214"/>
      <c r="KCM38" s="214"/>
      <c r="KCN38" s="214"/>
      <c r="KCO38" s="214"/>
      <c r="KCP38" s="214"/>
      <c r="KCQ38" s="214"/>
      <c r="KCR38" s="214"/>
      <c r="KCS38" s="214"/>
      <c r="KCT38" s="214"/>
      <c r="KCU38" s="214"/>
      <c r="KCV38" s="214"/>
      <c r="KCW38" s="214"/>
      <c r="KCX38" s="214"/>
      <c r="KCY38" s="214"/>
      <c r="KCZ38" s="214"/>
      <c r="KDA38" s="214"/>
      <c r="KDB38" s="214"/>
      <c r="KDC38" s="214"/>
      <c r="KDD38" s="214"/>
      <c r="KDE38" s="214"/>
      <c r="KDF38" s="214"/>
      <c r="KDG38" s="214"/>
      <c r="KDH38" s="214"/>
      <c r="KDI38" s="214"/>
      <c r="KDJ38" s="214"/>
      <c r="KDK38" s="214"/>
      <c r="KDL38" s="214"/>
      <c r="KDM38" s="214"/>
      <c r="KDN38" s="214"/>
      <c r="KDO38" s="214"/>
      <c r="KDP38" s="214"/>
      <c r="KDQ38" s="214"/>
      <c r="KDR38" s="214"/>
      <c r="KDS38" s="214"/>
      <c r="KDT38" s="214"/>
      <c r="KDU38" s="214"/>
      <c r="KDV38" s="214"/>
      <c r="KDW38" s="214"/>
      <c r="KDX38" s="214"/>
      <c r="KDY38" s="214"/>
      <c r="KDZ38" s="214"/>
      <c r="KEA38" s="214"/>
      <c r="KEB38" s="214"/>
      <c r="KEC38" s="214"/>
      <c r="KED38" s="214"/>
      <c r="KEE38" s="214"/>
      <c r="KEF38" s="214"/>
      <c r="KEG38" s="214"/>
      <c r="KEH38" s="214"/>
      <c r="KEI38" s="214"/>
      <c r="KEJ38" s="214"/>
      <c r="KEK38" s="214"/>
      <c r="KEL38" s="214"/>
      <c r="KEM38" s="214"/>
      <c r="KEN38" s="214"/>
      <c r="KEO38" s="214"/>
      <c r="KEP38" s="214"/>
      <c r="KEQ38" s="214"/>
      <c r="KER38" s="214"/>
      <c r="KES38" s="214"/>
      <c r="KET38" s="214"/>
      <c r="KEU38" s="214"/>
      <c r="KEV38" s="214"/>
      <c r="KEW38" s="214"/>
      <c r="KEX38" s="214"/>
      <c r="KEY38" s="214"/>
      <c r="KEZ38" s="214"/>
      <c r="KFA38" s="214"/>
      <c r="KFB38" s="214"/>
      <c r="KFC38" s="214"/>
      <c r="KFD38" s="214"/>
      <c r="KFE38" s="214"/>
      <c r="KFF38" s="214"/>
      <c r="KFG38" s="214"/>
      <c r="KFH38" s="214"/>
      <c r="KFI38" s="214"/>
      <c r="KFJ38" s="214"/>
      <c r="KFK38" s="214"/>
      <c r="KFL38" s="214"/>
      <c r="KFM38" s="214"/>
      <c r="KFN38" s="214"/>
      <c r="KFO38" s="214"/>
      <c r="KFP38" s="214"/>
      <c r="KFQ38" s="214"/>
      <c r="KFR38" s="214"/>
      <c r="KFS38" s="214"/>
      <c r="KFT38" s="214"/>
      <c r="KFU38" s="214"/>
      <c r="KFV38" s="214"/>
      <c r="KFW38" s="214"/>
      <c r="KFX38" s="214"/>
      <c r="KFY38" s="214"/>
      <c r="KFZ38" s="214"/>
      <c r="KGA38" s="214"/>
      <c r="KGB38" s="214"/>
      <c r="KGC38" s="214"/>
      <c r="KGD38" s="214"/>
      <c r="KGE38" s="214"/>
      <c r="KGF38" s="214"/>
      <c r="KGG38" s="214"/>
      <c r="KGH38" s="214"/>
      <c r="KGI38" s="214"/>
      <c r="KGJ38" s="214"/>
      <c r="KGK38" s="214"/>
      <c r="KGL38" s="214"/>
      <c r="KGM38" s="214"/>
      <c r="KGN38" s="214"/>
      <c r="KGO38" s="214"/>
      <c r="KGP38" s="214"/>
      <c r="KGQ38" s="214"/>
      <c r="KGR38" s="214"/>
      <c r="KGS38" s="214"/>
      <c r="KGT38" s="214"/>
      <c r="KGU38" s="214"/>
      <c r="KGV38" s="214"/>
      <c r="KGW38" s="214"/>
      <c r="KGX38" s="214"/>
      <c r="KGY38" s="214"/>
      <c r="KGZ38" s="214"/>
      <c r="KHA38" s="214"/>
      <c r="KHB38" s="214"/>
      <c r="KHC38" s="214"/>
      <c r="KHD38" s="214"/>
      <c r="KHE38" s="214"/>
      <c r="KHF38" s="214"/>
      <c r="KHG38" s="214"/>
      <c r="KHH38" s="214"/>
      <c r="KHI38" s="214"/>
      <c r="KHJ38" s="214"/>
      <c r="KHK38" s="214"/>
      <c r="KHL38" s="214"/>
      <c r="KHM38" s="214"/>
      <c r="KHN38" s="214"/>
      <c r="KHO38" s="214"/>
      <c r="KHP38" s="214"/>
      <c r="KHQ38" s="214"/>
      <c r="KHR38" s="214"/>
      <c r="KHS38" s="214"/>
      <c r="KHT38" s="214"/>
      <c r="KHU38" s="214"/>
      <c r="KHV38" s="214"/>
      <c r="KHW38" s="214"/>
      <c r="KHX38" s="214"/>
      <c r="KHY38" s="214"/>
      <c r="KHZ38" s="214"/>
      <c r="KIA38" s="214"/>
      <c r="KIB38" s="214"/>
      <c r="KIC38" s="214"/>
      <c r="KID38" s="214"/>
      <c r="KIE38" s="214"/>
      <c r="KIF38" s="214"/>
      <c r="KIG38" s="214"/>
      <c r="KIH38" s="214"/>
      <c r="KII38" s="214"/>
      <c r="KIJ38" s="214"/>
      <c r="KIK38" s="214"/>
      <c r="KIL38" s="214"/>
      <c r="KIM38" s="214"/>
      <c r="KIN38" s="214"/>
      <c r="KIO38" s="214"/>
      <c r="KIP38" s="214"/>
      <c r="KIQ38" s="214"/>
      <c r="KIR38" s="214"/>
      <c r="KIS38" s="214"/>
      <c r="KIT38" s="214"/>
      <c r="KIU38" s="214"/>
      <c r="KIV38" s="214"/>
      <c r="KIW38" s="214"/>
      <c r="KIX38" s="214"/>
      <c r="KIY38" s="214"/>
      <c r="KIZ38" s="214"/>
      <c r="KJA38" s="214"/>
      <c r="KJB38" s="214"/>
      <c r="KJC38" s="214"/>
      <c r="KJD38" s="214"/>
      <c r="KJE38" s="214"/>
      <c r="KJF38" s="214"/>
      <c r="KJG38" s="214"/>
      <c r="KJH38" s="214"/>
      <c r="KJI38" s="214"/>
      <c r="KJJ38" s="214"/>
      <c r="KJK38" s="214"/>
      <c r="KJL38" s="214"/>
      <c r="KJM38" s="214"/>
      <c r="KJN38" s="214"/>
      <c r="KJO38" s="214"/>
      <c r="KJP38" s="214"/>
      <c r="KJQ38" s="214"/>
      <c r="KJR38" s="214"/>
      <c r="KJS38" s="214"/>
      <c r="KJT38" s="214"/>
      <c r="KJU38" s="214"/>
      <c r="KJV38" s="214"/>
      <c r="KJW38" s="214"/>
      <c r="KJX38" s="214"/>
      <c r="KJY38" s="214"/>
      <c r="KJZ38" s="214"/>
      <c r="KKA38" s="214"/>
      <c r="KKB38" s="214"/>
      <c r="KKC38" s="214"/>
      <c r="KKD38" s="214"/>
      <c r="KKE38" s="214"/>
      <c r="KKF38" s="214"/>
      <c r="KKG38" s="214"/>
      <c r="KKH38" s="214"/>
      <c r="KKI38" s="214"/>
      <c r="KKJ38" s="214"/>
      <c r="KKK38" s="214"/>
      <c r="KKL38" s="214"/>
      <c r="KKM38" s="214"/>
      <c r="KKN38" s="214"/>
      <c r="KKO38" s="214"/>
      <c r="KKP38" s="214"/>
      <c r="KKQ38" s="214"/>
      <c r="KKR38" s="214"/>
      <c r="KKS38" s="214"/>
      <c r="KKT38" s="214"/>
      <c r="KKU38" s="214"/>
      <c r="KKV38" s="214"/>
      <c r="KKW38" s="214"/>
      <c r="KKX38" s="214"/>
      <c r="KKY38" s="214"/>
      <c r="KKZ38" s="214"/>
      <c r="KLA38" s="214"/>
      <c r="KLB38" s="214"/>
      <c r="KLC38" s="214"/>
      <c r="KLD38" s="214"/>
      <c r="KLE38" s="214"/>
      <c r="KLF38" s="214"/>
      <c r="KLG38" s="214"/>
      <c r="KLH38" s="214"/>
      <c r="KLI38" s="214"/>
      <c r="KLJ38" s="214"/>
      <c r="KLK38" s="214"/>
      <c r="KLL38" s="214"/>
      <c r="KLM38" s="214"/>
      <c r="KLN38" s="214"/>
      <c r="KLO38" s="214"/>
      <c r="KLP38" s="214"/>
      <c r="KLQ38" s="214"/>
      <c r="KLR38" s="214"/>
      <c r="KLS38" s="214"/>
      <c r="KLT38" s="214"/>
      <c r="KLU38" s="214"/>
      <c r="KLV38" s="214"/>
      <c r="KLW38" s="214"/>
      <c r="KLX38" s="214"/>
      <c r="KLY38" s="214"/>
      <c r="KLZ38" s="214"/>
      <c r="KMA38" s="214"/>
      <c r="KMB38" s="214"/>
      <c r="KMC38" s="214"/>
      <c r="KMD38" s="214"/>
      <c r="KME38" s="214"/>
      <c r="KMF38" s="214"/>
      <c r="KMG38" s="214"/>
      <c r="KMH38" s="214"/>
      <c r="KMI38" s="214"/>
      <c r="KMJ38" s="214"/>
      <c r="KMK38" s="214"/>
      <c r="KML38" s="214"/>
      <c r="KMM38" s="214"/>
      <c r="KMN38" s="214"/>
      <c r="KMO38" s="214"/>
      <c r="KMP38" s="214"/>
      <c r="KMQ38" s="214"/>
      <c r="KMR38" s="214"/>
      <c r="KMS38" s="214"/>
      <c r="KMT38" s="214"/>
      <c r="KMU38" s="214"/>
      <c r="KMV38" s="214"/>
      <c r="KMW38" s="214"/>
      <c r="KMX38" s="214"/>
      <c r="KMY38" s="214"/>
      <c r="KMZ38" s="214"/>
      <c r="KNA38" s="214"/>
      <c r="KNB38" s="214"/>
      <c r="KNC38" s="214"/>
      <c r="KND38" s="214"/>
      <c r="KNE38" s="214"/>
      <c r="KNF38" s="214"/>
      <c r="KNG38" s="214"/>
      <c r="KNH38" s="214"/>
      <c r="KNI38" s="214"/>
      <c r="KNJ38" s="214"/>
      <c r="KNK38" s="214"/>
      <c r="KNL38" s="214"/>
      <c r="KNM38" s="214"/>
      <c r="KNN38" s="214"/>
      <c r="KNO38" s="214"/>
      <c r="KNP38" s="214"/>
      <c r="KNQ38" s="214"/>
      <c r="KNR38" s="214"/>
      <c r="KNS38" s="214"/>
      <c r="KNT38" s="214"/>
      <c r="KNU38" s="214"/>
      <c r="KNV38" s="214"/>
      <c r="KNW38" s="214"/>
      <c r="KNX38" s="214"/>
      <c r="KNY38" s="214"/>
      <c r="KNZ38" s="214"/>
      <c r="KOA38" s="214"/>
      <c r="KOB38" s="214"/>
      <c r="KOC38" s="214"/>
      <c r="KOD38" s="214"/>
      <c r="KOE38" s="214"/>
      <c r="KOF38" s="214"/>
      <c r="KOG38" s="214"/>
      <c r="KOH38" s="214"/>
      <c r="KOI38" s="214"/>
      <c r="KOJ38" s="214"/>
      <c r="KOK38" s="214"/>
      <c r="KOL38" s="214"/>
      <c r="KOM38" s="214"/>
      <c r="KON38" s="214"/>
      <c r="KOO38" s="214"/>
      <c r="KOP38" s="214"/>
      <c r="KOQ38" s="214"/>
      <c r="KOR38" s="214"/>
      <c r="KOS38" s="214"/>
      <c r="KOT38" s="214"/>
      <c r="KOU38" s="214"/>
      <c r="KOV38" s="214"/>
      <c r="KOW38" s="214"/>
      <c r="KOX38" s="214"/>
      <c r="KOY38" s="214"/>
      <c r="KOZ38" s="214"/>
      <c r="KPA38" s="214"/>
      <c r="KPB38" s="214"/>
      <c r="KPC38" s="214"/>
      <c r="KPD38" s="214"/>
      <c r="KPE38" s="214"/>
      <c r="KPF38" s="214"/>
      <c r="KPG38" s="214"/>
      <c r="KPH38" s="214"/>
      <c r="KPI38" s="214"/>
      <c r="KPJ38" s="214"/>
      <c r="KPK38" s="214"/>
      <c r="KPL38" s="214"/>
      <c r="KPM38" s="214"/>
      <c r="KPN38" s="214"/>
      <c r="KPO38" s="214"/>
      <c r="KPP38" s="214"/>
      <c r="KPQ38" s="214"/>
      <c r="KPR38" s="214"/>
      <c r="KPS38" s="214"/>
      <c r="KPT38" s="214"/>
      <c r="KPU38" s="214"/>
      <c r="KPV38" s="214"/>
      <c r="KPW38" s="214"/>
      <c r="KPX38" s="214"/>
      <c r="KPY38" s="214"/>
      <c r="KPZ38" s="214"/>
      <c r="KQA38" s="214"/>
      <c r="KQB38" s="214"/>
      <c r="KQC38" s="214"/>
      <c r="KQD38" s="214"/>
      <c r="KQE38" s="214"/>
      <c r="KQF38" s="214"/>
      <c r="KQG38" s="214"/>
      <c r="KQH38" s="214"/>
      <c r="KQI38" s="214"/>
      <c r="KQJ38" s="214"/>
      <c r="KQK38" s="214"/>
      <c r="KQL38" s="214"/>
      <c r="KQM38" s="214"/>
      <c r="KQN38" s="214"/>
      <c r="KQO38" s="214"/>
      <c r="KQP38" s="214"/>
      <c r="KQQ38" s="214"/>
      <c r="KQR38" s="214"/>
      <c r="KQS38" s="214"/>
      <c r="KQT38" s="214"/>
      <c r="KQU38" s="214"/>
      <c r="KQV38" s="214"/>
      <c r="KQW38" s="214"/>
      <c r="KQX38" s="214"/>
      <c r="KQY38" s="214"/>
      <c r="KQZ38" s="214"/>
      <c r="KRA38" s="214"/>
      <c r="KRB38" s="214"/>
      <c r="KRC38" s="214"/>
      <c r="KRD38" s="214"/>
      <c r="KRE38" s="214"/>
      <c r="KRF38" s="214"/>
      <c r="KRG38" s="214"/>
      <c r="KRH38" s="214"/>
      <c r="KRI38" s="214"/>
      <c r="KRJ38" s="214"/>
      <c r="KRK38" s="214"/>
      <c r="KRL38" s="214"/>
      <c r="KRM38" s="214"/>
      <c r="KRN38" s="214"/>
      <c r="KRO38" s="214"/>
      <c r="KRP38" s="214"/>
      <c r="KRQ38" s="214"/>
      <c r="KRR38" s="214"/>
      <c r="KRS38" s="214"/>
      <c r="KRT38" s="214"/>
      <c r="KRU38" s="214"/>
      <c r="KRV38" s="214"/>
      <c r="KRW38" s="214"/>
      <c r="KRX38" s="214"/>
      <c r="KRY38" s="214"/>
      <c r="KRZ38" s="214"/>
      <c r="KSA38" s="214"/>
      <c r="KSB38" s="214"/>
      <c r="KSC38" s="214"/>
      <c r="KSD38" s="214"/>
      <c r="KSE38" s="214"/>
      <c r="KSF38" s="214"/>
      <c r="KSG38" s="214"/>
      <c r="KSH38" s="214"/>
      <c r="KSI38" s="214"/>
      <c r="KSJ38" s="214"/>
      <c r="KSK38" s="214"/>
      <c r="KSL38" s="214"/>
      <c r="KSM38" s="214"/>
      <c r="KSN38" s="214"/>
      <c r="KSO38" s="214"/>
      <c r="KSP38" s="214"/>
      <c r="KSQ38" s="214"/>
      <c r="KSR38" s="214"/>
      <c r="KSS38" s="214"/>
      <c r="KST38" s="214"/>
      <c r="KSU38" s="214"/>
      <c r="KSV38" s="214"/>
      <c r="KSW38" s="214"/>
      <c r="KSX38" s="214"/>
      <c r="KSY38" s="214"/>
      <c r="KSZ38" s="214"/>
      <c r="KTA38" s="214"/>
      <c r="KTB38" s="214"/>
      <c r="KTC38" s="214"/>
      <c r="KTD38" s="214"/>
      <c r="KTE38" s="214"/>
      <c r="KTF38" s="214"/>
      <c r="KTG38" s="214"/>
      <c r="KTH38" s="214"/>
      <c r="KTI38" s="214"/>
      <c r="KTJ38" s="214"/>
      <c r="KTK38" s="214"/>
      <c r="KTL38" s="214"/>
      <c r="KTM38" s="214"/>
      <c r="KTN38" s="214"/>
      <c r="KTO38" s="214"/>
      <c r="KTP38" s="214"/>
      <c r="KTQ38" s="214"/>
      <c r="KTR38" s="214"/>
      <c r="KTS38" s="214"/>
      <c r="KTT38" s="214"/>
      <c r="KTU38" s="214"/>
      <c r="KTV38" s="214"/>
      <c r="KTW38" s="214"/>
      <c r="KTX38" s="214"/>
      <c r="KTY38" s="214"/>
      <c r="KTZ38" s="214"/>
      <c r="KUA38" s="214"/>
      <c r="KUB38" s="214"/>
      <c r="KUC38" s="214"/>
      <c r="KUD38" s="214"/>
      <c r="KUE38" s="214"/>
      <c r="KUF38" s="214"/>
      <c r="KUG38" s="214"/>
      <c r="KUH38" s="214"/>
      <c r="KUI38" s="214"/>
      <c r="KUJ38" s="214"/>
      <c r="KUK38" s="214"/>
      <c r="KUL38" s="214"/>
      <c r="KUM38" s="214"/>
      <c r="KUN38" s="214"/>
      <c r="KUO38" s="214"/>
      <c r="KUP38" s="214"/>
      <c r="KUQ38" s="214"/>
      <c r="KUR38" s="214"/>
      <c r="KUS38" s="214"/>
      <c r="KUT38" s="214"/>
      <c r="KUU38" s="214"/>
      <c r="KUV38" s="214"/>
      <c r="KUW38" s="214"/>
      <c r="KUX38" s="214"/>
      <c r="KUY38" s="214"/>
      <c r="KUZ38" s="214"/>
      <c r="KVA38" s="214"/>
      <c r="KVB38" s="214"/>
      <c r="KVC38" s="214"/>
      <c r="KVD38" s="214"/>
      <c r="KVE38" s="214"/>
      <c r="KVF38" s="214"/>
      <c r="KVG38" s="214"/>
      <c r="KVH38" s="214"/>
      <c r="KVI38" s="214"/>
      <c r="KVJ38" s="214"/>
      <c r="KVK38" s="214"/>
      <c r="KVL38" s="214"/>
      <c r="KVM38" s="214"/>
      <c r="KVN38" s="214"/>
      <c r="KVO38" s="214"/>
      <c r="KVP38" s="214"/>
      <c r="KVQ38" s="214"/>
      <c r="KVR38" s="214"/>
      <c r="KVS38" s="214"/>
      <c r="KVT38" s="214"/>
      <c r="KVU38" s="214"/>
      <c r="KVV38" s="214"/>
      <c r="KVW38" s="214"/>
      <c r="KVX38" s="214"/>
      <c r="KVY38" s="214"/>
      <c r="KVZ38" s="214"/>
      <c r="KWA38" s="214"/>
      <c r="KWB38" s="214"/>
      <c r="KWC38" s="214"/>
      <c r="KWD38" s="214"/>
      <c r="KWE38" s="214"/>
      <c r="KWF38" s="214"/>
      <c r="KWG38" s="214"/>
      <c r="KWH38" s="214"/>
      <c r="KWI38" s="214"/>
      <c r="KWJ38" s="214"/>
      <c r="KWK38" s="214"/>
      <c r="KWL38" s="214"/>
      <c r="KWM38" s="214"/>
      <c r="KWN38" s="214"/>
      <c r="KWO38" s="214"/>
      <c r="KWP38" s="214"/>
      <c r="KWQ38" s="214"/>
      <c r="KWR38" s="214"/>
      <c r="KWS38" s="214"/>
      <c r="KWT38" s="214"/>
      <c r="KWU38" s="214"/>
      <c r="KWV38" s="214"/>
      <c r="KWW38" s="214"/>
      <c r="KWX38" s="214"/>
      <c r="KWY38" s="214"/>
      <c r="KWZ38" s="214"/>
      <c r="KXA38" s="214"/>
      <c r="KXB38" s="214"/>
      <c r="KXC38" s="214"/>
      <c r="KXD38" s="214"/>
      <c r="KXE38" s="214"/>
      <c r="KXF38" s="214"/>
      <c r="KXG38" s="214"/>
      <c r="KXH38" s="214"/>
      <c r="KXI38" s="214"/>
      <c r="KXJ38" s="214"/>
      <c r="KXK38" s="214"/>
      <c r="KXL38" s="214"/>
      <c r="KXM38" s="214"/>
      <c r="KXN38" s="214"/>
      <c r="KXO38" s="214"/>
      <c r="KXP38" s="214"/>
      <c r="KXQ38" s="214"/>
      <c r="KXR38" s="214"/>
      <c r="KXS38" s="214"/>
      <c r="KXT38" s="214"/>
      <c r="KXU38" s="214"/>
      <c r="KXV38" s="214"/>
      <c r="KXW38" s="214"/>
      <c r="KXX38" s="214"/>
      <c r="KXY38" s="214"/>
      <c r="KXZ38" s="214"/>
      <c r="KYA38" s="214"/>
      <c r="KYB38" s="214"/>
      <c r="KYC38" s="214"/>
      <c r="KYD38" s="214"/>
      <c r="KYE38" s="214"/>
      <c r="KYF38" s="214"/>
      <c r="KYG38" s="214"/>
      <c r="KYH38" s="214"/>
      <c r="KYI38" s="214"/>
      <c r="KYJ38" s="214"/>
      <c r="KYK38" s="214"/>
      <c r="KYL38" s="214"/>
      <c r="KYM38" s="214"/>
      <c r="KYN38" s="214"/>
      <c r="KYO38" s="214"/>
      <c r="KYP38" s="214"/>
      <c r="KYQ38" s="214"/>
      <c r="KYR38" s="214"/>
      <c r="KYS38" s="214"/>
      <c r="KYT38" s="214"/>
      <c r="KYU38" s="214"/>
      <c r="KYV38" s="214"/>
      <c r="KYW38" s="214"/>
      <c r="KYX38" s="214"/>
      <c r="KYY38" s="214"/>
      <c r="KYZ38" s="214"/>
      <c r="KZA38" s="214"/>
      <c r="KZB38" s="214"/>
      <c r="KZC38" s="214"/>
      <c r="KZD38" s="214"/>
      <c r="KZE38" s="214"/>
      <c r="KZF38" s="214"/>
      <c r="KZG38" s="214"/>
      <c r="KZH38" s="214"/>
      <c r="KZI38" s="214"/>
      <c r="KZJ38" s="214"/>
      <c r="KZK38" s="214"/>
      <c r="KZL38" s="214"/>
      <c r="KZM38" s="214"/>
      <c r="KZN38" s="214"/>
      <c r="KZO38" s="214"/>
      <c r="KZP38" s="214"/>
      <c r="KZQ38" s="214"/>
      <c r="KZR38" s="214"/>
      <c r="KZS38" s="214"/>
      <c r="KZT38" s="214"/>
      <c r="KZU38" s="214"/>
      <c r="KZV38" s="214"/>
      <c r="KZW38" s="214"/>
      <c r="KZX38" s="214"/>
      <c r="KZY38" s="214"/>
      <c r="KZZ38" s="214"/>
      <c r="LAA38" s="214"/>
      <c r="LAB38" s="214"/>
      <c r="LAC38" s="214"/>
      <c r="LAD38" s="214"/>
      <c r="LAE38" s="214"/>
      <c r="LAF38" s="214"/>
      <c r="LAG38" s="214"/>
      <c r="LAH38" s="214"/>
      <c r="LAI38" s="214"/>
      <c r="LAJ38" s="214"/>
      <c r="LAK38" s="214"/>
      <c r="LAL38" s="214"/>
      <c r="LAM38" s="214"/>
      <c r="LAN38" s="214"/>
      <c r="LAO38" s="214"/>
      <c r="LAP38" s="214"/>
      <c r="LAQ38" s="214"/>
      <c r="LAR38" s="214"/>
      <c r="LAS38" s="214"/>
      <c r="LAT38" s="214"/>
      <c r="LAU38" s="214"/>
      <c r="LAV38" s="214"/>
      <c r="LAW38" s="214"/>
      <c r="LAX38" s="214"/>
      <c r="LAY38" s="214"/>
      <c r="LAZ38" s="214"/>
      <c r="LBA38" s="214"/>
      <c r="LBB38" s="214"/>
      <c r="LBC38" s="214"/>
      <c r="LBD38" s="214"/>
      <c r="LBE38" s="214"/>
      <c r="LBF38" s="214"/>
      <c r="LBG38" s="214"/>
      <c r="LBH38" s="214"/>
      <c r="LBI38" s="214"/>
      <c r="LBJ38" s="214"/>
      <c r="LBK38" s="214"/>
      <c r="LBL38" s="214"/>
      <c r="LBM38" s="214"/>
      <c r="LBN38" s="214"/>
      <c r="LBO38" s="214"/>
      <c r="LBP38" s="214"/>
      <c r="LBQ38" s="214"/>
      <c r="LBR38" s="214"/>
      <c r="LBS38" s="214"/>
      <c r="LBT38" s="214"/>
      <c r="LBU38" s="214"/>
      <c r="LBV38" s="214"/>
      <c r="LBW38" s="214"/>
      <c r="LBX38" s="214"/>
      <c r="LBY38" s="214"/>
      <c r="LBZ38" s="214"/>
      <c r="LCA38" s="214"/>
      <c r="LCB38" s="214"/>
      <c r="LCC38" s="214"/>
      <c r="LCD38" s="214"/>
      <c r="LCE38" s="214"/>
      <c r="LCF38" s="214"/>
      <c r="LCG38" s="214"/>
      <c r="LCH38" s="214"/>
      <c r="LCI38" s="214"/>
      <c r="LCJ38" s="214"/>
      <c r="LCK38" s="214"/>
      <c r="LCL38" s="214"/>
      <c r="LCM38" s="214"/>
      <c r="LCN38" s="214"/>
      <c r="LCO38" s="214"/>
      <c r="LCP38" s="214"/>
      <c r="LCQ38" s="214"/>
      <c r="LCR38" s="214"/>
      <c r="LCS38" s="214"/>
      <c r="LCT38" s="214"/>
      <c r="LCU38" s="214"/>
      <c r="LCV38" s="214"/>
      <c r="LCW38" s="214"/>
      <c r="LCX38" s="214"/>
      <c r="LCY38" s="214"/>
      <c r="LCZ38" s="214"/>
      <c r="LDA38" s="214"/>
      <c r="LDB38" s="214"/>
      <c r="LDC38" s="214"/>
      <c r="LDD38" s="214"/>
      <c r="LDE38" s="214"/>
      <c r="LDF38" s="214"/>
      <c r="LDG38" s="214"/>
      <c r="LDH38" s="214"/>
      <c r="LDI38" s="214"/>
      <c r="LDJ38" s="214"/>
      <c r="LDK38" s="214"/>
      <c r="LDL38" s="214"/>
      <c r="LDM38" s="214"/>
      <c r="LDN38" s="214"/>
      <c r="LDO38" s="214"/>
      <c r="LDP38" s="214"/>
      <c r="LDQ38" s="214"/>
      <c r="LDR38" s="214"/>
      <c r="LDS38" s="214"/>
      <c r="LDT38" s="214"/>
      <c r="LDU38" s="214"/>
      <c r="LDV38" s="214"/>
      <c r="LDW38" s="214"/>
      <c r="LDX38" s="214"/>
      <c r="LDY38" s="214"/>
      <c r="LDZ38" s="214"/>
      <c r="LEA38" s="214"/>
      <c r="LEB38" s="214"/>
      <c r="LEC38" s="214"/>
      <c r="LED38" s="214"/>
      <c r="LEE38" s="214"/>
      <c r="LEF38" s="214"/>
      <c r="LEG38" s="214"/>
      <c r="LEH38" s="214"/>
      <c r="LEI38" s="214"/>
      <c r="LEJ38" s="214"/>
      <c r="LEK38" s="214"/>
      <c r="LEL38" s="214"/>
      <c r="LEM38" s="214"/>
      <c r="LEN38" s="214"/>
      <c r="LEO38" s="214"/>
      <c r="LEP38" s="214"/>
      <c r="LEQ38" s="214"/>
      <c r="LER38" s="214"/>
      <c r="LES38" s="214"/>
      <c r="LET38" s="214"/>
      <c r="LEU38" s="214"/>
      <c r="LEV38" s="214"/>
      <c r="LEW38" s="214"/>
      <c r="LEX38" s="214"/>
      <c r="LEY38" s="214"/>
      <c r="LEZ38" s="214"/>
      <c r="LFA38" s="214"/>
      <c r="LFB38" s="214"/>
      <c r="LFC38" s="214"/>
      <c r="LFD38" s="214"/>
      <c r="LFE38" s="214"/>
      <c r="LFF38" s="214"/>
      <c r="LFG38" s="214"/>
      <c r="LFH38" s="214"/>
      <c r="LFI38" s="214"/>
      <c r="LFJ38" s="214"/>
      <c r="LFK38" s="214"/>
      <c r="LFL38" s="214"/>
      <c r="LFM38" s="214"/>
      <c r="LFN38" s="214"/>
      <c r="LFO38" s="214"/>
      <c r="LFP38" s="214"/>
      <c r="LFQ38" s="214"/>
      <c r="LFR38" s="214"/>
      <c r="LFS38" s="214"/>
      <c r="LFT38" s="214"/>
      <c r="LFU38" s="214"/>
      <c r="LFV38" s="214"/>
      <c r="LFW38" s="214"/>
      <c r="LFX38" s="214"/>
      <c r="LFY38" s="214"/>
      <c r="LFZ38" s="214"/>
      <c r="LGA38" s="214"/>
      <c r="LGB38" s="214"/>
      <c r="LGC38" s="214"/>
      <c r="LGD38" s="214"/>
      <c r="LGE38" s="214"/>
      <c r="LGF38" s="214"/>
      <c r="LGG38" s="214"/>
      <c r="LGH38" s="214"/>
      <c r="LGI38" s="214"/>
      <c r="LGJ38" s="214"/>
      <c r="LGK38" s="214"/>
      <c r="LGL38" s="214"/>
      <c r="LGM38" s="214"/>
      <c r="LGN38" s="214"/>
      <c r="LGO38" s="214"/>
      <c r="LGP38" s="214"/>
      <c r="LGQ38" s="214"/>
      <c r="LGR38" s="214"/>
      <c r="LGS38" s="214"/>
      <c r="LGT38" s="214"/>
      <c r="LGU38" s="214"/>
      <c r="LGV38" s="214"/>
      <c r="LGW38" s="214"/>
      <c r="LGX38" s="214"/>
      <c r="LGY38" s="214"/>
      <c r="LGZ38" s="214"/>
      <c r="LHA38" s="214"/>
      <c r="LHB38" s="214"/>
      <c r="LHC38" s="214"/>
      <c r="LHD38" s="214"/>
      <c r="LHE38" s="214"/>
      <c r="LHF38" s="214"/>
      <c r="LHG38" s="214"/>
      <c r="LHH38" s="214"/>
      <c r="LHI38" s="214"/>
      <c r="LHJ38" s="214"/>
      <c r="LHK38" s="214"/>
      <c r="LHL38" s="214"/>
      <c r="LHM38" s="214"/>
      <c r="LHN38" s="214"/>
      <c r="LHO38" s="214"/>
      <c r="LHP38" s="214"/>
      <c r="LHQ38" s="214"/>
      <c r="LHR38" s="214"/>
      <c r="LHS38" s="214"/>
      <c r="LHT38" s="214"/>
      <c r="LHU38" s="214"/>
      <c r="LHV38" s="214"/>
      <c r="LHW38" s="214"/>
      <c r="LHX38" s="214"/>
      <c r="LHY38" s="214"/>
      <c r="LHZ38" s="214"/>
      <c r="LIA38" s="214"/>
      <c r="LIB38" s="214"/>
      <c r="LIC38" s="214"/>
      <c r="LID38" s="214"/>
      <c r="LIE38" s="214"/>
      <c r="LIF38" s="214"/>
      <c r="LIG38" s="214"/>
      <c r="LIH38" s="214"/>
      <c r="LII38" s="214"/>
      <c r="LIJ38" s="214"/>
      <c r="LIK38" s="214"/>
      <c r="LIL38" s="214"/>
      <c r="LIM38" s="214"/>
      <c r="LIN38" s="214"/>
      <c r="LIO38" s="214"/>
      <c r="LIP38" s="214"/>
      <c r="LIQ38" s="214"/>
      <c r="LIR38" s="214"/>
      <c r="LIS38" s="214"/>
      <c r="LIT38" s="214"/>
      <c r="LIU38" s="214"/>
      <c r="LIV38" s="214"/>
      <c r="LIW38" s="214"/>
      <c r="LIX38" s="214"/>
      <c r="LIY38" s="214"/>
      <c r="LIZ38" s="214"/>
      <c r="LJA38" s="214"/>
      <c r="LJB38" s="214"/>
      <c r="LJC38" s="214"/>
      <c r="LJD38" s="214"/>
      <c r="LJE38" s="214"/>
      <c r="LJF38" s="214"/>
      <c r="LJG38" s="214"/>
      <c r="LJH38" s="214"/>
      <c r="LJI38" s="214"/>
      <c r="LJJ38" s="214"/>
      <c r="LJK38" s="214"/>
      <c r="LJL38" s="214"/>
      <c r="LJM38" s="214"/>
      <c r="LJN38" s="214"/>
      <c r="LJO38" s="214"/>
      <c r="LJP38" s="214"/>
      <c r="LJQ38" s="214"/>
      <c r="LJR38" s="214"/>
      <c r="LJS38" s="214"/>
      <c r="LJT38" s="214"/>
      <c r="LJU38" s="214"/>
      <c r="LJV38" s="214"/>
      <c r="LJW38" s="214"/>
      <c r="LJX38" s="214"/>
      <c r="LJY38" s="214"/>
      <c r="LJZ38" s="214"/>
      <c r="LKA38" s="214"/>
      <c r="LKB38" s="214"/>
      <c r="LKC38" s="214"/>
      <c r="LKD38" s="214"/>
      <c r="LKE38" s="214"/>
      <c r="LKF38" s="214"/>
      <c r="LKG38" s="214"/>
      <c r="LKH38" s="214"/>
      <c r="LKI38" s="214"/>
      <c r="LKJ38" s="214"/>
      <c r="LKK38" s="214"/>
      <c r="LKL38" s="214"/>
      <c r="LKM38" s="214"/>
      <c r="LKN38" s="214"/>
      <c r="LKO38" s="214"/>
      <c r="LKP38" s="214"/>
      <c r="LKQ38" s="214"/>
      <c r="LKR38" s="214"/>
      <c r="LKS38" s="214"/>
      <c r="LKT38" s="214"/>
      <c r="LKU38" s="214"/>
      <c r="LKV38" s="214"/>
      <c r="LKW38" s="214"/>
      <c r="LKX38" s="214"/>
      <c r="LKY38" s="214"/>
      <c r="LKZ38" s="214"/>
      <c r="LLA38" s="214"/>
      <c r="LLB38" s="214"/>
      <c r="LLC38" s="214"/>
      <c r="LLD38" s="214"/>
      <c r="LLE38" s="214"/>
      <c r="LLF38" s="214"/>
      <c r="LLG38" s="214"/>
      <c r="LLH38" s="214"/>
      <c r="LLI38" s="214"/>
      <c r="LLJ38" s="214"/>
      <c r="LLK38" s="214"/>
      <c r="LLL38" s="214"/>
      <c r="LLM38" s="214"/>
      <c r="LLN38" s="214"/>
      <c r="LLO38" s="214"/>
      <c r="LLP38" s="214"/>
      <c r="LLQ38" s="214"/>
      <c r="LLR38" s="214"/>
      <c r="LLS38" s="214"/>
      <c r="LLT38" s="214"/>
      <c r="LLU38" s="214"/>
      <c r="LLV38" s="214"/>
      <c r="LLW38" s="214"/>
      <c r="LLX38" s="214"/>
      <c r="LLY38" s="214"/>
      <c r="LLZ38" s="214"/>
      <c r="LMA38" s="214"/>
      <c r="LMB38" s="214"/>
      <c r="LMC38" s="214"/>
      <c r="LMD38" s="214"/>
      <c r="LME38" s="214"/>
      <c r="LMF38" s="214"/>
      <c r="LMG38" s="214"/>
      <c r="LMH38" s="214"/>
      <c r="LMI38" s="214"/>
      <c r="LMJ38" s="214"/>
      <c r="LMK38" s="214"/>
      <c r="LML38" s="214"/>
      <c r="LMM38" s="214"/>
      <c r="LMN38" s="214"/>
      <c r="LMO38" s="214"/>
      <c r="LMP38" s="214"/>
      <c r="LMQ38" s="214"/>
      <c r="LMR38" s="214"/>
      <c r="LMS38" s="214"/>
      <c r="LMT38" s="214"/>
      <c r="LMU38" s="214"/>
      <c r="LMV38" s="214"/>
      <c r="LMW38" s="214"/>
      <c r="LMX38" s="214"/>
      <c r="LMY38" s="214"/>
      <c r="LMZ38" s="214"/>
      <c r="LNA38" s="214"/>
      <c r="LNB38" s="214"/>
      <c r="LNC38" s="214"/>
      <c r="LND38" s="214"/>
      <c r="LNE38" s="214"/>
      <c r="LNF38" s="214"/>
      <c r="LNG38" s="214"/>
      <c r="LNH38" s="214"/>
      <c r="LNI38" s="214"/>
      <c r="LNJ38" s="214"/>
      <c r="LNK38" s="214"/>
      <c r="LNL38" s="214"/>
      <c r="LNM38" s="214"/>
      <c r="LNN38" s="214"/>
      <c r="LNO38" s="214"/>
      <c r="LNP38" s="214"/>
      <c r="LNQ38" s="214"/>
      <c r="LNR38" s="214"/>
      <c r="LNS38" s="214"/>
      <c r="LNT38" s="214"/>
      <c r="LNU38" s="214"/>
      <c r="LNV38" s="214"/>
      <c r="LNW38" s="214"/>
      <c r="LNX38" s="214"/>
      <c r="LNY38" s="214"/>
      <c r="LNZ38" s="214"/>
      <c r="LOA38" s="214"/>
      <c r="LOB38" s="214"/>
      <c r="LOC38" s="214"/>
      <c r="LOD38" s="214"/>
      <c r="LOE38" s="214"/>
      <c r="LOF38" s="214"/>
      <c r="LOG38" s="214"/>
      <c r="LOH38" s="214"/>
      <c r="LOI38" s="214"/>
      <c r="LOJ38" s="214"/>
      <c r="LOK38" s="214"/>
      <c r="LOL38" s="214"/>
      <c r="LOM38" s="214"/>
      <c r="LON38" s="214"/>
      <c r="LOO38" s="214"/>
      <c r="LOP38" s="214"/>
      <c r="LOQ38" s="214"/>
      <c r="LOR38" s="214"/>
      <c r="LOS38" s="214"/>
      <c r="LOT38" s="214"/>
      <c r="LOU38" s="214"/>
      <c r="LOV38" s="214"/>
      <c r="LOW38" s="214"/>
      <c r="LOX38" s="214"/>
      <c r="LOY38" s="214"/>
      <c r="LOZ38" s="214"/>
      <c r="LPA38" s="214"/>
      <c r="LPB38" s="214"/>
      <c r="LPC38" s="214"/>
      <c r="LPD38" s="214"/>
      <c r="LPE38" s="214"/>
      <c r="LPF38" s="214"/>
      <c r="LPG38" s="214"/>
      <c r="LPH38" s="214"/>
      <c r="LPI38" s="214"/>
      <c r="LPJ38" s="214"/>
      <c r="LPK38" s="214"/>
      <c r="LPL38" s="214"/>
      <c r="LPM38" s="214"/>
      <c r="LPN38" s="214"/>
      <c r="LPO38" s="214"/>
      <c r="LPP38" s="214"/>
      <c r="LPQ38" s="214"/>
      <c r="LPR38" s="214"/>
      <c r="LPS38" s="214"/>
      <c r="LPT38" s="214"/>
      <c r="LPU38" s="214"/>
      <c r="LPV38" s="214"/>
      <c r="LPW38" s="214"/>
      <c r="LPX38" s="214"/>
      <c r="LPY38" s="214"/>
      <c r="LPZ38" s="214"/>
      <c r="LQA38" s="214"/>
      <c r="LQB38" s="214"/>
      <c r="LQC38" s="214"/>
      <c r="LQD38" s="214"/>
      <c r="LQE38" s="214"/>
      <c r="LQF38" s="214"/>
      <c r="LQG38" s="214"/>
      <c r="LQH38" s="214"/>
      <c r="LQI38" s="214"/>
      <c r="LQJ38" s="214"/>
      <c r="LQK38" s="214"/>
      <c r="LQL38" s="214"/>
      <c r="LQM38" s="214"/>
      <c r="LQN38" s="214"/>
      <c r="LQO38" s="214"/>
      <c r="LQP38" s="214"/>
      <c r="LQQ38" s="214"/>
      <c r="LQR38" s="214"/>
      <c r="LQS38" s="214"/>
      <c r="LQT38" s="214"/>
      <c r="LQU38" s="214"/>
      <c r="LQV38" s="214"/>
      <c r="LQW38" s="214"/>
      <c r="LQX38" s="214"/>
      <c r="LQY38" s="214"/>
      <c r="LQZ38" s="214"/>
      <c r="LRA38" s="214"/>
      <c r="LRB38" s="214"/>
      <c r="LRC38" s="214"/>
      <c r="LRD38" s="214"/>
      <c r="LRE38" s="214"/>
      <c r="LRF38" s="214"/>
      <c r="LRG38" s="214"/>
      <c r="LRH38" s="214"/>
      <c r="LRI38" s="214"/>
      <c r="LRJ38" s="214"/>
      <c r="LRK38" s="214"/>
      <c r="LRL38" s="214"/>
      <c r="LRM38" s="214"/>
      <c r="LRN38" s="214"/>
      <c r="LRO38" s="214"/>
      <c r="LRP38" s="214"/>
      <c r="LRQ38" s="214"/>
      <c r="LRR38" s="214"/>
      <c r="LRS38" s="214"/>
      <c r="LRT38" s="214"/>
      <c r="LRU38" s="214"/>
      <c r="LRV38" s="214"/>
      <c r="LRW38" s="214"/>
      <c r="LRX38" s="214"/>
      <c r="LRY38" s="214"/>
      <c r="LRZ38" s="214"/>
      <c r="LSA38" s="214"/>
      <c r="LSB38" s="214"/>
      <c r="LSC38" s="214"/>
      <c r="LSD38" s="214"/>
      <c r="LSE38" s="214"/>
      <c r="LSF38" s="214"/>
      <c r="LSG38" s="214"/>
      <c r="LSH38" s="214"/>
      <c r="LSI38" s="214"/>
      <c r="LSJ38" s="214"/>
      <c r="LSK38" s="214"/>
      <c r="LSL38" s="214"/>
      <c r="LSM38" s="214"/>
      <c r="LSN38" s="214"/>
      <c r="LSO38" s="214"/>
      <c r="LSP38" s="214"/>
      <c r="LSQ38" s="214"/>
      <c r="LSR38" s="214"/>
      <c r="LSS38" s="214"/>
      <c r="LST38" s="214"/>
      <c r="LSU38" s="214"/>
      <c r="LSV38" s="214"/>
      <c r="LSW38" s="214"/>
      <c r="LSX38" s="214"/>
      <c r="LSY38" s="214"/>
      <c r="LSZ38" s="214"/>
      <c r="LTA38" s="214"/>
      <c r="LTB38" s="214"/>
      <c r="LTC38" s="214"/>
      <c r="LTD38" s="214"/>
      <c r="LTE38" s="214"/>
      <c r="LTF38" s="214"/>
      <c r="LTG38" s="214"/>
      <c r="LTH38" s="214"/>
      <c r="LTI38" s="214"/>
      <c r="LTJ38" s="214"/>
      <c r="LTK38" s="214"/>
      <c r="LTL38" s="214"/>
      <c r="LTM38" s="214"/>
      <c r="LTN38" s="214"/>
      <c r="LTO38" s="214"/>
      <c r="LTP38" s="214"/>
      <c r="LTQ38" s="214"/>
      <c r="LTR38" s="214"/>
      <c r="LTS38" s="214"/>
      <c r="LTT38" s="214"/>
      <c r="LTU38" s="214"/>
      <c r="LTV38" s="214"/>
      <c r="LTW38" s="214"/>
      <c r="LTX38" s="214"/>
      <c r="LTY38" s="214"/>
      <c r="LTZ38" s="214"/>
      <c r="LUA38" s="214"/>
      <c r="LUB38" s="214"/>
      <c r="LUC38" s="214"/>
      <c r="LUD38" s="214"/>
      <c r="LUE38" s="214"/>
      <c r="LUF38" s="214"/>
      <c r="LUG38" s="214"/>
      <c r="LUH38" s="214"/>
      <c r="LUI38" s="214"/>
      <c r="LUJ38" s="214"/>
      <c r="LUK38" s="214"/>
      <c r="LUL38" s="214"/>
      <c r="LUM38" s="214"/>
      <c r="LUN38" s="214"/>
      <c r="LUO38" s="214"/>
      <c r="LUP38" s="214"/>
      <c r="LUQ38" s="214"/>
      <c r="LUR38" s="214"/>
      <c r="LUS38" s="214"/>
      <c r="LUT38" s="214"/>
      <c r="LUU38" s="214"/>
      <c r="LUV38" s="214"/>
      <c r="LUW38" s="214"/>
      <c r="LUX38" s="214"/>
      <c r="LUY38" s="214"/>
      <c r="LUZ38" s="214"/>
      <c r="LVA38" s="214"/>
      <c r="LVB38" s="214"/>
      <c r="LVC38" s="214"/>
      <c r="LVD38" s="214"/>
      <c r="LVE38" s="214"/>
      <c r="LVF38" s="214"/>
      <c r="LVG38" s="214"/>
      <c r="LVH38" s="214"/>
      <c r="LVI38" s="214"/>
      <c r="LVJ38" s="214"/>
      <c r="LVK38" s="214"/>
      <c r="LVL38" s="214"/>
      <c r="LVM38" s="214"/>
      <c r="LVN38" s="214"/>
      <c r="LVO38" s="214"/>
      <c r="LVP38" s="214"/>
      <c r="LVQ38" s="214"/>
      <c r="LVR38" s="214"/>
      <c r="LVS38" s="214"/>
      <c r="LVT38" s="214"/>
      <c r="LVU38" s="214"/>
      <c r="LVV38" s="214"/>
      <c r="LVW38" s="214"/>
      <c r="LVX38" s="214"/>
      <c r="LVY38" s="214"/>
      <c r="LVZ38" s="214"/>
      <c r="LWA38" s="214"/>
      <c r="LWB38" s="214"/>
      <c r="LWC38" s="214"/>
      <c r="LWD38" s="214"/>
      <c r="LWE38" s="214"/>
      <c r="LWF38" s="214"/>
      <c r="LWG38" s="214"/>
      <c r="LWH38" s="214"/>
      <c r="LWI38" s="214"/>
      <c r="LWJ38" s="214"/>
      <c r="LWK38" s="214"/>
      <c r="LWL38" s="214"/>
      <c r="LWM38" s="214"/>
      <c r="LWN38" s="214"/>
      <c r="LWO38" s="214"/>
      <c r="LWP38" s="214"/>
      <c r="LWQ38" s="214"/>
      <c r="LWR38" s="214"/>
      <c r="LWS38" s="214"/>
      <c r="LWT38" s="214"/>
      <c r="LWU38" s="214"/>
      <c r="LWV38" s="214"/>
      <c r="LWW38" s="214"/>
      <c r="LWX38" s="214"/>
      <c r="LWY38" s="214"/>
      <c r="LWZ38" s="214"/>
      <c r="LXA38" s="214"/>
      <c r="LXB38" s="214"/>
      <c r="LXC38" s="214"/>
      <c r="LXD38" s="214"/>
      <c r="LXE38" s="214"/>
      <c r="LXF38" s="214"/>
      <c r="LXG38" s="214"/>
      <c r="LXH38" s="214"/>
      <c r="LXI38" s="214"/>
      <c r="LXJ38" s="214"/>
      <c r="LXK38" s="214"/>
      <c r="LXL38" s="214"/>
      <c r="LXM38" s="214"/>
      <c r="LXN38" s="214"/>
      <c r="LXO38" s="214"/>
      <c r="LXP38" s="214"/>
      <c r="LXQ38" s="214"/>
      <c r="LXR38" s="214"/>
      <c r="LXS38" s="214"/>
      <c r="LXT38" s="214"/>
      <c r="LXU38" s="214"/>
      <c r="LXV38" s="214"/>
      <c r="LXW38" s="214"/>
      <c r="LXX38" s="214"/>
      <c r="LXY38" s="214"/>
      <c r="LXZ38" s="214"/>
      <c r="LYA38" s="214"/>
      <c r="LYB38" s="214"/>
      <c r="LYC38" s="214"/>
      <c r="LYD38" s="214"/>
      <c r="LYE38" s="214"/>
      <c r="LYF38" s="214"/>
      <c r="LYG38" s="214"/>
      <c r="LYH38" s="214"/>
      <c r="LYI38" s="214"/>
      <c r="LYJ38" s="214"/>
      <c r="LYK38" s="214"/>
      <c r="LYL38" s="214"/>
      <c r="LYM38" s="214"/>
      <c r="LYN38" s="214"/>
      <c r="LYO38" s="214"/>
      <c r="LYP38" s="214"/>
      <c r="LYQ38" s="214"/>
      <c r="LYR38" s="214"/>
      <c r="LYS38" s="214"/>
      <c r="LYT38" s="214"/>
      <c r="LYU38" s="214"/>
      <c r="LYV38" s="214"/>
      <c r="LYW38" s="214"/>
      <c r="LYX38" s="214"/>
      <c r="LYY38" s="214"/>
      <c r="LYZ38" s="214"/>
      <c r="LZA38" s="214"/>
      <c r="LZB38" s="214"/>
      <c r="LZC38" s="214"/>
      <c r="LZD38" s="214"/>
      <c r="LZE38" s="214"/>
      <c r="LZF38" s="214"/>
      <c r="LZG38" s="214"/>
      <c r="LZH38" s="214"/>
      <c r="LZI38" s="214"/>
      <c r="LZJ38" s="214"/>
      <c r="LZK38" s="214"/>
      <c r="LZL38" s="214"/>
      <c r="LZM38" s="214"/>
      <c r="LZN38" s="214"/>
      <c r="LZO38" s="214"/>
      <c r="LZP38" s="214"/>
      <c r="LZQ38" s="214"/>
      <c r="LZR38" s="214"/>
      <c r="LZS38" s="214"/>
      <c r="LZT38" s="214"/>
      <c r="LZU38" s="214"/>
      <c r="LZV38" s="214"/>
      <c r="LZW38" s="214"/>
      <c r="LZX38" s="214"/>
      <c r="LZY38" s="214"/>
      <c r="LZZ38" s="214"/>
      <c r="MAA38" s="214"/>
      <c r="MAB38" s="214"/>
      <c r="MAC38" s="214"/>
      <c r="MAD38" s="214"/>
      <c r="MAE38" s="214"/>
      <c r="MAF38" s="214"/>
      <c r="MAG38" s="214"/>
      <c r="MAH38" s="214"/>
      <c r="MAI38" s="214"/>
      <c r="MAJ38" s="214"/>
      <c r="MAK38" s="214"/>
      <c r="MAL38" s="214"/>
      <c r="MAM38" s="214"/>
      <c r="MAN38" s="214"/>
      <c r="MAO38" s="214"/>
      <c r="MAP38" s="214"/>
      <c r="MAQ38" s="214"/>
      <c r="MAR38" s="214"/>
      <c r="MAS38" s="214"/>
      <c r="MAT38" s="214"/>
      <c r="MAU38" s="214"/>
      <c r="MAV38" s="214"/>
      <c r="MAW38" s="214"/>
      <c r="MAX38" s="214"/>
      <c r="MAY38" s="214"/>
      <c r="MAZ38" s="214"/>
      <c r="MBA38" s="214"/>
      <c r="MBB38" s="214"/>
      <c r="MBC38" s="214"/>
      <c r="MBD38" s="214"/>
      <c r="MBE38" s="214"/>
      <c r="MBF38" s="214"/>
      <c r="MBG38" s="214"/>
      <c r="MBH38" s="214"/>
      <c r="MBI38" s="214"/>
      <c r="MBJ38" s="214"/>
      <c r="MBK38" s="214"/>
      <c r="MBL38" s="214"/>
      <c r="MBM38" s="214"/>
      <c r="MBN38" s="214"/>
      <c r="MBO38" s="214"/>
      <c r="MBP38" s="214"/>
      <c r="MBQ38" s="214"/>
      <c r="MBR38" s="214"/>
      <c r="MBS38" s="214"/>
      <c r="MBT38" s="214"/>
      <c r="MBU38" s="214"/>
      <c r="MBV38" s="214"/>
      <c r="MBW38" s="214"/>
      <c r="MBX38" s="214"/>
      <c r="MBY38" s="214"/>
      <c r="MBZ38" s="214"/>
      <c r="MCA38" s="214"/>
      <c r="MCB38" s="214"/>
      <c r="MCC38" s="214"/>
      <c r="MCD38" s="214"/>
      <c r="MCE38" s="214"/>
      <c r="MCF38" s="214"/>
      <c r="MCG38" s="214"/>
      <c r="MCH38" s="214"/>
      <c r="MCI38" s="214"/>
      <c r="MCJ38" s="214"/>
      <c r="MCK38" s="214"/>
      <c r="MCL38" s="214"/>
      <c r="MCM38" s="214"/>
      <c r="MCN38" s="214"/>
      <c r="MCO38" s="214"/>
      <c r="MCP38" s="214"/>
      <c r="MCQ38" s="214"/>
      <c r="MCR38" s="214"/>
      <c r="MCS38" s="214"/>
      <c r="MCT38" s="214"/>
      <c r="MCU38" s="214"/>
      <c r="MCV38" s="214"/>
      <c r="MCW38" s="214"/>
      <c r="MCX38" s="214"/>
      <c r="MCY38" s="214"/>
      <c r="MCZ38" s="214"/>
      <c r="MDA38" s="214"/>
      <c r="MDB38" s="214"/>
      <c r="MDC38" s="214"/>
      <c r="MDD38" s="214"/>
      <c r="MDE38" s="214"/>
      <c r="MDF38" s="214"/>
      <c r="MDG38" s="214"/>
      <c r="MDH38" s="214"/>
      <c r="MDI38" s="214"/>
      <c r="MDJ38" s="214"/>
      <c r="MDK38" s="214"/>
      <c r="MDL38" s="214"/>
      <c r="MDM38" s="214"/>
      <c r="MDN38" s="214"/>
      <c r="MDO38" s="214"/>
      <c r="MDP38" s="214"/>
      <c r="MDQ38" s="214"/>
      <c r="MDR38" s="214"/>
      <c r="MDS38" s="214"/>
      <c r="MDT38" s="214"/>
      <c r="MDU38" s="214"/>
      <c r="MDV38" s="214"/>
      <c r="MDW38" s="214"/>
      <c r="MDX38" s="214"/>
      <c r="MDY38" s="214"/>
      <c r="MDZ38" s="214"/>
      <c r="MEA38" s="214"/>
      <c r="MEB38" s="214"/>
      <c r="MEC38" s="214"/>
      <c r="MED38" s="214"/>
      <c r="MEE38" s="214"/>
      <c r="MEF38" s="214"/>
      <c r="MEG38" s="214"/>
      <c r="MEH38" s="214"/>
      <c r="MEI38" s="214"/>
      <c r="MEJ38" s="214"/>
      <c r="MEK38" s="214"/>
      <c r="MEL38" s="214"/>
      <c r="MEM38" s="214"/>
      <c r="MEN38" s="214"/>
      <c r="MEO38" s="214"/>
      <c r="MEP38" s="214"/>
      <c r="MEQ38" s="214"/>
      <c r="MER38" s="214"/>
      <c r="MES38" s="214"/>
      <c r="MET38" s="214"/>
      <c r="MEU38" s="214"/>
      <c r="MEV38" s="214"/>
      <c r="MEW38" s="214"/>
      <c r="MEX38" s="214"/>
      <c r="MEY38" s="214"/>
      <c r="MEZ38" s="214"/>
      <c r="MFA38" s="214"/>
      <c r="MFB38" s="214"/>
      <c r="MFC38" s="214"/>
      <c r="MFD38" s="214"/>
      <c r="MFE38" s="214"/>
      <c r="MFF38" s="214"/>
      <c r="MFG38" s="214"/>
      <c r="MFH38" s="214"/>
      <c r="MFI38" s="214"/>
      <c r="MFJ38" s="214"/>
      <c r="MFK38" s="214"/>
      <c r="MFL38" s="214"/>
      <c r="MFM38" s="214"/>
      <c r="MFN38" s="214"/>
      <c r="MFO38" s="214"/>
      <c r="MFP38" s="214"/>
      <c r="MFQ38" s="214"/>
      <c r="MFR38" s="214"/>
      <c r="MFS38" s="214"/>
      <c r="MFT38" s="214"/>
      <c r="MFU38" s="214"/>
      <c r="MFV38" s="214"/>
      <c r="MFW38" s="214"/>
      <c r="MFX38" s="214"/>
      <c r="MFY38" s="214"/>
      <c r="MFZ38" s="214"/>
      <c r="MGA38" s="214"/>
      <c r="MGB38" s="214"/>
      <c r="MGC38" s="214"/>
      <c r="MGD38" s="214"/>
      <c r="MGE38" s="214"/>
      <c r="MGF38" s="214"/>
      <c r="MGG38" s="214"/>
      <c r="MGH38" s="214"/>
      <c r="MGI38" s="214"/>
      <c r="MGJ38" s="214"/>
      <c r="MGK38" s="214"/>
      <c r="MGL38" s="214"/>
      <c r="MGM38" s="214"/>
      <c r="MGN38" s="214"/>
      <c r="MGO38" s="214"/>
      <c r="MGP38" s="214"/>
      <c r="MGQ38" s="214"/>
      <c r="MGR38" s="214"/>
      <c r="MGS38" s="214"/>
      <c r="MGT38" s="214"/>
      <c r="MGU38" s="214"/>
      <c r="MGV38" s="214"/>
      <c r="MGW38" s="214"/>
      <c r="MGX38" s="214"/>
      <c r="MGY38" s="214"/>
      <c r="MGZ38" s="214"/>
      <c r="MHA38" s="214"/>
      <c r="MHB38" s="214"/>
      <c r="MHC38" s="214"/>
      <c r="MHD38" s="214"/>
      <c r="MHE38" s="214"/>
      <c r="MHF38" s="214"/>
      <c r="MHG38" s="214"/>
      <c r="MHH38" s="214"/>
      <c r="MHI38" s="214"/>
      <c r="MHJ38" s="214"/>
      <c r="MHK38" s="214"/>
      <c r="MHL38" s="214"/>
      <c r="MHM38" s="214"/>
      <c r="MHN38" s="214"/>
      <c r="MHO38" s="214"/>
      <c r="MHP38" s="214"/>
      <c r="MHQ38" s="214"/>
      <c r="MHR38" s="214"/>
      <c r="MHS38" s="214"/>
      <c r="MHT38" s="214"/>
      <c r="MHU38" s="214"/>
      <c r="MHV38" s="214"/>
      <c r="MHW38" s="214"/>
      <c r="MHX38" s="214"/>
      <c r="MHY38" s="214"/>
      <c r="MHZ38" s="214"/>
      <c r="MIA38" s="214"/>
      <c r="MIB38" s="214"/>
      <c r="MIC38" s="214"/>
      <c r="MID38" s="214"/>
      <c r="MIE38" s="214"/>
      <c r="MIF38" s="214"/>
      <c r="MIG38" s="214"/>
      <c r="MIH38" s="214"/>
      <c r="MII38" s="214"/>
      <c r="MIJ38" s="214"/>
      <c r="MIK38" s="214"/>
      <c r="MIL38" s="214"/>
      <c r="MIM38" s="214"/>
      <c r="MIN38" s="214"/>
      <c r="MIO38" s="214"/>
      <c r="MIP38" s="214"/>
      <c r="MIQ38" s="214"/>
      <c r="MIR38" s="214"/>
      <c r="MIS38" s="214"/>
      <c r="MIT38" s="214"/>
      <c r="MIU38" s="214"/>
      <c r="MIV38" s="214"/>
      <c r="MIW38" s="214"/>
      <c r="MIX38" s="214"/>
      <c r="MIY38" s="214"/>
      <c r="MIZ38" s="214"/>
      <c r="MJA38" s="214"/>
      <c r="MJB38" s="214"/>
      <c r="MJC38" s="214"/>
      <c r="MJD38" s="214"/>
      <c r="MJE38" s="214"/>
      <c r="MJF38" s="214"/>
      <c r="MJG38" s="214"/>
      <c r="MJH38" s="214"/>
      <c r="MJI38" s="214"/>
      <c r="MJJ38" s="214"/>
      <c r="MJK38" s="214"/>
      <c r="MJL38" s="214"/>
      <c r="MJM38" s="214"/>
      <c r="MJN38" s="214"/>
      <c r="MJO38" s="214"/>
      <c r="MJP38" s="214"/>
      <c r="MJQ38" s="214"/>
      <c r="MJR38" s="214"/>
      <c r="MJS38" s="214"/>
      <c r="MJT38" s="214"/>
      <c r="MJU38" s="214"/>
      <c r="MJV38" s="214"/>
      <c r="MJW38" s="214"/>
      <c r="MJX38" s="214"/>
      <c r="MJY38" s="214"/>
      <c r="MJZ38" s="214"/>
      <c r="MKA38" s="214"/>
      <c r="MKB38" s="214"/>
      <c r="MKC38" s="214"/>
      <c r="MKD38" s="214"/>
      <c r="MKE38" s="214"/>
      <c r="MKF38" s="214"/>
      <c r="MKG38" s="214"/>
      <c r="MKH38" s="214"/>
      <c r="MKI38" s="214"/>
      <c r="MKJ38" s="214"/>
      <c r="MKK38" s="214"/>
      <c r="MKL38" s="214"/>
      <c r="MKM38" s="214"/>
      <c r="MKN38" s="214"/>
      <c r="MKO38" s="214"/>
      <c r="MKP38" s="214"/>
      <c r="MKQ38" s="214"/>
      <c r="MKR38" s="214"/>
      <c r="MKS38" s="214"/>
      <c r="MKT38" s="214"/>
      <c r="MKU38" s="214"/>
      <c r="MKV38" s="214"/>
      <c r="MKW38" s="214"/>
      <c r="MKX38" s="214"/>
      <c r="MKY38" s="214"/>
      <c r="MKZ38" s="214"/>
      <c r="MLA38" s="214"/>
      <c r="MLB38" s="214"/>
      <c r="MLC38" s="214"/>
      <c r="MLD38" s="214"/>
      <c r="MLE38" s="214"/>
      <c r="MLF38" s="214"/>
      <c r="MLG38" s="214"/>
      <c r="MLH38" s="214"/>
      <c r="MLI38" s="214"/>
      <c r="MLJ38" s="214"/>
      <c r="MLK38" s="214"/>
      <c r="MLL38" s="214"/>
      <c r="MLM38" s="214"/>
      <c r="MLN38" s="214"/>
      <c r="MLO38" s="214"/>
      <c r="MLP38" s="214"/>
      <c r="MLQ38" s="214"/>
      <c r="MLR38" s="214"/>
      <c r="MLS38" s="214"/>
      <c r="MLT38" s="214"/>
      <c r="MLU38" s="214"/>
      <c r="MLV38" s="214"/>
      <c r="MLW38" s="214"/>
      <c r="MLX38" s="214"/>
      <c r="MLY38" s="214"/>
      <c r="MLZ38" s="214"/>
      <c r="MMA38" s="214"/>
      <c r="MMB38" s="214"/>
      <c r="MMC38" s="214"/>
      <c r="MMD38" s="214"/>
      <c r="MME38" s="214"/>
      <c r="MMF38" s="214"/>
      <c r="MMG38" s="214"/>
      <c r="MMH38" s="214"/>
      <c r="MMI38" s="214"/>
      <c r="MMJ38" s="214"/>
      <c r="MMK38" s="214"/>
      <c r="MML38" s="214"/>
      <c r="MMM38" s="214"/>
      <c r="MMN38" s="214"/>
      <c r="MMO38" s="214"/>
      <c r="MMP38" s="214"/>
      <c r="MMQ38" s="214"/>
      <c r="MMR38" s="214"/>
      <c r="MMS38" s="214"/>
      <c r="MMT38" s="214"/>
      <c r="MMU38" s="214"/>
      <c r="MMV38" s="214"/>
      <c r="MMW38" s="214"/>
      <c r="MMX38" s="214"/>
      <c r="MMY38" s="214"/>
      <c r="MMZ38" s="214"/>
      <c r="MNA38" s="214"/>
      <c r="MNB38" s="214"/>
      <c r="MNC38" s="214"/>
      <c r="MND38" s="214"/>
      <c r="MNE38" s="214"/>
      <c r="MNF38" s="214"/>
      <c r="MNG38" s="214"/>
      <c r="MNH38" s="214"/>
      <c r="MNI38" s="214"/>
      <c r="MNJ38" s="214"/>
      <c r="MNK38" s="214"/>
      <c r="MNL38" s="214"/>
      <c r="MNM38" s="214"/>
      <c r="MNN38" s="214"/>
      <c r="MNO38" s="214"/>
      <c r="MNP38" s="214"/>
      <c r="MNQ38" s="214"/>
      <c r="MNR38" s="214"/>
      <c r="MNS38" s="214"/>
      <c r="MNT38" s="214"/>
      <c r="MNU38" s="214"/>
      <c r="MNV38" s="214"/>
      <c r="MNW38" s="214"/>
      <c r="MNX38" s="214"/>
      <c r="MNY38" s="214"/>
      <c r="MNZ38" s="214"/>
      <c r="MOA38" s="214"/>
      <c r="MOB38" s="214"/>
      <c r="MOC38" s="214"/>
      <c r="MOD38" s="214"/>
      <c r="MOE38" s="214"/>
      <c r="MOF38" s="214"/>
      <c r="MOG38" s="214"/>
      <c r="MOH38" s="214"/>
      <c r="MOI38" s="214"/>
      <c r="MOJ38" s="214"/>
      <c r="MOK38" s="214"/>
      <c r="MOL38" s="214"/>
      <c r="MOM38" s="214"/>
      <c r="MON38" s="214"/>
      <c r="MOO38" s="214"/>
      <c r="MOP38" s="214"/>
      <c r="MOQ38" s="214"/>
      <c r="MOR38" s="214"/>
      <c r="MOS38" s="214"/>
      <c r="MOT38" s="214"/>
      <c r="MOU38" s="214"/>
      <c r="MOV38" s="214"/>
      <c r="MOW38" s="214"/>
      <c r="MOX38" s="214"/>
      <c r="MOY38" s="214"/>
      <c r="MOZ38" s="214"/>
      <c r="MPA38" s="214"/>
      <c r="MPB38" s="214"/>
      <c r="MPC38" s="214"/>
      <c r="MPD38" s="214"/>
      <c r="MPE38" s="214"/>
      <c r="MPF38" s="214"/>
      <c r="MPG38" s="214"/>
      <c r="MPH38" s="214"/>
      <c r="MPI38" s="214"/>
      <c r="MPJ38" s="214"/>
      <c r="MPK38" s="214"/>
      <c r="MPL38" s="214"/>
      <c r="MPM38" s="214"/>
      <c r="MPN38" s="214"/>
      <c r="MPO38" s="214"/>
      <c r="MPP38" s="214"/>
      <c r="MPQ38" s="214"/>
      <c r="MPR38" s="214"/>
      <c r="MPS38" s="214"/>
      <c r="MPT38" s="214"/>
      <c r="MPU38" s="214"/>
      <c r="MPV38" s="214"/>
      <c r="MPW38" s="214"/>
      <c r="MPX38" s="214"/>
      <c r="MPY38" s="214"/>
      <c r="MPZ38" s="214"/>
      <c r="MQA38" s="214"/>
      <c r="MQB38" s="214"/>
      <c r="MQC38" s="214"/>
      <c r="MQD38" s="214"/>
      <c r="MQE38" s="214"/>
      <c r="MQF38" s="214"/>
      <c r="MQG38" s="214"/>
      <c r="MQH38" s="214"/>
      <c r="MQI38" s="214"/>
      <c r="MQJ38" s="214"/>
      <c r="MQK38" s="214"/>
      <c r="MQL38" s="214"/>
      <c r="MQM38" s="214"/>
      <c r="MQN38" s="214"/>
      <c r="MQO38" s="214"/>
      <c r="MQP38" s="214"/>
      <c r="MQQ38" s="214"/>
      <c r="MQR38" s="214"/>
      <c r="MQS38" s="214"/>
      <c r="MQT38" s="214"/>
      <c r="MQU38" s="214"/>
      <c r="MQV38" s="214"/>
      <c r="MQW38" s="214"/>
      <c r="MQX38" s="214"/>
      <c r="MQY38" s="214"/>
      <c r="MQZ38" s="214"/>
      <c r="MRA38" s="214"/>
      <c r="MRB38" s="214"/>
      <c r="MRC38" s="214"/>
      <c r="MRD38" s="214"/>
      <c r="MRE38" s="214"/>
      <c r="MRF38" s="214"/>
      <c r="MRG38" s="214"/>
      <c r="MRH38" s="214"/>
      <c r="MRI38" s="214"/>
      <c r="MRJ38" s="214"/>
      <c r="MRK38" s="214"/>
      <c r="MRL38" s="214"/>
      <c r="MRM38" s="214"/>
      <c r="MRN38" s="214"/>
      <c r="MRO38" s="214"/>
      <c r="MRP38" s="214"/>
      <c r="MRQ38" s="214"/>
      <c r="MRR38" s="214"/>
      <c r="MRS38" s="214"/>
      <c r="MRT38" s="214"/>
      <c r="MRU38" s="214"/>
      <c r="MRV38" s="214"/>
      <c r="MRW38" s="214"/>
      <c r="MRX38" s="214"/>
      <c r="MRY38" s="214"/>
      <c r="MRZ38" s="214"/>
      <c r="MSA38" s="214"/>
      <c r="MSB38" s="214"/>
      <c r="MSC38" s="214"/>
      <c r="MSD38" s="214"/>
      <c r="MSE38" s="214"/>
      <c r="MSF38" s="214"/>
      <c r="MSG38" s="214"/>
      <c r="MSH38" s="214"/>
      <c r="MSI38" s="214"/>
      <c r="MSJ38" s="214"/>
      <c r="MSK38" s="214"/>
      <c r="MSL38" s="214"/>
      <c r="MSM38" s="214"/>
      <c r="MSN38" s="214"/>
      <c r="MSO38" s="214"/>
      <c r="MSP38" s="214"/>
      <c r="MSQ38" s="214"/>
      <c r="MSR38" s="214"/>
      <c r="MSS38" s="214"/>
      <c r="MST38" s="214"/>
      <c r="MSU38" s="214"/>
      <c r="MSV38" s="214"/>
      <c r="MSW38" s="214"/>
      <c r="MSX38" s="214"/>
      <c r="MSY38" s="214"/>
      <c r="MSZ38" s="214"/>
      <c r="MTA38" s="214"/>
      <c r="MTB38" s="214"/>
      <c r="MTC38" s="214"/>
      <c r="MTD38" s="214"/>
      <c r="MTE38" s="214"/>
      <c r="MTF38" s="214"/>
      <c r="MTG38" s="214"/>
      <c r="MTH38" s="214"/>
      <c r="MTI38" s="214"/>
      <c r="MTJ38" s="214"/>
      <c r="MTK38" s="214"/>
      <c r="MTL38" s="214"/>
      <c r="MTM38" s="214"/>
      <c r="MTN38" s="214"/>
      <c r="MTO38" s="214"/>
      <c r="MTP38" s="214"/>
      <c r="MTQ38" s="214"/>
      <c r="MTR38" s="214"/>
      <c r="MTS38" s="214"/>
      <c r="MTT38" s="214"/>
      <c r="MTU38" s="214"/>
      <c r="MTV38" s="214"/>
      <c r="MTW38" s="214"/>
      <c r="MTX38" s="214"/>
      <c r="MTY38" s="214"/>
      <c r="MTZ38" s="214"/>
      <c r="MUA38" s="214"/>
      <c r="MUB38" s="214"/>
      <c r="MUC38" s="214"/>
      <c r="MUD38" s="214"/>
      <c r="MUE38" s="214"/>
      <c r="MUF38" s="214"/>
      <c r="MUG38" s="214"/>
      <c r="MUH38" s="214"/>
      <c r="MUI38" s="214"/>
      <c r="MUJ38" s="214"/>
      <c r="MUK38" s="214"/>
      <c r="MUL38" s="214"/>
      <c r="MUM38" s="214"/>
      <c r="MUN38" s="214"/>
      <c r="MUO38" s="214"/>
      <c r="MUP38" s="214"/>
      <c r="MUQ38" s="214"/>
      <c r="MUR38" s="214"/>
      <c r="MUS38" s="214"/>
      <c r="MUT38" s="214"/>
      <c r="MUU38" s="214"/>
      <c r="MUV38" s="214"/>
      <c r="MUW38" s="214"/>
      <c r="MUX38" s="214"/>
      <c r="MUY38" s="214"/>
      <c r="MUZ38" s="214"/>
      <c r="MVA38" s="214"/>
      <c r="MVB38" s="214"/>
      <c r="MVC38" s="214"/>
      <c r="MVD38" s="214"/>
      <c r="MVE38" s="214"/>
      <c r="MVF38" s="214"/>
      <c r="MVG38" s="214"/>
      <c r="MVH38" s="214"/>
      <c r="MVI38" s="214"/>
      <c r="MVJ38" s="214"/>
      <c r="MVK38" s="214"/>
      <c r="MVL38" s="214"/>
      <c r="MVM38" s="214"/>
      <c r="MVN38" s="214"/>
      <c r="MVO38" s="214"/>
      <c r="MVP38" s="214"/>
      <c r="MVQ38" s="214"/>
      <c r="MVR38" s="214"/>
      <c r="MVS38" s="214"/>
      <c r="MVT38" s="214"/>
      <c r="MVU38" s="214"/>
      <c r="MVV38" s="214"/>
      <c r="MVW38" s="214"/>
      <c r="MVX38" s="214"/>
      <c r="MVY38" s="214"/>
      <c r="MVZ38" s="214"/>
      <c r="MWA38" s="214"/>
      <c r="MWB38" s="214"/>
      <c r="MWC38" s="214"/>
      <c r="MWD38" s="214"/>
      <c r="MWE38" s="214"/>
      <c r="MWF38" s="214"/>
      <c r="MWG38" s="214"/>
      <c r="MWH38" s="214"/>
      <c r="MWI38" s="214"/>
      <c r="MWJ38" s="214"/>
      <c r="MWK38" s="214"/>
      <c r="MWL38" s="214"/>
      <c r="MWM38" s="214"/>
      <c r="MWN38" s="214"/>
      <c r="MWO38" s="214"/>
      <c r="MWP38" s="214"/>
      <c r="MWQ38" s="214"/>
      <c r="MWR38" s="214"/>
      <c r="MWS38" s="214"/>
      <c r="MWT38" s="214"/>
      <c r="MWU38" s="214"/>
      <c r="MWV38" s="214"/>
      <c r="MWW38" s="214"/>
      <c r="MWX38" s="214"/>
      <c r="MWY38" s="214"/>
      <c r="MWZ38" s="214"/>
      <c r="MXA38" s="214"/>
      <c r="MXB38" s="214"/>
      <c r="MXC38" s="214"/>
      <c r="MXD38" s="214"/>
      <c r="MXE38" s="214"/>
      <c r="MXF38" s="214"/>
      <c r="MXG38" s="214"/>
      <c r="MXH38" s="214"/>
      <c r="MXI38" s="214"/>
      <c r="MXJ38" s="214"/>
      <c r="MXK38" s="214"/>
      <c r="MXL38" s="214"/>
      <c r="MXM38" s="214"/>
      <c r="MXN38" s="214"/>
      <c r="MXO38" s="214"/>
      <c r="MXP38" s="214"/>
      <c r="MXQ38" s="214"/>
      <c r="MXR38" s="214"/>
      <c r="MXS38" s="214"/>
      <c r="MXT38" s="214"/>
      <c r="MXU38" s="214"/>
      <c r="MXV38" s="214"/>
      <c r="MXW38" s="214"/>
      <c r="MXX38" s="214"/>
      <c r="MXY38" s="214"/>
      <c r="MXZ38" s="214"/>
      <c r="MYA38" s="214"/>
      <c r="MYB38" s="214"/>
      <c r="MYC38" s="214"/>
      <c r="MYD38" s="214"/>
      <c r="MYE38" s="214"/>
      <c r="MYF38" s="214"/>
      <c r="MYG38" s="214"/>
      <c r="MYH38" s="214"/>
      <c r="MYI38" s="214"/>
      <c r="MYJ38" s="214"/>
      <c r="MYK38" s="214"/>
      <c r="MYL38" s="214"/>
      <c r="MYM38" s="214"/>
      <c r="MYN38" s="214"/>
      <c r="MYO38" s="214"/>
      <c r="MYP38" s="214"/>
      <c r="MYQ38" s="214"/>
      <c r="MYR38" s="214"/>
      <c r="MYS38" s="214"/>
      <c r="MYT38" s="214"/>
      <c r="MYU38" s="214"/>
      <c r="MYV38" s="214"/>
      <c r="MYW38" s="214"/>
      <c r="MYX38" s="214"/>
      <c r="MYY38" s="214"/>
      <c r="MYZ38" s="214"/>
      <c r="MZA38" s="214"/>
      <c r="MZB38" s="214"/>
      <c r="MZC38" s="214"/>
      <c r="MZD38" s="214"/>
      <c r="MZE38" s="214"/>
      <c r="MZF38" s="214"/>
      <c r="MZG38" s="214"/>
      <c r="MZH38" s="214"/>
      <c r="MZI38" s="214"/>
      <c r="MZJ38" s="214"/>
      <c r="MZK38" s="214"/>
      <c r="MZL38" s="214"/>
      <c r="MZM38" s="214"/>
      <c r="MZN38" s="214"/>
      <c r="MZO38" s="214"/>
      <c r="MZP38" s="214"/>
      <c r="MZQ38" s="214"/>
      <c r="MZR38" s="214"/>
      <c r="MZS38" s="214"/>
      <c r="MZT38" s="214"/>
      <c r="MZU38" s="214"/>
      <c r="MZV38" s="214"/>
      <c r="MZW38" s="214"/>
      <c r="MZX38" s="214"/>
      <c r="MZY38" s="214"/>
      <c r="MZZ38" s="214"/>
      <c r="NAA38" s="214"/>
      <c r="NAB38" s="214"/>
      <c r="NAC38" s="214"/>
      <c r="NAD38" s="214"/>
      <c r="NAE38" s="214"/>
      <c r="NAF38" s="214"/>
      <c r="NAG38" s="214"/>
      <c r="NAH38" s="214"/>
      <c r="NAI38" s="214"/>
      <c r="NAJ38" s="214"/>
      <c r="NAK38" s="214"/>
      <c r="NAL38" s="214"/>
      <c r="NAM38" s="214"/>
      <c r="NAN38" s="214"/>
      <c r="NAO38" s="214"/>
      <c r="NAP38" s="214"/>
      <c r="NAQ38" s="214"/>
      <c r="NAR38" s="214"/>
      <c r="NAS38" s="214"/>
      <c r="NAT38" s="214"/>
      <c r="NAU38" s="214"/>
      <c r="NAV38" s="214"/>
      <c r="NAW38" s="214"/>
      <c r="NAX38" s="214"/>
      <c r="NAY38" s="214"/>
      <c r="NAZ38" s="214"/>
      <c r="NBA38" s="214"/>
      <c r="NBB38" s="214"/>
      <c r="NBC38" s="214"/>
      <c r="NBD38" s="214"/>
      <c r="NBE38" s="214"/>
      <c r="NBF38" s="214"/>
      <c r="NBG38" s="214"/>
      <c r="NBH38" s="214"/>
      <c r="NBI38" s="214"/>
      <c r="NBJ38" s="214"/>
      <c r="NBK38" s="214"/>
      <c r="NBL38" s="214"/>
      <c r="NBM38" s="214"/>
      <c r="NBN38" s="214"/>
      <c r="NBO38" s="214"/>
      <c r="NBP38" s="214"/>
      <c r="NBQ38" s="214"/>
      <c r="NBR38" s="214"/>
      <c r="NBS38" s="214"/>
      <c r="NBT38" s="214"/>
      <c r="NBU38" s="214"/>
      <c r="NBV38" s="214"/>
      <c r="NBW38" s="214"/>
      <c r="NBX38" s="214"/>
      <c r="NBY38" s="214"/>
      <c r="NBZ38" s="214"/>
      <c r="NCA38" s="214"/>
      <c r="NCB38" s="214"/>
      <c r="NCC38" s="214"/>
      <c r="NCD38" s="214"/>
      <c r="NCE38" s="214"/>
      <c r="NCF38" s="214"/>
      <c r="NCG38" s="214"/>
      <c r="NCH38" s="214"/>
      <c r="NCI38" s="214"/>
      <c r="NCJ38" s="214"/>
      <c r="NCK38" s="214"/>
      <c r="NCL38" s="214"/>
      <c r="NCM38" s="214"/>
      <c r="NCN38" s="214"/>
      <c r="NCO38" s="214"/>
      <c r="NCP38" s="214"/>
      <c r="NCQ38" s="214"/>
      <c r="NCR38" s="214"/>
      <c r="NCS38" s="214"/>
      <c r="NCT38" s="214"/>
      <c r="NCU38" s="214"/>
      <c r="NCV38" s="214"/>
      <c r="NCW38" s="214"/>
      <c r="NCX38" s="214"/>
      <c r="NCY38" s="214"/>
      <c r="NCZ38" s="214"/>
      <c r="NDA38" s="214"/>
      <c r="NDB38" s="214"/>
      <c r="NDC38" s="214"/>
      <c r="NDD38" s="214"/>
      <c r="NDE38" s="214"/>
      <c r="NDF38" s="214"/>
      <c r="NDG38" s="214"/>
      <c r="NDH38" s="214"/>
      <c r="NDI38" s="214"/>
      <c r="NDJ38" s="214"/>
      <c r="NDK38" s="214"/>
      <c r="NDL38" s="214"/>
      <c r="NDM38" s="214"/>
      <c r="NDN38" s="214"/>
      <c r="NDO38" s="214"/>
      <c r="NDP38" s="214"/>
      <c r="NDQ38" s="214"/>
      <c r="NDR38" s="214"/>
      <c r="NDS38" s="214"/>
      <c r="NDT38" s="214"/>
      <c r="NDU38" s="214"/>
      <c r="NDV38" s="214"/>
      <c r="NDW38" s="214"/>
      <c r="NDX38" s="214"/>
      <c r="NDY38" s="214"/>
      <c r="NDZ38" s="214"/>
      <c r="NEA38" s="214"/>
      <c r="NEB38" s="214"/>
      <c r="NEC38" s="214"/>
      <c r="NED38" s="214"/>
      <c r="NEE38" s="214"/>
      <c r="NEF38" s="214"/>
      <c r="NEG38" s="214"/>
      <c r="NEH38" s="214"/>
      <c r="NEI38" s="214"/>
      <c r="NEJ38" s="214"/>
      <c r="NEK38" s="214"/>
      <c r="NEL38" s="214"/>
      <c r="NEM38" s="214"/>
      <c r="NEN38" s="214"/>
      <c r="NEO38" s="214"/>
      <c r="NEP38" s="214"/>
      <c r="NEQ38" s="214"/>
      <c r="NER38" s="214"/>
      <c r="NES38" s="214"/>
      <c r="NET38" s="214"/>
      <c r="NEU38" s="214"/>
      <c r="NEV38" s="214"/>
      <c r="NEW38" s="214"/>
      <c r="NEX38" s="214"/>
      <c r="NEY38" s="214"/>
      <c r="NEZ38" s="214"/>
      <c r="NFA38" s="214"/>
      <c r="NFB38" s="214"/>
      <c r="NFC38" s="214"/>
      <c r="NFD38" s="214"/>
      <c r="NFE38" s="214"/>
      <c r="NFF38" s="214"/>
      <c r="NFG38" s="214"/>
      <c r="NFH38" s="214"/>
      <c r="NFI38" s="214"/>
      <c r="NFJ38" s="214"/>
      <c r="NFK38" s="214"/>
      <c r="NFL38" s="214"/>
      <c r="NFM38" s="214"/>
      <c r="NFN38" s="214"/>
      <c r="NFO38" s="214"/>
      <c r="NFP38" s="214"/>
      <c r="NFQ38" s="214"/>
      <c r="NFR38" s="214"/>
      <c r="NFS38" s="214"/>
      <c r="NFT38" s="214"/>
      <c r="NFU38" s="214"/>
      <c r="NFV38" s="214"/>
      <c r="NFW38" s="214"/>
      <c r="NFX38" s="214"/>
      <c r="NFY38" s="214"/>
      <c r="NFZ38" s="214"/>
      <c r="NGA38" s="214"/>
      <c r="NGB38" s="214"/>
      <c r="NGC38" s="214"/>
      <c r="NGD38" s="214"/>
      <c r="NGE38" s="214"/>
      <c r="NGF38" s="214"/>
      <c r="NGG38" s="214"/>
      <c r="NGH38" s="214"/>
      <c r="NGI38" s="214"/>
      <c r="NGJ38" s="214"/>
      <c r="NGK38" s="214"/>
      <c r="NGL38" s="214"/>
      <c r="NGM38" s="214"/>
      <c r="NGN38" s="214"/>
      <c r="NGO38" s="214"/>
      <c r="NGP38" s="214"/>
      <c r="NGQ38" s="214"/>
      <c r="NGR38" s="214"/>
      <c r="NGS38" s="214"/>
      <c r="NGT38" s="214"/>
      <c r="NGU38" s="214"/>
      <c r="NGV38" s="214"/>
      <c r="NGW38" s="214"/>
      <c r="NGX38" s="214"/>
      <c r="NGY38" s="214"/>
      <c r="NGZ38" s="214"/>
      <c r="NHA38" s="214"/>
      <c r="NHB38" s="214"/>
      <c r="NHC38" s="214"/>
      <c r="NHD38" s="214"/>
      <c r="NHE38" s="214"/>
      <c r="NHF38" s="214"/>
      <c r="NHG38" s="214"/>
      <c r="NHH38" s="214"/>
      <c r="NHI38" s="214"/>
      <c r="NHJ38" s="214"/>
      <c r="NHK38" s="214"/>
      <c r="NHL38" s="214"/>
      <c r="NHM38" s="214"/>
      <c r="NHN38" s="214"/>
      <c r="NHO38" s="214"/>
      <c r="NHP38" s="214"/>
      <c r="NHQ38" s="214"/>
      <c r="NHR38" s="214"/>
      <c r="NHS38" s="214"/>
      <c r="NHT38" s="214"/>
      <c r="NHU38" s="214"/>
      <c r="NHV38" s="214"/>
      <c r="NHW38" s="214"/>
      <c r="NHX38" s="214"/>
      <c r="NHY38" s="214"/>
      <c r="NHZ38" s="214"/>
      <c r="NIA38" s="214"/>
      <c r="NIB38" s="214"/>
      <c r="NIC38" s="214"/>
      <c r="NID38" s="214"/>
      <c r="NIE38" s="214"/>
      <c r="NIF38" s="214"/>
      <c r="NIG38" s="214"/>
      <c r="NIH38" s="214"/>
      <c r="NII38" s="214"/>
      <c r="NIJ38" s="214"/>
      <c r="NIK38" s="214"/>
      <c r="NIL38" s="214"/>
      <c r="NIM38" s="214"/>
      <c r="NIN38" s="214"/>
      <c r="NIO38" s="214"/>
      <c r="NIP38" s="214"/>
      <c r="NIQ38" s="214"/>
      <c r="NIR38" s="214"/>
      <c r="NIS38" s="214"/>
      <c r="NIT38" s="214"/>
      <c r="NIU38" s="214"/>
      <c r="NIV38" s="214"/>
      <c r="NIW38" s="214"/>
      <c r="NIX38" s="214"/>
      <c r="NIY38" s="214"/>
      <c r="NIZ38" s="214"/>
      <c r="NJA38" s="214"/>
      <c r="NJB38" s="214"/>
      <c r="NJC38" s="214"/>
      <c r="NJD38" s="214"/>
      <c r="NJE38" s="214"/>
      <c r="NJF38" s="214"/>
      <c r="NJG38" s="214"/>
      <c r="NJH38" s="214"/>
      <c r="NJI38" s="214"/>
      <c r="NJJ38" s="214"/>
      <c r="NJK38" s="214"/>
      <c r="NJL38" s="214"/>
      <c r="NJM38" s="214"/>
      <c r="NJN38" s="214"/>
      <c r="NJO38" s="214"/>
      <c r="NJP38" s="214"/>
      <c r="NJQ38" s="214"/>
      <c r="NJR38" s="214"/>
      <c r="NJS38" s="214"/>
      <c r="NJT38" s="214"/>
      <c r="NJU38" s="214"/>
      <c r="NJV38" s="214"/>
      <c r="NJW38" s="214"/>
      <c r="NJX38" s="214"/>
      <c r="NJY38" s="214"/>
      <c r="NJZ38" s="214"/>
      <c r="NKA38" s="214"/>
      <c r="NKB38" s="214"/>
      <c r="NKC38" s="214"/>
      <c r="NKD38" s="214"/>
      <c r="NKE38" s="214"/>
      <c r="NKF38" s="214"/>
      <c r="NKG38" s="214"/>
      <c r="NKH38" s="214"/>
      <c r="NKI38" s="214"/>
      <c r="NKJ38" s="214"/>
      <c r="NKK38" s="214"/>
      <c r="NKL38" s="214"/>
      <c r="NKM38" s="214"/>
      <c r="NKN38" s="214"/>
      <c r="NKO38" s="214"/>
      <c r="NKP38" s="214"/>
      <c r="NKQ38" s="214"/>
      <c r="NKR38" s="214"/>
      <c r="NKS38" s="214"/>
      <c r="NKT38" s="214"/>
      <c r="NKU38" s="214"/>
      <c r="NKV38" s="214"/>
      <c r="NKW38" s="214"/>
      <c r="NKX38" s="214"/>
      <c r="NKY38" s="214"/>
      <c r="NKZ38" s="214"/>
      <c r="NLA38" s="214"/>
      <c r="NLB38" s="214"/>
      <c r="NLC38" s="214"/>
      <c r="NLD38" s="214"/>
      <c r="NLE38" s="214"/>
      <c r="NLF38" s="214"/>
      <c r="NLG38" s="214"/>
      <c r="NLH38" s="214"/>
      <c r="NLI38" s="214"/>
      <c r="NLJ38" s="214"/>
      <c r="NLK38" s="214"/>
      <c r="NLL38" s="214"/>
      <c r="NLM38" s="214"/>
      <c r="NLN38" s="214"/>
      <c r="NLO38" s="214"/>
      <c r="NLP38" s="214"/>
      <c r="NLQ38" s="214"/>
      <c r="NLR38" s="214"/>
      <c r="NLS38" s="214"/>
      <c r="NLT38" s="214"/>
      <c r="NLU38" s="214"/>
      <c r="NLV38" s="214"/>
      <c r="NLW38" s="214"/>
      <c r="NLX38" s="214"/>
      <c r="NLY38" s="214"/>
      <c r="NLZ38" s="214"/>
      <c r="NMA38" s="214"/>
      <c r="NMB38" s="214"/>
      <c r="NMC38" s="214"/>
      <c r="NMD38" s="214"/>
      <c r="NME38" s="214"/>
      <c r="NMF38" s="214"/>
      <c r="NMG38" s="214"/>
      <c r="NMH38" s="214"/>
      <c r="NMI38" s="214"/>
      <c r="NMJ38" s="214"/>
      <c r="NMK38" s="214"/>
      <c r="NML38" s="214"/>
      <c r="NMM38" s="214"/>
      <c r="NMN38" s="214"/>
      <c r="NMO38" s="214"/>
      <c r="NMP38" s="214"/>
      <c r="NMQ38" s="214"/>
      <c r="NMR38" s="214"/>
      <c r="NMS38" s="214"/>
      <c r="NMT38" s="214"/>
      <c r="NMU38" s="214"/>
      <c r="NMV38" s="214"/>
      <c r="NMW38" s="214"/>
      <c r="NMX38" s="214"/>
      <c r="NMY38" s="214"/>
      <c r="NMZ38" s="214"/>
      <c r="NNA38" s="214"/>
      <c r="NNB38" s="214"/>
      <c r="NNC38" s="214"/>
      <c r="NND38" s="214"/>
      <c r="NNE38" s="214"/>
      <c r="NNF38" s="214"/>
      <c r="NNG38" s="214"/>
      <c r="NNH38" s="214"/>
      <c r="NNI38" s="214"/>
      <c r="NNJ38" s="214"/>
      <c r="NNK38" s="214"/>
      <c r="NNL38" s="214"/>
      <c r="NNM38" s="214"/>
      <c r="NNN38" s="214"/>
      <c r="NNO38" s="214"/>
      <c r="NNP38" s="214"/>
      <c r="NNQ38" s="214"/>
      <c r="NNR38" s="214"/>
      <c r="NNS38" s="214"/>
      <c r="NNT38" s="214"/>
      <c r="NNU38" s="214"/>
      <c r="NNV38" s="214"/>
      <c r="NNW38" s="214"/>
      <c r="NNX38" s="214"/>
      <c r="NNY38" s="214"/>
      <c r="NNZ38" s="214"/>
      <c r="NOA38" s="214"/>
      <c r="NOB38" s="214"/>
      <c r="NOC38" s="214"/>
      <c r="NOD38" s="214"/>
      <c r="NOE38" s="214"/>
      <c r="NOF38" s="214"/>
      <c r="NOG38" s="214"/>
      <c r="NOH38" s="214"/>
      <c r="NOI38" s="214"/>
      <c r="NOJ38" s="214"/>
      <c r="NOK38" s="214"/>
      <c r="NOL38" s="214"/>
      <c r="NOM38" s="214"/>
      <c r="NON38" s="214"/>
      <c r="NOO38" s="214"/>
      <c r="NOP38" s="214"/>
      <c r="NOQ38" s="214"/>
      <c r="NOR38" s="214"/>
      <c r="NOS38" s="214"/>
      <c r="NOT38" s="214"/>
      <c r="NOU38" s="214"/>
      <c r="NOV38" s="214"/>
      <c r="NOW38" s="214"/>
      <c r="NOX38" s="214"/>
      <c r="NOY38" s="214"/>
      <c r="NOZ38" s="214"/>
      <c r="NPA38" s="214"/>
      <c r="NPB38" s="214"/>
      <c r="NPC38" s="214"/>
      <c r="NPD38" s="214"/>
      <c r="NPE38" s="214"/>
      <c r="NPF38" s="214"/>
      <c r="NPG38" s="214"/>
      <c r="NPH38" s="214"/>
      <c r="NPI38" s="214"/>
      <c r="NPJ38" s="214"/>
      <c r="NPK38" s="214"/>
      <c r="NPL38" s="214"/>
      <c r="NPM38" s="214"/>
      <c r="NPN38" s="214"/>
      <c r="NPO38" s="214"/>
      <c r="NPP38" s="214"/>
      <c r="NPQ38" s="214"/>
      <c r="NPR38" s="214"/>
      <c r="NPS38" s="214"/>
      <c r="NPT38" s="214"/>
      <c r="NPU38" s="214"/>
      <c r="NPV38" s="214"/>
      <c r="NPW38" s="214"/>
      <c r="NPX38" s="214"/>
      <c r="NPY38" s="214"/>
      <c r="NPZ38" s="214"/>
      <c r="NQA38" s="214"/>
      <c r="NQB38" s="214"/>
      <c r="NQC38" s="214"/>
      <c r="NQD38" s="214"/>
      <c r="NQE38" s="214"/>
      <c r="NQF38" s="214"/>
      <c r="NQG38" s="214"/>
      <c r="NQH38" s="214"/>
      <c r="NQI38" s="214"/>
      <c r="NQJ38" s="214"/>
      <c r="NQK38" s="214"/>
      <c r="NQL38" s="214"/>
      <c r="NQM38" s="214"/>
      <c r="NQN38" s="214"/>
      <c r="NQO38" s="214"/>
      <c r="NQP38" s="214"/>
      <c r="NQQ38" s="214"/>
      <c r="NQR38" s="214"/>
      <c r="NQS38" s="214"/>
      <c r="NQT38" s="214"/>
      <c r="NQU38" s="214"/>
      <c r="NQV38" s="214"/>
      <c r="NQW38" s="214"/>
      <c r="NQX38" s="214"/>
      <c r="NQY38" s="214"/>
      <c r="NQZ38" s="214"/>
      <c r="NRA38" s="214"/>
      <c r="NRB38" s="214"/>
      <c r="NRC38" s="214"/>
      <c r="NRD38" s="214"/>
      <c r="NRE38" s="214"/>
      <c r="NRF38" s="214"/>
      <c r="NRG38" s="214"/>
      <c r="NRH38" s="214"/>
      <c r="NRI38" s="214"/>
      <c r="NRJ38" s="214"/>
      <c r="NRK38" s="214"/>
      <c r="NRL38" s="214"/>
      <c r="NRM38" s="214"/>
      <c r="NRN38" s="214"/>
      <c r="NRO38" s="214"/>
      <c r="NRP38" s="214"/>
      <c r="NRQ38" s="214"/>
      <c r="NRR38" s="214"/>
      <c r="NRS38" s="214"/>
      <c r="NRT38" s="214"/>
      <c r="NRU38" s="214"/>
      <c r="NRV38" s="214"/>
      <c r="NRW38" s="214"/>
      <c r="NRX38" s="214"/>
      <c r="NRY38" s="214"/>
      <c r="NRZ38" s="214"/>
      <c r="NSA38" s="214"/>
      <c r="NSB38" s="214"/>
      <c r="NSC38" s="214"/>
      <c r="NSD38" s="214"/>
      <c r="NSE38" s="214"/>
      <c r="NSF38" s="214"/>
      <c r="NSG38" s="214"/>
      <c r="NSH38" s="214"/>
      <c r="NSI38" s="214"/>
      <c r="NSJ38" s="214"/>
      <c r="NSK38" s="214"/>
      <c r="NSL38" s="214"/>
      <c r="NSM38" s="214"/>
      <c r="NSN38" s="214"/>
      <c r="NSO38" s="214"/>
      <c r="NSP38" s="214"/>
      <c r="NSQ38" s="214"/>
      <c r="NSR38" s="214"/>
      <c r="NSS38" s="214"/>
      <c r="NST38" s="214"/>
      <c r="NSU38" s="214"/>
      <c r="NSV38" s="214"/>
      <c r="NSW38" s="214"/>
      <c r="NSX38" s="214"/>
      <c r="NSY38" s="214"/>
      <c r="NSZ38" s="214"/>
      <c r="NTA38" s="214"/>
      <c r="NTB38" s="214"/>
      <c r="NTC38" s="214"/>
      <c r="NTD38" s="214"/>
      <c r="NTE38" s="214"/>
      <c r="NTF38" s="214"/>
      <c r="NTG38" s="214"/>
      <c r="NTH38" s="214"/>
      <c r="NTI38" s="214"/>
      <c r="NTJ38" s="214"/>
      <c r="NTK38" s="214"/>
      <c r="NTL38" s="214"/>
      <c r="NTM38" s="214"/>
      <c r="NTN38" s="214"/>
      <c r="NTO38" s="214"/>
      <c r="NTP38" s="214"/>
      <c r="NTQ38" s="214"/>
      <c r="NTR38" s="214"/>
      <c r="NTS38" s="214"/>
      <c r="NTT38" s="214"/>
      <c r="NTU38" s="214"/>
      <c r="NTV38" s="214"/>
      <c r="NTW38" s="214"/>
      <c r="NTX38" s="214"/>
      <c r="NTY38" s="214"/>
      <c r="NTZ38" s="214"/>
      <c r="NUA38" s="214"/>
      <c r="NUB38" s="214"/>
      <c r="NUC38" s="214"/>
      <c r="NUD38" s="214"/>
      <c r="NUE38" s="214"/>
      <c r="NUF38" s="214"/>
      <c r="NUG38" s="214"/>
      <c r="NUH38" s="214"/>
      <c r="NUI38" s="214"/>
      <c r="NUJ38" s="214"/>
      <c r="NUK38" s="214"/>
      <c r="NUL38" s="214"/>
      <c r="NUM38" s="214"/>
      <c r="NUN38" s="214"/>
      <c r="NUO38" s="214"/>
      <c r="NUP38" s="214"/>
      <c r="NUQ38" s="214"/>
      <c r="NUR38" s="214"/>
      <c r="NUS38" s="214"/>
      <c r="NUT38" s="214"/>
      <c r="NUU38" s="214"/>
      <c r="NUV38" s="214"/>
      <c r="NUW38" s="214"/>
      <c r="NUX38" s="214"/>
      <c r="NUY38" s="214"/>
      <c r="NUZ38" s="214"/>
      <c r="NVA38" s="214"/>
      <c r="NVB38" s="214"/>
      <c r="NVC38" s="214"/>
      <c r="NVD38" s="214"/>
      <c r="NVE38" s="214"/>
      <c r="NVF38" s="214"/>
      <c r="NVG38" s="214"/>
      <c r="NVH38" s="214"/>
      <c r="NVI38" s="214"/>
      <c r="NVJ38" s="214"/>
      <c r="NVK38" s="214"/>
      <c r="NVL38" s="214"/>
      <c r="NVM38" s="214"/>
      <c r="NVN38" s="214"/>
      <c r="NVO38" s="214"/>
      <c r="NVP38" s="214"/>
      <c r="NVQ38" s="214"/>
      <c r="NVR38" s="214"/>
      <c r="NVS38" s="214"/>
      <c r="NVT38" s="214"/>
      <c r="NVU38" s="214"/>
      <c r="NVV38" s="214"/>
      <c r="NVW38" s="214"/>
      <c r="NVX38" s="214"/>
      <c r="NVY38" s="214"/>
      <c r="NVZ38" s="214"/>
      <c r="NWA38" s="214"/>
      <c r="NWB38" s="214"/>
      <c r="NWC38" s="214"/>
      <c r="NWD38" s="214"/>
      <c r="NWE38" s="214"/>
      <c r="NWF38" s="214"/>
      <c r="NWG38" s="214"/>
      <c r="NWH38" s="214"/>
      <c r="NWI38" s="214"/>
      <c r="NWJ38" s="214"/>
      <c r="NWK38" s="214"/>
      <c r="NWL38" s="214"/>
      <c r="NWM38" s="214"/>
      <c r="NWN38" s="214"/>
      <c r="NWO38" s="214"/>
      <c r="NWP38" s="214"/>
      <c r="NWQ38" s="214"/>
      <c r="NWR38" s="214"/>
      <c r="NWS38" s="214"/>
      <c r="NWT38" s="214"/>
      <c r="NWU38" s="214"/>
      <c r="NWV38" s="214"/>
      <c r="NWW38" s="214"/>
      <c r="NWX38" s="214"/>
      <c r="NWY38" s="214"/>
      <c r="NWZ38" s="214"/>
      <c r="NXA38" s="214"/>
      <c r="NXB38" s="214"/>
      <c r="NXC38" s="214"/>
      <c r="NXD38" s="214"/>
      <c r="NXE38" s="214"/>
      <c r="NXF38" s="214"/>
      <c r="NXG38" s="214"/>
      <c r="NXH38" s="214"/>
      <c r="NXI38" s="214"/>
      <c r="NXJ38" s="214"/>
      <c r="NXK38" s="214"/>
      <c r="NXL38" s="214"/>
      <c r="NXM38" s="214"/>
      <c r="NXN38" s="214"/>
      <c r="NXO38" s="214"/>
      <c r="NXP38" s="214"/>
      <c r="NXQ38" s="214"/>
      <c r="NXR38" s="214"/>
      <c r="NXS38" s="214"/>
      <c r="NXT38" s="214"/>
      <c r="NXU38" s="214"/>
      <c r="NXV38" s="214"/>
      <c r="NXW38" s="214"/>
      <c r="NXX38" s="214"/>
      <c r="NXY38" s="214"/>
      <c r="NXZ38" s="214"/>
      <c r="NYA38" s="214"/>
      <c r="NYB38" s="214"/>
      <c r="NYC38" s="214"/>
      <c r="NYD38" s="214"/>
      <c r="NYE38" s="214"/>
      <c r="NYF38" s="214"/>
      <c r="NYG38" s="214"/>
      <c r="NYH38" s="214"/>
      <c r="NYI38" s="214"/>
      <c r="NYJ38" s="214"/>
      <c r="NYK38" s="214"/>
      <c r="NYL38" s="214"/>
      <c r="NYM38" s="214"/>
      <c r="NYN38" s="214"/>
      <c r="NYO38" s="214"/>
      <c r="NYP38" s="214"/>
      <c r="NYQ38" s="214"/>
      <c r="NYR38" s="214"/>
      <c r="NYS38" s="214"/>
      <c r="NYT38" s="214"/>
      <c r="NYU38" s="214"/>
      <c r="NYV38" s="214"/>
      <c r="NYW38" s="214"/>
      <c r="NYX38" s="214"/>
      <c r="NYY38" s="214"/>
      <c r="NYZ38" s="214"/>
      <c r="NZA38" s="214"/>
      <c r="NZB38" s="214"/>
      <c r="NZC38" s="214"/>
      <c r="NZD38" s="214"/>
      <c r="NZE38" s="214"/>
      <c r="NZF38" s="214"/>
      <c r="NZG38" s="214"/>
      <c r="NZH38" s="214"/>
      <c r="NZI38" s="214"/>
      <c r="NZJ38" s="214"/>
      <c r="NZK38" s="214"/>
      <c r="NZL38" s="214"/>
      <c r="NZM38" s="214"/>
      <c r="NZN38" s="214"/>
      <c r="NZO38" s="214"/>
      <c r="NZP38" s="214"/>
      <c r="NZQ38" s="214"/>
      <c r="NZR38" s="214"/>
      <c r="NZS38" s="214"/>
      <c r="NZT38" s="214"/>
      <c r="NZU38" s="214"/>
      <c r="NZV38" s="214"/>
      <c r="NZW38" s="214"/>
      <c r="NZX38" s="214"/>
      <c r="NZY38" s="214"/>
      <c r="NZZ38" s="214"/>
      <c r="OAA38" s="214"/>
      <c r="OAB38" s="214"/>
      <c r="OAC38" s="214"/>
      <c r="OAD38" s="214"/>
      <c r="OAE38" s="214"/>
      <c r="OAF38" s="214"/>
      <c r="OAG38" s="214"/>
      <c r="OAH38" s="214"/>
      <c r="OAI38" s="214"/>
      <c r="OAJ38" s="214"/>
      <c r="OAK38" s="214"/>
      <c r="OAL38" s="214"/>
      <c r="OAM38" s="214"/>
      <c r="OAN38" s="214"/>
      <c r="OAO38" s="214"/>
      <c r="OAP38" s="214"/>
      <c r="OAQ38" s="214"/>
      <c r="OAR38" s="214"/>
      <c r="OAS38" s="214"/>
      <c r="OAT38" s="214"/>
      <c r="OAU38" s="214"/>
      <c r="OAV38" s="214"/>
      <c r="OAW38" s="214"/>
      <c r="OAX38" s="214"/>
      <c r="OAY38" s="214"/>
      <c r="OAZ38" s="214"/>
      <c r="OBA38" s="214"/>
      <c r="OBB38" s="214"/>
      <c r="OBC38" s="214"/>
      <c r="OBD38" s="214"/>
      <c r="OBE38" s="214"/>
      <c r="OBF38" s="214"/>
      <c r="OBG38" s="214"/>
      <c r="OBH38" s="214"/>
      <c r="OBI38" s="214"/>
      <c r="OBJ38" s="214"/>
      <c r="OBK38" s="214"/>
      <c r="OBL38" s="214"/>
      <c r="OBM38" s="214"/>
      <c r="OBN38" s="214"/>
      <c r="OBO38" s="214"/>
      <c r="OBP38" s="214"/>
      <c r="OBQ38" s="214"/>
      <c r="OBR38" s="214"/>
      <c r="OBS38" s="214"/>
      <c r="OBT38" s="214"/>
      <c r="OBU38" s="214"/>
      <c r="OBV38" s="214"/>
      <c r="OBW38" s="214"/>
      <c r="OBX38" s="214"/>
      <c r="OBY38" s="214"/>
      <c r="OBZ38" s="214"/>
      <c r="OCA38" s="214"/>
      <c r="OCB38" s="214"/>
      <c r="OCC38" s="214"/>
      <c r="OCD38" s="214"/>
      <c r="OCE38" s="214"/>
      <c r="OCF38" s="214"/>
      <c r="OCG38" s="214"/>
      <c r="OCH38" s="214"/>
      <c r="OCI38" s="214"/>
      <c r="OCJ38" s="214"/>
      <c r="OCK38" s="214"/>
      <c r="OCL38" s="214"/>
      <c r="OCM38" s="214"/>
      <c r="OCN38" s="214"/>
      <c r="OCO38" s="214"/>
      <c r="OCP38" s="214"/>
      <c r="OCQ38" s="214"/>
      <c r="OCR38" s="214"/>
      <c r="OCS38" s="214"/>
      <c r="OCT38" s="214"/>
      <c r="OCU38" s="214"/>
      <c r="OCV38" s="214"/>
      <c r="OCW38" s="214"/>
      <c r="OCX38" s="214"/>
      <c r="OCY38" s="214"/>
      <c r="OCZ38" s="214"/>
      <c r="ODA38" s="214"/>
      <c r="ODB38" s="214"/>
      <c r="ODC38" s="214"/>
      <c r="ODD38" s="214"/>
      <c r="ODE38" s="214"/>
      <c r="ODF38" s="214"/>
      <c r="ODG38" s="214"/>
      <c r="ODH38" s="214"/>
      <c r="ODI38" s="214"/>
      <c r="ODJ38" s="214"/>
      <c r="ODK38" s="214"/>
      <c r="ODL38" s="214"/>
      <c r="ODM38" s="214"/>
      <c r="ODN38" s="214"/>
      <c r="ODO38" s="214"/>
      <c r="ODP38" s="214"/>
      <c r="ODQ38" s="214"/>
      <c r="ODR38" s="214"/>
      <c r="ODS38" s="214"/>
      <c r="ODT38" s="214"/>
      <c r="ODU38" s="214"/>
      <c r="ODV38" s="214"/>
      <c r="ODW38" s="214"/>
      <c r="ODX38" s="214"/>
      <c r="ODY38" s="214"/>
      <c r="ODZ38" s="214"/>
      <c r="OEA38" s="214"/>
      <c r="OEB38" s="214"/>
      <c r="OEC38" s="214"/>
      <c r="OED38" s="214"/>
      <c r="OEE38" s="214"/>
      <c r="OEF38" s="214"/>
      <c r="OEG38" s="214"/>
      <c r="OEH38" s="214"/>
      <c r="OEI38" s="214"/>
      <c r="OEJ38" s="214"/>
      <c r="OEK38" s="214"/>
      <c r="OEL38" s="214"/>
      <c r="OEM38" s="214"/>
      <c r="OEN38" s="214"/>
      <c r="OEO38" s="214"/>
      <c r="OEP38" s="214"/>
      <c r="OEQ38" s="214"/>
      <c r="OER38" s="214"/>
      <c r="OES38" s="214"/>
      <c r="OET38" s="214"/>
      <c r="OEU38" s="214"/>
      <c r="OEV38" s="214"/>
      <c r="OEW38" s="214"/>
      <c r="OEX38" s="214"/>
      <c r="OEY38" s="214"/>
      <c r="OEZ38" s="214"/>
      <c r="OFA38" s="214"/>
      <c r="OFB38" s="214"/>
      <c r="OFC38" s="214"/>
      <c r="OFD38" s="214"/>
      <c r="OFE38" s="214"/>
      <c r="OFF38" s="214"/>
      <c r="OFG38" s="214"/>
      <c r="OFH38" s="214"/>
      <c r="OFI38" s="214"/>
      <c r="OFJ38" s="214"/>
      <c r="OFK38" s="214"/>
      <c r="OFL38" s="214"/>
      <c r="OFM38" s="214"/>
      <c r="OFN38" s="214"/>
      <c r="OFO38" s="214"/>
      <c r="OFP38" s="214"/>
      <c r="OFQ38" s="214"/>
      <c r="OFR38" s="214"/>
      <c r="OFS38" s="214"/>
      <c r="OFT38" s="214"/>
      <c r="OFU38" s="214"/>
      <c r="OFV38" s="214"/>
      <c r="OFW38" s="214"/>
      <c r="OFX38" s="214"/>
      <c r="OFY38" s="214"/>
      <c r="OFZ38" s="214"/>
      <c r="OGA38" s="214"/>
      <c r="OGB38" s="214"/>
      <c r="OGC38" s="214"/>
      <c r="OGD38" s="214"/>
      <c r="OGE38" s="214"/>
      <c r="OGF38" s="214"/>
      <c r="OGG38" s="214"/>
      <c r="OGH38" s="214"/>
      <c r="OGI38" s="214"/>
      <c r="OGJ38" s="214"/>
      <c r="OGK38" s="214"/>
      <c r="OGL38" s="214"/>
      <c r="OGM38" s="214"/>
      <c r="OGN38" s="214"/>
      <c r="OGO38" s="214"/>
      <c r="OGP38" s="214"/>
      <c r="OGQ38" s="214"/>
      <c r="OGR38" s="214"/>
      <c r="OGS38" s="214"/>
      <c r="OGT38" s="214"/>
      <c r="OGU38" s="214"/>
      <c r="OGV38" s="214"/>
      <c r="OGW38" s="214"/>
      <c r="OGX38" s="214"/>
      <c r="OGY38" s="214"/>
      <c r="OGZ38" s="214"/>
      <c r="OHA38" s="214"/>
      <c r="OHB38" s="214"/>
      <c r="OHC38" s="214"/>
      <c r="OHD38" s="214"/>
      <c r="OHE38" s="214"/>
      <c r="OHF38" s="214"/>
      <c r="OHG38" s="214"/>
      <c r="OHH38" s="214"/>
      <c r="OHI38" s="214"/>
      <c r="OHJ38" s="214"/>
      <c r="OHK38" s="214"/>
      <c r="OHL38" s="214"/>
      <c r="OHM38" s="214"/>
      <c r="OHN38" s="214"/>
      <c r="OHO38" s="214"/>
      <c r="OHP38" s="214"/>
      <c r="OHQ38" s="214"/>
      <c r="OHR38" s="214"/>
      <c r="OHS38" s="214"/>
      <c r="OHT38" s="214"/>
      <c r="OHU38" s="214"/>
      <c r="OHV38" s="214"/>
      <c r="OHW38" s="214"/>
      <c r="OHX38" s="214"/>
      <c r="OHY38" s="214"/>
      <c r="OHZ38" s="214"/>
      <c r="OIA38" s="214"/>
      <c r="OIB38" s="214"/>
      <c r="OIC38" s="214"/>
      <c r="OID38" s="214"/>
      <c r="OIE38" s="214"/>
      <c r="OIF38" s="214"/>
      <c r="OIG38" s="214"/>
      <c r="OIH38" s="214"/>
      <c r="OII38" s="214"/>
      <c r="OIJ38" s="214"/>
      <c r="OIK38" s="214"/>
      <c r="OIL38" s="214"/>
      <c r="OIM38" s="214"/>
      <c r="OIN38" s="214"/>
      <c r="OIO38" s="214"/>
      <c r="OIP38" s="214"/>
      <c r="OIQ38" s="214"/>
      <c r="OIR38" s="214"/>
      <c r="OIS38" s="214"/>
      <c r="OIT38" s="214"/>
      <c r="OIU38" s="214"/>
      <c r="OIV38" s="214"/>
      <c r="OIW38" s="214"/>
      <c r="OIX38" s="214"/>
      <c r="OIY38" s="214"/>
      <c r="OIZ38" s="214"/>
      <c r="OJA38" s="214"/>
      <c r="OJB38" s="214"/>
      <c r="OJC38" s="214"/>
      <c r="OJD38" s="214"/>
      <c r="OJE38" s="214"/>
      <c r="OJF38" s="214"/>
      <c r="OJG38" s="214"/>
      <c r="OJH38" s="214"/>
      <c r="OJI38" s="214"/>
      <c r="OJJ38" s="214"/>
      <c r="OJK38" s="214"/>
      <c r="OJL38" s="214"/>
      <c r="OJM38" s="214"/>
      <c r="OJN38" s="214"/>
      <c r="OJO38" s="214"/>
      <c r="OJP38" s="214"/>
      <c r="OJQ38" s="214"/>
      <c r="OJR38" s="214"/>
      <c r="OJS38" s="214"/>
      <c r="OJT38" s="214"/>
      <c r="OJU38" s="214"/>
      <c r="OJV38" s="214"/>
      <c r="OJW38" s="214"/>
      <c r="OJX38" s="214"/>
      <c r="OJY38" s="214"/>
      <c r="OJZ38" s="214"/>
      <c r="OKA38" s="214"/>
      <c r="OKB38" s="214"/>
      <c r="OKC38" s="214"/>
      <c r="OKD38" s="214"/>
      <c r="OKE38" s="214"/>
      <c r="OKF38" s="214"/>
      <c r="OKG38" s="214"/>
      <c r="OKH38" s="214"/>
      <c r="OKI38" s="214"/>
      <c r="OKJ38" s="214"/>
      <c r="OKK38" s="214"/>
      <c r="OKL38" s="214"/>
      <c r="OKM38" s="214"/>
      <c r="OKN38" s="214"/>
      <c r="OKO38" s="214"/>
      <c r="OKP38" s="214"/>
      <c r="OKQ38" s="214"/>
      <c r="OKR38" s="214"/>
      <c r="OKS38" s="214"/>
      <c r="OKT38" s="214"/>
      <c r="OKU38" s="214"/>
      <c r="OKV38" s="214"/>
      <c r="OKW38" s="214"/>
      <c r="OKX38" s="214"/>
      <c r="OKY38" s="214"/>
      <c r="OKZ38" s="214"/>
      <c r="OLA38" s="214"/>
      <c r="OLB38" s="214"/>
      <c r="OLC38" s="214"/>
      <c r="OLD38" s="214"/>
      <c r="OLE38" s="214"/>
      <c r="OLF38" s="214"/>
      <c r="OLG38" s="214"/>
      <c r="OLH38" s="214"/>
      <c r="OLI38" s="214"/>
      <c r="OLJ38" s="214"/>
      <c r="OLK38" s="214"/>
      <c r="OLL38" s="214"/>
      <c r="OLM38" s="214"/>
      <c r="OLN38" s="214"/>
      <c r="OLO38" s="214"/>
      <c r="OLP38" s="214"/>
      <c r="OLQ38" s="214"/>
      <c r="OLR38" s="214"/>
      <c r="OLS38" s="214"/>
      <c r="OLT38" s="214"/>
      <c r="OLU38" s="214"/>
      <c r="OLV38" s="214"/>
      <c r="OLW38" s="214"/>
      <c r="OLX38" s="214"/>
      <c r="OLY38" s="214"/>
      <c r="OLZ38" s="214"/>
      <c r="OMA38" s="214"/>
      <c r="OMB38" s="214"/>
      <c r="OMC38" s="214"/>
      <c r="OMD38" s="214"/>
      <c r="OME38" s="214"/>
      <c r="OMF38" s="214"/>
      <c r="OMG38" s="214"/>
      <c r="OMH38" s="214"/>
      <c r="OMI38" s="214"/>
      <c r="OMJ38" s="214"/>
      <c r="OMK38" s="214"/>
      <c r="OML38" s="214"/>
      <c r="OMM38" s="214"/>
      <c r="OMN38" s="214"/>
      <c r="OMO38" s="214"/>
      <c r="OMP38" s="214"/>
      <c r="OMQ38" s="214"/>
      <c r="OMR38" s="214"/>
      <c r="OMS38" s="214"/>
      <c r="OMT38" s="214"/>
      <c r="OMU38" s="214"/>
      <c r="OMV38" s="214"/>
      <c r="OMW38" s="214"/>
      <c r="OMX38" s="214"/>
      <c r="OMY38" s="214"/>
      <c r="OMZ38" s="214"/>
      <c r="ONA38" s="214"/>
      <c r="ONB38" s="214"/>
      <c r="ONC38" s="214"/>
      <c r="OND38" s="214"/>
      <c r="ONE38" s="214"/>
      <c r="ONF38" s="214"/>
      <c r="ONG38" s="214"/>
      <c r="ONH38" s="214"/>
      <c r="ONI38" s="214"/>
      <c r="ONJ38" s="214"/>
      <c r="ONK38" s="214"/>
      <c r="ONL38" s="214"/>
      <c r="ONM38" s="214"/>
      <c r="ONN38" s="214"/>
      <c r="ONO38" s="214"/>
      <c r="ONP38" s="214"/>
      <c r="ONQ38" s="214"/>
      <c r="ONR38" s="214"/>
      <c r="ONS38" s="214"/>
      <c r="ONT38" s="214"/>
      <c r="ONU38" s="214"/>
      <c r="ONV38" s="214"/>
      <c r="ONW38" s="214"/>
      <c r="ONX38" s="214"/>
      <c r="ONY38" s="214"/>
      <c r="ONZ38" s="214"/>
      <c r="OOA38" s="214"/>
      <c r="OOB38" s="214"/>
      <c r="OOC38" s="214"/>
      <c r="OOD38" s="214"/>
      <c r="OOE38" s="214"/>
      <c r="OOF38" s="214"/>
      <c r="OOG38" s="214"/>
      <c r="OOH38" s="214"/>
      <c r="OOI38" s="214"/>
      <c r="OOJ38" s="214"/>
      <c r="OOK38" s="214"/>
      <c r="OOL38" s="214"/>
      <c r="OOM38" s="214"/>
      <c r="OON38" s="214"/>
      <c r="OOO38" s="214"/>
      <c r="OOP38" s="214"/>
      <c r="OOQ38" s="214"/>
      <c r="OOR38" s="214"/>
      <c r="OOS38" s="214"/>
      <c r="OOT38" s="214"/>
      <c r="OOU38" s="214"/>
      <c r="OOV38" s="214"/>
      <c r="OOW38" s="214"/>
      <c r="OOX38" s="214"/>
      <c r="OOY38" s="214"/>
      <c r="OOZ38" s="214"/>
      <c r="OPA38" s="214"/>
      <c r="OPB38" s="214"/>
      <c r="OPC38" s="214"/>
      <c r="OPD38" s="214"/>
      <c r="OPE38" s="214"/>
      <c r="OPF38" s="214"/>
      <c r="OPG38" s="214"/>
      <c r="OPH38" s="214"/>
      <c r="OPI38" s="214"/>
      <c r="OPJ38" s="214"/>
      <c r="OPK38" s="214"/>
      <c r="OPL38" s="214"/>
      <c r="OPM38" s="214"/>
      <c r="OPN38" s="214"/>
      <c r="OPO38" s="214"/>
      <c r="OPP38" s="214"/>
      <c r="OPQ38" s="214"/>
      <c r="OPR38" s="214"/>
      <c r="OPS38" s="214"/>
      <c r="OPT38" s="214"/>
      <c r="OPU38" s="214"/>
      <c r="OPV38" s="214"/>
      <c r="OPW38" s="214"/>
      <c r="OPX38" s="214"/>
      <c r="OPY38" s="214"/>
      <c r="OPZ38" s="214"/>
      <c r="OQA38" s="214"/>
      <c r="OQB38" s="214"/>
      <c r="OQC38" s="214"/>
      <c r="OQD38" s="214"/>
      <c r="OQE38" s="214"/>
      <c r="OQF38" s="214"/>
      <c r="OQG38" s="214"/>
      <c r="OQH38" s="214"/>
      <c r="OQI38" s="214"/>
      <c r="OQJ38" s="214"/>
      <c r="OQK38" s="214"/>
      <c r="OQL38" s="214"/>
      <c r="OQM38" s="214"/>
      <c r="OQN38" s="214"/>
      <c r="OQO38" s="214"/>
      <c r="OQP38" s="214"/>
      <c r="OQQ38" s="214"/>
      <c r="OQR38" s="214"/>
      <c r="OQS38" s="214"/>
      <c r="OQT38" s="214"/>
      <c r="OQU38" s="214"/>
      <c r="OQV38" s="214"/>
      <c r="OQW38" s="214"/>
      <c r="OQX38" s="214"/>
      <c r="OQY38" s="214"/>
      <c r="OQZ38" s="214"/>
      <c r="ORA38" s="214"/>
      <c r="ORB38" s="214"/>
      <c r="ORC38" s="214"/>
      <c r="ORD38" s="214"/>
      <c r="ORE38" s="214"/>
      <c r="ORF38" s="214"/>
      <c r="ORG38" s="214"/>
      <c r="ORH38" s="214"/>
      <c r="ORI38" s="214"/>
      <c r="ORJ38" s="214"/>
      <c r="ORK38" s="214"/>
      <c r="ORL38" s="214"/>
      <c r="ORM38" s="214"/>
      <c r="ORN38" s="214"/>
      <c r="ORO38" s="214"/>
      <c r="ORP38" s="214"/>
      <c r="ORQ38" s="214"/>
      <c r="ORR38" s="214"/>
      <c r="ORS38" s="214"/>
      <c r="ORT38" s="214"/>
      <c r="ORU38" s="214"/>
      <c r="ORV38" s="214"/>
      <c r="ORW38" s="214"/>
      <c r="ORX38" s="214"/>
      <c r="ORY38" s="214"/>
      <c r="ORZ38" s="214"/>
      <c r="OSA38" s="214"/>
      <c r="OSB38" s="214"/>
      <c r="OSC38" s="214"/>
      <c r="OSD38" s="214"/>
      <c r="OSE38" s="214"/>
      <c r="OSF38" s="214"/>
      <c r="OSG38" s="214"/>
      <c r="OSH38" s="214"/>
      <c r="OSI38" s="214"/>
      <c r="OSJ38" s="214"/>
      <c r="OSK38" s="214"/>
      <c r="OSL38" s="214"/>
      <c r="OSM38" s="214"/>
      <c r="OSN38" s="214"/>
      <c r="OSO38" s="214"/>
      <c r="OSP38" s="214"/>
      <c r="OSQ38" s="214"/>
      <c r="OSR38" s="214"/>
      <c r="OSS38" s="214"/>
      <c r="OST38" s="214"/>
      <c r="OSU38" s="214"/>
      <c r="OSV38" s="214"/>
      <c r="OSW38" s="214"/>
      <c r="OSX38" s="214"/>
      <c r="OSY38" s="214"/>
      <c r="OSZ38" s="214"/>
      <c r="OTA38" s="214"/>
      <c r="OTB38" s="214"/>
      <c r="OTC38" s="214"/>
      <c r="OTD38" s="214"/>
      <c r="OTE38" s="214"/>
      <c r="OTF38" s="214"/>
      <c r="OTG38" s="214"/>
      <c r="OTH38" s="214"/>
      <c r="OTI38" s="214"/>
      <c r="OTJ38" s="214"/>
      <c r="OTK38" s="214"/>
      <c r="OTL38" s="214"/>
      <c r="OTM38" s="214"/>
      <c r="OTN38" s="214"/>
      <c r="OTO38" s="214"/>
      <c r="OTP38" s="214"/>
      <c r="OTQ38" s="214"/>
      <c r="OTR38" s="214"/>
      <c r="OTS38" s="214"/>
      <c r="OTT38" s="214"/>
      <c r="OTU38" s="214"/>
      <c r="OTV38" s="214"/>
      <c r="OTW38" s="214"/>
      <c r="OTX38" s="214"/>
      <c r="OTY38" s="214"/>
      <c r="OTZ38" s="214"/>
      <c r="OUA38" s="214"/>
      <c r="OUB38" s="214"/>
      <c r="OUC38" s="214"/>
      <c r="OUD38" s="214"/>
      <c r="OUE38" s="214"/>
      <c r="OUF38" s="214"/>
      <c r="OUG38" s="214"/>
      <c r="OUH38" s="214"/>
      <c r="OUI38" s="214"/>
      <c r="OUJ38" s="214"/>
      <c r="OUK38" s="214"/>
      <c r="OUL38" s="214"/>
      <c r="OUM38" s="214"/>
      <c r="OUN38" s="214"/>
      <c r="OUO38" s="214"/>
      <c r="OUP38" s="214"/>
      <c r="OUQ38" s="214"/>
      <c r="OUR38" s="214"/>
      <c r="OUS38" s="214"/>
      <c r="OUT38" s="214"/>
      <c r="OUU38" s="214"/>
      <c r="OUV38" s="214"/>
      <c r="OUW38" s="214"/>
      <c r="OUX38" s="214"/>
      <c r="OUY38" s="214"/>
      <c r="OUZ38" s="214"/>
      <c r="OVA38" s="214"/>
      <c r="OVB38" s="214"/>
      <c r="OVC38" s="214"/>
      <c r="OVD38" s="214"/>
      <c r="OVE38" s="214"/>
      <c r="OVF38" s="214"/>
      <c r="OVG38" s="214"/>
      <c r="OVH38" s="214"/>
      <c r="OVI38" s="214"/>
      <c r="OVJ38" s="214"/>
      <c r="OVK38" s="214"/>
      <c r="OVL38" s="214"/>
      <c r="OVM38" s="214"/>
      <c r="OVN38" s="214"/>
      <c r="OVO38" s="214"/>
      <c r="OVP38" s="214"/>
      <c r="OVQ38" s="214"/>
      <c r="OVR38" s="214"/>
      <c r="OVS38" s="214"/>
      <c r="OVT38" s="214"/>
      <c r="OVU38" s="214"/>
      <c r="OVV38" s="214"/>
      <c r="OVW38" s="214"/>
      <c r="OVX38" s="214"/>
      <c r="OVY38" s="214"/>
      <c r="OVZ38" s="214"/>
      <c r="OWA38" s="214"/>
      <c r="OWB38" s="214"/>
      <c r="OWC38" s="214"/>
      <c r="OWD38" s="214"/>
      <c r="OWE38" s="214"/>
      <c r="OWF38" s="214"/>
      <c r="OWG38" s="214"/>
      <c r="OWH38" s="214"/>
      <c r="OWI38" s="214"/>
      <c r="OWJ38" s="214"/>
      <c r="OWK38" s="214"/>
      <c r="OWL38" s="214"/>
      <c r="OWM38" s="214"/>
      <c r="OWN38" s="214"/>
      <c r="OWO38" s="214"/>
      <c r="OWP38" s="214"/>
      <c r="OWQ38" s="214"/>
      <c r="OWR38" s="214"/>
      <c r="OWS38" s="214"/>
      <c r="OWT38" s="214"/>
      <c r="OWU38" s="214"/>
      <c r="OWV38" s="214"/>
      <c r="OWW38" s="214"/>
      <c r="OWX38" s="214"/>
      <c r="OWY38" s="214"/>
      <c r="OWZ38" s="214"/>
      <c r="OXA38" s="214"/>
      <c r="OXB38" s="214"/>
      <c r="OXC38" s="214"/>
      <c r="OXD38" s="214"/>
      <c r="OXE38" s="214"/>
      <c r="OXF38" s="214"/>
      <c r="OXG38" s="214"/>
      <c r="OXH38" s="214"/>
      <c r="OXI38" s="214"/>
      <c r="OXJ38" s="214"/>
      <c r="OXK38" s="214"/>
      <c r="OXL38" s="214"/>
      <c r="OXM38" s="214"/>
      <c r="OXN38" s="214"/>
      <c r="OXO38" s="214"/>
      <c r="OXP38" s="214"/>
      <c r="OXQ38" s="214"/>
      <c r="OXR38" s="214"/>
      <c r="OXS38" s="214"/>
      <c r="OXT38" s="214"/>
      <c r="OXU38" s="214"/>
      <c r="OXV38" s="214"/>
      <c r="OXW38" s="214"/>
      <c r="OXX38" s="214"/>
      <c r="OXY38" s="214"/>
      <c r="OXZ38" s="214"/>
      <c r="OYA38" s="214"/>
      <c r="OYB38" s="214"/>
      <c r="OYC38" s="214"/>
      <c r="OYD38" s="214"/>
      <c r="OYE38" s="214"/>
      <c r="OYF38" s="214"/>
      <c r="OYG38" s="214"/>
      <c r="OYH38" s="214"/>
      <c r="OYI38" s="214"/>
      <c r="OYJ38" s="214"/>
      <c r="OYK38" s="214"/>
      <c r="OYL38" s="214"/>
      <c r="OYM38" s="214"/>
      <c r="OYN38" s="214"/>
      <c r="OYO38" s="214"/>
      <c r="OYP38" s="214"/>
      <c r="OYQ38" s="214"/>
      <c r="OYR38" s="214"/>
      <c r="OYS38" s="214"/>
      <c r="OYT38" s="214"/>
      <c r="OYU38" s="214"/>
      <c r="OYV38" s="214"/>
      <c r="OYW38" s="214"/>
      <c r="OYX38" s="214"/>
      <c r="OYY38" s="214"/>
      <c r="OYZ38" s="214"/>
      <c r="OZA38" s="214"/>
      <c r="OZB38" s="214"/>
      <c r="OZC38" s="214"/>
      <c r="OZD38" s="214"/>
      <c r="OZE38" s="214"/>
      <c r="OZF38" s="214"/>
      <c r="OZG38" s="214"/>
      <c r="OZH38" s="214"/>
      <c r="OZI38" s="214"/>
      <c r="OZJ38" s="214"/>
      <c r="OZK38" s="214"/>
      <c r="OZL38" s="214"/>
      <c r="OZM38" s="214"/>
      <c r="OZN38" s="214"/>
      <c r="OZO38" s="214"/>
      <c r="OZP38" s="214"/>
      <c r="OZQ38" s="214"/>
      <c r="OZR38" s="214"/>
      <c r="OZS38" s="214"/>
      <c r="OZT38" s="214"/>
      <c r="OZU38" s="214"/>
      <c r="OZV38" s="214"/>
      <c r="OZW38" s="214"/>
      <c r="OZX38" s="214"/>
      <c r="OZY38" s="214"/>
      <c r="OZZ38" s="214"/>
      <c r="PAA38" s="214"/>
      <c r="PAB38" s="214"/>
      <c r="PAC38" s="214"/>
      <c r="PAD38" s="214"/>
      <c r="PAE38" s="214"/>
      <c r="PAF38" s="214"/>
      <c r="PAG38" s="214"/>
      <c r="PAH38" s="214"/>
      <c r="PAI38" s="214"/>
      <c r="PAJ38" s="214"/>
      <c r="PAK38" s="214"/>
      <c r="PAL38" s="214"/>
      <c r="PAM38" s="214"/>
      <c r="PAN38" s="214"/>
      <c r="PAO38" s="214"/>
      <c r="PAP38" s="214"/>
      <c r="PAQ38" s="214"/>
      <c r="PAR38" s="214"/>
      <c r="PAS38" s="214"/>
      <c r="PAT38" s="214"/>
      <c r="PAU38" s="214"/>
      <c r="PAV38" s="214"/>
      <c r="PAW38" s="214"/>
      <c r="PAX38" s="214"/>
      <c r="PAY38" s="214"/>
      <c r="PAZ38" s="214"/>
      <c r="PBA38" s="214"/>
      <c r="PBB38" s="214"/>
      <c r="PBC38" s="214"/>
      <c r="PBD38" s="214"/>
      <c r="PBE38" s="214"/>
      <c r="PBF38" s="214"/>
      <c r="PBG38" s="214"/>
      <c r="PBH38" s="214"/>
      <c r="PBI38" s="214"/>
      <c r="PBJ38" s="214"/>
      <c r="PBK38" s="214"/>
      <c r="PBL38" s="214"/>
      <c r="PBM38" s="214"/>
      <c r="PBN38" s="214"/>
      <c r="PBO38" s="214"/>
      <c r="PBP38" s="214"/>
      <c r="PBQ38" s="214"/>
      <c r="PBR38" s="214"/>
      <c r="PBS38" s="214"/>
      <c r="PBT38" s="214"/>
      <c r="PBU38" s="214"/>
      <c r="PBV38" s="214"/>
      <c r="PBW38" s="214"/>
      <c r="PBX38" s="214"/>
      <c r="PBY38" s="214"/>
      <c r="PBZ38" s="214"/>
      <c r="PCA38" s="214"/>
      <c r="PCB38" s="214"/>
      <c r="PCC38" s="214"/>
      <c r="PCD38" s="214"/>
      <c r="PCE38" s="214"/>
      <c r="PCF38" s="214"/>
      <c r="PCG38" s="214"/>
      <c r="PCH38" s="214"/>
      <c r="PCI38" s="214"/>
      <c r="PCJ38" s="214"/>
      <c r="PCK38" s="214"/>
      <c r="PCL38" s="214"/>
      <c r="PCM38" s="214"/>
      <c r="PCN38" s="214"/>
      <c r="PCO38" s="214"/>
      <c r="PCP38" s="214"/>
      <c r="PCQ38" s="214"/>
      <c r="PCR38" s="214"/>
      <c r="PCS38" s="214"/>
      <c r="PCT38" s="214"/>
      <c r="PCU38" s="214"/>
      <c r="PCV38" s="214"/>
      <c r="PCW38" s="214"/>
      <c r="PCX38" s="214"/>
      <c r="PCY38" s="214"/>
      <c r="PCZ38" s="214"/>
      <c r="PDA38" s="214"/>
      <c r="PDB38" s="214"/>
      <c r="PDC38" s="214"/>
      <c r="PDD38" s="214"/>
      <c r="PDE38" s="214"/>
      <c r="PDF38" s="214"/>
      <c r="PDG38" s="214"/>
      <c r="PDH38" s="214"/>
      <c r="PDI38" s="214"/>
      <c r="PDJ38" s="214"/>
      <c r="PDK38" s="214"/>
      <c r="PDL38" s="214"/>
      <c r="PDM38" s="214"/>
      <c r="PDN38" s="214"/>
      <c r="PDO38" s="214"/>
      <c r="PDP38" s="214"/>
      <c r="PDQ38" s="214"/>
      <c r="PDR38" s="214"/>
      <c r="PDS38" s="214"/>
      <c r="PDT38" s="214"/>
      <c r="PDU38" s="214"/>
      <c r="PDV38" s="214"/>
      <c r="PDW38" s="214"/>
      <c r="PDX38" s="214"/>
      <c r="PDY38" s="214"/>
      <c r="PDZ38" s="214"/>
      <c r="PEA38" s="214"/>
      <c r="PEB38" s="214"/>
      <c r="PEC38" s="214"/>
      <c r="PED38" s="214"/>
      <c r="PEE38" s="214"/>
      <c r="PEF38" s="214"/>
      <c r="PEG38" s="214"/>
      <c r="PEH38" s="214"/>
      <c r="PEI38" s="214"/>
      <c r="PEJ38" s="214"/>
      <c r="PEK38" s="214"/>
      <c r="PEL38" s="214"/>
      <c r="PEM38" s="214"/>
      <c r="PEN38" s="214"/>
      <c r="PEO38" s="214"/>
      <c r="PEP38" s="214"/>
      <c r="PEQ38" s="214"/>
      <c r="PER38" s="214"/>
      <c r="PES38" s="214"/>
      <c r="PET38" s="214"/>
      <c r="PEU38" s="214"/>
      <c r="PEV38" s="214"/>
      <c r="PEW38" s="214"/>
      <c r="PEX38" s="214"/>
      <c r="PEY38" s="214"/>
      <c r="PEZ38" s="214"/>
      <c r="PFA38" s="214"/>
      <c r="PFB38" s="214"/>
      <c r="PFC38" s="214"/>
      <c r="PFD38" s="214"/>
      <c r="PFE38" s="214"/>
      <c r="PFF38" s="214"/>
      <c r="PFG38" s="214"/>
      <c r="PFH38" s="214"/>
      <c r="PFI38" s="214"/>
      <c r="PFJ38" s="214"/>
      <c r="PFK38" s="214"/>
      <c r="PFL38" s="214"/>
      <c r="PFM38" s="214"/>
      <c r="PFN38" s="214"/>
      <c r="PFO38" s="214"/>
      <c r="PFP38" s="214"/>
      <c r="PFQ38" s="214"/>
      <c r="PFR38" s="214"/>
      <c r="PFS38" s="214"/>
      <c r="PFT38" s="214"/>
      <c r="PFU38" s="214"/>
      <c r="PFV38" s="214"/>
      <c r="PFW38" s="214"/>
      <c r="PFX38" s="214"/>
      <c r="PFY38" s="214"/>
      <c r="PFZ38" s="214"/>
      <c r="PGA38" s="214"/>
      <c r="PGB38" s="214"/>
      <c r="PGC38" s="214"/>
      <c r="PGD38" s="214"/>
      <c r="PGE38" s="214"/>
      <c r="PGF38" s="214"/>
      <c r="PGG38" s="214"/>
      <c r="PGH38" s="214"/>
      <c r="PGI38" s="214"/>
      <c r="PGJ38" s="214"/>
      <c r="PGK38" s="214"/>
      <c r="PGL38" s="214"/>
      <c r="PGM38" s="214"/>
      <c r="PGN38" s="214"/>
      <c r="PGO38" s="214"/>
      <c r="PGP38" s="214"/>
      <c r="PGQ38" s="214"/>
      <c r="PGR38" s="214"/>
      <c r="PGS38" s="214"/>
      <c r="PGT38" s="214"/>
      <c r="PGU38" s="214"/>
      <c r="PGV38" s="214"/>
      <c r="PGW38" s="214"/>
      <c r="PGX38" s="214"/>
      <c r="PGY38" s="214"/>
      <c r="PGZ38" s="214"/>
      <c r="PHA38" s="214"/>
      <c r="PHB38" s="214"/>
      <c r="PHC38" s="214"/>
      <c r="PHD38" s="214"/>
      <c r="PHE38" s="214"/>
      <c r="PHF38" s="214"/>
      <c r="PHG38" s="214"/>
      <c r="PHH38" s="214"/>
      <c r="PHI38" s="214"/>
      <c r="PHJ38" s="214"/>
      <c r="PHK38" s="214"/>
      <c r="PHL38" s="214"/>
      <c r="PHM38" s="214"/>
      <c r="PHN38" s="214"/>
      <c r="PHO38" s="214"/>
      <c r="PHP38" s="214"/>
      <c r="PHQ38" s="214"/>
      <c r="PHR38" s="214"/>
      <c r="PHS38" s="214"/>
      <c r="PHT38" s="214"/>
      <c r="PHU38" s="214"/>
      <c r="PHV38" s="214"/>
      <c r="PHW38" s="214"/>
      <c r="PHX38" s="214"/>
      <c r="PHY38" s="214"/>
      <c r="PHZ38" s="214"/>
      <c r="PIA38" s="214"/>
      <c r="PIB38" s="214"/>
      <c r="PIC38" s="214"/>
      <c r="PID38" s="214"/>
      <c r="PIE38" s="214"/>
      <c r="PIF38" s="214"/>
      <c r="PIG38" s="214"/>
      <c r="PIH38" s="214"/>
      <c r="PII38" s="214"/>
      <c r="PIJ38" s="214"/>
      <c r="PIK38" s="214"/>
      <c r="PIL38" s="214"/>
      <c r="PIM38" s="214"/>
      <c r="PIN38" s="214"/>
      <c r="PIO38" s="214"/>
      <c r="PIP38" s="214"/>
      <c r="PIQ38" s="214"/>
      <c r="PIR38" s="214"/>
      <c r="PIS38" s="214"/>
      <c r="PIT38" s="214"/>
      <c r="PIU38" s="214"/>
      <c r="PIV38" s="214"/>
      <c r="PIW38" s="214"/>
      <c r="PIX38" s="214"/>
      <c r="PIY38" s="214"/>
      <c r="PIZ38" s="214"/>
      <c r="PJA38" s="214"/>
      <c r="PJB38" s="214"/>
      <c r="PJC38" s="214"/>
      <c r="PJD38" s="214"/>
      <c r="PJE38" s="214"/>
      <c r="PJF38" s="214"/>
      <c r="PJG38" s="214"/>
      <c r="PJH38" s="214"/>
      <c r="PJI38" s="214"/>
      <c r="PJJ38" s="214"/>
      <c r="PJK38" s="214"/>
      <c r="PJL38" s="214"/>
      <c r="PJM38" s="214"/>
      <c r="PJN38" s="214"/>
      <c r="PJO38" s="214"/>
      <c r="PJP38" s="214"/>
      <c r="PJQ38" s="214"/>
      <c r="PJR38" s="214"/>
      <c r="PJS38" s="214"/>
      <c r="PJT38" s="214"/>
      <c r="PJU38" s="214"/>
      <c r="PJV38" s="214"/>
      <c r="PJW38" s="214"/>
      <c r="PJX38" s="214"/>
      <c r="PJY38" s="214"/>
      <c r="PJZ38" s="214"/>
      <c r="PKA38" s="214"/>
      <c r="PKB38" s="214"/>
      <c r="PKC38" s="214"/>
      <c r="PKD38" s="214"/>
      <c r="PKE38" s="214"/>
      <c r="PKF38" s="214"/>
      <c r="PKG38" s="214"/>
      <c r="PKH38" s="214"/>
      <c r="PKI38" s="214"/>
      <c r="PKJ38" s="214"/>
      <c r="PKK38" s="214"/>
      <c r="PKL38" s="214"/>
      <c r="PKM38" s="214"/>
      <c r="PKN38" s="214"/>
      <c r="PKO38" s="214"/>
      <c r="PKP38" s="214"/>
      <c r="PKQ38" s="214"/>
      <c r="PKR38" s="214"/>
      <c r="PKS38" s="214"/>
      <c r="PKT38" s="214"/>
      <c r="PKU38" s="214"/>
      <c r="PKV38" s="214"/>
      <c r="PKW38" s="214"/>
      <c r="PKX38" s="214"/>
      <c r="PKY38" s="214"/>
      <c r="PKZ38" s="214"/>
      <c r="PLA38" s="214"/>
      <c r="PLB38" s="214"/>
      <c r="PLC38" s="214"/>
      <c r="PLD38" s="214"/>
      <c r="PLE38" s="214"/>
      <c r="PLF38" s="214"/>
      <c r="PLG38" s="214"/>
      <c r="PLH38" s="214"/>
      <c r="PLI38" s="214"/>
      <c r="PLJ38" s="214"/>
      <c r="PLK38" s="214"/>
      <c r="PLL38" s="214"/>
      <c r="PLM38" s="214"/>
      <c r="PLN38" s="214"/>
      <c r="PLO38" s="214"/>
      <c r="PLP38" s="214"/>
      <c r="PLQ38" s="214"/>
      <c r="PLR38" s="214"/>
      <c r="PLS38" s="214"/>
      <c r="PLT38" s="214"/>
      <c r="PLU38" s="214"/>
      <c r="PLV38" s="214"/>
      <c r="PLW38" s="214"/>
      <c r="PLX38" s="214"/>
      <c r="PLY38" s="214"/>
      <c r="PLZ38" s="214"/>
      <c r="PMA38" s="214"/>
      <c r="PMB38" s="214"/>
      <c r="PMC38" s="214"/>
      <c r="PMD38" s="214"/>
      <c r="PME38" s="214"/>
      <c r="PMF38" s="214"/>
      <c r="PMG38" s="214"/>
      <c r="PMH38" s="214"/>
      <c r="PMI38" s="214"/>
      <c r="PMJ38" s="214"/>
      <c r="PMK38" s="214"/>
      <c r="PML38" s="214"/>
      <c r="PMM38" s="214"/>
      <c r="PMN38" s="214"/>
      <c r="PMO38" s="214"/>
      <c r="PMP38" s="214"/>
      <c r="PMQ38" s="214"/>
      <c r="PMR38" s="214"/>
      <c r="PMS38" s="214"/>
      <c r="PMT38" s="214"/>
      <c r="PMU38" s="214"/>
      <c r="PMV38" s="214"/>
      <c r="PMW38" s="214"/>
      <c r="PMX38" s="214"/>
      <c r="PMY38" s="214"/>
      <c r="PMZ38" s="214"/>
      <c r="PNA38" s="214"/>
      <c r="PNB38" s="214"/>
      <c r="PNC38" s="214"/>
      <c r="PND38" s="214"/>
      <c r="PNE38" s="214"/>
      <c r="PNF38" s="214"/>
      <c r="PNG38" s="214"/>
      <c r="PNH38" s="214"/>
      <c r="PNI38" s="214"/>
      <c r="PNJ38" s="214"/>
      <c r="PNK38" s="214"/>
      <c r="PNL38" s="214"/>
      <c r="PNM38" s="214"/>
      <c r="PNN38" s="214"/>
      <c r="PNO38" s="214"/>
      <c r="PNP38" s="214"/>
      <c r="PNQ38" s="214"/>
      <c r="PNR38" s="214"/>
      <c r="PNS38" s="214"/>
      <c r="PNT38" s="214"/>
      <c r="PNU38" s="214"/>
      <c r="PNV38" s="214"/>
      <c r="PNW38" s="214"/>
      <c r="PNX38" s="214"/>
      <c r="PNY38" s="214"/>
      <c r="PNZ38" s="214"/>
      <c r="POA38" s="214"/>
      <c r="POB38" s="214"/>
      <c r="POC38" s="214"/>
      <c r="POD38" s="214"/>
      <c r="POE38" s="214"/>
      <c r="POF38" s="214"/>
      <c r="POG38" s="214"/>
      <c r="POH38" s="214"/>
      <c r="POI38" s="214"/>
      <c r="POJ38" s="214"/>
      <c r="POK38" s="214"/>
      <c r="POL38" s="214"/>
      <c r="POM38" s="214"/>
      <c r="PON38" s="214"/>
      <c r="POO38" s="214"/>
      <c r="POP38" s="214"/>
      <c r="POQ38" s="214"/>
      <c r="POR38" s="214"/>
      <c r="POS38" s="214"/>
      <c r="POT38" s="214"/>
      <c r="POU38" s="214"/>
      <c r="POV38" s="214"/>
      <c r="POW38" s="214"/>
      <c r="POX38" s="214"/>
      <c r="POY38" s="214"/>
      <c r="POZ38" s="214"/>
      <c r="PPA38" s="214"/>
      <c r="PPB38" s="214"/>
      <c r="PPC38" s="214"/>
      <c r="PPD38" s="214"/>
      <c r="PPE38" s="214"/>
      <c r="PPF38" s="214"/>
      <c r="PPG38" s="214"/>
      <c r="PPH38" s="214"/>
      <c r="PPI38" s="214"/>
      <c r="PPJ38" s="214"/>
      <c r="PPK38" s="214"/>
      <c r="PPL38" s="214"/>
      <c r="PPM38" s="214"/>
      <c r="PPN38" s="214"/>
      <c r="PPO38" s="214"/>
      <c r="PPP38" s="214"/>
      <c r="PPQ38" s="214"/>
      <c r="PPR38" s="214"/>
      <c r="PPS38" s="214"/>
      <c r="PPT38" s="214"/>
      <c r="PPU38" s="214"/>
      <c r="PPV38" s="214"/>
      <c r="PPW38" s="214"/>
      <c r="PPX38" s="214"/>
      <c r="PPY38" s="214"/>
      <c r="PPZ38" s="214"/>
      <c r="PQA38" s="214"/>
      <c r="PQB38" s="214"/>
      <c r="PQC38" s="214"/>
      <c r="PQD38" s="214"/>
      <c r="PQE38" s="214"/>
      <c r="PQF38" s="214"/>
      <c r="PQG38" s="214"/>
      <c r="PQH38" s="214"/>
      <c r="PQI38" s="214"/>
      <c r="PQJ38" s="214"/>
      <c r="PQK38" s="214"/>
      <c r="PQL38" s="214"/>
      <c r="PQM38" s="214"/>
      <c r="PQN38" s="214"/>
      <c r="PQO38" s="214"/>
      <c r="PQP38" s="214"/>
      <c r="PQQ38" s="214"/>
      <c r="PQR38" s="214"/>
      <c r="PQS38" s="214"/>
      <c r="PQT38" s="214"/>
      <c r="PQU38" s="214"/>
      <c r="PQV38" s="214"/>
      <c r="PQW38" s="214"/>
      <c r="PQX38" s="214"/>
      <c r="PQY38" s="214"/>
      <c r="PQZ38" s="214"/>
      <c r="PRA38" s="214"/>
      <c r="PRB38" s="214"/>
      <c r="PRC38" s="214"/>
      <c r="PRD38" s="214"/>
      <c r="PRE38" s="214"/>
      <c r="PRF38" s="214"/>
      <c r="PRG38" s="214"/>
      <c r="PRH38" s="214"/>
      <c r="PRI38" s="214"/>
      <c r="PRJ38" s="214"/>
      <c r="PRK38" s="214"/>
      <c r="PRL38" s="214"/>
      <c r="PRM38" s="214"/>
      <c r="PRN38" s="214"/>
      <c r="PRO38" s="214"/>
      <c r="PRP38" s="214"/>
      <c r="PRQ38" s="214"/>
      <c r="PRR38" s="214"/>
      <c r="PRS38" s="214"/>
      <c r="PRT38" s="214"/>
      <c r="PRU38" s="214"/>
      <c r="PRV38" s="214"/>
      <c r="PRW38" s="214"/>
      <c r="PRX38" s="214"/>
      <c r="PRY38" s="214"/>
      <c r="PRZ38" s="214"/>
      <c r="PSA38" s="214"/>
      <c r="PSB38" s="214"/>
      <c r="PSC38" s="214"/>
      <c r="PSD38" s="214"/>
      <c r="PSE38" s="214"/>
      <c r="PSF38" s="214"/>
      <c r="PSG38" s="214"/>
      <c r="PSH38" s="214"/>
      <c r="PSI38" s="214"/>
      <c r="PSJ38" s="214"/>
      <c r="PSK38" s="214"/>
      <c r="PSL38" s="214"/>
      <c r="PSM38" s="214"/>
      <c r="PSN38" s="214"/>
      <c r="PSO38" s="214"/>
      <c r="PSP38" s="214"/>
      <c r="PSQ38" s="214"/>
      <c r="PSR38" s="214"/>
      <c r="PSS38" s="214"/>
      <c r="PST38" s="214"/>
      <c r="PSU38" s="214"/>
      <c r="PSV38" s="214"/>
      <c r="PSW38" s="214"/>
      <c r="PSX38" s="214"/>
      <c r="PSY38" s="214"/>
      <c r="PSZ38" s="214"/>
      <c r="PTA38" s="214"/>
      <c r="PTB38" s="214"/>
      <c r="PTC38" s="214"/>
      <c r="PTD38" s="214"/>
      <c r="PTE38" s="214"/>
      <c r="PTF38" s="214"/>
      <c r="PTG38" s="214"/>
      <c r="PTH38" s="214"/>
      <c r="PTI38" s="214"/>
      <c r="PTJ38" s="214"/>
      <c r="PTK38" s="214"/>
      <c r="PTL38" s="214"/>
      <c r="PTM38" s="214"/>
      <c r="PTN38" s="214"/>
      <c r="PTO38" s="214"/>
      <c r="PTP38" s="214"/>
      <c r="PTQ38" s="214"/>
      <c r="PTR38" s="214"/>
      <c r="PTS38" s="214"/>
      <c r="PTT38" s="214"/>
      <c r="PTU38" s="214"/>
      <c r="PTV38" s="214"/>
      <c r="PTW38" s="214"/>
      <c r="PTX38" s="214"/>
      <c r="PTY38" s="214"/>
      <c r="PTZ38" s="214"/>
      <c r="PUA38" s="214"/>
      <c r="PUB38" s="214"/>
      <c r="PUC38" s="214"/>
      <c r="PUD38" s="214"/>
      <c r="PUE38" s="214"/>
      <c r="PUF38" s="214"/>
      <c r="PUG38" s="214"/>
      <c r="PUH38" s="214"/>
      <c r="PUI38" s="214"/>
      <c r="PUJ38" s="214"/>
      <c r="PUK38" s="214"/>
      <c r="PUL38" s="214"/>
      <c r="PUM38" s="214"/>
      <c r="PUN38" s="214"/>
      <c r="PUO38" s="214"/>
      <c r="PUP38" s="214"/>
      <c r="PUQ38" s="214"/>
      <c r="PUR38" s="214"/>
      <c r="PUS38" s="214"/>
      <c r="PUT38" s="214"/>
      <c r="PUU38" s="214"/>
      <c r="PUV38" s="214"/>
      <c r="PUW38" s="214"/>
      <c r="PUX38" s="214"/>
      <c r="PUY38" s="214"/>
      <c r="PUZ38" s="214"/>
      <c r="PVA38" s="214"/>
      <c r="PVB38" s="214"/>
      <c r="PVC38" s="214"/>
      <c r="PVD38" s="214"/>
      <c r="PVE38" s="214"/>
      <c r="PVF38" s="214"/>
      <c r="PVG38" s="214"/>
      <c r="PVH38" s="214"/>
      <c r="PVI38" s="214"/>
      <c r="PVJ38" s="214"/>
      <c r="PVK38" s="214"/>
      <c r="PVL38" s="214"/>
      <c r="PVM38" s="214"/>
      <c r="PVN38" s="214"/>
      <c r="PVO38" s="214"/>
      <c r="PVP38" s="214"/>
      <c r="PVQ38" s="214"/>
      <c r="PVR38" s="214"/>
      <c r="PVS38" s="214"/>
      <c r="PVT38" s="214"/>
      <c r="PVU38" s="214"/>
      <c r="PVV38" s="214"/>
      <c r="PVW38" s="214"/>
      <c r="PVX38" s="214"/>
      <c r="PVY38" s="214"/>
      <c r="PVZ38" s="214"/>
      <c r="PWA38" s="214"/>
      <c r="PWB38" s="214"/>
      <c r="PWC38" s="214"/>
      <c r="PWD38" s="214"/>
      <c r="PWE38" s="214"/>
      <c r="PWF38" s="214"/>
      <c r="PWG38" s="214"/>
      <c r="PWH38" s="214"/>
      <c r="PWI38" s="214"/>
      <c r="PWJ38" s="214"/>
      <c r="PWK38" s="214"/>
      <c r="PWL38" s="214"/>
      <c r="PWM38" s="214"/>
      <c r="PWN38" s="214"/>
      <c r="PWO38" s="214"/>
      <c r="PWP38" s="214"/>
      <c r="PWQ38" s="214"/>
      <c r="PWR38" s="214"/>
      <c r="PWS38" s="214"/>
      <c r="PWT38" s="214"/>
      <c r="PWU38" s="214"/>
      <c r="PWV38" s="214"/>
      <c r="PWW38" s="214"/>
      <c r="PWX38" s="214"/>
      <c r="PWY38" s="214"/>
      <c r="PWZ38" s="214"/>
      <c r="PXA38" s="214"/>
      <c r="PXB38" s="214"/>
      <c r="PXC38" s="214"/>
      <c r="PXD38" s="214"/>
      <c r="PXE38" s="214"/>
      <c r="PXF38" s="214"/>
      <c r="PXG38" s="214"/>
      <c r="PXH38" s="214"/>
      <c r="PXI38" s="214"/>
      <c r="PXJ38" s="214"/>
      <c r="PXK38" s="214"/>
      <c r="PXL38" s="214"/>
      <c r="PXM38" s="214"/>
      <c r="PXN38" s="214"/>
      <c r="PXO38" s="214"/>
      <c r="PXP38" s="214"/>
      <c r="PXQ38" s="214"/>
      <c r="PXR38" s="214"/>
      <c r="PXS38" s="214"/>
      <c r="PXT38" s="214"/>
      <c r="PXU38" s="214"/>
      <c r="PXV38" s="214"/>
      <c r="PXW38" s="214"/>
      <c r="PXX38" s="214"/>
      <c r="PXY38" s="214"/>
      <c r="PXZ38" s="214"/>
      <c r="PYA38" s="214"/>
      <c r="PYB38" s="214"/>
      <c r="PYC38" s="214"/>
      <c r="PYD38" s="214"/>
      <c r="PYE38" s="214"/>
      <c r="PYF38" s="214"/>
      <c r="PYG38" s="214"/>
      <c r="PYH38" s="214"/>
      <c r="PYI38" s="214"/>
      <c r="PYJ38" s="214"/>
      <c r="PYK38" s="214"/>
      <c r="PYL38" s="214"/>
      <c r="PYM38" s="214"/>
      <c r="PYN38" s="214"/>
      <c r="PYO38" s="214"/>
      <c r="PYP38" s="214"/>
      <c r="PYQ38" s="214"/>
      <c r="PYR38" s="214"/>
      <c r="PYS38" s="214"/>
      <c r="PYT38" s="214"/>
      <c r="PYU38" s="214"/>
      <c r="PYV38" s="214"/>
      <c r="PYW38" s="214"/>
      <c r="PYX38" s="214"/>
      <c r="PYY38" s="214"/>
      <c r="PYZ38" s="214"/>
      <c r="PZA38" s="214"/>
      <c r="PZB38" s="214"/>
      <c r="PZC38" s="214"/>
      <c r="PZD38" s="214"/>
      <c r="PZE38" s="214"/>
      <c r="PZF38" s="214"/>
      <c r="PZG38" s="214"/>
      <c r="PZH38" s="214"/>
      <c r="PZI38" s="214"/>
      <c r="PZJ38" s="214"/>
      <c r="PZK38" s="214"/>
      <c r="PZL38" s="214"/>
      <c r="PZM38" s="214"/>
      <c r="PZN38" s="214"/>
      <c r="PZO38" s="214"/>
      <c r="PZP38" s="214"/>
      <c r="PZQ38" s="214"/>
      <c r="PZR38" s="214"/>
      <c r="PZS38" s="214"/>
      <c r="PZT38" s="214"/>
      <c r="PZU38" s="214"/>
      <c r="PZV38" s="214"/>
      <c r="PZW38" s="214"/>
      <c r="PZX38" s="214"/>
      <c r="PZY38" s="214"/>
      <c r="PZZ38" s="214"/>
      <c r="QAA38" s="214"/>
      <c r="QAB38" s="214"/>
      <c r="QAC38" s="214"/>
      <c r="QAD38" s="214"/>
      <c r="QAE38" s="214"/>
      <c r="QAF38" s="214"/>
      <c r="QAG38" s="214"/>
      <c r="QAH38" s="214"/>
      <c r="QAI38" s="214"/>
      <c r="QAJ38" s="214"/>
      <c r="QAK38" s="214"/>
      <c r="QAL38" s="214"/>
      <c r="QAM38" s="214"/>
      <c r="QAN38" s="214"/>
      <c r="QAO38" s="214"/>
      <c r="QAP38" s="214"/>
      <c r="QAQ38" s="214"/>
      <c r="QAR38" s="214"/>
      <c r="QAS38" s="214"/>
      <c r="QAT38" s="214"/>
      <c r="QAU38" s="214"/>
      <c r="QAV38" s="214"/>
      <c r="QAW38" s="214"/>
      <c r="QAX38" s="214"/>
      <c r="QAY38" s="214"/>
      <c r="QAZ38" s="214"/>
      <c r="QBA38" s="214"/>
      <c r="QBB38" s="214"/>
      <c r="QBC38" s="214"/>
      <c r="QBD38" s="214"/>
      <c r="QBE38" s="214"/>
      <c r="QBF38" s="214"/>
      <c r="QBG38" s="214"/>
      <c r="QBH38" s="214"/>
      <c r="QBI38" s="214"/>
      <c r="QBJ38" s="214"/>
      <c r="QBK38" s="214"/>
      <c r="QBL38" s="214"/>
      <c r="QBM38" s="214"/>
      <c r="QBN38" s="214"/>
      <c r="QBO38" s="214"/>
      <c r="QBP38" s="214"/>
      <c r="QBQ38" s="214"/>
      <c r="QBR38" s="214"/>
      <c r="QBS38" s="214"/>
      <c r="QBT38" s="214"/>
      <c r="QBU38" s="214"/>
      <c r="QBV38" s="214"/>
      <c r="QBW38" s="214"/>
      <c r="QBX38" s="214"/>
      <c r="QBY38" s="214"/>
      <c r="QBZ38" s="214"/>
      <c r="QCA38" s="214"/>
      <c r="QCB38" s="214"/>
      <c r="QCC38" s="214"/>
      <c r="QCD38" s="214"/>
      <c r="QCE38" s="214"/>
      <c r="QCF38" s="214"/>
      <c r="QCG38" s="214"/>
      <c r="QCH38" s="214"/>
      <c r="QCI38" s="214"/>
      <c r="QCJ38" s="214"/>
      <c r="QCK38" s="214"/>
      <c r="QCL38" s="214"/>
      <c r="QCM38" s="214"/>
      <c r="QCN38" s="214"/>
      <c r="QCO38" s="214"/>
      <c r="QCP38" s="214"/>
      <c r="QCQ38" s="214"/>
      <c r="QCR38" s="214"/>
      <c r="QCS38" s="214"/>
      <c r="QCT38" s="214"/>
      <c r="QCU38" s="214"/>
      <c r="QCV38" s="214"/>
      <c r="QCW38" s="214"/>
      <c r="QCX38" s="214"/>
      <c r="QCY38" s="214"/>
      <c r="QCZ38" s="214"/>
      <c r="QDA38" s="214"/>
      <c r="QDB38" s="214"/>
      <c r="QDC38" s="214"/>
      <c r="QDD38" s="214"/>
      <c r="QDE38" s="214"/>
      <c r="QDF38" s="214"/>
      <c r="QDG38" s="214"/>
      <c r="QDH38" s="214"/>
      <c r="QDI38" s="214"/>
      <c r="QDJ38" s="214"/>
      <c r="QDK38" s="214"/>
      <c r="QDL38" s="214"/>
      <c r="QDM38" s="214"/>
      <c r="QDN38" s="214"/>
      <c r="QDO38" s="214"/>
      <c r="QDP38" s="214"/>
      <c r="QDQ38" s="214"/>
      <c r="QDR38" s="214"/>
      <c r="QDS38" s="214"/>
      <c r="QDT38" s="214"/>
      <c r="QDU38" s="214"/>
      <c r="QDV38" s="214"/>
      <c r="QDW38" s="214"/>
      <c r="QDX38" s="214"/>
      <c r="QDY38" s="214"/>
      <c r="QDZ38" s="214"/>
      <c r="QEA38" s="214"/>
      <c r="QEB38" s="214"/>
      <c r="QEC38" s="214"/>
      <c r="QED38" s="214"/>
      <c r="QEE38" s="214"/>
      <c r="QEF38" s="214"/>
      <c r="QEG38" s="214"/>
      <c r="QEH38" s="214"/>
      <c r="QEI38" s="214"/>
      <c r="QEJ38" s="214"/>
      <c r="QEK38" s="214"/>
      <c r="QEL38" s="214"/>
      <c r="QEM38" s="214"/>
      <c r="QEN38" s="214"/>
      <c r="QEO38" s="214"/>
      <c r="QEP38" s="214"/>
      <c r="QEQ38" s="214"/>
      <c r="QER38" s="214"/>
      <c r="QES38" s="214"/>
      <c r="QET38" s="214"/>
      <c r="QEU38" s="214"/>
      <c r="QEV38" s="214"/>
      <c r="QEW38" s="214"/>
      <c r="QEX38" s="214"/>
      <c r="QEY38" s="214"/>
      <c r="QEZ38" s="214"/>
      <c r="QFA38" s="214"/>
      <c r="QFB38" s="214"/>
      <c r="QFC38" s="214"/>
      <c r="QFD38" s="214"/>
      <c r="QFE38" s="214"/>
      <c r="QFF38" s="214"/>
      <c r="QFG38" s="214"/>
      <c r="QFH38" s="214"/>
      <c r="QFI38" s="214"/>
      <c r="QFJ38" s="214"/>
      <c r="QFK38" s="214"/>
      <c r="QFL38" s="214"/>
      <c r="QFM38" s="214"/>
      <c r="QFN38" s="214"/>
      <c r="QFO38" s="214"/>
      <c r="QFP38" s="214"/>
      <c r="QFQ38" s="214"/>
      <c r="QFR38" s="214"/>
      <c r="QFS38" s="214"/>
      <c r="QFT38" s="214"/>
      <c r="QFU38" s="214"/>
      <c r="QFV38" s="214"/>
      <c r="QFW38" s="214"/>
      <c r="QFX38" s="214"/>
      <c r="QFY38" s="214"/>
      <c r="QFZ38" s="214"/>
      <c r="QGA38" s="214"/>
      <c r="QGB38" s="214"/>
      <c r="QGC38" s="214"/>
      <c r="QGD38" s="214"/>
      <c r="QGE38" s="214"/>
      <c r="QGF38" s="214"/>
      <c r="QGG38" s="214"/>
      <c r="QGH38" s="214"/>
      <c r="QGI38" s="214"/>
      <c r="QGJ38" s="214"/>
      <c r="QGK38" s="214"/>
      <c r="QGL38" s="214"/>
      <c r="QGM38" s="214"/>
      <c r="QGN38" s="214"/>
      <c r="QGO38" s="214"/>
      <c r="QGP38" s="214"/>
      <c r="QGQ38" s="214"/>
      <c r="QGR38" s="214"/>
      <c r="QGS38" s="214"/>
      <c r="QGT38" s="214"/>
      <c r="QGU38" s="214"/>
      <c r="QGV38" s="214"/>
      <c r="QGW38" s="214"/>
      <c r="QGX38" s="214"/>
      <c r="QGY38" s="214"/>
      <c r="QGZ38" s="214"/>
      <c r="QHA38" s="214"/>
      <c r="QHB38" s="214"/>
      <c r="QHC38" s="214"/>
      <c r="QHD38" s="214"/>
      <c r="QHE38" s="214"/>
      <c r="QHF38" s="214"/>
      <c r="QHG38" s="214"/>
      <c r="QHH38" s="214"/>
      <c r="QHI38" s="214"/>
      <c r="QHJ38" s="214"/>
      <c r="QHK38" s="214"/>
      <c r="QHL38" s="214"/>
      <c r="QHM38" s="214"/>
      <c r="QHN38" s="214"/>
      <c r="QHO38" s="214"/>
      <c r="QHP38" s="214"/>
      <c r="QHQ38" s="214"/>
      <c r="QHR38" s="214"/>
      <c r="QHS38" s="214"/>
      <c r="QHT38" s="214"/>
      <c r="QHU38" s="214"/>
      <c r="QHV38" s="214"/>
      <c r="QHW38" s="214"/>
      <c r="QHX38" s="214"/>
      <c r="QHY38" s="214"/>
      <c r="QHZ38" s="214"/>
      <c r="QIA38" s="214"/>
      <c r="QIB38" s="214"/>
      <c r="QIC38" s="214"/>
      <c r="QID38" s="214"/>
      <c r="QIE38" s="214"/>
      <c r="QIF38" s="214"/>
      <c r="QIG38" s="214"/>
      <c r="QIH38" s="214"/>
      <c r="QII38" s="214"/>
      <c r="QIJ38" s="214"/>
      <c r="QIK38" s="214"/>
      <c r="QIL38" s="214"/>
      <c r="QIM38" s="214"/>
      <c r="QIN38" s="214"/>
      <c r="QIO38" s="214"/>
      <c r="QIP38" s="214"/>
      <c r="QIQ38" s="214"/>
      <c r="QIR38" s="214"/>
      <c r="QIS38" s="214"/>
      <c r="QIT38" s="214"/>
      <c r="QIU38" s="214"/>
      <c r="QIV38" s="214"/>
      <c r="QIW38" s="214"/>
      <c r="QIX38" s="214"/>
      <c r="QIY38" s="214"/>
      <c r="QIZ38" s="214"/>
      <c r="QJA38" s="214"/>
      <c r="QJB38" s="214"/>
      <c r="QJC38" s="214"/>
      <c r="QJD38" s="214"/>
      <c r="QJE38" s="214"/>
      <c r="QJF38" s="214"/>
      <c r="QJG38" s="214"/>
      <c r="QJH38" s="214"/>
      <c r="QJI38" s="214"/>
      <c r="QJJ38" s="214"/>
      <c r="QJK38" s="214"/>
      <c r="QJL38" s="214"/>
      <c r="QJM38" s="214"/>
      <c r="QJN38" s="214"/>
      <c r="QJO38" s="214"/>
      <c r="QJP38" s="214"/>
      <c r="QJQ38" s="214"/>
      <c r="QJR38" s="214"/>
      <c r="QJS38" s="214"/>
      <c r="QJT38" s="214"/>
      <c r="QJU38" s="214"/>
      <c r="QJV38" s="214"/>
      <c r="QJW38" s="214"/>
      <c r="QJX38" s="214"/>
      <c r="QJY38" s="214"/>
      <c r="QJZ38" s="214"/>
      <c r="QKA38" s="214"/>
      <c r="QKB38" s="214"/>
      <c r="QKC38" s="214"/>
      <c r="QKD38" s="214"/>
      <c r="QKE38" s="214"/>
      <c r="QKF38" s="214"/>
      <c r="QKG38" s="214"/>
      <c r="QKH38" s="214"/>
      <c r="QKI38" s="214"/>
      <c r="QKJ38" s="214"/>
      <c r="QKK38" s="214"/>
      <c r="QKL38" s="214"/>
      <c r="QKM38" s="214"/>
      <c r="QKN38" s="214"/>
      <c r="QKO38" s="214"/>
      <c r="QKP38" s="214"/>
      <c r="QKQ38" s="214"/>
      <c r="QKR38" s="214"/>
      <c r="QKS38" s="214"/>
      <c r="QKT38" s="214"/>
      <c r="QKU38" s="214"/>
      <c r="QKV38" s="214"/>
      <c r="QKW38" s="214"/>
      <c r="QKX38" s="214"/>
      <c r="QKY38" s="214"/>
      <c r="QKZ38" s="214"/>
      <c r="QLA38" s="214"/>
      <c r="QLB38" s="214"/>
      <c r="QLC38" s="214"/>
      <c r="QLD38" s="214"/>
      <c r="QLE38" s="214"/>
      <c r="QLF38" s="214"/>
      <c r="QLG38" s="214"/>
      <c r="QLH38" s="214"/>
      <c r="QLI38" s="214"/>
      <c r="QLJ38" s="214"/>
      <c r="QLK38" s="214"/>
      <c r="QLL38" s="214"/>
      <c r="QLM38" s="214"/>
      <c r="QLN38" s="214"/>
      <c r="QLO38" s="214"/>
      <c r="QLP38" s="214"/>
      <c r="QLQ38" s="214"/>
      <c r="QLR38" s="214"/>
      <c r="QLS38" s="214"/>
      <c r="QLT38" s="214"/>
      <c r="QLU38" s="214"/>
      <c r="QLV38" s="214"/>
      <c r="QLW38" s="214"/>
      <c r="QLX38" s="214"/>
      <c r="QLY38" s="214"/>
      <c r="QLZ38" s="214"/>
      <c r="QMA38" s="214"/>
      <c r="QMB38" s="214"/>
      <c r="QMC38" s="214"/>
      <c r="QMD38" s="214"/>
      <c r="QME38" s="214"/>
      <c r="QMF38" s="214"/>
      <c r="QMG38" s="214"/>
      <c r="QMH38" s="214"/>
      <c r="QMI38" s="214"/>
      <c r="QMJ38" s="214"/>
      <c r="QMK38" s="214"/>
      <c r="QML38" s="214"/>
      <c r="QMM38" s="214"/>
      <c r="QMN38" s="214"/>
      <c r="QMO38" s="214"/>
      <c r="QMP38" s="214"/>
      <c r="QMQ38" s="214"/>
      <c r="QMR38" s="214"/>
      <c r="QMS38" s="214"/>
      <c r="QMT38" s="214"/>
      <c r="QMU38" s="214"/>
      <c r="QMV38" s="214"/>
      <c r="QMW38" s="214"/>
      <c r="QMX38" s="214"/>
      <c r="QMY38" s="214"/>
      <c r="QMZ38" s="214"/>
      <c r="QNA38" s="214"/>
      <c r="QNB38" s="214"/>
      <c r="QNC38" s="214"/>
      <c r="QND38" s="214"/>
      <c r="QNE38" s="214"/>
      <c r="QNF38" s="214"/>
      <c r="QNG38" s="214"/>
      <c r="QNH38" s="214"/>
      <c r="QNI38" s="214"/>
      <c r="QNJ38" s="214"/>
      <c r="QNK38" s="214"/>
      <c r="QNL38" s="214"/>
      <c r="QNM38" s="214"/>
      <c r="QNN38" s="214"/>
      <c r="QNO38" s="214"/>
      <c r="QNP38" s="214"/>
      <c r="QNQ38" s="214"/>
      <c r="QNR38" s="214"/>
      <c r="QNS38" s="214"/>
      <c r="QNT38" s="214"/>
      <c r="QNU38" s="214"/>
      <c r="QNV38" s="214"/>
      <c r="QNW38" s="214"/>
      <c r="QNX38" s="214"/>
      <c r="QNY38" s="214"/>
      <c r="QNZ38" s="214"/>
      <c r="QOA38" s="214"/>
      <c r="QOB38" s="214"/>
      <c r="QOC38" s="214"/>
      <c r="QOD38" s="214"/>
      <c r="QOE38" s="214"/>
      <c r="QOF38" s="214"/>
      <c r="QOG38" s="214"/>
      <c r="QOH38" s="214"/>
      <c r="QOI38" s="214"/>
      <c r="QOJ38" s="214"/>
      <c r="QOK38" s="214"/>
      <c r="QOL38" s="214"/>
      <c r="QOM38" s="214"/>
      <c r="QON38" s="214"/>
      <c r="QOO38" s="214"/>
      <c r="QOP38" s="214"/>
      <c r="QOQ38" s="214"/>
      <c r="QOR38" s="214"/>
      <c r="QOS38" s="214"/>
      <c r="QOT38" s="214"/>
      <c r="QOU38" s="214"/>
      <c r="QOV38" s="214"/>
      <c r="QOW38" s="214"/>
      <c r="QOX38" s="214"/>
      <c r="QOY38" s="214"/>
      <c r="QOZ38" s="214"/>
      <c r="QPA38" s="214"/>
      <c r="QPB38" s="214"/>
      <c r="QPC38" s="214"/>
      <c r="QPD38" s="214"/>
      <c r="QPE38" s="214"/>
      <c r="QPF38" s="214"/>
      <c r="QPG38" s="214"/>
      <c r="QPH38" s="214"/>
      <c r="QPI38" s="214"/>
      <c r="QPJ38" s="214"/>
      <c r="QPK38" s="214"/>
      <c r="QPL38" s="214"/>
      <c r="QPM38" s="214"/>
      <c r="QPN38" s="214"/>
      <c r="QPO38" s="214"/>
      <c r="QPP38" s="214"/>
      <c r="QPQ38" s="214"/>
      <c r="QPR38" s="214"/>
      <c r="QPS38" s="214"/>
      <c r="QPT38" s="214"/>
      <c r="QPU38" s="214"/>
      <c r="QPV38" s="214"/>
      <c r="QPW38" s="214"/>
      <c r="QPX38" s="214"/>
      <c r="QPY38" s="214"/>
      <c r="QPZ38" s="214"/>
      <c r="QQA38" s="214"/>
      <c r="QQB38" s="214"/>
      <c r="QQC38" s="214"/>
      <c r="QQD38" s="214"/>
      <c r="QQE38" s="214"/>
      <c r="QQF38" s="214"/>
      <c r="QQG38" s="214"/>
      <c r="QQH38" s="214"/>
      <c r="QQI38" s="214"/>
      <c r="QQJ38" s="214"/>
      <c r="QQK38" s="214"/>
      <c r="QQL38" s="214"/>
      <c r="QQM38" s="214"/>
      <c r="QQN38" s="214"/>
      <c r="QQO38" s="214"/>
      <c r="QQP38" s="214"/>
      <c r="QQQ38" s="214"/>
      <c r="QQR38" s="214"/>
      <c r="QQS38" s="214"/>
      <c r="QQT38" s="214"/>
      <c r="QQU38" s="214"/>
      <c r="QQV38" s="214"/>
      <c r="QQW38" s="214"/>
      <c r="QQX38" s="214"/>
      <c r="QQY38" s="214"/>
      <c r="QQZ38" s="214"/>
      <c r="QRA38" s="214"/>
      <c r="QRB38" s="214"/>
      <c r="QRC38" s="214"/>
      <c r="QRD38" s="214"/>
      <c r="QRE38" s="214"/>
      <c r="QRF38" s="214"/>
      <c r="QRG38" s="214"/>
      <c r="QRH38" s="214"/>
      <c r="QRI38" s="214"/>
      <c r="QRJ38" s="214"/>
      <c r="QRK38" s="214"/>
      <c r="QRL38" s="214"/>
      <c r="QRM38" s="214"/>
      <c r="QRN38" s="214"/>
      <c r="QRO38" s="214"/>
      <c r="QRP38" s="214"/>
      <c r="QRQ38" s="214"/>
      <c r="QRR38" s="214"/>
      <c r="QRS38" s="214"/>
      <c r="QRT38" s="214"/>
      <c r="QRU38" s="214"/>
      <c r="QRV38" s="214"/>
      <c r="QRW38" s="214"/>
      <c r="QRX38" s="214"/>
      <c r="QRY38" s="214"/>
      <c r="QRZ38" s="214"/>
      <c r="QSA38" s="214"/>
      <c r="QSB38" s="214"/>
      <c r="QSC38" s="214"/>
      <c r="QSD38" s="214"/>
      <c r="QSE38" s="214"/>
      <c r="QSF38" s="214"/>
      <c r="QSG38" s="214"/>
      <c r="QSH38" s="214"/>
      <c r="QSI38" s="214"/>
      <c r="QSJ38" s="214"/>
      <c r="QSK38" s="214"/>
      <c r="QSL38" s="214"/>
      <c r="QSM38" s="214"/>
      <c r="QSN38" s="214"/>
      <c r="QSO38" s="214"/>
      <c r="QSP38" s="214"/>
      <c r="QSQ38" s="214"/>
      <c r="QSR38" s="214"/>
      <c r="QSS38" s="214"/>
      <c r="QST38" s="214"/>
      <c r="QSU38" s="214"/>
      <c r="QSV38" s="214"/>
      <c r="QSW38" s="214"/>
      <c r="QSX38" s="214"/>
      <c r="QSY38" s="214"/>
      <c r="QSZ38" s="214"/>
      <c r="QTA38" s="214"/>
      <c r="QTB38" s="214"/>
      <c r="QTC38" s="214"/>
      <c r="QTD38" s="214"/>
      <c r="QTE38" s="214"/>
      <c r="QTF38" s="214"/>
      <c r="QTG38" s="214"/>
      <c r="QTH38" s="214"/>
      <c r="QTI38" s="214"/>
      <c r="QTJ38" s="214"/>
      <c r="QTK38" s="214"/>
      <c r="QTL38" s="214"/>
      <c r="QTM38" s="214"/>
      <c r="QTN38" s="214"/>
      <c r="QTO38" s="214"/>
      <c r="QTP38" s="214"/>
      <c r="QTQ38" s="214"/>
      <c r="QTR38" s="214"/>
      <c r="QTS38" s="214"/>
      <c r="QTT38" s="214"/>
      <c r="QTU38" s="214"/>
      <c r="QTV38" s="214"/>
      <c r="QTW38" s="214"/>
      <c r="QTX38" s="214"/>
      <c r="QTY38" s="214"/>
      <c r="QTZ38" s="214"/>
      <c r="QUA38" s="214"/>
      <c r="QUB38" s="214"/>
      <c r="QUC38" s="214"/>
      <c r="QUD38" s="214"/>
      <c r="QUE38" s="214"/>
      <c r="QUF38" s="214"/>
      <c r="QUG38" s="214"/>
      <c r="QUH38" s="214"/>
      <c r="QUI38" s="214"/>
      <c r="QUJ38" s="214"/>
      <c r="QUK38" s="214"/>
      <c r="QUL38" s="214"/>
      <c r="QUM38" s="214"/>
      <c r="QUN38" s="214"/>
      <c r="QUO38" s="214"/>
      <c r="QUP38" s="214"/>
      <c r="QUQ38" s="214"/>
      <c r="QUR38" s="214"/>
      <c r="QUS38" s="214"/>
      <c r="QUT38" s="214"/>
      <c r="QUU38" s="214"/>
      <c r="QUV38" s="214"/>
      <c r="QUW38" s="214"/>
      <c r="QUX38" s="214"/>
      <c r="QUY38" s="214"/>
      <c r="QUZ38" s="214"/>
      <c r="QVA38" s="214"/>
      <c r="QVB38" s="214"/>
      <c r="QVC38" s="214"/>
      <c r="QVD38" s="214"/>
      <c r="QVE38" s="214"/>
      <c r="QVF38" s="214"/>
      <c r="QVG38" s="214"/>
      <c r="QVH38" s="214"/>
      <c r="QVI38" s="214"/>
      <c r="QVJ38" s="214"/>
      <c r="QVK38" s="214"/>
      <c r="QVL38" s="214"/>
      <c r="QVM38" s="214"/>
      <c r="QVN38" s="214"/>
      <c r="QVO38" s="214"/>
      <c r="QVP38" s="214"/>
      <c r="QVQ38" s="214"/>
      <c r="QVR38" s="214"/>
      <c r="QVS38" s="214"/>
      <c r="QVT38" s="214"/>
      <c r="QVU38" s="214"/>
      <c r="QVV38" s="214"/>
      <c r="QVW38" s="214"/>
      <c r="QVX38" s="214"/>
      <c r="QVY38" s="214"/>
      <c r="QVZ38" s="214"/>
      <c r="QWA38" s="214"/>
      <c r="QWB38" s="214"/>
      <c r="QWC38" s="214"/>
      <c r="QWD38" s="214"/>
      <c r="QWE38" s="214"/>
      <c r="QWF38" s="214"/>
      <c r="QWG38" s="214"/>
      <c r="QWH38" s="214"/>
      <c r="QWI38" s="214"/>
      <c r="QWJ38" s="214"/>
      <c r="QWK38" s="214"/>
      <c r="QWL38" s="214"/>
      <c r="QWM38" s="214"/>
      <c r="QWN38" s="214"/>
      <c r="QWO38" s="214"/>
      <c r="QWP38" s="214"/>
      <c r="QWQ38" s="214"/>
      <c r="QWR38" s="214"/>
      <c r="QWS38" s="214"/>
      <c r="QWT38" s="214"/>
      <c r="QWU38" s="214"/>
      <c r="QWV38" s="214"/>
      <c r="QWW38" s="214"/>
      <c r="QWX38" s="214"/>
      <c r="QWY38" s="214"/>
      <c r="QWZ38" s="214"/>
      <c r="QXA38" s="214"/>
      <c r="QXB38" s="214"/>
      <c r="QXC38" s="214"/>
      <c r="QXD38" s="214"/>
      <c r="QXE38" s="214"/>
      <c r="QXF38" s="214"/>
      <c r="QXG38" s="214"/>
      <c r="QXH38" s="214"/>
      <c r="QXI38" s="214"/>
      <c r="QXJ38" s="214"/>
      <c r="QXK38" s="214"/>
      <c r="QXL38" s="214"/>
      <c r="QXM38" s="214"/>
      <c r="QXN38" s="214"/>
      <c r="QXO38" s="214"/>
      <c r="QXP38" s="214"/>
      <c r="QXQ38" s="214"/>
      <c r="QXR38" s="214"/>
      <c r="QXS38" s="214"/>
      <c r="QXT38" s="214"/>
      <c r="QXU38" s="214"/>
      <c r="QXV38" s="214"/>
      <c r="QXW38" s="214"/>
      <c r="QXX38" s="214"/>
      <c r="QXY38" s="214"/>
      <c r="QXZ38" s="214"/>
      <c r="QYA38" s="214"/>
      <c r="QYB38" s="214"/>
      <c r="QYC38" s="214"/>
      <c r="QYD38" s="214"/>
      <c r="QYE38" s="214"/>
      <c r="QYF38" s="214"/>
      <c r="QYG38" s="214"/>
      <c r="QYH38" s="214"/>
      <c r="QYI38" s="214"/>
      <c r="QYJ38" s="214"/>
      <c r="QYK38" s="214"/>
      <c r="QYL38" s="214"/>
      <c r="QYM38" s="214"/>
      <c r="QYN38" s="214"/>
      <c r="QYO38" s="214"/>
      <c r="QYP38" s="214"/>
      <c r="QYQ38" s="214"/>
      <c r="QYR38" s="214"/>
      <c r="QYS38" s="214"/>
      <c r="QYT38" s="214"/>
      <c r="QYU38" s="214"/>
      <c r="QYV38" s="214"/>
      <c r="QYW38" s="214"/>
      <c r="QYX38" s="214"/>
      <c r="QYY38" s="214"/>
      <c r="QYZ38" s="214"/>
      <c r="QZA38" s="214"/>
      <c r="QZB38" s="214"/>
      <c r="QZC38" s="214"/>
      <c r="QZD38" s="214"/>
      <c r="QZE38" s="214"/>
      <c r="QZF38" s="214"/>
      <c r="QZG38" s="214"/>
      <c r="QZH38" s="214"/>
      <c r="QZI38" s="214"/>
      <c r="QZJ38" s="214"/>
      <c r="QZK38" s="214"/>
      <c r="QZL38" s="214"/>
      <c r="QZM38" s="214"/>
      <c r="QZN38" s="214"/>
      <c r="QZO38" s="214"/>
      <c r="QZP38" s="214"/>
      <c r="QZQ38" s="214"/>
      <c r="QZR38" s="214"/>
      <c r="QZS38" s="214"/>
      <c r="QZT38" s="214"/>
      <c r="QZU38" s="214"/>
      <c r="QZV38" s="214"/>
      <c r="QZW38" s="214"/>
      <c r="QZX38" s="214"/>
      <c r="QZY38" s="214"/>
      <c r="QZZ38" s="214"/>
      <c r="RAA38" s="214"/>
      <c r="RAB38" s="214"/>
      <c r="RAC38" s="214"/>
      <c r="RAD38" s="214"/>
      <c r="RAE38" s="214"/>
      <c r="RAF38" s="214"/>
      <c r="RAG38" s="214"/>
      <c r="RAH38" s="214"/>
      <c r="RAI38" s="214"/>
      <c r="RAJ38" s="214"/>
      <c r="RAK38" s="214"/>
      <c r="RAL38" s="214"/>
      <c r="RAM38" s="214"/>
      <c r="RAN38" s="214"/>
      <c r="RAO38" s="214"/>
      <c r="RAP38" s="214"/>
      <c r="RAQ38" s="214"/>
      <c r="RAR38" s="214"/>
      <c r="RAS38" s="214"/>
      <c r="RAT38" s="214"/>
      <c r="RAU38" s="214"/>
      <c r="RAV38" s="214"/>
      <c r="RAW38" s="214"/>
      <c r="RAX38" s="214"/>
      <c r="RAY38" s="214"/>
      <c r="RAZ38" s="214"/>
      <c r="RBA38" s="214"/>
      <c r="RBB38" s="214"/>
      <c r="RBC38" s="214"/>
      <c r="RBD38" s="214"/>
      <c r="RBE38" s="214"/>
      <c r="RBF38" s="214"/>
      <c r="RBG38" s="214"/>
      <c r="RBH38" s="214"/>
      <c r="RBI38" s="214"/>
      <c r="RBJ38" s="214"/>
      <c r="RBK38" s="214"/>
      <c r="RBL38" s="214"/>
      <c r="RBM38" s="214"/>
      <c r="RBN38" s="214"/>
      <c r="RBO38" s="214"/>
      <c r="RBP38" s="214"/>
      <c r="RBQ38" s="214"/>
      <c r="RBR38" s="214"/>
      <c r="RBS38" s="214"/>
      <c r="RBT38" s="214"/>
      <c r="RBU38" s="214"/>
      <c r="RBV38" s="214"/>
      <c r="RBW38" s="214"/>
      <c r="RBX38" s="214"/>
      <c r="RBY38" s="214"/>
      <c r="RBZ38" s="214"/>
      <c r="RCA38" s="214"/>
      <c r="RCB38" s="214"/>
      <c r="RCC38" s="214"/>
      <c r="RCD38" s="214"/>
      <c r="RCE38" s="214"/>
      <c r="RCF38" s="214"/>
      <c r="RCG38" s="214"/>
      <c r="RCH38" s="214"/>
      <c r="RCI38" s="214"/>
      <c r="RCJ38" s="214"/>
      <c r="RCK38" s="214"/>
      <c r="RCL38" s="214"/>
      <c r="RCM38" s="214"/>
      <c r="RCN38" s="214"/>
      <c r="RCO38" s="214"/>
      <c r="RCP38" s="214"/>
      <c r="RCQ38" s="214"/>
      <c r="RCR38" s="214"/>
      <c r="RCS38" s="214"/>
      <c r="RCT38" s="214"/>
      <c r="RCU38" s="214"/>
      <c r="RCV38" s="214"/>
      <c r="RCW38" s="214"/>
      <c r="RCX38" s="214"/>
      <c r="RCY38" s="214"/>
      <c r="RCZ38" s="214"/>
      <c r="RDA38" s="214"/>
      <c r="RDB38" s="214"/>
      <c r="RDC38" s="214"/>
      <c r="RDD38" s="214"/>
      <c r="RDE38" s="214"/>
      <c r="RDF38" s="214"/>
      <c r="RDG38" s="214"/>
      <c r="RDH38" s="214"/>
      <c r="RDI38" s="214"/>
      <c r="RDJ38" s="214"/>
      <c r="RDK38" s="214"/>
      <c r="RDL38" s="214"/>
      <c r="RDM38" s="214"/>
      <c r="RDN38" s="214"/>
      <c r="RDO38" s="214"/>
      <c r="RDP38" s="214"/>
      <c r="RDQ38" s="214"/>
      <c r="RDR38" s="214"/>
      <c r="RDS38" s="214"/>
      <c r="RDT38" s="214"/>
      <c r="RDU38" s="214"/>
      <c r="RDV38" s="214"/>
      <c r="RDW38" s="214"/>
      <c r="RDX38" s="214"/>
      <c r="RDY38" s="214"/>
      <c r="RDZ38" s="214"/>
      <c r="REA38" s="214"/>
      <c r="REB38" s="214"/>
      <c r="REC38" s="214"/>
      <c r="RED38" s="214"/>
      <c r="REE38" s="214"/>
      <c r="REF38" s="214"/>
      <c r="REG38" s="214"/>
      <c r="REH38" s="214"/>
      <c r="REI38" s="214"/>
      <c r="REJ38" s="214"/>
      <c r="REK38" s="214"/>
      <c r="REL38" s="214"/>
      <c r="REM38" s="214"/>
      <c r="REN38" s="214"/>
      <c r="REO38" s="214"/>
      <c r="REP38" s="214"/>
      <c r="REQ38" s="214"/>
      <c r="RER38" s="214"/>
      <c r="RES38" s="214"/>
      <c r="RET38" s="214"/>
      <c r="REU38" s="214"/>
      <c r="REV38" s="214"/>
      <c r="REW38" s="214"/>
      <c r="REX38" s="214"/>
      <c r="REY38" s="214"/>
      <c r="REZ38" s="214"/>
      <c r="RFA38" s="214"/>
      <c r="RFB38" s="214"/>
      <c r="RFC38" s="214"/>
      <c r="RFD38" s="214"/>
      <c r="RFE38" s="214"/>
      <c r="RFF38" s="214"/>
      <c r="RFG38" s="214"/>
      <c r="RFH38" s="214"/>
      <c r="RFI38" s="214"/>
      <c r="RFJ38" s="214"/>
      <c r="RFK38" s="214"/>
      <c r="RFL38" s="214"/>
      <c r="RFM38" s="214"/>
      <c r="RFN38" s="214"/>
      <c r="RFO38" s="214"/>
      <c r="RFP38" s="214"/>
      <c r="RFQ38" s="214"/>
      <c r="RFR38" s="214"/>
      <c r="RFS38" s="214"/>
      <c r="RFT38" s="214"/>
      <c r="RFU38" s="214"/>
      <c r="RFV38" s="214"/>
      <c r="RFW38" s="214"/>
      <c r="RFX38" s="214"/>
      <c r="RFY38" s="214"/>
      <c r="RFZ38" s="214"/>
      <c r="RGA38" s="214"/>
      <c r="RGB38" s="214"/>
      <c r="RGC38" s="214"/>
      <c r="RGD38" s="214"/>
      <c r="RGE38" s="214"/>
      <c r="RGF38" s="214"/>
      <c r="RGG38" s="214"/>
      <c r="RGH38" s="214"/>
      <c r="RGI38" s="214"/>
      <c r="RGJ38" s="214"/>
      <c r="RGK38" s="214"/>
      <c r="RGL38" s="214"/>
      <c r="RGM38" s="214"/>
      <c r="RGN38" s="214"/>
      <c r="RGO38" s="214"/>
      <c r="RGP38" s="214"/>
      <c r="RGQ38" s="214"/>
      <c r="RGR38" s="214"/>
      <c r="RGS38" s="214"/>
      <c r="RGT38" s="214"/>
      <c r="RGU38" s="214"/>
      <c r="RGV38" s="214"/>
      <c r="RGW38" s="214"/>
      <c r="RGX38" s="214"/>
      <c r="RGY38" s="214"/>
      <c r="RGZ38" s="214"/>
      <c r="RHA38" s="214"/>
      <c r="RHB38" s="214"/>
      <c r="RHC38" s="214"/>
      <c r="RHD38" s="214"/>
      <c r="RHE38" s="214"/>
      <c r="RHF38" s="214"/>
      <c r="RHG38" s="214"/>
      <c r="RHH38" s="214"/>
      <c r="RHI38" s="214"/>
      <c r="RHJ38" s="214"/>
      <c r="RHK38" s="214"/>
      <c r="RHL38" s="214"/>
      <c r="RHM38" s="214"/>
      <c r="RHN38" s="214"/>
      <c r="RHO38" s="214"/>
      <c r="RHP38" s="214"/>
      <c r="RHQ38" s="214"/>
      <c r="RHR38" s="214"/>
      <c r="RHS38" s="214"/>
      <c r="RHT38" s="214"/>
      <c r="RHU38" s="214"/>
      <c r="RHV38" s="214"/>
      <c r="RHW38" s="214"/>
      <c r="RHX38" s="214"/>
      <c r="RHY38" s="214"/>
      <c r="RHZ38" s="214"/>
      <c r="RIA38" s="214"/>
      <c r="RIB38" s="214"/>
      <c r="RIC38" s="214"/>
      <c r="RID38" s="214"/>
      <c r="RIE38" s="214"/>
      <c r="RIF38" s="214"/>
      <c r="RIG38" s="214"/>
      <c r="RIH38" s="214"/>
      <c r="RII38" s="214"/>
      <c r="RIJ38" s="214"/>
      <c r="RIK38" s="214"/>
      <c r="RIL38" s="214"/>
      <c r="RIM38" s="214"/>
      <c r="RIN38" s="214"/>
      <c r="RIO38" s="214"/>
      <c r="RIP38" s="214"/>
      <c r="RIQ38" s="214"/>
      <c r="RIR38" s="214"/>
      <c r="RIS38" s="214"/>
      <c r="RIT38" s="214"/>
      <c r="RIU38" s="214"/>
      <c r="RIV38" s="214"/>
      <c r="RIW38" s="214"/>
      <c r="RIX38" s="214"/>
      <c r="RIY38" s="214"/>
      <c r="RIZ38" s="214"/>
      <c r="RJA38" s="214"/>
      <c r="RJB38" s="214"/>
      <c r="RJC38" s="214"/>
      <c r="RJD38" s="214"/>
      <c r="RJE38" s="214"/>
      <c r="RJF38" s="214"/>
      <c r="RJG38" s="214"/>
      <c r="RJH38" s="214"/>
      <c r="RJI38" s="214"/>
      <c r="RJJ38" s="214"/>
      <c r="RJK38" s="214"/>
      <c r="RJL38" s="214"/>
      <c r="RJM38" s="214"/>
      <c r="RJN38" s="214"/>
      <c r="RJO38" s="214"/>
      <c r="RJP38" s="214"/>
      <c r="RJQ38" s="214"/>
      <c r="RJR38" s="214"/>
      <c r="RJS38" s="214"/>
      <c r="RJT38" s="214"/>
      <c r="RJU38" s="214"/>
      <c r="RJV38" s="214"/>
      <c r="RJW38" s="214"/>
      <c r="RJX38" s="214"/>
      <c r="RJY38" s="214"/>
      <c r="RJZ38" s="214"/>
      <c r="RKA38" s="214"/>
      <c r="RKB38" s="214"/>
      <c r="RKC38" s="214"/>
      <c r="RKD38" s="214"/>
      <c r="RKE38" s="214"/>
      <c r="RKF38" s="214"/>
      <c r="RKG38" s="214"/>
      <c r="RKH38" s="214"/>
      <c r="RKI38" s="214"/>
      <c r="RKJ38" s="214"/>
      <c r="RKK38" s="214"/>
      <c r="RKL38" s="214"/>
      <c r="RKM38" s="214"/>
      <c r="RKN38" s="214"/>
      <c r="RKO38" s="214"/>
      <c r="RKP38" s="214"/>
      <c r="RKQ38" s="214"/>
      <c r="RKR38" s="214"/>
      <c r="RKS38" s="214"/>
      <c r="RKT38" s="214"/>
      <c r="RKU38" s="214"/>
      <c r="RKV38" s="214"/>
      <c r="RKW38" s="214"/>
      <c r="RKX38" s="214"/>
      <c r="RKY38" s="214"/>
      <c r="RKZ38" s="214"/>
      <c r="RLA38" s="214"/>
      <c r="RLB38" s="214"/>
      <c r="RLC38" s="214"/>
      <c r="RLD38" s="214"/>
      <c r="RLE38" s="214"/>
      <c r="RLF38" s="214"/>
      <c r="RLG38" s="214"/>
      <c r="RLH38" s="214"/>
      <c r="RLI38" s="214"/>
      <c r="RLJ38" s="214"/>
      <c r="RLK38" s="214"/>
      <c r="RLL38" s="214"/>
      <c r="RLM38" s="214"/>
      <c r="RLN38" s="214"/>
      <c r="RLO38" s="214"/>
      <c r="RLP38" s="214"/>
      <c r="RLQ38" s="214"/>
      <c r="RLR38" s="214"/>
      <c r="RLS38" s="214"/>
      <c r="RLT38" s="214"/>
      <c r="RLU38" s="214"/>
      <c r="RLV38" s="214"/>
      <c r="RLW38" s="214"/>
      <c r="RLX38" s="214"/>
      <c r="RLY38" s="214"/>
      <c r="RLZ38" s="214"/>
      <c r="RMA38" s="214"/>
      <c r="RMB38" s="214"/>
      <c r="RMC38" s="214"/>
      <c r="RMD38" s="214"/>
      <c r="RME38" s="214"/>
      <c r="RMF38" s="214"/>
      <c r="RMG38" s="214"/>
      <c r="RMH38" s="214"/>
      <c r="RMI38" s="214"/>
      <c r="RMJ38" s="214"/>
      <c r="RMK38" s="214"/>
      <c r="RML38" s="214"/>
      <c r="RMM38" s="214"/>
      <c r="RMN38" s="214"/>
      <c r="RMO38" s="214"/>
      <c r="RMP38" s="214"/>
      <c r="RMQ38" s="214"/>
      <c r="RMR38" s="214"/>
      <c r="RMS38" s="214"/>
      <c r="RMT38" s="214"/>
      <c r="RMU38" s="214"/>
      <c r="RMV38" s="214"/>
      <c r="RMW38" s="214"/>
      <c r="RMX38" s="214"/>
      <c r="RMY38" s="214"/>
      <c r="RMZ38" s="214"/>
      <c r="RNA38" s="214"/>
      <c r="RNB38" s="214"/>
      <c r="RNC38" s="214"/>
      <c r="RND38" s="214"/>
      <c r="RNE38" s="214"/>
      <c r="RNF38" s="214"/>
      <c r="RNG38" s="214"/>
      <c r="RNH38" s="214"/>
      <c r="RNI38" s="214"/>
      <c r="RNJ38" s="214"/>
      <c r="RNK38" s="214"/>
      <c r="RNL38" s="214"/>
      <c r="RNM38" s="214"/>
      <c r="RNN38" s="214"/>
      <c r="RNO38" s="214"/>
      <c r="RNP38" s="214"/>
      <c r="RNQ38" s="214"/>
      <c r="RNR38" s="214"/>
      <c r="RNS38" s="214"/>
      <c r="RNT38" s="214"/>
      <c r="RNU38" s="214"/>
      <c r="RNV38" s="214"/>
      <c r="RNW38" s="214"/>
      <c r="RNX38" s="214"/>
      <c r="RNY38" s="214"/>
      <c r="RNZ38" s="214"/>
      <c r="ROA38" s="214"/>
      <c r="ROB38" s="214"/>
      <c r="ROC38" s="214"/>
      <c r="ROD38" s="214"/>
      <c r="ROE38" s="214"/>
      <c r="ROF38" s="214"/>
      <c r="ROG38" s="214"/>
      <c r="ROH38" s="214"/>
      <c r="ROI38" s="214"/>
      <c r="ROJ38" s="214"/>
      <c r="ROK38" s="214"/>
      <c r="ROL38" s="214"/>
      <c r="ROM38" s="214"/>
      <c r="RON38" s="214"/>
      <c r="ROO38" s="214"/>
      <c r="ROP38" s="214"/>
      <c r="ROQ38" s="214"/>
      <c r="ROR38" s="214"/>
      <c r="ROS38" s="214"/>
      <c r="ROT38" s="214"/>
      <c r="ROU38" s="214"/>
      <c r="ROV38" s="214"/>
      <c r="ROW38" s="214"/>
      <c r="ROX38" s="214"/>
      <c r="ROY38" s="214"/>
      <c r="ROZ38" s="214"/>
      <c r="RPA38" s="214"/>
      <c r="RPB38" s="214"/>
      <c r="RPC38" s="214"/>
      <c r="RPD38" s="214"/>
      <c r="RPE38" s="214"/>
      <c r="RPF38" s="214"/>
      <c r="RPG38" s="214"/>
      <c r="RPH38" s="214"/>
      <c r="RPI38" s="214"/>
      <c r="RPJ38" s="214"/>
      <c r="RPK38" s="214"/>
      <c r="RPL38" s="214"/>
      <c r="RPM38" s="214"/>
      <c r="RPN38" s="214"/>
      <c r="RPO38" s="214"/>
      <c r="RPP38" s="214"/>
      <c r="RPQ38" s="214"/>
      <c r="RPR38" s="214"/>
      <c r="RPS38" s="214"/>
      <c r="RPT38" s="214"/>
      <c r="RPU38" s="214"/>
      <c r="RPV38" s="214"/>
      <c r="RPW38" s="214"/>
      <c r="RPX38" s="214"/>
      <c r="RPY38" s="214"/>
      <c r="RPZ38" s="214"/>
      <c r="RQA38" s="214"/>
      <c r="RQB38" s="214"/>
      <c r="RQC38" s="214"/>
      <c r="RQD38" s="214"/>
      <c r="RQE38" s="214"/>
      <c r="RQF38" s="214"/>
      <c r="RQG38" s="214"/>
      <c r="RQH38" s="214"/>
      <c r="RQI38" s="214"/>
      <c r="RQJ38" s="214"/>
      <c r="RQK38" s="214"/>
      <c r="RQL38" s="214"/>
      <c r="RQM38" s="214"/>
      <c r="RQN38" s="214"/>
      <c r="RQO38" s="214"/>
      <c r="RQP38" s="214"/>
      <c r="RQQ38" s="214"/>
      <c r="RQR38" s="214"/>
      <c r="RQS38" s="214"/>
      <c r="RQT38" s="214"/>
      <c r="RQU38" s="214"/>
      <c r="RQV38" s="214"/>
      <c r="RQW38" s="214"/>
      <c r="RQX38" s="214"/>
      <c r="RQY38" s="214"/>
      <c r="RQZ38" s="214"/>
      <c r="RRA38" s="214"/>
      <c r="RRB38" s="214"/>
      <c r="RRC38" s="214"/>
      <c r="RRD38" s="214"/>
      <c r="RRE38" s="214"/>
      <c r="RRF38" s="214"/>
      <c r="RRG38" s="214"/>
      <c r="RRH38" s="214"/>
      <c r="RRI38" s="214"/>
      <c r="RRJ38" s="214"/>
      <c r="RRK38" s="214"/>
      <c r="RRL38" s="214"/>
      <c r="RRM38" s="214"/>
      <c r="RRN38" s="214"/>
      <c r="RRO38" s="214"/>
      <c r="RRP38" s="214"/>
      <c r="RRQ38" s="214"/>
      <c r="RRR38" s="214"/>
      <c r="RRS38" s="214"/>
      <c r="RRT38" s="214"/>
      <c r="RRU38" s="214"/>
      <c r="RRV38" s="214"/>
      <c r="RRW38" s="214"/>
      <c r="RRX38" s="214"/>
      <c r="RRY38" s="214"/>
      <c r="RRZ38" s="214"/>
      <c r="RSA38" s="214"/>
      <c r="RSB38" s="214"/>
      <c r="RSC38" s="214"/>
      <c r="RSD38" s="214"/>
      <c r="RSE38" s="214"/>
      <c r="RSF38" s="214"/>
      <c r="RSG38" s="214"/>
      <c r="RSH38" s="214"/>
      <c r="RSI38" s="214"/>
      <c r="RSJ38" s="214"/>
      <c r="RSK38" s="214"/>
      <c r="RSL38" s="214"/>
      <c r="RSM38" s="214"/>
      <c r="RSN38" s="214"/>
      <c r="RSO38" s="214"/>
      <c r="RSP38" s="214"/>
      <c r="RSQ38" s="214"/>
      <c r="RSR38" s="214"/>
      <c r="RSS38" s="214"/>
      <c r="RST38" s="214"/>
      <c r="RSU38" s="214"/>
      <c r="RSV38" s="214"/>
      <c r="RSW38" s="214"/>
      <c r="RSX38" s="214"/>
      <c r="RSY38" s="214"/>
      <c r="RSZ38" s="214"/>
      <c r="RTA38" s="214"/>
      <c r="RTB38" s="214"/>
      <c r="RTC38" s="214"/>
      <c r="RTD38" s="214"/>
      <c r="RTE38" s="214"/>
      <c r="RTF38" s="214"/>
      <c r="RTG38" s="214"/>
      <c r="RTH38" s="214"/>
      <c r="RTI38" s="214"/>
      <c r="RTJ38" s="214"/>
      <c r="RTK38" s="214"/>
      <c r="RTL38" s="214"/>
      <c r="RTM38" s="214"/>
      <c r="RTN38" s="214"/>
      <c r="RTO38" s="214"/>
      <c r="RTP38" s="214"/>
      <c r="RTQ38" s="214"/>
      <c r="RTR38" s="214"/>
      <c r="RTS38" s="214"/>
      <c r="RTT38" s="214"/>
      <c r="RTU38" s="214"/>
      <c r="RTV38" s="214"/>
      <c r="RTW38" s="214"/>
      <c r="RTX38" s="214"/>
      <c r="RTY38" s="214"/>
      <c r="RTZ38" s="214"/>
      <c r="RUA38" s="214"/>
      <c r="RUB38" s="214"/>
      <c r="RUC38" s="214"/>
      <c r="RUD38" s="214"/>
      <c r="RUE38" s="214"/>
      <c r="RUF38" s="214"/>
      <c r="RUG38" s="214"/>
      <c r="RUH38" s="214"/>
      <c r="RUI38" s="214"/>
      <c r="RUJ38" s="214"/>
      <c r="RUK38" s="214"/>
      <c r="RUL38" s="214"/>
      <c r="RUM38" s="214"/>
      <c r="RUN38" s="214"/>
      <c r="RUO38" s="214"/>
      <c r="RUP38" s="214"/>
      <c r="RUQ38" s="214"/>
      <c r="RUR38" s="214"/>
      <c r="RUS38" s="214"/>
      <c r="RUT38" s="214"/>
      <c r="RUU38" s="214"/>
      <c r="RUV38" s="214"/>
      <c r="RUW38" s="214"/>
      <c r="RUX38" s="214"/>
      <c r="RUY38" s="214"/>
      <c r="RUZ38" s="214"/>
      <c r="RVA38" s="214"/>
      <c r="RVB38" s="214"/>
      <c r="RVC38" s="214"/>
      <c r="RVD38" s="214"/>
      <c r="RVE38" s="214"/>
      <c r="RVF38" s="214"/>
      <c r="RVG38" s="214"/>
      <c r="RVH38" s="214"/>
      <c r="RVI38" s="214"/>
      <c r="RVJ38" s="214"/>
      <c r="RVK38" s="214"/>
      <c r="RVL38" s="214"/>
      <c r="RVM38" s="214"/>
      <c r="RVN38" s="214"/>
      <c r="RVO38" s="214"/>
      <c r="RVP38" s="214"/>
      <c r="RVQ38" s="214"/>
      <c r="RVR38" s="214"/>
      <c r="RVS38" s="214"/>
      <c r="RVT38" s="214"/>
      <c r="RVU38" s="214"/>
      <c r="RVV38" s="214"/>
      <c r="RVW38" s="214"/>
      <c r="RVX38" s="214"/>
      <c r="RVY38" s="214"/>
      <c r="RVZ38" s="214"/>
      <c r="RWA38" s="214"/>
      <c r="RWB38" s="214"/>
      <c r="RWC38" s="214"/>
      <c r="RWD38" s="214"/>
      <c r="RWE38" s="214"/>
      <c r="RWF38" s="214"/>
      <c r="RWG38" s="214"/>
      <c r="RWH38" s="214"/>
      <c r="RWI38" s="214"/>
      <c r="RWJ38" s="214"/>
      <c r="RWK38" s="214"/>
      <c r="RWL38" s="214"/>
      <c r="RWM38" s="214"/>
      <c r="RWN38" s="214"/>
      <c r="RWO38" s="214"/>
      <c r="RWP38" s="214"/>
      <c r="RWQ38" s="214"/>
      <c r="RWR38" s="214"/>
      <c r="RWS38" s="214"/>
      <c r="RWT38" s="214"/>
      <c r="RWU38" s="214"/>
      <c r="RWV38" s="214"/>
      <c r="RWW38" s="214"/>
      <c r="RWX38" s="214"/>
      <c r="RWY38" s="214"/>
      <c r="RWZ38" s="214"/>
      <c r="RXA38" s="214"/>
      <c r="RXB38" s="214"/>
      <c r="RXC38" s="214"/>
      <c r="RXD38" s="214"/>
      <c r="RXE38" s="214"/>
      <c r="RXF38" s="214"/>
      <c r="RXG38" s="214"/>
      <c r="RXH38" s="214"/>
      <c r="RXI38" s="214"/>
      <c r="RXJ38" s="214"/>
      <c r="RXK38" s="214"/>
      <c r="RXL38" s="214"/>
      <c r="RXM38" s="214"/>
      <c r="RXN38" s="214"/>
      <c r="RXO38" s="214"/>
      <c r="RXP38" s="214"/>
      <c r="RXQ38" s="214"/>
      <c r="RXR38" s="214"/>
      <c r="RXS38" s="214"/>
      <c r="RXT38" s="214"/>
      <c r="RXU38" s="214"/>
      <c r="RXV38" s="214"/>
      <c r="RXW38" s="214"/>
      <c r="RXX38" s="214"/>
      <c r="RXY38" s="214"/>
      <c r="RXZ38" s="214"/>
      <c r="RYA38" s="214"/>
      <c r="RYB38" s="214"/>
      <c r="RYC38" s="214"/>
      <c r="RYD38" s="214"/>
      <c r="RYE38" s="214"/>
      <c r="RYF38" s="214"/>
      <c r="RYG38" s="214"/>
      <c r="RYH38" s="214"/>
      <c r="RYI38" s="214"/>
      <c r="RYJ38" s="214"/>
      <c r="RYK38" s="214"/>
      <c r="RYL38" s="214"/>
      <c r="RYM38" s="214"/>
      <c r="RYN38" s="214"/>
      <c r="RYO38" s="214"/>
      <c r="RYP38" s="214"/>
      <c r="RYQ38" s="214"/>
      <c r="RYR38" s="214"/>
      <c r="RYS38" s="214"/>
      <c r="RYT38" s="214"/>
      <c r="RYU38" s="214"/>
      <c r="RYV38" s="214"/>
      <c r="RYW38" s="214"/>
      <c r="RYX38" s="214"/>
      <c r="RYY38" s="214"/>
      <c r="RYZ38" s="214"/>
      <c r="RZA38" s="214"/>
      <c r="RZB38" s="214"/>
      <c r="RZC38" s="214"/>
      <c r="RZD38" s="214"/>
      <c r="RZE38" s="214"/>
      <c r="RZF38" s="214"/>
      <c r="RZG38" s="214"/>
      <c r="RZH38" s="214"/>
      <c r="RZI38" s="214"/>
      <c r="RZJ38" s="214"/>
      <c r="RZK38" s="214"/>
      <c r="RZL38" s="214"/>
      <c r="RZM38" s="214"/>
      <c r="RZN38" s="214"/>
      <c r="RZO38" s="214"/>
      <c r="RZP38" s="214"/>
      <c r="RZQ38" s="214"/>
      <c r="RZR38" s="214"/>
      <c r="RZS38" s="214"/>
      <c r="RZT38" s="214"/>
      <c r="RZU38" s="214"/>
      <c r="RZV38" s="214"/>
      <c r="RZW38" s="214"/>
      <c r="RZX38" s="214"/>
      <c r="RZY38" s="214"/>
      <c r="RZZ38" s="214"/>
      <c r="SAA38" s="214"/>
      <c r="SAB38" s="214"/>
      <c r="SAC38" s="214"/>
      <c r="SAD38" s="214"/>
      <c r="SAE38" s="214"/>
      <c r="SAF38" s="214"/>
      <c r="SAG38" s="214"/>
      <c r="SAH38" s="214"/>
      <c r="SAI38" s="214"/>
      <c r="SAJ38" s="214"/>
      <c r="SAK38" s="214"/>
      <c r="SAL38" s="214"/>
      <c r="SAM38" s="214"/>
      <c r="SAN38" s="214"/>
      <c r="SAO38" s="214"/>
      <c r="SAP38" s="214"/>
      <c r="SAQ38" s="214"/>
      <c r="SAR38" s="214"/>
      <c r="SAS38" s="214"/>
      <c r="SAT38" s="214"/>
      <c r="SAU38" s="214"/>
      <c r="SAV38" s="214"/>
      <c r="SAW38" s="214"/>
      <c r="SAX38" s="214"/>
      <c r="SAY38" s="214"/>
      <c r="SAZ38" s="214"/>
      <c r="SBA38" s="214"/>
      <c r="SBB38" s="214"/>
      <c r="SBC38" s="214"/>
      <c r="SBD38" s="214"/>
      <c r="SBE38" s="214"/>
      <c r="SBF38" s="214"/>
      <c r="SBG38" s="214"/>
      <c r="SBH38" s="214"/>
      <c r="SBI38" s="214"/>
      <c r="SBJ38" s="214"/>
      <c r="SBK38" s="214"/>
      <c r="SBL38" s="214"/>
      <c r="SBM38" s="214"/>
      <c r="SBN38" s="214"/>
      <c r="SBO38" s="214"/>
      <c r="SBP38" s="214"/>
      <c r="SBQ38" s="214"/>
      <c r="SBR38" s="214"/>
      <c r="SBS38" s="214"/>
      <c r="SBT38" s="214"/>
      <c r="SBU38" s="214"/>
      <c r="SBV38" s="214"/>
      <c r="SBW38" s="214"/>
      <c r="SBX38" s="214"/>
      <c r="SBY38" s="214"/>
      <c r="SBZ38" s="214"/>
      <c r="SCA38" s="214"/>
      <c r="SCB38" s="214"/>
      <c r="SCC38" s="214"/>
      <c r="SCD38" s="214"/>
      <c r="SCE38" s="214"/>
      <c r="SCF38" s="214"/>
      <c r="SCG38" s="214"/>
      <c r="SCH38" s="214"/>
      <c r="SCI38" s="214"/>
      <c r="SCJ38" s="214"/>
      <c r="SCK38" s="214"/>
      <c r="SCL38" s="214"/>
      <c r="SCM38" s="214"/>
      <c r="SCN38" s="214"/>
      <c r="SCO38" s="214"/>
      <c r="SCP38" s="214"/>
      <c r="SCQ38" s="214"/>
      <c r="SCR38" s="214"/>
      <c r="SCS38" s="214"/>
      <c r="SCT38" s="214"/>
      <c r="SCU38" s="214"/>
      <c r="SCV38" s="214"/>
      <c r="SCW38" s="214"/>
      <c r="SCX38" s="214"/>
      <c r="SCY38" s="214"/>
      <c r="SCZ38" s="214"/>
      <c r="SDA38" s="214"/>
      <c r="SDB38" s="214"/>
      <c r="SDC38" s="214"/>
      <c r="SDD38" s="214"/>
      <c r="SDE38" s="214"/>
      <c r="SDF38" s="214"/>
      <c r="SDG38" s="214"/>
      <c r="SDH38" s="214"/>
      <c r="SDI38" s="214"/>
      <c r="SDJ38" s="214"/>
      <c r="SDK38" s="214"/>
      <c r="SDL38" s="214"/>
      <c r="SDM38" s="214"/>
      <c r="SDN38" s="214"/>
      <c r="SDO38" s="214"/>
      <c r="SDP38" s="214"/>
      <c r="SDQ38" s="214"/>
      <c r="SDR38" s="214"/>
      <c r="SDS38" s="214"/>
      <c r="SDT38" s="214"/>
      <c r="SDU38" s="214"/>
      <c r="SDV38" s="214"/>
      <c r="SDW38" s="214"/>
      <c r="SDX38" s="214"/>
      <c r="SDY38" s="214"/>
      <c r="SDZ38" s="214"/>
      <c r="SEA38" s="214"/>
      <c r="SEB38" s="214"/>
      <c r="SEC38" s="214"/>
      <c r="SED38" s="214"/>
      <c r="SEE38" s="214"/>
      <c r="SEF38" s="214"/>
      <c r="SEG38" s="214"/>
      <c r="SEH38" s="214"/>
      <c r="SEI38" s="214"/>
      <c r="SEJ38" s="214"/>
      <c r="SEK38" s="214"/>
      <c r="SEL38" s="214"/>
      <c r="SEM38" s="214"/>
      <c r="SEN38" s="214"/>
      <c r="SEO38" s="214"/>
      <c r="SEP38" s="214"/>
      <c r="SEQ38" s="214"/>
      <c r="SER38" s="214"/>
      <c r="SES38" s="214"/>
      <c r="SET38" s="214"/>
      <c r="SEU38" s="214"/>
      <c r="SEV38" s="214"/>
      <c r="SEW38" s="214"/>
      <c r="SEX38" s="214"/>
      <c r="SEY38" s="214"/>
      <c r="SEZ38" s="214"/>
      <c r="SFA38" s="214"/>
      <c r="SFB38" s="214"/>
      <c r="SFC38" s="214"/>
      <c r="SFD38" s="214"/>
      <c r="SFE38" s="214"/>
      <c r="SFF38" s="214"/>
      <c r="SFG38" s="214"/>
      <c r="SFH38" s="214"/>
      <c r="SFI38" s="214"/>
      <c r="SFJ38" s="214"/>
      <c r="SFK38" s="214"/>
      <c r="SFL38" s="214"/>
      <c r="SFM38" s="214"/>
      <c r="SFN38" s="214"/>
      <c r="SFO38" s="214"/>
      <c r="SFP38" s="214"/>
      <c r="SFQ38" s="214"/>
      <c r="SFR38" s="214"/>
      <c r="SFS38" s="214"/>
      <c r="SFT38" s="214"/>
      <c r="SFU38" s="214"/>
      <c r="SFV38" s="214"/>
      <c r="SFW38" s="214"/>
      <c r="SFX38" s="214"/>
      <c r="SFY38" s="214"/>
      <c r="SFZ38" s="214"/>
      <c r="SGA38" s="214"/>
      <c r="SGB38" s="214"/>
      <c r="SGC38" s="214"/>
      <c r="SGD38" s="214"/>
      <c r="SGE38" s="214"/>
      <c r="SGF38" s="214"/>
      <c r="SGG38" s="214"/>
      <c r="SGH38" s="214"/>
      <c r="SGI38" s="214"/>
      <c r="SGJ38" s="214"/>
      <c r="SGK38" s="214"/>
      <c r="SGL38" s="214"/>
      <c r="SGM38" s="214"/>
      <c r="SGN38" s="214"/>
      <c r="SGO38" s="214"/>
      <c r="SGP38" s="214"/>
      <c r="SGQ38" s="214"/>
      <c r="SGR38" s="214"/>
      <c r="SGS38" s="214"/>
      <c r="SGT38" s="214"/>
      <c r="SGU38" s="214"/>
      <c r="SGV38" s="214"/>
      <c r="SGW38" s="214"/>
      <c r="SGX38" s="214"/>
      <c r="SGY38" s="214"/>
      <c r="SGZ38" s="214"/>
      <c r="SHA38" s="214"/>
      <c r="SHB38" s="214"/>
      <c r="SHC38" s="214"/>
      <c r="SHD38" s="214"/>
      <c r="SHE38" s="214"/>
      <c r="SHF38" s="214"/>
      <c r="SHG38" s="214"/>
      <c r="SHH38" s="214"/>
      <c r="SHI38" s="214"/>
      <c r="SHJ38" s="214"/>
      <c r="SHK38" s="214"/>
      <c r="SHL38" s="214"/>
      <c r="SHM38" s="214"/>
      <c r="SHN38" s="214"/>
      <c r="SHO38" s="214"/>
      <c r="SHP38" s="214"/>
      <c r="SHQ38" s="214"/>
      <c r="SHR38" s="214"/>
      <c r="SHS38" s="214"/>
      <c r="SHT38" s="214"/>
      <c r="SHU38" s="214"/>
      <c r="SHV38" s="214"/>
      <c r="SHW38" s="214"/>
      <c r="SHX38" s="214"/>
      <c r="SHY38" s="214"/>
      <c r="SHZ38" s="214"/>
      <c r="SIA38" s="214"/>
      <c r="SIB38" s="214"/>
      <c r="SIC38" s="214"/>
      <c r="SID38" s="214"/>
      <c r="SIE38" s="214"/>
      <c r="SIF38" s="214"/>
      <c r="SIG38" s="214"/>
      <c r="SIH38" s="214"/>
      <c r="SII38" s="214"/>
      <c r="SIJ38" s="214"/>
      <c r="SIK38" s="214"/>
      <c r="SIL38" s="214"/>
      <c r="SIM38" s="214"/>
      <c r="SIN38" s="214"/>
      <c r="SIO38" s="214"/>
      <c r="SIP38" s="214"/>
      <c r="SIQ38" s="214"/>
      <c r="SIR38" s="214"/>
      <c r="SIS38" s="214"/>
      <c r="SIT38" s="214"/>
      <c r="SIU38" s="214"/>
      <c r="SIV38" s="214"/>
      <c r="SIW38" s="214"/>
      <c r="SIX38" s="214"/>
      <c r="SIY38" s="214"/>
      <c r="SIZ38" s="214"/>
      <c r="SJA38" s="214"/>
      <c r="SJB38" s="214"/>
      <c r="SJC38" s="214"/>
      <c r="SJD38" s="214"/>
      <c r="SJE38" s="214"/>
      <c r="SJF38" s="214"/>
      <c r="SJG38" s="214"/>
      <c r="SJH38" s="214"/>
      <c r="SJI38" s="214"/>
      <c r="SJJ38" s="214"/>
      <c r="SJK38" s="214"/>
      <c r="SJL38" s="214"/>
      <c r="SJM38" s="214"/>
      <c r="SJN38" s="214"/>
      <c r="SJO38" s="214"/>
      <c r="SJP38" s="214"/>
      <c r="SJQ38" s="214"/>
      <c r="SJR38" s="214"/>
      <c r="SJS38" s="214"/>
      <c r="SJT38" s="214"/>
      <c r="SJU38" s="214"/>
      <c r="SJV38" s="214"/>
      <c r="SJW38" s="214"/>
      <c r="SJX38" s="214"/>
      <c r="SJY38" s="214"/>
      <c r="SJZ38" s="214"/>
      <c r="SKA38" s="214"/>
      <c r="SKB38" s="214"/>
      <c r="SKC38" s="214"/>
      <c r="SKD38" s="214"/>
      <c r="SKE38" s="214"/>
      <c r="SKF38" s="214"/>
      <c r="SKG38" s="214"/>
      <c r="SKH38" s="214"/>
      <c r="SKI38" s="214"/>
      <c r="SKJ38" s="214"/>
      <c r="SKK38" s="214"/>
      <c r="SKL38" s="214"/>
      <c r="SKM38" s="214"/>
      <c r="SKN38" s="214"/>
      <c r="SKO38" s="214"/>
      <c r="SKP38" s="214"/>
      <c r="SKQ38" s="214"/>
      <c r="SKR38" s="214"/>
      <c r="SKS38" s="214"/>
      <c r="SKT38" s="214"/>
      <c r="SKU38" s="214"/>
      <c r="SKV38" s="214"/>
      <c r="SKW38" s="214"/>
      <c r="SKX38" s="214"/>
      <c r="SKY38" s="214"/>
      <c r="SKZ38" s="214"/>
      <c r="SLA38" s="214"/>
      <c r="SLB38" s="214"/>
      <c r="SLC38" s="214"/>
      <c r="SLD38" s="214"/>
      <c r="SLE38" s="214"/>
      <c r="SLF38" s="214"/>
      <c r="SLG38" s="214"/>
      <c r="SLH38" s="214"/>
      <c r="SLI38" s="214"/>
      <c r="SLJ38" s="214"/>
      <c r="SLK38" s="214"/>
      <c r="SLL38" s="214"/>
      <c r="SLM38" s="214"/>
      <c r="SLN38" s="214"/>
      <c r="SLO38" s="214"/>
      <c r="SLP38" s="214"/>
      <c r="SLQ38" s="214"/>
      <c r="SLR38" s="214"/>
      <c r="SLS38" s="214"/>
      <c r="SLT38" s="214"/>
      <c r="SLU38" s="214"/>
      <c r="SLV38" s="214"/>
      <c r="SLW38" s="214"/>
      <c r="SLX38" s="214"/>
      <c r="SLY38" s="214"/>
      <c r="SLZ38" s="214"/>
      <c r="SMA38" s="214"/>
      <c r="SMB38" s="214"/>
      <c r="SMC38" s="214"/>
      <c r="SMD38" s="214"/>
      <c r="SME38" s="214"/>
      <c r="SMF38" s="214"/>
      <c r="SMG38" s="214"/>
      <c r="SMH38" s="214"/>
      <c r="SMI38" s="214"/>
      <c r="SMJ38" s="214"/>
      <c r="SMK38" s="214"/>
      <c r="SML38" s="214"/>
      <c r="SMM38" s="214"/>
      <c r="SMN38" s="214"/>
      <c r="SMO38" s="214"/>
      <c r="SMP38" s="214"/>
      <c r="SMQ38" s="214"/>
      <c r="SMR38" s="214"/>
      <c r="SMS38" s="214"/>
      <c r="SMT38" s="214"/>
      <c r="SMU38" s="214"/>
      <c r="SMV38" s="214"/>
      <c r="SMW38" s="214"/>
      <c r="SMX38" s="214"/>
      <c r="SMY38" s="214"/>
      <c r="SMZ38" s="214"/>
      <c r="SNA38" s="214"/>
      <c r="SNB38" s="214"/>
      <c r="SNC38" s="214"/>
      <c r="SND38" s="214"/>
      <c r="SNE38" s="214"/>
      <c r="SNF38" s="214"/>
      <c r="SNG38" s="214"/>
      <c r="SNH38" s="214"/>
      <c r="SNI38" s="214"/>
      <c r="SNJ38" s="214"/>
      <c r="SNK38" s="214"/>
      <c r="SNL38" s="214"/>
      <c r="SNM38" s="214"/>
      <c r="SNN38" s="214"/>
      <c r="SNO38" s="214"/>
      <c r="SNP38" s="214"/>
      <c r="SNQ38" s="214"/>
      <c r="SNR38" s="214"/>
      <c r="SNS38" s="214"/>
      <c r="SNT38" s="214"/>
      <c r="SNU38" s="214"/>
      <c r="SNV38" s="214"/>
      <c r="SNW38" s="214"/>
      <c r="SNX38" s="214"/>
      <c r="SNY38" s="214"/>
      <c r="SNZ38" s="214"/>
      <c r="SOA38" s="214"/>
      <c r="SOB38" s="214"/>
      <c r="SOC38" s="214"/>
      <c r="SOD38" s="214"/>
      <c r="SOE38" s="214"/>
      <c r="SOF38" s="214"/>
      <c r="SOG38" s="214"/>
      <c r="SOH38" s="214"/>
      <c r="SOI38" s="214"/>
      <c r="SOJ38" s="214"/>
      <c r="SOK38" s="214"/>
      <c r="SOL38" s="214"/>
      <c r="SOM38" s="214"/>
      <c r="SON38" s="214"/>
      <c r="SOO38" s="214"/>
      <c r="SOP38" s="214"/>
      <c r="SOQ38" s="214"/>
      <c r="SOR38" s="214"/>
      <c r="SOS38" s="214"/>
      <c r="SOT38" s="214"/>
      <c r="SOU38" s="214"/>
      <c r="SOV38" s="214"/>
      <c r="SOW38" s="214"/>
      <c r="SOX38" s="214"/>
      <c r="SOY38" s="214"/>
      <c r="SOZ38" s="214"/>
      <c r="SPA38" s="214"/>
      <c r="SPB38" s="214"/>
      <c r="SPC38" s="214"/>
      <c r="SPD38" s="214"/>
      <c r="SPE38" s="214"/>
      <c r="SPF38" s="214"/>
      <c r="SPG38" s="214"/>
      <c r="SPH38" s="214"/>
      <c r="SPI38" s="214"/>
      <c r="SPJ38" s="214"/>
      <c r="SPK38" s="214"/>
      <c r="SPL38" s="214"/>
      <c r="SPM38" s="214"/>
      <c r="SPN38" s="214"/>
      <c r="SPO38" s="214"/>
      <c r="SPP38" s="214"/>
      <c r="SPQ38" s="214"/>
      <c r="SPR38" s="214"/>
      <c r="SPS38" s="214"/>
      <c r="SPT38" s="214"/>
      <c r="SPU38" s="214"/>
      <c r="SPV38" s="214"/>
      <c r="SPW38" s="214"/>
      <c r="SPX38" s="214"/>
      <c r="SPY38" s="214"/>
      <c r="SPZ38" s="214"/>
      <c r="SQA38" s="214"/>
      <c r="SQB38" s="214"/>
      <c r="SQC38" s="214"/>
      <c r="SQD38" s="214"/>
      <c r="SQE38" s="214"/>
      <c r="SQF38" s="214"/>
      <c r="SQG38" s="214"/>
      <c r="SQH38" s="214"/>
      <c r="SQI38" s="214"/>
      <c r="SQJ38" s="214"/>
      <c r="SQK38" s="214"/>
      <c r="SQL38" s="214"/>
      <c r="SQM38" s="214"/>
      <c r="SQN38" s="214"/>
      <c r="SQO38" s="214"/>
      <c r="SQP38" s="214"/>
      <c r="SQQ38" s="214"/>
      <c r="SQR38" s="214"/>
      <c r="SQS38" s="214"/>
      <c r="SQT38" s="214"/>
      <c r="SQU38" s="214"/>
      <c r="SQV38" s="214"/>
      <c r="SQW38" s="214"/>
      <c r="SQX38" s="214"/>
      <c r="SQY38" s="214"/>
      <c r="SQZ38" s="214"/>
      <c r="SRA38" s="214"/>
      <c r="SRB38" s="214"/>
      <c r="SRC38" s="214"/>
      <c r="SRD38" s="214"/>
      <c r="SRE38" s="214"/>
      <c r="SRF38" s="214"/>
      <c r="SRG38" s="214"/>
      <c r="SRH38" s="214"/>
      <c r="SRI38" s="214"/>
      <c r="SRJ38" s="214"/>
      <c r="SRK38" s="214"/>
      <c r="SRL38" s="214"/>
      <c r="SRM38" s="214"/>
      <c r="SRN38" s="214"/>
      <c r="SRO38" s="214"/>
      <c r="SRP38" s="214"/>
      <c r="SRQ38" s="214"/>
      <c r="SRR38" s="214"/>
      <c r="SRS38" s="214"/>
      <c r="SRT38" s="214"/>
      <c r="SRU38" s="214"/>
      <c r="SRV38" s="214"/>
      <c r="SRW38" s="214"/>
      <c r="SRX38" s="214"/>
      <c r="SRY38" s="214"/>
      <c r="SRZ38" s="214"/>
      <c r="SSA38" s="214"/>
      <c r="SSB38" s="214"/>
      <c r="SSC38" s="214"/>
      <c r="SSD38" s="214"/>
      <c r="SSE38" s="214"/>
      <c r="SSF38" s="214"/>
      <c r="SSG38" s="214"/>
      <c r="SSH38" s="214"/>
      <c r="SSI38" s="214"/>
      <c r="SSJ38" s="214"/>
      <c r="SSK38" s="214"/>
      <c r="SSL38" s="214"/>
      <c r="SSM38" s="214"/>
      <c r="SSN38" s="214"/>
      <c r="SSO38" s="214"/>
      <c r="SSP38" s="214"/>
      <c r="SSQ38" s="214"/>
      <c r="SSR38" s="214"/>
      <c r="SSS38" s="214"/>
      <c r="SST38" s="214"/>
      <c r="SSU38" s="214"/>
      <c r="SSV38" s="214"/>
      <c r="SSW38" s="214"/>
      <c r="SSX38" s="214"/>
      <c r="SSY38" s="214"/>
      <c r="SSZ38" s="214"/>
      <c r="STA38" s="214"/>
      <c r="STB38" s="214"/>
      <c r="STC38" s="214"/>
      <c r="STD38" s="214"/>
      <c r="STE38" s="214"/>
      <c r="STF38" s="214"/>
      <c r="STG38" s="214"/>
      <c r="STH38" s="214"/>
      <c r="STI38" s="214"/>
      <c r="STJ38" s="214"/>
      <c r="STK38" s="214"/>
      <c r="STL38" s="214"/>
      <c r="STM38" s="214"/>
      <c r="STN38" s="214"/>
      <c r="STO38" s="214"/>
      <c r="STP38" s="214"/>
      <c r="STQ38" s="214"/>
      <c r="STR38" s="214"/>
      <c r="STS38" s="214"/>
      <c r="STT38" s="214"/>
      <c r="STU38" s="214"/>
      <c r="STV38" s="214"/>
      <c r="STW38" s="214"/>
      <c r="STX38" s="214"/>
      <c r="STY38" s="214"/>
      <c r="STZ38" s="214"/>
      <c r="SUA38" s="214"/>
      <c r="SUB38" s="214"/>
      <c r="SUC38" s="214"/>
      <c r="SUD38" s="214"/>
      <c r="SUE38" s="214"/>
      <c r="SUF38" s="214"/>
      <c r="SUG38" s="214"/>
      <c r="SUH38" s="214"/>
      <c r="SUI38" s="214"/>
      <c r="SUJ38" s="214"/>
      <c r="SUK38" s="214"/>
      <c r="SUL38" s="214"/>
      <c r="SUM38" s="214"/>
      <c r="SUN38" s="214"/>
      <c r="SUO38" s="214"/>
      <c r="SUP38" s="214"/>
      <c r="SUQ38" s="214"/>
      <c r="SUR38" s="214"/>
      <c r="SUS38" s="214"/>
      <c r="SUT38" s="214"/>
      <c r="SUU38" s="214"/>
      <c r="SUV38" s="214"/>
      <c r="SUW38" s="214"/>
      <c r="SUX38" s="214"/>
      <c r="SUY38" s="214"/>
      <c r="SUZ38" s="214"/>
      <c r="SVA38" s="214"/>
      <c r="SVB38" s="214"/>
      <c r="SVC38" s="214"/>
      <c r="SVD38" s="214"/>
      <c r="SVE38" s="214"/>
      <c r="SVF38" s="214"/>
      <c r="SVG38" s="214"/>
      <c r="SVH38" s="214"/>
      <c r="SVI38" s="214"/>
      <c r="SVJ38" s="214"/>
      <c r="SVK38" s="214"/>
      <c r="SVL38" s="214"/>
      <c r="SVM38" s="214"/>
      <c r="SVN38" s="214"/>
      <c r="SVO38" s="214"/>
      <c r="SVP38" s="214"/>
      <c r="SVQ38" s="214"/>
      <c r="SVR38" s="214"/>
      <c r="SVS38" s="214"/>
      <c r="SVT38" s="214"/>
      <c r="SVU38" s="214"/>
      <c r="SVV38" s="214"/>
      <c r="SVW38" s="214"/>
      <c r="SVX38" s="214"/>
      <c r="SVY38" s="214"/>
      <c r="SVZ38" s="214"/>
      <c r="SWA38" s="214"/>
      <c r="SWB38" s="214"/>
      <c r="SWC38" s="214"/>
      <c r="SWD38" s="214"/>
      <c r="SWE38" s="214"/>
      <c r="SWF38" s="214"/>
      <c r="SWG38" s="214"/>
      <c r="SWH38" s="214"/>
      <c r="SWI38" s="214"/>
      <c r="SWJ38" s="214"/>
      <c r="SWK38" s="214"/>
      <c r="SWL38" s="214"/>
      <c r="SWM38" s="214"/>
      <c r="SWN38" s="214"/>
      <c r="SWO38" s="214"/>
      <c r="SWP38" s="214"/>
      <c r="SWQ38" s="214"/>
      <c r="SWR38" s="214"/>
      <c r="SWS38" s="214"/>
      <c r="SWT38" s="214"/>
      <c r="SWU38" s="214"/>
      <c r="SWV38" s="214"/>
      <c r="SWW38" s="214"/>
      <c r="SWX38" s="214"/>
      <c r="SWY38" s="214"/>
      <c r="SWZ38" s="214"/>
      <c r="SXA38" s="214"/>
      <c r="SXB38" s="214"/>
      <c r="SXC38" s="214"/>
      <c r="SXD38" s="214"/>
      <c r="SXE38" s="214"/>
      <c r="SXF38" s="214"/>
      <c r="SXG38" s="214"/>
      <c r="SXH38" s="214"/>
      <c r="SXI38" s="214"/>
      <c r="SXJ38" s="214"/>
      <c r="SXK38" s="214"/>
      <c r="SXL38" s="214"/>
      <c r="SXM38" s="214"/>
      <c r="SXN38" s="214"/>
      <c r="SXO38" s="214"/>
      <c r="SXP38" s="214"/>
      <c r="SXQ38" s="214"/>
      <c r="SXR38" s="214"/>
      <c r="SXS38" s="214"/>
      <c r="SXT38" s="214"/>
      <c r="SXU38" s="214"/>
      <c r="SXV38" s="214"/>
      <c r="SXW38" s="214"/>
      <c r="SXX38" s="214"/>
      <c r="SXY38" s="214"/>
      <c r="SXZ38" s="214"/>
      <c r="SYA38" s="214"/>
      <c r="SYB38" s="214"/>
      <c r="SYC38" s="214"/>
      <c r="SYD38" s="214"/>
      <c r="SYE38" s="214"/>
      <c r="SYF38" s="214"/>
      <c r="SYG38" s="214"/>
      <c r="SYH38" s="214"/>
      <c r="SYI38" s="214"/>
      <c r="SYJ38" s="214"/>
      <c r="SYK38" s="214"/>
      <c r="SYL38" s="214"/>
      <c r="SYM38" s="214"/>
      <c r="SYN38" s="214"/>
      <c r="SYO38" s="214"/>
      <c r="SYP38" s="214"/>
      <c r="SYQ38" s="214"/>
      <c r="SYR38" s="214"/>
      <c r="SYS38" s="214"/>
      <c r="SYT38" s="214"/>
      <c r="SYU38" s="214"/>
      <c r="SYV38" s="214"/>
      <c r="SYW38" s="214"/>
      <c r="SYX38" s="214"/>
      <c r="SYY38" s="214"/>
      <c r="SYZ38" s="214"/>
      <c r="SZA38" s="214"/>
      <c r="SZB38" s="214"/>
      <c r="SZC38" s="214"/>
      <c r="SZD38" s="214"/>
      <c r="SZE38" s="214"/>
      <c r="SZF38" s="214"/>
      <c r="SZG38" s="214"/>
      <c r="SZH38" s="214"/>
      <c r="SZI38" s="214"/>
      <c r="SZJ38" s="214"/>
      <c r="SZK38" s="214"/>
      <c r="SZL38" s="214"/>
      <c r="SZM38" s="214"/>
      <c r="SZN38" s="214"/>
      <c r="SZO38" s="214"/>
      <c r="SZP38" s="214"/>
      <c r="SZQ38" s="214"/>
      <c r="SZR38" s="214"/>
      <c r="SZS38" s="214"/>
      <c r="SZT38" s="214"/>
      <c r="SZU38" s="214"/>
      <c r="SZV38" s="214"/>
      <c r="SZW38" s="214"/>
      <c r="SZX38" s="214"/>
      <c r="SZY38" s="214"/>
      <c r="SZZ38" s="214"/>
      <c r="TAA38" s="214"/>
      <c r="TAB38" s="214"/>
      <c r="TAC38" s="214"/>
      <c r="TAD38" s="214"/>
      <c r="TAE38" s="214"/>
      <c r="TAF38" s="214"/>
      <c r="TAG38" s="214"/>
      <c r="TAH38" s="214"/>
      <c r="TAI38" s="214"/>
      <c r="TAJ38" s="214"/>
      <c r="TAK38" s="214"/>
      <c r="TAL38" s="214"/>
      <c r="TAM38" s="214"/>
      <c r="TAN38" s="214"/>
      <c r="TAO38" s="214"/>
      <c r="TAP38" s="214"/>
      <c r="TAQ38" s="214"/>
      <c r="TAR38" s="214"/>
      <c r="TAS38" s="214"/>
      <c r="TAT38" s="214"/>
      <c r="TAU38" s="214"/>
      <c r="TAV38" s="214"/>
      <c r="TAW38" s="214"/>
      <c r="TAX38" s="214"/>
      <c r="TAY38" s="214"/>
      <c r="TAZ38" s="214"/>
      <c r="TBA38" s="214"/>
      <c r="TBB38" s="214"/>
      <c r="TBC38" s="214"/>
      <c r="TBD38" s="214"/>
      <c r="TBE38" s="214"/>
      <c r="TBF38" s="214"/>
      <c r="TBG38" s="214"/>
      <c r="TBH38" s="214"/>
      <c r="TBI38" s="214"/>
      <c r="TBJ38" s="214"/>
      <c r="TBK38" s="214"/>
      <c r="TBL38" s="214"/>
      <c r="TBM38" s="214"/>
      <c r="TBN38" s="214"/>
      <c r="TBO38" s="214"/>
      <c r="TBP38" s="214"/>
      <c r="TBQ38" s="214"/>
      <c r="TBR38" s="214"/>
      <c r="TBS38" s="214"/>
      <c r="TBT38" s="214"/>
      <c r="TBU38" s="214"/>
      <c r="TBV38" s="214"/>
      <c r="TBW38" s="214"/>
      <c r="TBX38" s="214"/>
      <c r="TBY38" s="214"/>
      <c r="TBZ38" s="214"/>
      <c r="TCA38" s="214"/>
      <c r="TCB38" s="214"/>
      <c r="TCC38" s="214"/>
      <c r="TCD38" s="214"/>
      <c r="TCE38" s="214"/>
      <c r="TCF38" s="214"/>
      <c r="TCG38" s="214"/>
      <c r="TCH38" s="214"/>
      <c r="TCI38" s="214"/>
      <c r="TCJ38" s="214"/>
      <c r="TCK38" s="214"/>
      <c r="TCL38" s="214"/>
      <c r="TCM38" s="214"/>
      <c r="TCN38" s="214"/>
      <c r="TCO38" s="214"/>
      <c r="TCP38" s="214"/>
      <c r="TCQ38" s="214"/>
      <c r="TCR38" s="214"/>
      <c r="TCS38" s="214"/>
      <c r="TCT38" s="214"/>
      <c r="TCU38" s="214"/>
      <c r="TCV38" s="214"/>
      <c r="TCW38" s="214"/>
      <c r="TCX38" s="214"/>
      <c r="TCY38" s="214"/>
      <c r="TCZ38" s="214"/>
      <c r="TDA38" s="214"/>
      <c r="TDB38" s="214"/>
      <c r="TDC38" s="214"/>
      <c r="TDD38" s="214"/>
      <c r="TDE38" s="214"/>
      <c r="TDF38" s="214"/>
      <c r="TDG38" s="214"/>
      <c r="TDH38" s="214"/>
      <c r="TDI38" s="214"/>
      <c r="TDJ38" s="214"/>
      <c r="TDK38" s="214"/>
      <c r="TDL38" s="214"/>
      <c r="TDM38" s="214"/>
      <c r="TDN38" s="214"/>
      <c r="TDO38" s="214"/>
      <c r="TDP38" s="214"/>
      <c r="TDQ38" s="214"/>
      <c r="TDR38" s="214"/>
      <c r="TDS38" s="214"/>
      <c r="TDT38" s="214"/>
      <c r="TDU38" s="214"/>
      <c r="TDV38" s="214"/>
      <c r="TDW38" s="214"/>
      <c r="TDX38" s="214"/>
      <c r="TDY38" s="214"/>
      <c r="TDZ38" s="214"/>
      <c r="TEA38" s="214"/>
      <c r="TEB38" s="214"/>
      <c r="TEC38" s="214"/>
      <c r="TED38" s="214"/>
      <c r="TEE38" s="214"/>
      <c r="TEF38" s="214"/>
      <c r="TEG38" s="214"/>
      <c r="TEH38" s="214"/>
      <c r="TEI38" s="214"/>
      <c r="TEJ38" s="214"/>
      <c r="TEK38" s="214"/>
      <c r="TEL38" s="214"/>
      <c r="TEM38" s="214"/>
      <c r="TEN38" s="214"/>
      <c r="TEO38" s="214"/>
      <c r="TEP38" s="214"/>
      <c r="TEQ38" s="214"/>
      <c r="TER38" s="214"/>
      <c r="TES38" s="214"/>
      <c r="TET38" s="214"/>
      <c r="TEU38" s="214"/>
      <c r="TEV38" s="214"/>
      <c r="TEW38" s="214"/>
      <c r="TEX38" s="214"/>
      <c r="TEY38" s="214"/>
      <c r="TEZ38" s="214"/>
      <c r="TFA38" s="214"/>
      <c r="TFB38" s="214"/>
      <c r="TFC38" s="214"/>
      <c r="TFD38" s="214"/>
      <c r="TFE38" s="214"/>
      <c r="TFF38" s="214"/>
      <c r="TFG38" s="214"/>
      <c r="TFH38" s="214"/>
      <c r="TFI38" s="214"/>
      <c r="TFJ38" s="214"/>
      <c r="TFK38" s="214"/>
      <c r="TFL38" s="214"/>
      <c r="TFM38" s="214"/>
      <c r="TFN38" s="214"/>
      <c r="TFO38" s="214"/>
      <c r="TFP38" s="214"/>
      <c r="TFQ38" s="214"/>
      <c r="TFR38" s="214"/>
      <c r="TFS38" s="214"/>
      <c r="TFT38" s="214"/>
      <c r="TFU38" s="214"/>
      <c r="TFV38" s="214"/>
      <c r="TFW38" s="214"/>
      <c r="TFX38" s="214"/>
      <c r="TFY38" s="214"/>
      <c r="TFZ38" s="214"/>
      <c r="TGA38" s="214"/>
      <c r="TGB38" s="214"/>
      <c r="TGC38" s="214"/>
      <c r="TGD38" s="214"/>
      <c r="TGE38" s="214"/>
      <c r="TGF38" s="214"/>
      <c r="TGG38" s="214"/>
      <c r="TGH38" s="214"/>
      <c r="TGI38" s="214"/>
      <c r="TGJ38" s="214"/>
      <c r="TGK38" s="214"/>
      <c r="TGL38" s="214"/>
      <c r="TGM38" s="214"/>
      <c r="TGN38" s="214"/>
      <c r="TGO38" s="214"/>
      <c r="TGP38" s="214"/>
      <c r="TGQ38" s="214"/>
      <c r="TGR38" s="214"/>
      <c r="TGS38" s="214"/>
      <c r="TGT38" s="214"/>
      <c r="TGU38" s="214"/>
      <c r="TGV38" s="214"/>
      <c r="TGW38" s="214"/>
      <c r="TGX38" s="214"/>
      <c r="TGY38" s="214"/>
      <c r="TGZ38" s="214"/>
      <c r="THA38" s="214"/>
      <c r="THB38" s="214"/>
      <c r="THC38" s="214"/>
      <c r="THD38" s="214"/>
      <c r="THE38" s="214"/>
      <c r="THF38" s="214"/>
      <c r="THG38" s="214"/>
      <c r="THH38" s="214"/>
      <c r="THI38" s="214"/>
      <c r="THJ38" s="214"/>
      <c r="THK38" s="214"/>
      <c r="THL38" s="214"/>
      <c r="THM38" s="214"/>
      <c r="THN38" s="214"/>
      <c r="THO38" s="214"/>
      <c r="THP38" s="214"/>
      <c r="THQ38" s="214"/>
      <c r="THR38" s="214"/>
      <c r="THS38" s="214"/>
      <c r="THT38" s="214"/>
      <c r="THU38" s="214"/>
      <c r="THV38" s="214"/>
      <c r="THW38" s="214"/>
      <c r="THX38" s="214"/>
      <c r="THY38" s="214"/>
      <c r="THZ38" s="214"/>
      <c r="TIA38" s="214"/>
      <c r="TIB38" s="214"/>
      <c r="TIC38" s="214"/>
      <c r="TID38" s="214"/>
      <c r="TIE38" s="214"/>
      <c r="TIF38" s="214"/>
      <c r="TIG38" s="214"/>
      <c r="TIH38" s="214"/>
      <c r="TII38" s="214"/>
      <c r="TIJ38" s="214"/>
      <c r="TIK38" s="214"/>
      <c r="TIL38" s="214"/>
      <c r="TIM38" s="214"/>
      <c r="TIN38" s="214"/>
      <c r="TIO38" s="214"/>
      <c r="TIP38" s="214"/>
      <c r="TIQ38" s="214"/>
      <c r="TIR38" s="214"/>
      <c r="TIS38" s="214"/>
      <c r="TIT38" s="214"/>
      <c r="TIU38" s="214"/>
      <c r="TIV38" s="214"/>
      <c r="TIW38" s="214"/>
      <c r="TIX38" s="214"/>
      <c r="TIY38" s="214"/>
      <c r="TIZ38" s="214"/>
      <c r="TJA38" s="214"/>
      <c r="TJB38" s="214"/>
      <c r="TJC38" s="214"/>
      <c r="TJD38" s="214"/>
      <c r="TJE38" s="214"/>
      <c r="TJF38" s="214"/>
      <c r="TJG38" s="214"/>
      <c r="TJH38" s="214"/>
      <c r="TJI38" s="214"/>
      <c r="TJJ38" s="214"/>
      <c r="TJK38" s="214"/>
      <c r="TJL38" s="214"/>
      <c r="TJM38" s="214"/>
      <c r="TJN38" s="214"/>
      <c r="TJO38" s="214"/>
      <c r="TJP38" s="214"/>
      <c r="TJQ38" s="214"/>
      <c r="TJR38" s="214"/>
      <c r="TJS38" s="214"/>
      <c r="TJT38" s="214"/>
      <c r="TJU38" s="214"/>
      <c r="TJV38" s="214"/>
      <c r="TJW38" s="214"/>
      <c r="TJX38" s="214"/>
      <c r="TJY38" s="214"/>
      <c r="TJZ38" s="214"/>
      <c r="TKA38" s="214"/>
      <c r="TKB38" s="214"/>
      <c r="TKC38" s="214"/>
      <c r="TKD38" s="214"/>
      <c r="TKE38" s="214"/>
      <c r="TKF38" s="214"/>
      <c r="TKG38" s="214"/>
      <c r="TKH38" s="214"/>
      <c r="TKI38" s="214"/>
      <c r="TKJ38" s="214"/>
      <c r="TKK38" s="214"/>
      <c r="TKL38" s="214"/>
      <c r="TKM38" s="214"/>
      <c r="TKN38" s="214"/>
      <c r="TKO38" s="214"/>
      <c r="TKP38" s="214"/>
      <c r="TKQ38" s="214"/>
      <c r="TKR38" s="214"/>
      <c r="TKS38" s="214"/>
      <c r="TKT38" s="214"/>
      <c r="TKU38" s="214"/>
      <c r="TKV38" s="214"/>
      <c r="TKW38" s="214"/>
      <c r="TKX38" s="214"/>
      <c r="TKY38" s="214"/>
      <c r="TKZ38" s="214"/>
      <c r="TLA38" s="214"/>
      <c r="TLB38" s="214"/>
      <c r="TLC38" s="214"/>
      <c r="TLD38" s="214"/>
      <c r="TLE38" s="214"/>
      <c r="TLF38" s="214"/>
      <c r="TLG38" s="214"/>
      <c r="TLH38" s="214"/>
      <c r="TLI38" s="214"/>
      <c r="TLJ38" s="214"/>
      <c r="TLK38" s="214"/>
      <c r="TLL38" s="214"/>
      <c r="TLM38" s="214"/>
      <c r="TLN38" s="214"/>
      <c r="TLO38" s="214"/>
      <c r="TLP38" s="214"/>
      <c r="TLQ38" s="214"/>
      <c r="TLR38" s="214"/>
      <c r="TLS38" s="214"/>
      <c r="TLT38" s="214"/>
      <c r="TLU38" s="214"/>
      <c r="TLV38" s="214"/>
      <c r="TLW38" s="214"/>
      <c r="TLX38" s="214"/>
      <c r="TLY38" s="214"/>
      <c r="TLZ38" s="214"/>
      <c r="TMA38" s="214"/>
      <c r="TMB38" s="214"/>
      <c r="TMC38" s="214"/>
      <c r="TMD38" s="214"/>
      <c r="TME38" s="214"/>
      <c r="TMF38" s="214"/>
      <c r="TMG38" s="214"/>
      <c r="TMH38" s="214"/>
      <c r="TMI38" s="214"/>
      <c r="TMJ38" s="214"/>
      <c r="TMK38" s="214"/>
      <c r="TML38" s="214"/>
      <c r="TMM38" s="214"/>
      <c r="TMN38" s="214"/>
      <c r="TMO38" s="214"/>
      <c r="TMP38" s="214"/>
      <c r="TMQ38" s="214"/>
      <c r="TMR38" s="214"/>
      <c r="TMS38" s="214"/>
      <c r="TMT38" s="214"/>
      <c r="TMU38" s="214"/>
      <c r="TMV38" s="214"/>
      <c r="TMW38" s="214"/>
      <c r="TMX38" s="214"/>
      <c r="TMY38" s="214"/>
      <c r="TMZ38" s="214"/>
      <c r="TNA38" s="214"/>
      <c r="TNB38" s="214"/>
      <c r="TNC38" s="214"/>
      <c r="TND38" s="214"/>
      <c r="TNE38" s="214"/>
      <c r="TNF38" s="214"/>
      <c r="TNG38" s="214"/>
      <c r="TNH38" s="214"/>
      <c r="TNI38" s="214"/>
      <c r="TNJ38" s="214"/>
      <c r="TNK38" s="214"/>
      <c r="TNL38" s="214"/>
      <c r="TNM38" s="214"/>
      <c r="TNN38" s="214"/>
      <c r="TNO38" s="214"/>
      <c r="TNP38" s="214"/>
      <c r="TNQ38" s="214"/>
      <c r="TNR38" s="214"/>
      <c r="TNS38" s="214"/>
      <c r="TNT38" s="214"/>
      <c r="TNU38" s="214"/>
      <c r="TNV38" s="214"/>
      <c r="TNW38" s="214"/>
      <c r="TNX38" s="214"/>
      <c r="TNY38" s="214"/>
      <c r="TNZ38" s="214"/>
      <c r="TOA38" s="214"/>
      <c r="TOB38" s="214"/>
      <c r="TOC38" s="214"/>
      <c r="TOD38" s="214"/>
      <c r="TOE38" s="214"/>
      <c r="TOF38" s="214"/>
      <c r="TOG38" s="214"/>
      <c r="TOH38" s="214"/>
      <c r="TOI38" s="214"/>
      <c r="TOJ38" s="214"/>
      <c r="TOK38" s="214"/>
      <c r="TOL38" s="214"/>
      <c r="TOM38" s="214"/>
      <c r="TON38" s="214"/>
      <c r="TOO38" s="214"/>
      <c r="TOP38" s="214"/>
      <c r="TOQ38" s="214"/>
      <c r="TOR38" s="214"/>
      <c r="TOS38" s="214"/>
      <c r="TOT38" s="214"/>
      <c r="TOU38" s="214"/>
      <c r="TOV38" s="214"/>
      <c r="TOW38" s="214"/>
      <c r="TOX38" s="214"/>
      <c r="TOY38" s="214"/>
      <c r="TOZ38" s="214"/>
      <c r="TPA38" s="214"/>
      <c r="TPB38" s="214"/>
      <c r="TPC38" s="214"/>
      <c r="TPD38" s="214"/>
      <c r="TPE38" s="214"/>
      <c r="TPF38" s="214"/>
      <c r="TPG38" s="214"/>
      <c r="TPH38" s="214"/>
      <c r="TPI38" s="214"/>
      <c r="TPJ38" s="214"/>
      <c r="TPK38" s="214"/>
      <c r="TPL38" s="214"/>
      <c r="TPM38" s="214"/>
      <c r="TPN38" s="214"/>
      <c r="TPO38" s="214"/>
      <c r="TPP38" s="214"/>
      <c r="TPQ38" s="214"/>
      <c r="TPR38" s="214"/>
      <c r="TPS38" s="214"/>
      <c r="TPT38" s="214"/>
      <c r="TPU38" s="214"/>
      <c r="TPV38" s="214"/>
      <c r="TPW38" s="214"/>
      <c r="TPX38" s="214"/>
      <c r="TPY38" s="214"/>
      <c r="TPZ38" s="214"/>
      <c r="TQA38" s="214"/>
      <c r="TQB38" s="214"/>
      <c r="TQC38" s="214"/>
      <c r="TQD38" s="214"/>
      <c r="TQE38" s="214"/>
      <c r="TQF38" s="214"/>
      <c r="TQG38" s="214"/>
      <c r="TQH38" s="214"/>
      <c r="TQI38" s="214"/>
      <c r="TQJ38" s="214"/>
      <c r="TQK38" s="214"/>
      <c r="TQL38" s="214"/>
      <c r="TQM38" s="214"/>
      <c r="TQN38" s="214"/>
      <c r="TQO38" s="214"/>
      <c r="TQP38" s="214"/>
      <c r="TQQ38" s="214"/>
      <c r="TQR38" s="214"/>
      <c r="TQS38" s="214"/>
      <c r="TQT38" s="214"/>
      <c r="TQU38" s="214"/>
      <c r="TQV38" s="214"/>
      <c r="TQW38" s="214"/>
      <c r="TQX38" s="214"/>
      <c r="TQY38" s="214"/>
      <c r="TQZ38" s="214"/>
      <c r="TRA38" s="214"/>
      <c r="TRB38" s="214"/>
      <c r="TRC38" s="214"/>
      <c r="TRD38" s="214"/>
      <c r="TRE38" s="214"/>
      <c r="TRF38" s="214"/>
      <c r="TRG38" s="214"/>
      <c r="TRH38" s="214"/>
      <c r="TRI38" s="214"/>
      <c r="TRJ38" s="214"/>
      <c r="TRK38" s="214"/>
      <c r="TRL38" s="214"/>
      <c r="TRM38" s="214"/>
      <c r="TRN38" s="214"/>
      <c r="TRO38" s="214"/>
      <c r="TRP38" s="214"/>
      <c r="TRQ38" s="214"/>
      <c r="TRR38" s="214"/>
      <c r="TRS38" s="214"/>
      <c r="TRT38" s="214"/>
      <c r="TRU38" s="214"/>
      <c r="TRV38" s="214"/>
      <c r="TRW38" s="214"/>
      <c r="TRX38" s="214"/>
      <c r="TRY38" s="214"/>
      <c r="TRZ38" s="214"/>
      <c r="TSA38" s="214"/>
      <c r="TSB38" s="214"/>
      <c r="TSC38" s="214"/>
      <c r="TSD38" s="214"/>
      <c r="TSE38" s="214"/>
      <c r="TSF38" s="214"/>
      <c r="TSG38" s="214"/>
      <c r="TSH38" s="214"/>
      <c r="TSI38" s="214"/>
      <c r="TSJ38" s="214"/>
      <c r="TSK38" s="214"/>
      <c r="TSL38" s="214"/>
      <c r="TSM38" s="214"/>
      <c r="TSN38" s="214"/>
      <c r="TSO38" s="214"/>
      <c r="TSP38" s="214"/>
      <c r="TSQ38" s="214"/>
      <c r="TSR38" s="214"/>
      <c r="TSS38" s="214"/>
      <c r="TST38" s="214"/>
      <c r="TSU38" s="214"/>
      <c r="TSV38" s="214"/>
      <c r="TSW38" s="214"/>
      <c r="TSX38" s="214"/>
      <c r="TSY38" s="214"/>
      <c r="TSZ38" s="214"/>
      <c r="TTA38" s="214"/>
      <c r="TTB38" s="214"/>
      <c r="TTC38" s="214"/>
      <c r="TTD38" s="214"/>
      <c r="TTE38" s="214"/>
      <c r="TTF38" s="214"/>
      <c r="TTG38" s="214"/>
      <c r="TTH38" s="214"/>
      <c r="TTI38" s="214"/>
      <c r="TTJ38" s="214"/>
      <c r="TTK38" s="214"/>
      <c r="TTL38" s="214"/>
      <c r="TTM38" s="214"/>
      <c r="TTN38" s="214"/>
      <c r="TTO38" s="214"/>
      <c r="TTP38" s="214"/>
      <c r="TTQ38" s="214"/>
      <c r="TTR38" s="214"/>
      <c r="TTS38" s="214"/>
      <c r="TTT38" s="214"/>
      <c r="TTU38" s="214"/>
      <c r="TTV38" s="214"/>
      <c r="TTW38" s="214"/>
      <c r="TTX38" s="214"/>
      <c r="TTY38" s="214"/>
      <c r="TTZ38" s="214"/>
      <c r="TUA38" s="214"/>
      <c r="TUB38" s="214"/>
      <c r="TUC38" s="214"/>
      <c r="TUD38" s="214"/>
      <c r="TUE38" s="214"/>
      <c r="TUF38" s="214"/>
      <c r="TUG38" s="214"/>
      <c r="TUH38" s="214"/>
      <c r="TUI38" s="214"/>
      <c r="TUJ38" s="214"/>
      <c r="TUK38" s="214"/>
      <c r="TUL38" s="214"/>
      <c r="TUM38" s="214"/>
      <c r="TUN38" s="214"/>
      <c r="TUO38" s="214"/>
      <c r="TUP38" s="214"/>
      <c r="TUQ38" s="214"/>
      <c r="TUR38" s="214"/>
      <c r="TUS38" s="214"/>
      <c r="TUT38" s="214"/>
      <c r="TUU38" s="214"/>
      <c r="TUV38" s="214"/>
      <c r="TUW38" s="214"/>
      <c r="TUX38" s="214"/>
      <c r="TUY38" s="214"/>
      <c r="TUZ38" s="214"/>
      <c r="TVA38" s="214"/>
      <c r="TVB38" s="214"/>
      <c r="TVC38" s="214"/>
      <c r="TVD38" s="214"/>
      <c r="TVE38" s="214"/>
      <c r="TVF38" s="214"/>
      <c r="TVG38" s="214"/>
      <c r="TVH38" s="214"/>
      <c r="TVI38" s="214"/>
      <c r="TVJ38" s="214"/>
      <c r="TVK38" s="214"/>
      <c r="TVL38" s="214"/>
      <c r="TVM38" s="214"/>
      <c r="TVN38" s="214"/>
      <c r="TVO38" s="214"/>
      <c r="TVP38" s="214"/>
      <c r="TVQ38" s="214"/>
      <c r="TVR38" s="214"/>
      <c r="TVS38" s="214"/>
      <c r="TVT38" s="214"/>
      <c r="TVU38" s="214"/>
      <c r="TVV38" s="214"/>
      <c r="TVW38" s="214"/>
      <c r="TVX38" s="214"/>
      <c r="TVY38" s="214"/>
      <c r="TVZ38" s="214"/>
      <c r="TWA38" s="214"/>
      <c r="TWB38" s="214"/>
      <c r="TWC38" s="214"/>
      <c r="TWD38" s="214"/>
      <c r="TWE38" s="214"/>
      <c r="TWF38" s="214"/>
      <c r="TWG38" s="214"/>
      <c r="TWH38" s="214"/>
      <c r="TWI38" s="214"/>
      <c r="TWJ38" s="214"/>
      <c r="TWK38" s="214"/>
      <c r="TWL38" s="214"/>
      <c r="TWM38" s="214"/>
      <c r="TWN38" s="214"/>
      <c r="TWO38" s="214"/>
      <c r="TWP38" s="214"/>
      <c r="TWQ38" s="214"/>
      <c r="TWR38" s="214"/>
      <c r="TWS38" s="214"/>
      <c r="TWT38" s="214"/>
      <c r="TWU38" s="214"/>
      <c r="TWV38" s="214"/>
      <c r="TWW38" s="214"/>
      <c r="TWX38" s="214"/>
      <c r="TWY38" s="214"/>
      <c r="TWZ38" s="214"/>
      <c r="TXA38" s="214"/>
      <c r="TXB38" s="214"/>
      <c r="TXC38" s="214"/>
      <c r="TXD38" s="214"/>
      <c r="TXE38" s="214"/>
      <c r="TXF38" s="214"/>
      <c r="TXG38" s="214"/>
      <c r="TXH38" s="214"/>
      <c r="TXI38" s="214"/>
      <c r="TXJ38" s="214"/>
      <c r="TXK38" s="214"/>
      <c r="TXL38" s="214"/>
      <c r="TXM38" s="214"/>
      <c r="TXN38" s="214"/>
      <c r="TXO38" s="214"/>
      <c r="TXP38" s="214"/>
      <c r="TXQ38" s="214"/>
      <c r="TXR38" s="214"/>
      <c r="TXS38" s="214"/>
      <c r="TXT38" s="214"/>
      <c r="TXU38" s="214"/>
      <c r="TXV38" s="214"/>
      <c r="TXW38" s="214"/>
      <c r="TXX38" s="214"/>
      <c r="TXY38" s="214"/>
      <c r="TXZ38" s="214"/>
      <c r="TYA38" s="214"/>
      <c r="TYB38" s="214"/>
      <c r="TYC38" s="214"/>
      <c r="TYD38" s="214"/>
      <c r="TYE38" s="214"/>
      <c r="TYF38" s="214"/>
      <c r="TYG38" s="214"/>
      <c r="TYH38" s="214"/>
      <c r="TYI38" s="214"/>
      <c r="TYJ38" s="214"/>
      <c r="TYK38" s="214"/>
      <c r="TYL38" s="214"/>
      <c r="TYM38" s="214"/>
      <c r="TYN38" s="214"/>
      <c r="TYO38" s="214"/>
      <c r="TYP38" s="214"/>
      <c r="TYQ38" s="214"/>
      <c r="TYR38" s="214"/>
      <c r="TYS38" s="214"/>
      <c r="TYT38" s="214"/>
      <c r="TYU38" s="214"/>
      <c r="TYV38" s="214"/>
      <c r="TYW38" s="214"/>
      <c r="TYX38" s="214"/>
      <c r="TYY38" s="214"/>
      <c r="TYZ38" s="214"/>
      <c r="TZA38" s="214"/>
      <c r="TZB38" s="214"/>
      <c r="TZC38" s="214"/>
      <c r="TZD38" s="214"/>
      <c r="TZE38" s="214"/>
      <c r="TZF38" s="214"/>
      <c r="TZG38" s="214"/>
      <c r="TZH38" s="214"/>
      <c r="TZI38" s="214"/>
      <c r="TZJ38" s="214"/>
      <c r="TZK38" s="214"/>
      <c r="TZL38" s="214"/>
      <c r="TZM38" s="214"/>
      <c r="TZN38" s="214"/>
      <c r="TZO38" s="214"/>
      <c r="TZP38" s="214"/>
      <c r="TZQ38" s="214"/>
      <c r="TZR38" s="214"/>
      <c r="TZS38" s="214"/>
      <c r="TZT38" s="214"/>
      <c r="TZU38" s="214"/>
      <c r="TZV38" s="214"/>
      <c r="TZW38" s="214"/>
      <c r="TZX38" s="214"/>
      <c r="TZY38" s="214"/>
      <c r="TZZ38" s="214"/>
      <c r="UAA38" s="214"/>
      <c r="UAB38" s="214"/>
      <c r="UAC38" s="214"/>
      <c r="UAD38" s="214"/>
      <c r="UAE38" s="214"/>
      <c r="UAF38" s="214"/>
      <c r="UAG38" s="214"/>
      <c r="UAH38" s="214"/>
      <c r="UAI38" s="214"/>
      <c r="UAJ38" s="214"/>
      <c r="UAK38" s="214"/>
      <c r="UAL38" s="214"/>
      <c r="UAM38" s="214"/>
      <c r="UAN38" s="214"/>
      <c r="UAO38" s="214"/>
      <c r="UAP38" s="214"/>
      <c r="UAQ38" s="214"/>
      <c r="UAR38" s="214"/>
      <c r="UAS38" s="214"/>
      <c r="UAT38" s="214"/>
      <c r="UAU38" s="214"/>
      <c r="UAV38" s="214"/>
      <c r="UAW38" s="214"/>
      <c r="UAX38" s="214"/>
      <c r="UAY38" s="214"/>
      <c r="UAZ38" s="214"/>
      <c r="UBA38" s="214"/>
      <c r="UBB38" s="214"/>
      <c r="UBC38" s="214"/>
      <c r="UBD38" s="214"/>
      <c r="UBE38" s="214"/>
      <c r="UBF38" s="214"/>
      <c r="UBG38" s="214"/>
      <c r="UBH38" s="214"/>
      <c r="UBI38" s="214"/>
      <c r="UBJ38" s="214"/>
      <c r="UBK38" s="214"/>
      <c r="UBL38" s="214"/>
      <c r="UBM38" s="214"/>
      <c r="UBN38" s="214"/>
      <c r="UBO38" s="214"/>
      <c r="UBP38" s="214"/>
      <c r="UBQ38" s="214"/>
      <c r="UBR38" s="214"/>
      <c r="UBS38" s="214"/>
      <c r="UBT38" s="214"/>
      <c r="UBU38" s="214"/>
      <c r="UBV38" s="214"/>
      <c r="UBW38" s="214"/>
      <c r="UBX38" s="214"/>
      <c r="UBY38" s="214"/>
      <c r="UBZ38" s="214"/>
      <c r="UCA38" s="214"/>
      <c r="UCB38" s="214"/>
      <c r="UCC38" s="214"/>
      <c r="UCD38" s="214"/>
      <c r="UCE38" s="214"/>
      <c r="UCF38" s="214"/>
      <c r="UCG38" s="214"/>
      <c r="UCH38" s="214"/>
      <c r="UCI38" s="214"/>
      <c r="UCJ38" s="214"/>
      <c r="UCK38" s="214"/>
      <c r="UCL38" s="214"/>
      <c r="UCM38" s="214"/>
      <c r="UCN38" s="214"/>
      <c r="UCO38" s="214"/>
      <c r="UCP38" s="214"/>
      <c r="UCQ38" s="214"/>
      <c r="UCR38" s="214"/>
      <c r="UCS38" s="214"/>
      <c r="UCT38" s="214"/>
      <c r="UCU38" s="214"/>
      <c r="UCV38" s="214"/>
      <c r="UCW38" s="214"/>
      <c r="UCX38" s="214"/>
      <c r="UCY38" s="214"/>
      <c r="UCZ38" s="214"/>
      <c r="UDA38" s="214"/>
      <c r="UDB38" s="214"/>
      <c r="UDC38" s="214"/>
      <c r="UDD38" s="214"/>
      <c r="UDE38" s="214"/>
      <c r="UDF38" s="214"/>
      <c r="UDG38" s="214"/>
      <c r="UDH38" s="214"/>
      <c r="UDI38" s="214"/>
      <c r="UDJ38" s="214"/>
      <c r="UDK38" s="214"/>
      <c r="UDL38" s="214"/>
      <c r="UDM38" s="214"/>
      <c r="UDN38" s="214"/>
      <c r="UDO38" s="214"/>
      <c r="UDP38" s="214"/>
      <c r="UDQ38" s="214"/>
      <c r="UDR38" s="214"/>
      <c r="UDS38" s="214"/>
      <c r="UDT38" s="214"/>
      <c r="UDU38" s="214"/>
      <c r="UDV38" s="214"/>
      <c r="UDW38" s="214"/>
      <c r="UDX38" s="214"/>
      <c r="UDY38" s="214"/>
      <c r="UDZ38" s="214"/>
      <c r="UEA38" s="214"/>
      <c r="UEB38" s="214"/>
      <c r="UEC38" s="214"/>
      <c r="UED38" s="214"/>
      <c r="UEE38" s="214"/>
      <c r="UEF38" s="214"/>
      <c r="UEG38" s="214"/>
      <c r="UEH38" s="214"/>
      <c r="UEI38" s="214"/>
      <c r="UEJ38" s="214"/>
      <c r="UEK38" s="214"/>
      <c r="UEL38" s="214"/>
      <c r="UEM38" s="214"/>
      <c r="UEN38" s="214"/>
      <c r="UEO38" s="214"/>
      <c r="UEP38" s="214"/>
      <c r="UEQ38" s="214"/>
      <c r="UER38" s="214"/>
      <c r="UES38" s="214"/>
      <c r="UET38" s="214"/>
      <c r="UEU38" s="214"/>
      <c r="UEV38" s="214"/>
      <c r="UEW38" s="214"/>
      <c r="UEX38" s="214"/>
      <c r="UEY38" s="214"/>
      <c r="UEZ38" s="214"/>
      <c r="UFA38" s="214"/>
      <c r="UFB38" s="214"/>
      <c r="UFC38" s="214"/>
      <c r="UFD38" s="214"/>
      <c r="UFE38" s="214"/>
      <c r="UFF38" s="214"/>
      <c r="UFG38" s="214"/>
      <c r="UFH38" s="214"/>
      <c r="UFI38" s="214"/>
      <c r="UFJ38" s="214"/>
      <c r="UFK38" s="214"/>
      <c r="UFL38" s="214"/>
      <c r="UFM38" s="214"/>
      <c r="UFN38" s="214"/>
      <c r="UFO38" s="214"/>
      <c r="UFP38" s="214"/>
      <c r="UFQ38" s="214"/>
      <c r="UFR38" s="214"/>
      <c r="UFS38" s="214"/>
      <c r="UFT38" s="214"/>
      <c r="UFU38" s="214"/>
      <c r="UFV38" s="214"/>
      <c r="UFW38" s="214"/>
      <c r="UFX38" s="214"/>
      <c r="UFY38" s="214"/>
      <c r="UFZ38" s="214"/>
      <c r="UGA38" s="214"/>
      <c r="UGB38" s="214"/>
      <c r="UGC38" s="214"/>
      <c r="UGD38" s="214"/>
      <c r="UGE38" s="214"/>
      <c r="UGF38" s="214"/>
      <c r="UGG38" s="214"/>
      <c r="UGH38" s="214"/>
      <c r="UGI38" s="214"/>
      <c r="UGJ38" s="214"/>
      <c r="UGK38" s="214"/>
      <c r="UGL38" s="214"/>
      <c r="UGM38" s="214"/>
      <c r="UGN38" s="214"/>
      <c r="UGO38" s="214"/>
      <c r="UGP38" s="214"/>
      <c r="UGQ38" s="214"/>
      <c r="UGR38" s="214"/>
      <c r="UGS38" s="214"/>
      <c r="UGT38" s="214"/>
      <c r="UGU38" s="214"/>
      <c r="UGV38" s="214"/>
      <c r="UGW38" s="214"/>
      <c r="UGX38" s="214"/>
      <c r="UGY38" s="214"/>
      <c r="UGZ38" s="214"/>
      <c r="UHA38" s="214"/>
      <c r="UHB38" s="214"/>
      <c r="UHC38" s="214"/>
      <c r="UHD38" s="214"/>
      <c r="UHE38" s="214"/>
      <c r="UHF38" s="214"/>
      <c r="UHG38" s="214"/>
      <c r="UHH38" s="214"/>
      <c r="UHI38" s="214"/>
      <c r="UHJ38" s="214"/>
      <c r="UHK38" s="214"/>
      <c r="UHL38" s="214"/>
      <c r="UHM38" s="214"/>
      <c r="UHN38" s="214"/>
      <c r="UHO38" s="214"/>
      <c r="UHP38" s="214"/>
      <c r="UHQ38" s="214"/>
      <c r="UHR38" s="214"/>
      <c r="UHS38" s="214"/>
      <c r="UHT38" s="214"/>
      <c r="UHU38" s="214"/>
      <c r="UHV38" s="214"/>
      <c r="UHW38" s="214"/>
      <c r="UHX38" s="214"/>
      <c r="UHY38" s="214"/>
      <c r="UHZ38" s="214"/>
      <c r="UIA38" s="214"/>
      <c r="UIB38" s="214"/>
      <c r="UIC38" s="214"/>
      <c r="UID38" s="214"/>
      <c r="UIE38" s="214"/>
      <c r="UIF38" s="214"/>
      <c r="UIG38" s="214"/>
      <c r="UIH38" s="214"/>
      <c r="UII38" s="214"/>
      <c r="UIJ38" s="214"/>
      <c r="UIK38" s="214"/>
      <c r="UIL38" s="214"/>
      <c r="UIM38" s="214"/>
      <c r="UIN38" s="214"/>
      <c r="UIO38" s="214"/>
      <c r="UIP38" s="214"/>
      <c r="UIQ38" s="214"/>
      <c r="UIR38" s="214"/>
      <c r="UIS38" s="214"/>
      <c r="UIT38" s="214"/>
      <c r="UIU38" s="214"/>
      <c r="UIV38" s="214"/>
      <c r="UIW38" s="214"/>
      <c r="UIX38" s="214"/>
      <c r="UIY38" s="214"/>
      <c r="UIZ38" s="214"/>
      <c r="UJA38" s="214"/>
      <c r="UJB38" s="214"/>
      <c r="UJC38" s="214"/>
      <c r="UJD38" s="214"/>
      <c r="UJE38" s="214"/>
      <c r="UJF38" s="214"/>
      <c r="UJG38" s="214"/>
      <c r="UJH38" s="214"/>
      <c r="UJI38" s="214"/>
      <c r="UJJ38" s="214"/>
      <c r="UJK38" s="214"/>
      <c r="UJL38" s="214"/>
      <c r="UJM38" s="214"/>
      <c r="UJN38" s="214"/>
      <c r="UJO38" s="214"/>
      <c r="UJP38" s="214"/>
      <c r="UJQ38" s="214"/>
      <c r="UJR38" s="214"/>
      <c r="UJS38" s="214"/>
      <c r="UJT38" s="214"/>
      <c r="UJU38" s="214"/>
      <c r="UJV38" s="214"/>
      <c r="UJW38" s="214"/>
      <c r="UJX38" s="214"/>
      <c r="UJY38" s="214"/>
      <c r="UJZ38" s="214"/>
      <c r="UKA38" s="214"/>
      <c r="UKB38" s="214"/>
      <c r="UKC38" s="214"/>
      <c r="UKD38" s="214"/>
      <c r="UKE38" s="214"/>
      <c r="UKF38" s="214"/>
      <c r="UKG38" s="214"/>
      <c r="UKH38" s="214"/>
      <c r="UKI38" s="214"/>
      <c r="UKJ38" s="214"/>
      <c r="UKK38" s="214"/>
      <c r="UKL38" s="214"/>
      <c r="UKM38" s="214"/>
      <c r="UKN38" s="214"/>
      <c r="UKO38" s="214"/>
      <c r="UKP38" s="214"/>
      <c r="UKQ38" s="214"/>
      <c r="UKR38" s="214"/>
      <c r="UKS38" s="214"/>
      <c r="UKT38" s="214"/>
      <c r="UKU38" s="214"/>
      <c r="UKV38" s="214"/>
      <c r="UKW38" s="214"/>
      <c r="UKX38" s="214"/>
      <c r="UKY38" s="214"/>
      <c r="UKZ38" s="214"/>
      <c r="ULA38" s="214"/>
      <c r="ULB38" s="214"/>
      <c r="ULC38" s="214"/>
      <c r="ULD38" s="214"/>
      <c r="ULE38" s="214"/>
      <c r="ULF38" s="214"/>
      <c r="ULG38" s="214"/>
      <c r="ULH38" s="214"/>
      <c r="ULI38" s="214"/>
      <c r="ULJ38" s="214"/>
      <c r="ULK38" s="214"/>
      <c r="ULL38" s="214"/>
      <c r="ULM38" s="214"/>
      <c r="ULN38" s="214"/>
      <c r="ULO38" s="214"/>
      <c r="ULP38" s="214"/>
      <c r="ULQ38" s="214"/>
      <c r="ULR38" s="214"/>
      <c r="ULS38" s="214"/>
      <c r="ULT38" s="214"/>
      <c r="ULU38" s="214"/>
      <c r="ULV38" s="214"/>
      <c r="ULW38" s="214"/>
      <c r="ULX38" s="214"/>
      <c r="ULY38" s="214"/>
      <c r="ULZ38" s="214"/>
      <c r="UMA38" s="214"/>
      <c r="UMB38" s="214"/>
      <c r="UMC38" s="214"/>
      <c r="UMD38" s="214"/>
      <c r="UME38" s="214"/>
      <c r="UMF38" s="214"/>
      <c r="UMG38" s="214"/>
      <c r="UMH38" s="214"/>
      <c r="UMI38" s="214"/>
      <c r="UMJ38" s="214"/>
      <c r="UMK38" s="214"/>
      <c r="UML38" s="214"/>
      <c r="UMM38" s="214"/>
      <c r="UMN38" s="214"/>
      <c r="UMO38" s="214"/>
      <c r="UMP38" s="214"/>
      <c r="UMQ38" s="214"/>
      <c r="UMR38" s="214"/>
      <c r="UMS38" s="214"/>
      <c r="UMT38" s="214"/>
      <c r="UMU38" s="214"/>
      <c r="UMV38" s="214"/>
      <c r="UMW38" s="214"/>
      <c r="UMX38" s="214"/>
      <c r="UMY38" s="214"/>
      <c r="UMZ38" s="214"/>
      <c r="UNA38" s="214"/>
      <c r="UNB38" s="214"/>
      <c r="UNC38" s="214"/>
      <c r="UND38" s="214"/>
      <c r="UNE38" s="214"/>
      <c r="UNF38" s="214"/>
      <c r="UNG38" s="214"/>
      <c r="UNH38" s="214"/>
      <c r="UNI38" s="214"/>
      <c r="UNJ38" s="214"/>
      <c r="UNK38" s="214"/>
      <c r="UNL38" s="214"/>
      <c r="UNM38" s="214"/>
      <c r="UNN38" s="214"/>
      <c r="UNO38" s="214"/>
      <c r="UNP38" s="214"/>
      <c r="UNQ38" s="214"/>
      <c r="UNR38" s="214"/>
      <c r="UNS38" s="214"/>
      <c r="UNT38" s="214"/>
      <c r="UNU38" s="214"/>
      <c r="UNV38" s="214"/>
      <c r="UNW38" s="214"/>
      <c r="UNX38" s="214"/>
      <c r="UNY38" s="214"/>
      <c r="UNZ38" s="214"/>
      <c r="UOA38" s="214"/>
      <c r="UOB38" s="214"/>
      <c r="UOC38" s="214"/>
      <c r="UOD38" s="214"/>
      <c r="UOE38" s="214"/>
      <c r="UOF38" s="214"/>
      <c r="UOG38" s="214"/>
      <c r="UOH38" s="214"/>
      <c r="UOI38" s="214"/>
      <c r="UOJ38" s="214"/>
      <c r="UOK38" s="214"/>
      <c r="UOL38" s="214"/>
      <c r="UOM38" s="214"/>
      <c r="UON38" s="214"/>
      <c r="UOO38" s="214"/>
      <c r="UOP38" s="214"/>
      <c r="UOQ38" s="214"/>
      <c r="UOR38" s="214"/>
      <c r="UOS38" s="214"/>
      <c r="UOT38" s="214"/>
      <c r="UOU38" s="214"/>
      <c r="UOV38" s="214"/>
      <c r="UOW38" s="214"/>
      <c r="UOX38" s="214"/>
      <c r="UOY38" s="214"/>
      <c r="UOZ38" s="214"/>
      <c r="UPA38" s="214"/>
      <c r="UPB38" s="214"/>
      <c r="UPC38" s="214"/>
      <c r="UPD38" s="214"/>
      <c r="UPE38" s="214"/>
      <c r="UPF38" s="214"/>
      <c r="UPG38" s="214"/>
      <c r="UPH38" s="214"/>
      <c r="UPI38" s="214"/>
      <c r="UPJ38" s="214"/>
      <c r="UPK38" s="214"/>
      <c r="UPL38" s="214"/>
      <c r="UPM38" s="214"/>
      <c r="UPN38" s="214"/>
      <c r="UPO38" s="214"/>
      <c r="UPP38" s="214"/>
      <c r="UPQ38" s="214"/>
      <c r="UPR38" s="214"/>
      <c r="UPS38" s="214"/>
      <c r="UPT38" s="214"/>
      <c r="UPU38" s="214"/>
      <c r="UPV38" s="214"/>
      <c r="UPW38" s="214"/>
      <c r="UPX38" s="214"/>
      <c r="UPY38" s="214"/>
      <c r="UPZ38" s="214"/>
      <c r="UQA38" s="214"/>
      <c r="UQB38" s="214"/>
      <c r="UQC38" s="214"/>
      <c r="UQD38" s="214"/>
      <c r="UQE38" s="214"/>
      <c r="UQF38" s="214"/>
      <c r="UQG38" s="214"/>
      <c r="UQH38" s="214"/>
      <c r="UQI38" s="214"/>
      <c r="UQJ38" s="214"/>
      <c r="UQK38" s="214"/>
      <c r="UQL38" s="214"/>
      <c r="UQM38" s="214"/>
      <c r="UQN38" s="214"/>
      <c r="UQO38" s="214"/>
      <c r="UQP38" s="214"/>
      <c r="UQQ38" s="214"/>
      <c r="UQR38" s="214"/>
      <c r="UQS38" s="214"/>
      <c r="UQT38" s="214"/>
      <c r="UQU38" s="214"/>
      <c r="UQV38" s="214"/>
      <c r="UQW38" s="214"/>
      <c r="UQX38" s="214"/>
      <c r="UQY38" s="214"/>
      <c r="UQZ38" s="214"/>
      <c r="URA38" s="214"/>
      <c r="URB38" s="214"/>
      <c r="URC38" s="214"/>
      <c r="URD38" s="214"/>
      <c r="URE38" s="214"/>
      <c r="URF38" s="214"/>
      <c r="URG38" s="214"/>
      <c r="URH38" s="214"/>
      <c r="URI38" s="214"/>
      <c r="URJ38" s="214"/>
      <c r="URK38" s="214"/>
      <c r="URL38" s="214"/>
      <c r="URM38" s="214"/>
      <c r="URN38" s="214"/>
      <c r="URO38" s="214"/>
      <c r="URP38" s="214"/>
      <c r="URQ38" s="214"/>
      <c r="URR38" s="214"/>
      <c r="URS38" s="214"/>
      <c r="URT38" s="214"/>
      <c r="URU38" s="214"/>
      <c r="URV38" s="214"/>
      <c r="URW38" s="214"/>
      <c r="URX38" s="214"/>
      <c r="URY38" s="214"/>
      <c r="URZ38" s="214"/>
      <c r="USA38" s="214"/>
      <c r="USB38" s="214"/>
      <c r="USC38" s="214"/>
      <c r="USD38" s="214"/>
      <c r="USE38" s="214"/>
      <c r="USF38" s="214"/>
      <c r="USG38" s="214"/>
      <c r="USH38" s="214"/>
      <c r="USI38" s="214"/>
      <c r="USJ38" s="214"/>
      <c r="USK38" s="214"/>
      <c r="USL38" s="214"/>
      <c r="USM38" s="214"/>
      <c r="USN38" s="214"/>
      <c r="USO38" s="214"/>
      <c r="USP38" s="214"/>
      <c r="USQ38" s="214"/>
      <c r="USR38" s="214"/>
      <c r="USS38" s="214"/>
      <c r="UST38" s="214"/>
      <c r="USU38" s="214"/>
      <c r="USV38" s="214"/>
      <c r="USW38" s="214"/>
      <c r="USX38" s="214"/>
      <c r="USY38" s="214"/>
      <c r="USZ38" s="214"/>
      <c r="UTA38" s="214"/>
      <c r="UTB38" s="214"/>
      <c r="UTC38" s="214"/>
      <c r="UTD38" s="214"/>
      <c r="UTE38" s="214"/>
      <c r="UTF38" s="214"/>
      <c r="UTG38" s="214"/>
      <c r="UTH38" s="214"/>
      <c r="UTI38" s="214"/>
      <c r="UTJ38" s="214"/>
      <c r="UTK38" s="214"/>
      <c r="UTL38" s="214"/>
      <c r="UTM38" s="214"/>
      <c r="UTN38" s="214"/>
      <c r="UTO38" s="214"/>
      <c r="UTP38" s="214"/>
      <c r="UTQ38" s="214"/>
      <c r="UTR38" s="214"/>
      <c r="UTS38" s="214"/>
      <c r="UTT38" s="214"/>
      <c r="UTU38" s="214"/>
      <c r="UTV38" s="214"/>
      <c r="UTW38" s="214"/>
      <c r="UTX38" s="214"/>
      <c r="UTY38" s="214"/>
      <c r="UTZ38" s="214"/>
      <c r="UUA38" s="214"/>
      <c r="UUB38" s="214"/>
      <c r="UUC38" s="214"/>
      <c r="UUD38" s="214"/>
      <c r="UUE38" s="214"/>
      <c r="UUF38" s="214"/>
      <c r="UUG38" s="214"/>
      <c r="UUH38" s="214"/>
      <c r="UUI38" s="214"/>
      <c r="UUJ38" s="214"/>
      <c r="UUK38" s="214"/>
      <c r="UUL38" s="214"/>
      <c r="UUM38" s="214"/>
      <c r="UUN38" s="214"/>
      <c r="UUO38" s="214"/>
      <c r="UUP38" s="214"/>
      <c r="UUQ38" s="214"/>
      <c r="UUR38" s="214"/>
      <c r="UUS38" s="214"/>
      <c r="UUT38" s="214"/>
      <c r="UUU38" s="214"/>
      <c r="UUV38" s="214"/>
      <c r="UUW38" s="214"/>
      <c r="UUX38" s="214"/>
      <c r="UUY38" s="214"/>
      <c r="UUZ38" s="214"/>
      <c r="UVA38" s="214"/>
      <c r="UVB38" s="214"/>
      <c r="UVC38" s="214"/>
      <c r="UVD38" s="214"/>
      <c r="UVE38" s="214"/>
      <c r="UVF38" s="214"/>
      <c r="UVG38" s="214"/>
      <c r="UVH38" s="214"/>
      <c r="UVI38" s="214"/>
      <c r="UVJ38" s="214"/>
      <c r="UVK38" s="214"/>
      <c r="UVL38" s="214"/>
      <c r="UVM38" s="214"/>
      <c r="UVN38" s="214"/>
      <c r="UVO38" s="214"/>
      <c r="UVP38" s="214"/>
      <c r="UVQ38" s="214"/>
      <c r="UVR38" s="214"/>
      <c r="UVS38" s="214"/>
      <c r="UVT38" s="214"/>
      <c r="UVU38" s="214"/>
      <c r="UVV38" s="214"/>
      <c r="UVW38" s="214"/>
      <c r="UVX38" s="214"/>
      <c r="UVY38" s="214"/>
      <c r="UVZ38" s="214"/>
      <c r="UWA38" s="214"/>
      <c r="UWB38" s="214"/>
      <c r="UWC38" s="214"/>
      <c r="UWD38" s="214"/>
      <c r="UWE38" s="214"/>
      <c r="UWF38" s="214"/>
      <c r="UWG38" s="214"/>
      <c r="UWH38" s="214"/>
      <c r="UWI38" s="214"/>
      <c r="UWJ38" s="214"/>
      <c r="UWK38" s="214"/>
      <c r="UWL38" s="214"/>
      <c r="UWM38" s="214"/>
      <c r="UWN38" s="214"/>
      <c r="UWO38" s="214"/>
      <c r="UWP38" s="214"/>
      <c r="UWQ38" s="214"/>
      <c r="UWR38" s="214"/>
      <c r="UWS38" s="214"/>
      <c r="UWT38" s="214"/>
      <c r="UWU38" s="214"/>
      <c r="UWV38" s="214"/>
      <c r="UWW38" s="214"/>
      <c r="UWX38" s="214"/>
      <c r="UWY38" s="214"/>
      <c r="UWZ38" s="214"/>
      <c r="UXA38" s="214"/>
      <c r="UXB38" s="214"/>
      <c r="UXC38" s="214"/>
      <c r="UXD38" s="214"/>
      <c r="UXE38" s="214"/>
      <c r="UXF38" s="214"/>
      <c r="UXG38" s="214"/>
      <c r="UXH38" s="214"/>
      <c r="UXI38" s="214"/>
      <c r="UXJ38" s="214"/>
      <c r="UXK38" s="214"/>
      <c r="UXL38" s="214"/>
      <c r="UXM38" s="214"/>
      <c r="UXN38" s="214"/>
      <c r="UXO38" s="214"/>
      <c r="UXP38" s="214"/>
      <c r="UXQ38" s="214"/>
      <c r="UXR38" s="214"/>
      <c r="UXS38" s="214"/>
      <c r="UXT38" s="214"/>
      <c r="UXU38" s="214"/>
      <c r="UXV38" s="214"/>
      <c r="UXW38" s="214"/>
      <c r="UXX38" s="214"/>
      <c r="UXY38" s="214"/>
      <c r="UXZ38" s="214"/>
      <c r="UYA38" s="214"/>
      <c r="UYB38" s="214"/>
      <c r="UYC38" s="214"/>
      <c r="UYD38" s="214"/>
      <c r="UYE38" s="214"/>
      <c r="UYF38" s="214"/>
      <c r="UYG38" s="214"/>
      <c r="UYH38" s="214"/>
      <c r="UYI38" s="214"/>
      <c r="UYJ38" s="214"/>
      <c r="UYK38" s="214"/>
      <c r="UYL38" s="214"/>
      <c r="UYM38" s="214"/>
      <c r="UYN38" s="214"/>
      <c r="UYO38" s="214"/>
      <c r="UYP38" s="214"/>
      <c r="UYQ38" s="214"/>
      <c r="UYR38" s="214"/>
      <c r="UYS38" s="214"/>
      <c r="UYT38" s="214"/>
      <c r="UYU38" s="214"/>
      <c r="UYV38" s="214"/>
      <c r="UYW38" s="214"/>
      <c r="UYX38" s="214"/>
      <c r="UYY38" s="214"/>
      <c r="UYZ38" s="214"/>
      <c r="UZA38" s="214"/>
      <c r="UZB38" s="214"/>
      <c r="UZC38" s="214"/>
      <c r="UZD38" s="214"/>
      <c r="UZE38" s="214"/>
      <c r="UZF38" s="214"/>
      <c r="UZG38" s="214"/>
      <c r="UZH38" s="214"/>
      <c r="UZI38" s="214"/>
      <c r="UZJ38" s="214"/>
      <c r="UZK38" s="214"/>
      <c r="UZL38" s="214"/>
      <c r="UZM38" s="214"/>
      <c r="UZN38" s="214"/>
      <c r="UZO38" s="214"/>
      <c r="UZP38" s="214"/>
      <c r="UZQ38" s="214"/>
      <c r="UZR38" s="214"/>
      <c r="UZS38" s="214"/>
      <c r="UZT38" s="214"/>
      <c r="UZU38" s="214"/>
      <c r="UZV38" s="214"/>
      <c r="UZW38" s="214"/>
      <c r="UZX38" s="214"/>
      <c r="UZY38" s="214"/>
      <c r="UZZ38" s="214"/>
      <c r="VAA38" s="214"/>
      <c r="VAB38" s="214"/>
      <c r="VAC38" s="214"/>
      <c r="VAD38" s="214"/>
      <c r="VAE38" s="214"/>
      <c r="VAF38" s="214"/>
      <c r="VAG38" s="214"/>
      <c r="VAH38" s="214"/>
      <c r="VAI38" s="214"/>
      <c r="VAJ38" s="214"/>
      <c r="VAK38" s="214"/>
      <c r="VAL38" s="214"/>
      <c r="VAM38" s="214"/>
      <c r="VAN38" s="214"/>
      <c r="VAO38" s="214"/>
      <c r="VAP38" s="214"/>
      <c r="VAQ38" s="214"/>
      <c r="VAR38" s="214"/>
      <c r="VAS38" s="214"/>
      <c r="VAT38" s="214"/>
      <c r="VAU38" s="214"/>
      <c r="VAV38" s="214"/>
      <c r="VAW38" s="214"/>
      <c r="VAX38" s="214"/>
      <c r="VAY38" s="214"/>
      <c r="VAZ38" s="214"/>
      <c r="VBA38" s="214"/>
      <c r="VBB38" s="214"/>
      <c r="VBC38" s="214"/>
      <c r="VBD38" s="214"/>
      <c r="VBE38" s="214"/>
      <c r="VBF38" s="214"/>
      <c r="VBG38" s="214"/>
      <c r="VBH38" s="214"/>
      <c r="VBI38" s="214"/>
      <c r="VBJ38" s="214"/>
      <c r="VBK38" s="214"/>
      <c r="VBL38" s="214"/>
      <c r="VBM38" s="214"/>
      <c r="VBN38" s="214"/>
      <c r="VBO38" s="214"/>
      <c r="VBP38" s="214"/>
      <c r="VBQ38" s="214"/>
      <c r="VBR38" s="214"/>
      <c r="VBS38" s="214"/>
      <c r="VBT38" s="214"/>
      <c r="VBU38" s="214"/>
      <c r="VBV38" s="214"/>
      <c r="VBW38" s="214"/>
      <c r="VBX38" s="214"/>
      <c r="VBY38" s="214"/>
      <c r="VBZ38" s="214"/>
      <c r="VCA38" s="214"/>
      <c r="VCB38" s="214"/>
      <c r="VCC38" s="214"/>
      <c r="VCD38" s="214"/>
      <c r="VCE38" s="214"/>
      <c r="VCF38" s="214"/>
      <c r="VCG38" s="214"/>
      <c r="VCH38" s="214"/>
      <c r="VCI38" s="214"/>
      <c r="VCJ38" s="214"/>
      <c r="VCK38" s="214"/>
      <c r="VCL38" s="214"/>
      <c r="VCM38" s="214"/>
      <c r="VCN38" s="214"/>
      <c r="VCO38" s="214"/>
      <c r="VCP38" s="214"/>
      <c r="VCQ38" s="214"/>
      <c r="VCR38" s="214"/>
      <c r="VCS38" s="214"/>
      <c r="VCT38" s="214"/>
      <c r="VCU38" s="214"/>
      <c r="VCV38" s="214"/>
      <c r="VCW38" s="214"/>
      <c r="VCX38" s="214"/>
      <c r="VCY38" s="214"/>
      <c r="VCZ38" s="214"/>
      <c r="VDA38" s="214"/>
      <c r="VDB38" s="214"/>
      <c r="VDC38" s="214"/>
      <c r="VDD38" s="214"/>
      <c r="VDE38" s="214"/>
      <c r="VDF38" s="214"/>
      <c r="VDG38" s="214"/>
      <c r="VDH38" s="214"/>
      <c r="VDI38" s="214"/>
      <c r="VDJ38" s="214"/>
      <c r="VDK38" s="214"/>
      <c r="VDL38" s="214"/>
      <c r="VDM38" s="214"/>
      <c r="VDN38" s="214"/>
      <c r="VDO38" s="214"/>
      <c r="VDP38" s="214"/>
      <c r="VDQ38" s="214"/>
      <c r="VDR38" s="214"/>
      <c r="VDS38" s="214"/>
      <c r="VDT38" s="214"/>
      <c r="VDU38" s="214"/>
      <c r="VDV38" s="214"/>
      <c r="VDW38" s="214"/>
      <c r="VDX38" s="214"/>
      <c r="VDY38" s="214"/>
      <c r="VDZ38" s="214"/>
      <c r="VEA38" s="214"/>
      <c r="VEB38" s="214"/>
      <c r="VEC38" s="214"/>
      <c r="VED38" s="214"/>
      <c r="VEE38" s="214"/>
      <c r="VEF38" s="214"/>
      <c r="VEG38" s="214"/>
      <c r="VEH38" s="214"/>
      <c r="VEI38" s="214"/>
      <c r="VEJ38" s="214"/>
      <c r="VEK38" s="214"/>
      <c r="VEL38" s="214"/>
      <c r="VEM38" s="214"/>
      <c r="VEN38" s="214"/>
      <c r="VEO38" s="214"/>
      <c r="VEP38" s="214"/>
      <c r="VEQ38" s="214"/>
      <c r="VER38" s="214"/>
      <c r="VES38" s="214"/>
      <c r="VET38" s="214"/>
      <c r="VEU38" s="214"/>
      <c r="VEV38" s="214"/>
      <c r="VEW38" s="214"/>
      <c r="VEX38" s="214"/>
      <c r="VEY38" s="214"/>
      <c r="VEZ38" s="214"/>
      <c r="VFA38" s="214"/>
      <c r="VFB38" s="214"/>
      <c r="VFC38" s="214"/>
      <c r="VFD38" s="214"/>
      <c r="VFE38" s="214"/>
      <c r="VFF38" s="214"/>
      <c r="VFG38" s="214"/>
      <c r="VFH38" s="214"/>
      <c r="VFI38" s="214"/>
      <c r="VFJ38" s="214"/>
      <c r="VFK38" s="214"/>
      <c r="VFL38" s="214"/>
      <c r="VFM38" s="214"/>
      <c r="VFN38" s="214"/>
      <c r="VFO38" s="214"/>
      <c r="VFP38" s="214"/>
      <c r="VFQ38" s="214"/>
      <c r="VFR38" s="214"/>
      <c r="VFS38" s="214"/>
      <c r="VFT38" s="214"/>
      <c r="VFU38" s="214"/>
      <c r="VFV38" s="214"/>
      <c r="VFW38" s="214"/>
      <c r="VFX38" s="214"/>
      <c r="VFY38" s="214"/>
      <c r="VFZ38" s="214"/>
      <c r="VGA38" s="214"/>
      <c r="VGB38" s="214"/>
      <c r="VGC38" s="214"/>
      <c r="VGD38" s="214"/>
      <c r="VGE38" s="214"/>
      <c r="VGF38" s="214"/>
      <c r="VGG38" s="214"/>
      <c r="VGH38" s="214"/>
      <c r="VGI38" s="214"/>
      <c r="VGJ38" s="214"/>
      <c r="VGK38" s="214"/>
      <c r="VGL38" s="214"/>
      <c r="VGM38" s="214"/>
      <c r="VGN38" s="214"/>
      <c r="VGO38" s="214"/>
      <c r="VGP38" s="214"/>
      <c r="VGQ38" s="214"/>
      <c r="VGR38" s="214"/>
      <c r="VGS38" s="214"/>
      <c r="VGT38" s="214"/>
      <c r="VGU38" s="214"/>
      <c r="VGV38" s="214"/>
      <c r="VGW38" s="214"/>
      <c r="VGX38" s="214"/>
      <c r="VGY38" s="214"/>
      <c r="VGZ38" s="214"/>
      <c r="VHA38" s="214"/>
      <c r="VHB38" s="214"/>
      <c r="VHC38" s="214"/>
      <c r="VHD38" s="214"/>
      <c r="VHE38" s="214"/>
      <c r="VHF38" s="214"/>
      <c r="VHG38" s="214"/>
      <c r="VHH38" s="214"/>
      <c r="VHI38" s="214"/>
      <c r="VHJ38" s="214"/>
      <c r="VHK38" s="214"/>
      <c r="VHL38" s="214"/>
      <c r="VHM38" s="214"/>
      <c r="VHN38" s="214"/>
      <c r="VHO38" s="214"/>
      <c r="VHP38" s="214"/>
      <c r="VHQ38" s="214"/>
      <c r="VHR38" s="214"/>
      <c r="VHS38" s="214"/>
      <c r="VHT38" s="214"/>
      <c r="VHU38" s="214"/>
      <c r="VHV38" s="214"/>
      <c r="VHW38" s="214"/>
      <c r="VHX38" s="214"/>
      <c r="VHY38" s="214"/>
      <c r="VHZ38" s="214"/>
      <c r="VIA38" s="214"/>
      <c r="VIB38" s="214"/>
      <c r="VIC38" s="214"/>
      <c r="VID38" s="214"/>
      <c r="VIE38" s="214"/>
      <c r="VIF38" s="214"/>
      <c r="VIG38" s="214"/>
      <c r="VIH38" s="214"/>
      <c r="VII38" s="214"/>
      <c r="VIJ38" s="214"/>
      <c r="VIK38" s="214"/>
      <c r="VIL38" s="214"/>
      <c r="VIM38" s="214"/>
      <c r="VIN38" s="214"/>
      <c r="VIO38" s="214"/>
      <c r="VIP38" s="214"/>
      <c r="VIQ38" s="214"/>
      <c r="VIR38" s="214"/>
      <c r="VIS38" s="214"/>
      <c r="VIT38" s="214"/>
      <c r="VIU38" s="214"/>
      <c r="VIV38" s="214"/>
      <c r="VIW38" s="214"/>
      <c r="VIX38" s="214"/>
      <c r="VIY38" s="214"/>
      <c r="VIZ38" s="214"/>
      <c r="VJA38" s="214"/>
      <c r="VJB38" s="214"/>
      <c r="VJC38" s="214"/>
      <c r="VJD38" s="214"/>
      <c r="VJE38" s="214"/>
      <c r="VJF38" s="214"/>
      <c r="VJG38" s="214"/>
      <c r="VJH38" s="214"/>
      <c r="VJI38" s="214"/>
      <c r="VJJ38" s="214"/>
      <c r="VJK38" s="214"/>
      <c r="VJL38" s="214"/>
      <c r="VJM38" s="214"/>
      <c r="VJN38" s="214"/>
      <c r="VJO38" s="214"/>
      <c r="VJP38" s="214"/>
      <c r="VJQ38" s="214"/>
      <c r="VJR38" s="214"/>
      <c r="VJS38" s="214"/>
      <c r="VJT38" s="214"/>
      <c r="VJU38" s="214"/>
      <c r="VJV38" s="214"/>
      <c r="VJW38" s="214"/>
      <c r="VJX38" s="214"/>
      <c r="VJY38" s="214"/>
      <c r="VJZ38" s="214"/>
      <c r="VKA38" s="214"/>
      <c r="VKB38" s="214"/>
      <c r="VKC38" s="214"/>
      <c r="VKD38" s="214"/>
      <c r="VKE38" s="214"/>
      <c r="VKF38" s="214"/>
      <c r="VKG38" s="214"/>
      <c r="VKH38" s="214"/>
      <c r="VKI38" s="214"/>
      <c r="VKJ38" s="214"/>
      <c r="VKK38" s="214"/>
      <c r="VKL38" s="214"/>
      <c r="VKM38" s="214"/>
      <c r="VKN38" s="214"/>
      <c r="VKO38" s="214"/>
      <c r="VKP38" s="214"/>
      <c r="VKQ38" s="214"/>
      <c r="VKR38" s="214"/>
      <c r="VKS38" s="214"/>
      <c r="VKT38" s="214"/>
      <c r="VKU38" s="214"/>
      <c r="VKV38" s="214"/>
      <c r="VKW38" s="214"/>
      <c r="VKX38" s="214"/>
      <c r="VKY38" s="214"/>
      <c r="VKZ38" s="214"/>
      <c r="VLA38" s="214"/>
      <c r="VLB38" s="214"/>
      <c r="VLC38" s="214"/>
      <c r="VLD38" s="214"/>
      <c r="VLE38" s="214"/>
      <c r="VLF38" s="214"/>
      <c r="VLG38" s="214"/>
      <c r="VLH38" s="214"/>
      <c r="VLI38" s="214"/>
      <c r="VLJ38" s="214"/>
      <c r="VLK38" s="214"/>
      <c r="VLL38" s="214"/>
      <c r="VLM38" s="214"/>
      <c r="VLN38" s="214"/>
      <c r="VLO38" s="214"/>
      <c r="VLP38" s="214"/>
      <c r="VLQ38" s="214"/>
      <c r="VLR38" s="214"/>
      <c r="VLS38" s="214"/>
      <c r="VLT38" s="214"/>
      <c r="VLU38" s="214"/>
      <c r="VLV38" s="214"/>
      <c r="VLW38" s="214"/>
      <c r="VLX38" s="214"/>
      <c r="VLY38" s="214"/>
      <c r="VLZ38" s="214"/>
      <c r="VMA38" s="214"/>
      <c r="VMB38" s="214"/>
      <c r="VMC38" s="214"/>
      <c r="VMD38" s="214"/>
      <c r="VME38" s="214"/>
      <c r="VMF38" s="214"/>
      <c r="VMG38" s="214"/>
      <c r="VMH38" s="214"/>
      <c r="VMI38" s="214"/>
      <c r="VMJ38" s="214"/>
      <c r="VMK38" s="214"/>
      <c r="VML38" s="214"/>
      <c r="VMM38" s="214"/>
      <c r="VMN38" s="214"/>
      <c r="VMO38" s="214"/>
      <c r="VMP38" s="214"/>
      <c r="VMQ38" s="214"/>
      <c r="VMR38" s="214"/>
      <c r="VMS38" s="214"/>
      <c r="VMT38" s="214"/>
      <c r="VMU38" s="214"/>
      <c r="VMV38" s="214"/>
      <c r="VMW38" s="214"/>
      <c r="VMX38" s="214"/>
      <c r="VMY38" s="214"/>
      <c r="VMZ38" s="214"/>
      <c r="VNA38" s="214"/>
      <c r="VNB38" s="214"/>
      <c r="VNC38" s="214"/>
      <c r="VND38" s="214"/>
      <c r="VNE38" s="214"/>
      <c r="VNF38" s="214"/>
      <c r="VNG38" s="214"/>
      <c r="VNH38" s="214"/>
      <c r="VNI38" s="214"/>
      <c r="VNJ38" s="214"/>
      <c r="VNK38" s="214"/>
      <c r="VNL38" s="214"/>
      <c r="VNM38" s="214"/>
      <c r="VNN38" s="214"/>
      <c r="VNO38" s="214"/>
      <c r="VNP38" s="214"/>
      <c r="VNQ38" s="214"/>
      <c r="VNR38" s="214"/>
      <c r="VNS38" s="214"/>
      <c r="VNT38" s="214"/>
      <c r="VNU38" s="214"/>
      <c r="VNV38" s="214"/>
      <c r="VNW38" s="214"/>
      <c r="VNX38" s="214"/>
      <c r="VNY38" s="214"/>
      <c r="VNZ38" s="214"/>
      <c r="VOA38" s="214"/>
      <c r="VOB38" s="214"/>
      <c r="VOC38" s="214"/>
      <c r="VOD38" s="214"/>
      <c r="VOE38" s="214"/>
      <c r="VOF38" s="214"/>
      <c r="VOG38" s="214"/>
      <c r="VOH38" s="214"/>
      <c r="VOI38" s="214"/>
      <c r="VOJ38" s="214"/>
      <c r="VOK38" s="214"/>
      <c r="VOL38" s="214"/>
      <c r="VOM38" s="214"/>
      <c r="VON38" s="214"/>
      <c r="VOO38" s="214"/>
      <c r="VOP38" s="214"/>
      <c r="VOQ38" s="214"/>
      <c r="VOR38" s="214"/>
      <c r="VOS38" s="214"/>
      <c r="VOT38" s="214"/>
      <c r="VOU38" s="214"/>
      <c r="VOV38" s="214"/>
      <c r="VOW38" s="214"/>
      <c r="VOX38" s="214"/>
      <c r="VOY38" s="214"/>
      <c r="VOZ38" s="214"/>
      <c r="VPA38" s="214"/>
      <c r="VPB38" s="214"/>
      <c r="VPC38" s="214"/>
      <c r="VPD38" s="214"/>
      <c r="VPE38" s="214"/>
      <c r="VPF38" s="214"/>
      <c r="VPG38" s="214"/>
      <c r="VPH38" s="214"/>
      <c r="VPI38" s="214"/>
      <c r="VPJ38" s="214"/>
      <c r="VPK38" s="214"/>
      <c r="VPL38" s="214"/>
      <c r="VPM38" s="214"/>
      <c r="VPN38" s="214"/>
      <c r="VPO38" s="214"/>
      <c r="VPP38" s="214"/>
      <c r="VPQ38" s="214"/>
      <c r="VPR38" s="214"/>
      <c r="VPS38" s="214"/>
      <c r="VPT38" s="214"/>
      <c r="VPU38" s="214"/>
      <c r="VPV38" s="214"/>
      <c r="VPW38" s="214"/>
      <c r="VPX38" s="214"/>
      <c r="VPY38" s="214"/>
      <c r="VPZ38" s="214"/>
      <c r="VQA38" s="214"/>
      <c r="VQB38" s="214"/>
      <c r="VQC38" s="214"/>
      <c r="VQD38" s="214"/>
      <c r="VQE38" s="214"/>
      <c r="VQF38" s="214"/>
      <c r="VQG38" s="214"/>
      <c r="VQH38" s="214"/>
      <c r="VQI38" s="214"/>
      <c r="VQJ38" s="214"/>
      <c r="VQK38" s="214"/>
      <c r="VQL38" s="214"/>
      <c r="VQM38" s="214"/>
      <c r="VQN38" s="214"/>
      <c r="VQO38" s="214"/>
      <c r="VQP38" s="214"/>
      <c r="VQQ38" s="214"/>
      <c r="VQR38" s="214"/>
      <c r="VQS38" s="214"/>
      <c r="VQT38" s="214"/>
      <c r="VQU38" s="214"/>
      <c r="VQV38" s="214"/>
      <c r="VQW38" s="214"/>
      <c r="VQX38" s="214"/>
      <c r="VQY38" s="214"/>
      <c r="VQZ38" s="214"/>
      <c r="VRA38" s="214"/>
      <c r="VRB38" s="214"/>
      <c r="VRC38" s="214"/>
      <c r="VRD38" s="214"/>
      <c r="VRE38" s="214"/>
      <c r="VRF38" s="214"/>
      <c r="VRG38" s="214"/>
      <c r="VRH38" s="214"/>
      <c r="VRI38" s="214"/>
      <c r="VRJ38" s="214"/>
      <c r="VRK38" s="214"/>
      <c r="VRL38" s="214"/>
      <c r="VRM38" s="214"/>
      <c r="VRN38" s="214"/>
      <c r="VRO38" s="214"/>
      <c r="VRP38" s="214"/>
      <c r="VRQ38" s="214"/>
      <c r="VRR38" s="214"/>
      <c r="VRS38" s="214"/>
      <c r="VRT38" s="214"/>
      <c r="VRU38" s="214"/>
      <c r="VRV38" s="214"/>
      <c r="VRW38" s="214"/>
      <c r="VRX38" s="214"/>
      <c r="VRY38" s="214"/>
      <c r="VRZ38" s="214"/>
      <c r="VSA38" s="214"/>
      <c r="VSB38" s="214"/>
      <c r="VSC38" s="214"/>
      <c r="VSD38" s="214"/>
      <c r="VSE38" s="214"/>
      <c r="VSF38" s="214"/>
      <c r="VSG38" s="214"/>
      <c r="VSH38" s="214"/>
      <c r="VSI38" s="214"/>
      <c r="VSJ38" s="214"/>
      <c r="VSK38" s="214"/>
      <c r="VSL38" s="214"/>
      <c r="VSM38" s="214"/>
      <c r="VSN38" s="214"/>
      <c r="VSO38" s="214"/>
      <c r="VSP38" s="214"/>
      <c r="VSQ38" s="214"/>
      <c r="VSR38" s="214"/>
      <c r="VSS38" s="214"/>
      <c r="VST38" s="214"/>
      <c r="VSU38" s="214"/>
      <c r="VSV38" s="214"/>
      <c r="VSW38" s="214"/>
      <c r="VSX38" s="214"/>
      <c r="VSY38" s="214"/>
      <c r="VSZ38" s="214"/>
      <c r="VTA38" s="214"/>
      <c r="VTB38" s="214"/>
      <c r="VTC38" s="214"/>
      <c r="VTD38" s="214"/>
      <c r="VTE38" s="214"/>
      <c r="VTF38" s="214"/>
      <c r="VTG38" s="214"/>
      <c r="VTH38" s="214"/>
      <c r="VTI38" s="214"/>
      <c r="VTJ38" s="214"/>
      <c r="VTK38" s="214"/>
      <c r="VTL38" s="214"/>
      <c r="VTM38" s="214"/>
      <c r="VTN38" s="214"/>
      <c r="VTO38" s="214"/>
      <c r="VTP38" s="214"/>
      <c r="VTQ38" s="214"/>
      <c r="VTR38" s="214"/>
      <c r="VTS38" s="214"/>
      <c r="VTT38" s="214"/>
      <c r="VTU38" s="214"/>
      <c r="VTV38" s="214"/>
      <c r="VTW38" s="214"/>
      <c r="VTX38" s="214"/>
      <c r="VTY38" s="214"/>
      <c r="VTZ38" s="214"/>
      <c r="VUA38" s="214"/>
      <c r="VUB38" s="214"/>
      <c r="VUC38" s="214"/>
      <c r="VUD38" s="214"/>
      <c r="VUE38" s="214"/>
      <c r="VUF38" s="214"/>
      <c r="VUG38" s="214"/>
      <c r="VUH38" s="214"/>
      <c r="VUI38" s="214"/>
      <c r="VUJ38" s="214"/>
      <c r="VUK38" s="214"/>
      <c r="VUL38" s="214"/>
      <c r="VUM38" s="214"/>
      <c r="VUN38" s="214"/>
      <c r="VUO38" s="214"/>
      <c r="VUP38" s="214"/>
      <c r="VUQ38" s="214"/>
      <c r="VUR38" s="214"/>
      <c r="VUS38" s="214"/>
      <c r="VUT38" s="214"/>
      <c r="VUU38" s="214"/>
      <c r="VUV38" s="214"/>
      <c r="VUW38" s="214"/>
      <c r="VUX38" s="214"/>
      <c r="VUY38" s="214"/>
      <c r="VUZ38" s="214"/>
      <c r="VVA38" s="214"/>
      <c r="VVB38" s="214"/>
      <c r="VVC38" s="214"/>
      <c r="VVD38" s="214"/>
      <c r="VVE38" s="214"/>
      <c r="VVF38" s="214"/>
      <c r="VVG38" s="214"/>
      <c r="VVH38" s="214"/>
      <c r="VVI38" s="214"/>
      <c r="VVJ38" s="214"/>
      <c r="VVK38" s="214"/>
      <c r="VVL38" s="214"/>
      <c r="VVM38" s="214"/>
      <c r="VVN38" s="214"/>
      <c r="VVO38" s="214"/>
      <c r="VVP38" s="214"/>
      <c r="VVQ38" s="214"/>
      <c r="VVR38" s="214"/>
      <c r="VVS38" s="214"/>
      <c r="VVT38" s="214"/>
      <c r="VVU38" s="214"/>
      <c r="VVV38" s="214"/>
      <c r="VVW38" s="214"/>
      <c r="VVX38" s="214"/>
      <c r="VVY38" s="214"/>
      <c r="VVZ38" s="214"/>
      <c r="VWA38" s="214"/>
      <c r="VWB38" s="214"/>
      <c r="VWC38" s="214"/>
      <c r="VWD38" s="214"/>
      <c r="VWE38" s="214"/>
      <c r="VWF38" s="214"/>
      <c r="VWG38" s="214"/>
      <c r="VWH38" s="214"/>
      <c r="VWI38" s="214"/>
      <c r="VWJ38" s="214"/>
      <c r="VWK38" s="214"/>
      <c r="VWL38" s="214"/>
      <c r="VWM38" s="214"/>
      <c r="VWN38" s="214"/>
      <c r="VWO38" s="214"/>
      <c r="VWP38" s="214"/>
      <c r="VWQ38" s="214"/>
      <c r="VWR38" s="214"/>
      <c r="VWS38" s="214"/>
      <c r="VWT38" s="214"/>
      <c r="VWU38" s="214"/>
      <c r="VWV38" s="214"/>
      <c r="VWW38" s="214"/>
      <c r="VWX38" s="214"/>
      <c r="VWY38" s="214"/>
      <c r="VWZ38" s="214"/>
      <c r="VXA38" s="214"/>
      <c r="VXB38" s="214"/>
      <c r="VXC38" s="214"/>
      <c r="VXD38" s="214"/>
      <c r="VXE38" s="214"/>
      <c r="VXF38" s="214"/>
      <c r="VXG38" s="214"/>
      <c r="VXH38" s="214"/>
      <c r="VXI38" s="214"/>
      <c r="VXJ38" s="214"/>
      <c r="VXK38" s="214"/>
      <c r="VXL38" s="214"/>
      <c r="VXM38" s="214"/>
      <c r="VXN38" s="214"/>
      <c r="VXO38" s="214"/>
      <c r="VXP38" s="214"/>
      <c r="VXQ38" s="214"/>
      <c r="VXR38" s="214"/>
      <c r="VXS38" s="214"/>
      <c r="VXT38" s="214"/>
      <c r="VXU38" s="214"/>
      <c r="VXV38" s="214"/>
      <c r="VXW38" s="214"/>
      <c r="VXX38" s="214"/>
      <c r="VXY38" s="214"/>
      <c r="VXZ38" s="214"/>
      <c r="VYA38" s="214"/>
      <c r="VYB38" s="214"/>
      <c r="VYC38" s="214"/>
      <c r="VYD38" s="214"/>
      <c r="VYE38" s="214"/>
      <c r="VYF38" s="214"/>
      <c r="VYG38" s="214"/>
      <c r="VYH38" s="214"/>
      <c r="VYI38" s="214"/>
      <c r="VYJ38" s="214"/>
      <c r="VYK38" s="214"/>
      <c r="VYL38" s="214"/>
      <c r="VYM38" s="214"/>
      <c r="VYN38" s="214"/>
      <c r="VYO38" s="214"/>
      <c r="VYP38" s="214"/>
      <c r="VYQ38" s="214"/>
      <c r="VYR38" s="214"/>
      <c r="VYS38" s="214"/>
      <c r="VYT38" s="214"/>
      <c r="VYU38" s="214"/>
      <c r="VYV38" s="214"/>
      <c r="VYW38" s="214"/>
      <c r="VYX38" s="214"/>
      <c r="VYY38" s="214"/>
      <c r="VYZ38" s="214"/>
      <c r="VZA38" s="214"/>
      <c r="VZB38" s="214"/>
      <c r="VZC38" s="214"/>
      <c r="VZD38" s="214"/>
      <c r="VZE38" s="214"/>
      <c r="VZF38" s="214"/>
      <c r="VZG38" s="214"/>
      <c r="VZH38" s="214"/>
      <c r="VZI38" s="214"/>
      <c r="VZJ38" s="214"/>
      <c r="VZK38" s="214"/>
      <c r="VZL38" s="214"/>
      <c r="VZM38" s="214"/>
      <c r="VZN38" s="214"/>
      <c r="VZO38" s="214"/>
      <c r="VZP38" s="214"/>
      <c r="VZQ38" s="214"/>
      <c r="VZR38" s="214"/>
      <c r="VZS38" s="214"/>
      <c r="VZT38" s="214"/>
      <c r="VZU38" s="214"/>
      <c r="VZV38" s="214"/>
      <c r="VZW38" s="214"/>
      <c r="VZX38" s="214"/>
      <c r="VZY38" s="214"/>
      <c r="VZZ38" s="214"/>
      <c r="WAA38" s="214"/>
      <c r="WAB38" s="214"/>
      <c r="WAC38" s="214"/>
      <c r="WAD38" s="214"/>
      <c r="WAE38" s="214"/>
      <c r="WAF38" s="214"/>
      <c r="WAG38" s="214"/>
      <c r="WAH38" s="214"/>
      <c r="WAI38" s="214"/>
      <c r="WAJ38" s="214"/>
      <c r="WAK38" s="214"/>
      <c r="WAL38" s="214"/>
      <c r="WAM38" s="214"/>
      <c r="WAN38" s="214"/>
      <c r="WAO38" s="214"/>
      <c r="WAP38" s="214"/>
      <c r="WAQ38" s="214"/>
      <c r="WAR38" s="214"/>
      <c r="WAS38" s="214"/>
      <c r="WAT38" s="214"/>
      <c r="WAU38" s="214"/>
      <c r="WAV38" s="214"/>
      <c r="WAW38" s="214"/>
      <c r="WAX38" s="214"/>
      <c r="WAY38" s="214"/>
      <c r="WAZ38" s="214"/>
      <c r="WBA38" s="214"/>
      <c r="WBB38" s="214"/>
      <c r="WBC38" s="214"/>
      <c r="WBD38" s="214"/>
      <c r="WBE38" s="214"/>
      <c r="WBF38" s="214"/>
      <c r="WBG38" s="214"/>
      <c r="WBH38" s="214"/>
      <c r="WBI38" s="214"/>
      <c r="WBJ38" s="214"/>
      <c r="WBK38" s="214"/>
      <c r="WBL38" s="214"/>
      <c r="WBM38" s="214"/>
      <c r="WBN38" s="214"/>
      <c r="WBO38" s="214"/>
      <c r="WBP38" s="214"/>
      <c r="WBQ38" s="214"/>
      <c r="WBR38" s="214"/>
      <c r="WBS38" s="214"/>
      <c r="WBT38" s="214"/>
      <c r="WBU38" s="214"/>
      <c r="WBV38" s="214"/>
      <c r="WBW38" s="214"/>
      <c r="WBX38" s="214"/>
      <c r="WBY38" s="214"/>
      <c r="WBZ38" s="214"/>
      <c r="WCA38" s="214"/>
      <c r="WCB38" s="214"/>
      <c r="WCC38" s="214"/>
      <c r="WCD38" s="214"/>
      <c r="WCE38" s="214"/>
      <c r="WCF38" s="214"/>
      <c r="WCG38" s="214"/>
      <c r="WCH38" s="214"/>
      <c r="WCI38" s="214"/>
      <c r="WCJ38" s="214"/>
      <c r="WCK38" s="214"/>
      <c r="WCL38" s="214"/>
      <c r="WCM38" s="214"/>
      <c r="WCN38" s="214"/>
      <c r="WCO38" s="214"/>
      <c r="WCP38" s="214"/>
      <c r="WCQ38" s="214"/>
      <c r="WCR38" s="214"/>
      <c r="WCS38" s="214"/>
      <c r="WCT38" s="214"/>
      <c r="WCU38" s="214"/>
      <c r="WCV38" s="214"/>
      <c r="WCW38" s="214"/>
      <c r="WCX38" s="214"/>
      <c r="WCY38" s="214"/>
      <c r="WCZ38" s="214"/>
      <c r="WDA38" s="214"/>
      <c r="WDB38" s="214"/>
      <c r="WDC38" s="214"/>
      <c r="WDD38" s="214"/>
      <c r="WDE38" s="214"/>
      <c r="WDF38" s="214"/>
      <c r="WDG38" s="214"/>
      <c r="WDH38" s="214"/>
      <c r="WDI38" s="214"/>
      <c r="WDJ38" s="214"/>
      <c r="WDK38" s="214"/>
      <c r="WDL38" s="214"/>
      <c r="WDM38" s="214"/>
      <c r="WDN38" s="214"/>
      <c r="WDO38" s="214"/>
      <c r="WDP38" s="214"/>
      <c r="WDQ38" s="214"/>
      <c r="WDR38" s="214"/>
      <c r="WDS38" s="214"/>
      <c r="WDT38" s="214"/>
      <c r="WDU38" s="214"/>
      <c r="WDV38" s="214"/>
      <c r="WDW38" s="214"/>
      <c r="WDX38" s="214"/>
      <c r="WDY38" s="214"/>
      <c r="WDZ38" s="214"/>
      <c r="WEA38" s="214"/>
      <c r="WEB38" s="214"/>
      <c r="WEC38" s="214"/>
      <c r="WED38" s="214"/>
      <c r="WEE38" s="214"/>
      <c r="WEF38" s="214"/>
      <c r="WEG38" s="214"/>
      <c r="WEH38" s="214"/>
      <c r="WEI38" s="214"/>
      <c r="WEJ38" s="214"/>
      <c r="WEK38" s="214"/>
      <c r="WEL38" s="214"/>
      <c r="WEM38" s="214"/>
      <c r="WEN38" s="214"/>
      <c r="WEO38" s="214"/>
      <c r="WEP38" s="214"/>
      <c r="WEQ38" s="214"/>
      <c r="WER38" s="214"/>
      <c r="WES38" s="214"/>
      <c r="WET38" s="214"/>
      <c r="WEU38" s="214"/>
      <c r="WEV38" s="214"/>
      <c r="WEW38" s="214"/>
      <c r="WEX38" s="214"/>
      <c r="WEY38" s="214"/>
      <c r="WEZ38" s="214"/>
      <c r="WFA38" s="214"/>
      <c r="WFB38" s="214"/>
      <c r="WFC38" s="214"/>
      <c r="WFD38" s="214"/>
      <c r="WFE38" s="214"/>
      <c r="WFF38" s="214"/>
      <c r="WFG38" s="214"/>
      <c r="WFH38" s="214"/>
      <c r="WFI38" s="214"/>
      <c r="WFJ38" s="214"/>
      <c r="WFK38" s="214"/>
      <c r="WFL38" s="214"/>
      <c r="WFM38" s="214"/>
      <c r="WFN38" s="214"/>
      <c r="WFO38" s="214"/>
      <c r="WFP38" s="214"/>
      <c r="WFQ38" s="214"/>
      <c r="WFR38" s="214"/>
      <c r="WFS38" s="214"/>
      <c r="WFT38" s="214"/>
      <c r="WFU38" s="214"/>
      <c r="WFV38" s="214"/>
      <c r="WFW38" s="214"/>
      <c r="WFX38" s="214"/>
      <c r="WFY38" s="214"/>
      <c r="WFZ38" s="214"/>
      <c r="WGA38" s="214"/>
      <c r="WGB38" s="214"/>
      <c r="WGC38" s="214"/>
      <c r="WGD38" s="214"/>
      <c r="WGE38" s="214"/>
      <c r="WGF38" s="214"/>
      <c r="WGG38" s="214"/>
      <c r="WGH38" s="214"/>
      <c r="WGI38" s="214"/>
      <c r="WGJ38" s="214"/>
      <c r="WGK38" s="214"/>
      <c r="WGL38" s="214"/>
      <c r="WGM38" s="214"/>
      <c r="WGN38" s="214"/>
      <c r="WGO38" s="214"/>
      <c r="WGP38" s="214"/>
      <c r="WGQ38" s="214"/>
      <c r="WGR38" s="214"/>
      <c r="WGS38" s="214"/>
      <c r="WGT38" s="214"/>
      <c r="WGU38" s="214"/>
      <c r="WGV38" s="214"/>
      <c r="WGW38" s="214"/>
      <c r="WGX38" s="214"/>
      <c r="WGY38" s="214"/>
      <c r="WGZ38" s="214"/>
      <c r="WHA38" s="214"/>
      <c r="WHB38" s="214"/>
      <c r="WHC38" s="214"/>
      <c r="WHD38" s="214"/>
      <c r="WHE38" s="214"/>
      <c r="WHF38" s="214"/>
      <c r="WHG38" s="214"/>
      <c r="WHH38" s="214"/>
      <c r="WHI38" s="214"/>
      <c r="WHJ38" s="214"/>
      <c r="WHK38" s="214"/>
      <c r="WHL38" s="214"/>
      <c r="WHM38" s="214"/>
      <c r="WHN38" s="214"/>
      <c r="WHO38" s="214"/>
      <c r="WHP38" s="214"/>
      <c r="WHQ38" s="214"/>
      <c r="WHR38" s="214"/>
      <c r="WHS38" s="214"/>
      <c r="WHT38" s="214"/>
      <c r="WHU38" s="214"/>
      <c r="WHV38" s="214"/>
      <c r="WHW38" s="214"/>
      <c r="WHX38" s="214"/>
      <c r="WHY38" s="214"/>
      <c r="WHZ38" s="214"/>
      <c r="WIA38" s="214"/>
      <c r="WIB38" s="214"/>
      <c r="WIC38" s="214"/>
      <c r="WID38" s="214"/>
      <c r="WIE38" s="214"/>
      <c r="WIF38" s="214"/>
      <c r="WIG38" s="214"/>
      <c r="WIH38" s="214"/>
      <c r="WII38" s="214"/>
      <c r="WIJ38" s="214"/>
      <c r="WIK38" s="214"/>
      <c r="WIL38" s="214"/>
      <c r="WIM38" s="214"/>
      <c r="WIN38" s="214"/>
      <c r="WIO38" s="214"/>
      <c r="WIP38" s="214"/>
      <c r="WIQ38" s="214"/>
      <c r="WIR38" s="214"/>
      <c r="WIS38" s="214"/>
      <c r="WIT38" s="214"/>
      <c r="WIU38" s="214"/>
      <c r="WIV38" s="214"/>
      <c r="WIW38" s="214"/>
      <c r="WIX38" s="214"/>
      <c r="WIY38" s="214"/>
      <c r="WIZ38" s="214"/>
      <c r="WJA38" s="214"/>
      <c r="WJB38" s="214"/>
      <c r="WJC38" s="214"/>
      <c r="WJD38" s="214"/>
      <c r="WJE38" s="214"/>
      <c r="WJF38" s="214"/>
      <c r="WJG38" s="214"/>
      <c r="WJH38" s="214"/>
      <c r="WJI38" s="214"/>
      <c r="WJJ38" s="214"/>
      <c r="WJK38" s="214"/>
      <c r="WJL38" s="214"/>
      <c r="WJM38" s="214"/>
      <c r="WJN38" s="214"/>
      <c r="WJO38" s="214"/>
      <c r="WJP38" s="214"/>
      <c r="WJQ38" s="214"/>
      <c r="WJR38" s="214"/>
      <c r="WJS38" s="214"/>
      <c r="WJT38" s="214"/>
      <c r="WJU38" s="214"/>
      <c r="WJV38" s="214"/>
      <c r="WJW38" s="214"/>
      <c r="WJX38" s="214"/>
      <c r="WJY38" s="214"/>
      <c r="WJZ38" s="214"/>
      <c r="WKA38" s="214"/>
      <c r="WKB38" s="214"/>
      <c r="WKC38" s="214"/>
      <c r="WKD38" s="214"/>
      <c r="WKE38" s="214"/>
      <c r="WKF38" s="214"/>
      <c r="WKG38" s="214"/>
      <c r="WKH38" s="214"/>
      <c r="WKI38" s="214"/>
      <c r="WKJ38" s="214"/>
      <c r="WKK38" s="214"/>
      <c r="WKL38" s="214"/>
      <c r="WKM38" s="214"/>
      <c r="WKN38" s="214"/>
      <c r="WKO38" s="214"/>
      <c r="WKP38" s="214"/>
      <c r="WKQ38" s="214"/>
      <c r="WKR38" s="214"/>
      <c r="WKS38" s="214"/>
      <c r="WKT38" s="214"/>
      <c r="WKU38" s="214"/>
      <c r="WKV38" s="214"/>
      <c r="WKW38" s="214"/>
      <c r="WKX38" s="214"/>
      <c r="WKY38" s="214"/>
      <c r="WKZ38" s="214"/>
      <c r="WLA38" s="214"/>
      <c r="WLB38" s="214"/>
      <c r="WLC38" s="214"/>
      <c r="WLD38" s="214"/>
      <c r="WLE38" s="214"/>
      <c r="WLF38" s="214"/>
      <c r="WLG38" s="214"/>
      <c r="WLH38" s="214"/>
      <c r="WLI38" s="214"/>
      <c r="WLJ38" s="214"/>
      <c r="WLK38" s="214"/>
      <c r="WLL38" s="214"/>
      <c r="WLM38" s="214"/>
      <c r="WLN38" s="214"/>
      <c r="WLO38" s="214"/>
      <c r="WLP38" s="214"/>
      <c r="WLQ38" s="214"/>
      <c r="WLR38" s="214"/>
      <c r="WLS38" s="214"/>
      <c r="WLT38" s="214"/>
      <c r="WLU38" s="214"/>
      <c r="WLV38" s="214"/>
      <c r="WLW38" s="214"/>
      <c r="WLX38" s="214"/>
      <c r="WLY38" s="214"/>
      <c r="WLZ38" s="214"/>
      <c r="WMA38" s="214"/>
      <c r="WMB38" s="214"/>
      <c r="WMC38" s="214"/>
      <c r="WMD38" s="214"/>
      <c r="WME38" s="214"/>
      <c r="WMF38" s="214"/>
      <c r="WMG38" s="214"/>
      <c r="WMH38" s="214"/>
      <c r="WMI38" s="214"/>
      <c r="WMJ38" s="214"/>
      <c r="WMK38" s="214"/>
      <c r="WML38" s="214"/>
      <c r="WMM38" s="214"/>
      <c r="WMN38" s="214"/>
      <c r="WMO38" s="214"/>
      <c r="WMP38" s="214"/>
      <c r="WMQ38" s="214"/>
      <c r="WMR38" s="214"/>
      <c r="WMS38" s="214"/>
      <c r="WMT38" s="214"/>
      <c r="WMU38" s="214"/>
      <c r="WMV38" s="214"/>
      <c r="WMW38" s="214"/>
      <c r="WMX38" s="214"/>
      <c r="WMY38" s="214"/>
      <c r="WMZ38" s="214"/>
      <c r="WNA38" s="214"/>
      <c r="WNB38" s="214"/>
      <c r="WNC38" s="214"/>
      <c r="WND38" s="214"/>
      <c r="WNE38" s="214"/>
      <c r="WNF38" s="214"/>
      <c r="WNG38" s="214"/>
      <c r="WNH38" s="214"/>
      <c r="WNI38" s="214"/>
      <c r="WNJ38" s="214"/>
      <c r="WNK38" s="214"/>
      <c r="WNL38" s="214"/>
      <c r="WNM38" s="214"/>
      <c r="WNN38" s="214"/>
      <c r="WNO38" s="214"/>
      <c r="WNP38" s="214"/>
      <c r="WNQ38" s="214"/>
      <c r="WNR38" s="214"/>
      <c r="WNS38" s="214"/>
      <c r="WNT38" s="214"/>
      <c r="WNU38" s="214"/>
      <c r="WNV38" s="214"/>
      <c r="WNW38" s="214"/>
      <c r="WNX38" s="214"/>
      <c r="WNY38" s="214"/>
      <c r="WNZ38" s="214"/>
      <c r="WOA38" s="214"/>
      <c r="WOB38" s="214"/>
      <c r="WOC38" s="214"/>
      <c r="WOD38" s="214"/>
      <c r="WOE38" s="214"/>
      <c r="WOF38" s="214"/>
      <c r="WOG38" s="214"/>
      <c r="WOH38" s="214"/>
      <c r="WOI38" s="214"/>
      <c r="WOJ38" s="214"/>
      <c r="WOK38" s="214"/>
      <c r="WOL38" s="214"/>
      <c r="WOM38" s="214"/>
      <c r="WON38" s="214"/>
      <c r="WOO38" s="214"/>
      <c r="WOP38" s="214"/>
      <c r="WOQ38" s="214"/>
      <c r="WOR38" s="214"/>
      <c r="WOS38" s="214"/>
      <c r="WOT38" s="214"/>
      <c r="WOU38" s="214"/>
      <c r="WOV38" s="214"/>
      <c r="WOW38" s="214"/>
      <c r="WOX38" s="214"/>
      <c r="WOY38" s="214"/>
      <c r="WOZ38" s="214"/>
      <c r="WPA38" s="214"/>
      <c r="WPB38" s="214"/>
      <c r="WPC38" s="214"/>
      <c r="WPD38" s="214"/>
      <c r="WPE38" s="214"/>
      <c r="WPF38" s="214"/>
      <c r="WPG38" s="214"/>
      <c r="WPH38" s="214"/>
      <c r="WPI38" s="214"/>
      <c r="WPJ38" s="214"/>
      <c r="WPK38" s="214"/>
      <c r="WPL38" s="214"/>
      <c r="WPM38" s="214"/>
      <c r="WPN38" s="214"/>
      <c r="WPO38" s="214"/>
      <c r="WPP38" s="214"/>
      <c r="WPQ38" s="214"/>
      <c r="WPR38" s="214"/>
      <c r="WPS38" s="214"/>
      <c r="WPT38" s="214"/>
      <c r="WPU38" s="214"/>
      <c r="WPV38" s="214"/>
      <c r="WPW38" s="214"/>
      <c r="WPX38" s="214"/>
      <c r="WPY38" s="214"/>
      <c r="WPZ38" s="214"/>
      <c r="WQA38" s="214"/>
      <c r="WQB38" s="214"/>
      <c r="WQC38" s="214"/>
      <c r="WQD38" s="214"/>
      <c r="WQE38" s="214"/>
      <c r="WQF38" s="214"/>
      <c r="WQG38" s="214"/>
      <c r="WQH38" s="214"/>
      <c r="WQI38" s="214"/>
      <c r="WQJ38" s="214"/>
      <c r="WQK38" s="214"/>
      <c r="WQL38" s="214"/>
      <c r="WQM38" s="214"/>
      <c r="WQN38" s="214"/>
      <c r="WQO38" s="214"/>
      <c r="WQP38" s="214"/>
      <c r="WQQ38" s="214"/>
      <c r="WQR38" s="214"/>
      <c r="WQS38" s="214"/>
      <c r="WQT38" s="214"/>
      <c r="WQU38" s="214"/>
      <c r="WQV38" s="214"/>
      <c r="WQW38" s="214"/>
      <c r="WQX38" s="214"/>
      <c r="WQY38" s="214"/>
      <c r="WQZ38" s="214"/>
      <c r="WRA38" s="214"/>
      <c r="WRB38" s="214"/>
      <c r="WRC38" s="214"/>
      <c r="WRD38" s="214"/>
      <c r="WRE38" s="214"/>
      <c r="WRF38" s="214"/>
      <c r="WRG38" s="214"/>
      <c r="WRH38" s="214"/>
      <c r="WRI38" s="214"/>
      <c r="WRJ38" s="214"/>
      <c r="WRK38" s="214"/>
      <c r="WRL38" s="214"/>
      <c r="WRM38" s="214"/>
      <c r="WRN38" s="214"/>
      <c r="WRO38" s="214"/>
      <c r="WRP38" s="214"/>
      <c r="WRQ38" s="214"/>
      <c r="WRR38" s="214"/>
      <c r="WRS38" s="214"/>
      <c r="WRT38" s="214"/>
      <c r="WRU38" s="214"/>
      <c r="WRV38" s="214"/>
      <c r="WRW38" s="214"/>
      <c r="WRX38" s="214"/>
      <c r="WRY38" s="214"/>
      <c r="WRZ38" s="214"/>
      <c r="WSA38" s="214"/>
      <c r="WSB38" s="214"/>
      <c r="WSC38" s="214"/>
      <c r="WSD38" s="214"/>
      <c r="WSE38" s="214"/>
      <c r="WSF38" s="214"/>
      <c r="WSG38" s="214"/>
      <c r="WSH38" s="214"/>
      <c r="WSI38" s="214"/>
      <c r="WSJ38" s="214"/>
      <c r="WSK38" s="214"/>
      <c r="WSL38" s="214"/>
      <c r="WSM38" s="214"/>
      <c r="WSN38" s="214"/>
      <c r="WSO38" s="214"/>
      <c r="WSP38" s="214"/>
      <c r="WSQ38" s="214"/>
      <c r="WSR38" s="214"/>
      <c r="WSS38" s="214"/>
      <c r="WST38" s="214"/>
      <c r="WSU38" s="214"/>
      <c r="WSV38" s="214"/>
      <c r="WSW38" s="214"/>
      <c r="WSX38" s="214"/>
      <c r="WSY38" s="214"/>
      <c r="WSZ38" s="214"/>
      <c r="WTA38" s="214"/>
      <c r="WTB38" s="214"/>
      <c r="WTC38" s="214"/>
      <c r="WTD38" s="214"/>
      <c r="WTE38" s="214"/>
      <c r="WTF38" s="214"/>
      <c r="WTG38" s="214"/>
      <c r="WTH38" s="214"/>
      <c r="WTI38" s="214"/>
      <c r="WTJ38" s="214"/>
      <c r="WTK38" s="214"/>
      <c r="WTL38" s="214"/>
      <c r="WTM38" s="214"/>
      <c r="WTN38" s="214"/>
      <c r="WTO38" s="214"/>
      <c r="WTP38" s="214"/>
      <c r="WTQ38" s="214"/>
      <c r="WTR38" s="214"/>
      <c r="WTS38" s="214"/>
      <c r="WTT38" s="214"/>
      <c r="WTU38" s="214"/>
      <c r="WTV38" s="214"/>
      <c r="WTW38" s="214"/>
      <c r="WTX38" s="214"/>
      <c r="WTY38" s="214"/>
      <c r="WTZ38" s="214"/>
      <c r="WUA38" s="214"/>
      <c r="WUB38" s="214"/>
      <c r="WUC38" s="214"/>
      <c r="WUD38" s="214"/>
      <c r="WUE38" s="214"/>
      <c r="WUF38" s="214"/>
      <c r="WUG38" s="214"/>
      <c r="WUH38" s="214"/>
      <c r="WUI38" s="214"/>
      <c r="WUJ38" s="214"/>
      <c r="WUK38" s="214"/>
      <c r="WUL38" s="214"/>
      <c r="WUM38" s="214"/>
      <c r="WUN38" s="214"/>
      <c r="WUO38" s="214"/>
      <c r="WUP38" s="214"/>
      <c r="WUQ38" s="214"/>
      <c r="WUR38" s="214"/>
      <c r="WUS38" s="214"/>
      <c r="WUT38" s="214"/>
      <c r="WUU38" s="214"/>
      <c r="WUV38" s="214"/>
      <c r="WUW38" s="214"/>
      <c r="WUX38" s="214"/>
      <c r="WUY38" s="214"/>
      <c r="WUZ38" s="214"/>
      <c r="WVA38" s="214"/>
      <c r="WVB38" s="214"/>
      <c r="WVC38" s="214"/>
      <c r="WVD38" s="214"/>
      <c r="WVE38" s="214"/>
      <c r="WVF38" s="214"/>
      <c r="WVG38" s="214"/>
      <c r="WVH38" s="214"/>
      <c r="WVI38" s="214"/>
      <c r="WVJ38" s="214"/>
      <c r="WVK38" s="214"/>
      <c r="WVL38" s="214"/>
      <c r="WVM38" s="214"/>
      <c r="WVN38" s="214"/>
      <c r="WVO38" s="214"/>
      <c r="WVP38" s="214"/>
      <c r="WVQ38" s="214"/>
      <c r="WVR38" s="214"/>
      <c r="WVS38" s="214"/>
      <c r="WVT38" s="214"/>
      <c r="WVU38" s="214"/>
      <c r="WVV38" s="214"/>
      <c r="WVW38" s="214"/>
    </row>
    <row r="39" spans="1:16143" s="213" customFormat="1" ht="30" customHeight="1">
      <c r="A39" s="221" t="s">
        <v>2703</v>
      </c>
      <c r="B39" s="222"/>
      <c r="C39" s="222"/>
      <c r="D39" s="222">
        <v>1</v>
      </c>
      <c r="E39" s="222"/>
      <c r="F39" s="222">
        <f>공종별집계표!F77</f>
        <v>0</v>
      </c>
      <c r="G39" s="222"/>
      <c r="H39" s="222">
        <f>공종별집계표!H77</f>
        <v>0</v>
      </c>
      <c r="I39" s="222"/>
      <c r="J39" s="222">
        <f>공종별집계표!J77</f>
        <v>2725565</v>
      </c>
      <c r="K39" s="222"/>
      <c r="L39" s="222">
        <f t="shared" ref="L39:L41" si="4">F39+H39+J39</f>
        <v>2725565</v>
      </c>
      <c r="M39" s="222"/>
      <c r="O39" s="214"/>
      <c r="P39" s="214"/>
      <c r="Q39" s="214"/>
      <c r="R39" s="214"/>
      <c r="S39" s="214"/>
      <c r="T39" s="214"/>
      <c r="U39" s="214"/>
      <c r="V39" s="214"/>
      <c r="W39" s="214"/>
      <c r="X39" s="214"/>
      <c r="Y39" s="214"/>
      <c r="Z39" s="214"/>
      <c r="AA39" s="214"/>
      <c r="AB39" s="214"/>
      <c r="AC39" s="214"/>
      <c r="AD39" s="214"/>
      <c r="AE39" s="214"/>
      <c r="AF39" s="214"/>
      <c r="AG39" s="214"/>
      <c r="AH39" s="214"/>
      <c r="AI39" s="214"/>
      <c r="AJ39" s="214"/>
      <c r="AK39" s="214"/>
      <c r="AL39" s="214"/>
      <c r="AM39" s="214"/>
      <c r="AN39" s="214"/>
      <c r="AO39" s="214"/>
      <c r="AP39" s="214"/>
      <c r="AQ39" s="214"/>
      <c r="AR39" s="214"/>
      <c r="AS39" s="214"/>
      <c r="AT39" s="214"/>
      <c r="AU39" s="214"/>
      <c r="AV39" s="214"/>
      <c r="AW39" s="214"/>
      <c r="AX39" s="214"/>
      <c r="AY39" s="214"/>
      <c r="AZ39" s="214"/>
      <c r="BA39" s="214"/>
      <c r="BB39" s="214"/>
      <c r="BC39" s="214"/>
      <c r="BD39" s="214"/>
      <c r="BE39" s="214"/>
      <c r="BF39" s="214"/>
      <c r="BG39" s="214"/>
      <c r="BH39" s="214"/>
      <c r="BI39" s="214"/>
      <c r="BJ39" s="214"/>
      <c r="BK39" s="214"/>
      <c r="BL39" s="214"/>
      <c r="BM39" s="214"/>
      <c r="BN39" s="214"/>
      <c r="BO39" s="214"/>
      <c r="BP39" s="214"/>
      <c r="BQ39" s="214"/>
      <c r="BR39" s="214"/>
      <c r="BS39" s="214"/>
      <c r="BT39" s="214"/>
      <c r="BU39" s="214"/>
      <c r="BV39" s="214"/>
      <c r="BW39" s="214"/>
      <c r="BX39" s="214"/>
      <c r="BY39" s="214"/>
      <c r="BZ39" s="214"/>
      <c r="CA39" s="214"/>
      <c r="CB39" s="214"/>
      <c r="CC39" s="214"/>
      <c r="CD39" s="214"/>
      <c r="CE39" s="214"/>
      <c r="CF39" s="214"/>
      <c r="CG39" s="214"/>
      <c r="CH39" s="214"/>
      <c r="CI39" s="214"/>
      <c r="CJ39" s="214"/>
      <c r="CK39" s="214"/>
      <c r="CL39" s="214"/>
      <c r="CM39" s="214"/>
      <c r="CN39" s="214"/>
      <c r="CO39" s="214"/>
      <c r="CP39" s="214"/>
      <c r="CQ39" s="214"/>
      <c r="CR39" s="214"/>
      <c r="CS39" s="214"/>
      <c r="CT39" s="214"/>
      <c r="CU39" s="214"/>
      <c r="CV39" s="214"/>
      <c r="CW39" s="214"/>
      <c r="CX39" s="214"/>
      <c r="CY39" s="214"/>
      <c r="CZ39" s="214"/>
      <c r="DA39" s="214"/>
      <c r="DB39" s="214"/>
      <c r="DC39" s="214"/>
      <c r="DD39" s="214"/>
      <c r="DE39" s="214"/>
      <c r="DF39" s="214"/>
      <c r="DG39" s="214"/>
      <c r="DH39" s="214"/>
      <c r="DI39" s="214"/>
      <c r="DJ39" s="214"/>
      <c r="DK39" s="214"/>
      <c r="DL39" s="214"/>
      <c r="DM39" s="214"/>
      <c r="DN39" s="214"/>
      <c r="DO39" s="214"/>
      <c r="DP39" s="214"/>
      <c r="DQ39" s="214"/>
      <c r="DR39" s="214"/>
      <c r="DS39" s="214"/>
      <c r="DT39" s="214"/>
      <c r="DU39" s="214"/>
      <c r="DV39" s="214"/>
      <c r="DW39" s="214"/>
      <c r="DX39" s="214"/>
      <c r="DY39" s="214"/>
      <c r="DZ39" s="214"/>
      <c r="EA39" s="214"/>
      <c r="EB39" s="214"/>
      <c r="EC39" s="214"/>
      <c r="ED39" s="214"/>
      <c r="EE39" s="214"/>
      <c r="EF39" s="214"/>
      <c r="EG39" s="214"/>
      <c r="EH39" s="214"/>
      <c r="EI39" s="214"/>
      <c r="EJ39" s="214"/>
      <c r="EK39" s="214"/>
      <c r="EL39" s="214"/>
      <c r="EM39" s="214"/>
      <c r="EN39" s="214"/>
      <c r="EO39" s="214"/>
      <c r="EP39" s="214"/>
      <c r="EQ39" s="214"/>
      <c r="ER39" s="214"/>
      <c r="ES39" s="214"/>
      <c r="ET39" s="214"/>
      <c r="EU39" s="214"/>
      <c r="EV39" s="214"/>
      <c r="EW39" s="214"/>
      <c r="EX39" s="214"/>
      <c r="EY39" s="214"/>
      <c r="EZ39" s="214"/>
      <c r="FA39" s="214"/>
      <c r="FB39" s="214"/>
      <c r="FC39" s="214"/>
      <c r="FD39" s="214"/>
      <c r="FE39" s="214"/>
      <c r="FF39" s="214"/>
      <c r="FG39" s="214"/>
      <c r="FH39" s="214"/>
      <c r="FI39" s="214"/>
      <c r="FJ39" s="214"/>
      <c r="FK39" s="214"/>
      <c r="FL39" s="214"/>
      <c r="FM39" s="214"/>
      <c r="FN39" s="214"/>
      <c r="FO39" s="214"/>
      <c r="FP39" s="214"/>
      <c r="FQ39" s="214"/>
      <c r="FR39" s="214"/>
      <c r="FS39" s="214"/>
      <c r="FT39" s="214"/>
      <c r="FU39" s="214"/>
      <c r="FV39" s="214"/>
      <c r="FW39" s="214"/>
      <c r="FX39" s="214"/>
      <c r="FY39" s="214"/>
      <c r="FZ39" s="214"/>
      <c r="GA39" s="214"/>
      <c r="GB39" s="214"/>
      <c r="GC39" s="214"/>
      <c r="GD39" s="214"/>
      <c r="GE39" s="214"/>
      <c r="GF39" s="214"/>
      <c r="GG39" s="214"/>
      <c r="GH39" s="214"/>
      <c r="GI39" s="214"/>
      <c r="GJ39" s="214"/>
      <c r="GK39" s="214"/>
      <c r="GL39" s="214"/>
      <c r="GM39" s="214"/>
      <c r="GN39" s="214"/>
      <c r="GO39" s="214"/>
      <c r="GP39" s="214"/>
      <c r="GQ39" s="214"/>
      <c r="GR39" s="214"/>
      <c r="GS39" s="214"/>
      <c r="GT39" s="214"/>
      <c r="GU39" s="214"/>
      <c r="GV39" s="214"/>
      <c r="GW39" s="214"/>
      <c r="GX39" s="214"/>
      <c r="GY39" s="214"/>
      <c r="GZ39" s="214"/>
      <c r="HA39" s="214"/>
      <c r="HB39" s="214"/>
      <c r="HC39" s="214"/>
      <c r="HD39" s="214"/>
      <c r="HE39" s="214"/>
      <c r="HF39" s="214"/>
      <c r="HG39" s="214"/>
      <c r="HH39" s="214"/>
      <c r="HI39" s="214"/>
      <c r="HJ39" s="214"/>
      <c r="HK39" s="214"/>
      <c r="HL39" s="214"/>
      <c r="HM39" s="214"/>
      <c r="HN39" s="214"/>
      <c r="HO39" s="214"/>
      <c r="HP39" s="214"/>
      <c r="HQ39" s="214"/>
      <c r="HR39" s="214"/>
      <c r="HS39" s="214"/>
      <c r="HT39" s="214"/>
      <c r="HU39" s="214"/>
      <c r="HV39" s="214"/>
      <c r="HW39" s="214"/>
      <c r="HX39" s="214"/>
      <c r="HY39" s="214"/>
      <c r="HZ39" s="214"/>
      <c r="IA39" s="214"/>
      <c r="IB39" s="214"/>
      <c r="IC39" s="214"/>
      <c r="ID39" s="214"/>
      <c r="IE39" s="214"/>
      <c r="IF39" s="214"/>
      <c r="IG39" s="214"/>
      <c r="IH39" s="214"/>
      <c r="II39" s="214"/>
      <c r="IJ39" s="214"/>
      <c r="IK39" s="214"/>
      <c r="IL39" s="214"/>
      <c r="IM39" s="214"/>
      <c r="IN39" s="214"/>
      <c r="IO39" s="214"/>
      <c r="IP39" s="214"/>
      <c r="IQ39" s="214"/>
      <c r="IR39" s="214"/>
      <c r="IS39" s="214"/>
      <c r="IT39" s="214"/>
      <c r="IU39" s="214"/>
      <c r="IV39" s="214"/>
      <c r="IW39" s="214"/>
      <c r="IX39" s="214"/>
      <c r="IY39" s="214"/>
      <c r="IZ39" s="214"/>
      <c r="JA39" s="214"/>
      <c r="JB39" s="214"/>
      <c r="JC39" s="214"/>
      <c r="JD39" s="214"/>
      <c r="JE39" s="214"/>
      <c r="JF39" s="214"/>
      <c r="JG39" s="214"/>
      <c r="JH39" s="214"/>
      <c r="JI39" s="214"/>
      <c r="JJ39" s="214"/>
      <c r="JK39" s="214"/>
      <c r="JL39" s="214"/>
      <c r="JM39" s="214"/>
      <c r="JN39" s="214"/>
      <c r="JO39" s="214"/>
      <c r="JP39" s="214"/>
      <c r="JQ39" s="214"/>
      <c r="JR39" s="214"/>
      <c r="JS39" s="214"/>
      <c r="JT39" s="214"/>
      <c r="JU39" s="214"/>
      <c r="JV39" s="214"/>
      <c r="JW39" s="214"/>
      <c r="JX39" s="214"/>
      <c r="JY39" s="214"/>
      <c r="JZ39" s="214"/>
      <c r="KA39" s="214"/>
      <c r="KB39" s="214"/>
      <c r="KC39" s="214"/>
      <c r="KD39" s="214"/>
      <c r="KE39" s="214"/>
      <c r="KF39" s="214"/>
      <c r="KG39" s="214"/>
      <c r="KH39" s="214"/>
      <c r="KI39" s="214"/>
      <c r="KJ39" s="214"/>
      <c r="KK39" s="214"/>
      <c r="KL39" s="214"/>
      <c r="KM39" s="214"/>
      <c r="KN39" s="214"/>
      <c r="KO39" s="214"/>
      <c r="KP39" s="214"/>
      <c r="KQ39" s="214"/>
      <c r="KR39" s="214"/>
      <c r="KS39" s="214"/>
      <c r="KT39" s="214"/>
      <c r="KU39" s="214"/>
      <c r="KV39" s="214"/>
      <c r="KW39" s="214"/>
      <c r="KX39" s="214"/>
      <c r="KY39" s="214"/>
      <c r="KZ39" s="214"/>
      <c r="LA39" s="214"/>
      <c r="LB39" s="214"/>
      <c r="LC39" s="214"/>
      <c r="LD39" s="214"/>
      <c r="LE39" s="214"/>
      <c r="LF39" s="214"/>
      <c r="LG39" s="214"/>
      <c r="LH39" s="214"/>
      <c r="LI39" s="214"/>
      <c r="LJ39" s="214"/>
      <c r="LK39" s="214"/>
      <c r="LL39" s="214"/>
      <c r="LM39" s="214"/>
      <c r="LN39" s="214"/>
      <c r="LO39" s="214"/>
      <c r="LP39" s="214"/>
      <c r="LQ39" s="214"/>
      <c r="LR39" s="214"/>
      <c r="LS39" s="214"/>
      <c r="LT39" s="214"/>
      <c r="LU39" s="214"/>
      <c r="LV39" s="214"/>
      <c r="LW39" s="214"/>
      <c r="LX39" s="214"/>
      <c r="LY39" s="214"/>
      <c r="LZ39" s="214"/>
      <c r="MA39" s="214"/>
      <c r="MB39" s="214"/>
      <c r="MC39" s="214"/>
      <c r="MD39" s="214"/>
      <c r="ME39" s="214"/>
      <c r="MF39" s="214"/>
      <c r="MG39" s="214"/>
      <c r="MH39" s="214"/>
      <c r="MI39" s="214"/>
      <c r="MJ39" s="214"/>
      <c r="MK39" s="214"/>
      <c r="ML39" s="214"/>
      <c r="MM39" s="214"/>
      <c r="MN39" s="214"/>
      <c r="MO39" s="214"/>
      <c r="MP39" s="214"/>
      <c r="MQ39" s="214"/>
      <c r="MR39" s="214"/>
      <c r="MS39" s="214"/>
      <c r="MT39" s="214"/>
      <c r="MU39" s="214"/>
      <c r="MV39" s="214"/>
      <c r="MW39" s="214"/>
      <c r="MX39" s="214"/>
      <c r="MY39" s="214"/>
      <c r="MZ39" s="214"/>
      <c r="NA39" s="214"/>
      <c r="NB39" s="214"/>
      <c r="NC39" s="214"/>
      <c r="ND39" s="214"/>
      <c r="NE39" s="214"/>
      <c r="NF39" s="214"/>
      <c r="NG39" s="214"/>
      <c r="NH39" s="214"/>
      <c r="NI39" s="214"/>
      <c r="NJ39" s="214"/>
      <c r="NK39" s="214"/>
      <c r="NL39" s="214"/>
      <c r="NM39" s="214"/>
      <c r="NN39" s="214"/>
      <c r="NO39" s="214"/>
      <c r="NP39" s="214"/>
      <c r="NQ39" s="214"/>
      <c r="NR39" s="214"/>
      <c r="NS39" s="214"/>
      <c r="NT39" s="214"/>
      <c r="NU39" s="214"/>
      <c r="NV39" s="214"/>
      <c r="NW39" s="214"/>
      <c r="NX39" s="214"/>
      <c r="NY39" s="214"/>
      <c r="NZ39" s="214"/>
      <c r="OA39" s="214"/>
      <c r="OB39" s="214"/>
      <c r="OC39" s="214"/>
      <c r="OD39" s="214"/>
      <c r="OE39" s="214"/>
      <c r="OF39" s="214"/>
      <c r="OG39" s="214"/>
      <c r="OH39" s="214"/>
      <c r="OI39" s="214"/>
      <c r="OJ39" s="214"/>
      <c r="OK39" s="214"/>
      <c r="OL39" s="214"/>
      <c r="OM39" s="214"/>
      <c r="ON39" s="214"/>
      <c r="OO39" s="214"/>
      <c r="OP39" s="214"/>
      <c r="OQ39" s="214"/>
      <c r="OR39" s="214"/>
      <c r="OS39" s="214"/>
      <c r="OT39" s="214"/>
      <c r="OU39" s="214"/>
      <c r="OV39" s="214"/>
      <c r="OW39" s="214"/>
      <c r="OX39" s="214"/>
      <c r="OY39" s="214"/>
      <c r="OZ39" s="214"/>
      <c r="PA39" s="214"/>
      <c r="PB39" s="214"/>
      <c r="PC39" s="214"/>
      <c r="PD39" s="214"/>
      <c r="PE39" s="214"/>
      <c r="PF39" s="214"/>
      <c r="PG39" s="214"/>
      <c r="PH39" s="214"/>
      <c r="PI39" s="214"/>
      <c r="PJ39" s="214"/>
      <c r="PK39" s="214"/>
      <c r="PL39" s="214"/>
      <c r="PM39" s="214"/>
      <c r="PN39" s="214"/>
      <c r="PO39" s="214"/>
      <c r="PP39" s="214"/>
      <c r="PQ39" s="214"/>
      <c r="PR39" s="214"/>
      <c r="PS39" s="214"/>
      <c r="PT39" s="214"/>
      <c r="PU39" s="214"/>
      <c r="PV39" s="214"/>
      <c r="PW39" s="214"/>
      <c r="PX39" s="214"/>
      <c r="PY39" s="214"/>
      <c r="PZ39" s="214"/>
      <c r="QA39" s="214"/>
      <c r="QB39" s="214"/>
      <c r="QC39" s="214"/>
      <c r="QD39" s="214"/>
      <c r="QE39" s="214"/>
      <c r="QF39" s="214"/>
      <c r="QG39" s="214"/>
      <c r="QH39" s="214"/>
      <c r="QI39" s="214"/>
      <c r="QJ39" s="214"/>
      <c r="QK39" s="214"/>
      <c r="QL39" s="214"/>
      <c r="QM39" s="214"/>
      <c r="QN39" s="214"/>
      <c r="QO39" s="214"/>
      <c r="QP39" s="214"/>
      <c r="QQ39" s="214"/>
      <c r="QR39" s="214"/>
      <c r="QS39" s="214"/>
      <c r="QT39" s="214"/>
      <c r="QU39" s="214"/>
      <c r="QV39" s="214"/>
      <c r="QW39" s="214"/>
      <c r="QX39" s="214"/>
      <c r="QY39" s="214"/>
      <c r="QZ39" s="214"/>
      <c r="RA39" s="214"/>
      <c r="RB39" s="214"/>
      <c r="RC39" s="214"/>
      <c r="RD39" s="214"/>
      <c r="RE39" s="214"/>
      <c r="RF39" s="214"/>
      <c r="RG39" s="214"/>
      <c r="RH39" s="214"/>
      <c r="RI39" s="214"/>
      <c r="RJ39" s="214"/>
      <c r="RK39" s="214"/>
      <c r="RL39" s="214"/>
      <c r="RM39" s="214"/>
      <c r="RN39" s="214"/>
      <c r="RO39" s="214"/>
      <c r="RP39" s="214"/>
      <c r="RQ39" s="214"/>
      <c r="RR39" s="214"/>
      <c r="RS39" s="214"/>
      <c r="RT39" s="214"/>
      <c r="RU39" s="214"/>
      <c r="RV39" s="214"/>
      <c r="RW39" s="214"/>
      <c r="RX39" s="214"/>
      <c r="RY39" s="214"/>
      <c r="RZ39" s="214"/>
      <c r="SA39" s="214"/>
      <c r="SB39" s="214"/>
      <c r="SC39" s="214"/>
      <c r="SD39" s="214"/>
      <c r="SE39" s="214"/>
      <c r="SF39" s="214"/>
      <c r="SG39" s="214"/>
      <c r="SH39" s="214"/>
      <c r="SI39" s="214"/>
      <c r="SJ39" s="214"/>
      <c r="SK39" s="214"/>
      <c r="SL39" s="214"/>
      <c r="SM39" s="214"/>
      <c r="SN39" s="214"/>
      <c r="SO39" s="214"/>
      <c r="SP39" s="214"/>
      <c r="SQ39" s="214"/>
      <c r="SR39" s="214"/>
      <c r="SS39" s="214"/>
      <c r="ST39" s="214"/>
      <c r="SU39" s="214"/>
      <c r="SV39" s="214"/>
      <c r="SW39" s="214"/>
      <c r="SX39" s="214"/>
      <c r="SY39" s="214"/>
      <c r="SZ39" s="214"/>
      <c r="TA39" s="214"/>
      <c r="TB39" s="214"/>
      <c r="TC39" s="214"/>
      <c r="TD39" s="214"/>
      <c r="TE39" s="214"/>
      <c r="TF39" s="214"/>
      <c r="TG39" s="214"/>
      <c r="TH39" s="214"/>
      <c r="TI39" s="214"/>
      <c r="TJ39" s="214"/>
      <c r="TK39" s="214"/>
      <c r="TL39" s="214"/>
      <c r="TM39" s="214"/>
      <c r="TN39" s="214"/>
      <c r="TO39" s="214"/>
      <c r="TP39" s="214"/>
      <c r="TQ39" s="214"/>
      <c r="TR39" s="214"/>
      <c r="TS39" s="214"/>
      <c r="TT39" s="214"/>
      <c r="TU39" s="214"/>
      <c r="TV39" s="214"/>
      <c r="TW39" s="214"/>
      <c r="TX39" s="214"/>
      <c r="TY39" s="214"/>
      <c r="TZ39" s="214"/>
      <c r="UA39" s="214"/>
      <c r="UB39" s="214"/>
      <c r="UC39" s="214"/>
      <c r="UD39" s="214"/>
      <c r="UE39" s="214"/>
      <c r="UF39" s="214"/>
      <c r="UG39" s="214"/>
      <c r="UH39" s="214"/>
      <c r="UI39" s="214"/>
      <c r="UJ39" s="214"/>
      <c r="UK39" s="214"/>
      <c r="UL39" s="214"/>
      <c r="UM39" s="214"/>
      <c r="UN39" s="214"/>
      <c r="UO39" s="214"/>
      <c r="UP39" s="214"/>
      <c r="UQ39" s="214"/>
      <c r="UR39" s="214"/>
      <c r="US39" s="214"/>
      <c r="UT39" s="214"/>
      <c r="UU39" s="214"/>
      <c r="UV39" s="214"/>
      <c r="UW39" s="214"/>
      <c r="UX39" s="214"/>
      <c r="UY39" s="214"/>
      <c r="UZ39" s="214"/>
      <c r="VA39" s="214"/>
      <c r="VB39" s="214"/>
      <c r="VC39" s="214"/>
      <c r="VD39" s="214"/>
      <c r="VE39" s="214"/>
      <c r="VF39" s="214"/>
      <c r="VG39" s="214"/>
      <c r="VH39" s="214"/>
      <c r="VI39" s="214"/>
      <c r="VJ39" s="214"/>
      <c r="VK39" s="214"/>
      <c r="VL39" s="214"/>
      <c r="VM39" s="214"/>
      <c r="VN39" s="214"/>
      <c r="VO39" s="214"/>
      <c r="VP39" s="214"/>
      <c r="VQ39" s="214"/>
      <c r="VR39" s="214"/>
      <c r="VS39" s="214"/>
      <c r="VT39" s="214"/>
      <c r="VU39" s="214"/>
      <c r="VV39" s="214"/>
      <c r="VW39" s="214"/>
      <c r="VX39" s="214"/>
      <c r="VY39" s="214"/>
      <c r="VZ39" s="214"/>
      <c r="WA39" s="214"/>
      <c r="WB39" s="214"/>
      <c r="WC39" s="214"/>
      <c r="WD39" s="214"/>
      <c r="WE39" s="214"/>
      <c r="WF39" s="214"/>
      <c r="WG39" s="214"/>
      <c r="WH39" s="214"/>
      <c r="WI39" s="214"/>
      <c r="WJ39" s="214"/>
      <c r="WK39" s="214"/>
      <c r="WL39" s="214"/>
      <c r="WM39" s="214"/>
      <c r="WN39" s="214"/>
      <c r="WO39" s="214"/>
      <c r="WP39" s="214"/>
      <c r="WQ39" s="214"/>
      <c r="WR39" s="214"/>
      <c r="WS39" s="214"/>
      <c r="WT39" s="214"/>
      <c r="WU39" s="214"/>
      <c r="WV39" s="214"/>
      <c r="WW39" s="214"/>
      <c r="WX39" s="214"/>
      <c r="WY39" s="214"/>
      <c r="WZ39" s="214"/>
      <c r="XA39" s="214"/>
      <c r="XB39" s="214"/>
      <c r="XC39" s="214"/>
      <c r="XD39" s="214"/>
      <c r="XE39" s="214"/>
      <c r="XF39" s="214"/>
      <c r="XG39" s="214"/>
      <c r="XH39" s="214"/>
      <c r="XI39" s="214"/>
      <c r="XJ39" s="214"/>
      <c r="XK39" s="214"/>
      <c r="XL39" s="214"/>
      <c r="XM39" s="214"/>
      <c r="XN39" s="214"/>
      <c r="XO39" s="214"/>
      <c r="XP39" s="214"/>
      <c r="XQ39" s="214"/>
      <c r="XR39" s="214"/>
      <c r="XS39" s="214"/>
      <c r="XT39" s="214"/>
      <c r="XU39" s="214"/>
      <c r="XV39" s="214"/>
      <c r="XW39" s="214"/>
      <c r="XX39" s="214"/>
      <c r="XY39" s="214"/>
      <c r="XZ39" s="214"/>
      <c r="YA39" s="214"/>
      <c r="YB39" s="214"/>
      <c r="YC39" s="214"/>
      <c r="YD39" s="214"/>
      <c r="YE39" s="214"/>
      <c r="YF39" s="214"/>
      <c r="YG39" s="214"/>
      <c r="YH39" s="214"/>
      <c r="YI39" s="214"/>
      <c r="YJ39" s="214"/>
      <c r="YK39" s="214"/>
      <c r="YL39" s="214"/>
      <c r="YM39" s="214"/>
      <c r="YN39" s="214"/>
      <c r="YO39" s="214"/>
      <c r="YP39" s="214"/>
      <c r="YQ39" s="214"/>
      <c r="YR39" s="214"/>
      <c r="YS39" s="214"/>
      <c r="YT39" s="214"/>
      <c r="YU39" s="214"/>
      <c r="YV39" s="214"/>
      <c r="YW39" s="214"/>
      <c r="YX39" s="214"/>
      <c r="YY39" s="214"/>
      <c r="YZ39" s="214"/>
      <c r="ZA39" s="214"/>
      <c r="ZB39" s="214"/>
      <c r="ZC39" s="214"/>
      <c r="ZD39" s="214"/>
      <c r="ZE39" s="214"/>
      <c r="ZF39" s="214"/>
      <c r="ZG39" s="214"/>
      <c r="ZH39" s="214"/>
      <c r="ZI39" s="214"/>
      <c r="ZJ39" s="214"/>
      <c r="ZK39" s="214"/>
      <c r="ZL39" s="214"/>
      <c r="ZM39" s="214"/>
      <c r="ZN39" s="214"/>
      <c r="ZO39" s="214"/>
      <c r="ZP39" s="214"/>
      <c r="ZQ39" s="214"/>
      <c r="ZR39" s="214"/>
      <c r="ZS39" s="214"/>
      <c r="ZT39" s="214"/>
      <c r="ZU39" s="214"/>
      <c r="ZV39" s="214"/>
      <c r="ZW39" s="214"/>
      <c r="ZX39" s="214"/>
      <c r="ZY39" s="214"/>
      <c r="ZZ39" s="214"/>
      <c r="AAA39" s="214"/>
      <c r="AAB39" s="214"/>
      <c r="AAC39" s="214"/>
      <c r="AAD39" s="214"/>
      <c r="AAE39" s="214"/>
      <c r="AAF39" s="214"/>
      <c r="AAG39" s="214"/>
      <c r="AAH39" s="214"/>
      <c r="AAI39" s="214"/>
      <c r="AAJ39" s="214"/>
      <c r="AAK39" s="214"/>
      <c r="AAL39" s="214"/>
      <c r="AAM39" s="214"/>
      <c r="AAN39" s="214"/>
      <c r="AAO39" s="214"/>
      <c r="AAP39" s="214"/>
      <c r="AAQ39" s="214"/>
      <c r="AAR39" s="214"/>
      <c r="AAS39" s="214"/>
      <c r="AAT39" s="214"/>
      <c r="AAU39" s="214"/>
      <c r="AAV39" s="214"/>
      <c r="AAW39" s="214"/>
      <c r="AAX39" s="214"/>
      <c r="AAY39" s="214"/>
      <c r="AAZ39" s="214"/>
      <c r="ABA39" s="214"/>
      <c r="ABB39" s="214"/>
      <c r="ABC39" s="214"/>
      <c r="ABD39" s="214"/>
      <c r="ABE39" s="214"/>
      <c r="ABF39" s="214"/>
      <c r="ABG39" s="214"/>
      <c r="ABH39" s="214"/>
      <c r="ABI39" s="214"/>
      <c r="ABJ39" s="214"/>
      <c r="ABK39" s="214"/>
      <c r="ABL39" s="214"/>
      <c r="ABM39" s="214"/>
      <c r="ABN39" s="214"/>
      <c r="ABO39" s="214"/>
      <c r="ABP39" s="214"/>
      <c r="ABQ39" s="214"/>
      <c r="ABR39" s="214"/>
      <c r="ABS39" s="214"/>
      <c r="ABT39" s="214"/>
      <c r="ABU39" s="214"/>
      <c r="ABV39" s="214"/>
      <c r="ABW39" s="214"/>
      <c r="ABX39" s="214"/>
      <c r="ABY39" s="214"/>
      <c r="ABZ39" s="214"/>
      <c r="ACA39" s="214"/>
      <c r="ACB39" s="214"/>
      <c r="ACC39" s="214"/>
      <c r="ACD39" s="214"/>
      <c r="ACE39" s="214"/>
      <c r="ACF39" s="214"/>
      <c r="ACG39" s="214"/>
      <c r="ACH39" s="214"/>
      <c r="ACI39" s="214"/>
      <c r="ACJ39" s="214"/>
      <c r="ACK39" s="214"/>
      <c r="ACL39" s="214"/>
      <c r="ACM39" s="214"/>
      <c r="ACN39" s="214"/>
      <c r="ACO39" s="214"/>
      <c r="ACP39" s="214"/>
      <c r="ACQ39" s="214"/>
      <c r="ACR39" s="214"/>
      <c r="ACS39" s="214"/>
      <c r="ACT39" s="214"/>
      <c r="ACU39" s="214"/>
      <c r="ACV39" s="214"/>
      <c r="ACW39" s="214"/>
      <c r="ACX39" s="214"/>
      <c r="ACY39" s="214"/>
      <c r="ACZ39" s="214"/>
      <c r="ADA39" s="214"/>
      <c r="ADB39" s="214"/>
      <c r="ADC39" s="214"/>
      <c r="ADD39" s="214"/>
      <c r="ADE39" s="214"/>
      <c r="ADF39" s="214"/>
      <c r="ADG39" s="214"/>
      <c r="ADH39" s="214"/>
      <c r="ADI39" s="214"/>
      <c r="ADJ39" s="214"/>
      <c r="ADK39" s="214"/>
      <c r="ADL39" s="214"/>
      <c r="ADM39" s="214"/>
      <c r="ADN39" s="214"/>
      <c r="ADO39" s="214"/>
      <c r="ADP39" s="214"/>
      <c r="ADQ39" s="214"/>
      <c r="ADR39" s="214"/>
      <c r="ADS39" s="214"/>
      <c r="ADT39" s="214"/>
      <c r="ADU39" s="214"/>
      <c r="ADV39" s="214"/>
      <c r="ADW39" s="214"/>
      <c r="ADX39" s="214"/>
      <c r="ADY39" s="214"/>
      <c r="ADZ39" s="214"/>
      <c r="AEA39" s="214"/>
      <c r="AEB39" s="214"/>
      <c r="AEC39" s="214"/>
      <c r="AED39" s="214"/>
      <c r="AEE39" s="214"/>
      <c r="AEF39" s="214"/>
      <c r="AEG39" s="214"/>
      <c r="AEH39" s="214"/>
      <c r="AEI39" s="214"/>
      <c r="AEJ39" s="214"/>
      <c r="AEK39" s="214"/>
      <c r="AEL39" s="214"/>
      <c r="AEM39" s="214"/>
      <c r="AEN39" s="214"/>
      <c r="AEO39" s="214"/>
      <c r="AEP39" s="214"/>
      <c r="AEQ39" s="214"/>
      <c r="AER39" s="214"/>
      <c r="AES39" s="214"/>
      <c r="AET39" s="214"/>
      <c r="AEU39" s="214"/>
      <c r="AEV39" s="214"/>
      <c r="AEW39" s="214"/>
      <c r="AEX39" s="214"/>
      <c r="AEY39" s="214"/>
      <c r="AEZ39" s="214"/>
      <c r="AFA39" s="214"/>
      <c r="AFB39" s="214"/>
      <c r="AFC39" s="214"/>
      <c r="AFD39" s="214"/>
      <c r="AFE39" s="214"/>
      <c r="AFF39" s="214"/>
      <c r="AFG39" s="214"/>
      <c r="AFH39" s="214"/>
      <c r="AFI39" s="214"/>
      <c r="AFJ39" s="214"/>
      <c r="AFK39" s="214"/>
      <c r="AFL39" s="214"/>
      <c r="AFM39" s="214"/>
      <c r="AFN39" s="214"/>
      <c r="AFO39" s="214"/>
      <c r="AFP39" s="214"/>
      <c r="AFQ39" s="214"/>
      <c r="AFR39" s="214"/>
      <c r="AFS39" s="214"/>
      <c r="AFT39" s="214"/>
      <c r="AFU39" s="214"/>
      <c r="AFV39" s="214"/>
      <c r="AFW39" s="214"/>
      <c r="AFX39" s="214"/>
      <c r="AFY39" s="214"/>
      <c r="AFZ39" s="214"/>
      <c r="AGA39" s="214"/>
      <c r="AGB39" s="214"/>
      <c r="AGC39" s="214"/>
      <c r="AGD39" s="214"/>
      <c r="AGE39" s="214"/>
      <c r="AGF39" s="214"/>
      <c r="AGG39" s="214"/>
      <c r="AGH39" s="214"/>
      <c r="AGI39" s="214"/>
      <c r="AGJ39" s="214"/>
      <c r="AGK39" s="214"/>
      <c r="AGL39" s="214"/>
      <c r="AGM39" s="214"/>
      <c r="AGN39" s="214"/>
      <c r="AGO39" s="214"/>
      <c r="AGP39" s="214"/>
      <c r="AGQ39" s="214"/>
      <c r="AGR39" s="214"/>
      <c r="AGS39" s="214"/>
      <c r="AGT39" s="214"/>
      <c r="AGU39" s="214"/>
      <c r="AGV39" s="214"/>
      <c r="AGW39" s="214"/>
      <c r="AGX39" s="214"/>
      <c r="AGY39" s="214"/>
      <c r="AGZ39" s="214"/>
      <c r="AHA39" s="214"/>
      <c r="AHB39" s="214"/>
      <c r="AHC39" s="214"/>
      <c r="AHD39" s="214"/>
      <c r="AHE39" s="214"/>
      <c r="AHF39" s="214"/>
      <c r="AHG39" s="214"/>
      <c r="AHH39" s="214"/>
      <c r="AHI39" s="214"/>
      <c r="AHJ39" s="214"/>
      <c r="AHK39" s="214"/>
      <c r="AHL39" s="214"/>
      <c r="AHM39" s="214"/>
      <c r="AHN39" s="214"/>
      <c r="AHO39" s="214"/>
      <c r="AHP39" s="214"/>
      <c r="AHQ39" s="214"/>
      <c r="AHR39" s="214"/>
      <c r="AHS39" s="214"/>
      <c r="AHT39" s="214"/>
      <c r="AHU39" s="214"/>
      <c r="AHV39" s="214"/>
      <c r="AHW39" s="214"/>
      <c r="AHX39" s="214"/>
      <c r="AHY39" s="214"/>
      <c r="AHZ39" s="214"/>
      <c r="AIA39" s="214"/>
      <c r="AIB39" s="214"/>
      <c r="AIC39" s="214"/>
      <c r="AID39" s="214"/>
      <c r="AIE39" s="214"/>
      <c r="AIF39" s="214"/>
      <c r="AIG39" s="214"/>
      <c r="AIH39" s="214"/>
      <c r="AII39" s="214"/>
      <c r="AIJ39" s="214"/>
      <c r="AIK39" s="214"/>
      <c r="AIL39" s="214"/>
      <c r="AIM39" s="214"/>
      <c r="AIN39" s="214"/>
      <c r="AIO39" s="214"/>
      <c r="AIP39" s="214"/>
      <c r="AIQ39" s="214"/>
      <c r="AIR39" s="214"/>
      <c r="AIS39" s="214"/>
      <c r="AIT39" s="214"/>
      <c r="AIU39" s="214"/>
      <c r="AIV39" s="214"/>
      <c r="AIW39" s="214"/>
      <c r="AIX39" s="214"/>
      <c r="AIY39" s="214"/>
      <c r="AIZ39" s="214"/>
      <c r="AJA39" s="214"/>
      <c r="AJB39" s="214"/>
      <c r="AJC39" s="214"/>
      <c r="AJD39" s="214"/>
      <c r="AJE39" s="214"/>
      <c r="AJF39" s="214"/>
      <c r="AJG39" s="214"/>
      <c r="AJH39" s="214"/>
      <c r="AJI39" s="214"/>
      <c r="AJJ39" s="214"/>
      <c r="AJK39" s="214"/>
      <c r="AJL39" s="214"/>
      <c r="AJM39" s="214"/>
      <c r="AJN39" s="214"/>
      <c r="AJO39" s="214"/>
      <c r="AJP39" s="214"/>
      <c r="AJQ39" s="214"/>
      <c r="AJR39" s="214"/>
      <c r="AJS39" s="214"/>
      <c r="AJT39" s="214"/>
      <c r="AJU39" s="214"/>
      <c r="AJV39" s="214"/>
      <c r="AJW39" s="214"/>
      <c r="AJX39" s="214"/>
      <c r="AJY39" s="214"/>
      <c r="AJZ39" s="214"/>
      <c r="AKA39" s="214"/>
      <c r="AKB39" s="214"/>
      <c r="AKC39" s="214"/>
      <c r="AKD39" s="214"/>
      <c r="AKE39" s="214"/>
      <c r="AKF39" s="214"/>
      <c r="AKG39" s="214"/>
      <c r="AKH39" s="214"/>
      <c r="AKI39" s="214"/>
      <c r="AKJ39" s="214"/>
      <c r="AKK39" s="214"/>
      <c r="AKL39" s="214"/>
      <c r="AKM39" s="214"/>
      <c r="AKN39" s="214"/>
      <c r="AKO39" s="214"/>
      <c r="AKP39" s="214"/>
      <c r="AKQ39" s="214"/>
      <c r="AKR39" s="214"/>
      <c r="AKS39" s="214"/>
      <c r="AKT39" s="214"/>
      <c r="AKU39" s="214"/>
      <c r="AKV39" s="214"/>
      <c r="AKW39" s="214"/>
      <c r="AKX39" s="214"/>
      <c r="AKY39" s="214"/>
      <c r="AKZ39" s="214"/>
      <c r="ALA39" s="214"/>
      <c r="ALB39" s="214"/>
      <c r="ALC39" s="214"/>
      <c r="ALD39" s="214"/>
      <c r="ALE39" s="214"/>
      <c r="ALF39" s="214"/>
      <c r="ALG39" s="214"/>
      <c r="ALH39" s="214"/>
      <c r="ALI39" s="214"/>
      <c r="ALJ39" s="214"/>
      <c r="ALK39" s="214"/>
      <c r="ALL39" s="214"/>
      <c r="ALM39" s="214"/>
      <c r="ALN39" s="214"/>
      <c r="ALO39" s="214"/>
      <c r="ALP39" s="214"/>
      <c r="ALQ39" s="214"/>
      <c r="ALR39" s="214"/>
      <c r="ALS39" s="214"/>
      <c r="ALT39" s="214"/>
      <c r="ALU39" s="214"/>
      <c r="ALV39" s="214"/>
      <c r="ALW39" s="214"/>
      <c r="ALX39" s="214"/>
      <c r="ALY39" s="214"/>
      <c r="ALZ39" s="214"/>
      <c r="AMA39" s="214"/>
      <c r="AMB39" s="214"/>
      <c r="AMC39" s="214"/>
      <c r="AMD39" s="214"/>
      <c r="AME39" s="214"/>
      <c r="AMF39" s="214"/>
      <c r="AMG39" s="214"/>
      <c r="AMH39" s="214"/>
      <c r="AMI39" s="214"/>
      <c r="AMJ39" s="214"/>
      <c r="AMK39" s="214"/>
      <c r="AML39" s="214"/>
      <c r="AMM39" s="214"/>
      <c r="AMN39" s="214"/>
      <c r="AMO39" s="214"/>
      <c r="AMP39" s="214"/>
      <c r="AMQ39" s="214"/>
      <c r="AMR39" s="214"/>
      <c r="AMS39" s="214"/>
      <c r="AMT39" s="214"/>
      <c r="AMU39" s="214"/>
      <c r="AMV39" s="214"/>
      <c r="AMW39" s="214"/>
      <c r="AMX39" s="214"/>
      <c r="AMY39" s="214"/>
      <c r="AMZ39" s="214"/>
      <c r="ANA39" s="214"/>
      <c r="ANB39" s="214"/>
      <c r="ANC39" s="214"/>
      <c r="AND39" s="214"/>
      <c r="ANE39" s="214"/>
      <c r="ANF39" s="214"/>
      <c r="ANG39" s="214"/>
      <c r="ANH39" s="214"/>
      <c r="ANI39" s="214"/>
      <c r="ANJ39" s="214"/>
      <c r="ANK39" s="214"/>
      <c r="ANL39" s="214"/>
      <c r="ANM39" s="214"/>
      <c r="ANN39" s="214"/>
      <c r="ANO39" s="214"/>
      <c r="ANP39" s="214"/>
      <c r="ANQ39" s="214"/>
      <c r="ANR39" s="214"/>
      <c r="ANS39" s="214"/>
      <c r="ANT39" s="214"/>
      <c r="ANU39" s="214"/>
      <c r="ANV39" s="214"/>
      <c r="ANW39" s="214"/>
      <c r="ANX39" s="214"/>
      <c r="ANY39" s="214"/>
      <c r="ANZ39" s="214"/>
      <c r="AOA39" s="214"/>
      <c r="AOB39" s="214"/>
      <c r="AOC39" s="214"/>
      <c r="AOD39" s="214"/>
      <c r="AOE39" s="214"/>
      <c r="AOF39" s="214"/>
      <c r="AOG39" s="214"/>
      <c r="AOH39" s="214"/>
      <c r="AOI39" s="214"/>
      <c r="AOJ39" s="214"/>
      <c r="AOK39" s="214"/>
      <c r="AOL39" s="214"/>
      <c r="AOM39" s="214"/>
      <c r="AON39" s="214"/>
      <c r="AOO39" s="214"/>
      <c r="AOP39" s="214"/>
      <c r="AOQ39" s="214"/>
      <c r="AOR39" s="214"/>
      <c r="AOS39" s="214"/>
      <c r="AOT39" s="214"/>
      <c r="AOU39" s="214"/>
      <c r="AOV39" s="214"/>
      <c r="AOW39" s="214"/>
      <c r="AOX39" s="214"/>
      <c r="AOY39" s="214"/>
      <c r="AOZ39" s="214"/>
      <c r="APA39" s="214"/>
      <c r="APB39" s="214"/>
      <c r="APC39" s="214"/>
      <c r="APD39" s="214"/>
      <c r="APE39" s="214"/>
      <c r="APF39" s="214"/>
      <c r="APG39" s="214"/>
      <c r="APH39" s="214"/>
      <c r="API39" s="214"/>
      <c r="APJ39" s="214"/>
      <c r="APK39" s="214"/>
      <c r="APL39" s="214"/>
      <c r="APM39" s="214"/>
      <c r="APN39" s="214"/>
      <c r="APO39" s="214"/>
      <c r="APP39" s="214"/>
      <c r="APQ39" s="214"/>
      <c r="APR39" s="214"/>
      <c r="APS39" s="214"/>
      <c r="APT39" s="214"/>
      <c r="APU39" s="214"/>
      <c r="APV39" s="214"/>
      <c r="APW39" s="214"/>
      <c r="APX39" s="214"/>
      <c r="APY39" s="214"/>
      <c r="APZ39" s="214"/>
      <c r="AQA39" s="214"/>
      <c r="AQB39" s="214"/>
      <c r="AQC39" s="214"/>
      <c r="AQD39" s="214"/>
      <c r="AQE39" s="214"/>
      <c r="AQF39" s="214"/>
      <c r="AQG39" s="214"/>
      <c r="AQH39" s="214"/>
      <c r="AQI39" s="214"/>
      <c r="AQJ39" s="214"/>
      <c r="AQK39" s="214"/>
      <c r="AQL39" s="214"/>
      <c r="AQM39" s="214"/>
      <c r="AQN39" s="214"/>
      <c r="AQO39" s="214"/>
      <c r="AQP39" s="214"/>
      <c r="AQQ39" s="214"/>
      <c r="AQR39" s="214"/>
      <c r="AQS39" s="214"/>
      <c r="AQT39" s="214"/>
      <c r="AQU39" s="214"/>
      <c r="AQV39" s="214"/>
      <c r="AQW39" s="214"/>
      <c r="AQX39" s="214"/>
      <c r="AQY39" s="214"/>
      <c r="AQZ39" s="214"/>
      <c r="ARA39" s="214"/>
      <c r="ARB39" s="214"/>
      <c r="ARC39" s="214"/>
      <c r="ARD39" s="214"/>
      <c r="ARE39" s="214"/>
      <c r="ARF39" s="214"/>
      <c r="ARG39" s="214"/>
      <c r="ARH39" s="214"/>
      <c r="ARI39" s="214"/>
      <c r="ARJ39" s="214"/>
      <c r="ARK39" s="214"/>
      <c r="ARL39" s="214"/>
      <c r="ARM39" s="214"/>
      <c r="ARN39" s="214"/>
      <c r="ARO39" s="214"/>
      <c r="ARP39" s="214"/>
      <c r="ARQ39" s="214"/>
      <c r="ARR39" s="214"/>
      <c r="ARS39" s="214"/>
      <c r="ART39" s="214"/>
      <c r="ARU39" s="214"/>
      <c r="ARV39" s="214"/>
      <c r="ARW39" s="214"/>
      <c r="ARX39" s="214"/>
      <c r="ARY39" s="214"/>
      <c r="ARZ39" s="214"/>
      <c r="ASA39" s="214"/>
      <c r="ASB39" s="214"/>
      <c r="ASC39" s="214"/>
      <c r="ASD39" s="214"/>
      <c r="ASE39" s="214"/>
      <c r="ASF39" s="214"/>
      <c r="ASG39" s="214"/>
      <c r="ASH39" s="214"/>
      <c r="ASI39" s="214"/>
      <c r="ASJ39" s="214"/>
      <c r="ASK39" s="214"/>
      <c r="ASL39" s="214"/>
      <c r="ASM39" s="214"/>
      <c r="ASN39" s="214"/>
      <c r="ASO39" s="214"/>
      <c r="ASP39" s="214"/>
      <c r="ASQ39" s="214"/>
      <c r="ASR39" s="214"/>
      <c r="ASS39" s="214"/>
      <c r="AST39" s="214"/>
      <c r="ASU39" s="214"/>
      <c r="ASV39" s="214"/>
      <c r="ASW39" s="214"/>
      <c r="ASX39" s="214"/>
      <c r="ASY39" s="214"/>
      <c r="ASZ39" s="214"/>
      <c r="ATA39" s="214"/>
      <c r="ATB39" s="214"/>
      <c r="ATC39" s="214"/>
      <c r="ATD39" s="214"/>
      <c r="ATE39" s="214"/>
      <c r="ATF39" s="214"/>
      <c r="ATG39" s="214"/>
      <c r="ATH39" s="214"/>
      <c r="ATI39" s="214"/>
      <c r="ATJ39" s="214"/>
      <c r="ATK39" s="214"/>
      <c r="ATL39" s="214"/>
      <c r="ATM39" s="214"/>
      <c r="ATN39" s="214"/>
      <c r="ATO39" s="214"/>
      <c r="ATP39" s="214"/>
      <c r="ATQ39" s="214"/>
      <c r="ATR39" s="214"/>
      <c r="ATS39" s="214"/>
      <c r="ATT39" s="214"/>
      <c r="ATU39" s="214"/>
      <c r="ATV39" s="214"/>
      <c r="ATW39" s="214"/>
      <c r="ATX39" s="214"/>
      <c r="ATY39" s="214"/>
      <c r="ATZ39" s="214"/>
      <c r="AUA39" s="214"/>
      <c r="AUB39" s="214"/>
      <c r="AUC39" s="214"/>
      <c r="AUD39" s="214"/>
      <c r="AUE39" s="214"/>
      <c r="AUF39" s="214"/>
      <c r="AUG39" s="214"/>
      <c r="AUH39" s="214"/>
      <c r="AUI39" s="214"/>
      <c r="AUJ39" s="214"/>
      <c r="AUK39" s="214"/>
      <c r="AUL39" s="214"/>
      <c r="AUM39" s="214"/>
      <c r="AUN39" s="214"/>
      <c r="AUO39" s="214"/>
      <c r="AUP39" s="214"/>
      <c r="AUQ39" s="214"/>
      <c r="AUR39" s="214"/>
      <c r="AUS39" s="214"/>
      <c r="AUT39" s="214"/>
      <c r="AUU39" s="214"/>
      <c r="AUV39" s="214"/>
      <c r="AUW39" s="214"/>
      <c r="AUX39" s="214"/>
      <c r="AUY39" s="214"/>
      <c r="AUZ39" s="214"/>
      <c r="AVA39" s="214"/>
      <c r="AVB39" s="214"/>
      <c r="AVC39" s="214"/>
      <c r="AVD39" s="214"/>
      <c r="AVE39" s="214"/>
      <c r="AVF39" s="214"/>
      <c r="AVG39" s="214"/>
      <c r="AVH39" s="214"/>
      <c r="AVI39" s="214"/>
      <c r="AVJ39" s="214"/>
      <c r="AVK39" s="214"/>
      <c r="AVL39" s="214"/>
      <c r="AVM39" s="214"/>
      <c r="AVN39" s="214"/>
      <c r="AVO39" s="214"/>
      <c r="AVP39" s="214"/>
      <c r="AVQ39" s="214"/>
      <c r="AVR39" s="214"/>
      <c r="AVS39" s="214"/>
      <c r="AVT39" s="214"/>
      <c r="AVU39" s="214"/>
      <c r="AVV39" s="214"/>
      <c r="AVW39" s="214"/>
      <c r="AVX39" s="214"/>
      <c r="AVY39" s="214"/>
      <c r="AVZ39" s="214"/>
      <c r="AWA39" s="214"/>
      <c r="AWB39" s="214"/>
      <c r="AWC39" s="214"/>
      <c r="AWD39" s="214"/>
      <c r="AWE39" s="214"/>
      <c r="AWF39" s="214"/>
      <c r="AWG39" s="214"/>
      <c r="AWH39" s="214"/>
      <c r="AWI39" s="214"/>
      <c r="AWJ39" s="214"/>
      <c r="AWK39" s="214"/>
      <c r="AWL39" s="214"/>
      <c r="AWM39" s="214"/>
      <c r="AWN39" s="214"/>
      <c r="AWO39" s="214"/>
      <c r="AWP39" s="214"/>
      <c r="AWQ39" s="214"/>
      <c r="AWR39" s="214"/>
      <c r="AWS39" s="214"/>
      <c r="AWT39" s="214"/>
      <c r="AWU39" s="214"/>
      <c r="AWV39" s="214"/>
      <c r="AWW39" s="214"/>
      <c r="AWX39" s="214"/>
      <c r="AWY39" s="214"/>
      <c r="AWZ39" s="214"/>
      <c r="AXA39" s="214"/>
      <c r="AXB39" s="214"/>
      <c r="AXC39" s="214"/>
      <c r="AXD39" s="214"/>
      <c r="AXE39" s="214"/>
      <c r="AXF39" s="214"/>
      <c r="AXG39" s="214"/>
      <c r="AXH39" s="214"/>
      <c r="AXI39" s="214"/>
      <c r="AXJ39" s="214"/>
      <c r="AXK39" s="214"/>
      <c r="AXL39" s="214"/>
      <c r="AXM39" s="214"/>
      <c r="AXN39" s="214"/>
      <c r="AXO39" s="214"/>
      <c r="AXP39" s="214"/>
      <c r="AXQ39" s="214"/>
      <c r="AXR39" s="214"/>
      <c r="AXS39" s="214"/>
      <c r="AXT39" s="214"/>
      <c r="AXU39" s="214"/>
      <c r="AXV39" s="214"/>
      <c r="AXW39" s="214"/>
      <c r="AXX39" s="214"/>
      <c r="AXY39" s="214"/>
      <c r="AXZ39" s="214"/>
      <c r="AYA39" s="214"/>
      <c r="AYB39" s="214"/>
      <c r="AYC39" s="214"/>
      <c r="AYD39" s="214"/>
      <c r="AYE39" s="214"/>
      <c r="AYF39" s="214"/>
      <c r="AYG39" s="214"/>
      <c r="AYH39" s="214"/>
      <c r="AYI39" s="214"/>
      <c r="AYJ39" s="214"/>
      <c r="AYK39" s="214"/>
      <c r="AYL39" s="214"/>
      <c r="AYM39" s="214"/>
      <c r="AYN39" s="214"/>
      <c r="AYO39" s="214"/>
      <c r="AYP39" s="214"/>
      <c r="AYQ39" s="214"/>
      <c r="AYR39" s="214"/>
      <c r="AYS39" s="214"/>
      <c r="AYT39" s="214"/>
      <c r="AYU39" s="214"/>
      <c r="AYV39" s="214"/>
      <c r="AYW39" s="214"/>
      <c r="AYX39" s="214"/>
      <c r="AYY39" s="214"/>
      <c r="AYZ39" s="214"/>
      <c r="AZA39" s="214"/>
      <c r="AZB39" s="214"/>
      <c r="AZC39" s="214"/>
      <c r="AZD39" s="214"/>
      <c r="AZE39" s="214"/>
      <c r="AZF39" s="214"/>
      <c r="AZG39" s="214"/>
      <c r="AZH39" s="214"/>
      <c r="AZI39" s="214"/>
      <c r="AZJ39" s="214"/>
      <c r="AZK39" s="214"/>
      <c r="AZL39" s="214"/>
      <c r="AZM39" s="214"/>
      <c r="AZN39" s="214"/>
      <c r="AZO39" s="214"/>
      <c r="AZP39" s="214"/>
      <c r="AZQ39" s="214"/>
      <c r="AZR39" s="214"/>
      <c r="AZS39" s="214"/>
      <c r="AZT39" s="214"/>
      <c r="AZU39" s="214"/>
      <c r="AZV39" s="214"/>
      <c r="AZW39" s="214"/>
      <c r="AZX39" s="214"/>
      <c r="AZY39" s="214"/>
      <c r="AZZ39" s="214"/>
      <c r="BAA39" s="214"/>
      <c r="BAB39" s="214"/>
      <c r="BAC39" s="214"/>
      <c r="BAD39" s="214"/>
      <c r="BAE39" s="214"/>
      <c r="BAF39" s="214"/>
      <c r="BAG39" s="214"/>
      <c r="BAH39" s="214"/>
      <c r="BAI39" s="214"/>
      <c r="BAJ39" s="214"/>
      <c r="BAK39" s="214"/>
      <c r="BAL39" s="214"/>
      <c r="BAM39" s="214"/>
      <c r="BAN39" s="214"/>
      <c r="BAO39" s="214"/>
      <c r="BAP39" s="214"/>
      <c r="BAQ39" s="214"/>
      <c r="BAR39" s="214"/>
      <c r="BAS39" s="214"/>
      <c r="BAT39" s="214"/>
      <c r="BAU39" s="214"/>
      <c r="BAV39" s="214"/>
      <c r="BAW39" s="214"/>
      <c r="BAX39" s="214"/>
      <c r="BAY39" s="214"/>
      <c r="BAZ39" s="214"/>
      <c r="BBA39" s="214"/>
      <c r="BBB39" s="214"/>
      <c r="BBC39" s="214"/>
      <c r="BBD39" s="214"/>
      <c r="BBE39" s="214"/>
      <c r="BBF39" s="214"/>
      <c r="BBG39" s="214"/>
      <c r="BBH39" s="214"/>
      <c r="BBI39" s="214"/>
      <c r="BBJ39" s="214"/>
      <c r="BBK39" s="214"/>
      <c r="BBL39" s="214"/>
      <c r="BBM39" s="214"/>
      <c r="BBN39" s="214"/>
      <c r="BBO39" s="214"/>
      <c r="BBP39" s="214"/>
      <c r="BBQ39" s="214"/>
      <c r="BBR39" s="214"/>
      <c r="BBS39" s="214"/>
      <c r="BBT39" s="214"/>
      <c r="BBU39" s="214"/>
      <c r="BBV39" s="214"/>
      <c r="BBW39" s="214"/>
      <c r="BBX39" s="214"/>
      <c r="BBY39" s="214"/>
      <c r="BBZ39" s="214"/>
      <c r="BCA39" s="214"/>
      <c r="BCB39" s="214"/>
      <c r="BCC39" s="214"/>
      <c r="BCD39" s="214"/>
      <c r="BCE39" s="214"/>
      <c r="BCF39" s="214"/>
      <c r="BCG39" s="214"/>
      <c r="BCH39" s="214"/>
      <c r="BCI39" s="214"/>
      <c r="BCJ39" s="214"/>
      <c r="BCK39" s="214"/>
      <c r="BCL39" s="214"/>
      <c r="BCM39" s="214"/>
      <c r="BCN39" s="214"/>
      <c r="BCO39" s="214"/>
      <c r="BCP39" s="214"/>
      <c r="BCQ39" s="214"/>
      <c r="BCR39" s="214"/>
      <c r="BCS39" s="214"/>
      <c r="BCT39" s="214"/>
      <c r="BCU39" s="214"/>
      <c r="BCV39" s="214"/>
      <c r="BCW39" s="214"/>
      <c r="BCX39" s="214"/>
      <c r="BCY39" s="214"/>
      <c r="BCZ39" s="214"/>
      <c r="BDA39" s="214"/>
      <c r="BDB39" s="214"/>
      <c r="BDC39" s="214"/>
      <c r="BDD39" s="214"/>
      <c r="BDE39" s="214"/>
      <c r="BDF39" s="214"/>
      <c r="BDG39" s="214"/>
      <c r="BDH39" s="214"/>
      <c r="BDI39" s="214"/>
      <c r="BDJ39" s="214"/>
      <c r="BDK39" s="214"/>
      <c r="BDL39" s="214"/>
      <c r="BDM39" s="214"/>
      <c r="BDN39" s="214"/>
      <c r="BDO39" s="214"/>
      <c r="BDP39" s="214"/>
      <c r="BDQ39" s="214"/>
      <c r="BDR39" s="214"/>
      <c r="BDS39" s="214"/>
      <c r="BDT39" s="214"/>
      <c r="BDU39" s="214"/>
      <c r="BDV39" s="214"/>
      <c r="BDW39" s="214"/>
      <c r="BDX39" s="214"/>
      <c r="BDY39" s="214"/>
      <c r="BDZ39" s="214"/>
      <c r="BEA39" s="214"/>
      <c r="BEB39" s="214"/>
      <c r="BEC39" s="214"/>
      <c r="BED39" s="214"/>
      <c r="BEE39" s="214"/>
      <c r="BEF39" s="214"/>
      <c r="BEG39" s="214"/>
      <c r="BEH39" s="214"/>
      <c r="BEI39" s="214"/>
      <c r="BEJ39" s="214"/>
      <c r="BEK39" s="214"/>
      <c r="BEL39" s="214"/>
      <c r="BEM39" s="214"/>
      <c r="BEN39" s="214"/>
      <c r="BEO39" s="214"/>
      <c r="BEP39" s="214"/>
      <c r="BEQ39" s="214"/>
      <c r="BER39" s="214"/>
      <c r="BES39" s="214"/>
      <c r="BET39" s="214"/>
      <c r="BEU39" s="214"/>
      <c r="BEV39" s="214"/>
      <c r="BEW39" s="214"/>
      <c r="BEX39" s="214"/>
      <c r="BEY39" s="214"/>
      <c r="BEZ39" s="214"/>
      <c r="BFA39" s="214"/>
      <c r="BFB39" s="214"/>
      <c r="BFC39" s="214"/>
      <c r="BFD39" s="214"/>
      <c r="BFE39" s="214"/>
      <c r="BFF39" s="214"/>
      <c r="BFG39" s="214"/>
      <c r="BFH39" s="214"/>
      <c r="BFI39" s="214"/>
      <c r="BFJ39" s="214"/>
      <c r="BFK39" s="214"/>
      <c r="BFL39" s="214"/>
      <c r="BFM39" s="214"/>
      <c r="BFN39" s="214"/>
      <c r="BFO39" s="214"/>
      <c r="BFP39" s="214"/>
      <c r="BFQ39" s="214"/>
      <c r="BFR39" s="214"/>
      <c r="BFS39" s="214"/>
      <c r="BFT39" s="214"/>
      <c r="BFU39" s="214"/>
      <c r="BFV39" s="214"/>
      <c r="BFW39" s="214"/>
      <c r="BFX39" s="214"/>
      <c r="BFY39" s="214"/>
      <c r="BFZ39" s="214"/>
      <c r="BGA39" s="214"/>
      <c r="BGB39" s="214"/>
      <c r="BGC39" s="214"/>
      <c r="BGD39" s="214"/>
      <c r="BGE39" s="214"/>
      <c r="BGF39" s="214"/>
      <c r="BGG39" s="214"/>
      <c r="BGH39" s="214"/>
      <c r="BGI39" s="214"/>
      <c r="BGJ39" s="214"/>
      <c r="BGK39" s="214"/>
      <c r="BGL39" s="214"/>
      <c r="BGM39" s="214"/>
      <c r="BGN39" s="214"/>
      <c r="BGO39" s="214"/>
      <c r="BGP39" s="214"/>
      <c r="BGQ39" s="214"/>
      <c r="BGR39" s="214"/>
      <c r="BGS39" s="214"/>
      <c r="BGT39" s="214"/>
      <c r="BGU39" s="214"/>
      <c r="BGV39" s="214"/>
      <c r="BGW39" s="214"/>
      <c r="BGX39" s="214"/>
      <c r="BGY39" s="214"/>
      <c r="BGZ39" s="214"/>
      <c r="BHA39" s="214"/>
      <c r="BHB39" s="214"/>
      <c r="BHC39" s="214"/>
      <c r="BHD39" s="214"/>
      <c r="BHE39" s="214"/>
      <c r="BHF39" s="214"/>
      <c r="BHG39" s="214"/>
      <c r="BHH39" s="214"/>
      <c r="BHI39" s="214"/>
      <c r="BHJ39" s="214"/>
      <c r="BHK39" s="214"/>
      <c r="BHL39" s="214"/>
      <c r="BHM39" s="214"/>
      <c r="BHN39" s="214"/>
      <c r="BHO39" s="214"/>
      <c r="BHP39" s="214"/>
      <c r="BHQ39" s="214"/>
      <c r="BHR39" s="214"/>
      <c r="BHS39" s="214"/>
      <c r="BHT39" s="214"/>
      <c r="BHU39" s="214"/>
      <c r="BHV39" s="214"/>
      <c r="BHW39" s="214"/>
      <c r="BHX39" s="214"/>
      <c r="BHY39" s="214"/>
      <c r="BHZ39" s="214"/>
      <c r="BIA39" s="214"/>
      <c r="BIB39" s="214"/>
      <c r="BIC39" s="214"/>
      <c r="BID39" s="214"/>
      <c r="BIE39" s="214"/>
      <c r="BIF39" s="214"/>
      <c r="BIG39" s="214"/>
      <c r="BIH39" s="214"/>
      <c r="BII39" s="214"/>
      <c r="BIJ39" s="214"/>
      <c r="BIK39" s="214"/>
      <c r="BIL39" s="214"/>
      <c r="BIM39" s="214"/>
      <c r="BIN39" s="214"/>
      <c r="BIO39" s="214"/>
      <c r="BIP39" s="214"/>
      <c r="BIQ39" s="214"/>
      <c r="BIR39" s="214"/>
      <c r="BIS39" s="214"/>
      <c r="BIT39" s="214"/>
      <c r="BIU39" s="214"/>
      <c r="BIV39" s="214"/>
      <c r="BIW39" s="214"/>
      <c r="BIX39" s="214"/>
      <c r="BIY39" s="214"/>
      <c r="BIZ39" s="214"/>
      <c r="BJA39" s="214"/>
      <c r="BJB39" s="214"/>
      <c r="BJC39" s="214"/>
      <c r="BJD39" s="214"/>
      <c r="BJE39" s="214"/>
      <c r="BJF39" s="214"/>
      <c r="BJG39" s="214"/>
      <c r="BJH39" s="214"/>
      <c r="BJI39" s="214"/>
      <c r="BJJ39" s="214"/>
      <c r="BJK39" s="214"/>
      <c r="BJL39" s="214"/>
      <c r="BJM39" s="214"/>
      <c r="BJN39" s="214"/>
      <c r="BJO39" s="214"/>
      <c r="BJP39" s="214"/>
      <c r="BJQ39" s="214"/>
      <c r="BJR39" s="214"/>
      <c r="BJS39" s="214"/>
      <c r="BJT39" s="214"/>
      <c r="BJU39" s="214"/>
      <c r="BJV39" s="214"/>
      <c r="BJW39" s="214"/>
      <c r="BJX39" s="214"/>
      <c r="BJY39" s="214"/>
      <c r="BJZ39" s="214"/>
      <c r="BKA39" s="214"/>
      <c r="BKB39" s="214"/>
      <c r="BKC39" s="214"/>
      <c r="BKD39" s="214"/>
      <c r="BKE39" s="214"/>
      <c r="BKF39" s="214"/>
      <c r="BKG39" s="214"/>
      <c r="BKH39" s="214"/>
      <c r="BKI39" s="214"/>
      <c r="BKJ39" s="214"/>
      <c r="BKK39" s="214"/>
      <c r="BKL39" s="214"/>
      <c r="BKM39" s="214"/>
      <c r="BKN39" s="214"/>
      <c r="BKO39" s="214"/>
      <c r="BKP39" s="214"/>
      <c r="BKQ39" s="214"/>
      <c r="BKR39" s="214"/>
      <c r="BKS39" s="214"/>
      <c r="BKT39" s="214"/>
      <c r="BKU39" s="214"/>
      <c r="BKV39" s="214"/>
      <c r="BKW39" s="214"/>
      <c r="BKX39" s="214"/>
      <c r="BKY39" s="214"/>
      <c r="BKZ39" s="214"/>
      <c r="BLA39" s="214"/>
      <c r="BLB39" s="214"/>
      <c r="BLC39" s="214"/>
      <c r="BLD39" s="214"/>
      <c r="BLE39" s="214"/>
      <c r="BLF39" s="214"/>
      <c r="BLG39" s="214"/>
      <c r="BLH39" s="214"/>
      <c r="BLI39" s="214"/>
      <c r="BLJ39" s="214"/>
      <c r="BLK39" s="214"/>
      <c r="BLL39" s="214"/>
      <c r="BLM39" s="214"/>
      <c r="BLN39" s="214"/>
      <c r="BLO39" s="214"/>
      <c r="BLP39" s="214"/>
      <c r="BLQ39" s="214"/>
      <c r="BLR39" s="214"/>
      <c r="BLS39" s="214"/>
      <c r="BLT39" s="214"/>
      <c r="BLU39" s="214"/>
      <c r="BLV39" s="214"/>
      <c r="BLW39" s="214"/>
      <c r="BLX39" s="214"/>
      <c r="BLY39" s="214"/>
      <c r="BLZ39" s="214"/>
      <c r="BMA39" s="214"/>
      <c r="BMB39" s="214"/>
      <c r="BMC39" s="214"/>
      <c r="BMD39" s="214"/>
      <c r="BME39" s="214"/>
      <c r="BMF39" s="214"/>
      <c r="BMG39" s="214"/>
      <c r="BMH39" s="214"/>
      <c r="BMI39" s="214"/>
      <c r="BMJ39" s="214"/>
      <c r="BMK39" s="214"/>
      <c r="BML39" s="214"/>
      <c r="BMM39" s="214"/>
      <c r="BMN39" s="214"/>
      <c r="BMO39" s="214"/>
      <c r="BMP39" s="214"/>
      <c r="BMQ39" s="214"/>
      <c r="BMR39" s="214"/>
      <c r="BMS39" s="214"/>
      <c r="BMT39" s="214"/>
      <c r="BMU39" s="214"/>
      <c r="BMV39" s="214"/>
      <c r="BMW39" s="214"/>
      <c r="BMX39" s="214"/>
      <c r="BMY39" s="214"/>
      <c r="BMZ39" s="214"/>
      <c r="BNA39" s="214"/>
      <c r="BNB39" s="214"/>
      <c r="BNC39" s="214"/>
      <c r="BND39" s="214"/>
      <c r="BNE39" s="214"/>
      <c r="BNF39" s="214"/>
      <c r="BNG39" s="214"/>
      <c r="BNH39" s="214"/>
      <c r="BNI39" s="214"/>
      <c r="BNJ39" s="214"/>
      <c r="BNK39" s="214"/>
      <c r="BNL39" s="214"/>
      <c r="BNM39" s="214"/>
      <c r="BNN39" s="214"/>
      <c r="BNO39" s="214"/>
      <c r="BNP39" s="214"/>
      <c r="BNQ39" s="214"/>
      <c r="BNR39" s="214"/>
      <c r="BNS39" s="214"/>
      <c r="BNT39" s="214"/>
      <c r="BNU39" s="214"/>
      <c r="BNV39" s="214"/>
      <c r="BNW39" s="214"/>
      <c r="BNX39" s="214"/>
      <c r="BNY39" s="214"/>
      <c r="BNZ39" s="214"/>
      <c r="BOA39" s="214"/>
      <c r="BOB39" s="214"/>
      <c r="BOC39" s="214"/>
      <c r="BOD39" s="214"/>
      <c r="BOE39" s="214"/>
      <c r="BOF39" s="214"/>
      <c r="BOG39" s="214"/>
      <c r="BOH39" s="214"/>
      <c r="BOI39" s="214"/>
      <c r="BOJ39" s="214"/>
      <c r="BOK39" s="214"/>
      <c r="BOL39" s="214"/>
      <c r="BOM39" s="214"/>
      <c r="BON39" s="214"/>
      <c r="BOO39" s="214"/>
      <c r="BOP39" s="214"/>
      <c r="BOQ39" s="214"/>
      <c r="BOR39" s="214"/>
      <c r="BOS39" s="214"/>
      <c r="BOT39" s="214"/>
      <c r="BOU39" s="214"/>
      <c r="BOV39" s="214"/>
      <c r="BOW39" s="214"/>
      <c r="BOX39" s="214"/>
      <c r="BOY39" s="214"/>
      <c r="BOZ39" s="214"/>
      <c r="BPA39" s="214"/>
      <c r="BPB39" s="214"/>
      <c r="BPC39" s="214"/>
      <c r="BPD39" s="214"/>
      <c r="BPE39" s="214"/>
      <c r="BPF39" s="214"/>
      <c r="BPG39" s="214"/>
      <c r="BPH39" s="214"/>
      <c r="BPI39" s="214"/>
      <c r="BPJ39" s="214"/>
      <c r="BPK39" s="214"/>
      <c r="BPL39" s="214"/>
      <c r="BPM39" s="214"/>
      <c r="BPN39" s="214"/>
      <c r="BPO39" s="214"/>
      <c r="BPP39" s="214"/>
      <c r="BPQ39" s="214"/>
      <c r="BPR39" s="214"/>
      <c r="BPS39" s="214"/>
      <c r="BPT39" s="214"/>
      <c r="BPU39" s="214"/>
      <c r="BPV39" s="214"/>
      <c r="BPW39" s="214"/>
      <c r="BPX39" s="214"/>
      <c r="BPY39" s="214"/>
      <c r="BPZ39" s="214"/>
      <c r="BQA39" s="214"/>
      <c r="BQB39" s="214"/>
      <c r="BQC39" s="214"/>
      <c r="BQD39" s="214"/>
      <c r="BQE39" s="214"/>
      <c r="BQF39" s="214"/>
      <c r="BQG39" s="214"/>
      <c r="BQH39" s="214"/>
      <c r="BQI39" s="214"/>
      <c r="BQJ39" s="214"/>
      <c r="BQK39" s="214"/>
      <c r="BQL39" s="214"/>
      <c r="BQM39" s="214"/>
      <c r="BQN39" s="214"/>
      <c r="BQO39" s="214"/>
      <c r="BQP39" s="214"/>
      <c r="BQQ39" s="214"/>
      <c r="BQR39" s="214"/>
      <c r="BQS39" s="214"/>
      <c r="BQT39" s="214"/>
      <c r="BQU39" s="214"/>
      <c r="BQV39" s="214"/>
      <c r="BQW39" s="214"/>
      <c r="BQX39" s="214"/>
      <c r="BQY39" s="214"/>
      <c r="BQZ39" s="214"/>
      <c r="BRA39" s="214"/>
      <c r="BRB39" s="214"/>
      <c r="BRC39" s="214"/>
      <c r="BRD39" s="214"/>
      <c r="BRE39" s="214"/>
      <c r="BRF39" s="214"/>
      <c r="BRG39" s="214"/>
      <c r="BRH39" s="214"/>
      <c r="BRI39" s="214"/>
      <c r="BRJ39" s="214"/>
      <c r="BRK39" s="214"/>
      <c r="BRL39" s="214"/>
      <c r="BRM39" s="214"/>
      <c r="BRN39" s="214"/>
      <c r="BRO39" s="214"/>
      <c r="BRP39" s="214"/>
      <c r="BRQ39" s="214"/>
      <c r="BRR39" s="214"/>
      <c r="BRS39" s="214"/>
      <c r="BRT39" s="214"/>
      <c r="BRU39" s="214"/>
      <c r="BRV39" s="214"/>
      <c r="BRW39" s="214"/>
      <c r="BRX39" s="214"/>
      <c r="BRY39" s="214"/>
      <c r="BRZ39" s="214"/>
      <c r="BSA39" s="214"/>
      <c r="BSB39" s="214"/>
      <c r="BSC39" s="214"/>
      <c r="BSD39" s="214"/>
      <c r="BSE39" s="214"/>
      <c r="BSF39" s="214"/>
      <c r="BSG39" s="214"/>
      <c r="BSH39" s="214"/>
      <c r="BSI39" s="214"/>
      <c r="BSJ39" s="214"/>
      <c r="BSK39" s="214"/>
      <c r="BSL39" s="214"/>
      <c r="BSM39" s="214"/>
      <c r="BSN39" s="214"/>
      <c r="BSO39" s="214"/>
      <c r="BSP39" s="214"/>
      <c r="BSQ39" s="214"/>
      <c r="BSR39" s="214"/>
      <c r="BSS39" s="214"/>
      <c r="BST39" s="214"/>
      <c r="BSU39" s="214"/>
      <c r="BSV39" s="214"/>
      <c r="BSW39" s="214"/>
      <c r="BSX39" s="214"/>
      <c r="BSY39" s="214"/>
      <c r="BSZ39" s="214"/>
      <c r="BTA39" s="214"/>
      <c r="BTB39" s="214"/>
      <c r="BTC39" s="214"/>
      <c r="BTD39" s="214"/>
      <c r="BTE39" s="214"/>
      <c r="BTF39" s="214"/>
      <c r="BTG39" s="214"/>
      <c r="BTH39" s="214"/>
      <c r="BTI39" s="214"/>
      <c r="BTJ39" s="214"/>
      <c r="BTK39" s="214"/>
      <c r="BTL39" s="214"/>
      <c r="BTM39" s="214"/>
      <c r="BTN39" s="214"/>
      <c r="BTO39" s="214"/>
      <c r="BTP39" s="214"/>
      <c r="BTQ39" s="214"/>
      <c r="BTR39" s="214"/>
      <c r="BTS39" s="214"/>
      <c r="BTT39" s="214"/>
      <c r="BTU39" s="214"/>
      <c r="BTV39" s="214"/>
      <c r="BTW39" s="214"/>
      <c r="BTX39" s="214"/>
      <c r="BTY39" s="214"/>
      <c r="BTZ39" s="214"/>
      <c r="BUA39" s="214"/>
      <c r="BUB39" s="214"/>
      <c r="BUC39" s="214"/>
      <c r="BUD39" s="214"/>
      <c r="BUE39" s="214"/>
      <c r="BUF39" s="214"/>
      <c r="BUG39" s="214"/>
      <c r="BUH39" s="214"/>
      <c r="BUI39" s="214"/>
      <c r="BUJ39" s="214"/>
      <c r="BUK39" s="214"/>
      <c r="BUL39" s="214"/>
      <c r="BUM39" s="214"/>
      <c r="BUN39" s="214"/>
      <c r="BUO39" s="214"/>
      <c r="BUP39" s="214"/>
      <c r="BUQ39" s="214"/>
      <c r="BUR39" s="214"/>
      <c r="BUS39" s="214"/>
      <c r="BUT39" s="214"/>
      <c r="BUU39" s="214"/>
      <c r="BUV39" s="214"/>
      <c r="BUW39" s="214"/>
      <c r="BUX39" s="214"/>
      <c r="BUY39" s="214"/>
      <c r="BUZ39" s="214"/>
      <c r="BVA39" s="214"/>
      <c r="BVB39" s="214"/>
      <c r="BVC39" s="214"/>
      <c r="BVD39" s="214"/>
      <c r="BVE39" s="214"/>
      <c r="BVF39" s="214"/>
      <c r="BVG39" s="214"/>
      <c r="BVH39" s="214"/>
      <c r="BVI39" s="214"/>
      <c r="BVJ39" s="214"/>
      <c r="BVK39" s="214"/>
      <c r="BVL39" s="214"/>
      <c r="BVM39" s="214"/>
      <c r="BVN39" s="214"/>
      <c r="BVO39" s="214"/>
      <c r="BVP39" s="214"/>
      <c r="BVQ39" s="214"/>
      <c r="BVR39" s="214"/>
      <c r="BVS39" s="214"/>
      <c r="BVT39" s="214"/>
      <c r="BVU39" s="214"/>
      <c r="BVV39" s="214"/>
      <c r="BVW39" s="214"/>
      <c r="BVX39" s="214"/>
      <c r="BVY39" s="214"/>
      <c r="BVZ39" s="214"/>
      <c r="BWA39" s="214"/>
      <c r="BWB39" s="214"/>
      <c r="BWC39" s="214"/>
      <c r="BWD39" s="214"/>
      <c r="BWE39" s="214"/>
      <c r="BWF39" s="214"/>
      <c r="BWG39" s="214"/>
      <c r="BWH39" s="214"/>
      <c r="BWI39" s="214"/>
      <c r="BWJ39" s="214"/>
      <c r="BWK39" s="214"/>
      <c r="BWL39" s="214"/>
      <c r="BWM39" s="214"/>
      <c r="BWN39" s="214"/>
      <c r="BWO39" s="214"/>
      <c r="BWP39" s="214"/>
      <c r="BWQ39" s="214"/>
      <c r="BWR39" s="214"/>
      <c r="BWS39" s="214"/>
      <c r="BWT39" s="214"/>
      <c r="BWU39" s="214"/>
      <c r="BWV39" s="214"/>
      <c r="BWW39" s="214"/>
      <c r="BWX39" s="214"/>
      <c r="BWY39" s="214"/>
      <c r="BWZ39" s="214"/>
      <c r="BXA39" s="214"/>
      <c r="BXB39" s="214"/>
      <c r="BXC39" s="214"/>
      <c r="BXD39" s="214"/>
      <c r="BXE39" s="214"/>
      <c r="BXF39" s="214"/>
      <c r="BXG39" s="214"/>
      <c r="BXH39" s="214"/>
      <c r="BXI39" s="214"/>
      <c r="BXJ39" s="214"/>
      <c r="BXK39" s="214"/>
      <c r="BXL39" s="214"/>
      <c r="BXM39" s="214"/>
      <c r="BXN39" s="214"/>
      <c r="BXO39" s="214"/>
      <c r="BXP39" s="214"/>
      <c r="BXQ39" s="214"/>
      <c r="BXR39" s="214"/>
      <c r="BXS39" s="214"/>
      <c r="BXT39" s="214"/>
      <c r="BXU39" s="214"/>
      <c r="BXV39" s="214"/>
      <c r="BXW39" s="214"/>
      <c r="BXX39" s="214"/>
      <c r="BXY39" s="214"/>
      <c r="BXZ39" s="214"/>
      <c r="BYA39" s="214"/>
      <c r="BYB39" s="214"/>
      <c r="BYC39" s="214"/>
      <c r="BYD39" s="214"/>
      <c r="BYE39" s="214"/>
      <c r="BYF39" s="214"/>
      <c r="BYG39" s="214"/>
      <c r="BYH39" s="214"/>
      <c r="BYI39" s="214"/>
      <c r="BYJ39" s="214"/>
      <c r="BYK39" s="214"/>
      <c r="BYL39" s="214"/>
      <c r="BYM39" s="214"/>
      <c r="BYN39" s="214"/>
      <c r="BYO39" s="214"/>
      <c r="BYP39" s="214"/>
      <c r="BYQ39" s="214"/>
      <c r="BYR39" s="214"/>
      <c r="BYS39" s="214"/>
      <c r="BYT39" s="214"/>
      <c r="BYU39" s="214"/>
      <c r="BYV39" s="214"/>
      <c r="BYW39" s="214"/>
      <c r="BYX39" s="214"/>
      <c r="BYY39" s="214"/>
      <c r="BYZ39" s="214"/>
      <c r="BZA39" s="214"/>
      <c r="BZB39" s="214"/>
      <c r="BZC39" s="214"/>
      <c r="BZD39" s="214"/>
      <c r="BZE39" s="214"/>
      <c r="BZF39" s="214"/>
      <c r="BZG39" s="214"/>
      <c r="BZH39" s="214"/>
      <c r="BZI39" s="214"/>
      <c r="BZJ39" s="214"/>
      <c r="BZK39" s="214"/>
      <c r="BZL39" s="214"/>
      <c r="BZM39" s="214"/>
      <c r="BZN39" s="214"/>
      <c r="BZO39" s="214"/>
      <c r="BZP39" s="214"/>
      <c r="BZQ39" s="214"/>
      <c r="BZR39" s="214"/>
      <c r="BZS39" s="214"/>
      <c r="BZT39" s="214"/>
      <c r="BZU39" s="214"/>
      <c r="BZV39" s="214"/>
      <c r="BZW39" s="214"/>
      <c r="BZX39" s="214"/>
      <c r="BZY39" s="214"/>
      <c r="BZZ39" s="214"/>
      <c r="CAA39" s="214"/>
      <c r="CAB39" s="214"/>
      <c r="CAC39" s="214"/>
      <c r="CAD39" s="214"/>
      <c r="CAE39" s="214"/>
      <c r="CAF39" s="214"/>
      <c r="CAG39" s="214"/>
      <c r="CAH39" s="214"/>
      <c r="CAI39" s="214"/>
      <c r="CAJ39" s="214"/>
      <c r="CAK39" s="214"/>
      <c r="CAL39" s="214"/>
      <c r="CAM39" s="214"/>
      <c r="CAN39" s="214"/>
      <c r="CAO39" s="214"/>
      <c r="CAP39" s="214"/>
      <c r="CAQ39" s="214"/>
      <c r="CAR39" s="214"/>
      <c r="CAS39" s="214"/>
      <c r="CAT39" s="214"/>
      <c r="CAU39" s="214"/>
      <c r="CAV39" s="214"/>
      <c r="CAW39" s="214"/>
      <c r="CAX39" s="214"/>
      <c r="CAY39" s="214"/>
      <c r="CAZ39" s="214"/>
      <c r="CBA39" s="214"/>
      <c r="CBB39" s="214"/>
      <c r="CBC39" s="214"/>
      <c r="CBD39" s="214"/>
      <c r="CBE39" s="214"/>
      <c r="CBF39" s="214"/>
      <c r="CBG39" s="214"/>
      <c r="CBH39" s="214"/>
      <c r="CBI39" s="214"/>
      <c r="CBJ39" s="214"/>
      <c r="CBK39" s="214"/>
      <c r="CBL39" s="214"/>
      <c r="CBM39" s="214"/>
      <c r="CBN39" s="214"/>
      <c r="CBO39" s="214"/>
      <c r="CBP39" s="214"/>
      <c r="CBQ39" s="214"/>
      <c r="CBR39" s="214"/>
      <c r="CBS39" s="214"/>
      <c r="CBT39" s="214"/>
      <c r="CBU39" s="214"/>
      <c r="CBV39" s="214"/>
      <c r="CBW39" s="214"/>
      <c r="CBX39" s="214"/>
      <c r="CBY39" s="214"/>
      <c r="CBZ39" s="214"/>
      <c r="CCA39" s="214"/>
      <c r="CCB39" s="214"/>
      <c r="CCC39" s="214"/>
      <c r="CCD39" s="214"/>
      <c r="CCE39" s="214"/>
      <c r="CCF39" s="214"/>
      <c r="CCG39" s="214"/>
      <c r="CCH39" s="214"/>
      <c r="CCI39" s="214"/>
      <c r="CCJ39" s="214"/>
      <c r="CCK39" s="214"/>
      <c r="CCL39" s="214"/>
      <c r="CCM39" s="214"/>
      <c r="CCN39" s="214"/>
      <c r="CCO39" s="214"/>
      <c r="CCP39" s="214"/>
      <c r="CCQ39" s="214"/>
      <c r="CCR39" s="214"/>
      <c r="CCS39" s="214"/>
      <c r="CCT39" s="214"/>
      <c r="CCU39" s="214"/>
      <c r="CCV39" s="214"/>
      <c r="CCW39" s="214"/>
      <c r="CCX39" s="214"/>
      <c r="CCY39" s="214"/>
      <c r="CCZ39" s="214"/>
      <c r="CDA39" s="214"/>
      <c r="CDB39" s="214"/>
      <c r="CDC39" s="214"/>
      <c r="CDD39" s="214"/>
      <c r="CDE39" s="214"/>
      <c r="CDF39" s="214"/>
      <c r="CDG39" s="214"/>
      <c r="CDH39" s="214"/>
      <c r="CDI39" s="214"/>
      <c r="CDJ39" s="214"/>
      <c r="CDK39" s="214"/>
      <c r="CDL39" s="214"/>
      <c r="CDM39" s="214"/>
      <c r="CDN39" s="214"/>
      <c r="CDO39" s="214"/>
      <c r="CDP39" s="214"/>
      <c r="CDQ39" s="214"/>
      <c r="CDR39" s="214"/>
      <c r="CDS39" s="214"/>
      <c r="CDT39" s="214"/>
      <c r="CDU39" s="214"/>
      <c r="CDV39" s="214"/>
      <c r="CDW39" s="214"/>
      <c r="CDX39" s="214"/>
      <c r="CDY39" s="214"/>
      <c r="CDZ39" s="214"/>
      <c r="CEA39" s="214"/>
      <c r="CEB39" s="214"/>
      <c r="CEC39" s="214"/>
      <c r="CED39" s="214"/>
      <c r="CEE39" s="214"/>
      <c r="CEF39" s="214"/>
      <c r="CEG39" s="214"/>
      <c r="CEH39" s="214"/>
      <c r="CEI39" s="214"/>
      <c r="CEJ39" s="214"/>
      <c r="CEK39" s="214"/>
      <c r="CEL39" s="214"/>
      <c r="CEM39" s="214"/>
      <c r="CEN39" s="214"/>
      <c r="CEO39" s="214"/>
      <c r="CEP39" s="214"/>
      <c r="CEQ39" s="214"/>
      <c r="CER39" s="214"/>
      <c r="CES39" s="214"/>
      <c r="CET39" s="214"/>
      <c r="CEU39" s="214"/>
      <c r="CEV39" s="214"/>
      <c r="CEW39" s="214"/>
      <c r="CEX39" s="214"/>
      <c r="CEY39" s="214"/>
      <c r="CEZ39" s="214"/>
      <c r="CFA39" s="214"/>
      <c r="CFB39" s="214"/>
      <c r="CFC39" s="214"/>
      <c r="CFD39" s="214"/>
      <c r="CFE39" s="214"/>
      <c r="CFF39" s="214"/>
      <c r="CFG39" s="214"/>
      <c r="CFH39" s="214"/>
      <c r="CFI39" s="214"/>
      <c r="CFJ39" s="214"/>
      <c r="CFK39" s="214"/>
      <c r="CFL39" s="214"/>
      <c r="CFM39" s="214"/>
      <c r="CFN39" s="214"/>
      <c r="CFO39" s="214"/>
      <c r="CFP39" s="214"/>
      <c r="CFQ39" s="214"/>
      <c r="CFR39" s="214"/>
      <c r="CFS39" s="214"/>
      <c r="CFT39" s="214"/>
      <c r="CFU39" s="214"/>
      <c r="CFV39" s="214"/>
      <c r="CFW39" s="214"/>
      <c r="CFX39" s="214"/>
      <c r="CFY39" s="214"/>
      <c r="CFZ39" s="214"/>
      <c r="CGA39" s="214"/>
      <c r="CGB39" s="214"/>
      <c r="CGC39" s="214"/>
      <c r="CGD39" s="214"/>
      <c r="CGE39" s="214"/>
      <c r="CGF39" s="214"/>
      <c r="CGG39" s="214"/>
      <c r="CGH39" s="214"/>
      <c r="CGI39" s="214"/>
      <c r="CGJ39" s="214"/>
      <c r="CGK39" s="214"/>
      <c r="CGL39" s="214"/>
      <c r="CGM39" s="214"/>
      <c r="CGN39" s="214"/>
      <c r="CGO39" s="214"/>
      <c r="CGP39" s="214"/>
      <c r="CGQ39" s="214"/>
      <c r="CGR39" s="214"/>
      <c r="CGS39" s="214"/>
      <c r="CGT39" s="214"/>
      <c r="CGU39" s="214"/>
      <c r="CGV39" s="214"/>
      <c r="CGW39" s="214"/>
      <c r="CGX39" s="214"/>
      <c r="CGY39" s="214"/>
      <c r="CGZ39" s="214"/>
      <c r="CHA39" s="214"/>
      <c r="CHB39" s="214"/>
      <c r="CHC39" s="214"/>
      <c r="CHD39" s="214"/>
      <c r="CHE39" s="214"/>
      <c r="CHF39" s="214"/>
      <c r="CHG39" s="214"/>
      <c r="CHH39" s="214"/>
      <c r="CHI39" s="214"/>
      <c r="CHJ39" s="214"/>
      <c r="CHK39" s="214"/>
      <c r="CHL39" s="214"/>
      <c r="CHM39" s="214"/>
      <c r="CHN39" s="214"/>
      <c r="CHO39" s="214"/>
      <c r="CHP39" s="214"/>
      <c r="CHQ39" s="214"/>
      <c r="CHR39" s="214"/>
      <c r="CHS39" s="214"/>
      <c r="CHT39" s="214"/>
      <c r="CHU39" s="214"/>
      <c r="CHV39" s="214"/>
      <c r="CHW39" s="214"/>
      <c r="CHX39" s="214"/>
      <c r="CHY39" s="214"/>
      <c r="CHZ39" s="214"/>
      <c r="CIA39" s="214"/>
      <c r="CIB39" s="214"/>
      <c r="CIC39" s="214"/>
      <c r="CID39" s="214"/>
      <c r="CIE39" s="214"/>
      <c r="CIF39" s="214"/>
      <c r="CIG39" s="214"/>
      <c r="CIH39" s="214"/>
      <c r="CII39" s="214"/>
      <c r="CIJ39" s="214"/>
      <c r="CIK39" s="214"/>
      <c r="CIL39" s="214"/>
      <c r="CIM39" s="214"/>
      <c r="CIN39" s="214"/>
      <c r="CIO39" s="214"/>
      <c r="CIP39" s="214"/>
      <c r="CIQ39" s="214"/>
      <c r="CIR39" s="214"/>
      <c r="CIS39" s="214"/>
      <c r="CIT39" s="214"/>
      <c r="CIU39" s="214"/>
      <c r="CIV39" s="214"/>
      <c r="CIW39" s="214"/>
      <c r="CIX39" s="214"/>
      <c r="CIY39" s="214"/>
      <c r="CIZ39" s="214"/>
      <c r="CJA39" s="214"/>
      <c r="CJB39" s="214"/>
      <c r="CJC39" s="214"/>
      <c r="CJD39" s="214"/>
      <c r="CJE39" s="214"/>
      <c r="CJF39" s="214"/>
      <c r="CJG39" s="214"/>
      <c r="CJH39" s="214"/>
      <c r="CJI39" s="214"/>
      <c r="CJJ39" s="214"/>
      <c r="CJK39" s="214"/>
      <c r="CJL39" s="214"/>
      <c r="CJM39" s="214"/>
      <c r="CJN39" s="214"/>
      <c r="CJO39" s="214"/>
      <c r="CJP39" s="214"/>
      <c r="CJQ39" s="214"/>
      <c r="CJR39" s="214"/>
      <c r="CJS39" s="214"/>
      <c r="CJT39" s="214"/>
      <c r="CJU39" s="214"/>
      <c r="CJV39" s="214"/>
      <c r="CJW39" s="214"/>
      <c r="CJX39" s="214"/>
      <c r="CJY39" s="214"/>
      <c r="CJZ39" s="214"/>
      <c r="CKA39" s="214"/>
      <c r="CKB39" s="214"/>
      <c r="CKC39" s="214"/>
      <c r="CKD39" s="214"/>
      <c r="CKE39" s="214"/>
      <c r="CKF39" s="214"/>
      <c r="CKG39" s="214"/>
      <c r="CKH39" s="214"/>
      <c r="CKI39" s="214"/>
      <c r="CKJ39" s="214"/>
      <c r="CKK39" s="214"/>
      <c r="CKL39" s="214"/>
      <c r="CKM39" s="214"/>
      <c r="CKN39" s="214"/>
      <c r="CKO39" s="214"/>
      <c r="CKP39" s="214"/>
      <c r="CKQ39" s="214"/>
      <c r="CKR39" s="214"/>
      <c r="CKS39" s="214"/>
      <c r="CKT39" s="214"/>
      <c r="CKU39" s="214"/>
      <c r="CKV39" s="214"/>
      <c r="CKW39" s="214"/>
      <c r="CKX39" s="214"/>
      <c r="CKY39" s="214"/>
      <c r="CKZ39" s="214"/>
      <c r="CLA39" s="214"/>
      <c r="CLB39" s="214"/>
      <c r="CLC39" s="214"/>
      <c r="CLD39" s="214"/>
      <c r="CLE39" s="214"/>
      <c r="CLF39" s="214"/>
      <c r="CLG39" s="214"/>
      <c r="CLH39" s="214"/>
      <c r="CLI39" s="214"/>
      <c r="CLJ39" s="214"/>
      <c r="CLK39" s="214"/>
      <c r="CLL39" s="214"/>
      <c r="CLM39" s="214"/>
      <c r="CLN39" s="214"/>
      <c r="CLO39" s="214"/>
      <c r="CLP39" s="214"/>
      <c r="CLQ39" s="214"/>
      <c r="CLR39" s="214"/>
      <c r="CLS39" s="214"/>
      <c r="CLT39" s="214"/>
      <c r="CLU39" s="214"/>
      <c r="CLV39" s="214"/>
      <c r="CLW39" s="214"/>
      <c r="CLX39" s="214"/>
      <c r="CLY39" s="214"/>
      <c r="CLZ39" s="214"/>
      <c r="CMA39" s="214"/>
      <c r="CMB39" s="214"/>
      <c r="CMC39" s="214"/>
      <c r="CMD39" s="214"/>
      <c r="CME39" s="214"/>
      <c r="CMF39" s="214"/>
      <c r="CMG39" s="214"/>
      <c r="CMH39" s="214"/>
      <c r="CMI39" s="214"/>
      <c r="CMJ39" s="214"/>
      <c r="CMK39" s="214"/>
      <c r="CML39" s="214"/>
      <c r="CMM39" s="214"/>
      <c r="CMN39" s="214"/>
      <c r="CMO39" s="214"/>
      <c r="CMP39" s="214"/>
      <c r="CMQ39" s="214"/>
      <c r="CMR39" s="214"/>
      <c r="CMS39" s="214"/>
      <c r="CMT39" s="214"/>
      <c r="CMU39" s="214"/>
      <c r="CMV39" s="214"/>
      <c r="CMW39" s="214"/>
      <c r="CMX39" s="214"/>
      <c r="CMY39" s="214"/>
      <c r="CMZ39" s="214"/>
      <c r="CNA39" s="214"/>
      <c r="CNB39" s="214"/>
      <c r="CNC39" s="214"/>
      <c r="CND39" s="214"/>
      <c r="CNE39" s="214"/>
      <c r="CNF39" s="214"/>
      <c r="CNG39" s="214"/>
      <c r="CNH39" s="214"/>
      <c r="CNI39" s="214"/>
      <c r="CNJ39" s="214"/>
      <c r="CNK39" s="214"/>
      <c r="CNL39" s="214"/>
      <c r="CNM39" s="214"/>
      <c r="CNN39" s="214"/>
      <c r="CNO39" s="214"/>
      <c r="CNP39" s="214"/>
      <c r="CNQ39" s="214"/>
      <c r="CNR39" s="214"/>
      <c r="CNS39" s="214"/>
      <c r="CNT39" s="214"/>
      <c r="CNU39" s="214"/>
      <c r="CNV39" s="214"/>
      <c r="CNW39" s="214"/>
      <c r="CNX39" s="214"/>
      <c r="CNY39" s="214"/>
      <c r="CNZ39" s="214"/>
      <c r="COA39" s="214"/>
      <c r="COB39" s="214"/>
      <c r="COC39" s="214"/>
      <c r="COD39" s="214"/>
      <c r="COE39" s="214"/>
      <c r="COF39" s="214"/>
      <c r="COG39" s="214"/>
      <c r="COH39" s="214"/>
      <c r="COI39" s="214"/>
      <c r="COJ39" s="214"/>
      <c r="COK39" s="214"/>
      <c r="COL39" s="214"/>
      <c r="COM39" s="214"/>
      <c r="CON39" s="214"/>
      <c r="COO39" s="214"/>
      <c r="COP39" s="214"/>
      <c r="COQ39" s="214"/>
      <c r="COR39" s="214"/>
      <c r="COS39" s="214"/>
      <c r="COT39" s="214"/>
      <c r="COU39" s="214"/>
      <c r="COV39" s="214"/>
      <c r="COW39" s="214"/>
      <c r="COX39" s="214"/>
      <c r="COY39" s="214"/>
      <c r="COZ39" s="214"/>
      <c r="CPA39" s="214"/>
      <c r="CPB39" s="214"/>
      <c r="CPC39" s="214"/>
      <c r="CPD39" s="214"/>
      <c r="CPE39" s="214"/>
      <c r="CPF39" s="214"/>
      <c r="CPG39" s="214"/>
      <c r="CPH39" s="214"/>
      <c r="CPI39" s="214"/>
      <c r="CPJ39" s="214"/>
      <c r="CPK39" s="214"/>
      <c r="CPL39" s="214"/>
      <c r="CPM39" s="214"/>
      <c r="CPN39" s="214"/>
      <c r="CPO39" s="214"/>
      <c r="CPP39" s="214"/>
      <c r="CPQ39" s="214"/>
      <c r="CPR39" s="214"/>
      <c r="CPS39" s="214"/>
      <c r="CPT39" s="214"/>
      <c r="CPU39" s="214"/>
      <c r="CPV39" s="214"/>
      <c r="CPW39" s="214"/>
      <c r="CPX39" s="214"/>
      <c r="CPY39" s="214"/>
      <c r="CPZ39" s="214"/>
      <c r="CQA39" s="214"/>
      <c r="CQB39" s="214"/>
      <c r="CQC39" s="214"/>
      <c r="CQD39" s="214"/>
      <c r="CQE39" s="214"/>
      <c r="CQF39" s="214"/>
      <c r="CQG39" s="214"/>
      <c r="CQH39" s="214"/>
      <c r="CQI39" s="214"/>
      <c r="CQJ39" s="214"/>
      <c r="CQK39" s="214"/>
      <c r="CQL39" s="214"/>
      <c r="CQM39" s="214"/>
      <c r="CQN39" s="214"/>
      <c r="CQO39" s="214"/>
      <c r="CQP39" s="214"/>
      <c r="CQQ39" s="214"/>
      <c r="CQR39" s="214"/>
      <c r="CQS39" s="214"/>
      <c r="CQT39" s="214"/>
      <c r="CQU39" s="214"/>
      <c r="CQV39" s="214"/>
      <c r="CQW39" s="214"/>
      <c r="CQX39" s="214"/>
      <c r="CQY39" s="214"/>
      <c r="CQZ39" s="214"/>
      <c r="CRA39" s="214"/>
      <c r="CRB39" s="214"/>
      <c r="CRC39" s="214"/>
      <c r="CRD39" s="214"/>
      <c r="CRE39" s="214"/>
      <c r="CRF39" s="214"/>
      <c r="CRG39" s="214"/>
      <c r="CRH39" s="214"/>
      <c r="CRI39" s="214"/>
      <c r="CRJ39" s="214"/>
      <c r="CRK39" s="214"/>
      <c r="CRL39" s="214"/>
      <c r="CRM39" s="214"/>
      <c r="CRN39" s="214"/>
      <c r="CRO39" s="214"/>
      <c r="CRP39" s="214"/>
      <c r="CRQ39" s="214"/>
      <c r="CRR39" s="214"/>
      <c r="CRS39" s="214"/>
      <c r="CRT39" s="214"/>
      <c r="CRU39" s="214"/>
      <c r="CRV39" s="214"/>
      <c r="CRW39" s="214"/>
      <c r="CRX39" s="214"/>
      <c r="CRY39" s="214"/>
      <c r="CRZ39" s="214"/>
      <c r="CSA39" s="214"/>
      <c r="CSB39" s="214"/>
      <c r="CSC39" s="214"/>
      <c r="CSD39" s="214"/>
      <c r="CSE39" s="214"/>
      <c r="CSF39" s="214"/>
      <c r="CSG39" s="214"/>
      <c r="CSH39" s="214"/>
      <c r="CSI39" s="214"/>
      <c r="CSJ39" s="214"/>
      <c r="CSK39" s="214"/>
      <c r="CSL39" s="214"/>
      <c r="CSM39" s="214"/>
      <c r="CSN39" s="214"/>
      <c r="CSO39" s="214"/>
      <c r="CSP39" s="214"/>
      <c r="CSQ39" s="214"/>
      <c r="CSR39" s="214"/>
      <c r="CSS39" s="214"/>
      <c r="CST39" s="214"/>
      <c r="CSU39" s="214"/>
      <c r="CSV39" s="214"/>
      <c r="CSW39" s="214"/>
      <c r="CSX39" s="214"/>
      <c r="CSY39" s="214"/>
      <c r="CSZ39" s="214"/>
      <c r="CTA39" s="214"/>
      <c r="CTB39" s="214"/>
      <c r="CTC39" s="214"/>
      <c r="CTD39" s="214"/>
      <c r="CTE39" s="214"/>
      <c r="CTF39" s="214"/>
      <c r="CTG39" s="214"/>
      <c r="CTH39" s="214"/>
      <c r="CTI39" s="214"/>
      <c r="CTJ39" s="214"/>
      <c r="CTK39" s="214"/>
      <c r="CTL39" s="214"/>
      <c r="CTM39" s="214"/>
      <c r="CTN39" s="214"/>
      <c r="CTO39" s="214"/>
      <c r="CTP39" s="214"/>
      <c r="CTQ39" s="214"/>
      <c r="CTR39" s="214"/>
      <c r="CTS39" s="214"/>
      <c r="CTT39" s="214"/>
      <c r="CTU39" s="214"/>
      <c r="CTV39" s="214"/>
      <c r="CTW39" s="214"/>
      <c r="CTX39" s="214"/>
      <c r="CTY39" s="214"/>
      <c r="CTZ39" s="214"/>
      <c r="CUA39" s="214"/>
      <c r="CUB39" s="214"/>
      <c r="CUC39" s="214"/>
      <c r="CUD39" s="214"/>
      <c r="CUE39" s="214"/>
      <c r="CUF39" s="214"/>
      <c r="CUG39" s="214"/>
      <c r="CUH39" s="214"/>
      <c r="CUI39" s="214"/>
      <c r="CUJ39" s="214"/>
      <c r="CUK39" s="214"/>
      <c r="CUL39" s="214"/>
      <c r="CUM39" s="214"/>
      <c r="CUN39" s="214"/>
      <c r="CUO39" s="214"/>
      <c r="CUP39" s="214"/>
      <c r="CUQ39" s="214"/>
      <c r="CUR39" s="214"/>
      <c r="CUS39" s="214"/>
      <c r="CUT39" s="214"/>
      <c r="CUU39" s="214"/>
      <c r="CUV39" s="214"/>
      <c r="CUW39" s="214"/>
      <c r="CUX39" s="214"/>
      <c r="CUY39" s="214"/>
      <c r="CUZ39" s="214"/>
      <c r="CVA39" s="214"/>
      <c r="CVB39" s="214"/>
      <c r="CVC39" s="214"/>
      <c r="CVD39" s="214"/>
      <c r="CVE39" s="214"/>
      <c r="CVF39" s="214"/>
      <c r="CVG39" s="214"/>
      <c r="CVH39" s="214"/>
      <c r="CVI39" s="214"/>
      <c r="CVJ39" s="214"/>
      <c r="CVK39" s="214"/>
      <c r="CVL39" s="214"/>
      <c r="CVM39" s="214"/>
      <c r="CVN39" s="214"/>
      <c r="CVO39" s="214"/>
      <c r="CVP39" s="214"/>
      <c r="CVQ39" s="214"/>
      <c r="CVR39" s="214"/>
      <c r="CVS39" s="214"/>
      <c r="CVT39" s="214"/>
      <c r="CVU39" s="214"/>
      <c r="CVV39" s="214"/>
      <c r="CVW39" s="214"/>
      <c r="CVX39" s="214"/>
      <c r="CVY39" s="214"/>
      <c r="CVZ39" s="214"/>
      <c r="CWA39" s="214"/>
      <c r="CWB39" s="214"/>
      <c r="CWC39" s="214"/>
      <c r="CWD39" s="214"/>
      <c r="CWE39" s="214"/>
      <c r="CWF39" s="214"/>
      <c r="CWG39" s="214"/>
      <c r="CWH39" s="214"/>
      <c r="CWI39" s="214"/>
      <c r="CWJ39" s="214"/>
      <c r="CWK39" s="214"/>
      <c r="CWL39" s="214"/>
      <c r="CWM39" s="214"/>
      <c r="CWN39" s="214"/>
      <c r="CWO39" s="214"/>
      <c r="CWP39" s="214"/>
      <c r="CWQ39" s="214"/>
      <c r="CWR39" s="214"/>
      <c r="CWS39" s="214"/>
      <c r="CWT39" s="214"/>
      <c r="CWU39" s="214"/>
      <c r="CWV39" s="214"/>
      <c r="CWW39" s="214"/>
      <c r="CWX39" s="214"/>
      <c r="CWY39" s="214"/>
      <c r="CWZ39" s="214"/>
      <c r="CXA39" s="214"/>
      <c r="CXB39" s="214"/>
      <c r="CXC39" s="214"/>
      <c r="CXD39" s="214"/>
      <c r="CXE39" s="214"/>
      <c r="CXF39" s="214"/>
      <c r="CXG39" s="214"/>
      <c r="CXH39" s="214"/>
      <c r="CXI39" s="214"/>
      <c r="CXJ39" s="214"/>
      <c r="CXK39" s="214"/>
      <c r="CXL39" s="214"/>
      <c r="CXM39" s="214"/>
      <c r="CXN39" s="214"/>
      <c r="CXO39" s="214"/>
      <c r="CXP39" s="214"/>
      <c r="CXQ39" s="214"/>
      <c r="CXR39" s="214"/>
      <c r="CXS39" s="214"/>
      <c r="CXT39" s="214"/>
      <c r="CXU39" s="214"/>
      <c r="CXV39" s="214"/>
      <c r="CXW39" s="214"/>
      <c r="CXX39" s="214"/>
      <c r="CXY39" s="214"/>
      <c r="CXZ39" s="214"/>
      <c r="CYA39" s="214"/>
      <c r="CYB39" s="214"/>
      <c r="CYC39" s="214"/>
      <c r="CYD39" s="214"/>
      <c r="CYE39" s="214"/>
      <c r="CYF39" s="214"/>
      <c r="CYG39" s="214"/>
      <c r="CYH39" s="214"/>
      <c r="CYI39" s="214"/>
      <c r="CYJ39" s="214"/>
      <c r="CYK39" s="214"/>
      <c r="CYL39" s="214"/>
      <c r="CYM39" s="214"/>
      <c r="CYN39" s="214"/>
      <c r="CYO39" s="214"/>
      <c r="CYP39" s="214"/>
      <c r="CYQ39" s="214"/>
      <c r="CYR39" s="214"/>
      <c r="CYS39" s="214"/>
      <c r="CYT39" s="214"/>
      <c r="CYU39" s="214"/>
      <c r="CYV39" s="214"/>
      <c r="CYW39" s="214"/>
      <c r="CYX39" s="214"/>
      <c r="CYY39" s="214"/>
      <c r="CYZ39" s="214"/>
      <c r="CZA39" s="214"/>
      <c r="CZB39" s="214"/>
      <c r="CZC39" s="214"/>
      <c r="CZD39" s="214"/>
      <c r="CZE39" s="214"/>
      <c r="CZF39" s="214"/>
      <c r="CZG39" s="214"/>
      <c r="CZH39" s="214"/>
      <c r="CZI39" s="214"/>
      <c r="CZJ39" s="214"/>
      <c r="CZK39" s="214"/>
      <c r="CZL39" s="214"/>
      <c r="CZM39" s="214"/>
      <c r="CZN39" s="214"/>
      <c r="CZO39" s="214"/>
      <c r="CZP39" s="214"/>
      <c r="CZQ39" s="214"/>
      <c r="CZR39" s="214"/>
      <c r="CZS39" s="214"/>
      <c r="CZT39" s="214"/>
      <c r="CZU39" s="214"/>
      <c r="CZV39" s="214"/>
      <c r="CZW39" s="214"/>
      <c r="CZX39" s="214"/>
      <c r="CZY39" s="214"/>
      <c r="CZZ39" s="214"/>
      <c r="DAA39" s="214"/>
      <c r="DAB39" s="214"/>
      <c r="DAC39" s="214"/>
      <c r="DAD39" s="214"/>
      <c r="DAE39" s="214"/>
      <c r="DAF39" s="214"/>
      <c r="DAG39" s="214"/>
      <c r="DAH39" s="214"/>
      <c r="DAI39" s="214"/>
      <c r="DAJ39" s="214"/>
      <c r="DAK39" s="214"/>
      <c r="DAL39" s="214"/>
      <c r="DAM39" s="214"/>
      <c r="DAN39" s="214"/>
      <c r="DAO39" s="214"/>
      <c r="DAP39" s="214"/>
      <c r="DAQ39" s="214"/>
      <c r="DAR39" s="214"/>
      <c r="DAS39" s="214"/>
      <c r="DAT39" s="214"/>
      <c r="DAU39" s="214"/>
      <c r="DAV39" s="214"/>
      <c r="DAW39" s="214"/>
      <c r="DAX39" s="214"/>
      <c r="DAY39" s="214"/>
      <c r="DAZ39" s="214"/>
      <c r="DBA39" s="214"/>
      <c r="DBB39" s="214"/>
      <c r="DBC39" s="214"/>
      <c r="DBD39" s="214"/>
      <c r="DBE39" s="214"/>
      <c r="DBF39" s="214"/>
      <c r="DBG39" s="214"/>
      <c r="DBH39" s="214"/>
      <c r="DBI39" s="214"/>
      <c r="DBJ39" s="214"/>
      <c r="DBK39" s="214"/>
      <c r="DBL39" s="214"/>
      <c r="DBM39" s="214"/>
      <c r="DBN39" s="214"/>
      <c r="DBO39" s="214"/>
      <c r="DBP39" s="214"/>
      <c r="DBQ39" s="214"/>
      <c r="DBR39" s="214"/>
      <c r="DBS39" s="214"/>
      <c r="DBT39" s="214"/>
      <c r="DBU39" s="214"/>
      <c r="DBV39" s="214"/>
      <c r="DBW39" s="214"/>
      <c r="DBX39" s="214"/>
      <c r="DBY39" s="214"/>
      <c r="DBZ39" s="214"/>
      <c r="DCA39" s="214"/>
      <c r="DCB39" s="214"/>
      <c r="DCC39" s="214"/>
      <c r="DCD39" s="214"/>
      <c r="DCE39" s="214"/>
      <c r="DCF39" s="214"/>
      <c r="DCG39" s="214"/>
      <c r="DCH39" s="214"/>
      <c r="DCI39" s="214"/>
      <c r="DCJ39" s="214"/>
      <c r="DCK39" s="214"/>
      <c r="DCL39" s="214"/>
      <c r="DCM39" s="214"/>
      <c r="DCN39" s="214"/>
      <c r="DCO39" s="214"/>
      <c r="DCP39" s="214"/>
      <c r="DCQ39" s="214"/>
      <c r="DCR39" s="214"/>
      <c r="DCS39" s="214"/>
      <c r="DCT39" s="214"/>
      <c r="DCU39" s="214"/>
      <c r="DCV39" s="214"/>
      <c r="DCW39" s="214"/>
      <c r="DCX39" s="214"/>
      <c r="DCY39" s="214"/>
      <c r="DCZ39" s="214"/>
      <c r="DDA39" s="214"/>
      <c r="DDB39" s="214"/>
      <c r="DDC39" s="214"/>
      <c r="DDD39" s="214"/>
      <c r="DDE39" s="214"/>
      <c r="DDF39" s="214"/>
      <c r="DDG39" s="214"/>
      <c r="DDH39" s="214"/>
      <c r="DDI39" s="214"/>
      <c r="DDJ39" s="214"/>
      <c r="DDK39" s="214"/>
      <c r="DDL39" s="214"/>
      <c r="DDM39" s="214"/>
      <c r="DDN39" s="214"/>
      <c r="DDO39" s="214"/>
      <c r="DDP39" s="214"/>
      <c r="DDQ39" s="214"/>
      <c r="DDR39" s="214"/>
      <c r="DDS39" s="214"/>
      <c r="DDT39" s="214"/>
      <c r="DDU39" s="214"/>
      <c r="DDV39" s="214"/>
      <c r="DDW39" s="214"/>
      <c r="DDX39" s="214"/>
      <c r="DDY39" s="214"/>
      <c r="DDZ39" s="214"/>
      <c r="DEA39" s="214"/>
      <c r="DEB39" s="214"/>
      <c r="DEC39" s="214"/>
      <c r="DED39" s="214"/>
      <c r="DEE39" s="214"/>
      <c r="DEF39" s="214"/>
      <c r="DEG39" s="214"/>
      <c r="DEH39" s="214"/>
      <c r="DEI39" s="214"/>
      <c r="DEJ39" s="214"/>
      <c r="DEK39" s="214"/>
      <c r="DEL39" s="214"/>
      <c r="DEM39" s="214"/>
      <c r="DEN39" s="214"/>
      <c r="DEO39" s="214"/>
      <c r="DEP39" s="214"/>
      <c r="DEQ39" s="214"/>
      <c r="DER39" s="214"/>
      <c r="DES39" s="214"/>
      <c r="DET39" s="214"/>
      <c r="DEU39" s="214"/>
      <c r="DEV39" s="214"/>
      <c r="DEW39" s="214"/>
      <c r="DEX39" s="214"/>
      <c r="DEY39" s="214"/>
      <c r="DEZ39" s="214"/>
      <c r="DFA39" s="214"/>
      <c r="DFB39" s="214"/>
      <c r="DFC39" s="214"/>
      <c r="DFD39" s="214"/>
      <c r="DFE39" s="214"/>
      <c r="DFF39" s="214"/>
      <c r="DFG39" s="214"/>
      <c r="DFH39" s="214"/>
      <c r="DFI39" s="214"/>
      <c r="DFJ39" s="214"/>
      <c r="DFK39" s="214"/>
      <c r="DFL39" s="214"/>
      <c r="DFM39" s="214"/>
      <c r="DFN39" s="214"/>
      <c r="DFO39" s="214"/>
      <c r="DFP39" s="214"/>
      <c r="DFQ39" s="214"/>
      <c r="DFR39" s="214"/>
      <c r="DFS39" s="214"/>
      <c r="DFT39" s="214"/>
      <c r="DFU39" s="214"/>
      <c r="DFV39" s="214"/>
      <c r="DFW39" s="214"/>
      <c r="DFX39" s="214"/>
      <c r="DFY39" s="214"/>
      <c r="DFZ39" s="214"/>
      <c r="DGA39" s="214"/>
      <c r="DGB39" s="214"/>
      <c r="DGC39" s="214"/>
      <c r="DGD39" s="214"/>
      <c r="DGE39" s="214"/>
      <c r="DGF39" s="214"/>
      <c r="DGG39" s="214"/>
      <c r="DGH39" s="214"/>
      <c r="DGI39" s="214"/>
      <c r="DGJ39" s="214"/>
      <c r="DGK39" s="214"/>
      <c r="DGL39" s="214"/>
      <c r="DGM39" s="214"/>
      <c r="DGN39" s="214"/>
      <c r="DGO39" s="214"/>
      <c r="DGP39" s="214"/>
      <c r="DGQ39" s="214"/>
      <c r="DGR39" s="214"/>
      <c r="DGS39" s="214"/>
      <c r="DGT39" s="214"/>
      <c r="DGU39" s="214"/>
      <c r="DGV39" s="214"/>
      <c r="DGW39" s="214"/>
      <c r="DGX39" s="214"/>
      <c r="DGY39" s="214"/>
      <c r="DGZ39" s="214"/>
      <c r="DHA39" s="214"/>
      <c r="DHB39" s="214"/>
      <c r="DHC39" s="214"/>
      <c r="DHD39" s="214"/>
      <c r="DHE39" s="214"/>
      <c r="DHF39" s="214"/>
      <c r="DHG39" s="214"/>
      <c r="DHH39" s="214"/>
      <c r="DHI39" s="214"/>
      <c r="DHJ39" s="214"/>
      <c r="DHK39" s="214"/>
      <c r="DHL39" s="214"/>
      <c r="DHM39" s="214"/>
      <c r="DHN39" s="214"/>
      <c r="DHO39" s="214"/>
      <c r="DHP39" s="214"/>
      <c r="DHQ39" s="214"/>
      <c r="DHR39" s="214"/>
      <c r="DHS39" s="214"/>
      <c r="DHT39" s="214"/>
      <c r="DHU39" s="214"/>
      <c r="DHV39" s="214"/>
      <c r="DHW39" s="214"/>
      <c r="DHX39" s="214"/>
      <c r="DHY39" s="214"/>
      <c r="DHZ39" s="214"/>
      <c r="DIA39" s="214"/>
      <c r="DIB39" s="214"/>
      <c r="DIC39" s="214"/>
      <c r="DID39" s="214"/>
      <c r="DIE39" s="214"/>
      <c r="DIF39" s="214"/>
      <c r="DIG39" s="214"/>
      <c r="DIH39" s="214"/>
      <c r="DII39" s="214"/>
      <c r="DIJ39" s="214"/>
      <c r="DIK39" s="214"/>
      <c r="DIL39" s="214"/>
      <c r="DIM39" s="214"/>
      <c r="DIN39" s="214"/>
      <c r="DIO39" s="214"/>
      <c r="DIP39" s="214"/>
      <c r="DIQ39" s="214"/>
      <c r="DIR39" s="214"/>
      <c r="DIS39" s="214"/>
      <c r="DIT39" s="214"/>
      <c r="DIU39" s="214"/>
      <c r="DIV39" s="214"/>
      <c r="DIW39" s="214"/>
      <c r="DIX39" s="214"/>
      <c r="DIY39" s="214"/>
      <c r="DIZ39" s="214"/>
      <c r="DJA39" s="214"/>
      <c r="DJB39" s="214"/>
      <c r="DJC39" s="214"/>
      <c r="DJD39" s="214"/>
      <c r="DJE39" s="214"/>
      <c r="DJF39" s="214"/>
      <c r="DJG39" s="214"/>
      <c r="DJH39" s="214"/>
      <c r="DJI39" s="214"/>
      <c r="DJJ39" s="214"/>
      <c r="DJK39" s="214"/>
      <c r="DJL39" s="214"/>
      <c r="DJM39" s="214"/>
      <c r="DJN39" s="214"/>
      <c r="DJO39" s="214"/>
      <c r="DJP39" s="214"/>
      <c r="DJQ39" s="214"/>
      <c r="DJR39" s="214"/>
      <c r="DJS39" s="214"/>
      <c r="DJT39" s="214"/>
      <c r="DJU39" s="214"/>
      <c r="DJV39" s="214"/>
      <c r="DJW39" s="214"/>
      <c r="DJX39" s="214"/>
      <c r="DJY39" s="214"/>
      <c r="DJZ39" s="214"/>
      <c r="DKA39" s="214"/>
      <c r="DKB39" s="214"/>
      <c r="DKC39" s="214"/>
      <c r="DKD39" s="214"/>
      <c r="DKE39" s="214"/>
      <c r="DKF39" s="214"/>
      <c r="DKG39" s="214"/>
      <c r="DKH39" s="214"/>
      <c r="DKI39" s="214"/>
      <c r="DKJ39" s="214"/>
      <c r="DKK39" s="214"/>
      <c r="DKL39" s="214"/>
      <c r="DKM39" s="214"/>
      <c r="DKN39" s="214"/>
      <c r="DKO39" s="214"/>
      <c r="DKP39" s="214"/>
      <c r="DKQ39" s="214"/>
      <c r="DKR39" s="214"/>
      <c r="DKS39" s="214"/>
      <c r="DKT39" s="214"/>
      <c r="DKU39" s="214"/>
      <c r="DKV39" s="214"/>
      <c r="DKW39" s="214"/>
      <c r="DKX39" s="214"/>
      <c r="DKY39" s="214"/>
      <c r="DKZ39" s="214"/>
      <c r="DLA39" s="214"/>
      <c r="DLB39" s="214"/>
      <c r="DLC39" s="214"/>
      <c r="DLD39" s="214"/>
      <c r="DLE39" s="214"/>
      <c r="DLF39" s="214"/>
      <c r="DLG39" s="214"/>
      <c r="DLH39" s="214"/>
      <c r="DLI39" s="214"/>
      <c r="DLJ39" s="214"/>
      <c r="DLK39" s="214"/>
      <c r="DLL39" s="214"/>
      <c r="DLM39" s="214"/>
      <c r="DLN39" s="214"/>
      <c r="DLO39" s="214"/>
      <c r="DLP39" s="214"/>
      <c r="DLQ39" s="214"/>
      <c r="DLR39" s="214"/>
      <c r="DLS39" s="214"/>
      <c r="DLT39" s="214"/>
      <c r="DLU39" s="214"/>
      <c r="DLV39" s="214"/>
      <c r="DLW39" s="214"/>
      <c r="DLX39" s="214"/>
      <c r="DLY39" s="214"/>
      <c r="DLZ39" s="214"/>
      <c r="DMA39" s="214"/>
      <c r="DMB39" s="214"/>
      <c r="DMC39" s="214"/>
      <c r="DMD39" s="214"/>
      <c r="DME39" s="214"/>
      <c r="DMF39" s="214"/>
      <c r="DMG39" s="214"/>
      <c r="DMH39" s="214"/>
      <c r="DMI39" s="214"/>
      <c r="DMJ39" s="214"/>
      <c r="DMK39" s="214"/>
      <c r="DML39" s="214"/>
      <c r="DMM39" s="214"/>
      <c r="DMN39" s="214"/>
      <c r="DMO39" s="214"/>
      <c r="DMP39" s="214"/>
      <c r="DMQ39" s="214"/>
      <c r="DMR39" s="214"/>
      <c r="DMS39" s="214"/>
      <c r="DMT39" s="214"/>
      <c r="DMU39" s="214"/>
      <c r="DMV39" s="214"/>
      <c r="DMW39" s="214"/>
      <c r="DMX39" s="214"/>
      <c r="DMY39" s="214"/>
      <c r="DMZ39" s="214"/>
      <c r="DNA39" s="214"/>
      <c r="DNB39" s="214"/>
      <c r="DNC39" s="214"/>
      <c r="DND39" s="214"/>
      <c r="DNE39" s="214"/>
      <c r="DNF39" s="214"/>
      <c r="DNG39" s="214"/>
      <c r="DNH39" s="214"/>
      <c r="DNI39" s="214"/>
      <c r="DNJ39" s="214"/>
      <c r="DNK39" s="214"/>
      <c r="DNL39" s="214"/>
      <c r="DNM39" s="214"/>
      <c r="DNN39" s="214"/>
      <c r="DNO39" s="214"/>
      <c r="DNP39" s="214"/>
      <c r="DNQ39" s="214"/>
      <c r="DNR39" s="214"/>
      <c r="DNS39" s="214"/>
      <c r="DNT39" s="214"/>
      <c r="DNU39" s="214"/>
      <c r="DNV39" s="214"/>
      <c r="DNW39" s="214"/>
      <c r="DNX39" s="214"/>
      <c r="DNY39" s="214"/>
      <c r="DNZ39" s="214"/>
      <c r="DOA39" s="214"/>
      <c r="DOB39" s="214"/>
      <c r="DOC39" s="214"/>
      <c r="DOD39" s="214"/>
      <c r="DOE39" s="214"/>
      <c r="DOF39" s="214"/>
      <c r="DOG39" s="214"/>
      <c r="DOH39" s="214"/>
      <c r="DOI39" s="214"/>
      <c r="DOJ39" s="214"/>
      <c r="DOK39" s="214"/>
      <c r="DOL39" s="214"/>
      <c r="DOM39" s="214"/>
      <c r="DON39" s="214"/>
      <c r="DOO39" s="214"/>
      <c r="DOP39" s="214"/>
      <c r="DOQ39" s="214"/>
      <c r="DOR39" s="214"/>
      <c r="DOS39" s="214"/>
      <c r="DOT39" s="214"/>
      <c r="DOU39" s="214"/>
      <c r="DOV39" s="214"/>
      <c r="DOW39" s="214"/>
      <c r="DOX39" s="214"/>
      <c r="DOY39" s="214"/>
      <c r="DOZ39" s="214"/>
      <c r="DPA39" s="214"/>
      <c r="DPB39" s="214"/>
      <c r="DPC39" s="214"/>
      <c r="DPD39" s="214"/>
      <c r="DPE39" s="214"/>
      <c r="DPF39" s="214"/>
      <c r="DPG39" s="214"/>
      <c r="DPH39" s="214"/>
      <c r="DPI39" s="214"/>
      <c r="DPJ39" s="214"/>
      <c r="DPK39" s="214"/>
      <c r="DPL39" s="214"/>
      <c r="DPM39" s="214"/>
      <c r="DPN39" s="214"/>
      <c r="DPO39" s="214"/>
      <c r="DPP39" s="214"/>
      <c r="DPQ39" s="214"/>
      <c r="DPR39" s="214"/>
      <c r="DPS39" s="214"/>
      <c r="DPT39" s="214"/>
      <c r="DPU39" s="214"/>
      <c r="DPV39" s="214"/>
      <c r="DPW39" s="214"/>
      <c r="DPX39" s="214"/>
      <c r="DPY39" s="214"/>
      <c r="DPZ39" s="214"/>
      <c r="DQA39" s="214"/>
      <c r="DQB39" s="214"/>
      <c r="DQC39" s="214"/>
      <c r="DQD39" s="214"/>
      <c r="DQE39" s="214"/>
      <c r="DQF39" s="214"/>
      <c r="DQG39" s="214"/>
      <c r="DQH39" s="214"/>
      <c r="DQI39" s="214"/>
      <c r="DQJ39" s="214"/>
      <c r="DQK39" s="214"/>
      <c r="DQL39" s="214"/>
      <c r="DQM39" s="214"/>
      <c r="DQN39" s="214"/>
      <c r="DQO39" s="214"/>
      <c r="DQP39" s="214"/>
      <c r="DQQ39" s="214"/>
      <c r="DQR39" s="214"/>
      <c r="DQS39" s="214"/>
      <c r="DQT39" s="214"/>
      <c r="DQU39" s="214"/>
      <c r="DQV39" s="214"/>
      <c r="DQW39" s="214"/>
      <c r="DQX39" s="214"/>
      <c r="DQY39" s="214"/>
      <c r="DQZ39" s="214"/>
      <c r="DRA39" s="214"/>
      <c r="DRB39" s="214"/>
      <c r="DRC39" s="214"/>
      <c r="DRD39" s="214"/>
      <c r="DRE39" s="214"/>
      <c r="DRF39" s="214"/>
      <c r="DRG39" s="214"/>
      <c r="DRH39" s="214"/>
      <c r="DRI39" s="214"/>
      <c r="DRJ39" s="214"/>
      <c r="DRK39" s="214"/>
      <c r="DRL39" s="214"/>
      <c r="DRM39" s="214"/>
      <c r="DRN39" s="214"/>
      <c r="DRO39" s="214"/>
      <c r="DRP39" s="214"/>
      <c r="DRQ39" s="214"/>
      <c r="DRR39" s="214"/>
      <c r="DRS39" s="214"/>
      <c r="DRT39" s="214"/>
      <c r="DRU39" s="214"/>
      <c r="DRV39" s="214"/>
      <c r="DRW39" s="214"/>
      <c r="DRX39" s="214"/>
      <c r="DRY39" s="214"/>
      <c r="DRZ39" s="214"/>
      <c r="DSA39" s="214"/>
      <c r="DSB39" s="214"/>
      <c r="DSC39" s="214"/>
      <c r="DSD39" s="214"/>
      <c r="DSE39" s="214"/>
      <c r="DSF39" s="214"/>
      <c r="DSG39" s="214"/>
      <c r="DSH39" s="214"/>
      <c r="DSI39" s="214"/>
      <c r="DSJ39" s="214"/>
      <c r="DSK39" s="214"/>
      <c r="DSL39" s="214"/>
      <c r="DSM39" s="214"/>
      <c r="DSN39" s="214"/>
      <c r="DSO39" s="214"/>
      <c r="DSP39" s="214"/>
      <c r="DSQ39" s="214"/>
      <c r="DSR39" s="214"/>
      <c r="DSS39" s="214"/>
      <c r="DST39" s="214"/>
      <c r="DSU39" s="214"/>
      <c r="DSV39" s="214"/>
      <c r="DSW39" s="214"/>
      <c r="DSX39" s="214"/>
      <c r="DSY39" s="214"/>
      <c r="DSZ39" s="214"/>
      <c r="DTA39" s="214"/>
      <c r="DTB39" s="214"/>
      <c r="DTC39" s="214"/>
      <c r="DTD39" s="214"/>
      <c r="DTE39" s="214"/>
      <c r="DTF39" s="214"/>
      <c r="DTG39" s="214"/>
      <c r="DTH39" s="214"/>
      <c r="DTI39" s="214"/>
      <c r="DTJ39" s="214"/>
      <c r="DTK39" s="214"/>
      <c r="DTL39" s="214"/>
      <c r="DTM39" s="214"/>
      <c r="DTN39" s="214"/>
      <c r="DTO39" s="214"/>
      <c r="DTP39" s="214"/>
      <c r="DTQ39" s="214"/>
      <c r="DTR39" s="214"/>
      <c r="DTS39" s="214"/>
      <c r="DTT39" s="214"/>
      <c r="DTU39" s="214"/>
      <c r="DTV39" s="214"/>
      <c r="DTW39" s="214"/>
      <c r="DTX39" s="214"/>
      <c r="DTY39" s="214"/>
      <c r="DTZ39" s="214"/>
      <c r="DUA39" s="214"/>
      <c r="DUB39" s="214"/>
      <c r="DUC39" s="214"/>
      <c r="DUD39" s="214"/>
      <c r="DUE39" s="214"/>
      <c r="DUF39" s="214"/>
      <c r="DUG39" s="214"/>
      <c r="DUH39" s="214"/>
      <c r="DUI39" s="214"/>
      <c r="DUJ39" s="214"/>
      <c r="DUK39" s="214"/>
      <c r="DUL39" s="214"/>
      <c r="DUM39" s="214"/>
      <c r="DUN39" s="214"/>
      <c r="DUO39" s="214"/>
      <c r="DUP39" s="214"/>
      <c r="DUQ39" s="214"/>
      <c r="DUR39" s="214"/>
      <c r="DUS39" s="214"/>
      <c r="DUT39" s="214"/>
      <c r="DUU39" s="214"/>
      <c r="DUV39" s="214"/>
      <c r="DUW39" s="214"/>
      <c r="DUX39" s="214"/>
      <c r="DUY39" s="214"/>
      <c r="DUZ39" s="214"/>
      <c r="DVA39" s="214"/>
      <c r="DVB39" s="214"/>
      <c r="DVC39" s="214"/>
      <c r="DVD39" s="214"/>
      <c r="DVE39" s="214"/>
      <c r="DVF39" s="214"/>
      <c r="DVG39" s="214"/>
      <c r="DVH39" s="214"/>
      <c r="DVI39" s="214"/>
      <c r="DVJ39" s="214"/>
      <c r="DVK39" s="214"/>
      <c r="DVL39" s="214"/>
      <c r="DVM39" s="214"/>
      <c r="DVN39" s="214"/>
      <c r="DVO39" s="214"/>
      <c r="DVP39" s="214"/>
      <c r="DVQ39" s="214"/>
      <c r="DVR39" s="214"/>
      <c r="DVS39" s="214"/>
      <c r="DVT39" s="214"/>
      <c r="DVU39" s="214"/>
      <c r="DVV39" s="214"/>
      <c r="DVW39" s="214"/>
      <c r="DVX39" s="214"/>
      <c r="DVY39" s="214"/>
      <c r="DVZ39" s="214"/>
      <c r="DWA39" s="214"/>
      <c r="DWB39" s="214"/>
      <c r="DWC39" s="214"/>
      <c r="DWD39" s="214"/>
      <c r="DWE39" s="214"/>
      <c r="DWF39" s="214"/>
      <c r="DWG39" s="214"/>
      <c r="DWH39" s="214"/>
      <c r="DWI39" s="214"/>
      <c r="DWJ39" s="214"/>
      <c r="DWK39" s="214"/>
      <c r="DWL39" s="214"/>
      <c r="DWM39" s="214"/>
      <c r="DWN39" s="214"/>
      <c r="DWO39" s="214"/>
      <c r="DWP39" s="214"/>
      <c r="DWQ39" s="214"/>
      <c r="DWR39" s="214"/>
      <c r="DWS39" s="214"/>
      <c r="DWT39" s="214"/>
      <c r="DWU39" s="214"/>
      <c r="DWV39" s="214"/>
      <c r="DWW39" s="214"/>
      <c r="DWX39" s="214"/>
      <c r="DWY39" s="214"/>
      <c r="DWZ39" s="214"/>
      <c r="DXA39" s="214"/>
      <c r="DXB39" s="214"/>
      <c r="DXC39" s="214"/>
      <c r="DXD39" s="214"/>
      <c r="DXE39" s="214"/>
      <c r="DXF39" s="214"/>
      <c r="DXG39" s="214"/>
      <c r="DXH39" s="214"/>
      <c r="DXI39" s="214"/>
      <c r="DXJ39" s="214"/>
      <c r="DXK39" s="214"/>
      <c r="DXL39" s="214"/>
      <c r="DXM39" s="214"/>
      <c r="DXN39" s="214"/>
      <c r="DXO39" s="214"/>
      <c r="DXP39" s="214"/>
      <c r="DXQ39" s="214"/>
      <c r="DXR39" s="214"/>
      <c r="DXS39" s="214"/>
      <c r="DXT39" s="214"/>
      <c r="DXU39" s="214"/>
      <c r="DXV39" s="214"/>
      <c r="DXW39" s="214"/>
      <c r="DXX39" s="214"/>
      <c r="DXY39" s="214"/>
      <c r="DXZ39" s="214"/>
      <c r="DYA39" s="214"/>
      <c r="DYB39" s="214"/>
      <c r="DYC39" s="214"/>
      <c r="DYD39" s="214"/>
      <c r="DYE39" s="214"/>
      <c r="DYF39" s="214"/>
      <c r="DYG39" s="214"/>
      <c r="DYH39" s="214"/>
      <c r="DYI39" s="214"/>
      <c r="DYJ39" s="214"/>
      <c r="DYK39" s="214"/>
      <c r="DYL39" s="214"/>
      <c r="DYM39" s="214"/>
      <c r="DYN39" s="214"/>
      <c r="DYO39" s="214"/>
      <c r="DYP39" s="214"/>
      <c r="DYQ39" s="214"/>
      <c r="DYR39" s="214"/>
      <c r="DYS39" s="214"/>
      <c r="DYT39" s="214"/>
      <c r="DYU39" s="214"/>
      <c r="DYV39" s="214"/>
      <c r="DYW39" s="214"/>
      <c r="DYX39" s="214"/>
      <c r="DYY39" s="214"/>
      <c r="DYZ39" s="214"/>
      <c r="DZA39" s="214"/>
      <c r="DZB39" s="214"/>
      <c r="DZC39" s="214"/>
      <c r="DZD39" s="214"/>
      <c r="DZE39" s="214"/>
      <c r="DZF39" s="214"/>
      <c r="DZG39" s="214"/>
      <c r="DZH39" s="214"/>
      <c r="DZI39" s="214"/>
      <c r="DZJ39" s="214"/>
      <c r="DZK39" s="214"/>
      <c r="DZL39" s="214"/>
      <c r="DZM39" s="214"/>
      <c r="DZN39" s="214"/>
      <c r="DZO39" s="214"/>
      <c r="DZP39" s="214"/>
      <c r="DZQ39" s="214"/>
      <c r="DZR39" s="214"/>
      <c r="DZS39" s="214"/>
      <c r="DZT39" s="214"/>
      <c r="DZU39" s="214"/>
      <c r="DZV39" s="214"/>
      <c r="DZW39" s="214"/>
      <c r="DZX39" s="214"/>
      <c r="DZY39" s="214"/>
      <c r="DZZ39" s="214"/>
      <c r="EAA39" s="214"/>
      <c r="EAB39" s="214"/>
      <c r="EAC39" s="214"/>
      <c r="EAD39" s="214"/>
      <c r="EAE39" s="214"/>
      <c r="EAF39" s="214"/>
      <c r="EAG39" s="214"/>
      <c r="EAH39" s="214"/>
      <c r="EAI39" s="214"/>
      <c r="EAJ39" s="214"/>
      <c r="EAK39" s="214"/>
      <c r="EAL39" s="214"/>
      <c r="EAM39" s="214"/>
      <c r="EAN39" s="214"/>
      <c r="EAO39" s="214"/>
      <c r="EAP39" s="214"/>
      <c r="EAQ39" s="214"/>
      <c r="EAR39" s="214"/>
      <c r="EAS39" s="214"/>
      <c r="EAT39" s="214"/>
      <c r="EAU39" s="214"/>
      <c r="EAV39" s="214"/>
      <c r="EAW39" s="214"/>
      <c r="EAX39" s="214"/>
      <c r="EAY39" s="214"/>
      <c r="EAZ39" s="214"/>
      <c r="EBA39" s="214"/>
      <c r="EBB39" s="214"/>
      <c r="EBC39" s="214"/>
      <c r="EBD39" s="214"/>
      <c r="EBE39" s="214"/>
      <c r="EBF39" s="214"/>
      <c r="EBG39" s="214"/>
      <c r="EBH39" s="214"/>
      <c r="EBI39" s="214"/>
      <c r="EBJ39" s="214"/>
      <c r="EBK39" s="214"/>
      <c r="EBL39" s="214"/>
      <c r="EBM39" s="214"/>
      <c r="EBN39" s="214"/>
      <c r="EBO39" s="214"/>
      <c r="EBP39" s="214"/>
      <c r="EBQ39" s="214"/>
      <c r="EBR39" s="214"/>
      <c r="EBS39" s="214"/>
      <c r="EBT39" s="214"/>
      <c r="EBU39" s="214"/>
      <c r="EBV39" s="214"/>
      <c r="EBW39" s="214"/>
      <c r="EBX39" s="214"/>
      <c r="EBY39" s="214"/>
      <c r="EBZ39" s="214"/>
      <c r="ECA39" s="214"/>
      <c r="ECB39" s="214"/>
      <c r="ECC39" s="214"/>
      <c r="ECD39" s="214"/>
      <c r="ECE39" s="214"/>
      <c r="ECF39" s="214"/>
      <c r="ECG39" s="214"/>
      <c r="ECH39" s="214"/>
      <c r="ECI39" s="214"/>
      <c r="ECJ39" s="214"/>
      <c r="ECK39" s="214"/>
      <c r="ECL39" s="214"/>
      <c r="ECM39" s="214"/>
      <c r="ECN39" s="214"/>
      <c r="ECO39" s="214"/>
      <c r="ECP39" s="214"/>
      <c r="ECQ39" s="214"/>
      <c r="ECR39" s="214"/>
      <c r="ECS39" s="214"/>
      <c r="ECT39" s="214"/>
      <c r="ECU39" s="214"/>
      <c r="ECV39" s="214"/>
      <c r="ECW39" s="214"/>
      <c r="ECX39" s="214"/>
      <c r="ECY39" s="214"/>
      <c r="ECZ39" s="214"/>
      <c r="EDA39" s="214"/>
      <c r="EDB39" s="214"/>
      <c r="EDC39" s="214"/>
      <c r="EDD39" s="214"/>
      <c r="EDE39" s="214"/>
      <c r="EDF39" s="214"/>
      <c r="EDG39" s="214"/>
      <c r="EDH39" s="214"/>
      <c r="EDI39" s="214"/>
      <c r="EDJ39" s="214"/>
      <c r="EDK39" s="214"/>
      <c r="EDL39" s="214"/>
      <c r="EDM39" s="214"/>
      <c r="EDN39" s="214"/>
      <c r="EDO39" s="214"/>
      <c r="EDP39" s="214"/>
      <c r="EDQ39" s="214"/>
      <c r="EDR39" s="214"/>
      <c r="EDS39" s="214"/>
      <c r="EDT39" s="214"/>
      <c r="EDU39" s="214"/>
      <c r="EDV39" s="214"/>
      <c r="EDW39" s="214"/>
      <c r="EDX39" s="214"/>
      <c r="EDY39" s="214"/>
      <c r="EDZ39" s="214"/>
      <c r="EEA39" s="214"/>
      <c r="EEB39" s="214"/>
      <c r="EEC39" s="214"/>
      <c r="EED39" s="214"/>
      <c r="EEE39" s="214"/>
      <c r="EEF39" s="214"/>
      <c r="EEG39" s="214"/>
      <c r="EEH39" s="214"/>
      <c r="EEI39" s="214"/>
      <c r="EEJ39" s="214"/>
      <c r="EEK39" s="214"/>
      <c r="EEL39" s="214"/>
      <c r="EEM39" s="214"/>
      <c r="EEN39" s="214"/>
      <c r="EEO39" s="214"/>
      <c r="EEP39" s="214"/>
      <c r="EEQ39" s="214"/>
      <c r="EER39" s="214"/>
      <c r="EES39" s="214"/>
      <c r="EET39" s="214"/>
      <c r="EEU39" s="214"/>
      <c r="EEV39" s="214"/>
      <c r="EEW39" s="214"/>
      <c r="EEX39" s="214"/>
      <c r="EEY39" s="214"/>
      <c r="EEZ39" s="214"/>
      <c r="EFA39" s="214"/>
      <c r="EFB39" s="214"/>
      <c r="EFC39" s="214"/>
      <c r="EFD39" s="214"/>
      <c r="EFE39" s="214"/>
      <c r="EFF39" s="214"/>
      <c r="EFG39" s="214"/>
      <c r="EFH39" s="214"/>
      <c r="EFI39" s="214"/>
      <c r="EFJ39" s="214"/>
      <c r="EFK39" s="214"/>
      <c r="EFL39" s="214"/>
      <c r="EFM39" s="214"/>
      <c r="EFN39" s="214"/>
      <c r="EFO39" s="214"/>
      <c r="EFP39" s="214"/>
      <c r="EFQ39" s="214"/>
      <c r="EFR39" s="214"/>
      <c r="EFS39" s="214"/>
      <c r="EFT39" s="214"/>
      <c r="EFU39" s="214"/>
      <c r="EFV39" s="214"/>
      <c r="EFW39" s="214"/>
      <c r="EFX39" s="214"/>
      <c r="EFY39" s="214"/>
      <c r="EFZ39" s="214"/>
      <c r="EGA39" s="214"/>
      <c r="EGB39" s="214"/>
      <c r="EGC39" s="214"/>
      <c r="EGD39" s="214"/>
      <c r="EGE39" s="214"/>
      <c r="EGF39" s="214"/>
      <c r="EGG39" s="214"/>
      <c r="EGH39" s="214"/>
      <c r="EGI39" s="214"/>
      <c r="EGJ39" s="214"/>
      <c r="EGK39" s="214"/>
      <c r="EGL39" s="214"/>
      <c r="EGM39" s="214"/>
      <c r="EGN39" s="214"/>
      <c r="EGO39" s="214"/>
      <c r="EGP39" s="214"/>
      <c r="EGQ39" s="214"/>
      <c r="EGR39" s="214"/>
      <c r="EGS39" s="214"/>
      <c r="EGT39" s="214"/>
      <c r="EGU39" s="214"/>
      <c r="EGV39" s="214"/>
      <c r="EGW39" s="214"/>
      <c r="EGX39" s="214"/>
      <c r="EGY39" s="214"/>
      <c r="EGZ39" s="214"/>
      <c r="EHA39" s="214"/>
      <c r="EHB39" s="214"/>
      <c r="EHC39" s="214"/>
      <c r="EHD39" s="214"/>
      <c r="EHE39" s="214"/>
      <c r="EHF39" s="214"/>
      <c r="EHG39" s="214"/>
      <c r="EHH39" s="214"/>
      <c r="EHI39" s="214"/>
      <c r="EHJ39" s="214"/>
      <c r="EHK39" s="214"/>
      <c r="EHL39" s="214"/>
      <c r="EHM39" s="214"/>
      <c r="EHN39" s="214"/>
      <c r="EHO39" s="214"/>
      <c r="EHP39" s="214"/>
      <c r="EHQ39" s="214"/>
      <c r="EHR39" s="214"/>
      <c r="EHS39" s="214"/>
      <c r="EHT39" s="214"/>
      <c r="EHU39" s="214"/>
      <c r="EHV39" s="214"/>
      <c r="EHW39" s="214"/>
      <c r="EHX39" s="214"/>
      <c r="EHY39" s="214"/>
      <c r="EHZ39" s="214"/>
      <c r="EIA39" s="214"/>
      <c r="EIB39" s="214"/>
      <c r="EIC39" s="214"/>
      <c r="EID39" s="214"/>
      <c r="EIE39" s="214"/>
      <c r="EIF39" s="214"/>
      <c r="EIG39" s="214"/>
      <c r="EIH39" s="214"/>
      <c r="EII39" s="214"/>
      <c r="EIJ39" s="214"/>
      <c r="EIK39" s="214"/>
      <c r="EIL39" s="214"/>
      <c r="EIM39" s="214"/>
      <c r="EIN39" s="214"/>
      <c r="EIO39" s="214"/>
      <c r="EIP39" s="214"/>
      <c r="EIQ39" s="214"/>
      <c r="EIR39" s="214"/>
      <c r="EIS39" s="214"/>
      <c r="EIT39" s="214"/>
      <c r="EIU39" s="214"/>
      <c r="EIV39" s="214"/>
      <c r="EIW39" s="214"/>
      <c r="EIX39" s="214"/>
      <c r="EIY39" s="214"/>
      <c r="EIZ39" s="214"/>
      <c r="EJA39" s="214"/>
      <c r="EJB39" s="214"/>
      <c r="EJC39" s="214"/>
      <c r="EJD39" s="214"/>
      <c r="EJE39" s="214"/>
      <c r="EJF39" s="214"/>
      <c r="EJG39" s="214"/>
      <c r="EJH39" s="214"/>
      <c r="EJI39" s="214"/>
      <c r="EJJ39" s="214"/>
      <c r="EJK39" s="214"/>
      <c r="EJL39" s="214"/>
      <c r="EJM39" s="214"/>
      <c r="EJN39" s="214"/>
      <c r="EJO39" s="214"/>
      <c r="EJP39" s="214"/>
      <c r="EJQ39" s="214"/>
      <c r="EJR39" s="214"/>
      <c r="EJS39" s="214"/>
      <c r="EJT39" s="214"/>
      <c r="EJU39" s="214"/>
      <c r="EJV39" s="214"/>
      <c r="EJW39" s="214"/>
      <c r="EJX39" s="214"/>
      <c r="EJY39" s="214"/>
      <c r="EJZ39" s="214"/>
      <c r="EKA39" s="214"/>
      <c r="EKB39" s="214"/>
      <c r="EKC39" s="214"/>
      <c r="EKD39" s="214"/>
      <c r="EKE39" s="214"/>
      <c r="EKF39" s="214"/>
      <c r="EKG39" s="214"/>
      <c r="EKH39" s="214"/>
      <c r="EKI39" s="214"/>
      <c r="EKJ39" s="214"/>
      <c r="EKK39" s="214"/>
      <c r="EKL39" s="214"/>
      <c r="EKM39" s="214"/>
      <c r="EKN39" s="214"/>
      <c r="EKO39" s="214"/>
      <c r="EKP39" s="214"/>
      <c r="EKQ39" s="214"/>
      <c r="EKR39" s="214"/>
      <c r="EKS39" s="214"/>
      <c r="EKT39" s="214"/>
      <c r="EKU39" s="214"/>
      <c r="EKV39" s="214"/>
      <c r="EKW39" s="214"/>
      <c r="EKX39" s="214"/>
      <c r="EKY39" s="214"/>
      <c r="EKZ39" s="214"/>
      <c r="ELA39" s="214"/>
      <c r="ELB39" s="214"/>
      <c r="ELC39" s="214"/>
      <c r="ELD39" s="214"/>
      <c r="ELE39" s="214"/>
      <c r="ELF39" s="214"/>
      <c r="ELG39" s="214"/>
      <c r="ELH39" s="214"/>
      <c r="ELI39" s="214"/>
      <c r="ELJ39" s="214"/>
      <c r="ELK39" s="214"/>
      <c r="ELL39" s="214"/>
      <c r="ELM39" s="214"/>
      <c r="ELN39" s="214"/>
      <c r="ELO39" s="214"/>
      <c r="ELP39" s="214"/>
      <c r="ELQ39" s="214"/>
      <c r="ELR39" s="214"/>
      <c r="ELS39" s="214"/>
      <c r="ELT39" s="214"/>
      <c r="ELU39" s="214"/>
      <c r="ELV39" s="214"/>
      <c r="ELW39" s="214"/>
      <c r="ELX39" s="214"/>
      <c r="ELY39" s="214"/>
      <c r="ELZ39" s="214"/>
      <c r="EMA39" s="214"/>
      <c r="EMB39" s="214"/>
      <c r="EMC39" s="214"/>
      <c r="EMD39" s="214"/>
      <c r="EME39" s="214"/>
      <c r="EMF39" s="214"/>
      <c r="EMG39" s="214"/>
      <c r="EMH39" s="214"/>
      <c r="EMI39" s="214"/>
      <c r="EMJ39" s="214"/>
      <c r="EMK39" s="214"/>
      <c r="EML39" s="214"/>
      <c r="EMM39" s="214"/>
      <c r="EMN39" s="214"/>
      <c r="EMO39" s="214"/>
      <c r="EMP39" s="214"/>
      <c r="EMQ39" s="214"/>
      <c r="EMR39" s="214"/>
      <c r="EMS39" s="214"/>
      <c r="EMT39" s="214"/>
      <c r="EMU39" s="214"/>
      <c r="EMV39" s="214"/>
      <c r="EMW39" s="214"/>
      <c r="EMX39" s="214"/>
      <c r="EMY39" s="214"/>
      <c r="EMZ39" s="214"/>
      <c r="ENA39" s="214"/>
      <c r="ENB39" s="214"/>
      <c r="ENC39" s="214"/>
      <c r="END39" s="214"/>
      <c r="ENE39" s="214"/>
      <c r="ENF39" s="214"/>
      <c r="ENG39" s="214"/>
      <c r="ENH39" s="214"/>
      <c r="ENI39" s="214"/>
      <c r="ENJ39" s="214"/>
      <c r="ENK39" s="214"/>
      <c r="ENL39" s="214"/>
      <c r="ENM39" s="214"/>
      <c r="ENN39" s="214"/>
      <c r="ENO39" s="214"/>
      <c r="ENP39" s="214"/>
      <c r="ENQ39" s="214"/>
      <c r="ENR39" s="214"/>
      <c r="ENS39" s="214"/>
      <c r="ENT39" s="214"/>
      <c r="ENU39" s="214"/>
      <c r="ENV39" s="214"/>
      <c r="ENW39" s="214"/>
      <c r="ENX39" s="214"/>
      <c r="ENY39" s="214"/>
      <c r="ENZ39" s="214"/>
      <c r="EOA39" s="214"/>
      <c r="EOB39" s="214"/>
      <c r="EOC39" s="214"/>
      <c r="EOD39" s="214"/>
      <c r="EOE39" s="214"/>
      <c r="EOF39" s="214"/>
      <c r="EOG39" s="214"/>
      <c r="EOH39" s="214"/>
      <c r="EOI39" s="214"/>
      <c r="EOJ39" s="214"/>
      <c r="EOK39" s="214"/>
      <c r="EOL39" s="214"/>
      <c r="EOM39" s="214"/>
      <c r="EON39" s="214"/>
      <c r="EOO39" s="214"/>
      <c r="EOP39" s="214"/>
      <c r="EOQ39" s="214"/>
      <c r="EOR39" s="214"/>
      <c r="EOS39" s="214"/>
      <c r="EOT39" s="214"/>
      <c r="EOU39" s="214"/>
      <c r="EOV39" s="214"/>
      <c r="EOW39" s="214"/>
      <c r="EOX39" s="214"/>
      <c r="EOY39" s="214"/>
      <c r="EOZ39" s="214"/>
      <c r="EPA39" s="214"/>
      <c r="EPB39" s="214"/>
      <c r="EPC39" s="214"/>
      <c r="EPD39" s="214"/>
      <c r="EPE39" s="214"/>
      <c r="EPF39" s="214"/>
      <c r="EPG39" s="214"/>
      <c r="EPH39" s="214"/>
      <c r="EPI39" s="214"/>
      <c r="EPJ39" s="214"/>
      <c r="EPK39" s="214"/>
      <c r="EPL39" s="214"/>
      <c r="EPM39" s="214"/>
      <c r="EPN39" s="214"/>
      <c r="EPO39" s="214"/>
      <c r="EPP39" s="214"/>
      <c r="EPQ39" s="214"/>
      <c r="EPR39" s="214"/>
      <c r="EPS39" s="214"/>
      <c r="EPT39" s="214"/>
      <c r="EPU39" s="214"/>
      <c r="EPV39" s="214"/>
      <c r="EPW39" s="214"/>
      <c r="EPX39" s="214"/>
      <c r="EPY39" s="214"/>
      <c r="EPZ39" s="214"/>
      <c r="EQA39" s="214"/>
      <c r="EQB39" s="214"/>
      <c r="EQC39" s="214"/>
      <c r="EQD39" s="214"/>
      <c r="EQE39" s="214"/>
      <c r="EQF39" s="214"/>
      <c r="EQG39" s="214"/>
      <c r="EQH39" s="214"/>
      <c r="EQI39" s="214"/>
      <c r="EQJ39" s="214"/>
      <c r="EQK39" s="214"/>
      <c r="EQL39" s="214"/>
      <c r="EQM39" s="214"/>
      <c r="EQN39" s="214"/>
      <c r="EQO39" s="214"/>
      <c r="EQP39" s="214"/>
      <c r="EQQ39" s="214"/>
      <c r="EQR39" s="214"/>
      <c r="EQS39" s="214"/>
      <c r="EQT39" s="214"/>
      <c r="EQU39" s="214"/>
      <c r="EQV39" s="214"/>
      <c r="EQW39" s="214"/>
      <c r="EQX39" s="214"/>
      <c r="EQY39" s="214"/>
      <c r="EQZ39" s="214"/>
      <c r="ERA39" s="214"/>
      <c r="ERB39" s="214"/>
      <c r="ERC39" s="214"/>
      <c r="ERD39" s="214"/>
      <c r="ERE39" s="214"/>
      <c r="ERF39" s="214"/>
      <c r="ERG39" s="214"/>
      <c r="ERH39" s="214"/>
      <c r="ERI39" s="214"/>
      <c r="ERJ39" s="214"/>
      <c r="ERK39" s="214"/>
      <c r="ERL39" s="214"/>
      <c r="ERM39" s="214"/>
      <c r="ERN39" s="214"/>
      <c r="ERO39" s="214"/>
      <c r="ERP39" s="214"/>
      <c r="ERQ39" s="214"/>
      <c r="ERR39" s="214"/>
      <c r="ERS39" s="214"/>
      <c r="ERT39" s="214"/>
      <c r="ERU39" s="214"/>
      <c r="ERV39" s="214"/>
      <c r="ERW39" s="214"/>
      <c r="ERX39" s="214"/>
      <c r="ERY39" s="214"/>
      <c r="ERZ39" s="214"/>
      <c r="ESA39" s="214"/>
      <c r="ESB39" s="214"/>
      <c r="ESC39" s="214"/>
      <c r="ESD39" s="214"/>
      <c r="ESE39" s="214"/>
      <c r="ESF39" s="214"/>
      <c r="ESG39" s="214"/>
      <c r="ESH39" s="214"/>
      <c r="ESI39" s="214"/>
      <c r="ESJ39" s="214"/>
      <c r="ESK39" s="214"/>
      <c r="ESL39" s="214"/>
      <c r="ESM39" s="214"/>
      <c r="ESN39" s="214"/>
      <c r="ESO39" s="214"/>
      <c r="ESP39" s="214"/>
      <c r="ESQ39" s="214"/>
      <c r="ESR39" s="214"/>
      <c r="ESS39" s="214"/>
      <c r="EST39" s="214"/>
      <c r="ESU39" s="214"/>
      <c r="ESV39" s="214"/>
      <c r="ESW39" s="214"/>
      <c r="ESX39" s="214"/>
      <c r="ESY39" s="214"/>
      <c r="ESZ39" s="214"/>
      <c r="ETA39" s="214"/>
      <c r="ETB39" s="214"/>
      <c r="ETC39" s="214"/>
      <c r="ETD39" s="214"/>
      <c r="ETE39" s="214"/>
      <c r="ETF39" s="214"/>
      <c r="ETG39" s="214"/>
      <c r="ETH39" s="214"/>
      <c r="ETI39" s="214"/>
      <c r="ETJ39" s="214"/>
      <c r="ETK39" s="214"/>
      <c r="ETL39" s="214"/>
      <c r="ETM39" s="214"/>
      <c r="ETN39" s="214"/>
      <c r="ETO39" s="214"/>
      <c r="ETP39" s="214"/>
      <c r="ETQ39" s="214"/>
      <c r="ETR39" s="214"/>
      <c r="ETS39" s="214"/>
      <c r="ETT39" s="214"/>
      <c r="ETU39" s="214"/>
      <c r="ETV39" s="214"/>
      <c r="ETW39" s="214"/>
      <c r="ETX39" s="214"/>
      <c r="ETY39" s="214"/>
      <c r="ETZ39" s="214"/>
      <c r="EUA39" s="214"/>
      <c r="EUB39" s="214"/>
      <c r="EUC39" s="214"/>
      <c r="EUD39" s="214"/>
      <c r="EUE39" s="214"/>
      <c r="EUF39" s="214"/>
      <c r="EUG39" s="214"/>
      <c r="EUH39" s="214"/>
      <c r="EUI39" s="214"/>
      <c r="EUJ39" s="214"/>
      <c r="EUK39" s="214"/>
      <c r="EUL39" s="214"/>
      <c r="EUM39" s="214"/>
      <c r="EUN39" s="214"/>
      <c r="EUO39" s="214"/>
      <c r="EUP39" s="214"/>
      <c r="EUQ39" s="214"/>
      <c r="EUR39" s="214"/>
      <c r="EUS39" s="214"/>
      <c r="EUT39" s="214"/>
      <c r="EUU39" s="214"/>
      <c r="EUV39" s="214"/>
      <c r="EUW39" s="214"/>
      <c r="EUX39" s="214"/>
      <c r="EUY39" s="214"/>
      <c r="EUZ39" s="214"/>
      <c r="EVA39" s="214"/>
      <c r="EVB39" s="214"/>
      <c r="EVC39" s="214"/>
      <c r="EVD39" s="214"/>
      <c r="EVE39" s="214"/>
      <c r="EVF39" s="214"/>
      <c r="EVG39" s="214"/>
      <c r="EVH39" s="214"/>
      <c r="EVI39" s="214"/>
      <c r="EVJ39" s="214"/>
      <c r="EVK39" s="214"/>
      <c r="EVL39" s="214"/>
      <c r="EVM39" s="214"/>
      <c r="EVN39" s="214"/>
      <c r="EVO39" s="214"/>
      <c r="EVP39" s="214"/>
      <c r="EVQ39" s="214"/>
      <c r="EVR39" s="214"/>
      <c r="EVS39" s="214"/>
      <c r="EVT39" s="214"/>
      <c r="EVU39" s="214"/>
      <c r="EVV39" s="214"/>
      <c r="EVW39" s="214"/>
      <c r="EVX39" s="214"/>
      <c r="EVY39" s="214"/>
      <c r="EVZ39" s="214"/>
      <c r="EWA39" s="214"/>
      <c r="EWB39" s="214"/>
      <c r="EWC39" s="214"/>
      <c r="EWD39" s="214"/>
      <c r="EWE39" s="214"/>
      <c r="EWF39" s="214"/>
      <c r="EWG39" s="214"/>
      <c r="EWH39" s="214"/>
      <c r="EWI39" s="214"/>
      <c r="EWJ39" s="214"/>
      <c r="EWK39" s="214"/>
      <c r="EWL39" s="214"/>
      <c r="EWM39" s="214"/>
      <c r="EWN39" s="214"/>
      <c r="EWO39" s="214"/>
      <c r="EWP39" s="214"/>
      <c r="EWQ39" s="214"/>
      <c r="EWR39" s="214"/>
      <c r="EWS39" s="214"/>
      <c r="EWT39" s="214"/>
      <c r="EWU39" s="214"/>
      <c r="EWV39" s="214"/>
      <c r="EWW39" s="214"/>
      <c r="EWX39" s="214"/>
      <c r="EWY39" s="214"/>
      <c r="EWZ39" s="214"/>
      <c r="EXA39" s="214"/>
      <c r="EXB39" s="214"/>
      <c r="EXC39" s="214"/>
      <c r="EXD39" s="214"/>
      <c r="EXE39" s="214"/>
      <c r="EXF39" s="214"/>
      <c r="EXG39" s="214"/>
      <c r="EXH39" s="214"/>
      <c r="EXI39" s="214"/>
      <c r="EXJ39" s="214"/>
      <c r="EXK39" s="214"/>
      <c r="EXL39" s="214"/>
      <c r="EXM39" s="214"/>
      <c r="EXN39" s="214"/>
      <c r="EXO39" s="214"/>
      <c r="EXP39" s="214"/>
      <c r="EXQ39" s="214"/>
      <c r="EXR39" s="214"/>
      <c r="EXS39" s="214"/>
      <c r="EXT39" s="214"/>
      <c r="EXU39" s="214"/>
      <c r="EXV39" s="214"/>
      <c r="EXW39" s="214"/>
      <c r="EXX39" s="214"/>
      <c r="EXY39" s="214"/>
      <c r="EXZ39" s="214"/>
      <c r="EYA39" s="214"/>
      <c r="EYB39" s="214"/>
      <c r="EYC39" s="214"/>
      <c r="EYD39" s="214"/>
      <c r="EYE39" s="214"/>
      <c r="EYF39" s="214"/>
      <c r="EYG39" s="214"/>
      <c r="EYH39" s="214"/>
      <c r="EYI39" s="214"/>
      <c r="EYJ39" s="214"/>
      <c r="EYK39" s="214"/>
      <c r="EYL39" s="214"/>
      <c r="EYM39" s="214"/>
      <c r="EYN39" s="214"/>
      <c r="EYO39" s="214"/>
      <c r="EYP39" s="214"/>
      <c r="EYQ39" s="214"/>
      <c r="EYR39" s="214"/>
      <c r="EYS39" s="214"/>
      <c r="EYT39" s="214"/>
      <c r="EYU39" s="214"/>
      <c r="EYV39" s="214"/>
      <c r="EYW39" s="214"/>
      <c r="EYX39" s="214"/>
      <c r="EYY39" s="214"/>
      <c r="EYZ39" s="214"/>
      <c r="EZA39" s="214"/>
      <c r="EZB39" s="214"/>
      <c r="EZC39" s="214"/>
      <c r="EZD39" s="214"/>
      <c r="EZE39" s="214"/>
      <c r="EZF39" s="214"/>
      <c r="EZG39" s="214"/>
      <c r="EZH39" s="214"/>
      <c r="EZI39" s="214"/>
      <c r="EZJ39" s="214"/>
      <c r="EZK39" s="214"/>
      <c r="EZL39" s="214"/>
      <c r="EZM39" s="214"/>
      <c r="EZN39" s="214"/>
      <c r="EZO39" s="214"/>
      <c r="EZP39" s="214"/>
      <c r="EZQ39" s="214"/>
      <c r="EZR39" s="214"/>
      <c r="EZS39" s="214"/>
      <c r="EZT39" s="214"/>
      <c r="EZU39" s="214"/>
      <c r="EZV39" s="214"/>
      <c r="EZW39" s="214"/>
      <c r="EZX39" s="214"/>
      <c r="EZY39" s="214"/>
      <c r="EZZ39" s="214"/>
      <c r="FAA39" s="214"/>
      <c r="FAB39" s="214"/>
      <c r="FAC39" s="214"/>
      <c r="FAD39" s="214"/>
      <c r="FAE39" s="214"/>
      <c r="FAF39" s="214"/>
      <c r="FAG39" s="214"/>
      <c r="FAH39" s="214"/>
      <c r="FAI39" s="214"/>
      <c r="FAJ39" s="214"/>
      <c r="FAK39" s="214"/>
      <c r="FAL39" s="214"/>
      <c r="FAM39" s="214"/>
      <c r="FAN39" s="214"/>
      <c r="FAO39" s="214"/>
      <c r="FAP39" s="214"/>
      <c r="FAQ39" s="214"/>
      <c r="FAR39" s="214"/>
      <c r="FAS39" s="214"/>
      <c r="FAT39" s="214"/>
      <c r="FAU39" s="214"/>
      <c r="FAV39" s="214"/>
      <c r="FAW39" s="214"/>
      <c r="FAX39" s="214"/>
      <c r="FAY39" s="214"/>
      <c r="FAZ39" s="214"/>
      <c r="FBA39" s="214"/>
      <c r="FBB39" s="214"/>
      <c r="FBC39" s="214"/>
      <c r="FBD39" s="214"/>
      <c r="FBE39" s="214"/>
      <c r="FBF39" s="214"/>
      <c r="FBG39" s="214"/>
      <c r="FBH39" s="214"/>
      <c r="FBI39" s="214"/>
      <c r="FBJ39" s="214"/>
      <c r="FBK39" s="214"/>
      <c r="FBL39" s="214"/>
      <c r="FBM39" s="214"/>
      <c r="FBN39" s="214"/>
      <c r="FBO39" s="214"/>
      <c r="FBP39" s="214"/>
      <c r="FBQ39" s="214"/>
      <c r="FBR39" s="214"/>
      <c r="FBS39" s="214"/>
      <c r="FBT39" s="214"/>
      <c r="FBU39" s="214"/>
      <c r="FBV39" s="214"/>
      <c r="FBW39" s="214"/>
      <c r="FBX39" s="214"/>
      <c r="FBY39" s="214"/>
      <c r="FBZ39" s="214"/>
      <c r="FCA39" s="214"/>
      <c r="FCB39" s="214"/>
      <c r="FCC39" s="214"/>
      <c r="FCD39" s="214"/>
      <c r="FCE39" s="214"/>
      <c r="FCF39" s="214"/>
      <c r="FCG39" s="214"/>
      <c r="FCH39" s="214"/>
      <c r="FCI39" s="214"/>
      <c r="FCJ39" s="214"/>
      <c r="FCK39" s="214"/>
      <c r="FCL39" s="214"/>
      <c r="FCM39" s="214"/>
      <c r="FCN39" s="214"/>
      <c r="FCO39" s="214"/>
      <c r="FCP39" s="214"/>
      <c r="FCQ39" s="214"/>
      <c r="FCR39" s="214"/>
      <c r="FCS39" s="214"/>
      <c r="FCT39" s="214"/>
      <c r="FCU39" s="214"/>
      <c r="FCV39" s="214"/>
      <c r="FCW39" s="214"/>
      <c r="FCX39" s="214"/>
      <c r="FCY39" s="214"/>
      <c r="FCZ39" s="214"/>
      <c r="FDA39" s="214"/>
      <c r="FDB39" s="214"/>
      <c r="FDC39" s="214"/>
      <c r="FDD39" s="214"/>
      <c r="FDE39" s="214"/>
      <c r="FDF39" s="214"/>
      <c r="FDG39" s="214"/>
      <c r="FDH39" s="214"/>
      <c r="FDI39" s="214"/>
      <c r="FDJ39" s="214"/>
      <c r="FDK39" s="214"/>
      <c r="FDL39" s="214"/>
      <c r="FDM39" s="214"/>
      <c r="FDN39" s="214"/>
      <c r="FDO39" s="214"/>
      <c r="FDP39" s="214"/>
      <c r="FDQ39" s="214"/>
      <c r="FDR39" s="214"/>
      <c r="FDS39" s="214"/>
      <c r="FDT39" s="214"/>
      <c r="FDU39" s="214"/>
      <c r="FDV39" s="214"/>
      <c r="FDW39" s="214"/>
      <c r="FDX39" s="214"/>
      <c r="FDY39" s="214"/>
      <c r="FDZ39" s="214"/>
      <c r="FEA39" s="214"/>
      <c r="FEB39" s="214"/>
      <c r="FEC39" s="214"/>
      <c r="FED39" s="214"/>
      <c r="FEE39" s="214"/>
      <c r="FEF39" s="214"/>
      <c r="FEG39" s="214"/>
      <c r="FEH39" s="214"/>
      <c r="FEI39" s="214"/>
      <c r="FEJ39" s="214"/>
      <c r="FEK39" s="214"/>
      <c r="FEL39" s="214"/>
      <c r="FEM39" s="214"/>
      <c r="FEN39" s="214"/>
      <c r="FEO39" s="214"/>
      <c r="FEP39" s="214"/>
      <c r="FEQ39" s="214"/>
      <c r="FER39" s="214"/>
      <c r="FES39" s="214"/>
      <c r="FET39" s="214"/>
      <c r="FEU39" s="214"/>
      <c r="FEV39" s="214"/>
      <c r="FEW39" s="214"/>
      <c r="FEX39" s="214"/>
      <c r="FEY39" s="214"/>
      <c r="FEZ39" s="214"/>
      <c r="FFA39" s="214"/>
      <c r="FFB39" s="214"/>
      <c r="FFC39" s="214"/>
      <c r="FFD39" s="214"/>
      <c r="FFE39" s="214"/>
      <c r="FFF39" s="214"/>
      <c r="FFG39" s="214"/>
      <c r="FFH39" s="214"/>
      <c r="FFI39" s="214"/>
      <c r="FFJ39" s="214"/>
      <c r="FFK39" s="214"/>
      <c r="FFL39" s="214"/>
      <c r="FFM39" s="214"/>
      <c r="FFN39" s="214"/>
      <c r="FFO39" s="214"/>
      <c r="FFP39" s="214"/>
      <c r="FFQ39" s="214"/>
      <c r="FFR39" s="214"/>
      <c r="FFS39" s="214"/>
      <c r="FFT39" s="214"/>
      <c r="FFU39" s="214"/>
      <c r="FFV39" s="214"/>
      <c r="FFW39" s="214"/>
      <c r="FFX39" s="214"/>
      <c r="FFY39" s="214"/>
      <c r="FFZ39" s="214"/>
      <c r="FGA39" s="214"/>
      <c r="FGB39" s="214"/>
      <c r="FGC39" s="214"/>
      <c r="FGD39" s="214"/>
      <c r="FGE39" s="214"/>
      <c r="FGF39" s="214"/>
      <c r="FGG39" s="214"/>
      <c r="FGH39" s="214"/>
      <c r="FGI39" s="214"/>
      <c r="FGJ39" s="214"/>
      <c r="FGK39" s="214"/>
      <c r="FGL39" s="214"/>
      <c r="FGM39" s="214"/>
      <c r="FGN39" s="214"/>
      <c r="FGO39" s="214"/>
      <c r="FGP39" s="214"/>
      <c r="FGQ39" s="214"/>
      <c r="FGR39" s="214"/>
      <c r="FGS39" s="214"/>
      <c r="FGT39" s="214"/>
      <c r="FGU39" s="214"/>
      <c r="FGV39" s="214"/>
      <c r="FGW39" s="214"/>
      <c r="FGX39" s="214"/>
      <c r="FGY39" s="214"/>
      <c r="FGZ39" s="214"/>
      <c r="FHA39" s="214"/>
      <c r="FHB39" s="214"/>
      <c r="FHC39" s="214"/>
      <c r="FHD39" s="214"/>
      <c r="FHE39" s="214"/>
      <c r="FHF39" s="214"/>
      <c r="FHG39" s="214"/>
      <c r="FHH39" s="214"/>
      <c r="FHI39" s="214"/>
      <c r="FHJ39" s="214"/>
      <c r="FHK39" s="214"/>
      <c r="FHL39" s="214"/>
      <c r="FHM39" s="214"/>
      <c r="FHN39" s="214"/>
      <c r="FHO39" s="214"/>
      <c r="FHP39" s="214"/>
      <c r="FHQ39" s="214"/>
      <c r="FHR39" s="214"/>
      <c r="FHS39" s="214"/>
      <c r="FHT39" s="214"/>
      <c r="FHU39" s="214"/>
      <c r="FHV39" s="214"/>
      <c r="FHW39" s="214"/>
      <c r="FHX39" s="214"/>
      <c r="FHY39" s="214"/>
      <c r="FHZ39" s="214"/>
      <c r="FIA39" s="214"/>
      <c r="FIB39" s="214"/>
      <c r="FIC39" s="214"/>
      <c r="FID39" s="214"/>
      <c r="FIE39" s="214"/>
      <c r="FIF39" s="214"/>
      <c r="FIG39" s="214"/>
      <c r="FIH39" s="214"/>
      <c r="FII39" s="214"/>
      <c r="FIJ39" s="214"/>
      <c r="FIK39" s="214"/>
      <c r="FIL39" s="214"/>
      <c r="FIM39" s="214"/>
      <c r="FIN39" s="214"/>
      <c r="FIO39" s="214"/>
      <c r="FIP39" s="214"/>
      <c r="FIQ39" s="214"/>
      <c r="FIR39" s="214"/>
      <c r="FIS39" s="214"/>
      <c r="FIT39" s="214"/>
      <c r="FIU39" s="214"/>
      <c r="FIV39" s="214"/>
      <c r="FIW39" s="214"/>
      <c r="FIX39" s="214"/>
      <c r="FIY39" s="214"/>
      <c r="FIZ39" s="214"/>
      <c r="FJA39" s="214"/>
      <c r="FJB39" s="214"/>
      <c r="FJC39" s="214"/>
      <c r="FJD39" s="214"/>
      <c r="FJE39" s="214"/>
      <c r="FJF39" s="214"/>
      <c r="FJG39" s="214"/>
      <c r="FJH39" s="214"/>
      <c r="FJI39" s="214"/>
      <c r="FJJ39" s="214"/>
      <c r="FJK39" s="214"/>
      <c r="FJL39" s="214"/>
      <c r="FJM39" s="214"/>
      <c r="FJN39" s="214"/>
      <c r="FJO39" s="214"/>
      <c r="FJP39" s="214"/>
      <c r="FJQ39" s="214"/>
      <c r="FJR39" s="214"/>
      <c r="FJS39" s="214"/>
      <c r="FJT39" s="214"/>
      <c r="FJU39" s="214"/>
      <c r="FJV39" s="214"/>
      <c r="FJW39" s="214"/>
      <c r="FJX39" s="214"/>
      <c r="FJY39" s="214"/>
      <c r="FJZ39" s="214"/>
      <c r="FKA39" s="214"/>
      <c r="FKB39" s="214"/>
      <c r="FKC39" s="214"/>
      <c r="FKD39" s="214"/>
      <c r="FKE39" s="214"/>
      <c r="FKF39" s="214"/>
      <c r="FKG39" s="214"/>
      <c r="FKH39" s="214"/>
      <c r="FKI39" s="214"/>
      <c r="FKJ39" s="214"/>
      <c r="FKK39" s="214"/>
      <c r="FKL39" s="214"/>
      <c r="FKM39" s="214"/>
      <c r="FKN39" s="214"/>
      <c r="FKO39" s="214"/>
      <c r="FKP39" s="214"/>
      <c r="FKQ39" s="214"/>
      <c r="FKR39" s="214"/>
      <c r="FKS39" s="214"/>
      <c r="FKT39" s="214"/>
      <c r="FKU39" s="214"/>
      <c r="FKV39" s="214"/>
      <c r="FKW39" s="214"/>
      <c r="FKX39" s="214"/>
      <c r="FKY39" s="214"/>
      <c r="FKZ39" s="214"/>
      <c r="FLA39" s="214"/>
      <c r="FLB39" s="214"/>
      <c r="FLC39" s="214"/>
      <c r="FLD39" s="214"/>
      <c r="FLE39" s="214"/>
      <c r="FLF39" s="214"/>
      <c r="FLG39" s="214"/>
      <c r="FLH39" s="214"/>
      <c r="FLI39" s="214"/>
      <c r="FLJ39" s="214"/>
      <c r="FLK39" s="214"/>
      <c r="FLL39" s="214"/>
      <c r="FLM39" s="214"/>
      <c r="FLN39" s="214"/>
      <c r="FLO39" s="214"/>
      <c r="FLP39" s="214"/>
      <c r="FLQ39" s="214"/>
      <c r="FLR39" s="214"/>
      <c r="FLS39" s="214"/>
      <c r="FLT39" s="214"/>
      <c r="FLU39" s="214"/>
      <c r="FLV39" s="214"/>
      <c r="FLW39" s="214"/>
      <c r="FLX39" s="214"/>
      <c r="FLY39" s="214"/>
      <c r="FLZ39" s="214"/>
      <c r="FMA39" s="214"/>
      <c r="FMB39" s="214"/>
      <c r="FMC39" s="214"/>
      <c r="FMD39" s="214"/>
      <c r="FME39" s="214"/>
      <c r="FMF39" s="214"/>
      <c r="FMG39" s="214"/>
      <c r="FMH39" s="214"/>
      <c r="FMI39" s="214"/>
      <c r="FMJ39" s="214"/>
      <c r="FMK39" s="214"/>
      <c r="FML39" s="214"/>
      <c r="FMM39" s="214"/>
      <c r="FMN39" s="214"/>
      <c r="FMO39" s="214"/>
      <c r="FMP39" s="214"/>
      <c r="FMQ39" s="214"/>
      <c r="FMR39" s="214"/>
      <c r="FMS39" s="214"/>
      <c r="FMT39" s="214"/>
      <c r="FMU39" s="214"/>
      <c r="FMV39" s="214"/>
      <c r="FMW39" s="214"/>
      <c r="FMX39" s="214"/>
      <c r="FMY39" s="214"/>
      <c r="FMZ39" s="214"/>
      <c r="FNA39" s="214"/>
      <c r="FNB39" s="214"/>
      <c r="FNC39" s="214"/>
      <c r="FND39" s="214"/>
      <c r="FNE39" s="214"/>
      <c r="FNF39" s="214"/>
      <c r="FNG39" s="214"/>
      <c r="FNH39" s="214"/>
      <c r="FNI39" s="214"/>
      <c r="FNJ39" s="214"/>
      <c r="FNK39" s="214"/>
      <c r="FNL39" s="214"/>
      <c r="FNM39" s="214"/>
      <c r="FNN39" s="214"/>
      <c r="FNO39" s="214"/>
      <c r="FNP39" s="214"/>
      <c r="FNQ39" s="214"/>
      <c r="FNR39" s="214"/>
      <c r="FNS39" s="214"/>
      <c r="FNT39" s="214"/>
      <c r="FNU39" s="214"/>
      <c r="FNV39" s="214"/>
      <c r="FNW39" s="214"/>
      <c r="FNX39" s="214"/>
      <c r="FNY39" s="214"/>
      <c r="FNZ39" s="214"/>
      <c r="FOA39" s="214"/>
      <c r="FOB39" s="214"/>
      <c r="FOC39" s="214"/>
      <c r="FOD39" s="214"/>
      <c r="FOE39" s="214"/>
      <c r="FOF39" s="214"/>
      <c r="FOG39" s="214"/>
      <c r="FOH39" s="214"/>
      <c r="FOI39" s="214"/>
      <c r="FOJ39" s="214"/>
      <c r="FOK39" s="214"/>
      <c r="FOL39" s="214"/>
      <c r="FOM39" s="214"/>
      <c r="FON39" s="214"/>
      <c r="FOO39" s="214"/>
      <c r="FOP39" s="214"/>
      <c r="FOQ39" s="214"/>
      <c r="FOR39" s="214"/>
      <c r="FOS39" s="214"/>
      <c r="FOT39" s="214"/>
      <c r="FOU39" s="214"/>
      <c r="FOV39" s="214"/>
      <c r="FOW39" s="214"/>
      <c r="FOX39" s="214"/>
      <c r="FOY39" s="214"/>
      <c r="FOZ39" s="214"/>
      <c r="FPA39" s="214"/>
      <c r="FPB39" s="214"/>
      <c r="FPC39" s="214"/>
      <c r="FPD39" s="214"/>
      <c r="FPE39" s="214"/>
      <c r="FPF39" s="214"/>
      <c r="FPG39" s="214"/>
      <c r="FPH39" s="214"/>
      <c r="FPI39" s="214"/>
      <c r="FPJ39" s="214"/>
      <c r="FPK39" s="214"/>
      <c r="FPL39" s="214"/>
      <c r="FPM39" s="214"/>
      <c r="FPN39" s="214"/>
      <c r="FPO39" s="214"/>
      <c r="FPP39" s="214"/>
      <c r="FPQ39" s="214"/>
      <c r="FPR39" s="214"/>
      <c r="FPS39" s="214"/>
      <c r="FPT39" s="214"/>
      <c r="FPU39" s="214"/>
      <c r="FPV39" s="214"/>
      <c r="FPW39" s="214"/>
      <c r="FPX39" s="214"/>
      <c r="FPY39" s="214"/>
      <c r="FPZ39" s="214"/>
      <c r="FQA39" s="214"/>
      <c r="FQB39" s="214"/>
      <c r="FQC39" s="214"/>
      <c r="FQD39" s="214"/>
      <c r="FQE39" s="214"/>
      <c r="FQF39" s="214"/>
      <c r="FQG39" s="214"/>
      <c r="FQH39" s="214"/>
      <c r="FQI39" s="214"/>
      <c r="FQJ39" s="214"/>
      <c r="FQK39" s="214"/>
      <c r="FQL39" s="214"/>
      <c r="FQM39" s="214"/>
      <c r="FQN39" s="214"/>
      <c r="FQO39" s="214"/>
      <c r="FQP39" s="214"/>
      <c r="FQQ39" s="214"/>
      <c r="FQR39" s="214"/>
      <c r="FQS39" s="214"/>
      <c r="FQT39" s="214"/>
      <c r="FQU39" s="214"/>
      <c r="FQV39" s="214"/>
      <c r="FQW39" s="214"/>
      <c r="FQX39" s="214"/>
      <c r="FQY39" s="214"/>
      <c r="FQZ39" s="214"/>
      <c r="FRA39" s="214"/>
      <c r="FRB39" s="214"/>
      <c r="FRC39" s="214"/>
      <c r="FRD39" s="214"/>
      <c r="FRE39" s="214"/>
      <c r="FRF39" s="214"/>
      <c r="FRG39" s="214"/>
      <c r="FRH39" s="214"/>
      <c r="FRI39" s="214"/>
      <c r="FRJ39" s="214"/>
      <c r="FRK39" s="214"/>
      <c r="FRL39" s="214"/>
      <c r="FRM39" s="214"/>
      <c r="FRN39" s="214"/>
      <c r="FRO39" s="214"/>
      <c r="FRP39" s="214"/>
      <c r="FRQ39" s="214"/>
      <c r="FRR39" s="214"/>
      <c r="FRS39" s="214"/>
      <c r="FRT39" s="214"/>
      <c r="FRU39" s="214"/>
      <c r="FRV39" s="214"/>
      <c r="FRW39" s="214"/>
      <c r="FRX39" s="214"/>
      <c r="FRY39" s="214"/>
      <c r="FRZ39" s="214"/>
      <c r="FSA39" s="214"/>
      <c r="FSB39" s="214"/>
      <c r="FSC39" s="214"/>
      <c r="FSD39" s="214"/>
      <c r="FSE39" s="214"/>
      <c r="FSF39" s="214"/>
      <c r="FSG39" s="214"/>
      <c r="FSH39" s="214"/>
      <c r="FSI39" s="214"/>
      <c r="FSJ39" s="214"/>
      <c r="FSK39" s="214"/>
      <c r="FSL39" s="214"/>
      <c r="FSM39" s="214"/>
      <c r="FSN39" s="214"/>
      <c r="FSO39" s="214"/>
      <c r="FSP39" s="214"/>
      <c r="FSQ39" s="214"/>
      <c r="FSR39" s="214"/>
      <c r="FSS39" s="214"/>
      <c r="FST39" s="214"/>
      <c r="FSU39" s="214"/>
      <c r="FSV39" s="214"/>
      <c r="FSW39" s="214"/>
      <c r="FSX39" s="214"/>
      <c r="FSY39" s="214"/>
      <c r="FSZ39" s="214"/>
      <c r="FTA39" s="214"/>
      <c r="FTB39" s="214"/>
      <c r="FTC39" s="214"/>
      <c r="FTD39" s="214"/>
      <c r="FTE39" s="214"/>
      <c r="FTF39" s="214"/>
      <c r="FTG39" s="214"/>
      <c r="FTH39" s="214"/>
      <c r="FTI39" s="214"/>
      <c r="FTJ39" s="214"/>
      <c r="FTK39" s="214"/>
      <c r="FTL39" s="214"/>
      <c r="FTM39" s="214"/>
      <c r="FTN39" s="214"/>
      <c r="FTO39" s="214"/>
      <c r="FTP39" s="214"/>
      <c r="FTQ39" s="214"/>
      <c r="FTR39" s="214"/>
      <c r="FTS39" s="214"/>
      <c r="FTT39" s="214"/>
      <c r="FTU39" s="214"/>
      <c r="FTV39" s="214"/>
      <c r="FTW39" s="214"/>
      <c r="FTX39" s="214"/>
      <c r="FTY39" s="214"/>
      <c r="FTZ39" s="214"/>
      <c r="FUA39" s="214"/>
      <c r="FUB39" s="214"/>
      <c r="FUC39" s="214"/>
      <c r="FUD39" s="214"/>
      <c r="FUE39" s="214"/>
      <c r="FUF39" s="214"/>
      <c r="FUG39" s="214"/>
      <c r="FUH39" s="214"/>
      <c r="FUI39" s="214"/>
      <c r="FUJ39" s="214"/>
      <c r="FUK39" s="214"/>
      <c r="FUL39" s="214"/>
      <c r="FUM39" s="214"/>
      <c r="FUN39" s="214"/>
      <c r="FUO39" s="214"/>
      <c r="FUP39" s="214"/>
      <c r="FUQ39" s="214"/>
      <c r="FUR39" s="214"/>
      <c r="FUS39" s="214"/>
      <c r="FUT39" s="214"/>
      <c r="FUU39" s="214"/>
      <c r="FUV39" s="214"/>
      <c r="FUW39" s="214"/>
      <c r="FUX39" s="214"/>
      <c r="FUY39" s="214"/>
      <c r="FUZ39" s="214"/>
      <c r="FVA39" s="214"/>
      <c r="FVB39" s="214"/>
      <c r="FVC39" s="214"/>
      <c r="FVD39" s="214"/>
      <c r="FVE39" s="214"/>
      <c r="FVF39" s="214"/>
      <c r="FVG39" s="214"/>
      <c r="FVH39" s="214"/>
      <c r="FVI39" s="214"/>
      <c r="FVJ39" s="214"/>
      <c r="FVK39" s="214"/>
      <c r="FVL39" s="214"/>
      <c r="FVM39" s="214"/>
      <c r="FVN39" s="214"/>
      <c r="FVO39" s="214"/>
      <c r="FVP39" s="214"/>
      <c r="FVQ39" s="214"/>
      <c r="FVR39" s="214"/>
      <c r="FVS39" s="214"/>
      <c r="FVT39" s="214"/>
      <c r="FVU39" s="214"/>
      <c r="FVV39" s="214"/>
      <c r="FVW39" s="214"/>
      <c r="FVX39" s="214"/>
      <c r="FVY39" s="214"/>
      <c r="FVZ39" s="214"/>
      <c r="FWA39" s="214"/>
      <c r="FWB39" s="214"/>
      <c r="FWC39" s="214"/>
      <c r="FWD39" s="214"/>
      <c r="FWE39" s="214"/>
      <c r="FWF39" s="214"/>
      <c r="FWG39" s="214"/>
      <c r="FWH39" s="214"/>
      <c r="FWI39" s="214"/>
      <c r="FWJ39" s="214"/>
      <c r="FWK39" s="214"/>
      <c r="FWL39" s="214"/>
      <c r="FWM39" s="214"/>
      <c r="FWN39" s="214"/>
      <c r="FWO39" s="214"/>
      <c r="FWP39" s="214"/>
      <c r="FWQ39" s="214"/>
      <c r="FWR39" s="214"/>
      <c r="FWS39" s="214"/>
      <c r="FWT39" s="214"/>
      <c r="FWU39" s="214"/>
      <c r="FWV39" s="214"/>
      <c r="FWW39" s="214"/>
      <c r="FWX39" s="214"/>
      <c r="FWY39" s="214"/>
      <c r="FWZ39" s="214"/>
      <c r="FXA39" s="214"/>
      <c r="FXB39" s="214"/>
      <c r="FXC39" s="214"/>
      <c r="FXD39" s="214"/>
      <c r="FXE39" s="214"/>
      <c r="FXF39" s="214"/>
      <c r="FXG39" s="214"/>
      <c r="FXH39" s="214"/>
      <c r="FXI39" s="214"/>
      <c r="FXJ39" s="214"/>
      <c r="FXK39" s="214"/>
      <c r="FXL39" s="214"/>
      <c r="FXM39" s="214"/>
      <c r="FXN39" s="214"/>
      <c r="FXO39" s="214"/>
      <c r="FXP39" s="214"/>
      <c r="FXQ39" s="214"/>
      <c r="FXR39" s="214"/>
      <c r="FXS39" s="214"/>
      <c r="FXT39" s="214"/>
      <c r="FXU39" s="214"/>
      <c r="FXV39" s="214"/>
      <c r="FXW39" s="214"/>
      <c r="FXX39" s="214"/>
      <c r="FXY39" s="214"/>
      <c r="FXZ39" s="214"/>
      <c r="FYA39" s="214"/>
      <c r="FYB39" s="214"/>
      <c r="FYC39" s="214"/>
      <c r="FYD39" s="214"/>
      <c r="FYE39" s="214"/>
      <c r="FYF39" s="214"/>
      <c r="FYG39" s="214"/>
      <c r="FYH39" s="214"/>
      <c r="FYI39" s="214"/>
      <c r="FYJ39" s="214"/>
      <c r="FYK39" s="214"/>
      <c r="FYL39" s="214"/>
      <c r="FYM39" s="214"/>
      <c r="FYN39" s="214"/>
      <c r="FYO39" s="214"/>
      <c r="FYP39" s="214"/>
      <c r="FYQ39" s="214"/>
      <c r="FYR39" s="214"/>
      <c r="FYS39" s="214"/>
      <c r="FYT39" s="214"/>
      <c r="FYU39" s="214"/>
      <c r="FYV39" s="214"/>
      <c r="FYW39" s="214"/>
      <c r="FYX39" s="214"/>
      <c r="FYY39" s="214"/>
      <c r="FYZ39" s="214"/>
      <c r="FZA39" s="214"/>
      <c r="FZB39" s="214"/>
      <c r="FZC39" s="214"/>
      <c r="FZD39" s="214"/>
      <c r="FZE39" s="214"/>
      <c r="FZF39" s="214"/>
      <c r="FZG39" s="214"/>
      <c r="FZH39" s="214"/>
      <c r="FZI39" s="214"/>
      <c r="FZJ39" s="214"/>
      <c r="FZK39" s="214"/>
      <c r="FZL39" s="214"/>
      <c r="FZM39" s="214"/>
      <c r="FZN39" s="214"/>
      <c r="FZO39" s="214"/>
      <c r="FZP39" s="214"/>
      <c r="FZQ39" s="214"/>
      <c r="FZR39" s="214"/>
      <c r="FZS39" s="214"/>
      <c r="FZT39" s="214"/>
      <c r="FZU39" s="214"/>
      <c r="FZV39" s="214"/>
      <c r="FZW39" s="214"/>
      <c r="FZX39" s="214"/>
      <c r="FZY39" s="214"/>
      <c r="FZZ39" s="214"/>
      <c r="GAA39" s="214"/>
      <c r="GAB39" s="214"/>
      <c r="GAC39" s="214"/>
      <c r="GAD39" s="214"/>
      <c r="GAE39" s="214"/>
      <c r="GAF39" s="214"/>
      <c r="GAG39" s="214"/>
      <c r="GAH39" s="214"/>
      <c r="GAI39" s="214"/>
      <c r="GAJ39" s="214"/>
      <c r="GAK39" s="214"/>
      <c r="GAL39" s="214"/>
      <c r="GAM39" s="214"/>
      <c r="GAN39" s="214"/>
      <c r="GAO39" s="214"/>
      <c r="GAP39" s="214"/>
      <c r="GAQ39" s="214"/>
      <c r="GAR39" s="214"/>
      <c r="GAS39" s="214"/>
      <c r="GAT39" s="214"/>
      <c r="GAU39" s="214"/>
      <c r="GAV39" s="214"/>
      <c r="GAW39" s="214"/>
      <c r="GAX39" s="214"/>
      <c r="GAY39" s="214"/>
      <c r="GAZ39" s="214"/>
      <c r="GBA39" s="214"/>
      <c r="GBB39" s="214"/>
      <c r="GBC39" s="214"/>
      <c r="GBD39" s="214"/>
      <c r="GBE39" s="214"/>
      <c r="GBF39" s="214"/>
      <c r="GBG39" s="214"/>
      <c r="GBH39" s="214"/>
      <c r="GBI39" s="214"/>
      <c r="GBJ39" s="214"/>
      <c r="GBK39" s="214"/>
      <c r="GBL39" s="214"/>
      <c r="GBM39" s="214"/>
      <c r="GBN39" s="214"/>
      <c r="GBO39" s="214"/>
      <c r="GBP39" s="214"/>
      <c r="GBQ39" s="214"/>
      <c r="GBR39" s="214"/>
      <c r="GBS39" s="214"/>
      <c r="GBT39" s="214"/>
      <c r="GBU39" s="214"/>
      <c r="GBV39" s="214"/>
      <c r="GBW39" s="214"/>
      <c r="GBX39" s="214"/>
      <c r="GBY39" s="214"/>
      <c r="GBZ39" s="214"/>
      <c r="GCA39" s="214"/>
      <c r="GCB39" s="214"/>
      <c r="GCC39" s="214"/>
      <c r="GCD39" s="214"/>
      <c r="GCE39" s="214"/>
      <c r="GCF39" s="214"/>
      <c r="GCG39" s="214"/>
      <c r="GCH39" s="214"/>
      <c r="GCI39" s="214"/>
      <c r="GCJ39" s="214"/>
      <c r="GCK39" s="214"/>
      <c r="GCL39" s="214"/>
      <c r="GCM39" s="214"/>
      <c r="GCN39" s="214"/>
      <c r="GCO39" s="214"/>
      <c r="GCP39" s="214"/>
      <c r="GCQ39" s="214"/>
      <c r="GCR39" s="214"/>
      <c r="GCS39" s="214"/>
      <c r="GCT39" s="214"/>
      <c r="GCU39" s="214"/>
      <c r="GCV39" s="214"/>
      <c r="GCW39" s="214"/>
      <c r="GCX39" s="214"/>
      <c r="GCY39" s="214"/>
      <c r="GCZ39" s="214"/>
      <c r="GDA39" s="214"/>
      <c r="GDB39" s="214"/>
      <c r="GDC39" s="214"/>
      <c r="GDD39" s="214"/>
      <c r="GDE39" s="214"/>
      <c r="GDF39" s="214"/>
      <c r="GDG39" s="214"/>
      <c r="GDH39" s="214"/>
      <c r="GDI39" s="214"/>
      <c r="GDJ39" s="214"/>
      <c r="GDK39" s="214"/>
      <c r="GDL39" s="214"/>
      <c r="GDM39" s="214"/>
      <c r="GDN39" s="214"/>
      <c r="GDO39" s="214"/>
      <c r="GDP39" s="214"/>
      <c r="GDQ39" s="214"/>
      <c r="GDR39" s="214"/>
      <c r="GDS39" s="214"/>
      <c r="GDT39" s="214"/>
      <c r="GDU39" s="214"/>
      <c r="GDV39" s="214"/>
      <c r="GDW39" s="214"/>
      <c r="GDX39" s="214"/>
      <c r="GDY39" s="214"/>
      <c r="GDZ39" s="214"/>
      <c r="GEA39" s="214"/>
      <c r="GEB39" s="214"/>
      <c r="GEC39" s="214"/>
      <c r="GED39" s="214"/>
      <c r="GEE39" s="214"/>
      <c r="GEF39" s="214"/>
      <c r="GEG39" s="214"/>
      <c r="GEH39" s="214"/>
      <c r="GEI39" s="214"/>
      <c r="GEJ39" s="214"/>
      <c r="GEK39" s="214"/>
      <c r="GEL39" s="214"/>
      <c r="GEM39" s="214"/>
      <c r="GEN39" s="214"/>
      <c r="GEO39" s="214"/>
      <c r="GEP39" s="214"/>
      <c r="GEQ39" s="214"/>
      <c r="GER39" s="214"/>
      <c r="GES39" s="214"/>
      <c r="GET39" s="214"/>
      <c r="GEU39" s="214"/>
      <c r="GEV39" s="214"/>
      <c r="GEW39" s="214"/>
      <c r="GEX39" s="214"/>
      <c r="GEY39" s="214"/>
      <c r="GEZ39" s="214"/>
      <c r="GFA39" s="214"/>
      <c r="GFB39" s="214"/>
      <c r="GFC39" s="214"/>
      <c r="GFD39" s="214"/>
      <c r="GFE39" s="214"/>
      <c r="GFF39" s="214"/>
      <c r="GFG39" s="214"/>
      <c r="GFH39" s="214"/>
      <c r="GFI39" s="214"/>
      <c r="GFJ39" s="214"/>
      <c r="GFK39" s="214"/>
      <c r="GFL39" s="214"/>
      <c r="GFM39" s="214"/>
      <c r="GFN39" s="214"/>
      <c r="GFO39" s="214"/>
      <c r="GFP39" s="214"/>
      <c r="GFQ39" s="214"/>
      <c r="GFR39" s="214"/>
      <c r="GFS39" s="214"/>
      <c r="GFT39" s="214"/>
      <c r="GFU39" s="214"/>
      <c r="GFV39" s="214"/>
      <c r="GFW39" s="214"/>
      <c r="GFX39" s="214"/>
      <c r="GFY39" s="214"/>
      <c r="GFZ39" s="214"/>
      <c r="GGA39" s="214"/>
      <c r="GGB39" s="214"/>
      <c r="GGC39" s="214"/>
      <c r="GGD39" s="214"/>
      <c r="GGE39" s="214"/>
      <c r="GGF39" s="214"/>
      <c r="GGG39" s="214"/>
      <c r="GGH39" s="214"/>
      <c r="GGI39" s="214"/>
      <c r="GGJ39" s="214"/>
      <c r="GGK39" s="214"/>
      <c r="GGL39" s="214"/>
      <c r="GGM39" s="214"/>
      <c r="GGN39" s="214"/>
      <c r="GGO39" s="214"/>
      <c r="GGP39" s="214"/>
      <c r="GGQ39" s="214"/>
      <c r="GGR39" s="214"/>
      <c r="GGS39" s="214"/>
      <c r="GGT39" s="214"/>
      <c r="GGU39" s="214"/>
      <c r="GGV39" s="214"/>
      <c r="GGW39" s="214"/>
      <c r="GGX39" s="214"/>
      <c r="GGY39" s="214"/>
      <c r="GGZ39" s="214"/>
      <c r="GHA39" s="214"/>
      <c r="GHB39" s="214"/>
      <c r="GHC39" s="214"/>
      <c r="GHD39" s="214"/>
      <c r="GHE39" s="214"/>
      <c r="GHF39" s="214"/>
      <c r="GHG39" s="214"/>
      <c r="GHH39" s="214"/>
      <c r="GHI39" s="214"/>
      <c r="GHJ39" s="214"/>
      <c r="GHK39" s="214"/>
      <c r="GHL39" s="214"/>
      <c r="GHM39" s="214"/>
      <c r="GHN39" s="214"/>
      <c r="GHO39" s="214"/>
      <c r="GHP39" s="214"/>
      <c r="GHQ39" s="214"/>
      <c r="GHR39" s="214"/>
      <c r="GHS39" s="214"/>
      <c r="GHT39" s="214"/>
      <c r="GHU39" s="214"/>
      <c r="GHV39" s="214"/>
      <c r="GHW39" s="214"/>
      <c r="GHX39" s="214"/>
      <c r="GHY39" s="214"/>
      <c r="GHZ39" s="214"/>
      <c r="GIA39" s="214"/>
      <c r="GIB39" s="214"/>
      <c r="GIC39" s="214"/>
      <c r="GID39" s="214"/>
      <c r="GIE39" s="214"/>
      <c r="GIF39" s="214"/>
      <c r="GIG39" s="214"/>
      <c r="GIH39" s="214"/>
      <c r="GII39" s="214"/>
      <c r="GIJ39" s="214"/>
      <c r="GIK39" s="214"/>
      <c r="GIL39" s="214"/>
      <c r="GIM39" s="214"/>
      <c r="GIN39" s="214"/>
      <c r="GIO39" s="214"/>
      <c r="GIP39" s="214"/>
      <c r="GIQ39" s="214"/>
      <c r="GIR39" s="214"/>
      <c r="GIS39" s="214"/>
      <c r="GIT39" s="214"/>
      <c r="GIU39" s="214"/>
      <c r="GIV39" s="214"/>
      <c r="GIW39" s="214"/>
      <c r="GIX39" s="214"/>
      <c r="GIY39" s="214"/>
      <c r="GIZ39" s="214"/>
      <c r="GJA39" s="214"/>
      <c r="GJB39" s="214"/>
      <c r="GJC39" s="214"/>
      <c r="GJD39" s="214"/>
      <c r="GJE39" s="214"/>
      <c r="GJF39" s="214"/>
      <c r="GJG39" s="214"/>
      <c r="GJH39" s="214"/>
      <c r="GJI39" s="214"/>
      <c r="GJJ39" s="214"/>
      <c r="GJK39" s="214"/>
      <c r="GJL39" s="214"/>
      <c r="GJM39" s="214"/>
      <c r="GJN39" s="214"/>
      <c r="GJO39" s="214"/>
      <c r="GJP39" s="214"/>
      <c r="GJQ39" s="214"/>
      <c r="GJR39" s="214"/>
      <c r="GJS39" s="214"/>
      <c r="GJT39" s="214"/>
      <c r="GJU39" s="214"/>
      <c r="GJV39" s="214"/>
      <c r="GJW39" s="214"/>
      <c r="GJX39" s="214"/>
      <c r="GJY39" s="214"/>
      <c r="GJZ39" s="214"/>
      <c r="GKA39" s="214"/>
      <c r="GKB39" s="214"/>
      <c r="GKC39" s="214"/>
      <c r="GKD39" s="214"/>
      <c r="GKE39" s="214"/>
      <c r="GKF39" s="214"/>
      <c r="GKG39" s="214"/>
      <c r="GKH39" s="214"/>
      <c r="GKI39" s="214"/>
      <c r="GKJ39" s="214"/>
      <c r="GKK39" s="214"/>
      <c r="GKL39" s="214"/>
      <c r="GKM39" s="214"/>
      <c r="GKN39" s="214"/>
      <c r="GKO39" s="214"/>
      <c r="GKP39" s="214"/>
      <c r="GKQ39" s="214"/>
      <c r="GKR39" s="214"/>
      <c r="GKS39" s="214"/>
      <c r="GKT39" s="214"/>
      <c r="GKU39" s="214"/>
      <c r="GKV39" s="214"/>
      <c r="GKW39" s="214"/>
      <c r="GKX39" s="214"/>
      <c r="GKY39" s="214"/>
      <c r="GKZ39" s="214"/>
      <c r="GLA39" s="214"/>
      <c r="GLB39" s="214"/>
      <c r="GLC39" s="214"/>
      <c r="GLD39" s="214"/>
      <c r="GLE39" s="214"/>
      <c r="GLF39" s="214"/>
      <c r="GLG39" s="214"/>
      <c r="GLH39" s="214"/>
      <c r="GLI39" s="214"/>
      <c r="GLJ39" s="214"/>
      <c r="GLK39" s="214"/>
      <c r="GLL39" s="214"/>
      <c r="GLM39" s="214"/>
      <c r="GLN39" s="214"/>
      <c r="GLO39" s="214"/>
      <c r="GLP39" s="214"/>
      <c r="GLQ39" s="214"/>
      <c r="GLR39" s="214"/>
      <c r="GLS39" s="214"/>
      <c r="GLT39" s="214"/>
      <c r="GLU39" s="214"/>
      <c r="GLV39" s="214"/>
      <c r="GLW39" s="214"/>
      <c r="GLX39" s="214"/>
      <c r="GLY39" s="214"/>
      <c r="GLZ39" s="214"/>
      <c r="GMA39" s="214"/>
      <c r="GMB39" s="214"/>
      <c r="GMC39" s="214"/>
      <c r="GMD39" s="214"/>
      <c r="GME39" s="214"/>
      <c r="GMF39" s="214"/>
      <c r="GMG39" s="214"/>
      <c r="GMH39" s="214"/>
      <c r="GMI39" s="214"/>
      <c r="GMJ39" s="214"/>
      <c r="GMK39" s="214"/>
      <c r="GML39" s="214"/>
      <c r="GMM39" s="214"/>
      <c r="GMN39" s="214"/>
      <c r="GMO39" s="214"/>
      <c r="GMP39" s="214"/>
      <c r="GMQ39" s="214"/>
      <c r="GMR39" s="214"/>
      <c r="GMS39" s="214"/>
      <c r="GMT39" s="214"/>
      <c r="GMU39" s="214"/>
      <c r="GMV39" s="214"/>
      <c r="GMW39" s="214"/>
      <c r="GMX39" s="214"/>
      <c r="GMY39" s="214"/>
      <c r="GMZ39" s="214"/>
      <c r="GNA39" s="214"/>
      <c r="GNB39" s="214"/>
      <c r="GNC39" s="214"/>
      <c r="GND39" s="214"/>
      <c r="GNE39" s="214"/>
      <c r="GNF39" s="214"/>
      <c r="GNG39" s="214"/>
      <c r="GNH39" s="214"/>
      <c r="GNI39" s="214"/>
      <c r="GNJ39" s="214"/>
      <c r="GNK39" s="214"/>
      <c r="GNL39" s="214"/>
      <c r="GNM39" s="214"/>
      <c r="GNN39" s="214"/>
      <c r="GNO39" s="214"/>
      <c r="GNP39" s="214"/>
      <c r="GNQ39" s="214"/>
      <c r="GNR39" s="214"/>
      <c r="GNS39" s="214"/>
      <c r="GNT39" s="214"/>
      <c r="GNU39" s="214"/>
      <c r="GNV39" s="214"/>
      <c r="GNW39" s="214"/>
      <c r="GNX39" s="214"/>
      <c r="GNY39" s="214"/>
      <c r="GNZ39" s="214"/>
      <c r="GOA39" s="214"/>
      <c r="GOB39" s="214"/>
      <c r="GOC39" s="214"/>
      <c r="GOD39" s="214"/>
      <c r="GOE39" s="214"/>
      <c r="GOF39" s="214"/>
      <c r="GOG39" s="214"/>
      <c r="GOH39" s="214"/>
      <c r="GOI39" s="214"/>
      <c r="GOJ39" s="214"/>
      <c r="GOK39" s="214"/>
      <c r="GOL39" s="214"/>
      <c r="GOM39" s="214"/>
      <c r="GON39" s="214"/>
      <c r="GOO39" s="214"/>
      <c r="GOP39" s="214"/>
      <c r="GOQ39" s="214"/>
      <c r="GOR39" s="214"/>
      <c r="GOS39" s="214"/>
      <c r="GOT39" s="214"/>
      <c r="GOU39" s="214"/>
      <c r="GOV39" s="214"/>
      <c r="GOW39" s="214"/>
      <c r="GOX39" s="214"/>
      <c r="GOY39" s="214"/>
      <c r="GOZ39" s="214"/>
      <c r="GPA39" s="214"/>
      <c r="GPB39" s="214"/>
      <c r="GPC39" s="214"/>
      <c r="GPD39" s="214"/>
      <c r="GPE39" s="214"/>
      <c r="GPF39" s="214"/>
      <c r="GPG39" s="214"/>
      <c r="GPH39" s="214"/>
      <c r="GPI39" s="214"/>
      <c r="GPJ39" s="214"/>
      <c r="GPK39" s="214"/>
      <c r="GPL39" s="214"/>
      <c r="GPM39" s="214"/>
      <c r="GPN39" s="214"/>
      <c r="GPO39" s="214"/>
      <c r="GPP39" s="214"/>
      <c r="GPQ39" s="214"/>
      <c r="GPR39" s="214"/>
      <c r="GPS39" s="214"/>
      <c r="GPT39" s="214"/>
      <c r="GPU39" s="214"/>
      <c r="GPV39" s="214"/>
      <c r="GPW39" s="214"/>
      <c r="GPX39" s="214"/>
      <c r="GPY39" s="214"/>
      <c r="GPZ39" s="214"/>
      <c r="GQA39" s="214"/>
      <c r="GQB39" s="214"/>
      <c r="GQC39" s="214"/>
      <c r="GQD39" s="214"/>
      <c r="GQE39" s="214"/>
      <c r="GQF39" s="214"/>
      <c r="GQG39" s="214"/>
      <c r="GQH39" s="214"/>
      <c r="GQI39" s="214"/>
      <c r="GQJ39" s="214"/>
      <c r="GQK39" s="214"/>
      <c r="GQL39" s="214"/>
      <c r="GQM39" s="214"/>
      <c r="GQN39" s="214"/>
      <c r="GQO39" s="214"/>
      <c r="GQP39" s="214"/>
      <c r="GQQ39" s="214"/>
      <c r="GQR39" s="214"/>
      <c r="GQS39" s="214"/>
      <c r="GQT39" s="214"/>
      <c r="GQU39" s="214"/>
      <c r="GQV39" s="214"/>
      <c r="GQW39" s="214"/>
      <c r="GQX39" s="214"/>
      <c r="GQY39" s="214"/>
      <c r="GQZ39" s="214"/>
      <c r="GRA39" s="214"/>
      <c r="GRB39" s="214"/>
      <c r="GRC39" s="214"/>
      <c r="GRD39" s="214"/>
      <c r="GRE39" s="214"/>
      <c r="GRF39" s="214"/>
      <c r="GRG39" s="214"/>
      <c r="GRH39" s="214"/>
      <c r="GRI39" s="214"/>
      <c r="GRJ39" s="214"/>
      <c r="GRK39" s="214"/>
      <c r="GRL39" s="214"/>
      <c r="GRM39" s="214"/>
      <c r="GRN39" s="214"/>
      <c r="GRO39" s="214"/>
      <c r="GRP39" s="214"/>
      <c r="GRQ39" s="214"/>
      <c r="GRR39" s="214"/>
      <c r="GRS39" s="214"/>
      <c r="GRT39" s="214"/>
      <c r="GRU39" s="214"/>
      <c r="GRV39" s="214"/>
      <c r="GRW39" s="214"/>
      <c r="GRX39" s="214"/>
      <c r="GRY39" s="214"/>
      <c r="GRZ39" s="214"/>
      <c r="GSA39" s="214"/>
      <c r="GSB39" s="214"/>
      <c r="GSC39" s="214"/>
      <c r="GSD39" s="214"/>
      <c r="GSE39" s="214"/>
      <c r="GSF39" s="214"/>
      <c r="GSG39" s="214"/>
      <c r="GSH39" s="214"/>
      <c r="GSI39" s="214"/>
      <c r="GSJ39" s="214"/>
      <c r="GSK39" s="214"/>
      <c r="GSL39" s="214"/>
      <c r="GSM39" s="214"/>
      <c r="GSN39" s="214"/>
      <c r="GSO39" s="214"/>
      <c r="GSP39" s="214"/>
      <c r="GSQ39" s="214"/>
      <c r="GSR39" s="214"/>
      <c r="GSS39" s="214"/>
      <c r="GST39" s="214"/>
      <c r="GSU39" s="214"/>
      <c r="GSV39" s="214"/>
      <c r="GSW39" s="214"/>
      <c r="GSX39" s="214"/>
      <c r="GSY39" s="214"/>
      <c r="GSZ39" s="214"/>
      <c r="GTA39" s="214"/>
      <c r="GTB39" s="214"/>
      <c r="GTC39" s="214"/>
      <c r="GTD39" s="214"/>
      <c r="GTE39" s="214"/>
      <c r="GTF39" s="214"/>
      <c r="GTG39" s="214"/>
      <c r="GTH39" s="214"/>
      <c r="GTI39" s="214"/>
      <c r="GTJ39" s="214"/>
      <c r="GTK39" s="214"/>
      <c r="GTL39" s="214"/>
      <c r="GTM39" s="214"/>
      <c r="GTN39" s="214"/>
      <c r="GTO39" s="214"/>
      <c r="GTP39" s="214"/>
      <c r="GTQ39" s="214"/>
      <c r="GTR39" s="214"/>
      <c r="GTS39" s="214"/>
      <c r="GTT39" s="214"/>
      <c r="GTU39" s="214"/>
      <c r="GTV39" s="214"/>
      <c r="GTW39" s="214"/>
      <c r="GTX39" s="214"/>
      <c r="GTY39" s="214"/>
      <c r="GTZ39" s="214"/>
      <c r="GUA39" s="214"/>
      <c r="GUB39" s="214"/>
      <c r="GUC39" s="214"/>
      <c r="GUD39" s="214"/>
      <c r="GUE39" s="214"/>
      <c r="GUF39" s="214"/>
      <c r="GUG39" s="214"/>
      <c r="GUH39" s="214"/>
      <c r="GUI39" s="214"/>
      <c r="GUJ39" s="214"/>
      <c r="GUK39" s="214"/>
      <c r="GUL39" s="214"/>
      <c r="GUM39" s="214"/>
      <c r="GUN39" s="214"/>
      <c r="GUO39" s="214"/>
      <c r="GUP39" s="214"/>
      <c r="GUQ39" s="214"/>
      <c r="GUR39" s="214"/>
      <c r="GUS39" s="214"/>
      <c r="GUT39" s="214"/>
      <c r="GUU39" s="214"/>
      <c r="GUV39" s="214"/>
      <c r="GUW39" s="214"/>
      <c r="GUX39" s="214"/>
      <c r="GUY39" s="214"/>
      <c r="GUZ39" s="214"/>
      <c r="GVA39" s="214"/>
      <c r="GVB39" s="214"/>
      <c r="GVC39" s="214"/>
      <c r="GVD39" s="214"/>
      <c r="GVE39" s="214"/>
      <c r="GVF39" s="214"/>
      <c r="GVG39" s="214"/>
      <c r="GVH39" s="214"/>
      <c r="GVI39" s="214"/>
      <c r="GVJ39" s="214"/>
      <c r="GVK39" s="214"/>
      <c r="GVL39" s="214"/>
      <c r="GVM39" s="214"/>
      <c r="GVN39" s="214"/>
      <c r="GVO39" s="214"/>
      <c r="GVP39" s="214"/>
      <c r="GVQ39" s="214"/>
      <c r="GVR39" s="214"/>
      <c r="GVS39" s="214"/>
      <c r="GVT39" s="214"/>
      <c r="GVU39" s="214"/>
      <c r="GVV39" s="214"/>
      <c r="GVW39" s="214"/>
      <c r="GVX39" s="214"/>
      <c r="GVY39" s="214"/>
      <c r="GVZ39" s="214"/>
      <c r="GWA39" s="214"/>
      <c r="GWB39" s="214"/>
      <c r="GWC39" s="214"/>
      <c r="GWD39" s="214"/>
      <c r="GWE39" s="214"/>
      <c r="GWF39" s="214"/>
      <c r="GWG39" s="214"/>
      <c r="GWH39" s="214"/>
      <c r="GWI39" s="214"/>
      <c r="GWJ39" s="214"/>
      <c r="GWK39" s="214"/>
      <c r="GWL39" s="214"/>
      <c r="GWM39" s="214"/>
      <c r="GWN39" s="214"/>
      <c r="GWO39" s="214"/>
      <c r="GWP39" s="214"/>
      <c r="GWQ39" s="214"/>
      <c r="GWR39" s="214"/>
      <c r="GWS39" s="214"/>
      <c r="GWT39" s="214"/>
      <c r="GWU39" s="214"/>
      <c r="GWV39" s="214"/>
      <c r="GWW39" s="214"/>
      <c r="GWX39" s="214"/>
      <c r="GWY39" s="214"/>
      <c r="GWZ39" s="214"/>
      <c r="GXA39" s="214"/>
      <c r="GXB39" s="214"/>
      <c r="GXC39" s="214"/>
      <c r="GXD39" s="214"/>
      <c r="GXE39" s="214"/>
      <c r="GXF39" s="214"/>
      <c r="GXG39" s="214"/>
      <c r="GXH39" s="214"/>
      <c r="GXI39" s="214"/>
      <c r="GXJ39" s="214"/>
      <c r="GXK39" s="214"/>
      <c r="GXL39" s="214"/>
      <c r="GXM39" s="214"/>
      <c r="GXN39" s="214"/>
      <c r="GXO39" s="214"/>
      <c r="GXP39" s="214"/>
      <c r="GXQ39" s="214"/>
      <c r="GXR39" s="214"/>
      <c r="GXS39" s="214"/>
      <c r="GXT39" s="214"/>
      <c r="GXU39" s="214"/>
      <c r="GXV39" s="214"/>
      <c r="GXW39" s="214"/>
      <c r="GXX39" s="214"/>
      <c r="GXY39" s="214"/>
      <c r="GXZ39" s="214"/>
      <c r="GYA39" s="214"/>
      <c r="GYB39" s="214"/>
      <c r="GYC39" s="214"/>
      <c r="GYD39" s="214"/>
      <c r="GYE39" s="214"/>
      <c r="GYF39" s="214"/>
      <c r="GYG39" s="214"/>
      <c r="GYH39" s="214"/>
      <c r="GYI39" s="214"/>
      <c r="GYJ39" s="214"/>
      <c r="GYK39" s="214"/>
      <c r="GYL39" s="214"/>
      <c r="GYM39" s="214"/>
      <c r="GYN39" s="214"/>
      <c r="GYO39" s="214"/>
      <c r="GYP39" s="214"/>
      <c r="GYQ39" s="214"/>
      <c r="GYR39" s="214"/>
      <c r="GYS39" s="214"/>
      <c r="GYT39" s="214"/>
      <c r="GYU39" s="214"/>
      <c r="GYV39" s="214"/>
      <c r="GYW39" s="214"/>
      <c r="GYX39" s="214"/>
      <c r="GYY39" s="214"/>
      <c r="GYZ39" s="214"/>
      <c r="GZA39" s="214"/>
      <c r="GZB39" s="214"/>
      <c r="GZC39" s="214"/>
      <c r="GZD39" s="214"/>
      <c r="GZE39" s="214"/>
      <c r="GZF39" s="214"/>
      <c r="GZG39" s="214"/>
      <c r="GZH39" s="214"/>
      <c r="GZI39" s="214"/>
      <c r="GZJ39" s="214"/>
      <c r="GZK39" s="214"/>
      <c r="GZL39" s="214"/>
      <c r="GZM39" s="214"/>
      <c r="GZN39" s="214"/>
      <c r="GZO39" s="214"/>
      <c r="GZP39" s="214"/>
      <c r="GZQ39" s="214"/>
      <c r="GZR39" s="214"/>
      <c r="GZS39" s="214"/>
      <c r="GZT39" s="214"/>
      <c r="GZU39" s="214"/>
      <c r="GZV39" s="214"/>
      <c r="GZW39" s="214"/>
      <c r="GZX39" s="214"/>
      <c r="GZY39" s="214"/>
      <c r="GZZ39" s="214"/>
      <c r="HAA39" s="214"/>
      <c r="HAB39" s="214"/>
      <c r="HAC39" s="214"/>
      <c r="HAD39" s="214"/>
      <c r="HAE39" s="214"/>
      <c r="HAF39" s="214"/>
      <c r="HAG39" s="214"/>
      <c r="HAH39" s="214"/>
      <c r="HAI39" s="214"/>
      <c r="HAJ39" s="214"/>
      <c r="HAK39" s="214"/>
      <c r="HAL39" s="214"/>
      <c r="HAM39" s="214"/>
      <c r="HAN39" s="214"/>
      <c r="HAO39" s="214"/>
      <c r="HAP39" s="214"/>
      <c r="HAQ39" s="214"/>
      <c r="HAR39" s="214"/>
      <c r="HAS39" s="214"/>
      <c r="HAT39" s="214"/>
      <c r="HAU39" s="214"/>
      <c r="HAV39" s="214"/>
      <c r="HAW39" s="214"/>
      <c r="HAX39" s="214"/>
      <c r="HAY39" s="214"/>
      <c r="HAZ39" s="214"/>
      <c r="HBA39" s="214"/>
      <c r="HBB39" s="214"/>
      <c r="HBC39" s="214"/>
      <c r="HBD39" s="214"/>
      <c r="HBE39" s="214"/>
      <c r="HBF39" s="214"/>
      <c r="HBG39" s="214"/>
      <c r="HBH39" s="214"/>
      <c r="HBI39" s="214"/>
      <c r="HBJ39" s="214"/>
      <c r="HBK39" s="214"/>
      <c r="HBL39" s="214"/>
      <c r="HBM39" s="214"/>
      <c r="HBN39" s="214"/>
      <c r="HBO39" s="214"/>
      <c r="HBP39" s="214"/>
      <c r="HBQ39" s="214"/>
      <c r="HBR39" s="214"/>
      <c r="HBS39" s="214"/>
      <c r="HBT39" s="214"/>
      <c r="HBU39" s="214"/>
      <c r="HBV39" s="214"/>
      <c r="HBW39" s="214"/>
      <c r="HBX39" s="214"/>
      <c r="HBY39" s="214"/>
      <c r="HBZ39" s="214"/>
      <c r="HCA39" s="214"/>
      <c r="HCB39" s="214"/>
      <c r="HCC39" s="214"/>
      <c r="HCD39" s="214"/>
      <c r="HCE39" s="214"/>
      <c r="HCF39" s="214"/>
      <c r="HCG39" s="214"/>
      <c r="HCH39" s="214"/>
      <c r="HCI39" s="214"/>
      <c r="HCJ39" s="214"/>
      <c r="HCK39" s="214"/>
      <c r="HCL39" s="214"/>
      <c r="HCM39" s="214"/>
      <c r="HCN39" s="214"/>
      <c r="HCO39" s="214"/>
      <c r="HCP39" s="214"/>
      <c r="HCQ39" s="214"/>
      <c r="HCR39" s="214"/>
      <c r="HCS39" s="214"/>
      <c r="HCT39" s="214"/>
      <c r="HCU39" s="214"/>
      <c r="HCV39" s="214"/>
      <c r="HCW39" s="214"/>
      <c r="HCX39" s="214"/>
      <c r="HCY39" s="214"/>
      <c r="HCZ39" s="214"/>
      <c r="HDA39" s="214"/>
      <c r="HDB39" s="214"/>
      <c r="HDC39" s="214"/>
      <c r="HDD39" s="214"/>
      <c r="HDE39" s="214"/>
      <c r="HDF39" s="214"/>
      <c r="HDG39" s="214"/>
      <c r="HDH39" s="214"/>
      <c r="HDI39" s="214"/>
      <c r="HDJ39" s="214"/>
      <c r="HDK39" s="214"/>
      <c r="HDL39" s="214"/>
      <c r="HDM39" s="214"/>
      <c r="HDN39" s="214"/>
      <c r="HDO39" s="214"/>
      <c r="HDP39" s="214"/>
      <c r="HDQ39" s="214"/>
      <c r="HDR39" s="214"/>
      <c r="HDS39" s="214"/>
      <c r="HDT39" s="214"/>
      <c r="HDU39" s="214"/>
      <c r="HDV39" s="214"/>
      <c r="HDW39" s="214"/>
      <c r="HDX39" s="214"/>
      <c r="HDY39" s="214"/>
      <c r="HDZ39" s="214"/>
      <c r="HEA39" s="214"/>
      <c r="HEB39" s="214"/>
      <c r="HEC39" s="214"/>
      <c r="HED39" s="214"/>
      <c r="HEE39" s="214"/>
      <c r="HEF39" s="214"/>
      <c r="HEG39" s="214"/>
      <c r="HEH39" s="214"/>
      <c r="HEI39" s="214"/>
      <c r="HEJ39" s="214"/>
      <c r="HEK39" s="214"/>
      <c r="HEL39" s="214"/>
      <c r="HEM39" s="214"/>
      <c r="HEN39" s="214"/>
      <c r="HEO39" s="214"/>
      <c r="HEP39" s="214"/>
      <c r="HEQ39" s="214"/>
      <c r="HER39" s="214"/>
      <c r="HES39" s="214"/>
      <c r="HET39" s="214"/>
      <c r="HEU39" s="214"/>
      <c r="HEV39" s="214"/>
      <c r="HEW39" s="214"/>
      <c r="HEX39" s="214"/>
      <c r="HEY39" s="214"/>
      <c r="HEZ39" s="214"/>
      <c r="HFA39" s="214"/>
      <c r="HFB39" s="214"/>
      <c r="HFC39" s="214"/>
      <c r="HFD39" s="214"/>
      <c r="HFE39" s="214"/>
      <c r="HFF39" s="214"/>
      <c r="HFG39" s="214"/>
      <c r="HFH39" s="214"/>
      <c r="HFI39" s="214"/>
      <c r="HFJ39" s="214"/>
      <c r="HFK39" s="214"/>
      <c r="HFL39" s="214"/>
      <c r="HFM39" s="214"/>
      <c r="HFN39" s="214"/>
      <c r="HFO39" s="214"/>
      <c r="HFP39" s="214"/>
      <c r="HFQ39" s="214"/>
      <c r="HFR39" s="214"/>
      <c r="HFS39" s="214"/>
      <c r="HFT39" s="214"/>
      <c r="HFU39" s="214"/>
      <c r="HFV39" s="214"/>
      <c r="HFW39" s="214"/>
      <c r="HFX39" s="214"/>
      <c r="HFY39" s="214"/>
      <c r="HFZ39" s="214"/>
      <c r="HGA39" s="214"/>
      <c r="HGB39" s="214"/>
      <c r="HGC39" s="214"/>
      <c r="HGD39" s="214"/>
      <c r="HGE39" s="214"/>
      <c r="HGF39" s="214"/>
      <c r="HGG39" s="214"/>
      <c r="HGH39" s="214"/>
      <c r="HGI39" s="214"/>
      <c r="HGJ39" s="214"/>
      <c r="HGK39" s="214"/>
      <c r="HGL39" s="214"/>
      <c r="HGM39" s="214"/>
      <c r="HGN39" s="214"/>
      <c r="HGO39" s="214"/>
      <c r="HGP39" s="214"/>
      <c r="HGQ39" s="214"/>
      <c r="HGR39" s="214"/>
      <c r="HGS39" s="214"/>
      <c r="HGT39" s="214"/>
      <c r="HGU39" s="214"/>
      <c r="HGV39" s="214"/>
      <c r="HGW39" s="214"/>
      <c r="HGX39" s="214"/>
      <c r="HGY39" s="214"/>
      <c r="HGZ39" s="214"/>
      <c r="HHA39" s="214"/>
      <c r="HHB39" s="214"/>
      <c r="HHC39" s="214"/>
      <c r="HHD39" s="214"/>
      <c r="HHE39" s="214"/>
      <c r="HHF39" s="214"/>
      <c r="HHG39" s="214"/>
      <c r="HHH39" s="214"/>
      <c r="HHI39" s="214"/>
      <c r="HHJ39" s="214"/>
      <c r="HHK39" s="214"/>
      <c r="HHL39" s="214"/>
      <c r="HHM39" s="214"/>
      <c r="HHN39" s="214"/>
      <c r="HHO39" s="214"/>
      <c r="HHP39" s="214"/>
      <c r="HHQ39" s="214"/>
      <c r="HHR39" s="214"/>
      <c r="HHS39" s="214"/>
      <c r="HHT39" s="214"/>
      <c r="HHU39" s="214"/>
      <c r="HHV39" s="214"/>
      <c r="HHW39" s="214"/>
      <c r="HHX39" s="214"/>
      <c r="HHY39" s="214"/>
      <c r="HHZ39" s="214"/>
      <c r="HIA39" s="214"/>
      <c r="HIB39" s="214"/>
      <c r="HIC39" s="214"/>
      <c r="HID39" s="214"/>
      <c r="HIE39" s="214"/>
      <c r="HIF39" s="214"/>
      <c r="HIG39" s="214"/>
      <c r="HIH39" s="214"/>
      <c r="HII39" s="214"/>
      <c r="HIJ39" s="214"/>
      <c r="HIK39" s="214"/>
      <c r="HIL39" s="214"/>
      <c r="HIM39" s="214"/>
      <c r="HIN39" s="214"/>
      <c r="HIO39" s="214"/>
      <c r="HIP39" s="214"/>
      <c r="HIQ39" s="214"/>
      <c r="HIR39" s="214"/>
      <c r="HIS39" s="214"/>
      <c r="HIT39" s="214"/>
      <c r="HIU39" s="214"/>
      <c r="HIV39" s="214"/>
      <c r="HIW39" s="214"/>
      <c r="HIX39" s="214"/>
      <c r="HIY39" s="214"/>
      <c r="HIZ39" s="214"/>
      <c r="HJA39" s="214"/>
      <c r="HJB39" s="214"/>
      <c r="HJC39" s="214"/>
      <c r="HJD39" s="214"/>
      <c r="HJE39" s="214"/>
      <c r="HJF39" s="214"/>
      <c r="HJG39" s="214"/>
      <c r="HJH39" s="214"/>
      <c r="HJI39" s="214"/>
      <c r="HJJ39" s="214"/>
      <c r="HJK39" s="214"/>
      <c r="HJL39" s="214"/>
      <c r="HJM39" s="214"/>
      <c r="HJN39" s="214"/>
      <c r="HJO39" s="214"/>
      <c r="HJP39" s="214"/>
      <c r="HJQ39" s="214"/>
      <c r="HJR39" s="214"/>
      <c r="HJS39" s="214"/>
      <c r="HJT39" s="214"/>
      <c r="HJU39" s="214"/>
      <c r="HJV39" s="214"/>
      <c r="HJW39" s="214"/>
      <c r="HJX39" s="214"/>
      <c r="HJY39" s="214"/>
      <c r="HJZ39" s="214"/>
      <c r="HKA39" s="214"/>
      <c r="HKB39" s="214"/>
      <c r="HKC39" s="214"/>
      <c r="HKD39" s="214"/>
      <c r="HKE39" s="214"/>
      <c r="HKF39" s="214"/>
      <c r="HKG39" s="214"/>
      <c r="HKH39" s="214"/>
      <c r="HKI39" s="214"/>
      <c r="HKJ39" s="214"/>
      <c r="HKK39" s="214"/>
      <c r="HKL39" s="214"/>
      <c r="HKM39" s="214"/>
      <c r="HKN39" s="214"/>
      <c r="HKO39" s="214"/>
      <c r="HKP39" s="214"/>
      <c r="HKQ39" s="214"/>
      <c r="HKR39" s="214"/>
      <c r="HKS39" s="214"/>
      <c r="HKT39" s="214"/>
      <c r="HKU39" s="214"/>
      <c r="HKV39" s="214"/>
      <c r="HKW39" s="214"/>
      <c r="HKX39" s="214"/>
      <c r="HKY39" s="214"/>
      <c r="HKZ39" s="214"/>
      <c r="HLA39" s="214"/>
      <c r="HLB39" s="214"/>
      <c r="HLC39" s="214"/>
      <c r="HLD39" s="214"/>
      <c r="HLE39" s="214"/>
      <c r="HLF39" s="214"/>
      <c r="HLG39" s="214"/>
      <c r="HLH39" s="214"/>
      <c r="HLI39" s="214"/>
      <c r="HLJ39" s="214"/>
      <c r="HLK39" s="214"/>
      <c r="HLL39" s="214"/>
      <c r="HLM39" s="214"/>
      <c r="HLN39" s="214"/>
      <c r="HLO39" s="214"/>
      <c r="HLP39" s="214"/>
      <c r="HLQ39" s="214"/>
      <c r="HLR39" s="214"/>
      <c r="HLS39" s="214"/>
      <c r="HLT39" s="214"/>
      <c r="HLU39" s="214"/>
      <c r="HLV39" s="214"/>
      <c r="HLW39" s="214"/>
      <c r="HLX39" s="214"/>
      <c r="HLY39" s="214"/>
      <c r="HLZ39" s="214"/>
      <c r="HMA39" s="214"/>
      <c r="HMB39" s="214"/>
      <c r="HMC39" s="214"/>
      <c r="HMD39" s="214"/>
      <c r="HME39" s="214"/>
      <c r="HMF39" s="214"/>
      <c r="HMG39" s="214"/>
      <c r="HMH39" s="214"/>
      <c r="HMI39" s="214"/>
      <c r="HMJ39" s="214"/>
      <c r="HMK39" s="214"/>
      <c r="HML39" s="214"/>
      <c r="HMM39" s="214"/>
      <c r="HMN39" s="214"/>
      <c r="HMO39" s="214"/>
      <c r="HMP39" s="214"/>
      <c r="HMQ39" s="214"/>
      <c r="HMR39" s="214"/>
      <c r="HMS39" s="214"/>
      <c r="HMT39" s="214"/>
      <c r="HMU39" s="214"/>
      <c r="HMV39" s="214"/>
      <c r="HMW39" s="214"/>
      <c r="HMX39" s="214"/>
      <c r="HMY39" s="214"/>
      <c r="HMZ39" s="214"/>
      <c r="HNA39" s="214"/>
      <c r="HNB39" s="214"/>
      <c r="HNC39" s="214"/>
      <c r="HND39" s="214"/>
      <c r="HNE39" s="214"/>
      <c r="HNF39" s="214"/>
      <c r="HNG39" s="214"/>
      <c r="HNH39" s="214"/>
      <c r="HNI39" s="214"/>
      <c r="HNJ39" s="214"/>
      <c r="HNK39" s="214"/>
      <c r="HNL39" s="214"/>
      <c r="HNM39" s="214"/>
      <c r="HNN39" s="214"/>
      <c r="HNO39" s="214"/>
      <c r="HNP39" s="214"/>
      <c r="HNQ39" s="214"/>
      <c r="HNR39" s="214"/>
      <c r="HNS39" s="214"/>
      <c r="HNT39" s="214"/>
      <c r="HNU39" s="214"/>
      <c r="HNV39" s="214"/>
      <c r="HNW39" s="214"/>
      <c r="HNX39" s="214"/>
      <c r="HNY39" s="214"/>
      <c r="HNZ39" s="214"/>
      <c r="HOA39" s="214"/>
      <c r="HOB39" s="214"/>
      <c r="HOC39" s="214"/>
      <c r="HOD39" s="214"/>
      <c r="HOE39" s="214"/>
      <c r="HOF39" s="214"/>
      <c r="HOG39" s="214"/>
      <c r="HOH39" s="214"/>
      <c r="HOI39" s="214"/>
      <c r="HOJ39" s="214"/>
      <c r="HOK39" s="214"/>
      <c r="HOL39" s="214"/>
      <c r="HOM39" s="214"/>
      <c r="HON39" s="214"/>
      <c r="HOO39" s="214"/>
      <c r="HOP39" s="214"/>
      <c r="HOQ39" s="214"/>
      <c r="HOR39" s="214"/>
      <c r="HOS39" s="214"/>
      <c r="HOT39" s="214"/>
      <c r="HOU39" s="214"/>
      <c r="HOV39" s="214"/>
      <c r="HOW39" s="214"/>
      <c r="HOX39" s="214"/>
      <c r="HOY39" s="214"/>
      <c r="HOZ39" s="214"/>
      <c r="HPA39" s="214"/>
      <c r="HPB39" s="214"/>
      <c r="HPC39" s="214"/>
      <c r="HPD39" s="214"/>
      <c r="HPE39" s="214"/>
      <c r="HPF39" s="214"/>
      <c r="HPG39" s="214"/>
      <c r="HPH39" s="214"/>
      <c r="HPI39" s="214"/>
      <c r="HPJ39" s="214"/>
      <c r="HPK39" s="214"/>
      <c r="HPL39" s="214"/>
      <c r="HPM39" s="214"/>
      <c r="HPN39" s="214"/>
      <c r="HPO39" s="214"/>
      <c r="HPP39" s="214"/>
      <c r="HPQ39" s="214"/>
      <c r="HPR39" s="214"/>
      <c r="HPS39" s="214"/>
      <c r="HPT39" s="214"/>
      <c r="HPU39" s="214"/>
      <c r="HPV39" s="214"/>
      <c r="HPW39" s="214"/>
      <c r="HPX39" s="214"/>
      <c r="HPY39" s="214"/>
      <c r="HPZ39" s="214"/>
      <c r="HQA39" s="214"/>
      <c r="HQB39" s="214"/>
      <c r="HQC39" s="214"/>
      <c r="HQD39" s="214"/>
      <c r="HQE39" s="214"/>
      <c r="HQF39" s="214"/>
      <c r="HQG39" s="214"/>
      <c r="HQH39" s="214"/>
      <c r="HQI39" s="214"/>
      <c r="HQJ39" s="214"/>
      <c r="HQK39" s="214"/>
      <c r="HQL39" s="214"/>
      <c r="HQM39" s="214"/>
      <c r="HQN39" s="214"/>
      <c r="HQO39" s="214"/>
      <c r="HQP39" s="214"/>
      <c r="HQQ39" s="214"/>
      <c r="HQR39" s="214"/>
      <c r="HQS39" s="214"/>
      <c r="HQT39" s="214"/>
      <c r="HQU39" s="214"/>
      <c r="HQV39" s="214"/>
      <c r="HQW39" s="214"/>
      <c r="HQX39" s="214"/>
      <c r="HQY39" s="214"/>
      <c r="HQZ39" s="214"/>
      <c r="HRA39" s="214"/>
      <c r="HRB39" s="214"/>
      <c r="HRC39" s="214"/>
      <c r="HRD39" s="214"/>
      <c r="HRE39" s="214"/>
      <c r="HRF39" s="214"/>
      <c r="HRG39" s="214"/>
      <c r="HRH39" s="214"/>
      <c r="HRI39" s="214"/>
      <c r="HRJ39" s="214"/>
      <c r="HRK39" s="214"/>
      <c r="HRL39" s="214"/>
      <c r="HRM39" s="214"/>
      <c r="HRN39" s="214"/>
      <c r="HRO39" s="214"/>
      <c r="HRP39" s="214"/>
      <c r="HRQ39" s="214"/>
      <c r="HRR39" s="214"/>
      <c r="HRS39" s="214"/>
      <c r="HRT39" s="214"/>
      <c r="HRU39" s="214"/>
      <c r="HRV39" s="214"/>
      <c r="HRW39" s="214"/>
      <c r="HRX39" s="214"/>
      <c r="HRY39" s="214"/>
      <c r="HRZ39" s="214"/>
      <c r="HSA39" s="214"/>
      <c r="HSB39" s="214"/>
      <c r="HSC39" s="214"/>
      <c r="HSD39" s="214"/>
      <c r="HSE39" s="214"/>
      <c r="HSF39" s="214"/>
      <c r="HSG39" s="214"/>
      <c r="HSH39" s="214"/>
      <c r="HSI39" s="214"/>
      <c r="HSJ39" s="214"/>
      <c r="HSK39" s="214"/>
      <c r="HSL39" s="214"/>
      <c r="HSM39" s="214"/>
      <c r="HSN39" s="214"/>
      <c r="HSO39" s="214"/>
      <c r="HSP39" s="214"/>
      <c r="HSQ39" s="214"/>
      <c r="HSR39" s="214"/>
      <c r="HSS39" s="214"/>
      <c r="HST39" s="214"/>
      <c r="HSU39" s="214"/>
      <c r="HSV39" s="214"/>
      <c r="HSW39" s="214"/>
      <c r="HSX39" s="214"/>
      <c r="HSY39" s="214"/>
      <c r="HSZ39" s="214"/>
      <c r="HTA39" s="214"/>
      <c r="HTB39" s="214"/>
      <c r="HTC39" s="214"/>
      <c r="HTD39" s="214"/>
      <c r="HTE39" s="214"/>
      <c r="HTF39" s="214"/>
      <c r="HTG39" s="214"/>
      <c r="HTH39" s="214"/>
      <c r="HTI39" s="214"/>
      <c r="HTJ39" s="214"/>
      <c r="HTK39" s="214"/>
      <c r="HTL39" s="214"/>
      <c r="HTM39" s="214"/>
      <c r="HTN39" s="214"/>
      <c r="HTO39" s="214"/>
      <c r="HTP39" s="214"/>
      <c r="HTQ39" s="214"/>
      <c r="HTR39" s="214"/>
      <c r="HTS39" s="214"/>
      <c r="HTT39" s="214"/>
      <c r="HTU39" s="214"/>
      <c r="HTV39" s="214"/>
      <c r="HTW39" s="214"/>
      <c r="HTX39" s="214"/>
      <c r="HTY39" s="214"/>
      <c r="HTZ39" s="214"/>
      <c r="HUA39" s="214"/>
      <c r="HUB39" s="214"/>
      <c r="HUC39" s="214"/>
      <c r="HUD39" s="214"/>
      <c r="HUE39" s="214"/>
      <c r="HUF39" s="214"/>
      <c r="HUG39" s="214"/>
      <c r="HUH39" s="214"/>
      <c r="HUI39" s="214"/>
      <c r="HUJ39" s="214"/>
      <c r="HUK39" s="214"/>
      <c r="HUL39" s="214"/>
      <c r="HUM39" s="214"/>
      <c r="HUN39" s="214"/>
      <c r="HUO39" s="214"/>
      <c r="HUP39" s="214"/>
      <c r="HUQ39" s="214"/>
      <c r="HUR39" s="214"/>
      <c r="HUS39" s="214"/>
      <c r="HUT39" s="214"/>
      <c r="HUU39" s="214"/>
      <c r="HUV39" s="214"/>
      <c r="HUW39" s="214"/>
      <c r="HUX39" s="214"/>
      <c r="HUY39" s="214"/>
      <c r="HUZ39" s="214"/>
      <c r="HVA39" s="214"/>
      <c r="HVB39" s="214"/>
      <c r="HVC39" s="214"/>
      <c r="HVD39" s="214"/>
      <c r="HVE39" s="214"/>
      <c r="HVF39" s="214"/>
      <c r="HVG39" s="214"/>
      <c r="HVH39" s="214"/>
      <c r="HVI39" s="214"/>
      <c r="HVJ39" s="214"/>
      <c r="HVK39" s="214"/>
      <c r="HVL39" s="214"/>
      <c r="HVM39" s="214"/>
      <c r="HVN39" s="214"/>
      <c r="HVO39" s="214"/>
      <c r="HVP39" s="214"/>
      <c r="HVQ39" s="214"/>
      <c r="HVR39" s="214"/>
      <c r="HVS39" s="214"/>
      <c r="HVT39" s="214"/>
      <c r="HVU39" s="214"/>
      <c r="HVV39" s="214"/>
      <c r="HVW39" s="214"/>
      <c r="HVX39" s="214"/>
      <c r="HVY39" s="214"/>
      <c r="HVZ39" s="214"/>
      <c r="HWA39" s="214"/>
      <c r="HWB39" s="214"/>
      <c r="HWC39" s="214"/>
      <c r="HWD39" s="214"/>
      <c r="HWE39" s="214"/>
      <c r="HWF39" s="214"/>
      <c r="HWG39" s="214"/>
      <c r="HWH39" s="214"/>
      <c r="HWI39" s="214"/>
      <c r="HWJ39" s="214"/>
      <c r="HWK39" s="214"/>
      <c r="HWL39" s="214"/>
      <c r="HWM39" s="214"/>
      <c r="HWN39" s="214"/>
      <c r="HWO39" s="214"/>
      <c r="HWP39" s="214"/>
      <c r="HWQ39" s="214"/>
      <c r="HWR39" s="214"/>
      <c r="HWS39" s="214"/>
      <c r="HWT39" s="214"/>
      <c r="HWU39" s="214"/>
      <c r="HWV39" s="214"/>
      <c r="HWW39" s="214"/>
      <c r="HWX39" s="214"/>
      <c r="HWY39" s="214"/>
      <c r="HWZ39" s="214"/>
      <c r="HXA39" s="214"/>
      <c r="HXB39" s="214"/>
      <c r="HXC39" s="214"/>
      <c r="HXD39" s="214"/>
      <c r="HXE39" s="214"/>
      <c r="HXF39" s="214"/>
      <c r="HXG39" s="214"/>
      <c r="HXH39" s="214"/>
      <c r="HXI39" s="214"/>
      <c r="HXJ39" s="214"/>
      <c r="HXK39" s="214"/>
      <c r="HXL39" s="214"/>
      <c r="HXM39" s="214"/>
      <c r="HXN39" s="214"/>
      <c r="HXO39" s="214"/>
      <c r="HXP39" s="214"/>
      <c r="HXQ39" s="214"/>
      <c r="HXR39" s="214"/>
      <c r="HXS39" s="214"/>
      <c r="HXT39" s="214"/>
      <c r="HXU39" s="214"/>
      <c r="HXV39" s="214"/>
      <c r="HXW39" s="214"/>
      <c r="HXX39" s="214"/>
      <c r="HXY39" s="214"/>
      <c r="HXZ39" s="214"/>
      <c r="HYA39" s="214"/>
      <c r="HYB39" s="214"/>
      <c r="HYC39" s="214"/>
      <c r="HYD39" s="214"/>
      <c r="HYE39" s="214"/>
      <c r="HYF39" s="214"/>
      <c r="HYG39" s="214"/>
      <c r="HYH39" s="214"/>
      <c r="HYI39" s="214"/>
      <c r="HYJ39" s="214"/>
      <c r="HYK39" s="214"/>
      <c r="HYL39" s="214"/>
      <c r="HYM39" s="214"/>
      <c r="HYN39" s="214"/>
      <c r="HYO39" s="214"/>
      <c r="HYP39" s="214"/>
      <c r="HYQ39" s="214"/>
      <c r="HYR39" s="214"/>
      <c r="HYS39" s="214"/>
      <c r="HYT39" s="214"/>
      <c r="HYU39" s="214"/>
      <c r="HYV39" s="214"/>
      <c r="HYW39" s="214"/>
      <c r="HYX39" s="214"/>
      <c r="HYY39" s="214"/>
      <c r="HYZ39" s="214"/>
      <c r="HZA39" s="214"/>
      <c r="HZB39" s="214"/>
      <c r="HZC39" s="214"/>
      <c r="HZD39" s="214"/>
      <c r="HZE39" s="214"/>
      <c r="HZF39" s="214"/>
      <c r="HZG39" s="214"/>
      <c r="HZH39" s="214"/>
      <c r="HZI39" s="214"/>
      <c r="HZJ39" s="214"/>
      <c r="HZK39" s="214"/>
      <c r="HZL39" s="214"/>
      <c r="HZM39" s="214"/>
      <c r="HZN39" s="214"/>
      <c r="HZO39" s="214"/>
      <c r="HZP39" s="214"/>
      <c r="HZQ39" s="214"/>
      <c r="HZR39" s="214"/>
      <c r="HZS39" s="214"/>
      <c r="HZT39" s="214"/>
      <c r="HZU39" s="214"/>
      <c r="HZV39" s="214"/>
      <c r="HZW39" s="214"/>
      <c r="HZX39" s="214"/>
      <c r="HZY39" s="214"/>
      <c r="HZZ39" s="214"/>
      <c r="IAA39" s="214"/>
      <c r="IAB39" s="214"/>
      <c r="IAC39" s="214"/>
      <c r="IAD39" s="214"/>
      <c r="IAE39" s="214"/>
      <c r="IAF39" s="214"/>
      <c r="IAG39" s="214"/>
      <c r="IAH39" s="214"/>
      <c r="IAI39" s="214"/>
      <c r="IAJ39" s="214"/>
      <c r="IAK39" s="214"/>
      <c r="IAL39" s="214"/>
      <c r="IAM39" s="214"/>
      <c r="IAN39" s="214"/>
      <c r="IAO39" s="214"/>
      <c r="IAP39" s="214"/>
      <c r="IAQ39" s="214"/>
      <c r="IAR39" s="214"/>
      <c r="IAS39" s="214"/>
      <c r="IAT39" s="214"/>
      <c r="IAU39" s="214"/>
      <c r="IAV39" s="214"/>
      <c r="IAW39" s="214"/>
      <c r="IAX39" s="214"/>
      <c r="IAY39" s="214"/>
      <c r="IAZ39" s="214"/>
      <c r="IBA39" s="214"/>
      <c r="IBB39" s="214"/>
      <c r="IBC39" s="214"/>
      <c r="IBD39" s="214"/>
      <c r="IBE39" s="214"/>
      <c r="IBF39" s="214"/>
      <c r="IBG39" s="214"/>
      <c r="IBH39" s="214"/>
      <c r="IBI39" s="214"/>
      <c r="IBJ39" s="214"/>
      <c r="IBK39" s="214"/>
      <c r="IBL39" s="214"/>
      <c r="IBM39" s="214"/>
      <c r="IBN39" s="214"/>
      <c r="IBO39" s="214"/>
      <c r="IBP39" s="214"/>
      <c r="IBQ39" s="214"/>
      <c r="IBR39" s="214"/>
      <c r="IBS39" s="214"/>
      <c r="IBT39" s="214"/>
      <c r="IBU39" s="214"/>
      <c r="IBV39" s="214"/>
      <c r="IBW39" s="214"/>
      <c r="IBX39" s="214"/>
      <c r="IBY39" s="214"/>
      <c r="IBZ39" s="214"/>
      <c r="ICA39" s="214"/>
      <c r="ICB39" s="214"/>
      <c r="ICC39" s="214"/>
      <c r="ICD39" s="214"/>
      <c r="ICE39" s="214"/>
      <c r="ICF39" s="214"/>
      <c r="ICG39" s="214"/>
      <c r="ICH39" s="214"/>
      <c r="ICI39" s="214"/>
      <c r="ICJ39" s="214"/>
      <c r="ICK39" s="214"/>
      <c r="ICL39" s="214"/>
      <c r="ICM39" s="214"/>
      <c r="ICN39" s="214"/>
      <c r="ICO39" s="214"/>
      <c r="ICP39" s="214"/>
      <c r="ICQ39" s="214"/>
      <c r="ICR39" s="214"/>
      <c r="ICS39" s="214"/>
      <c r="ICT39" s="214"/>
      <c r="ICU39" s="214"/>
      <c r="ICV39" s="214"/>
      <c r="ICW39" s="214"/>
      <c r="ICX39" s="214"/>
      <c r="ICY39" s="214"/>
      <c r="ICZ39" s="214"/>
      <c r="IDA39" s="214"/>
      <c r="IDB39" s="214"/>
      <c r="IDC39" s="214"/>
      <c r="IDD39" s="214"/>
      <c r="IDE39" s="214"/>
      <c r="IDF39" s="214"/>
      <c r="IDG39" s="214"/>
      <c r="IDH39" s="214"/>
      <c r="IDI39" s="214"/>
      <c r="IDJ39" s="214"/>
      <c r="IDK39" s="214"/>
      <c r="IDL39" s="214"/>
      <c r="IDM39" s="214"/>
      <c r="IDN39" s="214"/>
      <c r="IDO39" s="214"/>
      <c r="IDP39" s="214"/>
      <c r="IDQ39" s="214"/>
      <c r="IDR39" s="214"/>
      <c r="IDS39" s="214"/>
      <c r="IDT39" s="214"/>
      <c r="IDU39" s="214"/>
      <c r="IDV39" s="214"/>
      <c r="IDW39" s="214"/>
      <c r="IDX39" s="214"/>
      <c r="IDY39" s="214"/>
      <c r="IDZ39" s="214"/>
      <c r="IEA39" s="214"/>
      <c r="IEB39" s="214"/>
      <c r="IEC39" s="214"/>
      <c r="IED39" s="214"/>
      <c r="IEE39" s="214"/>
      <c r="IEF39" s="214"/>
      <c r="IEG39" s="214"/>
      <c r="IEH39" s="214"/>
      <c r="IEI39" s="214"/>
      <c r="IEJ39" s="214"/>
      <c r="IEK39" s="214"/>
      <c r="IEL39" s="214"/>
      <c r="IEM39" s="214"/>
      <c r="IEN39" s="214"/>
      <c r="IEO39" s="214"/>
      <c r="IEP39" s="214"/>
      <c r="IEQ39" s="214"/>
      <c r="IER39" s="214"/>
      <c r="IES39" s="214"/>
      <c r="IET39" s="214"/>
      <c r="IEU39" s="214"/>
      <c r="IEV39" s="214"/>
      <c r="IEW39" s="214"/>
      <c r="IEX39" s="214"/>
      <c r="IEY39" s="214"/>
      <c r="IEZ39" s="214"/>
      <c r="IFA39" s="214"/>
      <c r="IFB39" s="214"/>
      <c r="IFC39" s="214"/>
      <c r="IFD39" s="214"/>
      <c r="IFE39" s="214"/>
      <c r="IFF39" s="214"/>
      <c r="IFG39" s="214"/>
      <c r="IFH39" s="214"/>
      <c r="IFI39" s="214"/>
      <c r="IFJ39" s="214"/>
      <c r="IFK39" s="214"/>
      <c r="IFL39" s="214"/>
      <c r="IFM39" s="214"/>
      <c r="IFN39" s="214"/>
      <c r="IFO39" s="214"/>
      <c r="IFP39" s="214"/>
      <c r="IFQ39" s="214"/>
      <c r="IFR39" s="214"/>
      <c r="IFS39" s="214"/>
      <c r="IFT39" s="214"/>
      <c r="IFU39" s="214"/>
      <c r="IFV39" s="214"/>
      <c r="IFW39" s="214"/>
      <c r="IFX39" s="214"/>
      <c r="IFY39" s="214"/>
      <c r="IFZ39" s="214"/>
      <c r="IGA39" s="214"/>
      <c r="IGB39" s="214"/>
      <c r="IGC39" s="214"/>
      <c r="IGD39" s="214"/>
      <c r="IGE39" s="214"/>
      <c r="IGF39" s="214"/>
      <c r="IGG39" s="214"/>
      <c r="IGH39" s="214"/>
      <c r="IGI39" s="214"/>
      <c r="IGJ39" s="214"/>
      <c r="IGK39" s="214"/>
      <c r="IGL39" s="214"/>
      <c r="IGM39" s="214"/>
      <c r="IGN39" s="214"/>
      <c r="IGO39" s="214"/>
      <c r="IGP39" s="214"/>
      <c r="IGQ39" s="214"/>
      <c r="IGR39" s="214"/>
      <c r="IGS39" s="214"/>
      <c r="IGT39" s="214"/>
      <c r="IGU39" s="214"/>
      <c r="IGV39" s="214"/>
      <c r="IGW39" s="214"/>
      <c r="IGX39" s="214"/>
      <c r="IGY39" s="214"/>
      <c r="IGZ39" s="214"/>
      <c r="IHA39" s="214"/>
      <c r="IHB39" s="214"/>
      <c r="IHC39" s="214"/>
      <c r="IHD39" s="214"/>
      <c r="IHE39" s="214"/>
      <c r="IHF39" s="214"/>
      <c r="IHG39" s="214"/>
      <c r="IHH39" s="214"/>
      <c r="IHI39" s="214"/>
      <c r="IHJ39" s="214"/>
      <c r="IHK39" s="214"/>
      <c r="IHL39" s="214"/>
      <c r="IHM39" s="214"/>
      <c r="IHN39" s="214"/>
      <c r="IHO39" s="214"/>
      <c r="IHP39" s="214"/>
      <c r="IHQ39" s="214"/>
      <c r="IHR39" s="214"/>
      <c r="IHS39" s="214"/>
      <c r="IHT39" s="214"/>
      <c r="IHU39" s="214"/>
      <c r="IHV39" s="214"/>
      <c r="IHW39" s="214"/>
      <c r="IHX39" s="214"/>
      <c r="IHY39" s="214"/>
      <c r="IHZ39" s="214"/>
      <c r="IIA39" s="214"/>
      <c r="IIB39" s="214"/>
      <c r="IIC39" s="214"/>
      <c r="IID39" s="214"/>
      <c r="IIE39" s="214"/>
      <c r="IIF39" s="214"/>
      <c r="IIG39" s="214"/>
      <c r="IIH39" s="214"/>
      <c r="III39" s="214"/>
      <c r="IIJ39" s="214"/>
      <c r="IIK39" s="214"/>
      <c r="IIL39" s="214"/>
      <c r="IIM39" s="214"/>
      <c r="IIN39" s="214"/>
      <c r="IIO39" s="214"/>
      <c r="IIP39" s="214"/>
      <c r="IIQ39" s="214"/>
      <c r="IIR39" s="214"/>
      <c r="IIS39" s="214"/>
      <c r="IIT39" s="214"/>
      <c r="IIU39" s="214"/>
      <c r="IIV39" s="214"/>
      <c r="IIW39" s="214"/>
      <c r="IIX39" s="214"/>
      <c r="IIY39" s="214"/>
      <c r="IIZ39" s="214"/>
      <c r="IJA39" s="214"/>
      <c r="IJB39" s="214"/>
      <c r="IJC39" s="214"/>
      <c r="IJD39" s="214"/>
      <c r="IJE39" s="214"/>
      <c r="IJF39" s="214"/>
      <c r="IJG39" s="214"/>
      <c r="IJH39" s="214"/>
      <c r="IJI39" s="214"/>
      <c r="IJJ39" s="214"/>
      <c r="IJK39" s="214"/>
      <c r="IJL39" s="214"/>
      <c r="IJM39" s="214"/>
      <c r="IJN39" s="214"/>
      <c r="IJO39" s="214"/>
      <c r="IJP39" s="214"/>
      <c r="IJQ39" s="214"/>
      <c r="IJR39" s="214"/>
      <c r="IJS39" s="214"/>
      <c r="IJT39" s="214"/>
      <c r="IJU39" s="214"/>
      <c r="IJV39" s="214"/>
      <c r="IJW39" s="214"/>
      <c r="IJX39" s="214"/>
      <c r="IJY39" s="214"/>
      <c r="IJZ39" s="214"/>
      <c r="IKA39" s="214"/>
      <c r="IKB39" s="214"/>
      <c r="IKC39" s="214"/>
      <c r="IKD39" s="214"/>
      <c r="IKE39" s="214"/>
      <c r="IKF39" s="214"/>
      <c r="IKG39" s="214"/>
      <c r="IKH39" s="214"/>
      <c r="IKI39" s="214"/>
      <c r="IKJ39" s="214"/>
      <c r="IKK39" s="214"/>
      <c r="IKL39" s="214"/>
      <c r="IKM39" s="214"/>
      <c r="IKN39" s="214"/>
      <c r="IKO39" s="214"/>
      <c r="IKP39" s="214"/>
      <c r="IKQ39" s="214"/>
      <c r="IKR39" s="214"/>
      <c r="IKS39" s="214"/>
      <c r="IKT39" s="214"/>
      <c r="IKU39" s="214"/>
      <c r="IKV39" s="214"/>
      <c r="IKW39" s="214"/>
      <c r="IKX39" s="214"/>
      <c r="IKY39" s="214"/>
      <c r="IKZ39" s="214"/>
      <c r="ILA39" s="214"/>
      <c r="ILB39" s="214"/>
      <c r="ILC39" s="214"/>
      <c r="ILD39" s="214"/>
      <c r="ILE39" s="214"/>
      <c r="ILF39" s="214"/>
      <c r="ILG39" s="214"/>
      <c r="ILH39" s="214"/>
      <c r="ILI39" s="214"/>
      <c r="ILJ39" s="214"/>
      <c r="ILK39" s="214"/>
      <c r="ILL39" s="214"/>
      <c r="ILM39" s="214"/>
      <c r="ILN39" s="214"/>
      <c r="ILO39" s="214"/>
      <c r="ILP39" s="214"/>
      <c r="ILQ39" s="214"/>
      <c r="ILR39" s="214"/>
      <c r="ILS39" s="214"/>
      <c r="ILT39" s="214"/>
      <c r="ILU39" s="214"/>
      <c r="ILV39" s="214"/>
      <c r="ILW39" s="214"/>
      <c r="ILX39" s="214"/>
      <c r="ILY39" s="214"/>
      <c r="ILZ39" s="214"/>
      <c r="IMA39" s="214"/>
      <c r="IMB39" s="214"/>
      <c r="IMC39" s="214"/>
      <c r="IMD39" s="214"/>
      <c r="IME39" s="214"/>
      <c r="IMF39" s="214"/>
      <c r="IMG39" s="214"/>
      <c r="IMH39" s="214"/>
      <c r="IMI39" s="214"/>
      <c r="IMJ39" s="214"/>
      <c r="IMK39" s="214"/>
      <c r="IML39" s="214"/>
      <c r="IMM39" s="214"/>
      <c r="IMN39" s="214"/>
      <c r="IMO39" s="214"/>
      <c r="IMP39" s="214"/>
      <c r="IMQ39" s="214"/>
      <c r="IMR39" s="214"/>
      <c r="IMS39" s="214"/>
      <c r="IMT39" s="214"/>
      <c r="IMU39" s="214"/>
      <c r="IMV39" s="214"/>
      <c r="IMW39" s="214"/>
      <c r="IMX39" s="214"/>
      <c r="IMY39" s="214"/>
      <c r="IMZ39" s="214"/>
      <c r="INA39" s="214"/>
      <c r="INB39" s="214"/>
      <c r="INC39" s="214"/>
      <c r="IND39" s="214"/>
      <c r="INE39" s="214"/>
      <c r="INF39" s="214"/>
      <c r="ING39" s="214"/>
      <c r="INH39" s="214"/>
      <c r="INI39" s="214"/>
      <c r="INJ39" s="214"/>
      <c r="INK39" s="214"/>
      <c r="INL39" s="214"/>
      <c r="INM39" s="214"/>
      <c r="INN39" s="214"/>
      <c r="INO39" s="214"/>
      <c r="INP39" s="214"/>
      <c r="INQ39" s="214"/>
      <c r="INR39" s="214"/>
      <c r="INS39" s="214"/>
      <c r="INT39" s="214"/>
      <c r="INU39" s="214"/>
      <c r="INV39" s="214"/>
      <c r="INW39" s="214"/>
      <c r="INX39" s="214"/>
      <c r="INY39" s="214"/>
      <c r="INZ39" s="214"/>
      <c r="IOA39" s="214"/>
      <c r="IOB39" s="214"/>
      <c r="IOC39" s="214"/>
      <c r="IOD39" s="214"/>
      <c r="IOE39" s="214"/>
      <c r="IOF39" s="214"/>
      <c r="IOG39" s="214"/>
      <c r="IOH39" s="214"/>
      <c r="IOI39" s="214"/>
      <c r="IOJ39" s="214"/>
      <c r="IOK39" s="214"/>
      <c r="IOL39" s="214"/>
      <c r="IOM39" s="214"/>
      <c r="ION39" s="214"/>
      <c r="IOO39" s="214"/>
      <c r="IOP39" s="214"/>
      <c r="IOQ39" s="214"/>
      <c r="IOR39" s="214"/>
      <c r="IOS39" s="214"/>
      <c r="IOT39" s="214"/>
      <c r="IOU39" s="214"/>
      <c r="IOV39" s="214"/>
      <c r="IOW39" s="214"/>
      <c r="IOX39" s="214"/>
      <c r="IOY39" s="214"/>
      <c r="IOZ39" s="214"/>
      <c r="IPA39" s="214"/>
      <c r="IPB39" s="214"/>
      <c r="IPC39" s="214"/>
      <c r="IPD39" s="214"/>
      <c r="IPE39" s="214"/>
      <c r="IPF39" s="214"/>
      <c r="IPG39" s="214"/>
      <c r="IPH39" s="214"/>
      <c r="IPI39" s="214"/>
      <c r="IPJ39" s="214"/>
      <c r="IPK39" s="214"/>
      <c r="IPL39" s="214"/>
      <c r="IPM39" s="214"/>
      <c r="IPN39" s="214"/>
      <c r="IPO39" s="214"/>
      <c r="IPP39" s="214"/>
      <c r="IPQ39" s="214"/>
      <c r="IPR39" s="214"/>
      <c r="IPS39" s="214"/>
      <c r="IPT39" s="214"/>
      <c r="IPU39" s="214"/>
      <c r="IPV39" s="214"/>
      <c r="IPW39" s="214"/>
      <c r="IPX39" s="214"/>
      <c r="IPY39" s="214"/>
      <c r="IPZ39" s="214"/>
      <c r="IQA39" s="214"/>
      <c r="IQB39" s="214"/>
      <c r="IQC39" s="214"/>
      <c r="IQD39" s="214"/>
      <c r="IQE39" s="214"/>
      <c r="IQF39" s="214"/>
      <c r="IQG39" s="214"/>
      <c r="IQH39" s="214"/>
      <c r="IQI39" s="214"/>
      <c r="IQJ39" s="214"/>
      <c r="IQK39" s="214"/>
      <c r="IQL39" s="214"/>
      <c r="IQM39" s="214"/>
      <c r="IQN39" s="214"/>
      <c r="IQO39" s="214"/>
      <c r="IQP39" s="214"/>
      <c r="IQQ39" s="214"/>
      <c r="IQR39" s="214"/>
      <c r="IQS39" s="214"/>
      <c r="IQT39" s="214"/>
      <c r="IQU39" s="214"/>
      <c r="IQV39" s="214"/>
      <c r="IQW39" s="214"/>
      <c r="IQX39" s="214"/>
      <c r="IQY39" s="214"/>
      <c r="IQZ39" s="214"/>
      <c r="IRA39" s="214"/>
      <c r="IRB39" s="214"/>
      <c r="IRC39" s="214"/>
      <c r="IRD39" s="214"/>
      <c r="IRE39" s="214"/>
      <c r="IRF39" s="214"/>
      <c r="IRG39" s="214"/>
      <c r="IRH39" s="214"/>
      <c r="IRI39" s="214"/>
      <c r="IRJ39" s="214"/>
      <c r="IRK39" s="214"/>
      <c r="IRL39" s="214"/>
      <c r="IRM39" s="214"/>
      <c r="IRN39" s="214"/>
      <c r="IRO39" s="214"/>
      <c r="IRP39" s="214"/>
      <c r="IRQ39" s="214"/>
      <c r="IRR39" s="214"/>
      <c r="IRS39" s="214"/>
      <c r="IRT39" s="214"/>
      <c r="IRU39" s="214"/>
      <c r="IRV39" s="214"/>
      <c r="IRW39" s="214"/>
      <c r="IRX39" s="214"/>
      <c r="IRY39" s="214"/>
      <c r="IRZ39" s="214"/>
      <c r="ISA39" s="214"/>
      <c r="ISB39" s="214"/>
      <c r="ISC39" s="214"/>
      <c r="ISD39" s="214"/>
      <c r="ISE39" s="214"/>
      <c r="ISF39" s="214"/>
      <c r="ISG39" s="214"/>
      <c r="ISH39" s="214"/>
      <c r="ISI39" s="214"/>
      <c r="ISJ39" s="214"/>
      <c r="ISK39" s="214"/>
      <c r="ISL39" s="214"/>
      <c r="ISM39" s="214"/>
      <c r="ISN39" s="214"/>
      <c r="ISO39" s="214"/>
      <c r="ISP39" s="214"/>
      <c r="ISQ39" s="214"/>
      <c r="ISR39" s="214"/>
      <c r="ISS39" s="214"/>
      <c r="IST39" s="214"/>
      <c r="ISU39" s="214"/>
      <c r="ISV39" s="214"/>
      <c r="ISW39" s="214"/>
      <c r="ISX39" s="214"/>
      <c r="ISY39" s="214"/>
      <c r="ISZ39" s="214"/>
      <c r="ITA39" s="214"/>
      <c r="ITB39" s="214"/>
      <c r="ITC39" s="214"/>
      <c r="ITD39" s="214"/>
      <c r="ITE39" s="214"/>
      <c r="ITF39" s="214"/>
      <c r="ITG39" s="214"/>
      <c r="ITH39" s="214"/>
      <c r="ITI39" s="214"/>
      <c r="ITJ39" s="214"/>
      <c r="ITK39" s="214"/>
      <c r="ITL39" s="214"/>
      <c r="ITM39" s="214"/>
      <c r="ITN39" s="214"/>
      <c r="ITO39" s="214"/>
      <c r="ITP39" s="214"/>
      <c r="ITQ39" s="214"/>
      <c r="ITR39" s="214"/>
      <c r="ITS39" s="214"/>
      <c r="ITT39" s="214"/>
      <c r="ITU39" s="214"/>
      <c r="ITV39" s="214"/>
      <c r="ITW39" s="214"/>
      <c r="ITX39" s="214"/>
      <c r="ITY39" s="214"/>
      <c r="ITZ39" s="214"/>
      <c r="IUA39" s="214"/>
      <c r="IUB39" s="214"/>
      <c r="IUC39" s="214"/>
      <c r="IUD39" s="214"/>
      <c r="IUE39" s="214"/>
      <c r="IUF39" s="214"/>
      <c r="IUG39" s="214"/>
      <c r="IUH39" s="214"/>
      <c r="IUI39" s="214"/>
      <c r="IUJ39" s="214"/>
      <c r="IUK39" s="214"/>
      <c r="IUL39" s="214"/>
      <c r="IUM39" s="214"/>
      <c r="IUN39" s="214"/>
      <c r="IUO39" s="214"/>
      <c r="IUP39" s="214"/>
      <c r="IUQ39" s="214"/>
      <c r="IUR39" s="214"/>
      <c r="IUS39" s="214"/>
      <c r="IUT39" s="214"/>
      <c r="IUU39" s="214"/>
      <c r="IUV39" s="214"/>
      <c r="IUW39" s="214"/>
      <c r="IUX39" s="214"/>
      <c r="IUY39" s="214"/>
      <c r="IUZ39" s="214"/>
      <c r="IVA39" s="214"/>
      <c r="IVB39" s="214"/>
      <c r="IVC39" s="214"/>
      <c r="IVD39" s="214"/>
      <c r="IVE39" s="214"/>
      <c r="IVF39" s="214"/>
      <c r="IVG39" s="214"/>
      <c r="IVH39" s="214"/>
      <c r="IVI39" s="214"/>
      <c r="IVJ39" s="214"/>
      <c r="IVK39" s="214"/>
      <c r="IVL39" s="214"/>
      <c r="IVM39" s="214"/>
      <c r="IVN39" s="214"/>
      <c r="IVO39" s="214"/>
      <c r="IVP39" s="214"/>
      <c r="IVQ39" s="214"/>
      <c r="IVR39" s="214"/>
      <c r="IVS39" s="214"/>
      <c r="IVT39" s="214"/>
      <c r="IVU39" s="214"/>
      <c r="IVV39" s="214"/>
      <c r="IVW39" s="214"/>
      <c r="IVX39" s="214"/>
      <c r="IVY39" s="214"/>
      <c r="IVZ39" s="214"/>
      <c r="IWA39" s="214"/>
      <c r="IWB39" s="214"/>
      <c r="IWC39" s="214"/>
      <c r="IWD39" s="214"/>
      <c r="IWE39" s="214"/>
      <c r="IWF39" s="214"/>
      <c r="IWG39" s="214"/>
      <c r="IWH39" s="214"/>
      <c r="IWI39" s="214"/>
      <c r="IWJ39" s="214"/>
      <c r="IWK39" s="214"/>
      <c r="IWL39" s="214"/>
      <c r="IWM39" s="214"/>
      <c r="IWN39" s="214"/>
      <c r="IWO39" s="214"/>
      <c r="IWP39" s="214"/>
      <c r="IWQ39" s="214"/>
      <c r="IWR39" s="214"/>
      <c r="IWS39" s="214"/>
      <c r="IWT39" s="214"/>
      <c r="IWU39" s="214"/>
      <c r="IWV39" s="214"/>
      <c r="IWW39" s="214"/>
      <c r="IWX39" s="214"/>
      <c r="IWY39" s="214"/>
      <c r="IWZ39" s="214"/>
      <c r="IXA39" s="214"/>
      <c r="IXB39" s="214"/>
      <c r="IXC39" s="214"/>
      <c r="IXD39" s="214"/>
      <c r="IXE39" s="214"/>
      <c r="IXF39" s="214"/>
      <c r="IXG39" s="214"/>
      <c r="IXH39" s="214"/>
      <c r="IXI39" s="214"/>
      <c r="IXJ39" s="214"/>
      <c r="IXK39" s="214"/>
      <c r="IXL39" s="214"/>
      <c r="IXM39" s="214"/>
      <c r="IXN39" s="214"/>
      <c r="IXO39" s="214"/>
      <c r="IXP39" s="214"/>
      <c r="IXQ39" s="214"/>
      <c r="IXR39" s="214"/>
      <c r="IXS39" s="214"/>
      <c r="IXT39" s="214"/>
      <c r="IXU39" s="214"/>
      <c r="IXV39" s="214"/>
      <c r="IXW39" s="214"/>
      <c r="IXX39" s="214"/>
      <c r="IXY39" s="214"/>
      <c r="IXZ39" s="214"/>
      <c r="IYA39" s="214"/>
      <c r="IYB39" s="214"/>
      <c r="IYC39" s="214"/>
      <c r="IYD39" s="214"/>
      <c r="IYE39" s="214"/>
      <c r="IYF39" s="214"/>
      <c r="IYG39" s="214"/>
      <c r="IYH39" s="214"/>
      <c r="IYI39" s="214"/>
      <c r="IYJ39" s="214"/>
      <c r="IYK39" s="214"/>
      <c r="IYL39" s="214"/>
      <c r="IYM39" s="214"/>
      <c r="IYN39" s="214"/>
      <c r="IYO39" s="214"/>
      <c r="IYP39" s="214"/>
      <c r="IYQ39" s="214"/>
      <c r="IYR39" s="214"/>
      <c r="IYS39" s="214"/>
      <c r="IYT39" s="214"/>
      <c r="IYU39" s="214"/>
      <c r="IYV39" s="214"/>
      <c r="IYW39" s="214"/>
      <c r="IYX39" s="214"/>
      <c r="IYY39" s="214"/>
      <c r="IYZ39" s="214"/>
      <c r="IZA39" s="214"/>
      <c r="IZB39" s="214"/>
      <c r="IZC39" s="214"/>
      <c r="IZD39" s="214"/>
      <c r="IZE39" s="214"/>
      <c r="IZF39" s="214"/>
      <c r="IZG39" s="214"/>
      <c r="IZH39" s="214"/>
      <c r="IZI39" s="214"/>
      <c r="IZJ39" s="214"/>
      <c r="IZK39" s="214"/>
      <c r="IZL39" s="214"/>
      <c r="IZM39" s="214"/>
      <c r="IZN39" s="214"/>
      <c r="IZO39" s="214"/>
      <c r="IZP39" s="214"/>
      <c r="IZQ39" s="214"/>
      <c r="IZR39" s="214"/>
      <c r="IZS39" s="214"/>
      <c r="IZT39" s="214"/>
      <c r="IZU39" s="214"/>
      <c r="IZV39" s="214"/>
      <c r="IZW39" s="214"/>
      <c r="IZX39" s="214"/>
      <c r="IZY39" s="214"/>
      <c r="IZZ39" s="214"/>
      <c r="JAA39" s="214"/>
      <c r="JAB39" s="214"/>
      <c r="JAC39" s="214"/>
      <c r="JAD39" s="214"/>
      <c r="JAE39" s="214"/>
      <c r="JAF39" s="214"/>
      <c r="JAG39" s="214"/>
      <c r="JAH39" s="214"/>
      <c r="JAI39" s="214"/>
      <c r="JAJ39" s="214"/>
      <c r="JAK39" s="214"/>
      <c r="JAL39" s="214"/>
      <c r="JAM39" s="214"/>
      <c r="JAN39" s="214"/>
      <c r="JAO39" s="214"/>
      <c r="JAP39" s="214"/>
      <c r="JAQ39" s="214"/>
      <c r="JAR39" s="214"/>
      <c r="JAS39" s="214"/>
      <c r="JAT39" s="214"/>
      <c r="JAU39" s="214"/>
      <c r="JAV39" s="214"/>
      <c r="JAW39" s="214"/>
      <c r="JAX39" s="214"/>
      <c r="JAY39" s="214"/>
      <c r="JAZ39" s="214"/>
      <c r="JBA39" s="214"/>
      <c r="JBB39" s="214"/>
      <c r="JBC39" s="214"/>
      <c r="JBD39" s="214"/>
      <c r="JBE39" s="214"/>
      <c r="JBF39" s="214"/>
      <c r="JBG39" s="214"/>
      <c r="JBH39" s="214"/>
      <c r="JBI39" s="214"/>
      <c r="JBJ39" s="214"/>
      <c r="JBK39" s="214"/>
      <c r="JBL39" s="214"/>
      <c r="JBM39" s="214"/>
      <c r="JBN39" s="214"/>
      <c r="JBO39" s="214"/>
      <c r="JBP39" s="214"/>
      <c r="JBQ39" s="214"/>
      <c r="JBR39" s="214"/>
      <c r="JBS39" s="214"/>
      <c r="JBT39" s="214"/>
      <c r="JBU39" s="214"/>
      <c r="JBV39" s="214"/>
      <c r="JBW39" s="214"/>
      <c r="JBX39" s="214"/>
      <c r="JBY39" s="214"/>
      <c r="JBZ39" s="214"/>
      <c r="JCA39" s="214"/>
      <c r="JCB39" s="214"/>
      <c r="JCC39" s="214"/>
      <c r="JCD39" s="214"/>
      <c r="JCE39" s="214"/>
      <c r="JCF39" s="214"/>
      <c r="JCG39" s="214"/>
      <c r="JCH39" s="214"/>
      <c r="JCI39" s="214"/>
      <c r="JCJ39" s="214"/>
      <c r="JCK39" s="214"/>
      <c r="JCL39" s="214"/>
      <c r="JCM39" s="214"/>
      <c r="JCN39" s="214"/>
      <c r="JCO39" s="214"/>
      <c r="JCP39" s="214"/>
      <c r="JCQ39" s="214"/>
      <c r="JCR39" s="214"/>
      <c r="JCS39" s="214"/>
      <c r="JCT39" s="214"/>
      <c r="JCU39" s="214"/>
      <c r="JCV39" s="214"/>
      <c r="JCW39" s="214"/>
      <c r="JCX39" s="214"/>
      <c r="JCY39" s="214"/>
      <c r="JCZ39" s="214"/>
      <c r="JDA39" s="214"/>
      <c r="JDB39" s="214"/>
      <c r="JDC39" s="214"/>
      <c r="JDD39" s="214"/>
      <c r="JDE39" s="214"/>
      <c r="JDF39" s="214"/>
      <c r="JDG39" s="214"/>
      <c r="JDH39" s="214"/>
      <c r="JDI39" s="214"/>
      <c r="JDJ39" s="214"/>
      <c r="JDK39" s="214"/>
      <c r="JDL39" s="214"/>
      <c r="JDM39" s="214"/>
      <c r="JDN39" s="214"/>
      <c r="JDO39" s="214"/>
      <c r="JDP39" s="214"/>
      <c r="JDQ39" s="214"/>
      <c r="JDR39" s="214"/>
      <c r="JDS39" s="214"/>
      <c r="JDT39" s="214"/>
      <c r="JDU39" s="214"/>
      <c r="JDV39" s="214"/>
      <c r="JDW39" s="214"/>
      <c r="JDX39" s="214"/>
      <c r="JDY39" s="214"/>
      <c r="JDZ39" s="214"/>
      <c r="JEA39" s="214"/>
      <c r="JEB39" s="214"/>
      <c r="JEC39" s="214"/>
      <c r="JED39" s="214"/>
      <c r="JEE39" s="214"/>
      <c r="JEF39" s="214"/>
      <c r="JEG39" s="214"/>
      <c r="JEH39" s="214"/>
      <c r="JEI39" s="214"/>
      <c r="JEJ39" s="214"/>
      <c r="JEK39" s="214"/>
      <c r="JEL39" s="214"/>
      <c r="JEM39" s="214"/>
      <c r="JEN39" s="214"/>
      <c r="JEO39" s="214"/>
      <c r="JEP39" s="214"/>
      <c r="JEQ39" s="214"/>
      <c r="JER39" s="214"/>
      <c r="JES39" s="214"/>
      <c r="JET39" s="214"/>
      <c r="JEU39" s="214"/>
      <c r="JEV39" s="214"/>
      <c r="JEW39" s="214"/>
      <c r="JEX39" s="214"/>
      <c r="JEY39" s="214"/>
      <c r="JEZ39" s="214"/>
      <c r="JFA39" s="214"/>
      <c r="JFB39" s="214"/>
      <c r="JFC39" s="214"/>
      <c r="JFD39" s="214"/>
      <c r="JFE39" s="214"/>
      <c r="JFF39" s="214"/>
      <c r="JFG39" s="214"/>
      <c r="JFH39" s="214"/>
      <c r="JFI39" s="214"/>
      <c r="JFJ39" s="214"/>
      <c r="JFK39" s="214"/>
      <c r="JFL39" s="214"/>
      <c r="JFM39" s="214"/>
      <c r="JFN39" s="214"/>
      <c r="JFO39" s="214"/>
      <c r="JFP39" s="214"/>
      <c r="JFQ39" s="214"/>
      <c r="JFR39" s="214"/>
      <c r="JFS39" s="214"/>
      <c r="JFT39" s="214"/>
      <c r="JFU39" s="214"/>
      <c r="JFV39" s="214"/>
      <c r="JFW39" s="214"/>
      <c r="JFX39" s="214"/>
      <c r="JFY39" s="214"/>
      <c r="JFZ39" s="214"/>
      <c r="JGA39" s="214"/>
      <c r="JGB39" s="214"/>
      <c r="JGC39" s="214"/>
      <c r="JGD39" s="214"/>
      <c r="JGE39" s="214"/>
      <c r="JGF39" s="214"/>
      <c r="JGG39" s="214"/>
      <c r="JGH39" s="214"/>
      <c r="JGI39" s="214"/>
      <c r="JGJ39" s="214"/>
      <c r="JGK39" s="214"/>
      <c r="JGL39" s="214"/>
      <c r="JGM39" s="214"/>
      <c r="JGN39" s="214"/>
      <c r="JGO39" s="214"/>
      <c r="JGP39" s="214"/>
      <c r="JGQ39" s="214"/>
      <c r="JGR39" s="214"/>
      <c r="JGS39" s="214"/>
      <c r="JGT39" s="214"/>
      <c r="JGU39" s="214"/>
      <c r="JGV39" s="214"/>
      <c r="JGW39" s="214"/>
      <c r="JGX39" s="214"/>
      <c r="JGY39" s="214"/>
      <c r="JGZ39" s="214"/>
      <c r="JHA39" s="214"/>
      <c r="JHB39" s="214"/>
      <c r="JHC39" s="214"/>
      <c r="JHD39" s="214"/>
      <c r="JHE39" s="214"/>
      <c r="JHF39" s="214"/>
      <c r="JHG39" s="214"/>
      <c r="JHH39" s="214"/>
      <c r="JHI39" s="214"/>
      <c r="JHJ39" s="214"/>
      <c r="JHK39" s="214"/>
      <c r="JHL39" s="214"/>
      <c r="JHM39" s="214"/>
      <c r="JHN39" s="214"/>
      <c r="JHO39" s="214"/>
      <c r="JHP39" s="214"/>
      <c r="JHQ39" s="214"/>
      <c r="JHR39" s="214"/>
      <c r="JHS39" s="214"/>
      <c r="JHT39" s="214"/>
      <c r="JHU39" s="214"/>
      <c r="JHV39" s="214"/>
      <c r="JHW39" s="214"/>
      <c r="JHX39" s="214"/>
      <c r="JHY39" s="214"/>
      <c r="JHZ39" s="214"/>
      <c r="JIA39" s="214"/>
      <c r="JIB39" s="214"/>
      <c r="JIC39" s="214"/>
      <c r="JID39" s="214"/>
      <c r="JIE39" s="214"/>
      <c r="JIF39" s="214"/>
      <c r="JIG39" s="214"/>
      <c r="JIH39" s="214"/>
      <c r="JII39" s="214"/>
      <c r="JIJ39" s="214"/>
      <c r="JIK39" s="214"/>
      <c r="JIL39" s="214"/>
      <c r="JIM39" s="214"/>
      <c r="JIN39" s="214"/>
      <c r="JIO39" s="214"/>
      <c r="JIP39" s="214"/>
      <c r="JIQ39" s="214"/>
      <c r="JIR39" s="214"/>
      <c r="JIS39" s="214"/>
      <c r="JIT39" s="214"/>
      <c r="JIU39" s="214"/>
      <c r="JIV39" s="214"/>
      <c r="JIW39" s="214"/>
      <c r="JIX39" s="214"/>
      <c r="JIY39" s="214"/>
      <c r="JIZ39" s="214"/>
      <c r="JJA39" s="214"/>
      <c r="JJB39" s="214"/>
      <c r="JJC39" s="214"/>
      <c r="JJD39" s="214"/>
      <c r="JJE39" s="214"/>
      <c r="JJF39" s="214"/>
      <c r="JJG39" s="214"/>
      <c r="JJH39" s="214"/>
      <c r="JJI39" s="214"/>
      <c r="JJJ39" s="214"/>
      <c r="JJK39" s="214"/>
      <c r="JJL39" s="214"/>
      <c r="JJM39" s="214"/>
      <c r="JJN39" s="214"/>
      <c r="JJO39" s="214"/>
      <c r="JJP39" s="214"/>
      <c r="JJQ39" s="214"/>
      <c r="JJR39" s="214"/>
      <c r="JJS39" s="214"/>
      <c r="JJT39" s="214"/>
      <c r="JJU39" s="214"/>
      <c r="JJV39" s="214"/>
      <c r="JJW39" s="214"/>
      <c r="JJX39" s="214"/>
      <c r="JJY39" s="214"/>
      <c r="JJZ39" s="214"/>
      <c r="JKA39" s="214"/>
      <c r="JKB39" s="214"/>
      <c r="JKC39" s="214"/>
      <c r="JKD39" s="214"/>
      <c r="JKE39" s="214"/>
      <c r="JKF39" s="214"/>
      <c r="JKG39" s="214"/>
      <c r="JKH39" s="214"/>
      <c r="JKI39" s="214"/>
      <c r="JKJ39" s="214"/>
      <c r="JKK39" s="214"/>
      <c r="JKL39" s="214"/>
      <c r="JKM39" s="214"/>
      <c r="JKN39" s="214"/>
      <c r="JKO39" s="214"/>
      <c r="JKP39" s="214"/>
      <c r="JKQ39" s="214"/>
      <c r="JKR39" s="214"/>
      <c r="JKS39" s="214"/>
      <c r="JKT39" s="214"/>
      <c r="JKU39" s="214"/>
      <c r="JKV39" s="214"/>
      <c r="JKW39" s="214"/>
      <c r="JKX39" s="214"/>
      <c r="JKY39" s="214"/>
      <c r="JKZ39" s="214"/>
      <c r="JLA39" s="214"/>
      <c r="JLB39" s="214"/>
      <c r="JLC39" s="214"/>
      <c r="JLD39" s="214"/>
      <c r="JLE39" s="214"/>
      <c r="JLF39" s="214"/>
      <c r="JLG39" s="214"/>
      <c r="JLH39" s="214"/>
      <c r="JLI39" s="214"/>
      <c r="JLJ39" s="214"/>
      <c r="JLK39" s="214"/>
      <c r="JLL39" s="214"/>
      <c r="JLM39" s="214"/>
      <c r="JLN39" s="214"/>
      <c r="JLO39" s="214"/>
      <c r="JLP39" s="214"/>
      <c r="JLQ39" s="214"/>
      <c r="JLR39" s="214"/>
      <c r="JLS39" s="214"/>
      <c r="JLT39" s="214"/>
      <c r="JLU39" s="214"/>
      <c r="JLV39" s="214"/>
      <c r="JLW39" s="214"/>
      <c r="JLX39" s="214"/>
      <c r="JLY39" s="214"/>
      <c r="JLZ39" s="214"/>
      <c r="JMA39" s="214"/>
      <c r="JMB39" s="214"/>
      <c r="JMC39" s="214"/>
      <c r="JMD39" s="214"/>
      <c r="JME39" s="214"/>
      <c r="JMF39" s="214"/>
      <c r="JMG39" s="214"/>
      <c r="JMH39" s="214"/>
      <c r="JMI39" s="214"/>
      <c r="JMJ39" s="214"/>
      <c r="JMK39" s="214"/>
      <c r="JML39" s="214"/>
      <c r="JMM39" s="214"/>
      <c r="JMN39" s="214"/>
      <c r="JMO39" s="214"/>
      <c r="JMP39" s="214"/>
      <c r="JMQ39" s="214"/>
      <c r="JMR39" s="214"/>
      <c r="JMS39" s="214"/>
      <c r="JMT39" s="214"/>
      <c r="JMU39" s="214"/>
      <c r="JMV39" s="214"/>
      <c r="JMW39" s="214"/>
      <c r="JMX39" s="214"/>
      <c r="JMY39" s="214"/>
      <c r="JMZ39" s="214"/>
      <c r="JNA39" s="214"/>
      <c r="JNB39" s="214"/>
      <c r="JNC39" s="214"/>
      <c r="JND39" s="214"/>
      <c r="JNE39" s="214"/>
      <c r="JNF39" s="214"/>
      <c r="JNG39" s="214"/>
      <c r="JNH39" s="214"/>
      <c r="JNI39" s="214"/>
      <c r="JNJ39" s="214"/>
      <c r="JNK39" s="214"/>
      <c r="JNL39" s="214"/>
      <c r="JNM39" s="214"/>
      <c r="JNN39" s="214"/>
      <c r="JNO39" s="214"/>
      <c r="JNP39" s="214"/>
      <c r="JNQ39" s="214"/>
      <c r="JNR39" s="214"/>
      <c r="JNS39" s="214"/>
      <c r="JNT39" s="214"/>
      <c r="JNU39" s="214"/>
      <c r="JNV39" s="214"/>
      <c r="JNW39" s="214"/>
      <c r="JNX39" s="214"/>
      <c r="JNY39" s="214"/>
      <c r="JNZ39" s="214"/>
      <c r="JOA39" s="214"/>
      <c r="JOB39" s="214"/>
      <c r="JOC39" s="214"/>
      <c r="JOD39" s="214"/>
      <c r="JOE39" s="214"/>
      <c r="JOF39" s="214"/>
      <c r="JOG39" s="214"/>
      <c r="JOH39" s="214"/>
      <c r="JOI39" s="214"/>
      <c r="JOJ39" s="214"/>
      <c r="JOK39" s="214"/>
      <c r="JOL39" s="214"/>
      <c r="JOM39" s="214"/>
      <c r="JON39" s="214"/>
      <c r="JOO39" s="214"/>
      <c r="JOP39" s="214"/>
      <c r="JOQ39" s="214"/>
      <c r="JOR39" s="214"/>
      <c r="JOS39" s="214"/>
      <c r="JOT39" s="214"/>
      <c r="JOU39" s="214"/>
      <c r="JOV39" s="214"/>
      <c r="JOW39" s="214"/>
      <c r="JOX39" s="214"/>
      <c r="JOY39" s="214"/>
      <c r="JOZ39" s="214"/>
      <c r="JPA39" s="214"/>
      <c r="JPB39" s="214"/>
      <c r="JPC39" s="214"/>
      <c r="JPD39" s="214"/>
      <c r="JPE39" s="214"/>
      <c r="JPF39" s="214"/>
      <c r="JPG39" s="214"/>
      <c r="JPH39" s="214"/>
      <c r="JPI39" s="214"/>
      <c r="JPJ39" s="214"/>
      <c r="JPK39" s="214"/>
      <c r="JPL39" s="214"/>
      <c r="JPM39" s="214"/>
      <c r="JPN39" s="214"/>
      <c r="JPO39" s="214"/>
      <c r="JPP39" s="214"/>
      <c r="JPQ39" s="214"/>
      <c r="JPR39" s="214"/>
      <c r="JPS39" s="214"/>
      <c r="JPT39" s="214"/>
      <c r="JPU39" s="214"/>
      <c r="JPV39" s="214"/>
      <c r="JPW39" s="214"/>
      <c r="JPX39" s="214"/>
      <c r="JPY39" s="214"/>
      <c r="JPZ39" s="214"/>
      <c r="JQA39" s="214"/>
      <c r="JQB39" s="214"/>
      <c r="JQC39" s="214"/>
      <c r="JQD39" s="214"/>
      <c r="JQE39" s="214"/>
      <c r="JQF39" s="214"/>
      <c r="JQG39" s="214"/>
      <c r="JQH39" s="214"/>
      <c r="JQI39" s="214"/>
      <c r="JQJ39" s="214"/>
      <c r="JQK39" s="214"/>
      <c r="JQL39" s="214"/>
      <c r="JQM39" s="214"/>
      <c r="JQN39" s="214"/>
      <c r="JQO39" s="214"/>
      <c r="JQP39" s="214"/>
      <c r="JQQ39" s="214"/>
      <c r="JQR39" s="214"/>
      <c r="JQS39" s="214"/>
      <c r="JQT39" s="214"/>
      <c r="JQU39" s="214"/>
      <c r="JQV39" s="214"/>
      <c r="JQW39" s="214"/>
      <c r="JQX39" s="214"/>
      <c r="JQY39" s="214"/>
      <c r="JQZ39" s="214"/>
      <c r="JRA39" s="214"/>
      <c r="JRB39" s="214"/>
      <c r="JRC39" s="214"/>
      <c r="JRD39" s="214"/>
      <c r="JRE39" s="214"/>
      <c r="JRF39" s="214"/>
      <c r="JRG39" s="214"/>
      <c r="JRH39" s="214"/>
      <c r="JRI39" s="214"/>
      <c r="JRJ39" s="214"/>
      <c r="JRK39" s="214"/>
      <c r="JRL39" s="214"/>
      <c r="JRM39" s="214"/>
      <c r="JRN39" s="214"/>
      <c r="JRO39" s="214"/>
      <c r="JRP39" s="214"/>
      <c r="JRQ39" s="214"/>
      <c r="JRR39" s="214"/>
      <c r="JRS39" s="214"/>
      <c r="JRT39" s="214"/>
      <c r="JRU39" s="214"/>
      <c r="JRV39" s="214"/>
      <c r="JRW39" s="214"/>
      <c r="JRX39" s="214"/>
      <c r="JRY39" s="214"/>
      <c r="JRZ39" s="214"/>
      <c r="JSA39" s="214"/>
      <c r="JSB39" s="214"/>
      <c r="JSC39" s="214"/>
      <c r="JSD39" s="214"/>
      <c r="JSE39" s="214"/>
      <c r="JSF39" s="214"/>
      <c r="JSG39" s="214"/>
      <c r="JSH39" s="214"/>
      <c r="JSI39" s="214"/>
      <c r="JSJ39" s="214"/>
      <c r="JSK39" s="214"/>
      <c r="JSL39" s="214"/>
      <c r="JSM39" s="214"/>
      <c r="JSN39" s="214"/>
      <c r="JSO39" s="214"/>
      <c r="JSP39" s="214"/>
      <c r="JSQ39" s="214"/>
      <c r="JSR39" s="214"/>
      <c r="JSS39" s="214"/>
      <c r="JST39" s="214"/>
      <c r="JSU39" s="214"/>
      <c r="JSV39" s="214"/>
      <c r="JSW39" s="214"/>
      <c r="JSX39" s="214"/>
      <c r="JSY39" s="214"/>
      <c r="JSZ39" s="214"/>
      <c r="JTA39" s="214"/>
      <c r="JTB39" s="214"/>
      <c r="JTC39" s="214"/>
      <c r="JTD39" s="214"/>
      <c r="JTE39" s="214"/>
      <c r="JTF39" s="214"/>
      <c r="JTG39" s="214"/>
      <c r="JTH39" s="214"/>
      <c r="JTI39" s="214"/>
      <c r="JTJ39" s="214"/>
      <c r="JTK39" s="214"/>
      <c r="JTL39" s="214"/>
      <c r="JTM39" s="214"/>
      <c r="JTN39" s="214"/>
      <c r="JTO39" s="214"/>
      <c r="JTP39" s="214"/>
      <c r="JTQ39" s="214"/>
      <c r="JTR39" s="214"/>
      <c r="JTS39" s="214"/>
      <c r="JTT39" s="214"/>
      <c r="JTU39" s="214"/>
      <c r="JTV39" s="214"/>
      <c r="JTW39" s="214"/>
      <c r="JTX39" s="214"/>
      <c r="JTY39" s="214"/>
      <c r="JTZ39" s="214"/>
      <c r="JUA39" s="214"/>
      <c r="JUB39" s="214"/>
      <c r="JUC39" s="214"/>
      <c r="JUD39" s="214"/>
      <c r="JUE39" s="214"/>
      <c r="JUF39" s="214"/>
      <c r="JUG39" s="214"/>
      <c r="JUH39" s="214"/>
      <c r="JUI39" s="214"/>
      <c r="JUJ39" s="214"/>
      <c r="JUK39" s="214"/>
      <c r="JUL39" s="214"/>
      <c r="JUM39" s="214"/>
      <c r="JUN39" s="214"/>
      <c r="JUO39" s="214"/>
      <c r="JUP39" s="214"/>
      <c r="JUQ39" s="214"/>
      <c r="JUR39" s="214"/>
      <c r="JUS39" s="214"/>
      <c r="JUT39" s="214"/>
      <c r="JUU39" s="214"/>
      <c r="JUV39" s="214"/>
      <c r="JUW39" s="214"/>
      <c r="JUX39" s="214"/>
      <c r="JUY39" s="214"/>
      <c r="JUZ39" s="214"/>
      <c r="JVA39" s="214"/>
      <c r="JVB39" s="214"/>
      <c r="JVC39" s="214"/>
      <c r="JVD39" s="214"/>
      <c r="JVE39" s="214"/>
      <c r="JVF39" s="214"/>
      <c r="JVG39" s="214"/>
      <c r="JVH39" s="214"/>
      <c r="JVI39" s="214"/>
      <c r="JVJ39" s="214"/>
      <c r="JVK39" s="214"/>
      <c r="JVL39" s="214"/>
      <c r="JVM39" s="214"/>
      <c r="JVN39" s="214"/>
      <c r="JVO39" s="214"/>
      <c r="JVP39" s="214"/>
      <c r="JVQ39" s="214"/>
      <c r="JVR39" s="214"/>
      <c r="JVS39" s="214"/>
      <c r="JVT39" s="214"/>
      <c r="JVU39" s="214"/>
      <c r="JVV39" s="214"/>
      <c r="JVW39" s="214"/>
      <c r="JVX39" s="214"/>
      <c r="JVY39" s="214"/>
      <c r="JVZ39" s="214"/>
      <c r="JWA39" s="214"/>
      <c r="JWB39" s="214"/>
      <c r="JWC39" s="214"/>
      <c r="JWD39" s="214"/>
      <c r="JWE39" s="214"/>
      <c r="JWF39" s="214"/>
      <c r="JWG39" s="214"/>
      <c r="JWH39" s="214"/>
      <c r="JWI39" s="214"/>
      <c r="JWJ39" s="214"/>
      <c r="JWK39" s="214"/>
      <c r="JWL39" s="214"/>
      <c r="JWM39" s="214"/>
      <c r="JWN39" s="214"/>
      <c r="JWO39" s="214"/>
      <c r="JWP39" s="214"/>
      <c r="JWQ39" s="214"/>
      <c r="JWR39" s="214"/>
      <c r="JWS39" s="214"/>
      <c r="JWT39" s="214"/>
      <c r="JWU39" s="214"/>
      <c r="JWV39" s="214"/>
      <c r="JWW39" s="214"/>
      <c r="JWX39" s="214"/>
      <c r="JWY39" s="214"/>
      <c r="JWZ39" s="214"/>
      <c r="JXA39" s="214"/>
      <c r="JXB39" s="214"/>
      <c r="JXC39" s="214"/>
      <c r="JXD39" s="214"/>
      <c r="JXE39" s="214"/>
      <c r="JXF39" s="214"/>
      <c r="JXG39" s="214"/>
      <c r="JXH39" s="214"/>
      <c r="JXI39" s="214"/>
      <c r="JXJ39" s="214"/>
      <c r="JXK39" s="214"/>
      <c r="JXL39" s="214"/>
      <c r="JXM39" s="214"/>
      <c r="JXN39" s="214"/>
      <c r="JXO39" s="214"/>
      <c r="JXP39" s="214"/>
      <c r="JXQ39" s="214"/>
      <c r="JXR39" s="214"/>
      <c r="JXS39" s="214"/>
      <c r="JXT39" s="214"/>
      <c r="JXU39" s="214"/>
      <c r="JXV39" s="214"/>
      <c r="JXW39" s="214"/>
      <c r="JXX39" s="214"/>
      <c r="JXY39" s="214"/>
      <c r="JXZ39" s="214"/>
      <c r="JYA39" s="214"/>
      <c r="JYB39" s="214"/>
      <c r="JYC39" s="214"/>
      <c r="JYD39" s="214"/>
      <c r="JYE39" s="214"/>
      <c r="JYF39" s="214"/>
      <c r="JYG39" s="214"/>
      <c r="JYH39" s="214"/>
      <c r="JYI39" s="214"/>
      <c r="JYJ39" s="214"/>
      <c r="JYK39" s="214"/>
      <c r="JYL39" s="214"/>
      <c r="JYM39" s="214"/>
      <c r="JYN39" s="214"/>
      <c r="JYO39" s="214"/>
      <c r="JYP39" s="214"/>
      <c r="JYQ39" s="214"/>
      <c r="JYR39" s="214"/>
      <c r="JYS39" s="214"/>
      <c r="JYT39" s="214"/>
      <c r="JYU39" s="214"/>
      <c r="JYV39" s="214"/>
      <c r="JYW39" s="214"/>
      <c r="JYX39" s="214"/>
      <c r="JYY39" s="214"/>
      <c r="JYZ39" s="214"/>
      <c r="JZA39" s="214"/>
      <c r="JZB39" s="214"/>
      <c r="JZC39" s="214"/>
      <c r="JZD39" s="214"/>
      <c r="JZE39" s="214"/>
      <c r="JZF39" s="214"/>
      <c r="JZG39" s="214"/>
      <c r="JZH39" s="214"/>
      <c r="JZI39" s="214"/>
      <c r="JZJ39" s="214"/>
      <c r="JZK39" s="214"/>
      <c r="JZL39" s="214"/>
      <c r="JZM39" s="214"/>
      <c r="JZN39" s="214"/>
      <c r="JZO39" s="214"/>
      <c r="JZP39" s="214"/>
      <c r="JZQ39" s="214"/>
      <c r="JZR39" s="214"/>
      <c r="JZS39" s="214"/>
      <c r="JZT39" s="214"/>
      <c r="JZU39" s="214"/>
      <c r="JZV39" s="214"/>
      <c r="JZW39" s="214"/>
      <c r="JZX39" s="214"/>
      <c r="JZY39" s="214"/>
      <c r="JZZ39" s="214"/>
      <c r="KAA39" s="214"/>
      <c r="KAB39" s="214"/>
      <c r="KAC39" s="214"/>
      <c r="KAD39" s="214"/>
      <c r="KAE39" s="214"/>
      <c r="KAF39" s="214"/>
      <c r="KAG39" s="214"/>
      <c r="KAH39" s="214"/>
      <c r="KAI39" s="214"/>
      <c r="KAJ39" s="214"/>
      <c r="KAK39" s="214"/>
      <c r="KAL39" s="214"/>
      <c r="KAM39" s="214"/>
      <c r="KAN39" s="214"/>
      <c r="KAO39" s="214"/>
      <c r="KAP39" s="214"/>
      <c r="KAQ39" s="214"/>
      <c r="KAR39" s="214"/>
      <c r="KAS39" s="214"/>
      <c r="KAT39" s="214"/>
      <c r="KAU39" s="214"/>
      <c r="KAV39" s="214"/>
      <c r="KAW39" s="214"/>
      <c r="KAX39" s="214"/>
      <c r="KAY39" s="214"/>
      <c r="KAZ39" s="214"/>
      <c r="KBA39" s="214"/>
      <c r="KBB39" s="214"/>
      <c r="KBC39" s="214"/>
      <c r="KBD39" s="214"/>
      <c r="KBE39" s="214"/>
      <c r="KBF39" s="214"/>
      <c r="KBG39" s="214"/>
      <c r="KBH39" s="214"/>
      <c r="KBI39" s="214"/>
      <c r="KBJ39" s="214"/>
      <c r="KBK39" s="214"/>
      <c r="KBL39" s="214"/>
      <c r="KBM39" s="214"/>
      <c r="KBN39" s="214"/>
      <c r="KBO39" s="214"/>
      <c r="KBP39" s="214"/>
      <c r="KBQ39" s="214"/>
      <c r="KBR39" s="214"/>
      <c r="KBS39" s="214"/>
      <c r="KBT39" s="214"/>
      <c r="KBU39" s="214"/>
      <c r="KBV39" s="214"/>
      <c r="KBW39" s="214"/>
      <c r="KBX39" s="214"/>
      <c r="KBY39" s="214"/>
      <c r="KBZ39" s="214"/>
      <c r="KCA39" s="214"/>
      <c r="KCB39" s="214"/>
      <c r="KCC39" s="214"/>
      <c r="KCD39" s="214"/>
      <c r="KCE39" s="214"/>
      <c r="KCF39" s="214"/>
      <c r="KCG39" s="214"/>
      <c r="KCH39" s="214"/>
      <c r="KCI39" s="214"/>
      <c r="KCJ39" s="214"/>
      <c r="KCK39" s="214"/>
      <c r="KCL39" s="214"/>
      <c r="KCM39" s="214"/>
      <c r="KCN39" s="214"/>
      <c r="KCO39" s="214"/>
      <c r="KCP39" s="214"/>
      <c r="KCQ39" s="214"/>
      <c r="KCR39" s="214"/>
      <c r="KCS39" s="214"/>
      <c r="KCT39" s="214"/>
      <c r="KCU39" s="214"/>
      <c r="KCV39" s="214"/>
      <c r="KCW39" s="214"/>
      <c r="KCX39" s="214"/>
      <c r="KCY39" s="214"/>
      <c r="KCZ39" s="214"/>
      <c r="KDA39" s="214"/>
      <c r="KDB39" s="214"/>
      <c r="KDC39" s="214"/>
      <c r="KDD39" s="214"/>
      <c r="KDE39" s="214"/>
      <c r="KDF39" s="214"/>
      <c r="KDG39" s="214"/>
      <c r="KDH39" s="214"/>
      <c r="KDI39" s="214"/>
      <c r="KDJ39" s="214"/>
      <c r="KDK39" s="214"/>
      <c r="KDL39" s="214"/>
      <c r="KDM39" s="214"/>
      <c r="KDN39" s="214"/>
      <c r="KDO39" s="214"/>
      <c r="KDP39" s="214"/>
      <c r="KDQ39" s="214"/>
      <c r="KDR39" s="214"/>
      <c r="KDS39" s="214"/>
      <c r="KDT39" s="214"/>
      <c r="KDU39" s="214"/>
      <c r="KDV39" s="214"/>
      <c r="KDW39" s="214"/>
      <c r="KDX39" s="214"/>
      <c r="KDY39" s="214"/>
      <c r="KDZ39" s="214"/>
      <c r="KEA39" s="214"/>
      <c r="KEB39" s="214"/>
      <c r="KEC39" s="214"/>
      <c r="KED39" s="214"/>
      <c r="KEE39" s="214"/>
      <c r="KEF39" s="214"/>
      <c r="KEG39" s="214"/>
      <c r="KEH39" s="214"/>
      <c r="KEI39" s="214"/>
      <c r="KEJ39" s="214"/>
      <c r="KEK39" s="214"/>
      <c r="KEL39" s="214"/>
      <c r="KEM39" s="214"/>
      <c r="KEN39" s="214"/>
      <c r="KEO39" s="214"/>
      <c r="KEP39" s="214"/>
      <c r="KEQ39" s="214"/>
      <c r="KER39" s="214"/>
      <c r="KES39" s="214"/>
      <c r="KET39" s="214"/>
      <c r="KEU39" s="214"/>
      <c r="KEV39" s="214"/>
      <c r="KEW39" s="214"/>
      <c r="KEX39" s="214"/>
      <c r="KEY39" s="214"/>
      <c r="KEZ39" s="214"/>
      <c r="KFA39" s="214"/>
      <c r="KFB39" s="214"/>
      <c r="KFC39" s="214"/>
      <c r="KFD39" s="214"/>
      <c r="KFE39" s="214"/>
      <c r="KFF39" s="214"/>
      <c r="KFG39" s="214"/>
      <c r="KFH39" s="214"/>
      <c r="KFI39" s="214"/>
      <c r="KFJ39" s="214"/>
      <c r="KFK39" s="214"/>
      <c r="KFL39" s="214"/>
      <c r="KFM39" s="214"/>
      <c r="KFN39" s="214"/>
      <c r="KFO39" s="214"/>
      <c r="KFP39" s="214"/>
      <c r="KFQ39" s="214"/>
      <c r="KFR39" s="214"/>
      <c r="KFS39" s="214"/>
      <c r="KFT39" s="214"/>
      <c r="KFU39" s="214"/>
      <c r="KFV39" s="214"/>
      <c r="KFW39" s="214"/>
      <c r="KFX39" s="214"/>
      <c r="KFY39" s="214"/>
      <c r="KFZ39" s="214"/>
      <c r="KGA39" s="214"/>
      <c r="KGB39" s="214"/>
      <c r="KGC39" s="214"/>
      <c r="KGD39" s="214"/>
      <c r="KGE39" s="214"/>
      <c r="KGF39" s="214"/>
      <c r="KGG39" s="214"/>
      <c r="KGH39" s="214"/>
      <c r="KGI39" s="214"/>
      <c r="KGJ39" s="214"/>
      <c r="KGK39" s="214"/>
      <c r="KGL39" s="214"/>
      <c r="KGM39" s="214"/>
      <c r="KGN39" s="214"/>
      <c r="KGO39" s="214"/>
      <c r="KGP39" s="214"/>
      <c r="KGQ39" s="214"/>
      <c r="KGR39" s="214"/>
      <c r="KGS39" s="214"/>
      <c r="KGT39" s="214"/>
      <c r="KGU39" s="214"/>
      <c r="KGV39" s="214"/>
      <c r="KGW39" s="214"/>
      <c r="KGX39" s="214"/>
      <c r="KGY39" s="214"/>
      <c r="KGZ39" s="214"/>
      <c r="KHA39" s="214"/>
      <c r="KHB39" s="214"/>
      <c r="KHC39" s="214"/>
      <c r="KHD39" s="214"/>
      <c r="KHE39" s="214"/>
      <c r="KHF39" s="214"/>
      <c r="KHG39" s="214"/>
      <c r="KHH39" s="214"/>
      <c r="KHI39" s="214"/>
      <c r="KHJ39" s="214"/>
      <c r="KHK39" s="214"/>
      <c r="KHL39" s="214"/>
      <c r="KHM39" s="214"/>
      <c r="KHN39" s="214"/>
      <c r="KHO39" s="214"/>
      <c r="KHP39" s="214"/>
      <c r="KHQ39" s="214"/>
      <c r="KHR39" s="214"/>
      <c r="KHS39" s="214"/>
      <c r="KHT39" s="214"/>
      <c r="KHU39" s="214"/>
      <c r="KHV39" s="214"/>
      <c r="KHW39" s="214"/>
      <c r="KHX39" s="214"/>
      <c r="KHY39" s="214"/>
      <c r="KHZ39" s="214"/>
      <c r="KIA39" s="214"/>
      <c r="KIB39" s="214"/>
      <c r="KIC39" s="214"/>
      <c r="KID39" s="214"/>
      <c r="KIE39" s="214"/>
      <c r="KIF39" s="214"/>
      <c r="KIG39" s="214"/>
      <c r="KIH39" s="214"/>
      <c r="KII39" s="214"/>
      <c r="KIJ39" s="214"/>
      <c r="KIK39" s="214"/>
      <c r="KIL39" s="214"/>
      <c r="KIM39" s="214"/>
      <c r="KIN39" s="214"/>
      <c r="KIO39" s="214"/>
      <c r="KIP39" s="214"/>
      <c r="KIQ39" s="214"/>
      <c r="KIR39" s="214"/>
      <c r="KIS39" s="214"/>
      <c r="KIT39" s="214"/>
      <c r="KIU39" s="214"/>
      <c r="KIV39" s="214"/>
      <c r="KIW39" s="214"/>
      <c r="KIX39" s="214"/>
      <c r="KIY39" s="214"/>
      <c r="KIZ39" s="214"/>
      <c r="KJA39" s="214"/>
      <c r="KJB39" s="214"/>
      <c r="KJC39" s="214"/>
      <c r="KJD39" s="214"/>
      <c r="KJE39" s="214"/>
      <c r="KJF39" s="214"/>
      <c r="KJG39" s="214"/>
      <c r="KJH39" s="214"/>
      <c r="KJI39" s="214"/>
      <c r="KJJ39" s="214"/>
      <c r="KJK39" s="214"/>
      <c r="KJL39" s="214"/>
      <c r="KJM39" s="214"/>
      <c r="KJN39" s="214"/>
      <c r="KJO39" s="214"/>
      <c r="KJP39" s="214"/>
      <c r="KJQ39" s="214"/>
      <c r="KJR39" s="214"/>
      <c r="KJS39" s="214"/>
      <c r="KJT39" s="214"/>
      <c r="KJU39" s="214"/>
      <c r="KJV39" s="214"/>
      <c r="KJW39" s="214"/>
      <c r="KJX39" s="214"/>
      <c r="KJY39" s="214"/>
      <c r="KJZ39" s="214"/>
      <c r="KKA39" s="214"/>
      <c r="KKB39" s="214"/>
      <c r="KKC39" s="214"/>
      <c r="KKD39" s="214"/>
      <c r="KKE39" s="214"/>
      <c r="KKF39" s="214"/>
      <c r="KKG39" s="214"/>
      <c r="KKH39" s="214"/>
      <c r="KKI39" s="214"/>
      <c r="KKJ39" s="214"/>
      <c r="KKK39" s="214"/>
      <c r="KKL39" s="214"/>
      <c r="KKM39" s="214"/>
      <c r="KKN39" s="214"/>
      <c r="KKO39" s="214"/>
      <c r="KKP39" s="214"/>
      <c r="KKQ39" s="214"/>
      <c r="KKR39" s="214"/>
      <c r="KKS39" s="214"/>
      <c r="KKT39" s="214"/>
      <c r="KKU39" s="214"/>
      <c r="KKV39" s="214"/>
      <c r="KKW39" s="214"/>
      <c r="KKX39" s="214"/>
      <c r="KKY39" s="214"/>
      <c r="KKZ39" s="214"/>
      <c r="KLA39" s="214"/>
      <c r="KLB39" s="214"/>
      <c r="KLC39" s="214"/>
      <c r="KLD39" s="214"/>
      <c r="KLE39" s="214"/>
      <c r="KLF39" s="214"/>
      <c r="KLG39" s="214"/>
      <c r="KLH39" s="214"/>
      <c r="KLI39" s="214"/>
      <c r="KLJ39" s="214"/>
      <c r="KLK39" s="214"/>
      <c r="KLL39" s="214"/>
      <c r="KLM39" s="214"/>
      <c r="KLN39" s="214"/>
      <c r="KLO39" s="214"/>
      <c r="KLP39" s="214"/>
      <c r="KLQ39" s="214"/>
      <c r="KLR39" s="214"/>
      <c r="KLS39" s="214"/>
      <c r="KLT39" s="214"/>
      <c r="KLU39" s="214"/>
      <c r="KLV39" s="214"/>
      <c r="KLW39" s="214"/>
      <c r="KLX39" s="214"/>
      <c r="KLY39" s="214"/>
      <c r="KLZ39" s="214"/>
      <c r="KMA39" s="214"/>
      <c r="KMB39" s="214"/>
      <c r="KMC39" s="214"/>
      <c r="KMD39" s="214"/>
      <c r="KME39" s="214"/>
      <c r="KMF39" s="214"/>
      <c r="KMG39" s="214"/>
      <c r="KMH39" s="214"/>
      <c r="KMI39" s="214"/>
      <c r="KMJ39" s="214"/>
      <c r="KMK39" s="214"/>
      <c r="KML39" s="214"/>
      <c r="KMM39" s="214"/>
      <c r="KMN39" s="214"/>
      <c r="KMO39" s="214"/>
      <c r="KMP39" s="214"/>
      <c r="KMQ39" s="214"/>
      <c r="KMR39" s="214"/>
      <c r="KMS39" s="214"/>
      <c r="KMT39" s="214"/>
      <c r="KMU39" s="214"/>
      <c r="KMV39" s="214"/>
      <c r="KMW39" s="214"/>
      <c r="KMX39" s="214"/>
      <c r="KMY39" s="214"/>
      <c r="KMZ39" s="214"/>
      <c r="KNA39" s="214"/>
      <c r="KNB39" s="214"/>
      <c r="KNC39" s="214"/>
      <c r="KND39" s="214"/>
      <c r="KNE39" s="214"/>
      <c r="KNF39" s="214"/>
      <c r="KNG39" s="214"/>
      <c r="KNH39" s="214"/>
      <c r="KNI39" s="214"/>
      <c r="KNJ39" s="214"/>
      <c r="KNK39" s="214"/>
      <c r="KNL39" s="214"/>
      <c r="KNM39" s="214"/>
      <c r="KNN39" s="214"/>
      <c r="KNO39" s="214"/>
      <c r="KNP39" s="214"/>
      <c r="KNQ39" s="214"/>
      <c r="KNR39" s="214"/>
      <c r="KNS39" s="214"/>
      <c r="KNT39" s="214"/>
      <c r="KNU39" s="214"/>
      <c r="KNV39" s="214"/>
      <c r="KNW39" s="214"/>
      <c r="KNX39" s="214"/>
      <c r="KNY39" s="214"/>
      <c r="KNZ39" s="214"/>
      <c r="KOA39" s="214"/>
      <c r="KOB39" s="214"/>
      <c r="KOC39" s="214"/>
      <c r="KOD39" s="214"/>
      <c r="KOE39" s="214"/>
      <c r="KOF39" s="214"/>
      <c r="KOG39" s="214"/>
      <c r="KOH39" s="214"/>
      <c r="KOI39" s="214"/>
      <c r="KOJ39" s="214"/>
      <c r="KOK39" s="214"/>
      <c r="KOL39" s="214"/>
      <c r="KOM39" s="214"/>
      <c r="KON39" s="214"/>
      <c r="KOO39" s="214"/>
      <c r="KOP39" s="214"/>
      <c r="KOQ39" s="214"/>
      <c r="KOR39" s="214"/>
      <c r="KOS39" s="214"/>
      <c r="KOT39" s="214"/>
      <c r="KOU39" s="214"/>
      <c r="KOV39" s="214"/>
      <c r="KOW39" s="214"/>
      <c r="KOX39" s="214"/>
      <c r="KOY39" s="214"/>
      <c r="KOZ39" s="214"/>
      <c r="KPA39" s="214"/>
      <c r="KPB39" s="214"/>
      <c r="KPC39" s="214"/>
      <c r="KPD39" s="214"/>
      <c r="KPE39" s="214"/>
      <c r="KPF39" s="214"/>
      <c r="KPG39" s="214"/>
      <c r="KPH39" s="214"/>
      <c r="KPI39" s="214"/>
      <c r="KPJ39" s="214"/>
      <c r="KPK39" s="214"/>
      <c r="KPL39" s="214"/>
      <c r="KPM39" s="214"/>
      <c r="KPN39" s="214"/>
      <c r="KPO39" s="214"/>
      <c r="KPP39" s="214"/>
      <c r="KPQ39" s="214"/>
      <c r="KPR39" s="214"/>
      <c r="KPS39" s="214"/>
      <c r="KPT39" s="214"/>
      <c r="KPU39" s="214"/>
      <c r="KPV39" s="214"/>
      <c r="KPW39" s="214"/>
      <c r="KPX39" s="214"/>
      <c r="KPY39" s="214"/>
      <c r="KPZ39" s="214"/>
      <c r="KQA39" s="214"/>
      <c r="KQB39" s="214"/>
      <c r="KQC39" s="214"/>
      <c r="KQD39" s="214"/>
      <c r="KQE39" s="214"/>
      <c r="KQF39" s="214"/>
      <c r="KQG39" s="214"/>
      <c r="KQH39" s="214"/>
      <c r="KQI39" s="214"/>
      <c r="KQJ39" s="214"/>
      <c r="KQK39" s="214"/>
      <c r="KQL39" s="214"/>
      <c r="KQM39" s="214"/>
      <c r="KQN39" s="214"/>
      <c r="KQO39" s="214"/>
      <c r="KQP39" s="214"/>
      <c r="KQQ39" s="214"/>
      <c r="KQR39" s="214"/>
      <c r="KQS39" s="214"/>
      <c r="KQT39" s="214"/>
      <c r="KQU39" s="214"/>
      <c r="KQV39" s="214"/>
      <c r="KQW39" s="214"/>
      <c r="KQX39" s="214"/>
      <c r="KQY39" s="214"/>
      <c r="KQZ39" s="214"/>
      <c r="KRA39" s="214"/>
      <c r="KRB39" s="214"/>
      <c r="KRC39" s="214"/>
      <c r="KRD39" s="214"/>
      <c r="KRE39" s="214"/>
      <c r="KRF39" s="214"/>
      <c r="KRG39" s="214"/>
      <c r="KRH39" s="214"/>
      <c r="KRI39" s="214"/>
      <c r="KRJ39" s="214"/>
      <c r="KRK39" s="214"/>
      <c r="KRL39" s="214"/>
      <c r="KRM39" s="214"/>
      <c r="KRN39" s="214"/>
      <c r="KRO39" s="214"/>
      <c r="KRP39" s="214"/>
      <c r="KRQ39" s="214"/>
      <c r="KRR39" s="214"/>
      <c r="KRS39" s="214"/>
      <c r="KRT39" s="214"/>
      <c r="KRU39" s="214"/>
      <c r="KRV39" s="214"/>
      <c r="KRW39" s="214"/>
      <c r="KRX39" s="214"/>
      <c r="KRY39" s="214"/>
      <c r="KRZ39" s="214"/>
      <c r="KSA39" s="214"/>
      <c r="KSB39" s="214"/>
      <c r="KSC39" s="214"/>
      <c r="KSD39" s="214"/>
      <c r="KSE39" s="214"/>
      <c r="KSF39" s="214"/>
      <c r="KSG39" s="214"/>
      <c r="KSH39" s="214"/>
      <c r="KSI39" s="214"/>
      <c r="KSJ39" s="214"/>
      <c r="KSK39" s="214"/>
      <c r="KSL39" s="214"/>
      <c r="KSM39" s="214"/>
      <c r="KSN39" s="214"/>
      <c r="KSO39" s="214"/>
      <c r="KSP39" s="214"/>
      <c r="KSQ39" s="214"/>
      <c r="KSR39" s="214"/>
      <c r="KSS39" s="214"/>
      <c r="KST39" s="214"/>
      <c r="KSU39" s="214"/>
      <c r="KSV39" s="214"/>
      <c r="KSW39" s="214"/>
      <c r="KSX39" s="214"/>
      <c r="KSY39" s="214"/>
      <c r="KSZ39" s="214"/>
      <c r="KTA39" s="214"/>
      <c r="KTB39" s="214"/>
      <c r="KTC39" s="214"/>
      <c r="KTD39" s="214"/>
      <c r="KTE39" s="214"/>
      <c r="KTF39" s="214"/>
      <c r="KTG39" s="214"/>
      <c r="KTH39" s="214"/>
      <c r="KTI39" s="214"/>
      <c r="KTJ39" s="214"/>
      <c r="KTK39" s="214"/>
      <c r="KTL39" s="214"/>
      <c r="KTM39" s="214"/>
      <c r="KTN39" s="214"/>
      <c r="KTO39" s="214"/>
      <c r="KTP39" s="214"/>
      <c r="KTQ39" s="214"/>
      <c r="KTR39" s="214"/>
      <c r="KTS39" s="214"/>
      <c r="KTT39" s="214"/>
      <c r="KTU39" s="214"/>
      <c r="KTV39" s="214"/>
      <c r="KTW39" s="214"/>
      <c r="KTX39" s="214"/>
      <c r="KTY39" s="214"/>
      <c r="KTZ39" s="214"/>
      <c r="KUA39" s="214"/>
      <c r="KUB39" s="214"/>
      <c r="KUC39" s="214"/>
      <c r="KUD39" s="214"/>
      <c r="KUE39" s="214"/>
      <c r="KUF39" s="214"/>
      <c r="KUG39" s="214"/>
      <c r="KUH39" s="214"/>
      <c r="KUI39" s="214"/>
      <c r="KUJ39" s="214"/>
      <c r="KUK39" s="214"/>
      <c r="KUL39" s="214"/>
      <c r="KUM39" s="214"/>
      <c r="KUN39" s="214"/>
      <c r="KUO39" s="214"/>
      <c r="KUP39" s="214"/>
      <c r="KUQ39" s="214"/>
      <c r="KUR39" s="214"/>
      <c r="KUS39" s="214"/>
      <c r="KUT39" s="214"/>
      <c r="KUU39" s="214"/>
      <c r="KUV39" s="214"/>
      <c r="KUW39" s="214"/>
      <c r="KUX39" s="214"/>
      <c r="KUY39" s="214"/>
      <c r="KUZ39" s="214"/>
      <c r="KVA39" s="214"/>
      <c r="KVB39" s="214"/>
      <c r="KVC39" s="214"/>
      <c r="KVD39" s="214"/>
      <c r="KVE39" s="214"/>
      <c r="KVF39" s="214"/>
      <c r="KVG39" s="214"/>
      <c r="KVH39" s="214"/>
      <c r="KVI39" s="214"/>
      <c r="KVJ39" s="214"/>
      <c r="KVK39" s="214"/>
      <c r="KVL39" s="214"/>
      <c r="KVM39" s="214"/>
      <c r="KVN39" s="214"/>
      <c r="KVO39" s="214"/>
      <c r="KVP39" s="214"/>
      <c r="KVQ39" s="214"/>
      <c r="KVR39" s="214"/>
      <c r="KVS39" s="214"/>
      <c r="KVT39" s="214"/>
      <c r="KVU39" s="214"/>
      <c r="KVV39" s="214"/>
      <c r="KVW39" s="214"/>
      <c r="KVX39" s="214"/>
      <c r="KVY39" s="214"/>
      <c r="KVZ39" s="214"/>
      <c r="KWA39" s="214"/>
      <c r="KWB39" s="214"/>
      <c r="KWC39" s="214"/>
      <c r="KWD39" s="214"/>
      <c r="KWE39" s="214"/>
      <c r="KWF39" s="214"/>
      <c r="KWG39" s="214"/>
      <c r="KWH39" s="214"/>
      <c r="KWI39" s="214"/>
      <c r="KWJ39" s="214"/>
      <c r="KWK39" s="214"/>
      <c r="KWL39" s="214"/>
      <c r="KWM39" s="214"/>
      <c r="KWN39" s="214"/>
      <c r="KWO39" s="214"/>
      <c r="KWP39" s="214"/>
      <c r="KWQ39" s="214"/>
      <c r="KWR39" s="214"/>
      <c r="KWS39" s="214"/>
      <c r="KWT39" s="214"/>
      <c r="KWU39" s="214"/>
      <c r="KWV39" s="214"/>
      <c r="KWW39" s="214"/>
      <c r="KWX39" s="214"/>
      <c r="KWY39" s="214"/>
      <c r="KWZ39" s="214"/>
      <c r="KXA39" s="214"/>
      <c r="KXB39" s="214"/>
      <c r="KXC39" s="214"/>
      <c r="KXD39" s="214"/>
      <c r="KXE39" s="214"/>
      <c r="KXF39" s="214"/>
      <c r="KXG39" s="214"/>
      <c r="KXH39" s="214"/>
      <c r="KXI39" s="214"/>
      <c r="KXJ39" s="214"/>
      <c r="KXK39" s="214"/>
      <c r="KXL39" s="214"/>
      <c r="KXM39" s="214"/>
      <c r="KXN39" s="214"/>
      <c r="KXO39" s="214"/>
      <c r="KXP39" s="214"/>
      <c r="KXQ39" s="214"/>
      <c r="KXR39" s="214"/>
      <c r="KXS39" s="214"/>
      <c r="KXT39" s="214"/>
      <c r="KXU39" s="214"/>
      <c r="KXV39" s="214"/>
      <c r="KXW39" s="214"/>
      <c r="KXX39" s="214"/>
      <c r="KXY39" s="214"/>
      <c r="KXZ39" s="214"/>
      <c r="KYA39" s="214"/>
      <c r="KYB39" s="214"/>
      <c r="KYC39" s="214"/>
      <c r="KYD39" s="214"/>
      <c r="KYE39" s="214"/>
      <c r="KYF39" s="214"/>
      <c r="KYG39" s="214"/>
      <c r="KYH39" s="214"/>
      <c r="KYI39" s="214"/>
      <c r="KYJ39" s="214"/>
      <c r="KYK39" s="214"/>
      <c r="KYL39" s="214"/>
      <c r="KYM39" s="214"/>
      <c r="KYN39" s="214"/>
      <c r="KYO39" s="214"/>
      <c r="KYP39" s="214"/>
      <c r="KYQ39" s="214"/>
      <c r="KYR39" s="214"/>
      <c r="KYS39" s="214"/>
      <c r="KYT39" s="214"/>
      <c r="KYU39" s="214"/>
      <c r="KYV39" s="214"/>
      <c r="KYW39" s="214"/>
      <c r="KYX39" s="214"/>
      <c r="KYY39" s="214"/>
      <c r="KYZ39" s="214"/>
      <c r="KZA39" s="214"/>
      <c r="KZB39" s="214"/>
      <c r="KZC39" s="214"/>
      <c r="KZD39" s="214"/>
      <c r="KZE39" s="214"/>
      <c r="KZF39" s="214"/>
      <c r="KZG39" s="214"/>
      <c r="KZH39" s="214"/>
      <c r="KZI39" s="214"/>
      <c r="KZJ39" s="214"/>
      <c r="KZK39" s="214"/>
      <c r="KZL39" s="214"/>
      <c r="KZM39" s="214"/>
      <c r="KZN39" s="214"/>
      <c r="KZO39" s="214"/>
      <c r="KZP39" s="214"/>
      <c r="KZQ39" s="214"/>
      <c r="KZR39" s="214"/>
      <c r="KZS39" s="214"/>
      <c r="KZT39" s="214"/>
      <c r="KZU39" s="214"/>
      <c r="KZV39" s="214"/>
      <c r="KZW39" s="214"/>
      <c r="KZX39" s="214"/>
      <c r="KZY39" s="214"/>
      <c r="KZZ39" s="214"/>
      <c r="LAA39" s="214"/>
      <c r="LAB39" s="214"/>
      <c r="LAC39" s="214"/>
      <c r="LAD39" s="214"/>
      <c r="LAE39" s="214"/>
      <c r="LAF39" s="214"/>
      <c r="LAG39" s="214"/>
      <c r="LAH39" s="214"/>
      <c r="LAI39" s="214"/>
      <c r="LAJ39" s="214"/>
      <c r="LAK39" s="214"/>
      <c r="LAL39" s="214"/>
      <c r="LAM39" s="214"/>
      <c r="LAN39" s="214"/>
      <c r="LAO39" s="214"/>
      <c r="LAP39" s="214"/>
      <c r="LAQ39" s="214"/>
      <c r="LAR39" s="214"/>
      <c r="LAS39" s="214"/>
      <c r="LAT39" s="214"/>
      <c r="LAU39" s="214"/>
      <c r="LAV39" s="214"/>
      <c r="LAW39" s="214"/>
      <c r="LAX39" s="214"/>
      <c r="LAY39" s="214"/>
      <c r="LAZ39" s="214"/>
      <c r="LBA39" s="214"/>
      <c r="LBB39" s="214"/>
      <c r="LBC39" s="214"/>
      <c r="LBD39" s="214"/>
      <c r="LBE39" s="214"/>
      <c r="LBF39" s="214"/>
      <c r="LBG39" s="214"/>
      <c r="LBH39" s="214"/>
      <c r="LBI39" s="214"/>
      <c r="LBJ39" s="214"/>
      <c r="LBK39" s="214"/>
      <c r="LBL39" s="214"/>
      <c r="LBM39" s="214"/>
      <c r="LBN39" s="214"/>
      <c r="LBO39" s="214"/>
      <c r="LBP39" s="214"/>
      <c r="LBQ39" s="214"/>
      <c r="LBR39" s="214"/>
      <c r="LBS39" s="214"/>
      <c r="LBT39" s="214"/>
      <c r="LBU39" s="214"/>
      <c r="LBV39" s="214"/>
      <c r="LBW39" s="214"/>
      <c r="LBX39" s="214"/>
      <c r="LBY39" s="214"/>
      <c r="LBZ39" s="214"/>
      <c r="LCA39" s="214"/>
      <c r="LCB39" s="214"/>
      <c r="LCC39" s="214"/>
      <c r="LCD39" s="214"/>
      <c r="LCE39" s="214"/>
      <c r="LCF39" s="214"/>
      <c r="LCG39" s="214"/>
      <c r="LCH39" s="214"/>
      <c r="LCI39" s="214"/>
      <c r="LCJ39" s="214"/>
      <c r="LCK39" s="214"/>
      <c r="LCL39" s="214"/>
      <c r="LCM39" s="214"/>
      <c r="LCN39" s="214"/>
      <c r="LCO39" s="214"/>
      <c r="LCP39" s="214"/>
      <c r="LCQ39" s="214"/>
      <c r="LCR39" s="214"/>
      <c r="LCS39" s="214"/>
      <c r="LCT39" s="214"/>
      <c r="LCU39" s="214"/>
      <c r="LCV39" s="214"/>
      <c r="LCW39" s="214"/>
      <c r="LCX39" s="214"/>
      <c r="LCY39" s="214"/>
      <c r="LCZ39" s="214"/>
      <c r="LDA39" s="214"/>
      <c r="LDB39" s="214"/>
      <c r="LDC39" s="214"/>
      <c r="LDD39" s="214"/>
      <c r="LDE39" s="214"/>
      <c r="LDF39" s="214"/>
      <c r="LDG39" s="214"/>
      <c r="LDH39" s="214"/>
      <c r="LDI39" s="214"/>
      <c r="LDJ39" s="214"/>
      <c r="LDK39" s="214"/>
      <c r="LDL39" s="214"/>
      <c r="LDM39" s="214"/>
      <c r="LDN39" s="214"/>
      <c r="LDO39" s="214"/>
      <c r="LDP39" s="214"/>
      <c r="LDQ39" s="214"/>
      <c r="LDR39" s="214"/>
      <c r="LDS39" s="214"/>
      <c r="LDT39" s="214"/>
      <c r="LDU39" s="214"/>
      <c r="LDV39" s="214"/>
      <c r="LDW39" s="214"/>
      <c r="LDX39" s="214"/>
      <c r="LDY39" s="214"/>
      <c r="LDZ39" s="214"/>
      <c r="LEA39" s="214"/>
      <c r="LEB39" s="214"/>
      <c r="LEC39" s="214"/>
      <c r="LED39" s="214"/>
      <c r="LEE39" s="214"/>
      <c r="LEF39" s="214"/>
      <c r="LEG39" s="214"/>
      <c r="LEH39" s="214"/>
      <c r="LEI39" s="214"/>
      <c r="LEJ39" s="214"/>
      <c r="LEK39" s="214"/>
      <c r="LEL39" s="214"/>
      <c r="LEM39" s="214"/>
      <c r="LEN39" s="214"/>
      <c r="LEO39" s="214"/>
      <c r="LEP39" s="214"/>
      <c r="LEQ39" s="214"/>
      <c r="LER39" s="214"/>
      <c r="LES39" s="214"/>
      <c r="LET39" s="214"/>
      <c r="LEU39" s="214"/>
      <c r="LEV39" s="214"/>
      <c r="LEW39" s="214"/>
      <c r="LEX39" s="214"/>
      <c r="LEY39" s="214"/>
      <c r="LEZ39" s="214"/>
      <c r="LFA39" s="214"/>
      <c r="LFB39" s="214"/>
      <c r="LFC39" s="214"/>
      <c r="LFD39" s="214"/>
      <c r="LFE39" s="214"/>
      <c r="LFF39" s="214"/>
      <c r="LFG39" s="214"/>
      <c r="LFH39" s="214"/>
      <c r="LFI39" s="214"/>
      <c r="LFJ39" s="214"/>
      <c r="LFK39" s="214"/>
      <c r="LFL39" s="214"/>
      <c r="LFM39" s="214"/>
      <c r="LFN39" s="214"/>
      <c r="LFO39" s="214"/>
      <c r="LFP39" s="214"/>
      <c r="LFQ39" s="214"/>
      <c r="LFR39" s="214"/>
      <c r="LFS39" s="214"/>
      <c r="LFT39" s="214"/>
      <c r="LFU39" s="214"/>
      <c r="LFV39" s="214"/>
      <c r="LFW39" s="214"/>
      <c r="LFX39" s="214"/>
      <c r="LFY39" s="214"/>
      <c r="LFZ39" s="214"/>
      <c r="LGA39" s="214"/>
      <c r="LGB39" s="214"/>
      <c r="LGC39" s="214"/>
      <c r="LGD39" s="214"/>
      <c r="LGE39" s="214"/>
      <c r="LGF39" s="214"/>
      <c r="LGG39" s="214"/>
      <c r="LGH39" s="214"/>
      <c r="LGI39" s="214"/>
      <c r="LGJ39" s="214"/>
      <c r="LGK39" s="214"/>
      <c r="LGL39" s="214"/>
      <c r="LGM39" s="214"/>
      <c r="LGN39" s="214"/>
      <c r="LGO39" s="214"/>
      <c r="LGP39" s="214"/>
      <c r="LGQ39" s="214"/>
      <c r="LGR39" s="214"/>
      <c r="LGS39" s="214"/>
      <c r="LGT39" s="214"/>
      <c r="LGU39" s="214"/>
      <c r="LGV39" s="214"/>
      <c r="LGW39" s="214"/>
      <c r="LGX39" s="214"/>
      <c r="LGY39" s="214"/>
      <c r="LGZ39" s="214"/>
      <c r="LHA39" s="214"/>
      <c r="LHB39" s="214"/>
      <c r="LHC39" s="214"/>
      <c r="LHD39" s="214"/>
      <c r="LHE39" s="214"/>
      <c r="LHF39" s="214"/>
      <c r="LHG39" s="214"/>
      <c r="LHH39" s="214"/>
      <c r="LHI39" s="214"/>
      <c r="LHJ39" s="214"/>
      <c r="LHK39" s="214"/>
      <c r="LHL39" s="214"/>
      <c r="LHM39" s="214"/>
      <c r="LHN39" s="214"/>
      <c r="LHO39" s="214"/>
      <c r="LHP39" s="214"/>
      <c r="LHQ39" s="214"/>
      <c r="LHR39" s="214"/>
      <c r="LHS39" s="214"/>
      <c r="LHT39" s="214"/>
      <c r="LHU39" s="214"/>
      <c r="LHV39" s="214"/>
      <c r="LHW39" s="214"/>
      <c r="LHX39" s="214"/>
      <c r="LHY39" s="214"/>
      <c r="LHZ39" s="214"/>
      <c r="LIA39" s="214"/>
      <c r="LIB39" s="214"/>
      <c r="LIC39" s="214"/>
      <c r="LID39" s="214"/>
      <c r="LIE39" s="214"/>
      <c r="LIF39" s="214"/>
      <c r="LIG39" s="214"/>
      <c r="LIH39" s="214"/>
      <c r="LII39" s="214"/>
      <c r="LIJ39" s="214"/>
      <c r="LIK39" s="214"/>
      <c r="LIL39" s="214"/>
      <c r="LIM39" s="214"/>
      <c r="LIN39" s="214"/>
      <c r="LIO39" s="214"/>
      <c r="LIP39" s="214"/>
      <c r="LIQ39" s="214"/>
      <c r="LIR39" s="214"/>
      <c r="LIS39" s="214"/>
      <c r="LIT39" s="214"/>
      <c r="LIU39" s="214"/>
      <c r="LIV39" s="214"/>
      <c r="LIW39" s="214"/>
      <c r="LIX39" s="214"/>
      <c r="LIY39" s="214"/>
      <c r="LIZ39" s="214"/>
      <c r="LJA39" s="214"/>
      <c r="LJB39" s="214"/>
      <c r="LJC39" s="214"/>
      <c r="LJD39" s="214"/>
      <c r="LJE39" s="214"/>
      <c r="LJF39" s="214"/>
      <c r="LJG39" s="214"/>
      <c r="LJH39" s="214"/>
      <c r="LJI39" s="214"/>
      <c r="LJJ39" s="214"/>
      <c r="LJK39" s="214"/>
      <c r="LJL39" s="214"/>
      <c r="LJM39" s="214"/>
      <c r="LJN39" s="214"/>
      <c r="LJO39" s="214"/>
      <c r="LJP39" s="214"/>
      <c r="LJQ39" s="214"/>
      <c r="LJR39" s="214"/>
      <c r="LJS39" s="214"/>
      <c r="LJT39" s="214"/>
      <c r="LJU39" s="214"/>
      <c r="LJV39" s="214"/>
      <c r="LJW39" s="214"/>
      <c r="LJX39" s="214"/>
      <c r="LJY39" s="214"/>
      <c r="LJZ39" s="214"/>
      <c r="LKA39" s="214"/>
      <c r="LKB39" s="214"/>
      <c r="LKC39" s="214"/>
      <c r="LKD39" s="214"/>
      <c r="LKE39" s="214"/>
      <c r="LKF39" s="214"/>
      <c r="LKG39" s="214"/>
      <c r="LKH39" s="214"/>
      <c r="LKI39" s="214"/>
      <c r="LKJ39" s="214"/>
      <c r="LKK39" s="214"/>
      <c r="LKL39" s="214"/>
      <c r="LKM39" s="214"/>
      <c r="LKN39" s="214"/>
      <c r="LKO39" s="214"/>
      <c r="LKP39" s="214"/>
      <c r="LKQ39" s="214"/>
      <c r="LKR39" s="214"/>
      <c r="LKS39" s="214"/>
      <c r="LKT39" s="214"/>
      <c r="LKU39" s="214"/>
      <c r="LKV39" s="214"/>
      <c r="LKW39" s="214"/>
      <c r="LKX39" s="214"/>
      <c r="LKY39" s="214"/>
      <c r="LKZ39" s="214"/>
      <c r="LLA39" s="214"/>
      <c r="LLB39" s="214"/>
      <c r="LLC39" s="214"/>
      <c r="LLD39" s="214"/>
      <c r="LLE39" s="214"/>
      <c r="LLF39" s="214"/>
      <c r="LLG39" s="214"/>
      <c r="LLH39" s="214"/>
      <c r="LLI39" s="214"/>
      <c r="LLJ39" s="214"/>
      <c r="LLK39" s="214"/>
      <c r="LLL39" s="214"/>
      <c r="LLM39" s="214"/>
      <c r="LLN39" s="214"/>
      <c r="LLO39" s="214"/>
      <c r="LLP39" s="214"/>
      <c r="LLQ39" s="214"/>
      <c r="LLR39" s="214"/>
      <c r="LLS39" s="214"/>
      <c r="LLT39" s="214"/>
      <c r="LLU39" s="214"/>
      <c r="LLV39" s="214"/>
      <c r="LLW39" s="214"/>
      <c r="LLX39" s="214"/>
      <c r="LLY39" s="214"/>
      <c r="LLZ39" s="214"/>
      <c r="LMA39" s="214"/>
      <c r="LMB39" s="214"/>
      <c r="LMC39" s="214"/>
      <c r="LMD39" s="214"/>
      <c r="LME39" s="214"/>
      <c r="LMF39" s="214"/>
      <c r="LMG39" s="214"/>
      <c r="LMH39" s="214"/>
      <c r="LMI39" s="214"/>
      <c r="LMJ39" s="214"/>
      <c r="LMK39" s="214"/>
      <c r="LML39" s="214"/>
      <c r="LMM39" s="214"/>
      <c r="LMN39" s="214"/>
      <c r="LMO39" s="214"/>
      <c r="LMP39" s="214"/>
      <c r="LMQ39" s="214"/>
      <c r="LMR39" s="214"/>
      <c r="LMS39" s="214"/>
      <c r="LMT39" s="214"/>
      <c r="LMU39" s="214"/>
      <c r="LMV39" s="214"/>
      <c r="LMW39" s="214"/>
      <c r="LMX39" s="214"/>
      <c r="LMY39" s="214"/>
      <c r="LMZ39" s="214"/>
      <c r="LNA39" s="214"/>
      <c r="LNB39" s="214"/>
      <c r="LNC39" s="214"/>
      <c r="LND39" s="214"/>
      <c r="LNE39" s="214"/>
      <c r="LNF39" s="214"/>
      <c r="LNG39" s="214"/>
      <c r="LNH39" s="214"/>
      <c r="LNI39" s="214"/>
      <c r="LNJ39" s="214"/>
      <c r="LNK39" s="214"/>
      <c r="LNL39" s="214"/>
      <c r="LNM39" s="214"/>
      <c r="LNN39" s="214"/>
      <c r="LNO39" s="214"/>
      <c r="LNP39" s="214"/>
      <c r="LNQ39" s="214"/>
      <c r="LNR39" s="214"/>
      <c r="LNS39" s="214"/>
      <c r="LNT39" s="214"/>
      <c r="LNU39" s="214"/>
      <c r="LNV39" s="214"/>
      <c r="LNW39" s="214"/>
      <c r="LNX39" s="214"/>
      <c r="LNY39" s="214"/>
      <c r="LNZ39" s="214"/>
      <c r="LOA39" s="214"/>
      <c r="LOB39" s="214"/>
      <c r="LOC39" s="214"/>
      <c r="LOD39" s="214"/>
      <c r="LOE39" s="214"/>
      <c r="LOF39" s="214"/>
      <c r="LOG39" s="214"/>
      <c r="LOH39" s="214"/>
      <c r="LOI39" s="214"/>
      <c r="LOJ39" s="214"/>
      <c r="LOK39" s="214"/>
      <c r="LOL39" s="214"/>
      <c r="LOM39" s="214"/>
      <c r="LON39" s="214"/>
      <c r="LOO39" s="214"/>
      <c r="LOP39" s="214"/>
      <c r="LOQ39" s="214"/>
      <c r="LOR39" s="214"/>
      <c r="LOS39" s="214"/>
      <c r="LOT39" s="214"/>
      <c r="LOU39" s="214"/>
      <c r="LOV39" s="214"/>
      <c r="LOW39" s="214"/>
      <c r="LOX39" s="214"/>
      <c r="LOY39" s="214"/>
      <c r="LOZ39" s="214"/>
      <c r="LPA39" s="214"/>
      <c r="LPB39" s="214"/>
      <c r="LPC39" s="214"/>
      <c r="LPD39" s="214"/>
      <c r="LPE39" s="214"/>
      <c r="LPF39" s="214"/>
      <c r="LPG39" s="214"/>
      <c r="LPH39" s="214"/>
      <c r="LPI39" s="214"/>
      <c r="LPJ39" s="214"/>
      <c r="LPK39" s="214"/>
      <c r="LPL39" s="214"/>
      <c r="LPM39" s="214"/>
      <c r="LPN39" s="214"/>
      <c r="LPO39" s="214"/>
      <c r="LPP39" s="214"/>
      <c r="LPQ39" s="214"/>
      <c r="LPR39" s="214"/>
      <c r="LPS39" s="214"/>
      <c r="LPT39" s="214"/>
      <c r="LPU39" s="214"/>
      <c r="LPV39" s="214"/>
      <c r="LPW39" s="214"/>
      <c r="LPX39" s="214"/>
      <c r="LPY39" s="214"/>
      <c r="LPZ39" s="214"/>
      <c r="LQA39" s="214"/>
      <c r="LQB39" s="214"/>
      <c r="LQC39" s="214"/>
      <c r="LQD39" s="214"/>
      <c r="LQE39" s="214"/>
      <c r="LQF39" s="214"/>
      <c r="LQG39" s="214"/>
      <c r="LQH39" s="214"/>
      <c r="LQI39" s="214"/>
      <c r="LQJ39" s="214"/>
      <c r="LQK39" s="214"/>
      <c r="LQL39" s="214"/>
      <c r="LQM39" s="214"/>
      <c r="LQN39" s="214"/>
      <c r="LQO39" s="214"/>
      <c r="LQP39" s="214"/>
      <c r="LQQ39" s="214"/>
      <c r="LQR39" s="214"/>
      <c r="LQS39" s="214"/>
      <c r="LQT39" s="214"/>
      <c r="LQU39" s="214"/>
      <c r="LQV39" s="214"/>
      <c r="LQW39" s="214"/>
      <c r="LQX39" s="214"/>
      <c r="LQY39" s="214"/>
      <c r="LQZ39" s="214"/>
      <c r="LRA39" s="214"/>
      <c r="LRB39" s="214"/>
      <c r="LRC39" s="214"/>
      <c r="LRD39" s="214"/>
      <c r="LRE39" s="214"/>
      <c r="LRF39" s="214"/>
      <c r="LRG39" s="214"/>
      <c r="LRH39" s="214"/>
      <c r="LRI39" s="214"/>
      <c r="LRJ39" s="214"/>
      <c r="LRK39" s="214"/>
      <c r="LRL39" s="214"/>
      <c r="LRM39" s="214"/>
      <c r="LRN39" s="214"/>
      <c r="LRO39" s="214"/>
      <c r="LRP39" s="214"/>
      <c r="LRQ39" s="214"/>
      <c r="LRR39" s="214"/>
      <c r="LRS39" s="214"/>
      <c r="LRT39" s="214"/>
      <c r="LRU39" s="214"/>
      <c r="LRV39" s="214"/>
      <c r="LRW39" s="214"/>
      <c r="LRX39" s="214"/>
      <c r="LRY39" s="214"/>
      <c r="LRZ39" s="214"/>
      <c r="LSA39" s="214"/>
      <c r="LSB39" s="214"/>
      <c r="LSC39" s="214"/>
      <c r="LSD39" s="214"/>
      <c r="LSE39" s="214"/>
      <c r="LSF39" s="214"/>
      <c r="LSG39" s="214"/>
      <c r="LSH39" s="214"/>
      <c r="LSI39" s="214"/>
      <c r="LSJ39" s="214"/>
      <c r="LSK39" s="214"/>
      <c r="LSL39" s="214"/>
      <c r="LSM39" s="214"/>
      <c r="LSN39" s="214"/>
      <c r="LSO39" s="214"/>
      <c r="LSP39" s="214"/>
      <c r="LSQ39" s="214"/>
      <c r="LSR39" s="214"/>
      <c r="LSS39" s="214"/>
      <c r="LST39" s="214"/>
      <c r="LSU39" s="214"/>
      <c r="LSV39" s="214"/>
      <c r="LSW39" s="214"/>
      <c r="LSX39" s="214"/>
      <c r="LSY39" s="214"/>
      <c r="LSZ39" s="214"/>
      <c r="LTA39" s="214"/>
      <c r="LTB39" s="214"/>
      <c r="LTC39" s="214"/>
      <c r="LTD39" s="214"/>
      <c r="LTE39" s="214"/>
      <c r="LTF39" s="214"/>
      <c r="LTG39" s="214"/>
      <c r="LTH39" s="214"/>
      <c r="LTI39" s="214"/>
      <c r="LTJ39" s="214"/>
      <c r="LTK39" s="214"/>
      <c r="LTL39" s="214"/>
      <c r="LTM39" s="214"/>
      <c r="LTN39" s="214"/>
      <c r="LTO39" s="214"/>
      <c r="LTP39" s="214"/>
      <c r="LTQ39" s="214"/>
      <c r="LTR39" s="214"/>
      <c r="LTS39" s="214"/>
      <c r="LTT39" s="214"/>
      <c r="LTU39" s="214"/>
      <c r="LTV39" s="214"/>
      <c r="LTW39" s="214"/>
      <c r="LTX39" s="214"/>
      <c r="LTY39" s="214"/>
      <c r="LTZ39" s="214"/>
      <c r="LUA39" s="214"/>
      <c r="LUB39" s="214"/>
      <c r="LUC39" s="214"/>
      <c r="LUD39" s="214"/>
      <c r="LUE39" s="214"/>
      <c r="LUF39" s="214"/>
      <c r="LUG39" s="214"/>
      <c r="LUH39" s="214"/>
      <c r="LUI39" s="214"/>
      <c r="LUJ39" s="214"/>
      <c r="LUK39" s="214"/>
      <c r="LUL39" s="214"/>
      <c r="LUM39" s="214"/>
      <c r="LUN39" s="214"/>
      <c r="LUO39" s="214"/>
      <c r="LUP39" s="214"/>
      <c r="LUQ39" s="214"/>
      <c r="LUR39" s="214"/>
      <c r="LUS39" s="214"/>
      <c r="LUT39" s="214"/>
      <c r="LUU39" s="214"/>
      <c r="LUV39" s="214"/>
      <c r="LUW39" s="214"/>
      <c r="LUX39" s="214"/>
      <c r="LUY39" s="214"/>
      <c r="LUZ39" s="214"/>
      <c r="LVA39" s="214"/>
      <c r="LVB39" s="214"/>
      <c r="LVC39" s="214"/>
      <c r="LVD39" s="214"/>
      <c r="LVE39" s="214"/>
      <c r="LVF39" s="214"/>
      <c r="LVG39" s="214"/>
      <c r="LVH39" s="214"/>
      <c r="LVI39" s="214"/>
      <c r="LVJ39" s="214"/>
      <c r="LVK39" s="214"/>
      <c r="LVL39" s="214"/>
      <c r="LVM39" s="214"/>
      <c r="LVN39" s="214"/>
      <c r="LVO39" s="214"/>
      <c r="LVP39" s="214"/>
      <c r="LVQ39" s="214"/>
      <c r="LVR39" s="214"/>
      <c r="LVS39" s="214"/>
      <c r="LVT39" s="214"/>
      <c r="LVU39" s="214"/>
      <c r="LVV39" s="214"/>
      <c r="LVW39" s="214"/>
      <c r="LVX39" s="214"/>
      <c r="LVY39" s="214"/>
      <c r="LVZ39" s="214"/>
      <c r="LWA39" s="214"/>
      <c r="LWB39" s="214"/>
      <c r="LWC39" s="214"/>
      <c r="LWD39" s="214"/>
      <c r="LWE39" s="214"/>
      <c r="LWF39" s="214"/>
      <c r="LWG39" s="214"/>
      <c r="LWH39" s="214"/>
      <c r="LWI39" s="214"/>
      <c r="LWJ39" s="214"/>
      <c r="LWK39" s="214"/>
      <c r="LWL39" s="214"/>
      <c r="LWM39" s="214"/>
      <c r="LWN39" s="214"/>
      <c r="LWO39" s="214"/>
      <c r="LWP39" s="214"/>
      <c r="LWQ39" s="214"/>
      <c r="LWR39" s="214"/>
      <c r="LWS39" s="214"/>
      <c r="LWT39" s="214"/>
      <c r="LWU39" s="214"/>
      <c r="LWV39" s="214"/>
      <c r="LWW39" s="214"/>
      <c r="LWX39" s="214"/>
      <c r="LWY39" s="214"/>
      <c r="LWZ39" s="214"/>
      <c r="LXA39" s="214"/>
      <c r="LXB39" s="214"/>
      <c r="LXC39" s="214"/>
      <c r="LXD39" s="214"/>
      <c r="LXE39" s="214"/>
      <c r="LXF39" s="214"/>
      <c r="LXG39" s="214"/>
      <c r="LXH39" s="214"/>
      <c r="LXI39" s="214"/>
      <c r="LXJ39" s="214"/>
      <c r="LXK39" s="214"/>
      <c r="LXL39" s="214"/>
      <c r="LXM39" s="214"/>
      <c r="LXN39" s="214"/>
      <c r="LXO39" s="214"/>
      <c r="LXP39" s="214"/>
      <c r="LXQ39" s="214"/>
      <c r="LXR39" s="214"/>
      <c r="LXS39" s="214"/>
      <c r="LXT39" s="214"/>
      <c r="LXU39" s="214"/>
      <c r="LXV39" s="214"/>
      <c r="LXW39" s="214"/>
      <c r="LXX39" s="214"/>
      <c r="LXY39" s="214"/>
      <c r="LXZ39" s="214"/>
      <c r="LYA39" s="214"/>
      <c r="LYB39" s="214"/>
      <c r="LYC39" s="214"/>
      <c r="LYD39" s="214"/>
      <c r="LYE39" s="214"/>
      <c r="LYF39" s="214"/>
      <c r="LYG39" s="214"/>
      <c r="LYH39" s="214"/>
      <c r="LYI39" s="214"/>
      <c r="LYJ39" s="214"/>
      <c r="LYK39" s="214"/>
      <c r="LYL39" s="214"/>
      <c r="LYM39" s="214"/>
      <c r="LYN39" s="214"/>
      <c r="LYO39" s="214"/>
      <c r="LYP39" s="214"/>
      <c r="LYQ39" s="214"/>
      <c r="LYR39" s="214"/>
      <c r="LYS39" s="214"/>
      <c r="LYT39" s="214"/>
      <c r="LYU39" s="214"/>
      <c r="LYV39" s="214"/>
      <c r="LYW39" s="214"/>
      <c r="LYX39" s="214"/>
      <c r="LYY39" s="214"/>
      <c r="LYZ39" s="214"/>
      <c r="LZA39" s="214"/>
      <c r="LZB39" s="214"/>
      <c r="LZC39" s="214"/>
      <c r="LZD39" s="214"/>
      <c r="LZE39" s="214"/>
      <c r="LZF39" s="214"/>
      <c r="LZG39" s="214"/>
      <c r="LZH39" s="214"/>
      <c r="LZI39" s="214"/>
      <c r="LZJ39" s="214"/>
      <c r="LZK39" s="214"/>
      <c r="LZL39" s="214"/>
      <c r="LZM39" s="214"/>
      <c r="LZN39" s="214"/>
      <c r="LZO39" s="214"/>
      <c r="LZP39" s="214"/>
      <c r="LZQ39" s="214"/>
      <c r="LZR39" s="214"/>
      <c r="LZS39" s="214"/>
      <c r="LZT39" s="214"/>
      <c r="LZU39" s="214"/>
      <c r="LZV39" s="214"/>
      <c r="LZW39" s="214"/>
      <c r="LZX39" s="214"/>
      <c r="LZY39" s="214"/>
      <c r="LZZ39" s="214"/>
      <c r="MAA39" s="214"/>
      <c r="MAB39" s="214"/>
      <c r="MAC39" s="214"/>
      <c r="MAD39" s="214"/>
      <c r="MAE39" s="214"/>
      <c r="MAF39" s="214"/>
      <c r="MAG39" s="214"/>
      <c r="MAH39" s="214"/>
      <c r="MAI39" s="214"/>
      <c r="MAJ39" s="214"/>
      <c r="MAK39" s="214"/>
      <c r="MAL39" s="214"/>
      <c r="MAM39" s="214"/>
      <c r="MAN39" s="214"/>
      <c r="MAO39" s="214"/>
      <c r="MAP39" s="214"/>
      <c r="MAQ39" s="214"/>
      <c r="MAR39" s="214"/>
      <c r="MAS39" s="214"/>
      <c r="MAT39" s="214"/>
      <c r="MAU39" s="214"/>
      <c r="MAV39" s="214"/>
      <c r="MAW39" s="214"/>
      <c r="MAX39" s="214"/>
      <c r="MAY39" s="214"/>
      <c r="MAZ39" s="214"/>
      <c r="MBA39" s="214"/>
      <c r="MBB39" s="214"/>
      <c r="MBC39" s="214"/>
      <c r="MBD39" s="214"/>
      <c r="MBE39" s="214"/>
      <c r="MBF39" s="214"/>
      <c r="MBG39" s="214"/>
      <c r="MBH39" s="214"/>
      <c r="MBI39" s="214"/>
      <c r="MBJ39" s="214"/>
      <c r="MBK39" s="214"/>
      <c r="MBL39" s="214"/>
      <c r="MBM39" s="214"/>
      <c r="MBN39" s="214"/>
      <c r="MBO39" s="214"/>
      <c r="MBP39" s="214"/>
      <c r="MBQ39" s="214"/>
      <c r="MBR39" s="214"/>
      <c r="MBS39" s="214"/>
      <c r="MBT39" s="214"/>
      <c r="MBU39" s="214"/>
      <c r="MBV39" s="214"/>
      <c r="MBW39" s="214"/>
      <c r="MBX39" s="214"/>
      <c r="MBY39" s="214"/>
      <c r="MBZ39" s="214"/>
      <c r="MCA39" s="214"/>
      <c r="MCB39" s="214"/>
      <c r="MCC39" s="214"/>
      <c r="MCD39" s="214"/>
      <c r="MCE39" s="214"/>
      <c r="MCF39" s="214"/>
      <c r="MCG39" s="214"/>
      <c r="MCH39" s="214"/>
      <c r="MCI39" s="214"/>
      <c r="MCJ39" s="214"/>
      <c r="MCK39" s="214"/>
      <c r="MCL39" s="214"/>
      <c r="MCM39" s="214"/>
      <c r="MCN39" s="214"/>
      <c r="MCO39" s="214"/>
      <c r="MCP39" s="214"/>
      <c r="MCQ39" s="214"/>
      <c r="MCR39" s="214"/>
      <c r="MCS39" s="214"/>
      <c r="MCT39" s="214"/>
      <c r="MCU39" s="214"/>
      <c r="MCV39" s="214"/>
      <c r="MCW39" s="214"/>
      <c r="MCX39" s="214"/>
      <c r="MCY39" s="214"/>
      <c r="MCZ39" s="214"/>
      <c r="MDA39" s="214"/>
      <c r="MDB39" s="214"/>
      <c r="MDC39" s="214"/>
      <c r="MDD39" s="214"/>
      <c r="MDE39" s="214"/>
      <c r="MDF39" s="214"/>
      <c r="MDG39" s="214"/>
      <c r="MDH39" s="214"/>
      <c r="MDI39" s="214"/>
      <c r="MDJ39" s="214"/>
      <c r="MDK39" s="214"/>
      <c r="MDL39" s="214"/>
      <c r="MDM39" s="214"/>
      <c r="MDN39" s="214"/>
      <c r="MDO39" s="214"/>
      <c r="MDP39" s="214"/>
      <c r="MDQ39" s="214"/>
      <c r="MDR39" s="214"/>
      <c r="MDS39" s="214"/>
      <c r="MDT39" s="214"/>
      <c r="MDU39" s="214"/>
      <c r="MDV39" s="214"/>
      <c r="MDW39" s="214"/>
      <c r="MDX39" s="214"/>
      <c r="MDY39" s="214"/>
      <c r="MDZ39" s="214"/>
      <c r="MEA39" s="214"/>
      <c r="MEB39" s="214"/>
      <c r="MEC39" s="214"/>
      <c r="MED39" s="214"/>
      <c r="MEE39" s="214"/>
      <c r="MEF39" s="214"/>
      <c r="MEG39" s="214"/>
      <c r="MEH39" s="214"/>
      <c r="MEI39" s="214"/>
      <c r="MEJ39" s="214"/>
      <c r="MEK39" s="214"/>
      <c r="MEL39" s="214"/>
      <c r="MEM39" s="214"/>
      <c r="MEN39" s="214"/>
      <c r="MEO39" s="214"/>
      <c r="MEP39" s="214"/>
      <c r="MEQ39" s="214"/>
      <c r="MER39" s="214"/>
      <c r="MES39" s="214"/>
      <c r="MET39" s="214"/>
      <c r="MEU39" s="214"/>
      <c r="MEV39" s="214"/>
      <c r="MEW39" s="214"/>
      <c r="MEX39" s="214"/>
      <c r="MEY39" s="214"/>
      <c r="MEZ39" s="214"/>
      <c r="MFA39" s="214"/>
      <c r="MFB39" s="214"/>
      <c r="MFC39" s="214"/>
      <c r="MFD39" s="214"/>
      <c r="MFE39" s="214"/>
      <c r="MFF39" s="214"/>
      <c r="MFG39" s="214"/>
      <c r="MFH39" s="214"/>
      <c r="MFI39" s="214"/>
      <c r="MFJ39" s="214"/>
      <c r="MFK39" s="214"/>
      <c r="MFL39" s="214"/>
      <c r="MFM39" s="214"/>
      <c r="MFN39" s="214"/>
      <c r="MFO39" s="214"/>
      <c r="MFP39" s="214"/>
      <c r="MFQ39" s="214"/>
      <c r="MFR39" s="214"/>
      <c r="MFS39" s="214"/>
      <c r="MFT39" s="214"/>
      <c r="MFU39" s="214"/>
      <c r="MFV39" s="214"/>
      <c r="MFW39" s="214"/>
      <c r="MFX39" s="214"/>
      <c r="MFY39" s="214"/>
      <c r="MFZ39" s="214"/>
      <c r="MGA39" s="214"/>
      <c r="MGB39" s="214"/>
      <c r="MGC39" s="214"/>
      <c r="MGD39" s="214"/>
      <c r="MGE39" s="214"/>
      <c r="MGF39" s="214"/>
      <c r="MGG39" s="214"/>
      <c r="MGH39" s="214"/>
      <c r="MGI39" s="214"/>
      <c r="MGJ39" s="214"/>
      <c r="MGK39" s="214"/>
      <c r="MGL39" s="214"/>
      <c r="MGM39" s="214"/>
      <c r="MGN39" s="214"/>
      <c r="MGO39" s="214"/>
      <c r="MGP39" s="214"/>
      <c r="MGQ39" s="214"/>
      <c r="MGR39" s="214"/>
      <c r="MGS39" s="214"/>
      <c r="MGT39" s="214"/>
      <c r="MGU39" s="214"/>
      <c r="MGV39" s="214"/>
      <c r="MGW39" s="214"/>
      <c r="MGX39" s="214"/>
      <c r="MGY39" s="214"/>
      <c r="MGZ39" s="214"/>
      <c r="MHA39" s="214"/>
      <c r="MHB39" s="214"/>
      <c r="MHC39" s="214"/>
      <c r="MHD39" s="214"/>
      <c r="MHE39" s="214"/>
      <c r="MHF39" s="214"/>
      <c r="MHG39" s="214"/>
      <c r="MHH39" s="214"/>
      <c r="MHI39" s="214"/>
      <c r="MHJ39" s="214"/>
      <c r="MHK39" s="214"/>
      <c r="MHL39" s="214"/>
      <c r="MHM39" s="214"/>
      <c r="MHN39" s="214"/>
      <c r="MHO39" s="214"/>
      <c r="MHP39" s="214"/>
      <c r="MHQ39" s="214"/>
      <c r="MHR39" s="214"/>
      <c r="MHS39" s="214"/>
      <c r="MHT39" s="214"/>
      <c r="MHU39" s="214"/>
      <c r="MHV39" s="214"/>
      <c r="MHW39" s="214"/>
      <c r="MHX39" s="214"/>
      <c r="MHY39" s="214"/>
      <c r="MHZ39" s="214"/>
      <c r="MIA39" s="214"/>
      <c r="MIB39" s="214"/>
      <c r="MIC39" s="214"/>
      <c r="MID39" s="214"/>
      <c r="MIE39" s="214"/>
      <c r="MIF39" s="214"/>
      <c r="MIG39" s="214"/>
      <c r="MIH39" s="214"/>
      <c r="MII39" s="214"/>
      <c r="MIJ39" s="214"/>
      <c r="MIK39" s="214"/>
      <c r="MIL39" s="214"/>
      <c r="MIM39" s="214"/>
      <c r="MIN39" s="214"/>
      <c r="MIO39" s="214"/>
      <c r="MIP39" s="214"/>
      <c r="MIQ39" s="214"/>
      <c r="MIR39" s="214"/>
      <c r="MIS39" s="214"/>
      <c r="MIT39" s="214"/>
      <c r="MIU39" s="214"/>
      <c r="MIV39" s="214"/>
      <c r="MIW39" s="214"/>
      <c r="MIX39" s="214"/>
      <c r="MIY39" s="214"/>
      <c r="MIZ39" s="214"/>
      <c r="MJA39" s="214"/>
      <c r="MJB39" s="214"/>
      <c r="MJC39" s="214"/>
      <c r="MJD39" s="214"/>
      <c r="MJE39" s="214"/>
      <c r="MJF39" s="214"/>
      <c r="MJG39" s="214"/>
      <c r="MJH39" s="214"/>
      <c r="MJI39" s="214"/>
      <c r="MJJ39" s="214"/>
      <c r="MJK39" s="214"/>
      <c r="MJL39" s="214"/>
      <c r="MJM39" s="214"/>
      <c r="MJN39" s="214"/>
      <c r="MJO39" s="214"/>
      <c r="MJP39" s="214"/>
      <c r="MJQ39" s="214"/>
      <c r="MJR39" s="214"/>
      <c r="MJS39" s="214"/>
      <c r="MJT39" s="214"/>
      <c r="MJU39" s="214"/>
      <c r="MJV39" s="214"/>
      <c r="MJW39" s="214"/>
      <c r="MJX39" s="214"/>
      <c r="MJY39" s="214"/>
      <c r="MJZ39" s="214"/>
      <c r="MKA39" s="214"/>
      <c r="MKB39" s="214"/>
      <c r="MKC39" s="214"/>
      <c r="MKD39" s="214"/>
      <c r="MKE39" s="214"/>
      <c r="MKF39" s="214"/>
      <c r="MKG39" s="214"/>
      <c r="MKH39" s="214"/>
      <c r="MKI39" s="214"/>
      <c r="MKJ39" s="214"/>
      <c r="MKK39" s="214"/>
      <c r="MKL39" s="214"/>
      <c r="MKM39" s="214"/>
      <c r="MKN39" s="214"/>
      <c r="MKO39" s="214"/>
      <c r="MKP39" s="214"/>
      <c r="MKQ39" s="214"/>
      <c r="MKR39" s="214"/>
      <c r="MKS39" s="214"/>
      <c r="MKT39" s="214"/>
      <c r="MKU39" s="214"/>
      <c r="MKV39" s="214"/>
      <c r="MKW39" s="214"/>
      <c r="MKX39" s="214"/>
      <c r="MKY39" s="214"/>
      <c r="MKZ39" s="214"/>
      <c r="MLA39" s="214"/>
      <c r="MLB39" s="214"/>
      <c r="MLC39" s="214"/>
      <c r="MLD39" s="214"/>
      <c r="MLE39" s="214"/>
      <c r="MLF39" s="214"/>
      <c r="MLG39" s="214"/>
      <c r="MLH39" s="214"/>
      <c r="MLI39" s="214"/>
      <c r="MLJ39" s="214"/>
      <c r="MLK39" s="214"/>
      <c r="MLL39" s="214"/>
      <c r="MLM39" s="214"/>
      <c r="MLN39" s="214"/>
      <c r="MLO39" s="214"/>
      <c r="MLP39" s="214"/>
      <c r="MLQ39" s="214"/>
      <c r="MLR39" s="214"/>
      <c r="MLS39" s="214"/>
      <c r="MLT39" s="214"/>
      <c r="MLU39" s="214"/>
      <c r="MLV39" s="214"/>
      <c r="MLW39" s="214"/>
      <c r="MLX39" s="214"/>
      <c r="MLY39" s="214"/>
      <c r="MLZ39" s="214"/>
      <c r="MMA39" s="214"/>
      <c r="MMB39" s="214"/>
      <c r="MMC39" s="214"/>
      <c r="MMD39" s="214"/>
      <c r="MME39" s="214"/>
      <c r="MMF39" s="214"/>
      <c r="MMG39" s="214"/>
      <c r="MMH39" s="214"/>
      <c r="MMI39" s="214"/>
      <c r="MMJ39" s="214"/>
      <c r="MMK39" s="214"/>
      <c r="MML39" s="214"/>
      <c r="MMM39" s="214"/>
      <c r="MMN39" s="214"/>
      <c r="MMO39" s="214"/>
      <c r="MMP39" s="214"/>
      <c r="MMQ39" s="214"/>
      <c r="MMR39" s="214"/>
      <c r="MMS39" s="214"/>
      <c r="MMT39" s="214"/>
      <c r="MMU39" s="214"/>
      <c r="MMV39" s="214"/>
      <c r="MMW39" s="214"/>
      <c r="MMX39" s="214"/>
      <c r="MMY39" s="214"/>
      <c r="MMZ39" s="214"/>
      <c r="MNA39" s="214"/>
      <c r="MNB39" s="214"/>
      <c r="MNC39" s="214"/>
      <c r="MND39" s="214"/>
      <c r="MNE39" s="214"/>
      <c r="MNF39" s="214"/>
      <c r="MNG39" s="214"/>
      <c r="MNH39" s="214"/>
      <c r="MNI39" s="214"/>
      <c r="MNJ39" s="214"/>
      <c r="MNK39" s="214"/>
      <c r="MNL39" s="214"/>
      <c r="MNM39" s="214"/>
      <c r="MNN39" s="214"/>
      <c r="MNO39" s="214"/>
      <c r="MNP39" s="214"/>
      <c r="MNQ39" s="214"/>
      <c r="MNR39" s="214"/>
      <c r="MNS39" s="214"/>
      <c r="MNT39" s="214"/>
      <c r="MNU39" s="214"/>
      <c r="MNV39" s="214"/>
      <c r="MNW39" s="214"/>
      <c r="MNX39" s="214"/>
      <c r="MNY39" s="214"/>
      <c r="MNZ39" s="214"/>
      <c r="MOA39" s="214"/>
      <c r="MOB39" s="214"/>
      <c r="MOC39" s="214"/>
      <c r="MOD39" s="214"/>
      <c r="MOE39" s="214"/>
      <c r="MOF39" s="214"/>
      <c r="MOG39" s="214"/>
      <c r="MOH39" s="214"/>
      <c r="MOI39" s="214"/>
      <c r="MOJ39" s="214"/>
      <c r="MOK39" s="214"/>
      <c r="MOL39" s="214"/>
      <c r="MOM39" s="214"/>
      <c r="MON39" s="214"/>
      <c r="MOO39" s="214"/>
      <c r="MOP39" s="214"/>
      <c r="MOQ39" s="214"/>
      <c r="MOR39" s="214"/>
      <c r="MOS39" s="214"/>
      <c r="MOT39" s="214"/>
      <c r="MOU39" s="214"/>
      <c r="MOV39" s="214"/>
      <c r="MOW39" s="214"/>
      <c r="MOX39" s="214"/>
      <c r="MOY39" s="214"/>
      <c r="MOZ39" s="214"/>
      <c r="MPA39" s="214"/>
      <c r="MPB39" s="214"/>
      <c r="MPC39" s="214"/>
      <c r="MPD39" s="214"/>
      <c r="MPE39" s="214"/>
      <c r="MPF39" s="214"/>
      <c r="MPG39" s="214"/>
      <c r="MPH39" s="214"/>
      <c r="MPI39" s="214"/>
      <c r="MPJ39" s="214"/>
      <c r="MPK39" s="214"/>
      <c r="MPL39" s="214"/>
      <c r="MPM39" s="214"/>
      <c r="MPN39" s="214"/>
      <c r="MPO39" s="214"/>
      <c r="MPP39" s="214"/>
      <c r="MPQ39" s="214"/>
      <c r="MPR39" s="214"/>
      <c r="MPS39" s="214"/>
      <c r="MPT39" s="214"/>
      <c r="MPU39" s="214"/>
      <c r="MPV39" s="214"/>
      <c r="MPW39" s="214"/>
      <c r="MPX39" s="214"/>
      <c r="MPY39" s="214"/>
      <c r="MPZ39" s="214"/>
      <c r="MQA39" s="214"/>
      <c r="MQB39" s="214"/>
      <c r="MQC39" s="214"/>
      <c r="MQD39" s="214"/>
      <c r="MQE39" s="214"/>
      <c r="MQF39" s="214"/>
      <c r="MQG39" s="214"/>
      <c r="MQH39" s="214"/>
      <c r="MQI39" s="214"/>
      <c r="MQJ39" s="214"/>
      <c r="MQK39" s="214"/>
      <c r="MQL39" s="214"/>
      <c r="MQM39" s="214"/>
      <c r="MQN39" s="214"/>
      <c r="MQO39" s="214"/>
      <c r="MQP39" s="214"/>
      <c r="MQQ39" s="214"/>
      <c r="MQR39" s="214"/>
      <c r="MQS39" s="214"/>
      <c r="MQT39" s="214"/>
      <c r="MQU39" s="214"/>
      <c r="MQV39" s="214"/>
      <c r="MQW39" s="214"/>
      <c r="MQX39" s="214"/>
      <c r="MQY39" s="214"/>
      <c r="MQZ39" s="214"/>
      <c r="MRA39" s="214"/>
      <c r="MRB39" s="214"/>
      <c r="MRC39" s="214"/>
      <c r="MRD39" s="214"/>
      <c r="MRE39" s="214"/>
      <c r="MRF39" s="214"/>
      <c r="MRG39" s="214"/>
      <c r="MRH39" s="214"/>
      <c r="MRI39" s="214"/>
      <c r="MRJ39" s="214"/>
      <c r="MRK39" s="214"/>
      <c r="MRL39" s="214"/>
      <c r="MRM39" s="214"/>
      <c r="MRN39" s="214"/>
      <c r="MRO39" s="214"/>
      <c r="MRP39" s="214"/>
      <c r="MRQ39" s="214"/>
      <c r="MRR39" s="214"/>
      <c r="MRS39" s="214"/>
      <c r="MRT39" s="214"/>
      <c r="MRU39" s="214"/>
      <c r="MRV39" s="214"/>
      <c r="MRW39" s="214"/>
      <c r="MRX39" s="214"/>
      <c r="MRY39" s="214"/>
      <c r="MRZ39" s="214"/>
      <c r="MSA39" s="214"/>
      <c r="MSB39" s="214"/>
      <c r="MSC39" s="214"/>
      <c r="MSD39" s="214"/>
      <c r="MSE39" s="214"/>
      <c r="MSF39" s="214"/>
      <c r="MSG39" s="214"/>
      <c r="MSH39" s="214"/>
      <c r="MSI39" s="214"/>
      <c r="MSJ39" s="214"/>
      <c r="MSK39" s="214"/>
      <c r="MSL39" s="214"/>
      <c r="MSM39" s="214"/>
      <c r="MSN39" s="214"/>
      <c r="MSO39" s="214"/>
      <c r="MSP39" s="214"/>
      <c r="MSQ39" s="214"/>
      <c r="MSR39" s="214"/>
      <c r="MSS39" s="214"/>
      <c r="MST39" s="214"/>
      <c r="MSU39" s="214"/>
      <c r="MSV39" s="214"/>
      <c r="MSW39" s="214"/>
      <c r="MSX39" s="214"/>
      <c r="MSY39" s="214"/>
      <c r="MSZ39" s="214"/>
      <c r="MTA39" s="214"/>
      <c r="MTB39" s="214"/>
      <c r="MTC39" s="214"/>
      <c r="MTD39" s="214"/>
      <c r="MTE39" s="214"/>
      <c r="MTF39" s="214"/>
      <c r="MTG39" s="214"/>
      <c r="MTH39" s="214"/>
      <c r="MTI39" s="214"/>
      <c r="MTJ39" s="214"/>
      <c r="MTK39" s="214"/>
      <c r="MTL39" s="214"/>
      <c r="MTM39" s="214"/>
      <c r="MTN39" s="214"/>
      <c r="MTO39" s="214"/>
      <c r="MTP39" s="214"/>
      <c r="MTQ39" s="214"/>
      <c r="MTR39" s="214"/>
      <c r="MTS39" s="214"/>
      <c r="MTT39" s="214"/>
      <c r="MTU39" s="214"/>
      <c r="MTV39" s="214"/>
      <c r="MTW39" s="214"/>
      <c r="MTX39" s="214"/>
      <c r="MTY39" s="214"/>
      <c r="MTZ39" s="214"/>
      <c r="MUA39" s="214"/>
      <c r="MUB39" s="214"/>
      <c r="MUC39" s="214"/>
      <c r="MUD39" s="214"/>
      <c r="MUE39" s="214"/>
      <c r="MUF39" s="214"/>
      <c r="MUG39" s="214"/>
      <c r="MUH39" s="214"/>
      <c r="MUI39" s="214"/>
      <c r="MUJ39" s="214"/>
      <c r="MUK39" s="214"/>
      <c r="MUL39" s="214"/>
      <c r="MUM39" s="214"/>
      <c r="MUN39" s="214"/>
      <c r="MUO39" s="214"/>
      <c r="MUP39" s="214"/>
      <c r="MUQ39" s="214"/>
      <c r="MUR39" s="214"/>
      <c r="MUS39" s="214"/>
      <c r="MUT39" s="214"/>
      <c r="MUU39" s="214"/>
      <c r="MUV39" s="214"/>
      <c r="MUW39" s="214"/>
      <c r="MUX39" s="214"/>
      <c r="MUY39" s="214"/>
      <c r="MUZ39" s="214"/>
      <c r="MVA39" s="214"/>
      <c r="MVB39" s="214"/>
      <c r="MVC39" s="214"/>
      <c r="MVD39" s="214"/>
      <c r="MVE39" s="214"/>
      <c r="MVF39" s="214"/>
      <c r="MVG39" s="214"/>
      <c r="MVH39" s="214"/>
      <c r="MVI39" s="214"/>
      <c r="MVJ39" s="214"/>
      <c r="MVK39" s="214"/>
      <c r="MVL39" s="214"/>
      <c r="MVM39" s="214"/>
      <c r="MVN39" s="214"/>
      <c r="MVO39" s="214"/>
      <c r="MVP39" s="214"/>
      <c r="MVQ39" s="214"/>
      <c r="MVR39" s="214"/>
      <c r="MVS39" s="214"/>
      <c r="MVT39" s="214"/>
      <c r="MVU39" s="214"/>
      <c r="MVV39" s="214"/>
      <c r="MVW39" s="214"/>
      <c r="MVX39" s="214"/>
      <c r="MVY39" s="214"/>
      <c r="MVZ39" s="214"/>
      <c r="MWA39" s="214"/>
      <c r="MWB39" s="214"/>
      <c r="MWC39" s="214"/>
      <c r="MWD39" s="214"/>
      <c r="MWE39" s="214"/>
      <c r="MWF39" s="214"/>
      <c r="MWG39" s="214"/>
      <c r="MWH39" s="214"/>
      <c r="MWI39" s="214"/>
      <c r="MWJ39" s="214"/>
      <c r="MWK39" s="214"/>
      <c r="MWL39" s="214"/>
      <c r="MWM39" s="214"/>
      <c r="MWN39" s="214"/>
      <c r="MWO39" s="214"/>
      <c r="MWP39" s="214"/>
      <c r="MWQ39" s="214"/>
      <c r="MWR39" s="214"/>
      <c r="MWS39" s="214"/>
      <c r="MWT39" s="214"/>
      <c r="MWU39" s="214"/>
      <c r="MWV39" s="214"/>
      <c r="MWW39" s="214"/>
      <c r="MWX39" s="214"/>
      <c r="MWY39" s="214"/>
      <c r="MWZ39" s="214"/>
      <c r="MXA39" s="214"/>
      <c r="MXB39" s="214"/>
      <c r="MXC39" s="214"/>
      <c r="MXD39" s="214"/>
      <c r="MXE39" s="214"/>
      <c r="MXF39" s="214"/>
      <c r="MXG39" s="214"/>
      <c r="MXH39" s="214"/>
      <c r="MXI39" s="214"/>
      <c r="MXJ39" s="214"/>
      <c r="MXK39" s="214"/>
      <c r="MXL39" s="214"/>
      <c r="MXM39" s="214"/>
      <c r="MXN39" s="214"/>
      <c r="MXO39" s="214"/>
      <c r="MXP39" s="214"/>
      <c r="MXQ39" s="214"/>
      <c r="MXR39" s="214"/>
      <c r="MXS39" s="214"/>
      <c r="MXT39" s="214"/>
      <c r="MXU39" s="214"/>
      <c r="MXV39" s="214"/>
      <c r="MXW39" s="214"/>
      <c r="MXX39" s="214"/>
      <c r="MXY39" s="214"/>
      <c r="MXZ39" s="214"/>
      <c r="MYA39" s="214"/>
      <c r="MYB39" s="214"/>
      <c r="MYC39" s="214"/>
      <c r="MYD39" s="214"/>
      <c r="MYE39" s="214"/>
      <c r="MYF39" s="214"/>
      <c r="MYG39" s="214"/>
      <c r="MYH39" s="214"/>
      <c r="MYI39" s="214"/>
      <c r="MYJ39" s="214"/>
      <c r="MYK39" s="214"/>
      <c r="MYL39" s="214"/>
      <c r="MYM39" s="214"/>
      <c r="MYN39" s="214"/>
      <c r="MYO39" s="214"/>
      <c r="MYP39" s="214"/>
      <c r="MYQ39" s="214"/>
      <c r="MYR39" s="214"/>
      <c r="MYS39" s="214"/>
      <c r="MYT39" s="214"/>
      <c r="MYU39" s="214"/>
      <c r="MYV39" s="214"/>
      <c r="MYW39" s="214"/>
      <c r="MYX39" s="214"/>
      <c r="MYY39" s="214"/>
      <c r="MYZ39" s="214"/>
      <c r="MZA39" s="214"/>
      <c r="MZB39" s="214"/>
      <c r="MZC39" s="214"/>
      <c r="MZD39" s="214"/>
      <c r="MZE39" s="214"/>
      <c r="MZF39" s="214"/>
      <c r="MZG39" s="214"/>
      <c r="MZH39" s="214"/>
      <c r="MZI39" s="214"/>
      <c r="MZJ39" s="214"/>
      <c r="MZK39" s="214"/>
      <c r="MZL39" s="214"/>
      <c r="MZM39" s="214"/>
      <c r="MZN39" s="214"/>
      <c r="MZO39" s="214"/>
      <c r="MZP39" s="214"/>
      <c r="MZQ39" s="214"/>
      <c r="MZR39" s="214"/>
      <c r="MZS39" s="214"/>
      <c r="MZT39" s="214"/>
      <c r="MZU39" s="214"/>
      <c r="MZV39" s="214"/>
      <c r="MZW39" s="214"/>
      <c r="MZX39" s="214"/>
      <c r="MZY39" s="214"/>
      <c r="MZZ39" s="214"/>
      <c r="NAA39" s="214"/>
      <c r="NAB39" s="214"/>
      <c r="NAC39" s="214"/>
      <c r="NAD39" s="214"/>
      <c r="NAE39" s="214"/>
      <c r="NAF39" s="214"/>
      <c r="NAG39" s="214"/>
      <c r="NAH39" s="214"/>
      <c r="NAI39" s="214"/>
      <c r="NAJ39" s="214"/>
      <c r="NAK39" s="214"/>
      <c r="NAL39" s="214"/>
      <c r="NAM39" s="214"/>
      <c r="NAN39" s="214"/>
      <c r="NAO39" s="214"/>
      <c r="NAP39" s="214"/>
      <c r="NAQ39" s="214"/>
      <c r="NAR39" s="214"/>
      <c r="NAS39" s="214"/>
      <c r="NAT39" s="214"/>
      <c r="NAU39" s="214"/>
      <c r="NAV39" s="214"/>
      <c r="NAW39" s="214"/>
      <c r="NAX39" s="214"/>
      <c r="NAY39" s="214"/>
      <c r="NAZ39" s="214"/>
      <c r="NBA39" s="214"/>
      <c r="NBB39" s="214"/>
      <c r="NBC39" s="214"/>
      <c r="NBD39" s="214"/>
      <c r="NBE39" s="214"/>
      <c r="NBF39" s="214"/>
      <c r="NBG39" s="214"/>
      <c r="NBH39" s="214"/>
      <c r="NBI39" s="214"/>
      <c r="NBJ39" s="214"/>
      <c r="NBK39" s="214"/>
      <c r="NBL39" s="214"/>
      <c r="NBM39" s="214"/>
      <c r="NBN39" s="214"/>
      <c r="NBO39" s="214"/>
      <c r="NBP39" s="214"/>
      <c r="NBQ39" s="214"/>
      <c r="NBR39" s="214"/>
      <c r="NBS39" s="214"/>
      <c r="NBT39" s="214"/>
      <c r="NBU39" s="214"/>
      <c r="NBV39" s="214"/>
      <c r="NBW39" s="214"/>
      <c r="NBX39" s="214"/>
      <c r="NBY39" s="214"/>
      <c r="NBZ39" s="214"/>
      <c r="NCA39" s="214"/>
      <c r="NCB39" s="214"/>
      <c r="NCC39" s="214"/>
      <c r="NCD39" s="214"/>
      <c r="NCE39" s="214"/>
      <c r="NCF39" s="214"/>
      <c r="NCG39" s="214"/>
      <c r="NCH39" s="214"/>
      <c r="NCI39" s="214"/>
      <c r="NCJ39" s="214"/>
      <c r="NCK39" s="214"/>
      <c r="NCL39" s="214"/>
      <c r="NCM39" s="214"/>
      <c r="NCN39" s="214"/>
      <c r="NCO39" s="214"/>
      <c r="NCP39" s="214"/>
      <c r="NCQ39" s="214"/>
      <c r="NCR39" s="214"/>
      <c r="NCS39" s="214"/>
      <c r="NCT39" s="214"/>
      <c r="NCU39" s="214"/>
      <c r="NCV39" s="214"/>
      <c r="NCW39" s="214"/>
      <c r="NCX39" s="214"/>
      <c r="NCY39" s="214"/>
      <c r="NCZ39" s="214"/>
      <c r="NDA39" s="214"/>
      <c r="NDB39" s="214"/>
      <c r="NDC39" s="214"/>
      <c r="NDD39" s="214"/>
      <c r="NDE39" s="214"/>
      <c r="NDF39" s="214"/>
      <c r="NDG39" s="214"/>
      <c r="NDH39" s="214"/>
      <c r="NDI39" s="214"/>
      <c r="NDJ39" s="214"/>
      <c r="NDK39" s="214"/>
      <c r="NDL39" s="214"/>
      <c r="NDM39" s="214"/>
      <c r="NDN39" s="214"/>
      <c r="NDO39" s="214"/>
      <c r="NDP39" s="214"/>
      <c r="NDQ39" s="214"/>
      <c r="NDR39" s="214"/>
      <c r="NDS39" s="214"/>
      <c r="NDT39" s="214"/>
      <c r="NDU39" s="214"/>
      <c r="NDV39" s="214"/>
      <c r="NDW39" s="214"/>
      <c r="NDX39" s="214"/>
      <c r="NDY39" s="214"/>
      <c r="NDZ39" s="214"/>
      <c r="NEA39" s="214"/>
      <c r="NEB39" s="214"/>
      <c r="NEC39" s="214"/>
      <c r="NED39" s="214"/>
      <c r="NEE39" s="214"/>
      <c r="NEF39" s="214"/>
      <c r="NEG39" s="214"/>
      <c r="NEH39" s="214"/>
      <c r="NEI39" s="214"/>
      <c r="NEJ39" s="214"/>
      <c r="NEK39" s="214"/>
      <c r="NEL39" s="214"/>
      <c r="NEM39" s="214"/>
      <c r="NEN39" s="214"/>
      <c r="NEO39" s="214"/>
      <c r="NEP39" s="214"/>
      <c r="NEQ39" s="214"/>
      <c r="NER39" s="214"/>
      <c r="NES39" s="214"/>
      <c r="NET39" s="214"/>
      <c r="NEU39" s="214"/>
      <c r="NEV39" s="214"/>
      <c r="NEW39" s="214"/>
      <c r="NEX39" s="214"/>
      <c r="NEY39" s="214"/>
      <c r="NEZ39" s="214"/>
      <c r="NFA39" s="214"/>
      <c r="NFB39" s="214"/>
      <c r="NFC39" s="214"/>
      <c r="NFD39" s="214"/>
      <c r="NFE39" s="214"/>
      <c r="NFF39" s="214"/>
      <c r="NFG39" s="214"/>
      <c r="NFH39" s="214"/>
      <c r="NFI39" s="214"/>
      <c r="NFJ39" s="214"/>
      <c r="NFK39" s="214"/>
      <c r="NFL39" s="214"/>
      <c r="NFM39" s="214"/>
      <c r="NFN39" s="214"/>
      <c r="NFO39" s="214"/>
      <c r="NFP39" s="214"/>
      <c r="NFQ39" s="214"/>
      <c r="NFR39" s="214"/>
      <c r="NFS39" s="214"/>
      <c r="NFT39" s="214"/>
      <c r="NFU39" s="214"/>
      <c r="NFV39" s="214"/>
      <c r="NFW39" s="214"/>
      <c r="NFX39" s="214"/>
      <c r="NFY39" s="214"/>
      <c r="NFZ39" s="214"/>
      <c r="NGA39" s="214"/>
      <c r="NGB39" s="214"/>
      <c r="NGC39" s="214"/>
      <c r="NGD39" s="214"/>
      <c r="NGE39" s="214"/>
      <c r="NGF39" s="214"/>
      <c r="NGG39" s="214"/>
      <c r="NGH39" s="214"/>
      <c r="NGI39" s="214"/>
      <c r="NGJ39" s="214"/>
      <c r="NGK39" s="214"/>
      <c r="NGL39" s="214"/>
      <c r="NGM39" s="214"/>
      <c r="NGN39" s="214"/>
      <c r="NGO39" s="214"/>
      <c r="NGP39" s="214"/>
      <c r="NGQ39" s="214"/>
      <c r="NGR39" s="214"/>
      <c r="NGS39" s="214"/>
      <c r="NGT39" s="214"/>
      <c r="NGU39" s="214"/>
      <c r="NGV39" s="214"/>
      <c r="NGW39" s="214"/>
      <c r="NGX39" s="214"/>
      <c r="NGY39" s="214"/>
      <c r="NGZ39" s="214"/>
      <c r="NHA39" s="214"/>
      <c r="NHB39" s="214"/>
      <c r="NHC39" s="214"/>
      <c r="NHD39" s="214"/>
      <c r="NHE39" s="214"/>
      <c r="NHF39" s="214"/>
      <c r="NHG39" s="214"/>
      <c r="NHH39" s="214"/>
      <c r="NHI39" s="214"/>
      <c r="NHJ39" s="214"/>
      <c r="NHK39" s="214"/>
      <c r="NHL39" s="214"/>
      <c r="NHM39" s="214"/>
      <c r="NHN39" s="214"/>
      <c r="NHO39" s="214"/>
      <c r="NHP39" s="214"/>
      <c r="NHQ39" s="214"/>
      <c r="NHR39" s="214"/>
      <c r="NHS39" s="214"/>
      <c r="NHT39" s="214"/>
      <c r="NHU39" s="214"/>
      <c r="NHV39" s="214"/>
      <c r="NHW39" s="214"/>
      <c r="NHX39" s="214"/>
      <c r="NHY39" s="214"/>
      <c r="NHZ39" s="214"/>
      <c r="NIA39" s="214"/>
      <c r="NIB39" s="214"/>
      <c r="NIC39" s="214"/>
      <c r="NID39" s="214"/>
      <c r="NIE39" s="214"/>
      <c r="NIF39" s="214"/>
      <c r="NIG39" s="214"/>
      <c r="NIH39" s="214"/>
      <c r="NII39" s="214"/>
      <c r="NIJ39" s="214"/>
      <c r="NIK39" s="214"/>
      <c r="NIL39" s="214"/>
      <c r="NIM39" s="214"/>
      <c r="NIN39" s="214"/>
      <c r="NIO39" s="214"/>
      <c r="NIP39" s="214"/>
      <c r="NIQ39" s="214"/>
      <c r="NIR39" s="214"/>
      <c r="NIS39" s="214"/>
      <c r="NIT39" s="214"/>
      <c r="NIU39" s="214"/>
      <c r="NIV39" s="214"/>
      <c r="NIW39" s="214"/>
      <c r="NIX39" s="214"/>
      <c r="NIY39" s="214"/>
      <c r="NIZ39" s="214"/>
      <c r="NJA39" s="214"/>
      <c r="NJB39" s="214"/>
      <c r="NJC39" s="214"/>
      <c r="NJD39" s="214"/>
      <c r="NJE39" s="214"/>
      <c r="NJF39" s="214"/>
      <c r="NJG39" s="214"/>
      <c r="NJH39" s="214"/>
      <c r="NJI39" s="214"/>
      <c r="NJJ39" s="214"/>
      <c r="NJK39" s="214"/>
      <c r="NJL39" s="214"/>
      <c r="NJM39" s="214"/>
      <c r="NJN39" s="214"/>
      <c r="NJO39" s="214"/>
      <c r="NJP39" s="214"/>
      <c r="NJQ39" s="214"/>
      <c r="NJR39" s="214"/>
      <c r="NJS39" s="214"/>
      <c r="NJT39" s="214"/>
      <c r="NJU39" s="214"/>
      <c r="NJV39" s="214"/>
      <c r="NJW39" s="214"/>
      <c r="NJX39" s="214"/>
      <c r="NJY39" s="214"/>
      <c r="NJZ39" s="214"/>
      <c r="NKA39" s="214"/>
      <c r="NKB39" s="214"/>
      <c r="NKC39" s="214"/>
      <c r="NKD39" s="214"/>
      <c r="NKE39" s="214"/>
      <c r="NKF39" s="214"/>
      <c r="NKG39" s="214"/>
      <c r="NKH39" s="214"/>
      <c r="NKI39" s="214"/>
      <c r="NKJ39" s="214"/>
      <c r="NKK39" s="214"/>
      <c r="NKL39" s="214"/>
      <c r="NKM39" s="214"/>
      <c r="NKN39" s="214"/>
      <c r="NKO39" s="214"/>
      <c r="NKP39" s="214"/>
      <c r="NKQ39" s="214"/>
      <c r="NKR39" s="214"/>
      <c r="NKS39" s="214"/>
      <c r="NKT39" s="214"/>
      <c r="NKU39" s="214"/>
      <c r="NKV39" s="214"/>
      <c r="NKW39" s="214"/>
      <c r="NKX39" s="214"/>
      <c r="NKY39" s="214"/>
      <c r="NKZ39" s="214"/>
      <c r="NLA39" s="214"/>
      <c r="NLB39" s="214"/>
      <c r="NLC39" s="214"/>
      <c r="NLD39" s="214"/>
      <c r="NLE39" s="214"/>
      <c r="NLF39" s="214"/>
      <c r="NLG39" s="214"/>
      <c r="NLH39" s="214"/>
      <c r="NLI39" s="214"/>
      <c r="NLJ39" s="214"/>
      <c r="NLK39" s="214"/>
      <c r="NLL39" s="214"/>
      <c r="NLM39" s="214"/>
      <c r="NLN39" s="214"/>
      <c r="NLO39" s="214"/>
      <c r="NLP39" s="214"/>
      <c r="NLQ39" s="214"/>
      <c r="NLR39" s="214"/>
      <c r="NLS39" s="214"/>
      <c r="NLT39" s="214"/>
      <c r="NLU39" s="214"/>
      <c r="NLV39" s="214"/>
      <c r="NLW39" s="214"/>
      <c r="NLX39" s="214"/>
      <c r="NLY39" s="214"/>
      <c r="NLZ39" s="214"/>
      <c r="NMA39" s="214"/>
      <c r="NMB39" s="214"/>
      <c r="NMC39" s="214"/>
      <c r="NMD39" s="214"/>
      <c r="NME39" s="214"/>
      <c r="NMF39" s="214"/>
      <c r="NMG39" s="214"/>
      <c r="NMH39" s="214"/>
      <c r="NMI39" s="214"/>
      <c r="NMJ39" s="214"/>
      <c r="NMK39" s="214"/>
      <c r="NML39" s="214"/>
      <c r="NMM39" s="214"/>
      <c r="NMN39" s="214"/>
      <c r="NMO39" s="214"/>
      <c r="NMP39" s="214"/>
      <c r="NMQ39" s="214"/>
      <c r="NMR39" s="214"/>
      <c r="NMS39" s="214"/>
      <c r="NMT39" s="214"/>
      <c r="NMU39" s="214"/>
      <c r="NMV39" s="214"/>
      <c r="NMW39" s="214"/>
      <c r="NMX39" s="214"/>
      <c r="NMY39" s="214"/>
      <c r="NMZ39" s="214"/>
      <c r="NNA39" s="214"/>
      <c r="NNB39" s="214"/>
      <c r="NNC39" s="214"/>
      <c r="NND39" s="214"/>
      <c r="NNE39" s="214"/>
      <c r="NNF39" s="214"/>
      <c r="NNG39" s="214"/>
      <c r="NNH39" s="214"/>
      <c r="NNI39" s="214"/>
      <c r="NNJ39" s="214"/>
      <c r="NNK39" s="214"/>
      <c r="NNL39" s="214"/>
      <c r="NNM39" s="214"/>
      <c r="NNN39" s="214"/>
      <c r="NNO39" s="214"/>
      <c r="NNP39" s="214"/>
      <c r="NNQ39" s="214"/>
      <c r="NNR39" s="214"/>
      <c r="NNS39" s="214"/>
      <c r="NNT39" s="214"/>
      <c r="NNU39" s="214"/>
      <c r="NNV39" s="214"/>
      <c r="NNW39" s="214"/>
      <c r="NNX39" s="214"/>
      <c r="NNY39" s="214"/>
      <c r="NNZ39" s="214"/>
      <c r="NOA39" s="214"/>
      <c r="NOB39" s="214"/>
      <c r="NOC39" s="214"/>
      <c r="NOD39" s="214"/>
      <c r="NOE39" s="214"/>
      <c r="NOF39" s="214"/>
      <c r="NOG39" s="214"/>
      <c r="NOH39" s="214"/>
      <c r="NOI39" s="214"/>
      <c r="NOJ39" s="214"/>
      <c r="NOK39" s="214"/>
      <c r="NOL39" s="214"/>
      <c r="NOM39" s="214"/>
      <c r="NON39" s="214"/>
      <c r="NOO39" s="214"/>
      <c r="NOP39" s="214"/>
      <c r="NOQ39" s="214"/>
      <c r="NOR39" s="214"/>
      <c r="NOS39" s="214"/>
      <c r="NOT39" s="214"/>
      <c r="NOU39" s="214"/>
      <c r="NOV39" s="214"/>
      <c r="NOW39" s="214"/>
      <c r="NOX39" s="214"/>
      <c r="NOY39" s="214"/>
      <c r="NOZ39" s="214"/>
      <c r="NPA39" s="214"/>
      <c r="NPB39" s="214"/>
      <c r="NPC39" s="214"/>
      <c r="NPD39" s="214"/>
      <c r="NPE39" s="214"/>
      <c r="NPF39" s="214"/>
      <c r="NPG39" s="214"/>
      <c r="NPH39" s="214"/>
      <c r="NPI39" s="214"/>
      <c r="NPJ39" s="214"/>
      <c r="NPK39" s="214"/>
      <c r="NPL39" s="214"/>
      <c r="NPM39" s="214"/>
      <c r="NPN39" s="214"/>
      <c r="NPO39" s="214"/>
      <c r="NPP39" s="214"/>
      <c r="NPQ39" s="214"/>
      <c r="NPR39" s="214"/>
      <c r="NPS39" s="214"/>
      <c r="NPT39" s="214"/>
      <c r="NPU39" s="214"/>
      <c r="NPV39" s="214"/>
      <c r="NPW39" s="214"/>
      <c r="NPX39" s="214"/>
      <c r="NPY39" s="214"/>
      <c r="NPZ39" s="214"/>
      <c r="NQA39" s="214"/>
      <c r="NQB39" s="214"/>
      <c r="NQC39" s="214"/>
      <c r="NQD39" s="214"/>
      <c r="NQE39" s="214"/>
      <c r="NQF39" s="214"/>
      <c r="NQG39" s="214"/>
      <c r="NQH39" s="214"/>
      <c r="NQI39" s="214"/>
      <c r="NQJ39" s="214"/>
      <c r="NQK39" s="214"/>
      <c r="NQL39" s="214"/>
      <c r="NQM39" s="214"/>
      <c r="NQN39" s="214"/>
      <c r="NQO39" s="214"/>
      <c r="NQP39" s="214"/>
      <c r="NQQ39" s="214"/>
      <c r="NQR39" s="214"/>
      <c r="NQS39" s="214"/>
      <c r="NQT39" s="214"/>
      <c r="NQU39" s="214"/>
      <c r="NQV39" s="214"/>
      <c r="NQW39" s="214"/>
      <c r="NQX39" s="214"/>
      <c r="NQY39" s="214"/>
      <c r="NQZ39" s="214"/>
      <c r="NRA39" s="214"/>
      <c r="NRB39" s="214"/>
      <c r="NRC39" s="214"/>
      <c r="NRD39" s="214"/>
      <c r="NRE39" s="214"/>
      <c r="NRF39" s="214"/>
      <c r="NRG39" s="214"/>
      <c r="NRH39" s="214"/>
      <c r="NRI39" s="214"/>
      <c r="NRJ39" s="214"/>
      <c r="NRK39" s="214"/>
      <c r="NRL39" s="214"/>
      <c r="NRM39" s="214"/>
      <c r="NRN39" s="214"/>
      <c r="NRO39" s="214"/>
      <c r="NRP39" s="214"/>
      <c r="NRQ39" s="214"/>
      <c r="NRR39" s="214"/>
      <c r="NRS39" s="214"/>
      <c r="NRT39" s="214"/>
      <c r="NRU39" s="214"/>
      <c r="NRV39" s="214"/>
      <c r="NRW39" s="214"/>
      <c r="NRX39" s="214"/>
      <c r="NRY39" s="214"/>
      <c r="NRZ39" s="214"/>
      <c r="NSA39" s="214"/>
      <c r="NSB39" s="214"/>
      <c r="NSC39" s="214"/>
      <c r="NSD39" s="214"/>
      <c r="NSE39" s="214"/>
      <c r="NSF39" s="214"/>
      <c r="NSG39" s="214"/>
      <c r="NSH39" s="214"/>
      <c r="NSI39" s="214"/>
      <c r="NSJ39" s="214"/>
      <c r="NSK39" s="214"/>
      <c r="NSL39" s="214"/>
      <c r="NSM39" s="214"/>
      <c r="NSN39" s="214"/>
      <c r="NSO39" s="214"/>
      <c r="NSP39" s="214"/>
      <c r="NSQ39" s="214"/>
      <c r="NSR39" s="214"/>
      <c r="NSS39" s="214"/>
      <c r="NST39" s="214"/>
      <c r="NSU39" s="214"/>
      <c r="NSV39" s="214"/>
      <c r="NSW39" s="214"/>
      <c r="NSX39" s="214"/>
      <c r="NSY39" s="214"/>
      <c r="NSZ39" s="214"/>
      <c r="NTA39" s="214"/>
      <c r="NTB39" s="214"/>
      <c r="NTC39" s="214"/>
      <c r="NTD39" s="214"/>
      <c r="NTE39" s="214"/>
      <c r="NTF39" s="214"/>
      <c r="NTG39" s="214"/>
      <c r="NTH39" s="214"/>
      <c r="NTI39" s="214"/>
      <c r="NTJ39" s="214"/>
      <c r="NTK39" s="214"/>
      <c r="NTL39" s="214"/>
      <c r="NTM39" s="214"/>
      <c r="NTN39" s="214"/>
      <c r="NTO39" s="214"/>
      <c r="NTP39" s="214"/>
      <c r="NTQ39" s="214"/>
      <c r="NTR39" s="214"/>
      <c r="NTS39" s="214"/>
      <c r="NTT39" s="214"/>
      <c r="NTU39" s="214"/>
      <c r="NTV39" s="214"/>
      <c r="NTW39" s="214"/>
      <c r="NTX39" s="214"/>
      <c r="NTY39" s="214"/>
      <c r="NTZ39" s="214"/>
      <c r="NUA39" s="214"/>
      <c r="NUB39" s="214"/>
      <c r="NUC39" s="214"/>
      <c r="NUD39" s="214"/>
      <c r="NUE39" s="214"/>
      <c r="NUF39" s="214"/>
      <c r="NUG39" s="214"/>
      <c r="NUH39" s="214"/>
      <c r="NUI39" s="214"/>
      <c r="NUJ39" s="214"/>
      <c r="NUK39" s="214"/>
      <c r="NUL39" s="214"/>
      <c r="NUM39" s="214"/>
      <c r="NUN39" s="214"/>
      <c r="NUO39" s="214"/>
      <c r="NUP39" s="214"/>
      <c r="NUQ39" s="214"/>
      <c r="NUR39" s="214"/>
      <c r="NUS39" s="214"/>
      <c r="NUT39" s="214"/>
      <c r="NUU39" s="214"/>
      <c r="NUV39" s="214"/>
      <c r="NUW39" s="214"/>
      <c r="NUX39" s="214"/>
      <c r="NUY39" s="214"/>
      <c r="NUZ39" s="214"/>
      <c r="NVA39" s="214"/>
      <c r="NVB39" s="214"/>
      <c r="NVC39" s="214"/>
      <c r="NVD39" s="214"/>
      <c r="NVE39" s="214"/>
      <c r="NVF39" s="214"/>
      <c r="NVG39" s="214"/>
      <c r="NVH39" s="214"/>
      <c r="NVI39" s="214"/>
      <c r="NVJ39" s="214"/>
      <c r="NVK39" s="214"/>
      <c r="NVL39" s="214"/>
      <c r="NVM39" s="214"/>
      <c r="NVN39" s="214"/>
      <c r="NVO39" s="214"/>
      <c r="NVP39" s="214"/>
      <c r="NVQ39" s="214"/>
      <c r="NVR39" s="214"/>
      <c r="NVS39" s="214"/>
      <c r="NVT39" s="214"/>
      <c r="NVU39" s="214"/>
      <c r="NVV39" s="214"/>
      <c r="NVW39" s="214"/>
      <c r="NVX39" s="214"/>
      <c r="NVY39" s="214"/>
      <c r="NVZ39" s="214"/>
      <c r="NWA39" s="214"/>
      <c r="NWB39" s="214"/>
      <c r="NWC39" s="214"/>
      <c r="NWD39" s="214"/>
      <c r="NWE39" s="214"/>
      <c r="NWF39" s="214"/>
      <c r="NWG39" s="214"/>
      <c r="NWH39" s="214"/>
      <c r="NWI39" s="214"/>
      <c r="NWJ39" s="214"/>
      <c r="NWK39" s="214"/>
      <c r="NWL39" s="214"/>
      <c r="NWM39" s="214"/>
      <c r="NWN39" s="214"/>
      <c r="NWO39" s="214"/>
      <c r="NWP39" s="214"/>
      <c r="NWQ39" s="214"/>
      <c r="NWR39" s="214"/>
      <c r="NWS39" s="214"/>
      <c r="NWT39" s="214"/>
      <c r="NWU39" s="214"/>
      <c r="NWV39" s="214"/>
      <c r="NWW39" s="214"/>
      <c r="NWX39" s="214"/>
      <c r="NWY39" s="214"/>
      <c r="NWZ39" s="214"/>
      <c r="NXA39" s="214"/>
      <c r="NXB39" s="214"/>
      <c r="NXC39" s="214"/>
      <c r="NXD39" s="214"/>
      <c r="NXE39" s="214"/>
      <c r="NXF39" s="214"/>
      <c r="NXG39" s="214"/>
      <c r="NXH39" s="214"/>
      <c r="NXI39" s="214"/>
      <c r="NXJ39" s="214"/>
      <c r="NXK39" s="214"/>
      <c r="NXL39" s="214"/>
      <c r="NXM39" s="214"/>
      <c r="NXN39" s="214"/>
      <c r="NXO39" s="214"/>
      <c r="NXP39" s="214"/>
      <c r="NXQ39" s="214"/>
      <c r="NXR39" s="214"/>
      <c r="NXS39" s="214"/>
      <c r="NXT39" s="214"/>
      <c r="NXU39" s="214"/>
      <c r="NXV39" s="214"/>
      <c r="NXW39" s="214"/>
      <c r="NXX39" s="214"/>
      <c r="NXY39" s="214"/>
      <c r="NXZ39" s="214"/>
      <c r="NYA39" s="214"/>
      <c r="NYB39" s="214"/>
      <c r="NYC39" s="214"/>
      <c r="NYD39" s="214"/>
      <c r="NYE39" s="214"/>
      <c r="NYF39" s="214"/>
      <c r="NYG39" s="214"/>
      <c r="NYH39" s="214"/>
      <c r="NYI39" s="214"/>
      <c r="NYJ39" s="214"/>
      <c r="NYK39" s="214"/>
      <c r="NYL39" s="214"/>
      <c r="NYM39" s="214"/>
      <c r="NYN39" s="214"/>
      <c r="NYO39" s="214"/>
      <c r="NYP39" s="214"/>
      <c r="NYQ39" s="214"/>
      <c r="NYR39" s="214"/>
      <c r="NYS39" s="214"/>
      <c r="NYT39" s="214"/>
      <c r="NYU39" s="214"/>
      <c r="NYV39" s="214"/>
      <c r="NYW39" s="214"/>
      <c r="NYX39" s="214"/>
      <c r="NYY39" s="214"/>
      <c r="NYZ39" s="214"/>
      <c r="NZA39" s="214"/>
      <c r="NZB39" s="214"/>
      <c r="NZC39" s="214"/>
      <c r="NZD39" s="214"/>
      <c r="NZE39" s="214"/>
      <c r="NZF39" s="214"/>
      <c r="NZG39" s="214"/>
      <c r="NZH39" s="214"/>
      <c r="NZI39" s="214"/>
      <c r="NZJ39" s="214"/>
      <c r="NZK39" s="214"/>
      <c r="NZL39" s="214"/>
      <c r="NZM39" s="214"/>
      <c r="NZN39" s="214"/>
      <c r="NZO39" s="214"/>
      <c r="NZP39" s="214"/>
      <c r="NZQ39" s="214"/>
      <c r="NZR39" s="214"/>
      <c r="NZS39" s="214"/>
      <c r="NZT39" s="214"/>
      <c r="NZU39" s="214"/>
      <c r="NZV39" s="214"/>
      <c r="NZW39" s="214"/>
      <c r="NZX39" s="214"/>
      <c r="NZY39" s="214"/>
      <c r="NZZ39" s="214"/>
      <c r="OAA39" s="214"/>
      <c r="OAB39" s="214"/>
      <c r="OAC39" s="214"/>
      <c r="OAD39" s="214"/>
      <c r="OAE39" s="214"/>
      <c r="OAF39" s="214"/>
      <c r="OAG39" s="214"/>
      <c r="OAH39" s="214"/>
      <c r="OAI39" s="214"/>
      <c r="OAJ39" s="214"/>
      <c r="OAK39" s="214"/>
      <c r="OAL39" s="214"/>
      <c r="OAM39" s="214"/>
      <c r="OAN39" s="214"/>
      <c r="OAO39" s="214"/>
      <c r="OAP39" s="214"/>
      <c r="OAQ39" s="214"/>
      <c r="OAR39" s="214"/>
      <c r="OAS39" s="214"/>
      <c r="OAT39" s="214"/>
      <c r="OAU39" s="214"/>
      <c r="OAV39" s="214"/>
      <c r="OAW39" s="214"/>
      <c r="OAX39" s="214"/>
      <c r="OAY39" s="214"/>
      <c r="OAZ39" s="214"/>
      <c r="OBA39" s="214"/>
      <c r="OBB39" s="214"/>
      <c r="OBC39" s="214"/>
      <c r="OBD39" s="214"/>
      <c r="OBE39" s="214"/>
      <c r="OBF39" s="214"/>
      <c r="OBG39" s="214"/>
      <c r="OBH39" s="214"/>
      <c r="OBI39" s="214"/>
      <c r="OBJ39" s="214"/>
      <c r="OBK39" s="214"/>
      <c r="OBL39" s="214"/>
      <c r="OBM39" s="214"/>
      <c r="OBN39" s="214"/>
      <c r="OBO39" s="214"/>
      <c r="OBP39" s="214"/>
      <c r="OBQ39" s="214"/>
      <c r="OBR39" s="214"/>
      <c r="OBS39" s="214"/>
      <c r="OBT39" s="214"/>
      <c r="OBU39" s="214"/>
      <c r="OBV39" s="214"/>
      <c r="OBW39" s="214"/>
      <c r="OBX39" s="214"/>
      <c r="OBY39" s="214"/>
      <c r="OBZ39" s="214"/>
      <c r="OCA39" s="214"/>
      <c r="OCB39" s="214"/>
      <c r="OCC39" s="214"/>
      <c r="OCD39" s="214"/>
      <c r="OCE39" s="214"/>
      <c r="OCF39" s="214"/>
      <c r="OCG39" s="214"/>
      <c r="OCH39" s="214"/>
      <c r="OCI39" s="214"/>
      <c r="OCJ39" s="214"/>
      <c r="OCK39" s="214"/>
      <c r="OCL39" s="214"/>
      <c r="OCM39" s="214"/>
      <c r="OCN39" s="214"/>
      <c r="OCO39" s="214"/>
      <c r="OCP39" s="214"/>
      <c r="OCQ39" s="214"/>
      <c r="OCR39" s="214"/>
      <c r="OCS39" s="214"/>
      <c r="OCT39" s="214"/>
      <c r="OCU39" s="214"/>
      <c r="OCV39" s="214"/>
      <c r="OCW39" s="214"/>
      <c r="OCX39" s="214"/>
      <c r="OCY39" s="214"/>
      <c r="OCZ39" s="214"/>
      <c r="ODA39" s="214"/>
      <c r="ODB39" s="214"/>
      <c r="ODC39" s="214"/>
      <c r="ODD39" s="214"/>
      <c r="ODE39" s="214"/>
      <c r="ODF39" s="214"/>
      <c r="ODG39" s="214"/>
      <c r="ODH39" s="214"/>
      <c r="ODI39" s="214"/>
      <c r="ODJ39" s="214"/>
      <c r="ODK39" s="214"/>
      <c r="ODL39" s="214"/>
      <c r="ODM39" s="214"/>
      <c r="ODN39" s="214"/>
      <c r="ODO39" s="214"/>
      <c r="ODP39" s="214"/>
      <c r="ODQ39" s="214"/>
      <c r="ODR39" s="214"/>
      <c r="ODS39" s="214"/>
      <c r="ODT39" s="214"/>
      <c r="ODU39" s="214"/>
      <c r="ODV39" s="214"/>
      <c r="ODW39" s="214"/>
      <c r="ODX39" s="214"/>
      <c r="ODY39" s="214"/>
      <c r="ODZ39" s="214"/>
      <c r="OEA39" s="214"/>
      <c r="OEB39" s="214"/>
      <c r="OEC39" s="214"/>
      <c r="OED39" s="214"/>
      <c r="OEE39" s="214"/>
      <c r="OEF39" s="214"/>
      <c r="OEG39" s="214"/>
      <c r="OEH39" s="214"/>
      <c r="OEI39" s="214"/>
      <c r="OEJ39" s="214"/>
      <c r="OEK39" s="214"/>
      <c r="OEL39" s="214"/>
      <c r="OEM39" s="214"/>
      <c r="OEN39" s="214"/>
      <c r="OEO39" s="214"/>
      <c r="OEP39" s="214"/>
      <c r="OEQ39" s="214"/>
      <c r="OER39" s="214"/>
      <c r="OES39" s="214"/>
      <c r="OET39" s="214"/>
      <c r="OEU39" s="214"/>
      <c r="OEV39" s="214"/>
      <c r="OEW39" s="214"/>
      <c r="OEX39" s="214"/>
      <c r="OEY39" s="214"/>
      <c r="OEZ39" s="214"/>
      <c r="OFA39" s="214"/>
      <c r="OFB39" s="214"/>
      <c r="OFC39" s="214"/>
      <c r="OFD39" s="214"/>
      <c r="OFE39" s="214"/>
      <c r="OFF39" s="214"/>
      <c r="OFG39" s="214"/>
      <c r="OFH39" s="214"/>
      <c r="OFI39" s="214"/>
      <c r="OFJ39" s="214"/>
      <c r="OFK39" s="214"/>
      <c r="OFL39" s="214"/>
      <c r="OFM39" s="214"/>
      <c r="OFN39" s="214"/>
      <c r="OFO39" s="214"/>
      <c r="OFP39" s="214"/>
      <c r="OFQ39" s="214"/>
      <c r="OFR39" s="214"/>
      <c r="OFS39" s="214"/>
      <c r="OFT39" s="214"/>
      <c r="OFU39" s="214"/>
      <c r="OFV39" s="214"/>
      <c r="OFW39" s="214"/>
      <c r="OFX39" s="214"/>
      <c r="OFY39" s="214"/>
      <c r="OFZ39" s="214"/>
      <c r="OGA39" s="214"/>
      <c r="OGB39" s="214"/>
      <c r="OGC39" s="214"/>
      <c r="OGD39" s="214"/>
      <c r="OGE39" s="214"/>
      <c r="OGF39" s="214"/>
      <c r="OGG39" s="214"/>
      <c r="OGH39" s="214"/>
      <c r="OGI39" s="214"/>
      <c r="OGJ39" s="214"/>
      <c r="OGK39" s="214"/>
      <c r="OGL39" s="214"/>
      <c r="OGM39" s="214"/>
      <c r="OGN39" s="214"/>
      <c r="OGO39" s="214"/>
      <c r="OGP39" s="214"/>
      <c r="OGQ39" s="214"/>
      <c r="OGR39" s="214"/>
      <c r="OGS39" s="214"/>
      <c r="OGT39" s="214"/>
      <c r="OGU39" s="214"/>
      <c r="OGV39" s="214"/>
      <c r="OGW39" s="214"/>
      <c r="OGX39" s="214"/>
      <c r="OGY39" s="214"/>
      <c r="OGZ39" s="214"/>
      <c r="OHA39" s="214"/>
      <c r="OHB39" s="214"/>
      <c r="OHC39" s="214"/>
      <c r="OHD39" s="214"/>
      <c r="OHE39" s="214"/>
      <c r="OHF39" s="214"/>
      <c r="OHG39" s="214"/>
      <c r="OHH39" s="214"/>
      <c r="OHI39" s="214"/>
      <c r="OHJ39" s="214"/>
      <c r="OHK39" s="214"/>
      <c r="OHL39" s="214"/>
      <c r="OHM39" s="214"/>
      <c r="OHN39" s="214"/>
      <c r="OHO39" s="214"/>
      <c r="OHP39" s="214"/>
      <c r="OHQ39" s="214"/>
      <c r="OHR39" s="214"/>
      <c r="OHS39" s="214"/>
      <c r="OHT39" s="214"/>
      <c r="OHU39" s="214"/>
      <c r="OHV39" s="214"/>
      <c r="OHW39" s="214"/>
      <c r="OHX39" s="214"/>
      <c r="OHY39" s="214"/>
      <c r="OHZ39" s="214"/>
      <c r="OIA39" s="214"/>
      <c r="OIB39" s="214"/>
      <c r="OIC39" s="214"/>
      <c r="OID39" s="214"/>
      <c r="OIE39" s="214"/>
      <c r="OIF39" s="214"/>
      <c r="OIG39" s="214"/>
      <c r="OIH39" s="214"/>
      <c r="OII39" s="214"/>
      <c r="OIJ39" s="214"/>
      <c r="OIK39" s="214"/>
      <c r="OIL39" s="214"/>
      <c r="OIM39" s="214"/>
      <c r="OIN39" s="214"/>
      <c r="OIO39" s="214"/>
      <c r="OIP39" s="214"/>
      <c r="OIQ39" s="214"/>
      <c r="OIR39" s="214"/>
      <c r="OIS39" s="214"/>
      <c r="OIT39" s="214"/>
      <c r="OIU39" s="214"/>
      <c r="OIV39" s="214"/>
      <c r="OIW39" s="214"/>
      <c r="OIX39" s="214"/>
      <c r="OIY39" s="214"/>
      <c r="OIZ39" s="214"/>
      <c r="OJA39" s="214"/>
      <c r="OJB39" s="214"/>
      <c r="OJC39" s="214"/>
      <c r="OJD39" s="214"/>
      <c r="OJE39" s="214"/>
      <c r="OJF39" s="214"/>
      <c r="OJG39" s="214"/>
      <c r="OJH39" s="214"/>
      <c r="OJI39" s="214"/>
      <c r="OJJ39" s="214"/>
      <c r="OJK39" s="214"/>
      <c r="OJL39" s="214"/>
      <c r="OJM39" s="214"/>
      <c r="OJN39" s="214"/>
      <c r="OJO39" s="214"/>
      <c r="OJP39" s="214"/>
      <c r="OJQ39" s="214"/>
      <c r="OJR39" s="214"/>
      <c r="OJS39" s="214"/>
      <c r="OJT39" s="214"/>
      <c r="OJU39" s="214"/>
      <c r="OJV39" s="214"/>
      <c r="OJW39" s="214"/>
      <c r="OJX39" s="214"/>
      <c r="OJY39" s="214"/>
      <c r="OJZ39" s="214"/>
      <c r="OKA39" s="214"/>
      <c r="OKB39" s="214"/>
      <c r="OKC39" s="214"/>
      <c r="OKD39" s="214"/>
      <c r="OKE39" s="214"/>
      <c r="OKF39" s="214"/>
      <c r="OKG39" s="214"/>
      <c r="OKH39" s="214"/>
      <c r="OKI39" s="214"/>
      <c r="OKJ39" s="214"/>
      <c r="OKK39" s="214"/>
      <c r="OKL39" s="214"/>
      <c r="OKM39" s="214"/>
      <c r="OKN39" s="214"/>
      <c r="OKO39" s="214"/>
      <c r="OKP39" s="214"/>
      <c r="OKQ39" s="214"/>
      <c r="OKR39" s="214"/>
      <c r="OKS39" s="214"/>
      <c r="OKT39" s="214"/>
      <c r="OKU39" s="214"/>
      <c r="OKV39" s="214"/>
      <c r="OKW39" s="214"/>
      <c r="OKX39" s="214"/>
      <c r="OKY39" s="214"/>
      <c r="OKZ39" s="214"/>
      <c r="OLA39" s="214"/>
      <c r="OLB39" s="214"/>
      <c r="OLC39" s="214"/>
      <c r="OLD39" s="214"/>
      <c r="OLE39" s="214"/>
      <c r="OLF39" s="214"/>
      <c r="OLG39" s="214"/>
      <c r="OLH39" s="214"/>
      <c r="OLI39" s="214"/>
      <c r="OLJ39" s="214"/>
      <c r="OLK39" s="214"/>
      <c r="OLL39" s="214"/>
      <c r="OLM39" s="214"/>
      <c r="OLN39" s="214"/>
      <c r="OLO39" s="214"/>
      <c r="OLP39" s="214"/>
      <c r="OLQ39" s="214"/>
      <c r="OLR39" s="214"/>
      <c r="OLS39" s="214"/>
      <c r="OLT39" s="214"/>
      <c r="OLU39" s="214"/>
      <c r="OLV39" s="214"/>
      <c r="OLW39" s="214"/>
      <c r="OLX39" s="214"/>
      <c r="OLY39" s="214"/>
      <c r="OLZ39" s="214"/>
      <c r="OMA39" s="214"/>
      <c r="OMB39" s="214"/>
      <c r="OMC39" s="214"/>
      <c r="OMD39" s="214"/>
      <c r="OME39" s="214"/>
      <c r="OMF39" s="214"/>
      <c r="OMG39" s="214"/>
      <c r="OMH39" s="214"/>
      <c r="OMI39" s="214"/>
      <c r="OMJ39" s="214"/>
      <c r="OMK39" s="214"/>
      <c r="OML39" s="214"/>
      <c r="OMM39" s="214"/>
      <c r="OMN39" s="214"/>
      <c r="OMO39" s="214"/>
      <c r="OMP39" s="214"/>
      <c r="OMQ39" s="214"/>
      <c r="OMR39" s="214"/>
      <c r="OMS39" s="214"/>
      <c r="OMT39" s="214"/>
      <c r="OMU39" s="214"/>
      <c r="OMV39" s="214"/>
      <c r="OMW39" s="214"/>
      <c r="OMX39" s="214"/>
      <c r="OMY39" s="214"/>
      <c r="OMZ39" s="214"/>
      <c r="ONA39" s="214"/>
      <c r="ONB39" s="214"/>
      <c r="ONC39" s="214"/>
      <c r="OND39" s="214"/>
      <c r="ONE39" s="214"/>
      <c r="ONF39" s="214"/>
      <c r="ONG39" s="214"/>
      <c r="ONH39" s="214"/>
      <c r="ONI39" s="214"/>
      <c r="ONJ39" s="214"/>
      <c r="ONK39" s="214"/>
      <c r="ONL39" s="214"/>
      <c r="ONM39" s="214"/>
      <c r="ONN39" s="214"/>
      <c r="ONO39" s="214"/>
      <c r="ONP39" s="214"/>
      <c r="ONQ39" s="214"/>
      <c r="ONR39" s="214"/>
      <c r="ONS39" s="214"/>
      <c r="ONT39" s="214"/>
      <c r="ONU39" s="214"/>
      <c r="ONV39" s="214"/>
      <c r="ONW39" s="214"/>
      <c r="ONX39" s="214"/>
      <c r="ONY39" s="214"/>
      <c r="ONZ39" s="214"/>
      <c r="OOA39" s="214"/>
      <c r="OOB39" s="214"/>
      <c r="OOC39" s="214"/>
      <c r="OOD39" s="214"/>
      <c r="OOE39" s="214"/>
      <c r="OOF39" s="214"/>
      <c r="OOG39" s="214"/>
      <c r="OOH39" s="214"/>
      <c r="OOI39" s="214"/>
      <c r="OOJ39" s="214"/>
      <c r="OOK39" s="214"/>
      <c r="OOL39" s="214"/>
      <c r="OOM39" s="214"/>
      <c r="OON39" s="214"/>
      <c r="OOO39" s="214"/>
      <c r="OOP39" s="214"/>
      <c r="OOQ39" s="214"/>
      <c r="OOR39" s="214"/>
      <c r="OOS39" s="214"/>
      <c r="OOT39" s="214"/>
      <c r="OOU39" s="214"/>
      <c r="OOV39" s="214"/>
      <c r="OOW39" s="214"/>
      <c r="OOX39" s="214"/>
      <c r="OOY39" s="214"/>
      <c r="OOZ39" s="214"/>
      <c r="OPA39" s="214"/>
      <c r="OPB39" s="214"/>
      <c r="OPC39" s="214"/>
      <c r="OPD39" s="214"/>
      <c r="OPE39" s="214"/>
      <c r="OPF39" s="214"/>
      <c r="OPG39" s="214"/>
      <c r="OPH39" s="214"/>
      <c r="OPI39" s="214"/>
      <c r="OPJ39" s="214"/>
      <c r="OPK39" s="214"/>
      <c r="OPL39" s="214"/>
      <c r="OPM39" s="214"/>
      <c r="OPN39" s="214"/>
      <c r="OPO39" s="214"/>
      <c r="OPP39" s="214"/>
      <c r="OPQ39" s="214"/>
      <c r="OPR39" s="214"/>
      <c r="OPS39" s="214"/>
      <c r="OPT39" s="214"/>
      <c r="OPU39" s="214"/>
      <c r="OPV39" s="214"/>
      <c r="OPW39" s="214"/>
      <c r="OPX39" s="214"/>
      <c r="OPY39" s="214"/>
      <c r="OPZ39" s="214"/>
      <c r="OQA39" s="214"/>
      <c r="OQB39" s="214"/>
      <c r="OQC39" s="214"/>
      <c r="OQD39" s="214"/>
      <c r="OQE39" s="214"/>
      <c r="OQF39" s="214"/>
      <c r="OQG39" s="214"/>
      <c r="OQH39" s="214"/>
      <c r="OQI39" s="214"/>
      <c r="OQJ39" s="214"/>
      <c r="OQK39" s="214"/>
      <c r="OQL39" s="214"/>
      <c r="OQM39" s="214"/>
      <c r="OQN39" s="214"/>
      <c r="OQO39" s="214"/>
      <c r="OQP39" s="214"/>
      <c r="OQQ39" s="214"/>
      <c r="OQR39" s="214"/>
      <c r="OQS39" s="214"/>
      <c r="OQT39" s="214"/>
      <c r="OQU39" s="214"/>
      <c r="OQV39" s="214"/>
      <c r="OQW39" s="214"/>
      <c r="OQX39" s="214"/>
      <c r="OQY39" s="214"/>
      <c r="OQZ39" s="214"/>
      <c r="ORA39" s="214"/>
      <c r="ORB39" s="214"/>
      <c r="ORC39" s="214"/>
      <c r="ORD39" s="214"/>
      <c r="ORE39" s="214"/>
      <c r="ORF39" s="214"/>
      <c r="ORG39" s="214"/>
      <c r="ORH39" s="214"/>
      <c r="ORI39" s="214"/>
      <c r="ORJ39" s="214"/>
      <c r="ORK39" s="214"/>
      <c r="ORL39" s="214"/>
      <c r="ORM39" s="214"/>
      <c r="ORN39" s="214"/>
      <c r="ORO39" s="214"/>
      <c r="ORP39" s="214"/>
      <c r="ORQ39" s="214"/>
      <c r="ORR39" s="214"/>
      <c r="ORS39" s="214"/>
      <c r="ORT39" s="214"/>
      <c r="ORU39" s="214"/>
      <c r="ORV39" s="214"/>
      <c r="ORW39" s="214"/>
      <c r="ORX39" s="214"/>
      <c r="ORY39" s="214"/>
      <c r="ORZ39" s="214"/>
      <c r="OSA39" s="214"/>
      <c r="OSB39" s="214"/>
      <c r="OSC39" s="214"/>
      <c r="OSD39" s="214"/>
      <c r="OSE39" s="214"/>
      <c r="OSF39" s="214"/>
      <c r="OSG39" s="214"/>
      <c r="OSH39" s="214"/>
      <c r="OSI39" s="214"/>
      <c r="OSJ39" s="214"/>
      <c r="OSK39" s="214"/>
      <c r="OSL39" s="214"/>
      <c r="OSM39" s="214"/>
      <c r="OSN39" s="214"/>
      <c r="OSO39" s="214"/>
      <c r="OSP39" s="214"/>
      <c r="OSQ39" s="214"/>
      <c r="OSR39" s="214"/>
      <c r="OSS39" s="214"/>
      <c r="OST39" s="214"/>
      <c r="OSU39" s="214"/>
      <c r="OSV39" s="214"/>
      <c r="OSW39" s="214"/>
      <c r="OSX39" s="214"/>
      <c r="OSY39" s="214"/>
      <c r="OSZ39" s="214"/>
      <c r="OTA39" s="214"/>
      <c r="OTB39" s="214"/>
      <c r="OTC39" s="214"/>
      <c r="OTD39" s="214"/>
      <c r="OTE39" s="214"/>
      <c r="OTF39" s="214"/>
      <c r="OTG39" s="214"/>
      <c r="OTH39" s="214"/>
      <c r="OTI39" s="214"/>
      <c r="OTJ39" s="214"/>
      <c r="OTK39" s="214"/>
      <c r="OTL39" s="214"/>
      <c r="OTM39" s="214"/>
      <c r="OTN39" s="214"/>
      <c r="OTO39" s="214"/>
      <c r="OTP39" s="214"/>
      <c r="OTQ39" s="214"/>
      <c r="OTR39" s="214"/>
      <c r="OTS39" s="214"/>
      <c r="OTT39" s="214"/>
      <c r="OTU39" s="214"/>
      <c r="OTV39" s="214"/>
      <c r="OTW39" s="214"/>
      <c r="OTX39" s="214"/>
      <c r="OTY39" s="214"/>
      <c r="OTZ39" s="214"/>
      <c r="OUA39" s="214"/>
      <c r="OUB39" s="214"/>
      <c r="OUC39" s="214"/>
      <c r="OUD39" s="214"/>
      <c r="OUE39" s="214"/>
      <c r="OUF39" s="214"/>
      <c r="OUG39" s="214"/>
      <c r="OUH39" s="214"/>
      <c r="OUI39" s="214"/>
      <c r="OUJ39" s="214"/>
      <c r="OUK39" s="214"/>
      <c r="OUL39" s="214"/>
      <c r="OUM39" s="214"/>
      <c r="OUN39" s="214"/>
      <c r="OUO39" s="214"/>
      <c r="OUP39" s="214"/>
      <c r="OUQ39" s="214"/>
      <c r="OUR39" s="214"/>
      <c r="OUS39" s="214"/>
      <c r="OUT39" s="214"/>
      <c r="OUU39" s="214"/>
      <c r="OUV39" s="214"/>
      <c r="OUW39" s="214"/>
      <c r="OUX39" s="214"/>
      <c r="OUY39" s="214"/>
      <c r="OUZ39" s="214"/>
      <c r="OVA39" s="214"/>
      <c r="OVB39" s="214"/>
      <c r="OVC39" s="214"/>
      <c r="OVD39" s="214"/>
      <c r="OVE39" s="214"/>
      <c r="OVF39" s="214"/>
      <c r="OVG39" s="214"/>
      <c r="OVH39" s="214"/>
      <c r="OVI39" s="214"/>
      <c r="OVJ39" s="214"/>
      <c r="OVK39" s="214"/>
      <c r="OVL39" s="214"/>
      <c r="OVM39" s="214"/>
      <c r="OVN39" s="214"/>
      <c r="OVO39" s="214"/>
      <c r="OVP39" s="214"/>
      <c r="OVQ39" s="214"/>
      <c r="OVR39" s="214"/>
      <c r="OVS39" s="214"/>
      <c r="OVT39" s="214"/>
      <c r="OVU39" s="214"/>
      <c r="OVV39" s="214"/>
      <c r="OVW39" s="214"/>
      <c r="OVX39" s="214"/>
      <c r="OVY39" s="214"/>
      <c r="OVZ39" s="214"/>
      <c r="OWA39" s="214"/>
      <c r="OWB39" s="214"/>
      <c r="OWC39" s="214"/>
      <c r="OWD39" s="214"/>
      <c r="OWE39" s="214"/>
      <c r="OWF39" s="214"/>
      <c r="OWG39" s="214"/>
      <c r="OWH39" s="214"/>
      <c r="OWI39" s="214"/>
      <c r="OWJ39" s="214"/>
      <c r="OWK39" s="214"/>
      <c r="OWL39" s="214"/>
      <c r="OWM39" s="214"/>
      <c r="OWN39" s="214"/>
      <c r="OWO39" s="214"/>
      <c r="OWP39" s="214"/>
      <c r="OWQ39" s="214"/>
      <c r="OWR39" s="214"/>
      <c r="OWS39" s="214"/>
      <c r="OWT39" s="214"/>
      <c r="OWU39" s="214"/>
      <c r="OWV39" s="214"/>
      <c r="OWW39" s="214"/>
      <c r="OWX39" s="214"/>
      <c r="OWY39" s="214"/>
      <c r="OWZ39" s="214"/>
      <c r="OXA39" s="214"/>
      <c r="OXB39" s="214"/>
      <c r="OXC39" s="214"/>
      <c r="OXD39" s="214"/>
      <c r="OXE39" s="214"/>
      <c r="OXF39" s="214"/>
      <c r="OXG39" s="214"/>
      <c r="OXH39" s="214"/>
      <c r="OXI39" s="214"/>
      <c r="OXJ39" s="214"/>
      <c r="OXK39" s="214"/>
      <c r="OXL39" s="214"/>
      <c r="OXM39" s="214"/>
      <c r="OXN39" s="214"/>
      <c r="OXO39" s="214"/>
      <c r="OXP39" s="214"/>
      <c r="OXQ39" s="214"/>
      <c r="OXR39" s="214"/>
      <c r="OXS39" s="214"/>
      <c r="OXT39" s="214"/>
      <c r="OXU39" s="214"/>
      <c r="OXV39" s="214"/>
      <c r="OXW39" s="214"/>
      <c r="OXX39" s="214"/>
      <c r="OXY39" s="214"/>
      <c r="OXZ39" s="214"/>
      <c r="OYA39" s="214"/>
      <c r="OYB39" s="214"/>
      <c r="OYC39" s="214"/>
      <c r="OYD39" s="214"/>
      <c r="OYE39" s="214"/>
      <c r="OYF39" s="214"/>
      <c r="OYG39" s="214"/>
      <c r="OYH39" s="214"/>
      <c r="OYI39" s="214"/>
      <c r="OYJ39" s="214"/>
      <c r="OYK39" s="214"/>
      <c r="OYL39" s="214"/>
      <c r="OYM39" s="214"/>
      <c r="OYN39" s="214"/>
      <c r="OYO39" s="214"/>
      <c r="OYP39" s="214"/>
      <c r="OYQ39" s="214"/>
      <c r="OYR39" s="214"/>
      <c r="OYS39" s="214"/>
      <c r="OYT39" s="214"/>
      <c r="OYU39" s="214"/>
      <c r="OYV39" s="214"/>
      <c r="OYW39" s="214"/>
      <c r="OYX39" s="214"/>
      <c r="OYY39" s="214"/>
      <c r="OYZ39" s="214"/>
      <c r="OZA39" s="214"/>
      <c r="OZB39" s="214"/>
      <c r="OZC39" s="214"/>
      <c r="OZD39" s="214"/>
      <c r="OZE39" s="214"/>
      <c r="OZF39" s="214"/>
      <c r="OZG39" s="214"/>
      <c r="OZH39" s="214"/>
      <c r="OZI39" s="214"/>
      <c r="OZJ39" s="214"/>
      <c r="OZK39" s="214"/>
      <c r="OZL39" s="214"/>
      <c r="OZM39" s="214"/>
      <c r="OZN39" s="214"/>
      <c r="OZO39" s="214"/>
      <c r="OZP39" s="214"/>
      <c r="OZQ39" s="214"/>
      <c r="OZR39" s="214"/>
      <c r="OZS39" s="214"/>
      <c r="OZT39" s="214"/>
      <c r="OZU39" s="214"/>
      <c r="OZV39" s="214"/>
      <c r="OZW39" s="214"/>
      <c r="OZX39" s="214"/>
      <c r="OZY39" s="214"/>
      <c r="OZZ39" s="214"/>
      <c r="PAA39" s="214"/>
      <c r="PAB39" s="214"/>
      <c r="PAC39" s="214"/>
      <c r="PAD39" s="214"/>
      <c r="PAE39" s="214"/>
      <c r="PAF39" s="214"/>
      <c r="PAG39" s="214"/>
      <c r="PAH39" s="214"/>
      <c r="PAI39" s="214"/>
      <c r="PAJ39" s="214"/>
      <c r="PAK39" s="214"/>
      <c r="PAL39" s="214"/>
      <c r="PAM39" s="214"/>
      <c r="PAN39" s="214"/>
      <c r="PAO39" s="214"/>
      <c r="PAP39" s="214"/>
      <c r="PAQ39" s="214"/>
      <c r="PAR39" s="214"/>
      <c r="PAS39" s="214"/>
      <c r="PAT39" s="214"/>
      <c r="PAU39" s="214"/>
      <c r="PAV39" s="214"/>
      <c r="PAW39" s="214"/>
      <c r="PAX39" s="214"/>
      <c r="PAY39" s="214"/>
      <c r="PAZ39" s="214"/>
      <c r="PBA39" s="214"/>
      <c r="PBB39" s="214"/>
      <c r="PBC39" s="214"/>
      <c r="PBD39" s="214"/>
      <c r="PBE39" s="214"/>
      <c r="PBF39" s="214"/>
      <c r="PBG39" s="214"/>
      <c r="PBH39" s="214"/>
      <c r="PBI39" s="214"/>
      <c r="PBJ39" s="214"/>
      <c r="PBK39" s="214"/>
      <c r="PBL39" s="214"/>
      <c r="PBM39" s="214"/>
      <c r="PBN39" s="214"/>
      <c r="PBO39" s="214"/>
      <c r="PBP39" s="214"/>
      <c r="PBQ39" s="214"/>
      <c r="PBR39" s="214"/>
      <c r="PBS39" s="214"/>
      <c r="PBT39" s="214"/>
      <c r="PBU39" s="214"/>
      <c r="PBV39" s="214"/>
      <c r="PBW39" s="214"/>
      <c r="PBX39" s="214"/>
      <c r="PBY39" s="214"/>
      <c r="PBZ39" s="214"/>
      <c r="PCA39" s="214"/>
      <c r="PCB39" s="214"/>
      <c r="PCC39" s="214"/>
      <c r="PCD39" s="214"/>
      <c r="PCE39" s="214"/>
      <c r="PCF39" s="214"/>
      <c r="PCG39" s="214"/>
      <c r="PCH39" s="214"/>
      <c r="PCI39" s="214"/>
      <c r="PCJ39" s="214"/>
      <c r="PCK39" s="214"/>
      <c r="PCL39" s="214"/>
      <c r="PCM39" s="214"/>
      <c r="PCN39" s="214"/>
      <c r="PCO39" s="214"/>
      <c r="PCP39" s="214"/>
      <c r="PCQ39" s="214"/>
      <c r="PCR39" s="214"/>
      <c r="PCS39" s="214"/>
      <c r="PCT39" s="214"/>
      <c r="PCU39" s="214"/>
      <c r="PCV39" s="214"/>
      <c r="PCW39" s="214"/>
      <c r="PCX39" s="214"/>
      <c r="PCY39" s="214"/>
      <c r="PCZ39" s="214"/>
      <c r="PDA39" s="214"/>
      <c r="PDB39" s="214"/>
      <c r="PDC39" s="214"/>
      <c r="PDD39" s="214"/>
      <c r="PDE39" s="214"/>
      <c r="PDF39" s="214"/>
      <c r="PDG39" s="214"/>
      <c r="PDH39" s="214"/>
      <c r="PDI39" s="214"/>
      <c r="PDJ39" s="214"/>
      <c r="PDK39" s="214"/>
      <c r="PDL39" s="214"/>
      <c r="PDM39" s="214"/>
      <c r="PDN39" s="214"/>
      <c r="PDO39" s="214"/>
      <c r="PDP39" s="214"/>
      <c r="PDQ39" s="214"/>
      <c r="PDR39" s="214"/>
      <c r="PDS39" s="214"/>
      <c r="PDT39" s="214"/>
      <c r="PDU39" s="214"/>
      <c r="PDV39" s="214"/>
      <c r="PDW39" s="214"/>
      <c r="PDX39" s="214"/>
      <c r="PDY39" s="214"/>
      <c r="PDZ39" s="214"/>
      <c r="PEA39" s="214"/>
      <c r="PEB39" s="214"/>
      <c r="PEC39" s="214"/>
      <c r="PED39" s="214"/>
      <c r="PEE39" s="214"/>
      <c r="PEF39" s="214"/>
      <c r="PEG39" s="214"/>
      <c r="PEH39" s="214"/>
      <c r="PEI39" s="214"/>
      <c r="PEJ39" s="214"/>
      <c r="PEK39" s="214"/>
      <c r="PEL39" s="214"/>
      <c r="PEM39" s="214"/>
      <c r="PEN39" s="214"/>
      <c r="PEO39" s="214"/>
      <c r="PEP39" s="214"/>
      <c r="PEQ39" s="214"/>
      <c r="PER39" s="214"/>
      <c r="PES39" s="214"/>
      <c r="PET39" s="214"/>
      <c r="PEU39" s="214"/>
      <c r="PEV39" s="214"/>
      <c r="PEW39" s="214"/>
      <c r="PEX39" s="214"/>
      <c r="PEY39" s="214"/>
      <c r="PEZ39" s="214"/>
      <c r="PFA39" s="214"/>
      <c r="PFB39" s="214"/>
      <c r="PFC39" s="214"/>
      <c r="PFD39" s="214"/>
      <c r="PFE39" s="214"/>
      <c r="PFF39" s="214"/>
      <c r="PFG39" s="214"/>
      <c r="PFH39" s="214"/>
      <c r="PFI39" s="214"/>
      <c r="PFJ39" s="214"/>
      <c r="PFK39" s="214"/>
      <c r="PFL39" s="214"/>
      <c r="PFM39" s="214"/>
      <c r="PFN39" s="214"/>
      <c r="PFO39" s="214"/>
      <c r="PFP39" s="214"/>
      <c r="PFQ39" s="214"/>
      <c r="PFR39" s="214"/>
      <c r="PFS39" s="214"/>
      <c r="PFT39" s="214"/>
      <c r="PFU39" s="214"/>
      <c r="PFV39" s="214"/>
      <c r="PFW39" s="214"/>
      <c r="PFX39" s="214"/>
      <c r="PFY39" s="214"/>
      <c r="PFZ39" s="214"/>
      <c r="PGA39" s="214"/>
      <c r="PGB39" s="214"/>
      <c r="PGC39" s="214"/>
      <c r="PGD39" s="214"/>
      <c r="PGE39" s="214"/>
      <c r="PGF39" s="214"/>
      <c r="PGG39" s="214"/>
      <c r="PGH39" s="214"/>
      <c r="PGI39" s="214"/>
      <c r="PGJ39" s="214"/>
      <c r="PGK39" s="214"/>
      <c r="PGL39" s="214"/>
      <c r="PGM39" s="214"/>
      <c r="PGN39" s="214"/>
      <c r="PGO39" s="214"/>
      <c r="PGP39" s="214"/>
      <c r="PGQ39" s="214"/>
      <c r="PGR39" s="214"/>
      <c r="PGS39" s="214"/>
      <c r="PGT39" s="214"/>
      <c r="PGU39" s="214"/>
      <c r="PGV39" s="214"/>
      <c r="PGW39" s="214"/>
      <c r="PGX39" s="214"/>
      <c r="PGY39" s="214"/>
      <c r="PGZ39" s="214"/>
      <c r="PHA39" s="214"/>
      <c r="PHB39" s="214"/>
      <c r="PHC39" s="214"/>
      <c r="PHD39" s="214"/>
      <c r="PHE39" s="214"/>
      <c r="PHF39" s="214"/>
      <c r="PHG39" s="214"/>
      <c r="PHH39" s="214"/>
      <c r="PHI39" s="214"/>
      <c r="PHJ39" s="214"/>
      <c r="PHK39" s="214"/>
      <c r="PHL39" s="214"/>
      <c r="PHM39" s="214"/>
      <c r="PHN39" s="214"/>
      <c r="PHO39" s="214"/>
      <c r="PHP39" s="214"/>
      <c r="PHQ39" s="214"/>
      <c r="PHR39" s="214"/>
      <c r="PHS39" s="214"/>
      <c r="PHT39" s="214"/>
      <c r="PHU39" s="214"/>
      <c r="PHV39" s="214"/>
      <c r="PHW39" s="214"/>
      <c r="PHX39" s="214"/>
      <c r="PHY39" s="214"/>
      <c r="PHZ39" s="214"/>
      <c r="PIA39" s="214"/>
      <c r="PIB39" s="214"/>
      <c r="PIC39" s="214"/>
      <c r="PID39" s="214"/>
      <c r="PIE39" s="214"/>
      <c r="PIF39" s="214"/>
      <c r="PIG39" s="214"/>
      <c r="PIH39" s="214"/>
      <c r="PII39" s="214"/>
      <c r="PIJ39" s="214"/>
      <c r="PIK39" s="214"/>
      <c r="PIL39" s="214"/>
      <c r="PIM39" s="214"/>
      <c r="PIN39" s="214"/>
      <c r="PIO39" s="214"/>
      <c r="PIP39" s="214"/>
      <c r="PIQ39" s="214"/>
      <c r="PIR39" s="214"/>
      <c r="PIS39" s="214"/>
      <c r="PIT39" s="214"/>
      <c r="PIU39" s="214"/>
      <c r="PIV39" s="214"/>
      <c r="PIW39" s="214"/>
      <c r="PIX39" s="214"/>
      <c r="PIY39" s="214"/>
      <c r="PIZ39" s="214"/>
      <c r="PJA39" s="214"/>
      <c r="PJB39" s="214"/>
      <c r="PJC39" s="214"/>
      <c r="PJD39" s="214"/>
      <c r="PJE39" s="214"/>
      <c r="PJF39" s="214"/>
      <c r="PJG39" s="214"/>
      <c r="PJH39" s="214"/>
      <c r="PJI39" s="214"/>
      <c r="PJJ39" s="214"/>
      <c r="PJK39" s="214"/>
      <c r="PJL39" s="214"/>
      <c r="PJM39" s="214"/>
      <c r="PJN39" s="214"/>
      <c r="PJO39" s="214"/>
      <c r="PJP39" s="214"/>
      <c r="PJQ39" s="214"/>
      <c r="PJR39" s="214"/>
      <c r="PJS39" s="214"/>
      <c r="PJT39" s="214"/>
      <c r="PJU39" s="214"/>
      <c r="PJV39" s="214"/>
      <c r="PJW39" s="214"/>
      <c r="PJX39" s="214"/>
      <c r="PJY39" s="214"/>
      <c r="PJZ39" s="214"/>
      <c r="PKA39" s="214"/>
      <c r="PKB39" s="214"/>
      <c r="PKC39" s="214"/>
      <c r="PKD39" s="214"/>
      <c r="PKE39" s="214"/>
      <c r="PKF39" s="214"/>
      <c r="PKG39" s="214"/>
      <c r="PKH39" s="214"/>
      <c r="PKI39" s="214"/>
      <c r="PKJ39" s="214"/>
      <c r="PKK39" s="214"/>
      <c r="PKL39" s="214"/>
      <c r="PKM39" s="214"/>
      <c r="PKN39" s="214"/>
      <c r="PKO39" s="214"/>
      <c r="PKP39" s="214"/>
      <c r="PKQ39" s="214"/>
      <c r="PKR39" s="214"/>
      <c r="PKS39" s="214"/>
      <c r="PKT39" s="214"/>
      <c r="PKU39" s="214"/>
      <c r="PKV39" s="214"/>
      <c r="PKW39" s="214"/>
      <c r="PKX39" s="214"/>
      <c r="PKY39" s="214"/>
      <c r="PKZ39" s="214"/>
      <c r="PLA39" s="214"/>
      <c r="PLB39" s="214"/>
      <c r="PLC39" s="214"/>
      <c r="PLD39" s="214"/>
      <c r="PLE39" s="214"/>
      <c r="PLF39" s="214"/>
      <c r="PLG39" s="214"/>
      <c r="PLH39" s="214"/>
      <c r="PLI39" s="214"/>
      <c r="PLJ39" s="214"/>
      <c r="PLK39" s="214"/>
      <c r="PLL39" s="214"/>
      <c r="PLM39" s="214"/>
      <c r="PLN39" s="214"/>
      <c r="PLO39" s="214"/>
      <c r="PLP39" s="214"/>
      <c r="PLQ39" s="214"/>
      <c r="PLR39" s="214"/>
      <c r="PLS39" s="214"/>
      <c r="PLT39" s="214"/>
      <c r="PLU39" s="214"/>
      <c r="PLV39" s="214"/>
      <c r="PLW39" s="214"/>
      <c r="PLX39" s="214"/>
      <c r="PLY39" s="214"/>
      <c r="PLZ39" s="214"/>
      <c r="PMA39" s="214"/>
      <c r="PMB39" s="214"/>
      <c r="PMC39" s="214"/>
      <c r="PMD39" s="214"/>
      <c r="PME39" s="214"/>
      <c r="PMF39" s="214"/>
      <c r="PMG39" s="214"/>
      <c r="PMH39" s="214"/>
      <c r="PMI39" s="214"/>
      <c r="PMJ39" s="214"/>
      <c r="PMK39" s="214"/>
      <c r="PML39" s="214"/>
      <c r="PMM39" s="214"/>
      <c r="PMN39" s="214"/>
      <c r="PMO39" s="214"/>
      <c r="PMP39" s="214"/>
      <c r="PMQ39" s="214"/>
      <c r="PMR39" s="214"/>
      <c r="PMS39" s="214"/>
      <c r="PMT39" s="214"/>
      <c r="PMU39" s="214"/>
      <c r="PMV39" s="214"/>
      <c r="PMW39" s="214"/>
      <c r="PMX39" s="214"/>
      <c r="PMY39" s="214"/>
      <c r="PMZ39" s="214"/>
      <c r="PNA39" s="214"/>
      <c r="PNB39" s="214"/>
      <c r="PNC39" s="214"/>
      <c r="PND39" s="214"/>
      <c r="PNE39" s="214"/>
      <c r="PNF39" s="214"/>
      <c r="PNG39" s="214"/>
      <c r="PNH39" s="214"/>
      <c r="PNI39" s="214"/>
      <c r="PNJ39" s="214"/>
      <c r="PNK39" s="214"/>
      <c r="PNL39" s="214"/>
      <c r="PNM39" s="214"/>
      <c r="PNN39" s="214"/>
      <c r="PNO39" s="214"/>
      <c r="PNP39" s="214"/>
      <c r="PNQ39" s="214"/>
      <c r="PNR39" s="214"/>
      <c r="PNS39" s="214"/>
      <c r="PNT39" s="214"/>
      <c r="PNU39" s="214"/>
      <c r="PNV39" s="214"/>
      <c r="PNW39" s="214"/>
      <c r="PNX39" s="214"/>
      <c r="PNY39" s="214"/>
      <c r="PNZ39" s="214"/>
      <c r="POA39" s="214"/>
      <c r="POB39" s="214"/>
      <c r="POC39" s="214"/>
      <c r="POD39" s="214"/>
      <c r="POE39" s="214"/>
      <c r="POF39" s="214"/>
      <c r="POG39" s="214"/>
      <c r="POH39" s="214"/>
      <c r="POI39" s="214"/>
      <c r="POJ39" s="214"/>
      <c r="POK39" s="214"/>
      <c r="POL39" s="214"/>
      <c r="POM39" s="214"/>
      <c r="PON39" s="214"/>
      <c r="POO39" s="214"/>
      <c r="POP39" s="214"/>
      <c r="POQ39" s="214"/>
      <c r="POR39" s="214"/>
      <c r="POS39" s="214"/>
      <c r="POT39" s="214"/>
      <c r="POU39" s="214"/>
      <c r="POV39" s="214"/>
      <c r="POW39" s="214"/>
      <c r="POX39" s="214"/>
      <c r="POY39" s="214"/>
      <c r="POZ39" s="214"/>
      <c r="PPA39" s="214"/>
      <c r="PPB39" s="214"/>
      <c r="PPC39" s="214"/>
      <c r="PPD39" s="214"/>
      <c r="PPE39" s="214"/>
      <c r="PPF39" s="214"/>
      <c r="PPG39" s="214"/>
      <c r="PPH39" s="214"/>
      <c r="PPI39" s="214"/>
      <c r="PPJ39" s="214"/>
      <c r="PPK39" s="214"/>
      <c r="PPL39" s="214"/>
      <c r="PPM39" s="214"/>
      <c r="PPN39" s="214"/>
      <c r="PPO39" s="214"/>
      <c r="PPP39" s="214"/>
      <c r="PPQ39" s="214"/>
      <c r="PPR39" s="214"/>
      <c r="PPS39" s="214"/>
      <c r="PPT39" s="214"/>
      <c r="PPU39" s="214"/>
      <c r="PPV39" s="214"/>
      <c r="PPW39" s="214"/>
      <c r="PPX39" s="214"/>
      <c r="PPY39" s="214"/>
      <c r="PPZ39" s="214"/>
      <c r="PQA39" s="214"/>
      <c r="PQB39" s="214"/>
      <c r="PQC39" s="214"/>
      <c r="PQD39" s="214"/>
      <c r="PQE39" s="214"/>
      <c r="PQF39" s="214"/>
      <c r="PQG39" s="214"/>
      <c r="PQH39" s="214"/>
      <c r="PQI39" s="214"/>
      <c r="PQJ39" s="214"/>
      <c r="PQK39" s="214"/>
      <c r="PQL39" s="214"/>
      <c r="PQM39" s="214"/>
      <c r="PQN39" s="214"/>
      <c r="PQO39" s="214"/>
      <c r="PQP39" s="214"/>
      <c r="PQQ39" s="214"/>
      <c r="PQR39" s="214"/>
      <c r="PQS39" s="214"/>
      <c r="PQT39" s="214"/>
      <c r="PQU39" s="214"/>
      <c r="PQV39" s="214"/>
      <c r="PQW39" s="214"/>
      <c r="PQX39" s="214"/>
      <c r="PQY39" s="214"/>
      <c r="PQZ39" s="214"/>
      <c r="PRA39" s="214"/>
      <c r="PRB39" s="214"/>
      <c r="PRC39" s="214"/>
      <c r="PRD39" s="214"/>
      <c r="PRE39" s="214"/>
      <c r="PRF39" s="214"/>
      <c r="PRG39" s="214"/>
      <c r="PRH39" s="214"/>
      <c r="PRI39" s="214"/>
      <c r="PRJ39" s="214"/>
      <c r="PRK39" s="214"/>
      <c r="PRL39" s="214"/>
      <c r="PRM39" s="214"/>
      <c r="PRN39" s="214"/>
      <c r="PRO39" s="214"/>
      <c r="PRP39" s="214"/>
      <c r="PRQ39" s="214"/>
      <c r="PRR39" s="214"/>
      <c r="PRS39" s="214"/>
      <c r="PRT39" s="214"/>
      <c r="PRU39" s="214"/>
      <c r="PRV39" s="214"/>
      <c r="PRW39" s="214"/>
      <c r="PRX39" s="214"/>
      <c r="PRY39" s="214"/>
      <c r="PRZ39" s="214"/>
      <c r="PSA39" s="214"/>
      <c r="PSB39" s="214"/>
      <c r="PSC39" s="214"/>
      <c r="PSD39" s="214"/>
      <c r="PSE39" s="214"/>
      <c r="PSF39" s="214"/>
      <c r="PSG39" s="214"/>
      <c r="PSH39" s="214"/>
      <c r="PSI39" s="214"/>
      <c r="PSJ39" s="214"/>
      <c r="PSK39" s="214"/>
      <c r="PSL39" s="214"/>
      <c r="PSM39" s="214"/>
      <c r="PSN39" s="214"/>
      <c r="PSO39" s="214"/>
      <c r="PSP39" s="214"/>
      <c r="PSQ39" s="214"/>
      <c r="PSR39" s="214"/>
      <c r="PSS39" s="214"/>
      <c r="PST39" s="214"/>
      <c r="PSU39" s="214"/>
      <c r="PSV39" s="214"/>
      <c r="PSW39" s="214"/>
      <c r="PSX39" s="214"/>
      <c r="PSY39" s="214"/>
      <c r="PSZ39" s="214"/>
      <c r="PTA39" s="214"/>
      <c r="PTB39" s="214"/>
      <c r="PTC39" s="214"/>
      <c r="PTD39" s="214"/>
      <c r="PTE39" s="214"/>
      <c r="PTF39" s="214"/>
      <c r="PTG39" s="214"/>
      <c r="PTH39" s="214"/>
      <c r="PTI39" s="214"/>
      <c r="PTJ39" s="214"/>
      <c r="PTK39" s="214"/>
      <c r="PTL39" s="214"/>
      <c r="PTM39" s="214"/>
      <c r="PTN39" s="214"/>
      <c r="PTO39" s="214"/>
      <c r="PTP39" s="214"/>
      <c r="PTQ39" s="214"/>
      <c r="PTR39" s="214"/>
      <c r="PTS39" s="214"/>
      <c r="PTT39" s="214"/>
      <c r="PTU39" s="214"/>
      <c r="PTV39" s="214"/>
      <c r="PTW39" s="214"/>
      <c r="PTX39" s="214"/>
      <c r="PTY39" s="214"/>
      <c r="PTZ39" s="214"/>
      <c r="PUA39" s="214"/>
      <c r="PUB39" s="214"/>
      <c r="PUC39" s="214"/>
      <c r="PUD39" s="214"/>
      <c r="PUE39" s="214"/>
      <c r="PUF39" s="214"/>
      <c r="PUG39" s="214"/>
      <c r="PUH39" s="214"/>
      <c r="PUI39" s="214"/>
      <c r="PUJ39" s="214"/>
      <c r="PUK39" s="214"/>
      <c r="PUL39" s="214"/>
      <c r="PUM39" s="214"/>
      <c r="PUN39" s="214"/>
      <c r="PUO39" s="214"/>
      <c r="PUP39" s="214"/>
      <c r="PUQ39" s="214"/>
      <c r="PUR39" s="214"/>
      <c r="PUS39" s="214"/>
      <c r="PUT39" s="214"/>
      <c r="PUU39" s="214"/>
      <c r="PUV39" s="214"/>
      <c r="PUW39" s="214"/>
      <c r="PUX39" s="214"/>
      <c r="PUY39" s="214"/>
      <c r="PUZ39" s="214"/>
      <c r="PVA39" s="214"/>
      <c r="PVB39" s="214"/>
      <c r="PVC39" s="214"/>
      <c r="PVD39" s="214"/>
      <c r="PVE39" s="214"/>
      <c r="PVF39" s="214"/>
      <c r="PVG39" s="214"/>
      <c r="PVH39" s="214"/>
      <c r="PVI39" s="214"/>
      <c r="PVJ39" s="214"/>
      <c r="PVK39" s="214"/>
      <c r="PVL39" s="214"/>
      <c r="PVM39" s="214"/>
      <c r="PVN39" s="214"/>
      <c r="PVO39" s="214"/>
      <c r="PVP39" s="214"/>
      <c r="PVQ39" s="214"/>
      <c r="PVR39" s="214"/>
      <c r="PVS39" s="214"/>
      <c r="PVT39" s="214"/>
      <c r="PVU39" s="214"/>
      <c r="PVV39" s="214"/>
      <c r="PVW39" s="214"/>
      <c r="PVX39" s="214"/>
      <c r="PVY39" s="214"/>
      <c r="PVZ39" s="214"/>
      <c r="PWA39" s="214"/>
      <c r="PWB39" s="214"/>
      <c r="PWC39" s="214"/>
      <c r="PWD39" s="214"/>
      <c r="PWE39" s="214"/>
      <c r="PWF39" s="214"/>
      <c r="PWG39" s="214"/>
      <c r="PWH39" s="214"/>
      <c r="PWI39" s="214"/>
      <c r="PWJ39" s="214"/>
      <c r="PWK39" s="214"/>
      <c r="PWL39" s="214"/>
      <c r="PWM39" s="214"/>
      <c r="PWN39" s="214"/>
      <c r="PWO39" s="214"/>
      <c r="PWP39" s="214"/>
      <c r="PWQ39" s="214"/>
      <c r="PWR39" s="214"/>
      <c r="PWS39" s="214"/>
      <c r="PWT39" s="214"/>
      <c r="PWU39" s="214"/>
      <c r="PWV39" s="214"/>
      <c r="PWW39" s="214"/>
      <c r="PWX39" s="214"/>
      <c r="PWY39" s="214"/>
      <c r="PWZ39" s="214"/>
      <c r="PXA39" s="214"/>
      <c r="PXB39" s="214"/>
      <c r="PXC39" s="214"/>
      <c r="PXD39" s="214"/>
      <c r="PXE39" s="214"/>
      <c r="PXF39" s="214"/>
      <c r="PXG39" s="214"/>
      <c r="PXH39" s="214"/>
      <c r="PXI39" s="214"/>
      <c r="PXJ39" s="214"/>
      <c r="PXK39" s="214"/>
      <c r="PXL39" s="214"/>
      <c r="PXM39" s="214"/>
      <c r="PXN39" s="214"/>
      <c r="PXO39" s="214"/>
      <c r="PXP39" s="214"/>
      <c r="PXQ39" s="214"/>
      <c r="PXR39" s="214"/>
      <c r="PXS39" s="214"/>
      <c r="PXT39" s="214"/>
      <c r="PXU39" s="214"/>
      <c r="PXV39" s="214"/>
      <c r="PXW39" s="214"/>
      <c r="PXX39" s="214"/>
      <c r="PXY39" s="214"/>
      <c r="PXZ39" s="214"/>
      <c r="PYA39" s="214"/>
      <c r="PYB39" s="214"/>
      <c r="PYC39" s="214"/>
      <c r="PYD39" s="214"/>
      <c r="PYE39" s="214"/>
      <c r="PYF39" s="214"/>
      <c r="PYG39" s="214"/>
      <c r="PYH39" s="214"/>
      <c r="PYI39" s="214"/>
      <c r="PYJ39" s="214"/>
      <c r="PYK39" s="214"/>
      <c r="PYL39" s="214"/>
      <c r="PYM39" s="214"/>
      <c r="PYN39" s="214"/>
      <c r="PYO39" s="214"/>
      <c r="PYP39" s="214"/>
      <c r="PYQ39" s="214"/>
      <c r="PYR39" s="214"/>
      <c r="PYS39" s="214"/>
      <c r="PYT39" s="214"/>
      <c r="PYU39" s="214"/>
      <c r="PYV39" s="214"/>
      <c r="PYW39" s="214"/>
      <c r="PYX39" s="214"/>
      <c r="PYY39" s="214"/>
      <c r="PYZ39" s="214"/>
      <c r="PZA39" s="214"/>
      <c r="PZB39" s="214"/>
      <c r="PZC39" s="214"/>
      <c r="PZD39" s="214"/>
      <c r="PZE39" s="214"/>
      <c r="PZF39" s="214"/>
      <c r="PZG39" s="214"/>
      <c r="PZH39" s="214"/>
      <c r="PZI39" s="214"/>
      <c r="PZJ39" s="214"/>
      <c r="PZK39" s="214"/>
      <c r="PZL39" s="214"/>
      <c r="PZM39" s="214"/>
      <c r="PZN39" s="214"/>
      <c r="PZO39" s="214"/>
      <c r="PZP39" s="214"/>
      <c r="PZQ39" s="214"/>
      <c r="PZR39" s="214"/>
      <c r="PZS39" s="214"/>
      <c r="PZT39" s="214"/>
      <c r="PZU39" s="214"/>
      <c r="PZV39" s="214"/>
      <c r="PZW39" s="214"/>
      <c r="PZX39" s="214"/>
      <c r="PZY39" s="214"/>
      <c r="PZZ39" s="214"/>
      <c r="QAA39" s="214"/>
      <c r="QAB39" s="214"/>
      <c r="QAC39" s="214"/>
      <c r="QAD39" s="214"/>
      <c r="QAE39" s="214"/>
      <c r="QAF39" s="214"/>
      <c r="QAG39" s="214"/>
      <c r="QAH39" s="214"/>
      <c r="QAI39" s="214"/>
      <c r="QAJ39" s="214"/>
      <c r="QAK39" s="214"/>
      <c r="QAL39" s="214"/>
      <c r="QAM39" s="214"/>
      <c r="QAN39" s="214"/>
      <c r="QAO39" s="214"/>
      <c r="QAP39" s="214"/>
      <c r="QAQ39" s="214"/>
      <c r="QAR39" s="214"/>
      <c r="QAS39" s="214"/>
      <c r="QAT39" s="214"/>
      <c r="QAU39" s="214"/>
      <c r="QAV39" s="214"/>
      <c r="QAW39" s="214"/>
      <c r="QAX39" s="214"/>
      <c r="QAY39" s="214"/>
      <c r="QAZ39" s="214"/>
      <c r="QBA39" s="214"/>
      <c r="QBB39" s="214"/>
      <c r="QBC39" s="214"/>
      <c r="QBD39" s="214"/>
      <c r="QBE39" s="214"/>
      <c r="QBF39" s="214"/>
      <c r="QBG39" s="214"/>
      <c r="QBH39" s="214"/>
      <c r="QBI39" s="214"/>
      <c r="QBJ39" s="214"/>
      <c r="QBK39" s="214"/>
      <c r="QBL39" s="214"/>
      <c r="QBM39" s="214"/>
      <c r="QBN39" s="214"/>
      <c r="QBO39" s="214"/>
      <c r="QBP39" s="214"/>
      <c r="QBQ39" s="214"/>
      <c r="QBR39" s="214"/>
      <c r="QBS39" s="214"/>
      <c r="QBT39" s="214"/>
      <c r="QBU39" s="214"/>
      <c r="QBV39" s="214"/>
      <c r="QBW39" s="214"/>
      <c r="QBX39" s="214"/>
      <c r="QBY39" s="214"/>
      <c r="QBZ39" s="214"/>
      <c r="QCA39" s="214"/>
      <c r="QCB39" s="214"/>
      <c r="QCC39" s="214"/>
      <c r="QCD39" s="214"/>
      <c r="QCE39" s="214"/>
      <c r="QCF39" s="214"/>
      <c r="QCG39" s="214"/>
      <c r="QCH39" s="214"/>
      <c r="QCI39" s="214"/>
      <c r="QCJ39" s="214"/>
      <c r="QCK39" s="214"/>
      <c r="QCL39" s="214"/>
      <c r="QCM39" s="214"/>
      <c r="QCN39" s="214"/>
      <c r="QCO39" s="214"/>
      <c r="QCP39" s="214"/>
      <c r="QCQ39" s="214"/>
      <c r="QCR39" s="214"/>
      <c r="QCS39" s="214"/>
      <c r="QCT39" s="214"/>
      <c r="QCU39" s="214"/>
      <c r="QCV39" s="214"/>
      <c r="QCW39" s="214"/>
      <c r="QCX39" s="214"/>
      <c r="QCY39" s="214"/>
      <c r="QCZ39" s="214"/>
      <c r="QDA39" s="214"/>
      <c r="QDB39" s="214"/>
      <c r="QDC39" s="214"/>
      <c r="QDD39" s="214"/>
      <c r="QDE39" s="214"/>
      <c r="QDF39" s="214"/>
      <c r="QDG39" s="214"/>
      <c r="QDH39" s="214"/>
      <c r="QDI39" s="214"/>
      <c r="QDJ39" s="214"/>
      <c r="QDK39" s="214"/>
      <c r="QDL39" s="214"/>
      <c r="QDM39" s="214"/>
      <c r="QDN39" s="214"/>
      <c r="QDO39" s="214"/>
      <c r="QDP39" s="214"/>
      <c r="QDQ39" s="214"/>
      <c r="QDR39" s="214"/>
      <c r="QDS39" s="214"/>
      <c r="QDT39" s="214"/>
      <c r="QDU39" s="214"/>
      <c r="QDV39" s="214"/>
      <c r="QDW39" s="214"/>
      <c r="QDX39" s="214"/>
      <c r="QDY39" s="214"/>
      <c r="QDZ39" s="214"/>
      <c r="QEA39" s="214"/>
      <c r="QEB39" s="214"/>
      <c r="QEC39" s="214"/>
      <c r="QED39" s="214"/>
      <c r="QEE39" s="214"/>
      <c r="QEF39" s="214"/>
      <c r="QEG39" s="214"/>
      <c r="QEH39" s="214"/>
      <c r="QEI39" s="214"/>
      <c r="QEJ39" s="214"/>
      <c r="QEK39" s="214"/>
      <c r="QEL39" s="214"/>
      <c r="QEM39" s="214"/>
      <c r="QEN39" s="214"/>
      <c r="QEO39" s="214"/>
      <c r="QEP39" s="214"/>
      <c r="QEQ39" s="214"/>
      <c r="QER39" s="214"/>
      <c r="QES39" s="214"/>
      <c r="QET39" s="214"/>
      <c r="QEU39" s="214"/>
      <c r="QEV39" s="214"/>
      <c r="QEW39" s="214"/>
      <c r="QEX39" s="214"/>
      <c r="QEY39" s="214"/>
      <c r="QEZ39" s="214"/>
      <c r="QFA39" s="214"/>
      <c r="QFB39" s="214"/>
      <c r="QFC39" s="214"/>
      <c r="QFD39" s="214"/>
      <c r="QFE39" s="214"/>
      <c r="QFF39" s="214"/>
      <c r="QFG39" s="214"/>
      <c r="QFH39" s="214"/>
      <c r="QFI39" s="214"/>
      <c r="QFJ39" s="214"/>
      <c r="QFK39" s="214"/>
      <c r="QFL39" s="214"/>
      <c r="QFM39" s="214"/>
      <c r="QFN39" s="214"/>
      <c r="QFO39" s="214"/>
      <c r="QFP39" s="214"/>
      <c r="QFQ39" s="214"/>
      <c r="QFR39" s="214"/>
      <c r="QFS39" s="214"/>
      <c r="QFT39" s="214"/>
      <c r="QFU39" s="214"/>
      <c r="QFV39" s="214"/>
      <c r="QFW39" s="214"/>
      <c r="QFX39" s="214"/>
      <c r="QFY39" s="214"/>
      <c r="QFZ39" s="214"/>
      <c r="QGA39" s="214"/>
      <c r="QGB39" s="214"/>
      <c r="QGC39" s="214"/>
      <c r="QGD39" s="214"/>
      <c r="QGE39" s="214"/>
      <c r="QGF39" s="214"/>
      <c r="QGG39" s="214"/>
      <c r="QGH39" s="214"/>
      <c r="QGI39" s="214"/>
      <c r="QGJ39" s="214"/>
      <c r="QGK39" s="214"/>
      <c r="QGL39" s="214"/>
      <c r="QGM39" s="214"/>
      <c r="QGN39" s="214"/>
      <c r="QGO39" s="214"/>
      <c r="QGP39" s="214"/>
      <c r="QGQ39" s="214"/>
      <c r="QGR39" s="214"/>
      <c r="QGS39" s="214"/>
      <c r="QGT39" s="214"/>
      <c r="QGU39" s="214"/>
      <c r="QGV39" s="214"/>
      <c r="QGW39" s="214"/>
      <c r="QGX39" s="214"/>
      <c r="QGY39" s="214"/>
      <c r="QGZ39" s="214"/>
      <c r="QHA39" s="214"/>
      <c r="QHB39" s="214"/>
      <c r="QHC39" s="214"/>
      <c r="QHD39" s="214"/>
      <c r="QHE39" s="214"/>
      <c r="QHF39" s="214"/>
      <c r="QHG39" s="214"/>
      <c r="QHH39" s="214"/>
      <c r="QHI39" s="214"/>
      <c r="QHJ39" s="214"/>
      <c r="QHK39" s="214"/>
      <c r="QHL39" s="214"/>
      <c r="QHM39" s="214"/>
      <c r="QHN39" s="214"/>
      <c r="QHO39" s="214"/>
      <c r="QHP39" s="214"/>
      <c r="QHQ39" s="214"/>
      <c r="QHR39" s="214"/>
      <c r="QHS39" s="214"/>
      <c r="QHT39" s="214"/>
      <c r="QHU39" s="214"/>
      <c r="QHV39" s="214"/>
      <c r="QHW39" s="214"/>
      <c r="QHX39" s="214"/>
      <c r="QHY39" s="214"/>
      <c r="QHZ39" s="214"/>
      <c r="QIA39" s="214"/>
      <c r="QIB39" s="214"/>
      <c r="QIC39" s="214"/>
      <c r="QID39" s="214"/>
      <c r="QIE39" s="214"/>
      <c r="QIF39" s="214"/>
      <c r="QIG39" s="214"/>
      <c r="QIH39" s="214"/>
      <c r="QII39" s="214"/>
      <c r="QIJ39" s="214"/>
      <c r="QIK39" s="214"/>
      <c r="QIL39" s="214"/>
      <c r="QIM39" s="214"/>
      <c r="QIN39" s="214"/>
      <c r="QIO39" s="214"/>
      <c r="QIP39" s="214"/>
      <c r="QIQ39" s="214"/>
      <c r="QIR39" s="214"/>
      <c r="QIS39" s="214"/>
      <c r="QIT39" s="214"/>
      <c r="QIU39" s="214"/>
      <c r="QIV39" s="214"/>
      <c r="QIW39" s="214"/>
      <c r="QIX39" s="214"/>
      <c r="QIY39" s="214"/>
      <c r="QIZ39" s="214"/>
      <c r="QJA39" s="214"/>
      <c r="QJB39" s="214"/>
      <c r="QJC39" s="214"/>
      <c r="QJD39" s="214"/>
      <c r="QJE39" s="214"/>
      <c r="QJF39" s="214"/>
      <c r="QJG39" s="214"/>
      <c r="QJH39" s="214"/>
      <c r="QJI39" s="214"/>
      <c r="QJJ39" s="214"/>
      <c r="QJK39" s="214"/>
      <c r="QJL39" s="214"/>
      <c r="QJM39" s="214"/>
      <c r="QJN39" s="214"/>
      <c r="QJO39" s="214"/>
      <c r="QJP39" s="214"/>
      <c r="QJQ39" s="214"/>
      <c r="QJR39" s="214"/>
      <c r="QJS39" s="214"/>
      <c r="QJT39" s="214"/>
      <c r="QJU39" s="214"/>
      <c r="QJV39" s="214"/>
      <c r="QJW39" s="214"/>
      <c r="QJX39" s="214"/>
      <c r="QJY39" s="214"/>
      <c r="QJZ39" s="214"/>
      <c r="QKA39" s="214"/>
      <c r="QKB39" s="214"/>
      <c r="QKC39" s="214"/>
      <c r="QKD39" s="214"/>
      <c r="QKE39" s="214"/>
      <c r="QKF39" s="214"/>
      <c r="QKG39" s="214"/>
      <c r="QKH39" s="214"/>
      <c r="QKI39" s="214"/>
      <c r="QKJ39" s="214"/>
      <c r="QKK39" s="214"/>
      <c r="QKL39" s="214"/>
      <c r="QKM39" s="214"/>
      <c r="QKN39" s="214"/>
      <c r="QKO39" s="214"/>
      <c r="QKP39" s="214"/>
      <c r="QKQ39" s="214"/>
      <c r="QKR39" s="214"/>
      <c r="QKS39" s="214"/>
      <c r="QKT39" s="214"/>
      <c r="QKU39" s="214"/>
      <c r="QKV39" s="214"/>
      <c r="QKW39" s="214"/>
      <c r="QKX39" s="214"/>
      <c r="QKY39" s="214"/>
      <c r="QKZ39" s="214"/>
      <c r="QLA39" s="214"/>
      <c r="QLB39" s="214"/>
      <c r="QLC39" s="214"/>
      <c r="QLD39" s="214"/>
      <c r="QLE39" s="214"/>
      <c r="QLF39" s="214"/>
      <c r="QLG39" s="214"/>
      <c r="QLH39" s="214"/>
      <c r="QLI39" s="214"/>
      <c r="QLJ39" s="214"/>
      <c r="QLK39" s="214"/>
      <c r="QLL39" s="214"/>
      <c r="QLM39" s="214"/>
      <c r="QLN39" s="214"/>
      <c r="QLO39" s="214"/>
      <c r="QLP39" s="214"/>
      <c r="QLQ39" s="214"/>
      <c r="QLR39" s="214"/>
      <c r="QLS39" s="214"/>
      <c r="QLT39" s="214"/>
      <c r="QLU39" s="214"/>
      <c r="QLV39" s="214"/>
      <c r="QLW39" s="214"/>
      <c r="QLX39" s="214"/>
      <c r="QLY39" s="214"/>
      <c r="QLZ39" s="214"/>
      <c r="QMA39" s="214"/>
      <c r="QMB39" s="214"/>
      <c r="QMC39" s="214"/>
      <c r="QMD39" s="214"/>
      <c r="QME39" s="214"/>
      <c r="QMF39" s="214"/>
      <c r="QMG39" s="214"/>
      <c r="QMH39" s="214"/>
      <c r="QMI39" s="214"/>
      <c r="QMJ39" s="214"/>
      <c r="QMK39" s="214"/>
      <c r="QML39" s="214"/>
      <c r="QMM39" s="214"/>
      <c r="QMN39" s="214"/>
      <c r="QMO39" s="214"/>
      <c r="QMP39" s="214"/>
      <c r="QMQ39" s="214"/>
      <c r="QMR39" s="214"/>
      <c r="QMS39" s="214"/>
      <c r="QMT39" s="214"/>
      <c r="QMU39" s="214"/>
      <c r="QMV39" s="214"/>
      <c r="QMW39" s="214"/>
      <c r="QMX39" s="214"/>
      <c r="QMY39" s="214"/>
      <c r="QMZ39" s="214"/>
      <c r="QNA39" s="214"/>
      <c r="QNB39" s="214"/>
      <c r="QNC39" s="214"/>
      <c r="QND39" s="214"/>
      <c r="QNE39" s="214"/>
      <c r="QNF39" s="214"/>
      <c r="QNG39" s="214"/>
      <c r="QNH39" s="214"/>
      <c r="QNI39" s="214"/>
      <c r="QNJ39" s="214"/>
      <c r="QNK39" s="214"/>
      <c r="QNL39" s="214"/>
      <c r="QNM39" s="214"/>
      <c r="QNN39" s="214"/>
      <c r="QNO39" s="214"/>
      <c r="QNP39" s="214"/>
      <c r="QNQ39" s="214"/>
      <c r="QNR39" s="214"/>
      <c r="QNS39" s="214"/>
      <c r="QNT39" s="214"/>
      <c r="QNU39" s="214"/>
      <c r="QNV39" s="214"/>
      <c r="QNW39" s="214"/>
      <c r="QNX39" s="214"/>
      <c r="QNY39" s="214"/>
      <c r="QNZ39" s="214"/>
      <c r="QOA39" s="214"/>
      <c r="QOB39" s="214"/>
      <c r="QOC39" s="214"/>
      <c r="QOD39" s="214"/>
      <c r="QOE39" s="214"/>
      <c r="QOF39" s="214"/>
      <c r="QOG39" s="214"/>
      <c r="QOH39" s="214"/>
      <c r="QOI39" s="214"/>
      <c r="QOJ39" s="214"/>
      <c r="QOK39" s="214"/>
      <c r="QOL39" s="214"/>
      <c r="QOM39" s="214"/>
      <c r="QON39" s="214"/>
      <c r="QOO39" s="214"/>
      <c r="QOP39" s="214"/>
      <c r="QOQ39" s="214"/>
      <c r="QOR39" s="214"/>
      <c r="QOS39" s="214"/>
      <c r="QOT39" s="214"/>
      <c r="QOU39" s="214"/>
      <c r="QOV39" s="214"/>
      <c r="QOW39" s="214"/>
      <c r="QOX39" s="214"/>
      <c r="QOY39" s="214"/>
      <c r="QOZ39" s="214"/>
      <c r="QPA39" s="214"/>
      <c r="QPB39" s="214"/>
      <c r="QPC39" s="214"/>
      <c r="QPD39" s="214"/>
      <c r="QPE39" s="214"/>
      <c r="QPF39" s="214"/>
      <c r="QPG39" s="214"/>
      <c r="QPH39" s="214"/>
      <c r="QPI39" s="214"/>
      <c r="QPJ39" s="214"/>
      <c r="QPK39" s="214"/>
      <c r="QPL39" s="214"/>
      <c r="QPM39" s="214"/>
      <c r="QPN39" s="214"/>
      <c r="QPO39" s="214"/>
      <c r="QPP39" s="214"/>
      <c r="QPQ39" s="214"/>
      <c r="QPR39" s="214"/>
      <c r="QPS39" s="214"/>
      <c r="QPT39" s="214"/>
      <c r="QPU39" s="214"/>
      <c r="QPV39" s="214"/>
      <c r="QPW39" s="214"/>
      <c r="QPX39" s="214"/>
      <c r="QPY39" s="214"/>
      <c r="QPZ39" s="214"/>
      <c r="QQA39" s="214"/>
      <c r="QQB39" s="214"/>
      <c r="QQC39" s="214"/>
      <c r="QQD39" s="214"/>
      <c r="QQE39" s="214"/>
      <c r="QQF39" s="214"/>
      <c r="QQG39" s="214"/>
      <c r="QQH39" s="214"/>
      <c r="QQI39" s="214"/>
      <c r="QQJ39" s="214"/>
      <c r="QQK39" s="214"/>
      <c r="QQL39" s="214"/>
      <c r="QQM39" s="214"/>
      <c r="QQN39" s="214"/>
      <c r="QQO39" s="214"/>
      <c r="QQP39" s="214"/>
      <c r="QQQ39" s="214"/>
      <c r="QQR39" s="214"/>
      <c r="QQS39" s="214"/>
      <c r="QQT39" s="214"/>
      <c r="QQU39" s="214"/>
      <c r="QQV39" s="214"/>
      <c r="QQW39" s="214"/>
      <c r="QQX39" s="214"/>
      <c r="QQY39" s="214"/>
      <c r="QQZ39" s="214"/>
      <c r="QRA39" s="214"/>
      <c r="QRB39" s="214"/>
      <c r="QRC39" s="214"/>
      <c r="QRD39" s="214"/>
      <c r="QRE39" s="214"/>
      <c r="QRF39" s="214"/>
      <c r="QRG39" s="214"/>
      <c r="QRH39" s="214"/>
      <c r="QRI39" s="214"/>
      <c r="QRJ39" s="214"/>
      <c r="QRK39" s="214"/>
      <c r="QRL39" s="214"/>
      <c r="QRM39" s="214"/>
      <c r="QRN39" s="214"/>
      <c r="QRO39" s="214"/>
      <c r="QRP39" s="214"/>
      <c r="QRQ39" s="214"/>
      <c r="QRR39" s="214"/>
      <c r="QRS39" s="214"/>
      <c r="QRT39" s="214"/>
      <c r="QRU39" s="214"/>
      <c r="QRV39" s="214"/>
      <c r="QRW39" s="214"/>
      <c r="QRX39" s="214"/>
      <c r="QRY39" s="214"/>
      <c r="QRZ39" s="214"/>
      <c r="QSA39" s="214"/>
      <c r="QSB39" s="214"/>
      <c r="QSC39" s="214"/>
      <c r="QSD39" s="214"/>
      <c r="QSE39" s="214"/>
      <c r="QSF39" s="214"/>
      <c r="QSG39" s="214"/>
      <c r="QSH39" s="214"/>
      <c r="QSI39" s="214"/>
      <c r="QSJ39" s="214"/>
      <c r="QSK39" s="214"/>
      <c r="QSL39" s="214"/>
      <c r="QSM39" s="214"/>
      <c r="QSN39" s="214"/>
      <c r="QSO39" s="214"/>
      <c r="QSP39" s="214"/>
      <c r="QSQ39" s="214"/>
      <c r="QSR39" s="214"/>
      <c r="QSS39" s="214"/>
      <c r="QST39" s="214"/>
      <c r="QSU39" s="214"/>
      <c r="QSV39" s="214"/>
      <c r="QSW39" s="214"/>
      <c r="QSX39" s="214"/>
      <c r="QSY39" s="214"/>
      <c r="QSZ39" s="214"/>
      <c r="QTA39" s="214"/>
      <c r="QTB39" s="214"/>
      <c r="QTC39" s="214"/>
      <c r="QTD39" s="214"/>
      <c r="QTE39" s="214"/>
      <c r="QTF39" s="214"/>
      <c r="QTG39" s="214"/>
      <c r="QTH39" s="214"/>
      <c r="QTI39" s="214"/>
      <c r="QTJ39" s="214"/>
      <c r="QTK39" s="214"/>
      <c r="QTL39" s="214"/>
      <c r="QTM39" s="214"/>
      <c r="QTN39" s="214"/>
      <c r="QTO39" s="214"/>
      <c r="QTP39" s="214"/>
      <c r="QTQ39" s="214"/>
      <c r="QTR39" s="214"/>
      <c r="QTS39" s="214"/>
      <c r="QTT39" s="214"/>
      <c r="QTU39" s="214"/>
      <c r="QTV39" s="214"/>
      <c r="QTW39" s="214"/>
      <c r="QTX39" s="214"/>
      <c r="QTY39" s="214"/>
      <c r="QTZ39" s="214"/>
      <c r="QUA39" s="214"/>
      <c r="QUB39" s="214"/>
      <c r="QUC39" s="214"/>
      <c r="QUD39" s="214"/>
      <c r="QUE39" s="214"/>
      <c r="QUF39" s="214"/>
      <c r="QUG39" s="214"/>
      <c r="QUH39" s="214"/>
      <c r="QUI39" s="214"/>
      <c r="QUJ39" s="214"/>
      <c r="QUK39" s="214"/>
      <c r="QUL39" s="214"/>
      <c r="QUM39" s="214"/>
      <c r="QUN39" s="214"/>
      <c r="QUO39" s="214"/>
      <c r="QUP39" s="214"/>
      <c r="QUQ39" s="214"/>
      <c r="QUR39" s="214"/>
      <c r="QUS39" s="214"/>
      <c r="QUT39" s="214"/>
      <c r="QUU39" s="214"/>
      <c r="QUV39" s="214"/>
      <c r="QUW39" s="214"/>
      <c r="QUX39" s="214"/>
      <c r="QUY39" s="214"/>
      <c r="QUZ39" s="214"/>
      <c r="QVA39" s="214"/>
      <c r="QVB39" s="214"/>
      <c r="QVC39" s="214"/>
      <c r="QVD39" s="214"/>
      <c r="QVE39" s="214"/>
      <c r="QVF39" s="214"/>
      <c r="QVG39" s="214"/>
      <c r="QVH39" s="214"/>
      <c r="QVI39" s="214"/>
      <c r="QVJ39" s="214"/>
      <c r="QVK39" s="214"/>
      <c r="QVL39" s="214"/>
      <c r="QVM39" s="214"/>
      <c r="QVN39" s="214"/>
      <c r="QVO39" s="214"/>
      <c r="QVP39" s="214"/>
      <c r="QVQ39" s="214"/>
      <c r="QVR39" s="214"/>
      <c r="QVS39" s="214"/>
      <c r="QVT39" s="214"/>
      <c r="QVU39" s="214"/>
      <c r="QVV39" s="214"/>
      <c r="QVW39" s="214"/>
      <c r="QVX39" s="214"/>
      <c r="QVY39" s="214"/>
      <c r="QVZ39" s="214"/>
      <c r="QWA39" s="214"/>
      <c r="QWB39" s="214"/>
      <c r="QWC39" s="214"/>
      <c r="QWD39" s="214"/>
      <c r="QWE39" s="214"/>
      <c r="QWF39" s="214"/>
      <c r="QWG39" s="214"/>
      <c r="QWH39" s="214"/>
      <c r="QWI39" s="214"/>
      <c r="QWJ39" s="214"/>
      <c r="QWK39" s="214"/>
      <c r="QWL39" s="214"/>
      <c r="QWM39" s="214"/>
      <c r="QWN39" s="214"/>
      <c r="QWO39" s="214"/>
      <c r="QWP39" s="214"/>
      <c r="QWQ39" s="214"/>
      <c r="QWR39" s="214"/>
      <c r="QWS39" s="214"/>
      <c r="QWT39" s="214"/>
      <c r="QWU39" s="214"/>
      <c r="QWV39" s="214"/>
      <c r="QWW39" s="214"/>
      <c r="QWX39" s="214"/>
      <c r="QWY39" s="214"/>
      <c r="QWZ39" s="214"/>
      <c r="QXA39" s="214"/>
      <c r="QXB39" s="214"/>
      <c r="QXC39" s="214"/>
      <c r="QXD39" s="214"/>
      <c r="QXE39" s="214"/>
      <c r="QXF39" s="214"/>
      <c r="QXG39" s="214"/>
      <c r="QXH39" s="214"/>
      <c r="QXI39" s="214"/>
      <c r="QXJ39" s="214"/>
      <c r="QXK39" s="214"/>
      <c r="QXL39" s="214"/>
      <c r="QXM39" s="214"/>
      <c r="QXN39" s="214"/>
      <c r="QXO39" s="214"/>
      <c r="QXP39" s="214"/>
      <c r="QXQ39" s="214"/>
      <c r="QXR39" s="214"/>
      <c r="QXS39" s="214"/>
      <c r="QXT39" s="214"/>
      <c r="QXU39" s="214"/>
      <c r="QXV39" s="214"/>
      <c r="QXW39" s="214"/>
      <c r="QXX39" s="214"/>
      <c r="QXY39" s="214"/>
      <c r="QXZ39" s="214"/>
      <c r="QYA39" s="214"/>
      <c r="QYB39" s="214"/>
      <c r="QYC39" s="214"/>
      <c r="QYD39" s="214"/>
      <c r="QYE39" s="214"/>
      <c r="QYF39" s="214"/>
      <c r="QYG39" s="214"/>
      <c r="QYH39" s="214"/>
      <c r="QYI39" s="214"/>
      <c r="QYJ39" s="214"/>
      <c r="QYK39" s="214"/>
      <c r="QYL39" s="214"/>
      <c r="QYM39" s="214"/>
      <c r="QYN39" s="214"/>
      <c r="QYO39" s="214"/>
      <c r="QYP39" s="214"/>
      <c r="QYQ39" s="214"/>
      <c r="QYR39" s="214"/>
      <c r="QYS39" s="214"/>
      <c r="QYT39" s="214"/>
      <c r="QYU39" s="214"/>
      <c r="QYV39" s="214"/>
      <c r="QYW39" s="214"/>
      <c r="QYX39" s="214"/>
      <c r="QYY39" s="214"/>
      <c r="QYZ39" s="214"/>
      <c r="QZA39" s="214"/>
      <c r="QZB39" s="214"/>
      <c r="QZC39" s="214"/>
      <c r="QZD39" s="214"/>
      <c r="QZE39" s="214"/>
      <c r="QZF39" s="214"/>
      <c r="QZG39" s="214"/>
      <c r="QZH39" s="214"/>
      <c r="QZI39" s="214"/>
      <c r="QZJ39" s="214"/>
      <c r="QZK39" s="214"/>
      <c r="QZL39" s="214"/>
      <c r="QZM39" s="214"/>
      <c r="QZN39" s="214"/>
      <c r="QZO39" s="214"/>
      <c r="QZP39" s="214"/>
      <c r="QZQ39" s="214"/>
      <c r="QZR39" s="214"/>
      <c r="QZS39" s="214"/>
      <c r="QZT39" s="214"/>
      <c r="QZU39" s="214"/>
      <c r="QZV39" s="214"/>
      <c r="QZW39" s="214"/>
      <c r="QZX39" s="214"/>
      <c r="QZY39" s="214"/>
      <c r="QZZ39" s="214"/>
      <c r="RAA39" s="214"/>
      <c r="RAB39" s="214"/>
      <c r="RAC39" s="214"/>
      <c r="RAD39" s="214"/>
      <c r="RAE39" s="214"/>
      <c r="RAF39" s="214"/>
      <c r="RAG39" s="214"/>
      <c r="RAH39" s="214"/>
      <c r="RAI39" s="214"/>
      <c r="RAJ39" s="214"/>
      <c r="RAK39" s="214"/>
      <c r="RAL39" s="214"/>
      <c r="RAM39" s="214"/>
      <c r="RAN39" s="214"/>
      <c r="RAO39" s="214"/>
      <c r="RAP39" s="214"/>
      <c r="RAQ39" s="214"/>
      <c r="RAR39" s="214"/>
      <c r="RAS39" s="214"/>
      <c r="RAT39" s="214"/>
      <c r="RAU39" s="214"/>
      <c r="RAV39" s="214"/>
      <c r="RAW39" s="214"/>
      <c r="RAX39" s="214"/>
      <c r="RAY39" s="214"/>
      <c r="RAZ39" s="214"/>
      <c r="RBA39" s="214"/>
      <c r="RBB39" s="214"/>
      <c r="RBC39" s="214"/>
      <c r="RBD39" s="214"/>
      <c r="RBE39" s="214"/>
      <c r="RBF39" s="214"/>
      <c r="RBG39" s="214"/>
      <c r="RBH39" s="214"/>
      <c r="RBI39" s="214"/>
      <c r="RBJ39" s="214"/>
      <c r="RBK39" s="214"/>
      <c r="RBL39" s="214"/>
      <c r="RBM39" s="214"/>
      <c r="RBN39" s="214"/>
      <c r="RBO39" s="214"/>
      <c r="RBP39" s="214"/>
      <c r="RBQ39" s="214"/>
      <c r="RBR39" s="214"/>
      <c r="RBS39" s="214"/>
      <c r="RBT39" s="214"/>
      <c r="RBU39" s="214"/>
      <c r="RBV39" s="214"/>
      <c r="RBW39" s="214"/>
      <c r="RBX39" s="214"/>
      <c r="RBY39" s="214"/>
      <c r="RBZ39" s="214"/>
      <c r="RCA39" s="214"/>
      <c r="RCB39" s="214"/>
      <c r="RCC39" s="214"/>
      <c r="RCD39" s="214"/>
      <c r="RCE39" s="214"/>
      <c r="RCF39" s="214"/>
      <c r="RCG39" s="214"/>
      <c r="RCH39" s="214"/>
      <c r="RCI39" s="214"/>
      <c r="RCJ39" s="214"/>
      <c r="RCK39" s="214"/>
      <c r="RCL39" s="214"/>
      <c r="RCM39" s="214"/>
      <c r="RCN39" s="214"/>
      <c r="RCO39" s="214"/>
      <c r="RCP39" s="214"/>
      <c r="RCQ39" s="214"/>
      <c r="RCR39" s="214"/>
      <c r="RCS39" s="214"/>
      <c r="RCT39" s="214"/>
      <c r="RCU39" s="214"/>
      <c r="RCV39" s="214"/>
      <c r="RCW39" s="214"/>
      <c r="RCX39" s="214"/>
      <c r="RCY39" s="214"/>
      <c r="RCZ39" s="214"/>
      <c r="RDA39" s="214"/>
      <c r="RDB39" s="214"/>
      <c r="RDC39" s="214"/>
      <c r="RDD39" s="214"/>
      <c r="RDE39" s="214"/>
      <c r="RDF39" s="214"/>
      <c r="RDG39" s="214"/>
      <c r="RDH39" s="214"/>
      <c r="RDI39" s="214"/>
      <c r="RDJ39" s="214"/>
      <c r="RDK39" s="214"/>
      <c r="RDL39" s="214"/>
      <c r="RDM39" s="214"/>
      <c r="RDN39" s="214"/>
      <c r="RDO39" s="214"/>
      <c r="RDP39" s="214"/>
      <c r="RDQ39" s="214"/>
      <c r="RDR39" s="214"/>
      <c r="RDS39" s="214"/>
      <c r="RDT39" s="214"/>
      <c r="RDU39" s="214"/>
      <c r="RDV39" s="214"/>
      <c r="RDW39" s="214"/>
      <c r="RDX39" s="214"/>
      <c r="RDY39" s="214"/>
      <c r="RDZ39" s="214"/>
      <c r="REA39" s="214"/>
      <c r="REB39" s="214"/>
      <c r="REC39" s="214"/>
      <c r="RED39" s="214"/>
      <c r="REE39" s="214"/>
      <c r="REF39" s="214"/>
      <c r="REG39" s="214"/>
      <c r="REH39" s="214"/>
      <c r="REI39" s="214"/>
      <c r="REJ39" s="214"/>
      <c r="REK39" s="214"/>
      <c r="REL39" s="214"/>
      <c r="REM39" s="214"/>
      <c r="REN39" s="214"/>
      <c r="REO39" s="214"/>
      <c r="REP39" s="214"/>
      <c r="REQ39" s="214"/>
      <c r="RER39" s="214"/>
      <c r="RES39" s="214"/>
      <c r="RET39" s="214"/>
      <c r="REU39" s="214"/>
      <c r="REV39" s="214"/>
      <c r="REW39" s="214"/>
      <c r="REX39" s="214"/>
      <c r="REY39" s="214"/>
      <c r="REZ39" s="214"/>
      <c r="RFA39" s="214"/>
      <c r="RFB39" s="214"/>
      <c r="RFC39" s="214"/>
      <c r="RFD39" s="214"/>
      <c r="RFE39" s="214"/>
      <c r="RFF39" s="214"/>
      <c r="RFG39" s="214"/>
      <c r="RFH39" s="214"/>
      <c r="RFI39" s="214"/>
      <c r="RFJ39" s="214"/>
      <c r="RFK39" s="214"/>
      <c r="RFL39" s="214"/>
      <c r="RFM39" s="214"/>
      <c r="RFN39" s="214"/>
      <c r="RFO39" s="214"/>
      <c r="RFP39" s="214"/>
      <c r="RFQ39" s="214"/>
      <c r="RFR39" s="214"/>
      <c r="RFS39" s="214"/>
      <c r="RFT39" s="214"/>
      <c r="RFU39" s="214"/>
      <c r="RFV39" s="214"/>
      <c r="RFW39" s="214"/>
      <c r="RFX39" s="214"/>
      <c r="RFY39" s="214"/>
      <c r="RFZ39" s="214"/>
      <c r="RGA39" s="214"/>
      <c r="RGB39" s="214"/>
      <c r="RGC39" s="214"/>
      <c r="RGD39" s="214"/>
      <c r="RGE39" s="214"/>
      <c r="RGF39" s="214"/>
      <c r="RGG39" s="214"/>
      <c r="RGH39" s="214"/>
      <c r="RGI39" s="214"/>
      <c r="RGJ39" s="214"/>
      <c r="RGK39" s="214"/>
      <c r="RGL39" s="214"/>
      <c r="RGM39" s="214"/>
      <c r="RGN39" s="214"/>
      <c r="RGO39" s="214"/>
      <c r="RGP39" s="214"/>
      <c r="RGQ39" s="214"/>
      <c r="RGR39" s="214"/>
      <c r="RGS39" s="214"/>
      <c r="RGT39" s="214"/>
      <c r="RGU39" s="214"/>
      <c r="RGV39" s="214"/>
      <c r="RGW39" s="214"/>
      <c r="RGX39" s="214"/>
      <c r="RGY39" s="214"/>
      <c r="RGZ39" s="214"/>
      <c r="RHA39" s="214"/>
      <c r="RHB39" s="214"/>
      <c r="RHC39" s="214"/>
      <c r="RHD39" s="214"/>
      <c r="RHE39" s="214"/>
      <c r="RHF39" s="214"/>
      <c r="RHG39" s="214"/>
      <c r="RHH39" s="214"/>
      <c r="RHI39" s="214"/>
      <c r="RHJ39" s="214"/>
      <c r="RHK39" s="214"/>
      <c r="RHL39" s="214"/>
      <c r="RHM39" s="214"/>
      <c r="RHN39" s="214"/>
      <c r="RHO39" s="214"/>
      <c r="RHP39" s="214"/>
      <c r="RHQ39" s="214"/>
      <c r="RHR39" s="214"/>
      <c r="RHS39" s="214"/>
      <c r="RHT39" s="214"/>
      <c r="RHU39" s="214"/>
      <c r="RHV39" s="214"/>
      <c r="RHW39" s="214"/>
      <c r="RHX39" s="214"/>
      <c r="RHY39" s="214"/>
      <c r="RHZ39" s="214"/>
      <c r="RIA39" s="214"/>
      <c r="RIB39" s="214"/>
      <c r="RIC39" s="214"/>
      <c r="RID39" s="214"/>
      <c r="RIE39" s="214"/>
      <c r="RIF39" s="214"/>
      <c r="RIG39" s="214"/>
      <c r="RIH39" s="214"/>
      <c r="RII39" s="214"/>
      <c r="RIJ39" s="214"/>
      <c r="RIK39" s="214"/>
      <c r="RIL39" s="214"/>
      <c r="RIM39" s="214"/>
      <c r="RIN39" s="214"/>
      <c r="RIO39" s="214"/>
      <c r="RIP39" s="214"/>
      <c r="RIQ39" s="214"/>
      <c r="RIR39" s="214"/>
      <c r="RIS39" s="214"/>
      <c r="RIT39" s="214"/>
      <c r="RIU39" s="214"/>
      <c r="RIV39" s="214"/>
      <c r="RIW39" s="214"/>
      <c r="RIX39" s="214"/>
      <c r="RIY39" s="214"/>
      <c r="RIZ39" s="214"/>
      <c r="RJA39" s="214"/>
      <c r="RJB39" s="214"/>
      <c r="RJC39" s="214"/>
      <c r="RJD39" s="214"/>
      <c r="RJE39" s="214"/>
      <c r="RJF39" s="214"/>
      <c r="RJG39" s="214"/>
      <c r="RJH39" s="214"/>
      <c r="RJI39" s="214"/>
      <c r="RJJ39" s="214"/>
      <c r="RJK39" s="214"/>
      <c r="RJL39" s="214"/>
      <c r="RJM39" s="214"/>
      <c r="RJN39" s="214"/>
      <c r="RJO39" s="214"/>
      <c r="RJP39" s="214"/>
      <c r="RJQ39" s="214"/>
      <c r="RJR39" s="214"/>
      <c r="RJS39" s="214"/>
      <c r="RJT39" s="214"/>
      <c r="RJU39" s="214"/>
      <c r="RJV39" s="214"/>
      <c r="RJW39" s="214"/>
      <c r="RJX39" s="214"/>
      <c r="RJY39" s="214"/>
      <c r="RJZ39" s="214"/>
      <c r="RKA39" s="214"/>
      <c r="RKB39" s="214"/>
      <c r="RKC39" s="214"/>
      <c r="RKD39" s="214"/>
      <c r="RKE39" s="214"/>
      <c r="RKF39" s="214"/>
      <c r="RKG39" s="214"/>
      <c r="RKH39" s="214"/>
      <c r="RKI39" s="214"/>
      <c r="RKJ39" s="214"/>
      <c r="RKK39" s="214"/>
      <c r="RKL39" s="214"/>
      <c r="RKM39" s="214"/>
      <c r="RKN39" s="214"/>
      <c r="RKO39" s="214"/>
      <c r="RKP39" s="214"/>
      <c r="RKQ39" s="214"/>
      <c r="RKR39" s="214"/>
      <c r="RKS39" s="214"/>
      <c r="RKT39" s="214"/>
      <c r="RKU39" s="214"/>
      <c r="RKV39" s="214"/>
      <c r="RKW39" s="214"/>
      <c r="RKX39" s="214"/>
      <c r="RKY39" s="214"/>
      <c r="RKZ39" s="214"/>
      <c r="RLA39" s="214"/>
      <c r="RLB39" s="214"/>
      <c r="RLC39" s="214"/>
      <c r="RLD39" s="214"/>
      <c r="RLE39" s="214"/>
      <c r="RLF39" s="214"/>
      <c r="RLG39" s="214"/>
      <c r="RLH39" s="214"/>
      <c r="RLI39" s="214"/>
      <c r="RLJ39" s="214"/>
      <c r="RLK39" s="214"/>
      <c r="RLL39" s="214"/>
      <c r="RLM39" s="214"/>
      <c r="RLN39" s="214"/>
      <c r="RLO39" s="214"/>
      <c r="RLP39" s="214"/>
      <c r="RLQ39" s="214"/>
      <c r="RLR39" s="214"/>
      <c r="RLS39" s="214"/>
      <c r="RLT39" s="214"/>
      <c r="RLU39" s="214"/>
      <c r="RLV39" s="214"/>
      <c r="RLW39" s="214"/>
      <c r="RLX39" s="214"/>
      <c r="RLY39" s="214"/>
      <c r="RLZ39" s="214"/>
      <c r="RMA39" s="214"/>
      <c r="RMB39" s="214"/>
      <c r="RMC39" s="214"/>
      <c r="RMD39" s="214"/>
      <c r="RME39" s="214"/>
      <c r="RMF39" s="214"/>
      <c r="RMG39" s="214"/>
      <c r="RMH39" s="214"/>
      <c r="RMI39" s="214"/>
      <c r="RMJ39" s="214"/>
      <c r="RMK39" s="214"/>
      <c r="RML39" s="214"/>
      <c r="RMM39" s="214"/>
      <c r="RMN39" s="214"/>
      <c r="RMO39" s="214"/>
      <c r="RMP39" s="214"/>
      <c r="RMQ39" s="214"/>
      <c r="RMR39" s="214"/>
      <c r="RMS39" s="214"/>
      <c r="RMT39" s="214"/>
      <c r="RMU39" s="214"/>
      <c r="RMV39" s="214"/>
      <c r="RMW39" s="214"/>
      <c r="RMX39" s="214"/>
      <c r="RMY39" s="214"/>
      <c r="RMZ39" s="214"/>
      <c r="RNA39" s="214"/>
      <c r="RNB39" s="214"/>
      <c r="RNC39" s="214"/>
      <c r="RND39" s="214"/>
      <c r="RNE39" s="214"/>
      <c r="RNF39" s="214"/>
      <c r="RNG39" s="214"/>
      <c r="RNH39" s="214"/>
      <c r="RNI39" s="214"/>
      <c r="RNJ39" s="214"/>
      <c r="RNK39" s="214"/>
      <c r="RNL39" s="214"/>
      <c r="RNM39" s="214"/>
      <c r="RNN39" s="214"/>
      <c r="RNO39" s="214"/>
      <c r="RNP39" s="214"/>
      <c r="RNQ39" s="214"/>
      <c r="RNR39" s="214"/>
      <c r="RNS39" s="214"/>
      <c r="RNT39" s="214"/>
      <c r="RNU39" s="214"/>
      <c r="RNV39" s="214"/>
      <c r="RNW39" s="214"/>
      <c r="RNX39" s="214"/>
      <c r="RNY39" s="214"/>
      <c r="RNZ39" s="214"/>
      <c r="ROA39" s="214"/>
      <c r="ROB39" s="214"/>
      <c r="ROC39" s="214"/>
      <c r="ROD39" s="214"/>
      <c r="ROE39" s="214"/>
      <c r="ROF39" s="214"/>
      <c r="ROG39" s="214"/>
      <c r="ROH39" s="214"/>
      <c r="ROI39" s="214"/>
      <c r="ROJ39" s="214"/>
      <c r="ROK39" s="214"/>
      <c r="ROL39" s="214"/>
      <c r="ROM39" s="214"/>
      <c r="RON39" s="214"/>
      <c r="ROO39" s="214"/>
      <c r="ROP39" s="214"/>
      <c r="ROQ39" s="214"/>
      <c r="ROR39" s="214"/>
      <c r="ROS39" s="214"/>
      <c r="ROT39" s="214"/>
      <c r="ROU39" s="214"/>
      <c r="ROV39" s="214"/>
      <c r="ROW39" s="214"/>
      <c r="ROX39" s="214"/>
      <c r="ROY39" s="214"/>
      <c r="ROZ39" s="214"/>
      <c r="RPA39" s="214"/>
      <c r="RPB39" s="214"/>
      <c r="RPC39" s="214"/>
      <c r="RPD39" s="214"/>
      <c r="RPE39" s="214"/>
      <c r="RPF39" s="214"/>
      <c r="RPG39" s="214"/>
      <c r="RPH39" s="214"/>
      <c r="RPI39" s="214"/>
      <c r="RPJ39" s="214"/>
      <c r="RPK39" s="214"/>
      <c r="RPL39" s="214"/>
      <c r="RPM39" s="214"/>
      <c r="RPN39" s="214"/>
      <c r="RPO39" s="214"/>
      <c r="RPP39" s="214"/>
      <c r="RPQ39" s="214"/>
      <c r="RPR39" s="214"/>
      <c r="RPS39" s="214"/>
      <c r="RPT39" s="214"/>
      <c r="RPU39" s="214"/>
      <c r="RPV39" s="214"/>
      <c r="RPW39" s="214"/>
      <c r="RPX39" s="214"/>
      <c r="RPY39" s="214"/>
      <c r="RPZ39" s="214"/>
      <c r="RQA39" s="214"/>
      <c r="RQB39" s="214"/>
      <c r="RQC39" s="214"/>
      <c r="RQD39" s="214"/>
      <c r="RQE39" s="214"/>
      <c r="RQF39" s="214"/>
      <c r="RQG39" s="214"/>
      <c r="RQH39" s="214"/>
      <c r="RQI39" s="214"/>
      <c r="RQJ39" s="214"/>
      <c r="RQK39" s="214"/>
      <c r="RQL39" s="214"/>
      <c r="RQM39" s="214"/>
      <c r="RQN39" s="214"/>
      <c r="RQO39" s="214"/>
      <c r="RQP39" s="214"/>
      <c r="RQQ39" s="214"/>
      <c r="RQR39" s="214"/>
      <c r="RQS39" s="214"/>
      <c r="RQT39" s="214"/>
      <c r="RQU39" s="214"/>
      <c r="RQV39" s="214"/>
      <c r="RQW39" s="214"/>
      <c r="RQX39" s="214"/>
      <c r="RQY39" s="214"/>
      <c r="RQZ39" s="214"/>
      <c r="RRA39" s="214"/>
      <c r="RRB39" s="214"/>
      <c r="RRC39" s="214"/>
      <c r="RRD39" s="214"/>
      <c r="RRE39" s="214"/>
      <c r="RRF39" s="214"/>
      <c r="RRG39" s="214"/>
      <c r="RRH39" s="214"/>
      <c r="RRI39" s="214"/>
      <c r="RRJ39" s="214"/>
      <c r="RRK39" s="214"/>
      <c r="RRL39" s="214"/>
      <c r="RRM39" s="214"/>
      <c r="RRN39" s="214"/>
      <c r="RRO39" s="214"/>
      <c r="RRP39" s="214"/>
      <c r="RRQ39" s="214"/>
      <c r="RRR39" s="214"/>
      <c r="RRS39" s="214"/>
      <c r="RRT39" s="214"/>
      <c r="RRU39" s="214"/>
      <c r="RRV39" s="214"/>
      <c r="RRW39" s="214"/>
      <c r="RRX39" s="214"/>
      <c r="RRY39" s="214"/>
      <c r="RRZ39" s="214"/>
      <c r="RSA39" s="214"/>
      <c r="RSB39" s="214"/>
      <c r="RSC39" s="214"/>
      <c r="RSD39" s="214"/>
      <c r="RSE39" s="214"/>
      <c r="RSF39" s="214"/>
      <c r="RSG39" s="214"/>
      <c r="RSH39" s="214"/>
      <c r="RSI39" s="214"/>
      <c r="RSJ39" s="214"/>
      <c r="RSK39" s="214"/>
      <c r="RSL39" s="214"/>
      <c r="RSM39" s="214"/>
      <c r="RSN39" s="214"/>
      <c r="RSO39" s="214"/>
      <c r="RSP39" s="214"/>
      <c r="RSQ39" s="214"/>
      <c r="RSR39" s="214"/>
      <c r="RSS39" s="214"/>
      <c r="RST39" s="214"/>
      <c r="RSU39" s="214"/>
      <c r="RSV39" s="214"/>
      <c r="RSW39" s="214"/>
      <c r="RSX39" s="214"/>
      <c r="RSY39" s="214"/>
      <c r="RSZ39" s="214"/>
      <c r="RTA39" s="214"/>
      <c r="RTB39" s="214"/>
      <c r="RTC39" s="214"/>
      <c r="RTD39" s="214"/>
      <c r="RTE39" s="214"/>
      <c r="RTF39" s="214"/>
      <c r="RTG39" s="214"/>
      <c r="RTH39" s="214"/>
      <c r="RTI39" s="214"/>
      <c r="RTJ39" s="214"/>
      <c r="RTK39" s="214"/>
      <c r="RTL39" s="214"/>
      <c r="RTM39" s="214"/>
      <c r="RTN39" s="214"/>
      <c r="RTO39" s="214"/>
      <c r="RTP39" s="214"/>
      <c r="RTQ39" s="214"/>
      <c r="RTR39" s="214"/>
      <c r="RTS39" s="214"/>
      <c r="RTT39" s="214"/>
      <c r="RTU39" s="214"/>
      <c r="RTV39" s="214"/>
      <c r="RTW39" s="214"/>
      <c r="RTX39" s="214"/>
      <c r="RTY39" s="214"/>
      <c r="RTZ39" s="214"/>
      <c r="RUA39" s="214"/>
      <c r="RUB39" s="214"/>
      <c r="RUC39" s="214"/>
      <c r="RUD39" s="214"/>
      <c r="RUE39" s="214"/>
      <c r="RUF39" s="214"/>
      <c r="RUG39" s="214"/>
      <c r="RUH39" s="214"/>
      <c r="RUI39" s="214"/>
      <c r="RUJ39" s="214"/>
      <c r="RUK39" s="214"/>
      <c r="RUL39" s="214"/>
      <c r="RUM39" s="214"/>
      <c r="RUN39" s="214"/>
      <c r="RUO39" s="214"/>
      <c r="RUP39" s="214"/>
      <c r="RUQ39" s="214"/>
      <c r="RUR39" s="214"/>
      <c r="RUS39" s="214"/>
      <c r="RUT39" s="214"/>
      <c r="RUU39" s="214"/>
      <c r="RUV39" s="214"/>
      <c r="RUW39" s="214"/>
      <c r="RUX39" s="214"/>
      <c r="RUY39" s="214"/>
      <c r="RUZ39" s="214"/>
      <c r="RVA39" s="214"/>
      <c r="RVB39" s="214"/>
      <c r="RVC39" s="214"/>
      <c r="RVD39" s="214"/>
      <c r="RVE39" s="214"/>
      <c r="RVF39" s="214"/>
      <c r="RVG39" s="214"/>
      <c r="RVH39" s="214"/>
      <c r="RVI39" s="214"/>
      <c r="RVJ39" s="214"/>
      <c r="RVK39" s="214"/>
      <c r="RVL39" s="214"/>
      <c r="RVM39" s="214"/>
      <c r="RVN39" s="214"/>
      <c r="RVO39" s="214"/>
      <c r="RVP39" s="214"/>
      <c r="RVQ39" s="214"/>
      <c r="RVR39" s="214"/>
      <c r="RVS39" s="214"/>
      <c r="RVT39" s="214"/>
      <c r="RVU39" s="214"/>
      <c r="RVV39" s="214"/>
      <c r="RVW39" s="214"/>
      <c r="RVX39" s="214"/>
      <c r="RVY39" s="214"/>
      <c r="RVZ39" s="214"/>
      <c r="RWA39" s="214"/>
      <c r="RWB39" s="214"/>
      <c r="RWC39" s="214"/>
      <c r="RWD39" s="214"/>
      <c r="RWE39" s="214"/>
      <c r="RWF39" s="214"/>
      <c r="RWG39" s="214"/>
      <c r="RWH39" s="214"/>
      <c r="RWI39" s="214"/>
      <c r="RWJ39" s="214"/>
      <c r="RWK39" s="214"/>
      <c r="RWL39" s="214"/>
      <c r="RWM39" s="214"/>
      <c r="RWN39" s="214"/>
      <c r="RWO39" s="214"/>
      <c r="RWP39" s="214"/>
      <c r="RWQ39" s="214"/>
      <c r="RWR39" s="214"/>
      <c r="RWS39" s="214"/>
      <c r="RWT39" s="214"/>
      <c r="RWU39" s="214"/>
      <c r="RWV39" s="214"/>
      <c r="RWW39" s="214"/>
      <c r="RWX39" s="214"/>
      <c r="RWY39" s="214"/>
      <c r="RWZ39" s="214"/>
      <c r="RXA39" s="214"/>
      <c r="RXB39" s="214"/>
      <c r="RXC39" s="214"/>
      <c r="RXD39" s="214"/>
      <c r="RXE39" s="214"/>
      <c r="RXF39" s="214"/>
      <c r="RXG39" s="214"/>
      <c r="RXH39" s="214"/>
      <c r="RXI39" s="214"/>
      <c r="RXJ39" s="214"/>
      <c r="RXK39" s="214"/>
      <c r="RXL39" s="214"/>
      <c r="RXM39" s="214"/>
      <c r="RXN39" s="214"/>
      <c r="RXO39" s="214"/>
      <c r="RXP39" s="214"/>
      <c r="RXQ39" s="214"/>
      <c r="RXR39" s="214"/>
      <c r="RXS39" s="214"/>
      <c r="RXT39" s="214"/>
      <c r="RXU39" s="214"/>
      <c r="RXV39" s="214"/>
      <c r="RXW39" s="214"/>
      <c r="RXX39" s="214"/>
      <c r="RXY39" s="214"/>
      <c r="RXZ39" s="214"/>
      <c r="RYA39" s="214"/>
      <c r="RYB39" s="214"/>
      <c r="RYC39" s="214"/>
      <c r="RYD39" s="214"/>
      <c r="RYE39" s="214"/>
      <c r="RYF39" s="214"/>
      <c r="RYG39" s="214"/>
      <c r="RYH39" s="214"/>
      <c r="RYI39" s="214"/>
      <c r="RYJ39" s="214"/>
      <c r="RYK39" s="214"/>
      <c r="RYL39" s="214"/>
      <c r="RYM39" s="214"/>
      <c r="RYN39" s="214"/>
      <c r="RYO39" s="214"/>
      <c r="RYP39" s="214"/>
      <c r="RYQ39" s="214"/>
      <c r="RYR39" s="214"/>
      <c r="RYS39" s="214"/>
      <c r="RYT39" s="214"/>
      <c r="RYU39" s="214"/>
      <c r="RYV39" s="214"/>
      <c r="RYW39" s="214"/>
      <c r="RYX39" s="214"/>
      <c r="RYY39" s="214"/>
      <c r="RYZ39" s="214"/>
      <c r="RZA39" s="214"/>
      <c r="RZB39" s="214"/>
      <c r="RZC39" s="214"/>
      <c r="RZD39" s="214"/>
      <c r="RZE39" s="214"/>
      <c r="RZF39" s="214"/>
      <c r="RZG39" s="214"/>
      <c r="RZH39" s="214"/>
      <c r="RZI39" s="214"/>
      <c r="RZJ39" s="214"/>
      <c r="RZK39" s="214"/>
      <c r="RZL39" s="214"/>
      <c r="RZM39" s="214"/>
      <c r="RZN39" s="214"/>
      <c r="RZO39" s="214"/>
      <c r="RZP39" s="214"/>
      <c r="RZQ39" s="214"/>
      <c r="RZR39" s="214"/>
      <c r="RZS39" s="214"/>
      <c r="RZT39" s="214"/>
      <c r="RZU39" s="214"/>
      <c r="RZV39" s="214"/>
      <c r="RZW39" s="214"/>
      <c r="RZX39" s="214"/>
      <c r="RZY39" s="214"/>
      <c r="RZZ39" s="214"/>
      <c r="SAA39" s="214"/>
      <c r="SAB39" s="214"/>
      <c r="SAC39" s="214"/>
      <c r="SAD39" s="214"/>
      <c r="SAE39" s="214"/>
      <c r="SAF39" s="214"/>
      <c r="SAG39" s="214"/>
      <c r="SAH39" s="214"/>
      <c r="SAI39" s="214"/>
      <c r="SAJ39" s="214"/>
      <c r="SAK39" s="214"/>
      <c r="SAL39" s="214"/>
      <c r="SAM39" s="214"/>
      <c r="SAN39" s="214"/>
      <c r="SAO39" s="214"/>
      <c r="SAP39" s="214"/>
      <c r="SAQ39" s="214"/>
      <c r="SAR39" s="214"/>
      <c r="SAS39" s="214"/>
      <c r="SAT39" s="214"/>
      <c r="SAU39" s="214"/>
      <c r="SAV39" s="214"/>
      <c r="SAW39" s="214"/>
      <c r="SAX39" s="214"/>
      <c r="SAY39" s="214"/>
      <c r="SAZ39" s="214"/>
      <c r="SBA39" s="214"/>
      <c r="SBB39" s="214"/>
      <c r="SBC39" s="214"/>
      <c r="SBD39" s="214"/>
      <c r="SBE39" s="214"/>
      <c r="SBF39" s="214"/>
      <c r="SBG39" s="214"/>
      <c r="SBH39" s="214"/>
      <c r="SBI39" s="214"/>
      <c r="SBJ39" s="214"/>
      <c r="SBK39" s="214"/>
      <c r="SBL39" s="214"/>
      <c r="SBM39" s="214"/>
      <c r="SBN39" s="214"/>
      <c r="SBO39" s="214"/>
      <c r="SBP39" s="214"/>
      <c r="SBQ39" s="214"/>
      <c r="SBR39" s="214"/>
      <c r="SBS39" s="214"/>
      <c r="SBT39" s="214"/>
      <c r="SBU39" s="214"/>
      <c r="SBV39" s="214"/>
      <c r="SBW39" s="214"/>
      <c r="SBX39" s="214"/>
      <c r="SBY39" s="214"/>
      <c r="SBZ39" s="214"/>
      <c r="SCA39" s="214"/>
      <c r="SCB39" s="214"/>
      <c r="SCC39" s="214"/>
      <c r="SCD39" s="214"/>
      <c r="SCE39" s="214"/>
      <c r="SCF39" s="214"/>
      <c r="SCG39" s="214"/>
      <c r="SCH39" s="214"/>
      <c r="SCI39" s="214"/>
      <c r="SCJ39" s="214"/>
      <c r="SCK39" s="214"/>
      <c r="SCL39" s="214"/>
      <c r="SCM39" s="214"/>
      <c r="SCN39" s="214"/>
      <c r="SCO39" s="214"/>
      <c r="SCP39" s="214"/>
      <c r="SCQ39" s="214"/>
      <c r="SCR39" s="214"/>
      <c r="SCS39" s="214"/>
      <c r="SCT39" s="214"/>
      <c r="SCU39" s="214"/>
      <c r="SCV39" s="214"/>
      <c r="SCW39" s="214"/>
      <c r="SCX39" s="214"/>
      <c r="SCY39" s="214"/>
      <c r="SCZ39" s="214"/>
      <c r="SDA39" s="214"/>
      <c r="SDB39" s="214"/>
      <c r="SDC39" s="214"/>
      <c r="SDD39" s="214"/>
      <c r="SDE39" s="214"/>
      <c r="SDF39" s="214"/>
      <c r="SDG39" s="214"/>
      <c r="SDH39" s="214"/>
      <c r="SDI39" s="214"/>
      <c r="SDJ39" s="214"/>
      <c r="SDK39" s="214"/>
      <c r="SDL39" s="214"/>
      <c r="SDM39" s="214"/>
      <c r="SDN39" s="214"/>
      <c r="SDO39" s="214"/>
      <c r="SDP39" s="214"/>
      <c r="SDQ39" s="214"/>
      <c r="SDR39" s="214"/>
      <c r="SDS39" s="214"/>
      <c r="SDT39" s="214"/>
      <c r="SDU39" s="214"/>
      <c r="SDV39" s="214"/>
      <c r="SDW39" s="214"/>
      <c r="SDX39" s="214"/>
      <c r="SDY39" s="214"/>
      <c r="SDZ39" s="214"/>
      <c r="SEA39" s="214"/>
      <c r="SEB39" s="214"/>
      <c r="SEC39" s="214"/>
      <c r="SED39" s="214"/>
      <c r="SEE39" s="214"/>
      <c r="SEF39" s="214"/>
      <c r="SEG39" s="214"/>
      <c r="SEH39" s="214"/>
      <c r="SEI39" s="214"/>
      <c r="SEJ39" s="214"/>
      <c r="SEK39" s="214"/>
      <c r="SEL39" s="214"/>
      <c r="SEM39" s="214"/>
      <c r="SEN39" s="214"/>
      <c r="SEO39" s="214"/>
      <c r="SEP39" s="214"/>
      <c r="SEQ39" s="214"/>
      <c r="SER39" s="214"/>
      <c r="SES39" s="214"/>
      <c r="SET39" s="214"/>
      <c r="SEU39" s="214"/>
      <c r="SEV39" s="214"/>
      <c r="SEW39" s="214"/>
      <c r="SEX39" s="214"/>
      <c r="SEY39" s="214"/>
      <c r="SEZ39" s="214"/>
      <c r="SFA39" s="214"/>
      <c r="SFB39" s="214"/>
      <c r="SFC39" s="214"/>
      <c r="SFD39" s="214"/>
      <c r="SFE39" s="214"/>
      <c r="SFF39" s="214"/>
      <c r="SFG39" s="214"/>
      <c r="SFH39" s="214"/>
      <c r="SFI39" s="214"/>
      <c r="SFJ39" s="214"/>
      <c r="SFK39" s="214"/>
      <c r="SFL39" s="214"/>
      <c r="SFM39" s="214"/>
      <c r="SFN39" s="214"/>
      <c r="SFO39" s="214"/>
      <c r="SFP39" s="214"/>
      <c r="SFQ39" s="214"/>
      <c r="SFR39" s="214"/>
      <c r="SFS39" s="214"/>
      <c r="SFT39" s="214"/>
      <c r="SFU39" s="214"/>
      <c r="SFV39" s="214"/>
      <c r="SFW39" s="214"/>
      <c r="SFX39" s="214"/>
      <c r="SFY39" s="214"/>
      <c r="SFZ39" s="214"/>
      <c r="SGA39" s="214"/>
      <c r="SGB39" s="214"/>
      <c r="SGC39" s="214"/>
      <c r="SGD39" s="214"/>
      <c r="SGE39" s="214"/>
      <c r="SGF39" s="214"/>
      <c r="SGG39" s="214"/>
      <c r="SGH39" s="214"/>
      <c r="SGI39" s="214"/>
      <c r="SGJ39" s="214"/>
      <c r="SGK39" s="214"/>
      <c r="SGL39" s="214"/>
      <c r="SGM39" s="214"/>
      <c r="SGN39" s="214"/>
      <c r="SGO39" s="214"/>
      <c r="SGP39" s="214"/>
      <c r="SGQ39" s="214"/>
      <c r="SGR39" s="214"/>
      <c r="SGS39" s="214"/>
      <c r="SGT39" s="214"/>
      <c r="SGU39" s="214"/>
      <c r="SGV39" s="214"/>
      <c r="SGW39" s="214"/>
      <c r="SGX39" s="214"/>
      <c r="SGY39" s="214"/>
      <c r="SGZ39" s="214"/>
      <c r="SHA39" s="214"/>
      <c r="SHB39" s="214"/>
      <c r="SHC39" s="214"/>
      <c r="SHD39" s="214"/>
      <c r="SHE39" s="214"/>
      <c r="SHF39" s="214"/>
      <c r="SHG39" s="214"/>
      <c r="SHH39" s="214"/>
      <c r="SHI39" s="214"/>
      <c r="SHJ39" s="214"/>
      <c r="SHK39" s="214"/>
      <c r="SHL39" s="214"/>
      <c r="SHM39" s="214"/>
      <c r="SHN39" s="214"/>
      <c r="SHO39" s="214"/>
      <c r="SHP39" s="214"/>
      <c r="SHQ39" s="214"/>
      <c r="SHR39" s="214"/>
      <c r="SHS39" s="214"/>
      <c r="SHT39" s="214"/>
      <c r="SHU39" s="214"/>
      <c r="SHV39" s="214"/>
      <c r="SHW39" s="214"/>
      <c r="SHX39" s="214"/>
      <c r="SHY39" s="214"/>
      <c r="SHZ39" s="214"/>
      <c r="SIA39" s="214"/>
      <c r="SIB39" s="214"/>
      <c r="SIC39" s="214"/>
      <c r="SID39" s="214"/>
      <c r="SIE39" s="214"/>
      <c r="SIF39" s="214"/>
      <c r="SIG39" s="214"/>
      <c r="SIH39" s="214"/>
      <c r="SII39" s="214"/>
      <c r="SIJ39" s="214"/>
      <c r="SIK39" s="214"/>
      <c r="SIL39" s="214"/>
      <c r="SIM39" s="214"/>
      <c r="SIN39" s="214"/>
      <c r="SIO39" s="214"/>
      <c r="SIP39" s="214"/>
      <c r="SIQ39" s="214"/>
      <c r="SIR39" s="214"/>
      <c r="SIS39" s="214"/>
      <c r="SIT39" s="214"/>
      <c r="SIU39" s="214"/>
      <c r="SIV39" s="214"/>
      <c r="SIW39" s="214"/>
      <c r="SIX39" s="214"/>
      <c r="SIY39" s="214"/>
      <c r="SIZ39" s="214"/>
      <c r="SJA39" s="214"/>
      <c r="SJB39" s="214"/>
      <c r="SJC39" s="214"/>
      <c r="SJD39" s="214"/>
      <c r="SJE39" s="214"/>
      <c r="SJF39" s="214"/>
      <c r="SJG39" s="214"/>
      <c r="SJH39" s="214"/>
      <c r="SJI39" s="214"/>
      <c r="SJJ39" s="214"/>
      <c r="SJK39" s="214"/>
      <c r="SJL39" s="214"/>
      <c r="SJM39" s="214"/>
      <c r="SJN39" s="214"/>
      <c r="SJO39" s="214"/>
      <c r="SJP39" s="214"/>
      <c r="SJQ39" s="214"/>
      <c r="SJR39" s="214"/>
      <c r="SJS39" s="214"/>
      <c r="SJT39" s="214"/>
      <c r="SJU39" s="214"/>
      <c r="SJV39" s="214"/>
      <c r="SJW39" s="214"/>
      <c r="SJX39" s="214"/>
      <c r="SJY39" s="214"/>
      <c r="SJZ39" s="214"/>
      <c r="SKA39" s="214"/>
      <c r="SKB39" s="214"/>
      <c r="SKC39" s="214"/>
      <c r="SKD39" s="214"/>
      <c r="SKE39" s="214"/>
      <c r="SKF39" s="214"/>
      <c r="SKG39" s="214"/>
      <c r="SKH39" s="214"/>
      <c r="SKI39" s="214"/>
      <c r="SKJ39" s="214"/>
      <c r="SKK39" s="214"/>
      <c r="SKL39" s="214"/>
      <c r="SKM39" s="214"/>
      <c r="SKN39" s="214"/>
      <c r="SKO39" s="214"/>
      <c r="SKP39" s="214"/>
      <c r="SKQ39" s="214"/>
      <c r="SKR39" s="214"/>
      <c r="SKS39" s="214"/>
      <c r="SKT39" s="214"/>
      <c r="SKU39" s="214"/>
      <c r="SKV39" s="214"/>
      <c r="SKW39" s="214"/>
      <c r="SKX39" s="214"/>
      <c r="SKY39" s="214"/>
      <c r="SKZ39" s="214"/>
      <c r="SLA39" s="214"/>
      <c r="SLB39" s="214"/>
      <c r="SLC39" s="214"/>
      <c r="SLD39" s="214"/>
      <c r="SLE39" s="214"/>
      <c r="SLF39" s="214"/>
      <c r="SLG39" s="214"/>
      <c r="SLH39" s="214"/>
      <c r="SLI39" s="214"/>
      <c r="SLJ39" s="214"/>
      <c r="SLK39" s="214"/>
      <c r="SLL39" s="214"/>
      <c r="SLM39" s="214"/>
      <c r="SLN39" s="214"/>
      <c r="SLO39" s="214"/>
      <c r="SLP39" s="214"/>
      <c r="SLQ39" s="214"/>
      <c r="SLR39" s="214"/>
      <c r="SLS39" s="214"/>
      <c r="SLT39" s="214"/>
      <c r="SLU39" s="214"/>
      <c r="SLV39" s="214"/>
      <c r="SLW39" s="214"/>
      <c r="SLX39" s="214"/>
      <c r="SLY39" s="214"/>
      <c r="SLZ39" s="214"/>
      <c r="SMA39" s="214"/>
      <c r="SMB39" s="214"/>
      <c r="SMC39" s="214"/>
      <c r="SMD39" s="214"/>
      <c r="SME39" s="214"/>
      <c r="SMF39" s="214"/>
      <c r="SMG39" s="214"/>
      <c r="SMH39" s="214"/>
      <c r="SMI39" s="214"/>
      <c r="SMJ39" s="214"/>
      <c r="SMK39" s="214"/>
      <c r="SML39" s="214"/>
      <c r="SMM39" s="214"/>
      <c r="SMN39" s="214"/>
      <c r="SMO39" s="214"/>
      <c r="SMP39" s="214"/>
      <c r="SMQ39" s="214"/>
      <c r="SMR39" s="214"/>
      <c r="SMS39" s="214"/>
      <c r="SMT39" s="214"/>
      <c r="SMU39" s="214"/>
      <c r="SMV39" s="214"/>
      <c r="SMW39" s="214"/>
      <c r="SMX39" s="214"/>
      <c r="SMY39" s="214"/>
      <c r="SMZ39" s="214"/>
      <c r="SNA39" s="214"/>
      <c r="SNB39" s="214"/>
      <c r="SNC39" s="214"/>
      <c r="SND39" s="214"/>
      <c r="SNE39" s="214"/>
      <c r="SNF39" s="214"/>
      <c r="SNG39" s="214"/>
      <c r="SNH39" s="214"/>
      <c r="SNI39" s="214"/>
      <c r="SNJ39" s="214"/>
      <c r="SNK39" s="214"/>
      <c r="SNL39" s="214"/>
      <c r="SNM39" s="214"/>
      <c r="SNN39" s="214"/>
      <c r="SNO39" s="214"/>
      <c r="SNP39" s="214"/>
      <c r="SNQ39" s="214"/>
      <c r="SNR39" s="214"/>
      <c r="SNS39" s="214"/>
      <c r="SNT39" s="214"/>
      <c r="SNU39" s="214"/>
      <c r="SNV39" s="214"/>
      <c r="SNW39" s="214"/>
      <c r="SNX39" s="214"/>
      <c r="SNY39" s="214"/>
      <c r="SNZ39" s="214"/>
      <c r="SOA39" s="214"/>
      <c r="SOB39" s="214"/>
      <c r="SOC39" s="214"/>
      <c r="SOD39" s="214"/>
      <c r="SOE39" s="214"/>
      <c r="SOF39" s="214"/>
      <c r="SOG39" s="214"/>
      <c r="SOH39" s="214"/>
      <c r="SOI39" s="214"/>
      <c r="SOJ39" s="214"/>
      <c r="SOK39" s="214"/>
      <c r="SOL39" s="214"/>
      <c r="SOM39" s="214"/>
      <c r="SON39" s="214"/>
      <c r="SOO39" s="214"/>
      <c r="SOP39" s="214"/>
      <c r="SOQ39" s="214"/>
      <c r="SOR39" s="214"/>
      <c r="SOS39" s="214"/>
      <c r="SOT39" s="214"/>
      <c r="SOU39" s="214"/>
      <c r="SOV39" s="214"/>
      <c r="SOW39" s="214"/>
      <c r="SOX39" s="214"/>
      <c r="SOY39" s="214"/>
      <c r="SOZ39" s="214"/>
      <c r="SPA39" s="214"/>
      <c r="SPB39" s="214"/>
      <c r="SPC39" s="214"/>
      <c r="SPD39" s="214"/>
      <c r="SPE39" s="214"/>
      <c r="SPF39" s="214"/>
      <c r="SPG39" s="214"/>
      <c r="SPH39" s="214"/>
      <c r="SPI39" s="214"/>
      <c r="SPJ39" s="214"/>
      <c r="SPK39" s="214"/>
      <c r="SPL39" s="214"/>
      <c r="SPM39" s="214"/>
      <c r="SPN39" s="214"/>
      <c r="SPO39" s="214"/>
      <c r="SPP39" s="214"/>
      <c r="SPQ39" s="214"/>
      <c r="SPR39" s="214"/>
      <c r="SPS39" s="214"/>
      <c r="SPT39" s="214"/>
      <c r="SPU39" s="214"/>
      <c r="SPV39" s="214"/>
      <c r="SPW39" s="214"/>
      <c r="SPX39" s="214"/>
      <c r="SPY39" s="214"/>
      <c r="SPZ39" s="214"/>
      <c r="SQA39" s="214"/>
      <c r="SQB39" s="214"/>
      <c r="SQC39" s="214"/>
      <c r="SQD39" s="214"/>
      <c r="SQE39" s="214"/>
      <c r="SQF39" s="214"/>
      <c r="SQG39" s="214"/>
      <c r="SQH39" s="214"/>
      <c r="SQI39" s="214"/>
      <c r="SQJ39" s="214"/>
      <c r="SQK39" s="214"/>
      <c r="SQL39" s="214"/>
      <c r="SQM39" s="214"/>
      <c r="SQN39" s="214"/>
      <c r="SQO39" s="214"/>
      <c r="SQP39" s="214"/>
      <c r="SQQ39" s="214"/>
      <c r="SQR39" s="214"/>
      <c r="SQS39" s="214"/>
      <c r="SQT39" s="214"/>
      <c r="SQU39" s="214"/>
      <c r="SQV39" s="214"/>
      <c r="SQW39" s="214"/>
      <c r="SQX39" s="214"/>
      <c r="SQY39" s="214"/>
      <c r="SQZ39" s="214"/>
      <c r="SRA39" s="214"/>
      <c r="SRB39" s="214"/>
      <c r="SRC39" s="214"/>
      <c r="SRD39" s="214"/>
      <c r="SRE39" s="214"/>
      <c r="SRF39" s="214"/>
      <c r="SRG39" s="214"/>
      <c r="SRH39" s="214"/>
      <c r="SRI39" s="214"/>
      <c r="SRJ39" s="214"/>
      <c r="SRK39" s="214"/>
      <c r="SRL39" s="214"/>
      <c r="SRM39" s="214"/>
      <c r="SRN39" s="214"/>
      <c r="SRO39" s="214"/>
      <c r="SRP39" s="214"/>
      <c r="SRQ39" s="214"/>
      <c r="SRR39" s="214"/>
      <c r="SRS39" s="214"/>
      <c r="SRT39" s="214"/>
      <c r="SRU39" s="214"/>
      <c r="SRV39" s="214"/>
      <c r="SRW39" s="214"/>
      <c r="SRX39" s="214"/>
      <c r="SRY39" s="214"/>
      <c r="SRZ39" s="214"/>
      <c r="SSA39" s="214"/>
      <c r="SSB39" s="214"/>
      <c r="SSC39" s="214"/>
      <c r="SSD39" s="214"/>
      <c r="SSE39" s="214"/>
      <c r="SSF39" s="214"/>
      <c r="SSG39" s="214"/>
      <c r="SSH39" s="214"/>
      <c r="SSI39" s="214"/>
      <c r="SSJ39" s="214"/>
      <c r="SSK39" s="214"/>
      <c r="SSL39" s="214"/>
      <c r="SSM39" s="214"/>
      <c r="SSN39" s="214"/>
      <c r="SSO39" s="214"/>
      <c r="SSP39" s="214"/>
      <c r="SSQ39" s="214"/>
      <c r="SSR39" s="214"/>
      <c r="SSS39" s="214"/>
      <c r="SST39" s="214"/>
      <c r="SSU39" s="214"/>
      <c r="SSV39" s="214"/>
      <c r="SSW39" s="214"/>
      <c r="SSX39" s="214"/>
      <c r="SSY39" s="214"/>
      <c r="SSZ39" s="214"/>
      <c r="STA39" s="214"/>
      <c r="STB39" s="214"/>
      <c r="STC39" s="214"/>
      <c r="STD39" s="214"/>
      <c r="STE39" s="214"/>
      <c r="STF39" s="214"/>
      <c r="STG39" s="214"/>
      <c r="STH39" s="214"/>
      <c r="STI39" s="214"/>
      <c r="STJ39" s="214"/>
      <c r="STK39" s="214"/>
      <c r="STL39" s="214"/>
      <c r="STM39" s="214"/>
      <c r="STN39" s="214"/>
      <c r="STO39" s="214"/>
      <c r="STP39" s="214"/>
      <c r="STQ39" s="214"/>
      <c r="STR39" s="214"/>
      <c r="STS39" s="214"/>
      <c r="STT39" s="214"/>
      <c r="STU39" s="214"/>
      <c r="STV39" s="214"/>
      <c r="STW39" s="214"/>
      <c r="STX39" s="214"/>
      <c r="STY39" s="214"/>
      <c r="STZ39" s="214"/>
      <c r="SUA39" s="214"/>
      <c r="SUB39" s="214"/>
      <c r="SUC39" s="214"/>
      <c r="SUD39" s="214"/>
      <c r="SUE39" s="214"/>
      <c r="SUF39" s="214"/>
      <c r="SUG39" s="214"/>
      <c r="SUH39" s="214"/>
      <c r="SUI39" s="214"/>
      <c r="SUJ39" s="214"/>
      <c r="SUK39" s="214"/>
      <c r="SUL39" s="214"/>
      <c r="SUM39" s="214"/>
      <c r="SUN39" s="214"/>
      <c r="SUO39" s="214"/>
      <c r="SUP39" s="214"/>
      <c r="SUQ39" s="214"/>
      <c r="SUR39" s="214"/>
      <c r="SUS39" s="214"/>
      <c r="SUT39" s="214"/>
      <c r="SUU39" s="214"/>
      <c r="SUV39" s="214"/>
      <c r="SUW39" s="214"/>
      <c r="SUX39" s="214"/>
      <c r="SUY39" s="214"/>
      <c r="SUZ39" s="214"/>
      <c r="SVA39" s="214"/>
      <c r="SVB39" s="214"/>
      <c r="SVC39" s="214"/>
      <c r="SVD39" s="214"/>
      <c r="SVE39" s="214"/>
      <c r="SVF39" s="214"/>
      <c r="SVG39" s="214"/>
      <c r="SVH39" s="214"/>
      <c r="SVI39" s="214"/>
      <c r="SVJ39" s="214"/>
      <c r="SVK39" s="214"/>
      <c r="SVL39" s="214"/>
      <c r="SVM39" s="214"/>
      <c r="SVN39" s="214"/>
      <c r="SVO39" s="214"/>
      <c r="SVP39" s="214"/>
      <c r="SVQ39" s="214"/>
      <c r="SVR39" s="214"/>
      <c r="SVS39" s="214"/>
      <c r="SVT39" s="214"/>
      <c r="SVU39" s="214"/>
      <c r="SVV39" s="214"/>
      <c r="SVW39" s="214"/>
      <c r="SVX39" s="214"/>
      <c r="SVY39" s="214"/>
      <c r="SVZ39" s="214"/>
      <c r="SWA39" s="214"/>
      <c r="SWB39" s="214"/>
      <c r="SWC39" s="214"/>
      <c r="SWD39" s="214"/>
      <c r="SWE39" s="214"/>
      <c r="SWF39" s="214"/>
      <c r="SWG39" s="214"/>
      <c r="SWH39" s="214"/>
      <c r="SWI39" s="214"/>
      <c r="SWJ39" s="214"/>
      <c r="SWK39" s="214"/>
      <c r="SWL39" s="214"/>
      <c r="SWM39" s="214"/>
      <c r="SWN39" s="214"/>
      <c r="SWO39" s="214"/>
      <c r="SWP39" s="214"/>
      <c r="SWQ39" s="214"/>
      <c r="SWR39" s="214"/>
      <c r="SWS39" s="214"/>
      <c r="SWT39" s="214"/>
      <c r="SWU39" s="214"/>
      <c r="SWV39" s="214"/>
      <c r="SWW39" s="214"/>
      <c r="SWX39" s="214"/>
      <c r="SWY39" s="214"/>
      <c r="SWZ39" s="214"/>
      <c r="SXA39" s="214"/>
      <c r="SXB39" s="214"/>
      <c r="SXC39" s="214"/>
      <c r="SXD39" s="214"/>
      <c r="SXE39" s="214"/>
      <c r="SXF39" s="214"/>
      <c r="SXG39" s="214"/>
      <c r="SXH39" s="214"/>
      <c r="SXI39" s="214"/>
      <c r="SXJ39" s="214"/>
      <c r="SXK39" s="214"/>
      <c r="SXL39" s="214"/>
      <c r="SXM39" s="214"/>
      <c r="SXN39" s="214"/>
      <c r="SXO39" s="214"/>
      <c r="SXP39" s="214"/>
      <c r="SXQ39" s="214"/>
      <c r="SXR39" s="214"/>
      <c r="SXS39" s="214"/>
      <c r="SXT39" s="214"/>
      <c r="SXU39" s="214"/>
      <c r="SXV39" s="214"/>
      <c r="SXW39" s="214"/>
      <c r="SXX39" s="214"/>
      <c r="SXY39" s="214"/>
      <c r="SXZ39" s="214"/>
      <c r="SYA39" s="214"/>
      <c r="SYB39" s="214"/>
      <c r="SYC39" s="214"/>
      <c r="SYD39" s="214"/>
      <c r="SYE39" s="214"/>
      <c r="SYF39" s="214"/>
      <c r="SYG39" s="214"/>
      <c r="SYH39" s="214"/>
      <c r="SYI39" s="214"/>
      <c r="SYJ39" s="214"/>
      <c r="SYK39" s="214"/>
      <c r="SYL39" s="214"/>
      <c r="SYM39" s="214"/>
      <c r="SYN39" s="214"/>
      <c r="SYO39" s="214"/>
      <c r="SYP39" s="214"/>
      <c r="SYQ39" s="214"/>
      <c r="SYR39" s="214"/>
      <c r="SYS39" s="214"/>
      <c r="SYT39" s="214"/>
      <c r="SYU39" s="214"/>
      <c r="SYV39" s="214"/>
      <c r="SYW39" s="214"/>
      <c r="SYX39" s="214"/>
      <c r="SYY39" s="214"/>
      <c r="SYZ39" s="214"/>
      <c r="SZA39" s="214"/>
      <c r="SZB39" s="214"/>
      <c r="SZC39" s="214"/>
      <c r="SZD39" s="214"/>
      <c r="SZE39" s="214"/>
      <c r="SZF39" s="214"/>
      <c r="SZG39" s="214"/>
      <c r="SZH39" s="214"/>
      <c r="SZI39" s="214"/>
      <c r="SZJ39" s="214"/>
      <c r="SZK39" s="214"/>
      <c r="SZL39" s="214"/>
      <c r="SZM39" s="214"/>
      <c r="SZN39" s="214"/>
      <c r="SZO39" s="214"/>
      <c r="SZP39" s="214"/>
      <c r="SZQ39" s="214"/>
      <c r="SZR39" s="214"/>
      <c r="SZS39" s="214"/>
      <c r="SZT39" s="214"/>
      <c r="SZU39" s="214"/>
      <c r="SZV39" s="214"/>
      <c r="SZW39" s="214"/>
      <c r="SZX39" s="214"/>
      <c r="SZY39" s="214"/>
      <c r="SZZ39" s="214"/>
      <c r="TAA39" s="214"/>
      <c r="TAB39" s="214"/>
      <c r="TAC39" s="214"/>
      <c r="TAD39" s="214"/>
      <c r="TAE39" s="214"/>
      <c r="TAF39" s="214"/>
      <c r="TAG39" s="214"/>
      <c r="TAH39" s="214"/>
      <c r="TAI39" s="214"/>
      <c r="TAJ39" s="214"/>
      <c r="TAK39" s="214"/>
      <c r="TAL39" s="214"/>
      <c r="TAM39" s="214"/>
      <c r="TAN39" s="214"/>
      <c r="TAO39" s="214"/>
      <c r="TAP39" s="214"/>
      <c r="TAQ39" s="214"/>
      <c r="TAR39" s="214"/>
      <c r="TAS39" s="214"/>
      <c r="TAT39" s="214"/>
      <c r="TAU39" s="214"/>
      <c r="TAV39" s="214"/>
      <c r="TAW39" s="214"/>
      <c r="TAX39" s="214"/>
      <c r="TAY39" s="214"/>
      <c r="TAZ39" s="214"/>
      <c r="TBA39" s="214"/>
      <c r="TBB39" s="214"/>
      <c r="TBC39" s="214"/>
      <c r="TBD39" s="214"/>
      <c r="TBE39" s="214"/>
      <c r="TBF39" s="214"/>
      <c r="TBG39" s="214"/>
      <c r="TBH39" s="214"/>
      <c r="TBI39" s="214"/>
      <c r="TBJ39" s="214"/>
      <c r="TBK39" s="214"/>
      <c r="TBL39" s="214"/>
      <c r="TBM39" s="214"/>
      <c r="TBN39" s="214"/>
      <c r="TBO39" s="214"/>
      <c r="TBP39" s="214"/>
      <c r="TBQ39" s="214"/>
      <c r="TBR39" s="214"/>
      <c r="TBS39" s="214"/>
      <c r="TBT39" s="214"/>
      <c r="TBU39" s="214"/>
      <c r="TBV39" s="214"/>
      <c r="TBW39" s="214"/>
      <c r="TBX39" s="214"/>
      <c r="TBY39" s="214"/>
      <c r="TBZ39" s="214"/>
      <c r="TCA39" s="214"/>
      <c r="TCB39" s="214"/>
      <c r="TCC39" s="214"/>
      <c r="TCD39" s="214"/>
      <c r="TCE39" s="214"/>
      <c r="TCF39" s="214"/>
      <c r="TCG39" s="214"/>
      <c r="TCH39" s="214"/>
      <c r="TCI39" s="214"/>
      <c r="TCJ39" s="214"/>
      <c r="TCK39" s="214"/>
      <c r="TCL39" s="214"/>
      <c r="TCM39" s="214"/>
      <c r="TCN39" s="214"/>
      <c r="TCO39" s="214"/>
      <c r="TCP39" s="214"/>
      <c r="TCQ39" s="214"/>
      <c r="TCR39" s="214"/>
      <c r="TCS39" s="214"/>
      <c r="TCT39" s="214"/>
      <c r="TCU39" s="214"/>
      <c r="TCV39" s="214"/>
      <c r="TCW39" s="214"/>
      <c r="TCX39" s="214"/>
      <c r="TCY39" s="214"/>
      <c r="TCZ39" s="214"/>
      <c r="TDA39" s="214"/>
      <c r="TDB39" s="214"/>
      <c r="TDC39" s="214"/>
      <c r="TDD39" s="214"/>
      <c r="TDE39" s="214"/>
      <c r="TDF39" s="214"/>
      <c r="TDG39" s="214"/>
      <c r="TDH39" s="214"/>
      <c r="TDI39" s="214"/>
      <c r="TDJ39" s="214"/>
      <c r="TDK39" s="214"/>
      <c r="TDL39" s="214"/>
      <c r="TDM39" s="214"/>
      <c r="TDN39" s="214"/>
      <c r="TDO39" s="214"/>
      <c r="TDP39" s="214"/>
      <c r="TDQ39" s="214"/>
      <c r="TDR39" s="214"/>
      <c r="TDS39" s="214"/>
      <c r="TDT39" s="214"/>
      <c r="TDU39" s="214"/>
      <c r="TDV39" s="214"/>
      <c r="TDW39" s="214"/>
      <c r="TDX39" s="214"/>
      <c r="TDY39" s="214"/>
      <c r="TDZ39" s="214"/>
      <c r="TEA39" s="214"/>
      <c r="TEB39" s="214"/>
      <c r="TEC39" s="214"/>
      <c r="TED39" s="214"/>
      <c r="TEE39" s="214"/>
      <c r="TEF39" s="214"/>
      <c r="TEG39" s="214"/>
      <c r="TEH39" s="214"/>
      <c r="TEI39" s="214"/>
      <c r="TEJ39" s="214"/>
      <c r="TEK39" s="214"/>
      <c r="TEL39" s="214"/>
      <c r="TEM39" s="214"/>
      <c r="TEN39" s="214"/>
      <c r="TEO39" s="214"/>
      <c r="TEP39" s="214"/>
      <c r="TEQ39" s="214"/>
      <c r="TER39" s="214"/>
      <c r="TES39" s="214"/>
      <c r="TET39" s="214"/>
      <c r="TEU39" s="214"/>
      <c r="TEV39" s="214"/>
      <c r="TEW39" s="214"/>
      <c r="TEX39" s="214"/>
      <c r="TEY39" s="214"/>
      <c r="TEZ39" s="214"/>
      <c r="TFA39" s="214"/>
      <c r="TFB39" s="214"/>
      <c r="TFC39" s="214"/>
      <c r="TFD39" s="214"/>
      <c r="TFE39" s="214"/>
      <c r="TFF39" s="214"/>
      <c r="TFG39" s="214"/>
      <c r="TFH39" s="214"/>
      <c r="TFI39" s="214"/>
      <c r="TFJ39" s="214"/>
      <c r="TFK39" s="214"/>
      <c r="TFL39" s="214"/>
      <c r="TFM39" s="214"/>
      <c r="TFN39" s="214"/>
      <c r="TFO39" s="214"/>
      <c r="TFP39" s="214"/>
      <c r="TFQ39" s="214"/>
      <c r="TFR39" s="214"/>
      <c r="TFS39" s="214"/>
      <c r="TFT39" s="214"/>
      <c r="TFU39" s="214"/>
      <c r="TFV39" s="214"/>
      <c r="TFW39" s="214"/>
      <c r="TFX39" s="214"/>
      <c r="TFY39" s="214"/>
      <c r="TFZ39" s="214"/>
      <c r="TGA39" s="214"/>
      <c r="TGB39" s="214"/>
      <c r="TGC39" s="214"/>
      <c r="TGD39" s="214"/>
      <c r="TGE39" s="214"/>
      <c r="TGF39" s="214"/>
      <c r="TGG39" s="214"/>
      <c r="TGH39" s="214"/>
      <c r="TGI39" s="214"/>
      <c r="TGJ39" s="214"/>
      <c r="TGK39" s="214"/>
      <c r="TGL39" s="214"/>
      <c r="TGM39" s="214"/>
      <c r="TGN39" s="214"/>
      <c r="TGO39" s="214"/>
      <c r="TGP39" s="214"/>
      <c r="TGQ39" s="214"/>
      <c r="TGR39" s="214"/>
      <c r="TGS39" s="214"/>
      <c r="TGT39" s="214"/>
      <c r="TGU39" s="214"/>
      <c r="TGV39" s="214"/>
      <c r="TGW39" s="214"/>
      <c r="TGX39" s="214"/>
      <c r="TGY39" s="214"/>
      <c r="TGZ39" s="214"/>
      <c r="THA39" s="214"/>
      <c r="THB39" s="214"/>
      <c r="THC39" s="214"/>
      <c r="THD39" s="214"/>
      <c r="THE39" s="214"/>
      <c r="THF39" s="214"/>
      <c r="THG39" s="214"/>
      <c r="THH39" s="214"/>
      <c r="THI39" s="214"/>
      <c r="THJ39" s="214"/>
      <c r="THK39" s="214"/>
      <c r="THL39" s="214"/>
      <c r="THM39" s="214"/>
      <c r="THN39" s="214"/>
      <c r="THO39" s="214"/>
      <c r="THP39" s="214"/>
      <c r="THQ39" s="214"/>
      <c r="THR39" s="214"/>
      <c r="THS39" s="214"/>
      <c r="THT39" s="214"/>
      <c r="THU39" s="214"/>
      <c r="THV39" s="214"/>
      <c r="THW39" s="214"/>
      <c r="THX39" s="214"/>
      <c r="THY39" s="214"/>
      <c r="THZ39" s="214"/>
      <c r="TIA39" s="214"/>
      <c r="TIB39" s="214"/>
      <c r="TIC39" s="214"/>
      <c r="TID39" s="214"/>
      <c r="TIE39" s="214"/>
      <c r="TIF39" s="214"/>
      <c r="TIG39" s="214"/>
      <c r="TIH39" s="214"/>
      <c r="TII39" s="214"/>
      <c r="TIJ39" s="214"/>
      <c r="TIK39" s="214"/>
      <c r="TIL39" s="214"/>
      <c r="TIM39" s="214"/>
      <c r="TIN39" s="214"/>
      <c r="TIO39" s="214"/>
      <c r="TIP39" s="214"/>
      <c r="TIQ39" s="214"/>
      <c r="TIR39" s="214"/>
      <c r="TIS39" s="214"/>
      <c r="TIT39" s="214"/>
      <c r="TIU39" s="214"/>
      <c r="TIV39" s="214"/>
      <c r="TIW39" s="214"/>
      <c r="TIX39" s="214"/>
      <c r="TIY39" s="214"/>
      <c r="TIZ39" s="214"/>
      <c r="TJA39" s="214"/>
      <c r="TJB39" s="214"/>
      <c r="TJC39" s="214"/>
      <c r="TJD39" s="214"/>
      <c r="TJE39" s="214"/>
      <c r="TJF39" s="214"/>
      <c r="TJG39" s="214"/>
      <c r="TJH39" s="214"/>
      <c r="TJI39" s="214"/>
      <c r="TJJ39" s="214"/>
      <c r="TJK39" s="214"/>
      <c r="TJL39" s="214"/>
      <c r="TJM39" s="214"/>
      <c r="TJN39" s="214"/>
      <c r="TJO39" s="214"/>
      <c r="TJP39" s="214"/>
      <c r="TJQ39" s="214"/>
      <c r="TJR39" s="214"/>
      <c r="TJS39" s="214"/>
      <c r="TJT39" s="214"/>
      <c r="TJU39" s="214"/>
      <c r="TJV39" s="214"/>
      <c r="TJW39" s="214"/>
      <c r="TJX39" s="214"/>
      <c r="TJY39" s="214"/>
      <c r="TJZ39" s="214"/>
      <c r="TKA39" s="214"/>
      <c r="TKB39" s="214"/>
      <c r="TKC39" s="214"/>
      <c r="TKD39" s="214"/>
      <c r="TKE39" s="214"/>
      <c r="TKF39" s="214"/>
      <c r="TKG39" s="214"/>
      <c r="TKH39" s="214"/>
      <c r="TKI39" s="214"/>
      <c r="TKJ39" s="214"/>
      <c r="TKK39" s="214"/>
      <c r="TKL39" s="214"/>
      <c r="TKM39" s="214"/>
      <c r="TKN39" s="214"/>
      <c r="TKO39" s="214"/>
      <c r="TKP39" s="214"/>
      <c r="TKQ39" s="214"/>
      <c r="TKR39" s="214"/>
      <c r="TKS39" s="214"/>
      <c r="TKT39" s="214"/>
      <c r="TKU39" s="214"/>
      <c r="TKV39" s="214"/>
      <c r="TKW39" s="214"/>
      <c r="TKX39" s="214"/>
      <c r="TKY39" s="214"/>
      <c r="TKZ39" s="214"/>
      <c r="TLA39" s="214"/>
      <c r="TLB39" s="214"/>
      <c r="TLC39" s="214"/>
      <c r="TLD39" s="214"/>
      <c r="TLE39" s="214"/>
      <c r="TLF39" s="214"/>
      <c r="TLG39" s="214"/>
      <c r="TLH39" s="214"/>
      <c r="TLI39" s="214"/>
      <c r="TLJ39" s="214"/>
      <c r="TLK39" s="214"/>
      <c r="TLL39" s="214"/>
      <c r="TLM39" s="214"/>
      <c r="TLN39" s="214"/>
      <c r="TLO39" s="214"/>
      <c r="TLP39" s="214"/>
      <c r="TLQ39" s="214"/>
      <c r="TLR39" s="214"/>
      <c r="TLS39" s="214"/>
      <c r="TLT39" s="214"/>
      <c r="TLU39" s="214"/>
      <c r="TLV39" s="214"/>
      <c r="TLW39" s="214"/>
      <c r="TLX39" s="214"/>
      <c r="TLY39" s="214"/>
      <c r="TLZ39" s="214"/>
      <c r="TMA39" s="214"/>
      <c r="TMB39" s="214"/>
      <c r="TMC39" s="214"/>
      <c r="TMD39" s="214"/>
      <c r="TME39" s="214"/>
      <c r="TMF39" s="214"/>
      <c r="TMG39" s="214"/>
      <c r="TMH39" s="214"/>
      <c r="TMI39" s="214"/>
      <c r="TMJ39" s="214"/>
      <c r="TMK39" s="214"/>
      <c r="TML39" s="214"/>
      <c r="TMM39" s="214"/>
      <c r="TMN39" s="214"/>
      <c r="TMO39" s="214"/>
      <c r="TMP39" s="214"/>
      <c r="TMQ39" s="214"/>
      <c r="TMR39" s="214"/>
      <c r="TMS39" s="214"/>
      <c r="TMT39" s="214"/>
      <c r="TMU39" s="214"/>
      <c r="TMV39" s="214"/>
      <c r="TMW39" s="214"/>
      <c r="TMX39" s="214"/>
      <c r="TMY39" s="214"/>
      <c r="TMZ39" s="214"/>
      <c r="TNA39" s="214"/>
      <c r="TNB39" s="214"/>
      <c r="TNC39" s="214"/>
      <c r="TND39" s="214"/>
      <c r="TNE39" s="214"/>
      <c r="TNF39" s="214"/>
      <c r="TNG39" s="214"/>
      <c r="TNH39" s="214"/>
      <c r="TNI39" s="214"/>
      <c r="TNJ39" s="214"/>
      <c r="TNK39" s="214"/>
      <c r="TNL39" s="214"/>
      <c r="TNM39" s="214"/>
      <c r="TNN39" s="214"/>
      <c r="TNO39" s="214"/>
      <c r="TNP39" s="214"/>
      <c r="TNQ39" s="214"/>
      <c r="TNR39" s="214"/>
      <c r="TNS39" s="214"/>
      <c r="TNT39" s="214"/>
      <c r="TNU39" s="214"/>
      <c r="TNV39" s="214"/>
      <c r="TNW39" s="214"/>
      <c r="TNX39" s="214"/>
      <c r="TNY39" s="214"/>
      <c r="TNZ39" s="214"/>
      <c r="TOA39" s="214"/>
      <c r="TOB39" s="214"/>
      <c r="TOC39" s="214"/>
      <c r="TOD39" s="214"/>
      <c r="TOE39" s="214"/>
      <c r="TOF39" s="214"/>
      <c r="TOG39" s="214"/>
      <c r="TOH39" s="214"/>
      <c r="TOI39" s="214"/>
      <c r="TOJ39" s="214"/>
      <c r="TOK39" s="214"/>
      <c r="TOL39" s="214"/>
      <c r="TOM39" s="214"/>
      <c r="TON39" s="214"/>
      <c r="TOO39" s="214"/>
      <c r="TOP39" s="214"/>
      <c r="TOQ39" s="214"/>
      <c r="TOR39" s="214"/>
      <c r="TOS39" s="214"/>
      <c r="TOT39" s="214"/>
      <c r="TOU39" s="214"/>
      <c r="TOV39" s="214"/>
      <c r="TOW39" s="214"/>
      <c r="TOX39" s="214"/>
      <c r="TOY39" s="214"/>
      <c r="TOZ39" s="214"/>
      <c r="TPA39" s="214"/>
      <c r="TPB39" s="214"/>
      <c r="TPC39" s="214"/>
      <c r="TPD39" s="214"/>
      <c r="TPE39" s="214"/>
      <c r="TPF39" s="214"/>
      <c r="TPG39" s="214"/>
      <c r="TPH39" s="214"/>
      <c r="TPI39" s="214"/>
      <c r="TPJ39" s="214"/>
      <c r="TPK39" s="214"/>
      <c r="TPL39" s="214"/>
      <c r="TPM39" s="214"/>
      <c r="TPN39" s="214"/>
      <c r="TPO39" s="214"/>
      <c r="TPP39" s="214"/>
      <c r="TPQ39" s="214"/>
      <c r="TPR39" s="214"/>
      <c r="TPS39" s="214"/>
      <c r="TPT39" s="214"/>
      <c r="TPU39" s="214"/>
      <c r="TPV39" s="214"/>
      <c r="TPW39" s="214"/>
      <c r="TPX39" s="214"/>
      <c r="TPY39" s="214"/>
      <c r="TPZ39" s="214"/>
      <c r="TQA39" s="214"/>
      <c r="TQB39" s="214"/>
      <c r="TQC39" s="214"/>
      <c r="TQD39" s="214"/>
      <c r="TQE39" s="214"/>
      <c r="TQF39" s="214"/>
      <c r="TQG39" s="214"/>
      <c r="TQH39" s="214"/>
      <c r="TQI39" s="214"/>
      <c r="TQJ39" s="214"/>
      <c r="TQK39" s="214"/>
      <c r="TQL39" s="214"/>
      <c r="TQM39" s="214"/>
      <c r="TQN39" s="214"/>
      <c r="TQO39" s="214"/>
      <c r="TQP39" s="214"/>
      <c r="TQQ39" s="214"/>
      <c r="TQR39" s="214"/>
      <c r="TQS39" s="214"/>
      <c r="TQT39" s="214"/>
      <c r="TQU39" s="214"/>
      <c r="TQV39" s="214"/>
      <c r="TQW39" s="214"/>
      <c r="TQX39" s="214"/>
      <c r="TQY39" s="214"/>
      <c r="TQZ39" s="214"/>
      <c r="TRA39" s="214"/>
      <c r="TRB39" s="214"/>
      <c r="TRC39" s="214"/>
      <c r="TRD39" s="214"/>
      <c r="TRE39" s="214"/>
      <c r="TRF39" s="214"/>
      <c r="TRG39" s="214"/>
      <c r="TRH39" s="214"/>
      <c r="TRI39" s="214"/>
      <c r="TRJ39" s="214"/>
      <c r="TRK39" s="214"/>
      <c r="TRL39" s="214"/>
      <c r="TRM39" s="214"/>
      <c r="TRN39" s="214"/>
      <c r="TRO39" s="214"/>
      <c r="TRP39" s="214"/>
      <c r="TRQ39" s="214"/>
      <c r="TRR39" s="214"/>
      <c r="TRS39" s="214"/>
      <c r="TRT39" s="214"/>
      <c r="TRU39" s="214"/>
      <c r="TRV39" s="214"/>
      <c r="TRW39" s="214"/>
      <c r="TRX39" s="214"/>
      <c r="TRY39" s="214"/>
      <c r="TRZ39" s="214"/>
      <c r="TSA39" s="214"/>
      <c r="TSB39" s="214"/>
      <c r="TSC39" s="214"/>
      <c r="TSD39" s="214"/>
      <c r="TSE39" s="214"/>
      <c r="TSF39" s="214"/>
      <c r="TSG39" s="214"/>
      <c r="TSH39" s="214"/>
      <c r="TSI39" s="214"/>
      <c r="TSJ39" s="214"/>
      <c r="TSK39" s="214"/>
      <c r="TSL39" s="214"/>
      <c r="TSM39" s="214"/>
      <c r="TSN39" s="214"/>
      <c r="TSO39" s="214"/>
      <c r="TSP39" s="214"/>
      <c r="TSQ39" s="214"/>
      <c r="TSR39" s="214"/>
      <c r="TSS39" s="214"/>
      <c r="TST39" s="214"/>
      <c r="TSU39" s="214"/>
      <c r="TSV39" s="214"/>
      <c r="TSW39" s="214"/>
      <c r="TSX39" s="214"/>
      <c r="TSY39" s="214"/>
      <c r="TSZ39" s="214"/>
      <c r="TTA39" s="214"/>
      <c r="TTB39" s="214"/>
      <c r="TTC39" s="214"/>
      <c r="TTD39" s="214"/>
      <c r="TTE39" s="214"/>
      <c r="TTF39" s="214"/>
      <c r="TTG39" s="214"/>
      <c r="TTH39" s="214"/>
      <c r="TTI39" s="214"/>
      <c r="TTJ39" s="214"/>
      <c r="TTK39" s="214"/>
      <c r="TTL39" s="214"/>
      <c r="TTM39" s="214"/>
      <c r="TTN39" s="214"/>
      <c r="TTO39" s="214"/>
      <c r="TTP39" s="214"/>
      <c r="TTQ39" s="214"/>
      <c r="TTR39" s="214"/>
      <c r="TTS39" s="214"/>
      <c r="TTT39" s="214"/>
      <c r="TTU39" s="214"/>
      <c r="TTV39" s="214"/>
      <c r="TTW39" s="214"/>
      <c r="TTX39" s="214"/>
      <c r="TTY39" s="214"/>
      <c r="TTZ39" s="214"/>
      <c r="TUA39" s="214"/>
      <c r="TUB39" s="214"/>
      <c r="TUC39" s="214"/>
      <c r="TUD39" s="214"/>
      <c r="TUE39" s="214"/>
      <c r="TUF39" s="214"/>
      <c r="TUG39" s="214"/>
      <c r="TUH39" s="214"/>
      <c r="TUI39" s="214"/>
      <c r="TUJ39" s="214"/>
      <c r="TUK39" s="214"/>
      <c r="TUL39" s="214"/>
      <c r="TUM39" s="214"/>
      <c r="TUN39" s="214"/>
      <c r="TUO39" s="214"/>
      <c r="TUP39" s="214"/>
      <c r="TUQ39" s="214"/>
      <c r="TUR39" s="214"/>
      <c r="TUS39" s="214"/>
      <c r="TUT39" s="214"/>
      <c r="TUU39" s="214"/>
      <c r="TUV39" s="214"/>
      <c r="TUW39" s="214"/>
      <c r="TUX39" s="214"/>
      <c r="TUY39" s="214"/>
      <c r="TUZ39" s="214"/>
      <c r="TVA39" s="214"/>
      <c r="TVB39" s="214"/>
      <c r="TVC39" s="214"/>
      <c r="TVD39" s="214"/>
      <c r="TVE39" s="214"/>
      <c r="TVF39" s="214"/>
      <c r="TVG39" s="214"/>
      <c r="TVH39" s="214"/>
      <c r="TVI39" s="214"/>
      <c r="TVJ39" s="214"/>
      <c r="TVK39" s="214"/>
      <c r="TVL39" s="214"/>
      <c r="TVM39" s="214"/>
      <c r="TVN39" s="214"/>
      <c r="TVO39" s="214"/>
      <c r="TVP39" s="214"/>
      <c r="TVQ39" s="214"/>
      <c r="TVR39" s="214"/>
      <c r="TVS39" s="214"/>
      <c r="TVT39" s="214"/>
      <c r="TVU39" s="214"/>
      <c r="TVV39" s="214"/>
      <c r="TVW39" s="214"/>
      <c r="TVX39" s="214"/>
      <c r="TVY39" s="214"/>
      <c r="TVZ39" s="214"/>
      <c r="TWA39" s="214"/>
      <c r="TWB39" s="214"/>
      <c r="TWC39" s="214"/>
      <c r="TWD39" s="214"/>
      <c r="TWE39" s="214"/>
      <c r="TWF39" s="214"/>
      <c r="TWG39" s="214"/>
      <c r="TWH39" s="214"/>
      <c r="TWI39" s="214"/>
      <c r="TWJ39" s="214"/>
      <c r="TWK39" s="214"/>
      <c r="TWL39" s="214"/>
      <c r="TWM39" s="214"/>
      <c r="TWN39" s="214"/>
      <c r="TWO39" s="214"/>
      <c r="TWP39" s="214"/>
      <c r="TWQ39" s="214"/>
      <c r="TWR39" s="214"/>
      <c r="TWS39" s="214"/>
      <c r="TWT39" s="214"/>
      <c r="TWU39" s="214"/>
      <c r="TWV39" s="214"/>
      <c r="TWW39" s="214"/>
      <c r="TWX39" s="214"/>
      <c r="TWY39" s="214"/>
      <c r="TWZ39" s="214"/>
      <c r="TXA39" s="214"/>
      <c r="TXB39" s="214"/>
      <c r="TXC39" s="214"/>
      <c r="TXD39" s="214"/>
      <c r="TXE39" s="214"/>
      <c r="TXF39" s="214"/>
      <c r="TXG39" s="214"/>
      <c r="TXH39" s="214"/>
      <c r="TXI39" s="214"/>
      <c r="TXJ39" s="214"/>
      <c r="TXK39" s="214"/>
      <c r="TXL39" s="214"/>
      <c r="TXM39" s="214"/>
      <c r="TXN39" s="214"/>
      <c r="TXO39" s="214"/>
      <c r="TXP39" s="214"/>
      <c r="TXQ39" s="214"/>
      <c r="TXR39" s="214"/>
      <c r="TXS39" s="214"/>
      <c r="TXT39" s="214"/>
      <c r="TXU39" s="214"/>
      <c r="TXV39" s="214"/>
      <c r="TXW39" s="214"/>
      <c r="TXX39" s="214"/>
      <c r="TXY39" s="214"/>
      <c r="TXZ39" s="214"/>
      <c r="TYA39" s="214"/>
      <c r="TYB39" s="214"/>
      <c r="TYC39" s="214"/>
      <c r="TYD39" s="214"/>
      <c r="TYE39" s="214"/>
      <c r="TYF39" s="214"/>
      <c r="TYG39" s="214"/>
      <c r="TYH39" s="214"/>
      <c r="TYI39" s="214"/>
      <c r="TYJ39" s="214"/>
      <c r="TYK39" s="214"/>
      <c r="TYL39" s="214"/>
      <c r="TYM39" s="214"/>
      <c r="TYN39" s="214"/>
      <c r="TYO39" s="214"/>
      <c r="TYP39" s="214"/>
      <c r="TYQ39" s="214"/>
      <c r="TYR39" s="214"/>
      <c r="TYS39" s="214"/>
      <c r="TYT39" s="214"/>
      <c r="TYU39" s="214"/>
      <c r="TYV39" s="214"/>
      <c r="TYW39" s="214"/>
      <c r="TYX39" s="214"/>
      <c r="TYY39" s="214"/>
      <c r="TYZ39" s="214"/>
      <c r="TZA39" s="214"/>
      <c r="TZB39" s="214"/>
      <c r="TZC39" s="214"/>
      <c r="TZD39" s="214"/>
      <c r="TZE39" s="214"/>
      <c r="TZF39" s="214"/>
      <c r="TZG39" s="214"/>
      <c r="TZH39" s="214"/>
      <c r="TZI39" s="214"/>
      <c r="TZJ39" s="214"/>
      <c r="TZK39" s="214"/>
      <c r="TZL39" s="214"/>
      <c r="TZM39" s="214"/>
      <c r="TZN39" s="214"/>
      <c r="TZO39" s="214"/>
      <c r="TZP39" s="214"/>
      <c r="TZQ39" s="214"/>
      <c r="TZR39" s="214"/>
      <c r="TZS39" s="214"/>
      <c r="TZT39" s="214"/>
      <c r="TZU39" s="214"/>
      <c r="TZV39" s="214"/>
      <c r="TZW39" s="214"/>
      <c r="TZX39" s="214"/>
      <c r="TZY39" s="214"/>
      <c r="TZZ39" s="214"/>
      <c r="UAA39" s="214"/>
      <c r="UAB39" s="214"/>
      <c r="UAC39" s="214"/>
      <c r="UAD39" s="214"/>
      <c r="UAE39" s="214"/>
      <c r="UAF39" s="214"/>
      <c r="UAG39" s="214"/>
      <c r="UAH39" s="214"/>
      <c r="UAI39" s="214"/>
      <c r="UAJ39" s="214"/>
      <c r="UAK39" s="214"/>
      <c r="UAL39" s="214"/>
      <c r="UAM39" s="214"/>
      <c r="UAN39" s="214"/>
      <c r="UAO39" s="214"/>
      <c r="UAP39" s="214"/>
      <c r="UAQ39" s="214"/>
      <c r="UAR39" s="214"/>
      <c r="UAS39" s="214"/>
      <c r="UAT39" s="214"/>
      <c r="UAU39" s="214"/>
      <c r="UAV39" s="214"/>
      <c r="UAW39" s="214"/>
      <c r="UAX39" s="214"/>
      <c r="UAY39" s="214"/>
      <c r="UAZ39" s="214"/>
      <c r="UBA39" s="214"/>
      <c r="UBB39" s="214"/>
      <c r="UBC39" s="214"/>
      <c r="UBD39" s="214"/>
      <c r="UBE39" s="214"/>
      <c r="UBF39" s="214"/>
      <c r="UBG39" s="214"/>
      <c r="UBH39" s="214"/>
      <c r="UBI39" s="214"/>
      <c r="UBJ39" s="214"/>
      <c r="UBK39" s="214"/>
      <c r="UBL39" s="214"/>
      <c r="UBM39" s="214"/>
      <c r="UBN39" s="214"/>
      <c r="UBO39" s="214"/>
      <c r="UBP39" s="214"/>
      <c r="UBQ39" s="214"/>
      <c r="UBR39" s="214"/>
      <c r="UBS39" s="214"/>
      <c r="UBT39" s="214"/>
      <c r="UBU39" s="214"/>
      <c r="UBV39" s="214"/>
      <c r="UBW39" s="214"/>
      <c r="UBX39" s="214"/>
      <c r="UBY39" s="214"/>
      <c r="UBZ39" s="214"/>
      <c r="UCA39" s="214"/>
      <c r="UCB39" s="214"/>
      <c r="UCC39" s="214"/>
      <c r="UCD39" s="214"/>
      <c r="UCE39" s="214"/>
      <c r="UCF39" s="214"/>
      <c r="UCG39" s="214"/>
      <c r="UCH39" s="214"/>
      <c r="UCI39" s="214"/>
      <c r="UCJ39" s="214"/>
      <c r="UCK39" s="214"/>
      <c r="UCL39" s="214"/>
      <c r="UCM39" s="214"/>
      <c r="UCN39" s="214"/>
      <c r="UCO39" s="214"/>
      <c r="UCP39" s="214"/>
      <c r="UCQ39" s="214"/>
      <c r="UCR39" s="214"/>
      <c r="UCS39" s="214"/>
      <c r="UCT39" s="214"/>
      <c r="UCU39" s="214"/>
      <c r="UCV39" s="214"/>
      <c r="UCW39" s="214"/>
      <c r="UCX39" s="214"/>
      <c r="UCY39" s="214"/>
      <c r="UCZ39" s="214"/>
      <c r="UDA39" s="214"/>
      <c r="UDB39" s="214"/>
      <c r="UDC39" s="214"/>
      <c r="UDD39" s="214"/>
      <c r="UDE39" s="214"/>
      <c r="UDF39" s="214"/>
      <c r="UDG39" s="214"/>
      <c r="UDH39" s="214"/>
      <c r="UDI39" s="214"/>
      <c r="UDJ39" s="214"/>
      <c r="UDK39" s="214"/>
      <c r="UDL39" s="214"/>
      <c r="UDM39" s="214"/>
      <c r="UDN39" s="214"/>
      <c r="UDO39" s="214"/>
      <c r="UDP39" s="214"/>
      <c r="UDQ39" s="214"/>
      <c r="UDR39" s="214"/>
      <c r="UDS39" s="214"/>
      <c r="UDT39" s="214"/>
      <c r="UDU39" s="214"/>
      <c r="UDV39" s="214"/>
      <c r="UDW39" s="214"/>
      <c r="UDX39" s="214"/>
      <c r="UDY39" s="214"/>
      <c r="UDZ39" s="214"/>
      <c r="UEA39" s="214"/>
      <c r="UEB39" s="214"/>
      <c r="UEC39" s="214"/>
      <c r="UED39" s="214"/>
      <c r="UEE39" s="214"/>
      <c r="UEF39" s="214"/>
      <c r="UEG39" s="214"/>
      <c r="UEH39" s="214"/>
      <c r="UEI39" s="214"/>
      <c r="UEJ39" s="214"/>
      <c r="UEK39" s="214"/>
      <c r="UEL39" s="214"/>
      <c r="UEM39" s="214"/>
      <c r="UEN39" s="214"/>
      <c r="UEO39" s="214"/>
      <c r="UEP39" s="214"/>
      <c r="UEQ39" s="214"/>
      <c r="UER39" s="214"/>
      <c r="UES39" s="214"/>
      <c r="UET39" s="214"/>
      <c r="UEU39" s="214"/>
      <c r="UEV39" s="214"/>
      <c r="UEW39" s="214"/>
      <c r="UEX39" s="214"/>
      <c r="UEY39" s="214"/>
      <c r="UEZ39" s="214"/>
      <c r="UFA39" s="214"/>
      <c r="UFB39" s="214"/>
      <c r="UFC39" s="214"/>
      <c r="UFD39" s="214"/>
      <c r="UFE39" s="214"/>
      <c r="UFF39" s="214"/>
      <c r="UFG39" s="214"/>
      <c r="UFH39" s="214"/>
      <c r="UFI39" s="214"/>
      <c r="UFJ39" s="214"/>
      <c r="UFK39" s="214"/>
      <c r="UFL39" s="214"/>
      <c r="UFM39" s="214"/>
      <c r="UFN39" s="214"/>
      <c r="UFO39" s="214"/>
      <c r="UFP39" s="214"/>
      <c r="UFQ39" s="214"/>
      <c r="UFR39" s="214"/>
      <c r="UFS39" s="214"/>
      <c r="UFT39" s="214"/>
      <c r="UFU39" s="214"/>
      <c r="UFV39" s="214"/>
      <c r="UFW39" s="214"/>
      <c r="UFX39" s="214"/>
      <c r="UFY39" s="214"/>
      <c r="UFZ39" s="214"/>
      <c r="UGA39" s="214"/>
      <c r="UGB39" s="214"/>
      <c r="UGC39" s="214"/>
      <c r="UGD39" s="214"/>
      <c r="UGE39" s="214"/>
      <c r="UGF39" s="214"/>
      <c r="UGG39" s="214"/>
      <c r="UGH39" s="214"/>
      <c r="UGI39" s="214"/>
      <c r="UGJ39" s="214"/>
      <c r="UGK39" s="214"/>
      <c r="UGL39" s="214"/>
      <c r="UGM39" s="214"/>
      <c r="UGN39" s="214"/>
      <c r="UGO39" s="214"/>
      <c r="UGP39" s="214"/>
      <c r="UGQ39" s="214"/>
      <c r="UGR39" s="214"/>
      <c r="UGS39" s="214"/>
      <c r="UGT39" s="214"/>
      <c r="UGU39" s="214"/>
      <c r="UGV39" s="214"/>
      <c r="UGW39" s="214"/>
      <c r="UGX39" s="214"/>
      <c r="UGY39" s="214"/>
      <c r="UGZ39" s="214"/>
      <c r="UHA39" s="214"/>
      <c r="UHB39" s="214"/>
      <c r="UHC39" s="214"/>
      <c r="UHD39" s="214"/>
      <c r="UHE39" s="214"/>
      <c r="UHF39" s="214"/>
      <c r="UHG39" s="214"/>
      <c r="UHH39" s="214"/>
      <c r="UHI39" s="214"/>
      <c r="UHJ39" s="214"/>
      <c r="UHK39" s="214"/>
      <c r="UHL39" s="214"/>
      <c r="UHM39" s="214"/>
      <c r="UHN39" s="214"/>
      <c r="UHO39" s="214"/>
      <c r="UHP39" s="214"/>
      <c r="UHQ39" s="214"/>
      <c r="UHR39" s="214"/>
      <c r="UHS39" s="214"/>
      <c r="UHT39" s="214"/>
      <c r="UHU39" s="214"/>
      <c r="UHV39" s="214"/>
      <c r="UHW39" s="214"/>
      <c r="UHX39" s="214"/>
      <c r="UHY39" s="214"/>
      <c r="UHZ39" s="214"/>
      <c r="UIA39" s="214"/>
      <c r="UIB39" s="214"/>
      <c r="UIC39" s="214"/>
      <c r="UID39" s="214"/>
      <c r="UIE39" s="214"/>
      <c r="UIF39" s="214"/>
      <c r="UIG39" s="214"/>
      <c r="UIH39" s="214"/>
      <c r="UII39" s="214"/>
      <c r="UIJ39" s="214"/>
      <c r="UIK39" s="214"/>
      <c r="UIL39" s="214"/>
      <c r="UIM39" s="214"/>
      <c r="UIN39" s="214"/>
      <c r="UIO39" s="214"/>
      <c r="UIP39" s="214"/>
      <c r="UIQ39" s="214"/>
      <c r="UIR39" s="214"/>
      <c r="UIS39" s="214"/>
      <c r="UIT39" s="214"/>
      <c r="UIU39" s="214"/>
      <c r="UIV39" s="214"/>
      <c r="UIW39" s="214"/>
      <c r="UIX39" s="214"/>
      <c r="UIY39" s="214"/>
      <c r="UIZ39" s="214"/>
      <c r="UJA39" s="214"/>
      <c r="UJB39" s="214"/>
      <c r="UJC39" s="214"/>
      <c r="UJD39" s="214"/>
      <c r="UJE39" s="214"/>
      <c r="UJF39" s="214"/>
      <c r="UJG39" s="214"/>
      <c r="UJH39" s="214"/>
      <c r="UJI39" s="214"/>
      <c r="UJJ39" s="214"/>
      <c r="UJK39" s="214"/>
      <c r="UJL39" s="214"/>
      <c r="UJM39" s="214"/>
      <c r="UJN39" s="214"/>
      <c r="UJO39" s="214"/>
      <c r="UJP39" s="214"/>
      <c r="UJQ39" s="214"/>
      <c r="UJR39" s="214"/>
      <c r="UJS39" s="214"/>
      <c r="UJT39" s="214"/>
      <c r="UJU39" s="214"/>
      <c r="UJV39" s="214"/>
      <c r="UJW39" s="214"/>
      <c r="UJX39" s="214"/>
      <c r="UJY39" s="214"/>
      <c r="UJZ39" s="214"/>
      <c r="UKA39" s="214"/>
      <c r="UKB39" s="214"/>
      <c r="UKC39" s="214"/>
      <c r="UKD39" s="214"/>
      <c r="UKE39" s="214"/>
      <c r="UKF39" s="214"/>
      <c r="UKG39" s="214"/>
      <c r="UKH39" s="214"/>
      <c r="UKI39" s="214"/>
      <c r="UKJ39" s="214"/>
      <c r="UKK39" s="214"/>
      <c r="UKL39" s="214"/>
      <c r="UKM39" s="214"/>
      <c r="UKN39" s="214"/>
      <c r="UKO39" s="214"/>
      <c r="UKP39" s="214"/>
      <c r="UKQ39" s="214"/>
      <c r="UKR39" s="214"/>
      <c r="UKS39" s="214"/>
      <c r="UKT39" s="214"/>
      <c r="UKU39" s="214"/>
      <c r="UKV39" s="214"/>
      <c r="UKW39" s="214"/>
      <c r="UKX39" s="214"/>
      <c r="UKY39" s="214"/>
      <c r="UKZ39" s="214"/>
      <c r="ULA39" s="214"/>
      <c r="ULB39" s="214"/>
      <c r="ULC39" s="214"/>
      <c r="ULD39" s="214"/>
      <c r="ULE39" s="214"/>
      <c r="ULF39" s="214"/>
      <c r="ULG39" s="214"/>
      <c r="ULH39" s="214"/>
      <c r="ULI39" s="214"/>
      <c r="ULJ39" s="214"/>
      <c r="ULK39" s="214"/>
      <c r="ULL39" s="214"/>
      <c r="ULM39" s="214"/>
      <c r="ULN39" s="214"/>
      <c r="ULO39" s="214"/>
      <c r="ULP39" s="214"/>
      <c r="ULQ39" s="214"/>
      <c r="ULR39" s="214"/>
      <c r="ULS39" s="214"/>
      <c r="ULT39" s="214"/>
      <c r="ULU39" s="214"/>
      <c r="ULV39" s="214"/>
      <c r="ULW39" s="214"/>
      <c r="ULX39" s="214"/>
      <c r="ULY39" s="214"/>
      <c r="ULZ39" s="214"/>
      <c r="UMA39" s="214"/>
      <c r="UMB39" s="214"/>
      <c r="UMC39" s="214"/>
      <c r="UMD39" s="214"/>
      <c r="UME39" s="214"/>
      <c r="UMF39" s="214"/>
      <c r="UMG39" s="214"/>
      <c r="UMH39" s="214"/>
      <c r="UMI39" s="214"/>
      <c r="UMJ39" s="214"/>
      <c r="UMK39" s="214"/>
      <c r="UML39" s="214"/>
      <c r="UMM39" s="214"/>
      <c r="UMN39" s="214"/>
      <c r="UMO39" s="214"/>
      <c r="UMP39" s="214"/>
      <c r="UMQ39" s="214"/>
      <c r="UMR39" s="214"/>
      <c r="UMS39" s="214"/>
      <c r="UMT39" s="214"/>
      <c r="UMU39" s="214"/>
      <c r="UMV39" s="214"/>
      <c r="UMW39" s="214"/>
      <c r="UMX39" s="214"/>
      <c r="UMY39" s="214"/>
      <c r="UMZ39" s="214"/>
      <c r="UNA39" s="214"/>
      <c r="UNB39" s="214"/>
      <c r="UNC39" s="214"/>
      <c r="UND39" s="214"/>
      <c r="UNE39" s="214"/>
      <c r="UNF39" s="214"/>
      <c r="UNG39" s="214"/>
      <c r="UNH39" s="214"/>
      <c r="UNI39" s="214"/>
      <c r="UNJ39" s="214"/>
      <c r="UNK39" s="214"/>
      <c r="UNL39" s="214"/>
      <c r="UNM39" s="214"/>
      <c r="UNN39" s="214"/>
      <c r="UNO39" s="214"/>
      <c r="UNP39" s="214"/>
      <c r="UNQ39" s="214"/>
      <c r="UNR39" s="214"/>
      <c r="UNS39" s="214"/>
      <c r="UNT39" s="214"/>
      <c r="UNU39" s="214"/>
      <c r="UNV39" s="214"/>
      <c r="UNW39" s="214"/>
      <c r="UNX39" s="214"/>
      <c r="UNY39" s="214"/>
      <c r="UNZ39" s="214"/>
      <c r="UOA39" s="214"/>
      <c r="UOB39" s="214"/>
      <c r="UOC39" s="214"/>
      <c r="UOD39" s="214"/>
      <c r="UOE39" s="214"/>
      <c r="UOF39" s="214"/>
      <c r="UOG39" s="214"/>
      <c r="UOH39" s="214"/>
      <c r="UOI39" s="214"/>
      <c r="UOJ39" s="214"/>
      <c r="UOK39" s="214"/>
      <c r="UOL39" s="214"/>
      <c r="UOM39" s="214"/>
      <c r="UON39" s="214"/>
      <c r="UOO39" s="214"/>
      <c r="UOP39" s="214"/>
      <c r="UOQ39" s="214"/>
      <c r="UOR39" s="214"/>
      <c r="UOS39" s="214"/>
      <c r="UOT39" s="214"/>
      <c r="UOU39" s="214"/>
      <c r="UOV39" s="214"/>
      <c r="UOW39" s="214"/>
      <c r="UOX39" s="214"/>
      <c r="UOY39" s="214"/>
      <c r="UOZ39" s="214"/>
      <c r="UPA39" s="214"/>
      <c r="UPB39" s="214"/>
      <c r="UPC39" s="214"/>
      <c r="UPD39" s="214"/>
      <c r="UPE39" s="214"/>
      <c r="UPF39" s="214"/>
      <c r="UPG39" s="214"/>
      <c r="UPH39" s="214"/>
      <c r="UPI39" s="214"/>
      <c r="UPJ39" s="214"/>
      <c r="UPK39" s="214"/>
      <c r="UPL39" s="214"/>
      <c r="UPM39" s="214"/>
      <c r="UPN39" s="214"/>
      <c r="UPO39" s="214"/>
      <c r="UPP39" s="214"/>
      <c r="UPQ39" s="214"/>
      <c r="UPR39" s="214"/>
      <c r="UPS39" s="214"/>
      <c r="UPT39" s="214"/>
      <c r="UPU39" s="214"/>
      <c r="UPV39" s="214"/>
      <c r="UPW39" s="214"/>
      <c r="UPX39" s="214"/>
      <c r="UPY39" s="214"/>
      <c r="UPZ39" s="214"/>
      <c r="UQA39" s="214"/>
      <c r="UQB39" s="214"/>
      <c r="UQC39" s="214"/>
      <c r="UQD39" s="214"/>
      <c r="UQE39" s="214"/>
      <c r="UQF39" s="214"/>
      <c r="UQG39" s="214"/>
      <c r="UQH39" s="214"/>
      <c r="UQI39" s="214"/>
      <c r="UQJ39" s="214"/>
      <c r="UQK39" s="214"/>
      <c r="UQL39" s="214"/>
      <c r="UQM39" s="214"/>
      <c r="UQN39" s="214"/>
      <c r="UQO39" s="214"/>
      <c r="UQP39" s="214"/>
      <c r="UQQ39" s="214"/>
      <c r="UQR39" s="214"/>
      <c r="UQS39" s="214"/>
      <c r="UQT39" s="214"/>
      <c r="UQU39" s="214"/>
      <c r="UQV39" s="214"/>
      <c r="UQW39" s="214"/>
      <c r="UQX39" s="214"/>
      <c r="UQY39" s="214"/>
      <c r="UQZ39" s="214"/>
      <c r="URA39" s="214"/>
      <c r="URB39" s="214"/>
      <c r="URC39" s="214"/>
      <c r="URD39" s="214"/>
      <c r="URE39" s="214"/>
      <c r="URF39" s="214"/>
      <c r="URG39" s="214"/>
      <c r="URH39" s="214"/>
      <c r="URI39" s="214"/>
      <c r="URJ39" s="214"/>
      <c r="URK39" s="214"/>
      <c r="URL39" s="214"/>
      <c r="URM39" s="214"/>
      <c r="URN39" s="214"/>
      <c r="URO39" s="214"/>
      <c r="URP39" s="214"/>
      <c r="URQ39" s="214"/>
      <c r="URR39" s="214"/>
      <c r="URS39" s="214"/>
      <c r="URT39" s="214"/>
      <c r="URU39" s="214"/>
      <c r="URV39" s="214"/>
      <c r="URW39" s="214"/>
      <c r="URX39" s="214"/>
      <c r="URY39" s="214"/>
      <c r="URZ39" s="214"/>
      <c r="USA39" s="214"/>
      <c r="USB39" s="214"/>
      <c r="USC39" s="214"/>
      <c r="USD39" s="214"/>
      <c r="USE39" s="214"/>
      <c r="USF39" s="214"/>
      <c r="USG39" s="214"/>
      <c r="USH39" s="214"/>
      <c r="USI39" s="214"/>
      <c r="USJ39" s="214"/>
      <c r="USK39" s="214"/>
      <c r="USL39" s="214"/>
      <c r="USM39" s="214"/>
      <c r="USN39" s="214"/>
      <c r="USO39" s="214"/>
      <c r="USP39" s="214"/>
      <c r="USQ39" s="214"/>
      <c r="USR39" s="214"/>
      <c r="USS39" s="214"/>
      <c r="UST39" s="214"/>
      <c r="USU39" s="214"/>
      <c r="USV39" s="214"/>
      <c r="USW39" s="214"/>
      <c r="USX39" s="214"/>
      <c r="USY39" s="214"/>
      <c r="USZ39" s="214"/>
      <c r="UTA39" s="214"/>
      <c r="UTB39" s="214"/>
      <c r="UTC39" s="214"/>
      <c r="UTD39" s="214"/>
      <c r="UTE39" s="214"/>
      <c r="UTF39" s="214"/>
      <c r="UTG39" s="214"/>
      <c r="UTH39" s="214"/>
      <c r="UTI39" s="214"/>
      <c r="UTJ39" s="214"/>
      <c r="UTK39" s="214"/>
      <c r="UTL39" s="214"/>
      <c r="UTM39" s="214"/>
      <c r="UTN39" s="214"/>
      <c r="UTO39" s="214"/>
      <c r="UTP39" s="214"/>
      <c r="UTQ39" s="214"/>
      <c r="UTR39" s="214"/>
      <c r="UTS39" s="214"/>
      <c r="UTT39" s="214"/>
      <c r="UTU39" s="214"/>
      <c r="UTV39" s="214"/>
      <c r="UTW39" s="214"/>
      <c r="UTX39" s="214"/>
      <c r="UTY39" s="214"/>
      <c r="UTZ39" s="214"/>
      <c r="UUA39" s="214"/>
      <c r="UUB39" s="214"/>
      <c r="UUC39" s="214"/>
      <c r="UUD39" s="214"/>
      <c r="UUE39" s="214"/>
      <c r="UUF39" s="214"/>
      <c r="UUG39" s="214"/>
      <c r="UUH39" s="214"/>
      <c r="UUI39" s="214"/>
      <c r="UUJ39" s="214"/>
      <c r="UUK39" s="214"/>
      <c r="UUL39" s="214"/>
      <c r="UUM39" s="214"/>
      <c r="UUN39" s="214"/>
      <c r="UUO39" s="214"/>
      <c r="UUP39" s="214"/>
      <c r="UUQ39" s="214"/>
      <c r="UUR39" s="214"/>
      <c r="UUS39" s="214"/>
      <c r="UUT39" s="214"/>
      <c r="UUU39" s="214"/>
      <c r="UUV39" s="214"/>
      <c r="UUW39" s="214"/>
      <c r="UUX39" s="214"/>
      <c r="UUY39" s="214"/>
      <c r="UUZ39" s="214"/>
      <c r="UVA39" s="214"/>
      <c r="UVB39" s="214"/>
      <c r="UVC39" s="214"/>
      <c r="UVD39" s="214"/>
      <c r="UVE39" s="214"/>
      <c r="UVF39" s="214"/>
      <c r="UVG39" s="214"/>
      <c r="UVH39" s="214"/>
      <c r="UVI39" s="214"/>
      <c r="UVJ39" s="214"/>
      <c r="UVK39" s="214"/>
      <c r="UVL39" s="214"/>
      <c r="UVM39" s="214"/>
      <c r="UVN39" s="214"/>
      <c r="UVO39" s="214"/>
      <c r="UVP39" s="214"/>
      <c r="UVQ39" s="214"/>
      <c r="UVR39" s="214"/>
      <c r="UVS39" s="214"/>
      <c r="UVT39" s="214"/>
      <c r="UVU39" s="214"/>
      <c r="UVV39" s="214"/>
      <c r="UVW39" s="214"/>
      <c r="UVX39" s="214"/>
      <c r="UVY39" s="214"/>
      <c r="UVZ39" s="214"/>
      <c r="UWA39" s="214"/>
      <c r="UWB39" s="214"/>
      <c r="UWC39" s="214"/>
      <c r="UWD39" s="214"/>
      <c r="UWE39" s="214"/>
      <c r="UWF39" s="214"/>
      <c r="UWG39" s="214"/>
      <c r="UWH39" s="214"/>
      <c r="UWI39" s="214"/>
      <c r="UWJ39" s="214"/>
      <c r="UWK39" s="214"/>
      <c r="UWL39" s="214"/>
      <c r="UWM39" s="214"/>
      <c r="UWN39" s="214"/>
      <c r="UWO39" s="214"/>
      <c r="UWP39" s="214"/>
      <c r="UWQ39" s="214"/>
      <c r="UWR39" s="214"/>
      <c r="UWS39" s="214"/>
      <c r="UWT39" s="214"/>
      <c r="UWU39" s="214"/>
      <c r="UWV39" s="214"/>
      <c r="UWW39" s="214"/>
      <c r="UWX39" s="214"/>
      <c r="UWY39" s="214"/>
      <c r="UWZ39" s="214"/>
      <c r="UXA39" s="214"/>
      <c r="UXB39" s="214"/>
      <c r="UXC39" s="214"/>
      <c r="UXD39" s="214"/>
      <c r="UXE39" s="214"/>
      <c r="UXF39" s="214"/>
      <c r="UXG39" s="214"/>
      <c r="UXH39" s="214"/>
      <c r="UXI39" s="214"/>
      <c r="UXJ39" s="214"/>
      <c r="UXK39" s="214"/>
      <c r="UXL39" s="214"/>
      <c r="UXM39" s="214"/>
      <c r="UXN39" s="214"/>
      <c r="UXO39" s="214"/>
      <c r="UXP39" s="214"/>
      <c r="UXQ39" s="214"/>
      <c r="UXR39" s="214"/>
      <c r="UXS39" s="214"/>
      <c r="UXT39" s="214"/>
      <c r="UXU39" s="214"/>
      <c r="UXV39" s="214"/>
      <c r="UXW39" s="214"/>
      <c r="UXX39" s="214"/>
      <c r="UXY39" s="214"/>
      <c r="UXZ39" s="214"/>
      <c r="UYA39" s="214"/>
      <c r="UYB39" s="214"/>
      <c r="UYC39" s="214"/>
      <c r="UYD39" s="214"/>
      <c r="UYE39" s="214"/>
      <c r="UYF39" s="214"/>
      <c r="UYG39" s="214"/>
      <c r="UYH39" s="214"/>
      <c r="UYI39" s="214"/>
      <c r="UYJ39" s="214"/>
      <c r="UYK39" s="214"/>
      <c r="UYL39" s="214"/>
      <c r="UYM39" s="214"/>
      <c r="UYN39" s="214"/>
      <c r="UYO39" s="214"/>
      <c r="UYP39" s="214"/>
      <c r="UYQ39" s="214"/>
      <c r="UYR39" s="214"/>
      <c r="UYS39" s="214"/>
      <c r="UYT39" s="214"/>
      <c r="UYU39" s="214"/>
      <c r="UYV39" s="214"/>
      <c r="UYW39" s="214"/>
      <c r="UYX39" s="214"/>
      <c r="UYY39" s="214"/>
      <c r="UYZ39" s="214"/>
      <c r="UZA39" s="214"/>
      <c r="UZB39" s="214"/>
      <c r="UZC39" s="214"/>
      <c r="UZD39" s="214"/>
      <c r="UZE39" s="214"/>
      <c r="UZF39" s="214"/>
      <c r="UZG39" s="214"/>
      <c r="UZH39" s="214"/>
      <c r="UZI39" s="214"/>
      <c r="UZJ39" s="214"/>
      <c r="UZK39" s="214"/>
      <c r="UZL39" s="214"/>
      <c r="UZM39" s="214"/>
      <c r="UZN39" s="214"/>
      <c r="UZO39" s="214"/>
      <c r="UZP39" s="214"/>
      <c r="UZQ39" s="214"/>
      <c r="UZR39" s="214"/>
      <c r="UZS39" s="214"/>
      <c r="UZT39" s="214"/>
      <c r="UZU39" s="214"/>
      <c r="UZV39" s="214"/>
      <c r="UZW39" s="214"/>
      <c r="UZX39" s="214"/>
      <c r="UZY39" s="214"/>
      <c r="UZZ39" s="214"/>
      <c r="VAA39" s="214"/>
      <c r="VAB39" s="214"/>
      <c r="VAC39" s="214"/>
      <c r="VAD39" s="214"/>
      <c r="VAE39" s="214"/>
      <c r="VAF39" s="214"/>
      <c r="VAG39" s="214"/>
      <c r="VAH39" s="214"/>
      <c r="VAI39" s="214"/>
      <c r="VAJ39" s="214"/>
      <c r="VAK39" s="214"/>
      <c r="VAL39" s="214"/>
      <c r="VAM39" s="214"/>
      <c r="VAN39" s="214"/>
      <c r="VAO39" s="214"/>
      <c r="VAP39" s="214"/>
      <c r="VAQ39" s="214"/>
      <c r="VAR39" s="214"/>
      <c r="VAS39" s="214"/>
      <c r="VAT39" s="214"/>
      <c r="VAU39" s="214"/>
      <c r="VAV39" s="214"/>
      <c r="VAW39" s="214"/>
      <c r="VAX39" s="214"/>
      <c r="VAY39" s="214"/>
      <c r="VAZ39" s="214"/>
      <c r="VBA39" s="214"/>
      <c r="VBB39" s="214"/>
      <c r="VBC39" s="214"/>
      <c r="VBD39" s="214"/>
      <c r="VBE39" s="214"/>
      <c r="VBF39" s="214"/>
      <c r="VBG39" s="214"/>
      <c r="VBH39" s="214"/>
      <c r="VBI39" s="214"/>
      <c r="VBJ39" s="214"/>
      <c r="VBK39" s="214"/>
      <c r="VBL39" s="214"/>
      <c r="VBM39" s="214"/>
      <c r="VBN39" s="214"/>
      <c r="VBO39" s="214"/>
      <c r="VBP39" s="214"/>
      <c r="VBQ39" s="214"/>
      <c r="VBR39" s="214"/>
      <c r="VBS39" s="214"/>
      <c r="VBT39" s="214"/>
      <c r="VBU39" s="214"/>
      <c r="VBV39" s="214"/>
      <c r="VBW39" s="214"/>
      <c r="VBX39" s="214"/>
      <c r="VBY39" s="214"/>
      <c r="VBZ39" s="214"/>
      <c r="VCA39" s="214"/>
      <c r="VCB39" s="214"/>
      <c r="VCC39" s="214"/>
      <c r="VCD39" s="214"/>
      <c r="VCE39" s="214"/>
      <c r="VCF39" s="214"/>
      <c r="VCG39" s="214"/>
      <c r="VCH39" s="214"/>
      <c r="VCI39" s="214"/>
      <c r="VCJ39" s="214"/>
      <c r="VCK39" s="214"/>
      <c r="VCL39" s="214"/>
      <c r="VCM39" s="214"/>
      <c r="VCN39" s="214"/>
      <c r="VCO39" s="214"/>
      <c r="VCP39" s="214"/>
      <c r="VCQ39" s="214"/>
      <c r="VCR39" s="214"/>
      <c r="VCS39" s="214"/>
      <c r="VCT39" s="214"/>
      <c r="VCU39" s="214"/>
      <c r="VCV39" s="214"/>
      <c r="VCW39" s="214"/>
      <c r="VCX39" s="214"/>
      <c r="VCY39" s="214"/>
      <c r="VCZ39" s="214"/>
      <c r="VDA39" s="214"/>
      <c r="VDB39" s="214"/>
      <c r="VDC39" s="214"/>
      <c r="VDD39" s="214"/>
      <c r="VDE39" s="214"/>
      <c r="VDF39" s="214"/>
      <c r="VDG39" s="214"/>
      <c r="VDH39" s="214"/>
      <c r="VDI39" s="214"/>
      <c r="VDJ39" s="214"/>
      <c r="VDK39" s="214"/>
      <c r="VDL39" s="214"/>
      <c r="VDM39" s="214"/>
      <c r="VDN39" s="214"/>
      <c r="VDO39" s="214"/>
      <c r="VDP39" s="214"/>
      <c r="VDQ39" s="214"/>
      <c r="VDR39" s="214"/>
      <c r="VDS39" s="214"/>
      <c r="VDT39" s="214"/>
      <c r="VDU39" s="214"/>
      <c r="VDV39" s="214"/>
      <c r="VDW39" s="214"/>
      <c r="VDX39" s="214"/>
      <c r="VDY39" s="214"/>
      <c r="VDZ39" s="214"/>
      <c r="VEA39" s="214"/>
      <c r="VEB39" s="214"/>
      <c r="VEC39" s="214"/>
      <c r="VED39" s="214"/>
      <c r="VEE39" s="214"/>
      <c r="VEF39" s="214"/>
      <c r="VEG39" s="214"/>
      <c r="VEH39" s="214"/>
      <c r="VEI39" s="214"/>
      <c r="VEJ39" s="214"/>
      <c r="VEK39" s="214"/>
      <c r="VEL39" s="214"/>
      <c r="VEM39" s="214"/>
      <c r="VEN39" s="214"/>
      <c r="VEO39" s="214"/>
      <c r="VEP39" s="214"/>
      <c r="VEQ39" s="214"/>
      <c r="VER39" s="214"/>
      <c r="VES39" s="214"/>
      <c r="VET39" s="214"/>
      <c r="VEU39" s="214"/>
      <c r="VEV39" s="214"/>
      <c r="VEW39" s="214"/>
      <c r="VEX39" s="214"/>
      <c r="VEY39" s="214"/>
      <c r="VEZ39" s="214"/>
      <c r="VFA39" s="214"/>
      <c r="VFB39" s="214"/>
      <c r="VFC39" s="214"/>
      <c r="VFD39" s="214"/>
      <c r="VFE39" s="214"/>
      <c r="VFF39" s="214"/>
      <c r="VFG39" s="214"/>
      <c r="VFH39" s="214"/>
      <c r="VFI39" s="214"/>
      <c r="VFJ39" s="214"/>
      <c r="VFK39" s="214"/>
      <c r="VFL39" s="214"/>
      <c r="VFM39" s="214"/>
      <c r="VFN39" s="214"/>
      <c r="VFO39" s="214"/>
      <c r="VFP39" s="214"/>
      <c r="VFQ39" s="214"/>
      <c r="VFR39" s="214"/>
      <c r="VFS39" s="214"/>
      <c r="VFT39" s="214"/>
      <c r="VFU39" s="214"/>
      <c r="VFV39" s="214"/>
      <c r="VFW39" s="214"/>
      <c r="VFX39" s="214"/>
      <c r="VFY39" s="214"/>
      <c r="VFZ39" s="214"/>
      <c r="VGA39" s="214"/>
      <c r="VGB39" s="214"/>
      <c r="VGC39" s="214"/>
      <c r="VGD39" s="214"/>
      <c r="VGE39" s="214"/>
      <c r="VGF39" s="214"/>
      <c r="VGG39" s="214"/>
      <c r="VGH39" s="214"/>
      <c r="VGI39" s="214"/>
      <c r="VGJ39" s="214"/>
      <c r="VGK39" s="214"/>
      <c r="VGL39" s="214"/>
      <c r="VGM39" s="214"/>
      <c r="VGN39" s="214"/>
      <c r="VGO39" s="214"/>
      <c r="VGP39" s="214"/>
      <c r="VGQ39" s="214"/>
      <c r="VGR39" s="214"/>
      <c r="VGS39" s="214"/>
      <c r="VGT39" s="214"/>
      <c r="VGU39" s="214"/>
      <c r="VGV39" s="214"/>
      <c r="VGW39" s="214"/>
      <c r="VGX39" s="214"/>
      <c r="VGY39" s="214"/>
      <c r="VGZ39" s="214"/>
      <c r="VHA39" s="214"/>
      <c r="VHB39" s="214"/>
      <c r="VHC39" s="214"/>
      <c r="VHD39" s="214"/>
      <c r="VHE39" s="214"/>
      <c r="VHF39" s="214"/>
      <c r="VHG39" s="214"/>
      <c r="VHH39" s="214"/>
      <c r="VHI39" s="214"/>
      <c r="VHJ39" s="214"/>
      <c r="VHK39" s="214"/>
      <c r="VHL39" s="214"/>
      <c r="VHM39" s="214"/>
      <c r="VHN39" s="214"/>
      <c r="VHO39" s="214"/>
      <c r="VHP39" s="214"/>
      <c r="VHQ39" s="214"/>
      <c r="VHR39" s="214"/>
      <c r="VHS39" s="214"/>
      <c r="VHT39" s="214"/>
      <c r="VHU39" s="214"/>
      <c r="VHV39" s="214"/>
      <c r="VHW39" s="214"/>
      <c r="VHX39" s="214"/>
      <c r="VHY39" s="214"/>
      <c r="VHZ39" s="214"/>
      <c r="VIA39" s="214"/>
      <c r="VIB39" s="214"/>
      <c r="VIC39" s="214"/>
      <c r="VID39" s="214"/>
      <c r="VIE39" s="214"/>
      <c r="VIF39" s="214"/>
      <c r="VIG39" s="214"/>
      <c r="VIH39" s="214"/>
      <c r="VII39" s="214"/>
      <c r="VIJ39" s="214"/>
      <c r="VIK39" s="214"/>
      <c r="VIL39" s="214"/>
      <c r="VIM39" s="214"/>
      <c r="VIN39" s="214"/>
      <c r="VIO39" s="214"/>
      <c r="VIP39" s="214"/>
      <c r="VIQ39" s="214"/>
      <c r="VIR39" s="214"/>
      <c r="VIS39" s="214"/>
      <c r="VIT39" s="214"/>
      <c r="VIU39" s="214"/>
      <c r="VIV39" s="214"/>
      <c r="VIW39" s="214"/>
      <c r="VIX39" s="214"/>
      <c r="VIY39" s="214"/>
      <c r="VIZ39" s="214"/>
      <c r="VJA39" s="214"/>
      <c r="VJB39" s="214"/>
      <c r="VJC39" s="214"/>
      <c r="VJD39" s="214"/>
      <c r="VJE39" s="214"/>
      <c r="VJF39" s="214"/>
      <c r="VJG39" s="214"/>
      <c r="VJH39" s="214"/>
      <c r="VJI39" s="214"/>
      <c r="VJJ39" s="214"/>
      <c r="VJK39" s="214"/>
      <c r="VJL39" s="214"/>
      <c r="VJM39" s="214"/>
      <c r="VJN39" s="214"/>
      <c r="VJO39" s="214"/>
      <c r="VJP39" s="214"/>
      <c r="VJQ39" s="214"/>
      <c r="VJR39" s="214"/>
      <c r="VJS39" s="214"/>
      <c r="VJT39" s="214"/>
      <c r="VJU39" s="214"/>
      <c r="VJV39" s="214"/>
      <c r="VJW39" s="214"/>
      <c r="VJX39" s="214"/>
      <c r="VJY39" s="214"/>
      <c r="VJZ39" s="214"/>
      <c r="VKA39" s="214"/>
      <c r="VKB39" s="214"/>
      <c r="VKC39" s="214"/>
      <c r="VKD39" s="214"/>
      <c r="VKE39" s="214"/>
      <c r="VKF39" s="214"/>
      <c r="VKG39" s="214"/>
      <c r="VKH39" s="214"/>
      <c r="VKI39" s="214"/>
      <c r="VKJ39" s="214"/>
      <c r="VKK39" s="214"/>
      <c r="VKL39" s="214"/>
      <c r="VKM39" s="214"/>
      <c r="VKN39" s="214"/>
      <c r="VKO39" s="214"/>
      <c r="VKP39" s="214"/>
      <c r="VKQ39" s="214"/>
      <c r="VKR39" s="214"/>
      <c r="VKS39" s="214"/>
      <c r="VKT39" s="214"/>
      <c r="VKU39" s="214"/>
      <c r="VKV39" s="214"/>
      <c r="VKW39" s="214"/>
      <c r="VKX39" s="214"/>
      <c r="VKY39" s="214"/>
      <c r="VKZ39" s="214"/>
      <c r="VLA39" s="214"/>
      <c r="VLB39" s="214"/>
      <c r="VLC39" s="214"/>
      <c r="VLD39" s="214"/>
      <c r="VLE39" s="214"/>
      <c r="VLF39" s="214"/>
      <c r="VLG39" s="214"/>
      <c r="VLH39" s="214"/>
      <c r="VLI39" s="214"/>
      <c r="VLJ39" s="214"/>
      <c r="VLK39" s="214"/>
      <c r="VLL39" s="214"/>
      <c r="VLM39" s="214"/>
      <c r="VLN39" s="214"/>
      <c r="VLO39" s="214"/>
      <c r="VLP39" s="214"/>
      <c r="VLQ39" s="214"/>
      <c r="VLR39" s="214"/>
      <c r="VLS39" s="214"/>
      <c r="VLT39" s="214"/>
      <c r="VLU39" s="214"/>
      <c r="VLV39" s="214"/>
      <c r="VLW39" s="214"/>
      <c r="VLX39" s="214"/>
      <c r="VLY39" s="214"/>
      <c r="VLZ39" s="214"/>
      <c r="VMA39" s="214"/>
      <c r="VMB39" s="214"/>
      <c r="VMC39" s="214"/>
      <c r="VMD39" s="214"/>
      <c r="VME39" s="214"/>
      <c r="VMF39" s="214"/>
      <c r="VMG39" s="214"/>
      <c r="VMH39" s="214"/>
      <c r="VMI39" s="214"/>
      <c r="VMJ39" s="214"/>
      <c r="VMK39" s="214"/>
      <c r="VML39" s="214"/>
      <c r="VMM39" s="214"/>
      <c r="VMN39" s="214"/>
      <c r="VMO39" s="214"/>
      <c r="VMP39" s="214"/>
      <c r="VMQ39" s="214"/>
      <c r="VMR39" s="214"/>
      <c r="VMS39" s="214"/>
      <c r="VMT39" s="214"/>
      <c r="VMU39" s="214"/>
      <c r="VMV39" s="214"/>
      <c r="VMW39" s="214"/>
      <c r="VMX39" s="214"/>
      <c r="VMY39" s="214"/>
      <c r="VMZ39" s="214"/>
      <c r="VNA39" s="214"/>
      <c r="VNB39" s="214"/>
      <c r="VNC39" s="214"/>
      <c r="VND39" s="214"/>
      <c r="VNE39" s="214"/>
      <c r="VNF39" s="214"/>
      <c r="VNG39" s="214"/>
      <c r="VNH39" s="214"/>
      <c r="VNI39" s="214"/>
      <c r="VNJ39" s="214"/>
      <c r="VNK39" s="214"/>
      <c r="VNL39" s="214"/>
      <c r="VNM39" s="214"/>
      <c r="VNN39" s="214"/>
      <c r="VNO39" s="214"/>
      <c r="VNP39" s="214"/>
      <c r="VNQ39" s="214"/>
      <c r="VNR39" s="214"/>
      <c r="VNS39" s="214"/>
      <c r="VNT39" s="214"/>
      <c r="VNU39" s="214"/>
      <c r="VNV39" s="214"/>
      <c r="VNW39" s="214"/>
      <c r="VNX39" s="214"/>
      <c r="VNY39" s="214"/>
      <c r="VNZ39" s="214"/>
      <c r="VOA39" s="214"/>
      <c r="VOB39" s="214"/>
      <c r="VOC39" s="214"/>
      <c r="VOD39" s="214"/>
      <c r="VOE39" s="214"/>
      <c r="VOF39" s="214"/>
      <c r="VOG39" s="214"/>
      <c r="VOH39" s="214"/>
      <c r="VOI39" s="214"/>
      <c r="VOJ39" s="214"/>
      <c r="VOK39" s="214"/>
      <c r="VOL39" s="214"/>
      <c r="VOM39" s="214"/>
      <c r="VON39" s="214"/>
      <c r="VOO39" s="214"/>
      <c r="VOP39" s="214"/>
      <c r="VOQ39" s="214"/>
      <c r="VOR39" s="214"/>
      <c r="VOS39" s="214"/>
      <c r="VOT39" s="214"/>
      <c r="VOU39" s="214"/>
      <c r="VOV39" s="214"/>
      <c r="VOW39" s="214"/>
      <c r="VOX39" s="214"/>
      <c r="VOY39" s="214"/>
      <c r="VOZ39" s="214"/>
      <c r="VPA39" s="214"/>
      <c r="VPB39" s="214"/>
      <c r="VPC39" s="214"/>
      <c r="VPD39" s="214"/>
      <c r="VPE39" s="214"/>
      <c r="VPF39" s="214"/>
      <c r="VPG39" s="214"/>
      <c r="VPH39" s="214"/>
      <c r="VPI39" s="214"/>
      <c r="VPJ39" s="214"/>
      <c r="VPK39" s="214"/>
      <c r="VPL39" s="214"/>
      <c r="VPM39" s="214"/>
      <c r="VPN39" s="214"/>
      <c r="VPO39" s="214"/>
      <c r="VPP39" s="214"/>
      <c r="VPQ39" s="214"/>
      <c r="VPR39" s="214"/>
      <c r="VPS39" s="214"/>
      <c r="VPT39" s="214"/>
      <c r="VPU39" s="214"/>
      <c r="VPV39" s="214"/>
      <c r="VPW39" s="214"/>
      <c r="VPX39" s="214"/>
      <c r="VPY39" s="214"/>
      <c r="VPZ39" s="214"/>
      <c r="VQA39" s="214"/>
      <c r="VQB39" s="214"/>
      <c r="VQC39" s="214"/>
      <c r="VQD39" s="214"/>
      <c r="VQE39" s="214"/>
      <c r="VQF39" s="214"/>
      <c r="VQG39" s="214"/>
      <c r="VQH39" s="214"/>
      <c r="VQI39" s="214"/>
      <c r="VQJ39" s="214"/>
      <c r="VQK39" s="214"/>
      <c r="VQL39" s="214"/>
      <c r="VQM39" s="214"/>
      <c r="VQN39" s="214"/>
      <c r="VQO39" s="214"/>
      <c r="VQP39" s="214"/>
      <c r="VQQ39" s="214"/>
      <c r="VQR39" s="214"/>
      <c r="VQS39" s="214"/>
      <c r="VQT39" s="214"/>
      <c r="VQU39" s="214"/>
      <c r="VQV39" s="214"/>
      <c r="VQW39" s="214"/>
      <c r="VQX39" s="214"/>
      <c r="VQY39" s="214"/>
      <c r="VQZ39" s="214"/>
      <c r="VRA39" s="214"/>
      <c r="VRB39" s="214"/>
      <c r="VRC39" s="214"/>
      <c r="VRD39" s="214"/>
      <c r="VRE39" s="214"/>
      <c r="VRF39" s="214"/>
      <c r="VRG39" s="214"/>
      <c r="VRH39" s="214"/>
      <c r="VRI39" s="214"/>
      <c r="VRJ39" s="214"/>
      <c r="VRK39" s="214"/>
      <c r="VRL39" s="214"/>
      <c r="VRM39" s="214"/>
      <c r="VRN39" s="214"/>
      <c r="VRO39" s="214"/>
      <c r="VRP39" s="214"/>
      <c r="VRQ39" s="214"/>
      <c r="VRR39" s="214"/>
      <c r="VRS39" s="214"/>
      <c r="VRT39" s="214"/>
      <c r="VRU39" s="214"/>
      <c r="VRV39" s="214"/>
      <c r="VRW39" s="214"/>
      <c r="VRX39" s="214"/>
      <c r="VRY39" s="214"/>
      <c r="VRZ39" s="214"/>
      <c r="VSA39" s="214"/>
      <c r="VSB39" s="214"/>
      <c r="VSC39" s="214"/>
      <c r="VSD39" s="214"/>
      <c r="VSE39" s="214"/>
      <c r="VSF39" s="214"/>
      <c r="VSG39" s="214"/>
      <c r="VSH39" s="214"/>
      <c r="VSI39" s="214"/>
      <c r="VSJ39" s="214"/>
      <c r="VSK39" s="214"/>
      <c r="VSL39" s="214"/>
      <c r="VSM39" s="214"/>
      <c r="VSN39" s="214"/>
      <c r="VSO39" s="214"/>
      <c r="VSP39" s="214"/>
      <c r="VSQ39" s="214"/>
      <c r="VSR39" s="214"/>
      <c r="VSS39" s="214"/>
      <c r="VST39" s="214"/>
      <c r="VSU39" s="214"/>
      <c r="VSV39" s="214"/>
      <c r="VSW39" s="214"/>
      <c r="VSX39" s="214"/>
      <c r="VSY39" s="214"/>
      <c r="VSZ39" s="214"/>
      <c r="VTA39" s="214"/>
      <c r="VTB39" s="214"/>
      <c r="VTC39" s="214"/>
      <c r="VTD39" s="214"/>
      <c r="VTE39" s="214"/>
      <c r="VTF39" s="214"/>
      <c r="VTG39" s="214"/>
      <c r="VTH39" s="214"/>
      <c r="VTI39" s="214"/>
      <c r="VTJ39" s="214"/>
      <c r="VTK39" s="214"/>
      <c r="VTL39" s="214"/>
      <c r="VTM39" s="214"/>
      <c r="VTN39" s="214"/>
      <c r="VTO39" s="214"/>
      <c r="VTP39" s="214"/>
      <c r="VTQ39" s="214"/>
      <c r="VTR39" s="214"/>
      <c r="VTS39" s="214"/>
      <c r="VTT39" s="214"/>
      <c r="VTU39" s="214"/>
      <c r="VTV39" s="214"/>
      <c r="VTW39" s="214"/>
      <c r="VTX39" s="214"/>
      <c r="VTY39" s="214"/>
      <c r="VTZ39" s="214"/>
      <c r="VUA39" s="214"/>
      <c r="VUB39" s="214"/>
      <c r="VUC39" s="214"/>
      <c r="VUD39" s="214"/>
      <c r="VUE39" s="214"/>
      <c r="VUF39" s="214"/>
      <c r="VUG39" s="214"/>
      <c r="VUH39" s="214"/>
      <c r="VUI39" s="214"/>
      <c r="VUJ39" s="214"/>
      <c r="VUK39" s="214"/>
      <c r="VUL39" s="214"/>
      <c r="VUM39" s="214"/>
      <c r="VUN39" s="214"/>
      <c r="VUO39" s="214"/>
      <c r="VUP39" s="214"/>
      <c r="VUQ39" s="214"/>
      <c r="VUR39" s="214"/>
      <c r="VUS39" s="214"/>
      <c r="VUT39" s="214"/>
      <c r="VUU39" s="214"/>
      <c r="VUV39" s="214"/>
      <c r="VUW39" s="214"/>
      <c r="VUX39" s="214"/>
      <c r="VUY39" s="214"/>
      <c r="VUZ39" s="214"/>
      <c r="VVA39" s="214"/>
      <c r="VVB39" s="214"/>
      <c r="VVC39" s="214"/>
      <c r="VVD39" s="214"/>
      <c r="VVE39" s="214"/>
      <c r="VVF39" s="214"/>
      <c r="VVG39" s="214"/>
      <c r="VVH39" s="214"/>
      <c r="VVI39" s="214"/>
      <c r="VVJ39" s="214"/>
      <c r="VVK39" s="214"/>
      <c r="VVL39" s="214"/>
      <c r="VVM39" s="214"/>
      <c r="VVN39" s="214"/>
      <c r="VVO39" s="214"/>
      <c r="VVP39" s="214"/>
      <c r="VVQ39" s="214"/>
      <c r="VVR39" s="214"/>
      <c r="VVS39" s="214"/>
      <c r="VVT39" s="214"/>
      <c r="VVU39" s="214"/>
      <c r="VVV39" s="214"/>
      <c r="VVW39" s="214"/>
      <c r="VVX39" s="214"/>
      <c r="VVY39" s="214"/>
      <c r="VVZ39" s="214"/>
      <c r="VWA39" s="214"/>
      <c r="VWB39" s="214"/>
      <c r="VWC39" s="214"/>
      <c r="VWD39" s="214"/>
      <c r="VWE39" s="214"/>
      <c r="VWF39" s="214"/>
      <c r="VWG39" s="214"/>
      <c r="VWH39" s="214"/>
      <c r="VWI39" s="214"/>
      <c r="VWJ39" s="214"/>
      <c r="VWK39" s="214"/>
      <c r="VWL39" s="214"/>
      <c r="VWM39" s="214"/>
      <c r="VWN39" s="214"/>
      <c r="VWO39" s="214"/>
      <c r="VWP39" s="214"/>
      <c r="VWQ39" s="214"/>
      <c r="VWR39" s="214"/>
      <c r="VWS39" s="214"/>
      <c r="VWT39" s="214"/>
      <c r="VWU39" s="214"/>
      <c r="VWV39" s="214"/>
      <c r="VWW39" s="214"/>
      <c r="VWX39" s="214"/>
      <c r="VWY39" s="214"/>
      <c r="VWZ39" s="214"/>
      <c r="VXA39" s="214"/>
      <c r="VXB39" s="214"/>
      <c r="VXC39" s="214"/>
      <c r="VXD39" s="214"/>
      <c r="VXE39" s="214"/>
      <c r="VXF39" s="214"/>
      <c r="VXG39" s="214"/>
      <c r="VXH39" s="214"/>
      <c r="VXI39" s="214"/>
      <c r="VXJ39" s="214"/>
      <c r="VXK39" s="214"/>
      <c r="VXL39" s="214"/>
      <c r="VXM39" s="214"/>
      <c r="VXN39" s="214"/>
      <c r="VXO39" s="214"/>
      <c r="VXP39" s="214"/>
      <c r="VXQ39" s="214"/>
      <c r="VXR39" s="214"/>
      <c r="VXS39" s="214"/>
      <c r="VXT39" s="214"/>
      <c r="VXU39" s="214"/>
      <c r="VXV39" s="214"/>
      <c r="VXW39" s="214"/>
      <c r="VXX39" s="214"/>
      <c r="VXY39" s="214"/>
      <c r="VXZ39" s="214"/>
      <c r="VYA39" s="214"/>
      <c r="VYB39" s="214"/>
      <c r="VYC39" s="214"/>
      <c r="VYD39" s="214"/>
      <c r="VYE39" s="214"/>
      <c r="VYF39" s="214"/>
      <c r="VYG39" s="214"/>
      <c r="VYH39" s="214"/>
      <c r="VYI39" s="214"/>
      <c r="VYJ39" s="214"/>
      <c r="VYK39" s="214"/>
      <c r="VYL39" s="214"/>
      <c r="VYM39" s="214"/>
      <c r="VYN39" s="214"/>
      <c r="VYO39" s="214"/>
      <c r="VYP39" s="214"/>
      <c r="VYQ39" s="214"/>
      <c r="VYR39" s="214"/>
      <c r="VYS39" s="214"/>
      <c r="VYT39" s="214"/>
      <c r="VYU39" s="214"/>
      <c r="VYV39" s="214"/>
      <c r="VYW39" s="214"/>
      <c r="VYX39" s="214"/>
      <c r="VYY39" s="214"/>
      <c r="VYZ39" s="214"/>
      <c r="VZA39" s="214"/>
      <c r="VZB39" s="214"/>
      <c r="VZC39" s="214"/>
      <c r="VZD39" s="214"/>
      <c r="VZE39" s="214"/>
      <c r="VZF39" s="214"/>
      <c r="VZG39" s="214"/>
      <c r="VZH39" s="214"/>
      <c r="VZI39" s="214"/>
      <c r="VZJ39" s="214"/>
      <c r="VZK39" s="214"/>
      <c r="VZL39" s="214"/>
      <c r="VZM39" s="214"/>
      <c r="VZN39" s="214"/>
      <c r="VZO39" s="214"/>
      <c r="VZP39" s="214"/>
      <c r="VZQ39" s="214"/>
      <c r="VZR39" s="214"/>
      <c r="VZS39" s="214"/>
      <c r="VZT39" s="214"/>
      <c r="VZU39" s="214"/>
      <c r="VZV39" s="214"/>
      <c r="VZW39" s="214"/>
      <c r="VZX39" s="214"/>
      <c r="VZY39" s="214"/>
      <c r="VZZ39" s="214"/>
      <c r="WAA39" s="214"/>
      <c r="WAB39" s="214"/>
      <c r="WAC39" s="214"/>
      <c r="WAD39" s="214"/>
      <c r="WAE39" s="214"/>
      <c r="WAF39" s="214"/>
      <c r="WAG39" s="214"/>
      <c r="WAH39" s="214"/>
      <c r="WAI39" s="214"/>
      <c r="WAJ39" s="214"/>
      <c r="WAK39" s="214"/>
      <c r="WAL39" s="214"/>
      <c r="WAM39" s="214"/>
      <c r="WAN39" s="214"/>
      <c r="WAO39" s="214"/>
      <c r="WAP39" s="214"/>
      <c r="WAQ39" s="214"/>
      <c r="WAR39" s="214"/>
      <c r="WAS39" s="214"/>
      <c r="WAT39" s="214"/>
      <c r="WAU39" s="214"/>
      <c r="WAV39" s="214"/>
      <c r="WAW39" s="214"/>
      <c r="WAX39" s="214"/>
      <c r="WAY39" s="214"/>
      <c r="WAZ39" s="214"/>
      <c r="WBA39" s="214"/>
      <c r="WBB39" s="214"/>
      <c r="WBC39" s="214"/>
      <c r="WBD39" s="214"/>
      <c r="WBE39" s="214"/>
      <c r="WBF39" s="214"/>
      <c r="WBG39" s="214"/>
      <c r="WBH39" s="214"/>
      <c r="WBI39" s="214"/>
      <c r="WBJ39" s="214"/>
      <c r="WBK39" s="214"/>
      <c r="WBL39" s="214"/>
      <c r="WBM39" s="214"/>
      <c r="WBN39" s="214"/>
      <c r="WBO39" s="214"/>
      <c r="WBP39" s="214"/>
      <c r="WBQ39" s="214"/>
      <c r="WBR39" s="214"/>
      <c r="WBS39" s="214"/>
      <c r="WBT39" s="214"/>
      <c r="WBU39" s="214"/>
      <c r="WBV39" s="214"/>
      <c r="WBW39" s="214"/>
      <c r="WBX39" s="214"/>
      <c r="WBY39" s="214"/>
      <c r="WBZ39" s="214"/>
      <c r="WCA39" s="214"/>
      <c r="WCB39" s="214"/>
      <c r="WCC39" s="214"/>
      <c r="WCD39" s="214"/>
      <c r="WCE39" s="214"/>
      <c r="WCF39" s="214"/>
      <c r="WCG39" s="214"/>
      <c r="WCH39" s="214"/>
      <c r="WCI39" s="214"/>
      <c r="WCJ39" s="214"/>
      <c r="WCK39" s="214"/>
      <c r="WCL39" s="214"/>
      <c r="WCM39" s="214"/>
      <c r="WCN39" s="214"/>
      <c r="WCO39" s="214"/>
      <c r="WCP39" s="214"/>
      <c r="WCQ39" s="214"/>
      <c r="WCR39" s="214"/>
      <c r="WCS39" s="214"/>
      <c r="WCT39" s="214"/>
      <c r="WCU39" s="214"/>
      <c r="WCV39" s="214"/>
      <c r="WCW39" s="214"/>
      <c r="WCX39" s="214"/>
      <c r="WCY39" s="214"/>
      <c r="WCZ39" s="214"/>
      <c r="WDA39" s="214"/>
      <c r="WDB39" s="214"/>
      <c r="WDC39" s="214"/>
      <c r="WDD39" s="214"/>
      <c r="WDE39" s="214"/>
      <c r="WDF39" s="214"/>
      <c r="WDG39" s="214"/>
      <c r="WDH39" s="214"/>
      <c r="WDI39" s="214"/>
      <c r="WDJ39" s="214"/>
      <c r="WDK39" s="214"/>
      <c r="WDL39" s="214"/>
      <c r="WDM39" s="214"/>
      <c r="WDN39" s="214"/>
      <c r="WDO39" s="214"/>
      <c r="WDP39" s="214"/>
      <c r="WDQ39" s="214"/>
      <c r="WDR39" s="214"/>
      <c r="WDS39" s="214"/>
      <c r="WDT39" s="214"/>
      <c r="WDU39" s="214"/>
      <c r="WDV39" s="214"/>
      <c r="WDW39" s="214"/>
      <c r="WDX39" s="214"/>
      <c r="WDY39" s="214"/>
      <c r="WDZ39" s="214"/>
      <c r="WEA39" s="214"/>
      <c r="WEB39" s="214"/>
      <c r="WEC39" s="214"/>
      <c r="WED39" s="214"/>
      <c r="WEE39" s="214"/>
      <c r="WEF39" s="214"/>
      <c r="WEG39" s="214"/>
      <c r="WEH39" s="214"/>
      <c r="WEI39" s="214"/>
      <c r="WEJ39" s="214"/>
      <c r="WEK39" s="214"/>
      <c r="WEL39" s="214"/>
      <c r="WEM39" s="214"/>
      <c r="WEN39" s="214"/>
      <c r="WEO39" s="214"/>
      <c r="WEP39" s="214"/>
      <c r="WEQ39" s="214"/>
      <c r="WER39" s="214"/>
      <c r="WES39" s="214"/>
      <c r="WET39" s="214"/>
      <c r="WEU39" s="214"/>
      <c r="WEV39" s="214"/>
      <c r="WEW39" s="214"/>
      <c r="WEX39" s="214"/>
      <c r="WEY39" s="214"/>
      <c r="WEZ39" s="214"/>
      <c r="WFA39" s="214"/>
      <c r="WFB39" s="214"/>
      <c r="WFC39" s="214"/>
      <c r="WFD39" s="214"/>
      <c r="WFE39" s="214"/>
      <c r="WFF39" s="214"/>
      <c r="WFG39" s="214"/>
      <c r="WFH39" s="214"/>
      <c r="WFI39" s="214"/>
      <c r="WFJ39" s="214"/>
      <c r="WFK39" s="214"/>
      <c r="WFL39" s="214"/>
      <c r="WFM39" s="214"/>
      <c r="WFN39" s="214"/>
      <c r="WFO39" s="214"/>
      <c r="WFP39" s="214"/>
      <c r="WFQ39" s="214"/>
      <c r="WFR39" s="214"/>
      <c r="WFS39" s="214"/>
      <c r="WFT39" s="214"/>
      <c r="WFU39" s="214"/>
      <c r="WFV39" s="214"/>
      <c r="WFW39" s="214"/>
      <c r="WFX39" s="214"/>
      <c r="WFY39" s="214"/>
      <c r="WFZ39" s="214"/>
      <c r="WGA39" s="214"/>
      <c r="WGB39" s="214"/>
      <c r="WGC39" s="214"/>
      <c r="WGD39" s="214"/>
      <c r="WGE39" s="214"/>
      <c r="WGF39" s="214"/>
      <c r="WGG39" s="214"/>
      <c r="WGH39" s="214"/>
      <c r="WGI39" s="214"/>
      <c r="WGJ39" s="214"/>
      <c r="WGK39" s="214"/>
      <c r="WGL39" s="214"/>
      <c r="WGM39" s="214"/>
      <c r="WGN39" s="214"/>
      <c r="WGO39" s="214"/>
      <c r="WGP39" s="214"/>
      <c r="WGQ39" s="214"/>
      <c r="WGR39" s="214"/>
      <c r="WGS39" s="214"/>
      <c r="WGT39" s="214"/>
      <c r="WGU39" s="214"/>
      <c r="WGV39" s="214"/>
      <c r="WGW39" s="214"/>
      <c r="WGX39" s="214"/>
      <c r="WGY39" s="214"/>
      <c r="WGZ39" s="214"/>
      <c r="WHA39" s="214"/>
      <c r="WHB39" s="214"/>
      <c r="WHC39" s="214"/>
      <c r="WHD39" s="214"/>
      <c r="WHE39" s="214"/>
      <c r="WHF39" s="214"/>
      <c r="WHG39" s="214"/>
      <c r="WHH39" s="214"/>
      <c r="WHI39" s="214"/>
      <c r="WHJ39" s="214"/>
      <c r="WHK39" s="214"/>
      <c r="WHL39" s="214"/>
      <c r="WHM39" s="214"/>
      <c r="WHN39" s="214"/>
      <c r="WHO39" s="214"/>
      <c r="WHP39" s="214"/>
      <c r="WHQ39" s="214"/>
      <c r="WHR39" s="214"/>
      <c r="WHS39" s="214"/>
      <c r="WHT39" s="214"/>
      <c r="WHU39" s="214"/>
      <c r="WHV39" s="214"/>
      <c r="WHW39" s="214"/>
      <c r="WHX39" s="214"/>
      <c r="WHY39" s="214"/>
      <c r="WHZ39" s="214"/>
      <c r="WIA39" s="214"/>
      <c r="WIB39" s="214"/>
      <c r="WIC39" s="214"/>
      <c r="WID39" s="214"/>
      <c r="WIE39" s="214"/>
      <c r="WIF39" s="214"/>
      <c r="WIG39" s="214"/>
      <c r="WIH39" s="214"/>
      <c r="WII39" s="214"/>
      <c r="WIJ39" s="214"/>
      <c r="WIK39" s="214"/>
      <c r="WIL39" s="214"/>
      <c r="WIM39" s="214"/>
      <c r="WIN39" s="214"/>
      <c r="WIO39" s="214"/>
      <c r="WIP39" s="214"/>
      <c r="WIQ39" s="214"/>
      <c r="WIR39" s="214"/>
      <c r="WIS39" s="214"/>
      <c r="WIT39" s="214"/>
      <c r="WIU39" s="214"/>
      <c r="WIV39" s="214"/>
      <c r="WIW39" s="214"/>
      <c r="WIX39" s="214"/>
      <c r="WIY39" s="214"/>
      <c r="WIZ39" s="214"/>
      <c r="WJA39" s="214"/>
      <c r="WJB39" s="214"/>
      <c r="WJC39" s="214"/>
      <c r="WJD39" s="214"/>
      <c r="WJE39" s="214"/>
      <c r="WJF39" s="214"/>
      <c r="WJG39" s="214"/>
      <c r="WJH39" s="214"/>
      <c r="WJI39" s="214"/>
      <c r="WJJ39" s="214"/>
      <c r="WJK39" s="214"/>
      <c r="WJL39" s="214"/>
      <c r="WJM39" s="214"/>
      <c r="WJN39" s="214"/>
      <c r="WJO39" s="214"/>
      <c r="WJP39" s="214"/>
      <c r="WJQ39" s="214"/>
      <c r="WJR39" s="214"/>
      <c r="WJS39" s="214"/>
      <c r="WJT39" s="214"/>
      <c r="WJU39" s="214"/>
      <c r="WJV39" s="214"/>
      <c r="WJW39" s="214"/>
      <c r="WJX39" s="214"/>
      <c r="WJY39" s="214"/>
      <c r="WJZ39" s="214"/>
      <c r="WKA39" s="214"/>
      <c r="WKB39" s="214"/>
      <c r="WKC39" s="214"/>
      <c r="WKD39" s="214"/>
      <c r="WKE39" s="214"/>
      <c r="WKF39" s="214"/>
      <c r="WKG39" s="214"/>
      <c r="WKH39" s="214"/>
      <c r="WKI39" s="214"/>
      <c r="WKJ39" s="214"/>
      <c r="WKK39" s="214"/>
      <c r="WKL39" s="214"/>
      <c r="WKM39" s="214"/>
      <c r="WKN39" s="214"/>
      <c r="WKO39" s="214"/>
      <c r="WKP39" s="214"/>
      <c r="WKQ39" s="214"/>
      <c r="WKR39" s="214"/>
      <c r="WKS39" s="214"/>
      <c r="WKT39" s="214"/>
      <c r="WKU39" s="214"/>
      <c r="WKV39" s="214"/>
      <c r="WKW39" s="214"/>
      <c r="WKX39" s="214"/>
      <c r="WKY39" s="214"/>
      <c r="WKZ39" s="214"/>
      <c r="WLA39" s="214"/>
      <c r="WLB39" s="214"/>
      <c r="WLC39" s="214"/>
      <c r="WLD39" s="214"/>
      <c r="WLE39" s="214"/>
      <c r="WLF39" s="214"/>
      <c r="WLG39" s="214"/>
      <c r="WLH39" s="214"/>
      <c r="WLI39" s="214"/>
      <c r="WLJ39" s="214"/>
      <c r="WLK39" s="214"/>
      <c r="WLL39" s="214"/>
      <c r="WLM39" s="214"/>
      <c r="WLN39" s="214"/>
      <c r="WLO39" s="214"/>
      <c r="WLP39" s="214"/>
      <c r="WLQ39" s="214"/>
      <c r="WLR39" s="214"/>
      <c r="WLS39" s="214"/>
      <c r="WLT39" s="214"/>
      <c r="WLU39" s="214"/>
      <c r="WLV39" s="214"/>
      <c r="WLW39" s="214"/>
      <c r="WLX39" s="214"/>
      <c r="WLY39" s="214"/>
      <c r="WLZ39" s="214"/>
      <c r="WMA39" s="214"/>
      <c r="WMB39" s="214"/>
      <c r="WMC39" s="214"/>
      <c r="WMD39" s="214"/>
      <c r="WME39" s="214"/>
      <c r="WMF39" s="214"/>
      <c r="WMG39" s="214"/>
      <c r="WMH39" s="214"/>
      <c r="WMI39" s="214"/>
      <c r="WMJ39" s="214"/>
      <c r="WMK39" s="214"/>
      <c r="WML39" s="214"/>
      <c r="WMM39" s="214"/>
      <c r="WMN39" s="214"/>
      <c r="WMO39" s="214"/>
      <c r="WMP39" s="214"/>
      <c r="WMQ39" s="214"/>
      <c r="WMR39" s="214"/>
      <c r="WMS39" s="214"/>
      <c r="WMT39" s="214"/>
      <c r="WMU39" s="214"/>
      <c r="WMV39" s="214"/>
      <c r="WMW39" s="214"/>
      <c r="WMX39" s="214"/>
      <c r="WMY39" s="214"/>
      <c r="WMZ39" s="214"/>
      <c r="WNA39" s="214"/>
      <c r="WNB39" s="214"/>
      <c r="WNC39" s="214"/>
      <c r="WND39" s="214"/>
      <c r="WNE39" s="214"/>
      <c r="WNF39" s="214"/>
      <c r="WNG39" s="214"/>
      <c r="WNH39" s="214"/>
      <c r="WNI39" s="214"/>
      <c r="WNJ39" s="214"/>
      <c r="WNK39" s="214"/>
      <c r="WNL39" s="214"/>
      <c r="WNM39" s="214"/>
      <c r="WNN39" s="214"/>
      <c r="WNO39" s="214"/>
      <c r="WNP39" s="214"/>
      <c r="WNQ39" s="214"/>
      <c r="WNR39" s="214"/>
      <c r="WNS39" s="214"/>
      <c r="WNT39" s="214"/>
      <c r="WNU39" s="214"/>
      <c r="WNV39" s="214"/>
      <c r="WNW39" s="214"/>
      <c r="WNX39" s="214"/>
      <c r="WNY39" s="214"/>
      <c r="WNZ39" s="214"/>
      <c r="WOA39" s="214"/>
      <c r="WOB39" s="214"/>
      <c r="WOC39" s="214"/>
      <c r="WOD39" s="214"/>
      <c r="WOE39" s="214"/>
      <c r="WOF39" s="214"/>
      <c r="WOG39" s="214"/>
      <c r="WOH39" s="214"/>
      <c r="WOI39" s="214"/>
      <c r="WOJ39" s="214"/>
      <c r="WOK39" s="214"/>
      <c r="WOL39" s="214"/>
      <c r="WOM39" s="214"/>
      <c r="WON39" s="214"/>
      <c r="WOO39" s="214"/>
      <c r="WOP39" s="214"/>
      <c r="WOQ39" s="214"/>
      <c r="WOR39" s="214"/>
      <c r="WOS39" s="214"/>
      <c r="WOT39" s="214"/>
      <c r="WOU39" s="214"/>
      <c r="WOV39" s="214"/>
      <c r="WOW39" s="214"/>
      <c r="WOX39" s="214"/>
      <c r="WOY39" s="214"/>
      <c r="WOZ39" s="214"/>
      <c r="WPA39" s="214"/>
      <c r="WPB39" s="214"/>
      <c r="WPC39" s="214"/>
      <c r="WPD39" s="214"/>
      <c r="WPE39" s="214"/>
      <c r="WPF39" s="214"/>
      <c r="WPG39" s="214"/>
      <c r="WPH39" s="214"/>
      <c r="WPI39" s="214"/>
      <c r="WPJ39" s="214"/>
      <c r="WPK39" s="214"/>
      <c r="WPL39" s="214"/>
      <c r="WPM39" s="214"/>
      <c r="WPN39" s="214"/>
      <c r="WPO39" s="214"/>
      <c r="WPP39" s="214"/>
      <c r="WPQ39" s="214"/>
      <c r="WPR39" s="214"/>
      <c r="WPS39" s="214"/>
      <c r="WPT39" s="214"/>
      <c r="WPU39" s="214"/>
      <c r="WPV39" s="214"/>
      <c r="WPW39" s="214"/>
      <c r="WPX39" s="214"/>
      <c r="WPY39" s="214"/>
      <c r="WPZ39" s="214"/>
      <c r="WQA39" s="214"/>
      <c r="WQB39" s="214"/>
      <c r="WQC39" s="214"/>
      <c r="WQD39" s="214"/>
      <c r="WQE39" s="214"/>
      <c r="WQF39" s="214"/>
      <c r="WQG39" s="214"/>
      <c r="WQH39" s="214"/>
      <c r="WQI39" s="214"/>
      <c r="WQJ39" s="214"/>
      <c r="WQK39" s="214"/>
      <c r="WQL39" s="214"/>
      <c r="WQM39" s="214"/>
      <c r="WQN39" s="214"/>
      <c r="WQO39" s="214"/>
      <c r="WQP39" s="214"/>
      <c r="WQQ39" s="214"/>
      <c r="WQR39" s="214"/>
      <c r="WQS39" s="214"/>
      <c r="WQT39" s="214"/>
      <c r="WQU39" s="214"/>
      <c r="WQV39" s="214"/>
      <c r="WQW39" s="214"/>
      <c r="WQX39" s="214"/>
      <c r="WQY39" s="214"/>
      <c r="WQZ39" s="214"/>
      <c r="WRA39" s="214"/>
      <c r="WRB39" s="214"/>
      <c r="WRC39" s="214"/>
      <c r="WRD39" s="214"/>
      <c r="WRE39" s="214"/>
      <c r="WRF39" s="214"/>
      <c r="WRG39" s="214"/>
      <c r="WRH39" s="214"/>
      <c r="WRI39" s="214"/>
      <c r="WRJ39" s="214"/>
      <c r="WRK39" s="214"/>
      <c r="WRL39" s="214"/>
      <c r="WRM39" s="214"/>
      <c r="WRN39" s="214"/>
      <c r="WRO39" s="214"/>
      <c r="WRP39" s="214"/>
      <c r="WRQ39" s="214"/>
      <c r="WRR39" s="214"/>
      <c r="WRS39" s="214"/>
      <c r="WRT39" s="214"/>
      <c r="WRU39" s="214"/>
      <c r="WRV39" s="214"/>
      <c r="WRW39" s="214"/>
      <c r="WRX39" s="214"/>
      <c r="WRY39" s="214"/>
      <c r="WRZ39" s="214"/>
      <c r="WSA39" s="214"/>
      <c r="WSB39" s="214"/>
      <c r="WSC39" s="214"/>
      <c r="WSD39" s="214"/>
      <c r="WSE39" s="214"/>
      <c r="WSF39" s="214"/>
      <c r="WSG39" s="214"/>
      <c r="WSH39" s="214"/>
      <c r="WSI39" s="214"/>
      <c r="WSJ39" s="214"/>
      <c r="WSK39" s="214"/>
      <c r="WSL39" s="214"/>
      <c r="WSM39" s="214"/>
      <c r="WSN39" s="214"/>
      <c r="WSO39" s="214"/>
      <c r="WSP39" s="214"/>
      <c r="WSQ39" s="214"/>
      <c r="WSR39" s="214"/>
      <c r="WSS39" s="214"/>
      <c r="WST39" s="214"/>
      <c r="WSU39" s="214"/>
      <c r="WSV39" s="214"/>
      <c r="WSW39" s="214"/>
      <c r="WSX39" s="214"/>
      <c r="WSY39" s="214"/>
      <c r="WSZ39" s="214"/>
      <c r="WTA39" s="214"/>
      <c r="WTB39" s="214"/>
      <c r="WTC39" s="214"/>
      <c r="WTD39" s="214"/>
      <c r="WTE39" s="214"/>
      <c r="WTF39" s="214"/>
      <c r="WTG39" s="214"/>
      <c r="WTH39" s="214"/>
      <c r="WTI39" s="214"/>
      <c r="WTJ39" s="214"/>
      <c r="WTK39" s="214"/>
      <c r="WTL39" s="214"/>
      <c r="WTM39" s="214"/>
      <c r="WTN39" s="214"/>
      <c r="WTO39" s="214"/>
      <c r="WTP39" s="214"/>
      <c r="WTQ39" s="214"/>
      <c r="WTR39" s="214"/>
      <c r="WTS39" s="214"/>
      <c r="WTT39" s="214"/>
      <c r="WTU39" s="214"/>
      <c r="WTV39" s="214"/>
      <c r="WTW39" s="214"/>
      <c r="WTX39" s="214"/>
      <c r="WTY39" s="214"/>
      <c r="WTZ39" s="214"/>
      <c r="WUA39" s="214"/>
      <c r="WUB39" s="214"/>
      <c r="WUC39" s="214"/>
      <c r="WUD39" s="214"/>
      <c r="WUE39" s="214"/>
      <c r="WUF39" s="214"/>
      <c r="WUG39" s="214"/>
      <c r="WUH39" s="214"/>
      <c r="WUI39" s="214"/>
      <c r="WUJ39" s="214"/>
      <c r="WUK39" s="214"/>
      <c r="WUL39" s="214"/>
      <c r="WUM39" s="214"/>
      <c r="WUN39" s="214"/>
      <c r="WUO39" s="214"/>
      <c r="WUP39" s="214"/>
      <c r="WUQ39" s="214"/>
      <c r="WUR39" s="214"/>
      <c r="WUS39" s="214"/>
      <c r="WUT39" s="214"/>
      <c r="WUU39" s="214"/>
      <c r="WUV39" s="214"/>
      <c r="WUW39" s="214"/>
      <c r="WUX39" s="214"/>
      <c r="WUY39" s="214"/>
      <c r="WUZ39" s="214"/>
      <c r="WVA39" s="214"/>
      <c r="WVB39" s="214"/>
      <c r="WVC39" s="214"/>
      <c r="WVD39" s="214"/>
      <c r="WVE39" s="214"/>
      <c r="WVF39" s="214"/>
      <c r="WVG39" s="214"/>
      <c r="WVH39" s="214"/>
      <c r="WVI39" s="214"/>
      <c r="WVJ39" s="214"/>
      <c r="WVK39" s="214"/>
      <c r="WVL39" s="214"/>
      <c r="WVM39" s="214"/>
      <c r="WVN39" s="214"/>
      <c r="WVO39" s="214"/>
      <c r="WVP39" s="214"/>
      <c r="WVQ39" s="214"/>
      <c r="WVR39" s="214"/>
      <c r="WVS39" s="214"/>
      <c r="WVT39" s="214"/>
      <c r="WVU39" s="214"/>
      <c r="WVV39" s="214"/>
      <c r="WVW39" s="214"/>
    </row>
    <row r="40" spans="1:16143" s="213" customFormat="1" ht="30" customHeight="1">
      <c r="A40" s="221" t="s">
        <v>2704</v>
      </c>
      <c r="B40" s="222"/>
      <c r="C40" s="222"/>
      <c r="D40" s="222">
        <v>1</v>
      </c>
      <c r="E40" s="222"/>
      <c r="F40" s="222">
        <f>공종별집계표!F104</f>
        <v>0</v>
      </c>
      <c r="G40" s="222"/>
      <c r="H40" s="222">
        <f>공종별집계표!H104</f>
        <v>0</v>
      </c>
      <c r="I40" s="222"/>
      <c r="J40" s="222">
        <f>공종별집계표!J104</f>
        <v>2943375</v>
      </c>
      <c r="K40" s="222"/>
      <c r="L40" s="222">
        <f t="shared" si="4"/>
        <v>2943375</v>
      </c>
      <c r="M40" s="222"/>
      <c r="O40" s="214"/>
      <c r="P40" s="214"/>
      <c r="Q40" s="214"/>
      <c r="R40" s="214"/>
      <c r="S40" s="214"/>
      <c r="T40" s="214"/>
      <c r="U40" s="214"/>
      <c r="V40" s="214"/>
      <c r="W40" s="214"/>
      <c r="X40" s="214"/>
      <c r="Y40" s="214"/>
      <c r="Z40" s="214"/>
      <c r="AA40" s="214"/>
      <c r="AB40" s="214"/>
      <c r="AC40" s="214"/>
      <c r="AD40" s="214"/>
      <c r="AE40" s="214"/>
      <c r="AF40" s="214"/>
      <c r="AG40" s="214"/>
      <c r="AH40" s="214"/>
      <c r="AI40" s="214"/>
      <c r="AJ40" s="214"/>
      <c r="AK40" s="214"/>
      <c r="AL40" s="214"/>
      <c r="AM40" s="214"/>
      <c r="AN40" s="214"/>
      <c r="AO40" s="214"/>
      <c r="AP40" s="214"/>
      <c r="AQ40" s="214"/>
      <c r="AR40" s="214"/>
      <c r="AS40" s="214"/>
      <c r="AT40" s="214"/>
      <c r="AU40" s="214"/>
      <c r="AV40" s="214"/>
      <c r="AW40" s="214"/>
      <c r="AX40" s="214"/>
      <c r="AY40" s="214"/>
      <c r="AZ40" s="214"/>
      <c r="BA40" s="214"/>
      <c r="BB40" s="214"/>
      <c r="BC40" s="214"/>
      <c r="BD40" s="214"/>
      <c r="BE40" s="214"/>
      <c r="BF40" s="214"/>
      <c r="BG40" s="214"/>
      <c r="BH40" s="214"/>
      <c r="BI40" s="214"/>
      <c r="BJ40" s="214"/>
      <c r="BK40" s="214"/>
      <c r="BL40" s="214"/>
      <c r="BM40" s="214"/>
      <c r="BN40" s="214"/>
      <c r="BO40" s="214"/>
      <c r="BP40" s="214"/>
      <c r="BQ40" s="214"/>
      <c r="BR40" s="214"/>
      <c r="BS40" s="214"/>
      <c r="BT40" s="214"/>
      <c r="BU40" s="214"/>
      <c r="BV40" s="214"/>
      <c r="BW40" s="214"/>
      <c r="BX40" s="214"/>
      <c r="BY40" s="214"/>
      <c r="BZ40" s="214"/>
      <c r="CA40" s="214"/>
      <c r="CB40" s="214"/>
      <c r="CC40" s="214"/>
      <c r="CD40" s="214"/>
      <c r="CE40" s="214"/>
      <c r="CF40" s="214"/>
      <c r="CG40" s="214"/>
      <c r="CH40" s="214"/>
      <c r="CI40" s="214"/>
      <c r="CJ40" s="214"/>
      <c r="CK40" s="214"/>
      <c r="CL40" s="214"/>
      <c r="CM40" s="214"/>
      <c r="CN40" s="214"/>
      <c r="CO40" s="214"/>
      <c r="CP40" s="214"/>
      <c r="CQ40" s="214"/>
      <c r="CR40" s="214"/>
      <c r="CS40" s="214"/>
      <c r="CT40" s="214"/>
      <c r="CU40" s="214"/>
      <c r="CV40" s="214"/>
      <c r="CW40" s="214"/>
      <c r="CX40" s="214"/>
      <c r="CY40" s="214"/>
      <c r="CZ40" s="214"/>
      <c r="DA40" s="214"/>
      <c r="DB40" s="214"/>
      <c r="DC40" s="214"/>
      <c r="DD40" s="214"/>
      <c r="DE40" s="214"/>
      <c r="DF40" s="214"/>
      <c r="DG40" s="214"/>
      <c r="DH40" s="214"/>
      <c r="DI40" s="214"/>
      <c r="DJ40" s="214"/>
      <c r="DK40" s="214"/>
      <c r="DL40" s="214"/>
      <c r="DM40" s="214"/>
      <c r="DN40" s="214"/>
      <c r="DO40" s="214"/>
      <c r="DP40" s="214"/>
      <c r="DQ40" s="214"/>
      <c r="DR40" s="214"/>
      <c r="DS40" s="214"/>
      <c r="DT40" s="214"/>
      <c r="DU40" s="214"/>
      <c r="DV40" s="214"/>
      <c r="DW40" s="214"/>
      <c r="DX40" s="214"/>
      <c r="DY40" s="214"/>
      <c r="DZ40" s="214"/>
      <c r="EA40" s="214"/>
      <c r="EB40" s="214"/>
      <c r="EC40" s="214"/>
      <c r="ED40" s="214"/>
      <c r="EE40" s="214"/>
      <c r="EF40" s="214"/>
      <c r="EG40" s="214"/>
      <c r="EH40" s="214"/>
      <c r="EI40" s="214"/>
      <c r="EJ40" s="214"/>
      <c r="EK40" s="214"/>
      <c r="EL40" s="214"/>
      <c r="EM40" s="214"/>
      <c r="EN40" s="214"/>
      <c r="EO40" s="214"/>
      <c r="EP40" s="214"/>
      <c r="EQ40" s="214"/>
      <c r="ER40" s="214"/>
      <c r="ES40" s="214"/>
      <c r="ET40" s="214"/>
      <c r="EU40" s="214"/>
      <c r="EV40" s="214"/>
      <c r="EW40" s="214"/>
      <c r="EX40" s="214"/>
      <c r="EY40" s="214"/>
      <c r="EZ40" s="214"/>
      <c r="FA40" s="214"/>
      <c r="FB40" s="214"/>
      <c r="FC40" s="214"/>
      <c r="FD40" s="214"/>
      <c r="FE40" s="214"/>
      <c r="FF40" s="214"/>
      <c r="FG40" s="214"/>
      <c r="FH40" s="214"/>
      <c r="FI40" s="214"/>
      <c r="FJ40" s="214"/>
      <c r="FK40" s="214"/>
      <c r="FL40" s="214"/>
      <c r="FM40" s="214"/>
      <c r="FN40" s="214"/>
      <c r="FO40" s="214"/>
      <c r="FP40" s="214"/>
      <c r="FQ40" s="214"/>
      <c r="FR40" s="214"/>
      <c r="FS40" s="214"/>
      <c r="FT40" s="214"/>
      <c r="FU40" s="214"/>
      <c r="FV40" s="214"/>
      <c r="FW40" s="214"/>
      <c r="FX40" s="214"/>
      <c r="FY40" s="214"/>
      <c r="FZ40" s="214"/>
      <c r="GA40" s="214"/>
      <c r="GB40" s="214"/>
      <c r="GC40" s="214"/>
      <c r="GD40" s="214"/>
      <c r="GE40" s="214"/>
      <c r="GF40" s="214"/>
      <c r="GG40" s="214"/>
      <c r="GH40" s="214"/>
      <c r="GI40" s="214"/>
      <c r="GJ40" s="214"/>
      <c r="GK40" s="214"/>
      <c r="GL40" s="214"/>
      <c r="GM40" s="214"/>
      <c r="GN40" s="214"/>
      <c r="GO40" s="214"/>
      <c r="GP40" s="214"/>
      <c r="GQ40" s="214"/>
      <c r="GR40" s="214"/>
      <c r="GS40" s="214"/>
      <c r="GT40" s="214"/>
      <c r="GU40" s="214"/>
      <c r="GV40" s="214"/>
      <c r="GW40" s="214"/>
      <c r="GX40" s="214"/>
      <c r="GY40" s="214"/>
      <c r="GZ40" s="214"/>
      <c r="HA40" s="214"/>
      <c r="HB40" s="214"/>
      <c r="HC40" s="214"/>
      <c r="HD40" s="214"/>
      <c r="HE40" s="214"/>
      <c r="HF40" s="214"/>
      <c r="HG40" s="214"/>
      <c r="HH40" s="214"/>
      <c r="HI40" s="214"/>
      <c r="HJ40" s="214"/>
      <c r="HK40" s="214"/>
      <c r="HL40" s="214"/>
      <c r="HM40" s="214"/>
      <c r="HN40" s="214"/>
      <c r="HO40" s="214"/>
      <c r="HP40" s="214"/>
      <c r="HQ40" s="214"/>
      <c r="HR40" s="214"/>
      <c r="HS40" s="214"/>
      <c r="HT40" s="214"/>
      <c r="HU40" s="214"/>
      <c r="HV40" s="214"/>
      <c r="HW40" s="214"/>
      <c r="HX40" s="214"/>
      <c r="HY40" s="214"/>
      <c r="HZ40" s="214"/>
      <c r="IA40" s="214"/>
      <c r="IB40" s="214"/>
      <c r="IC40" s="214"/>
      <c r="ID40" s="214"/>
      <c r="IE40" s="214"/>
      <c r="IF40" s="214"/>
      <c r="IG40" s="214"/>
      <c r="IH40" s="214"/>
      <c r="II40" s="214"/>
      <c r="IJ40" s="214"/>
      <c r="IK40" s="214"/>
      <c r="IL40" s="214"/>
      <c r="IM40" s="214"/>
      <c r="IN40" s="214"/>
      <c r="IO40" s="214"/>
      <c r="IP40" s="214"/>
      <c r="IQ40" s="214"/>
      <c r="IR40" s="214"/>
      <c r="IS40" s="214"/>
      <c r="IT40" s="214"/>
      <c r="IU40" s="214"/>
      <c r="IV40" s="214"/>
      <c r="IW40" s="214"/>
      <c r="IX40" s="214"/>
      <c r="IY40" s="214"/>
      <c r="IZ40" s="214"/>
      <c r="JA40" s="214"/>
      <c r="JB40" s="214"/>
      <c r="JC40" s="214"/>
      <c r="JD40" s="214"/>
      <c r="JE40" s="214"/>
      <c r="JF40" s="214"/>
      <c r="JG40" s="214"/>
      <c r="JH40" s="214"/>
      <c r="JI40" s="214"/>
      <c r="JJ40" s="214"/>
      <c r="JK40" s="214"/>
      <c r="JL40" s="214"/>
      <c r="JM40" s="214"/>
      <c r="JN40" s="214"/>
      <c r="JO40" s="214"/>
      <c r="JP40" s="214"/>
      <c r="JQ40" s="214"/>
      <c r="JR40" s="214"/>
      <c r="JS40" s="214"/>
      <c r="JT40" s="214"/>
      <c r="JU40" s="214"/>
      <c r="JV40" s="214"/>
      <c r="JW40" s="214"/>
      <c r="JX40" s="214"/>
      <c r="JY40" s="214"/>
      <c r="JZ40" s="214"/>
      <c r="KA40" s="214"/>
      <c r="KB40" s="214"/>
      <c r="KC40" s="214"/>
      <c r="KD40" s="214"/>
      <c r="KE40" s="214"/>
      <c r="KF40" s="214"/>
      <c r="KG40" s="214"/>
      <c r="KH40" s="214"/>
      <c r="KI40" s="214"/>
      <c r="KJ40" s="214"/>
      <c r="KK40" s="214"/>
      <c r="KL40" s="214"/>
      <c r="KM40" s="214"/>
      <c r="KN40" s="214"/>
      <c r="KO40" s="214"/>
      <c r="KP40" s="214"/>
      <c r="KQ40" s="214"/>
      <c r="KR40" s="214"/>
      <c r="KS40" s="214"/>
      <c r="KT40" s="214"/>
      <c r="KU40" s="214"/>
      <c r="KV40" s="214"/>
      <c r="KW40" s="214"/>
      <c r="KX40" s="214"/>
      <c r="KY40" s="214"/>
      <c r="KZ40" s="214"/>
      <c r="LA40" s="214"/>
      <c r="LB40" s="214"/>
      <c r="LC40" s="214"/>
      <c r="LD40" s="214"/>
      <c r="LE40" s="214"/>
      <c r="LF40" s="214"/>
      <c r="LG40" s="214"/>
      <c r="LH40" s="214"/>
      <c r="LI40" s="214"/>
      <c r="LJ40" s="214"/>
      <c r="LK40" s="214"/>
      <c r="LL40" s="214"/>
      <c r="LM40" s="214"/>
      <c r="LN40" s="214"/>
      <c r="LO40" s="214"/>
      <c r="LP40" s="214"/>
      <c r="LQ40" s="214"/>
      <c r="LR40" s="214"/>
      <c r="LS40" s="214"/>
      <c r="LT40" s="214"/>
      <c r="LU40" s="214"/>
      <c r="LV40" s="214"/>
      <c r="LW40" s="214"/>
      <c r="LX40" s="214"/>
      <c r="LY40" s="214"/>
      <c r="LZ40" s="214"/>
      <c r="MA40" s="214"/>
      <c r="MB40" s="214"/>
      <c r="MC40" s="214"/>
      <c r="MD40" s="214"/>
      <c r="ME40" s="214"/>
      <c r="MF40" s="214"/>
      <c r="MG40" s="214"/>
      <c r="MH40" s="214"/>
      <c r="MI40" s="214"/>
      <c r="MJ40" s="214"/>
      <c r="MK40" s="214"/>
      <c r="ML40" s="214"/>
      <c r="MM40" s="214"/>
      <c r="MN40" s="214"/>
      <c r="MO40" s="214"/>
      <c r="MP40" s="214"/>
      <c r="MQ40" s="214"/>
      <c r="MR40" s="214"/>
      <c r="MS40" s="214"/>
      <c r="MT40" s="214"/>
      <c r="MU40" s="214"/>
      <c r="MV40" s="214"/>
      <c r="MW40" s="214"/>
      <c r="MX40" s="214"/>
      <c r="MY40" s="214"/>
      <c r="MZ40" s="214"/>
      <c r="NA40" s="214"/>
      <c r="NB40" s="214"/>
      <c r="NC40" s="214"/>
      <c r="ND40" s="214"/>
      <c r="NE40" s="214"/>
      <c r="NF40" s="214"/>
      <c r="NG40" s="214"/>
      <c r="NH40" s="214"/>
      <c r="NI40" s="214"/>
      <c r="NJ40" s="214"/>
      <c r="NK40" s="214"/>
      <c r="NL40" s="214"/>
      <c r="NM40" s="214"/>
      <c r="NN40" s="214"/>
      <c r="NO40" s="214"/>
      <c r="NP40" s="214"/>
      <c r="NQ40" s="214"/>
      <c r="NR40" s="214"/>
      <c r="NS40" s="214"/>
      <c r="NT40" s="214"/>
      <c r="NU40" s="214"/>
      <c r="NV40" s="214"/>
      <c r="NW40" s="214"/>
      <c r="NX40" s="214"/>
      <c r="NY40" s="214"/>
      <c r="NZ40" s="214"/>
      <c r="OA40" s="214"/>
      <c r="OB40" s="214"/>
      <c r="OC40" s="214"/>
      <c r="OD40" s="214"/>
      <c r="OE40" s="214"/>
      <c r="OF40" s="214"/>
      <c r="OG40" s="214"/>
      <c r="OH40" s="214"/>
      <c r="OI40" s="214"/>
      <c r="OJ40" s="214"/>
      <c r="OK40" s="214"/>
      <c r="OL40" s="214"/>
      <c r="OM40" s="214"/>
      <c r="ON40" s="214"/>
      <c r="OO40" s="214"/>
      <c r="OP40" s="214"/>
      <c r="OQ40" s="214"/>
      <c r="OR40" s="214"/>
      <c r="OS40" s="214"/>
      <c r="OT40" s="214"/>
      <c r="OU40" s="214"/>
      <c r="OV40" s="214"/>
      <c r="OW40" s="214"/>
      <c r="OX40" s="214"/>
      <c r="OY40" s="214"/>
      <c r="OZ40" s="214"/>
      <c r="PA40" s="214"/>
      <c r="PB40" s="214"/>
      <c r="PC40" s="214"/>
      <c r="PD40" s="214"/>
      <c r="PE40" s="214"/>
      <c r="PF40" s="214"/>
      <c r="PG40" s="214"/>
      <c r="PH40" s="214"/>
      <c r="PI40" s="214"/>
      <c r="PJ40" s="214"/>
      <c r="PK40" s="214"/>
      <c r="PL40" s="214"/>
      <c r="PM40" s="214"/>
      <c r="PN40" s="214"/>
      <c r="PO40" s="214"/>
      <c r="PP40" s="214"/>
      <c r="PQ40" s="214"/>
      <c r="PR40" s="214"/>
      <c r="PS40" s="214"/>
      <c r="PT40" s="214"/>
      <c r="PU40" s="214"/>
      <c r="PV40" s="214"/>
      <c r="PW40" s="214"/>
      <c r="PX40" s="214"/>
      <c r="PY40" s="214"/>
      <c r="PZ40" s="214"/>
      <c r="QA40" s="214"/>
      <c r="QB40" s="214"/>
      <c r="QC40" s="214"/>
      <c r="QD40" s="214"/>
      <c r="QE40" s="214"/>
      <c r="QF40" s="214"/>
      <c r="QG40" s="214"/>
      <c r="QH40" s="214"/>
      <c r="QI40" s="214"/>
      <c r="QJ40" s="214"/>
      <c r="QK40" s="214"/>
      <c r="QL40" s="214"/>
      <c r="QM40" s="214"/>
      <c r="QN40" s="214"/>
      <c r="QO40" s="214"/>
      <c r="QP40" s="214"/>
      <c r="QQ40" s="214"/>
      <c r="QR40" s="214"/>
      <c r="QS40" s="214"/>
      <c r="QT40" s="214"/>
      <c r="QU40" s="214"/>
      <c r="QV40" s="214"/>
      <c r="QW40" s="214"/>
      <c r="QX40" s="214"/>
      <c r="QY40" s="214"/>
      <c r="QZ40" s="214"/>
      <c r="RA40" s="214"/>
      <c r="RB40" s="214"/>
      <c r="RC40" s="214"/>
      <c r="RD40" s="214"/>
      <c r="RE40" s="214"/>
      <c r="RF40" s="214"/>
      <c r="RG40" s="214"/>
      <c r="RH40" s="214"/>
      <c r="RI40" s="214"/>
      <c r="RJ40" s="214"/>
      <c r="RK40" s="214"/>
      <c r="RL40" s="214"/>
      <c r="RM40" s="214"/>
      <c r="RN40" s="214"/>
      <c r="RO40" s="214"/>
      <c r="RP40" s="214"/>
      <c r="RQ40" s="214"/>
      <c r="RR40" s="214"/>
      <c r="RS40" s="214"/>
      <c r="RT40" s="214"/>
      <c r="RU40" s="214"/>
      <c r="RV40" s="214"/>
      <c r="RW40" s="214"/>
      <c r="RX40" s="214"/>
      <c r="RY40" s="214"/>
      <c r="RZ40" s="214"/>
      <c r="SA40" s="214"/>
      <c r="SB40" s="214"/>
      <c r="SC40" s="214"/>
      <c r="SD40" s="214"/>
      <c r="SE40" s="214"/>
      <c r="SF40" s="214"/>
      <c r="SG40" s="214"/>
      <c r="SH40" s="214"/>
      <c r="SI40" s="214"/>
      <c r="SJ40" s="214"/>
      <c r="SK40" s="214"/>
      <c r="SL40" s="214"/>
      <c r="SM40" s="214"/>
      <c r="SN40" s="214"/>
      <c r="SO40" s="214"/>
      <c r="SP40" s="214"/>
      <c r="SQ40" s="214"/>
      <c r="SR40" s="214"/>
      <c r="SS40" s="214"/>
      <c r="ST40" s="214"/>
      <c r="SU40" s="214"/>
      <c r="SV40" s="214"/>
      <c r="SW40" s="214"/>
      <c r="SX40" s="214"/>
      <c r="SY40" s="214"/>
      <c r="SZ40" s="214"/>
      <c r="TA40" s="214"/>
      <c r="TB40" s="214"/>
      <c r="TC40" s="214"/>
      <c r="TD40" s="214"/>
      <c r="TE40" s="214"/>
      <c r="TF40" s="214"/>
      <c r="TG40" s="214"/>
      <c r="TH40" s="214"/>
      <c r="TI40" s="214"/>
      <c r="TJ40" s="214"/>
      <c r="TK40" s="214"/>
      <c r="TL40" s="214"/>
      <c r="TM40" s="214"/>
      <c r="TN40" s="214"/>
      <c r="TO40" s="214"/>
      <c r="TP40" s="214"/>
      <c r="TQ40" s="214"/>
      <c r="TR40" s="214"/>
      <c r="TS40" s="214"/>
      <c r="TT40" s="214"/>
      <c r="TU40" s="214"/>
      <c r="TV40" s="214"/>
      <c r="TW40" s="214"/>
      <c r="TX40" s="214"/>
      <c r="TY40" s="214"/>
      <c r="TZ40" s="214"/>
      <c r="UA40" s="214"/>
      <c r="UB40" s="214"/>
      <c r="UC40" s="214"/>
      <c r="UD40" s="214"/>
      <c r="UE40" s="214"/>
      <c r="UF40" s="214"/>
      <c r="UG40" s="214"/>
      <c r="UH40" s="214"/>
      <c r="UI40" s="214"/>
      <c r="UJ40" s="214"/>
      <c r="UK40" s="214"/>
      <c r="UL40" s="214"/>
      <c r="UM40" s="214"/>
      <c r="UN40" s="214"/>
      <c r="UO40" s="214"/>
      <c r="UP40" s="214"/>
      <c r="UQ40" s="214"/>
      <c r="UR40" s="214"/>
      <c r="US40" s="214"/>
      <c r="UT40" s="214"/>
      <c r="UU40" s="214"/>
      <c r="UV40" s="214"/>
      <c r="UW40" s="214"/>
      <c r="UX40" s="214"/>
      <c r="UY40" s="214"/>
      <c r="UZ40" s="214"/>
      <c r="VA40" s="214"/>
      <c r="VB40" s="214"/>
      <c r="VC40" s="214"/>
      <c r="VD40" s="214"/>
      <c r="VE40" s="214"/>
      <c r="VF40" s="214"/>
      <c r="VG40" s="214"/>
      <c r="VH40" s="214"/>
      <c r="VI40" s="214"/>
      <c r="VJ40" s="214"/>
      <c r="VK40" s="214"/>
      <c r="VL40" s="214"/>
      <c r="VM40" s="214"/>
      <c r="VN40" s="214"/>
      <c r="VO40" s="214"/>
      <c r="VP40" s="214"/>
      <c r="VQ40" s="214"/>
      <c r="VR40" s="214"/>
      <c r="VS40" s="214"/>
      <c r="VT40" s="214"/>
      <c r="VU40" s="214"/>
      <c r="VV40" s="214"/>
      <c r="VW40" s="214"/>
      <c r="VX40" s="214"/>
      <c r="VY40" s="214"/>
      <c r="VZ40" s="214"/>
      <c r="WA40" s="214"/>
      <c r="WB40" s="214"/>
      <c r="WC40" s="214"/>
      <c r="WD40" s="214"/>
      <c r="WE40" s="214"/>
      <c r="WF40" s="214"/>
      <c r="WG40" s="214"/>
      <c r="WH40" s="214"/>
      <c r="WI40" s="214"/>
      <c r="WJ40" s="214"/>
      <c r="WK40" s="214"/>
      <c r="WL40" s="214"/>
      <c r="WM40" s="214"/>
      <c r="WN40" s="214"/>
      <c r="WO40" s="214"/>
      <c r="WP40" s="214"/>
      <c r="WQ40" s="214"/>
      <c r="WR40" s="214"/>
      <c r="WS40" s="214"/>
      <c r="WT40" s="214"/>
      <c r="WU40" s="214"/>
      <c r="WV40" s="214"/>
      <c r="WW40" s="214"/>
      <c r="WX40" s="214"/>
      <c r="WY40" s="214"/>
      <c r="WZ40" s="214"/>
      <c r="XA40" s="214"/>
      <c r="XB40" s="214"/>
      <c r="XC40" s="214"/>
      <c r="XD40" s="214"/>
      <c r="XE40" s="214"/>
      <c r="XF40" s="214"/>
      <c r="XG40" s="214"/>
      <c r="XH40" s="214"/>
      <c r="XI40" s="214"/>
      <c r="XJ40" s="214"/>
      <c r="XK40" s="214"/>
      <c r="XL40" s="214"/>
      <c r="XM40" s="214"/>
      <c r="XN40" s="214"/>
      <c r="XO40" s="214"/>
      <c r="XP40" s="214"/>
      <c r="XQ40" s="214"/>
      <c r="XR40" s="214"/>
      <c r="XS40" s="214"/>
      <c r="XT40" s="214"/>
      <c r="XU40" s="214"/>
      <c r="XV40" s="214"/>
      <c r="XW40" s="214"/>
      <c r="XX40" s="214"/>
      <c r="XY40" s="214"/>
      <c r="XZ40" s="214"/>
      <c r="YA40" s="214"/>
      <c r="YB40" s="214"/>
      <c r="YC40" s="214"/>
      <c r="YD40" s="214"/>
      <c r="YE40" s="214"/>
      <c r="YF40" s="214"/>
      <c r="YG40" s="214"/>
      <c r="YH40" s="214"/>
      <c r="YI40" s="214"/>
      <c r="YJ40" s="214"/>
      <c r="YK40" s="214"/>
      <c r="YL40" s="214"/>
      <c r="YM40" s="214"/>
      <c r="YN40" s="214"/>
      <c r="YO40" s="214"/>
      <c r="YP40" s="214"/>
      <c r="YQ40" s="214"/>
      <c r="YR40" s="214"/>
      <c r="YS40" s="214"/>
      <c r="YT40" s="214"/>
      <c r="YU40" s="214"/>
      <c r="YV40" s="214"/>
      <c r="YW40" s="214"/>
      <c r="YX40" s="214"/>
      <c r="YY40" s="214"/>
      <c r="YZ40" s="214"/>
      <c r="ZA40" s="214"/>
      <c r="ZB40" s="214"/>
      <c r="ZC40" s="214"/>
      <c r="ZD40" s="214"/>
      <c r="ZE40" s="214"/>
      <c r="ZF40" s="214"/>
      <c r="ZG40" s="214"/>
      <c r="ZH40" s="214"/>
      <c r="ZI40" s="214"/>
      <c r="ZJ40" s="214"/>
      <c r="ZK40" s="214"/>
      <c r="ZL40" s="214"/>
      <c r="ZM40" s="214"/>
      <c r="ZN40" s="214"/>
      <c r="ZO40" s="214"/>
      <c r="ZP40" s="214"/>
      <c r="ZQ40" s="214"/>
      <c r="ZR40" s="214"/>
      <c r="ZS40" s="214"/>
      <c r="ZT40" s="214"/>
      <c r="ZU40" s="214"/>
      <c r="ZV40" s="214"/>
      <c r="ZW40" s="214"/>
      <c r="ZX40" s="214"/>
      <c r="ZY40" s="214"/>
      <c r="ZZ40" s="214"/>
      <c r="AAA40" s="214"/>
      <c r="AAB40" s="214"/>
      <c r="AAC40" s="214"/>
      <c r="AAD40" s="214"/>
      <c r="AAE40" s="214"/>
      <c r="AAF40" s="214"/>
      <c r="AAG40" s="214"/>
      <c r="AAH40" s="214"/>
      <c r="AAI40" s="214"/>
      <c r="AAJ40" s="214"/>
      <c r="AAK40" s="214"/>
      <c r="AAL40" s="214"/>
      <c r="AAM40" s="214"/>
      <c r="AAN40" s="214"/>
      <c r="AAO40" s="214"/>
      <c r="AAP40" s="214"/>
      <c r="AAQ40" s="214"/>
      <c r="AAR40" s="214"/>
      <c r="AAS40" s="214"/>
      <c r="AAT40" s="214"/>
      <c r="AAU40" s="214"/>
      <c r="AAV40" s="214"/>
      <c r="AAW40" s="214"/>
      <c r="AAX40" s="214"/>
      <c r="AAY40" s="214"/>
      <c r="AAZ40" s="214"/>
      <c r="ABA40" s="214"/>
      <c r="ABB40" s="214"/>
      <c r="ABC40" s="214"/>
      <c r="ABD40" s="214"/>
      <c r="ABE40" s="214"/>
      <c r="ABF40" s="214"/>
      <c r="ABG40" s="214"/>
      <c r="ABH40" s="214"/>
      <c r="ABI40" s="214"/>
      <c r="ABJ40" s="214"/>
      <c r="ABK40" s="214"/>
      <c r="ABL40" s="214"/>
      <c r="ABM40" s="214"/>
      <c r="ABN40" s="214"/>
      <c r="ABO40" s="214"/>
      <c r="ABP40" s="214"/>
      <c r="ABQ40" s="214"/>
      <c r="ABR40" s="214"/>
      <c r="ABS40" s="214"/>
      <c r="ABT40" s="214"/>
      <c r="ABU40" s="214"/>
      <c r="ABV40" s="214"/>
      <c r="ABW40" s="214"/>
      <c r="ABX40" s="214"/>
      <c r="ABY40" s="214"/>
      <c r="ABZ40" s="214"/>
      <c r="ACA40" s="214"/>
      <c r="ACB40" s="214"/>
      <c r="ACC40" s="214"/>
      <c r="ACD40" s="214"/>
      <c r="ACE40" s="214"/>
      <c r="ACF40" s="214"/>
      <c r="ACG40" s="214"/>
      <c r="ACH40" s="214"/>
      <c r="ACI40" s="214"/>
      <c r="ACJ40" s="214"/>
      <c r="ACK40" s="214"/>
      <c r="ACL40" s="214"/>
      <c r="ACM40" s="214"/>
      <c r="ACN40" s="214"/>
      <c r="ACO40" s="214"/>
      <c r="ACP40" s="214"/>
      <c r="ACQ40" s="214"/>
      <c r="ACR40" s="214"/>
      <c r="ACS40" s="214"/>
      <c r="ACT40" s="214"/>
      <c r="ACU40" s="214"/>
      <c r="ACV40" s="214"/>
      <c r="ACW40" s="214"/>
      <c r="ACX40" s="214"/>
      <c r="ACY40" s="214"/>
      <c r="ACZ40" s="214"/>
      <c r="ADA40" s="214"/>
      <c r="ADB40" s="214"/>
      <c r="ADC40" s="214"/>
      <c r="ADD40" s="214"/>
      <c r="ADE40" s="214"/>
      <c r="ADF40" s="214"/>
      <c r="ADG40" s="214"/>
      <c r="ADH40" s="214"/>
      <c r="ADI40" s="214"/>
      <c r="ADJ40" s="214"/>
      <c r="ADK40" s="214"/>
      <c r="ADL40" s="214"/>
      <c r="ADM40" s="214"/>
      <c r="ADN40" s="214"/>
      <c r="ADO40" s="214"/>
      <c r="ADP40" s="214"/>
      <c r="ADQ40" s="214"/>
      <c r="ADR40" s="214"/>
      <c r="ADS40" s="214"/>
      <c r="ADT40" s="214"/>
      <c r="ADU40" s="214"/>
      <c r="ADV40" s="214"/>
      <c r="ADW40" s="214"/>
      <c r="ADX40" s="214"/>
      <c r="ADY40" s="214"/>
      <c r="ADZ40" s="214"/>
      <c r="AEA40" s="214"/>
      <c r="AEB40" s="214"/>
      <c r="AEC40" s="214"/>
      <c r="AED40" s="214"/>
      <c r="AEE40" s="214"/>
      <c r="AEF40" s="214"/>
      <c r="AEG40" s="214"/>
      <c r="AEH40" s="214"/>
      <c r="AEI40" s="214"/>
      <c r="AEJ40" s="214"/>
      <c r="AEK40" s="214"/>
      <c r="AEL40" s="214"/>
      <c r="AEM40" s="214"/>
      <c r="AEN40" s="214"/>
      <c r="AEO40" s="214"/>
      <c r="AEP40" s="214"/>
      <c r="AEQ40" s="214"/>
      <c r="AER40" s="214"/>
      <c r="AES40" s="214"/>
      <c r="AET40" s="214"/>
      <c r="AEU40" s="214"/>
      <c r="AEV40" s="214"/>
      <c r="AEW40" s="214"/>
      <c r="AEX40" s="214"/>
      <c r="AEY40" s="214"/>
      <c r="AEZ40" s="214"/>
      <c r="AFA40" s="214"/>
      <c r="AFB40" s="214"/>
      <c r="AFC40" s="214"/>
      <c r="AFD40" s="214"/>
      <c r="AFE40" s="214"/>
      <c r="AFF40" s="214"/>
      <c r="AFG40" s="214"/>
      <c r="AFH40" s="214"/>
      <c r="AFI40" s="214"/>
      <c r="AFJ40" s="214"/>
      <c r="AFK40" s="214"/>
      <c r="AFL40" s="214"/>
      <c r="AFM40" s="214"/>
      <c r="AFN40" s="214"/>
      <c r="AFO40" s="214"/>
      <c r="AFP40" s="214"/>
      <c r="AFQ40" s="214"/>
      <c r="AFR40" s="214"/>
      <c r="AFS40" s="214"/>
      <c r="AFT40" s="214"/>
      <c r="AFU40" s="214"/>
      <c r="AFV40" s="214"/>
      <c r="AFW40" s="214"/>
      <c r="AFX40" s="214"/>
      <c r="AFY40" s="214"/>
      <c r="AFZ40" s="214"/>
      <c r="AGA40" s="214"/>
      <c r="AGB40" s="214"/>
      <c r="AGC40" s="214"/>
      <c r="AGD40" s="214"/>
      <c r="AGE40" s="214"/>
      <c r="AGF40" s="214"/>
      <c r="AGG40" s="214"/>
      <c r="AGH40" s="214"/>
      <c r="AGI40" s="214"/>
      <c r="AGJ40" s="214"/>
      <c r="AGK40" s="214"/>
      <c r="AGL40" s="214"/>
      <c r="AGM40" s="214"/>
      <c r="AGN40" s="214"/>
      <c r="AGO40" s="214"/>
      <c r="AGP40" s="214"/>
      <c r="AGQ40" s="214"/>
      <c r="AGR40" s="214"/>
      <c r="AGS40" s="214"/>
      <c r="AGT40" s="214"/>
      <c r="AGU40" s="214"/>
      <c r="AGV40" s="214"/>
      <c r="AGW40" s="214"/>
      <c r="AGX40" s="214"/>
      <c r="AGY40" s="214"/>
      <c r="AGZ40" s="214"/>
      <c r="AHA40" s="214"/>
      <c r="AHB40" s="214"/>
      <c r="AHC40" s="214"/>
      <c r="AHD40" s="214"/>
      <c r="AHE40" s="214"/>
      <c r="AHF40" s="214"/>
      <c r="AHG40" s="214"/>
      <c r="AHH40" s="214"/>
      <c r="AHI40" s="214"/>
      <c r="AHJ40" s="214"/>
      <c r="AHK40" s="214"/>
      <c r="AHL40" s="214"/>
      <c r="AHM40" s="214"/>
      <c r="AHN40" s="214"/>
      <c r="AHO40" s="214"/>
      <c r="AHP40" s="214"/>
      <c r="AHQ40" s="214"/>
      <c r="AHR40" s="214"/>
      <c r="AHS40" s="214"/>
      <c r="AHT40" s="214"/>
      <c r="AHU40" s="214"/>
      <c r="AHV40" s="214"/>
      <c r="AHW40" s="214"/>
      <c r="AHX40" s="214"/>
      <c r="AHY40" s="214"/>
      <c r="AHZ40" s="214"/>
      <c r="AIA40" s="214"/>
      <c r="AIB40" s="214"/>
      <c r="AIC40" s="214"/>
      <c r="AID40" s="214"/>
      <c r="AIE40" s="214"/>
      <c r="AIF40" s="214"/>
      <c r="AIG40" s="214"/>
      <c r="AIH40" s="214"/>
      <c r="AII40" s="214"/>
      <c r="AIJ40" s="214"/>
      <c r="AIK40" s="214"/>
      <c r="AIL40" s="214"/>
      <c r="AIM40" s="214"/>
      <c r="AIN40" s="214"/>
      <c r="AIO40" s="214"/>
      <c r="AIP40" s="214"/>
      <c r="AIQ40" s="214"/>
      <c r="AIR40" s="214"/>
      <c r="AIS40" s="214"/>
      <c r="AIT40" s="214"/>
      <c r="AIU40" s="214"/>
      <c r="AIV40" s="214"/>
      <c r="AIW40" s="214"/>
      <c r="AIX40" s="214"/>
      <c r="AIY40" s="214"/>
      <c r="AIZ40" s="214"/>
      <c r="AJA40" s="214"/>
      <c r="AJB40" s="214"/>
      <c r="AJC40" s="214"/>
      <c r="AJD40" s="214"/>
      <c r="AJE40" s="214"/>
      <c r="AJF40" s="214"/>
      <c r="AJG40" s="214"/>
      <c r="AJH40" s="214"/>
      <c r="AJI40" s="214"/>
      <c r="AJJ40" s="214"/>
      <c r="AJK40" s="214"/>
      <c r="AJL40" s="214"/>
      <c r="AJM40" s="214"/>
      <c r="AJN40" s="214"/>
      <c r="AJO40" s="214"/>
      <c r="AJP40" s="214"/>
      <c r="AJQ40" s="214"/>
      <c r="AJR40" s="214"/>
      <c r="AJS40" s="214"/>
      <c r="AJT40" s="214"/>
      <c r="AJU40" s="214"/>
      <c r="AJV40" s="214"/>
      <c r="AJW40" s="214"/>
      <c r="AJX40" s="214"/>
      <c r="AJY40" s="214"/>
      <c r="AJZ40" s="214"/>
      <c r="AKA40" s="214"/>
      <c r="AKB40" s="214"/>
      <c r="AKC40" s="214"/>
      <c r="AKD40" s="214"/>
      <c r="AKE40" s="214"/>
      <c r="AKF40" s="214"/>
      <c r="AKG40" s="214"/>
      <c r="AKH40" s="214"/>
      <c r="AKI40" s="214"/>
      <c r="AKJ40" s="214"/>
      <c r="AKK40" s="214"/>
      <c r="AKL40" s="214"/>
      <c r="AKM40" s="214"/>
      <c r="AKN40" s="214"/>
      <c r="AKO40" s="214"/>
      <c r="AKP40" s="214"/>
      <c r="AKQ40" s="214"/>
      <c r="AKR40" s="214"/>
      <c r="AKS40" s="214"/>
      <c r="AKT40" s="214"/>
      <c r="AKU40" s="214"/>
      <c r="AKV40" s="214"/>
      <c r="AKW40" s="214"/>
      <c r="AKX40" s="214"/>
      <c r="AKY40" s="214"/>
      <c r="AKZ40" s="214"/>
      <c r="ALA40" s="214"/>
      <c r="ALB40" s="214"/>
      <c r="ALC40" s="214"/>
      <c r="ALD40" s="214"/>
      <c r="ALE40" s="214"/>
      <c r="ALF40" s="214"/>
      <c r="ALG40" s="214"/>
      <c r="ALH40" s="214"/>
      <c r="ALI40" s="214"/>
      <c r="ALJ40" s="214"/>
      <c r="ALK40" s="214"/>
      <c r="ALL40" s="214"/>
      <c r="ALM40" s="214"/>
      <c r="ALN40" s="214"/>
      <c r="ALO40" s="214"/>
      <c r="ALP40" s="214"/>
      <c r="ALQ40" s="214"/>
      <c r="ALR40" s="214"/>
      <c r="ALS40" s="214"/>
      <c r="ALT40" s="214"/>
      <c r="ALU40" s="214"/>
      <c r="ALV40" s="214"/>
      <c r="ALW40" s="214"/>
      <c r="ALX40" s="214"/>
      <c r="ALY40" s="214"/>
      <c r="ALZ40" s="214"/>
      <c r="AMA40" s="214"/>
      <c r="AMB40" s="214"/>
      <c r="AMC40" s="214"/>
      <c r="AMD40" s="214"/>
      <c r="AME40" s="214"/>
      <c r="AMF40" s="214"/>
      <c r="AMG40" s="214"/>
      <c r="AMH40" s="214"/>
      <c r="AMI40" s="214"/>
      <c r="AMJ40" s="214"/>
      <c r="AMK40" s="214"/>
      <c r="AML40" s="214"/>
      <c r="AMM40" s="214"/>
      <c r="AMN40" s="214"/>
      <c r="AMO40" s="214"/>
      <c r="AMP40" s="214"/>
      <c r="AMQ40" s="214"/>
      <c r="AMR40" s="214"/>
      <c r="AMS40" s="214"/>
      <c r="AMT40" s="214"/>
      <c r="AMU40" s="214"/>
      <c r="AMV40" s="214"/>
      <c r="AMW40" s="214"/>
      <c r="AMX40" s="214"/>
      <c r="AMY40" s="214"/>
      <c r="AMZ40" s="214"/>
      <c r="ANA40" s="214"/>
      <c r="ANB40" s="214"/>
      <c r="ANC40" s="214"/>
      <c r="AND40" s="214"/>
      <c r="ANE40" s="214"/>
      <c r="ANF40" s="214"/>
      <c r="ANG40" s="214"/>
      <c r="ANH40" s="214"/>
      <c r="ANI40" s="214"/>
      <c r="ANJ40" s="214"/>
      <c r="ANK40" s="214"/>
      <c r="ANL40" s="214"/>
      <c r="ANM40" s="214"/>
      <c r="ANN40" s="214"/>
      <c r="ANO40" s="214"/>
      <c r="ANP40" s="214"/>
      <c r="ANQ40" s="214"/>
      <c r="ANR40" s="214"/>
      <c r="ANS40" s="214"/>
      <c r="ANT40" s="214"/>
      <c r="ANU40" s="214"/>
      <c r="ANV40" s="214"/>
      <c r="ANW40" s="214"/>
      <c r="ANX40" s="214"/>
      <c r="ANY40" s="214"/>
      <c r="ANZ40" s="214"/>
      <c r="AOA40" s="214"/>
      <c r="AOB40" s="214"/>
      <c r="AOC40" s="214"/>
      <c r="AOD40" s="214"/>
      <c r="AOE40" s="214"/>
      <c r="AOF40" s="214"/>
      <c r="AOG40" s="214"/>
      <c r="AOH40" s="214"/>
      <c r="AOI40" s="214"/>
      <c r="AOJ40" s="214"/>
      <c r="AOK40" s="214"/>
      <c r="AOL40" s="214"/>
      <c r="AOM40" s="214"/>
      <c r="AON40" s="214"/>
      <c r="AOO40" s="214"/>
      <c r="AOP40" s="214"/>
      <c r="AOQ40" s="214"/>
      <c r="AOR40" s="214"/>
      <c r="AOS40" s="214"/>
      <c r="AOT40" s="214"/>
      <c r="AOU40" s="214"/>
      <c r="AOV40" s="214"/>
      <c r="AOW40" s="214"/>
      <c r="AOX40" s="214"/>
      <c r="AOY40" s="214"/>
      <c r="AOZ40" s="214"/>
      <c r="APA40" s="214"/>
      <c r="APB40" s="214"/>
      <c r="APC40" s="214"/>
      <c r="APD40" s="214"/>
      <c r="APE40" s="214"/>
      <c r="APF40" s="214"/>
      <c r="APG40" s="214"/>
      <c r="APH40" s="214"/>
      <c r="API40" s="214"/>
      <c r="APJ40" s="214"/>
      <c r="APK40" s="214"/>
      <c r="APL40" s="214"/>
      <c r="APM40" s="214"/>
      <c r="APN40" s="214"/>
      <c r="APO40" s="214"/>
      <c r="APP40" s="214"/>
      <c r="APQ40" s="214"/>
      <c r="APR40" s="214"/>
      <c r="APS40" s="214"/>
      <c r="APT40" s="214"/>
      <c r="APU40" s="214"/>
      <c r="APV40" s="214"/>
      <c r="APW40" s="214"/>
      <c r="APX40" s="214"/>
      <c r="APY40" s="214"/>
      <c r="APZ40" s="214"/>
      <c r="AQA40" s="214"/>
      <c r="AQB40" s="214"/>
      <c r="AQC40" s="214"/>
      <c r="AQD40" s="214"/>
      <c r="AQE40" s="214"/>
      <c r="AQF40" s="214"/>
      <c r="AQG40" s="214"/>
      <c r="AQH40" s="214"/>
      <c r="AQI40" s="214"/>
      <c r="AQJ40" s="214"/>
      <c r="AQK40" s="214"/>
      <c r="AQL40" s="214"/>
      <c r="AQM40" s="214"/>
      <c r="AQN40" s="214"/>
      <c r="AQO40" s="214"/>
      <c r="AQP40" s="214"/>
      <c r="AQQ40" s="214"/>
      <c r="AQR40" s="214"/>
      <c r="AQS40" s="214"/>
      <c r="AQT40" s="214"/>
      <c r="AQU40" s="214"/>
      <c r="AQV40" s="214"/>
      <c r="AQW40" s="214"/>
      <c r="AQX40" s="214"/>
      <c r="AQY40" s="214"/>
      <c r="AQZ40" s="214"/>
      <c r="ARA40" s="214"/>
      <c r="ARB40" s="214"/>
      <c r="ARC40" s="214"/>
      <c r="ARD40" s="214"/>
      <c r="ARE40" s="214"/>
      <c r="ARF40" s="214"/>
      <c r="ARG40" s="214"/>
      <c r="ARH40" s="214"/>
      <c r="ARI40" s="214"/>
      <c r="ARJ40" s="214"/>
      <c r="ARK40" s="214"/>
      <c r="ARL40" s="214"/>
      <c r="ARM40" s="214"/>
      <c r="ARN40" s="214"/>
      <c r="ARO40" s="214"/>
      <c r="ARP40" s="214"/>
      <c r="ARQ40" s="214"/>
      <c r="ARR40" s="214"/>
      <c r="ARS40" s="214"/>
      <c r="ART40" s="214"/>
      <c r="ARU40" s="214"/>
      <c r="ARV40" s="214"/>
      <c r="ARW40" s="214"/>
      <c r="ARX40" s="214"/>
      <c r="ARY40" s="214"/>
      <c r="ARZ40" s="214"/>
      <c r="ASA40" s="214"/>
      <c r="ASB40" s="214"/>
      <c r="ASC40" s="214"/>
      <c r="ASD40" s="214"/>
      <c r="ASE40" s="214"/>
      <c r="ASF40" s="214"/>
      <c r="ASG40" s="214"/>
      <c r="ASH40" s="214"/>
      <c r="ASI40" s="214"/>
      <c r="ASJ40" s="214"/>
      <c r="ASK40" s="214"/>
      <c r="ASL40" s="214"/>
      <c r="ASM40" s="214"/>
      <c r="ASN40" s="214"/>
      <c r="ASO40" s="214"/>
      <c r="ASP40" s="214"/>
      <c r="ASQ40" s="214"/>
      <c r="ASR40" s="214"/>
      <c r="ASS40" s="214"/>
      <c r="AST40" s="214"/>
      <c r="ASU40" s="214"/>
      <c r="ASV40" s="214"/>
      <c r="ASW40" s="214"/>
      <c r="ASX40" s="214"/>
      <c r="ASY40" s="214"/>
      <c r="ASZ40" s="214"/>
      <c r="ATA40" s="214"/>
      <c r="ATB40" s="214"/>
      <c r="ATC40" s="214"/>
      <c r="ATD40" s="214"/>
      <c r="ATE40" s="214"/>
      <c r="ATF40" s="214"/>
      <c r="ATG40" s="214"/>
      <c r="ATH40" s="214"/>
      <c r="ATI40" s="214"/>
      <c r="ATJ40" s="214"/>
      <c r="ATK40" s="214"/>
      <c r="ATL40" s="214"/>
      <c r="ATM40" s="214"/>
      <c r="ATN40" s="214"/>
      <c r="ATO40" s="214"/>
      <c r="ATP40" s="214"/>
      <c r="ATQ40" s="214"/>
      <c r="ATR40" s="214"/>
      <c r="ATS40" s="214"/>
      <c r="ATT40" s="214"/>
      <c r="ATU40" s="214"/>
      <c r="ATV40" s="214"/>
      <c r="ATW40" s="214"/>
      <c r="ATX40" s="214"/>
      <c r="ATY40" s="214"/>
      <c r="ATZ40" s="214"/>
      <c r="AUA40" s="214"/>
      <c r="AUB40" s="214"/>
      <c r="AUC40" s="214"/>
      <c r="AUD40" s="214"/>
      <c r="AUE40" s="214"/>
      <c r="AUF40" s="214"/>
      <c r="AUG40" s="214"/>
      <c r="AUH40" s="214"/>
      <c r="AUI40" s="214"/>
      <c r="AUJ40" s="214"/>
      <c r="AUK40" s="214"/>
      <c r="AUL40" s="214"/>
      <c r="AUM40" s="214"/>
      <c r="AUN40" s="214"/>
      <c r="AUO40" s="214"/>
      <c r="AUP40" s="214"/>
      <c r="AUQ40" s="214"/>
      <c r="AUR40" s="214"/>
      <c r="AUS40" s="214"/>
      <c r="AUT40" s="214"/>
      <c r="AUU40" s="214"/>
      <c r="AUV40" s="214"/>
      <c r="AUW40" s="214"/>
      <c r="AUX40" s="214"/>
      <c r="AUY40" s="214"/>
      <c r="AUZ40" s="214"/>
      <c r="AVA40" s="214"/>
      <c r="AVB40" s="214"/>
      <c r="AVC40" s="214"/>
      <c r="AVD40" s="214"/>
      <c r="AVE40" s="214"/>
      <c r="AVF40" s="214"/>
      <c r="AVG40" s="214"/>
      <c r="AVH40" s="214"/>
      <c r="AVI40" s="214"/>
      <c r="AVJ40" s="214"/>
      <c r="AVK40" s="214"/>
      <c r="AVL40" s="214"/>
      <c r="AVM40" s="214"/>
      <c r="AVN40" s="214"/>
      <c r="AVO40" s="214"/>
      <c r="AVP40" s="214"/>
      <c r="AVQ40" s="214"/>
      <c r="AVR40" s="214"/>
      <c r="AVS40" s="214"/>
      <c r="AVT40" s="214"/>
      <c r="AVU40" s="214"/>
      <c r="AVV40" s="214"/>
      <c r="AVW40" s="214"/>
      <c r="AVX40" s="214"/>
      <c r="AVY40" s="214"/>
      <c r="AVZ40" s="214"/>
      <c r="AWA40" s="214"/>
      <c r="AWB40" s="214"/>
      <c r="AWC40" s="214"/>
      <c r="AWD40" s="214"/>
      <c r="AWE40" s="214"/>
      <c r="AWF40" s="214"/>
      <c r="AWG40" s="214"/>
      <c r="AWH40" s="214"/>
      <c r="AWI40" s="214"/>
      <c r="AWJ40" s="214"/>
      <c r="AWK40" s="214"/>
      <c r="AWL40" s="214"/>
      <c r="AWM40" s="214"/>
      <c r="AWN40" s="214"/>
      <c r="AWO40" s="214"/>
      <c r="AWP40" s="214"/>
      <c r="AWQ40" s="214"/>
      <c r="AWR40" s="214"/>
      <c r="AWS40" s="214"/>
      <c r="AWT40" s="214"/>
      <c r="AWU40" s="214"/>
      <c r="AWV40" s="214"/>
      <c r="AWW40" s="214"/>
      <c r="AWX40" s="214"/>
      <c r="AWY40" s="214"/>
      <c r="AWZ40" s="214"/>
      <c r="AXA40" s="214"/>
      <c r="AXB40" s="214"/>
      <c r="AXC40" s="214"/>
      <c r="AXD40" s="214"/>
      <c r="AXE40" s="214"/>
      <c r="AXF40" s="214"/>
      <c r="AXG40" s="214"/>
      <c r="AXH40" s="214"/>
      <c r="AXI40" s="214"/>
      <c r="AXJ40" s="214"/>
      <c r="AXK40" s="214"/>
      <c r="AXL40" s="214"/>
      <c r="AXM40" s="214"/>
      <c r="AXN40" s="214"/>
      <c r="AXO40" s="214"/>
      <c r="AXP40" s="214"/>
      <c r="AXQ40" s="214"/>
      <c r="AXR40" s="214"/>
      <c r="AXS40" s="214"/>
      <c r="AXT40" s="214"/>
      <c r="AXU40" s="214"/>
      <c r="AXV40" s="214"/>
      <c r="AXW40" s="214"/>
      <c r="AXX40" s="214"/>
      <c r="AXY40" s="214"/>
      <c r="AXZ40" s="214"/>
      <c r="AYA40" s="214"/>
      <c r="AYB40" s="214"/>
      <c r="AYC40" s="214"/>
      <c r="AYD40" s="214"/>
      <c r="AYE40" s="214"/>
      <c r="AYF40" s="214"/>
      <c r="AYG40" s="214"/>
      <c r="AYH40" s="214"/>
      <c r="AYI40" s="214"/>
      <c r="AYJ40" s="214"/>
      <c r="AYK40" s="214"/>
      <c r="AYL40" s="214"/>
      <c r="AYM40" s="214"/>
      <c r="AYN40" s="214"/>
      <c r="AYO40" s="214"/>
      <c r="AYP40" s="214"/>
      <c r="AYQ40" s="214"/>
      <c r="AYR40" s="214"/>
      <c r="AYS40" s="214"/>
      <c r="AYT40" s="214"/>
      <c r="AYU40" s="214"/>
      <c r="AYV40" s="214"/>
      <c r="AYW40" s="214"/>
      <c r="AYX40" s="214"/>
      <c r="AYY40" s="214"/>
      <c r="AYZ40" s="214"/>
      <c r="AZA40" s="214"/>
      <c r="AZB40" s="214"/>
      <c r="AZC40" s="214"/>
      <c r="AZD40" s="214"/>
      <c r="AZE40" s="214"/>
      <c r="AZF40" s="214"/>
      <c r="AZG40" s="214"/>
      <c r="AZH40" s="214"/>
      <c r="AZI40" s="214"/>
      <c r="AZJ40" s="214"/>
      <c r="AZK40" s="214"/>
      <c r="AZL40" s="214"/>
      <c r="AZM40" s="214"/>
      <c r="AZN40" s="214"/>
      <c r="AZO40" s="214"/>
      <c r="AZP40" s="214"/>
      <c r="AZQ40" s="214"/>
      <c r="AZR40" s="214"/>
      <c r="AZS40" s="214"/>
      <c r="AZT40" s="214"/>
      <c r="AZU40" s="214"/>
      <c r="AZV40" s="214"/>
      <c r="AZW40" s="214"/>
      <c r="AZX40" s="214"/>
      <c r="AZY40" s="214"/>
      <c r="AZZ40" s="214"/>
      <c r="BAA40" s="214"/>
      <c r="BAB40" s="214"/>
      <c r="BAC40" s="214"/>
      <c r="BAD40" s="214"/>
      <c r="BAE40" s="214"/>
      <c r="BAF40" s="214"/>
      <c r="BAG40" s="214"/>
      <c r="BAH40" s="214"/>
      <c r="BAI40" s="214"/>
      <c r="BAJ40" s="214"/>
      <c r="BAK40" s="214"/>
      <c r="BAL40" s="214"/>
      <c r="BAM40" s="214"/>
      <c r="BAN40" s="214"/>
      <c r="BAO40" s="214"/>
      <c r="BAP40" s="214"/>
      <c r="BAQ40" s="214"/>
      <c r="BAR40" s="214"/>
      <c r="BAS40" s="214"/>
      <c r="BAT40" s="214"/>
      <c r="BAU40" s="214"/>
      <c r="BAV40" s="214"/>
      <c r="BAW40" s="214"/>
      <c r="BAX40" s="214"/>
      <c r="BAY40" s="214"/>
      <c r="BAZ40" s="214"/>
      <c r="BBA40" s="214"/>
      <c r="BBB40" s="214"/>
      <c r="BBC40" s="214"/>
      <c r="BBD40" s="214"/>
      <c r="BBE40" s="214"/>
      <c r="BBF40" s="214"/>
      <c r="BBG40" s="214"/>
      <c r="BBH40" s="214"/>
      <c r="BBI40" s="214"/>
      <c r="BBJ40" s="214"/>
      <c r="BBK40" s="214"/>
      <c r="BBL40" s="214"/>
      <c r="BBM40" s="214"/>
      <c r="BBN40" s="214"/>
      <c r="BBO40" s="214"/>
      <c r="BBP40" s="214"/>
      <c r="BBQ40" s="214"/>
      <c r="BBR40" s="214"/>
      <c r="BBS40" s="214"/>
      <c r="BBT40" s="214"/>
      <c r="BBU40" s="214"/>
      <c r="BBV40" s="214"/>
      <c r="BBW40" s="214"/>
      <c r="BBX40" s="214"/>
      <c r="BBY40" s="214"/>
      <c r="BBZ40" s="214"/>
      <c r="BCA40" s="214"/>
      <c r="BCB40" s="214"/>
      <c r="BCC40" s="214"/>
      <c r="BCD40" s="214"/>
      <c r="BCE40" s="214"/>
      <c r="BCF40" s="214"/>
      <c r="BCG40" s="214"/>
      <c r="BCH40" s="214"/>
      <c r="BCI40" s="214"/>
      <c r="BCJ40" s="214"/>
      <c r="BCK40" s="214"/>
      <c r="BCL40" s="214"/>
      <c r="BCM40" s="214"/>
      <c r="BCN40" s="214"/>
      <c r="BCO40" s="214"/>
      <c r="BCP40" s="214"/>
      <c r="BCQ40" s="214"/>
      <c r="BCR40" s="214"/>
      <c r="BCS40" s="214"/>
      <c r="BCT40" s="214"/>
      <c r="BCU40" s="214"/>
      <c r="BCV40" s="214"/>
      <c r="BCW40" s="214"/>
      <c r="BCX40" s="214"/>
      <c r="BCY40" s="214"/>
      <c r="BCZ40" s="214"/>
      <c r="BDA40" s="214"/>
      <c r="BDB40" s="214"/>
      <c r="BDC40" s="214"/>
      <c r="BDD40" s="214"/>
      <c r="BDE40" s="214"/>
      <c r="BDF40" s="214"/>
      <c r="BDG40" s="214"/>
      <c r="BDH40" s="214"/>
      <c r="BDI40" s="214"/>
      <c r="BDJ40" s="214"/>
      <c r="BDK40" s="214"/>
      <c r="BDL40" s="214"/>
      <c r="BDM40" s="214"/>
      <c r="BDN40" s="214"/>
      <c r="BDO40" s="214"/>
      <c r="BDP40" s="214"/>
      <c r="BDQ40" s="214"/>
      <c r="BDR40" s="214"/>
      <c r="BDS40" s="214"/>
      <c r="BDT40" s="214"/>
      <c r="BDU40" s="214"/>
      <c r="BDV40" s="214"/>
      <c r="BDW40" s="214"/>
      <c r="BDX40" s="214"/>
      <c r="BDY40" s="214"/>
      <c r="BDZ40" s="214"/>
      <c r="BEA40" s="214"/>
      <c r="BEB40" s="214"/>
      <c r="BEC40" s="214"/>
      <c r="BED40" s="214"/>
      <c r="BEE40" s="214"/>
      <c r="BEF40" s="214"/>
      <c r="BEG40" s="214"/>
      <c r="BEH40" s="214"/>
      <c r="BEI40" s="214"/>
      <c r="BEJ40" s="214"/>
      <c r="BEK40" s="214"/>
      <c r="BEL40" s="214"/>
      <c r="BEM40" s="214"/>
      <c r="BEN40" s="214"/>
      <c r="BEO40" s="214"/>
      <c r="BEP40" s="214"/>
      <c r="BEQ40" s="214"/>
      <c r="BER40" s="214"/>
      <c r="BES40" s="214"/>
      <c r="BET40" s="214"/>
      <c r="BEU40" s="214"/>
      <c r="BEV40" s="214"/>
      <c r="BEW40" s="214"/>
      <c r="BEX40" s="214"/>
      <c r="BEY40" s="214"/>
      <c r="BEZ40" s="214"/>
      <c r="BFA40" s="214"/>
      <c r="BFB40" s="214"/>
      <c r="BFC40" s="214"/>
      <c r="BFD40" s="214"/>
      <c r="BFE40" s="214"/>
      <c r="BFF40" s="214"/>
      <c r="BFG40" s="214"/>
      <c r="BFH40" s="214"/>
      <c r="BFI40" s="214"/>
      <c r="BFJ40" s="214"/>
      <c r="BFK40" s="214"/>
      <c r="BFL40" s="214"/>
      <c r="BFM40" s="214"/>
      <c r="BFN40" s="214"/>
      <c r="BFO40" s="214"/>
      <c r="BFP40" s="214"/>
      <c r="BFQ40" s="214"/>
      <c r="BFR40" s="214"/>
      <c r="BFS40" s="214"/>
      <c r="BFT40" s="214"/>
      <c r="BFU40" s="214"/>
      <c r="BFV40" s="214"/>
      <c r="BFW40" s="214"/>
      <c r="BFX40" s="214"/>
      <c r="BFY40" s="214"/>
      <c r="BFZ40" s="214"/>
      <c r="BGA40" s="214"/>
      <c r="BGB40" s="214"/>
      <c r="BGC40" s="214"/>
      <c r="BGD40" s="214"/>
      <c r="BGE40" s="214"/>
      <c r="BGF40" s="214"/>
      <c r="BGG40" s="214"/>
      <c r="BGH40" s="214"/>
      <c r="BGI40" s="214"/>
      <c r="BGJ40" s="214"/>
      <c r="BGK40" s="214"/>
      <c r="BGL40" s="214"/>
      <c r="BGM40" s="214"/>
      <c r="BGN40" s="214"/>
      <c r="BGO40" s="214"/>
      <c r="BGP40" s="214"/>
      <c r="BGQ40" s="214"/>
      <c r="BGR40" s="214"/>
      <c r="BGS40" s="214"/>
      <c r="BGT40" s="214"/>
      <c r="BGU40" s="214"/>
      <c r="BGV40" s="214"/>
      <c r="BGW40" s="214"/>
      <c r="BGX40" s="214"/>
      <c r="BGY40" s="214"/>
      <c r="BGZ40" s="214"/>
      <c r="BHA40" s="214"/>
      <c r="BHB40" s="214"/>
      <c r="BHC40" s="214"/>
      <c r="BHD40" s="214"/>
      <c r="BHE40" s="214"/>
      <c r="BHF40" s="214"/>
      <c r="BHG40" s="214"/>
      <c r="BHH40" s="214"/>
      <c r="BHI40" s="214"/>
      <c r="BHJ40" s="214"/>
      <c r="BHK40" s="214"/>
      <c r="BHL40" s="214"/>
      <c r="BHM40" s="214"/>
      <c r="BHN40" s="214"/>
      <c r="BHO40" s="214"/>
      <c r="BHP40" s="214"/>
      <c r="BHQ40" s="214"/>
      <c r="BHR40" s="214"/>
      <c r="BHS40" s="214"/>
      <c r="BHT40" s="214"/>
      <c r="BHU40" s="214"/>
      <c r="BHV40" s="214"/>
      <c r="BHW40" s="214"/>
      <c r="BHX40" s="214"/>
      <c r="BHY40" s="214"/>
      <c r="BHZ40" s="214"/>
      <c r="BIA40" s="214"/>
      <c r="BIB40" s="214"/>
      <c r="BIC40" s="214"/>
      <c r="BID40" s="214"/>
      <c r="BIE40" s="214"/>
      <c r="BIF40" s="214"/>
      <c r="BIG40" s="214"/>
      <c r="BIH40" s="214"/>
      <c r="BII40" s="214"/>
      <c r="BIJ40" s="214"/>
      <c r="BIK40" s="214"/>
      <c r="BIL40" s="214"/>
      <c r="BIM40" s="214"/>
      <c r="BIN40" s="214"/>
      <c r="BIO40" s="214"/>
      <c r="BIP40" s="214"/>
      <c r="BIQ40" s="214"/>
      <c r="BIR40" s="214"/>
      <c r="BIS40" s="214"/>
      <c r="BIT40" s="214"/>
      <c r="BIU40" s="214"/>
      <c r="BIV40" s="214"/>
      <c r="BIW40" s="214"/>
      <c r="BIX40" s="214"/>
      <c r="BIY40" s="214"/>
      <c r="BIZ40" s="214"/>
      <c r="BJA40" s="214"/>
      <c r="BJB40" s="214"/>
      <c r="BJC40" s="214"/>
      <c r="BJD40" s="214"/>
      <c r="BJE40" s="214"/>
      <c r="BJF40" s="214"/>
      <c r="BJG40" s="214"/>
      <c r="BJH40" s="214"/>
      <c r="BJI40" s="214"/>
      <c r="BJJ40" s="214"/>
      <c r="BJK40" s="214"/>
      <c r="BJL40" s="214"/>
      <c r="BJM40" s="214"/>
      <c r="BJN40" s="214"/>
      <c r="BJO40" s="214"/>
      <c r="BJP40" s="214"/>
      <c r="BJQ40" s="214"/>
      <c r="BJR40" s="214"/>
      <c r="BJS40" s="214"/>
      <c r="BJT40" s="214"/>
      <c r="BJU40" s="214"/>
      <c r="BJV40" s="214"/>
      <c r="BJW40" s="214"/>
      <c r="BJX40" s="214"/>
      <c r="BJY40" s="214"/>
      <c r="BJZ40" s="214"/>
      <c r="BKA40" s="214"/>
      <c r="BKB40" s="214"/>
      <c r="BKC40" s="214"/>
      <c r="BKD40" s="214"/>
      <c r="BKE40" s="214"/>
      <c r="BKF40" s="214"/>
      <c r="BKG40" s="214"/>
      <c r="BKH40" s="214"/>
      <c r="BKI40" s="214"/>
      <c r="BKJ40" s="214"/>
      <c r="BKK40" s="214"/>
      <c r="BKL40" s="214"/>
      <c r="BKM40" s="214"/>
      <c r="BKN40" s="214"/>
      <c r="BKO40" s="214"/>
      <c r="BKP40" s="214"/>
      <c r="BKQ40" s="214"/>
      <c r="BKR40" s="214"/>
      <c r="BKS40" s="214"/>
      <c r="BKT40" s="214"/>
      <c r="BKU40" s="214"/>
      <c r="BKV40" s="214"/>
      <c r="BKW40" s="214"/>
      <c r="BKX40" s="214"/>
      <c r="BKY40" s="214"/>
      <c r="BKZ40" s="214"/>
      <c r="BLA40" s="214"/>
      <c r="BLB40" s="214"/>
      <c r="BLC40" s="214"/>
      <c r="BLD40" s="214"/>
      <c r="BLE40" s="214"/>
      <c r="BLF40" s="214"/>
      <c r="BLG40" s="214"/>
      <c r="BLH40" s="214"/>
      <c r="BLI40" s="214"/>
      <c r="BLJ40" s="214"/>
      <c r="BLK40" s="214"/>
      <c r="BLL40" s="214"/>
      <c r="BLM40" s="214"/>
      <c r="BLN40" s="214"/>
      <c r="BLO40" s="214"/>
      <c r="BLP40" s="214"/>
      <c r="BLQ40" s="214"/>
      <c r="BLR40" s="214"/>
      <c r="BLS40" s="214"/>
      <c r="BLT40" s="214"/>
      <c r="BLU40" s="214"/>
      <c r="BLV40" s="214"/>
      <c r="BLW40" s="214"/>
      <c r="BLX40" s="214"/>
      <c r="BLY40" s="214"/>
      <c r="BLZ40" s="214"/>
      <c r="BMA40" s="214"/>
      <c r="BMB40" s="214"/>
      <c r="BMC40" s="214"/>
      <c r="BMD40" s="214"/>
      <c r="BME40" s="214"/>
      <c r="BMF40" s="214"/>
      <c r="BMG40" s="214"/>
      <c r="BMH40" s="214"/>
      <c r="BMI40" s="214"/>
      <c r="BMJ40" s="214"/>
      <c r="BMK40" s="214"/>
      <c r="BML40" s="214"/>
      <c r="BMM40" s="214"/>
      <c r="BMN40" s="214"/>
      <c r="BMO40" s="214"/>
      <c r="BMP40" s="214"/>
      <c r="BMQ40" s="214"/>
      <c r="BMR40" s="214"/>
      <c r="BMS40" s="214"/>
      <c r="BMT40" s="214"/>
      <c r="BMU40" s="214"/>
      <c r="BMV40" s="214"/>
      <c r="BMW40" s="214"/>
      <c r="BMX40" s="214"/>
      <c r="BMY40" s="214"/>
      <c r="BMZ40" s="214"/>
      <c r="BNA40" s="214"/>
      <c r="BNB40" s="214"/>
      <c r="BNC40" s="214"/>
      <c r="BND40" s="214"/>
      <c r="BNE40" s="214"/>
      <c r="BNF40" s="214"/>
      <c r="BNG40" s="214"/>
      <c r="BNH40" s="214"/>
      <c r="BNI40" s="214"/>
      <c r="BNJ40" s="214"/>
      <c r="BNK40" s="214"/>
      <c r="BNL40" s="214"/>
      <c r="BNM40" s="214"/>
      <c r="BNN40" s="214"/>
      <c r="BNO40" s="214"/>
      <c r="BNP40" s="214"/>
      <c r="BNQ40" s="214"/>
      <c r="BNR40" s="214"/>
      <c r="BNS40" s="214"/>
      <c r="BNT40" s="214"/>
      <c r="BNU40" s="214"/>
      <c r="BNV40" s="214"/>
      <c r="BNW40" s="214"/>
      <c r="BNX40" s="214"/>
      <c r="BNY40" s="214"/>
      <c r="BNZ40" s="214"/>
      <c r="BOA40" s="214"/>
      <c r="BOB40" s="214"/>
      <c r="BOC40" s="214"/>
      <c r="BOD40" s="214"/>
      <c r="BOE40" s="214"/>
      <c r="BOF40" s="214"/>
      <c r="BOG40" s="214"/>
      <c r="BOH40" s="214"/>
      <c r="BOI40" s="214"/>
      <c r="BOJ40" s="214"/>
      <c r="BOK40" s="214"/>
      <c r="BOL40" s="214"/>
      <c r="BOM40" s="214"/>
      <c r="BON40" s="214"/>
      <c r="BOO40" s="214"/>
      <c r="BOP40" s="214"/>
      <c r="BOQ40" s="214"/>
      <c r="BOR40" s="214"/>
      <c r="BOS40" s="214"/>
      <c r="BOT40" s="214"/>
      <c r="BOU40" s="214"/>
      <c r="BOV40" s="214"/>
      <c r="BOW40" s="214"/>
      <c r="BOX40" s="214"/>
      <c r="BOY40" s="214"/>
      <c r="BOZ40" s="214"/>
      <c r="BPA40" s="214"/>
      <c r="BPB40" s="214"/>
      <c r="BPC40" s="214"/>
      <c r="BPD40" s="214"/>
      <c r="BPE40" s="214"/>
      <c r="BPF40" s="214"/>
      <c r="BPG40" s="214"/>
      <c r="BPH40" s="214"/>
      <c r="BPI40" s="214"/>
      <c r="BPJ40" s="214"/>
      <c r="BPK40" s="214"/>
      <c r="BPL40" s="214"/>
      <c r="BPM40" s="214"/>
      <c r="BPN40" s="214"/>
      <c r="BPO40" s="214"/>
      <c r="BPP40" s="214"/>
      <c r="BPQ40" s="214"/>
      <c r="BPR40" s="214"/>
      <c r="BPS40" s="214"/>
      <c r="BPT40" s="214"/>
      <c r="BPU40" s="214"/>
      <c r="BPV40" s="214"/>
      <c r="BPW40" s="214"/>
      <c r="BPX40" s="214"/>
      <c r="BPY40" s="214"/>
      <c r="BPZ40" s="214"/>
      <c r="BQA40" s="214"/>
      <c r="BQB40" s="214"/>
      <c r="BQC40" s="214"/>
      <c r="BQD40" s="214"/>
      <c r="BQE40" s="214"/>
      <c r="BQF40" s="214"/>
      <c r="BQG40" s="214"/>
      <c r="BQH40" s="214"/>
      <c r="BQI40" s="214"/>
      <c r="BQJ40" s="214"/>
      <c r="BQK40" s="214"/>
      <c r="BQL40" s="214"/>
      <c r="BQM40" s="214"/>
      <c r="BQN40" s="214"/>
      <c r="BQO40" s="214"/>
      <c r="BQP40" s="214"/>
      <c r="BQQ40" s="214"/>
      <c r="BQR40" s="214"/>
      <c r="BQS40" s="214"/>
      <c r="BQT40" s="214"/>
      <c r="BQU40" s="214"/>
      <c r="BQV40" s="214"/>
      <c r="BQW40" s="214"/>
      <c r="BQX40" s="214"/>
      <c r="BQY40" s="214"/>
      <c r="BQZ40" s="214"/>
      <c r="BRA40" s="214"/>
      <c r="BRB40" s="214"/>
      <c r="BRC40" s="214"/>
      <c r="BRD40" s="214"/>
      <c r="BRE40" s="214"/>
      <c r="BRF40" s="214"/>
      <c r="BRG40" s="214"/>
      <c r="BRH40" s="214"/>
      <c r="BRI40" s="214"/>
      <c r="BRJ40" s="214"/>
      <c r="BRK40" s="214"/>
      <c r="BRL40" s="214"/>
      <c r="BRM40" s="214"/>
      <c r="BRN40" s="214"/>
      <c r="BRO40" s="214"/>
      <c r="BRP40" s="214"/>
      <c r="BRQ40" s="214"/>
      <c r="BRR40" s="214"/>
      <c r="BRS40" s="214"/>
      <c r="BRT40" s="214"/>
      <c r="BRU40" s="214"/>
      <c r="BRV40" s="214"/>
      <c r="BRW40" s="214"/>
      <c r="BRX40" s="214"/>
      <c r="BRY40" s="214"/>
      <c r="BRZ40" s="214"/>
      <c r="BSA40" s="214"/>
      <c r="BSB40" s="214"/>
      <c r="BSC40" s="214"/>
      <c r="BSD40" s="214"/>
      <c r="BSE40" s="214"/>
      <c r="BSF40" s="214"/>
      <c r="BSG40" s="214"/>
      <c r="BSH40" s="214"/>
      <c r="BSI40" s="214"/>
      <c r="BSJ40" s="214"/>
      <c r="BSK40" s="214"/>
      <c r="BSL40" s="214"/>
      <c r="BSM40" s="214"/>
      <c r="BSN40" s="214"/>
      <c r="BSO40" s="214"/>
      <c r="BSP40" s="214"/>
      <c r="BSQ40" s="214"/>
      <c r="BSR40" s="214"/>
      <c r="BSS40" s="214"/>
      <c r="BST40" s="214"/>
      <c r="BSU40" s="214"/>
      <c r="BSV40" s="214"/>
      <c r="BSW40" s="214"/>
      <c r="BSX40" s="214"/>
      <c r="BSY40" s="214"/>
      <c r="BSZ40" s="214"/>
      <c r="BTA40" s="214"/>
      <c r="BTB40" s="214"/>
      <c r="BTC40" s="214"/>
      <c r="BTD40" s="214"/>
      <c r="BTE40" s="214"/>
      <c r="BTF40" s="214"/>
      <c r="BTG40" s="214"/>
      <c r="BTH40" s="214"/>
      <c r="BTI40" s="214"/>
      <c r="BTJ40" s="214"/>
      <c r="BTK40" s="214"/>
      <c r="BTL40" s="214"/>
      <c r="BTM40" s="214"/>
      <c r="BTN40" s="214"/>
      <c r="BTO40" s="214"/>
      <c r="BTP40" s="214"/>
      <c r="BTQ40" s="214"/>
      <c r="BTR40" s="214"/>
      <c r="BTS40" s="214"/>
      <c r="BTT40" s="214"/>
      <c r="BTU40" s="214"/>
      <c r="BTV40" s="214"/>
      <c r="BTW40" s="214"/>
      <c r="BTX40" s="214"/>
      <c r="BTY40" s="214"/>
      <c r="BTZ40" s="214"/>
      <c r="BUA40" s="214"/>
      <c r="BUB40" s="214"/>
      <c r="BUC40" s="214"/>
      <c r="BUD40" s="214"/>
      <c r="BUE40" s="214"/>
      <c r="BUF40" s="214"/>
      <c r="BUG40" s="214"/>
      <c r="BUH40" s="214"/>
      <c r="BUI40" s="214"/>
      <c r="BUJ40" s="214"/>
      <c r="BUK40" s="214"/>
      <c r="BUL40" s="214"/>
      <c r="BUM40" s="214"/>
      <c r="BUN40" s="214"/>
      <c r="BUO40" s="214"/>
      <c r="BUP40" s="214"/>
      <c r="BUQ40" s="214"/>
      <c r="BUR40" s="214"/>
      <c r="BUS40" s="214"/>
      <c r="BUT40" s="214"/>
      <c r="BUU40" s="214"/>
      <c r="BUV40" s="214"/>
      <c r="BUW40" s="214"/>
      <c r="BUX40" s="214"/>
      <c r="BUY40" s="214"/>
      <c r="BUZ40" s="214"/>
      <c r="BVA40" s="214"/>
      <c r="BVB40" s="214"/>
      <c r="BVC40" s="214"/>
      <c r="BVD40" s="214"/>
      <c r="BVE40" s="214"/>
      <c r="BVF40" s="214"/>
      <c r="BVG40" s="214"/>
      <c r="BVH40" s="214"/>
      <c r="BVI40" s="214"/>
      <c r="BVJ40" s="214"/>
      <c r="BVK40" s="214"/>
      <c r="BVL40" s="214"/>
      <c r="BVM40" s="214"/>
      <c r="BVN40" s="214"/>
      <c r="BVO40" s="214"/>
      <c r="BVP40" s="214"/>
      <c r="BVQ40" s="214"/>
      <c r="BVR40" s="214"/>
      <c r="BVS40" s="214"/>
      <c r="BVT40" s="214"/>
      <c r="BVU40" s="214"/>
      <c r="BVV40" s="214"/>
      <c r="BVW40" s="214"/>
      <c r="BVX40" s="214"/>
      <c r="BVY40" s="214"/>
      <c r="BVZ40" s="214"/>
      <c r="BWA40" s="214"/>
      <c r="BWB40" s="214"/>
      <c r="BWC40" s="214"/>
      <c r="BWD40" s="214"/>
      <c r="BWE40" s="214"/>
      <c r="BWF40" s="214"/>
      <c r="BWG40" s="214"/>
      <c r="BWH40" s="214"/>
      <c r="BWI40" s="214"/>
      <c r="BWJ40" s="214"/>
      <c r="BWK40" s="214"/>
      <c r="BWL40" s="214"/>
      <c r="BWM40" s="214"/>
      <c r="BWN40" s="214"/>
      <c r="BWO40" s="214"/>
      <c r="BWP40" s="214"/>
      <c r="BWQ40" s="214"/>
      <c r="BWR40" s="214"/>
      <c r="BWS40" s="214"/>
      <c r="BWT40" s="214"/>
      <c r="BWU40" s="214"/>
      <c r="BWV40" s="214"/>
      <c r="BWW40" s="214"/>
      <c r="BWX40" s="214"/>
      <c r="BWY40" s="214"/>
      <c r="BWZ40" s="214"/>
      <c r="BXA40" s="214"/>
      <c r="BXB40" s="214"/>
      <c r="BXC40" s="214"/>
      <c r="BXD40" s="214"/>
      <c r="BXE40" s="214"/>
      <c r="BXF40" s="214"/>
      <c r="BXG40" s="214"/>
      <c r="BXH40" s="214"/>
      <c r="BXI40" s="214"/>
      <c r="BXJ40" s="214"/>
      <c r="BXK40" s="214"/>
      <c r="BXL40" s="214"/>
      <c r="BXM40" s="214"/>
      <c r="BXN40" s="214"/>
      <c r="BXO40" s="214"/>
      <c r="BXP40" s="214"/>
      <c r="BXQ40" s="214"/>
      <c r="BXR40" s="214"/>
      <c r="BXS40" s="214"/>
      <c r="BXT40" s="214"/>
      <c r="BXU40" s="214"/>
      <c r="BXV40" s="214"/>
      <c r="BXW40" s="214"/>
      <c r="BXX40" s="214"/>
      <c r="BXY40" s="214"/>
      <c r="BXZ40" s="214"/>
      <c r="BYA40" s="214"/>
      <c r="BYB40" s="214"/>
      <c r="BYC40" s="214"/>
      <c r="BYD40" s="214"/>
      <c r="BYE40" s="214"/>
      <c r="BYF40" s="214"/>
      <c r="BYG40" s="214"/>
      <c r="BYH40" s="214"/>
      <c r="BYI40" s="214"/>
      <c r="BYJ40" s="214"/>
      <c r="BYK40" s="214"/>
      <c r="BYL40" s="214"/>
      <c r="BYM40" s="214"/>
      <c r="BYN40" s="214"/>
      <c r="BYO40" s="214"/>
      <c r="BYP40" s="214"/>
      <c r="BYQ40" s="214"/>
      <c r="BYR40" s="214"/>
      <c r="BYS40" s="214"/>
      <c r="BYT40" s="214"/>
      <c r="BYU40" s="214"/>
      <c r="BYV40" s="214"/>
      <c r="BYW40" s="214"/>
      <c r="BYX40" s="214"/>
      <c r="BYY40" s="214"/>
      <c r="BYZ40" s="214"/>
      <c r="BZA40" s="214"/>
      <c r="BZB40" s="214"/>
      <c r="BZC40" s="214"/>
      <c r="BZD40" s="214"/>
      <c r="BZE40" s="214"/>
      <c r="BZF40" s="214"/>
      <c r="BZG40" s="214"/>
      <c r="BZH40" s="214"/>
      <c r="BZI40" s="214"/>
      <c r="BZJ40" s="214"/>
      <c r="BZK40" s="214"/>
      <c r="BZL40" s="214"/>
      <c r="BZM40" s="214"/>
      <c r="BZN40" s="214"/>
      <c r="BZO40" s="214"/>
      <c r="BZP40" s="214"/>
      <c r="BZQ40" s="214"/>
      <c r="BZR40" s="214"/>
      <c r="BZS40" s="214"/>
      <c r="BZT40" s="214"/>
      <c r="BZU40" s="214"/>
      <c r="BZV40" s="214"/>
      <c r="BZW40" s="214"/>
      <c r="BZX40" s="214"/>
      <c r="BZY40" s="214"/>
      <c r="BZZ40" s="214"/>
      <c r="CAA40" s="214"/>
      <c r="CAB40" s="214"/>
      <c r="CAC40" s="214"/>
      <c r="CAD40" s="214"/>
      <c r="CAE40" s="214"/>
      <c r="CAF40" s="214"/>
      <c r="CAG40" s="214"/>
      <c r="CAH40" s="214"/>
      <c r="CAI40" s="214"/>
      <c r="CAJ40" s="214"/>
      <c r="CAK40" s="214"/>
      <c r="CAL40" s="214"/>
      <c r="CAM40" s="214"/>
      <c r="CAN40" s="214"/>
      <c r="CAO40" s="214"/>
      <c r="CAP40" s="214"/>
      <c r="CAQ40" s="214"/>
      <c r="CAR40" s="214"/>
      <c r="CAS40" s="214"/>
      <c r="CAT40" s="214"/>
      <c r="CAU40" s="214"/>
      <c r="CAV40" s="214"/>
      <c r="CAW40" s="214"/>
      <c r="CAX40" s="214"/>
      <c r="CAY40" s="214"/>
      <c r="CAZ40" s="214"/>
      <c r="CBA40" s="214"/>
      <c r="CBB40" s="214"/>
      <c r="CBC40" s="214"/>
      <c r="CBD40" s="214"/>
      <c r="CBE40" s="214"/>
      <c r="CBF40" s="214"/>
      <c r="CBG40" s="214"/>
      <c r="CBH40" s="214"/>
      <c r="CBI40" s="214"/>
      <c r="CBJ40" s="214"/>
      <c r="CBK40" s="214"/>
      <c r="CBL40" s="214"/>
      <c r="CBM40" s="214"/>
      <c r="CBN40" s="214"/>
      <c r="CBO40" s="214"/>
      <c r="CBP40" s="214"/>
      <c r="CBQ40" s="214"/>
      <c r="CBR40" s="214"/>
      <c r="CBS40" s="214"/>
      <c r="CBT40" s="214"/>
      <c r="CBU40" s="214"/>
      <c r="CBV40" s="214"/>
      <c r="CBW40" s="214"/>
      <c r="CBX40" s="214"/>
      <c r="CBY40" s="214"/>
      <c r="CBZ40" s="214"/>
      <c r="CCA40" s="214"/>
      <c r="CCB40" s="214"/>
      <c r="CCC40" s="214"/>
      <c r="CCD40" s="214"/>
      <c r="CCE40" s="214"/>
      <c r="CCF40" s="214"/>
      <c r="CCG40" s="214"/>
      <c r="CCH40" s="214"/>
      <c r="CCI40" s="214"/>
      <c r="CCJ40" s="214"/>
      <c r="CCK40" s="214"/>
      <c r="CCL40" s="214"/>
      <c r="CCM40" s="214"/>
      <c r="CCN40" s="214"/>
      <c r="CCO40" s="214"/>
      <c r="CCP40" s="214"/>
      <c r="CCQ40" s="214"/>
      <c r="CCR40" s="214"/>
      <c r="CCS40" s="214"/>
      <c r="CCT40" s="214"/>
      <c r="CCU40" s="214"/>
      <c r="CCV40" s="214"/>
      <c r="CCW40" s="214"/>
      <c r="CCX40" s="214"/>
      <c r="CCY40" s="214"/>
      <c r="CCZ40" s="214"/>
      <c r="CDA40" s="214"/>
      <c r="CDB40" s="214"/>
      <c r="CDC40" s="214"/>
      <c r="CDD40" s="214"/>
      <c r="CDE40" s="214"/>
      <c r="CDF40" s="214"/>
      <c r="CDG40" s="214"/>
      <c r="CDH40" s="214"/>
      <c r="CDI40" s="214"/>
      <c r="CDJ40" s="214"/>
      <c r="CDK40" s="214"/>
      <c r="CDL40" s="214"/>
      <c r="CDM40" s="214"/>
      <c r="CDN40" s="214"/>
      <c r="CDO40" s="214"/>
      <c r="CDP40" s="214"/>
      <c r="CDQ40" s="214"/>
      <c r="CDR40" s="214"/>
      <c r="CDS40" s="214"/>
      <c r="CDT40" s="214"/>
      <c r="CDU40" s="214"/>
      <c r="CDV40" s="214"/>
      <c r="CDW40" s="214"/>
      <c r="CDX40" s="214"/>
      <c r="CDY40" s="214"/>
      <c r="CDZ40" s="214"/>
      <c r="CEA40" s="214"/>
      <c r="CEB40" s="214"/>
      <c r="CEC40" s="214"/>
      <c r="CED40" s="214"/>
      <c r="CEE40" s="214"/>
      <c r="CEF40" s="214"/>
      <c r="CEG40" s="214"/>
      <c r="CEH40" s="214"/>
      <c r="CEI40" s="214"/>
      <c r="CEJ40" s="214"/>
      <c r="CEK40" s="214"/>
      <c r="CEL40" s="214"/>
      <c r="CEM40" s="214"/>
      <c r="CEN40" s="214"/>
      <c r="CEO40" s="214"/>
      <c r="CEP40" s="214"/>
      <c r="CEQ40" s="214"/>
      <c r="CER40" s="214"/>
      <c r="CES40" s="214"/>
      <c r="CET40" s="214"/>
      <c r="CEU40" s="214"/>
      <c r="CEV40" s="214"/>
      <c r="CEW40" s="214"/>
      <c r="CEX40" s="214"/>
      <c r="CEY40" s="214"/>
      <c r="CEZ40" s="214"/>
      <c r="CFA40" s="214"/>
      <c r="CFB40" s="214"/>
      <c r="CFC40" s="214"/>
      <c r="CFD40" s="214"/>
      <c r="CFE40" s="214"/>
      <c r="CFF40" s="214"/>
      <c r="CFG40" s="214"/>
      <c r="CFH40" s="214"/>
      <c r="CFI40" s="214"/>
      <c r="CFJ40" s="214"/>
      <c r="CFK40" s="214"/>
      <c r="CFL40" s="214"/>
      <c r="CFM40" s="214"/>
      <c r="CFN40" s="214"/>
      <c r="CFO40" s="214"/>
      <c r="CFP40" s="214"/>
      <c r="CFQ40" s="214"/>
      <c r="CFR40" s="214"/>
      <c r="CFS40" s="214"/>
      <c r="CFT40" s="214"/>
      <c r="CFU40" s="214"/>
      <c r="CFV40" s="214"/>
      <c r="CFW40" s="214"/>
      <c r="CFX40" s="214"/>
      <c r="CFY40" s="214"/>
      <c r="CFZ40" s="214"/>
      <c r="CGA40" s="214"/>
      <c r="CGB40" s="214"/>
      <c r="CGC40" s="214"/>
      <c r="CGD40" s="214"/>
      <c r="CGE40" s="214"/>
      <c r="CGF40" s="214"/>
      <c r="CGG40" s="214"/>
      <c r="CGH40" s="214"/>
      <c r="CGI40" s="214"/>
      <c r="CGJ40" s="214"/>
      <c r="CGK40" s="214"/>
      <c r="CGL40" s="214"/>
      <c r="CGM40" s="214"/>
      <c r="CGN40" s="214"/>
      <c r="CGO40" s="214"/>
      <c r="CGP40" s="214"/>
      <c r="CGQ40" s="214"/>
      <c r="CGR40" s="214"/>
      <c r="CGS40" s="214"/>
      <c r="CGT40" s="214"/>
      <c r="CGU40" s="214"/>
      <c r="CGV40" s="214"/>
      <c r="CGW40" s="214"/>
      <c r="CGX40" s="214"/>
      <c r="CGY40" s="214"/>
      <c r="CGZ40" s="214"/>
      <c r="CHA40" s="214"/>
      <c r="CHB40" s="214"/>
      <c r="CHC40" s="214"/>
      <c r="CHD40" s="214"/>
      <c r="CHE40" s="214"/>
      <c r="CHF40" s="214"/>
      <c r="CHG40" s="214"/>
      <c r="CHH40" s="214"/>
      <c r="CHI40" s="214"/>
      <c r="CHJ40" s="214"/>
      <c r="CHK40" s="214"/>
      <c r="CHL40" s="214"/>
      <c r="CHM40" s="214"/>
      <c r="CHN40" s="214"/>
      <c r="CHO40" s="214"/>
      <c r="CHP40" s="214"/>
      <c r="CHQ40" s="214"/>
      <c r="CHR40" s="214"/>
      <c r="CHS40" s="214"/>
      <c r="CHT40" s="214"/>
      <c r="CHU40" s="214"/>
      <c r="CHV40" s="214"/>
      <c r="CHW40" s="214"/>
      <c r="CHX40" s="214"/>
      <c r="CHY40" s="214"/>
      <c r="CHZ40" s="214"/>
      <c r="CIA40" s="214"/>
      <c r="CIB40" s="214"/>
      <c r="CIC40" s="214"/>
      <c r="CID40" s="214"/>
      <c r="CIE40" s="214"/>
      <c r="CIF40" s="214"/>
      <c r="CIG40" s="214"/>
      <c r="CIH40" s="214"/>
      <c r="CII40" s="214"/>
      <c r="CIJ40" s="214"/>
      <c r="CIK40" s="214"/>
      <c r="CIL40" s="214"/>
      <c r="CIM40" s="214"/>
      <c r="CIN40" s="214"/>
      <c r="CIO40" s="214"/>
      <c r="CIP40" s="214"/>
      <c r="CIQ40" s="214"/>
      <c r="CIR40" s="214"/>
      <c r="CIS40" s="214"/>
      <c r="CIT40" s="214"/>
      <c r="CIU40" s="214"/>
      <c r="CIV40" s="214"/>
      <c r="CIW40" s="214"/>
      <c r="CIX40" s="214"/>
      <c r="CIY40" s="214"/>
      <c r="CIZ40" s="214"/>
      <c r="CJA40" s="214"/>
      <c r="CJB40" s="214"/>
      <c r="CJC40" s="214"/>
      <c r="CJD40" s="214"/>
      <c r="CJE40" s="214"/>
      <c r="CJF40" s="214"/>
      <c r="CJG40" s="214"/>
      <c r="CJH40" s="214"/>
      <c r="CJI40" s="214"/>
      <c r="CJJ40" s="214"/>
      <c r="CJK40" s="214"/>
      <c r="CJL40" s="214"/>
      <c r="CJM40" s="214"/>
      <c r="CJN40" s="214"/>
      <c r="CJO40" s="214"/>
      <c r="CJP40" s="214"/>
      <c r="CJQ40" s="214"/>
      <c r="CJR40" s="214"/>
      <c r="CJS40" s="214"/>
      <c r="CJT40" s="214"/>
      <c r="CJU40" s="214"/>
      <c r="CJV40" s="214"/>
      <c r="CJW40" s="214"/>
      <c r="CJX40" s="214"/>
      <c r="CJY40" s="214"/>
      <c r="CJZ40" s="214"/>
      <c r="CKA40" s="214"/>
      <c r="CKB40" s="214"/>
      <c r="CKC40" s="214"/>
      <c r="CKD40" s="214"/>
      <c r="CKE40" s="214"/>
      <c r="CKF40" s="214"/>
      <c r="CKG40" s="214"/>
      <c r="CKH40" s="214"/>
      <c r="CKI40" s="214"/>
      <c r="CKJ40" s="214"/>
      <c r="CKK40" s="214"/>
      <c r="CKL40" s="214"/>
      <c r="CKM40" s="214"/>
      <c r="CKN40" s="214"/>
      <c r="CKO40" s="214"/>
      <c r="CKP40" s="214"/>
      <c r="CKQ40" s="214"/>
      <c r="CKR40" s="214"/>
      <c r="CKS40" s="214"/>
      <c r="CKT40" s="214"/>
      <c r="CKU40" s="214"/>
      <c r="CKV40" s="214"/>
      <c r="CKW40" s="214"/>
      <c r="CKX40" s="214"/>
      <c r="CKY40" s="214"/>
      <c r="CKZ40" s="214"/>
      <c r="CLA40" s="214"/>
      <c r="CLB40" s="214"/>
      <c r="CLC40" s="214"/>
      <c r="CLD40" s="214"/>
      <c r="CLE40" s="214"/>
      <c r="CLF40" s="214"/>
      <c r="CLG40" s="214"/>
      <c r="CLH40" s="214"/>
      <c r="CLI40" s="214"/>
      <c r="CLJ40" s="214"/>
      <c r="CLK40" s="214"/>
      <c r="CLL40" s="214"/>
      <c r="CLM40" s="214"/>
      <c r="CLN40" s="214"/>
      <c r="CLO40" s="214"/>
      <c r="CLP40" s="214"/>
      <c r="CLQ40" s="214"/>
      <c r="CLR40" s="214"/>
      <c r="CLS40" s="214"/>
      <c r="CLT40" s="214"/>
      <c r="CLU40" s="214"/>
      <c r="CLV40" s="214"/>
      <c r="CLW40" s="214"/>
      <c r="CLX40" s="214"/>
      <c r="CLY40" s="214"/>
      <c r="CLZ40" s="214"/>
      <c r="CMA40" s="214"/>
      <c r="CMB40" s="214"/>
      <c r="CMC40" s="214"/>
      <c r="CMD40" s="214"/>
      <c r="CME40" s="214"/>
      <c r="CMF40" s="214"/>
      <c r="CMG40" s="214"/>
      <c r="CMH40" s="214"/>
      <c r="CMI40" s="214"/>
      <c r="CMJ40" s="214"/>
      <c r="CMK40" s="214"/>
      <c r="CML40" s="214"/>
      <c r="CMM40" s="214"/>
      <c r="CMN40" s="214"/>
      <c r="CMO40" s="214"/>
      <c r="CMP40" s="214"/>
      <c r="CMQ40" s="214"/>
      <c r="CMR40" s="214"/>
      <c r="CMS40" s="214"/>
      <c r="CMT40" s="214"/>
      <c r="CMU40" s="214"/>
      <c r="CMV40" s="214"/>
      <c r="CMW40" s="214"/>
      <c r="CMX40" s="214"/>
      <c r="CMY40" s="214"/>
      <c r="CMZ40" s="214"/>
      <c r="CNA40" s="214"/>
      <c r="CNB40" s="214"/>
      <c r="CNC40" s="214"/>
      <c r="CND40" s="214"/>
      <c r="CNE40" s="214"/>
      <c r="CNF40" s="214"/>
      <c r="CNG40" s="214"/>
      <c r="CNH40" s="214"/>
      <c r="CNI40" s="214"/>
      <c r="CNJ40" s="214"/>
      <c r="CNK40" s="214"/>
      <c r="CNL40" s="214"/>
      <c r="CNM40" s="214"/>
      <c r="CNN40" s="214"/>
      <c r="CNO40" s="214"/>
      <c r="CNP40" s="214"/>
      <c r="CNQ40" s="214"/>
      <c r="CNR40" s="214"/>
      <c r="CNS40" s="214"/>
      <c r="CNT40" s="214"/>
      <c r="CNU40" s="214"/>
      <c r="CNV40" s="214"/>
      <c r="CNW40" s="214"/>
      <c r="CNX40" s="214"/>
      <c r="CNY40" s="214"/>
      <c r="CNZ40" s="214"/>
      <c r="COA40" s="214"/>
      <c r="COB40" s="214"/>
      <c r="COC40" s="214"/>
      <c r="COD40" s="214"/>
      <c r="COE40" s="214"/>
      <c r="COF40" s="214"/>
      <c r="COG40" s="214"/>
      <c r="COH40" s="214"/>
      <c r="COI40" s="214"/>
      <c r="COJ40" s="214"/>
      <c r="COK40" s="214"/>
      <c r="COL40" s="214"/>
      <c r="COM40" s="214"/>
      <c r="CON40" s="214"/>
      <c r="COO40" s="214"/>
      <c r="COP40" s="214"/>
      <c r="COQ40" s="214"/>
      <c r="COR40" s="214"/>
      <c r="COS40" s="214"/>
      <c r="COT40" s="214"/>
      <c r="COU40" s="214"/>
      <c r="COV40" s="214"/>
      <c r="COW40" s="214"/>
      <c r="COX40" s="214"/>
      <c r="COY40" s="214"/>
      <c r="COZ40" s="214"/>
      <c r="CPA40" s="214"/>
      <c r="CPB40" s="214"/>
      <c r="CPC40" s="214"/>
      <c r="CPD40" s="214"/>
      <c r="CPE40" s="214"/>
      <c r="CPF40" s="214"/>
      <c r="CPG40" s="214"/>
      <c r="CPH40" s="214"/>
      <c r="CPI40" s="214"/>
      <c r="CPJ40" s="214"/>
      <c r="CPK40" s="214"/>
      <c r="CPL40" s="214"/>
      <c r="CPM40" s="214"/>
      <c r="CPN40" s="214"/>
      <c r="CPO40" s="214"/>
      <c r="CPP40" s="214"/>
      <c r="CPQ40" s="214"/>
      <c r="CPR40" s="214"/>
      <c r="CPS40" s="214"/>
      <c r="CPT40" s="214"/>
      <c r="CPU40" s="214"/>
      <c r="CPV40" s="214"/>
      <c r="CPW40" s="214"/>
      <c r="CPX40" s="214"/>
      <c r="CPY40" s="214"/>
      <c r="CPZ40" s="214"/>
      <c r="CQA40" s="214"/>
      <c r="CQB40" s="214"/>
      <c r="CQC40" s="214"/>
      <c r="CQD40" s="214"/>
      <c r="CQE40" s="214"/>
      <c r="CQF40" s="214"/>
      <c r="CQG40" s="214"/>
      <c r="CQH40" s="214"/>
      <c r="CQI40" s="214"/>
      <c r="CQJ40" s="214"/>
      <c r="CQK40" s="214"/>
      <c r="CQL40" s="214"/>
      <c r="CQM40" s="214"/>
      <c r="CQN40" s="214"/>
      <c r="CQO40" s="214"/>
      <c r="CQP40" s="214"/>
      <c r="CQQ40" s="214"/>
      <c r="CQR40" s="214"/>
      <c r="CQS40" s="214"/>
      <c r="CQT40" s="214"/>
      <c r="CQU40" s="214"/>
      <c r="CQV40" s="214"/>
      <c r="CQW40" s="214"/>
      <c r="CQX40" s="214"/>
      <c r="CQY40" s="214"/>
      <c r="CQZ40" s="214"/>
      <c r="CRA40" s="214"/>
      <c r="CRB40" s="214"/>
      <c r="CRC40" s="214"/>
      <c r="CRD40" s="214"/>
      <c r="CRE40" s="214"/>
      <c r="CRF40" s="214"/>
      <c r="CRG40" s="214"/>
      <c r="CRH40" s="214"/>
      <c r="CRI40" s="214"/>
      <c r="CRJ40" s="214"/>
      <c r="CRK40" s="214"/>
      <c r="CRL40" s="214"/>
      <c r="CRM40" s="214"/>
      <c r="CRN40" s="214"/>
      <c r="CRO40" s="214"/>
      <c r="CRP40" s="214"/>
      <c r="CRQ40" s="214"/>
      <c r="CRR40" s="214"/>
      <c r="CRS40" s="214"/>
      <c r="CRT40" s="214"/>
      <c r="CRU40" s="214"/>
      <c r="CRV40" s="214"/>
      <c r="CRW40" s="214"/>
      <c r="CRX40" s="214"/>
      <c r="CRY40" s="214"/>
      <c r="CRZ40" s="214"/>
      <c r="CSA40" s="214"/>
      <c r="CSB40" s="214"/>
      <c r="CSC40" s="214"/>
      <c r="CSD40" s="214"/>
      <c r="CSE40" s="214"/>
      <c r="CSF40" s="214"/>
      <c r="CSG40" s="214"/>
      <c r="CSH40" s="214"/>
      <c r="CSI40" s="214"/>
      <c r="CSJ40" s="214"/>
      <c r="CSK40" s="214"/>
      <c r="CSL40" s="214"/>
      <c r="CSM40" s="214"/>
      <c r="CSN40" s="214"/>
      <c r="CSO40" s="214"/>
      <c r="CSP40" s="214"/>
      <c r="CSQ40" s="214"/>
      <c r="CSR40" s="214"/>
      <c r="CSS40" s="214"/>
      <c r="CST40" s="214"/>
      <c r="CSU40" s="214"/>
      <c r="CSV40" s="214"/>
      <c r="CSW40" s="214"/>
      <c r="CSX40" s="214"/>
      <c r="CSY40" s="214"/>
      <c r="CSZ40" s="214"/>
      <c r="CTA40" s="214"/>
      <c r="CTB40" s="214"/>
      <c r="CTC40" s="214"/>
      <c r="CTD40" s="214"/>
      <c r="CTE40" s="214"/>
      <c r="CTF40" s="214"/>
      <c r="CTG40" s="214"/>
      <c r="CTH40" s="214"/>
      <c r="CTI40" s="214"/>
      <c r="CTJ40" s="214"/>
      <c r="CTK40" s="214"/>
      <c r="CTL40" s="214"/>
      <c r="CTM40" s="214"/>
      <c r="CTN40" s="214"/>
      <c r="CTO40" s="214"/>
      <c r="CTP40" s="214"/>
      <c r="CTQ40" s="214"/>
      <c r="CTR40" s="214"/>
      <c r="CTS40" s="214"/>
      <c r="CTT40" s="214"/>
      <c r="CTU40" s="214"/>
      <c r="CTV40" s="214"/>
      <c r="CTW40" s="214"/>
      <c r="CTX40" s="214"/>
      <c r="CTY40" s="214"/>
      <c r="CTZ40" s="214"/>
      <c r="CUA40" s="214"/>
      <c r="CUB40" s="214"/>
      <c r="CUC40" s="214"/>
      <c r="CUD40" s="214"/>
      <c r="CUE40" s="214"/>
      <c r="CUF40" s="214"/>
      <c r="CUG40" s="214"/>
      <c r="CUH40" s="214"/>
      <c r="CUI40" s="214"/>
      <c r="CUJ40" s="214"/>
      <c r="CUK40" s="214"/>
      <c r="CUL40" s="214"/>
      <c r="CUM40" s="214"/>
      <c r="CUN40" s="214"/>
      <c r="CUO40" s="214"/>
      <c r="CUP40" s="214"/>
      <c r="CUQ40" s="214"/>
      <c r="CUR40" s="214"/>
      <c r="CUS40" s="214"/>
      <c r="CUT40" s="214"/>
      <c r="CUU40" s="214"/>
      <c r="CUV40" s="214"/>
      <c r="CUW40" s="214"/>
      <c r="CUX40" s="214"/>
      <c r="CUY40" s="214"/>
      <c r="CUZ40" s="214"/>
      <c r="CVA40" s="214"/>
      <c r="CVB40" s="214"/>
      <c r="CVC40" s="214"/>
      <c r="CVD40" s="214"/>
      <c r="CVE40" s="214"/>
      <c r="CVF40" s="214"/>
      <c r="CVG40" s="214"/>
      <c r="CVH40" s="214"/>
      <c r="CVI40" s="214"/>
      <c r="CVJ40" s="214"/>
      <c r="CVK40" s="214"/>
      <c r="CVL40" s="214"/>
      <c r="CVM40" s="214"/>
      <c r="CVN40" s="214"/>
      <c r="CVO40" s="214"/>
      <c r="CVP40" s="214"/>
      <c r="CVQ40" s="214"/>
      <c r="CVR40" s="214"/>
      <c r="CVS40" s="214"/>
      <c r="CVT40" s="214"/>
      <c r="CVU40" s="214"/>
      <c r="CVV40" s="214"/>
      <c r="CVW40" s="214"/>
      <c r="CVX40" s="214"/>
      <c r="CVY40" s="214"/>
      <c r="CVZ40" s="214"/>
      <c r="CWA40" s="214"/>
      <c r="CWB40" s="214"/>
      <c r="CWC40" s="214"/>
      <c r="CWD40" s="214"/>
      <c r="CWE40" s="214"/>
      <c r="CWF40" s="214"/>
      <c r="CWG40" s="214"/>
      <c r="CWH40" s="214"/>
      <c r="CWI40" s="214"/>
      <c r="CWJ40" s="214"/>
      <c r="CWK40" s="214"/>
      <c r="CWL40" s="214"/>
      <c r="CWM40" s="214"/>
      <c r="CWN40" s="214"/>
      <c r="CWO40" s="214"/>
      <c r="CWP40" s="214"/>
      <c r="CWQ40" s="214"/>
      <c r="CWR40" s="214"/>
      <c r="CWS40" s="214"/>
      <c r="CWT40" s="214"/>
      <c r="CWU40" s="214"/>
      <c r="CWV40" s="214"/>
      <c r="CWW40" s="214"/>
      <c r="CWX40" s="214"/>
      <c r="CWY40" s="214"/>
      <c r="CWZ40" s="214"/>
      <c r="CXA40" s="214"/>
      <c r="CXB40" s="214"/>
      <c r="CXC40" s="214"/>
      <c r="CXD40" s="214"/>
      <c r="CXE40" s="214"/>
      <c r="CXF40" s="214"/>
      <c r="CXG40" s="214"/>
      <c r="CXH40" s="214"/>
      <c r="CXI40" s="214"/>
      <c r="CXJ40" s="214"/>
      <c r="CXK40" s="214"/>
      <c r="CXL40" s="214"/>
      <c r="CXM40" s="214"/>
      <c r="CXN40" s="214"/>
      <c r="CXO40" s="214"/>
      <c r="CXP40" s="214"/>
      <c r="CXQ40" s="214"/>
      <c r="CXR40" s="214"/>
      <c r="CXS40" s="214"/>
      <c r="CXT40" s="214"/>
      <c r="CXU40" s="214"/>
      <c r="CXV40" s="214"/>
      <c r="CXW40" s="214"/>
      <c r="CXX40" s="214"/>
      <c r="CXY40" s="214"/>
      <c r="CXZ40" s="214"/>
      <c r="CYA40" s="214"/>
      <c r="CYB40" s="214"/>
      <c r="CYC40" s="214"/>
      <c r="CYD40" s="214"/>
      <c r="CYE40" s="214"/>
      <c r="CYF40" s="214"/>
      <c r="CYG40" s="214"/>
      <c r="CYH40" s="214"/>
      <c r="CYI40" s="214"/>
      <c r="CYJ40" s="214"/>
      <c r="CYK40" s="214"/>
      <c r="CYL40" s="214"/>
      <c r="CYM40" s="214"/>
      <c r="CYN40" s="214"/>
      <c r="CYO40" s="214"/>
      <c r="CYP40" s="214"/>
      <c r="CYQ40" s="214"/>
      <c r="CYR40" s="214"/>
      <c r="CYS40" s="214"/>
      <c r="CYT40" s="214"/>
      <c r="CYU40" s="214"/>
      <c r="CYV40" s="214"/>
      <c r="CYW40" s="214"/>
      <c r="CYX40" s="214"/>
      <c r="CYY40" s="214"/>
      <c r="CYZ40" s="214"/>
      <c r="CZA40" s="214"/>
      <c r="CZB40" s="214"/>
      <c r="CZC40" s="214"/>
      <c r="CZD40" s="214"/>
      <c r="CZE40" s="214"/>
      <c r="CZF40" s="214"/>
      <c r="CZG40" s="214"/>
      <c r="CZH40" s="214"/>
      <c r="CZI40" s="214"/>
      <c r="CZJ40" s="214"/>
      <c r="CZK40" s="214"/>
      <c r="CZL40" s="214"/>
      <c r="CZM40" s="214"/>
      <c r="CZN40" s="214"/>
      <c r="CZO40" s="214"/>
      <c r="CZP40" s="214"/>
      <c r="CZQ40" s="214"/>
      <c r="CZR40" s="214"/>
      <c r="CZS40" s="214"/>
      <c r="CZT40" s="214"/>
      <c r="CZU40" s="214"/>
      <c r="CZV40" s="214"/>
      <c r="CZW40" s="214"/>
      <c r="CZX40" s="214"/>
      <c r="CZY40" s="214"/>
      <c r="CZZ40" s="214"/>
      <c r="DAA40" s="214"/>
      <c r="DAB40" s="214"/>
      <c r="DAC40" s="214"/>
      <c r="DAD40" s="214"/>
      <c r="DAE40" s="214"/>
      <c r="DAF40" s="214"/>
      <c r="DAG40" s="214"/>
      <c r="DAH40" s="214"/>
      <c r="DAI40" s="214"/>
      <c r="DAJ40" s="214"/>
      <c r="DAK40" s="214"/>
      <c r="DAL40" s="214"/>
      <c r="DAM40" s="214"/>
      <c r="DAN40" s="214"/>
      <c r="DAO40" s="214"/>
      <c r="DAP40" s="214"/>
      <c r="DAQ40" s="214"/>
      <c r="DAR40" s="214"/>
      <c r="DAS40" s="214"/>
      <c r="DAT40" s="214"/>
      <c r="DAU40" s="214"/>
      <c r="DAV40" s="214"/>
      <c r="DAW40" s="214"/>
      <c r="DAX40" s="214"/>
      <c r="DAY40" s="214"/>
      <c r="DAZ40" s="214"/>
      <c r="DBA40" s="214"/>
      <c r="DBB40" s="214"/>
      <c r="DBC40" s="214"/>
      <c r="DBD40" s="214"/>
      <c r="DBE40" s="214"/>
      <c r="DBF40" s="214"/>
      <c r="DBG40" s="214"/>
      <c r="DBH40" s="214"/>
      <c r="DBI40" s="214"/>
      <c r="DBJ40" s="214"/>
      <c r="DBK40" s="214"/>
      <c r="DBL40" s="214"/>
      <c r="DBM40" s="214"/>
      <c r="DBN40" s="214"/>
      <c r="DBO40" s="214"/>
      <c r="DBP40" s="214"/>
      <c r="DBQ40" s="214"/>
      <c r="DBR40" s="214"/>
      <c r="DBS40" s="214"/>
      <c r="DBT40" s="214"/>
      <c r="DBU40" s="214"/>
      <c r="DBV40" s="214"/>
      <c r="DBW40" s="214"/>
      <c r="DBX40" s="214"/>
      <c r="DBY40" s="214"/>
      <c r="DBZ40" s="214"/>
      <c r="DCA40" s="214"/>
      <c r="DCB40" s="214"/>
      <c r="DCC40" s="214"/>
      <c r="DCD40" s="214"/>
      <c r="DCE40" s="214"/>
      <c r="DCF40" s="214"/>
      <c r="DCG40" s="214"/>
      <c r="DCH40" s="214"/>
      <c r="DCI40" s="214"/>
      <c r="DCJ40" s="214"/>
      <c r="DCK40" s="214"/>
      <c r="DCL40" s="214"/>
      <c r="DCM40" s="214"/>
      <c r="DCN40" s="214"/>
      <c r="DCO40" s="214"/>
      <c r="DCP40" s="214"/>
      <c r="DCQ40" s="214"/>
      <c r="DCR40" s="214"/>
      <c r="DCS40" s="214"/>
      <c r="DCT40" s="214"/>
      <c r="DCU40" s="214"/>
      <c r="DCV40" s="214"/>
      <c r="DCW40" s="214"/>
      <c r="DCX40" s="214"/>
      <c r="DCY40" s="214"/>
      <c r="DCZ40" s="214"/>
      <c r="DDA40" s="214"/>
      <c r="DDB40" s="214"/>
      <c r="DDC40" s="214"/>
      <c r="DDD40" s="214"/>
      <c r="DDE40" s="214"/>
      <c r="DDF40" s="214"/>
      <c r="DDG40" s="214"/>
      <c r="DDH40" s="214"/>
      <c r="DDI40" s="214"/>
      <c r="DDJ40" s="214"/>
      <c r="DDK40" s="214"/>
      <c r="DDL40" s="214"/>
      <c r="DDM40" s="214"/>
      <c r="DDN40" s="214"/>
      <c r="DDO40" s="214"/>
      <c r="DDP40" s="214"/>
      <c r="DDQ40" s="214"/>
      <c r="DDR40" s="214"/>
      <c r="DDS40" s="214"/>
      <c r="DDT40" s="214"/>
      <c r="DDU40" s="214"/>
      <c r="DDV40" s="214"/>
      <c r="DDW40" s="214"/>
      <c r="DDX40" s="214"/>
      <c r="DDY40" s="214"/>
      <c r="DDZ40" s="214"/>
      <c r="DEA40" s="214"/>
      <c r="DEB40" s="214"/>
      <c r="DEC40" s="214"/>
      <c r="DED40" s="214"/>
      <c r="DEE40" s="214"/>
      <c r="DEF40" s="214"/>
      <c r="DEG40" s="214"/>
      <c r="DEH40" s="214"/>
      <c r="DEI40" s="214"/>
      <c r="DEJ40" s="214"/>
      <c r="DEK40" s="214"/>
      <c r="DEL40" s="214"/>
      <c r="DEM40" s="214"/>
      <c r="DEN40" s="214"/>
      <c r="DEO40" s="214"/>
      <c r="DEP40" s="214"/>
      <c r="DEQ40" s="214"/>
      <c r="DER40" s="214"/>
      <c r="DES40" s="214"/>
      <c r="DET40" s="214"/>
      <c r="DEU40" s="214"/>
      <c r="DEV40" s="214"/>
      <c r="DEW40" s="214"/>
      <c r="DEX40" s="214"/>
      <c r="DEY40" s="214"/>
      <c r="DEZ40" s="214"/>
      <c r="DFA40" s="214"/>
      <c r="DFB40" s="214"/>
      <c r="DFC40" s="214"/>
      <c r="DFD40" s="214"/>
      <c r="DFE40" s="214"/>
      <c r="DFF40" s="214"/>
      <c r="DFG40" s="214"/>
      <c r="DFH40" s="214"/>
      <c r="DFI40" s="214"/>
      <c r="DFJ40" s="214"/>
      <c r="DFK40" s="214"/>
      <c r="DFL40" s="214"/>
      <c r="DFM40" s="214"/>
      <c r="DFN40" s="214"/>
      <c r="DFO40" s="214"/>
      <c r="DFP40" s="214"/>
      <c r="DFQ40" s="214"/>
      <c r="DFR40" s="214"/>
      <c r="DFS40" s="214"/>
      <c r="DFT40" s="214"/>
      <c r="DFU40" s="214"/>
      <c r="DFV40" s="214"/>
      <c r="DFW40" s="214"/>
      <c r="DFX40" s="214"/>
      <c r="DFY40" s="214"/>
      <c r="DFZ40" s="214"/>
      <c r="DGA40" s="214"/>
      <c r="DGB40" s="214"/>
      <c r="DGC40" s="214"/>
      <c r="DGD40" s="214"/>
      <c r="DGE40" s="214"/>
      <c r="DGF40" s="214"/>
      <c r="DGG40" s="214"/>
      <c r="DGH40" s="214"/>
      <c r="DGI40" s="214"/>
      <c r="DGJ40" s="214"/>
      <c r="DGK40" s="214"/>
      <c r="DGL40" s="214"/>
      <c r="DGM40" s="214"/>
      <c r="DGN40" s="214"/>
      <c r="DGO40" s="214"/>
      <c r="DGP40" s="214"/>
      <c r="DGQ40" s="214"/>
      <c r="DGR40" s="214"/>
      <c r="DGS40" s="214"/>
      <c r="DGT40" s="214"/>
      <c r="DGU40" s="214"/>
      <c r="DGV40" s="214"/>
      <c r="DGW40" s="214"/>
      <c r="DGX40" s="214"/>
      <c r="DGY40" s="214"/>
      <c r="DGZ40" s="214"/>
      <c r="DHA40" s="214"/>
      <c r="DHB40" s="214"/>
      <c r="DHC40" s="214"/>
      <c r="DHD40" s="214"/>
      <c r="DHE40" s="214"/>
      <c r="DHF40" s="214"/>
      <c r="DHG40" s="214"/>
      <c r="DHH40" s="214"/>
      <c r="DHI40" s="214"/>
      <c r="DHJ40" s="214"/>
      <c r="DHK40" s="214"/>
      <c r="DHL40" s="214"/>
      <c r="DHM40" s="214"/>
      <c r="DHN40" s="214"/>
      <c r="DHO40" s="214"/>
      <c r="DHP40" s="214"/>
      <c r="DHQ40" s="214"/>
      <c r="DHR40" s="214"/>
      <c r="DHS40" s="214"/>
      <c r="DHT40" s="214"/>
      <c r="DHU40" s="214"/>
      <c r="DHV40" s="214"/>
      <c r="DHW40" s="214"/>
      <c r="DHX40" s="214"/>
      <c r="DHY40" s="214"/>
      <c r="DHZ40" s="214"/>
      <c r="DIA40" s="214"/>
      <c r="DIB40" s="214"/>
      <c r="DIC40" s="214"/>
      <c r="DID40" s="214"/>
      <c r="DIE40" s="214"/>
      <c r="DIF40" s="214"/>
      <c r="DIG40" s="214"/>
      <c r="DIH40" s="214"/>
      <c r="DII40" s="214"/>
      <c r="DIJ40" s="214"/>
      <c r="DIK40" s="214"/>
      <c r="DIL40" s="214"/>
      <c r="DIM40" s="214"/>
      <c r="DIN40" s="214"/>
      <c r="DIO40" s="214"/>
      <c r="DIP40" s="214"/>
      <c r="DIQ40" s="214"/>
      <c r="DIR40" s="214"/>
      <c r="DIS40" s="214"/>
      <c r="DIT40" s="214"/>
      <c r="DIU40" s="214"/>
      <c r="DIV40" s="214"/>
      <c r="DIW40" s="214"/>
      <c r="DIX40" s="214"/>
      <c r="DIY40" s="214"/>
      <c r="DIZ40" s="214"/>
      <c r="DJA40" s="214"/>
      <c r="DJB40" s="214"/>
      <c r="DJC40" s="214"/>
      <c r="DJD40" s="214"/>
      <c r="DJE40" s="214"/>
      <c r="DJF40" s="214"/>
      <c r="DJG40" s="214"/>
      <c r="DJH40" s="214"/>
      <c r="DJI40" s="214"/>
      <c r="DJJ40" s="214"/>
      <c r="DJK40" s="214"/>
      <c r="DJL40" s="214"/>
      <c r="DJM40" s="214"/>
      <c r="DJN40" s="214"/>
      <c r="DJO40" s="214"/>
      <c r="DJP40" s="214"/>
      <c r="DJQ40" s="214"/>
      <c r="DJR40" s="214"/>
      <c r="DJS40" s="214"/>
      <c r="DJT40" s="214"/>
      <c r="DJU40" s="214"/>
      <c r="DJV40" s="214"/>
      <c r="DJW40" s="214"/>
      <c r="DJX40" s="214"/>
      <c r="DJY40" s="214"/>
      <c r="DJZ40" s="214"/>
      <c r="DKA40" s="214"/>
      <c r="DKB40" s="214"/>
      <c r="DKC40" s="214"/>
      <c r="DKD40" s="214"/>
      <c r="DKE40" s="214"/>
      <c r="DKF40" s="214"/>
      <c r="DKG40" s="214"/>
      <c r="DKH40" s="214"/>
      <c r="DKI40" s="214"/>
      <c r="DKJ40" s="214"/>
      <c r="DKK40" s="214"/>
      <c r="DKL40" s="214"/>
      <c r="DKM40" s="214"/>
      <c r="DKN40" s="214"/>
      <c r="DKO40" s="214"/>
      <c r="DKP40" s="214"/>
      <c r="DKQ40" s="214"/>
      <c r="DKR40" s="214"/>
      <c r="DKS40" s="214"/>
      <c r="DKT40" s="214"/>
      <c r="DKU40" s="214"/>
      <c r="DKV40" s="214"/>
      <c r="DKW40" s="214"/>
      <c r="DKX40" s="214"/>
      <c r="DKY40" s="214"/>
      <c r="DKZ40" s="214"/>
      <c r="DLA40" s="214"/>
      <c r="DLB40" s="214"/>
      <c r="DLC40" s="214"/>
      <c r="DLD40" s="214"/>
      <c r="DLE40" s="214"/>
      <c r="DLF40" s="214"/>
      <c r="DLG40" s="214"/>
      <c r="DLH40" s="214"/>
      <c r="DLI40" s="214"/>
      <c r="DLJ40" s="214"/>
      <c r="DLK40" s="214"/>
      <c r="DLL40" s="214"/>
      <c r="DLM40" s="214"/>
      <c r="DLN40" s="214"/>
      <c r="DLO40" s="214"/>
      <c r="DLP40" s="214"/>
      <c r="DLQ40" s="214"/>
      <c r="DLR40" s="214"/>
      <c r="DLS40" s="214"/>
      <c r="DLT40" s="214"/>
      <c r="DLU40" s="214"/>
      <c r="DLV40" s="214"/>
      <c r="DLW40" s="214"/>
      <c r="DLX40" s="214"/>
      <c r="DLY40" s="214"/>
      <c r="DLZ40" s="214"/>
      <c r="DMA40" s="214"/>
      <c r="DMB40" s="214"/>
      <c r="DMC40" s="214"/>
      <c r="DMD40" s="214"/>
      <c r="DME40" s="214"/>
      <c r="DMF40" s="214"/>
      <c r="DMG40" s="214"/>
      <c r="DMH40" s="214"/>
      <c r="DMI40" s="214"/>
      <c r="DMJ40" s="214"/>
      <c r="DMK40" s="214"/>
      <c r="DML40" s="214"/>
      <c r="DMM40" s="214"/>
      <c r="DMN40" s="214"/>
      <c r="DMO40" s="214"/>
      <c r="DMP40" s="214"/>
      <c r="DMQ40" s="214"/>
      <c r="DMR40" s="214"/>
      <c r="DMS40" s="214"/>
      <c r="DMT40" s="214"/>
      <c r="DMU40" s="214"/>
      <c r="DMV40" s="214"/>
      <c r="DMW40" s="214"/>
      <c r="DMX40" s="214"/>
      <c r="DMY40" s="214"/>
      <c r="DMZ40" s="214"/>
      <c r="DNA40" s="214"/>
      <c r="DNB40" s="214"/>
      <c r="DNC40" s="214"/>
      <c r="DND40" s="214"/>
      <c r="DNE40" s="214"/>
      <c r="DNF40" s="214"/>
      <c r="DNG40" s="214"/>
      <c r="DNH40" s="214"/>
      <c r="DNI40" s="214"/>
      <c r="DNJ40" s="214"/>
      <c r="DNK40" s="214"/>
      <c r="DNL40" s="214"/>
      <c r="DNM40" s="214"/>
      <c r="DNN40" s="214"/>
      <c r="DNO40" s="214"/>
      <c r="DNP40" s="214"/>
      <c r="DNQ40" s="214"/>
      <c r="DNR40" s="214"/>
      <c r="DNS40" s="214"/>
      <c r="DNT40" s="214"/>
      <c r="DNU40" s="214"/>
      <c r="DNV40" s="214"/>
      <c r="DNW40" s="214"/>
      <c r="DNX40" s="214"/>
      <c r="DNY40" s="214"/>
      <c r="DNZ40" s="214"/>
      <c r="DOA40" s="214"/>
      <c r="DOB40" s="214"/>
      <c r="DOC40" s="214"/>
      <c r="DOD40" s="214"/>
      <c r="DOE40" s="214"/>
      <c r="DOF40" s="214"/>
      <c r="DOG40" s="214"/>
      <c r="DOH40" s="214"/>
      <c r="DOI40" s="214"/>
      <c r="DOJ40" s="214"/>
      <c r="DOK40" s="214"/>
      <c r="DOL40" s="214"/>
      <c r="DOM40" s="214"/>
      <c r="DON40" s="214"/>
      <c r="DOO40" s="214"/>
      <c r="DOP40" s="214"/>
      <c r="DOQ40" s="214"/>
      <c r="DOR40" s="214"/>
      <c r="DOS40" s="214"/>
      <c r="DOT40" s="214"/>
      <c r="DOU40" s="214"/>
      <c r="DOV40" s="214"/>
      <c r="DOW40" s="214"/>
      <c r="DOX40" s="214"/>
      <c r="DOY40" s="214"/>
      <c r="DOZ40" s="214"/>
      <c r="DPA40" s="214"/>
      <c r="DPB40" s="214"/>
      <c r="DPC40" s="214"/>
      <c r="DPD40" s="214"/>
      <c r="DPE40" s="214"/>
      <c r="DPF40" s="214"/>
      <c r="DPG40" s="214"/>
      <c r="DPH40" s="214"/>
      <c r="DPI40" s="214"/>
      <c r="DPJ40" s="214"/>
      <c r="DPK40" s="214"/>
      <c r="DPL40" s="214"/>
      <c r="DPM40" s="214"/>
      <c r="DPN40" s="214"/>
      <c r="DPO40" s="214"/>
      <c r="DPP40" s="214"/>
      <c r="DPQ40" s="214"/>
      <c r="DPR40" s="214"/>
      <c r="DPS40" s="214"/>
      <c r="DPT40" s="214"/>
      <c r="DPU40" s="214"/>
      <c r="DPV40" s="214"/>
      <c r="DPW40" s="214"/>
      <c r="DPX40" s="214"/>
      <c r="DPY40" s="214"/>
      <c r="DPZ40" s="214"/>
      <c r="DQA40" s="214"/>
      <c r="DQB40" s="214"/>
      <c r="DQC40" s="214"/>
      <c r="DQD40" s="214"/>
      <c r="DQE40" s="214"/>
      <c r="DQF40" s="214"/>
      <c r="DQG40" s="214"/>
      <c r="DQH40" s="214"/>
      <c r="DQI40" s="214"/>
      <c r="DQJ40" s="214"/>
      <c r="DQK40" s="214"/>
      <c r="DQL40" s="214"/>
      <c r="DQM40" s="214"/>
      <c r="DQN40" s="214"/>
      <c r="DQO40" s="214"/>
      <c r="DQP40" s="214"/>
      <c r="DQQ40" s="214"/>
      <c r="DQR40" s="214"/>
      <c r="DQS40" s="214"/>
      <c r="DQT40" s="214"/>
      <c r="DQU40" s="214"/>
      <c r="DQV40" s="214"/>
      <c r="DQW40" s="214"/>
      <c r="DQX40" s="214"/>
      <c r="DQY40" s="214"/>
      <c r="DQZ40" s="214"/>
      <c r="DRA40" s="214"/>
      <c r="DRB40" s="214"/>
      <c r="DRC40" s="214"/>
      <c r="DRD40" s="214"/>
      <c r="DRE40" s="214"/>
      <c r="DRF40" s="214"/>
      <c r="DRG40" s="214"/>
      <c r="DRH40" s="214"/>
      <c r="DRI40" s="214"/>
      <c r="DRJ40" s="214"/>
      <c r="DRK40" s="214"/>
      <c r="DRL40" s="214"/>
      <c r="DRM40" s="214"/>
      <c r="DRN40" s="214"/>
      <c r="DRO40" s="214"/>
      <c r="DRP40" s="214"/>
      <c r="DRQ40" s="214"/>
      <c r="DRR40" s="214"/>
      <c r="DRS40" s="214"/>
      <c r="DRT40" s="214"/>
      <c r="DRU40" s="214"/>
      <c r="DRV40" s="214"/>
      <c r="DRW40" s="214"/>
      <c r="DRX40" s="214"/>
      <c r="DRY40" s="214"/>
      <c r="DRZ40" s="214"/>
      <c r="DSA40" s="214"/>
      <c r="DSB40" s="214"/>
      <c r="DSC40" s="214"/>
      <c r="DSD40" s="214"/>
      <c r="DSE40" s="214"/>
      <c r="DSF40" s="214"/>
      <c r="DSG40" s="214"/>
      <c r="DSH40" s="214"/>
      <c r="DSI40" s="214"/>
      <c r="DSJ40" s="214"/>
      <c r="DSK40" s="214"/>
      <c r="DSL40" s="214"/>
      <c r="DSM40" s="214"/>
      <c r="DSN40" s="214"/>
      <c r="DSO40" s="214"/>
      <c r="DSP40" s="214"/>
      <c r="DSQ40" s="214"/>
      <c r="DSR40" s="214"/>
      <c r="DSS40" s="214"/>
      <c r="DST40" s="214"/>
      <c r="DSU40" s="214"/>
      <c r="DSV40" s="214"/>
      <c r="DSW40" s="214"/>
      <c r="DSX40" s="214"/>
      <c r="DSY40" s="214"/>
      <c r="DSZ40" s="214"/>
      <c r="DTA40" s="214"/>
      <c r="DTB40" s="214"/>
      <c r="DTC40" s="214"/>
      <c r="DTD40" s="214"/>
      <c r="DTE40" s="214"/>
      <c r="DTF40" s="214"/>
      <c r="DTG40" s="214"/>
      <c r="DTH40" s="214"/>
      <c r="DTI40" s="214"/>
      <c r="DTJ40" s="214"/>
      <c r="DTK40" s="214"/>
      <c r="DTL40" s="214"/>
      <c r="DTM40" s="214"/>
      <c r="DTN40" s="214"/>
      <c r="DTO40" s="214"/>
      <c r="DTP40" s="214"/>
      <c r="DTQ40" s="214"/>
      <c r="DTR40" s="214"/>
      <c r="DTS40" s="214"/>
      <c r="DTT40" s="214"/>
      <c r="DTU40" s="214"/>
      <c r="DTV40" s="214"/>
      <c r="DTW40" s="214"/>
      <c r="DTX40" s="214"/>
      <c r="DTY40" s="214"/>
      <c r="DTZ40" s="214"/>
      <c r="DUA40" s="214"/>
      <c r="DUB40" s="214"/>
      <c r="DUC40" s="214"/>
      <c r="DUD40" s="214"/>
      <c r="DUE40" s="214"/>
      <c r="DUF40" s="214"/>
      <c r="DUG40" s="214"/>
      <c r="DUH40" s="214"/>
      <c r="DUI40" s="214"/>
      <c r="DUJ40" s="214"/>
      <c r="DUK40" s="214"/>
      <c r="DUL40" s="214"/>
      <c r="DUM40" s="214"/>
      <c r="DUN40" s="214"/>
      <c r="DUO40" s="214"/>
      <c r="DUP40" s="214"/>
      <c r="DUQ40" s="214"/>
      <c r="DUR40" s="214"/>
      <c r="DUS40" s="214"/>
      <c r="DUT40" s="214"/>
      <c r="DUU40" s="214"/>
      <c r="DUV40" s="214"/>
      <c r="DUW40" s="214"/>
      <c r="DUX40" s="214"/>
      <c r="DUY40" s="214"/>
      <c r="DUZ40" s="214"/>
      <c r="DVA40" s="214"/>
      <c r="DVB40" s="214"/>
      <c r="DVC40" s="214"/>
      <c r="DVD40" s="214"/>
      <c r="DVE40" s="214"/>
      <c r="DVF40" s="214"/>
      <c r="DVG40" s="214"/>
      <c r="DVH40" s="214"/>
      <c r="DVI40" s="214"/>
      <c r="DVJ40" s="214"/>
      <c r="DVK40" s="214"/>
      <c r="DVL40" s="214"/>
      <c r="DVM40" s="214"/>
      <c r="DVN40" s="214"/>
      <c r="DVO40" s="214"/>
      <c r="DVP40" s="214"/>
      <c r="DVQ40" s="214"/>
      <c r="DVR40" s="214"/>
      <c r="DVS40" s="214"/>
      <c r="DVT40" s="214"/>
      <c r="DVU40" s="214"/>
      <c r="DVV40" s="214"/>
      <c r="DVW40" s="214"/>
      <c r="DVX40" s="214"/>
      <c r="DVY40" s="214"/>
      <c r="DVZ40" s="214"/>
      <c r="DWA40" s="214"/>
      <c r="DWB40" s="214"/>
      <c r="DWC40" s="214"/>
      <c r="DWD40" s="214"/>
      <c r="DWE40" s="214"/>
      <c r="DWF40" s="214"/>
      <c r="DWG40" s="214"/>
      <c r="DWH40" s="214"/>
      <c r="DWI40" s="214"/>
      <c r="DWJ40" s="214"/>
      <c r="DWK40" s="214"/>
      <c r="DWL40" s="214"/>
      <c r="DWM40" s="214"/>
      <c r="DWN40" s="214"/>
      <c r="DWO40" s="214"/>
      <c r="DWP40" s="214"/>
      <c r="DWQ40" s="214"/>
      <c r="DWR40" s="214"/>
      <c r="DWS40" s="214"/>
      <c r="DWT40" s="214"/>
      <c r="DWU40" s="214"/>
      <c r="DWV40" s="214"/>
      <c r="DWW40" s="214"/>
      <c r="DWX40" s="214"/>
      <c r="DWY40" s="214"/>
      <c r="DWZ40" s="214"/>
      <c r="DXA40" s="214"/>
      <c r="DXB40" s="214"/>
      <c r="DXC40" s="214"/>
      <c r="DXD40" s="214"/>
      <c r="DXE40" s="214"/>
      <c r="DXF40" s="214"/>
      <c r="DXG40" s="214"/>
      <c r="DXH40" s="214"/>
      <c r="DXI40" s="214"/>
      <c r="DXJ40" s="214"/>
      <c r="DXK40" s="214"/>
      <c r="DXL40" s="214"/>
      <c r="DXM40" s="214"/>
      <c r="DXN40" s="214"/>
      <c r="DXO40" s="214"/>
      <c r="DXP40" s="214"/>
      <c r="DXQ40" s="214"/>
      <c r="DXR40" s="214"/>
      <c r="DXS40" s="214"/>
      <c r="DXT40" s="214"/>
      <c r="DXU40" s="214"/>
      <c r="DXV40" s="214"/>
      <c r="DXW40" s="214"/>
      <c r="DXX40" s="214"/>
      <c r="DXY40" s="214"/>
      <c r="DXZ40" s="214"/>
      <c r="DYA40" s="214"/>
      <c r="DYB40" s="214"/>
      <c r="DYC40" s="214"/>
      <c r="DYD40" s="214"/>
      <c r="DYE40" s="214"/>
      <c r="DYF40" s="214"/>
      <c r="DYG40" s="214"/>
      <c r="DYH40" s="214"/>
      <c r="DYI40" s="214"/>
      <c r="DYJ40" s="214"/>
      <c r="DYK40" s="214"/>
      <c r="DYL40" s="214"/>
      <c r="DYM40" s="214"/>
      <c r="DYN40" s="214"/>
      <c r="DYO40" s="214"/>
      <c r="DYP40" s="214"/>
      <c r="DYQ40" s="214"/>
      <c r="DYR40" s="214"/>
      <c r="DYS40" s="214"/>
      <c r="DYT40" s="214"/>
      <c r="DYU40" s="214"/>
      <c r="DYV40" s="214"/>
      <c r="DYW40" s="214"/>
      <c r="DYX40" s="214"/>
      <c r="DYY40" s="214"/>
      <c r="DYZ40" s="214"/>
      <c r="DZA40" s="214"/>
      <c r="DZB40" s="214"/>
      <c r="DZC40" s="214"/>
      <c r="DZD40" s="214"/>
      <c r="DZE40" s="214"/>
      <c r="DZF40" s="214"/>
      <c r="DZG40" s="214"/>
      <c r="DZH40" s="214"/>
      <c r="DZI40" s="214"/>
      <c r="DZJ40" s="214"/>
      <c r="DZK40" s="214"/>
      <c r="DZL40" s="214"/>
      <c r="DZM40" s="214"/>
      <c r="DZN40" s="214"/>
      <c r="DZO40" s="214"/>
      <c r="DZP40" s="214"/>
      <c r="DZQ40" s="214"/>
      <c r="DZR40" s="214"/>
      <c r="DZS40" s="214"/>
      <c r="DZT40" s="214"/>
      <c r="DZU40" s="214"/>
      <c r="DZV40" s="214"/>
      <c r="DZW40" s="214"/>
      <c r="DZX40" s="214"/>
      <c r="DZY40" s="214"/>
      <c r="DZZ40" s="214"/>
      <c r="EAA40" s="214"/>
      <c r="EAB40" s="214"/>
      <c r="EAC40" s="214"/>
      <c r="EAD40" s="214"/>
      <c r="EAE40" s="214"/>
      <c r="EAF40" s="214"/>
      <c r="EAG40" s="214"/>
      <c r="EAH40" s="214"/>
      <c r="EAI40" s="214"/>
      <c r="EAJ40" s="214"/>
      <c r="EAK40" s="214"/>
      <c r="EAL40" s="214"/>
      <c r="EAM40" s="214"/>
      <c r="EAN40" s="214"/>
      <c r="EAO40" s="214"/>
      <c r="EAP40" s="214"/>
      <c r="EAQ40" s="214"/>
      <c r="EAR40" s="214"/>
      <c r="EAS40" s="214"/>
      <c r="EAT40" s="214"/>
      <c r="EAU40" s="214"/>
      <c r="EAV40" s="214"/>
      <c r="EAW40" s="214"/>
      <c r="EAX40" s="214"/>
      <c r="EAY40" s="214"/>
      <c r="EAZ40" s="214"/>
      <c r="EBA40" s="214"/>
      <c r="EBB40" s="214"/>
      <c r="EBC40" s="214"/>
      <c r="EBD40" s="214"/>
      <c r="EBE40" s="214"/>
      <c r="EBF40" s="214"/>
      <c r="EBG40" s="214"/>
      <c r="EBH40" s="214"/>
      <c r="EBI40" s="214"/>
      <c r="EBJ40" s="214"/>
      <c r="EBK40" s="214"/>
      <c r="EBL40" s="214"/>
      <c r="EBM40" s="214"/>
      <c r="EBN40" s="214"/>
      <c r="EBO40" s="214"/>
      <c r="EBP40" s="214"/>
      <c r="EBQ40" s="214"/>
      <c r="EBR40" s="214"/>
      <c r="EBS40" s="214"/>
      <c r="EBT40" s="214"/>
      <c r="EBU40" s="214"/>
      <c r="EBV40" s="214"/>
      <c r="EBW40" s="214"/>
      <c r="EBX40" s="214"/>
      <c r="EBY40" s="214"/>
      <c r="EBZ40" s="214"/>
      <c r="ECA40" s="214"/>
      <c r="ECB40" s="214"/>
      <c r="ECC40" s="214"/>
      <c r="ECD40" s="214"/>
      <c r="ECE40" s="214"/>
      <c r="ECF40" s="214"/>
      <c r="ECG40" s="214"/>
      <c r="ECH40" s="214"/>
      <c r="ECI40" s="214"/>
      <c r="ECJ40" s="214"/>
      <c r="ECK40" s="214"/>
      <c r="ECL40" s="214"/>
      <c r="ECM40" s="214"/>
      <c r="ECN40" s="214"/>
      <c r="ECO40" s="214"/>
      <c r="ECP40" s="214"/>
      <c r="ECQ40" s="214"/>
      <c r="ECR40" s="214"/>
      <c r="ECS40" s="214"/>
      <c r="ECT40" s="214"/>
      <c r="ECU40" s="214"/>
      <c r="ECV40" s="214"/>
      <c r="ECW40" s="214"/>
      <c r="ECX40" s="214"/>
      <c r="ECY40" s="214"/>
      <c r="ECZ40" s="214"/>
      <c r="EDA40" s="214"/>
      <c r="EDB40" s="214"/>
      <c r="EDC40" s="214"/>
      <c r="EDD40" s="214"/>
      <c r="EDE40" s="214"/>
      <c r="EDF40" s="214"/>
      <c r="EDG40" s="214"/>
      <c r="EDH40" s="214"/>
      <c r="EDI40" s="214"/>
      <c r="EDJ40" s="214"/>
      <c r="EDK40" s="214"/>
      <c r="EDL40" s="214"/>
      <c r="EDM40" s="214"/>
      <c r="EDN40" s="214"/>
      <c r="EDO40" s="214"/>
      <c r="EDP40" s="214"/>
      <c r="EDQ40" s="214"/>
      <c r="EDR40" s="214"/>
      <c r="EDS40" s="214"/>
      <c r="EDT40" s="214"/>
      <c r="EDU40" s="214"/>
      <c r="EDV40" s="214"/>
      <c r="EDW40" s="214"/>
      <c r="EDX40" s="214"/>
      <c r="EDY40" s="214"/>
      <c r="EDZ40" s="214"/>
      <c r="EEA40" s="214"/>
      <c r="EEB40" s="214"/>
      <c r="EEC40" s="214"/>
      <c r="EED40" s="214"/>
      <c r="EEE40" s="214"/>
      <c r="EEF40" s="214"/>
      <c r="EEG40" s="214"/>
      <c r="EEH40" s="214"/>
      <c r="EEI40" s="214"/>
      <c r="EEJ40" s="214"/>
      <c r="EEK40" s="214"/>
      <c r="EEL40" s="214"/>
      <c r="EEM40" s="214"/>
      <c r="EEN40" s="214"/>
      <c r="EEO40" s="214"/>
      <c r="EEP40" s="214"/>
      <c r="EEQ40" s="214"/>
      <c r="EER40" s="214"/>
      <c r="EES40" s="214"/>
      <c r="EET40" s="214"/>
      <c r="EEU40" s="214"/>
      <c r="EEV40" s="214"/>
      <c r="EEW40" s="214"/>
      <c r="EEX40" s="214"/>
      <c r="EEY40" s="214"/>
      <c r="EEZ40" s="214"/>
      <c r="EFA40" s="214"/>
      <c r="EFB40" s="214"/>
      <c r="EFC40" s="214"/>
      <c r="EFD40" s="214"/>
      <c r="EFE40" s="214"/>
      <c r="EFF40" s="214"/>
      <c r="EFG40" s="214"/>
      <c r="EFH40" s="214"/>
      <c r="EFI40" s="214"/>
      <c r="EFJ40" s="214"/>
      <c r="EFK40" s="214"/>
      <c r="EFL40" s="214"/>
      <c r="EFM40" s="214"/>
      <c r="EFN40" s="214"/>
      <c r="EFO40" s="214"/>
      <c r="EFP40" s="214"/>
      <c r="EFQ40" s="214"/>
      <c r="EFR40" s="214"/>
      <c r="EFS40" s="214"/>
      <c r="EFT40" s="214"/>
      <c r="EFU40" s="214"/>
      <c r="EFV40" s="214"/>
      <c r="EFW40" s="214"/>
      <c r="EFX40" s="214"/>
      <c r="EFY40" s="214"/>
      <c r="EFZ40" s="214"/>
      <c r="EGA40" s="214"/>
      <c r="EGB40" s="214"/>
      <c r="EGC40" s="214"/>
      <c r="EGD40" s="214"/>
      <c r="EGE40" s="214"/>
      <c r="EGF40" s="214"/>
      <c r="EGG40" s="214"/>
      <c r="EGH40" s="214"/>
      <c r="EGI40" s="214"/>
      <c r="EGJ40" s="214"/>
      <c r="EGK40" s="214"/>
      <c r="EGL40" s="214"/>
      <c r="EGM40" s="214"/>
      <c r="EGN40" s="214"/>
      <c r="EGO40" s="214"/>
      <c r="EGP40" s="214"/>
      <c r="EGQ40" s="214"/>
      <c r="EGR40" s="214"/>
      <c r="EGS40" s="214"/>
      <c r="EGT40" s="214"/>
      <c r="EGU40" s="214"/>
      <c r="EGV40" s="214"/>
      <c r="EGW40" s="214"/>
      <c r="EGX40" s="214"/>
      <c r="EGY40" s="214"/>
      <c r="EGZ40" s="214"/>
      <c r="EHA40" s="214"/>
      <c r="EHB40" s="214"/>
      <c r="EHC40" s="214"/>
      <c r="EHD40" s="214"/>
      <c r="EHE40" s="214"/>
      <c r="EHF40" s="214"/>
      <c r="EHG40" s="214"/>
      <c r="EHH40" s="214"/>
      <c r="EHI40" s="214"/>
      <c r="EHJ40" s="214"/>
      <c r="EHK40" s="214"/>
      <c r="EHL40" s="214"/>
      <c r="EHM40" s="214"/>
      <c r="EHN40" s="214"/>
      <c r="EHO40" s="214"/>
      <c r="EHP40" s="214"/>
      <c r="EHQ40" s="214"/>
      <c r="EHR40" s="214"/>
      <c r="EHS40" s="214"/>
      <c r="EHT40" s="214"/>
      <c r="EHU40" s="214"/>
      <c r="EHV40" s="214"/>
      <c r="EHW40" s="214"/>
      <c r="EHX40" s="214"/>
      <c r="EHY40" s="214"/>
      <c r="EHZ40" s="214"/>
      <c r="EIA40" s="214"/>
      <c r="EIB40" s="214"/>
      <c r="EIC40" s="214"/>
      <c r="EID40" s="214"/>
      <c r="EIE40" s="214"/>
      <c r="EIF40" s="214"/>
      <c r="EIG40" s="214"/>
      <c r="EIH40" s="214"/>
      <c r="EII40" s="214"/>
      <c r="EIJ40" s="214"/>
      <c r="EIK40" s="214"/>
      <c r="EIL40" s="214"/>
      <c r="EIM40" s="214"/>
      <c r="EIN40" s="214"/>
      <c r="EIO40" s="214"/>
      <c r="EIP40" s="214"/>
      <c r="EIQ40" s="214"/>
      <c r="EIR40" s="214"/>
      <c r="EIS40" s="214"/>
      <c r="EIT40" s="214"/>
      <c r="EIU40" s="214"/>
      <c r="EIV40" s="214"/>
      <c r="EIW40" s="214"/>
      <c r="EIX40" s="214"/>
      <c r="EIY40" s="214"/>
      <c r="EIZ40" s="214"/>
      <c r="EJA40" s="214"/>
      <c r="EJB40" s="214"/>
      <c r="EJC40" s="214"/>
      <c r="EJD40" s="214"/>
      <c r="EJE40" s="214"/>
      <c r="EJF40" s="214"/>
      <c r="EJG40" s="214"/>
      <c r="EJH40" s="214"/>
      <c r="EJI40" s="214"/>
      <c r="EJJ40" s="214"/>
      <c r="EJK40" s="214"/>
      <c r="EJL40" s="214"/>
      <c r="EJM40" s="214"/>
      <c r="EJN40" s="214"/>
      <c r="EJO40" s="214"/>
      <c r="EJP40" s="214"/>
      <c r="EJQ40" s="214"/>
      <c r="EJR40" s="214"/>
      <c r="EJS40" s="214"/>
      <c r="EJT40" s="214"/>
      <c r="EJU40" s="214"/>
      <c r="EJV40" s="214"/>
      <c r="EJW40" s="214"/>
      <c r="EJX40" s="214"/>
      <c r="EJY40" s="214"/>
      <c r="EJZ40" s="214"/>
      <c r="EKA40" s="214"/>
      <c r="EKB40" s="214"/>
      <c r="EKC40" s="214"/>
      <c r="EKD40" s="214"/>
      <c r="EKE40" s="214"/>
      <c r="EKF40" s="214"/>
      <c r="EKG40" s="214"/>
      <c r="EKH40" s="214"/>
      <c r="EKI40" s="214"/>
      <c r="EKJ40" s="214"/>
      <c r="EKK40" s="214"/>
      <c r="EKL40" s="214"/>
      <c r="EKM40" s="214"/>
      <c r="EKN40" s="214"/>
      <c r="EKO40" s="214"/>
      <c r="EKP40" s="214"/>
      <c r="EKQ40" s="214"/>
      <c r="EKR40" s="214"/>
      <c r="EKS40" s="214"/>
      <c r="EKT40" s="214"/>
      <c r="EKU40" s="214"/>
      <c r="EKV40" s="214"/>
      <c r="EKW40" s="214"/>
      <c r="EKX40" s="214"/>
      <c r="EKY40" s="214"/>
      <c r="EKZ40" s="214"/>
      <c r="ELA40" s="214"/>
      <c r="ELB40" s="214"/>
      <c r="ELC40" s="214"/>
      <c r="ELD40" s="214"/>
      <c r="ELE40" s="214"/>
      <c r="ELF40" s="214"/>
      <c r="ELG40" s="214"/>
      <c r="ELH40" s="214"/>
      <c r="ELI40" s="214"/>
      <c r="ELJ40" s="214"/>
      <c r="ELK40" s="214"/>
      <c r="ELL40" s="214"/>
      <c r="ELM40" s="214"/>
      <c r="ELN40" s="214"/>
      <c r="ELO40" s="214"/>
      <c r="ELP40" s="214"/>
      <c r="ELQ40" s="214"/>
      <c r="ELR40" s="214"/>
      <c r="ELS40" s="214"/>
      <c r="ELT40" s="214"/>
      <c r="ELU40" s="214"/>
      <c r="ELV40" s="214"/>
      <c r="ELW40" s="214"/>
      <c r="ELX40" s="214"/>
      <c r="ELY40" s="214"/>
      <c r="ELZ40" s="214"/>
      <c r="EMA40" s="214"/>
      <c r="EMB40" s="214"/>
      <c r="EMC40" s="214"/>
      <c r="EMD40" s="214"/>
      <c r="EME40" s="214"/>
      <c r="EMF40" s="214"/>
      <c r="EMG40" s="214"/>
      <c r="EMH40" s="214"/>
      <c r="EMI40" s="214"/>
      <c r="EMJ40" s="214"/>
      <c r="EMK40" s="214"/>
      <c r="EML40" s="214"/>
      <c r="EMM40" s="214"/>
      <c r="EMN40" s="214"/>
      <c r="EMO40" s="214"/>
      <c r="EMP40" s="214"/>
      <c r="EMQ40" s="214"/>
      <c r="EMR40" s="214"/>
      <c r="EMS40" s="214"/>
      <c r="EMT40" s="214"/>
      <c r="EMU40" s="214"/>
      <c r="EMV40" s="214"/>
      <c r="EMW40" s="214"/>
      <c r="EMX40" s="214"/>
      <c r="EMY40" s="214"/>
      <c r="EMZ40" s="214"/>
      <c r="ENA40" s="214"/>
      <c r="ENB40" s="214"/>
      <c r="ENC40" s="214"/>
      <c r="END40" s="214"/>
      <c r="ENE40" s="214"/>
      <c r="ENF40" s="214"/>
      <c r="ENG40" s="214"/>
      <c r="ENH40" s="214"/>
      <c r="ENI40" s="214"/>
      <c r="ENJ40" s="214"/>
      <c r="ENK40" s="214"/>
      <c r="ENL40" s="214"/>
      <c r="ENM40" s="214"/>
      <c r="ENN40" s="214"/>
      <c r="ENO40" s="214"/>
      <c r="ENP40" s="214"/>
      <c r="ENQ40" s="214"/>
      <c r="ENR40" s="214"/>
      <c r="ENS40" s="214"/>
      <c r="ENT40" s="214"/>
      <c r="ENU40" s="214"/>
      <c r="ENV40" s="214"/>
      <c r="ENW40" s="214"/>
      <c r="ENX40" s="214"/>
      <c r="ENY40" s="214"/>
      <c r="ENZ40" s="214"/>
      <c r="EOA40" s="214"/>
      <c r="EOB40" s="214"/>
      <c r="EOC40" s="214"/>
      <c r="EOD40" s="214"/>
      <c r="EOE40" s="214"/>
      <c r="EOF40" s="214"/>
      <c r="EOG40" s="214"/>
      <c r="EOH40" s="214"/>
      <c r="EOI40" s="214"/>
      <c r="EOJ40" s="214"/>
      <c r="EOK40" s="214"/>
      <c r="EOL40" s="214"/>
      <c r="EOM40" s="214"/>
      <c r="EON40" s="214"/>
      <c r="EOO40" s="214"/>
      <c r="EOP40" s="214"/>
      <c r="EOQ40" s="214"/>
      <c r="EOR40" s="214"/>
      <c r="EOS40" s="214"/>
      <c r="EOT40" s="214"/>
      <c r="EOU40" s="214"/>
      <c r="EOV40" s="214"/>
      <c r="EOW40" s="214"/>
      <c r="EOX40" s="214"/>
      <c r="EOY40" s="214"/>
      <c r="EOZ40" s="214"/>
      <c r="EPA40" s="214"/>
      <c r="EPB40" s="214"/>
      <c r="EPC40" s="214"/>
      <c r="EPD40" s="214"/>
      <c r="EPE40" s="214"/>
      <c r="EPF40" s="214"/>
      <c r="EPG40" s="214"/>
      <c r="EPH40" s="214"/>
      <c r="EPI40" s="214"/>
      <c r="EPJ40" s="214"/>
      <c r="EPK40" s="214"/>
      <c r="EPL40" s="214"/>
      <c r="EPM40" s="214"/>
      <c r="EPN40" s="214"/>
      <c r="EPO40" s="214"/>
      <c r="EPP40" s="214"/>
      <c r="EPQ40" s="214"/>
      <c r="EPR40" s="214"/>
      <c r="EPS40" s="214"/>
      <c r="EPT40" s="214"/>
      <c r="EPU40" s="214"/>
      <c r="EPV40" s="214"/>
      <c r="EPW40" s="214"/>
      <c r="EPX40" s="214"/>
      <c r="EPY40" s="214"/>
      <c r="EPZ40" s="214"/>
      <c r="EQA40" s="214"/>
      <c r="EQB40" s="214"/>
      <c r="EQC40" s="214"/>
      <c r="EQD40" s="214"/>
      <c r="EQE40" s="214"/>
      <c r="EQF40" s="214"/>
      <c r="EQG40" s="214"/>
      <c r="EQH40" s="214"/>
      <c r="EQI40" s="214"/>
      <c r="EQJ40" s="214"/>
      <c r="EQK40" s="214"/>
      <c r="EQL40" s="214"/>
      <c r="EQM40" s="214"/>
      <c r="EQN40" s="214"/>
      <c r="EQO40" s="214"/>
      <c r="EQP40" s="214"/>
      <c r="EQQ40" s="214"/>
      <c r="EQR40" s="214"/>
      <c r="EQS40" s="214"/>
      <c r="EQT40" s="214"/>
      <c r="EQU40" s="214"/>
      <c r="EQV40" s="214"/>
      <c r="EQW40" s="214"/>
      <c r="EQX40" s="214"/>
      <c r="EQY40" s="214"/>
      <c r="EQZ40" s="214"/>
      <c r="ERA40" s="214"/>
      <c r="ERB40" s="214"/>
      <c r="ERC40" s="214"/>
      <c r="ERD40" s="214"/>
      <c r="ERE40" s="214"/>
      <c r="ERF40" s="214"/>
      <c r="ERG40" s="214"/>
      <c r="ERH40" s="214"/>
      <c r="ERI40" s="214"/>
      <c r="ERJ40" s="214"/>
      <c r="ERK40" s="214"/>
      <c r="ERL40" s="214"/>
      <c r="ERM40" s="214"/>
      <c r="ERN40" s="214"/>
      <c r="ERO40" s="214"/>
      <c r="ERP40" s="214"/>
      <c r="ERQ40" s="214"/>
      <c r="ERR40" s="214"/>
      <c r="ERS40" s="214"/>
      <c r="ERT40" s="214"/>
      <c r="ERU40" s="214"/>
      <c r="ERV40" s="214"/>
      <c r="ERW40" s="214"/>
      <c r="ERX40" s="214"/>
      <c r="ERY40" s="214"/>
      <c r="ERZ40" s="214"/>
      <c r="ESA40" s="214"/>
      <c r="ESB40" s="214"/>
      <c r="ESC40" s="214"/>
      <c r="ESD40" s="214"/>
      <c r="ESE40" s="214"/>
      <c r="ESF40" s="214"/>
      <c r="ESG40" s="214"/>
      <c r="ESH40" s="214"/>
      <c r="ESI40" s="214"/>
      <c r="ESJ40" s="214"/>
      <c r="ESK40" s="214"/>
      <c r="ESL40" s="214"/>
      <c r="ESM40" s="214"/>
      <c r="ESN40" s="214"/>
      <c r="ESO40" s="214"/>
      <c r="ESP40" s="214"/>
      <c r="ESQ40" s="214"/>
      <c r="ESR40" s="214"/>
      <c r="ESS40" s="214"/>
      <c r="EST40" s="214"/>
      <c r="ESU40" s="214"/>
      <c r="ESV40" s="214"/>
      <c r="ESW40" s="214"/>
      <c r="ESX40" s="214"/>
      <c r="ESY40" s="214"/>
      <c r="ESZ40" s="214"/>
      <c r="ETA40" s="214"/>
      <c r="ETB40" s="214"/>
      <c r="ETC40" s="214"/>
      <c r="ETD40" s="214"/>
      <c r="ETE40" s="214"/>
      <c r="ETF40" s="214"/>
      <c r="ETG40" s="214"/>
      <c r="ETH40" s="214"/>
      <c r="ETI40" s="214"/>
      <c r="ETJ40" s="214"/>
      <c r="ETK40" s="214"/>
      <c r="ETL40" s="214"/>
      <c r="ETM40" s="214"/>
      <c r="ETN40" s="214"/>
      <c r="ETO40" s="214"/>
      <c r="ETP40" s="214"/>
      <c r="ETQ40" s="214"/>
      <c r="ETR40" s="214"/>
      <c r="ETS40" s="214"/>
      <c r="ETT40" s="214"/>
      <c r="ETU40" s="214"/>
      <c r="ETV40" s="214"/>
      <c r="ETW40" s="214"/>
      <c r="ETX40" s="214"/>
      <c r="ETY40" s="214"/>
      <c r="ETZ40" s="214"/>
      <c r="EUA40" s="214"/>
      <c r="EUB40" s="214"/>
      <c r="EUC40" s="214"/>
      <c r="EUD40" s="214"/>
      <c r="EUE40" s="214"/>
      <c r="EUF40" s="214"/>
      <c r="EUG40" s="214"/>
      <c r="EUH40" s="214"/>
      <c r="EUI40" s="214"/>
      <c r="EUJ40" s="214"/>
      <c r="EUK40" s="214"/>
      <c r="EUL40" s="214"/>
      <c r="EUM40" s="214"/>
      <c r="EUN40" s="214"/>
      <c r="EUO40" s="214"/>
      <c r="EUP40" s="214"/>
      <c r="EUQ40" s="214"/>
      <c r="EUR40" s="214"/>
      <c r="EUS40" s="214"/>
      <c r="EUT40" s="214"/>
      <c r="EUU40" s="214"/>
      <c r="EUV40" s="214"/>
      <c r="EUW40" s="214"/>
      <c r="EUX40" s="214"/>
      <c r="EUY40" s="214"/>
      <c r="EUZ40" s="214"/>
      <c r="EVA40" s="214"/>
      <c r="EVB40" s="214"/>
      <c r="EVC40" s="214"/>
      <c r="EVD40" s="214"/>
      <c r="EVE40" s="214"/>
      <c r="EVF40" s="214"/>
      <c r="EVG40" s="214"/>
      <c r="EVH40" s="214"/>
      <c r="EVI40" s="214"/>
      <c r="EVJ40" s="214"/>
      <c r="EVK40" s="214"/>
      <c r="EVL40" s="214"/>
      <c r="EVM40" s="214"/>
      <c r="EVN40" s="214"/>
      <c r="EVO40" s="214"/>
      <c r="EVP40" s="214"/>
      <c r="EVQ40" s="214"/>
      <c r="EVR40" s="214"/>
      <c r="EVS40" s="214"/>
      <c r="EVT40" s="214"/>
      <c r="EVU40" s="214"/>
      <c r="EVV40" s="214"/>
      <c r="EVW40" s="214"/>
      <c r="EVX40" s="214"/>
      <c r="EVY40" s="214"/>
      <c r="EVZ40" s="214"/>
      <c r="EWA40" s="214"/>
      <c r="EWB40" s="214"/>
      <c r="EWC40" s="214"/>
      <c r="EWD40" s="214"/>
      <c r="EWE40" s="214"/>
      <c r="EWF40" s="214"/>
      <c r="EWG40" s="214"/>
      <c r="EWH40" s="214"/>
      <c r="EWI40" s="214"/>
      <c r="EWJ40" s="214"/>
      <c r="EWK40" s="214"/>
      <c r="EWL40" s="214"/>
      <c r="EWM40" s="214"/>
      <c r="EWN40" s="214"/>
      <c r="EWO40" s="214"/>
      <c r="EWP40" s="214"/>
      <c r="EWQ40" s="214"/>
      <c r="EWR40" s="214"/>
      <c r="EWS40" s="214"/>
      <c r="EWT40" s="214"/>
      <c r="EWU40" s="214"/>
      <c r="EWV40" s="214"/>
      <c r="EWW40" s="214"/>
      <c r="EWX40" s="214"/>
      <c r="EWY40" s="214"/>
      <c r="EWZ40" s="214"/>
      <c r="EXA40" s="214"/>
      <c r="EXB40" s="214"/>
      <c r="EXC40" s="214"/>
      <c r="EXD40" s="214"/>
      <c r="EXE40" s="214"/>
      <c r="EXF40" s="214"/>
      <c r="EXG40" s="214"/>
      <c r="EXH40" s="214"/>
      <c r="EXI40" s="214"/>
      <c r="EXJ40" s="214"/>
      <c r="EXK40" s="214"/>
      <c r="EXL40" s="214"/>
      <c r="EXM40" s="214"/>
      <c r="EXN40" s="214"/>
      <c r="EXO40" s="214"/>
      <c r="EXP40" s="214"/>
      <c r="EXQ40" s="214"/>
      <c r="EXR40" s="214"/>
      <c r="EXS40" s="214"/>
      <c r="EXT40" s="214"/>
      <c r="EXU40" s="214"/>
      <c r="EXV40" s="214"/>
      <c r="EXW40" s="214"/>
      <c r="EXX40" s="214"/>
      <c r="EXY40" s="214"/>
      <c r="EXZ40" s="214"/>
      <c r="EYA40" s="214"/>
      <c r="EYB40" s="214"/>
      <c r="EYC40" s="214"/>
      <c r="EYD40" s="214"/>
      <c r="EYE40" s="214"/>
      <c r="EYF40" s="214"/>
      <c r="EYG40" s="214"/>
      <c r="EYH40" s="214"/>
      <c r="EYI40" s="214"/>
      <c r="EYJ40" s="214"/>
      <c r="EYK40" s="214"/>
      <c r="EYL40" s="214"/>
      <c r="EYM40" s="214"/>
      <c r="EYN40" s="214"/>
      <c r="EYO40" s="214"/>
      <c r="EYP40" s="214"/>
      <c r="EYQ40" s="214"/>
      <c r="EYR40" s="214"/>
      <c r="EYS40" s="214"/>
      <c r="EYT40" s="214"/>
      <c r="EYU40" s="214"/>
      <c r="EYV40" s="214"/>
      <c r="EYW40" s="214"/>
      <c r="EYX40" s="214"/>
      <c r="EYY40" s="214"/>
      <c r="EYZ40" s="214"/>
      <c r="EZA40" s="214"/>
      <c r="EZB40" s="214"/>
      <c r="EZC40" s="214"/>
      <c r="EZD40" s="214"/>
      <c r="EZE40" s="214"/>
      <c r="EZF40" s="214"/>
      <c r="EZG40" s="214"/>
      <c r="EZH40" s="214"/>
      <c r="EZI40" s="214"/>
      <c r="EZJ40" s="214"/>
      <c r="EZK40" s="214"/>
      <c r="EZL40" s="214"/>
      <c r="EZM40" s="214"/>
      <c r="EZN40" s="214"/>
      <c r="EZO40" s="214"/>
      <c r="EZP40" s="214"/>
      <c r="EZQ40" s="214"/>
      <c r="EZR40" s="214"/>
      <c r="EZS40" s="214"/>
      <c r="EZT40" s="214"/>
      <c r="EZU40" s="214"/>
      <c r="EZV40" s="214"/>
      <c r="EZW40" s="214"/>
      <c r="EZX40" s="214"/>
      <c r="EZY40" s="214"/>
      <c r="EZZ40" s="214"/>
      <c r="FAA40" s="214"/>
      <c r="FAB40" s="214"/>
      <c r="FAC40" s="214"/>
      <c r="FAD40" s="214"/>
      <c r="FAE40" s="214"/>
      <c r="FAF40" s="214"/>
      <c r="FAG40" s="214"/>
      <c r="FAH40" s="214"/>
      <c r="FAI40" s="214"/>
      <c r="FAJ40" s="214"/>
      <c r="FAK40" s="214"/>
      <c r="FAL40" s="214"/>
      <c r="FAM40" s="214"/>
      <c r="FAN40" s="214"/>
      <c r="FAO40" s="214"/>
      <c r="FAP40" s="214"/>
      <c r="FAQ40" s="214"/>
      <c r="FAR40" s="214"/>
      <c r="FAS40" s="214"/>
      <c r="FAT40" s="214"/>
      <c r="FAU40" s="214"/>
      <c r="FAV40" s="214"/>
      <c r="FAW40" s="214"/>
      <c r="FAX40" s="214"/>
      <c r="FAY40" s="214"/>
      <c r="FAZ40" s="214"/>
      <c r="FBA40" s="214"/>
      <c r="FBB40" s="214"/>
      <c r="FBC40" s="214"/>
      <c r="FBD40" s="214"/>
      <c r="FBE40" s="214"/>
      <c r="FBF40" s="214"/>
      <c r="FBG40" s="214"/>
      <c r="FBH40" s="214"/>
      <c r="FBI40" s="214"/>
      <c r="FBJ40" s="214"/>
      <c r="FBK40" s="214"/>
      <c r="FBL40" s="214"/>
      <c r="FBM40" s="214"/>
      <c r="FBN40" s="214"/>
      <c r="FBO40" s="214"/>
      <c r="FBP40" s="214"/>
      <c r="FBQ40" s="214"/>
      <c r="FBR40" s="214"/>
      <c r="FBS40" s="214"/>
      <c r="FBT40" s="214"/>
      <c r="FBU40" s="214"/>
      <c r="FBV40" s="214"/>
      <c r="FBW40" s="214"/>
      <c r="FBX40" s="214"/>
      <c r="FBY40" s="214"/>
      <c r="FBZ40" s="214"/>
      <c r="FCA40" s="214"/>
      <c r="FCB40" s="214"/>
      <c r="FCC40" s="214"/>
      <c r="FCD40" s="214"/>
      <c r="FCE40" s="214"/>
      <c r="FCF40" s="214"/>
      <c r="FCG40" s="214"/>
      <c r="FCH40" s="214"/>
      <c r="FCI40" s="214"/>
      <c r="FCJ40" s="214"/>
      <c r="FCK40" s="214"/>
      <c r="FCL40" s="214"/>
      <c r="FCM40" s="214"/>
      <c r="FCN40" s="214"/>
      <c r="FCO40" s="214"/>
      <c r="FCP40" s="214"/>
      <c r="FCQ40" s="214"/>
      <c r="FCR40" s="214"/>
      <c r="FCS40" s="214"/>
      <c r="FCT40" s="214"/>
      <c r="FCU40" s="214"/>
      <c r="FCV40" s="214"/>
      <c r="FCW40" s="214"/>
      <c r="FCX40" s="214"/>
      <c r="FCY40" s="214"/>
      <c r="FCZ40" s="214"/>
      <c r="FDA40" s="214"/>
      <c r="FDB40" s="214"/>
      <c r="FDC40" s="214"/>
      <c r="FDD40" s="214"/>
      <c r="FDE40" s="214"/>
      <c r="FDF40" s="214"/>
      <c r="FDG40" s="214"/>
      <c r="FDH40" s="214"/>
      <c r="FDI40" s="214"/>
      <c r="FDJ40" s="214"/>
      <c r="FDK40" s="214"/>
      <c r="FDL40" s="214"/>
      <c r="FDM40" s="214"/>
      <c r="FDN40" s="214"/>
      <c r="FDO40" s="214"/>
      <c r="FDP40" s="214"/>
      <c r="FDQ40" s="214"/>
      <c r="FDR40" s="214"/>
      <c r="FDS40" s="214"/>
      <c r="FDT40" s="214"/>
      <c r="FDU40" s="214"/>
      <c r="FDV40" s="214"/>
      <c r="FDW40" s="214"/>
      <c r="FDX40" s="214"/>
      <c r="FDY40" s="214"/>
      <c r="FDZ40" s="214"/>
      <c r="FEA40" s="214"/>
      <c r="FEB40" s="214"/>
      <c r="FEC40" s="214"/>
      <c r="FED40" s="214"/>
      <c r="FEE40" s="214"/>
      <c r="FEF40" s="214"/>
      <c r="FEG40" s="214"/>
      <c r="FEH40" s="214"/>
      <c r="FEI40" s="214"/>
      <c r="FEJ40" s="214"/>
      <c r="FEK40" s="214"/>
      <c r="FEL40" s="214"/>
      <c r="FEM40" s="214"/>
      <c r="FEN40" s="214"/>
      <c r="FEO40" s="214"/>
      <c r="FEP40" s="214"/>
      <c r="FEQ40" s="214"/>
      <c r="FER40" s="214"/>
      <c r="FES40" s="214"/>
      <c r="FET40" s="214"/>
      <c r="FEU40" s="214"/>
      <c r="FEV40" s="214"/>
      <c r="FEW40" s="214"/>
      <c r="FEX40" s="214"/>
      <c r="FEY40" s="214"/>
      <c r="FEZ40" s="214"/>
      <c r="FFA40" s="214"/>
      <c r="FFB40" s="214"/>
      <c r="FFC40" s="214"/>
      <c r="FFD40" s="214"/>
      <c r="FFE40" s="214"/>
      <c r="FFF40" s="214"/>
      <c r="FFG40" s="214"/>
      <c r="FFH40" s="214"/>
      <c r="FFI40" s="214"/>
      <c r="FFJ40" s="214"/>
      <c r="FFK40" s="214"/>
      <c r="FFL40" s="214"/>
      <c r="FFM40" s="214"/>
      <c r="FFN40" s="214"/>
      <c r="FFO40" s="214"/>
      <c r="FFP40" s="214"/>
      <c r="FFQ40" s="214"/>
      <c r="FFR40" s="214"/>
      <c r="FFS40" s="214"/>
      <c r="FFT40" s="214"/>
      <c r="FFU40" s="214"/>
      <c r="FFV40" s="214"/>
      <c r="FFW40" s="214"/>
      <c r="FFX40" s="214"/>
      <c r="FFY40" s="214"/>
      <c r="FFZ40" s="214"/>
      <c r="FGA40" s="214"/>
      <c r="FGB40" s="214"/>
      <c r="FGC40" s="214"/>
      <c r="FGD40" s="214"/>
      <c r="FGE40" s="214"/>
      <c r="FGF40" s="214"/>
      <c r="FGG40" s="214"/>
      <c r="FGH40" s="214"/>
      <c r="FGI40" s="214"/>
      <c r="FGJ40" s="214"/>
      <c r="FGK40" s="214"/>
      <c r="FGL40" s="214"/>
      <c r="FGM40" s="214"/>
      <c r="FGN40" s="214"/>
      <c r="FGO40" s="214"/>
      <c r="FGP40" s="214"/>
      <c r="FGQ40" s="214"/>
      <c r="FGR40" s="214"/>
      <c r="FGS40" s="214"/>
      <c r="FGT40" s="214"/>
      <c r="FGU40" s="214"/>
      <c r="FGV40" s="214"/>
      <c r="FGW40" s="214"/>
      <c r="FGX40" s="214"/>
      <c r="FGY40" s="214"/>
      <c r="FGZ40" s="214"/>
      <c r="FHA40" s="214"/>
      <c r="FHB40" s="214"/>
      <c r="FHC40" s="214"/>
      <c r="FHD40" s="214"/>
      <c r="FHE40" s="214"/>
      <c r="FHF40" s="214"/>
      <c r="FHG40" s="214"/>
      <c r="FHH40" s="214"/>
      <c r="FHI40" s="214"/>
      <c r="FHJ40" s="214"/>
      <c r="FHK40" s="214"/>
      <c r="FHL40" s="214"/>
      <c r="FHM40" s="214"/>
      <c r="FHN40" s="214"/>
      <c r="FHO40" s="214"/>
      <c r="FHP40" s="214"/>
      <c r="FHQ40" s="214"/>
      <c r="FHR40" s="214"/>
      <c r="FHS40" s="214"/>
      <c r="FHT40" s="214"/>
      <c r="FHU40" s="214"/>
      <c r="FHV40" s="214"/>
      <c r="FHW40" s="214"/>
      <c r="FHX40" s="214"/>
      <c r="FHY40" s="214"/>
      <c r="FHZ40" s="214"/>
      <c r="FIA40" s="214"/>
      <c r="FIB40" s="214"/>
      <c r="FIC40" s="214"/>
      <c r="FID40" s="214"/>
      <c r="FIE40" s="214"/>
      <c r="FIF40" s="214"/>
      <c r="FIG40" s="214"/>
      <c r="FIH40" s="214"/>
      <c r="FII40" s="214"/>
      <c r="FIJ40" s="214"/>
      <c r="FIK40" s="214"/>
      <c r="FIL40" s="214"/>
      <c r="FIM40" s="214"/>
      <c r="FIN40" s="214"/>
      <c r="FIO40" s="214"/>
      <c r="FIP40" s="214"/>
      <c r="FIQ40" s="214"/>
      <c r="FIR40" s="214"/>
      <c r="FIS40" s="214"/>
      <c r="FIT40" s="214"/>
      <c r="FIU40" s="214"/>
      <c r="FIV40" s="214"/>
      <c r="FIW40" s="214"/>
      <c r="FIX40" s="214"/>
      <c r="FIY40" s="214"/>
      <c r="FIZ40" s="214"/>
      <c r="FJA40" s="214"/>
      <c r="FJB40" s="214"/>
      <c r="FJC40" s="214"/>
      <c r="FJD40" s="214"/>
      <c r="FJE40" s="214"/>
      <c r="FJF40" s="214"/>
      <c r="FJG40" s="214"/>
      <c r="FJH40" s="214"/>
      <c r="FJI40" s="214"/>
      <c r="FJJ40" s="214"/>
      <c r="FJK40" s="214"/>
      <c r="FJL40" s="214"/>
      <c r="FJM40" s="214"/>
      <c r="FJN40" s="214"/>
      <c r="FJO40" s="214"/>
      <c r="FJP40" s="214"/>
      <c r="FJQ40" s="214"/>
      <c r="FJR40" s="214"/>
      <c r="FJS40" s="214"/>
      <c r="FJT40" s="214"/>
      <c r="FJU40" s="214"/>
      <c r="FJV40" s="214"/>
      <c r="FJW40" s="214"/>
      <c r="FJX40" s="214"/>
      <c r="FJY40" s="214"/>
      <c r="FJZ40" s="214"/>
      <c r="FKA40" s="214"/>
      <c r="FKB40" s="214"/>
      <c r="FKC40" s="214"/>
      <c r="FKD40" s="214"/>
      <c r="FKE40" s="214"/>
      <c r="FKF40" s="214"/>
      <c r="FKG40" s="214"/>
      <c r="FKH40" s="214"/>
      <c r="FKI40" s="214"/>
      <c r="FKJ40" s="214"/>
      <c r="FKK40" s="214"/>
      <c r="FKL40" s="214"/>
      <c r="FKM40" s="214"/>
      <c r="FKN40" s="214"/>
      <c r="FKO40" s="214"/>
      <c r="FKP40" s="214"/>
      <c r="FKQ40" s="214"/>
      <c r="FKR40" s="214"/>
      <c r="FKS40" s="214"/>
      <c r="FKT40" s="214"/>
      <c r="FKU40" s="214"/>
      <c r="FKV40" s="214"/>
      <c r="FKW40" s="214"/>
      <c r="FKX40" s="214"/>
      <c r="FKY40" s="214"/>
      <c r="FKZ40" s="214"/>
      <c r="FLA40" s="214"/>
      <c r="FLB40" s="214"/>
      <c r="FLC40" s="214"/>
      <c r="FLD40" s="214"/>
      <c r="FLE40" s="214"/>
      <c r="FLF40" s="214"/>
      <c r="FLG40" s="214"/>
      <c r="FLH40" s="214"/>
      <c r="FLI40" s="214"/>
      <c r="FLJ40" s="214"/>
      <c r="FLK40" s="214"/>
      <c r="FLL40" s="214"/>
      <c r="FLM40" s="214"/>
      <c r="FLN40" s="214"/>
      <c r="FLO40" s="214"/>
      <c r="FLP40" s="214"/>
      <c r="FLQ40" s="214"/>
      <c r="FLR40" s="214"/>
      <c r="FLS40" s="214"/>
      <c r="FLT40" s="214"/>
      <c r="FLU40" s="214"/>
      <c r="FLV40" s="214"/>
      <c r="FLW40" s="214"/>
      <c r="FLX40" s="214"/>
      <c r="FLY40" s="214"/>
      <c r="FLZ40" s="214"/>
      <c r="FMA40" s="214"/>
      <c r="FMB40" s="214"/>
      <c r="FMC40" s="214"/>
      <c r="FMD40" s="214"/>
      <c r="FME40" s="214"/>
      <c r="FMF40" s="214"/>
      <c r="FMG40" s="214"/>
      <c r="FMH40" s="214"/>
      <c r="FMI40" s="214"/>
      <c r="FMJ40" s="214"/>
      <c r="FMK40" s="214"/>
      <c r="FML40" s="214"/>
      <c r="FMM40" s="214"/>
      <c r="FMN40" s="214"/>
      <c r="FMO40" s="214"/>
      <c r="FMP40" s="214"/>
      <c r="FMQ40" s="214"/>
      <c r="FMR40" s="214"/>
      <c r="FMS40" s="214"/>
      <c r="FMT40" s="214"/>
      <c r="FMU40" s="214"/>
      <c r="FMV40" s="214"/>
      <c r="FMW40" s="214"/>
      <c r="FMX40" s="214"/>
      <c r="FMY40" s="214"/>
      <c r="FMZ40" s="214"/>
      <c r="FNA40" s="214"/>
      <c r="FNB40" s="214"/>
      <c r="FNC40" s="214"/>
      <c r="FND40" s="214"/>
      <c r="FNE40" s="214"/>
      <c r="FNF40" s="214"/>
      <c r="FNG40" s="214"/>
      <c r="FNH40" s="214"/>
      <c r="FNI40" s="214"/>
      <c r="FNJ40" s="214"/>
      <c r="FNK40" s="214"/>
      <c r="FNL40" s="214"/>
      <c r="FNM40" s="214"/>
      <c r="FNN40" s="214"/>
      <c r="FNO40" s="214"/>
      <c r="FNP40" s="214"/>
      <c r="FNQ40" s="214"/>
      <c r="FNR40" s="214"/>
      <c r="FNS40" s="214"/>
      <c r="FNT40" s="214"/>
      <c r="FNU40" s="214"/>
      <c r="FNV40" s="214"/>
      <c r="FNW40" s="214"/>
      <c r="FNX40" s="214"/>
      <c r="FNY40" s="214"/>
      <c r="FNZ40" s="214"/>
      <c r="FOA40" s="214"/>
      <c r="FOB40" s="214"/>
      <c r="FOC40" s="214"/>
      <c r="FOD40" s="214"/>
      <c r="FOE40" s="214"/>
      <c r="FOF40" s="214"/>
      <c r="FOG40" s="214"/>
      <c r="FOH40" s="214"/>
      <c r="FOI40" s="214"/>
      <c r="FOJ40" s="214"/>
      <c r="FOK40" s="214"/>
      <c r="FOL40" s="214"/>
      <c r="FOM40" s="214"/>
      <c r="FON40" s="214"/>
      <c r="FOO40" s="214"/>
      <c r="FOP40" s="214"/>
      <c r="FOQ40" s="214"/>
      <c r="FOR40" s="214"/>
      <c r="FOS40" s="214"/>
      <c r="FOT40" s="214"/>
      <c r="FOU40" s="214"/>
      <c r="FOV40" s="214"/>
      <c r="FOW40" s="214"/>
      <c r="FOX40" s="214"/>
      <c r="FOY40" s="214"/>
      <c r="FOZ40" s="214"/>
      <c r="FPA40" s="214"/>
      <c r="FPB40" s="214"/>
      <c r="FPC40" s="214"/>
      <c r="FPD40" s="214"/>
      <c r="FPE40" s="214"/>
      <c r="FPF40" s="214"/>
      <c r="FPG40" s="214"/>
      <c r="FPH40" s="214"/>
      <c r="FPI40" s="214"/>
      <c r="FPJ40" s="214"/>
      <c r="FPK40" s="214"/>
      <c r="FPL40" s="214"/>
      <c r="FPM40" s="214"/>
      <c r="FPN40" s="214"/>
      <c r="FPO40" s="214"/>
      <c r="FPP40" s="214"/>
      <c r="FPQ40" s="214"/>
      <c r="FPR40" s="214"/>
      <c r="FPS40" s="214"/>
      <c r="FPT40" s="214"/>
      <c r="FPU40" s="214"/>
      <c r="FPV40" s="214"/>
      <c r="FPW40" s="214"/>
      <c r="FPX40" s="214"/>
      <c r="FPY40" s="214"/>
      <c r="FPZ40" s="214"/>
      <c r="FQA40" s="214"/>
      <c r="FQB40" s="214"/>
      <c r="FQC40" s="214"/>
      <c r="FQD40" s="214"/>
      <c r="FQE40" s="214"/>
      <c r="FQF40" s="214"/>
      <c r="FQG40" s="214"/>
      <c r="FQH40" s="214"/>
      <c r="FQI40" s="214"/>
      <c r="FQJ40" s="214"/>
      <c r="FQK40" s="214"/>
      <c r="FQL40" s="214"/>
      <c r="FQM40" s="214"/>
      <c r="FQN40" s="214"/>
      <c r="FQO40" s="214"/>
      <c r="FQP40" s="214"/>
      <c r="FQQ40" s="214"/>
      <c r="FQR40" s="214"/>
      <c r="FQS40" s="214"/>
      <c r="FQT40" s="214"/>
      <c r="FQU40" s="214"/>
      <c r="FQV40" s="214"/>
      <c r="FQW40" s="214"/>
      <c r="FQX40" s="214"/>
      <c r="FQY40" s="214"/>
      <c r="FQZ40" s="214"/>
      <c r="FRA40" s="214"/>
      <c r="FRB40" s="214"/>
      <c r="FRC40" s="214"/>
      <c r="FRD40" s="214"/>
      <c r="FRE40" s="214"/>
      <c r="FRF40" s="214"/>
      <c r="FRG40" s="214"/>
      <c r="FRH40" s="214"/>
      <c r="FRI40" s="214"/>
      <c r="FRJ40" s="214"/>
      <c r="FRK40" s="214"/>
      <c r="FRL40" s="214"/>
      <c r="FRM40" s="214"/>
      <c r="FRN40" s="214"/>
      <c r="FRO40" s="214"/>
      <c r="FRP40" s="214"/>
      <c r="FRQ40" s="214"/>
      <c r="FRR40" s="214"/>
      <c r="FRS40" s="214"/>
      <c r="FRT40" s="214"/>
      <c r="FRU40" s="214"/>
      <c r="FRV40" s="214"/>
      <c r="FRW40" s="214"/>
      <c r="FRX40" s="214"/>
      <c r="FRY40" s="214"/>
      <c r="FRZ40" s="214"/>
      <c r="FSA40" s="214"/>
      <c r="FSB40" s="214"/>
      <c r="FSC40" s="214"/>
      <c r="FSD40" s="214"/>
      <c r="FSE40" s="214"/>
      <c r="FSF40" s="214"/>
      <c r="FSG40" s="214"/>
      <c r="FSH40" s="214"/>
      <c r="FSI40" s="214"/>
      <c r="FSJ40" s="214"/>
      <c r="FSK40" s="214"/>
      <c r="FSL40" s="214"/>
      <c r="FSM40" s="214"/>
      <c r="FSN40" s="214"/>
      <c r="FSO40" s="214"/>
      <c r="FSP40" s="214"/>
      <c r="FSQ40" s="214"/>
      <c r="FSR40" s="214"/>
      <c r="FSS40" s="214"/>
      <c r="FST40" s="214"/>
      <c r="FSU40" s="214"/>
      <c r="FSV40" s="214"/>
      <c r="FSW40" s="214"/>
      <c r="FSX40" s="214"/>
      <c r="FSY40" s="214"/>
      <c r="FSZ40" s="214"/>
      <c r="FTA40" s="214"/>
      <c r="FTB40" s="214"/>
      <c r="FTC40" s="214"/>
      <c r="FTD40" s="214"/>
      <c r="FTE40" s="214"/>
      <c r="FTF40" s="214"/>
      <c r="FTG40" s="214"/>
      <c r="FTH40" s="214"/>
      <c r="FTI40" s="214"/>
      <c r="FTJ40" s="214"/>
      <c r="FTK40" s="214"/>
      <c r="FTL40" s="214"/>
      <c r="FTM40" s="214"/>
      <c r="FTN40" s="214"/>
      <c r="FTO40" s="214"/>
      <c r="FTP40" s="214"/>
      <c r="FTQ40" s="214"/>
      <c r="FTR40" s="214"/>
      <c r="FTS40" s="214"/>
      <c r="FTT40" s="214"/>
      <c r="FTU40" s="214"/>
      <c r="FTV40" s="214"/>
      <c r="FTW40" s="214"/>
      <c r="FTX40" s="214"/>
      <c r="FTY40" s="214"/>
      <c r="FTZ40" s="214"/>
      <c r="FUA40" s="214"/>
      <c r="FUB40" s="214"/>
      <c r="FUC40" s="214"/>
      <c r="FUD40" s="214"/>
      <c r="FUE40" s="214"/>
      <c r="FUF40" s="214"/>
      <c r="FUG40" s="214"/>
      <c r="FUH40" s="214"/>
      <c r="FUI40" s="214"/>
      <c r="FUJ40" s="214"/>
      <c r="FUK40" s="214"/>
      <c r="FUL40" s="214"/>
      <c r="FUM40" s="214"/>
      <c r="FUN40" s="214"/>
      <c r="FUO40" s="214"/>
      <c r="FUP40" s="214"/>
      <c r="FUQ40" s="214"/>
      <c r="FUR40" s="214"/>
      <c r="FUS40" s="214"/>
      <c r="FUT40" s="214"/>
      <c r="FUU40" s="214"/>
      <c r="FUV40" s="214"/>
      <c r="FUW40" s="214"/>
      <c r="FUX40" s="214"/>
      <c r="FUY40" s="214"/>
      <c r="FUZ40" s="214"/>
      <c r="FVA40" s="214"/>
      <c r="FVB40" s="214"/>
      <c r="FVC40" s="214"/>
      <c r="FVD40" s="214"/>
      <c r="FVE40" s="214"/>
      <c r="FVF40" s="214"/>
      <c r="FVG40" s="214"/>
      <c r="FVH40" s="214"/>
      <c r="FVI40" s="214"/>
      <c r="FVJ40" s="214"/>
      <c r="FVK40" s="214"/>
      <c r="FVL40" s="214"/>
      <c r="FVM40" s="214"/>
      <c r="FVN40" s="214"/>
      <c r="FVO40" s="214"/>
      <c r="FVP40" s="214"/>
      <c r="FVQ40" s="214"/>
      <c r="FVR40" s="214"/>
      <c r="FVS40" s="214"/>
      <c r="FVT40" s="214"/>
      <c r="FVU40" s="214"/>
      <c r="FVV40" s="214"/>
      <c r="FVW40" s="214"/>
      <c r="FVX40" s="214"/>
      <c r="FVY40" s="214"/>
      <c r="FVZ40" s="214"/>
      <c r="FWA40" s="214"/>
      <c r="FWB40" s="214"/>
      <c r="FWC40" s="214"/>
      <c r="FWD40" s="214"/>
      <c r="FWE40" s="214"/>
      <c r="FWF40" s="214"/>
      <c r="FWG40" s="214"/>
      <c r="FWH40" s="214"/>
      <c r="FWI40" s="214"/>
      <c r="FWJ40" s="214"/>
      <c r="FWK40" s="214"/>
      <c r="FWL40" s="214"/>
      <c r="FWM40" s="214"/>
      <c r="FWN40" s="214"/>
      <c r="FWO40" s="214"/>
      <c r="FWP40" s="214"/>
      <c r="FWQ40" s="214"/>
      <c r="FWR40" s="214"/>
      <c r="FWS40" s="214"/>
      <c r="FWT40" s="214"/>
      <c r="FWU40" s="214"/>
      <c r="FWV40" s="214"/>
      <c r="FWW40" s="214"/>
      <c r="FWX40" s="214"/>
      <c r="FWY40" s="214"/>
      <c r="FWZ40" s="214"/>
      <c r="FXA40" s="214"/>
      <c r="FXB40" s="214"/>
      <c r="FXC40" s="214"/>
      <c r="FXD40" s="214"/>
      <c r="FXE40" s="214"/>
      <c r="FXF40" s="214"/>
      <c r="FXG40" s="214"/>
      <c r="FXH40" s="214"/>
      <c r="FXI40" s="214"/>
      <c r="FXJ40" s="214"/>
      <c r="FXK40" s="214"/>
      <c r="FXL40" s="214"/>
      <c r="FXM40" s="214"/>
      <c r="FXN40" s="214"/>
      <c r="FXO40" s="214"/>
      <c r="FXP40" s="214"/>
      <c r="FXQ40" s="214"/>
      <c r="FXR40" s="214"/>
      <c r="FXS40" s="214"/>
      <c r="FXT40" s="214"/>
      <c r="FXU40" s="214"/>
      <c r="FXV40" s="214"/>
      <c r="FXW40" s="214"/>
      <c r="FXX40" s="214"/>
      <c r="FXY40" s="214"/>
      <c r="FXZ40" s="214"/>
      <c r="FYA40" s="214"/>
      <c r="FYB40" s="214"/>
      <c r="FYC40" s="214"/>
      <c r="FYD40" s="214"/>
      <c r="FYE40" s="214"/>
      <c r="FYF40" s="214"/>
      <c r="FYG40" s="214"/>
      <c r="FYH40" s="214"/>
      <c r="FYI40" s="214"/>
      <c r="FYJ40" s="214"/>
      <c r="FYK40" s="214"/>
      <c r="FYL40" s="214"/>
      <c r="FYM40" s="214"/>
      <c r="FYN40" s="214"/>
      <c r="FYO40" s="214"/>
      <c r="FYP40" s="214"/>
      <c r="FYQ40" s="214"/>
      <c r="FYR40" s="214"/>
      <c r="FYS40" s="214"/>
      <c r="FYT40" s="214"/>
      <c r="FYU40" s="214"/>
      <c r="FYV40" s="214"/>
      <c r="FYW40" s="214"/>
      <c r="FYX40" s="214"/>
      <c r="FYY40" s="214"/>
      <c r="FYZ40" s="214"/>
      <c r="FZA40" s="214"/>
      <c r="FZB40" s="214"/>
      <c r="FZC40" s="214"/>
      <c r="FZD40" s="214"/>
      <c r="FZE40" s="214"/>
      <c r="FZF40" s="214"/>
      <c r="FZG40" s="214"/>
      <c r="FZH40" s="214"/>
      <c r="FZI40" s="214"/>
      <c r="FZJ40" s="214"/>
      <c r="FZK40" s="214"/>
      <c r="FZL40" s="214"/>
      <c r="FZM40" s="214"/>
      <c r="FZN40" s="214"/>
      <c r="FZO40" s="214"/>
      <c r="FZP40" s="214"/>
      <c r="FZQ40" s="214"/>
      <c r="FZR40" s="214"/>
      <c r="FZS40" s="214"/>
      <c r="FZT40" s="214"/>
      <c r="FZU40" s="214"/>
      <c r="FZV40" s="214"/>
      <c r="FZW40" s="214"/>
      <c r="FZX40" s="214"/>
      <c r="FZY40" s="214"/>
      <c r="FZZ40" s="214"/>
      <c r="GAA40" s="214"/>
      <c r="GAB40" s="214"/>
      <c r="GAC40" s="214"/>
      <c r="GAD40" s="214"/>
      <c r="GAE40" s="214"/>
      <c r="GAF40" s="214"/>
      <c r="GAG40" s="214"/>
      <c r="GAH40" s="214"/>
      <c r="GAI40" s="214"/>
      <c r="GAJ40" s="214"/>
      <c r="GAK40" s="214"/>
      <c r="GAL40" s="214"/>
      <c r="GAM40" s="214"/>
      <c r="GAN40" s="214"/>
      <c r="GAO40" s="214"/>
      <c r="GAP40" s="214"/>
      <c r="GAQ40" s="214"/>
      <c r="GAR40" s="214"/>
      <c r="GAS40" s="214"/>
      <c r="GAT40" s="214"/>
      <c r="GAU40" s="214"/>
      <c r="GAV40" s="214"/>
      <c r="GAW40" s="214"/>
      <c r="GAX40" s="214"/>
      <c r="GAY40" s="214"/>
      <c r="GAZ40" s="214"/>
      <c r="GBA40" s="214"/>
      <c r="GBB40" s="214"/>
      <c r="GBC40" s="214"/>
      <c r="GBD40" s="214"/>
      <c r="GBE40" s="214"/>
      <c r="GBF40" s="214"/>
      <c r="GBG40" s="214"/>
      <c r="GBH40" s="214"/>
      <c r="GBI40" s="214"/>
      <c r="GBJ40" s="214"/>
      <c r="GBK40" s="214"/>
      <c r="GBL40" s="214"/>
      <c r="GBM40" s="214"/>
      <c r="GBN40" s="214"/>
      <c r="GBO40" s="214"/>
      <c r="GBP40" s="214"/>
      <c r="GBQ40" s="214"/>
      <c r="GBR40" s="214"/>
      <c r="GBS40" s="214"/>
      <c r="GBT40" s="214"/>
      <c r="GBU40" s="214"/>
      <c r="GBV40" s="214"/>
      <c r="GBW40" s="214"/>
      <c r="GBX40" s="214"/>
      <c r="GBY40" s="214"/>
      <c r="GBZ40" s="214"/>
      <c r="GCA40" s="214"/>
      <c r="GCB40" s="214"/>
      <c r="GCC40" s="214"/>
      <c r="GCD40" s="214"/>
      <c r="GCE40" s="214"/>
      <c r="GCF40" s="214"/>
      <c r="GCG40" s="214"/>
      <c r="GCH40" s="214"/>
      <c r="GCI40" s="214"/>
      <c r="GCJ40" s="214"/>
      <c r="GCK40" s="214"/>
      <c r="GCL40" s="214"/>
      <c r="GCM40" s="214"/>
      <c r="GCN40" s="214"/>
      <c r="GCO40" s="214"/>
      <c r="GCP40" s="214"/>
      <c r="GCQ40" s="214"/>
      <c r="GCR40" s="214"/>
      <c r="GCS40" s="214"/>
      <c r="GCT40" s="214"/>
      <c r="GCU40" s="214"/>
      <c r="GCV40" s="214"/>
      <c r="GCW40" s="214"/>
      <c r="GCX40" s="214"/>
      <c r="GCY40" s="214"/>
      <c r="GCZ40" s="214"/>
      <c r="GDA40" s="214"/>
      <c r="GDB40" s="214"/>
      <c r="GDC40" s="214"/>
      <c r="GDD40" s="214"/>
      <c r="GDE40" s="214"/>
      <c r="GDF40" s="214"/>
      <c r="GDG40" s="214"/>
      <c r="GDH40" s="214"/>
      <c r="GDI40" s="214"/>
      <c r="GDJ40" s="214"/>
      <c r="GDK40" s="214"/>
      <c r="GDL40" s="214"/>
      <c r="GDM40" s="214"/>
      <c r="GDN40" s="214"/>
      <c r="GDO40" s="214"/>
      <c r="GDP40" s="214"/>
      <c r="GDQ40" s="214"/>
      <c r="GDR40" s="214"/>
      <c r="GDS40" s="214"/>
      <c r="GDT40" s="214"/>
      <c r="GDU40" s="214"/>
      <c r="GDV40" s="214"/>
      <c r="GDW40" s="214"/>
      <c r="GDX40" s="214"/>
      <c r="GDY40" s="214"/>
      <c r="GDZ40" s="214"/>
      <c r="GEA40" s="214"/>
      <c r="GEB40" s="214"/>
      <c r="GEC40" s="214"/>
      <c r="GED40" s="214"/>
      <c r="GEE40" s="214"/>
      <c r="GEF40" s="214"/>
      <c r="GEG40" s="214"/>
      <c r="GEH40" s="214"/>
      <c r="GEI40" s="214"/>
      <c r="GEJ40" s="214"/>
      <c r="GEK40" s="214"/>
      <c r="GEL40" s="214"/>
      <c r="GEM40" s="214"/>
      <c r="GEN40" s="214"/>
      <c r="GEO40" s="214"/>
      <c r="GEP40" s="214"/>
      <c r="GEQ40" s="214"/>
      <c r="GER40" s="214"/>
      <c r="GES40" s="214"/>
      <c r="GET40" s="214"/>
      <c r="GEU40" s="214"/>
      <c r="GEV40" s="214"/>
      <c r="GEW40" s="214"/>
      <c r="GEX40" s="214"/>
      <c r="GEY40" s="214"/>
      <c r="GEZ40" s="214"/>
      <c r="GFA40" s="214"/>
      <c r="GFB40" s="214"/>
      <c r="GFC40" s="214"/>
      <c r="GFD40" s="214"/>
      <c r="GFE40" s="214"/>
      <c r="GFF40" s="214"/>
      <c r="GFG40" s="214"/>
      <c r="GFH40" s="214"/>
      <c r="GFI40" s="214"/>
      <c r="GFJ40" s="214"/>
      <c r="GFK40" s="214"/>
      <c r="GFL40" s="214"/>
      <c r="GFM40" s="214"/>
      <c r="GFN40" s="214"/>
      <c r="GFO40" s="214"/>
      <c r="GFP40" s="214"/>
      <c r="GFQ40" s="214"/>
      <c r="GFR40" s="214"/>
      <c r="GFS40" s="214"/>
      <c r="GFT40" s="214"/>
      <c r="GFU40" s="214"/>
      <c r="GFV40" s="214"/>
      <c r="GFW40" s="214"/>
      <c r="GFX40" s="214"/>
      <c r="GFY40" s="214"/>
      <c r="GFZ40" s="214"/>
      <c r="GGA40" s="214"/>
      <c r="GGB40" s="214"/>
      <c r="GGC40" s="214"/>
      <c r="GGD40" s="214"/>
      <c r="GGE40" s="214"/>
      <c r="GGF40" s="214"/>
      <c r="GGG40" s="214"/>
      <c r="GGH40" s="214"/>
      <c r="GGI40" s="214"/>
      <c r="GGJ40" s="214"/>
      <c r="GGK40" s="214"/>
      <c r="GGL40" s="214"/>
      <c r="GGM40" s="214"/>
      <c r="GGN40" s="214"/>
      <c r="GGO40" s="214"/>
      <c r="GGP40" s="214"/>
      <c r="GGQ40" s="214"/>
      <c r="GGR40" s="214"/>
      <c r="GGS40" s="214"/>
      <c r="GGT40" s="214"/>
      <c r="GGU40" s="214"/>
      <c r="GGV40" s="214"/>
      <c r="GGW40" s="214"/>
      <c r="GGX40" s="214"/>
      <c r="GGY40" s="214"/>
      <c r="GGZ40" s="214"/>
      <c r="GHA40" s="214"/>
      <c r="GHB40" s="214"/>
      <c r="GHC40" s="214"/>
      <c r="GHD40" s="214"/>
      <c r="GHE40" s="214"/>
      <c r="GHF40" s="214"/>
      <c r="GHG40" s="214"/>
      <c r="GHH40" s="214"/>
      <c r="GHI40" s="214"/>
      <c r="GHJ40" s="214"/>
      <c r="GHK40" s="214"/>
      <c r="GHL40" s="214"/>
      <c r="GHM40" s="214"/>
      <c r="GHN40" s="214"/>
      <c r="GHO40" s="214"/>
      <c r="GHP40" s="214"/>
      <c r="GHQ40" s="214"/>
      <c r="GHR40" s="214"/>
      <c r="GHS40" s="214"/>
      <c r="GHT40" s="214"/>
      <c r="GHU40" s="214"/>
      <c r="GHV40" s="214"/>
      <c r="GHW40" s="214"/>
      <c r="GHX40" s="214"/>
      <c r="GHY40" s="214"/>
      <c r="GHZ40" s="214"/>
      <c r="GIA40" s="214"/>
      <c r="GIB40" s="214"/>
      <c r="GIC40" s="214"/>
      <c r="GID40" s="214"/>
      <c r="GIE40" s="214"/>
      <c r="GIF40" s="214"/>
      <c r="GIG40" s="214"/>
      <c r="GIH40" s="214"/>
      <c r="GII40" s="214"/>
      <c r="GIJ40" s="214"/>
      <c r="GIK40" s="214"/>
      <c r="GIL40" s="214"/>
      <c r="GIM40" s="214"/>
      <c r="GIN40" s="214"/>
      <c r="GIO40" s="214"/>
      <c r="GIP40" s="214"/>
      <c r="GIQ40" s="214"/>
      <c r="GIR40" s="214"/>
      <c r="GIS40" s="214"/>
      <c r="GIT40" s="214"/>
      <c r="GIU40" s="214"/>
      <c r="GIV40" s="214"/>
      <c r="GIW40" s="214"/>
      <c r="GIX40" s="214"/>
      <c r="GIY40" s="214"/>
      <c r="GIZ40" s="214"/>
      <c r="GJA40" s="214"/>
      <c r="GJB40" s="214"/>
      <c r="GJC40" s="214"/>
      <c r="GJD40" s="214"/>
      <c r="GJE40" s="214"/>
      <c r="GJF40" s="214"/>
      <c r="GJG40" s="214"/>
      <c r="GJH40" s="214"/>
      <c r="GJI40" s="214"/>
      <c r="GJJ40" s="214"/>
      <c r="GJK40" s="214"/>
      <c r="GJL40" s="214"/>
      <c r="GJM40" s="214"/>
      <c r="GJN40" s="214"/>
      <c r="GJO40" s="214"/>
      <c r="GJP40" s="214"/>
      <c r="GJQ40" s="214"/>
      <c r="GJR40" s="214"/>
      <c r="GJS40" s="214"/>
      <c r="GJT40" s="214"/>
      <c r="GJU40" s="214"/>
      <c r="GJV40" s="214"/>
      <c r="GJW40" s="214"/>
      <c r="GJX40" s="214"/>
      <c r="GJY40" s="214"/>
      <c r="GJZ40" s="214"/>
      <c r="GKA40" s="214"/>
      <c r="GKB40" s="214"/>
      <c r="GKC40" s="214"/>
      <c r="GKD40" s="214"/>
      <c r="GKE40" s="214"/>
      <c r="GKF40" s="214"/>
      <c r="GKG40" s="214"/>
      <c r="GKH40" s="214"/>
      <c r="GKI40" s="214"/>
      <c r="GKJ40" s="214"/>
      <c r="GKK40" s="214"/>
      <c r="GKL40" s="214"/>
      <c r="GKM40" s="214"/>
      <c r="GKN40" s="214"/>
      <c r="GKO40" s="214"/>
      <c r="GKP40" s="214"/>
      <c r="GKQ40" s="214"/>
      <c r="GKR40" s="214"/>
      <c r="GKS40" s="214"/>
      <c r="GKT40" s="214"/>
      <c r="GKU40" s="214"/>
      <c r="GKV40" s="214"/>
      <c r="GKW40" s="214"/>
      <c r="GKX40" s="214"/>
      <c r="GKY40" s="214"/>
      <c r="GKZ40" s="214"/>
      <c r="GLA40" s="214"/>
      <c r="GLB40" s="214"/>
      <c r="GLC40" s="214"/>
      <c r="GLD40" s="214"/>
      <c r="GLE40" s="214"/>
      <c r="GLF40" s="214"/>
      <c r="GLG40" s="214"/>
      <c r="GLH40" s="214"/>
      <c r="GLI40" s="214"/>
      <c r="GLJ40" s="214"/>
      <c r="GLK40" s="214"/>
      <c r="GLL40" s="214"/>
      <c r="GLM40" s="214"/>
      <c r="GLN40" s="214"/>
      <c r="GLO40" s="214"/>
      <c r="GLP40" s="214"/>
      <c r="GLQ40" s="214"/>
      <c r="GLR40" s="214"/>
      <c r="GLS40" s="214"/>
      <c r="GLT40" s="214"/>
      <c r="GLU40" s="214"/>
      <c r="GLV40" s="214"/>
      <c r="GLW40" s="214"/>
      <c r="GLX40" s="214"/>
      <c r="GLY40" s="214"/>
      <c r="GLZ40" s="214"/>
      <c r="GMA40" s="214"/>
      <c r="GMB40" s="214"/>
      <c r="GMC40" s="214"/>
      <c r="GMD40" s="214"/>
      <c r="GME40" s="214"/>
      <c r="GMF40" s="214"/>
      <c r="GMG40" s="214"/>
      <c r="GMH40" s="214"/>
      <c r="GMI40" s="214"/>
      <c r="GMJ40" s="214"/>
      <c r="GMK40" s="214"/>
      <c r="GML40" s="214"/>
      <c r="GMM40" s="214"/>
      <c r="GMN40" s="214"/>
      <c r="GMO40" s="214"/>
      <c r="GMP40" s="214"/>
      <c r="GMQ40" s="214"/>
      <c r="GMR40" s="214"/>
      <c r="GMS40" s="214"/>
      <c r="GMT40" s="214"/>
      <c r="GMU40" s="214"/>
      <c r="GMV40" s="214"/>
      <c r="GMW40" s="214"/>
      <c r="GMX40" s="214"/>
      <c r="GMY40" s="214"/>
      <c r="GMZ40" s="214"/>
      <c r="GNA40" s="214"/>
      <c r="GNB40" s="214"/>
      <c r="GNC40" s="214"/>
      <c r="GND40" s="214"/>
      <c r="GNE40" s="214"/>
      <c r="GNF40" s="214"/>
      <c r="GNG40" s="214"/>
      <c r="GNH40" s="214"/>
      <c r="GNI40" s="214"/>
      <c r="GNJ40" s="214"/>
      <c r="GNK40" s="214"/>
      <c r="GNL40" s="214"/>
      <c r="GNM40" s="214"/>
      <c r="GNN40" s="214"/>
      <c r="GNO40" s="214"/>
      <c r="GNP40" s="214"/>
      <c r="GNQ40" s="214"/>
      <c r="GNR40" s="214"/>
      <c r="GNS40" s="214"/>
      <c r="GNT40" s="214"/>
      <c r="GNU40" s="214"/>
      <c r="GNV40" s="214"/>
      <c r="GNW40" s="214"/>
      <c r="GNX40" s="214"/>
      <c r="GNY40" s="214"/>
      <c r="GNZ40" s="214"/>
      <c r="GOA40" s="214"/>
      <c r="GOB40" s="214"/>
      <c r="GOC40" s="214"/>
      <c r="GOD40" s="214"/>
      <c r="GOE40" s="214"/>
      <c r="GOF40" s="214"/>
      <c r="GOG40" s="214"/>
      <c r="GOH40" s="214"/>
      <c r="GOI40" s="214"/>
      <c r="GOJ40" s="214"/>
      <c r="GOK40" s="214"/>
      <c r="GOL40" s="214"/>
      <c r="GOM40" s="214"/>
      <c r="GON40" s="214"/>
      <c r="GOO40" s="214"/>
      <c r="GOP40" s="214"/>
      <c r="GOQ40" s="214"/>
      <c r="GOR40" s="214"/>
      <c r="GOS40" s="214"/>
      <c r="GOT40" s="214"/>
      <c r="GOU40" s="214"/>
      <c r="GOV40" s="214"/>
      <c r="GOW40" s="214"/>
      <c r="GOX40" s="214"/>
      <c r="GOY40" s="214"/>
      <c r="GOZ40" s="214"/>
      <c r="GPA40" s="214"/>
      <c r="GPB40" s="214"/>
      <c r="GPC40" s="214"/>
      <c r="GPD40" s="214"/>
      <c r="GPE40" s="214"/>
      <c r="GPF40" s="214"/>
      <c r="GPG40" s="214"/>
      <c r="GPH40" s="214"/>
      <c r="GPI40" s="214"/>
      <c r="GPJ40" s="214"/>
      <c r="GPK40" s="214"/>
      <c r="GPL40" s="214"/>
      <c r="GPM40" s="214"/>
      <c r="GPN40" s="214"/>
      <c r="GPO40" s="214"/>
      <c r="GPP40" s="214"/>
      <c r="GPQ40" s="214"/>
      <c r="GPR40" s="214"/>
      <c r="GPS40" s="214"/>
      <c r="GPT40" s="214"/>
      <c r="GPU40" s="214"/>
      <c r="GPV40" s="214"/>
      <c r="GPW40" s="214"/>
      <c r="GPX40" s="214"/>
      <c r="GPY40" s="214"/>
      <c r="GPZ40" s="214"/>
      <c r="GQA40" s="214"/>
      <c r="GQB40" s="214"/>
      <c r="GQC40" s="214"/>
      <c r="GQD40" s="214"/>
      <c r="GQE40" s="214"/>
      <c r="GQF40" s="214"/>
      <c r="GQG40" s="214"/>
      <c r="GQH40" s="214"/>
      <c r="GQI40" s="214"/>
      <c r="GQJ40" s="214"/>
      <c r="GQK40" s="214"/>
      <c r="GQL40" s="214"/>
      <c r="GQM40" s="214"/>
      <c r="GQN40" s="214"/>
      <c r="GQO40" s="214"/>
      <c r="GQP40" s="214"/>
      <c r="GQQ40" s="214"/>
      <c r="GQR40" s="214"/>
      <c r="GQS40" s="214"/>
      <c r="GQT40" s="214"/>
      <c r="GQU40" s="214"/>
      <c r="GQV40" s="214"/>
      <c r="GQW40" s="214"/>
      <c r="GQX40" s="214"/>
      <c r="GQY40" s="214"/>
      <c r="GQZ40" s="214"/>
      <c r="GRA40" s="214"/>
      <c r="GRB40" s="214"/>
      <c r="GRC40" s="214"/>
      <c r="GRD40" s="214"/>
      <c r="GRE40" s="214"/>
      <c r="GRF40" s="214"/>
      <c r="GRG40" s="214"/>
      <c r="GRH40" s="214"/>
      <c r="GRI40" s="214"/>
      <c r="GRJ40" s="214"/>
      <c r="GRK40" s="214"/>
      <c r="GRL40" s="214"/>
      <c r="GRM40" s="214"/>
      <c r="GRN40" s="214"/>
      <c r="GRO40" s="214"/>
      <c r="GRP40" s="214"/>
      <c r="GRQ40" s="214"/>
      <c r="GRR40" s="214"/>
      <c r="GRS40" s="214"/>
      <c r="GRT40" s="214"/>
      <c r="GRU40" s="214"/>
      <c r="GRV40" s="214"/>
      <c r="GRW40" s="214"/>
      <c r="GRX40" s="214"/>
      <c r="GRY40" s="214"/>
      <c r="GRZ40" s="214"/>
      <c r="GSA40" s="214"/>
      <c r="GSB40" s="214"/>
      <c r="GSC40" s="214"/>
      <c r="GSD40" s="214"/>
      <c r="GSE40" s="214"/>
      <c r="GSF40" s="214"/>
      <c r="GSG40" s="214"/>
      <c r="GSH40" s="214"/>
      <c r="GSI40" s="214"/>
      <c r="GSJ40" s="214"/>
      <c r="GSK40" s="214"/>
      <c r="GSL40" s="214"/>
      <c r="GSM40" s="214"/>
      <c r="GSN40" s="214"/>
      <c r="GSO40" s="214"/>
      <c r="GSP40" s="214"/>
      <c r="GSQ40" s="214"/>
      <c r="GSR40" s="214"/>
      <c r="GSS40" s="214"/>
      <c r="GST40" s="214"/>
      <c r="GSU40" s="214"/>
      <c r="GSV40" s="214"/>
      <c r="GSW40" s="214"/>
      <c r="GSX40" s="214"/>
      <c r="GSY40" s="214"/>
      <c r="GSZ40" s="214"/>
      <c r="GTA40" s="214"/>
      <c r="GTB40" s="214"/>
      <c r="GTC40" s="214"/>
      <c r="GTD40" s="214"/>
      <c r="GTE40" s="214"/>
      <c r="GTF40" s="214"/>
      <c r="GTG40" s="214"/>
      <c r="GTH40" s="214"/>
      <c r="GTI40" s="214"/>
      <c r="GTJ40" s="214"/>
      <c r="GTK40" s="214"/>
      <c r="GTL40" s="214"/>
      <c r="GTM40" s="214"/>
      <c r="GTN40" s="214"/>
      <c r="GTO40" s="214"/>
      <c r="GTP40" s="214"/>
      <c r="GTQ40" s="214"/>
      <c r="GTR40" s="214"/>
      <c r="GTS40" s="214"/>
      <c r="GTT40" s="214"/>
      <c r="GTU40" s="214"/>
      <c r="GTV40" s="214"/>
      <c r="GTW40" s="214"/>
      <c r="GTX40" s="214"/>
      <c r="GTY40" s="214"/>
      <c r="GTZ40" s="214"/>
      <c r="GUA40" s="214"/>
      <c r="GUB40" s="214"/>
      <c r="GUC40" s="214"/>
      <c r="GUD40" s="214"/>
      <c r="GUE40" s="214"/>
      <c r="GUF40" s="214"/>
      <c r="GUG40" s="214"/>
      <c r="GUH40" s="214"/>
      <c r="GUI40" s="214"/>
      <c r="GUJ40" s="214"/>
      <c r="GUK40" s="214"/>
      <c r="GUL40" s="214"/>
      <c r="GUM40" s="214"/>
      <c r="GUN40" s="214"/>
      <c r="GUO40" s="214"/>
      <c r="GUP40" s="214"/>
      <c r="GUQ40" s="214"/>
      <c r="GUR40" s="214"/>
      <c r="GUS40" s="214"/>
      <c r="GUT40" s="214"/>
      <c r="GUU40" s="214"/>
      <c r="GUV40" s="214"/>
      <c r="GUW40" s="214"/>
      <c r="GUX40" s="214"/>
      <c r="GUY40" s="214"/>
      <c r="GUZ40" s="214"/>
      <c r="GVA40" s="214"/>
      <c r="GVB40" s="214"/>
      <c r="GVC40" s="214"/>
      <c r="GVD40" s="214"/>
      <c r="GVE40" s="214"/>
      <c r="GVF40" s="214"/>
      <c r="GVG40" s="214"/>
      <c r="GVH40" s="214"/>
      <c r="GVI40" s="214"/>
      <c r="GVJ40" s="214"/>
      <c r="GVK40" s="214"/>
      <c r="GVL40" s="214"/>
      <c r="GVM40" s="214"/>
      <c r="GVN40" s="214"/>
      <c r="GVO40" s="214"/>
      <c r="GVP40" s="214"/>
      <c r="GVQ40" s="214"/>
      <c r="GVR40" s="214"/>
      <c r="GVS40" s="214"/>
      <c r="GVT40" s="214"/>
      <c r="GVU40" s="214"/>
      <c r="GVV40" s="214"/>
      <c r="GVW40" s="214"/>
      <c r="GVX40" s="214"/>
      <c r="GVY40" s="214"/>
      <c r="GVZ40" s="214"/>
      <c r="GWA40" s="214"/>
      <c r="GWB40" s="214"/>
      <c r="GWC40" s="214"/>
      <c r="GWD40" s="214"/>
      <c r="GWE40" s="214"/>
      <c r="GWF40" s="214"/>
      <c r="GWG40" s="214"/>
      <c r="GWH40" s="214"/>
      <c r="GWI40" s="214"/>
      <c r="GWJ40" s="214"/>
      <c r="GWK40" s="214"/>
      <c r="GWL40" s="214"/>
      <c r="GWM40" s="214"/>
      <c r="GWN40" s="214"/>
      <c r="GWO40" s="214"/>
      <c r="GWP40" s="214"/>
      <c r="GWQ40" s="214"/>
      <c r="GWR40" s="214"/>
      <c r="GWS40" s="214"/>
      <c r="GWT40" s="214"/>
      <c r="GWU40" s="214"/>
      <c r="GWV40" s="214"/>
      <c r="GWW40" s="214"/>
      <c r="GWX40" s="214"/>
      <c r="GWY40" s="214"/>
      <c r="GWZ40" s="214"/>
      <c r="GXA40" s="214"/>
      <c r="GXB40" s="214"/>
      <c r="GXC40" s="214"/>
      <c r="GXD40" s="214"/>
      <c r="GXE40" s="214"/>
      <c r="GXF40" s="214"/>
      <c r="GXG40" s="214"/>
      <c r="GXH40" s="214"/>
      <c r="GXI40" s="214"/>
      <c r="GXJ40" s="214"/>
      <c r="GXK40" s="214"/>
      <c r="GXL40" s="214"/>
      <c r="GXM40" s="214"/>
      <c r="GXN40" s="214"/>
      <c r="GXO40" s="214"/>
      <c r="GXP40" s="214"/>
      <c r="GXQ40" s="214"/>
      <c r="GXR40" s="214"/>
      <c r="GXS40" s="214"/>
      <c r="GXT40" s="214"/>
      <c r="GXU40" s="214"/>
      <c r="GXV40" s="214"/>
      <c r="GXW40" s="214"/>
      <c r="GXX40" s="214"/>
      <c r="GXY40" s="214"/>
      <c r="GXZ40" s="214"/>
      <c r="GYA40" s="214"/>
      <c r="GYB40" s="214"/>
      <c r="GYC40" s="214"/>
      <c r="GYD40" s="214"/>
      <c r="GYE40" s="214"/>
      <c r="GYF40" s="214"/>
      <c r="GYG40" s="214"/>
      <c r="GYH40" s="214"/>
      <c r="GYI40" s="214"/>
      <c r="GYJ40" s="214"/>
      <c r="GYK40" s="214"/>
      <c r="GYL40" s="214"/>
      <c r="GYM40" s="214"/>
      <c r="GYN40" s="214"/>
      <c r="GYO40" s="214"/>
      <c r="GYP40" s="214"/>
      <c r="GYQ40" s="214"/>
      <c r="GYR40" s="214"/>
      <c r="GYS40" s="214"/>
      <c r="GYT40" s="214"/>
      <c r="GYU40" s="214"/>
      <c r="GYV40" s="214"/>
      <c r="GYW40" s="214"/>
      <c r="GYX40" s="214"/>
      <c r="GYY40" s="214"/>
      <c r="GYZ40" s="214"/>
      <c r="GZA40" s="214"/>
      <c r="GZB40" s="214"/>
      <c r="GZC40" s="214"/>
      <c r="GZD40" s="214"/>
      <c r="GZE40" s="214"/>
      <c r="GZF40" s="214"/>
      <c r="GZG40" s="214"/>
      <c r="GZH40" s="214"/>
      <c r="GZI40" s="214"/>
      <c r="GZJ40" s="214"/>
      <c r="GZK40" s="214"/>
      <c r="GZL40" s="214"/>
      <c r="GZM40" s="214"/>
      <c r="GZN40" s="214"/>
      <c r="GZO40" s="214"/>
      <c r="GZP40" s="214"/>
      <c r="GZQ40" s="214"/>
      <c r="GZR40" s="214"/>
      <c r="GZS40" s="214"/>
      <c r="GZT40" s="214"/>
      <c r="GZU40" s="214"/>
      <c r="GZV40" s="214"/>
      <c r="GZW40" s="214"/>
      <c r="GZX40" s="214"/>
      <c r="GZY40" s="214"/>
      <c r="GZZ40" s="214"/>
      <c r="HAA40" s="214"/>
      <c r="HAB40" s="214"/>
      <c r="HAC40" s="214"/>
      <c r="HAD40" s="214"/>
      <c r="HAE40" s="214"/>
      <c r="HAF40" s="214"/>
      <c r="HAG40" s="214"/>
      <c r="HAH40" s="214"/>
      <c r="HAI40" s="214"/>
      <c r="HAJ40" s="214"/>
      <c r="HAK40" s="214"/>
      <c r="HAL40" s="214"/>
      <c r="HAM40" s="214"/>
      <c r="HAN40" s="214"/>
      <c r="HAO40" s="214"/>
      <c r="HAP40" s="214"/>
      <c r="HAQ40" s="214"/>
      <c r="HAR40" s="214"/>
      <c r="HAS40" s="214"/>
      <c r="HAT40" s="214"/>
      <c r="HAU40" s="214"/>
      <c r="HAV40" s="214"/>
      <c r="HAW40" s="214"/>
      <c r="HAX40" s="214"/>
      <c r="HAY40" s="214"/>
      <c r="HAZ40" s="214"/>
      <c r="HBA40" s="214"/>
      <c r="HBB40" s="214"/>
      <c r="HBC40" s="214"/>
      <c r="HBD40" s="214"/>
      <c r="HBE40" s="214"/>
      <c r="HBF40" s="214"/>
      <c r="HBG40" s="214"/>
      <c r="HBH40" s="214"/>
      <c r="HBI40" s="214"/>
      <c r="HBJ40" s="214"/>
      <c r="HBK40" s="214"/>
      <c r="HBL40" s="214"/>
      <c r="HBM40" s="214"/>
      <c r="HBN40" s="214"/>
      <c r="HBO40" s="214"/>
      <c r="HBP40" s="214"/>
      <c r="HBQ40" s="214"/>
      <c r="HBR40" s="214"/>
      <c r="HBS40" s="214"/>
      <c r="HBT40" s="214"/>
      <c r="HBU40" s="214"/>
      <c r="HBV40" s="214"/>
      <c r="HBW40" s="214"/>
      <c r="HBX40" s="214"/>
      <c r="HBY40" s="214"/>
      <c r="HBZ40" s="214"/>
      <c r="HCA40" s="214"/>
      <c r="HCB40" s="214"/>
      <c r="HCC40" s="214"/>
      <c r="HCD40" s="214"/>
      <c r="HCE40" s="214"/>
      <c r="HCF40" s="214"/>
      <c r="HCG40" s="214"/>
      <c r="HCH40" s="214"/>
      <c r="HCI40" s="214"/>
      <c r="HCJ40" s="214"/>
      <c r="HCK40" s="214"/>
      <c r="HCL40" s="214"/>
      <c r="HCM40" s="214"/>
      <c r="HCN40" s="214"/>
      <c r="HCO40" s="214"/>
      <c r="HCP40" s="214"/>
      <c r="HCQ40" s="214"/>
      <c r="HCR40" s="214"/>
      <c r="HCS40" s="214"/>
      <c r="HCT40" s="214"/>
      <c r="HCU40" s="214"/>
      <c r="HCV40" s="214"/>
      <c r="HCW40" s="214"/>
      <c r="HCX40" s="214"/>
      <c r="HCY40" s="214"/>
      <c r="HCZ40" s="214"/>
      <c r="HDA40" s="214"/>
      <c r="HDB40" s="214"/>
      <c r="HDC40" s="214"/>
      <c r="HDD40" s="214"/>
      <c r="HDE40" s="214"/>
      <c r="HDF40" s="214"/>
      <c r="HDG40" s="214"/>
      <c r="HDH40" s="214"/>
      <c r="HDI40" s="214"/>
      <c r="HDJ40" s="214"/>
      <c r="HDK40" s="214"/>
      <c r="HDL40" s="214"/>
      <c r="HDM40" s="214"/>
      <c r="HDN40" s="214"/>
      <c r="HDO40" s="214"/>
      <c r="HDP40" s="214"/>
      <c r="HDQ40" s="214"/>
      <c r="HDR40" s="214"/>
      <c r="HDS40" s="214"/>
      <c r="HDT40" s="214"/>
      <c r="HDU40" s="214"/>
      <c r="HDV40" s="214"/>
      <c r="HDW40" s="214"/>
      <c r="HDX40" s="214"/>
      <c r="HDY40" s="214"/>
      <c r="HDZ40" s="214"/>
      <c r="HEA40" s="214"/>
      <c r="HEB40" s="214"/>
      <c r="HEC40" s="214"/>
      <c r="HED40" s="214"/>
      <c r="HEE40" s="214"/>
      <c r="HEF40" s="214"/>
      <c r="HEG40" s="214"/>
      <c r="HEH40" s="214"/>
      <c r="HEI40" s="214"/>
      <c r="HEJ40" s="214"/>
      <c r="HEK40" s="214"/>
      <c r="HEL40" s="214"/>
      <c r="HEM40" s="214"/>
      <c r="HEN40" s="214"/>
      <c r="HEO40" s="214"/>
      <c r="HEP40" s="214"/>
      <c r="HEQ40" s="214"/>
      <c r="HER40" s="214"/>
      <c r="HES40" s="214"/>
      <c r="HET40" s="214"/>
      <c r="HEU40" s="214"/>
      <c r="HEV40" s="214"/>
      <c r="HEW40" s="214"/>
      <c r="HEX40" s="214"/>
      <c r="HEY40" s="214"/>
      <c r="HEZ40" s="214"/>
      <c r="HFA40" s="214"/>
      <c r="HFB40" s="214"/>
      <c r="HFC40" s="214"/>
      <c r="HFD40" s="214"/>
      <c r="HFE40" s="214"/>
      <c r="HFF40" s="214"/>
      <c r="HFG40" s="214"/>
      <c r="HFH40" s="214"/>
      <c r="HFI40" s="214"/>
      <c r="HFJ40" s="214"/>
      <c r="HFK40" s="214"/>
      <c r="HFL40" s="214"/>
      <c r="HFM40" s="214"/>
      <c r="HFN40" s="214"/>
      <c r="HFO40" s="214"/>
      <c r="HFP40" s="214"/>
      <c r="HFQ40" s="214"/>
      <c r="HFR40" s="214"/>
      <c r="HFS40" s="214"/>
      <c r="HFT40" s="214"/>
      <c r="HFU40" s="214"/>
      <c r="HFV40" s="214"/>
      <c r="HFW40" s="214"/>
      <c r="HFX40" s="214"/>
      <c r="HFY40" s="214"/>
      <c r="HFZ40" s="214"/>
      <c r="HGA40" s="214"/>
      <c r="HGB40" s="214"/>
      <c r="HGC40" s="214"/>
      <c r="HGD40" s="214"/>
      <c r="HGE40" s="214"/>
      <c r="HGF40" s="214"/>
      <c r="HGG40" s="214"/>
      <c r="HGH40" s="214"/>
      <c r="HGI40" s="214"/>
      <c r="HGJ40" s="214"/>
      <c r="HGK40" s="214"/>
      <c r="HGL40" s="214"/>
      <c r="HGM40" s="214"/>
      <c r="HGN40" s="214"/>
      <c r="HGO40" s="214"/>
      <c r="HGP40" s="214"/>
      <c r="HGQ40" s="214"/>
      <c r="HGR40" s="214"/>
      <c r="HGS40" s="214"/>
      <c r="HGT40" s="214"/>
      <c r="HGU40" s="214"/>
      <c r="HGV40" s="214"/>
      <c r="HGW40" s="214"/>
      <c r="HGX40" s="214"/>
      <c r="HGY40" s="214"/>
      <c r="HGZ40" s="214"/>
      <c r="HHA40" s="214"/>
      <c r="HHB40" s="214"/>
      <c r="HHC40" s="214"/>
      <c r="HHD40" s="214"/>
      <c r="HHE40" s="214"/>
      <c r="HHF40" s="214"/>
      <c r="HHG40" s="214"/>
      <c r="HHH40" s="214"/>
      <c r="HHI40" s="214"/>
      <c r="HHJ40" s="214"/>
      <c r="HHK40" s="214"/>
      <c r="HHL40" s="214"/>
      <c r="HHM40" s="214"/>
      <c r="HHN40" s="214"/>
      <c r="HHO40" s="214"/>
      <c r="HHP40" s="214"/>
      <c r="HHQ40" s="214"/>
      <c r="HHR40" s="214"/>
      <c r="HHS40" s="214"/>
      <c r="HHT40" s="214"/>
      <c r="HHU40" s="214"/>
      <c r="HHV40" s="214"/>
      <c r="HHW40" s="214"/>
      <c r="HHX40" s="214"/>
      <c r="HHY40" s="214"/>
      <c r="HHZ40" s="214"/>
      <c r="HIA40" s="214"/>
      <c r="HIB40" s="214"/>
      <c r="HIC40" s="214"/>
      <c r="HID40" s="214"/>
      <c r="HIE40" s="214"/>
      <c r="HIF40" s="214"/>
      <c r="HIG40" s="214"/>
      <c r="HIH40" s="214"/>
      <c r="HII40" s="214"/>
      <c r="HIJ40" s="214"/>
      <c r="HIK40" s="214"/>
      <c r="HIL40" s="214"/>
      <c r="HIM40" s="214"/>
      <c r="HIN40" s="214"/>
      <c r="HIO40" s="214"/>
      <c r="HIP40" s="214"/>
      <c r="HIQ40" s="214"/>
      <c r="HIR40" s="214"/>
      <c r="HIS40" s="214"/>
      <c r="HIT40" s="214"/>
      <c r="HIU40" s="214"/>
      <c r="HIV40" s="214"/>
      <c r="HIW40" s="214"/>
      <c r="HIX40" s="214"/>
      <c r="HIY40" s="214"/>
      <c r="HIZ40" s="214"/>
      <c r="HJA40" s="214"/>
      <c r="HJB40" s="214"/>
      <c r="HJC40" s="214"/>
      <c r="HJD40" s="214"/>
      <c r="HJE40" s="214"/>
      <c r="HJF40" s="214"/>
      <c r="HJG40" s="214"/>
      <c r="HJH40" s="214"/>
      <c r="HJI40" s="214"/>
      <c r="HJJ40" s="214"/>
      <c r="HJK40" s="214"/>
      <c r="HJL40" s="214"/>
      <c r="HJM40" s="214"/>
      <c r="HJN40" s="214"/>
      <c r="HJO40" s="214"/>
      <c r="HJP40" s="214"/>
      <c r="HJQ40" s="214"/>
      <c r="HJR40" s="214"/>
      <c r="HJS40" s="214"/>
      <c r="HJT40" s="214"/>
      <c r="HJU40" s="214"/>
      <c r="HJV40" s="214"/>
      <c r="HJW40" s="214"/>
      <c r="HJX40" s="214"/>
      <c r="HJY40" s="214"/>
      <c r="HJZ40" s="214"/>
      <c r="HKA40" s="214"/>
      <c r="HKB40" s="214"/>
      <c r="HKC40" s="214"/>
      <c r="HKD40" s="214"/>
      <c r="HKE40" s="214"/>
      <c r="HKF40" s="214"/>
      <c r="HKG40" s="214"/>
      <c r="HKH40" s="214"/>
      <c r="HKI40" s="214"/>
      <c r="HKJ40" s="214"/>
      <c r="HKK40" s="214"/>
      <c r="HKL40" s="214"/>
      <c r="HKM40" s="214"/>
      <c r="HKN40" s="214"/>
      <c r="HKO40" s="214"/>
      <c r="HKP40" s="214"/>
      <c r="HKQ40" s="214"/>
      <c r="HKR40" s="214"/>
      <c r="HKS40" s="214"/>
      <c r="HKT40" s="214"/>
      <c r="HKU40" s="214"/>
      <c r="HKV40" s="214"/>
      <c r="HKW40" s="214"/>
      <c r="HKX40" s="214"/>
      <c r="HKY40" s="214"/>
      <c r="HKZ40" s="214"/>
      <c r="HLA40" s="214"/>
      <c r="HLB40" s="214"/>
      <c r="HLC40" s="214"/>
      <c r="HLD40" s="214"/>
      <c r="HLE40" s="214"/>
      <c r="HLF40" s="214"/>
      <c r="HLG40" s="214"/>
      <c r="HLH40" s="214"/>
      <c r="HLI40" s="214"/>
      <c r="HLJ40" s="214"/>
      <c r="HLK40" s="214"/>
      <c r="HLL40" s="214"/>
      <c r="HLM40" s="214"/>
      <c r="HLN40" s="214"/>
      <c r="HLO40" s="214"/>
      <c r="HLP40" s="214"/>
      <c r="HLQ40" s="214"/>
      <c r="HLR40" s="214"/>
      <c r="HLS40" s="214"/>
      <c r="HLT40" s="214"/>
      <c r="HLU40" s="214"/>
      <c r="HLV40" s="214"/>
      <c r="HLW40" s="214"/>
      <c r="HLX40" s="214"/>
      <c r="HLY40" s="214"/>
      <c r="HLZ40" s="214"/>
      <c r="HMA40" s="214"/>
      <c r="HMB40" s="214"/>
      <c r="HMC40" s="214"/>
      <c r="HMD40" s="214"/>
      <c r="HME40" s="214"/>
      <c r="HMF40" s="214"/>
      <c r="HMG40" s="214"/>
      <c r="HMH40" s="214"/>
      <c r="HMI40" s="214"/>
      <c r="HMJ40" s="214"/>
      <c r="HMK40" s="214"/>
      <c r="HML40" s="214"/>
      <c r="HMM40" s="214"/>
      <c r="HMN40" s="214"/>
      <c r="HMO40" s="214"/>
      <c r="HMP40" s="214"/>
      <c r="HMQ40" s="214"/>
      <c r="HMR40" s="214"/>
      <c r="HMS40" s="214"/>
      <c r="HMT40" s="214"/>
      <c r="HMU40" s="214"/>
      <c r="HMV40" s="214"/>
      <c r="HMW40" s="214"/>
      <c r="HMX40" s="214"/>
      <c r="HMY40" s="214"/>
      <c r="HMZ40" s="214"/>
      <c r="HNA40" s="214"/>
      <c r="HNB40" s="214"/>
      <c r="HNC40" s="214"/>
      <c r="HND40" s="214"/>
      <c r="HNE40" s="214"/>
      <c r="HNF40" s="214"/>
      <c r="HNG40" s="214"/>
      <c r="HNH40" s="214"/>
      <c r="HNI40" s="214"/>
      <c r="HNJ40" s="214"/>
      <c r="HNK40" s="214"/>
      <c r="HNL40" s="214"/>
      <c r="HNM40" s="214"/>
      <c r="HNN40" s="214"/>
      <c r="HNO40" s="214"/>
      <c r="HNP40" s="214"/>
      <c r="HNQ40" s="214"/>
      <c r="HNR40" s="214"/>
      <c r="HNS40" s="214"/>
      <c r="HNT40" s="214"/>
      <c r="HNU40" s="214"/>
      <c r="HNV40" s="214"/>
      <c r="HNW40" s="214"/>
      <c r="HNX40" s="214"/>
      <c r="HNY40" s="214"/>
      <c r="HNZ40" s="214"/>
      <c r="HOA40" s="214"/>
      <c r="HOB40" s="214"/>
      <c r="HOC40" s="214"/>
      <c r="HOD40" s="214"/>
      <c r="HOE40" s="214"/>
      <c r="HOF40" s="214"/>
      <c r="HOG40" s="214"/>
      <c r="HOH40" s="214"/>
      <c r="HOI40" s="214"/>
      <c r="HOJ40" s="214"/>
      <c r="HOK40" s="214"/>
      <c r="HOL40" s="214"/>
      <c r="HOM40" s="214"/>
      <c r="HON40" s="214"/>
      <c r="HOO40" s="214"/>
      <c r="HOP40" s="214"/>
      <c r="HOQ40" s="214"/>
      <c r="HOR40" s="214"/>
      <c r="HOS40" s="214"/>
      <c r="HOT40" s="214"/>
      <c r="HOU40" s="214"/>
      <c r="HOV40" s="214"/>
      <c r="HOW40" s="214"/>
      <c r="HOX40" s="214"/>
      <c r="HOY40" s="214"/>
      <c r="HOZ40" s="214"/>
      <c r="HPA40" s="214"/>
      <c r="HPB40" s="214"/>
      <c r="HPC40" s="214"/>
      <c r="HPD40" s="214"/>
      <c r="HPE40" s="214"/>
      <c r="HPF40" s="214"/>
      <c r="HPG40" s="214"/>
      <c r="HPH40" s="214"/>
      <c r="HPI40" s="214"/>
      <c r="HPJ40" s="214"/>
      <c r="HPK40" s="214"/>
      <c r="HPL40" s="214"/>
      <c r="HPM40" s="214"/>
      <c r="HPN40" s="214"/>
      <c r="HPO40" s="214"/>
      <c r="HPP40" s="214"/>
      <c r="HPQ40" s="214"/>
      <c r="HPR40" s="214"/>
      <c r="HPS40" s="214"/>
      <c r="HPT40" s="214"/>
      <c r="HPU40" s="214"/>
      <c r="HPV40" s="214"/>
      <c r="HPW40" s="214"/>
      <c r="HPX40" s="214"/>
      <c r="HPY40" s="214"/>
      <c r="HPZ40" s="214"/>
      <c r="HQA40" s="214"/>
      <c r="HQB40" s="214"/>
      <c r="HQC40" s="214"/>
      <c r="HQD40" s="214"/>
      <c r="HQE40" s="214"/>
      <c r="HQF40" s="214"/>
      <c r="HQG40" s="214"/>
      <c r="HQH40" s="214"/>
      <c r="HQI40" s="214"/>
      <c r="HQJ40" s="214"/>
      <c r="HQK40" s="214"/>
      <c r="HQL40" s="214"/>
      <c r="HQM40" s="214"/>
      <c r="HQN40" s="214"/>
      <c r="HQO40" s="214"/>
      <c r="HQP40" s="214"/>
      <c r="HQQ40" s="214"/>
      <c r="HQR40" s="214"/>
      <c r="HQS40" s="214"/>
      <c r="HQT40" s="214"/>
      <c r="HQU40" s="214"/>
      <c r="HQV40" s="214"/>
      <c r="HQW40" s="214"/>
      <c r="HQX40" s="214"/>
      <c r="HQY40" s="214"/>
      <c r="HQZ40" s="214"/>
      <c r="HRA40" s="214"/>
      <c r="HRB40" s="214"/>
      <c r="HRC40" s="214"/>
      <c r="HRD40" s="214"/>
      <c r="HRE40" s="214"/>
      <c r="HRF40" s="214"/>
      <c r="HRG40" s="214"/>
      <c r="HRH40" s="214"/>
      <c r="HRI40" s="214"/>
      <c r="HRJ40" s="214"/>
      <c r="HRK40" s="214"/>
      <c r="HRL40" s="214"/>
      <c r="HRM40" s="214"/>
      <c r="HRN40" s="214"/>
      <c r="HRO40" s="214"/>
      <c r="HRP40" s="214"/>
      <c r="HRQ40" s="214"/>
      <c r="HRR40" s="214"/>
      <c r="HRS40" s="214"/>
      <c r="HRT40" s="214"/>
      <c r="HRU40" s="214"/>
      <c r="HRV40" s="214"/>
      <c r="HRW40" s="214"/>
      <c r="HRX40" s="214"/>
      <c r="HRY40" s="214"/>
      <c r="HRZ40" s="214"/>
      <c r="HSA40" s="214"/>
      <c r="HSB40" s="214"/>
      <c r="HSC40" s="214"/>
      <c r="HSD40" s="214"/>
      <c r="HSE40" s="214"/>
      <c r="HSF40" s="214"/>
      <c r="HSG40" s="214"/>
      <c r="HSH40" s="214"/>
      <c r="HSI40" s="214"/>
      <c r="HSJ40" s="214"/>
      <c r="HSK40" s="214"/>
      <c r="HSL40" s="214"/>
      <c r="HSM40" s="214"/>
      <c r="HSN40" s="214"/>
      <c r="HSO40" s="214"/>
      <c r="HSP40" s="214"/>
      <c r="HSQ40" s="214"/>
      <c r="HSR40" s="214"/>
      <c r="HSS40" s="214"/>
      <c r="HST40" s="214"/>
      <c r="HSU40" s="214"/>
      <c r="HSV40" s="214"/>
      <c r="HSW40" s="214"/>
      <c r="HSX40" s="214"/>
      <c r="HSY40" s="214"/>
      <c r="HSZ40" s="214"/>
      <c r="HTA40" s="214"/>
      <c r="HTB40" s="214"/>
      <c r="HTC40" s="214"/>
      <c r="HTD40" s="214"/>
      <c r="HTE40" s="214"/>
      <c r="HTF40" s="214"/>
      <c r="HTG40" s="214"/>
      <c r="HTH40" s="214"/>
      <c r="HTI40" s="214"/>
      <c r="HTJ40" s="214"/>
      <c r="HTK40" s="214"/>
      <c r="HTL40" s="214"/>
      <c r="HTM40" s="214"/>
      <c r="HTN40" s="214"/>
      <c r="HTO40" s="214"/>
      <c r="HTP40" s="214"/>
      <c r="HTQ40" s="214"/>
      <c r="HTR40" s="214"/>
      <c r="HTS40" s="214"/>
      <c r="HTT40" s="214"/>
      <c r="HTU40" s="214"/>
      <c r="HTV40" s="214"/>
      <c r="HTW40" s="214"/>
      <c r="HTX40" s="214"/>
      <c r="HTY40" s="214"/>
      <c r="HTZ40" s="214"/>
      <c r="HUA40" s="214"/>
      <c r="HUB40" s="214"/>
      <c r="HUC40" s="214"/>
      <c r="HUD40" s="214"/>
      <c r="HUE40" s="214"/>
      <c r="HUF40" s="214"/>
      <c r="HUG40" s="214"/>
      <c r="HUH40" s="214"/>
      <c r="HUI40" s="214"/>
      <c r="HUJ40" s="214"/>
      <c r="HUK40" s="214"/>
      <c r="HUL40" s="214"/>
      <c r="HUM40" s="214"/>
      <c r="HUN40" s="214"/>
      <c r="HUO40" s="214"/>
      <c r="HUP40" s="214"/>
      <c r="HUQ40" s="214"/>
      <c r="HUR40" s="214"/>
      <c r="HUS40" s="214"/>
      <c r="HUT40" s="214"/>
      <c r="HUU40" s="214"/>
      <c r="HUV40" s="214"/>
      <c r="HUW40" s="214"/>
      <c r="HUX40" s="214"/>
      <c r="HUY40" s="214"/>
      <c r="HUZ40" s="214"/>
      <c r="HVA40" s="214"/>
      <c r="HVB40" s="214"/>
      <c r="HVC40" s="214"/>
      <c r="HVD40" s="214"/>
      <c r="HVE40" s="214"/>
      <c r="HVF40" s="214"/>
      <c r="HVG40" s="214"/>
      <c r="HVH40" s="214"/>
      <c r="HVI40" s="214"/>
      <c r="HVJ40" s="214"/>
      <c r="HVK40" s="214"/>
      <c r="HVL40" s="214"/>
      <c r="HVM40" s="214"/>
      <c r="HVN40" s="214"/>
      <c r="HVO40" s="214"/>
      <c r="HVP40" s="214"/>
      <c r="HVQ40" s="214"/>
      <c r="HVR40" s="214"/>
      <c r="HVS40" s="214"/>
      <c r="HVT40" s="214"/>
      <c r="HVU40" s="214"/>
      <c r="HVV40" s="214"/>
      <c r="HVW40" s="214"/>
      <c r="HVX40" s="214"/>
      <c r="HVY40" s="214"/>
      <c r="HVZ40" s="214"/>
      <c r="HWA40" s="214"/>
      <c r="HWB40" s="214"/>
      <c r="HWC40" s="214"/>
      <c r="HWD40" s="214"/>
      <c r="HWE40" s="214"/>
      <c r="HWF40" s="214"/>
      <c r="HWG40" s="214"/>
      <c r="HWH40" s="214"/>
      <c r="HWI40" s="214"/>
      <c r="HWJ40" s="214"/>
      <c r="HWK40" s="214"/>
      <c r="HWL40" s="214"/>
      <c r="HWM40" s="214"/>
      <c r="HWN40" s="214"/>
      <c r="HWO40" s="214"/>
      <c r="HWP40" s="214"/>
      <c r="HWQ40" s="214"/>
      <c r="HWR40" s="214"/>
      <c r="HWS40" s="214"/>
      <c r="HWT40" s="214"/>
      <c r="HWU40" s="214"/>
      <c r="HWV40" s="214"/>
      <c r="HWW40" s="214"/>
      <c r="HWX40" s="214"/>
      <c r="HWY40" s="214"/>
      <c r="HWZ40" s="214"/>
      <c r="HXA40" s="214"/>
      <c r="HXB40" s="214"/>
      <c r="HXC40" s="214"/>
      <c r="HXD40" s="214"/>
      <c r="HXE40" s="214"/>
      <c r="HXF40" s="214"/>
      <c r="HXG40" s="214"/>
      <c r="HXH40" s="214"/>
      <c r="HXI40" s="214"/>
      <c r="HXJ40" s="214"/>
      <c r="HXK40" s="214"/>
      <c r="HXL40" s="214"/>
      <c r="HXM40" s="214"/>
      <c r="HXN40" s="214"/>
      <c r="HXO40" s="214"/>
      <c r="HXP40" s="214"/>
      <c r="HXQ40" s="214"/>
      <c r="HXR40" s="214"/>
      <c r="HXS40" s="214"/>
      <c r="HXT40" s="214"/>
      <c r="HXU40" s="214"/>
      <c r="HXV40" s="214"/>
      <c r="HXW40" s="214"/>
      <c r="HXX40" s="214"/>
      <c r="HXY40" s="214"/>
      <c r="HXZ40" s="214"/>
      <c r="HYA40" s="214"/>
      <c r="HYB40" s="214"/>
      <c r="HYC40" s="214"/>
      <c r="HYD40" s="214"/>
      <c r="HYE40" s="214"/>
      <c r="HYF40" s="214"/>
      <c r="HYG40" s="214"/>
      <c r="HYH40" s="214"/>
      <c r="HYI40" s="214"/>
      <c r="HYJ40" s="214"/>
      <c r="HYK40" s="214"/>
      <c r="HYL40" s="214"/>
      <c r="HYM40" s="214"/>
      <c r="HYN40" s="214"/>
      <c r="HYO40" s="214"/>
      <c r="HYP40" s="214"/>
      <c r="HYQ40" s="214"/>
      <c r="HYR40" s="214"/>
      <c r="HYS40" s="214"/>
      <c r="HYT40" s="214"/>
      <c r="HYU40" s="214"/>
      <c r="HYV40" s="214"/>
      <c r="HYW40" s="214"/>
      <c r="HYX40" s="214"/>
      <c r="HYY40" s="214"/>
      <c r="HYZ40" s="214"/>
      <c r="HZA40" s="214"/>
      <c r="HZB40" s="214"/>
      <c r="HZC40" s="214"/>
      <c r="HZD40" s="214"/>
      <c r="HZE40" s="214"/>
      <c r="HZF40" s="214"/>
      <c r="HZG40" s="214"/>
      <c r="HZH40" s="214"/>
      <c r="HZI40" s="214"/>
      <c r="HZJ40" s="214"/>
      <c r="HZK40" s="214"/>
      <c r="HZL40" s="214"/>
      <c r="HZM40" s="214"/>
      <c r="HZN40" s="214"/>
      <c r="HZO40" s="214"/>
      <c r="HZP40" s="214"/>
      <c r="HZQ40" s="214"/>
      <c r="HZR40" s="214"/>
      <c r="HZS40" s="214"/>
      <c r="HZT40" s="214"/>
      <c r="HZU40" s="214"/>
      <c r="HZV40" s="214"/>
      <c r="HZW40" s="214"/>
      <c r="HZX40" s="214"/>
      <c r="HZY40" s="214"/>
      <c r="HZZ40" s="214"/>
      <c r="IAA40" s="214"/>
      <c r="IAB40" s="214"/>
      <c r="IAC40" s="214"/>
      <c r="IAD40" s="214"/>
      <c r="IAE40" s="214"/>
      <c r="IAF40" s="214"/>
      <c r="IAG40" s="214"/>
      <c r="IAH40" s="214"/>
      <c r="IAI40" s="214"/>
      <c r="IAJ40" s="214"/>
      <c r="IAK40" s="214"/>
      <c r="IAL40" s="214"/>
      <c r="IAM40" s="214"/>
      <c r="IAN40" s="214"/>
      <c r="IAO40" s="214"/>
      <c r="IAP40" s="214"/>
      <c r="IAQ40" s="214"/>
      <c r="IAR40" s="214"/>
      <c r="IAS40" s="214"/>
      <c r="IAT40" s="214"/>
      <c r="IAU40" s="214"/>
      <c r="IAV40" s="214"/>
      <c r="IAW40" s="214"/>
      <c r="IAX40" s="214"/>
      <c r="IAY40" s="214"/>
      <c r="IAZ40" s="214"/>
      <c r="IBA40" s="214"/>
      <c r="IBB40" s="214"/>
      <c r="IBC40" s="214"/>
      <c r="IBD40" s="214"/>
      <c r="IBE40" s="214"/>
      <c r="IBF40" s="214"/>
      <c r="IBG40" s="214"/>
      <c r="IBH40" s="214"/>
      <c r="IBI40" s="214"/>
      <c r="IBJ40" s="214"/>
      <c r="IBK40" s="214"/>
      <c r="IBL40" s="214"/>
      <c r="IBM40" s="214"/>
      <c r="IBN40" s="214"/>
      <c r="IBO40" s="214"/>
      <c r="IBP40" s="214"/>
      <c r="IBQ40" s="214"/>
      <c r="IBR40" s="214"/>
      <c r="IBS40" s="214"/>
      <c r="IBT40" s="214"/>
      <c r="IBU40" s="214"/>
      <c r="IBV40" s="214"/>
      <c r="IBW40" s="214"/>
      <c r="IBX40" s="214"/>
      <c r="IBY40" s="214"/>
      <c r="IBZ40" s="214"/>
      <c r="ICA40" s="214"/>
      <c r="ICB40" s="214"/>
      <c r="ICC40" s="214"/>
      <c r="ICD40" s="214"/>
      <c r="ICE40" s="214"/>
      <c r="ICF40" s="214"/>
      <c r="ICG40" s="214"/>
      <c r="ICH40" s="214"/>
      <c r="ICI40" s="214"/>
      <c r="ICJ40" s="214"/>
      <c r="ICK40" s="214"/>
      <c r="ICL40" s="214"/>
      <c r="ICM40" s="214"/>
      <c r="ICN40" s="214"/>
      <c r="ICO40" s="214"/>
      <c r="ICP40" s="214"/>
      <c r="ICQ40" s="214"/>
      <c r="ICR40" s="214"/>
      <c r="ICS40" s="214"/>
      <c r="ICT40" s="214"/>
      <c r="ICU40" s="214"/>
      <c r="ICV40" s="214"/>
      <c r="ICW40" s="214"/>
      <c r="ICX40" s="214"/>
      <c r="ICY40" s="214"/>
      <c r="ICZ40" s="214"/>
      <c r="IDA40" s="214"/>
      <c r="IDB40" s="214"/>
      <c r="IDC40" s="214"/>
      <c r="IDD40" s="214"/>
      <c r="IDE40" s="214"/>
      <c r="IDF40" s="214"/>
      <c r="IDG40" s="214"/>
      <c r="IDH40" s="214"/>
      <c r="IDI40" s="214"/>
      <c r="IDJ40" s="214"/>
      <c r="IDK40" s="214"/>
      <c r="IDL40" s="214"/>
      <c r="IDM40" s="214"/>
      <c r="IDN40" s="214"/>
      <c r="IDO40" s="214"/>
      <c r="IDP40" s="214"/>
      <c r="IDQ40" s="214"/>
      <c r="IDR40" s="214"/>
      <c r="IDS40" s="214"/>
      <c r="IDT40" s="214"/>
      <c r="IDU40" s="214"/>
      <c r="IDV40" s="214"/>
      <c r="IDW40" s="214"/>
      <c r="IDX40" s="214"/>
      <c r="IDY40" s="214"/>
      <c r="IDZ40" s="214"/>
      <c r="IEA40" s="214"/>
      <c r="IEB40" s="214"/>
      <c r="IEC40" s="214"/>
      <c r="IED40" s="214"/>
      <c r="IEE40" s="214"/>
      <c r="IEF40" s="214"/>
      <c r="IEG40" s="214"/>
      <c r="IEH40" s="214"/>
      <c r="IEI40" s="214"/>
      <c r="IEJ40" s="214"/>
      <c r="IEK40" s="214"/>
      <c r="IEL40" s="214"/>
      <c r="IEM40" s="214"/>
      <c r="IEN40" s="214"/>
      <c r="IEO40" s="214"/>
      <c r="IEP40" s="214"/>
      <c r="IEQ40" s="214"/>
      <c r="IER40" s="214"/>
      <c r="IES40" s="214"/>
      <c r="IET40" s="214"/>
      <c r="IEU40" s="214"/>
      <c r="IEV40" s="214"/>
      <c r="IEW40" s="214"/>
      <c r="IEX40" s="214"/>
      <c r="IEY40" s="214"/>
      <c r="IEZ40" s="214"/>
      <c r="IFA40" s="214"/>
      <c r="IFB40" s="214"/>
      <c r="IFC40" s="214"/>
      <c r="IFD40" s="214"/>
      <c r="IFE40" s="214"/>
      <c r="IFF40" s="214"/>
      <c r="IFG40" s="214"/>
      <c r="IFH40" s="214"/>
      <c r="IFI40" s="214"/>
      <c r="IFJ40" s="214"/>
      <c r="IFK40" s="214"/>
      <c r="IFL40" s="214"/>
      <c r="IFM40" s="214"/>
      <c r="IFN40" s="214"/>
      <c r="IFO40" s="214"/>
      <c r="IFP40" s="214"/>
      <c r="IFQ40" s="214"/>
      <c r="IFR40" s="214"/>
      <c r="IFS40" s="214"/>
      <c r="IFT40" s="214"/>
      <c r="IFU40" s="214"/>
      <c r="IFV40" s="214"/>
      <c r="IFW40" s="214"/>
      <c r="IFX40" s="214"/>
      <c r="IFY40" s="214"/>
      <c r="IFZ40" s="214"/>
      <c r="IGA40" s="214"/>
      <c r="IGB40" s="214"/>
      <c r="IGC40" s="214"/>
      <c r="IGD40" s="214"/>
      <c r="IGE40" s="214"/>
      <c r="IGF40" s="214"/>
      <c r="IGG40" s="214"/>
      <c r="IGH40" s="214"/>
      <c r="IGI40" s="214"/>
      <c r="IGJ40" s="214"/>
      <c r="IGK40" s="214"/>
      <c r="IGL40" s="214"/>
      <c r="IGM40" s="214"/>
      <c r="IGN40" s="214"/>
      <c r="IGO40" s="214"/>
      <c r="IGP40" s="214"/>
      <c r="IGQ40" s="214"/>
      <c r="IGR40" s="214"/>
      <c r="IGS40" s="214"/>
      <c r="IGT40" s="214"/>
      <c r="IGU40" s="214"/>
      <c r="IGV40" s="214"/>
      <c r="IGW40" s="214"/>
      <c r="IGX40" s="214"/>
      <c r="IGY40" s="214"/>
      <c r="IGZ40" s="214"/>
      <c r="IHA40" s="214"/>
      <c r="IHB40" s="214"/>
      <c r="IHC40" s="214"/>
      <c r="IHD40" s="214"/>
      <c r="IHE40" s="214"/>
      <c r="IHF40" s="214"/>
      <c r="IHG40" s="214"/>
      <c r="IHH40" s="214"/>
      <c r="IHI40" s="214"/>
      <c r="IHJ40" s="214"/>
      <c r="IHK40" s="214"/>
      <c r="IHL40" s="214"/>
      <c r="IHM40" s="214"/>
      <c r="IHN40" s="214"/>
      <c r="IHO40" s="214"/>
      <c r="IHP40" s="214"/>
      <c r="IHQ40" s="214"/>
      <c r="IHR40" s="214"/>
      <c r="IHS40" s="214"/>
      <c r="IHT40" s="214"/>
      <c r="IHU40" s="214"/>
      <c r="IHV40" s="214"/>
      <c r="IHW40" s="214"/>
      <c r="IHX40" s="214"/>
      <c r="IHY40" s="214"/>
      <c r="IHZ40" s="214"/>
      <c r="IIA40" s="214"/>
      <c r="IIB40" s="214"/>
      <c r="IIC40" s="214"/>
      <c r="IID40" s="214"/>
      <c r="IIE40" s="214"/>
      <c r="IIF40" s="214"/>
      <c r="IIG40" s="214"/>
      <c r="IIH40" s="214"/>
      <c r="III40" s="214"/>
      <c r="IIJ40" s="214"/>
      <c r="IIK40" s="214"/>
      <c r="IIL40" s="214"/>
      <c r="IIM40" s="214"/>
      <c r="IIN40" s="214"/>
      <c r="IIO40" s="214"/>
      <c r="IIP40" s="214"/>
      <c r="IIQ40" s="214"/>
      <c r="IIR40" s="214"/>
      <c r="IIS40" s="214"/>
      <c r="IIT40" s="214"/>
      <c r="IIU40" s="214"/>
      <c r="IIV40" s="214"/>
      <c r="IIW40" s="214"/>
      <c r="IIX40" s="214"/>
      <c r="IIY40" s="214"/>
      <c r="IIZ40" s="214"/>
      <c r="IJA40" s="214"/>
      <c r="IJB40" s="214"/>
      <c r="IJC40" s="214"/>
      <c r="IJD40" s="214"/>
      <c r="IJE40" s="214"/>
      <c r="IJF40" s="214"/>
      <c r="IJG40" s="214"/>
      <c r="IJH40" s="214"/>
      <c r="IJI40" s="214"/>
      <c r="IJJ40" s="214"/>
      <c r="IJK40" s="214"/>
      <c r="IJL40" s="214"/>
      <c r="IJM40" s="214"/>
      <c r="IJN40" s="214"/>
      <c r="IJO40" s="214"/>
      <c r="IJP40" s="214"/>
      <c r="IJQ40" s="214"/>
      <c r="IJR40" s="214"/>
      <c r="IJS40" s="214"/>
      <c r="IJT40" s="214"/>
      <c r="IJU40" s="214"/>
      <c r="IJV40" s="214"/>
      <c r="IJW40" s="214"/>
      <c r="IJX40" s="214"/>
      <c r="IJY40" s="214"/>
      <c r="IJZ40" s="214"/>
      <c r="IKA40" s="214"/>
      <c r="IKB40" s="214"/>
      <c r="IKC40" s="214"/>
      <c r="IKD40" s="214"/>
      <c r="IKE40" s="214"/>
      <c r="IKF40" s="214"/>
      <c r="IKG40" s="214"/>
      <c r="IKH40" s="214"/>
      <c r="IKI40" s="214"/>
      <c r="IKJ40" s="214"/>
      <c r="IKK40" s="214"/>
      <c r="IKL40" s="214"/>
      <c r="IKM40" s="214"/>
      <c r="IKN40" s="214"/>
      <c r="IKO40" s="214"/>
      <c r="IKP40" s="214"/>
      <c r="IKQ40" s="214"/>
      <c r="IKR40" s="214"/>
      <c r="IKS40" s="214"/>
      <c r="IKT40" s="214"/>
      <c r="IKU40" s="214"/>
      <c r="IKV40" s="214"/>
      <c r="IKW40" s="214"/>
      <c r="IKX40" s="214"/>
      <c r="IKY40" s="214"/>
      <c r="IKZ40" s="214"/>
      <c r="ILA40" s="214"/>
      <c r="ILB40" s="214"/>
      <c r="ILC40" s="214"/>
      <c r="ILD40" s="214"/>
      <c r="ILE40" s="214"/>
      <c r="ILF40" s="214"/>
      <c r="ILG40" s="214"/>
      <c r="ILH40" s="214"/>
      <c r="ILI40" s="214"/>
      <c r="ILJ40" s="214"/>
      <c r="ILK40" s="214"/>
      <c r="ILL40" s="214"/>
      <c r="ILM40" s="214"/>
      <c r="ILN40" s="214"/>
      <c r="ILO40" s="214"/>
      <c r="ILP40" s="214"/>
      <c r="ILQ40" s="214"/>
      <c r="ILR40" s="214"/>
      <c r="ILS40" s="214"/>
      <c r="ILT40" s="214"/>
      <c r="ILU40" s="214"/>
      <c r="ILV40" s="214"/>
      <c r="ILW40" s="214"/>
      <c r="ILX40" s="214"/>
      <c r="ILY40" s="214"/>
      <c r="ILZ40" s="214"/>
      <c r="IMA40" s="214"/>
      <c r="IMB40" s="214"/>
      <c r="IMC40" s="214"/>
      <c r="IMD40" s="214"/>
      <c r="IME40" s="214"/>
      <c r="IMF40" s="214"/>
      <c r="IMG40" s="214"/>
      <c r="IMH40" s="214"/>
      <c r="IMI40" s="214"/>
      <c r="IMJ40" s="214"/>
      <c r="IMK40" s="214"/>
      <c r="IML40" s="214"/>
      <c r="IMM40" s="214"/>
      <c r="IMN40" s="214"/>
      <c r="IMO40" s="214"/>
      <c r="IMP40" s="214"/>
      <c r="IMQ40" s="214"/>
      <c r="IMR40" s="214"/>
      <c r="IMS40" s="214"/>
      <c r="IMT40" s="214"/>
      <c r="IMU40" s="214"/>
      <c r="IMV40" s="214"/>
      <c r="IMW40" s="214"/>
      <c r="IMX40" s="214"/>
      <c r="IMY40" s="214"/>
      <c r="IMZ40" s="214"/>
      <c r="INA40" s="214"/>
      <c r="INB40" s="214"/>
      <c r="INC40" s="214"/>
      <c r="IND40" s="214"/>
      <c r="INE40" s="214"/>
      <c r="INF40" s="214"/>
      <c r="ING40" s="214"/>
      <c r="INH40" s="214"/>
      <c r="INI40" s="214"/>
      <c r="INJ40" s="214"/>
      <c r="INK40" s="214"/>
      <c r="INL40" s="214"/>
      <c r="INM40" s="214"/>
      <c r="INN40" s="214"/>
      <c r="INO40" s="214"/>
      <c r="INP40" s="214"/>
      <c r="INQ40" s="214"/>
      <c r="INR40" s="214"/>
      <c r="INS40" s="214"/>
      <c r="INT40" s="214"/>
      <c r="INU40" s="214"/>
      <c r="INV40" s="214"/>
      <c r="INW40" s="214"/>
      <c r="INX40" s="214"/>
      <c r="INY40" s="214"/>
      <c r="INZ40" s="214"/>
      <c r="IOA40" s="214"/>
      <c r="IOB40" s="214"/>
      <c r="IOC40" s="214"/>
      <c r="IOD40" s="214"/>
      <c r="IOE40" s="214"/>
      <c r="IOF40" s="214"/>
      <c r="IOG40" s="214"/>
      <c r="IOH40" s="214"/>
      <c r="IOI40" s="214"/>
      <c r="IOJ40" s="214"/>
      <c r="IOK40" s="214"/>
      <c r="IOL40" s="214"/>
      <c r="IOM40" s="214"/>
      <c r="ION40" s="214"/>
      <c r="IOO40" s="214"/>
      <c r="IOP40" s="214"/>
      <c r="IOQ40" s="214"/>
      <c r="IOR40" s="214"/>
      <c r="IOS40" s="214"/>
      <c r="IOT40" s="214"/>
      <c r="IOU40" s="214"/>
      <c r="IOV40" s="214"/>
      <c r="IOW40" s="214"/>
      <c r="IOX40" s="214"/>
      <c r="IOY40" s="214"/>
      <c r="IOZ40" s="214"/>
      <c r="IPA40" s="214"/>
      <c r="IPB40" s="214"/>
      <c r="IPC40" s="214"/>
      <c r="IPD40" s="214"/>
      <c r="IPE40" s="214"/>
      <c r="IPF40" s="214"/>
      <c r="IPG40" s="214"/>
      <c r="IPH40" s="214"/>
      <c r="IPI40" s="214"/>
      <c r="IPJ40" s="214"/>
      <c r="IPK40" s="214"/>
      <c r="IPL40" s="214"/>
      <c r="IPM40" s="214"/>
      <c r="IPN40" s="214"/>
      <c r="IPO40" s="214"/>
      <c r="IPP40" s="214"/>
      <c r="IPQ40" s="214"/>
      <c r="IPR40" s="214"/>
      <c r="IPS40" s="214"/>
      <c r="IPT40" s="214"/>
      <c r="IPU40" s="214"/>
      <c r="IPV40" s="214"/>
      <c r="IPW40" s="214"/>
      <c r="IPX40" s="214"/>
      <c r="IPY40" s="214"/>
      <c r="IPZ40" s="214"/>
      <c r="IQA40" s="214"/>
      <c r="IQB40" s="214"/>
      <c r="IQC40" s="214"/>
      <c r="IQD40" s="214"/>
      <c r="IQE40" s="214"/>
      <c r="IQF40" s="214"/>
      <c r="IQG40" s="214"/>
      <c r="IQH40" s="214"/>
      <c r="IQI40" s="214"/>
      <c r="IQJ40" s="214"/>
      <c r="IQK40" s="214"/>
      <c r="IQL40" s="214"/>
      <c r="IQM40" s="214"/>
      <c r="IQN40" s="214"/>
      <c r="IQO40" s="214"/>
      <c r="IQP40" s="214"/>
      <c r="IQQ40" s="214"/>
      <c r="IQR40" s="214"/>
      <c r="IQS40" s="214"/>
      <c r="IQT40" s="214"/>
      <c r="IQU40" s="214"/>
      <c r="IQV40" s="214"/>
      <c r="IQW40" s="214"/>
      <c r="IQX40" s="214"/>
      <c r="IQY40" s="214"/>
      <c r="IQZ40" s="214"/>
      <c r="IRA40" s="214"/>
      <c r="IRB40" s="214"/>
      <c r="IRC40" s="214"/>
      <c r="IRD40" s="214"/>
      <c r="IRE40" s="214"/>
      <c r="IRF40" s="214"/>
      <c r="IRG40" s="214"/>
      <c r="IRH40" s="214"/>
      <c r="IRI40" s="214"/>
      <c r="IRJ40" s="214"/>
      <c r="IRK40" s="214"/>
      <c r="IRL40" s="214"/>
      <c r="IRM40" s="214"/>
      <c r="IRN40" s="214"/>
      <c r="IRO40" s="214"/>
      <c r="IRP40" s="214"/>
      <c r="IRQ40" s="214"/>
      <c r="IRR40" s="214"/>
      <c r="IRS40" s="214"/>
      <c r="IRT40" s="214"/>
      <c r="IRU40" s="214"/>
      <c r="IRV40" s="214"/>
      <c r="IRW40" s="214"/>
      <c r="IRX40" s="214"/>
      <c r="IRY40" s="214"/>
      <c r="IRZ40" s="214"/>
      <c r="ISA40" s="214"/>
      <c r="ISB40" s="214"/>
      <c r="ISC40" s="214"/>
      <c r="ISD40" s="214"/>
      <c r="ISE40" s="214"/>
      <c r="ISF40" s="214"/>
      <c r="ISG40" s="214"/>
      <c r="ISH40" s="214"/>
      <c r="ISI40" s="214"/>
      <c r="ISJ40" s="214"/>
      <c r="ISK40" s="214"/>
      <c r="ISL40" s="214"/>
      <c r="ISM40" s="214"/>
      <c r="ISN40" s="214"/>
      <c r="ISO40" s="214"/>
      <c r="ISP40" s="214"/>
      <c r="ISQ40" s="214"/>
      <c r="ISR40" s="214"/>
      <c r="ISS40" s="214"/>
      <c r="IST40" s="214"/>
      <c r="ISU40" s="214"/>
      <c r="ISV40" s="214"/>
      <c r="ISW40" s="214"/>
      <c r="ISX40" s="214"/>
      <c r="ISY40" s="214"/>
      <c r="ISZ40" s="214"/>
      <c r="ITA40" s="214"/>
      <c r="ITB40" s="214"/>
      <c r="ITC40" s="214"/>
      <c r="ITD40" s="214"/>
      <c r="ITE40" s="214"/>
      <c r="ITF40" s="214"/>
      <c r="ITG40" s="214"/>
      <c r="ITH40" s="214"/>
      <c r="ITI40" s="214"/>
      <c r="ITJ40" s="214"/>
      <c r="ITK40" s="214"/>
      <c r="ITL40" s="214"/>
      <c r="ITM40" s="214"/>
      <c r="ITN40" s="214"/>
      <c r="ITO40" s="214"/>
      <c r="ITP40" s="214"/>
      <c r="ITQ40" s="214"/>
      <c r="ITR40" s="214"/>
      <c r="ITS40" s="214"/>
      <c r="ITT40" s="214"/>
      <c r="ITU40" s="214"/>
      <c r="ITV40" s="214"/>
      <c r="ITW40" s="214"/>
      <c r="ITX40" s="214"/>
      <c r="ITY40" s="214"/>
      <c r="ITZ40" s="214"/>
      <c r="IUA40" s="214"/>
      <c r="IUB40" s="214"/>
      <c r="IUC40" s="214"/>
      <c r="IUD40" s="214"/>
      <c r="IUE40" s="214"/>
      <c r="IUF40" s="214"/>
      <c r="IUG40" s="214"/>
      <c r="IUH40" s="214"/>
      <c r="IUI40" s="214"/>
      <c r="IUJ40" s="214"/>
      <c r="IUK40" s="214"/>
      <c r="IUL40" s="214"/>
      <c r="IUM40" s="214"/>
      <c r="IUN40" s="214"/>
      <c r="IUO40" s="214"/>
      <c r="IUP40" s="214"/>
      <c r="IUQ40" s="214"/>
      <c r="IUR40" s="214"/>
      <c r="IUS40" s="214"/>
      <c r="IUT40" s="214"/>
      <c r="IUU40" s="214"/>
      <c r="IUV40" s="214"/>
      <c r="IUW40" s="214"/>
      <c r="IUX40" s="214"/>
      <c r="IUY40" s="214"/>
      <c r="IUZ40" s="214"/>
      <c r="IVA40" s="214"/>
      <c r="IVB40" s="214"/>
      <c r="IVC40" s="214"/>
      <c r="IVD40" s="214"/>
      <c r="IVE40" s="214"/>
      <c r="IVF40" s="214"/>
      <c r="IVG40" s="214"/>
      <c r="IVH40" s="214"/>
      <c r="IVI40" s="214"/>
      <c r="IVJ40" s="214"/>
      <c r="IVK40" s="214"/>
      <c r="IVL40" s="214"/>
      <c r="IVM40" s="214"/>
      <c r="IVN40" s="214"/>
      <c r="IVO40" s="214"/>
      <c r="IVP40" s="214"/>
      <c r="IVQ40" s="214"/>
      <c r="IVR40" s="214"/>
      <c r="IVS40" s="214"/>
      <c r="IVT40" s="214"/>
      <c r="IVU40" s="214"/>
      <c r="IVV40" s="214"/>
      <c r="IVW40" s="214"/>
      <c r="IVX40" s="214"/>
      <c r="IVY40" s="214"/>
      <c r="IVZ40" s="214"/>
      <c r="IWA40" s="214"/>
      <c r="IWB40" s="214"/>
      <c r="IWC40" s="214"/>
      <c r="IWD40" s="214"/>
      <c r="IWE40" s="214"/>
      <c r="IWF40" s="214"/>
      <c r="IWG40" s="214"/>
      <c r="IWH40" s="214"/>
      <c r="IWI40" s="214"/>
      <c r="IWJ40" s="214"/>
      <c r="IWK40" s="214"/>
      <c r="IWL40" s="214"/>
      <c r="IWM40" s="214"/>
      <c r="IWN40" s="214"/>
      <c r="IWO40" s="214"/>
      <c r="IWP40" s="214"/>
      <c r="IWQ40" s="214"/>
      <c r="IWR40" s="214"/>
      <c r="IWS40" s="214"/>
      <c r="IWT40" s="214"/>
      <c r="IWU40" s="214"/>
      <c r="IWV40" s="214"/>
      <c r="IWW40" s="214"/>
      <c r="IWX40" s="214"/>
      <c r="IWY40" s="214"/>
      <c r="IWZ40" s="214"/>
      <c r="IXA40" s="214"/>
      <c r="IXB40" s="214"/>
      <c r="IXC40" s="214"/>
      <c r="IXD40" s="214"/>
      <c r="IXE40" s="214"/>
      <c r="IXF40" s="214"/>
      <c r="IXG40" s="214"/>
      <c r="IXH40" s="214"/>
      <c r="IXI40" s="214"/>
      <c r="IXJ40" s="214"/>
      <c r="IXK40" s="214"/>
      <c r="IXL40" s="214"/>
      <c r="IXM40" s="214"/>
      <c r="IXN40" s="214"/>
      <c r="IXO40" s="214"/>
      <c r="IXP40" s="214"/>
      <c r="IXQ40" s="214"/>
      <c r="IXR40" s="214"/>
      <c r="IXS40" s="214"/>
      <c r="IXT40" s="214"/>
      <c r="IXU40" s="214"/>
      <c r="IXV40" s="214"/>
      <c r="IXW40" s="214"/>
      <c r="IXX40" s="214"/>
      <c r="IXY40" s="214"/>
      <c r="IXZ40" s="214"/>
      <c r="IYA40" s="214"/>
      <c r="IYB40" s="214"/>
      <c r="IYC40" s="214"/>
      <c r="IYD40" s="214"/>
      <c r="IYE40" s="214"/>
      <c r="IYF40" s="214"/>
      <c r="IYG40" s="214"/>
      <c r="IYH40" s="214"/>
      <c r="IYI40" s="214"/>
      <c r="IYJ40" s="214"/>
      <c r="IYK40" s="214"/>
      <c r="IYL40" s="214"/>
      <c r="IYM40" s="214"/>
      <c r="IYN40" s="214"/>
      <c r="IYO40" s="214"/>
      <c r="IYP40" s="214"/>
      <c r="IYQ40" s="214"/>
      <c r="IYR40" s="214"/>
      <c r="IYS40" s="214"/>
      <c r="IYT40" s="214"/>
      <c r="IYU40" s="214"/>
      <c r="IYV40" s="214"/>
      <c r="IYW40" s="214"/>
      <c r="IYX40" s="214"/>
      <c r="IYY40" s="214"/>
      <c r="IYZ40" s="214"/>
      <c r="IZA40" s="214"/>
      <c r="IZB40" s="214"/>
      <c r="IZC40" s="214"/>
      <c r="IZD40" s="214"/>
      <c r="IZE40" s="214"/>
      <c r="IZF40" s="214"/>
      <c r="IZG40" s="214"/>
      <c r="IZH40" s="214"/>
      <c r="IZI40" s="214"/>
      <c r="IZJ40" s="214"/>
      <c r="IZK40" s="214"/>
      <c r="IZL40" s="214"/>
      <c r="IZM40" s="214"/>
      <c r="IZN40" s="214"/>
      <c r="IZO40" s="214"/>
      <c r="IZP40" s="214"/>
      <c r="IZQ40" s="214"/>
      <c r="IZR40" s="214"/>
      <c r="IZS40" s="214"/>
      <c r="IZT40" s="214"/>
      <c r="IZU40" s="214"/>
      <c r="IZV40" s="214"/>
      <c r="IZW40" s="214"/>
      <c r="IZX40" s="214"/>
      <c r="IZY40" s="214"/>
      <c r="IZZ40" s="214"/>
      <c r="JAA40" s="214"/>
      <c r="JAB40" s="214"/>
      <c r="JAC40" s="214"/>
      <c r="JAD40" s="214"/>
      <c r="JAE40" s="214"/>
      <c r="JAF40" s="214"/>
      <c r="JAG40" s="214"/>
      <c r="JAH40" s="214"/>
      <c r="JAI40" s="214"/>
      <c r="JAJ40" s="214"/>
      <c r="JAK40" s="214"/>
      <c r="JAL40" s="214"/>
      <c r="JAM40" s="214"/>
      <c r="JAN40" s="214"/>
      <c r="JAO40" s="214"/>
      <c r="JAP40" s="214"/>
      <c r="JAQ40" s="214"/>
      <c r="JAR40" s="214"/>
      <c r="JAS40" s="214"/>
      <c r="JAT40" s="214"/>
      <c r="JAU40" s="214"/>
      <c r="JAV40" s="214"/>
      <c r="JAW40" s="214"/>
      <c r="JAX40" s="214"/>
      <c r="JAY40" s="214"/>
      <c r="JAZ40" s="214"/>
      <c r="JBA40" s="214"/>
      <c r="JBB40" s="214"/>
      <c r="JBC40" s="214"/>
      <c r="JBD40" s="214"/>
      <c r="JBE40" s="214"/>
      <c r="JBF40" s="214"/>
      <c r="JBG40" s="214"/>
      <c r="JBH40" s="214"/>
      <c r="JBI40" s="214"/>
      <c r="JBJ40" s="214"/>
      <c r="JBK40" s="214"/>
      <c r="JBL40" s="214"/>
      <c r="JBM40" s="214"/>
      <c r="JBN40" s="214"/>
      <c r="JBO40" s="214"/>
      <c r="JBP40" s="214"/>
      <c r="JBQ40" s="214"/>
      <c r="JBR40" s="214"/>
      <c r="JBS40" s="214"/>
      <c r="JBT40" s="214"/>
      <c r="JBU40" s="214"/>
      <c r="JBV40" s="214"/>
      <c r="JBW40" s="214"/>
      <c r="JBX40" s="214"/>
      <c r="JBY40" s="214"/>
      <c r="JBZ40" s="214"/>
      <c r="JCA40" s="214"/>
      <c r="JCB40" s="214"/>
      <c r="JCC40" s="214"/>
      <c r="JCD40" s="214"/>
      <c r="JCE40" s="214"/>
      <c r="JCF40" s="214"/>
      <c r="JCG40" s="214"/>
      <c r="JCH40" s="214"/>
      <c r="JCI40" s="214"/>
      <c r="JCJ40" s="214"/>
      <c r="JCK40" s="214"/>
      <c r="JCL40" s="214"/>
      <c r="JCM40" s="214"/>
      <c r="JCN40" s="214"/>
      <c r="JCO40" s="214"/>
      <c r="JCP40" s="214"/>
      <c r="JCQ40" s="214"/>
      <c r="JCR40" s="214"/>
      <c r="JCS40" s="214"/>
      <c r="JCT40" s="214"/>
      <c r="JCU40" s="214"/>
      <c r="JCV40" s="214"/>
      <c r="JCW40" s="214"/>
      <c r="JCX40" s="214"/>
      <c r="JCY40" s="214"/>
      <c r="JCZ40" s="214"/>
      <c r="JDA40" s="214"/>
      <c r="JDB40" s="214"/>
      <c r="JDC40" s="214"/>
      <c r="JDD40" s="214"/>
      <c r="JDE40" s="214"/>
      <c r="JDF40" s="214"/>
      <c r="JDG40" s="214"/>
      <c r="JDH40" s="214"/>
      <c r="JDI40" s="214"/>
      <c r="JDJ40" s="214"/>
      <c r="JDK40" s="214"/>
      <c r="JDL40" s="214"/>
      <c r="JDM40" s="214"/>
      <c r="JDN40" s="214"/>
      <c r="JDO40" s="214"/>
      <c r="JDP40" s="214"/>
      <c r="JDQ40" s="214"/>
      <c r="JDR40" s="214"/>
      <c r="JDS40" s="214"/>
      <c r="JDT40" s="214"/>
      <c r="JDU40" s="214"/>
      <c r="JDV40" s="214"/>
      <c r="JDW40" s="214"/>
      <c r="JDX40" s="214"/>
      <c r="JDY40" s="214"/>
      <c r="JDZ40" s="214"/>
      <c r="JEA40" s="214"/>
      <c r="JEB40" s="214"/>
      <c r="JEC40" s="214"/>
      <c r="JED40" s="214"/>
      <c r="JEE40" s="214"/>
      <c r="JEF40" s="214"/>
      <c r="JEG40" s="214"/>
      <c r="JEH40" s="214"/>
      <c r="JEI40" s="214"/>
      <c r="JEJ40" s="214"/>
      <c r="JEK40" s="214"/>
      <c r="JEL40" s="214"/>
      <c r="JEM40" s="214"/>
      <c r="JEN40" s="214"/>
      <c r="JEO40" s="214"/>
      <c r="JEP40" s="214"/>
      <c r="JEQ40" s="214"/>
      <c r="JER40" s="214"/>
      <c r="JES40" s="214"/>
      <c r="JET40" s="214"/>
      <c r="JEU40" s="214"/>
      <c r="JEV40" s="214"/>
      <c r="JEW40" s="214"/>
      <c r="JEX40" s="214"/>
      <c r="JEY40" s="214"/>
      <c r="JEZ40" s="214"/>
      <c r="JFA40" s="214"/>
      <c r="JFB40" s="214"/>
      <c r="JFC40" s="214"/>
      <c r="JFD40" s="214"/>
      <c r="JFE40" s="214"/>
      <c r="JFF40" s="214"/>
      <c r="JFG40" s="214"/>
      <c r="JFH40" s="214"/>
      <c r="JFI40" s="214"/>
      <c r="JFJ40" s="214"/>
      <c r="JFK40" s="214"/>
      <c r="JFL40" s="214"/>
      <c r="JFM40" s="214"/>
      <c r="JFN40" s="214"/>
      <c r="JFO40" s="214"/>
      <c r="JFP40" s="214"/>
      <c r="JFQ40" s="214"/>
      <c r="JFR40" s="214"/>
      <c r="JFS40" s="214"/>
      <c r="JFT40" s="214"/>
      <c r="JFU40" s="214"/>
      <c r="JFV40" s="214"/>
      <c r="JFW40" s="214"/>
      <c r="JFX40" s="214"/>
      <c r="JFY40" s="214"/>
      <c r="JFZ40" s="214"/>
      <c r="JGA40" s="214"/>
      <c r="JGB40" s="214"/>
      <c r="JGC40" s="214"/>
      <c r="JGD40" s="214"/>
      <c r="JGE40" s="214"/>
      <c r="JGF40" s="214"/>
      <c r="JGG40" s="214"/>
      <c r="JGH40" s="214"/>
      <c r="JGI40" s="214"/>
      <c r="JGJ40" s="214"/>
      <c r="JGK40" s="214"/>
      <c r="JGL40" s="214"/>
      <c r="JGM40" s="214"/>
      <c r="JGN40" s="214"/>
      <c r="JGO40" s="214"/>
      <c r="JGP40" s="214"/>
      <c r="JGQ40" s="214"/>
      <c r="JGR40" s="214"/>
      <c r="JGS40" s="214"/>
      <c r="JGT40" s="214"/>
      <c r="JGU40" s="214"/>
      <c r="JGV40" s="214"/>
      <c r="JGW40" s="214"/>
      <c r="JGX40" s="214"/>
      <c r="JGY40" s="214"/>
      <c r="JGZ40" s="214"/>
      <c r="JHA40" s="214"/>
      <c r="JHB40" s="214"/>
      <c r="JHC40" s="214"/>
      <c r="JHD40" s="214"/>
      <c r="JHE40" s="214"/>
      <c r="JHF40" s="214"/>
      <c r="JHG40" s="214"/>
      <c r="JHH40" s="214"/>
      <c r="JHI40" s="214"/>
      <c r="JHJ40" s="214"/>
      <c r="JHK40" s="214"/>
      <c r="JHL40" s="214"/>
      <c r="JHM40" s="214"/>
      <c r="JHN40" s="214"/>
      <c r="JHO40" s="214"/>
      <c r="JHP40" s="214"/>
      <c r="JHQ40" s="214"/>
      <c r="JHR40" s="214"/>
      <c r="JHS40" s="214"/>
      <c r="JHT40" s="214"/>
      <c r="JHU40" s="214"/>
      <c r="JHV40" s="214"/>
      <c r="JHW40" s="214"/>
      <c r="JHX40" s="214"/>
      <c r="JHY40" s="214"/>
      <c r="JHZ40" s="214"/>
      <c r="JIA40" s="214"/>
      <c r="JIB40" s="214"/>
      <c r="JIC40" s="214"/>
      <c r="JID40" s="214"/>
      <c r="JIE40" s="214"/>
      <c r="JIF40" s="214"/>
      <c r="JIG40" s="214"/>
      <c r="JIH40" s="214"/>
      <c r="JII40" s="214"/>
      <c r="JIJ40" s="214"/>
      <c r="JIK40" s="214"/>
      <c r="JIL40" s="214"/>
      <c r="JIM40" s="214"/>
      <c r="JIN40" s="214"/>
      <c r="JIO40" s="214"/>
      <c r="JIP40" s="214"/>
      <c r="JIQ40" s="214"/>
      <c r="JIR40" s="214"/>
      <c r="JIS40" s="214"/>
      <c r="JIT40" s="214"/>
      <c r="JIU40" s="214"/>
      <c r="JIV40" s="214"/>
      <c r="JIW40" s="214"/>
      <c r="JIX40" s="214"/>
      <c r="JIY40" s="214"/>
      <c r="JIZ40" s="214"/>
      <c r="JJA40" s="214"/>
      <c r="JJB40" s="214"/>
      <c r="JJC40" s="214"/>
      <c r="JJD40" s="214"/>
      <c r="JJE40" s="214"/>
      <c r="JJF40" s="214"/>
      <c r="JJG40" s="214"/>
      <c r="JJH40" s="214"/>
      <c r="JJI40" s="214"/>
      <c r="JJJ40" s="214"/>
      <c r="JJK40" s="214"/>
      <c r="JJL40" s="214"/>
      <c r="JJM40" s="214"/>
      <c r="JJN40" s="214"/>
      <c r="JJO40" s="214"/>
      <c r="JJP40" s="214"/>
      <c r="JJQ40" s="214"/>
      <c r="JJR40" s="214"/>
      <c r="JJS40" s="214"/>
      <c r="JJT40" s="214"/>
      <c r="JJU40" s="214"/>
      <c r="JJV40" s="214"/>
      <c r="JJW40" s="214"/>
      <c r="JJX40" s="214"/>
      <c r="JJY40" s="214"/>
      <c r="JJZ40" s="214"/>
      <c r="JKA40" s="214"/>
      <c r="JKB40" s="214"/>
      <c r="JKC40" s="214"/>
      <c r="JKD40" s="214"/>
      <c r="JKE40" s="214"/>
      <c r="JKF40" s="214"/>
      <c r="JKG40" s="214"/>
      <c r="JKH40" s="214"/>
      <c r="JKI40" s="214"/>
      <c r="JKJ40" s="214"/>
      <c r="JKK40" s="214"/>
      <c r="JKL40" s="214"/>
      <c r="JKM40" s="214"/>
      <c r="JKN40" s="214"/>
      <c r="JKO40" s="214"/>
      <c r="JKP40" s="214"/>
      <c r="JKQ40" s="214"/>
      <c r="JKR40" s="214"/>
      <c r="JKS40" s="214"/>
      <c r="JKT40" s="214"/>
      <c r="JKU40" s="214"/>
      <c r="JKV40" s="214"/>
      <c r="JKW40" s="214"/>
      <c r="JKX40" s="214"/>
      <c r="JKY40" s="214"/>
      <c r="JKZ40" s="214"/>
      <c r="JLA40" s="214"/>
      <c r="JLB40" s="214"/>
      <c r="JLC40" s="214"/>
      <c r="JLD40" s="214"/>
      <c r="JLE40" s="214"/>
      <c r="JLF40" s="214"/>
      <c r="JLG40" s="214"/>
      <c r="JLH40" s="214"/>
      <c r="JLI40" s="214"/>
      <c r="JLJ40" s="214"/>
      <c r="JLK40" s="214"/>
      <c r="JLL40" s="214"/>
      <c r="JLM40" s="214"/>
      <c r="JLN40" s="214"/>
      <c r="JLO40" s="214"/>
      <c r="JLP40" s="214"/>
      <c r="JLQ40" s="214"/>
      <c r="JLR40" s="214"/>
      <c r="JLS40" s="214"/>
      <c r="JLT40" s="214"/>
      <c r="JLU40" s="214"/>
      <c r="JLV40" s="214"/>
      <c r="JLW40" s="214"/>
      <c r="JLX40" s="214"/>
      <c r="JLY40" s="214"/>
      <c r="JLZ40" s="214"/>
      <c r="JMA40" s="214"/>
      <c r="JMB40" s="214"/>
      <c r="JMC40" s="214"/>
      <c r="JMD40" s="214"/>
      <c r="JME40" s="214"/>
      <c r="JMF40" s="214"/>
      <c r="JMG40" s="214"/>
      <c r="JMH40" s="214"/>
      <c r="JMI40" s="214"/>
      <c r="JMJ40" s="214"/>
      <c r="JMK40" s="214"/>
      <c r="JML40" s="214"/>
      <c r="JMM40" s="214"/>
      <c r="JMN40" s="214"/>
      <c r="JMO40" s="214"/>
      <c r="JMP40" s="214"/>
      <c r="JMQ40" s="214"/>
      <c r="JMR40" s="214"/>
      <c r="JMS40" s="214"/>
      <c r="JMT40" s="214"/>
      <c r="JMU40" s="214"/>
      <c r="JMV40" s="214"/>
      <c r="JMW40" s="214"/>
      <c r="JMX40" s="214"/>
      <c r="JMY40" s="214"/>
      <c r="JMZ40" s="214"/>
      <c r="JNA40" s="214"/>
      <c r="JNB40" s="214"/>
      <c r="JNC40" s="214"/>
      <c r="JND40" s="214"/>
      <c r="JNE40" s="214"/>
      <c r="JNF40" s="214"/>
      <c r="JNG40" s="214"/>
      <c r="JNH40" s="214"/>
      <c r="JNI40" s="214"/>
      <c r="JNJ40" s="214"/>
      <c r="JNK40" s="214"/>
      <c r="JNL40" s="214"/>
      <c r="JNM40" s="214"/>
      <c r="JNN40" s="214"/>
      <c r="JNO40" s="214"/>
      <c r="JNP40" s="214"/>
      <c r="JNQ40" s="214"/>
      <c r="JNR40" s="214"/>
      <c r="JNS40" s="214"/>
      <c r="JNT40" s="214"/>
      <c r="JNU40" s="214"/>
      <c r="JNV40" s="214"/>
      <c r="JNW40" s="214"/>
      <c r="JNX40" s="214"/>
      <c r="JNY40" s="214"/>
      <c r="JNZ40" s="214"/>
      <c r="JOA40" s="214"/>
      <c r="JOB40" s="214"/>
      <c r="JOC40" s="214"/>
      <c r="JOD40" s="214"/>
      <c r="JOE40" s="214"/>
      <c r="JOF40" s="214"/>
      <c r="JOG40" s="214"/>
      <c r="JOH40" s="214"/>
      <c r="JOI40" s="214"/>
      <c r="JOJ40" s="214"/>
      <c r="JOK40" s="214"/>
      <c r="JOL40" s="214"/>
      <c r="JOM40" s="214"/>
      <c r="JON40" s="214"/>
      <c r="JOO40" s="214"/>
      <c r="JOP40" s="214"/>
      <c r="JOQ40" s="214"/>
      <c r="JOR40" s="214"/>
      <c r="JOS40" s="214"/>
      <c r="JOT40" s="214"/>
      <c r="JOU40" s="214"/>
      <c r="JOV40" s="214"/>
      <c r="JOW40" s="214"/>
      <c r="JOX40" s="214"/>
      <c r="JOY40" s="214"/>
      <c r="JOZ40" s="214"/>
      <c r="JPA40" s="214"/>
      <c r="JPB40" s="214"/>
      <c r="JPC40" s="214"/>
      <c r="JPD40" s="214"/>
      <c r="JPE40" s="214"/>
      <c r="JPF40" s="214"/>
      <c r="JPG40" s="214"/>
      <c r="JPH40" s="214"/>
      <c r="JPI40" s="214"/>
      <c r="JPJ40" s="214"/>
      <c r="JPK40" s="214"/>
      <c r="JPL40" s="214"/>
      <c r="JPM40" s="214"/>
      <c r="JPN40" s="214"/>
      <c r="JPO40" s="214"/>
      <c r="JPP40" s="214"/>
      <c r="JPQ40" s="214"/>
      <c r="JPR40" s="214"/>
      <c r="JPS40" s="214"/>
      <c r="JPT40" s="214"/>
      <c r="JPU40" s="214"/>
      <c r="JPV40" s="214"/>
      <c r="JPW40" s="214"/>
      <c r="JPX40" s="214"/>
      <c r="JPY40" s="214"/>
      <c r="JPZ40" s="214"/>
      <c r="JQA40" s="214"/>
      <c r="JQB40" s="214"/>
      <c r="JQC40" s="214"/>
      <c r="JQD40" s="214"/>
      <c r="JQE40" s="214"/>
      <c r="JQF40" s="214"/>
      <c r="JQG40" s="214"/>
      <c r="JQH40" s="214"/>
      <c r="JQI40" s="214"/>
      <c r="JQJ40" s="214"/>
      <c r="JQK40" s="214"/>
      <c r="JQL40" s="214"/>
      <c r="JQM40" s="214"/>
      <c r="JQN40" s="214"/>
      <c r="JQO40" s="214"/>
      <c r="JQP40" s="214"/>
      <c r="JQQ40" s="214"/>
      <c r="JQR40" s="214"/>
      <c r="JQS40" s="214"/>
      <c r="JQT40" s="214"/>
      <c r="JQU40" s="214"/>
      <c r="JQV40" s="214"/>
      <c r="JQW40" s="214"/>
      <c r="JQX40" s="214"/>
      <c r="JQY40" s="214"/>
      <c r="JQZ40" s="214"/>
      <c r="JRA40" s="214"/>
      <c r="JRB40" s="214"/>
      <c r="JRC40" s="214"/>
      <c r="JRD40" s="214"/>
      <c r="JRE40" s="214"/>
      <c r="JRF40" s="214"/>
      <c r="JRG40" s="214"/>
      <c r="JRH40" s="214"/>
      <c r="JRI40" s="214"/>
      <c r="JRJ40" s="214"/>
      <c r="JRK40" s="214"/>
      <c r="JRL40" s="214"/>
      <c r="JRM40" s="214"/>
      <c r="JRN40" s="214"/>
      <c r="JRO40" s="214"/>
      <c r="JRP40" s="214"/>
      <c r="JRQ40" s="214"/>
      <c r="JRR40" s="214"/>
      <c r="JRS40" s="214"/>
      <c r="JRT40" s="214"/>
      <c r="JRU40" s="214"/>
      <c r="JRV40" s="214"/>
      <c r="JRW40" s="214"/>
      <c r="JRX40" s="214"/>
      <c r="JRY40" s="214"/>
      <c r="JRZ40" s="214"/>
      <c r="JSA40" s="214"/>
      <c r="JSB40" s="214"/>
      <c r="JSC40" s="214"/>
      <c r="JSD40" s="214"/>
      <c r="JSE40" s="214"/>
      <c r="JSF40" s="214"/>
      <c r="JSG40" s="214"/>
      <c r="JSH40" s="214"/>
      <c r="JSI40" s="214"/>
      <c r="JSJ40" s="214"/>
      <c r="JSK40" s="214"/>
      <c r="JSL40" s="214"/>
      <c r="JSM40" s="214"/>
      <c r="JSN40" s="214"/>
      <c r="JSO40" s="214"/>
      <c r="JSP40" s="214"/>
      <c r="JSQ40" s="214"/>
      <c r="JSR40" s="214"/>
      <c r="JSS40" s="214"/>
      <c r="JST40" s="214"/>
      <c r="JSU40" s="214"/>
      <c r="JSV40" s="214"/>
      <c r="JSW40" s="214"/>
      <c r="JSX40" s="214"/>
      <c r="JSY40" s="214"/>
      <c r="JSZ40" s="214"/>
      <c r="JTA40" s="214"/>
      <c r="JTB40" s="214"/>
      <c r="JTC40" s="214"/>
      <c r="JTD40" s="214"/>
      <c r="JTE40" s="214"/>
      <c r="JTF40" s="214"/>
      <c r="JTG40" s="214"/>
      <c r="JTH40" s="214"/>
      <c r="JTI40" s="214"/>
      <c r="JTJ40" s="214"/>
      <c r="JTK40" s="214"/>
      <c r="JTL40" s="214"/>
      <c r="JTM40" s="214"/>
      <c r="JTN40" s="214"/>
      <c r="JTO40" s="214"/>
      <c r="JTP40" s="214"/>
      <c r="JTQ40" s="214"/>
      <c r="JTR40" s="214"/>
      <c r="JTS40" s="214"/>
      <c r="JTT40" s="214"/>
      <c r="JTU40" s="214"/>
      <c r="JTV40" s="214"/>
      <c r="JTW40" s="214"/>
      <c r="JTX40" s="214"/>
      <c r="JTY40" s="214"/>
      <c r="JTZ40" s="214"/>
      <c r="JUA40" s="214"/>
      <c r="JUB40" s="214"/>
      <c r="JUC40" s="214"/>
      <c r="JUD40" s="214"/>
      <c r="JUE40" s="214"/>
      <c r="JUF40" s="214"/>
      <c r="JUG40" s="214"/>
      <c r="JUH40" s="214"/>
      <c r="JUI40" s="214"/>
      <c r="JUJ40" s="214"/>
      <c r="JUK40" s="214"/>
      <c r="JUL40" s="214"/>
      <c r="JUM40" s="214"/>
      <c r="JUN40" s="214"/>
      <c r="JUO40" s="214"/>
      <c r="JUP40" s="214"/>
      <c r="JUQ40" s="214"/>
      <c r="JUR40" s="214"/>
      <c r="JUS40" s="214"/>
      <c r="JUT40" s="214"/>
      <c r="JUU40" s="214"/>
      <c r="JUV40" s="214"/>
      <c r="JUW40" s="214"/>
      <c r="JUX40" s="214"/>
      <c r="JUY40" s="214"/>
      <c r="JUZ40" s="214"/>
      <c r="JVA40" s="214"/>
      <c r="JVB40" s="214"/>
      <c r="JVC40" s="214"/>
      <c r="JVD40" s="214"/>
      <c r="JVE40" s="214"/>
      <c r="JVF40" s="214"/>
      <c r="JVG40" s="214"/>
      <c r="JVH40" s="214"/>
      <c r="JVI40" s="214"/>
      <c r="JVJ40" s="214"/>
      <c r="JVK40" s="214"/>
      <c r="JVL40" s="214"/>
      <c r="JVM40" s="214"/>
      <c r="JVN40" s="214"/>
      <c r="JVO40" s="214"/>
      <c r="JVP40" s="214"/>
      <c r="JVQ40" s="214"/>
      <c r="JVR40" s="214"/>
      <c r="JVS40" s="214"/>
      <c r="JVT40" s="214"/>
      <c r="JVU40" s="214"/>
      <c r="JVV40" s="214"/>
      <c r="JVW40" s="214"/>
      <c r="JVX40" s="214"/>
      <c r="JVY40" s="214"/>
      <c r="JVZ40" s="214"/>
      <c r="JWA40" s="214"/>
      <c r="JWB40" s="214"/>
      <c r="JWC40" s="214"/>
      <c r="JWD40" s="214"/>
      <c r="JWE40" s="214"/>
      <c r="JWF40" s="214"/>
      <c r="JWG40" s="214"/>
      <c r="JWH40" s="214"/>
      <c r="JWI40" s="214"/>
      <c r="JWJ40" s="214"/>
      <c r="JWK40" s="214"/>
      <c r="JWL40" s="214"/>
      <c r="JWM40" s="214"/>
      <c r="JWN40" s="214"/>
      <c r="JWO40" s="214"/>
      <c r="JWP40" s="214"/>
      <c r="JWQ40" s="214"/>
      <c r="JWR40" s="214"/>
      <c r="JWS40" s="214"/>
      <c r="JWT40" s="214"/>
      <c r="JWU40" s="214"/>
      <c r="JWV40" s="214"/>
      <c r="JWW40" s="214"/>
      <c r="JWX40" s="214"/>
      <c r="JWY40" s="214"/>
      <c r="JWZ40" s="214"/>
      <c r="JXA40" s="214"/>
      <c r="JXB40" s="214"/>
      <c r="JXC40" s="214"/>
      <c r="JXD40" s="214"/>
      <c r="JXE40" s="214"/>
      <c r="JXF40" s="214"/>
      <c r="JXG40" s="214"/>
      <c r="JXH40" s="214"/>
      <c r="JXI40" s="214"/>
      <c r="JXJ40" s="214"/>
      <c r="JXK40" s="214"/>
      <c r="JXL40" s="214"/>
      <c r="JXM40" s="214"/>
      <c r="JXN40" s="214"/>
      <c r="JXO40" s="214"/>
      <c r="JXP40" s="214"/>
      <c r="JXQ40" s="214"/>
      <c r="JXR40" s="214"/>
      <c r="JXS40" s="214"/>
      <c r="JXT40" s="214"/>
      <c r="JXU40" s="214"/>
      <c r="JXV40" s="214"/>
      <c r="JXW40" s="214"/>
      <c r="JXX40" s="214"/>
      <c r="JXY40" s="214"/>
      <c r="JXZ40" s="214"/>
      <c r="JYA40" s="214"/>
      <c r="JYB40" s="214"/>
      <c r="JYC40" s="214"/>
      <c r="JYD40" s="214"/>
      <c r="JYE40" s="214"/>
      <c r="JYF40" s="214"/>
      <c r="JYG40" s="214"/>
      <c r="JYH40" s="214"/>
      <c r="JYI40" s="214"/>
      <c r="JYJ40" s="214"/>
      <c r="JYK40" s="214"/>
      <c r="JYL40" s="214"/>
      <c r="JYM40" s="214"/>
      <c r="JYN40" s="214"/>
      <c r="JYO40" s="214"/>
      <c r="JYP40" s="214"/>
      <c r="JYQ40" s="214"/>
      <c r="JYR40" s="214"/>
      <c r="JYS40" s="214"/>
      <c r="JYT40" s="214"/>
      <c r="JYU40" s="214"/>
      <c r="JYV40" s="214"/>
      <c r="JYW40" s="214"/>
      <c r="JYX40" s="214"/>
      <c r="JYY40" s="214"/>
      <c r="JYZ40" s="214"/>
      <c r="JZA40" s="214"/>
      <c r="JZB40" s="214"/>
      <c r="JZC40" s="214"/>
      <c r="JZD40" s="214"/>
      <c r="JZE40" s="214"/>
      <c r="JZF40" s="214"/>
      <c r="JZG40" s="214"/>
      <c r="JZH40" s="214"/>
      <c r="JZI40" s="214"/>
      <c r="JZJ40" s="214"/>
      <c r="JZK40" s="214"/>
      <c r="JZL40" s="214"/>
      <c r="JZM40" s="214"/>
      <c r="JZN40" s="214"/>
      <c r="JZO40" s="214"/>
      <c r="JZP40" s="214"/>
      <c r="JZQ40" s="214"/>
      <c r="JZR40" s="214"/>
      <c r="JZS40" s="214"/>
      <c r="JZT40" s="214"/>
      <c r="JZU40" s="214"/>
      <c r="JZV40" s="214"/>
      <c r="JZW40" s="214"/>
      <c r="JZX40" s="214"/>
      <c r="JZY40" s="214"/>
      <c r="JZZ40" s="214"/>
      <c r="KAA40" s="214"/>
      <c r="KAB40" s="214"/>
      <c r="KAC40" s="214"/>
      <c r="KAD40" s="214"/>
      <c r="KAE40" s="214"/>
      <c r="KAF40" s="214"/>
      <c r="KAG40" s="214"/>
      <c r="KAH40" s="214"/>
      <c r="KAI40" s="214"/>
      <c r="KAJ40" s="214"/>
      <c r="KAK40" s="214"/>
      <c r="KAL40" s="214"/>
      <c r="KAM40" s="214"/>
      <c r="KAN40" s="214"/>
      <c r="KAO40" s="214"/>
      <c r="KAP40" s="214"/>
      <c r="KAQ40" s="214"/>
      <c r="KAR40" s="214"/>
      <c r="KAS40" s="214"/>
      <c r="KAT40" s="214"/>
      <c r="KAU40" s="214"/>
      <c r="KAV40" s="214"/>
      <c r="KAW40" s="214"/>
      <c r="KAX40" s="214"/>
      <c r="KAY40" s="214"/>
      <c r="KAZ40" s="214"/>
      <c r="KBA40" s="214"/>
      <c r="KBB40" s="214"/>
      <c r="KBC40" s="214"/>
      <c r="KBD40" s="214"/>
      <c r="KBE40" s="214"/>
      <c r="KBF40" s="214"/>
      <c r="KBG40" s="214"/>
      <c r="KBH40" s="214"/>
      <c r="KBI40" s="214"/>
      <c r="KBJ40" s="214"/>
      <c r="KBK40" s="214"/>
      <c r="KBL40" s="214"/>
      <c r="KBM40" s="214"/>
      <c r="KBN40" s="214"/>
      <c r="KBO40" s="214"/>
      <c r="KBP40" s="214"/>
      <c r="KBQ40" s="214"/>
      <c r="KBR40" s="214"/>
      <c r="KBS40" s="214"/>
      <c r="KBT40" s="214"/>
      <c r="KBU40" s="214"/>
      <c r="KBV40" s="214"/>
      <c r="KBW40" s="214"/>
      <c r="KBX40" s="214"/>
      <c r="KBY40" s="214"/>
      <c r="KBZ40" s="214"/>
      <c r="KCA40" s="214"/>
      <c r="KCB40" s="214"/>
      <c r="KCC40" s="214"/>
      <c r="KCD40" s="214"/>
      <c r="KCE40" s="214"/>
      <c r="KCF40" s="214"/>
      <c r="KCG40" s="214"/>
      <c r="KCH40" s="214"/>
      <c r="KCI40" s="214"/>
      <c r="KCJ40" s="214"/>
      <c r="KCK40" s="214"/>
      <c r="KCL40" s="214"/>
      <c r="KCM40" s="214"/>
      <c r="KCN40" s="214"/>
      <c r="KCO40" s="214"/>
      <c r="KCP40" s="214"/>
      <c r="KCQ40" s="214"/>
      <c r="KCR40" s="214"/>
      <c r="KCS40" s="214"/>
      <c r="KCT40" s="214"/>
      <c r="KCU40" s="214"/>
      <c r="KCV40" s="214"/>
      <c r="KCW40" s="214"/>
      <c r="KCX40" s="214"/>
      <c r="KCY40" s="214"/>
      <c r="KCZ40" s="214"/>
      <c r="KDA40" s="214"/>
      <c r="KDB40" s="214"/>
      <c r="KDC40" s="214"/>
      <c r="KDD40" s="214"/>
      <c r="KDE40" s="214"/>
      <c r="KDF40" s="214"/>
      <c r="KDG40" s="214"/>
      <c r="KDH40" s="214"/>
      <c r="KDI40" s="214"/>
      <c r="KDJ40" s="214"/>
      <c r="KDK40" s="214"/>
      <c r="KDL40" s="214"/>
      <c r="KDM40" s="214"/>
      <c r="KDN40" s="214"/>
      <c r="KDO40" s="214"/>
      <c r="KDP40" s="214"/>
      <c r="KDQ40" s="214"/>
      <c r="KDR40" s="214"/>
      <c r="KDS40" s="214"/>
      <c r="KDT40" s="214"/>
      <c r="KDU40" s="214"/>
      <c r="KDV40" s="214"/>
      <c r="KDW40" s="214"/>
      <c r="KDX40" s="214"/>
      <c r="KDY40" s="214"/>
      <c r="KDZ40" s="214"/>
      <c r="KEA40" s="214"/>
      <c r="KEB40" s="214"/>
      <c r="KEC40" s="214"/>
      <c r="KED40" s="214"/>
      <c r="KEE40" s="214"/>
      <c r="KEF40" s="214"/>
      <c r="KEG40" s="214"/>
      <c r="KEH40" s="214"/>
      <c r="KEI40" s="214"/>
      <c r="KEJ40" s="214"/>
      <c r="KEK40" s="214"/>
      <c r="KEL40" s="214"/>
      <c r="KEM40" s="214"/>
      <c r="KEN40" s="214"/>
      <c r="KEO40" s="214"/>
      <c r="KEP40" s="214"/>
      <c r="KEQ40" s="214"/>
      <c r="KER40" s="214"/>
      <c r="KES40" s="214"/>
      <c r="KET40" s="214"/>
      <c r="KEU40" s="214"/>
      <c r="KEV40" s="214"/>
      <c r="KEW40" s="214"/>
      <c r="KEX40" s="214"/>
      <c r="KEY40" s="214"/>
      <c r="KEZ40" s="214"/>
      <c r="KFA40" s="214"/>
      <c r="KFB40" s="214"/>
      <c r="KFC40" s="214"/>
      <c r="KFD40" s="214"/>
      <c r="KFE40" s="214"/>
      <c r="KFF40" s="214"/>
      <c r="KFG40" s="214"/>
      <c r="KFH40" s="214"/>
      <c r="KFI40" s="214"/>
      <c r="KFJ40" s="214"/>
      <c r="KFK40" s="214"/>
      <c r="KFL40" s="214"/>
      <c r="KFM40" s="214"/>
      <c r="KFN40" s="214"/>
      <c r="KFO40" s="214"/>
      <c r="KFP40" s="214"/>
      <c r="KFQ40" s="214"/>
      <c r="KFR40" s="214"/>
      <c r="KFS40" s="214"/>
      <c r="KFT40" s="214"/>
      <c r="KFU40" s="214"/>
      <c r="KFV40" s="214"/>
      <c r="KFW40" s="214"/>
      <c r="KFX40" s="214"/>
      <c r="KFY40" s="214"/>
      <c r="KFZ40" s="214"/>
      <c r="KGA40" s="214"/>
      <c r="KGB40" s="214"/>
      <c r="KGC40" s="214"/>
      <c r="KGD40" s="214"/>
      <c r="KGE40" s="214"/>
      <c r="KGF40" s="214"/>
      <c r="KGG40" s="214"/>
      <c r="KGH40" s="214"/>
      <c r="KGI40" s="214"/>
      <c r="KGJ40" s="214"/>
      <c r="KGK40" s="214"/>
      <c r="KGL40" s="214"/>
      <c r="KGM40" s="214"/>
      <c r="KGN40" s="214"/>
      <c r="KGO40" s="214"/>
      <c r="KGP40" s="214"/>
      <c r="KGQ40" s="214"/>
      <c r="KGR40" s="214"/>
      <c r="KGS40" s="214"/>
      <c r="KGT40" s="214"/>
      <c r="KGU40" s="214"/>
      <c r="KGV40" s="214"/>
      <c r="KGW40" s="214"/>
      <c r="KGX40" s="214"/>
      <c r="KGY40" s="214"/>
      <c r="KGZ40" s="214"/>
      <c r="KHA40" s="214"/>
      <c r="KHB40" s="214"/>
      <c r="KHC40" s="214"/>
      <c r="KHD40" s="214"/>
      <c r="KHE40" s="214"/>
      <c r="KHF40" s="214"/>
      <c r="KHG40" s="214"/>
      <c r="KHH40" s="214"/>
      <c r="KHI40" s="214"/>
      <c r="KHJ40" s="214"/>
      <c r="KHK40" s="214"/>
      <c r="KHL40" s="214"/>
      <c r="KHM40" s="214"/>
      <c r="KHN40" s="214"/>
      <c r="KHO40" s="214"/>
      <c r="KHP40" s="214"/>
      <c r="KHQ40" s="214"/>
      <c r="KHR40" s="214"/>
      <c r="KHS40" s="214"/>
      <c r="KHT40" s="214"/>
      <c r="KHU40" s="214"/>
      <c r="KHV40" s="214"/>
      <c r="KHW40" s="214"/>
      <c r="KHX40" s="214"/>
      <c r="KHY40" s="214"/>
      <c r="KHZ40" s="214"/>
      <c r="KIA40" s="214"/>
      <c r="KIB40" s="214"/>
      <c r="KIC40" s="214"/>
      <c r="KID40" s="214"/>
      <c r="KIE40" s="214"/>
      <c r="KIF40" s="214"/>
      <c r="KIG40" s="214"/>
      <c r="KIH40" s="214"/>
      <c r="KII40" s="214"/>
      <c r="KIJ40" s="214"/>
      <c r="KIK40" s="214"/>
      <c r="KIL40" s="214"/>
      <c r="KIM40" s="214"/>
      <c r="KIN40" s="214"/>
      <c r="KIO40" s="214"/>
      <c r="KIP40" s="214"/>
      <c r="KIQ40" s="214"/>
      <c r="KIR40" s="214"/>
      <c r="KIS40" s="214"/>
      <c r="KIT40" s="214"/>
      <c r="KIU40" s="214"/>
      <c r="KIV40" s="214"/>
      <c r="KIW40" s="214"/>
      <c r="KIX40" s="214"/>
      <c r="KIY40" s="214"/>
      <c r="KIZ40" s="214"/>
      <c r="KJA40" s="214"/>
      <c r="KJB40" s="214"/>
      <c r="KJC40" s="214"/>
      <c r="KJD40" s="214"/>
      <c r="KJE40" s="214"/>
      <c r="KJF40" s="214"/>
      <c r="KJG40" s="214"/>
      <c r="KJH40" s="214"/>
      <c r="KJI40" s="214"/>
      <c r="KJJ40" s="214"/>
      <c r="KJK40" s="214"/>
      <c r="KJL40" s="214"/>
      <c r="KJM40" s="214"/>
      <c r="KJN40" s="214"/>
      <c r="KJO40" s="214"/>
      <c r="KJP40" s="214"/>
      <c r="KJQ40" s="214"/>
      <c r="KJR40" s="214"/>
      <c r="KJS40" s="214"/>
      <c r="KJT40" s="214"/>
      <c r="KJU40" s="214"/>
      <c r="KJV40" s="214"/>
      <c r="KJW40" s="214"/>
      <c r="KJX40" s="214"/>
      <c r="KJY40" s="214"/>
      <c r="KJZ40" s="214"/>
      <c r="KKA40" s="214"/>
      <c r="KKB40" s="214"/>
      <c r="KKC40" s="214"/>
      <c r="KKD40" s="214"/>
      <c r="KKE40" s="214"/>
      <c r="KKF40" s="214"/>
      <c r="KKG40" s="214"/>
      <c r="KKH40" s="214"/>
      <c r="KKI40" s="214"/>
      <c r="KKJ40" s="214"/>
      <c r="KKK40" s="214"/>
      <c r="KKL40" s="214"/>
      <c r="KKM40" s="214"/>
      <c r="KKN40" s="214"/>
      <c r="KKO40" s="214"/>
      <c r="KKP40" s="214"/>
      <c r="KKQ40" s="214"/>
      <c r="KKR40" s="214"/>
      <c r="KKS40" s="214"/>
      <c r="KKT40" s="214"/>
      <c r="KKU40" s="214"/>
      <c r="KKV40" s="214"/>
      <c r="KKW40" s="214"/>
      <c r="KKX40" s="214"/>
      <c r="KKY40" s="214"/>
      <c r="KKZ40" s="214"/>
      <c r="KLA40" s="214"/>
      <c r="KLB40" s="214"/>
      <c r="KLC40" s="214"/>
      <c r="KLD40" s="214"/>
      <c r="KLE40" s="214"/>
      <c r="KLF40" s="214"/>
      <c r="KLG40" s="214"/>
      <c r="KLH40" s="214"/>
      <c r="KLI40" s="214"/>
      <c r="KLJ40" s="214"/>
      <c r="KLK40" s="214"/>
      <c r="KLL40" s="214"/>
      <c r="KLM40" s="214"/>
      <c r="KLN40" s="214"/>
      <c r="KLO40" s="214"/>
      <c r="KLP40" s="214"/>
      <c r="KLQ40" s="214"/>
      <c r="KLR40" s="214"/>
      <c r="KLS40" s="214"/>
      <c r="KLT40" s="214"/>
      <c r="KLU40" s="214"/>
      <c r="KLV40" s="214"/>
      <c r="KLW40" s="214"/>
      <c r="KLX40" s="214"/>
      <c r="KLY40" s="214"/>
      <c r="KLZ40" s="214"/>
      <c r="KMA40" s="214"/>
      <c r="KMB40" s="214"/>
      <c r="KMC40" s="214"/>
      <c r="KMD40" s="214"/>
      <c r="KME40" s="214"/>
      <c r="KMF40" s="214"/>
      <c r="KMG40" s="214"/>
      <c r="KMH40" s="214"/>
      <c r="KMI40" s="214"/>
      <c r="KMJ40" s="214"/>
      <c r="KMK40" s="214"/>
      <c r="KML40" s="214"/>
      <c r="KMM40" s="214"/>
      <c r="KMN40" s="214"/>
      <c r="KMO40" s="214"/>
      <c r="KMP40" s="214"/>
      <c r="KMQ40" s="214"/>
      <c r="KMR40" s="214"/>
      <c r="KMS40" s="214"/>
      <c r="KMT40" s="214"/>
      <c r="KMU40" s="214"/>
      <c r="KMV40" s="214"/>
      <c r="KMW40" s="214"/>
      <c r="KMX40" s="214"/>
      <c r="KMY40" s="214"/>
      <c r="KMZ40" s="214"/>
      <c r="KNA40" s="214"/>
      <c r="KNB40" s="214"/>
      <c r="KNC40" s="214"/>
      <c r="KND40" s="214"/>
      <c r="KNE40" s="214"/>
      <c r="KNF40" s="214"/>
      <c r="KNG40" s="214"/>
      <c r="KNH40" s="214"/>
      <c r="KNI40" s="214"/>
      <c r="KNJ40" s="214"/>
      <c r="KNK40" s="214"/>
      <c r="KNL40" s="214"/>
      <c r="KNM40" s="214"/>
      <c r="KNN40" s="214"/>
      <c r="KNO40" s="214"/>
      <c r="KNP40" s="214"/>
      <c r="KNQ40" s="214"/>
      <c r="KNR40" s="214"/>
      <c r="KNS40" s="214"/>
      <c r="KNT40" s="214"/>
      <c r="KNU40" s="214"/>
      <c r="KNV40" s="214"/>
      <c r="KNW40" s="214"/>
      <c r="KNX40" s="214"/>
      <c r="KNY40" s="214"/>
      <c r="KNZ40" s="214"/>
      <c r="KOA40" s="214"/>
      <c r="KOB40" s="214"/>
      <c r="KOC40" s="214"/>
      <c r="KOD40" s="214"/>
      <c r="KOE40" s="214"/>
      <c r="KOF40" s="214"/>
      <c r="KOG40" s="214"/>
      <c r="KOH40" s="214"/>
      <c r="KOI40" s="214"/>
      <c r="KOJ40" s="214"/>
      <c r="KOK40" s="214"/>
      <c r="KOL40" s="214"/>
      <c r="KOM40" s="214"/>
      <c r="KON40" s="214"/>
      <c r="KOO40" s="214"/>
      <c r="KOP40" s="214"/>
      <c r="KOQ40" s="214"/>
      <c r="KOR40" s="214"/>
      <c r="KOS40" s="214"/>
      <c r="KOT40" s="214"/>
      <c r="KOU40" s="214"/>
      <c r="KOV40" s="214"/>
      <c r="KOW40" s="214"/>
      <c r="KOX40" s="214"/>
      <c r="KOY40" s="214"/>
      <c r="KOZ40" s="214"/>
      <c r="KPA40" s="214"/>
      <c r="KPB40" s="214"/>
      <c r="KPC40" s="214"/>
      <c r="KPD40" s="214"/>
      <c r="KPE40" s="214"/>
      <c r="KPF40" s="214"/>
      <c r="KPG40" s="214"/>
      <c r="KPH40" s="214"/>
      <c r="KPI40" s="214"/>
      <c r="KPJ40" s="214"/>
      <c r="KPK40" s="214"/>
      <c r="KPL40" s="214"/>
      <c r="KPM40" s="214"/>
      <c r="KPN40" s="214"/>
      <c r="KPO40" s="214"/>
      <c r="KPP40" s="214"/>
      <c r="KPQ40" s="214"/>
      <c r="KPR40" s="214"/>
      <c r="KPS40" s="214"/>
      <c r="KPT40" s="214"/>
      <c r="KPU40" s="214"/>
      <c r="KPV40" s="214"/>
      <c r="KPW40" s="214"/>
      <c r="KPX40" s="214"/>
      <c r="KPY40" s="214"/>
      <c r="KPZ40" s="214"/>
      <c r="KQA40" s="214"/>
      <c r="KQB40" s="214"/>
      <c r="KQC40" s="214"/>
      <c r="KQD40" s="214"/>
      <c r="KQE40" s="214"/>
      <c r="KQF40" s="214"/>
      <c r="KQG40" s="214"/>
      <c r="KQH40" s="214"/>
      <c r="KQI40" s="214"/>
      <c r="KQJ40" s="214"/>
      <c r="KQK40" s="214"/>
      <c r="KQL40" s="214"/>
      <c r="KQM40" s="214"/>
      <c r="KQN40" s="214"/>
      <c r="KQO40" s="214"/>
      <c r="KQP40" s="214"/>
      <c r="KQQ40" s="214"/>
      <c r="KQR40" s="214"/>
      <c r="KQS40" s="214"/>
      <c r="KQT40" s="214"/>
      <c r="KQU40" s="214"/>
      <c r="KQV40" s="214"/>
      <c r="KQW40" s="214"/>
      <c r="KQX40" s="214"/>
      <c r="KQY40" s="214"/>
      <c r="KQZ40" s="214"/>
      <c r="KRA40" s="214"/>
      <c r="KRB40" s="214"/>
      <c r="KRC40" s="214"/>
      <c r="KRD40" s="214"/>
      <c r="KRE40" s="214"/>
      <c r="KRF40" s="214"/>
      <c r="KRG40" s="214"/>
      <c r="KRH40" s="214"/>
      <c r="KRI40" s="214"/>
      <c r="KRJ40" s="214"/>
      <c r="KRK40" s="214"/>
      <c r="KRL40" s="214"/>
      <c r="KRM40" s="214"/>
      <c r="KRN40" s="214"/>
      <c r="KRO40" s="214"/>
      <c r="KRP40" s="214"/>
      <c r="KRQ40" s="214"/>
      <c r="KRR40" s="214"/>
      <c r="KRS40" s="214"/>
      <c r="KRT40" s="214"/>
      <c r="KRU40" s="214"/>
      <c r="KRV40" s="214"/>
      <c r="KRW40" s="214"/>
      <c r="KRX40" s="214"/>
      <c r="KRY40" s="214"/>
      <c r="KRZ40" s="214"/>
      <c r="KSA40" s="214"/>
      <c r="KSB40" s="214"/>
      <c r="KSC40" s="214"/>
      <c r="KSD40" s="214"/>
      <c r="KSE40" s="214"/>
      <c r="KSF40" s="214"/>
      <c r="KSG40" s="214"/>
      <c r="KSH40" s="214"/>
      <c r="KSI40" s="214"/>
      <c r="KSJ40" s="214"/>
      <c r="KSK40" s="214"/>
      <c r="KSL40" s="214"/>
      <c r="KSM40" s="214"/>
      <c r="KSN40" s="214"/>
      <c r="KSO40" s="214"/>
      <c r="KSP40" s="214"/>
      <c r="KSQ40" s="214"/>
      <c r="KSR40" s="214"/>
      <c r="KSS40" s="214"/>
      <c r="KST40" s="214"/>
      <c r="KSU40" s="214"/>
      <c r="KSV40" s="214"/>
      <c r="KSW40" s="214"/>
      <c r="KSX40" s="214"/>
      <c r="KSY40" s="214"/>
      <c r="KSZ40" s="214"/>
      <c r="KTA40" s="214"/>
      <c r="KTB40" s="214"/>
      <c r="KTC40" s="214"/>
      <c r="KTD40" s="214"/>
      <c r="KTE40" s="214"/>
      <c r="KTF40" s="214"/>
      <c r="KTG40" s="214"/>
      <c r="KTH40" s="214"/>
      <c r="KTI40" s="214"/>
      <c r="KTJ40" s="214"/>
      <c r="KTK40" s="214"/>
      <c r="KTL40" s="214"/>
      <c r="KTM40" s="214"/>
      <c r="KTN40" s="214"/>
      <c r="KTO40" s="214"/>
      <c r="KTP40" s="214"/>
      <c r="KTQ40" s="214"/>
      <c r="KTR40" s="214"/>
      <c r="KTS40" s="214"/>
      <c r="KTT40" s="214"/>
      <c r="KTU40" s="214"/>
      <c r="KTV40" s="214"/>
      <c r="KTW40" s="214"/>
      <c r="KTX40" s="214"/>
      <c r="KTY40" s="214"/>
      <c r="KTZ40" s="214"/>
      <c r="KUA40" s="214"/>
      <c r="KUB40" s="214"/>
      <c r="KUC40" s="214"/>
      <c r="KUD40" s="214"/>
      <c r="KUE40" s="214"/>
      <c r="KUF40" s="214"/>
      <c r="KUG40" s="214"/>
      <c r="KUH40" s="214"/>
      <c r="KUI40" s="214"/>
      <c r="KUJ40" s="214"/>
      <c r="KUK40" s="214"/>
      <c r="KUL40" s="214"/>
      <c r="KUM40" s="214"/>
      <c r="KUN40" s="214"/>
      <c r="KUO40" s="214"/>
      <c r="KUP40" s="214"/>
      <c r="KUQ40" s="214"/>
      <c r="KUR40" s="214"/>
      <c r="KUS40" s="214"/>
      <c r="KUT40" s="214"/>
      <c r="KUU40" s="214"/>
      <c r="KUV40" s="214"/>
      <c r="KUW40" s="214"/>
      <c r="KUX40" s="214"/>
      <c r="KUY40" s="214"/>
      <c r="KUZ40" s="214"/>
      <c r="KVA40" s="214"/>
      <c r="KVB40" s="214"/>
      <c r="KVC40" s="214"/>
      <c r="KVD40" s="214"/>
      <c r="KVE40" s="214"/>
      <c r="KVF40" s="214"/>
      <c r="KVG40" s="214"/>
      <c r="KVH40" s="214"/>
      <c r="KVI40" s="214"/>
      <c r="KVJ40" s="214"/>
      <c r="KVK40" s="214"/>
      <c r="KVL40" s="214"/>
      <c r="KVM40" s="214"/>
      <c r="KVN40" s="214"/>
      <c r="KVO40" s="214"/>
      <c r="KVP40" s="214"/>
      <c r="KVQ40" s="214"/>
      <c r="KVR40" s="214"/>
      <c r="KVS40" s="214"/>
      <c r="KVT40" s="214"/>
      <c r="KVU40" s="214"/>
      <c r="KVV40" s="214"/>
      <c r="KVW40" s="214"/>
      <c r="KVX40" s="214"/>
      <c r="KVY40" s="214"/>
      <c r="KVZ40" s="214"/>
      <c r="KWA40" s="214"/>
      <c r="KWB40" s="214"/>
      <c r="KWC40" s="214"/>
      <c r="KWD40" s="214"/>
      <c r="KWE40" s="214"/>
      <c r="KWF40" s="214"/>
      <c r="KWG40" s="214"/>
      <c r="KWH40" s="214"/>
      <c r="KWI40" s="214"/>
      <c r="KWJ40" s="214"/>
      <c r="KWK40" s="214"/>
      <c r="KWL40" s="214"/>
      <c r="KWM40" s="214"/>
      <c r="KWN40" s="214"/>
      <c r="KWO40" s="214"/>
      <c r="KWP40" s="214"/>
      <c r="KWQ40" s="214"/>
      <c r="KWR40" s="214"/>
      <c r="KWS40" s="214"/>
      <c r="KWT40" s="214"/>
      <c r="KWU40" s="214"/>
      <c r="KWV40" s="214"/>
      <c r="KWW40" s="214"/>
      <c r="KWX40" s="214"/>
      <c r="KWY40" s="214"/>
      <c r="KWZ40" s="214"/>
      <c r="KXA40" s="214"/>
      <c r="KXB40" s="214"/>
      <c r="KXC40" s="214"/>
      <c r="KXD40" s="214"/>
      <c r="KXE40" s="214"/>
      <c r="KXF40" s="214"/>
      <c r="KXG40" s="214"/>
      <c r="KXH40" s="214"/>
      <c r="KXI40" s="214"/>
      <c r="KXJ40" s="214"/>
      <c r="KXK40" s="214"/>
      <c r="KXL40" s="214"/>
      <c r="KXM40" s="214"/>
      <c r="KXN40" s="214"/>
      <c r="KXO40" s="214"/>
      <c r="KXP40" s="214"/>
      <c r="KXQ40" s="214"/>
      <c r="KXR40" s="214"/>
      <c r="KXS40" s="214"/>
      <c r="KXT40" s="214"/>
      <c r="KXU40" s="214"/>
      <c r="KXV40" s="214"/>
      <c r="KXW40" s="214"/>
      <c r="KXX40" s="214"/>
      <c r="KXY40" s="214"/>
      <c r="KXZ40" s="214"/>
      <c r="KYA40" s="214"/>
      <c r="KYB40" s="214"/>
      <c r="KYC40" s="214"/>
      <c r="KYD40" s="214"/>
      <c r="KYE40" s="214"/>
      <c r="KYF40" s="214"/>
      <c r="KYG40" s="214"/>
      <c r="KYH40" s="214"/>
      <c r="KYI40" s="214"/>
      <c r="KYJ40" s="214"/>
      <c r="KYK40" s="214"/>
      <c r="KYL40" s="214"/>
      <c r="KYM40" s="214"/>
      <c r="KYN40" s="214"/>
      <c r="KYO40" s="214"/>
      <c r="KYP40" s="214"/>
      <c r="KYQ40" s="214"/>
      <c r="KYR40" s="214"/>
      <c r="KYS40" s="214"/>
      <c r="KYT40" s="214"/>
      <c r="KYU40" s="214"/>
      <c r="KYV40" s="214"/>
      <c r="KYW40" s="214"/>
      <c r="KYX40" s="214"/>
      <c r="KYY40" s="214"/>
      <c r="KYZ40" s="214"/>
      <c r="KZA40" s="214"/>
      <c r="KZB40" s="214"/>
      <c r="KZC40" s="214"/>
      <c r="KZD40" s="214"/>
      <c r="KZE40" s="214"/>
      <c r="KZF40" s="214"/>
      <c r="KZG40" s="214"/>
      <c r="KZH40" s="214"/>
      <c r="KZI40" s="214"/>
      <c r="KZJ40" s="214"/>
      <c r="KZK40" s="214"/>
      <c r="KZL40" s="214"/>
      <c r="KZM40" s="214"/>
      <c r="KZN40" s="214"/>
      <c r="KZO40" s="214"/>
      <c r="KZP40" s="214"/>
      <c r="KZQ40" s="214"/>
      <c r="KZR40" s="214"/>
      <c r="KZS40" s="214"/>
      <c r="KZT40" s="214"/>
      <c r="KZU40" s="214"/>
      <c r="KZV40" s="214"/>
      <c r="KZW40" s="214"/>
      <c r="KZX40" s="214"/>
      <c r="KZY40" s="214"/>
      <c r="KZZ40" s="214"/>
      <c r="LAA40" s="214"/>
      <c r="LAB40" s="214"/>
      <c r="LAC40" s="214"/>
      <c r="LAD40" s="214"/>
      <c r="LAE40" s="214"/>
      <c r="LAF40" s="214"/>
      <c r="LAG40" s="214"/>
      <c r="LAH40" s="214"/>
      <c r="LAI40" s="214"/>
      <c r="LAJ40" s="214"/>
      <c r="LAK40" s="214"/>
      <c r="LAL40" s="214"/>
      <c r="LAM40" s="214"/>
      <c r="LAN40" s="214"/>
      <c r="LAO40" s="214"/>
      <c r="LAP40" s="214"/>
      <c r="LAQ40" s="214"/>
      <c r="LAR40" s="214"/>
      <c r="LAS40" s="214"/>
      <c r="LAT40" s="214"/>
      <c r="LAU40" s="214"/>
      <c r="LAV40" s="214"/>
      <c r="LAW40" s="214"/>
      <c r="LAX40" s="214"/>
      <c r="LAY40" s="214"/>
      <c r="LAZ40" s="214"/>
      <c r="LBA40" s="214"/>
      <c r="LBB40" s="214"/>
      <c r="LBC40" s="214"/>
      <c r="LBD40" s="214"/>
      <c r="LBE40" s="214"/>
      <c r="LBF40" s="214"/>
      <c r="LBG40" s="214"/>
      <c r="LBH40" s="214"/>
      <c r="LBI40" s="214"/>
      <c r="LBJ40" s="214"/>
      <c r="LBK40" s="214"/>
      <c r="LBL40" s="214"/>
      <c r="LBM40" s="214"/>
      <c r="LBN40" s="214"/>
      <c r="LBO40" s="214"/>
      <c r="LBP40" s="214"/>
      <c r="LBQ40" s="214"/>
      <c r="LBR40" s="214"/>
      <c r="LBS40" s="214"/>
      <c r="LBT40" s="214"/>
      <c r="LBU40" s="214"/>
      <c r="LBV40" s="214"/>
      <c r="LBW40" s="214"/>
      <c r="LBX40" s="214"/>
      <c r="LBY40" s="214"/>
      <c r="LBZ40" s="214"/>
      <c r="LCA40" s="214"/>
      <c r="LCB40" s="214"/>
      <c r="LCC40" s="214"/>
      <c r="LCD40" s="214"/>
      <c r="LCE40" s="214"/>
      <c r="LCF40" s="214"/>
      <c r="LCG40" s="214"/>
      <c r="LCH40" s="214"/>
      <c r="LCI40" s="214"/>
      <c r="LCJ40" s="214"/>
      <c r="LCK40" s="214"/>
      <c r="LCL40" s="214"/>
      <c r="LCM40" s="214"/>
      <c r="LCN40" s="214"/>
      <c r="LCO40" s="214"/>
      <c r="LCP40" s="214"/>
      <c r="LCQ40" s="214"/>
      <c r="LCR40" s="214"/>
      <c r="LCS40" s="214"/>
      <c r="LCT40" s="214"/>
      <c r="LCU40" s="214"/>
      <c r="LCV40" s="214"/>
      <c r="LCW40" s="214"/>
      <c r="LCX40" s="214"/>
      <c r="LCY40" s="214"/>
      <c r="LCZ40" s="214"/>
      <c r="LDA40" s="214"/>
      <c r="LDB40" s="214"/>
      <c r="LDC40" s="214"/>
      <c r="LDD40" s="214"/>
      <c r="LDE40" s="214"/>
      <c r="LDF40" s="214"/>
      <c r="LDG40" s="214"/>
      <c r="LDH40" s="214"/>
      <c r="LDI40" s="214"/>
      <c r="LDJ40" s="214"/>
      <c r="LDK40" s="214"/>
      <c r="LDL40" s="214"/>
      <c r="LDM40" s="214"/>
      <c r="LDN40" s="214"/>
      <c r="LDO40" s="214"/>
      <c r="LDP40" s="214"/>
      <c r="LDQ40" s="214"/>
      <c r="LDR40" s="214"/>
      <c r="LDS40" s="214"/>
      <c r="LDT40" s="214"/>
      <c r="LDU40" s="214"/>
      <c r="LDV40" s="214"/>
      <c r="LDW40" s="214"/>
      <c r="LDX40" s="214"/>
      <c r="LDY40" s="214"/>
      <c r="LDZ40" s="214"/>
      <c r="LEA40" s="214"/>
      <c r="LEB40" s="214"/>
      <c r="LEC40" s="214"/>
      <c r="LED40" s="214"/>
      <c r="LEE40" s="214"/>
      <c r="LEF40" s="214"/>
      <c r="LEG40" s="214"/>
      <c r="LEH40" s="214"/>
      <c r="LEI40" s="214"/>
      <c r="LEJ40" s="214"/>
      <c r="LEK40" s="214"/>
      <c r="LEL40" s="214"/>
      <c r="LEM40" s="214"/>
      <c r="LEN40" s="214"/>
      <c r="LEO40" s="214"/>
      <c r="LEP40" s="214"/>
      <c r="LEQ40" s="214"/>
      <c r="LER40" s="214"/>
      <c r="LES40" s="214"/>
      <c r="LET40" s="214"/>
      <c r="LEU40" s="214"/>
      <c r="LEV40" s="214"/>
      <c r="LEW40" s="214"/>
      <c r="LEX40" s="214"/>
      <c r="LEY40" s="214"/>
      <c r="LEZ40" s="214"/>
      <c r="LFA40" s="214"/>
      <c r="LFB40" s="214"/>
      <c r="LFC40" s="214"/>
      <c r="LFD40" s="214"/>
      <c r="LFE40" s="214"/>
      <c r="LFF40" s="214"/>
      <c r="LFG40" s="214"/>
      <c r="LFH40" s="214"/>
      <c r="LFI40" s="214"/>
      <c r="LFJ40" s="214"/>
      <c r="LFK40" s="214"/>
      <c r="LFL40" s="214"/>
      <c r="LFM40" s="214"/>
      <c r="LFN40" s="214"/>
      <c r="LFO40" s="214"/>
      <c r="LFP40" s="214"/>
      <c r="LFQ40" s="214"/>
      <c r="LFR40" s="214"/>
      <c r="LFS40" s="214"/>
      <c r="LFT40" s="214"/>
      <c r="LFU40" s="214"/>
      <c r="LFV40" s="214"/>
      <c r="LFW40" s="214"/>
      <c r="LFX40" s="214"/>
      <c r="LFY40" s="214"/>
      <c r="LFZ40" s="214"/>
      <c r="LGA40" s="214"/>
      <c r="LGB40" s="214"/>
      <c r="LGC40" s="214"/>
      <c r="LGD40" s="214"/>
      <c r="LGE40" s="214"/>
      <c r="LGF40" s="214"/>
      <c r="LGG40" s="214"/>
      <c r="LGH40" s="214"/>
      <c r="LGI40" s="214"/>
      <c r="LGJ40" s="214"/>
      <c r="LGK40" s="214"/>
      <c r="LGL40" s="214"/>
      <c r="LGM40" s="214"/>
      <c r="LGN40" s="214"/>
      <c r="LGO40" s="214"/>
      <c r="LGP40" s="214"/>
      <c r="LGQ40" s="214"/>
      <c r="LGR40" s="214"/>
      <c r="LGS40" s="214"/>
      <c r="LGT40" s="214"/>
      <c r="LGU40" s="214"/>
      <c r="LGV40" s="214"/>
      <c r="LGW40" s="214"/>
      <c r="LGX40" s="214"/>
      <c r="LGY40" s="214"/>
      <c r="LGZ40" s="214"/>
      <c r="LHA40" s="214"/>
      <c r="LHB40" s="214"/>
      <c r="LHC40" s="214"/>
      <c r="LHD40" s="214"/>
      <c r="LHE40" s="214"/>
      <c r="LHF40" s="214"/>
      <c r="LHG40" s="214"/>
      <c r="LHH40" s="214"/>
      <c r="LHI40" s="214"/>
      <c r="LHJ40" s="214"/>
      <c r="LHK40" s="214"/>
      <c r="LHL40" s="214"/>
      <c r="LHM40" s="214"/>
      <c r="LHN40" s="214"/>
      <c r="LHO40" s="214"/>
      <c r="LHP40" s="214"/>
      <c r="LHQ40" s="214"/>
      <c r="LHR40" s="214"/>
      <c r="LHS40" s="214"/>
      <c r="LHT40" s="214"/>
      <c r="LHU40" s="214"/>
      <c r="LHV40" s="214"/>
      <c r="LHW40" s="214"/>
      <c r="LHX40" s="214"/>
      <c r="LHY40" s="214"/>
      <c r="LHZ40" s="214"/>
      <c r="LIA40" s="214"/>
      <c r="LIB40" s="214"/>
      <c r="LIC40" s="214"/>
      <c r="LID40" s="214"/>
      <c r="LIE40" s="214"/>
      <c r="LIF40" s="214"/>
      <c r="LIG40" s="214"/>
      <c r="LIH40" s="214"/>
      <c r="LII40" s="214"/>
      <c r="LIJ40" s="214"/>
      <c r="LIK40" s="214"/>
      <c r="LIL40" s="214"/>
      <c r="LIM40" s="214"/>
      <c r="LIN40" s="214"/>
      <c r="LIO40" s="214"/>
      <c r="LIP40" s="214"/>
      <c r="LIQ40" s="214"/>
      <c r="LIR40" s="214"/>
      <c r="LIS40" s="214"/>
      <c r="LIT40" s="214"/>
      <c r="LIU40" s="214"/>
      <c r="LIV40" s="214"/>
      <c r="LIW40" s="214"/>
      <c r="LIX40" s="214"/>
      <c r="LIY40" s="214"/>
      <c r="LIZ40" s="214"/>
      <c r="LJA40" s="214"/>
      <c r="LJB40" s="214"/>
      <c r="LJC40" s="214"/>
      <c r="LJD40" s="214"/>
      <c r="LJE40" s="214"/>
      <c r="LJF40" s="214"/>
      <c r="LJG40" s="214"/>
      <c r="LJH40" s="214"/>
      <c r="LJI40" s="214"/>
      <c r="LJJ40" s="214"/>
      <c r="LJK40" s="214"/>
      <c r="LJL40" s="214"/>
      <c r="LJM40" s="214"/>
      <c r="LJN40" s="214"/>
      <c r="LJO40" s="214"/>
      <c r="LJP40" s="214"/>
      <c r="LJQ40" s="214"/>
      <c r="LJR40" s="214"/>
      <c r="LJS40" s="214"/>
      <c r="LJT40" s="214"/>
      <c r="LJU40" s="214"/>
      <c r="LJV40" s="214"/>
      <c r="LJW40" s="214"/>
      <c r="LJX40" s="214"/>
      <c r="LJY40" s="214"/>
      <c r="LJZ40" s="214"/>
      <c r="LKA40" s="214"/>
      <c r="LKB40" s="214"/>
      <c r="LKC40" s="214"/>
      <c r="LKD40" s="214"/>
      <c r="LKE40" s="214"/>
      <c r="LKF40" s="214"/>
      <c r="LKG40" s="214"/>
      <c r="LKH40" s="214"/>
      <c r="LKI40" s="214"/>
      <c r="LKJ40" s="214"/>
      <c r="LKK40" s="214"/>
      <c r="LKL40" s="214"/>
      <c r="LKM40" s="214"/>
      <c r="LKN40" s="214"/>
      <c r="LKO40" s="214"/>
      <c r="LKP40" s="214"/>
      <c r="LKQ40" s="214"/>
      <c r="LKR40" s="214"/>
      <c r="LKS40" s="214"/>
      <c r="LKT40" s="214"/>
      <c r="LKU40" s="214"/>
      <c r="LKV40" s="214"/>
      <c r="LKW40" s="214"/>
      <c r="LKX40" s="214"/>
      <c r="LKY40" s="214"/>
      <c r="LKZ40" s="214"/>
      <c r="LLA40" s="214"/>
      <c r="LLB40" s="214"/>
      <c r="LLC40" s="214"/>
      <c r="LLD40" s="214"/>
      <c r="LLE40" s="214"/>
      <c r="LLF40" s="214"/>
      <c r="LLG40" s="214"/>
      <c r="LLH40" s="214"/>
      <c r="LLI40" s="214"/>
      <c r="LLJ40" s="214"/>
      <c r="LLK40" s="214"/>
      <c r="LLL40" s="214"/>
      <c r="LLM40" s="214"/>
      <c r="LLN40" s="214"/>
      <c r="LLO40" s="214"/>
      <c r="LLP40" s="214"/>
      <c r="LLQ40" s="214"/>
      <c r="LLR40" s="214"/>
      <c r="LLS40" s="214"/>
      <c r="LLT40" s="214"/>
      <c r="LLU40" s="214"/>
      <c r="LLV40" s="214"/>
      <c r="LLW40" s="214"/>
      <c r="LLX40" s="214"/>
      <c r="LLY40" s="214"/>
      <c r="LLZ40" s="214"/>
      <c r="LMA40" s="214"/>
      <c r="LMB40" s="214"/>
      <c r="LMC40" s="214"/>
      <c r="LMD40" s="214"/>
      <c r="LME40" s="214"/>
      <c r="LMF40" s="214"/>
      <c r="LMG40" s="214"/>
      <c r="LMH40" s="214"/>
      <c r="LMI40" s="214"/>
      <c r="LMJ40" s="214"/>
      <c r="LMK40" s="214"/>
      <c r="LML40" s="214"/>
      <c r="LMM40" s="214"/>
      <c r="LMN40" s="214"/>
      <c r="LMO40" s="214"/>
      <c r="LMP40" s="214"/>
      <c r="LMQ40" s="214"/>
      <c r="LMR40" s="214"/>
      <c r="LMS40" s="214"/>
      <c r="LMT40" s="214"/>
      <c r="LMU40" s="214"/>
      <c r="LMV40" s="214"/>
      <c r="LMW40" s="214"/>
      <c r="LMX40" s="214"/>
      <c r="LMY40" s="214"/>
      <c r="LMZ40" s="214"/>
      <c r="LNA40" s="214"/>
      <c r="LNB40" s="214"/>
      <c r="LNC40" s="214"/>
      <c r="LND40" s="214"/>
      <c r="LNE40" s="214"/>
      <c r="LNF40" s="214"/>
      <c r="LNG40" s="214"/>
      <c r="LNH40" s="214"/>
      <c r="LNI40" s="214"/>
      <c r="LNJ40" s="214"/>
      <c r="LNK40" s="214"/>
      <c r="LNL40" s="214"/>
      <c r="LNM40" s="214"/>
      <c r="LNN40" s="214"/>
      <c r="LNO40" s="214"/>
      <c r="LNP40" s="214"/>
      <c r="LNQ40" s="214"/>
      <c r="LNR40" s="214"/>
      <c r="LNS40" s="214"/>
      <c r="LNT40" s="214"/>
      <c r="LNU40" s="214"/>
      <c r="LNV40" s="214"/>
      <c r="LNW40" s="214"/>
      <c r="LNX40" s="214"/>
      <c r="LNY40" s="214"/>
      <c r="LNZ40" s="214"/>
      <c r="LOA40" s="214"/>
      <c r="LOB40" s="214"/>
      <c r="LOC40" s="214"/>
      <c r="LOD40" s="214"/>
      <c r="LOE40" s="214"/>
      <c r="LOF40" s="214"/>
      <c r="LOG40" s="214"/>
      <c r="LOH40" s="214"/>
      <c r="LOI40" s="214"/>
      <c r="LOJ40" s="214"/>
      <c r="LOK40" s="214"/>
      <c r="LOL40" s="214"/>
      <c r="LOM40" s="214"/>
      <c r="LON40" s="214"/>
      <c r="LOO40" s="214"/>
      <c r="LOP40" s="214"/>
      <c r="LOQ40" s="214"/>
      <c r="LOR40" s="214"/>
      <c r="LOS40" s="214"/>
      <c r="LOT40" s="214"/>
      <c r="LOU40" s="214"/>
      <c r="LOV40" s="214"/>
      <c r="LOW40" s="214"/>
      <c r="LOX40" s="214"/>
      <c r="LOY40" s="214"/>
      <c r="LOZ40" s="214"/>
      <c r="LPA40" s="214"/>
      <c r="LPB40" s="214"/>
      <c r="LPC40" s="214"/>
      <c r="LPD40" s="214"/>
      <c r="LPE40" s="214"/>
      <c r="LPF40" s="214"/>
      <c r="LPG40" s="214"/>
      <c r="LPH40" s="214"/>
      <c r="LPI40" s="214"/>
      <c r="LPJ40" s="214"/>
      <c r="LPK40" s="214"/>
      <c r="LPL40" s="214"/>
      <c r="LPM40" s="214"/>
      <c r="LPN40" s="214"/>
      <c r="LPO40" s="214"/>
      <c r="LPP40" s="214"/>
      <c r="LPQ40" s="214"/>
      <c r="LPR40" s="214"/>
      <c r="LPS40" s="214"/>
      <c r="LPT40" s="214"/>
      <c r="LPU40" s="214"/>
      <c r="LPV40" s="214"/>
      <c r="LPW40" s="214"/>
      <c r="LPX40" s="214"/>
      <c r="LPY40" s="214"/>
      <c r="LPZ40" s="214"/>
      <c r="LQA40" s="214"/>
      <c r="LQB40" s="214"/>
      <c r="LQC40" s="214"/>
      <c r="LQD40" s="214"/>
      <c r="LQE40" s="214"/>
      <c r="LQF40" s="214"/>
      <c r="LQG40" s="214"/>
      <c r="LQH40" s="214"/>
      <c r="LQI40" s="214"/>
      <c r="LQJ40" s="214"/>
      <c r="LQK40" s="214"/>
      <c r="LQL40" s="214"/>
      <c r="LQM40" s="214"/>
      <c r="LQN40" s="214"/>
      <c r="LQO40" s="214"/>
      <c r="LQP40" s="214"/>
      <c r="LQQ40" s="214"/>
      <c r="LQR40" s="214"/>
      <c r="LQS40" s="214"/>
      <c r="LQT40" s="214"/>
      <c r="LQU40" s="214"/>
      <c r="LQV40" s="214"/>
      <c r="LQW40" s="214"/>
      <c r="LQX40" s="214"/>
      <c r="LQY40" s="214"/>
      <c r="LQZ40" s="214"/>
      <c r="LRA40" s="214"/>
      <c r="LRB40" s="214"/>
      <c r="LRC40" s="214"/>
      <c r="LRD40" s="214"/>
      <c r="LRE40" s="214"/>
      <c r="LRF40" s="214"/>
      <c r="LRG40" s="214"/>
      <c r="LRH40" s="214"/>
      <c r="LRI40" s="214"/>
      <c r="LRJ40" s="214"/>
      <c r="LRK40" s="214"/>
      <c r="LRL40" s="214"/>
      <c r="LRM40" s="214"/>
      <c r="LRN40" s="214"/>
      <c r="LRO40" s="214"/>
      <c r="LRP40" s="214"/>
      <c r="LRQ40" s="214"/>
      <c r="LRR40" s="214"/>
      <c r="LRS40" s="214"/>
      <c r="LRT40" s="214"/>
      <c r="LRU40" s="214"/>
      <c r="LRV40" s="214"/>
      <c r="LRW40" s="214"/>
      <c r="LRX40" s="214"/>
      <c r="LRY40" s="214"/>
      <c r="LRZ40" s="214"/>
      <c r="LSA40" s="214"/>
      <c r="LSB40" s="214"/>
      <c r="LSC40" s="214"/>
      <c r="LSD40" s="214"/>
      <c r="LSE40" s="214"/>
      <c r="LSF40" s="214"/>
      <c r="LSG40" s="214"/>
      <c r="LSH40" s="214"/>
      <c r="LSI40" s="214"/>
      <c r="LSJ40" s="214"/>
      <c r="LSK40" s="214"/>
      <c r="LSL40" s="214"/>
      <c r="LSM40" s="214"/>
      <c r="LSN40" s="214"/>
      <c r="LSO40" s="214"/>
      <c r="LSP40" s="214"/>
      <c r="LSQ40" s="214"/>
      <c r="LSR40" s="214"/>
      <c r="LSS40" s="214"/>
      <c r="LST40" s="214"/>
      <c r="LSU40" s="214"/>
      <c r="LSV40" s="214"/>
      <c r="LSW40" s="214"/>
      <c r="LSX40" s="214"/>
      <c r="LSY40" s="214"/>
      <c r="LSZ40" s="214"/>
      <c r="LTA40" s="214"/>
      <c r="LTB40" s="214"/>
      <c r="LTC40" s="214"/>
      <c r="LTD40" s="214"/>
      <c r="LTE40" s="214"/>
      <c r="LTF40" s="214"/>
      <c r="LTG40" s="214"/>
      <c r="LTH40" s="214"/>
      <c r="LTI40" s="214"/>
      <c r="LTJ40" s="214"/>
      <c r="LTK40" s="214"/>
      <c r="LTL40" s="214"/>
      <c r="LTM40" s="214"/>
      <c r="LTN40" s="214"/>
      <c r="LTO40" s="214"/>
      <c r="LTP40" s="214"/>
      <c r="LTQ40" s="214"/>
      <c r="LTR40" s="214"/>
      <c r="LTS40" s="214"/>
      <c r="LTT40" s="214"/>
      <c r="LTU40" s="214"/>
      <c r="LTV40" s="214"/>
      <c r="LTW40" s="214"/>
      <c r="LTX40" s="214"/>
      <c r="LTY40" s="214"/>
      <c r="LTZ40" s="214"/>
      <c r="LUA40" s="214"/>
      <c r="LUB40" s="214"/>
      <c r="LUC40" s="214"/>
      <c r="LUD40" s="214"/>
      <c r="LUE40" s="214"/>
      <c r="LUF40" s="214"/>
      <c r="LUG40" s="214"/>
      <c r="LUH40" s="214"/>
      <c r="LUI40" s="214"/>
      <c r="LUJ40" s="214"/>
      <c r="LUK40" s="214"/>
      <c r="LUL40" s="214"/>
      <c r="LUM40" s="214"/>
      <c r="LUN40" s="214"/>
      <c r="LUO40" s="214"/>
      <c r="LUP40" s="214"/>
      <c r="LUQ40" s="214"/>
      <c r="LUR40" s="214"/>
      <c r="LUS40" s="214"/>
      <c r="LUT40" s="214"/>
      <c r="LUU40" s="214"/>
      <c r="LUV40" s="214"/>
      <c r="LUW40" s="214"/>
      <c r="LUX40" s="214"/>
      <c r="LUY40" s="214"/>
      <c r="LUZ40" s="214"/>
      <c r="LVA40" s="214"/>
      <c r="LVB40" s="214"/>
      <c r="LVC40" s="214"/>
      <c r="LVD40" s="214"/>
      <c r="LVE40" s="214"/>
      <c r="LVF40" s="214"/>
      <c r="LVG40" s="214"/>
      <c r="LVH40" s="214"/>
      <c r="LVI40" s="214"/>
      <c r="LVJ40" s="214"/>
      <c r="LVK40" s="214"/>
      <c r="LVL40" s="214"/>
      <c r="LVM40" s="214"/>
      <c r="LVN40" s="214"/>
      <c r="LVO40" s="214"/>
      <c r="LVP40" s="214"/>
      <c r="LVQ40" s="214"/>
      <c r="LVR40" s="214"/>
      <c r="LVS40" s="214"/>
      <c r="LVT40" s="214"/>
      <c r="LVU40" s="214"/>
      <c r="LVV40" s="214"/>
      <c r="LVW40" s="214"/>
      <c r="LVX40" s="214"/>
      <c r="LVY40" s="214"/>
      <c r="LVZ40" s="214"/>
      <c r="LWA40" s="214"/>
      <c r="LWB40" s="214"/>
      <c r="LWC40" s="214"/>
      <c r="LWD40" s="214"/>
      <c r="LWE40" s="214"/>
      <c r="LWF40" s="214"/>
      <c r="LWG40" s="214"/>
      <c r="LWH40" s="214"/>
      <c r="LWI40" s="214"/>
      <c r="LWJ40" s="214"/>
      <c r="LWK40" s="214"/>
      <c r="LWL40" s="214"/>
      <c r="LWM40" s="214"/>
      <c r="LWN40" s="214"/>
      <c r="LWO40" s="214"/>
      <c r="LWP40" s="214"/>
      <c r="LWQ40" s="214"/>
      <c r="LWR40" s="214"/>
      <c r="LWS40" s="214"/>
      <c r="LWT40" s="214"/>
      <c r="LWU40" s="214"/>
      <c r="LWV40" s="214"/>
      <c r="LWW40" s="214"/>
      <c r="LWX40" s="214"/>
      <c r="LWY40" s="214"/>
      <c r="LWZ40" s="214"/>
      <c r="LXA40" s="214"/>
      <c r="LXB40" s="214"/>
      <c r="LXC40" s="214"/>
      <c r="LXD40" s="214"/>
      <c r="LXE40" s="214"/>
      <c r="LXF40" s="214"/>
      <c r="LXG40" s="214"/>
      <c r="LXH40" s="214"/>
      <c r="LXI40" s="214"/>
      <c r="LXJ40" s="214"/>
      <c r="LXK40" s="214"/>
      <c r="LXL40" s="214"/>
      <c r="LXM40" s="214"/>
      <c r="LXN40" s="214"/>
      <c r="LXO40" s="214"/>
      <c r="LXP40" s="214"/>
      <c r="LXQ40" s="214"/>
      <c r="LXR40" s="214"/>
      <c r="LXS40" s="214"/>
      <c r="LXT40" s="214"/>
      <c r="LXU40" s="214"/>
      <c r="LXV40" s="214"/>
      <c r="LXW40" s="214"/>
      <c r="LXX40" s="214"/>
      <c r="LXY40" s="214"/>
      <c r="LXZ40" s="214"/>
      <c r="LYA40" s="214"/>
      <c r="LYB40" s="214"/>
      <c r="LYC40" s="214"/>
      <c r="LYD40" s="214"/>
      <c r="LYE40" s="214"/>
      <c r="LYF40" s="214"/>
      <c r="LYG40" s="214"/>
      <c r="LYH40" s="214"/>
      <c r="LYI40" s="214"/>
      <c r="LYJ40" s="214"/>
      <c r="LYK40" s="214"/>
      <c r="LYL40" s="214"/>
      <c r="LYM40" s="214"/>
      <c r="LYN40" s="214"/>
      <c r="LYO40" s="214"/>
      <c r="LYP40" s="214"/>
      <c r="LYQ40" s="214"/>
      <c r="LYR40" s="214"/>
      <c r="LYS40" s="214"/>
      <c r="LYT40" s="214"/>
      <c r="LYU40" s="214"/>
      <c r="LYV40" s="214"/>
      <c r="LYW40" s="214"/>
      <c r="LYX40" s="214"/>
      <c r="LYY40" s="214"/>
      <c r="LYZ40" s="214"/>
      <c r="LZA40" s="214"/>
      <c r="LZB40" s="214"/>
      <c r="LZC40" s="214"/>
      <c r="LZD40" s="214"/>
      <c r="LZE40" s="214"/>
      <c r="LZF40" s="214"/>
      <c r="LZG40" s="214"/>
      <c r="LZH40" s="214"/>
      <c r="LZI40" s="214"/>
      <c r="LZJ40" s="214"/>
      <c r="LZK40" s="214"/>
      <c r="LZL40" s="214"/>
      <c r="LZM40" s="214"/>
      <c r="LZN40" s="214"/>
      <c r="LZO40" s="214"/>
      <c r="LZP40" s="214"/>
      <c r="LZQ40" s="214"/>
      <c r="LZR40" s="214"/>
      <c r="LZS40" s="214"/>
      <c r="LZT40" s="214"/>
      <c r="LZU40" s="214"/>
      <c r="LZV40" s="214"/>
      <c r="LZW40" s="214"/>
      <c r="LZX40" s="214"/>
      <c r="LZY40" s="214"/>
      <c r="LZZ40" s="214"/>
      <c r="MAA40" s="214"/>
      <c r="MAB40" s="214"/>
      <c r="MAC40" s="214"/>
      <c r="MAD40" s="214"/>
      <c r="MAE40" s="214"/>
      <c r="MAF40" s="214"/>
      <c r="MAG40" s="214"/>
      <c r="MAH40" s="214"/>
      <c r="MAI40" s="214"/>
      <c r="MAJ40" s="214"/>
      <c r="MAK40" s="214"/>
      <c r="MAL40" s="214"/>
      <c r="MAM40" s="214"/>
      <c r="MAN40" s="214"/>
      <c r="MAO40" s="214"/>
      <c r="MAP40" s="214"/>
      <c r="MAQ40" s="214"/>
      <c r="MAR40" s="214"/>
      <c r="MAS40" s="214"/>
      <c r="MAT40" s="214"/>
      <c r="MAU40" s="214"/>
      <c r="MAV40" s="214"/>
      <c r="MAW40" s="214"/>
      <c r="MAX40" s="214"/>
      <c r="MAY40" s="214"/>
      <c r="MAZ40" s="214"/>
      <c r="MBA40" s="214"/>
      <c r="MBB40" s="214"/>
      <c r="MBC40" s="214"/>
      <c r="MBD40" s="214"/>
      <c r="MBE40" s="214"/>
      <c r="MBF40" s="214"/>
      <c r="MBG40" s="214"/>
      <c r="MBH40" s="214"/>
      <c r="MBI40" s="214"/>
      <c r="MBJ40" s="214"/>
      <c r="MBK40" s="214"/>
      <c r="MBL40" s="214"/>
      <c r="MBM40" s="214"/>
      <c r="MBN40" s="214"/>
      <c r="MBO40" s="214"/>
      <c r="MBP40" s="214"/>
      <c r="MBQ40" s="214"/>
      <c r="MBR40" s="214"/>
      <c r="MBS40" s="214"/>
      <c r="MBT40" s="214"/>
      <c r="MBU40" s="214"/>
      <c r="MBV40" s="214"/>
      <c r="MBW40" s="214"/>
      <c r="MBX40" s="214"/>
      <c r="MBY40" s="214"/>
      <c r="MBZ40" s="214"/>
      <c r="MCA40" s="214"/>
      <c r="MCB40" s="214"/>
      <c r="MCC40" s="214"/>
      <c r="MCD40" s="214"/>
      <c r="MCE40" s="214"/>
      <c r="MCF40" s="214"/>
      <c r="MCG40" s="214"/>
      <c r="MCH40" s="214"/>
      <c r="MCI40" s="214"/>
      <c r="MCJ40" s="214"/>
      <c r="MCK40" s="214"/>
      <c r="MCL40" s="214"/>
      <c r="MCM40" s="214"/>
      <c r="MCN40" s="214"/>
      <c r="MCO40" s="214"/>
      <c r="MCP40" s="214"/>
      <c r="MCQ40" s="214"/>
      <c r="MCR40" s="214"/>
      <c r="MCS40" s="214"/>
      <c r="MCT40" s="214"/>
      <c r="MCU40" s="214"/>
      <c r="MCV40" s="214"/>
      <c r="MCW40" s="214"/>
      <c r="MCX40" s="214"/>
      <c r="MCY40" s="214"/>
      <c r="MCZ40" s="214"/>
      <c r="MDA40" s="214"/>
      <c r="MDB40" s="214"/>
      <c r="MDC40" s="214"/>
      <c r="MDD40" s="214"/>
      <c r="MDE40" s="214"/>
      <c r="MDF40" s="214"/>
      <c r="MDG40" s="214"/>
      <c r="MDH40" s="214"/>
      <c r="MDI40" s="214"/>
      <c r="MDJ40" s="214"/>
      <c r="MDK40" s="214"/>
      <c r="MDL40" s="214"/>
      <c r="MDM40" s="214"/>
      <c r="MDN40" s="214"/>
      <c r="MDO40" s="214"/>
      <c r="MDP40" s="214"/>
      <c r="MDQ40" s="214"/>
      <c r="MDR40" s="214"/>
      <c r="MDS40" s="214"/>
      <c r="MDT40" s="214"/>
      <c r="MDU40" s="214"/>
      <c r="MDV40" s="214"/>
      <c r="MDW40" s="214"/>
      <c r="MDX40" s="214"/>
      <c r="MDY40" s="214"/>
      <c r="MDZ40" s="214"/>
      <c r="MEA40" s="214"/>
      <c r="MEB40" s="214"/>
      <c r="MEC40" s="214"/>
      <c r="MED40" s="214"/>
      <c r="MEE40" s="214"/>
      <c r="MEF40" s="214"/>
      <c r="MEG40" s="214"/>
      <c r="MEH40" s="214"/>
      <c r="MEI40" s="214"/>
      <c r="MEJ40" s="214"/>
      <c r="MEK40" s="214"/>
      <c r="MEL40" s="214"/>
      <c r="MEM40" s="214"/>
      <c r="MEN40" s="214"/>
      <c r="MEO40" s="214"/>
      <c r="MEP40" s="214"/>
      <c r="MEQ40" s="214"/>
      <c r="MER40" s="214"/>
      <c r="MES40" s="214"/>
      <c r="MET40" s="214"/>
      <c r="MEU40" s="214"/>
      <c r="MEV40" s="214"/>
      <c r="MEW40" s="214"/>
      <c r="MEX40" s="214"/>
      <c r="MEY40" s="214"/>
      <c r="MEZ40" s="214"/>
      <c r="MFA40" s="214"/>
      <c r="MFB40" s="214"/>
      <c r="MFC40" s="214"/>
      <c r="MFD40" s="214"/>
      <c r="MFE40" s="214"/>
      <c r="MFF40" s="214"/>
      <c r="MFG40" s="214"/>
      <c r="MFH40" s="214"/>
      <c r="MFI40" s="214"/>
      <c r="MFJ40" s="214"/>
      <c r="MFK40" s="214"/>
      <c r="MFL40" s="214"/>
      <c r="MFM40" s="214"/>
      <c r="MFN40" s="214"/>
      <c r="MFO40" s="214"/>
      <c r="MFP40" s="214"/>
      <c r="MFQ40" s="214"/>
      <c r="MFR40" s="214"/>
      <c r="MFS40" s="214"/>
      <c r="MFT40" s="214"/>
      <c r="MFU40" s="214"/>
      <c r="MFV40" s="214"/>
      <c r="MFW40" s="214"/>
      <c r="MFX40" s="214"/>
      <c r="MFY40" s="214"/>
      <c r="MFZ40" s="214"/>
      <c r="MGA40" s="214"/>
      <c r="MGB40" s="214"/>
      <c r="MGC40" s="214"/>
      <c r="MGD40" s="214"/>
      <c r="MGE40" s="214"/>
      <c r="MGF40" s="214"/>
      <c r="MGG40" s="214"/>
      <c r="MGH40" s="214"/>
      <c r="MGI40" s="214"/>
      <c r="MGJ40" s="214"/>
      <c r="MGK40" s="214"/>
      <c r="MGL40" s="214"/>
      <c r="MGM40" s="214"/>
      <c r="MGN40" s="214"/>
      <c r="MGO40" s="214"/>
      <c r="MGP40" s="214"/>
      <c r="MGQ40" s="214"/>
      <c r="MGR40" s="214"/>
      <c r="MGS40" s="214"/>
      <c r="MGT40" s="214"/>
      <c r="MGU40" s="214"/>
      <c r="MGV40" s="214"/>
      <c r="MGW40" s="214"/>
      <c r="MGX40" s="214"/>
      <c r="MGY40" s="214"/>
      <c r="MGZ40" s="214"/>
      <c r="MHA40" s="214"/>
      <c r="MHB40" s="214"/>
      <c r="MHC40" s="214"/>
      <c r="MHD40" s="214"/>
      <c r="MHE40" s="214"/>
      <c r="MHF40" s="214"/>
      <c r="MHG40" s="214"/>
      <c r="MHH40" s="214"/>
      <c r="MHI40" s="214"/>
      <c r="MHJ40" s="214"/>
      <c r="MHK40" s="214"/>
      <c r="MHL40" s="214"/>
      <c r="MHM40" s="214"/>
      <c r="MHN40" s="214"/>
      <c r="MHO40" s="214"/>
      <c r="MHP40" s="214"/>
      <c r="MHQ40" s="214"/>
      <c r="MHR40" s="214"/>
      <c r="MHS40" s="214"/>
      <c r="MHT40" s="214"/>
      <c r="MHU40" s="214"/>
      <c r="MHV40" s="214"/>
      <c r="MHW40" s="214"/>
      <c r="MHX40" s="214"/>
      <c r="MHY40" s="214"/>
      <c r="MHZ40" s="214"/>
      <c r="MIA40" s="214"/>
      <c r="MIB40" s="214"/>
      <c r="MIC40" s="214"/>
      <c r="MID40" s="214"/>
      <c r="MIE40" s="214"/>
      <c r="MIF40" s="214"/>
      <c r="MIG40" s="214"/>
      <c r="MIH40" s="214"/>
      <c r="MII40" s="214"/>
      <c r="MIJ40" s="214"/>
      <c r="MIK40" s="214"/>
      <c r="MIL40" s="214"/>
      <c r="MIM40" s="214"/>
      <c r="MIN40" s="214"/>
      <c r="MIO40" s="214"/>
      <c r="MIP40" s="214"/>
      <c r="MIQ40" s="214"/>
      <c r="MIR40" s="214"/>
      <c r="MIS40" s="214"/>
      <c r="MIT40" s="214"/>
      <c r="MIU40" s="214"/>
      <c r="MIV40" s="214"/>
      <c r="MIW40" s="214"/>
      <c r="MIX40" s="214"/>
      <c r="MIY40" s="214"/>
      <c r="MIZ40" s="214"/>
      <c r="MJA40" s="214"/>
      <c r="MJB40" s="214"/>
      <c r="MJC40" s="214"/>
      <c r="MJD40" s="214"/>
      <c r="MJE40" s="214"/>
      <c r="MJF40" s="214"/>
      <c r="MJG40" s="214"/>
      <c r="MJH40" s="214"/>
      <c r="MJI40" s="214"/>
      <c r="MJJ40" s="214"/>
      <c r="MJK40" s="214"/>
      <c r="MJL40" s="214"/>
      <c r="MJM40" s="214"/>
      <c r="MJN40" s="214"/>
      <c r="MJO40" s="214"/>
      <c r="MJP40" s="214"/>
      <c r="MJQ40" s="214"/>
      <c r="MJR40" s="214"/>
      <c r="MJS40" s="214"/>
      <c r="MJT40" s="214"/>
      <c r="MJU40" s="214"/>
      <c r="MJV40" s="214"/>
      <c r="MJW40" s="214"/>
      <c r="MJX40" s="214"/>
      <c r="MJY40" s="214"/>
      <c r="MJZ40" s="214"/>
      <c r="MKA40" s="214"/>
      <c r="MKB40" s="214"/>
      <c r="MKC40" s="214"/>
      <c r="MKD40" s="214"/>
      <c r="MKE40" s="214"/>
      <c r="MKF40" s="214"/>
      <c r="MKG40" s="214"/>
      <c r="MKH40" s="214"/>
      <c r="MKI40" s="214"/>
      <c r="MKJ40" s="214"/>
      <c r="MKK40" s="214"/>
      <c r="MKL40" s="214"/>
      <c r="MKM40" s="214"/>
      <c r="MKN40" s="214"/>
      <c r="MKO40" s="214"/>
      <c r="MKP40" s="214"/>
      <c r="MKQ40" s="214"/>
      <c r="MKR40" s="214"/>
      <c r="MKS40" s="214"/>
      <c r="MKT40" s="214"/>
      <c r="MKU40" s="214"/>
      <c r="MKV40" s="214"/>
      <c r="MKW40" s="214"/>
      <c r="MKX40" s="214"/>
      <c r="MKY40" s="214"/>
      <c r="MKZ40" s="214"/>
      <c r="MLA40" s="214"/>
      <c r="MLB40" s="214"/>
      <c r="MLC40" s="214"/>
      <c r="MLD40" s="214"/>
      <c r="MLE40" s="214"/>
      <c r="MLF40" s="214"/>
      <c r="MLG40" s="214"/>
      <c r="MLH40" s="214"/>
      <c r="MLI40" s="214"/>
      <c r="MLJ40" s="214"/>
      <c r="MLK40" s="214"/>
      <c r="MLL40" s="214"/>
      <c r="MLM40" s="214"/>
      <c r="MLN40" s="214"/>
      <c r="MLO40" s="214"/>
      <c r="MLP40" s="214"/>
      <c r="MLQ40" s="214"/>
      <c r="MLR40" s="214"/>
      <c r="MLS40" s="214"/>
      <c r="MLT40" s="214"/>
      <c r="MLU40" s="214"/>
      <c r="MLV40" s="214"/>
      <c r="MLW40" s="214"/>
      <c r="MLX40" s="214"/>
      <c r="MLY40" s="214"/>
      <c r="MLZ40" s="214"/>
      <c r="MMA40" s="214"/>
      <c r="MMB40" s="214"/>
      <c r="MMC40" s="214"/>
      <c r="MMD40" s="214"/>
      <c r="MME40" s="214"/>
      <c r="MMF40" s="214"/>
      <c r="MMG40" s="214"/>
      <c r="MMH40" s="214"/>
      <c r="MMI40" s="214"/>
      <c r="MMJ40" s="214"/>
      <c r="MMK40" s="214"/>
      <c r="MML40" s="214"/>
      <c r="MMM40" s="214"/>
      <c r="MMN40" s="214"/>
      <c r="MMO40" s="214"/>
      <c r="MMP40" s="214"/>
      <c r="MMQ40" s="214"/>
      <c r="MMR40" s="214"/>
      <c r="MMS40" s="214"/>
      <c r="MMT40" s="214"/>
      <c r="MMU40" s="214"/>
      <c r="MMV40" s="214"/>
      <c r="MMW40" s="214"/>
      <c r="MMX40" s="214"/>
      <c r="MMY40" s="214"/>
      <c r="MMZ40" s="214"/>
      <c r="MNA40" s="214"/>
      <c r="MNB40" s="214"/>
      <c r="MNC40" s="214"/>
      <c r="MND40" s="214"/>
      <c r="MNE40" s="214"/>
      <c r="MNF40" s="214"/>
      <c r="MNG40" s="214"/>
      <c r="MNH40" s="214"/>
      <c r="MNI40" s="214"/>
      <c r="MNJ40" s="214"/>
      <c r="MNK40" s="214"/>
      <c r="MNL40" s="214"/>
      <c r="MNM40" s="214"/>
      <c r="MNN40" s="214"/>
      <c r="MNO40" s="214"/>
      <c r="MNP40" s="214"/>
      <c r="MNQ40" s="214"/>
      <c r="MNR40" s="214"/>
      <c r="MNS40" s="214"/>
      <c r="MNT40" s="214"/>
      <c r="MNU40" s="214"/>
      <c r="MNV40" s="214"/>
      <c r="MNW40" s="214"/>
      <c r="MNX40" s="214"/>
      <c r="MNY40" s="214"/>
      <c r="MNZ40" s="214"/>
      <c r="MOA40" s="214"/>
      <c r="MOB40" s="214"/>
      <c r="MOC40" s="214"/>
      <c r="MOD40" s="214"/>
      <c r="MOE40" s="214"/>
      <c r="MOF40" s="214"/>
      <c r="MOG40" s="214"/>
      <c r="MOH40" s="214"/>
      <c r="MOI40" s="214"/>
      <c r="MOJ40" s="214"/>
      <c r="MOK40" s="214"/>
      <c r="MOL40" s="214"/>
      <c r="MOM40" s="214"/>
      <c r="MON40" s="214"/>
      <c r="MOO40" s="214"/>
      <c r="MOP40" s="214"/>
      <c r="MOQ40" s="214"/>
      <c r="MOR40" s="214"/>
      <c r="MOS40" s="214"/>
      <c r="MOT40" s="214"/>
      <c r="MOU40" s="214"/>
      <c r="MOV40" s="214"/>
      <c r="MOW40" s="214"/>
      <c r="MOX40" s="214"/>
      <c r="MOY40" s="214"/>
      <c r="MOZ40" s="214"/>
      <c r="MPA40" s="214"/>
      <c r="MPB40" s="214"/>
      <c r="MPC40" s="214"/>
      <c r="MPD40" s="214"/>
      <c r="MPE40" s="214"/>
      <c r="MPF40" s="214"/>
      <c r="MPG40" s="214"/>
      <c r="MPH40" s="214"/>
      <c r="MPI40" s="214"/>
      <c r="MPJ40" s="214"/>
      <c r="MPK40" s="214"/>
      <c r="MPL40" s="214"/>
      <c r="MPM40" s="214"/>
      <c r="MPN40" s="214"/>
      <c r="MPO40" s="214"/>
      <c r="MPP40" s="214"/>
      <c r="MPQ40" s="214"/>
      <c r="MPR40" s="214"/>
      <c r="MPS40" s="214"/>
      <c r="MPT40" s="214"/>
      <c r="MPU40" s="214"/>
      <c r="MPV40" s="214"/>
      <c r="MPW40" s="214"/>
      <c r="MPX40" s="214"/>
      <c r="MPY40" s="214"/>
      <c r="MPZ40" s="214"/>
      <c r="MQA40" s="214"/>
      <c r="MQB40" s="214"/>
      <c r="MQC40" s="214"/>
      <c r="MQD40" s="214"/>
      <c r="MQE40" s="214"/>
      <c r="MQF40" s="214"/>
      <c r="MQG40" s="214"/>
      <c r="MQH40" s="214"/>
      <c r="MQI40" s="214"/>
      <c r="MQJ40" s="214"/>
      <c r="MQK40" s="214"/>
      <c r="MQL40" s="214"/>
      <c r="MQM40" s="214"/>
      <c r="MQN40" s="214"/>
      <c r="MQO40" s="214"/>
      <c r="MQP40" s="214"/>
      <c r="MQQ40" s="214"/>
      <c r="MQR40" s="214"/>
      <c r="MQS40" s="214"/>
      <c r="MQT40" s="214"/>
      <c r="MQU40" s="214"/>
      <c r="MQV40" s="214"/>
      <c r="MQW40" s="214"/>
      <c r="MQX40" s="214"/>
      <c r="MQY40" s="214"/>
      <c r="MQZ40" s="214"/>
      <c r="MRA40" s="214"/>
      <c r="MRB40" s="214"/>
      <c r="MRC40" s="214"/>
      <c r="MRD40" s="214"/>
      <c r="MRE40" s="214"/>
      <c r="MRF40" s="214"/>
      <c r="MRG40" s="214"/>
      <c r="MRH40" s="214"/>
      <c r="MRI40" s="214"/>
      <c r="MRJ40" s="214"/>
      <c r="MRK40" s="214"/>
      <c r="MRL40" s="214"/>
      <c r="MRM40" s="214"/>
      <c r="MRN40" s="214"/>
      <c r="MRO40" s="214"/>
      <c r="MRP40" s="214"/>
      <c r="MRQ40" s="214"/>
      <c r="MRR40" s="214"/>
      <c r="MRS40" s="214"/>
      <c r="MRT40" s="214"/>
      <c r="MRU40" s="214"/>
      <c r="MRV40" s="214"/>
      <c r="MRW40" s="214"/>
      <c r="MRX40" s="214"/>
      <c r="MRY40" s="214"/>
      <c r="MRZ40" s="214"/>
      <c r="MSA40" s="214"/>
      <c r="MSB40" s="214"/>
      <c r="MSC40" s="214"/>
      <c r="MSD40" s="214"/>
      <c r="MSE40" s="214"/>
      <c r="MSF40" s="214"/>
      <c r="MSG40" s="214"/>
      <c r="MSH40" s="214"/>
      <c r="MSI40" s="214"/>
      <c r="MSJ40" s="214"/>
      <c r="MSK40" s="214"/>
      <c r="MSL40" s="214"/>
      <c r="MSM40" s="214"/>
      <c r="MSN40" s="214"/>
      <c r="MSO40" s="214"/>
      <c r="MSP40" s="214"/>
      <c r="MSQ40" s="214"/>
      <c r="MSR40" s="214"/>
      <c r="MSS40" s="214"/>
      <c r="MST40" s="214"/>
      <c r="MSU40" s="214"/>
      <c r="MSV40" s="214"/>
      <c r="MSW40" s="214"/>
      <c r="MSX40" s="214"/>
      <c r="MSY40" s="214"/>
      <c r="MSZ40" s="214"/>
      <c r="MTA40" s="214"/>
      <c r="MTB40" s="214"/>
      <c r="MTC40" s="214"/>
      <c r="MTD40" s="214"/>
      <c r="MTE40" s="214"/>
      <c r="MTF40" s="214"/>
      <c r="MTG40" s="214"/>
      <c r="MTH40" s="214"/>
      <c r="MTI40" s="214"/>
      <c r="MTJ40" s="214"/>
      <c r="MTK40" s="214"/>
      <c r="MTL40" s="214"/>
      <c r="MTM40" s="214"/>
      <c r="MTN40" s="214"/>
      <c r="MTO40" s="214"/>
      <c r="MTP40" s="214"/>
      <c r="MTQ40" s="214"/>
      <c r="MTR40" s="214"/>
      <c r="MTS40" s="214"/>
      <c r="MTT40" s="214"/>
      <c r="MTU40" s="214"/>
      <c r="MTV40" s="214"/>
      <c r="MTW40" s="214"/>
      <c r="MTX40" s="214"/>
      <c r="MTY40" s="214"/>
      <c r="MTZ40" s="214"/>
      <c r="MUA40" s="214"/>
      <c r="MUB40" s="214"/>
      <c r="MUC40" s="214"/>
      <c r="MUD40" s="214"/>
      <c r="MUE40" s="214"/>
      <c r="MUF40" s="214"/>
      <c r="MUG40" s="214"/>
      <c r="MUH40" s="214"/>
      <c r="MUI40" s="214"/>
      <c r="MUJ40" s="214"/>
      <c r="MUK40" s="214"/>
      <c r="MUL40" s="214"/>
      <c r="MUM40" s="214"/>
      <c r="MUN40" s="214"/>
      <c r="MUO40" s="214"/>
      <c r="MUP40" s="214"/>
      <c r="MUQ40" s="214"/>
      <c r="MUR40" s="214"/>
      <c r="MUS40" s="214"/>
      <c r="MUT40" s="214"/>
      <c r="MUU40" s="214"/>
      <c r="MUV40" s="214"/>
      <c r="MUW40" s="214"/>
      <c r="MUX40" s="214"/>
      <c r="MUY40" s="214"/>
      <c r="MUZ40" s="214"/>
      <c r="MVA40" s="214"/>
      <c r="MVB40" s="214"/>
      <c r="MVC40" s="214"/>
      <c r="MVD40" s="214"/>
      <c r="MVE40" s="214"/>
      <c r="MVF40" s="214"/>
      <c r="MVG40" s="214"/>
      <c r="MVH40" s="214"/>
      <c r="MVI40" s="214"/>
      <c r="MVJ40" s="214"/>
      <c r="MVK40" s="214"/>
      <c r="MVL40" s="214"/>
      <c r="MVM40" s="214"/>
      <c r="MVN40" s="214"/>
      <c r="MVO40" s="214"/>
      <c r="MVP40" s="214"/>
      <c r="MVQ40" s="214"/>
      <c r="MVR40" s="214"/>
      <c r="MVS40" s="214"/>
      <c r="MVT40" s="214"/>
      <c r="MVU40" s="214"/>
      <c r="MVV40" s="214"/>
      <c r="MVW40" s="214"/>
      <c r="MVX40" s="214"/>
      <c r="MVY40" s="214"/>
      <c r="MVZ40" s="214"/>
      <c r="MWA40" s="214"/>
      <c r="MWB40" s="214"/>
      <c r="MWC40" s="214"/>
      <c r="MWD40" s="214"/>
      <c r="MWE40" s="214"/>
      <c r="MWF40" s="214"/>
      <c r="MWG40" s="214"/>
      <c r="MWH40" s="214"/>
      <c r="MWI40" s="214"/>
      <c r="MWJ40" s="214"/>
      <c r="MWK40" s="214"/>
      <c r="MWL40" s="214"/>
      <c r="MWM40" s="214"/>
      <c r="MWN40" s="214"/>
      <c r="MWO40" s="214"/>
      <c r="MWP40" s="214"/>
      <c r="MWQ40" s="214"/>
      <c r="MWR40" s="214"/>
      <c r="MWS40" s="214"/>
      <c r="MWT40" s="214"/>
      <c r="MWU40" s="214"/>
      <c r="MWV40" s="214"/>
      <c r="MWW40" s="214"/>
      <c r="MWX40" s="214"/>
      <c r="MWY40" s="214"/>
      <c r="MWZ40" s="214"/>
      <c r="MXA40" s="214"/>
      <c r="MXB40" s="214"/>
      <c r="MXC40" s="214"/>
      <c r="MXD40" s="214"/>
      <c r="MXE40" s="214"/>
      <c r="MXF40" s="214"/>
      <c r="MXG40" s="214"/>
      <c r="MXH40" s="214"/>
      <c r="MXI40" s="214"/>
      <c r="MXJ40" s="214"/>
      <c r="MXK40" s="214"/>
      <c r="MXL40" s="214"/>
      <c r="MXM40" s="214"/>
      <c r="MXN40" s="214"/>
      <c r="MXO40" s="214"/>
      <c r="MXP40" s="214"/>
      <c r="MXQ40" s="214"/>
      <c r="MXR40" s="214"/>
      <c r="MXS40" s="214"/>
      <c r="MXT40" s="214"/>
      <c r="MXU40" s="214"/>
      <c r="MXV40" s="214"/>
      <c r="MXW40" s="214"/>
      <c r="MXX40" s="214"/>
      <c r="MXY40" s="214"/>
      <c r="MXZ40" s="214"/>
      <c r="MYA40" s="214"/>
      <c r="MYB40" s="214"/>
      <c r="MYC40" s="214"/>
      <c r="MYD40" s="214"/>
      <c r="MYE40" s="214"/>
      <c r="MYF40" s="214"/>
      <c r="MYG40" s="214"/>
      <c r="MYH40" s="214"/>
      <c r="MYI40" s="214"/>
      <c r="MYJ40" s="214"/>
      <c r="MYK40" s="214"/>
      <c r="MYL40" s="214"/>
      <c r="MYM40" s="214"/>
      <c r="MYN40" s="214"/>
      <c r="MYO40" s="214"/>
      <c r="MYP40" s="214"/>
      <c r="MYQ40" s="214"/>
      <c r="MYR40" s="214"/>
      <c r="MYS40" s="214"/>
      <c r="MYT40" s="214"/>
      <c r="MYU40" s="214"/>
      <c r="MYV40" s="214"/>
      <c r="MYW40" s="214"/>
      <c r="MYX40" s="214"/>
      <c r="MYY40" s="214"/>
      <c r="MYZ40" s="214"/>
      <c r="MZA40" s="214"/>
      <c r="MZB40" s="214"/>
      <c r="MZC40" s="214"/>
      <c r="MZD40" s="214"/>
      <c r="MZE40" s="214"/>
      <c r="MZF40" s="214"/>
      <c r="MZG40" s="214"/>
      <c r="MZH40" s="214"/>
      <c r="MZI40" s="214"/>
      <c r="MZJ40" s="214"/>
      <c r="MZK40" s="214"/>
      <c r="MZL40" s="214"/>
      <c r="MZM40" s="214"/>
      <c r="MZN40" s="214"/>
      <c r="MZO40" s="214"/>
      <c r="MZP40" s="214"/>
      <c r="MZQ40" s="214"/>
      <c r="MZR40" s="214"/>
      <c r="MZS40" s="214"/>
      <c r="MZT40" s="214"/>
      <c r="MZU40" s="214"/>
      <c r="MZV40" s="214"/>
      <c r="MZW40" s="214"/>
      <c r="MZX40" s="214"/>
      <c r="MZY40" s="214"/>
      <c r="MZZ40" s="214"/>
      <c r="NAA40" s="214"/>
      <c r="NAB40" s="214"/>
      <c r="NAC40" s="214"/>
      <c r="NAD40" s="214"/>
      <c r="NAE40" s="214"/>
      <c r="NAF40" s="214"/>
      <c r="NAG40" s="214"/>
      <c r="NAH40" s="214"/>
      <c r="NAI40" s="214"/>
      <c r="NAJ40" s="214"/>
      <c r="NAK40" s="214"/>
      <c r="NAL40" s="214"/>
      <c r="NAM40" s="214"/>
      <c r="NAN40" s="214"/>
      <c r="NAO40" s="214"/>
      <c r="NAP40" s="214"/>
      <c r="NAQ40" s="214"/>
      <c r="NAR40" s="214"/>
      <c r="NAS40" s="214"/>
      <c r="NAT40" s="214"/>
      <c r="NAU40" s="214"/>
      <c r="NAV40" s="214"/>
      <c r="NAW40" s="214"/>
      <c r="NAX40" s="214"/>
      <c r="NAY40" s="214"/>
      <c r="NAZ40" s="214"/>
      <c r="NBA40" s="214"/>
      <c r="NBB40" s="214"/>
      <c r="NBC40" s="214"/>
      <c r="NBD40" s="214"/>
      <c r="NBE40" s="214"/>
      <c r="NBF40" s="214"/>
      <c r="NBG40" s="214"/>
      <c r="NBH40" s="214"/>
      <c r="NBI40" s="214"/>
      <c r="NBJ40" s="214"/>
      <c r="NBK40" s="214"/>
      <c r="NBL40" s="214"/>
      <c r="NBM40" s="214"/>
      <c r="NBN40" s="214"/>
      <c r="NBO40" s="214"/>
      <c r="NBP40" s="214"/>
      <c r="NBQ40" s="214"/>
      <c r="NBR40" s="214"/>
      <c r="NBS40" s="214"/>
      <c r="NBT40" s="214"/>
      <c r="NBU40" s="214"/>
      <c r="NBV40" s="214"/>
      <c r="NBW40" s="214"/>
      <c r="NBX40" s="214"/>
      <c r="NBY40" s="214"/>
      <c r="NBZ40" s="214"/>
      <c r="NCA40" s="214"/>
      <c r="NCB40" s="214"/>
      <c r="NCC40" s="214"/>
      <c r="NCD40" s="214"/>
      <c r="NCE40" s="214"/>
      <c r="NCF40" s="214"/>
      <c r="NCG40" s="214"/>
      <c r="NCH40" s="214"/>
      <c r="NCI40" s="214"/>
      <c r="NCJ40" s="214"/>
      <c r="NCK40" s="214"/>
      <c r="NCL40" s="214"/>
      <c r="NCM40" s="214"/>
      <c r="NCN40" s="214"/>
      <c r="NCO40" s="214"/>
      <c r="NCP40" s="214"/>
      <c r="NCQ40" s="214"/>
      <c r="NCR40" s="214"/>
      <c r="NCS40" s="214"/>
      <c r="NCT40" s="214"/>
      <c r="NCU40" s="214"/>
      <c r="NCV40" s="214"/>
      <c r="NCW40" s="214"/>
      <c r="NCX40" s="214"/>
      <c r="NCY40" s="214"/>
      <c r="NCZ40" s="214"/>
      <c r="NDA40" s="214"/>
      <c r="NDB40" s="214"/>
      <c r="NDC40" s="214"/>
      <c r="NDD40" s="214"/>
      <c r="NDE40" s="214"/>
      <c r="NDF40" s="214"/>
      <c r="NDG40" s="214"/>
      <c r="NDH40" s="214"/>
      <c r="NDI40" s="214"/>
      <c r="NDJ40" s="214"/>
      <c r="NDK40" s="214"/>
      <c r="NDL40" s="214"/>
      <c r="NDM40" s="214"/>
      <c r="NDN40" s="214"/>
      <c r="NDO40" s="214"/>
      <c r="NDP40" s="214"/>
      <c r="NDQ40" s="214"/>
      <c r="NDR40" s="214"/>
      <c r="NDS40" s="214"/>
      <c r="NDT40" s="214"/>
      <c r="NDU40" s="214"/>
      <c r="NDV40" s="214"/>
      <c r="NDW40" s="214"/>
      <c r="NDX40" s="214"/>
      <c r="NDY40" s="214"/>
      <c r="NDZ40" s="214"/>
      <c r="NEA40" s="214"/>
      <c r="NEB40" s="214"/>
      <c r="NEC40" s="214"/>
      <c r="NED40" s="214"/>
      <c r="NEE40" s="214"/>
      <c r="NEF40" s="214"/>
      <c r="NEG40" s="214"/>
      <c r="NEH40" s="214"/>
      <c r="NEI40" s="214"/>
      <c r="NEJ40" s="214"/>
      <c r="NEK40" s="214"/>
      <c r="NEL40" s="214"/>
      <c r="NEM40" s="214"/>
      <c r="NEN40" s="214"/>
      <c r="NEO40" s="214"/>
      <c r="NEP40" s="214"/>
      <c r="NEQ40" s="214"/>
      <c r="NER40" s="214"/>
      <c r="NES40" s="214"/>
      <c r="NET40" s="214"/>
      <c r="NEU40" s="214"/>
      <c r="NEV40" s="214"/>
      <c r="NEW40" s="214"/>
      <c r="NEX40" s="214"/>
      <c r="NEY40" s="214"/>
      <c r="NEZ40" s="214"/>
      <c r="NFA40" s="214"/>
      <c r="NFB40" s="214"/>
      <c r="NFC40" s="214"/>
      <c r="NFD40" s="214"/>
      <c r="NFE40" s="214"/>
      <c r="NFF40" s="214"/>
      <c r="NFG40" s="214"/>
      <c r="NFH40" s="214"/>
      <c r="NFI40" s="214"/>
      <c r="NFJ40" s="214"/>
      <c r="NFK40" s="214"/>
      <c r="NFL40" s="214"/>
      <c r="NFM40" s="214"/>
      <c r="NFN40" s="214"/>
      <c r="NFO40" s="214"/>
      <c r="NFP40" s="214"/>
      <c r="NFQ40" s="214"/>
      <c r="NFR40" s="214"/>
      <c r="NFS40" s="214"/>
      <c r="NFT40" s="214"/>
      <c r="NFU40" s="214"/>
      <c r="NFV40" s="214"/>
      <c r="NFW40" s="214"/>
      <c r="NFX40" s="214"/>
      <c r="NFY40" s="214"/>
      <c r="NFZ40" s="214"/>
      <c r="NGA40" s="214"/>
      <c r="NGB40" s="214"/>
      <c r="NGC40" s="214"/>
      <c r="NGD40" s="214"/>
      <c r="NGE40" s="214"/>
      <c r="NGF40" s="214"/>
      <c r="NGG40" s="214"/>
      <c r="NGH40" s="214"/>
      <c r="NGI40" s="214"/>
      <c r="NGJ40" s="214"/>
      <c r="NGK40" s="214"/>
      <c r="NGL40" s="214"/>
      <c r="NGM40" s="214"/>
      <c r="NGN40" s="214"/>
      <c r="NGO40" s="214"/>
      <c r="NGP40" s="214"/>
      <c r="NGQ40" s="214"/>
      <c r="NGR40" s="214"/>
      <c r="NGS40" s="214"/>
      <c r="NGT40" s="214"/>
      <c r="NGU40" s="214"/>
      <c r="NGV40" s="214"/>
      <c r="NGW40" s="214"/>
      <c r="NGX40" s="214"/>
      <c r="NGY40" s="214"/>
      <c r="NGZ40" s="214"/>
      <c r="NHA40" s="214"/>
      <c r="NHB40" s="214"/>
      <c r="NHC40" s="214"/>
      <c r="NHD40" s="214"/>
      <c r="NHE40" s="214"/>
      <c r="NHF40" s="214"/>
      <c r="NHG40" s="214"/>
      <c r="NHH40" s="214"/>
      <c r="NHI40" s="214"/>
      <c r="NHJ40" s="214"/>
      <c r="NHK40" s="214"/>
      <c r="NHL40" s="214"/>
      <c r="NHM40" s="214"/>
      <c r="NHN40" s="214"/>
      <c r="NHO40" s="214"/>
      <c r="NHP40" s="214"/>
      <c r="NHQ40" s="214"/>
      <c r="NHR40" s="214"/>
      <c r="NHS40" s="214"/>
      <c r="NHT40" s="214"/>
      <c r="NHU40" s="214"/>
      <c r="NHV40" s="214"/>
      <c r="NHW40" s="214"/>
      <c r="NHX40" s="214"/>
      <c r="NHY40" s="214"/>
      <c r="NHZ40" s="214"/>
      <c r="NIA40" s="214"/>
      <c r="NIB40" s="214"/>
      <c r="NIC40" s="214"/>
      <c r="NID40" s="214"/>
      <c r="NIE40" s="214"/>
      <c r="NIF40" s="214"/>
      <c r="NIG40" s="214"/>
      <c r="NIH40" s="214"/>
      <c r="NII40" s="214"/>
      <c r="NIJ40" s="214"/>
      <c r="NIK40" s="214"/>
      <c r="NIL40" s="214"/>
      <c r="NIM40" s="214"/>
      <c r="NIN40" s="214"/>
      <c r="NIO40" s="214"/>
      <c r="NIP40" s="214"/>
      <c r="NIQ40" s="214"/>
      <c r="NIR40" s="214"/>
      <c r="NIS40" s="214"/>
      <c r="NIT40" s="214"/>
      <c r="NIU40" s="214"/>
      <c r="NIV40" s="214"/>
      <c r="NIW40" s="214"/>
      <c r="NIX40" s="214"/>
      <c r="NIY40" s="214"/>
      <c r="NIZ40" s="214"/>
      <c r="NJA40" s="214"/>
      <c r="NJB40" s="214"/>
      <c r="NJC40" s="214"/>
      <c r="NJD40" s="214"/>
      <c r="NJE40" s="214"/>
      <c r="NJF40" s="214"/>
      <c r="NJG40" s="214"/>
      <c r="NJH40" s="214"/>
      <c r="NJI40" s="214"/>
      <c r="NJJ40" s="214"/>
      <c r="NJK40" s="214"/>
      <c r="NJL40" s="214"/>
      <c r="NJM40" s="214"/>
      <c r="NJN40" s="214"/>
      <c r="NJO40" s="214"/>
      <c r="NJP40" s="214"/>
      <c r="NJQ40" s="214"/>
      <c r="NJR40" s="214"/>
      <c r="NJS40" s="214"/>
      <c r="NJT40" s="214"/>
      <c r="NJU40" s="214"/>
      <c r="NJV40" s="214"/>
      <c r="NJW40" s="214"/>
      <c r="NJX40" s="214"/>
      <c r="NJY40" s="214"/>
      <c r="NJZ40" s="214"/>
      <c r="NKA40" s="214"/>
      <c r="NKB40" s="214"/>
      <c r="NKC40" s="214"/>
      <c r="NKD40" s="214"/>
      <c r="NKE40" s="214"/>
      <c r="NKF40" s="214"/>
      <c r="NKG40" s="214"/>
      <c r="NKH40" s="214"/>
      <c r="NKI40" s="214"/>
      <c r="NKJ40" s="214"/>
      <c r="NKK40" s="214"/>
      <c r="NKL40" s="214"/>
      <c r="NKM40" s="214"/>
      <c r="NKN40" s="214"/>
      <c r="NKO40" s="214"/>
      <c r="NKP40" s="214"/>
      <c r="NKQ40" s="214"/>
      <c r="NKR40" s="214"/>
      <c r="NKS40" s="214"/>
      <c r="NKT40" s="214"/>
      <c r="NKU40" s="214"/>
      <c r="NKV40" s="214"/>
      <c r="NKW40" s="214"/>
      <c r="NKX40" s="214"/>
      <c r="NKY40" s="214"/>
      <c r="NKZ40" s="214"/>
      <c r="NLA40" s="214"/>
      <c r="NLB40" s="214"/>
      <c r="NLC40" s="214"/>
      <c r="NLD40" s="214"/>
      <c r="NLE40" s="214"/>
      <c r="NLF40" s="214"/>
      <c r="NLG40" s="214"/>
      <c r="NLH40" s="214"/>
      <c r="NLI40" s="214"/>
      <c r="NLJ40" s="214"/>
      <c r="NLK40" s="214"/>
      <c r="NLL40" s="214"/>
      <c r="NLM40" s="214"/>
      <c r="NLN40" s="214"/>
      <c r="NLO40" s="214"/>
      <c r="NLP40" s="214"/>
      <c r="NLQ40" s="214"/>
      <c r="NLR40" s="214"/>
      <c r="NLS40" s="214"/>
      <c r="NLT40" s="214"/>
      <c r="NLU40" s="214"/>
      <c r="NLV40" s="214"/>
      <c r="NLW40" s="214"/>
      <c r="NLX40" s="214"/>
      <c r="NLY40" s="214"/>
      <c r="NLZ40" s="214"/>
      <c r="NMA40" s="214"/>
      <c r="NMB40" s="214"/>
      <c r="NMC40" s="214"/>
      <c r="NMD40" s="214"/>
      <c r="NME40" s="214"/>
      <c r="NMF40" s="214"/>
      <c r="NMG40" s="214"/>
      <c r="NMH40" s="214"/>
      <c r="NMI40" s="214"/>
      <c r="NMJ40" s="214"/>
      <c r="NMK40" s="214"/>
      <c r="NML40" s="214"/>
      <c r="NMM40" s="214"/>
      <c r="NMN40" s="214"/>
      <c r="NMO40" s="214"/>
      <c r="NMP40" s="214"/>
      <c r="NMQ40" s="214"/>
      <c r="NMR40" s="214"/>
      <c r="NMS40" s="214"/>
      <c r="NMT40" s="214"/>
      <c r="NMU40" s="214"/>
      <c r="NMV40" s="214"/>
      <c r="NMW40" s="214"/>
      <c r="NMX40" s="214"/>
      <c r="NMY40" s="214"/>
      <c r="NMZ40" s="214"/>
      <c r="NNA40" s="214"/>
      <c r="NNB40" s="214"/>
      <c r="NNC40" s="214"/>
      <c r="NND40" s="214"/>
      <c r="NNE40" s="214"/>
      <c r="NNF40" s="214"/>
      <c r="NNG40" s="214"/>
      <c r="NNH40" s="214"/>
      <c r="NNI40" s="214"/>
      <c r="NNJ40" s="214"/>
      <c r="NNK40" s="214"/>
      <c r="NNL40" s="214"/>
      <c r="NNM40" s="214"/>
      <c r="NNN40" s="214"/>
      <c r="NNO40" s="214"/>
      <c r="NNP40" s="214"/>
      <c r="NNQ40" s="214"/>
      <c r="NNR40" s="214"/>
      <c r="NNS40" s="214"/>
      <c r="NNT40" s="214"/>
      <c r="NNU40" s="214"/>
      <c r="NNV40" s="214"/>
      <c r="NNW40" s="214"/>
      <c r="NNX40" s="214"/>
      <c r="NNY40" s="214"/>
      <c r="NNZ40" s="214"/>
      <c r="NOA40" s="214"/>
      <c r="NOB40" s="214"/>
      <c r="NOC40" s="214"/>
      <c r="NOD40" s="214"/>
      <c r="NOE40" s="214"/>
      <c r="NOF40" s="214"/>
      <c r="NOG40" s="214"/>
      <c r="NOH40" s="214"/>
      <c r="NOI40" s="214"/>
      <c r="NOJ40" s="214"/>
      <c r="NOK40" s="214"/>
      <c r="NOL40" s="214"/>
      <c r="NOM40" s="214"/>
      <c r="NON40" s="214"/>
      <c r="NOO40" s="214"/>
      <c r="NOP40" s="214"/>
      <c r="NOQ40" s="214"/>
      <c r="NOR40" s="214"/>
      <c r="NOS40" s="214"/>
      <c r="NOT40" s="214"/>
      <c r="NOU40" s="214"/>
      <c r="NOV40" s="214"/>
      <c r="NOW40" s="214"/>
      <c r="NOX40" s="214"/>
      <c r="NOY40" s="214"/>
      <c r="NOZ40" s="214"/>
      <c r="NPA40" s="214"/>
      <c r="NPB40" s="214"/>
      <c r="NPC40" s="214"/>
      <c r="NPD40" s="214"/>
      <c r="NPE40" s="214"/>
      <c r="NPF40" s="214"/>
      <c r="NPG40" s="214"/>
      <c r="NPH40" s="214"/>
      <c r="NPI40" s="214"/>
      <c r="NPJ40" s="214"/>
      <c r="NPK40" s="214"/>
      <c r="NPL40" s="214"/>
      <c r="NPM40" s="214"/>
      <c r="NPN40" s="214"/>
      <c r="NPO40" s="214"/>
      <c r="NPP40" s="214"/>
      <c r="NPQ40" s="214"/>
      <c r="NPR40" s="214"/>
      <c r="NPS40" s="214"/>
      <c r="NPT40" s="214"/>
      <c r="NPU40" s="214"/>
      <c r="NPV40" s="214"/>
      <c r="NPW40" s="214"/>
      <c r="NPX40" s="214"/>
      <c r="NPY40" s="214"/>
      <c r="NPZ40" s="214"/>
      <c r="NQA40" s="214"/>
      <c r="NQB40" s="214"/>
      <c r="NQC40" s="214"/>
      <c r="NQD40" s="214"/>
      <c r="NQE40" s="214"/>
      <c r="NQF40" s="214"/>
      <c r="NQG40" s="214"/>
      <c r="NQH40" s="214"/>
      <c r="NQI40" s="214"/>
      <c r="NQJ40" s="214"/>
      <c r="NQK40" s="214"/>
      <c r="NQL40" s="214"/>
      <c r="NQM40" s="214"/>
      <c r="NQN40" s="214"/>
      <c r="NQO40" s="214"/>
      <c r="NQP40" s="214"/>
      <c r="NQQ40" s="214"/>
      <c r="NQR40" s="214"/>
      <c r="NQS40" s="214"/>
      <c r="NQT40" s="214"/>
      <c r="NQU40" s="214"/>
      <c r="NQV40" s="214"/>
      <c r="NQW40" s="214"/>
      <c r="NQX40" s="214"/>
      <c r="NQY40" s="214"/>
      <c r="NQZ40" s="214"/>
      <c r="NRA40" s="214"/>
      <c r="NRB40" s="214"/>
      <c r="NRC40" s="214"/>
      <c r="NRD40" s="214"/>
      <c r="NRE40" s="214"/>
      <c r="NRF40" s="214"/>
      <c r="NRG40" s="214"/>
      <c r="NRH40" s="214"/>
      <c r="NRI40" s="214"/>
      <c r="NRJ40" s="214"/>
      <c r="NRK40" s="214"/>
      <c r="NRL40" s="214"/>
      <c r="NRM40" s="214"/>
      <c r="NRN40" s="214"/>
      <c r="NRO40" s="214"/>
      <c r="NRP40" s="214"/>
      <c r="NRQ40" s="214"/>
      <c r="NRR40" s="214"/>
      <c r="NRS40" s="214"/>
      <c r="NRT40" s="214"/>
      <c r="NRU40" s="214"/>
      <c r="NRV40" s="214"/>
      <c r="NRW40" s="214"/>
      <c r="NRX40" s="214"/>
      <c r="NRY40" s="214"/>
      <c r="NRZ40" s="214"/>
      <c r="NSA40" s="214"/>
      <c r="NSB40" s="214"/>
      <c r="NSC40" s="214"/>
      <c r="NSD40" s="214"/>
      <c r="NSE40" s="214"/>
      <c r="NSF40" s="214"/>
      <c r="NSG40" s="214"/>
      <c r="NSH40" s="214"/>
      <c r="NSI40" s="214"/>
      <c r="NSJ40" s="214"/>
      <c r="NSK40" s="214"/>
      <c r="NSL40" s="214"/>
      <c r="NSM40" s="214"/>
      <c r="NSN40" s="214"/>
      <c r="NSO40" s="214"/>
      <c r="NSP40" s="214"/>
      <c r="NSQ40" s="214"/>
      <c r="NSR40" s="214"/>
      <c r="NSS40" s="214"/>
      <c r="NST40" s="214"/>
      <c r="NSU40" s="214"/>
      <c r="NSV40" s="214"/>
      <c r="NSW40" s="214"/>
      <c r="NSX40" s="214"/>
      <c r="NSY40" s="214"/>
      <c r="NSZ40" s="214"/>
      <c r="NTA40" s="214"/>
      <c r="NTB40" s="214"/>
      <c r="NTC40" s="214"/>
      <c r="NTD40" s="214"/>
      <c r="NTE40" s="214"/>
      <c r="NTF40" s="214"/>
      <c r="NTG40" s="214"/>
      <c r="NTH40" s="214"/>
      <c r="NTI40" s="214"/>
      <c r="NTJ40" s="214"/>
      <c r="NTK40" s="214"/>
      <c r="NTL40" s="214"/>
      <c r="NTM40" s="214"/>
      <c r="NTN40" s="214"/>
      <c r="NTO40" s="214"/>
      <c r="NTP40" s="214"/>
      <c r="NTQ40" s="214"/>
      <c r="NTR40" s="214"/>
      <c r="NTS40" s="214"/>
      <c r="NTT40" s="214"/>
      <c r="NTU40" s="214"/>
      <c r="NTV40" s="214"/>
      <c r="NTW40" s="214"/>
      <c r="NTX40" s="214"/>
      <c r="NTY40" s="214"/>
      <c r="NTZ40" s="214"/>
      <c r="NUA40" s="214"/>
      <c r="NUB40" s="214"/>
      <c r="NUC40" s="214"/>
      <c r="NUD40" s="214"/>
      <c r="NUE40" s="214"/>
      <c r="NUF40" s="214"/>
      <c r="NUG40" s="214"/>
      <c r="NUH40" s="214"/>
      <c r="NUI40" s="214"/>
      <c r="NUJ40" s="214"/>
      <c r="NUK40" s="214"/>
      <c r="NUL40" s="214"/>
      <c r="NUM40" s="214"/>
      <c r="NUN40" s="214"/>
      <c r="NUO40" s="214"/>
      <c r="NUP40" s="214"/>
      <c r="NUQ40" s="214"/>
      <c r="NUR40" s="214"/>
      <c r="NUS40" s="214"/>
      <c r="NUT40" s="214"/>
      <c r="NUU40" s="214"/>
      <c r="NUV40" s="214"/>
      <c r="NUW40" s="214"/>
      <c r="NUX40" s="214"/>
      <c r="NUY40" s="214"/>
      <c r="NUZ40" s="214"/>
      <c r="NVA40" s="214"/>
      <c r="NVB40" s="214"/>
      <c r="NVC40" s="214"/>
      <c r="NVD40" s="214"/>
      <c r="NVE40" s="214"/>
      <c r="NVF40" s="214"/>
      <c r="NVG40" s="214"/>
      <c r="NVH40" s="214"/>
      <c r="NVI40" s="214"/>
      <c r="NVJ40" s="214"/>
      <c r="NVK40" s="214"/>
      <c r="NVL40" s="214"/>
      <c r="NVM40" s="214"/>
      <c r="NVN40" s="214"/>
      <c r="NVO40" s="214"/>
      <c r="NVP40" s="214"/>
      <c r="NVQ40" s="214"/>
      <c r="NVR40" s="214"/>
      <c r="NVS40" s="214"/>
      <c r="NVT40" s="214"/>
      <c r="NVU40" s="214"/>
      <c r="NVV40" s="214"/>
      <c r="NVW40" s="214"/>
      <c r="NVX40" s="214"/>
      <c r="NVY40" s="214"/>
      <c r="NVZ40" s="214"/>
      <c r="NWA40" s="214"/>
      <c r="NWB40" s="214"/>
      <c r="NWC40" s="214"/>
      <c r="NWD40" s="214"/>
      <c r="NWE40" s="214"/>
      <c r="NWF40" s="214"/>
      <c r="NWG40" s="214"/>
      <c r="NWH40" s="214"/>
      <c r="NWI40" s="214"/>
      <c r="NWJ40" s="214"/>
      <c r="NWK40" s="214"/>
      <c r="NWL40" s="214"/>
      <c r="NWM40" s="214"/>
      <c r="NWN40" s="214"/>
      <c r="NWO40" s="214"/>
      <c r="NWP40" s="214"/>
      <c r="NWQ40" s="214"/>
      <c r="NWR40" s="214"/>
      <c r="NWS40" s="214"/>
      <c r="NWT40" s="214"/>
      <c r="NWU40" s="214"/>
      <c r="NWV40" s="214"/>
      <c r="NWW40" s="214"/>
      <c r="NWX40" s="214"/>
      <c r="NWY40" s="214"/>
      <c r="NWZ40" s="214"/>
      <c r="NXA40" s="214"/>
      <c r="NXB40" s="214"/>
      <c r="NXC40" s="214"/>
      <c r="NXD40" s="214"/>
      <c r="NXE40" s="214"/>
      <c r="NXF40" s="214"/>
      <c r="NXG40" s="214"/>
      <c r="NXH40" s="214"/>
      <c r="NXI40" s="214"/>
      <c r="NXJ40" s="214"/>
      <c r="NXK40" s="214"/>
      <c r="NXL40" s="214"/>
      <c r="NXM40" s="214"/>
      <c r="NXN40" s="214"/>
      <c r="NXO40" s="214"/>
      <c r="NXP40" s="214"/>
      <c r="NXQ40" s="214"/>
      <c r="NXR40" s="214"/>
      <c r="NXS40" s="214"/>
      <c r="NXT40" s="214"/>
      <c r="NXU40" s="214"/>
      <c r="NXV40" s="214"/>
      <c r="NXW40" s="214"/>
      <c r="NXX40" s="214"/>
      <c r="NXY40" s="214"/>
      <c r="NXZ40" s="214"/>
      <c r="NYA40" s="214"/>
      <c r="NYB40" s="214"/>
      <c r="NYC40" s="214"/>
      <c r="NYD40" s="214"/>
      <c r="NYE40" s="214"/>
      <c r="NYF40" s="214"/>
      <c r="NYG40" s="214"/>
      <c r="NYH40" s="214"/>
      <c r="NYI40" s="214"/>
      <c r="NYJ40" s="214"/>
      <c r="NYK40" s="214"/>
      <c r="NYL40" s="214"/>
      <c r="NYM40" s="214"/>
      <c r="NYN40" s="214"/>
      <c r="NYO40" s="214"/>
      <c r="NYP40" s="214"/>
      <c r="NYQ40" s="214"/>
      <c r="NYR40" s="214"/>
      <c r="NYS40" s="214"/>
      <c r="NYT40" s="214"/>
      <c r="NYU40" s="214"/>
      <c r="NYV40" s="214"/>
      <c r="NYW40" s="214"/>
      <c r="NYX40" s="214"/>
      <c r="NYY40" s="214"/>
      <c r="NYZ40" s="214"/>
      <c r="NZA40" s="214"/>
      <c r="NZB40" s="214"/>
      <c r="NZC40" s="214"/>
      <c r="NZD40" s="214"/>
      <c r="NZE40" s="214"/>
      <c r="NZF40" s="214"/>
      <c r="NZG40" s="214"/>
      <c r="NZH40" s="214"/>
      <c r="NZI40" s="214"/>
      <c r="NZJ40" s="214"/>
      <c r="NZK40" s="214"/>
      <c r="NZL40" s="214"/>
      <c r="NZM40" s="214"/>
      <c r="NZN40" s="214"/>
      <c r="NZO40" s="214"/>
      <c r="NZP40" s="214"/>
      <c r="NZQ40" s="214"/>
      <c r="NZR40" s="214"/>
      <c r="NZS40" s="214"/>
      <c r="NZT40" s="214"/>
      <c r="NZU40" s="214"/>
      <c r="NZV40" s="214"/>
      <c r="NZW40" s="214"/>
      <c r="NZX40" s="214"/>
      <c r="NZY40" s="214"/>
      <c r="NZZ40" s="214"/>
      <c r="OAA40" s="214"/>
      <c r="OAB40" s="214"/>
      <c r="OAC40" s="214"/>
      <c r="OAD40" s="214"/>
      <c r="OAE40" s="214"/>
      <c r="OAF40" s="214"/>
      <c r="OAG40" s="214"/>
      <c r="OAH40" s="214"/>
      <c r="OAI40" s="214"/>
      <c r="OAJ40" s="214"/>
      <c r="OAK40" s="214"/>
      <c r="OAL40" s="214"/>
      <c r="OAM40" s="214"/>
      <c r="OAN40" s="214"/>
      <c r="OAO40" s="214"/>
      <c r="OAP40" s="214"/>
      <c r="OAQ40" s="214"/>
      <c r="OAR40" s="214"/>
      <c r="OAS40" s="214"/>
      <c r="OAT40" s="214"/>
      <c r="OAU40" s="214"/>
      <c r="OAV40" s="214"/>
      <c r="OAW40" s="214"/>
      <c r="OAX40" s="214"/>
      <c r="OAY40" s="214"/>
      <c r="OAZ40" s="214"/>
      <c r="OBA40" s="214"/>
      <c r="OBB40" s="214"/>
      <c r="OBC40" s="214"/>
      <c r="OBD40" s="214"/>
      <c r="OBE40" s="214"/>
      <c r="OBF40" s="214"/>
      <c r="OBG40" s="214"/>
      <c r="OBH40" s="214"/>
      <c r="OBI40" s="214"/>
      <c r="OBJ40" s="214"/>
      <c r="OBK40" s="214"/>
      <c r="OBL40" s="214"/>
      <c r="OBM40" s="214"/>
      <c r="OBN40" s="214"/>
      <c r="OBO40" s="214"/>
      <c r="OBP40" s="214"/>
      <c r="OBQ40" s="214"/>
      <c r="OBR40" s="214"/>
      <c r="OBS40" s="214"/>
      <c r="OBT40" s="214"/>
      <c r="OBU40" s="214"/>
      <c r="OBV40" s="214"/>
      <c r="OBW40" s="214"/>
      <c r="OBX40" s="214"/>
      <c r="OBY40" s="214"/>
      <c r="OBZ40" s="214"/>
      <c r="OCA40" s="214"/>
      <c r="OCB40" s="214"/>
      <c r="OCC40" s="214"/>
      <c r="OCD40" s="214"/>
      <c r="OCE40" s="214"/>
      <c r="OCF40" s="214"/>
      <c r="OCG40" s="214"/>
      <c r="OCH40" s="214"/>
      <c r="OCI40" s="214"/>
      <c r="OCJ40" s="214"/>
      <c r="OCK40" s="214"/>
      <c r="OCL40" s="214"/>
      <c r="OCM40" s="214"/>
      <c r="OCN40" s="214"/>
      <c r="OCO40" s="214"/>
      <c r="OCP40" s="214"/>
      <c r="OCQ40" s="214"/>
      <c r="OCR40" s="214"/>
      <c r="OCS40" s="214"/>
      <c r="OCT40" s="214"/>
      <c r="OCU40" s="214"/>
      <c r="OCV40" s="214"/>
      <c r="OCW40" s="214"/>
      <c r="OCX40" s="214"/>
      <c r="OCY40" s="214"/>
      <c r="OCZ40" s="214"/>
      <c r="ODA40" s="214"/>
      <c r="ODB40" s="214"/>
      <c r="ODC40" s="214"/>
      <c r="ODD40" s="214"/>
      <c r="ODE40" s="214"/>
      <c r="ODF40" s="214"/>
      <c r="ODG40" s="214"/>
      <c r="ODH40" s="214"/>
      <c r="ODI40" s="214"/>
      <c r="ODJ40" s="214"/>
      <c r="ODK40" s="214"/>
      <c r="ODL40" s="214"/>
      <c r="ODM40" s="214"/>
      <c r="ODN40" s="214"/>
      <c r="ODO40" s="214"/>
      <c r="ODP40" s="214"/>
      <c r="ODQ40" s="214"/>
      <c r="ODR40" s="214"/>
      <c r="ODS40" s="214"/>
      <c r="ODT40" s="214"/>
      <c r="ODU40" s="214"/>
      <c r="ODV40" s="214"/>
      <c r="ODW40" s="214"/>
      <c r="ODX40" s="214"/>
      <c r="ODY40" s="214"/>
      <c r="ODZ40" s="214"/>
      <c r="OEA40" s="214"/>
      <c r="OEB40" s="214"/>
      <c r="OEC40" s="214"/>
      <c r="OED40" s="214"/>
      <c r="OEE40" s="214"/>
      <c r="OEF40" s="214"/>
      <c r="OEG40" s="214"/>
      <c r="OEH40" s="214"/>
      <c r="OEI40" s="214"/>
      <c r="OEJ40" s="214"/>
      <c r="OEK40" s="214"/>
      <c r="OEL40" s="214"/>
      <c r="OEM40" s="214"/>
      <c r="OEN40" s="214"/>
      <c r="OEO40" s="214"/>
      <c r="OEP40" s="214"/>
      <c r="OEQ40" s="214"/>
      <c r="OER40" s="214"/>
      <c r="OES40" s="214"/>
      <c r="OET40" s="214"/>
      <c r="OEU40" s="214"/>
      <c r="OEV40" s="214"/>
      <c r="OEW40" s="214"/>
      <c r="OEX40" s="214"/>
      <c r="OEY40" s="214"/>
      <c r="OEZ40" s="214"/>
      <c r="OFA40" s="214"/>
      <c r="OFB40" s="214"/>
      <c r="OFC40" s="214"/>
      <c r="OFD40" s="214"/>
      <c r="OFE40" s="214"/>
      <c r="OFF40" s="214"/>
      <c r="OFG40" s="214"/>
      <c r="OFH40" s="214"/>
      <c r="OFI40" s="214"/>
      <c r="OFJ40" s="214"/>
      <c r="OFK40" s="214"/>
      <c r="OFL40" s="214"/>
      <c r="OFM40" s="214"/>
      <c r="OFN40" s="214"/>
      <c r="OFO40" s="214"/>
      <c r="OFP40" s="214"/>
      <c r="OFQ40" s="214"/>
      <c r="OFR40" s="214"/>
      <c r="OFS40" s="214"/>
      <c r="OFT40" s="214"/>
      <c r="OFU40" s="214"/>
      <c r="OFV40" s="214"/>
      <c r="OFW40" s="214"/>
      <c r="OFX40" s="214"/>
      <c r="OFY40" s="214"/>
      <c r="OFZ40" s="214"/>
      <c r="OGA40" s="214"/>
      <c r="OGB40" s="214"/>
      <c r="OGC40" s="214"/>
      <c r="OGD40" s="214"/>
      <c r="OGE40" s="214"/>
      <c r="OGF40" s="214"/>
      <c r="OGG40" s="214"/>
      <c r="OGH40" s="214"/>
      <c r="OGI40" s="214"/>
      <c r="OGJ40" s="214"/>
      <c r="OGK40" s="214"/>
      <c r="OGL40" s="214"/>
      <c r="OGM40" s="214"/>
      <c r="OGN40" s="214"/>
      <c r="OGO40" s="214"/>
      <c r="OGP40" s="214"/>
      <c r="OGQ40" s="214"/>
      <c r="OGR40" s="214"/>
      <c r="OGS40" s="214"/>
      <c r="OGT40" s="214"/>
      <c r="OGU40" s="214"/>
      <c r="OGV40" s="214"/>
      <c r="OGW40" s="214"/>
      <c r="OGX40" s="214"/>
      <c r="OGY40" s="214"/>
      <c r="OGZ40" s="214"/>
      <c r="OHA40" s="214"/>
      <c r="OHB40" s="214"/>
      <c r="OHC40" s="214"/>
      <c r="OHD40" s="214"/>
      <c r="OHE40" s="214"/>
      <c r="OHF40" s="214"/>
      <c r="OHG40" s="214"/>
      <c r="OHH40" s="214"/>
      <c r="OHI40" s="214"/>
      <c r="OHJ40" s="214"/>
      <c r="OHK40" s="214"/>
      <c r="OHL40" s="214"/>
      <c r="OHM40" s="214"/>
      <c r="OHN40" s="214"/>
      <c r="OHO40" s="214"/>
      <c r="OHP40" s="214"/>
      <c r="OHQ40" s="214"/>
      <c r="OHR40" s="214"/>
      <c r="OHS40" s="214"/>
      <c r="OHT40" s="214"/>
      <c r="OHU40" s="214"/>
      <c r="OHV40" s="214"/>
      <c r="OHW40" s="214"/>
      <c r="OHX40" s="214"/>
      <c r="OHY40" s="214"/>
      <c r="OHZ40" s="214"/>
      <c r="OIA40" s="214"/>
      <c r="OIB40" s="214"/>
      <c r="OIC40" s="214"/>
      <c r="OID40" s="214"/>
      <c r="OIE40" s="214"/>
      <c r="OIF40" s="214"/>
      <c r="OIG40" s="214"/>
      <c r="OIH40" s="214"/>
      <c r="OII40" s="214"/>
      <c r="OIJ40" s="214"/>
      <c r="OIK40" s="214"/>
      <c r="OIL40" s="214"/>
      <c r="OIM40" s="214"/>
      <c r="OIN40" s="214"/>
      <c r="OIO40" s="214"/>
      <c r="OIP40" s="214"/>
      <c r="OIQ40" s="214"/>
      <c r="OIR40" s="214"/>
      <c r="OIS40" s="214"/>
      <c r="OIT40" s="214"/>
      <c r="OIU40" s="214"/>
      <c r="OIV40" s="214"/>
      <c r="OIW40" s="214"/>
      <c r="OIX40" s="214"/>
      <c r="OIY40" s="214"/>
      <c r="OIZ40" s="214"/>
      <c r="OJA40" s="214"/>
      <c r="OJB40" s="214"/>
      <c r="OJC40" s="214"/>
      <c r="OJD40" s="214"/>
      <c r="OJE40" s="214"/>
      <c r="OJF40" s="214"/>
      <c r="OJG40" s="214"/>
      <c r="OJH40" s="214"/>
      <c r="OJI40" s="214"/>
      <c r="OJJ40" s="214"/>
      <c r="OJK40" s="214"/>
      <c r="OJL40" s="214"/>
      <c r="OJM40" s="214"/>
      <c r="OJN40" s="214"/>
      <c r="OJO40" s="214"/>
      <c r="OJP40" s="214"/>
      <c r="OJQ40" s="214"/>
      <c r="OJR40" s="214"/>
      <c r="OJS40" s="214"/>
      <c r="OJT40" s="214"/>
      <c r="OJU40" s="214"/>
      <c r="OJV40" s="214"/>
      <c r="OJW40" s="214"/>
      <c r="OJX40" s="214"/>
      <c r="OJY40" s="214"/>
      <c r="OJZ40" s="214"/>
      <c r="OKA40" s="214"/>
      <c r="OKB40" s="214"/>
      <c r="OKC40" s="214"/>
      <c r="OKD40" s="214"/>
      <c r="OKE40" s="214"/>
      <c r="OKF40" s="214"/>
      <c r="OKG40" s="214"/>
      <c r="OKH40" s="214"/>
      <c r="OKI40" s="214"/>
      <c r="OKJ40" s="214"/>
      <c r="OKK40" s="214"/>
      <c r="OKL40" s="214"/>
      <c r="OKM40" s="214"/>
      <c r="OKN40" s="214"/>
      <c r="OKO40" s="214"/>
      <c r="OKP40" s="214"/>
      <c r="OKQ40" s="214"/>
      <c r="OKR40" s="214"/>
      <c r="OKS40" s="214"/>
      <c r="OKT40" s="214"/>
      <c r="OKU40" s="214"/>
      <c r="OKV40" s="214"/>
      <c r="OKW40" s="214"/>
      <c r="OKX40" s="214"/>
      <c r="OKY40" s="214"/>
      <c r="OKZ40" s="214"/>
      <c r="OLA40" s="214"/>
      <c r="OLB40" s="214"/>
      <c r="OLC40" s="214"/>
      <c r="OLD40" s="214"/>
      <c r="OLE40" s="214"/>
      <c r="OLF40" s="214"/>
      <c r="OLG40" s="214"/>
      <c r="OLH40" s="214"/>
      <c r="OLI40" s="214"/>
      <c r="OLJ40" s="214"/>
      <c r="OLK40" s="214"/>
      <c r="OLL40" s="214"/>
      <c r="OLM40" s="214"/>
      <c r="OLN40" s="214"/>
      <c r="OLO40" s="214"/>
      <c r="OLP40" s="214"/>
      <c r="OLQ40" s="214"/>
      <c r="OLR40" s="214"/>
      <c r="OLS40" s="214"/>
      <c r="OLT40" s="214"/>
      <c r="OLU40" s="214"/>
      <c r="OLV40" s="214"/>
      <c r="OLW40" s="214"/>
      <c r="OLX40" s="214"/>
      <c r="OLY40" s="214"/>
      <c r="OLZ40" s="214"/>
      <c r="OMA40" s="214"/>
      <c r="OMB40" s="214"/>
      <c r="OMC40" s="214"/>
      <c r="OMD40" s="214"/>
      <c r="OME40" s="214"/>
      <c r="OMF40" s="214"/>
      <c r="OMG40" s="214"/>
      <c r="OMH40" s="214"/>
      <c r="OMI40" s="214"/>
      <c r="OMJ40" s="214"/>
      <c r="OMK40" s="214"/>
      <c r="OML40" s="214"/>
      <c r="OMM40" s="214"/>
      <c r="OMN40" s="214"/>
      <c r="OMO40" s="214"/>
      <c r="OMP40" s="214"/>
      <c r="OMQ40" s="214"/>
      <c r="OMR40" s="214"/>
      <c r="OMS40" s="214"/>
      <c r="OMT40" s="214"/>
      <c r="OMU40" s="214"/>
      <c r="OMV40" s="214"/>
      <c r="OMW40" s="214"/>
      <c r="OMX40" s="214"/>
      <c r="OMY40" s="214"/>
      <c r="OMZ40" s="214"/>
      <c r="ONA40" s="214"/>
      <c r="ONB40" s="214"/>
      <c r="ONC40" s="214"/>
      <c r="OND40" s="214"/>
      <c r="ONE40" s="214"/>
      <c r="ONF40" s="214"/>
      <c r="ONG40" s="214"/>
      <c r="ONH40" s="214"/>
      <c r="ONI40" s="214"/>
      <c r="ONJ40" s="214"/>
      <c r="ONK40" s="214"/>
      <c r="ONL40" s="214"/>
      <c r="ONM40" s="214"/>
      <c r="ONN40" s="214"/>
      <c r="ONO40" s="214"/>
      <c r="ONP40" s="214"/>
      <c r="ONQ40" s="214"/>
      <c r="ONR40" s="214"/>
      <c r="ONS40" s="214"/>
      <c r="ONT40" s="214"/>
      <c r="ONU40" s="214"/>
      <c r="ONV40" s="214"/>
      <c r="ONW40" s="214"/>
      <c r="ONX40" s="214"/>
      <c r="ONY40" s="214"/>
      <c r="ONZ40" s="214"/>
      <c r="OOA40" s="214"/>
      <c r="OOB40" s="214"/>
      <c r="OOC40" s="214"/>
      <c r="OOD40" s="214"/>
      <c r="OOE40" s="214"/>
      <c r="OOF40" s="214"/>
      <c r="OOG40" s="214"/>
      <c r="OOH40" s="214"/>
      <c r="OOI40" s="214"/>
      <c r="OOJ40" s="214"/>
      <c r="OOK40" s="214"/>
      <c r="OOL40" s="214"/>
      <c r="OOM40" s="214"/>
      <c r="OON40" s="214"/>
      <c r="OOO40" s="214"/>
      <c r="OOP40" s="214"/>
      <c r="OOQ40" s="214"/>
      <c r="OOR40" s="214"/>
      <c r="OOS40" s="214"/>
      <c r="OOT40" s="214"/>
      <c r="OOU40" s="214"/>
      <c r="OOV40" s="214"/>
      <c r="OOW40" s="214"/>
      <c r="OOX40" s="214"/>
      <c r="OOY40" s="214"/>
      <c r="OOZ40" s="214"/>
      <c r="OPA40" s="214"/>
      <c r="OPB40" s="214"/>
      <c r="OPC40" s="214"/>
      <c r="OPD40" s="214"/>
      <c r="OPE40" s="214"/>
      <c r="OPF40" s="214"/>
      <c r="OPG40" s="214"/>
      <c r="OPH40" s="214"/>
      <c r="OPI40" s="214"/>
      <c r="OPJ40" s="214"/>
      <c r="OPK40" s="214"/>
      <c r="OPL40" s="214"/>
      <c r="OPM40" s="214"/>
      <c r="OPN40" s="214"/>
      <c r="OPO40" s="214"/>
      <c r="OPP40" s="214"/>
      <c r="OPQ40" s="214"/>
      <c r="OPR40" s="214"/>
      <c r="OPS40" s="214"/>
      <c r="OPT40" s="214"/>
      <c r="OPU40" s="214"/>
      <c r="OPV40" s="214"/>
      <c r="OPW40" s="214"/>
      <c r="OPX40" s="214"/>
      <c r="OPY40" s="214"/>
      <c r="OPZ40" s="214"/>
      <c r="OQA40" s="214"/>
      <c r="OQB40" s="214"/>
      <c r="OQC40" s="214"/>
      <c r="OQD40" s="214"/>
      <c r="OQE40" s="214"/>
      <c r="OQF40" s="214"/>
      <c r="OQG40" s="214"/>
      <c r="OQH40" s="214"/>
      <c r="OQI40" s="214"/>
      <c r="OQJ40" s="214"/>
      <c r="OQK40" s="214"/>
      <c r="OQL40" s="214"/>
      <c r="OQM40" s="214"/>
      <c r="OQN40" s="214"/>
      <c r="OQO40" s="214"/>
      <c r="OQP40" s="214"/>
      <c r="OQQ40" s="214"/>
      <c r="OQR40" s="214"/>
      <c r="OQS40" s="214"/>
      <c r="OQT40" s="214"/>
      <c r="OQU40" s="214"/>
      <c r="OQV40" s="214"/>
      <c r="OQW40" s="214"/>
      <c r="OQX40" s="214"/>
      <c r="OQY40" s="214"/>
      <c r="OQZ40" s="214"/>
      <c r="ORA40" s="214"/>
      <c r="ORB40" s="214"/>
      <c r="ORC40" s="214"/>
      <c r="ORD40" s="214"/>
      <c r="ORE40" s="214"/>
      <c r="ORF40" s="214"/>
      <c r="ORG40" s="214"/>
      <c r="ORH40" s="214"/>
      <c r="ORI40" s="214"/>
      <c r="ORJ40" s="214"/>
      <c r="ORK40" s="214"/>
      <c r="ORL40" s="214"/>
      <c r="ORM40" s="214"/>
      <c r="ORN40" s="214"/>
      <c r="ORO40" s="214"/>
      <c r="ORP40" s="214"/>
      <c r="ORQ40" s="214"/>
      <c r="ORR40" s="214"/>
      <c r="ORS40" s="214"/>
      <c r="ORT40" s="214"/>
      <c r="ORU40" s="214"/>
      <c r="ORV40" s="214"/>
      <c r="ORW40" s="214"/>
      <c r="ORX40" s="214"/>
      <c r="ORY40" s="214"/>
      <c r="ORZ40" s="214"/>
      <c r="OSA40" s="214"/>
      <c r="OSB40" s="214"/>
      <c r="OSC40" s="214"/>
      <c r="OSD40" s="214"/>
      <c r="OSE40" s="214"/>
      <c r="OSF40" s="214"/>
      <c r="OSG40" s="214"/>
      <c r="OSH40" s="214"/>
      <c r="OSI40" s="214"/>
      <c r="OSJ40" s="214"/>
      <c r="OSK40" s="214"/>
      <c r="OSL40" s="214"/>
      <c r="OSM40" s="214"/>
      <c r="OSN40" s="214"/>
      <c r="OSO40" s="214"/>
      <c r="OSP40" s="214"/>
      <c r="OSQ40" s="214"/>
      <c r="OSR40" s="214"/>
      <c r="OSS40" s="214"/>
      <c r="OST40" s="214"/>
      <c r="OSU40" s="214"/>
      <c r="OSV40" s="214"/>
      <c r="OSW40" s="214"/>
      <c r="OSX40" s="214"/>
      <c r="OSY40" s="214"/>
      <c r="OSZ40" s="214"/>
      <c r="OTA40" s="214"/>
      <c r="OTB40" s="214"/>
      <c r="OTC40" s="214"/>
      <c r="OTD40" s="214"/>
      <c r="OTE40" s="214"/>
      <c r="OTF40" s="214"/>
      <c r="OTG40" s="214"/>
      <c r="OTH40" s="214"/>
      <c r="OTI40" s="214"/>
      <c r="OTJ40" s="214"/>
      <c r="OTK40" s="214"/>
      <c r="OTL40" s="214"/>
      <c r="OTM40" s="214"/>
      <c r="OTN40" s="214"/>
      <c r="OTO40" s="214"/>
      <c r="OTP40" s="214"/>
      <c r="OTQ40" s="214"/>
      <c r="OTR40" s="214"/>
      <c r="OTS40" s="214"/>
      <c r="OTT40" s="214"/>
      <c r="OTU40" s="214"/>
      <c r="OTV40" s="214"/>
      <c r="OTW40" s="214"/>
      <c r="OTX40" s="214"/>
      <c r="OTY40" s="214"/>
      <c r="OTZ40" s="214"/>
      <c r="OUA40" s="214"/>
      <c r="OUB40" s="214"/>
      <c r="OUC40" s="214"/>
      <c r="OUD40" s="214"/>
      <c r="OUE40" s="214"/>
      <c r="OUF40" s="214"/>
      <c r="OUG40" s="214"/>
      <c r="OUH40" s="214"/>
      <c r="OUI40" s="214"/>
      <c r="OUJ40" s="214"/>
      <c r="OUK40" s="214"/>
      <c r="OUL40" s="214"/>
      <c r="OUM40" s="214"/>
      <c r="OUN40" s="214"/>
      <c r="OUO40" s="214"/>
      <c r="OUP40" s="214"/>
      <c r="OUQ40" s="214"/>
      <c r="OUR40" s="214"/>
      <c r="OUS40" s="214"/>
      <c r="OUT40" s="214"/>
      <c r="OUU40" s="214"/>
      <c r="OUV40" s="214"/>
      <c r="OUW40" s="214"/>
      <c r="OUX40" s="214"/>
      <c r="OUY40" s="214"/>
      <c r="OUZ40" s="214"/>
      <c r="OVA40" s="214"/>
      <c r="OVB40" s="214"/>
      <c r="OVC40" s="214"/>
      <c r="OVD40" s="214"/>
      <c r="OVE40" s="214"/>
      <c r="OVF40" s="214"/>
      <c r="OVG40" s="214"/>
      <c r="OVH40" s="214"/>
      <c r="OVI40" s="214"/>
      <c r="OVJ40" s="214"/>
      <c r="OVK40" s="214"/>
      <c r="OVL40" s="214"/>
      <c r="OVM40" s="214"/>
      <c r="OVN40" s="214"/>
      <c r="OVO40" s="214"/>
      <c r="OVP40" s="214"/>
      <c r="OVQ40" s="214"/>
      <c r="OVR40" s="214"/>
      <c r="OVS40" s="214"/>
      <c r="OVT40" s="214"/>
      <c r="OVU40" s="214"/>
      <c r="OVV40" s="214"/>
      <c r="OVW40" s="214"/>
      <c r="OVX40" s="214"/>
      <c r="OVY40" s="214"/>
      <c r="OVZ40" s="214"/>
      <c r="OWA40" s="214"/>
      <c r="OWB40" s="214"/>
      <c r="OWC40" s="214"/>
      <c r="OWD40" s="214"/>
      <c r="OWE40" s="214"/>
      <c r="OWF40" s="214"/>
      <c r="OWG40" s="214"/>
      <c r="OWH40" s="214"/>
      <c r="OWI40" s="214"/>
      <c r="OWJ40" s="214"/>
      <c r="OWK40" s="214"/>
      <c r="OWL40" s="214"/>
      <c r="OWM40" s="214"/>
      <c r="OWN40" s="214"/>
      <c r="OWO40" s="214"/>
      <c r="OWP40" s="214"/>
      <c r="OWQ40" s="214"/>
      <c r="OWR40" s="214"/>
      <c r="OWS40" s="214"/>
      <c r="OWT40" s="214"/>
      <c r="OWU40" s="214"/>
      <c r="OWV40" s="214"/>
      <c r="OWW40" s="214"/>
      <c r="OWX40" s="214"/>
      <c r="OWY40" s="214"/>
      <c r="OWZ40" s="214"/>
      <c r="OXA40" s="214"/>
      <c r="OXB40" s="214"/>
      <c r="OXC40" s="214"/>
      <c r="OXD40" s="214"/>
      <c r="OXE40" s="214"/>
      <c r="OXF40" s="214"/>
      <c r="OXG40" s="214"/>
      <c r="OXH40" s="214"/>
      <c r="OXI40" s="214"/>
      <c r="OXJ40" s="214"/>
      <c r="OXK40" s="214"/>
      <c r="OXL40" s="214"/>
      <c r="OXM40" s="214"/>
      <c r="OXN40" s="214"/>
      <c r="OXO40" s="214"/>
      <c r="OXP40" s="214"/>
      <c r="OXQ40" s="214"/>
      <c r="OXR40" s="214"/>
      <c r="OXS40" s="214"/>
      <c r="OXT40" s="214"/>
      <c r="OXU40" s="214"/>
      <c r="OXV40" s="214"/>
      <c r="OXW40" s="214"/>
      <c r="OXX40" s="214"/>
      <c r="OXY40" s="214"/>
      <c r="OXZ40" s="214"/>
      <c r="OYA40" s="214"/>
      <c r="OYB40" s="214"/>
      <c r="OYC40" s="214"/>
      <c r="OYD40" s="214"/>
      <c r="OYE40" s="214"/>
      <c r="OYF40" s="214"/>
      <c r="OYG40" s="214"/>
      <c r="OYH40" s="214"/>
      <c r="OYI40" s="214"/>
      <c r="OYJ40" s="214"/>
      <c r="OYK40" s="214"/>
      <c r="OYL40" s="214"/>
      <c r="OYM40" s="214"/>
      <c r="OYN40" s="214"/>
      <c r="OYO40" s="214"/>
      <c r="OYP40" s="214"/>
      <c r="OYQ40" s="214"/>
      <c r="OYR40" s="214"/>
      <c r="OYS40" s="214"/>
      <c r="OYT40" s="214"/>
      <c r="OYU40" s="214"/>
      <c r="OYV40" s="214"/>
      <c r="OYW40" s="214"/>
      <c r="OYX40" s="214"/>
      <c r="OYY40" s="214"/>
      <c r="OYZ40" s="214"/>
      <c r="OZA40" s="214"/>
      <c r="OZB40" s="214"/>
      <c r="OZC40" s="214"/>
      <c r="OZD40" s="214"/>
      <c r="OZE40" s="214"/>
      <c r="OZF40" s="214"/>
      <c r="OZG40" s="214"/>
      <c r="OZH40" s="214"/>
      <c r="OZI40" s="214"/>
      <c r="OZJ40" s="214"/>
      <c r="OZK40" s="214"/>
      <c r="OZL40" s="214"/>
      <c r="OZM40" s="214"/>
      <c r="OZN40" s="214"/>
      <c r="OZO40" s="214"/>
      <c r="OZP40" s="214"/>
      <c r="OZQ40" s="214"/>
      <c r="OZR40" s="214"/>
      <c r="OZS40" s="214"/>
      <c r="OZT40" s="214"/>
      <c r="OZU40" s="214"/>
      <c r="OZV40" s="214"/>
      <c r="OZW40" s="214"/>
      <c r="OZX40" s="214"/>
      <c r="OZY40" s="214"/>
      <c r="OZZ40" s="214"/>
      <c r="PAA40" s="214"/>
      <c r="PAB40" s="214"/>
      <c r="PAC40" s="214"/>
      <c r="PAD40" s="214"/>
      <c r="PAE40" s="214"/>
      <c r="PAF40" s="214"/>
      <c r="PAG40" s="214"/>
      <c r="PAH40" s="214"/>
      <c r="PAI40" s="214"/>
      <c r="PAJ40" s="214"/>
      <c r="PAK40" s="214"/>
      <c r="PAL40" s="214"/>
      <c r="PAM40" s="214"/>
      <c r="PAN40" s="214"/>
      <c r="PAO40" s="214"/>
      <c r="PAP40" s="214"/>
      <c r="PAQ40" s="214"/>
      <c r="PAR40" s="214"/>
      <c r="PAS40" s="214"/>
      <c r="PAT40" s="214"/>
      <c r="PAU40" s="214"/>
      <c r="PAV40" s="214"/>
      <c r="PAW40" s="214"/>
      <c r="PAX40" s="214"/>
      <c r="PAY40" s="214"/>
      <c r="PAZ40" s="214"/>
      <c r="PBA40" s="214"/>
      <c r="PBB40" s="214"/>
      <c r="PBC40" s="214"/>
      <c r="PBD40" s="214"/>
      <c r="PBE40" s="214"/>
      <c r="PBF40" s="214"/>
      <c r="PBG40" s="214"/>
      <c r="PBH40" s="214"/>
      <c r="PBI40" s="214"/>
      <c r="PBJ40" s="214"/>
      <c r="PBK40" s="214"/>
      <c r="PBL40" s="214"/>
      <c r="PBM40" s="214"/>
      <c r="PBN40" s="214"/>
      <c r="PBO40" s="214"/>
      <c r="PBP40" s="214"/>
      <c r="PBQ40" s="214"/>
      <c r="PBR40" s="214"/>
      <c r="PBS40" s="214"/>
      <c r="PBT40" s="214"/>
      <c r="PBU40" s="214"/>
      <c r="PBV40" s="214"/>
      <c r="PBW40" s="214"/>
      <c r="PBX40" s="214"/>
      <c r="PBY40" s="214"/>
      <c r="PBZ40" s="214"/>
      <c r="PCA40" s="214"/>
      <c r="PCB40" s="214"/>
      <c r="PCC40" s="214"/>
      <c r="PCD40" s="214"/>
      <c r="PCE40" s="214"/>
      <c r="PCF40" s="214"/>
      <c r="PCG40" s="214"/>
      <c r="PCH40" s="214"/>
      <c r="PCI40" s="214"/>
      <c r="PCJ40" s="214"/>
      <c r="PCK40" s="214"/>
      <c r="PCL40" s="214"/>
      <c r="PCM40" s="214"/>
      <c r="PCN40" s="214"/>
      <c r="PCO40" s="214"/>
      <c r="PCP40" s="214"/>
      <c r="PCQ40" s="214"/>
      <c r="PCR40" s="214"/>
      <c r="PCS40" s="214"/>
      <c r="PCT40" s="214"/>
      <c r="PCU40" s="214"/>
      <c r="PCV40" s="214"/>
      <c r="PCW40" s="214"/>
      <c r="PCX40" s="214"/>
      <c r="PCY40" s="214"/>
      <c r="PCZ40" s="214"/>
      <c r="PDA40" s="214"/>
      <c r="PDB40" s="214"/>
      <c r="PDC40" s="214"/>
      <c r="PDD40" s="214"/>
      <c r="PDE40" s="214"/>
      <c r="PDF40" s="214"/>
      <c r="PDG40" s="214"/>
      <c r="PDH40" s="214"/>
      <c r="PDI40" s="214"/>
      <c r="PDJ40" s="214"/>
      <c r="PDK40" s="214"/>
      <c r="PDL40" s="214"/>
      <c r="PDM40" s="214"/>
      <c r="PDN40" s="214"/>
      <c r="PDO40" s="214"/>
      <c r="PDP40" s="214"/>
      <c r="PDQ40" s="214"/>
      <c r="PDR40" s="214"/>
      <c r="PDS40" s="214"/>
      <c r="PDT40" s="214"/>
      <c r="PDU40" s="214"/>
      <c r="PDV40" s="214"/>
      <c r="PDW40" s="214"/>
      <c r="PDX40" s="214"/>
      <c r="PDY40" s="214"/>
      <c r="PDZ40" s="214"/>
      <c r="PEA40" s="214"/>
      <c r="PEB40" s="214"/>
      <c r="PEC40" s="214"/>
      <c r="PED40" s="214"/>
      <c r="PEE40" s="214"/>
      <c r="PEF40" s="214"/>
      <c r="PEG40" s="214"/>
      <c r="PEH40" s="214"/>
      <c r="PEI40" s="214"/>
      <c r="PEJ40" s="214"/>
      <c r="PEK40" s="214"/>
      <c r="PEL40" s="214"/>
      <c r="PEM40" s="214"/>
      <c r="PEN40" s="214"/>
      <c r="PEO40" s="214"/>
      <c r="PEP40" s="214"/>
      <c r="PEQ40" s="214"/>
      <c r="PER40" s="214"/>
      <c r="PES40" s="214"/>
      <c r="PET40" s="214"/>
      <c r="PEU40" s="214"/>
      <c r="PEV40" s="214"/>
      <c r="PEW40" s="214"/>
      <c r="PEX40" s="214"/>
      <c r="PEY40" s="214"/>
      <c r="PEZ40" s="214"/>
      <c r="PFA40" s="214"/>
      <c r="PFB40" s="214"/>
      <c r="PFC40" s="214"/>
      <c r="PFD40" s="214"/>
      <c r="PFE40" s="214"/>
      <c r="PFF40" s="214"/>
      <c r="PFG40" s="214"/>
      <c r="PFH40" s="214"/>
      <c r="PFI40" s="214"/>
      <c r="PFJ40" s="214"/>
      <c r="PFK40" s="214"/>
      <c r="PFL40" s="214"/>
      <c r="PFM40" s="214"/>
      <c r="PFN40" s="214"/>
      <c r="PFO40" s="214"/>
      <c r="PFP40" s="214"/>
      <c r="PFQ40" s="214"/>
      <c r="PFR40" s="214"/>
      <c r="PFS40" s="214"/>
      <c r="PFT40" s="214"/>
      <c r="PFU40" s="214"/>
      <c r="PFV40" s="214"/>
      <c r="PFW40" s="214"/>
      <c r="PFX40" s="214"/>
      <c r="PFY40" s="214"/>
      <c r="PFZ40" s="214"/>
      <c r="PGA40" s="214"/>
      <c r="PGB40" s="214"/>
      <c r="PGC40" s="214"/>
      <c r="PGD40" s="214"/>
      <c r="PGE40" s="214"/>
      <c r="PGF40" s="214"/>
      <c r="PGG40" s="214"/>
      <c r="PGH40" s="214"/>
      <c r="PGI40" s="214"/>
      <c r="PGJ40" s="214"/>
      <c r="PGK40" s="214"/>
      <c r="PGL40" s="214"/>
      <c r="PGM40" s="214"/>
      <c r="PGN40" s="214"/>
      <c r="PGO40" s="214"/>
      <c r="PGP40" s="214"/>
      <c r="PGQ40" s="214"/>
      <c r="PGR40" s="214"/>
      <c r="PGS40" s="214"/>
      <c r="PGT40" s="214"/>
      <c r="PGU40" s="214"/>
      <c r="PGV40" s="214"/>
      <c r="PGW40" s="214"/>
      <c r="PGX40" s="214"/>
      <c r="PGY40" s="214"/>
      <c r="PGZ40" s="214"/>
      <c r="PHA40" s="214"/>
      <c r="PHB40" s="214"/>
      <c r="PHC40" s="214"/>
      <c r="PHD40" s="214"/>
      <c r="PHE40" s="214"/>
      <c r="PHF40" s="214"/>
      <c r="PHG40" s="214"/>
      <c r="PHH40" s="214"/>
      <c r="PHI40" s="214"/>
      <c r="PHJ40" s="214"/>
      <c r="PHK40" s="214"/>
      <c r="PHL40" s="214"/>
      <c r="PHM40" s="214"/>
      <c r="PHN40" s="214"/>
      <c r="PHO40" s="214"/>
      <c r="PHP40" s="214"/>
      <c r="PHQ40" s="214"/>
      <c r="PHR40" s="214"/>
      <c r="PHS40" s="214"/>
      <c r="PHT40" s="214"/>
      <c r="PHU40" s="214"/>
      <c r="PHV40" s="214"/>
      <c r="PHW40" s="214"/>
      <c r="PHX40" s="214"/>
      <c r="PHY40" s="214"/>
      <c r="PHZ40" s="214"/>
      <c r="PIA40" s="214"/>
      <c r="PIB40" s="214"/>
      <c r="PIC40" s="214"/>
      <c r="PID40" s="214"/>
      <c r="PIE40" s="214"/>
      <c r="PIF40" s="214"/>
      <c r="PIG40" s="214"/>
      <c r="PIH40" s="214"/>
      <c r="PII40" s="214"/>
      <c r="PIJ40" s="214"/>
      <c r="PIK40" s="214"/>
      <c r="PIL40" s="214"/>
      <c r="PIM40" s="214"/>
      <c r="PIN40" s="214"/>
      <c r="PIO40" s="214"/>
      <c r="PIP40" s="214"/>
      <c r="PIQ40" s="214"/>
      <c r="PIR40" s="214"/>
      <c r="PIS40" s="214"/>
      <c r="PIT40" s="214"/>
      <c r="PIU40" s="214"/>
      <c r="PIV40" s="214"/>
      <c r="PIW40" s="214"/>
      <c r="PIX40" s="214"/>
      <c r="PIY40" s="214"/>
      <c r="PIZ40" s="214"/>
      <c r="PJA40" s="214"/>
      <c r="PJB40" s="214"/>
      <c r="PJC40" s="214"/>
      <c r="PJD40" s="214"/>
      <c r="PJE40" s="214"/>
      <c r="PJF40" s="214"/>
      <c r="PJG40" s="214"/>
      <c r="PJH40" s="214"/>
      <c r="PJI40" s="214"/>
      <c r="PJJ40" s="214"/>
      <c r="PJK40" s="214"/>
      <c r="PJL40" s="214"/>
      <c r="PJM40" s="214"/>
      <c r="PJN40" s="214"/>
      <c r="PJO40" s="214"/>
      <c r="PJP40" s="214"/>
      <c r="PJQ40" s="214"/>
      <c r="PJR40" s="214"/>
      <c r="PJS40" s="214"/>
      <c r="PJT40" s="214"/>
      <c r="PJU40" s="214"/>
      <c r="PJV40" s="214"/>
      <c r="PJW40" s="214"/>
      <c r="PJX40" s="214"/>
      <c r="PJY40" s="214"/>
      <c r="PJZ40" s="214"/>
      <c r="PKA40" s="214"/>
      <c r="PKB40" s="214"/>
      <c r="PKC40" s="214"/>
      <c r="PKD40" s="214"/>
      <c r="PKE40" s="214"/>
      <c r="PKF40" s="214"/>
      <c r="PKG40" s="214"/>
      <c r="PKH40" s="214"/>
      <c r="PKI40" s="214"/>
      <c r="PKJ40" s="214"/>
      <c r="PKK40" s="214"/>
      <c r="PKL40" s="214"/>
      <c r="PKM40" s="214"/>
      <c r="PKN40" s="214"/>
      <c r="PKO40" s="214"/>
      <c r="PKP40" s="214"/>
      <c r="PKQ40" s="214"/>
      <c r="PKR40" s="214"/>
      <c r="PKS40" s="214"/>
      <c r="PKT40" s="214"/>
      <c r="PKU40" s="214"/>
      <c r="PKV40" s="214"/>
      <c r="PKW40" s="214"/>
      <c r="PKX40" s="214"/>
      <c r="PKY40" s="214"/>
      <c r="PKZ40" s="214"/>
      <c r="PLA40" s="214"/>
      <c r="PLB40" s="214"/>
      <c r="PLC40" s="214"/>
      <c r="PLD40" s="214"/>
      <c r="PLE40" s="214"/>
      <c r="PLF40" s="214"/>
      <c r="PLG40" s="214"/>
      <c r="PLH40" s="214"/>
      <c r="PLI40" s="214"/>
      <c r="PLJ40" s="214"/>
      <c r="PLK40" s="214"/>
      <c r="PLL40" s="214"/>
      <c r="PLM40" s="214"/>
      <c r="PLN40" s="214"/>
      <c r="PLO40" s="214"/>
      <c r="PLP40" s="214"/>
      <c r="PLQ40" s="214"/>
      <c r="PLR40" s="214"/>
      <c r="PLS40" s="214"/>
      <c r="PLT40" s="214"/>
      <c r="PLU40" s="214"/>
      <c r="PLV40" s="214"/>
      <c r="PLW40" s="214"/>
      <c r="PLX40" s="214"/>
      <c r="PLY40" s="214"/>
      <c r="PLZ40" s="214"/>
      <c r="PMA40" s="214"/>
      <c r="PMB40" s="214"/>
      <c r="PMC40" s="214"/>
      <c r="PMD40" s="214"/>
      <c r="PME40" s="214"/>
      <c r="PMF40" s="214"/>
      <c r="PMG40" s="214"/>
      <c r="PMH40" s="214"/>
      <c r="PMI40" s="214"/>
      <c r="PMJ40" s="214"/>
      <c r="PMK40" s="214"/>
      <c r="PML40" s="214"/>
      <c r="PMM40" s="214"/>
      <c r="PMN40" s="214"/>
      <c r="PMO40" s="214"/>
      <c r="PMP40" s="214"/>
      <c r="PMQ40" s="214"/>
      <c r="PMR40" s="214"/>
      <c r="PMS40" s="214"/>
      <c r="PMT40" s="214"/>
      <c r="PMU40" s="214"/>
      <c r="PMV40" s="214"/>
      <c r="PMW40" s="214"/>
      <c r="PMX40" s="214"/>
      <c r="PMY40" s="214"/>
      <c r="PMZ40" s="214"/>
      <c r="PNA40" s="214"/>
      <c r="PNB40" s="214"/>
      <c r="PNC40" s="214"/>
      <c r="PND40" s="214"/>
      <c r="PNE40" s="214"/>
      <c r="PNF40" s="214"/>
      <c r="PNG40" s="214"/>
      <c r="PNH40" s="214"/>
      <c r="PNI40" s="214"/>
      <c r="PNJ40" s="214"/>
      <c r="PNK40" s="214"/>
      <c r="PNL40" s="214"/>
      <c r="PNM40" s="214"/>
      <c r="PNN40" s="214"/>
      <c r="PNO40" s="214"/>
      <c r="PNP40" s="214"/>
      <c r="PNQ40" s="214"/>
      <c r="PNR40" s="214"/>
      <c r="PNS40" s="214"/>
      <c r="PNT40" s="214"/>
      <c r="PNU40" s="214"/>
      <c r="PNV40" s="214"/>
      <c r="PNW40" s="214"/>
      <c r="PNX40" s="214"/>
      <c r="PNY40" s="214"/>
      <c r="PNZ40" s="214"/>
      <c r="POA40" s="214"/>
      <c r="POB40" s="214"/>
      <c r="POC40" s="214"/>
      <c r="POD40" s="214"/>
      <c r="POE40" s="214"/>
      <c r="POF40" s="214"/>
      <c r="POG40" s="214"/>
      <c r="POH40" s="214"/>
      <c r="POI40" s="214"/>
      <c r="POJ40" s="214"/>
      <c r="POK40" s="214"/>
      <c r="POL40" s="214"/>
      <c r="POM40" s="214"/>
      <c r="PON40" s="214"/>
      <c r="POO40" s="214"/>
      <c r="POP40" s="214"/>
      <c r="POQ40" s="214"/>
      <c r="POR40" s="214"/>
      <c r="POS40" s="214"/>
      <c r="POT40" s="214"/>
      <c r="POU40" s="214"/>
      <c r="POV40" s="214"/>
      <c r="POW40" s="214"/>
      <c r="POX40" s="214"/>
      <c r="POY40" s="214"/>
      <c r="POZ40" s="214"/>
      <c r="PPA40" s="214"/>
      <c r="PPB40" s="214"/>
      <c r="PPC40" s="214"/>
      <c r="PPD40" s="214"/>
      <c r="PPE40" s="214"/>
      <c r="PPF40" s="214"/>
      <c r="PPG40" s="214"/>
      <c r="PPH40" s="214"/>
      <c r="PPI40" s="214"/>
      <c r="PPJ40" s="214"/>
      <c r="PPK40" s="214"/>
      <c r="PPL40" s="214"/>
      <c r="PPM40" s="214"/>
      <c r="PPN40" s="214"/>
      <c r="PPO40" s="214"/>
      <c r="PPP40" s="214"/>
      <c r="PPQ40" s="214"/>
      <c r="PPR40" s="214"/>
      <c r="PPS40" s="214"/>
      <c r="PPT40" s="214"/>
      <c r="PPU40" s="214"/>
      <c r="PPV40" s="214"/>
      <c r="PPW40" s="214"/>
      <c r="PPX40" s="214"/>
      <c r="PPY40" s="214"/>
      <c r="PPZ40" s="214"/>
      <c r="PQA40" s="214"/>
      <c r="PQB40" s="214"/>
      <c r="PQC40" s="214"/>
      <c r="PQD40" s="214"/>
      <c r="PQE40" s="214"/>
      <c r="PQF40" s="214"/>
      <c r="PQG40" s="214"/>
      <c r="PQH40" s="214"/>
      <c r="PQI40" s="214"/>
      <c r="PQJ40" s="214"/>
      <c r="PQK40" s="214"/>
      <c r="PQL40" s="214"/>
      <c r="PQM40" s="214"/>
      <c r="PQN40" s="214"/>
      <c r="PQO40" s="214"/>
      <c r="PQP40" s="214"/>
      <c r="PQQ40" s="214"/>
      <c r="PQR40" s="214"/>
      <c r="PQS40" s="214"/>
      <c r="PQT40" s="214"/>
      <c r="PQU40" s="214"/>
      <c r="PQV40" s="214"/>
      <c r="PQW40" s="214"/>
      <c r="PQX40" s="214"/>
      <c r="PQY40" s="214"/>
      <c r="PQZ40" s="214"/>
      <c r="PRA40" s="214"/>
      <c r="PRB40" s="214"/>
      <c r="PRC40" s="214"/>
      <c r="PRD40" s="214"/>
      <c r="PRE40" s="214"/>
      <c r="PRF40" s="214"/>
      <c r="PRG40" s="214"/>
      <c r="PRH40" s="214"/>
      <c r="PRI40" s="214"/>
      <c r="PRJ40" s="214"/>
      <c r="PRK40" s="214"/>
      <c r="PRL40" s="214"/>
      <c r="PRM40" s="214"/>
      <c r="PRN40" s="214"/>
      <c r="PRO40" s="214"/>
      <c r="PRP40" s="214"/>
      <c r="PRQ40" s="214"/>
      <c r="PRR40" s="214"/>
      <c r="PRS40" s="214"/>
      <c r="PRT40" s="214"/>
      <c r="PRU40" s="214"/>
      <c r="PRV40" s="214"/>
      <c r="PRW40" s="214"/>
      <c r="PRX40" s="214"/>
      <c r="PRY40" s="214"/>
      <c r="PRZ40" s="214"/>
      <c r="PSA40" s="214"/>
      <c r="PSB40" s="214"/>
      <c r="PSC40" s="214"/>
      <c r="PSD40" s="214"/>
      <c r="PSE40" s="214"/>
      <c r="PSF40" s="214"/>
      <c r="PSG40" s="214"/>
      <c r="PSH40" s="214"/>
      <c r="PSI40" s="214"/>
      <c r="PSJ40" s="214"/>
      <c r="PSK40" s="214"/>
      <c r="PSL40" s="214"/>
      <c r="PSM40" s="214"/>
      <c r="PSN40" s="214"/>
      <c r="PSO40" s="214"/>
      <c r="PSP40" s="214"/>
      <c r="PSQ40" s="214"/>
      <c r="PSR40" s="214"/>
      <c r="PSS40" s="214"/>
      <c r="PST40" s="214"/>
      <c r="PSU40" s="214"/>
      <c r="PSV40" s="214"/>
      <c r="PSW40" s="214"/>
      <c r="PSX40" s="214"/>
      <c r="PSY40" s="214"/>
      <c r="PSZ40" s="214"/>
      <c r="PTA40" s="214"/>
      <c r="PTB40" s="214"/>
      <c r="PTC40" s="214"/>
      <c r="PTD40" s="214"/>
      <c r="PTE40" s="214"/>
      <c r="PTF40" s="214"/>
      <c r="PTG40" s="214"/>
      <c r="PTH40" s="214"/>
      <c r="PTI40" s="214"/>
      <c r="PTJ40" s="214"/>
      <c r="PTK40" s="214"/>
      <c r="PTL40" s="214"/>
      <c r="PTM40" s="214"/>
      <c r="PTN40" s="214"/>
      <c r="PTO40" s="214"/>
      <c r="PTP40" s="214"/>
      <c r="PTQ40" s="214"/>
      <c r="PTR40" s="214"/>
      <c r="PTS40" s="214"/>
      <c r="PTT40" s="214"/>
      <c r="PTU40" s="214"/>
      <c r="PTV40" s="214"/>
      <c r="PTW40" s="214"/>
      <c r="PTX40" s="214"/>
      <c r="PTY40" s="214"/>
      <c r="PTZ40" s="214"/>
      <c r="PUA40" s="214"/>
      <c r="PUB40" s="214"/>
      <c r="PUC40" s="214"/>
      <c r="PUD40" s="214"/>
      <c r="PUE40" s="214"/>
      <c r="PUF40" s="214"/>
      <c r="PUG40" s="214"/>
      <c r="PUH40" s="214"/>
      <c r="PUI40" s="214"/>
      <c r="PUJ40" s="214"/>
      <c r="PUK40" s="214"/>
      <c r="PUL40" s="214"/>
      <c r="PUM40" s="214"/>
      <c r="PUN40" s="214"/>
      <c r="PUO40" s="214"/>
      <c r="PUP40" s="214"/>
      <c r="PUQ40" s="214"/>
      <c r="PUR40" s="214"/>
      <c r="PUS40" s="214"/>
      <c r="PUT40" s="214"/>
      <c r="PUU40" s="214"/>
      <c r="PUV40" s="214"/>
      <c r="PUW40" s="214"/>
      <c r="PUX40" s="214"/>
      <c r="PUY40" s="214"/>
      <c r="PUZ40" s="214"/>
      <c r="PVA40" s="214"/>
      <c r="PVB40" s="214"/>
      <c r="PVC40" s="214"/>
      <c r="PVD40" s="214"/>
      <c r="PVE40" s="214"/>
      <c r="PVF40" s="214"/>
      <c r="PVG40" s="214"/>
      <c r="PVH40" s="214"/>
      <c r="PVI40" s="214"/>
      <c r="PVJ40" s="214"/>
      <c r="PVK40" s="214"/>
      <c r="PVL40" s="214"/>
      <c r="PVM40" s="214"/>
      <c r="PVN40" s="214"/>
      <c r="PVO40" s="214"/>
      <c r="PVP40" s="214"/>
      <c r="PVQ40" s="214"/>
      <c r="PVR40" s="214"/>
      <c r="PVS40" s="214"/>
      <c r="PVT40" s="214"/>
      <c r="PVU40" s="214"/>
      <c r="PVV40" s="214"/>
      <c r="PVW40" s="214"/>
      <c r="PVX40" s="214"/>
      <c r="PVY40" s="214"/>
      <c r="PVZ40" s="214"/>
      <c r="PWA40" s="214"/>
      <c r="PWB40" s="214"/>
      <c r="PWC40" s="214"/>
      <c r="PWD40" s="214"/>
      <c r="PWE40" s="214"/>
      <c r="PWF40" s="214"/>
      <c r="PWG40" s="214"/>
      <c r="PWH40" s="214"/>
      <c r="PWI40" s="214"/>
      <c r="PWJ40" s="214"/>
      <c r="PWK40" s="214"/>
      <c r="PWL40" s="214"/>
      <c r="PWM40" s="214"/>
      <c r="PWN40" s="214"/>
      <c r="PWO40" s="214"/>
      <c r="PWP40" s="214"/>
      <c r="PWQ40" s="214"/>
      <c r="PWR40" s="214"/>
      <c r="PWS40" s="214"/>
      <c r="PWT40" s="214"/>
      <c r="PWU40" s="214"/>
      <c r="PWV40" s="214"/>
      <c r="PWW40" s="214"/>
      <c r="PWX40" s="214"/>
      <c r="PWY40" s="214"/>
      <c r="PWZ40" s="214"/>
      <c r="PXA40" s="214"/>
      <c r="PXB40" s="214"/>
      <c r="PXC40" s="214"/>
      <c r="PXD40" s="214"/>
      <c r="PXE40" s="214"/>
      <c r="PXF40" s="214"/>
      <c r="PXG40" s="214"/>
      <c r="PXH40" s="214"/>
      <c r="PXI40" s="214"/>
      <c r="PXJ40" s="214"/>
      <c r="PXK40" s="214"/>
      <c r="PXL40" s="214"/>
      <c r="PXM40" s="214"/>
      <c r="PXN40" s="214"/>
      <c r="PXO40" s="214"/>
      <c r="PXP40" s="214"/>
      <c r="PXQ40" s="214"/>
      <c r="PXR40" s="214"/>
      <c r="PXS40" s="214"/>
      <c r="PXT40" s="214"/>
      <c r="PXU40" s="214"/>
      <c r="PXV40" s="214"/>
      <c r="PXW40" s="214"/>
      <c r="PXX40" s="214"/>
      <c r="PXY40" s="214"/>
      <c r="PXZ40" s="214"/>
      <c r="PYA40" s="214"/>
      <c r="PYB40" s="214"/>
      <c r="PYC40" s="214"/>
      <c r="PYD40" s="214"/>
      <c r="PYE40" s="214"/>
      <c r="PYF40" s="214"/>
      <c r="PYG40" s="214"/>
      <c r="PYH40" s="214"/>
      <c r="PYI40" s="214"/>
      <c r="PYJ40" s="214"/>
      <c r="PYK40" s="214"/>
      <c r="PYL40" s="214"/>
      <c r="PYM40" s="214"/>
      <c r="PYN40" s="214"/>
      <c r="PYO40" s="214"/>
      <c r="PYP40" s="214"/>
      <c r="PYQ40" s="214"/>
      <c r="PYR40" s="214"/>
      <c r="PYS40" s="214"/>
      <c r="PYT40" s="214"/>
      <c r="PYU40" s="214"/>
      <c r="PYV40" s="214"/>
      <c r="PYW40" s="214"/>
      <c r="PYX40" s="214"/>
      <c r="PYY40" s="214"/>
      <c r="PYZ40" s="214"/>
      <c r="PZA40" s="214"/>
      <c r="PZB40" s="214"/>
      <c r="PZC40" s="214"/>
      <c r="PZD40" s="214"/>
      <c r="PZE40" s="214"/>
      <c r="PZF40" s="214"/>
      <c r="PZG40" s="214"/>
      <c r="PZH40" s="214"/>
      <c r="PZI40" s="214"/>
      <c r="PZJ40" s="214"/>
      <c r="PZK40" s="214"/>
      <c r="PZL40" s="214"/>
      <c r="PZM40" s="214"/>
      <c r="PZN40" s="214"/>
      <c r="PZO40" s="214"/>
      <c r="PZP40" s="214"/>
      <c r="PZQ40" s="214"/>
      <c r="PZR40" s="214"/>
      <c r="PZS40" s="214"/>
      <c r="PZT40" s="214"/>
      <c r="PZU40" s="214"/>
      <c r="PZV40" s="214"/>
      <c r="PZW40" s="214"/>
      <c r="PZX40" s="214"/>
      <c r="PZY40" s="214"/>
      <c r="PZZ40" s="214"/>
      <c r="QAA40" s="214"/>
      <c r="QAB40" s="214"/>
      <c r="QAC40" s="214"/>
      <c r="QAD40" s="214"/>
      <c r="QAE40" s="214"/>
      <c r="QAF40" s="214"/>
      <c r="QAG40" s="214"/>
      <c r="QAH40" s="214"/>
      <c r="QAI40" s="214"/>
      <c r="QAJ40" s="214"/>
      <c r="QAK40" s="214"/>
      <c r="QAL40" s="214"/>
      <c r="QAM40" s="214"/>
      <c r="QAN40" s="214"/>
      <c r="QAO40" s="214"/>
      <c r="QAP40" s="214"/>
      <c r="QAQ40" s="214"/>
      <c r="QAR40" s="214"/>
      <c r="QAS40" s="214"/>
      <c r="QAT40" s="214"/>
      <c r="QAU40" s="214"/>
      <c r="QAV40" s="214"/>
      <c r="QAW40" s="214"/>
      <c r="QAX40" s="214"/>
      <c r="QAY40" s="214"/>
      <c r="QAZ40" s="214"/>
      <c r="QBA40" s="214"/>
      <c r="QBB40" s="214"/>
      <c r="QBC40" s="214"/>
      <c r="QBD40" s="214"/>
      <c r="QBE40" s="214"/>
      <c r="QBF40" s="214"/>
      <c r="QBG40" s="214"/>
      <c r="QBH40" s="214"/>
      <c r="QBI40" s="214"/>
      <c r="QBJ40" s="214"/>
      <c r="QBK40" s="214"/>
      <c r="QBL40" s="214"/>
      <c r="QBM40" s="214"/>
      <c r="QBN40" s="214"/>
      <c r="QBO40" s="214"/>
      <c r="QBP40" s="214"/>
      <c r="QBQ40" s="214"/>
      <c r="QBR40" s="214"/>
      <c r="QBS40" s="214"/>
      <c r="QBT40" s="214"/>
      <c r="QBU40" s="214"/>
      <c r="QBV40" s="214"/>
      <c r="QBW40" s="214"/>
      <c r="QBX40" s="214"/>
      <c r="QBY40" s="214"/>
      <c r="QBZ40" s="214"/>
      <c r="QCA40" s="214"/>
      <c r="QCB40" s="214"/>
      <c r="QCC40" s="214"/>
      <c r="QCD40" s="214"/>
      <c r="QCE40" s="214"/>
      <c r="QCF40" s="214"/>
      <c r="QCG40" s="214"/>
      <c r="QCH40" s="214"/>
      <c r="QCI40" s="214"/>
      <c r="QCJ40" s="214"/>
      <c r="QCK40" s="214"/>
      <c r="QCL40" s="214"/>
      <c r="QCM40" s="214"/>
      <c r="QCN40" s="214"/>
      <c r="QCO40" s="214"/>
      <c r="QCP40" s="214"/>
      <c r="QCQ40" s="214"/>
      <c r="QCR40" s="214"/>
      <c r="QCS40" s="214"/>
      <c r="QCT40" s="214"/>
      <c r="QCU40" s="214"/>
      <c r="QCV40" s="214"/>
      <c r="QCW40" s="214"/>
      <c r="QCX40" s="214"/>
      <c r="QCY40" s="214"/>
      <c r="QCZ40" s="214"/>
      <c r="QDA40" s="214"/>
      <c r="QDB40" s="214"/>
      <c r="QDC40" s="214"/>
      <c r="QDD40" s="214"/>
      <c r="QDE40" s="214"/>
      <c r="QDF40" s="214"/>
      <c r="QDG40" s="214"/>
      <c r="QDH40" s="214"/>
      <c r="QDI40" s="214"/>
      <c r="QDJ40" s="214"/>
      <c r="QDK40" s="214"/>
      <c r="QDL40" s="214"/>
      <c r="QDM40" s="214"/>
      <c r="QDN40" s="214"/>
      <c r="QDO40" s="214"/>
      <c r="QDP40" s="214"/>
      <c r="QDQ40" s="214"/>
      <c r="QDR40" s="214"/>
      <c r="QDS40" s="214"/>
      <c r="QDT40" s="214"/>
      <c r="QDU40" s="214"/>
      <c r="QDV40" s="214"/>
      <c r="QDW40" s="214"/>
      <c r="QDX40" s="214"/>
      <c r="QDY40" s="214"/>
      <c r="QDZ40" s="214"/>
      <c r="QEA40" s="214"/>
      <c r="QEB40" s="214"/>
      <c r="QEC40" s="214"/>
      <c r="QED40" s="214"/>
      <c r="QEE40" s="214"/>
      <c r="QEF40" s="214"/>
      <c r="QEG40" s="214"/>
      <c r="QEH40" s="214"/>
      <c r="QEI40" s="214"/>
      <c r="QEJ40" s="214"/>
      <c r="QEK40" s="214"/>
      <c r="QEL40" s="214"/>
      <c r="QEM40" s="214"/>
      <c r="QEN40" s="214"/>
      <c r="QEO40" s="214"/>
      <c r="QEP40" s="214"/>
      <c r="QEQ40" s="214"/>
      <c r="QER40" s="214"/>
      <c r="QES40" s="214"/>
      <c r="QET40" s="214"/>
      <c r="QEU40" s="214"/>
      <c r="QEV40" s="214"/>
      <c r="QEW40" s="214"/>
      <c r="QEX40" s="214"/>
      <c r="QEY40" s="214"/>
      <c r="QEZ40" s="214"/>
      <c r="QFA40" s="214"/>
      <c r="QFB40" s="214"/>
      <c r="QFC40" s="214"/>
      <c r="QFD40" s="214"/>
      <c r="QFE40" s="214"/>
      <c r="QFF40" s="214"/>
      <c r="QFG40" s="214"/>
      <c r="QFH40" s="214"/>
      <c r="QFI40" s="214"/>
      <c r="QFJ40" s="214"/>
      <c r="QFK40" s="214"/>
      <c r="QFL40" s="214"/>
      <c r="QFM40" s="214"/>
      <c r="QFN40" s="214"/>
      <c r="QFO40" s="214"/>
      <c r="QFP40" s="214"/>
      <c r="QFQ40" s="214"/>
      <c r="QFR40" s="214"/>
      <c r="QFS40" s="214"/>
      <c r="QFT40" s="214"/>
      <c r="QFU40" s="214"/>
      <c r="QFV40" s="214"/>
      <c r="QFW40" s="214"/>
      <c r="QFX40" s="214"/>
      <c r="QFY40" s="214"/>
      <c r="QFZ40" s="214"/>
      <c r="QGA40" s="214"/>
      <c r="QGB40" s="214"/>
      <c r="QGC40" s="214"/>
      <c r="QGD40" s="214"/>
      <c r="QGE40" s="214"/>
      <c r="QGF40" s="214"/>
      <c r="QGG40" s="214"/>
      <c r="QGH40" s="214"/>
      <c r="QGI40" s="214"/>
      <c r="QGJ40" s="214"/>
      <c r="QGK40" s="214"/>
      <c r="QGL40" s="214"/>
      <c r="QGM40" s="214"/>
      <c r="QGN40" s="214"/>
      <c r="QGO40" s="214"/>
      <c r="QGP40" s="214"/>
      <c r="QGQ40" s="214"/>
      <c r="QGR40" s="214"/>
      <c r="QGS40" s="214"/>
      <c r="QGT40" s="214"/>
      <c r="QGU40" s="214"/>
      <c r="QGV40" s="214"/>
      <c r="QGW40" s="214"/>
      <c r="QGX40" s="214"/>
      <c r="QGY40" s="214"/>
      <c r="QGZ40" s="214"/>
      <c r="QHA40" s="214"/>
      <c r="QHB40" s="214"/>
      <c r="QHC40" s="214"/>
      <c r="QHD40" s="214"/>
      <c r="QHE40" s="214"/>
      <c r="QHF40" s="214"/>
      <c r="QHG40" s="214"/>
      <c r="QHH40" s="214"/>
      <c r="QHI40" s="214"/>
      <c r="QHJ40" s="214"/>
      <c r="QHK40" s="214"/>
      <c r="QHL40" s="214"/>
      <c r="QHM40" s="214"/>
      <c r="QHN40" s="214"/>
      <c r="QHO40" s="214"/>
      <c r="QHP40" s="214"/>
      <c r="QHQ40" s="214"/>
      <c r="QHR40" s="214"/>
      <c r="QHS40" s="214"/>
      <c r="QHT40" s="214"/>
      <c r="QHU40" s="214"/>
      <c r="QHV40" s="214"/>
      <c r="QHW40" s="214"/>
      <c r="QHX40" s="214"/>
      <c r="QHY40" s="214"/>
      <c r="QHZ40" s="214"/>
      <c r="QIA40" s="214"/>
      <c r="QIB40" s="214"/>
      <c r="QIC40" s="214"/>
      <c r="QID40" s="214"/>
      <c r="QIE40" s="214"/>
      <c r="QIF40" s="214"/>
      <c r="QIG40" s="214"/>
      <c r="QIH40" s="214"/>
      <c r="QII40" s="214"/>
      <c r="QIJ40" s="214"/>
      <c r="QIK40" s="214"/>
      <c r="QIL40" s="214"/>
      <c r="QIM40" s="214"/>
      <c r="QIN40" s="214"/>
      <c r="QIO40" s="214"/>
      <c r="QIP40" s="214"/>
      <c r="QIQ40" s="214"/>
      <c r="QIR40" s="214"/>
      <c r="QIS40" s="214"/>
      <c r="QIT40" s="214"/>
      <c r="QIU40" s="214"/>
      <c r="QIV40" s="214"/>
      <c r="QIW40" s="214"/>
      <c r="QIX40" s="214"/>
      <c r="QIY40" s="214"/>
      <c r="QIZ40" s="214"/>
      <c r="QJA40" s="214"/>
      <c r="QJB40" s="214"/>
      <c r="QJC40" s="214"/>
      <c r="QJD40" s="214"/>
      <c r="QJE40" s="214"/>
      <c r="QJF40" s="214"/>
      <c r="QJG40" s="214"/>
      <c r="QJH40" s="214"/>
      <c r="QJI40" s="214"/>
      <c r="QJJ40" s="214"/>
      <c r="QJK40" s="214"/>
      <c r="QJL40" s="214"/>
      <c r="QJM40" s="214"/>
      <c r="QJN40" s="214"/>
      <c r="QJO40" s="214"/>
      <c r="QJP40" s="214"/>
      <c r="QJQ40" s="214"/>
      <c r="QJR40" s="214"/>
      <c r="QJS40" s="214"/>
      <c r="QJT40" s="214"/>
      <c r="QJU40" s="214"/>
      <c r="QJV40" s="214"/>
      <c r="QJW40" s="214"/>
      <c r="QJX40" s="214"/>
      <c r="QJY40" s="214"/>
      <c r="QJZ40" s="214"/>
      <c r="QKA40" s="214"/>
      <c r="QKB40" s="214"/>
      <c r="QKC40" s="214"/>
      <c r="QKD40" s="214"/>
      <c r="QKE40" s="214"/>
      <c r="QKF40" s="214"/>
      <c r="QKG40" s="214"/>
      <c r="QKH40" s="214"/>
      <c r="QKI40" s="214"/>
      <c r="QKJ40" s="214"/>
      <c r="QKK40" s="214"/>
      <c r="QKL40" s="214"/>
      <c r="QKM40" s="214"/>
      <c r="QKN40" s="214"/>
      <c r="QKO40" s="214"/>
      <c r="QKP40" s="214"/>
      <c r="QKQ40" s="214"/>
      <c r="QKR40" s="214"/>
      <c r="QKS40" s="214"/>
      <c r="QKT40" s="214"/>
      <c r="QKU40" s="214"/>
      <c r="QKV40" s="214"/>
      <c r="QKW40" s="214"/>
      <c r="QKX40" s="214"/>
      <c r="QKY40" s="214"/>
      <c r="QKZ40" s="214"/>
      <c r="QLA40" s="214"/>
      <c r="QLB40" s="214"/>
      <c r="QLC40" s="214"/>
      <c r="QLD40" s="214"/>
      <c r="QLE40" s="214"/>
      <c r="QLF40" s="214"/>
      <c r="QLG40" s="214"/>
      <c r="QLH40" s="214"/>
      <c r="QLI40" s="214"/>
      <c r="QLJ40" s="214"/>
      <c r="QLK40" s="214"/>
      <c r="QLL40" s="214"/>
      <c r="QLM40" s="214"/>
      <c r="QLN40" s="214"/>
      <c r="QLO40" s="214"/>
      <c r="QLP40" s="214"/>
      <c r="QLQ40" s="214"/>
      <c r="QLR40" s="214"/>
      <c r="QLS40" s="214"/>
      <c r="QLT40" s="214"/>
      <c r="QLU40" s="214"/>
      <c r="QLV40" s="214"/>
      <c r="QLW40" s="214"/>
      <c r="QLX40" s="214"/>
      <c r="QLY40" s="214"/>
      <c r="QLZ40" s="214"/>
      <c r="QMA40" s="214"/>
      <c r="QMB40" s="214"/>
      <c r="QMC40" s="214"/>
      <c r="QMD40" s="214"/>
      <c r="QME40" s="214"/>
      <c r="QMF40" s="214"/>
      <c r="QMG40" s="214"/>
      <c r="QMH40" s="214"/>
      <c r="QMI40" s="214"/>
      <c r="QMJ40" s="214"/>
      <c r="QMK40" s="214"/>
      <c r="QML40" s="214"/>
      <c r="QMM40" s="214"/>
      <c r="QMN40" s="214"/>
      <c r="QMO40" s="214"/>
      <c r="QMP40" s="214"/>
      <c r="QMQ40" s="214"/>
      <c r="QMR40" s="214"/>
      <c r="QMS40" s="214"/>
      <c r="QMT40" s="214"/>
      <c r="QMU40" s="214"/>
      <c r="QMV40" s="214"/>
      <c r="QMW40" s="214"/>
      <c r="QMX40" s="214"/>
      <c r="QMY40" s="214"/>
      <c r="QMZ40" s="214"/>
      <c r="QNA40" s="214"/>
      <c r="QNB40" s="214"/>
      <c r="QNC40" s="214"/>
      <c r="QND40" s="214"/>
      <c r="QNE40" s="214"/>
      <c r="QNF40" s="214"/>
      <c r="QNG40" s="214"/>
      <c r="QNH40" s="214"/>
      <c r="QNI40" s="214"/>
      <c r="QNJ40" s="214"/>
      <c r="QNK40" s="214"/>
      <c r="QNL40" s="214"/>
      <c r="QNM40" s="214"/>
      <c r="QNN40" s="214"/>
      <c r="QNO40" s="214"/>
      <c r="QNP40" s="214"/>
      <c r="QNQ40" s="214"/>
      <c r="QNR40" s="214"/>
      <c r="QNS40" s="214"/>
      <c r="QNT40" s="214"/>
      <c r="QNU40" s="214"/>
      <c r="QNV40" s="214"/>
      <c r="QNW40" s="214"/>
      <c r="QNX40" s="214"/>
      <c r="QNY40" s="214"/>
      <c r="QNZ40" s="214"/>
      <c r="QOA40" s="214"/>
      <c r="QOB40" s="214"/>
      <c r="QOC40" s="214"/>
      <c r="QOD40" s="214"/>
      <c r="QOE40" s="214"/>
      <c r="QOF40" s="214"/>
      <c r="QOG40" s="214"/>
      <c r="QOH40" s="214"/>
      <c r="QOI40" s="214"/>
      <c r="QOJ40" s="214"/>
      <c r="QOK40" s="214"/>
      <c r="QOL40" s="214"/>
      <c r="QOM40" s="214"/>
      <c r="QON40" s="214"/>
      <c r="QOO40" s="214"/>
      <c r="QOP40" s="214"/>
      <c r="QOQ40" s="214"/>
      <c r="QOR40" s="214"/>
      <c r="QOS40" s="214"/>
      <c r="QOT40" s="214"/>
      <c r="QOU40" s="214"/>
      <c r="QOV40" s="214"/>
      <c r="QOW40" s="214"/>
      <c r="QOX40" s="214"/>
      <c r="QOY40" s="214"/>
      <c r="QOZ40" s="214"/>
      <c r="QPA40" s="214"/>
      <c r="QPB40" s="214"/>
      <c r="QPC40" s="214"/>
      <c r="QPD40" s="214"/>
      <c r="QPE40" s="214"/>
      <c r="QPF40" s="214"/>
      <c r="QPG40" s="214"/>
      <c r="QPH40" s="214"/>
      <c r="QPI40" s="214"/>
      <c r="QPJ40" s="214"/>
      <c r="QPK40" s="214"/>
      <c r="QPL40" s="214"/>
      <c r="QPM40" s="214"/>
      <c r="QPN40" s="214"/>
      <c r="QPO40" s="214"/>
      <c r="QPP40" s="214"/>
      <c r="QPQ40" s="214"/>
      <c r="QPR40" s="214"/>
      <c r="QPS40" s="214"/>
      <c r="QPT40" s="214"/>
      <c r="QPU40" s="214"/>
      <c r="QPV40" s="214"/>
      <c r="QPW40" s="214"/>
      <c r="QPX40" s="214"/>
      <c r="QPY40" s="214"/>
      <c r="QPZ40" s="214"/>
      <c r="QQA40" s="214"/>
      <c r="QQB40" s="214"/>
      <c r="QQC40" s="214"/>
      <c r="QQD40" s="214"/>
      <c r="QQE40" s="214"/>
      <c r="QQF40" s="214"/>
      <c r="QQG40" s="214"/>
      <c r="QQH40" s="214"/>
      <c r="QQI40" s="214"/>
      <c r="QQJ40" s="214"/>
      <c r="QQK40" s="214"/>
      <c r="QQL40" s="214"/>
      <c r="QQM40" s="214"/>
      <c r="QQN40" s="214"/>
      <c r="QQO40" s="214"/>
      <c r="QQP40" s="214"/>
      <c r="QQQ40" s="214"/>
      <c r="QQR40" s="214"/>
      <c r="QQS40" s="214"/>
      <c r="QQT40" s="214"/>
      <c r="QQU40" s="214"/>
      <c r="QQV40" s="214"/>
      <c r="QQW40" s="214"/>
      <c r="QQX40" s="214"/>
      <c r="QQY40" s="214"/>
      <c r="QQZ40" s="214"/>
      <c r="QRA40" s="214"/>
      <c r="QRB40" s="214"/>
      <c r="QRC40" s="214"/>
      <c r="QRD40" s="214"/>
      <c r="QRE40" s="214"/>
      <c r="QRF40" s="214"/>
      <c r="QRG40" s="214"/>
      <c r="QRH40" s="214"/>
      <c r="QRI40" s="214"/>
      <c r="QRJ40" s="214"/>
      <c r="QRK40" s="214"/>
      <c r="QRL40" s="214"/>
      <c r="QRM40" s="214"/>
      <c r="QRN40" s="214"/>
      <c r="QRO40" s="214"/>
      <c r="QRP40" s="214"/>
      <c r="QRQ40" s="214"/>
      <c r="QRR40" s="214"/>
      <c r="QRS40" s="214"/>
      <c r="QRT40" s="214"/>
      <c r="QRU40" s="214"/>
      <c r="QRV40" s="214"/>
      <c r="QRW40" s="214"/>
      <c r="QRX40" s="214"/>
      <c r="QRY40" s="214"/>
      <c r="QRZ40" s="214"/>
      <c r="QSA40" s="214"/>
      <c r="QSB40" s="214"/>
      <c r="QSC40" s="214"/>
      <c r="QSD40" s="214"/>
      <c r="QSE40" s="214"/>
      <c r="QSF40" s="214"/>
      <c r="QSG40" s="214"/>
      <c r="QSH40" s="214"/>
      <c r="QSI40" s="214"/>
      <c r="QSJ40" s="214"/>
      <c r="QSK40" s="214"/>
      <c r="QSL40" s="214"/>
      <c r="QSM40" s="214"/>
      <c r="QSN40" s="214"/>
      <c r="QSO40" s="214"/>
      <c r="QSP40" s="214"/>
      <c r="QSQ40" s="214"/>
      <c r="QSR40" s="214"/>
      <c r="QSS40" s="214"/>
      <c r="QST40" s="214"/>
      <c r="QSU40" s="214"/>
      <c r="QSV40" s="214"/>
      <c r="QSW40" s="214"/>
      <c r="QSX40" s="214"/>
      <c r="QSY40" s="214"/>
      <c r="QSZ40" s="214"/>
      <c r="QTA40" s="214"/>
      <c r="QTB40" s="214"/>
      <c r="QTC40" s="214"/>
      <c r="QTD40" s="214"/>
      <c r="QTE40" s="214"/>
      <c r="QTF40" s="214"/>
      <c r="QTG40" s="214"/>
      <c r="QTH40" s="214"/>
      <c r="QTI40" s="214"/>
      <c r="QTJ40" s="214"/>
      <c r="QTK40" s="214"/>
      <c r="QTL40" s="214"/>
      <c r="QTM40" s="214"/>
      <c r="QTN40" s="214"/>
      <c r="QTO40" s="214"/>
      <c r="QTP40" s="214"/>
      <c r="QTQ40" s="214"/>
      <c r="QTR40" s="214"/>
      <c r="QTS40" s="214"/>
      <c r="QTT40" s="214"/>
      <c r="QTU40" s="214"/>
      <c r="QTV40" s="214"/>
      <c r="QTW40" s="214"/>
      <c r="QTX40" s="214"/>
      <c r="QTY40" s="214"/>
      <c r="QTZ40" s="214"/>
      <c r="QUA40" s="214"/>
      <c r="QUB40" s="214"/>
      <c r="QUC40" s="214"/>
      <c r="QUD40" s="214"/>
      <c r="QUE40" s="214"/>
      <c r="QUF40" s="214"/>
      <c r="QUG40" s="214"/>
      <c r="QUH40" s="214"/>
      <c r="QUI40" s="214"/>
      <c r="QUJ40" s="214"/>
      <c r="QUK40" s="214"/>
      <c r="QUL40" s="214"/>
      <c r="QUM40" s="214"/>
      <c r="QUN40" s="214"/>
      <c r="QUO40" s="214"/>
      <c r="QUP40" s="214"/>
      <c r="QUQ40" s="214"/>
      <c r="QUR40" s="214"/>
      <c r="QUS40" s="214"/>
      <c r="QUT40" s="214"/>
      <c r="QUU40" s="214"/>
      <c r="QUV40" s="214"/>
      <c r="QUW40" s="214"/>
      <c r="QUX40" s="214"/>
      <c r="QUY40" s="214"/>
      <c r="QUZ40" s="214"/>
      <c r="QVA40" s="214"/>
      <c r="QVB40" s="214"/>
      <c r="QVC40" s="214"/>
      <c r="QVD40" s="214"/>
      <c r="QVE40" s="214"/>
      <c r="QVF40" s="214"/>
      <c r="QVG40" s="214"/>
      <c r="QVH40" s="214"/>
      <c r="QVI40" s="214"/>
      <c r="QVJ40" s="214"/>
      <c r="QVK40" s="214"/>
      <c r="QVL40" s="214"/>
      <c r="QVM40" s="214"/>
      <c r="QVN40" s="214"/>
      <c r="QVO40" s="214"/>
      <c r="QVP40" s="214"/>
      <c r="QVQ40" s="214"/>
      <c r="QVR40" s="214"/>
      <c r="QVS40" s="214"/>
      <c r="QVT40" s="214"/>
      <c r="QVU40" s="214"/>
      <c r="QVV40" s="214"/>
      <c r="QVW40" s="214"/>
      <c r="QVX40" s="214"/>
      <c r="QVY40" s="214"/>
      <c r="QVZ40" s="214"/>
      <c r="QWA40" s="214"/>
      <c r="QWB40" s="214"/>
      <c r="QWC40" s="214"/>
      <c r="QWD40" s="214"/>
      <c r="QWE40" s="214"/>
      <c r="QWF40" s="214"/>
      <c r="QWG40" s="214"/>
      <c r="QWH40" s="214"/>
      <c r="QWI40" s="214"/>
      <c r="QWJ40" s="214"/>
      <c r="QWK40" s="214"/>
      <c r="QWL40" s="214"/>
      <c r="QWM40" s="214"/>
      <c r="QWN40" s="214"/>
      <c r="QWO40" s="214"/>
      <c r="QWP40" s="214"/>
      <c r="QWQ40" s="214"/>
      <c r="QWR40" s="214"/>
      <c r="QWS40" s="214"/>
      <c r="QWT40" s="214"/>
      <c r="QWU40" s="214"/>
      <c r="QWV40" s="214"/>
      <c r="QWW40" s="214"/>
      <c r="QWX40" s="214"/>
      <c r="QWY40" s="214"/>
      <c r="QWZ40" s="214"/>
      <c r="QXA40" s="214"/>
      <c r="QXB40" s="214"/>
      <c r="QXC40" s="214"/>
      <c r="QXD40" s="214"/>
      <c r="QXE40" s="214"/>
      <c r="QXF40" s="214"/>
      <c r="QXG40" s="214"/>
      <c r="QXH40" s="214"/>
      <c r="QXI40" s="214"/>
      <c r="QXJ40" s="214"/>
      <c r="QXK40" s="214"/>
      <c r="QXL40" s="214"/>
      <c r="QXM40" s="214"/>
      <c r="QXN40" s="214"/>
      <c r="QXO40" s="214"/>
      <c r="QXP40" s="214"/>
      <c r="QXQ40" s="214"/>
      <c r="QXR40" s="214"/>
      <c r="QXS40" s="214"/>
      <c r="QXT40" s="214"/>
      <c r="QXU40" s="214"/>
      <c r="QXV40" s="214"/>
      <c r="QXW40" s="214"/>
      <c r="QXX40" s="214"/>
      <c r="QXY40" s="214"/>
      <c r="QXZ40" s="214"/>
      <c r="QYA40" s="214"/>
      <c r="QYB40" s="214"/>
      <c r="QYC40" s="214"/>
      <c r="QYD40" s="214"/>
      <c r="QYE40" s="214"/>
      <c r="QYF40" s="214"/>
      <c r="QYG40" s="214"/>
      <c r="QYH40" s="214"/>
      <c r="QYI40" s="214"/>
      <c r="QYJ40" s="214"/>
      <c r="QYK40" s="214"/>
      <c r="QYL40" s="214"/>
      <c r="QYM40" s="214"/>
      <c r="QYN40" s="214"/>
      <c r="QYO40" s="214"/>
      <c r="QYP40" s="214"/>
      <c r="QYQ40" s="214"/>
      <c r="QYR40" s="214"/>
      <c r="QYS40" s="214"/>
      <c r="QYT40" s="214"/>
      <c r="QYU40" s="214"/>
      <c r="QYV40" s="214"/>
      <c r="QYW40" s="214"/>
      <c r="QYX40" s="214"/>
      <c r="QYY40" s="214"/>
      <c r="QYZ40" s="214"/>
      <c r="QZA40" s="214"/>
      <c r="QZB40" s="214"/>
      <c r="QZC40" s="214"/>
      <c r="QZD40" s="214"/>
      <c r="QZE40" s="214"/>
      <c r="QZF40" s="214"/>
      <c r="QZG40" s="214"/>
      <c r="QZH40" s="214"/>
      <c r="QZI40" s="214"/>
      <c r="QZJ40" s="214"/>
      <c r="QZK40" s="214"/>
      <c r="QZL40" s="214"/>
      <c r="QZM40" s="214"/>
      <c r="QZN40" s="214"/>
      <c r="QZO40" s="214"/>
      <c r="QZP40" s="214"/>
      <c r="QZQ40" s="214"/>
      <c r="QZR40" s="214"/>
      <c r="QZS40" s="214"/>
      <c r="QZT40" s="214"/>
      <c r="QZU40" s="214"/>
      <c r="QZV40" s="214"/>
      <c r="QZW40" s="214"/>
      <c r="QZX40" s="214"/>
      <c r="QZY40" s="214"/>
      <c r="QZZ40" s="214"/>
      <c r="RAA40" s="214"/>
      <c r="RAB40" s="214"/>
      <c r="RAC40" s="214"/>
      <c r="RAD40" s="214"/>
      <c r="RAE40" s="214"/>
      <c r="RAF40" s="214"/>
      <c r="RAG40" s="214"/>
      <c r="RAH40" s="214"/>
      <c r="RAI40" s="214"/>
      <c r="RAJ40" s="214"/>
      <c r="RAK40" s="214"/>
      <c r="RAL40" s="214"/>
      <c r="RAM40" s="214"/>
      <c r="RAN40" s="214"/>
      <c r="RAO40" s="214"/>
      <c r="RAP40" s="214"/>
      <c r="RAQ40" s="214"/>
      <c r="RAR40" s="214"/>
      <c r="RAS40" s="214"/>
      <c r="RAT40" s="214"/>
      <c r="RAU40" s="214"/>
      <c r="RAV40" s="214"/>
      <c r="RAW40" s="214"/>
      <c r="RAX40" s="214"/>
      <c r="RAY40" s="214"/>
      <c r="RAZ40" s="214"/>
      <c r="RBA40" s="214"/>
      <c r="RBB40" s="214"/>
      <c r="RBC40" s="214"/>
      <c r="RBD40" s="214"/>
      <c r="RBE40" s="214"/>
      <c r="RBF40" s="214"/>
      <c r="RBG40" s="214"/>
      <c r="RBH40" s="214"/>
      <c r="RBI40" s="214"/>
      <c r="RBJ40" s="214"/>
      <c r="RBK40" s="214"/>
      <c r="RBL40" s="214"/>
      <c r="RBM40" s="214"/>
      <c r="RBN40" s="214"/>
      <c r="RBO40" s="214"/>
      <c r="RBP40" s="214"/>
      <c r="RBQ40" s="214"/>
      <c r="RBR40" s="214"/>
      <c r="RBS40" s="214"/>
      <c r="RBT40" s="214"/>
      <c r="RBU40" s="214"/>
      <c r="RBV40" s="214"/>
      <c r="RBW40" s="214"/>
      <c r="RBX40" s="214"/>
      <c r="RBY40" s="214"/>
      <c r="RBZ40" s="214"/>
      <c r="RCA40" s="214"/>
      <c r="RCB40" s="214"/>
      <c r="RCC40" s="214"/>
      <c r="RCD40" s="214"/>
      <c r="RCE40" s="214"/>
      <c r="RCF40" s="214"/>
      <c r="RCG40" s="214"/>
      <c r="RCH40" s="214"/>
      <c r="RCI40" s="214"/>
      <c r="RCJ40" s="214"/>
      <c r="RCK40" s="214"/>
      <c r="RCL40" s="214"/>
      <c r="RCM40" s="214"/>
      <c r="RCN40" s="214"/>
      <c r="RCO40" s="214"/>
      <c r="RCP40" s="214"/>
      <c r="RCQ40" s="214"/>
      <c r="RCR40" s="214"/>
      <c r="RCS40" s="214"/>
      <c r="RCT40" s="214"/>
      <c r="RCU40" s="214"/>
      <c r="RCV40" s="214"/>
      <c r="RCW40" s="214"/>
      <c r="RCX40" s="214"/>
      <c r="RCY40" s="214"/>
      <c r="RCZ40" s="214"/>
      <c r="RDA40" s="214"/>
      <c r="RDB40" s="214"/>
      <c r="RDC40" s="214"/>
      <c r="RDD40" s="214"/>
      <c r="RDE40" s="214"/>
      <c r="RDF40" s="214"/>
      <c r="RDG40" s="214"/>
      <c r="RDH40" s="214"/>
      <c r="RDI40" s="214"/>
      <c r="RDJ40" s="214"/>
      <c r="RDK40" s="214"/>
      <c r="RDL40" s="214"/>
      <c r="RDM40" s="214"/>
      <c r="RDN40" s="214"/>
      <c r="RDO40" s="214"/>
      <c r="RDP40" s="214"/>
      <c r="RDQ40" s="214"/>
      <c r="RDR40" s="214"/>
      <c r="RDS40" s="214"/>
      <c r="RDT40" s="214"/>
      <c r="RDU40" s="214"/>
      <c r="RDV40" s="214"/>
      <c r="RDW40" s="214"/>
      <c r="RDX40" s="214"/>
      <c r="RDY40" s="214"/>
      <c r="RDZ40" s="214"/>
      <c r="REA40" s="214"/>
      <c r="REB40" s="214"/>
      <c r="REC40" s="214"/>
      <c r="RED40" s="214"/>
      <c r="REE40" s="214"/>
      <c r="REF40" s="214"/>
      <c r="REG40" s="214"/>
      <c r="REH40" s="214"/>
      <c r="REI40" s="214"/>
      <c r="REJ40" s="214"/>
      <c r="REK40" s="214"/>
      <c r="REL40" s="214"/>
      <c r="REM40" s="214"/>
      <c r="REN40" s="214"/>
      <c r="REO40" s="214"/>
      <c r="REP40" s="214"/>
      <c r="REQ40" s="214"/>
      <c r="RER40" s="214"/>
      <c r="RES40" s="214"/>
      <c r="RET40" s="214"/>
      <c r="REU40" s="214"/>
      <c r="REV40" s="214"/>
      <c r="REW40" s="214"/>
      <c r="REX40" s="214"/>
      <c r="REY40" s="214"/>
      <c r="REZ40" s="214"/>
      <c r="RFA40" s="214"/>
      <c r="RFB40" s="214"/>
      <c r="RFC40" s="214"/>
      <c r="RFD40" s="214"/>
      <c r="RFE40" s="214"/>
      <c r="RFF40" s="214"/>
      <c r="RFG40" s="214"/>
      <c r="RFH40" s="214"/>
      <c r="RFI40" s="214"/>
      <c r="RFJ40" s="214"/>
      <c r="RFK40" s="214"/>
      <c r="RFL40" s="214"/>
      <c r="RFM40" s="214"/>
      <c r="RFN40" s="214"/>
      <c r="RFO40" s="214"/>
      <c r="RFP40" s="214"/>
      <c r="RFQ40" s="214"/>
      <c r="RFR40" s="214"/>
      <c r="RFS40" s="214"/>
      <c r="RFT40" s="214"/>
      <c r="RFU40" s="214"/>
      <c r="RFV40" s="214"/>
      <c r="RFW40" s="214"/>
      <c r="RFX40" s="214"/>
      <c r="RFY40" s="214"/>
      <c r="RFZ40" s="214"/>
      <c r="RGA40" s="214"/>
      <c r="RGB40" s="214"/>
      <c r="RGC40" s="214"/>
      <c r="RGD40" s="214"/>
      <c r="RGE40" s="214"/>
      <c r="RGF40" s="214"/>
      <c r="RGG40" s="214"/>
      <c r="RGH40" s="214"/>
      <c r="RGI40" s="214"/>
      <c r="RGJ40" s="214"/>
      <c r="RGK40" s="214"/>
      <c r="RGL40" s="214"/>
      <c r="RGM40" s="214"/>
      <c r="RGN40" s="214"/>
      <c r="RGO40" s="214"/>
      <c r="RGP40" s="214"/>
      <c r="RGQ40" s="214"/>
      <c r="RGR40" s="214"/>
      <c r="RGS40" s="214"/>
      <c r="RGT40" s="214"/>
      <c r="RGU40" s="214"/>
      <c r="RGV40" s="214"/>
      <c r="RGW40" s="214"/>
      <c r="RGX40" s="214"/>
      <c r="RGY40" s="214"/>
      <c r="RGZ40" s="214"/>
      <c r="RHA40" s="214"/>
      <c r="RHB40" s="214"/>
      <c r="RHC40" s="214"/>
      <c r="RHD40" s="214"/>
      <c r="RHE40" s="214"/>
      <c r="RHF40" s="214"/>
      <c r="RHG40" s="214"/>
      <c r="RHH40" s="214"/>
      <c r="RHI40" s="214"/>
      <c r="RHJ40" s="214"/>
      <c r="RHK40" s="214"/>
      <c r="RHL40" s="214"/>
      <c r="RHM40" s="214"/>
      <c r="RHN40" s="214"/>
      <c r="RHO40" s="214"/>
      <c r="RHP40" s="214"/>
      <c r="RHQ40" s="214"/>
      <c r="RHR40" s="214"/>
      <c r="RHS40" s="214"/>
      <c r="RHT40" s="214"/>
      <c r="RHU40" s="214"/>
      <c r="RHV40" s="214"/>
      <c r="RHW40" s="214"/>
      <c r="RHX40" s="214"/>
      <c r="RHY40" s="214"/>
      <c r="RHZ40" s="214"/>
      <c r="RIA40" s="214"/>
      <c r="RIB40" s="214"/>
      <c r="RIC40" s="214"/>
      <c r="RID40" s="214"/>
      <c r="RIE40" s="214"/>
      <c r="RIF40" s="214"/>
      <c r="RIG40" s="214"/>
      <c r="RIH40" s="214"/>
      <c r="RII40" s="214"/>
      <c r="RIJ40" s="214"/>
      <c r="RIK40" s="214"/>
      <c r="RIL40" s="214"/>
      <c r="RIM40" s="214"/>
      <c r="RIN40" s="214"/>
      <c r="RIO40" s="214"/>
      <c r="RIP40" s="214"/>
      <c r="RIQ40" s="214"/>
      <c r="RIR40" s="214"/>
      <c r="RIS40" s="214"/>
      <c r="RIT40" s="214"/>
      <c r="RIU40" s="214"/>
      <c r="RIV40" s="214"/>
      <c r="RIW40" s="214"/>
      <c r="RIX40" s="214"/>
      <c r="RIY40" s="214"/>
      <c r="RIZ40" s="214"/>
      <c r="RJA40" s="214"/>
      <c r="RJB40" s="214"/>
      <c r="RJC40" s="214"/>
      <c r="RJD40" s="214"/>
      <c r="RJE40" s="214"/>
      <c r="RJF40" s="214"/>
      <c r="RJG40" s="214"/>
      <c r="RJH40" s="214"/>
      <c r="RJI40" s="214"/>
      <c r="RJJ40" s="214"/>
      <c r="RJK40" s="214"/>
      <c r="RJL40" s="214"/>
      <c r="RJM40" s="214"/>
      <c r="RJN40" s="214"/>
      <c r="RJO40" s="214"/>
      <c r="RJP40" s="214"/>
      <c r="RJQ40" s="214"/>
      <c r="RJR40" s="214"/>
      <c r="RJS40" s="214"/>
      <c r="RJT40" s="214"/>
      <c r="RJU40" s="214"/>
      <c r="RJV40" s="214"/>
      <c r="RJW40" s="214"/>
      <c r="RJX40" s="214"/>
      <c r="RJY40" s="214"/>
      <c r="RJZ40" s="214"/>
      <c r="RKA40" s="214"/>
      <c r="RKB40" s="214"/>
      <c r="RKC40" s="214"/>
      <c r="RKD40" s="214"/>
      <c r="RKE40" s="214"/>
      <c r="RKF40" s="214"/>
      <c r="RKG40" s="214"/>
      <c r="RKH40" s="214"/>
      <c r="RKI40" s="214"/>
      <c r="RKJ40" s="214"/>
      <c r="RKK40" s="214"/>
      <c r="RKL40" s="214"/>
      <c r="RKM40" s="214"/>
      <c r="RKN40" s="214"/>
      <c r="RKO40" s="214"/>
      <c r="RKP40" s="214"/>
      <c r="RKQ40" s="214"/>
      <c r="RKR40" s="214"/>
      <c r="RKS40" s="214"/>
      <c r="RKT40" s="214"/>
      <c r="RKU40" s="214"/>
      <c r="RKV40" s="214"/>
      <c r="RKW40" s="214"/>
      <c r="RKX40" s="214"/>
      <c r="RKY40" s="214"/>
      <c r="RKZ40" s="214"/>
      <c r="RLA40" s="214"/>
      <c r="RLB40" s="214"/>
      <c r="RLC40" s="214"/>
      <c r="RLD40" s="214"/>
      <c r="RLE40" s="214"/>
      <c r="RLF40" s="214"/>
      <c r="RLG40" s="214"/>
      <c r="RLH40" s="214"/>
      <c r="RLI40" s="214"/>
      <c r="RLJ40" s="214"/>
      <c r="RLK40" s="214"/>
      <c r="RLL40" s="214"/>
      <c r="RLM40" s="214"/>
      <c r="RLN40" s="214"/>
      <c r="RLO40" s="214"/>
      <c r="RLP40" s="214"/>
      <c r="RLQ40" s="214"/>
      <c r="RLR40" s="214"/>
      <c r="RLS40" s="214"/>
      <c r="RLT40" s="214"/>
      <c r="RLU40" s="214"/>
      <c r="RLV40" s="214"/>
      <c r="RLW40" s="214"/>
      <c r="RLX40" s="214"/>
      <c r="RLY40" s="214"/>
      <c r="RLZ40" s="214"/>
      <c r="RMA40" s="214"/>
      <c r="RMB40" s="214"/>
      <c r="RMC40" s="214"/>
      <c r="RMD40" s="214"/>
      <c r="RME40" s="214"/>
      <c r="RMF40" s="214"/>
      <c r="RMG40" s="214"/>
      <c r="RMH40" s="214"/>
      <c r="RMI40" s="214"/>
      <c r="RMJ40" s="214"/>
      <c r="RMK40" s="214"/>
      <c r="RML40" s="214"/>
      <c r="RMM40" s="214"/>
      <c r="RMN40" s="214"/>
      <c r="RMO40" s="214"/>
      <c r="RMP40" s="214"/>
      <c r="RMQ40" s="214"/>
      <c r="RMR40" s="214"/>
      <c r="RMS40" s="214"/>
      <c r="RMT40" s="214"/>
      <c r="RMU40" s="214"/>
      <c r="RMV40" s="214"/>
      <c r="RMW40" s="214"/>
      <c r="RMX40" s="214"/>
      <c r="RMY40" s="214"/>
      <c r="RMZ40" s="214"/>
      <c r="RNA40" s="214"/>
      <c r="RNB40" s="214"/>
      <c r="RNC40" s="214"/>
      <c r="RND40" s="214"/>
      <c r="RNE40" s="214"/>
      <c r="RNF40" s="214"/>
      <c r="RNG40" s="214"/>
      <c r="RNH40" s="214"/>
      <c r="RNI40" s="214"/>
      <c r="RNJ40" s="214"/>
      <c r="RNK40" s="214"/>
      <c r="RNL40" s="214"/>
      <c r="RNM40" s="214"/>
      <c r="RNN40" s="214"/>
      <c r="RNO40" s="214"/>
      <c r="RNP40" s="214"/>
      <c r="RNQ40" s="214"/>
      <c r="RNR40" s="214"/>
      <c r="RNS40" s="214"/>
      <c r="RNT40" s="214"/>
      <c r="RNU40" s="214"/>
      <c r="RNV40" s="214"/>
      <c r="RNW40" s="214"/>
      <c r="RNX40" s="214"/>
      <c r="RNY40" s="214"/>
      <c r="RNZ40" s="214"/>
      <c r="ROA40" s="214"/>
      <c r="ROB40" s="214"/>
      <c r="ROC40" s="214"/>
      <c r="ROD40" s="214"/>
      <c r="ROE40" s="214"/>
      <c r="ROF40" s="214"/>
      <c r="ROG40" s="214"/>
      <c r="ROH40" s="214"/>
      <c r="ROI40" s="214"/>
      <c r="ROJ40" s="214"/>
      <c r="ROK40" s="214"/>
      <c r="ROL40" s="214"/>
      <c r="ROM40" s="214"/>
      <c r="RON40" s="214"/>
      <c r="ROO40" s="214"/>
      <c r="ROP40" s="214"/>
      <c r="ROQ40" s="214"/>
      <c r="ROR40" s="214"/>
      <c r="ROS40" s="214"/>
      <c r="ROT40" s="214"/>
      <c r="ROU40" s="214"/>
      <c r="ROV40" s="214"/>
      <c r="ROW40" s="214"/>
      <c r="ROX40" s="214"/>
      <c r="ROY40" s="214"/>
      <c r="ROZ40" s="214"/>
      <c r="RPA40" s="214"/>
      <c r="RPB40" s="214"/>
      <c r="RPC40" s="214"/>
      <c r="RPD40" s="214"/>
      <c r="RPE40" s="214"/>
      <c r="RPF40" s="214"/>
      <c r="RPG40" s="214"/>
      <c r="RPH40" s="214"/>
      <c r="RPI40" s="214"/>
      <c r="RPJ40" s="214"/>
      <c r="RPK40" s="214"/>
      <c r="RPL40" s="214"/>
      <c r="RPM40" s="214"/>
      <c r="RPN40" s="214"/>
      <c r="RPO40" s="214"/>
      <c r="RPP40" s="214"/>
      <c r="RPQ40" s="214"/>
      <c r="RPR40" s="214"/>
      <c r="RPS40" s="214"/>
      <c r="RPT40" s="214"/>
      <c r="RPU40" s="214"/>
      <c r="RPV40" s="214"/>
      <c r="RPW40" s="214"/>
      <c r="RPX40" s="214"/>
      <c r="RPY40" s="214"/>
      <c r="RPZ40" s="214"/>
      <c r="RQA40" s="214"/>
      <c r="RQB40" s="214"/>
      <c r="RQC40" s="214"/>
      <c r="RQD40" s="214"/>
      <c r="RQE40" s="214"/>
      <c r="RQF40" s="214"/>
      <c r="RQG40" s="214"/>
      <c r="RQH40" s="214"/>
      <c r="RQI40" s="214"/>
      <c r="RQJ40" s="214"/>
      <c r="RQK40" s="214"/>
      <c r="RQL40" s="214"/>
      <c r="RQM40" s="214"/>
      <c r="RQN40" s="214"/>
      <c r="RQO40" s="214"/>
      <c r="RQP40" s="214"/>
      <c r="RQQ40" s="214"/>
      <c r="RQR40" s="214"/>
      <c r="RQS40" s="214"/>
      <c r="RQT40" s="214"/>
      <c r="RQU40" s="214"/>
      <c r="RQV40" s="214"/>
      <c r="RQW40" s="214"/>
      <c r="RQX40" s="214"/>
      <c r="RQY40" s="214"/>
      <c r="RQZ40" s="214"/>
      <c r="RRA40" s="214"/>
      <c r="RRB40" s="214"/>
      <c r="RRC40" s="214"/>
      <c r="RRD40" s="214"/>
      <c r="RRE40" s="214"/>
      <c r="RRF40" s="214"/>
      <c r="RRG40" s="214"/>
      <c r="RRH40" s="214"/>
      <c r="RRI40" s="214"/>
      <c r="RRJ40" s="214"/>
      <c r="RRK40" s="214"/>
      <c r="RRL40" s="214"/>
      <c r="RRM40" s="214"/>
      <c r="RRN40" s="214"/>
      <c r="RRO40" s="214"/>
      <c r="RRP40" s="214"/>
      <c r="RRQ40" s="214"/>
      <c r="RRR40" s="214"/>
      <c r="RRS40" s="214"/>
      <c r="RRT40" s="214"/>
      <c r="RRU40" s="214"/>
      <c r="RRV40" s="214"/>
      <c r="RRW40" s="214"/>
      <c r="RRX40" s="214"/>
      <c r="RRY40" s="214"/>
      <c r="RRZ40" s="214"/>
      <c r="RSA40" s="214"/>
      <c r="RSB40" s="214"/>
      <c r="RSC40" s="214"/>
      <c r="RSD40" s="214"/>
      <c r="RSE40" s="214"/>
      <c r="RSF40" s="214"/>
      <c r="RSG40" s="214"/>
      <c r="RSH40" s="214"/>
      <c r="RSI40" s="214"/>
      <c r="RSJ40" s="214"/>
      <c r="RSK40" s="214"/>
      <c r="RSL40" s="214"/>
      <c r="RSM40" s="214"/>
      <c r="RSN40" s="214"/>
      <c r="RSO40" s="214"/>
      <c r="RSP40" s="214"/>
      <c r="RSQ40" s="214"/>
      <c r="RSR40" s="214"/>
      <c r="RSS40" s="214"/>
      <c r="RST40" s="214"/>
      <c r="RSU40" s="214"/>
      <c r="RSV40" s="214"/>
      <c r="RSW40" s="214"/>
      <c r="RSX40" s="214"/>
      <c r="RSY40" s="214"/>
      <c r="RSZ40" s="214"/>
      <c r="RTA40" s="214"/>
      <c r="RTB40" s="214"/>
      <c r="RTC40" s="214"/>
      <c r="RTD40" s="214"/>
      <c r="RTE40" s="214"/>
      <c r="RTF40" s="214"/>
      <c r="RTG40" s="214"/>
      <c r="RTH40" s="214"/>
      <c r="RTI40" s="214"/>
      <c r="RTJ40" s="214"/>
      <c r="RTK40" s="214"/>
      <c r="RTL40" s="214"/>
      <c r="RTM40" s="214"/>
      <c r="RTN40" s="214"/>
      <c r="RTO40" s="214"/>
      <c r="RTP40" s="214"/>
      <c r="RTQ40" s="214"/>
      <c r="RTR40" s="214"/>
      <c r="RTS40" s="214"/>
      <c r="RTT40" s="214"/>
      <c r="RTU40" s="214"/>
      <c r="RTV40" s="214"/>
      <c r="RTW40" s="214"/>
      <c r="RTX40" s="214"/>
      <c r="RTY40" s="214"/>
      <c r="RTZ40" s="214"/>
      <c r="RUA40" s="214"/>
      <c r="RUB40" s="214"/>
      <c r="RUC40" s="214"/>
      <c r="RUD40" s="214"/>
      <c r="RUE40" s="214"/>
      <c r="RUF40" s="214"/>
      <c r="RUG40" s="214"/>
      <c r="RUH40" s="214"/>
      <c r="RUI40" s="214"/>
      <c r="RUJ40" s="214"/>
      <c r="RUK40" s="214"/>
      <c r="RUL40" s="214"/>
      <c r="RUM40" s="214"/>
      <c r="RUN40" s="214"/>
      <c r="RUO40" s="214"/>
      <c r="RUP40" s="214"/>
      <c r="RUQ40" s="214"/>
      <c r="RUR40" s="214"/>
      <c r="RUS40" s="214"/>
      <c r="RUT40" s="214"/>
      <c r="RUU40" s="214"/>
      <c r="RUV40" s="214"/>
      <c r="RUW40" s="214"/>
      <c r="RUX40" s="214"/>
      <c r="RUY40" s="214"/>
      <c r="RUZ40" s="214"/>
      <c r="RVA40" s="214"/>
      <c r="RVB40" s="214"/>
      <c r="RVC40" s="214"/>
      <c r="RVD40" s="214"/>
      <c r="RVE40" s="214"/>
      <c r="RVF40" s="214"/>
      <c r="RVG40" s="214"/>
      <c r="RVH40" s="214"/>
      <c r="RVI40" s="214"/>
      <c r="RVJ40" s="214"/>
      <c r="RVK40" s="214"/>
      <c r="RVL40" s="214"/>
      <c r="RVM40" s="214"/>
      <c r="RVN40" s="214"/>
      <c r="RVO40" s="214"/>
      <c r="RVP40" s="214"/>
      <c r="RVQ40" s="214"/>
      <c r="RVR40" s="214"/>
      <c r="RVS40" s="214"/>
      <c r="RVT40" s="214"/>
      <c r="RVU40" s="214"/>
      <c r="RVV40" s="214"/>
      <c r="RVW40" s="214"/>
      <c r="RVX40" s="214"/>
      <c r="RVY40" s="214"/>
      <c r="RVZ40" s="214"/>
      <c r="RWA40" s="214"/>
      <c r="RWB40" s="214"/>
      <c r="RWC40" s="214"/>
      <c r="RWD40" s="214"/>
      <c r="RWE40" s="214"/>
      <c r="RWF40" s="214"/>
      <c r="RWG40" s="214"/>
      <c r="RWH40" s="214"/>
      <c r="RWI40" s="214"/>
      <c r="RWJ40" s="214"/>
      <c r="RWK40" s="214"/>
      <c r="RWL40" s="214"/>
      <c r="RWM40" s="214"/>
      <c r="RWN40" s="214"/>
      <c r="RWO40" s="214"/>
      <c r="RWP40" s="214"/>
      <c r="RWQ40" s="214"/>
      <c r="RWR40" s="214"/>
      <c r="RWS40" s="214"/>
      <c r="RWT40" s="214"/>
      <c r="RWU40" s="214"/>
      <c r="RWV40" s="214"/>
      <c r="RWW40" s="214"/>
      <c r="RWX40" s="214"/>
      <c r="RWY40" s="214"/>
      <c r="RWZ40" s="214"/>
      <c r="RXA40" s="214"/>
      <c r="RXB40" s="214"/>
      <c r="RXC40" s="214"/>
      <c r="RXD40" s="214"/>
      <c r="RXE40" s="214"/>
      <c r="RXF40" s="214"/>
      <c r="RXG40" s="214"/>
      <c r="RXH40" s="214"/>
      <c r="RXI40" s="214"/>
      <c r="RXJ40" s="214"/>
      <c r="RXK40" s="214"/>
      <c r="RXL40" s="214"/>
      <c r="RXM40" s="214"/>
      <c r="RXN40" s="214"/>
      <c r="RXO40" s="214"/>
      <c r="RXP40" s="214"/>
      <c r="RXQ40" s="214"/>
      <c r="RXR40" s="214"/>
      <c r="RXS40" s="214"/>
      <c r="RXT40" s="214"/>
      <c r="RXU40" s="214"/>
      <c r="RXV40" s="214"/>
      <c r="RXW40" s="214"/>
      <c r="RXX40" s="214"/>
      <c r="RXY40" s="214"/>
      <c r="RXZ40" s="214"/>
      <c r="RYA40" s="214"/>
      <c r="RYB40" s="214"/>
      <c r="RYC40" s="214"/>
      <c r="RYD40" s="214"/>
      <c r="RYE40" s="214"/>
      <c r="RYF40" s="214"/>
      <c r="RYG40" s="214"/>
      <c r="RYH40" s="214"/>
      <c r="RYI40" s="214"/>
      <c r="RYJ40" s="214"/>
      <c r="RYK40" s="214"/>
      <c r="RYL40" s="214"/>
      <c r="RYM40" s="214"/>
      <c r="RYN40" s="214"/>
      <c r="RYO40" s="214"/>
      <c r="RYP40" s="214"/>
      <c r="RYQ40" s="214"/>
      <c r="RYR40" s="214"/>
      <c r="RYS40" s="214"/>
      <c r="RYT40" s="214"/>
      <c r="RYU40" s="214"/>
      <c r="RYV40" s="214"/>
      <c r="RYW40" s="214"/>
      <c r="RYX40" s="214"/>
      <c r="RYY40" s="214"/>
      <c r="RYZ40" s="214"/>
      <c r="RZA40" s="214"/>
      <c r="RZB40" s="214"/>
      <c r="RZC40" s="214"/>
      <c r="RZD40" s="214"/>
      <c r="RZE40" s="214"/>
      <c r="RZF40" s="214"/>
      <c r="RZG40" s="214"/>
      <c r="RZH40" s="214"/>
      <c r="RZI40" s="214"/>
      <c r="RZJ40" s="214"/>
      <c r="RZK40" s="214"/>
      <c r="RZL40" s="214"/>
      <c r="RZM40" s="214"/>
      <c r="RZN40" s="214"/>
      <c r="RZO40" s="214"/>
      <c r="RZP40" s="214"/>
      <c r="RZQ40" s="214"/>
      <c r="RZR40" s="214"/>
      <c r="RZS40" s="214"/>
      <c r="RZT40" s="214"/>
      <c r="RZU40" s="214"/>
      <c r="RZV40" s="214"/>
      <c r="RZW40" s="214"/>
      <c r="RZX40" s="214"/>
      <c r="RZY40" s="214"/>
      <c r="RZZ40" s="214"/>
      <c r="SAA40" s="214"/>
      <c r="SAB40" s="214"/>
      <c r="SAC40" s="214"/>
      <c r="SAD40" s="214"/>
      <c r="SAE40" s="214"/>
      <c r="SAF40" s="214"/>
      <c r="SAG40" s="214"/>
      <c r="SAH40" s="214"/>
      <c r="SAI40" s="214"/>
      <c r="SAJ40" s="214"/>
      <c r="SAK40" s="214"/>
      <c r="SAL40" s="214"/>
      <c r="SAM40" s="214"/>
      <c r="SAN40" s="214"/>
      <c r="SAO40" s="214"/>
      <c r="SAP40" s="214"/>
      <c r="SAQ40" s="214"/>
      <c r="SAR40" s="214"/>
      <c r="SAS40" s="214"/>
      <c r="SAT40" s="214"/>
      <c r="SAU40" s="214"/>
      <c r="SAV40" s="214"/>
      <c r="SAW40" s="214"/>
      <c r="SAX40" s="214"/>
      <c r="SAY40" s="214"/>
      <c r="SAZ40" s="214"/>
      <c r="SBA40" s="214"/>
      <c r="SBB40" s="214"/>
      <c r="SBC40" s="214"/>
      <c r="SBD40" s="214"/>
      <c r="SBE40" s="214"/>
      <c r="SBF40" s="214"/>
      <c r="SBG40" s="214"/>
      <c r="SBH40" s="214"/>
      <c r="SBI40" s="214"/>
      <c r="SBJ40" s="214"/>
      <c r="SBK40" s="214"/>
      <c r="SBL40" s="214"/>
      <c r="SBM40" s="214"/>
      <c r="SBN40" s="214"/>
      <c r="SBO40" s="214"/>
      <c r="SBP40" s="214"/>
      <c r="SBQ40" s="214"/>
      <c r="SBR40" s="214"/>
      <c r="SBS40" s="214"/>
      <c r="SBT40" s="214"/>
      <c r="SBU40" s="214"/>
      <c r="SBV40" s="214"/>
      <c r="SBW40" s="214"/>
      <c r="SBX40" s="214"/>
      <c r="SBY40" s="214"/>
      <c r="SBZ40" s="214"/>
      <c r="SCA40" s="214"/>
      <c r="SCB40" s="214"/>
      <c r="SCC40" s="214"/>
      <c r="SCD40" s="214"/>
      <c r="SCE40" s="214"/>
      <c r="SCF40" s="214"/>
      <c r="SCG40" s="214"/>
      <c r="SCH40" s="214"/>
      <c r="SCI40" s="214"/>
      <c r="SCJ40" s="214"/>
      <c r="SCK40" s="214"/>
      <c r="SCL40" s="214"/>
      <c r="SCM40" s="214"/>
      <c r="SCN40" s="214"/>
      <c r="SCO40" s="214"/>
      <c r="SCP40" s="214"/>
      <c r="SCQ40" s="214"/>
      <c r="SCR40" s="214"/>
      <c r="SCS40" s="214"/>
      <c r="SCT40" s="214"/>
      <c r="SCU40" s="214"/>
      <c r="SCV40" s="214"/>
      <c r="SCW40" s="214"/>
      <c r="SCX40" s="214"/>
      <c r="SCY40" s="214"/>
      <c r="SCZ40" s="214"/>
      <c r="SDA40" s="214"/>
      <c r="SDB40" s="214"/>
      <c r="SDC40" s="214"/>
      <c r="SDD40" s="214"/>
      <c r="SDE40" s="214"/>
      <c r="SDF40" s="214"/>
      <c r="SDG40" s="214"/>
      <c r="SDH40" s="214"/>
      <c r="SDI40" s="214"/>
      <c r="SDJ40" s="214"/>
      <c r="SDK40" s="214"/>
      <c r="SDL40" s="214"/>
      <c r="SDM40" s="214"/>
      <c r="SDN40" s="214"/>
      <c r="SDO40" s="214"/>
      <c r="SDP40" s="214"/>
      <c r="SDQ40" s="214"/>
      <c r="SDR40" s="214"/>
      <c r="SDS40" s="214"/>
      <c r="SDT40" s="214"/>
      <c r="SDU40" s="214"/>
      <c r="SDV40" s="214"/>
      <c r="SDW40" s="214"/>
      <c r="SDX40" s="214"/>
      <c r="SDY40" s="214"/>
      <c r="SDZ40" s="214"/>
      <c r="SEA40" s="214"/>
      <c r="SEB40" s="214"/>
      <c r="SEC40" s="214"/>
      <c r="SED40" s="214"/>
      <c r="SEE40" s="214"/>
      <c r="SEF40" s="214"/>
      <c r="SEG40" s="214"/>
      <c r="SEH40" s="214"/>
      <c r="SEI40" s="214"/>
      <c r="SEJ40" s="214"/>
      <c r="SEK40" s="214"/>
      <c r="SEL40" s="214"/>
      <c r="SEM40" s="214"/>
      <c r="SEN40" s="214"/>
      <c r="SEO40" s="214"/>
      <c r="SEP40" s="214"/>
      <c r="SEQ40" s="214"/>
      <c r="SER40" s="214"/>
      <c r="SES40" s="214"/>
      <c r="SET40" s="214"/>
      <c r="SEU40" s="214"/>
      <c r="SEV40" s="214"/>
      <c r="SEW40" s="214"/>
      <c r="SEX40" s="214"/>
      <c r="SEY40" s="214"/>
      <c r="SEZ40" s="214"/>
      <c r="SFA40" s="214"/>
      <c r="SFB40" s="214"/>
      <c r="SFC40" s="214"/>
      <c r="SFD40" s="214"/>
      <c r="SFE40" s="214"/>
      <c r="SFF40" s="214"/>
      <c r="SFG40" s="214"/>
      <c r="SFH40" s="214"/>
      <c r="SFI40" s="214"/>
      <c r="SFJ40" s="214"/>
      <c r="SFK40" s="214"/>
      <c r="SFL40" s="214"/>
      <c r="SFM40" s="214"/>
      <c r="SFN40" s="214"/>
      <c r="SFO40" s="214"/>
      <c r="SFP40" s="214"/>
      <c r="SFQ40" s="214"/>
      <c r="SFR40" s="214"/>
      <c r="SFS40" s="214"/>
      <c r="SFT40" s="214"/>
      <c r="SFU40" s="214"/>
      <c r="SFV40" s="214"/>
      <c r="SFW40" s="214"/>
      <c r="SFX40" s="214"/>
      <c r="SFY40" s="214"/>
      <c r="SFZ40" s="214"/>
      <c r="SGA40" s="214"/>
      <c r="SGB40" s="214"/>
      <c r="SGC40" s="214"/>
      <c r="SGD40" s="214"/>
      <c r="SGE40" s="214"/>
      <c r="SGF40" s="214"/>
      <c r="SGG40" s="214"/>
      <c r="SGH40" s="214"/>
      <c r="SGI40" s="214"/>
      <c r="SGJ40" s="214"/>
      <c r="SGK40" s="214"/>
      <c r="SGL40" s="214"/>
      <c r="SGM40" s="214"/>
      <c r="SGN40" s="214"/>
      <c r="SGO40" s="214"/>
      <c r="SGP40" s="214"/>
      <c r="SGQ40" s="214"/>
      <c r="SGR40" s="214"/>
      <c r="SGS40" s="214"/>
      <c r="SGT40" s="214"/>
      <c r="SGU40" s="214"/>
      <c r="SGV40" s="214"/>
      <c r="SGW40" s="214"/>
      <c r="SGX40" s="214"/>
      <c r="SGY40" s="214"/>
      <c r="SGZ40" s="214"/>
      <c r="SHA40" s="214"/>
      <c r="SHB40" s="214"/>
      <c r="SHC40" s="214"/>
      <c r="SHD40" s="214"/>
      <c r="SHE40" s="214"/>
      <c r="SHF40" s="214"/>
      <c r="SHG40" s="214"/>
      <c r="SHH40" s="214"/>
      <c r="SHI40" s="214"/>
      <c r="SHJ40" s="214"/>
      <c r="SHK40" s="214"/>
      <c r="SHL40" s="214"/>
      <c r="SHM40" s="214"/>
      <c r="SHN40" s="214"/>
      <c r="SHO40" s="214"/>
      <c r="SHP40" s="214"/>
      <c r="SHQ40" s="214"/>
      <c r="SHR40" s="214"/>
      <c r="SHS40" s="214"/>
      <c r="SHT40" s="214"/>
      <c r="SHU40" s="214"/>
      <c r="SHV40" s="214"/>
      <c r="SHW40" s="214"/>
      <c r="SHX40" s="214"/>
      <c r="SHY40" s="214"/>
      <c r="SHZ40" s="214"/>
      <c r="SIA40" s="214"/>
      <c r="SIB40" s="214"/>
      <c r="SIC40" s="214"/>
      <c r="SID40" s="214"/>
      <c r="SIE40" s="214"/>
      <c r="SIF40" s="214"/>
      <c r="SIG40" s="214"/>
      <c r="SIH40" s="214"/>
      <c r="SII40" s="214"/>
      <c r="SIJ40" s="214"/>
      <c r="SIK40" s="214"/>
      <c r="SIL40" s="214"/>
      <c r="SIM40" s="214"/>
      <c r="SIN40" s="214"/>
      <c r="SIO40" s="214"/>
      <c r="SIP40" s="214"/>
      <c r="SIQ40" s="214"/>
      <c r="SIR40" s="214"/>
      <c r="SIS40" s="214"/>
      <c r="SIT40" s="214"/>
      <c r="SIU40" s="214"/>
      <c r="SIV40" s="214"/>
      <c r="SIW40" s="214"/>
      <c r="SIX40" s="214"/>
      <c r="SIY40" s="214"/>
      <c r="SIZ40" s="214"/>
      <c r="SJA40" s="214"/>
      <c r="SJB40" s="214"/>
      <c r="SJC40" s="214"/>
      <c r="SJD40" s="214"/>
      <c r="SJE40" s="214"/>
      <c r="SJF40" s="214"/>
      <c r="SJG40" s="214"/>
      <c r="SJH40" s="214"/>
      <c r="SJI40" s="214"/>
      <c r="SJJ40" s="214"/>
      <c r="SJK40" s="214"/>
      <c r="SJL40" s="214"/>
      <c r="SJM40" s="214"/>
      <c r="SJN40" s="214"/>
      <c r="SJO40" s="214"/>
      <c r="SJP40" s="214"/>
      <c r="SJQ40" s="214"/>
      <c r="SJR40" s="214"/>
      <c r="SJS40" s="214"/>
      <c r="SJT40" s="214"/>
      <c r="SJU40" s="214"/>
      <c r="SJV40" s="214"/>
      <c r="SJW40" s="214"/>
      <c r="SJX40" s="214"/>
      <c r="SJY40" s="214"/>
      <c r="SJZ40" s="214"/>
      <c r="SKA40" s="214"/>
      <c r="SKB40" s="214"/>
      <c r="SKC40" s="214"/>
      <c r="SKD40" s="214"/>
      <c r="SKE40" s="214"/>
      <c r="SKF40" s="214"/>
      <c r="SKG40" s="214"/>
      <c r="SKH40" s="214"/>
      <c r="SKI40" s="214"/>
      <c r="SKJ40" s="214"/>
      <c r="SKK40" s="214"/>
      <c r="SKL40" s="214"/>
      <c r="SKM40" s="214"/>
      <c r="SKN40" s="214"/>
      <c r="SKO40" s="214"/>
      <c r="SKP40" s="214"/>
      <c r="SKQ40" s="214"/>
      <c r="SKR40" s="214"/>
      <c r="SKS40" s="214"/>
      <c r="SKT40" s="214"/>
      <c r="SKU40" s="214"/>
      <c r="SKV40" s="214"/>
      <c r="SKW40" s="214"/>
      <c r="SKX40" s="214"/>
      <c r="SKY40" s="214"/>
      <c r="SKZ40" s="214"/>
      <c r="SLA40" s="214"/>
      <c r="SLB40" s="214"/>
      <c r="SLC40" s="214"/>
      <c r="SLD40" s="214"/>
      <c r="SLE40" s="214"/>
      <c r="SLF40" s="214"/>
      <c r="SLG40" s="214"/>
      <c r="SLH40" s="214"/>
      <c r="SLI40" s="214"/>
      <c r="SLJ40" s="214"/>
      <c r="SLK40" s="214"/>
      <c r="SLL40" s="214"/>
      <c r="SLM40" s="214"/>
      <c r="SLN40" s="214"/>
      <c r="SLO40" s="214"/>
      <c r="SLP40" s="214"/>
      <c r="SLQ40" s="214"/>
      <c r="SLR40" s="214"/>
      <c r="SLS40" s="214"/>
      <c r="SLT40" s="214"/>
      <c r="SLU40" s="214"/>
      <c r="SLV40" s="214"/>
      <c r="SLW40" s="214"/>
      <c r="SLX40" s="214"/>
      <c r="SLY40" s="214"/>
      <c r="SLZ40" s="214"/>
      <c r="SMA40" s="214"/>
      <c r="SMB40" s="214"/>
      <c r="SMC40" s="214"/>
      <c r="SMD40" s="214"/>
      <c r="SME40" s="214"/>
      <c r="SMF40" s="214"/>
      <c r="SMG40" s="214"/>
      <c r="SMH40" s="214"/>
      <c r="SMI40" s="214"/>
      <c r="SMJ40" s="214"/>
      <c r="SMK40" s="214"/>
      <c r="SML40" s="214"/>
      <c r="SMM40" s="214"/>
      <c r="SMN40" s="214"/>
      <c r="SMO40" s="214"/>
      <c r="SMP40" s="214"/>
      <c r="SMQ40" s="214"/>
      <c r="SMR40" s="214"/>
      <c r="SMS40" s="214"/>
      <c r="SMT40" s="214"/>
      <c r="SMU40" s="214"/>
      <c r="SMV40" s="214"/>
      <c r="SMW40" s="214"/>
      <c r="SMX40" s="214"/>
      <c r="SMY40" s="214"/>
      <c r="SMZ40" s="214"/>
      <c r="SNA40" s="214"/>
      <c r="SNB40" s="214"/>
      <c r="SNC40" s="214"/>
      <c r="SND40" s="214"/>
      <c r="SNE40" s="214"/>
      <c r="SNF40" s="214"/>
      <c r="SNG40" s="214"/>
      <c r="SNH40" s="214"/>
      <c r="SNI40" s="214"/>
      <c r="SNJ40" s="214"/>
      <c r="SNK40" s="214"/>
      <c r="SNL40" s="214"/>
      <c r="SNM40" s="214"/>
      <c r="SNN40" s="214"/>
      <c r="SNO40" s="214"/>
      <c r="SNP40" s="214"/>
      <c r="SNQ40" s="214"/>
      <c r="SNR40" s="214"/>
      <c r="SNS40" s="214"/>
      <c r="SNT40" s="214"/>
      <c r="SNU40" s="214"/>
      <c r="SNV40" s="214"/>
      <c r="SNW40" s="214"/>
      <c r="SNX40" s="214"/>
      <c r="SNY40" s="214"/>
      <c r="SNZ40" s="214"/>
      <c r="SOA40" s="214"/>
      <c r="SOB40" s="214"/>
      <c r="SOC40" s="214"/>
      <c r="SOD40" s="214"/>
      <c r="SOE40" s="214"/>
      <c r="SOF40" s="214"/>
      <c r="SOG40" s="214"/>
      <c r="SOH40" s="214"/>
      <c r="SOI40" s="214"/>
      <c r="SOJ40" s="214"/>
      <c r="SOK40" s="214"/>
      <c r="SOL40" s="214"/>
      <c r="SOM40" s="214"/>
      <c r="SON40" s="214"/>
      <c r="SOO40" s="214"/>
      <c r="SOP40" s="214"/>
      <c r="SOQ40" s="214"/>
      <c r="SOR40" s="214"/>
      <c r="SOS40" s="214"/>
      <c r="SOT40" s="214"/>
      <c r="SOU40" s="214"/>
      <c r="SOV40" s="214"/>
      <c r="SOW40" s="214"/>
      <c r="SOX40" s="214"/>
      <c r="SOY40" s="214"/>
      <c r="SOZ40" s="214"/>
      <c r="SPA40" s="214"/>
      <c r="SPB40" s="214"/>
      <c r="SPC40" s="214"/>
      <c r="SPD40" s="214"/>
      <c r="SPE40" s="214"/>
      <c r="SPF40" s="214"/>
      <c r="SPG40" s="214"/>
      <c r="SPH40" s="214"/>
      <c r="SPI40" s="214"/>
      <c r="SPJ40" s="214"/>
      <c r="SPK40" s="214"/>
      <c r="SPL40" s="214"/>
      <c r="SPM40" s="214"/>
      <c r="SPN40" s="214"/>
      <c r="SPO40" s="214"/>
      <c r="SPP40" s="214"/>
      <c r="SPQ40" s="214"/>
      <c r="SPR40" s="214"/>
      <c r="SPS40" s="214"/>
      <c r="SPT40" s="214"/>
      <c r="SPU40" s="214"/>
      <c r="SPV40" s="214"/>
      <c r="SPW40" s="214"/>
      <c r="SPX40" s="214"/>
      <c r="SPY40" s="214"/>
      <c r="SPZ40" s="214"/>
      <c r="SQA40" s="214"/>
      <c r="SQB40" s="214"/>
      <c r="SQC40" s="214"/>
      <c r="SQD40" s="214"/>
      <c r="SQE40" s="214"/>
      <c r="SQF40" s="214"/>
      <c r="SQG40" s="214"/>
      <c r="SQH40" s="214"/>
      <c r="SQI40" s="214"/>
      <c r="SQJ40" s="214"/>
      <c r="SQK40" s="214"/>
      <c r="SQL40" s="214"/>
      <c r="SQM40" s="214"/>
      <c r="SQN40" s="214"/>
      <c r="SQO40" s="214"/>
      <c r="SQP40" s="214"/>
      <c r="SQQ40" s="214"/>
      <c r="SQR40" s="214"/>
      <c r="SQS40" s="214"/>
      <c r="SQT40" s="214"/>
      <c r="SQU40" s="214"/>
      <c r="SQV40" s="214"/>
      <c r="SQW40" s="214"/>
      <c r="SQX40" s="214"/>
      <c r="SQY40" s="214"/>
      <c r="SQZ40" s="214"/>
      <c r="SRA40" s="214"/>
      <c r="SRB40" s="214"/>
      <c r="SRC40" s="214"/>
      <c r="SRD40" s="214"/>
      <c r="SRE40" s="214"/>
      <c r="SRF40" s="214"/>
      <c r="SRG40" s="214"/>
      <c r="SRH40" s="214"/>
      <c r="SRI40" s="214"/>
      <c r="SRJ40" s="214"/>
      <c r="SRK40" s="214"/>
      <c r="SRL40" s="214"/>
      <c r="SRM40" s="214"/>
      <c r="SRN40" s="214"/>
      <c r="SRO40" s="214"/>
      <c r="SRP40" s="214"/>
      <c r="SRQ40" s="214"/>
      <c r="SRR40" s="214"/>
      <c r="SRS40" s="214"/>
      <c r="SRT40" s="214"/>
      <c r="SRU40" s="214"/>
      <c r="SRV40" s="214"/>
      <c r="SRW40" s="214"/>
      <c r="SRX40" s="214"/>
      <c r="SRY40" s="214"/>
      <c r="SRZ40" s="214"/>
      <c r="SSA40" s="214"/>
      <c r="SSB40" s="214"/>
      <c r="SSC40" s="214"/>
      <c r="SSD40" s="214"/>
      <c r="SSE40" s="214"/>
      <c r="SSF40" s="214"/>
      <c r="SSG40" s="214"/>
      <c r="SSH40" s="214"/>
      <c r="SSI40" s="214"/>
      <c r="SSJ40" s="214"/>
      <c r="SSK40" s="214"/>
      <c r="SSL40" s="214"/>
      <c r="SSM40" s="214"/>
      <c r="SSN40" s="214"/>
      <c r="SSO40" s="214"/>
      <c r="SSP40" s="214"/>
      <c r="SSQ40" s="214"/>
      <c r="SSR40" s="214"/>
      <c r="SSS40" s="214"/>
      <c r="SST40" s="214"/>
      <c r="SSU40" s="214"/>
      <c r="SSV40" s="214"/>
      <c r="SSW40" s="214"/>
      <c r="SSX40" s="214"/>
      <c r="SSY40" s="214"/>
      <c r="SSZ40" s="214"/>
      <c r="STA40" s="214"/>
      <c r="STB40" s="214"/>
      <c r="STC40" s="214"/>
      <c r="STD40" s="214"/>
      <c r="STE40" s="214"/>
      <c r="STF40" s="214"/>
      <c r="STG40" s="214"/>
      <c r="STH40" s="214"/>
      <c r="STI40" s="214"/>
      <c r="STJ40" s="214"/>
      <c r="STK40" s="214"/>
      <c r="STL40" s="214"/>
      <c r="STM40" s="214"/>
      <c r="STN40" s="214"/>
      <c r="STO40" s="214"/>
      <c r="STP40" s="214"/>
      <c r="STQ40" s="214"/>
      <c r="STR40" s="214"/>
      <c r="STS40" s="214"/>
      <c r="STT40" s="214"/>
      <c r="STU40" s="214"/>
      <c r="STV40" s="214"/>
      <c r="STW40" s="214"/>
      <c r="STX40" s="214"/>
      <c r="STY40" s="214"/>
      <c r="STZ40" s="214"/>
      <c r="SUA40" s="214"/>
      <c r="SUB40" s="214"/>
      <c r="SUC40" s="214"/>
      <c r="SUD40" s="214"/>
      <c r="SUE40" s="214"/>
      <c r="SUF40" s="214"/>
      <c r="SUG40" s="214"/>
      <c r="SUH40" s="214"/>
      <c r="SUI40" s="214"/>
      <c r="SUJ40" s="214"/>
      <c r="SUK40" s="214"/>
      <c r="SUL40" s="214"/>
      <c r="SUM40" s="214"/>
      <c r="SUN40" s="214"/>
      <c r="SUO40" s="214"/>
      <c r="SUP40" s="214"/>
      <c r="SUQ40" s="214"/>
      <c r="SUR40" s="214"/>
      <c r="SUS40" s="214"/>
      <c r="SUT40" s="214"/>
      <c r="SUU40" s="214"/>
      <c r="SUV40" s="214"/>
      <c r="SUW40" s="214"/>
      <c r="SUX40" s="214"/>
      <c r="SUY40" s="214"/>
      <c r="SUZ40" s="214"/>
      <c r="SVA40" s="214"/>
      <c r="SVB40" s="214"/>
      <c r="SVC40" s="214"/>
      <c r="SVD40" s="214"/>
      <c r="SVE40" s="214"/>
      <c r="SVF40" s="214"/>
      <c r="SVG40" s="214"/>
      <c r="SVH40" s="214"/>
      <c r="SVI40" s="214"/>
      <c r="SVJ40" s="214"/>
      <c r="SVK40" s="214"/>
      <c r="SVL40" s="214"/>
      <c r="SVM40" s="214"/>
      <c r="SVN40" s="214"/>
      <c r="SVO40" s="214"/>
      <c r="SVP40" s="214"/>
      <c r="SVQ40" s="214"/>
      <c r="SVR40" s="214"/>
      <c r="SVS40" s="214"/>
      <c r="SVT40" s="214"/>
      <c r="SVU40" s="214"/>
      <c r="SVV40" s="214"/>
      <c r="SVW40" s="214"/>
      <c r="SVX40" s="214"/>
      <c r="SVY40" s="214"/>
      <c r="SVZ40" s="214"/>
      <c r="SWA40" s="214"/>
      <c r="SWB40" s="214"/>
      <c r="SWC40" s="214"/>
      <c r="SWD40" s="214"/>
      <c r="SWE40" s="214"/>
      <c r="SWF40" s="214"/>
      <c r="SWG40" s="214"/>
      <c r="SWH40" s="214"/>
      <c r="SWI40" s="214"/>
      <c r="SWJ40" s="214"/>
      <c r="SWK40" s="214"/>
      <c r="SWL40" s="214"/>
      <c r="SWM40" s="214"/>
      <c r="SWN40" s="214"/>
      <c r="SWO40" s="214"/>
      <c r="SWP40" s="214"/>
      <c r="SWQ40" s="214"/>
      <c r="SWR40" s="214"/>
      <c r="SWS40" s="214"/>
      <c r="SWT40" s="214"/>
      <c r="SWU40" s="214"/>
      <c r="SWV40" s="214"/>
      <c r="SWW40" s="214"/>
      <c r="SWX40" s="214"/>
      <c r="SWY40" s="214"/>
      <c r="SWZ40" s="214"/>
      <c r="SXA40" s="214"/>
      <c r="SXB40" s="214"/>
      <c r="SXC40" s="214"/>
      <c r="SXD40" s="214"/>
      <c r="SXE40" s="214"/>
      <c r="SXF40" s="214"/>
      <c r="SXG40" s="214"/>
      <c r="SXH40" s="214"/>
      <c r="SXI40" s="214"/>
      <c r="SXJ40" s="214"/>
      <c r="SXK40" s="214"/>
      <c r="SXL40" s="214"/>
      <c r="SXM40" s="214"/>
      <c r="SXN40" s="214"/>
      <c r="SXO40" s="214"/>
      <c r="SXP40" s="214"/>
      <c r="SXQ40" s="214"/>
      <c r="SXR40" s="214"/>
      <c r="SXS40" s="214"/>
      <c r="SXT40" s="214"/>
      <c r="SXU40" s="214"/>
      <c r="SXV40" s="214"/>
      <c r="SXW40" s="214"/>
      <c r="SXX40" s="214"/>
      <c r="SXY40" s="214"/>
      <c r="SXZ40" s="214"/>
      <c r="SYA40" s="214"/>
      <c r="SYB40" s="214"/>
      <c r="SYC40" s="214"/>
      <c r="SYD40" s="214"/>
      <c r="SYE40" s="214"/>
      <c r="SYF40" s="214"/>
      <c r="SYG40" s="214"/>
      <c r="SYH40" s="214"/>
      <c r="SYI40" s="214"/>
      <c r="SYJ40" s="214"/>
      <c r="SYK40" s="214"/>
      <c r="SYL40" s="214"/>
      <c r="SYM40" s="214"/>
      <c r="SYN40" s="214"/>
      <c r="SYO40" s="214"/>
      <c r="SYP40" s="214"/>
      <c r="SYQ40" s="214"/>
      <c r="SYR40" s="214"/>
      <c r="SYS40" s="214"/>
      <c r="SYT40" s="214"/>
      <c r="SYU40" s="214"/>
      <c r="SYV40" s="214"/>
      <c r="SYW40" s="214"/>
      <c r="SYX40" s="214"/>
      <c r="SYY40" s="214"/>
      <c r="SYZ40" s="214"/>
      <c r="SZA40" s="214"/>
      <c r="SZB40" s="214"/>
      <c r="SZC40" s="214"/>
      <c r="SZD40" s="214"/>
      <c r="SZE40" s="214"/>
      <c r="SZF40" s="214"/>
      <c r="SZG40" s="214"/>
      <c r="SZH40" s="214"/>
      <c r="SZI40" s="214"/>
      <c r="SZJ40" s="214"/>
      <c r="SZK40" s="214"/>
      <c r="SZL40" s="214"/>
      <c r="SZM40" s="214"/>
      <c r="SZN40" s="214"/>
      <c r="SZO40" s="214"/>
      <c r="SZP40" s="214"/>
      <c r="SZQ40" s="214"/>
      <c r="SZR40" s="214"/>
      <c r="SZS40" s="214"/>
      <c r="SZT40" s="214"/>
      <c r="SZU40" s="214"/>
      <c r="SZV40" s="214"/>
      <c r="SZW40" s="214"/>
      <c r="SZX40" s="214"/>
      <c r="SZY40" s="214"/>
      <c r="SZZ40" s="214"/>
      <c r="TAA40" s="214"/>
      <c r="TAB40" s="214"/>
      <c r="TAC40" s="214"/>
      <c r="TAD40" s="214"/>
      <c r="TAE40" s="214"/>
      <c r="TAF40" s="214"/>
      <c r="TAG40" s="214"/>
      <c r="TAH40" s="214"/>
      <c r="TAI40" s="214"/>
      <c r="TAJ40" s="214"/>
      <c r="TAK40" s="214"/>
      <c r="TAL40" s="214"/>
      <c r="TAM40" s="214"/>
      <c r="TAN40" s="214"/>
      <c r="TAO40" s="214"/>
      <c r="TAP40" s="214"/>
      <c r="TAQ40" s="214"/>
      <c r="TAR40" s="214"/>
      <c r="TAS40" s="214"/>
      <c r="TAT40" s="214"/>
      <c r="TAU40" s="214"/>
      <c r="TAV40" s="214"/>
      <c r="TAW40" s="214"/>
      <c r="TAX40" s="214"/>
      <c r="TAY40" s="214"/>
      <c r="TAZ40" s="214"/>
      <c r="TBA40" s="214"/>
      <c r="TBB40" s="214"/>
      <c r="TBC40" s="214"/>
      <c r="TBD40" s="214"/>
      <c r="TBE40" s="214"/>
      <c r="TBF40" s="214"/>
      <c r="TBG40" s="214"/>
      <c r="TBH40" s="214"/>
      <c r="TBI40" s="214"/>
      <c r="TBJ40" s="214"/>
      <c r="TBK40" s="214"/>
      <c r="TBL40" s="214"/>
      <c r="TBM40" s="214"/>
      <c r="TBN40" s="214"/>
      <c r="TBO40" s="214"/>
      <c r="TBP40" s="214"/>
      <c r="TBQ40" s="214"/>
      <c r="TBR40" s="214"/>
      <c r="TBS40" s="214"/>
      <c r="TBT40" s="214"/>
      <c r="TBU40" s="214"/>
      <c r="TBV40" s="214"/>
      <c r="TBW40" s="214"/>
      <c r="TBX40" s="214"/>
      <c r="TBY40" s="214"/>
      <c r="TBZ40" s="214"/>
      <c r="TCA40" s="214"/>
      <c r="TCB40" s="214"/>
      <c r="TCC40" s="214"/>
      <c r="TCD40" s="214"/>
      <c r="TCE40" s="214"/>
      <c r="TCF40" s="214"/>
      <c r="TCG40" s="214"/>
      <c r="TCH40" s="214"/>
      <c r="TCI40" s="214"/>
      <c r="TCJ40" s="214"/>
      <c r="TCK40" s="214"/>
      <c r="TCL40" s="214"/>
      <c r="TCM40" s="214"/>
      <c r="TCN40" s="214"/>
      <c r="TCO40" s="214"/>
      <c r="TCP40" s="214"/>
      <c r="TCQ40" s="214"/>
      <c r="TCR40" s="214"/>
      <c r="TCS40" s="214"/>
      <c r="TCT40" s="214"/>
      <c r="TCU40" s="214"/>
      <c r="TCV40" s="214"/>
      <c r="TCW40" s="214"/>
      <c r="TCX40" s="214"/>
      <c r="TCY40" s="214"/>
      <c r="TCZ40" s="214"/>
      <c r="TDA40" s="214"/>
      <c r="TDB40" s="214"/>
      <c r="TDC40" s="214"/>
      <c r="TDD40" s="214"/>
      <c r="TDE40" s="214"/>
      <c r="TDF40" s="214"/>
      <c r="TDG40" s="214"/>
      <c r="TDH40" s="214"/>
      <c r="TDI40" s="214"/>
      <c r="TDJ40" s="214"/>
      <c r="TDK40" s="214"/>
      <c r="TDL40" s="214"/>
      <c r="TDM40" s="214"/>
      <c r="TDN40" s="214"/>
      <c r="TDO40" s="214"/>
      <c r="TDP40" s="214"/>
      <c r="TDQ40" s="214"/>
      <c r="TDR40" s="214"/>
      <c r="TDS40" s="214"/>
      <c r="TDT40" s="214"/>
      <c r="TDU40" s="214"/>
      <c r="TDV40" s="214"/>
      <c r="TDW40" s="214"/>
      <c r="TDX40" s="214"/>
      <c r="TDY40" s="214"/>
      <c r="TDZ40" s="214"/>
      <c r="TEA40" s="214"/>
      <c r="TEB40" s="214"/>
      <c r="TEC40" s="214"/>
      <c r="TED40" s="214"/>
      <c r="TEE40" s="214"/>
      <c r="TEF40" s="214"/>
      <c r="TEG40" s="214"/>
      <c r="TEH40" s="214"/>
      <c r="TEI40" s="214"/>
      <c r="TEJ40" s="214"/>
      <c r="TEK40" s="214"/>
      <c r="TEL40" s="214"/>
      <c r="TEM40" s="214"/>
      <c r="TEN40" s="214"/>
      <c r="TEO40" s="214"/>
      <c r="TEP40" s="214"/>
      <c r="TEQ40" s="214"/>
      <c r="TER40" s="214"/>
      <c r="TES40" s="214"/>
      <c r="TET40" s="214"/>
      <c r="TEU40" s="214"/>
      <c r="TEV40" s="214"/>
      <c r="TEW40" s="214"/>
      <c r="TEX40" s="214"/>
      <c r="TEY40" s="214"/>
      <c r="TEZ40" s="214"/>
      <c r="TFA40" s="214"/>
      <c r="TFB40" s="214"/>
      <c r="TFC40" s="214"/>
      <c r="TFD40" s="214"/>
      <c r="TFE40" s="214"/>
      <c r="TFF40" s="214"/>
      <c r="TFG40" s="214"/>
      <c r="TFH40" s="214"/>
      <c r="TFI40" s="214"/>
      <c r="TFJ40" s="214"/>
      <c r="TFK40" s="214"/>
      <c r="TFL40" s="214"/>
      <c r="TFM40" s="214"/>
      <c r="TFN40" s="214"/>
      <c r="TFO40" s="214"/>
      <c r="TFP40" s="214"/>
      <c r="TFQ40" s="214"/>
      <c r="TFR40" s="214"/>
      <c r="TFS40" s="214"/>
      <c r="TFT40" s="214"/>
      <c r="TFU40" s="214"/>
      <c r="TFV40" s="214"/>
      <c r="TFW40" s="214"/>
      <c r="TFX40" s="214"/>
      <c r="TFY40" s="214"/>
      <c r="TFZ40" s="214"/>
      <c r="TGA40" s="214"/>
      <c r="TGB40" s="214"/>
      <c r="TGC40" s="214"/>
      <c r="TGD40" s="214"/>
      <c r="TGE40" s="214"/>
      <c r="TGF40" s="214"/>
      <c r="TGG40" s="214"/>
      <c r="TGH40" s="214"/>
      <c r="TGI40" s="214"/>
      <c r="TGJ40" s="214"/>
      <c r="TGK40" s="214"/>
      <c r="TGL40" s="214"/>
      <c r="TGM40" s="214"/>
      <c r="TGN40" s="214"/>
      <c r="TGO40" s="214"/>
      <c r="TGP40" s="214"/>
      <c r="TGQ40" s="214"/>
      <c r="TGR40" s="214"/>
      <c r="TGS40" s="214"/>
      <c r="TGT40" s="214"/>
      <c r="TGU40" s="214"/>
      <c r="TGV40" s="214"/>
      <c r="TGW40" s="214"/>
      <c r="TGX40" s="214"/>
      <c r="TGY40" s="214"/>
      <c r="TGZ40" s="214"/>
      <c r="THA40" s="214"/>
      <c r="THB40" s="214"/>
      <c r="THC40" s="214"/>
      <c r="THD40" s="214"/>
      <c r="THE40" s="214"/>
      <c r="THF40" s="214"/>
      <c r="THG40" s="214"/>
      <c r="THH40" s="214"/>
      <c r="THI40" s="214"/>
      <c r="THJ40" s="214"/>
      <c r="THK40" s="214"/>
      <c r="THL40" s="214"/>
      <c r="THM40" s="214"/>
      <c r="THN40" s="214"/>
      <c r="THO40" s="214"/>
      <c r="THP40" s="214"/>
      <c r="THQ40" s="214"/>
      <c r="THR40" s="214"/>
      <c r="THS40" s="214"/>
      <c r="THT40" s="214"/>
      <c r="THU40" s="214"/>
      <c r="THV40" s="214"/>
      <c r="THW40" s="214"/>
      <c r="THX40" s="214"/>
      <c r="THY40" s="214"/>
      <c r="THZ40" s="214"/>
      <c r="TIA40" s="214"/>
      <c r="TIB40" s="214"/>
      <c r="TIC40" s="214"/>
      <c r="TID40" s="214"/>
      <c r="TIE40" s="214"/>
      <c r="TIF40" s="214"/>
      <c r="TIG40" s="214"/>
      <c r="TIH40" s="214"/>
      <c r="TII40" s="214"/>
      <c r="TIJ40" s="214"/>
      <c r="TIK40" s="214"/>
      <c r="TIL40" s="214"/>
      <c r="TIM40" s="214"/>
      <c r="TIN40" s="214"/>
      <c r="TIO40" s="214"/>
      <c r="TIP40" s="214"/>
      <c r="TIQ40" s="214"/>
      <c r="TIR40" s="214"/>
      <c r="TIS40" s="214"/>
      <c r="TIT40" s="214"/>
      <c r="TIU40" s="214"/>
      <c r="TIV40" s="214"/>
      <c r="TIW40" s="214"/>
      <c r="TIX40" s="214"/>
      <c r="TIY40" s="214"/>
      <c r="TIZ40" s="214"/>
      <c r="TJA40" s="214"/>
      <c r="TJB40" s="214"/>
      <c r="TJC40" s="214"/>
      <c r="TJD40" s="214"/>
      <c r="TJE40" s="214"/>
      <c r="TJF40" s="214"/>
      <c r="TJG40" s="214"/>
      <c r="TJH40" s="214"/>
      <c r="TJI40" s="214"/>
      <c r="TJJ40" s="214"/>
      <c r="TJK40" s="214"/>
      <c r="TJL40" s="214"/>
      <c r="TJM40" s="214"/>
      <c r="TJN40" s="214"/>
      <c r="TJO40" s="214"/>
      <c r="TJP40" s="214"/>
      <c r="TJQ40" s="214"/>
      <c r="TJR40" s="214"/>
      <c r="TJS40" s="214"/>
      <c r="TJT40" s="214"/>
      <c r="TJU40" s="214"/>
      <c r="TJV40" s="214"/>
      <c r="TJW40" s="214"/>
      <c r="TJX40" s="214"/>
      <c r="TJY40" s="214"/>
      <c r="TJZ40" s="214"/>
      <c r="TKA40" s="214"/>
      <c r="TKB40" s="214"/>
      <c r="TKC40" s="214"/>
      <c r="TKD40" s="214"/>
      <c r="TKE40" s="214"/>
      <c r="TKF40" s="214"/>
      <c r="TKG40" s="214"/>
      <c r="TKH40" s="214"/>
      <c r="TKI40" s="214"/>
      <c r="TKJ40" s="214"/>
      <c r="TKK40" s="214"/>
      <c r="TKL40" s="214"/>
      <c r="TKM40" s="214"/>
      <c r="TKN40" s="214"/>
      <c r="TKO40" s="214"/>
      <c r="TKP40" s="214"/>
      <c r="TKQ40" s="214"/>
      <c r="TKR40" s="214"/>
      <c r="TKS40" s="214"/>
      <c r="TKT40" s="214"/>
      <c r="TKU40" s="214"/>
      <c r="TKV40" s="214"/>
      <c r="TKW40" s="214"/>
      <c r="TKX40" s="214"/>
      <c r="TKY40" s="214"/>
      <c r="TKZ40" s="214"/>
      <c r="TLA40" s="214"/>
      <c r="TLB40" s="214"/>
      <c r="TLC40" s="214"/>
      <c r="TLD40" s="214"/>
      <c r="TLE40" s="214"/>
      <c r="TLF40" s="214"/>
      <c r="TLG40" s="214"/>
      <c r="TLH40" s="214"/>
      <c r="TLI40" s="214"/>
      <c r="TLJ40" s="214"/>
      <c r="TLK40" s="214"/>
      <c r="TLL40" s="214"/>
      <c r="TLM40" s="214"/>
      <c r="TLN40" s="214"/>
      <c r="TLO40" s="214"/>
      <c r="TLP40" s="214"/>
      <c r="TLQ40" s="214"/>
      <c r="TLR40" s="214"/>
      <c r="TLS40" s="214"/>
      <c r="TLT40" s="214"/>
      <c r="TLU40" s="214"/>
      <c r="TLV40" s="214"/>
      <c r="TLW40" s="214"/>
      <c r="TLX40" s="214"/>
      <c r="TLY40" s="214"/>
      <c r="TLZ40" s="214"/>
      <c r="TMA40" s="214"/>
      <c r="TMB40" s="214"/>
      <c r="TMC40" s="214"/>
      <c r="TMD40" s="214"/>
      <c r="TME40" s="214"/>
      <c r="TMF40" s="214"/>
      <c r="TMG40" s="214"/>
      <c r="TMH40" s="214"/>
      <c r="TMI40" s="214"/>
      <c r="TMJ40" s="214"/>
      <c r="TMK40" s="214"/>
      <c r="TML40" s="214"/>
      <c r="TMM40" s="214"/>
      <c r="TMN40" s="214"/>
      <c r="TMO40" s="214"/>
      <c r="TMP40" s="214"/>
      <c r="TMQ40" s="214"/>
      <c r="TMR40" s="214"/>
      <c r="TMS40" s="214"/>
      <c r="TMT40" s="214"/>
      <c r="TMU40" s="214"/>
      <c r="TMV40" s="214"/>
      <c r="TMW40" s="214"/>
      <c r="TMX40" s="214"/>
      <c r="TMY40" s="214"/>
      <c r="TMZ40" s="214"/>
      <c r="TNA40" s="214"/>
      <c r="TNB40" s="214"/>
      <c r="TNC40" s="214"/>
      <c r="TND40" s="214"/>
      <c r="TNE40" s="214"/>
      <c r="TNF40" s="214"/>
      <c r="TNG40" s="214"/>
      <c r="TNH40" s="214"/>
      <c r="TNI40" s="214"/>
      <c r="TNJ40" s="214"/>
      <c r="TNK40" s="214"/>
      <c r="TNL40" s="214"/>
      <c r="TNM40" s="214"/>
      <c r="TNN40" s="214"/>
      <c r="TNO40" s="214"/>
      <c r="TNP40" s="214"/>
      <c r="TNQ40" s="214"/>
      <c r="TNR40" s="214"/>
      <c r="TNS40" s="214"/>
      <c r="TNT40" s="214"/>
      <c r="TNU40" s="214"/>
      <c r="TNV40" s="214"/>
      <c r="TNW40" s="214"/>
      <c r="TNX40" s="214"/>
      <c r="TNY40" s="214"/>
      <c r="TNZ40" s="214"/>
      <c r="TOA40" s="214"/>
      <c r="TOB40" s="214"/>
      <c r="TOC40" s="214"/>
      <c r="TOD40" s="214"/>
      <c r="TOE40" s="214"/>
      <c r="TOF40" s="214"/>
      <c r="TOG40" s="214"/>
      <c r="TOH40" s="214"/>
      <c r="TOI40" s="214"/>
      <c r="TOJ40" s="214"/>
      <c r="TOK40" s="214"/>
      <c r="TOL40" s="214"/>
      <c r="TOM40" s="214"/>
      <c r="TON40" s="214"/>
      <c r="TOO40" s="214"/>
      <c r="TOP40" s="214"/>
      <c r="TOQ40" s="214"/>
      <c r="TOR40" s="214"/>
      <c r="TOS40" s="214"/>
      <c r="TOT40" s="214"/>
      <c r="TOU40" s="214"/>
      <c r="TOV40" s="214"/>
      <c r="TOW40" s="214"/>
      <c r="TOX40" s="214"/>
      <c r="TOY40" s="214"/>
      <c r="TOZ40" s="214"/>
      <c r="TPA40" s="214"/>
      <c r="TPB40" s="214"/>
      <c r="TPC40" s="214"/>
      <c r="TPD40" s="214"/>
      <c r="TPE40" s="214"/>
      <c r="TPF40" s="214"/>
      <c r="TPG40" s="214"/>
      <c r="TPH40" s="214"/>
      <c r="TPI40" s="214"/>
      <c r="TPJ40" s="214"/>
      <c r="TPK40" s="214"/>
      <c r="TPL40" s="214"/>
      <c r="TPM40" s="214"/>
      <c r="TPN40" s="214"/>
      <c r="TPO40" s="214"/>
      <c r="TPP40" s="214"/>
      <c r="TPQ40" s="214"/>
      <c r="TPR40" s="214"/>
      <c r="TPS40" s="214"/>
      <c r="TPT40" s="214"/>
      <c r="TPU40" s="214"/>
      <c r="TPV40" s="214"/>
      <c r="TPW40" s="214"/>
      <c r="TPX40" s="214"/>
      <c r="TPY40" s="214"/>
      <c r="TPZ40" s="214"/>
      <c r="TQA40" s="214"/>
      <c r="TQB40" s="214"/>
      <c r="TQC40" s="214"/>
      <c r="TQD40" s="214"/>
      <c r="TQE40" s="214"/>
      <c r="TQF40" s="214"/>
      <c r="TQG40" s="214"/>
      <c r="TQH40" s="214"/>
      <c r="TQI40" s="214"/>
      <c r="TQJ40" s="214"/>
      <c r="TQK40" s="214"/>
      <c r="TQL40" s="214"/>
      <c r="TQM40" s="214"/>
      <c r="TQN40" s="214"/>
      <c r="TQO40" s="214"/>
      <c r="TQP40" s="214"/>
      <c r="TQQ40" s="214"/>
      <c r="TQR40" s="214"/>
      <c r="TQS40" s="214"/>
      <c r="TQT40" s="214"/>
      <c r="TQU40" s="214"/>
      <c r="TQV40" s="214"/>
      <c r="TQW40" s="214"/>
      <c r="TQX40" s="214"/>
      <c r="TQY40" s="214"/>
      <c r="TQZ40" s="214"/>
      <c r="TRA40" s="214"/>
      <c r="TRB40" s="214"/>
      <c r="TRC40" s="214"/>
      <c r="TRD40" s="214"/>
      <c r="TRE40" s="214"/>
      <c r="TRF40" s="214"/>
      <c r="TRG40" s="214"/>
      <c r="TRH40" s="214"/>
      <c r="TRI40" s="214"/>
      <c r="TRJ40" s="214"/>
      <c r="TRK40" s="214"/>
      <c r="TRL40" s="214"/>
      <c r="TRM40" s="214"/>
      <c r="TRN40" s="214"/>
      <c r="TRO40" s="214"/>
      <c r="TRP40" s="214"/>
      <c r="TRQ40" s="214"/>
      <c r="TRR40" s="214"/>
      <c r="TRS40" s="214"/>
      <c r="TRT40" s="214"/>
      <c r="TRU40" s="214"/>
      <c r="TRV40" s="214"/>
      <c r="TRW40" s="214"/>
      <c r="TRX40" s="214"/>
      <c r="TRY40" s="214"/>
      <c r="TRZ40" s="214"/>
      <c r="TSA40" s="214"/>
      <c r="TSB40" s="214"/>
      <c r="TSC40" s="214"/>
      <c r="TSD40" s="214"/>
      <c r="TSE40" s="214"/>
      <c r="TSF40" s="214"/>
      <c r="TSG40" s="214"/>
      <c r="TSH40" s="214"/>
      <c r="TSI40" s="214"/>
      <c r="TSJ40" s="214"/>
      <c r="TSK40" s="214"/>
      <c r="TSL40" s="214"/>
      <c r="TSM40" s="214"/>
      <c r="TSN40" s="214"/>
      <c r="TSO40" s="214"/>
      <c r="TSP40" s="214"/>
      <c r="TSQ40" s="214"/>
      <c r="TSR40" s="214"/>
      <c r="TSS40" s="214"/>
      <c r="TST40" s="214"/>
      <c r="TSU40" s="214"/>
      <c r="TSV40" s="214"/>
      <c r="TSW40" s="214"/>
      <c r="TSX40" s="214"/>
      <c r="TSY40" s="214"/>
      <c r="TSZ40" s="214"/>
      <c r="TTA40" s="214"/>
      <c r="TTB40" s="214"/>
      <c r="TTC40" s="214"/>
      <c r="TTD40" s="214"/>
      <c r="TTE40" s="214"/>
      <c r="TTF40" s="214"/>
      <c r="TTG40" s="214"/>
      <c r="TTH40" s="214"/>
      <c r="TTI40" s="214"/>
      <c r="TTJ40" s="214"/>
      <c r="TTK40" s="214"/>
      <c r="TTL40" s="214"/>
      <c r="TTM40" s="214"/>
      <c r="TTN40" s="214"/>
      <c r="TTO40" s="214"/>
      <c r="TTP40" s="214"/>
      <c r="TTQ40" s="214"/>
      <c r="TTR40" s="214"/>
      <c r="TTS40" s="214"/>
      <c r="TTT40" s="214"/>
      <c r="TTU40" s="214"/>
      <c r="TTV40" s="214"/>
      <c r="TTW40" s="214"/>
      <c r="TTX40" s="214"/>
      <c r="TTY40" s="214"/>
      <c r="TTZ40" s="214"/>
      <c r="TUA40" s="214"/>
      <c r="TUB40" s="214"/>
      <c r="TUC40" s="214"/>
      <c r="TUD40" s="214"/>
      <c r="TUE40" s="214"/>
      <c r="TUF40" s="214"/>
      <c r="TUG40" s="214"/>
      <c r="TUH40" s="214"/>
      <c r="TUI40" s="214"/>
      <c r="TUJ40" s="214"/>
      <c r="TUK40" s="214"/>
      <c r="TUL40" s="214"/>
      <c r="TUM40" s="214"/>
      <c r="TUN40" s="214"/>
      <c r="TUO40" s="214"/>
      <c r="TUP40" s="214"/>
      <c r="TUQ40" s="214"/>
      <c r="TUR40" s="214"/>
      <c r="TUS40" s="214"/>
      <c r="TUT40" s="214"/>
      <c r="TUU40" s="214"/>
      <c r="TUV40" s="214"/>
      <c r="TUW40" s="214"/>
      <c r="TUX40" s="214"/>
      <c r="TUY40" s="214"/>
      <c r="TUZ40" s="214"/>
      <c r="TVA40" s="214"/>
      <c r="TVB40" s="214"/>
      <c r="TVC40" s="214"/>
      <c r="TVD40" s="214"/>
      <c r="TVE40" s="214"/>
      <c r="TVF40" s="214"/>
      <c r="TVG40" s="214"/>
      <c r="TVH40" s="214"/>
      <c r="TVI40" s="214"/>
      <c r="TVJ40" s="214"/>
      <c r="TVK40" s="214"/>
      <c r="TVL40" s="214"/>
      <c r="TVM40" s="214"/>
      <c r="TVN40" s="214"/>
      <c r="TVO40" s="214"/>
      <c r="TVP40" s="214"/>
      <c r="TVQ40" s="214"/>
      <c r="TVR40" s="214"/>
      <c r="TVS40" s="214"/>
      <c r="TVT40" s="214"/>
      <c r="TVU40" s="214"/>
      <c r="TVV40" s="214"/>
      <c r="TVW40" s="214"/>
      <c r="TVX40" s="214"/>
      <c r="TVY40" s="214"/>
      <c r="TVZ40" s="214"/>
      <c r="TWA40" s="214"/>
      <c r="TWB40" s="214"/>
      <c r="TWC40" s="214"/>
      <c r="TWD40" s="214"/>
      <c r="TWE40" s="214"/>
      <c r="TWF40" s="214"/>
      <c r="TWG40" s="214"/>
      <c r="TWH40" s="214"/>
      <c r="TWI40" s="214"/>
      <c r="TWJ40" s="214"/>
      <c r="TWK40" s="214"/>
      <c r="TWL40" s="214"/>
      <c r="TWM40" s="214"/>
      <c r="TWN40" s="214"/>
      <c r="TWO40" s="214"/>
      <c r="TWP40" s="214"/>
      <c r="TWQ40" s="214"/>
      <c r="TWR40" s="214"/>
      <c r="TWS40" s="214"/>
      <c r="TWT40" s="214"/>
      <c r="TWU40" s="214"/>
      <c r="TWV40" s="214"/>
      <c r="TWW40" s="214"/>
      <c r="TWX40" s="214"/>
      <c r="TWY40" s="214"/>
      <c r="TWZ40" s="214"/>
      <c r="TXA40" s="214"/>
      <c r="TXB40" s="214"/>
      <c r="TXC40" s="214"/>
      <c r="TXD40" s="214"/>
      <c r="TXE40" s="214"/>
      <c r="TXF40" s="214"/>
      <c r="TXG40" s="214"/>
      <c r="TXH40" s="214"/>
      <c r="TXI40" s="214"/>
      <c r="TXJ40" s="214"/>
      <c r="TXK40" s="214"/>
      <c r="TXL40" s="214"/>
      <c r="TXM40" s="214"/>
      <c r="TXN40" s="214"/>
      <c r="TXO40" s="214"/>
      <c r="TXP40" s="214"/>
      <c r="TXQ40" s="214"/>
      <c r="TXR40" s="214"/>
      <c r="TXS40" s="214"/>
      <c r="TXT40" s="214"/>
      <c r="TXU40" s="214"/>
      <c r="TXV40" s="214"/>
      <c r="TXW40" s="214"/>
      <c r="TXX40" s="214"/>
      <c r="TXY40" s="214"/>
      <c r="TXZ40" s="214"/>
      <c r="TYA40" s="214"/>
      <c r="TYB40" s="214"/>
      <c r="TYC40" s="214"/>
      <c r="TYD40" s="214"/>
      <c r="TYE40" s="214"/>
      <c r="TYF40" s="214"/>
      <c r="TYG40" s="214"/>
      <c r="TYH40" s="214"/>
      <c r="TYI40" s="214"/>
      <c r="TYJ40" s="214"/>
      <c r="TYK40" s="214"/>
      <c r="TYL40" s="214"/>
      <c r="TYM40" s="214"/>
      <c r="TYN40" s="214"/>
      <c r="TYO40" s="214"/>
      <c r="TYP40" s="214"/>
      <c r="TYQ40" s="214"/>
      <c r="TYR40" s="214"/>
      <c r="TYS40" s="214"/>
      <c r="TYT40" s="214"/>
      <c r="TYU40" s="214"/>
      <c r="TYV40" s="214"/>
      <c r="TYW40" s="214"/>
      <c r="TYX40" s="214"/>
      <c r="TYY40" s="214"/>
      <c r="TYZ40" s="214"/>
      <c r="TZA40" s="214"/>
      <c r="TZB40" s="214"/>
      <c r="TZC40" s="214"/>
      <c r="TZD40" s="214"/>
      <c r="TZE40" s="214"/>
      <c r="TZF40" s="214"/>
      <c r="TZG40" s="214"/>
      <c r="TZH40" s="214"/>
      <c r="TZI40" s="214"/>
      <c r="TZJ40" s="214"/>
      <c r="TZK40" s="214"/>
      <c r="TZL40" s="214"/>
      <c r="TZM40" s="214"/>
      <c r="TZN40" s="214"/>
      <c r="TZO40" s="214"/>
      <c r="TZP40" s="214"/>
      <c r="TZQ40" s="214"/>
      <c r="TZR40" s="214"/>
      <c r="TZS40" s="214"/>
      <c r="TZT40" s="214"/>
      <c r="TZU40" s="214"/>
      <c r="TZV40" s="214"/>
      <c r="TZW40" s="214"/>
      <c r="TZX40" s="214"/>
      <c r="TZY40" s="214"/>
      <c r="TZZ40" s="214"/>
      <c r="UAA40" s="214"/>
      <c r="UAB40" s="214"/>
      <c r="UAC40" s="214"/>
      <c r="UAD40" s="214"/>
      <c r="UAE40" s="214"/>
      <c r="UAF40" s="214"/>
      <c r="UAG40" s="214"/>
      <c r="UAH40" s="214"/>
      <c r="UAI40" s="214"/>
      <c r="UAJ40" s="214"/>
      <c r="UAK40" s="214"/>
      <c r="UAL40" s="214"/>
      <c r="UAM40" s="214"/>
      <c r="UAN40" s="214"/>
      <c r="UAO40" s="214"/>
      <c r="UAP40" s="214"/>
      <c r="UAQ40" s="214"/>
      <c r="UAR40" s="214"/>
      <c r="UAS40" s="214"/>
      <c r="UAT40" s="214"/>
      <c r="UAU40" s="214"/>
      <c r="UAV40" s="214"/>
      <c r="UAW40" s="214"/>
      <c r="UAX40" s="214"/>
      <c r="UAY40" s="214"/>
      <c r="UAZ40" s="214"/>
      <c r="UBA40" s="214"/>
      <c r="UBB40" s="214"/>
      <c r="UBC40" s="214"/>
      <c r="UBD40" s="214"/>
      <c r="UBE40" s="214"/>
      <c r="UBF40" s="214"/>
      <c r="UBG40" s="214"/>
      <c r="UBH40" s="214"/>
      <c r="UBI40" s="214"/>
      <c r="UBJ40" s="214"/>
      <c r="UBK40" s="214"/>
      <c r="UBL40" s="214"/>
      <c r="UBM40" s="214"/>
      <c r="UBN40" s="214"/>
      <c r="UBO40" s="214"/>
      <c r="UBP40" s="214"/>
      <c r="UBQ40" s="214"/>
      <c r="UBR40" s="214"/>
      <c r="UBS40" s="214"/>
      <c r="UBT40" s="214"/>
      <c r="UBU40" s="214"/>
      <c r="UBV40" s="214"/>
      <c r="UBW40" s="214"/>
      <c r="UBX40" s="214"/>
      <c r="UBY40" s="214"/>
      <c r="UBZ40" s="214"/>
      <c r="UCA40" s="214"/>
      <c r="UCB40" s="214"/>
      <c r="UCC40" s="214"/>
      <c r="UCD40" s="214"/>
      <c r="UCE40" s="214"/>
      <c r="UCF40" s="214"/>
      <c r="UCG40" s="214"/>
      <c r="UCH40" s="214"/>
      <c r="UCI40" s="214"/>
      <c r="UCJ40" s="214"/>
      <c r="UCK40" s="214"/>
      <c r="UCL40" s="214"/>
      <c r="UCM40" s="214"/>
      <c r="UCN40" s="214"/>
      <c r="UCO40" s="214"/>
      <c r="UCP40" s="214"/>
      <c r="UCQ40" s="214"/>
      <c r="UCR40" s="214"/>
      <c r="UCS40" s="214"/>
      <c r="UCT40" s="214"/>
      <c r="UCU40" s="214"/>
      <c r="UCV40" s="214"/>
      <c r="UCW40" s="214"/>
      <c r="UCX40" s="214"/>
      <c r="UCY40" s="214"/>
      <c r="UCZ40" s="214"/>
      <c r="UDA40" s="214"/>
      <c r="UDB40" s="214"/>
      <c r="UDC40" s="214"/>
      <c r="UDD40" s="214"/>
      <c r="UDE40" s="214"/>
      <c r="UDF40" s="214"/>
      <c r="UDG40" s="214"/>
      <c r="UDH40" s="214"/>
      <c r="UDI40" s="214"/>
      <c r="UDJ40" s="214"/>
      <c r="UDK40" s="214"/>
      <c r="UDL40" s="214"/>
      <c r="UDM40" s="214"/>
      <c r="UDN40" s="214"/>
      <c r="UDO40" s="214"/>
      <c r="UDP40" s="214"/>
      <c r="UDQ40" s="214"/>
      <c r="UDR40" s="214"/>
      <c r="UDS40" s="214"/>
      <c r="UDT40" s="214"/>
      <c r="UDU40" s="214"/>
      <c r="UDV40" s="214"/>
      <c r="UDW40" s="214"/>
      <c r="UDX40" s="214"/>
      <c r="UDY40" s="214"/>
      <c r="UDZ40" s="214"/>
      <c r="UEA40" s="214"/>
      <c r="UEB40" s="214"/>
      <c r="UEC40" s="214"/>
      <c r="UED40" s="214"/>
      <c r="UEE40" s="214"/>
      <c r="UEF40" s="214"/>
      <c r="UEG40" s="214"/>
      <c r="UEH40" s="214"/>
      <c r="UEI40" s="214"/>
      <c r="UEJ40" s="214"/>
      <c r="UEK40" s="214"/>
      <c r="UEL40" s="214"/>
      <c r="UEM40" s="214"/>
      <c r="UEN40" s="214"/>
      <c r="UEO40" s="214"/>
      <c r="UEP40" s="214"/>
      <c r="UEQ40" s="214"/>
      <c r="UER40" s="214"/>
      <c r="UES40" s="214"/>
      <c r="UET40" s="214"/>
      <c r="UEU40" s="214"/>
      <c r="UEV40" s="214"/>
      <c r="UEW40" s="214"/>
      <c r="UEX40" s="214"/>
      <c r="UEY40" s="214"/>
      <c r="UEZ40" s="214"/>
      <c r="UFA40" s="214"/>
      <c r="UFB40" s="214"/>
      <c r="UFC40" s="214"/>
      <c r="UFD40" s="214"/>
      <c r="UFE40" s="214"/>
      <c r="UFF40" s="214"/>
      <c r="UFG40" s="214"/>
      <c r="UFH40" s="214"/>
      <c r="UFI40" s="214"/>
      <c r="UFJ40" s="214"/>
      <c r="UFK40" s="214"/>
      <c r="UFL40" s="214"/>
      <c r="UFM40" s="214"/>
      <c r="UFN40" s="214"/>
      <c r="UFO40" s="214"/>
      <c r="UFP40" s="214"/>
      <c r="UFQ40" s="214"/>
      <c r="UFR40" s="214"/>
      <c r="UFS40" s="214"/>
      <c r="UFT40" s="214"/>
      <c r="UFU40" s="214"/>
      <c r="UFV40" s="214"/>
      <c r="UFW40" s="214"/>
      <c r="UFX40" s="214"/>
      <c r="UFY40" s="214"/>
      <c r="UFZ40" s="214"/>
      <c r="UGA40" s="214"/>
      <c r="UGB40" s="214"/>
      <c r="UGC40" s="214"/>
      <c r="UGD40" s="214"/>
      <c r="UGE40" s="214"/>
      <c r="UGF40" s="214"/>
      <c r="UGG40" s="214"/>
      <c r="UGH40" s="214"/>
      <c r="UGI40" s="214"/>
      <c r="UGJ40" s="214"/>
      <c r="UGK40" s="214"/>
      <c r="UGL40" s="214"/>
      <c r="UGM40" s="214"/>
      <c r="UGN40" s="214"/>
      <c r="UGO40" s="214"/>
      <c r="UGP40" s="214"/>
      <c r="UGQ40" s="214"/>
      <c r="UGR40" s="214"/>
      <c r="UGS40" s="214"/>
      <c r="UGT40" s="214"/>
      <c r="UGU40" s="214"/>
      <c r="UGV40" s="214"/>
      <c r="UGW40" s="214"/>
      <c r="UGX40" s="214"/>
      <c r="UGY40" s="214"/>
      <c r="UGZ40" s="214"/>
      <c r="UHA40" s="214"/>
      <c r="UHB40" s="214"/>
      <c r="UHC40" s="214"/>
      <c r="UHD40" s="214"/>
      <c r="UHE40" s="214"/>
      <c r="UHF40" s="214"/>
      <c r="UHG40" s="214"/>
      <c r="UHH40" s="214"/>
      <c r="UHI40" s="214"/>
      <c r="UHJ40" s="214"/>
      <c r="UHK40" s="214"/>
      <c r="UHL40" s="214"/>
      <c r="UHM40" s="214"/>
      <c r="UHN40" s="214"/>
      <c r="UHO40" s="214"/>
      <c r="UHP40" s="214"/>
      <c r="UHQ40" s="214"/>
      <c r="UHR40" s="214"/>
      <c r="UHS40" s="214"/>
      <c r="UHT40" s="214"/>
      <c r="UHU40" s="214"/>
      <c r="UHV40" s="214"/>
      <c r="UHW40" s="214"/>
      <c r="UHX40" s="214"/>
      <c r="UHY40" s="214"/>
      <c r="UHZ40" s="214"/>
      <c r="UIA40" s="214"/>
      <c r="UIB40" s="214"/>
      <c r="UIC40" s="214"/>
      <c r="UID40" s="214"/>
      <c r="UIE40" s="214"/>
      <c r="UIF40" s="214"/>
      <c r="UIG40" s="214"/>
      <c r="UIH40" s="214"/>
      <c r="UII40" s="214"/>
      <c r="UIJ40" s="214"/>
      <c r="UIK40" s="214"/>
      <c r="UIL40" s="214"/>
      <c r="UIM40" s="214"/>
      <c r="UIN40" s="214"/>
      <c r="UIO40" s="214"/>
      <c r="UIP40" s="214"/>
      <c r="UIQ40" s="214"/>
      <c r="UIR40" s="214"/>
      <c r="UIS40" s="214"/>
      <c r="UIT40" s="214"/>
      <c r="UIU40" s="214"/>
      <c r="UIV40" s="214"/>
      <c r="UIW40" s="214"/>
      <c r="UIX40" s="214"/>
      <c r="UIY40" s="214"/>
      <c r="UIZ40" s="214"/>
      <c r="UJA40" s="214"/>
      <c r="UJB40" s="214"/>
      <c r="UJC40" s="214"/>
      <c r="UJD40" s="214"/>
      <c r="UJE40" s="214"/>
      <c r="UJF40" s="214"/>
      <c r="UJG40" s="214"/>
      <c r="UJH40" s="214"/>
      <c r="UJI40" s="214"/>
      <c r="UJJ40" s="214"/>
      <c r="UJK40" s="214"/>
      <c r="UJL40" s="214"/>
      <c r="UJM40" s="214"/>
      <c r="UJN40" s="214"/>
      <c r="UJO40" s="214"/>
      <c r="UJP40" s="214"/>
      <c r="UJQ40" s="214"/>
      <c r="UJR40" s="214"/>
      <c r="UJS40" s="214"/>
      <c r="UJT40" s="214"/>
      <c r="UJU40" s="214"/>
      <c r="UJV40" s="214"/>
      <c r="UJW40" s="214"/>
      <c r="UJX40" s="214"/>
      <c r="UJY40" s="214"/>
      <c r="UJZ40" s="214"/>
      <c r="UKA40" s="214"/>
      <c r="UKB40" s="214"/>
      <c r="UKC40" s="214"/>
      <c r="UKD40" s="214"/>
      <c r="UKE40" s="214"/>
      <c r="UKF40" s="214"/>
      <c r="UKG40" s="214"/>
      <c r="UKH40" s="214"/>
      <c r="UKI40" s="214"/>
      <c r="UKJ40" s="214"/>
      <c r="UKK40" s="214"/>
      <c r="UKL40" s="214"/>
      <c r="UKM40" s="214"/>
      <c r="UKN40" s="214"/>
      <c r="UKO40" s="214"/>
      <c r="UKP40" s="214"/>
      <c r="UKQ40" s="214"/>
      <c r="UKR40" s="214"/>
      <c r="UKS40" s="214"/>
      <c r="UKT40" s="214"/>
      <c r="UKU40" s="214"/>
      <c r="UKV40" s="214"/>
      <c r="UKW40" s="214"/>
      <c r="UKX40" s="214"/>
      <c r="UKY40" s="214"/>
      <c r="UKZ40" s="214"/>
      <c r="ULA40" s="214"/>
      <c r="ULB40" s="214"/>
      <c r="ULC40" s="214"/>
      <c r="ULD40" s="214"/>
      <c r="ULE40" s="214"/>
      <c r="ULF40" s="214"/>
      <c r="ULG40" s="214"/>
      <c r="ULH40" s="214"/>
      <c r="ULI40" s="214"/>
      <c r="ULJ40" s="214"/>
      <c r="ULK40" s="214"/>
      <c r="ULL40" s="214"/>
      <c r="ULM40" s="214"/>
      <c r="ULN40" s="214"/>
      <c r="ULO40" s="214"/>
      <c r="ULP40" s="214"/>
      <c r="ULQ40" s="214"/>
      <c r="ULR40" s="214"/>
      <c r="ULS40" s="214"/>
      <c r="ULT40" s="214"/>
      <c r="ULU40" s="214"/>
      <c r="ULV40" s="214"/>
      <c r="ULW40" s="214"/>
      <c r="ULX40" s="214"/>
      <c r="ULY40" s="214"/>
      <c r="ULZ40" s="214"/>
      <c r="UMA40" s="214"/>
      <c r="UMB40" s="214"/>
      <c r="UMC40" s="214"/>
      <c r="UMD40" s="214"/>
      <c r="UME40" s="214"/>
      <c r="UMF40" s="214"/>
      <c r="UMG40" s="214"/>
      <c r="UMH40" s="214"/>
      <c r="UMI40" s="214"/>
      <c r="UMJ40" s="214"/>
      <c r="UMK40" s="214"/>
      <c r="UML40" s="214"/>
      <c r="UMM40" s="214"/>
      <c r="UMN40" s="214"/>
      <c r="UMO40" s="214"/>
      <c r="UMP40" s="214"/>
      <c r="UMQ40" s="214"/>
      <c r="UMR40" s="214"/>
      <c r="UMS40" s="214"/>
      <c r="UMT40" s="214"/>
      <c r="UMU40" s="214"/>
      <c r="UMV40" s="214"/>
      <c r="UMW40" s="214"/>
      <c r="UMX40" s="214"/>
      <c r="UMY40" s="214"/>
      <c r="UMZ40" s="214"/>
      <c r="UNA40" s="214"/>
      <c r="UNB40" s="214"/>
      <c r="UNC40" s="214"/>
      <c r="UND40" s="214"/>
      <c r="UNE40" s="214"/>
      <c r="UNF40" s="214"/>
      <c r="UNG40" s="214"/>
      <c r="UNH40" s="214"/>
      <c r="UNI40" s="214"/>
      <c r="UNJ40" s="214"/>
      <c r="UNK40" s="214"/>
      <c r="UNL40" s="214"/>
      <c r="UNM40" s="214"/>
      <c r="UNN40" s="214"/>
      <c r="UNO40" s="214"/>
      <c r="UNP40" s="214"/>
      <c r="UNQ40" s="214"/>
      <c r="UNR40" s="214"/>
      <c r="UNS40" s="214"/>
      <c r="UNT40" s="214"/>
      <c r="UNU40" s="214"/>
      <c r="UNV40" s="214"/>
      <c r="UNW40" s="214"/>
      <c r="UNX40" s="214"/>
      <c r="UNY40" s="214"/>
      <c r="UNZ40" s="214"/>
      <c r="UOA40" s="214"/>
      <c r="UOB40" s="214"/>
      <c r="UOC40" s="214"/>
      <c r="UOD40" s="214"/>
      <c r="UOE40" s="214"/>
      <c r="UOF40" s="214"/>
      <c r="UOG40" s="214"/>
      <c r="UOH40" s="214"/>
      <c r="UOI40" s="214"/>
      <c r="UOJ40" s="214"/>
      <c r="UOK40" s="214"/>
      <c r="UOL40" s="214"/>
      <c r="UOM40" s="214"/>
      <c r="UON40" s="214"/>
      <c r="UOO40" s="214"/>
      <c r="UOP40" s="214"/>
      <c r="UOQ40" s="214"/>
      <c r="UOR40" s="214"/>
      <c r="UOS40" s="214"/>
      <c r="UOT40" s="214"/>
      <c r="UOU40" s="214"/>
      <c r="UOV40" s="214"/>
      <c r="UOW40" s="214"/>
      <c r="UOX40" s="214"/>
      <c r="UOY40" s="214"/>
      <c r="UOZ40" s="214"/>
      <c r="UPA40" s="214"/>
      <c r="UPB40" s="214"/>
      <c r="UPC40" s="214"/>
      <c r="UPD40" s="214"/>
      <c r="UPE40" s="214"/>
      <c r="UPF40" s="214"/>
      <c r="UPG40" s="214"/>
      <c r="UPH40" s="214"/>
      <c r="UPI40" s="214"/>
      <c r="UPJ40" s="214"/>
      <c r="UPK40" s="214"/>
      <c r="UPL40" s="214"/>
      <c r="UPM40" s="214"/>
      <c r="UPN40" s="214"/>
      <c r="UPO40" s="214"/>
      <c r="UPP40" s="214"/>
      <c r="UPQ40" s="214"/>
      <c r="UPR40" s="214"/>
      <c r="UPS40" s="214"/>
      <c r="UPT40" s="214"/>
      <c r="UPU40" s="214"/>
      <c r="UPV40" s="214"/>
      <c r="UPW40" s="214"/>
      <c r="UPX40" s="214"/>
      <c r="UPY40" s="214"/>
      <c r="UPZ40" s="214"/>
      <c r="UQA40" s="214"/>
      <c r="UQB40" s="214"/>
      <c r="UQC40" s="214"/>
      <c r="UQD40" s="214"/>
      <c r="UQE40" s="214"/>
      <c r="UQF40" s="214"/>
      <c r="UQG40" s="214"/>
      <c r="UQH40" s="214"/>
      <c r="UQI40" s="214"/>
      <c r="UQJ40" s="214"/>
      <c r="UQK40" s="214"/>
      <c r="UQL40" s="214"/>
      <c r="UQM40" s="214"/>
      <c r="UQN40" s="214"/>
      <c r="UQO40" s="214"/>
      <c r="UQP40" s="214"/>
      <c r="UQQ40" s="214"/>
      <c r="UQR40" s="214"/>
      <c r="UQS40" s="214"/>
      <c r="UQT40" s="214"/>
      <c r="UQU40" s="214"/>
      <c r="UQV40" s="214"/>
      <c r="UQW40" s="214"/>
      <c r="UQX40" s="214"/>
      <c r="UQY40" s="214"/>
      <c r="UQZ40" s="214"/>
      <c r="URA40" s="214"/>
      <c r="URB40" s="214"/>
      <c r="URC40" s="214"/>
      <c r="URD40" s="214"/>
      <c r="URE40" s="214"/>
      <c r="URF40" s="214"/>
      <c r="URG40" s="214"/>
      <c r="URH40" s="214"/>
      <c r="URI40" s="214"/>
      <c r="URJ40" s="214"/>
      <c r="URK40" s="214"/>
      <c r="URL40" s="214"/>
      <c r="URM40" s="214"/>
      <c r="URN40" s="214"/>
      <c r="URO40" s="214"/>
      <c r="URP40" s="214"/>
      <c r="URQ40" s="214"/>
      <c r="URR40" s="214"/>
      <c r="URS40" s="214"/>
      <c r="URT40" s="214"/>
      <c r="URU40" s="214"/>
      <c r="URV40" s="214"/>
      <c r="URW40" s="214"/>
      <c r="URX40" s="214"/>
      <c r="URY40" s="214"/>
      <c r="URZ40" s="214"/>
      <c r="USA40" s="214"/>
      <c r="USB40" s="214"/>
      <c r="USC40" s="214"/>
      <c r="USD40" s="214"/>
      <c r="USE40" s="214"/>
      <c r="USF40" s="214"/>
      <c r="USG40" s="214"/>
      <c r="USH40" s="214"/>
      <c r="USI40" s="214"/>
      <c r="USJ40" s="214"/>
      <c r="USK40" s="214"/>
      <c r="USL40" s="214"/>
      <c r="USM40" s="214"/>
      <c r="USN40" s="214"/>
      <c r="USO40" s="214"/>
      <c r="USP40" s="214"/>
      <c r="USQ40" s="214"/>
      <c r="USR40" s="214"/>
      <c r="USS40" s="214"/>
      <c r="UST40" s="214"/>
      <c r="USU40" s="214"/>
      <c r="USV40" s="214"/>
      <c r="USW40" s="214"/>
      <c r="USX40" s="214"/>
      <c r="USY40" s="214"/>
      <c r="USZ40" s="214"/>
      <c r="UTA40" s="214"/>
      <c r="UTB40" s="214"/>
      <c r="UTC40" s="214"/>
      <c r="UTD40" s="214"/>
      <c r="UTE40" s="214"/>
      <c r="UTF40" s="214"/>
      <c r="UTG40" s="214"/>
      <c r="UTH40" s="214"/>
      <c r="UTI40" s="214"/>
      <c r="UTJ40" s="214"/>
      <c r="UTK40" s="214"/>
      <c r="UTL40" s="214"/>
      <c r="UTM40" s="214"/>
      <c r="UTN40" s="214"/>
      <c r="UTO40" s="214"/>
      <c r="UTP40" s="214"/>
      <c r="UTQ40" s="214"/>
      <c r="UTR40" s="214"/>
      <c r="UTS40" s="214"/>
      <c r="UTT40" s="214"/>
      <c r="UTU40" s="214"/>
      <c r="UTV40" s="214"/>
      <c r="UTW40" s="214"/>
      <c r="UTX40" s="214"/>
      <c r="UTY40" s="214"/>
      <c r="UTZ40" s="214"/>
      <c r="UUA40" s="214"/>
      <c r="UUB40" s="214"/>
      <c r="UUC40" s="214"/>
      <c r="UUD40" s="214"/>
      <c r="UUE40" s="214"/>
      <c r="UUF40" s="214"/>
      <c r="UUG40" s="214"/>
      <c r="UUH40" s="214"/>
      <c r="UUI40" s="214"/>
      <c r="UUJ40" s="214"/>
      <c r="UUK40" s="214"/>
      <c r="UUL40" s="214"/>
      <c r="UUM40" s="214"/>
      <c r="UUN40" s="214"/>
      <c r="UUO40" s="214"/>
      <c r="UUP40" s="214"/>
      <c r="UUQ40" s="214"/>
      <c r="UUR40" s="214"/>
      <c r="UUS40" s="214"/>
      <c r="UUT40" s="214"/>
      <c r="UUU40" s="214"/>
      <c r="UUV40" s="214"/>
      <c r="UUW40" s="214"/>
      <c r="UUX40" s="214"/>
      <c r="UUY40" s="214"/>
      <c r="UUZ40" s="214"/>
      <c r="UVA40" s="214"/>
      <c r="UVB40" s="214"/>
      <c r="UVC40" s="214"/>
      <c r="UVD40" s="214"/>
      <c r="UVE40" s="214"/>
      <c r="UVF40" s="214"/>
      <c r="UVG40" s="214"/>
      <c r="UVH40" s="214"/>
      <c r="UVI40" s="214"/>
      <c r="UVJ40" s="214"/>
      <c r="UVK40" s="214"/>
      <c r="UVL40" s="214"/>
      <c r="UVM40" s="214"/>
      <c r="UVN40" s="214"/>
      <c r="UVO40" s="214"/>
      <c r="UVP40" s="214"/>
      <c r="UVQ40" s="214"/>
      <c r="UVR40" s="214"/>
      <c r="UVS40" s="214"/>
      <c r="UVT40" s="214"/>
      <c r="UVU40" s="214"/>
      <c r="UVV40" s="214"/>
      <c r="UVW40" s="214"/>
      <c r="UVX40" s="214"/>
      <c r="UVY40" s="214"/>
      <c r="UVZ40" s="214"/>
      <c r="UWA40" s="214"/>
      <c r="UWB40" s="214"/>
      <c r="UWC40" s="214"/>
      <c r="UWD40" s="214"/>
      <c r="UWE40" s="214"/>
      <c r="UWF40" s="214"/>
      <c r="UWG40" s="214"/>
      <c r="UWH40" s="214"/>
      <c r="UWI40" s="214"/>
      <c r="UWJ40" s="214"/>
      <c r="UWK40" s="214"/>
      <c r="UWL40" s="214"/>
      <c r="UWM40" s="214"/>
      <c r="UWN40" s="214"/>
      <c r="UWO40" s="214"/>
      <c r="UWP40" s="214"/>
      <c r="UWQ40" s="214"/>
      <c r="UWR40" s="214"/>
      <c r="UWS40" s="214"/>
      <c r="UWT40" s="214"/>
      <c r="UWU40" s="214"/>
      <c r="UWV40" s="214"/>
      <c r="UWW40" s="214"/>
      <c r="UWX40" s="214"/>
      <c r="UWY40" s="214"/>
      <c r="UWZ40" s="214"/>
      <c r="UXA40" s="214"/>
      <c r="UXB40" s="214"/>
      <c r="UXC40" s="214"/>
      <c r="UXD40" s="214"/>
      <c r="UXE40" s="214"/>
      <c r="UXF40" s="214"/>
      <c r="UXG40" s="214"/>
      <c r="UXH40" s="214"/>
      <c r="UXI40" s="214"/>
      <c r="UXJ40" s="214"/>
      <c r="UXK40" s="214"/>
      <c r="UXL40" s="214"/>
      <c r="UXM40" s="214"/>
      <c r="UXN40" s="214"/>
      <c r="UXO40" s="214"/>
      <c r="UXP40" s="214"/>
      <c r="UXQ40" s="214"/>
      <c r="UXR40" s="214"/>
      <c r="UXS40" s="214"/>
      <c r="UXT40" s="214"/>
      <c r="UXU40" s="214"/>
      <c r="UXV40" s="214"/>
      <c r="UXW40" s="214"/>
      <c r="UXX40" s="214"/>
      <c r="UXY40" s="214"/>
      <c r="UXZ40" s="214"/>
      <c r="UYA40" s="214"/>
      <c r="UYB40" s="214"/>
      <c r="UYC40" s="214"/>
      <c r="UYD40" s="214"/>
      <c r="UYE40" s="214"/>
      <c r="UYF40" s="214"/>
      <c r="UYG40" s="214"/>
      <c r="UYH40" s="214"/>
      <c r="UYI40" s="214"/>
      <c r="UYJ40" s="214"/>
      <c r="UYK40" s="214"/>
      <c r="UYL40" s="214"/>
      <c r="UYM40" s="214"/>
      <c r="UYN40" s="214"/>
      <c r="UYO40" s="214"/>
      <c r="UYP40" s="214"/>
      <c r="UYQ40" s="214"/>
      <c r="UYR40" s="214"/>
      <c r="UYS40" s="214"/>
      <c r="UYT40" s="214"/>
      <c r="UYU40" s="214"/>
      <c r="UYV40" s="214"/>
      <c r="UYW40" s="214"/>
      <c r="UYX40" s="214"/>
      <c r="UYY40" s="214"/>
      <c r="UYZ40" s="214"/>
      <c r="UZA40" s="214"/>
      <c r="UZB40" s="214"/>
      <c r="UZC40" s="214"/>
      <c r="UZD40" s="214"/>
      <c r="UZE40" s="214"/>
      <c r="UZF40" s="214"/>
      <c r="UZG40" s="214"/>
      <c r="UZH40" s="214"/>
      <c r="UZI40" s="214"/>
      <c r="UZJ40" s="214"/>
      <c r="UZK40" s="214"/>
      <c r="UZL40" s="214"/>
      <c r="UZM40" s="214"/>
      <c r="UZN40" s="214"/>
      <c r="UZO40" s="214"/>
      <c r="UZP40" s="214"/>
      <c r="UZQ40" s="214"/>
      <c r="UZR40" s="214"/>
      <c r="UZS40" s="214"/>
      <c r="UZT40" s="214"/>
      <c r="UZU40" s="214"/>
      <c r="UZV40" s="214"/>
      <c r="UZW40" s="214"/>
      <c r="UZX40" s="214"/>
      <c r="UZY40" s="214"/>
      <c r="UZZ40" s="214"/>
      <c r="VAA40" s="214"/>
      <c r="VAB40" s="214"/>
      <c r="VAC40" s="214"/>
      <c r="VAD40" s="214"/>
      <c r="VAE40" s="214"/>
      <c r="VAF40" s="214"/>
      <c r="VAG40" s="214"/>
      <c r="VAH40" s="214"/>
      <c r="VAI40" s="214"/>
      <c r="VAJ40" s="214"/>
      <c r="VAK40" s="214"/>
      <c r="VAL40" s="214"/>
      <c r="VAM40" s="214"/>
      <c r="VAN40" s="214"/>
      <c r="VAO40" s="214"/>
      <c r="VAP40" s="214"/>
      <c r="VAQ40" s="214"/>
      <c r="VAR40" s="214"/>
      <c r="VAS40" s="214"/>
      <c r="VAT40" s="214"/>
      <c r="VAU40" s="214"/>
      <c r="VAV40" s="214"/>
      <c r="VAW40" s="214"/>
      <c r="VAX40" s="214"/>
      <c r="VAY40" s="214"/>
      <c r="VAZ40" s="214"/>
      <c r="VBA40" s="214"/>
      <c r="VBB40" s="214"/>
      <c r="VBC40" s="214"/>
      <c r="VBD40" s="214"/>
      <c r="VBE40" s="214"/>
      <c r="VBF40" s="214"/>
      <c r="VBG40" s="214"/>
      <c r="VBH40" s="214"/>
      <c r="VBI40" s="214"/>
      <c r="VBJ40" s="214"/>
      <c r="VBK40" s="214"/>
      <c r="VBL40" s="214"/>
      <c r="VBM40" s="214"/>
      <c r="VBN40" s="214"/>
      <c r="VBO40" s="214"/>
      <c r="VBP40" s="214"/>
      <c r="VBQ40" s="214"/>
      <c r="VBR40" s="214"/>
      <c r="VBS40" s="214"/>
      <c r="VBT40" s="214"/>
      <c r="VBU40" s="214"/>
      <c r="VBV40" s="214"/>
      <c r="VBW40" s="214"/>
      <c r="VBX40" s="214"/>
      <c r="VBY40" s="214"/>
      <c r="VBZ40" s="214"/>
      <c r="VCA40" s="214"/>
      <c r="VCB40" s="214"/>
      <c r="VCC40" s="214"/>
      <c r="VCD40" s="214"/>
      <c r="VCE40" s="214"/>
      <c r="VCF40" s="214"/>
      <c r="VCG40" s="214"/>
      <c r="VCH40" s="214"/>
      <c r="VCI40" s="214"/>
      <c r="VCJ40" s="214"/>
      <c r="VCK40" s="214"/>
      <c r="VCL40" s="214"/>
      <c r="VCM40" s="214"/>
      <c r="VCN40" s="214"/>
      <c r="VCO40" s="214"/>
      <c r="VCP40" s="214"/>
      <c r="VCQ40" s="214"/>
      <c r="VCR40" s="214"/>
      <c r="VCS40" s="214"/>
      <c r="VCT40" s="214"/>
      <c r="VCU40" s="214"/>
      <c r="VCV40" s="214"/>
      <c r="VCW40" s="214"/>
      <c r="VCX40" s="214"/>
      <c r="VCY40" s="214"/>
      <c r="VCZ40" s="214"/>
      <c r="VDA40" s="214"/>
      <c r="VDB40" s="214"/>
      <c r="VDC40" s="214"/>
      <c r="VDD40" s="214"/>
      <c r="VDE40" s="214"/>
      <c r="VDF40" s="214"/>
      <c r="VDG40" s="214"/>
      <c r="VDH40" s="214"/>
      <c r="VDI40" s="214"/>
      <c r="VDJ40" s="214"/>
      <c r="VDK40" s="214"/>
      <c r="VDL40" s="214"/>
      <c r="VDM40" s="214"/>
      <c r="VDN40" s="214"/>
      <c r="VDO40" s="214"/>
      <c r="VDP40" s="214"/>
      <c r="VDQ40" s="214"/>
      <c r="VDR40" s="214"/>
      <c r="VDS40" s="214"/>
      <c r="VDT40" s="214"/>
      <c r="VDU40" s="214"/>
      <c r="VDV40" s="214"/>
      <c r="VDW40" s="214"/>
      <c r="VDX40" s="214"/>
      <c r="VDY40" s="214"/>
      <c r="VDZ40" s="214"/>
      <c r="VEA40" s="214"/>
      <c r="VEB40" s="214"/>
      <c r="VEC40" s="214"/>
      <c r="VED40" s="214"/>
      <c r="VEE40" s="214"/>
      <c r="VEF40" s="214"/>
      <c r="VEG40" s="214"/>
      <c r="VEH40" s="214"/>
      <c r="VEI40" s="214"/>
      <c r="VEJ40" s="214"/>
      <c r="VEK40" s="214"/>
      <c r="VEL40" s="214"/>
      <c r="VEM40" s="214"/>
      <c r="VEN40" s="214"/>
      <c r="VEO40" s="214"/>
      <c r="VEP40" s="214"/>
      <c r="VEQ40" s="214"/>
      <c r="VER40" s="214"/>
      <c r="VES40" s="214"/>
      <c r="VET40" s="214"/>
      <c r="VEU40" s="214"/>
      <c r="VEV40" s="214"/>
      <c r="VEW40" s="214"/>
      <c r="VEX40" s="214"/>
      <c r="VEY40" s="214"/>
      <c r="VEZ40" s="214"/>
      <c r="VFA40" s="214"/>
      <c r="VFB40" s="214"/>
      <c r="VFC40" s="214"/>
      <c r="VFD40" s="214"/>
      <c r="VFE40" s="214"/>
      <c r="VFF40" s="214"/>
      <c r="VFG40" s="214"/>
      <c r="VFH40" s="214"/>
      <c r="VFI40" s="214"/>
      <c r="VFJ40" s="214"/>
      <c r="VFK40" s="214"/>
      <c r="VFL40" s="214"/>
      <c r="VFM40" s="214"/>
      <c r="VFN40" s="214"/>
      <c r="VFO40" s="214"/>
      <c r="VFP40" s="214"/>
      <c r="VFQ40" s="214"/>
      <c r="VFR40" s="214"/>
      <c r="VFS40" s="214"/>
      <c r="VFT40" s="214"/>
      <c r="VFU40" s="214"/>
      <c r="VFV40" s="214"/>
      <c r="VFW40" s="214"/>
      <c r="VFX40" s="214"/>
      <c r="VFY40" s="214"/>
      <c r="VFZ40" s="214"/>
      <c r="VGA40" s="214"/>
      <c r="VGB40" s="214"/>
      <c r="VGC40" s="214"/>
      <c r="VGD40" s="214"/>
      <c r="VGE40" s="214"/>
      <c r="VGF40" s="214"/>
      <c r="VGG40" s="214"/>
      <c r="VGH40" s="214"/>
      <c r="VGI40" s="214"/>
      <c r="VGJ40" s="214"/>
      <c r="VGK40" s="214"/>
      <c r="VGL40" s="214"/>
      <c r="VGM40" s="214"/>
      <c r="VGN40" s="214"/>
      <c r="VGO40" s="214"/>
      <c r="VGP40" s="214"/>
      <c r="VGQ40" s="214"/>
      <c r="VGR40" s="214"/>
      <c r="VGS40" s="214"/>
      <c r="VGT40" s="214"/>
      <c r="VGU40" s="214"/>
      <c r="VGV40" s="214"/>
      <c r="VGW40" s="214"/>
      <c r="VGX40" s="214"/>
      <c r="VGY40" s="214"/>
      <c r="VGZ40" s="214"/>
      <c r="VHA40" s="214"/>
      <c r="VHB40" s="214"/>
      <c r="VHC40" s="214"/>
      <c r="VHD40" s="214"/>
      <c r="VHE40" s="214"/>
      <c r="VHF40" s="214"/>
      <c r="VHG40" s="214"/>
      <c r="VHH40" s="214"/>
      <c r="VHI40" s="214"/>
      <c r="VHJ40" s="214"/>
      <c r="VHK40" s="214"/>
      <c r="VHL40" s="214"/>
      <c r="VHM40" s="214"/>
      <c r="VHN40" s="214"/>
      <c r="VHO40" s="214"/>
      <c r="VHP40" s="214"/>
      <c r="VHQ40" s="214"/>
      <c r="VHR40" s="214"/>
      <c r="VHS40" s="214"/>
      <c r="VHT40" s="214"/>
      <c r="VHU40" s="214"/>
      <c r="VHV40" s="214"/>
      <c r="VHW40" s="214"/>
      <c r="VHX40" s="214"/>
      <c r="VHY40" s="214"/>
      <c r="VHZ40" s="214"/>
      <c r="VIA40" s="214"/>
      <c r="VIB40" s="214"/>
      <c r="VIC40" s="214"/>
      <c r="VID40" s="214"/>
      <c r="VIE40" s="214"/>
      <c r="VIF40" s="214"/>
      <c r="VIG40" s="214"/>
      <c r="VIH40" s="214"/>
      <c r="VII40" s="214"/>
      <c r="VIJ40" s="214"/>
      <c r="VIK40" s="214"/>
      <c r="VIL40" s="214"/>
      <c r="VIM40" s="214"/>
      <c r="VIN40" s="214"/>
      <c r="VIO40" s="214"/>
      <c r="VIP40" s="214"/>
      <c r="VIQ40" s="214"/>
      <c r="VIR40" s="214"/>
      <c r="VIS40" s="214"/>
      <c r="VIT40" s="214"/>
      <c r="VIU40" s="214"/>
      <c r="VIV40" s="214"/>
      <c r="VIW40" s="214"/>
      <c r="VIX40" s="214"/>
      <c r="VIY40" s="214"/>
      <c r="VIZ40" s="214"/>
      <c r="VJA40" s="214"/>
      <c r="VJB40" s="214"/>
      <c r="VJC40" s="214"/>
      <c r="VJD40" s="214"/>
      <c r="VJE40" s="214"/>
      <c r="VJF40" s="214"/>
      <c r="VJG40" s="214"/>
      <c r="VJH40" s="214"/>
      <c r="VJI40" s="214"/>
      <c r="VJJ40" s="214"/>
      <c r="VJK40" s="214"/>
      <c r="VJL40" s="214"/>
      <c r="VJM40" s="214"/>
      <c r="VJN40" s="214"/>
      <c r="VJO40" s="214"/>
      <c r="VJP40" s="214"/>
      <c r="VJQ40" s="214"/>
      <c r="VJR40" s="214"/>
      <c r="VJS40" s="214"/>
      <c r="VJT40" s="214"/>
      <c r="VJU40" s="214"/>
      <c r="VJV40" s="214"/>
      <c r="VJW40" s="214"/>
      <c r="VJX40" s="214"/>
      <c r="VJY40" s="214"/>
      <c r="VJZ40" s="214"/>
      <c r="VKA40" s="214"/>
      <c r="VKB40" s="214"/>
      <c r="VKC40" s="214"/>
      <c r="VKD40" s="214"/>
      <c r="VKE40" s="214"/>
      <c r="VKF40" s="214"/>
      <c r="VKG40" s="214"/>
      <c r="VKH40" s="214"/>
      <c r="VKI40" s="214"/>
      <c r="VKJ40" s="214"/>
      <c r="VKK40" s="214"/>
      <c r="VKL40" s="214"/>
      <c r="VKM40" s="214"/>
      <c r="VKN40" s="214"/>
      <c r="VKO40" s="214"/>
      <c r="VKP40" s="214"/>
      <c r="VKQ40" s="214"/>
      <c r="VKR40" s="214"/>
      <c r="VKS40" s="214"/>
      <c r="VKT40" s="214"/>
      <c r="VKU40" s="214"/>
      <c r="VKV40" s="214"/>
      <c r="VKW40" s="214"/>
      <c r="VKX40" s="214"/>
      <c r="VKY40" s="214"/>
      <c r="VKZ40" s="214"/>
      <c r="VLA40" s="214"/>
      <c r="VLB40" s="214"/>
      <c r="VLC40" s="214"/>
      <c r="VLD40" s="214"/>
      <c r="VLE40" s="214"/>
      <c r="VLF40" s="214"/>
      <c r="VLG40" s="214"/>
      <c r="VLH40" s="214"/>
      <c r="VLI40" s="214"/>
      <c r="VLJ40" s="214"/>
      <c r="VLK40" s="214"/>
      <c r="VLL40" s="214"/>
      <c r="VLM40" s="214"/>
      <c r="VLN40" s="214"/>
      <c r="VLO40" s="214"/>
      <c r="VLP40" s="214"/>
      <c r="VLQ40" s="214"/>
      <c r="VLR40" s="214"/>
      <c r="VLS40" s="214"/>
      <c r="VLT40" s="214"/>
      <c r="VLU40" s="214"/>
      <c r="VLV40" s="214"/>
      <c r="VLW40" s="214"/>
      <c r="VLX40" s="214"/>
      <c r="VLY40" s="214"/>
      <c r="VLZ40" s="214"/>
      <c r="VMA40" s="214"/>
      <c r="VMB40" s="214"/>
      <c r="VMC40" s="214"/>
      <c r="VMD40" s="214"/>
      <c r="VME40" s="214"/>
      <c r="VMF40" s="214"/>
      <c r="VMG40" s="214"/>
      <c r="VMH40" s="214"/>
      <c r="VMI40" s="214"/>
      <c r="VMJ40" s="214"/>
      <c r="VMK40" s="214"/>
      <c r="VML40" s="214"/>
      <c r="VMM40" s="214"/>
      <c r="VMN40" s="214"/>
      <c r="VMO40" s="214"/>
      <c r="VMP40" s="214"/>
      <c r="VMQ40" s="214"/>
      <c r="VMR40" s="214"/>
      <c r="VMS40" s="214"/>
      <c r="VMT40" s="214"/>
      <c r="VMU40" s="214"/>
      <c r="VMV40" s="214"/>
      <c r="VMW40" s="214"/>
      <c r="VMX40" s="214"/>
      <c r="VMY40" s="214"/>
      <c r="VMZ40" s="214"/>
      <c r="VNA40" s="214"/>
      <c r="VNB40" s="214"/>
      <c r="VNC40" s="214"/>
      <c r="VND40" s="214"/>
      <c r="VNE40" s="214"/>
      <c r="VNF40" s="214"/>
      <c r="VNG40" s="214"/>
      <c r="VNH40" s="214"/>
      <c r="VNI40" s="214"/>
      <c r="VNJ40" s="214"/>
      <c r="VNK40" s="214"/>
      <c r="VNL40" s="214"/>
      <c r="VNM40" s="214"/>
      <c r="VNN40" s="214"/>
      <c r="VNO40" s="214"/>
      <c r="VNP40" s="214"/>
      <c r="VNQ40" s="214"/>
      <c r="VNR40" s="214"/>
      <c r="VNS40" s="214"/>
      <c r="VNT40" s="214"/>
      <c r="VNU40" s="214"/>
      <c r="VNV40" s="214"/>
      <c r="VNW40" s="214"/>
      <c r="VNX40" s="214"/>
      <c r="VNY40" s="214"/>
      <c r="VNZ40" s="214"/>
      <c r="VOA40" s="214"/>
      <c r="VOB40" s="214"/>
      <c r="VOC40" s="214"/>
      <c r="VOD40" s="214"/>
      <c r="VOE40" s="214"/>
      <c r="VOF40" s="214"/>
      <c r="VOG40" s="214"/>
      <c r="VOH40" s="214"/>
      <c r="VOI40" s="214"/>
      <c r="VOJ40" s="214"/>
      <c r="VOK40" s="214"/>
      <c r="VOL40" s="214"/>
      <c r="VOM40" s="214"/>
      <c r="VON40" s="214"/>
      <c r="VOO40" s="214"/>
      <c r="VOP40" s="214"/>
      <c r="VOQ40" s="214"/>
      <c r="VOR40" s="214"/>
      <c r="VOS40" s="214"/>
      <c r="VOT40" s="214"/>
      <c r="VOU40" s="214"/>
      <c r="VOV40" s="214"/>
      <c r="VOW40" s="214"/>
      <c r="VOX40" s="214"/>
      <c r="VOY40" s="214"/>
      <c r="VOZ40" s="214"/>
      <c r="VPA40" s="214"/>
      <c r="VPB40" s="214"/>
      <c r="VPC40" s="214"/>
      <c r="VPD40" s="214"/>
      <c r="VPE40" s="214"/>
      <c r="VPF40" s="214"/>
      <c r="VPG40" s="214"/>
      <c r="VPH40" s="214"/>
      <c r="VPI40" s="214"/>
      <c r="VPJ40" s="214"/>
      <c r="VPK40" s="214"/>
      <c r="VPL40" s="214"/>
      <c r="VPM40" s="214"/>
      <c r="VPN40" s="214"/>
      <c r="VPO40" s="214"/>
      <c r="VPP40" s="214"/>
      <c r="VPQ40" s="214"/>
      <c r="VPR40" s="214"/>
      <c r="VPS40" s="214"/>
      <c r="VPT40" s="214"/>
      <c r="VPU40" s="214"/>
      <c r="VPV40" s="214"/>
      <c r="VPW40" s="214"/>
      <c r="VPX40" s="214"/>
      <c r="VPY40" s="214"/>
      <c r="VPZ40" s="214"/>
      <c r="VQA40" s="214"/>
      <c r="VQB40" s="214"/>
      <c r="VQC40" s="214"/>
      <c r="VQD40" s="214"/>
      <c r="VQE40" s="214"/>
      <c r="VQF40" s="214"/>
      <c r="VQG40" s="214"/>
      <c r="VQH40" s="214"/>
      <c r="VQI40" s="214"/>
      <c r="VQJ40" s="214"/>
      <c r="VQK40" s="214"/>
      <c r="VQL40" s="214"/>
      <c r="VQM40" s="214"/>
      <c r="VQN40" s="214"/>
      <c r="VQO40" s="214"/>
      <c r="VQP40" s="214"/>
      <c r="VQQ40" s="214"/>
      <c r="VQR40" s="214"/>
      <c r="VQS40" s="214"/>
      <c r="VQT40" s="214"/>
      <c r="VQU40" s="214"/>
      <c r="VQV40" s="214"/>
      <c r="VQW40" s="214"/>
      <c r="VQX40" s="214"/>
      <c r="VQY40" s="214"/>
      <c r="VQZ40" s="214"/>
      <c r="VRA40" s="214"/>
      <c r="VRB40" s="214"/>
      <c r="VRC40" s="214"/>
      <c r="VRD40" s="214"/>
      <c r="VRE40" s="214"/>
      <c r="VRF40" s="214"/>
      <c r="VRG40" s="214"/>
      <c r="VRH40" s="214"/>
      <c r="VRI40" s="214"/>
      <c r="VRJ40" s="214"/>
      <c r="VRK40" s="214"/>
      <c r="VRL40" s="214"/>
      <c r="VRM40" s="214"/>
      <c r="VRN40" s="214"/>
      <c r="VRO40" s="214"/>
      <c r="VRP40" s="214"/>
      <c r="VRQ40" s="214"/>
      <c r="VRR40" s="214"/>
      <c r="VRS40" s="214"/>
      <c r="VRT40" s="214"/>
      <c r="VRU40" s="214"/>
      <c r="VRV40" s="214"/>
      <c r="VRW40" s="214"/>
      <c r="VRX40" s="214"/>
      <c r="VRY40" s="214"/>
      <c r="VRZ40" s="214"/>
      <c r="VSA40" s="214"/>
      <c r="VSB40" s="214"/>
      <c r="VSC40" s="214"/>
      <c r="VSD40" s="214"/>
      <c r="VSE40" s="214"/>
      <c r="VSF40" s="214"/>
      <c r="VSG40" s="214"/>
      <c r="VSH40" s="214"/>
      <c r="VSI40" s="214"/>
      <c r="VSJ40" s="214"/>
      <c r="VSK40" s="214"/>
      <c r="VSL40" s="214"/>
      <c r="VSM40" s="214"/>
      <c r="VSN40" s="214"/>
      <c r="VSO40" s="214"/>
      <c r="VSP40" s="214"/>
      <c r="VSQ40" s="214"/>
      <c r="VSR40" s="214"/>
      <c r="VSS40" s="214"/>
      <c r="VST40" s="214"/>
      <c r="VSU40" s="214"/>
      <c r="VSV40" s="214"/>
      <c r="VSW40" s="214"/>
      <c r="VSX40" s="214"/>
      <c r="VSY40" s="214"/>
      <c r="VSZ40" s="214"/>
      <c r="VTA40" s="214"/>
      <c r="VTB40" s="214"/>
      <c r="VTC40" s="214"/>
      <c r="VTD40" s="214"/>
      <c r="VTE40" s="214"/>
      <c r="VTF40" s="214"/>
      <c r="VTG40" s="214"/>
      <c r="VTH40" s="214"/>
      <c r="VTI40" s="214"/>
      <c r="VTJ40" s="214"/>
      <c r="VTK40" s="214"/>
      <c r="VTL40" s="214"/>
      <c r="VTM40" s="214"/>
      <c r="VTN40" s="214"/>
      <c r="VTO40" s="214"/>
      <c r="VTP40" s="214"/>
      <c r="VTQ40" s="214"/>
      <c r="VTR40" s="214"/>
      <c r="VTS40" s="214"/>
      <c r="VTT40" s="214"/>
      <c r="VTU40" s="214"/>
      <c r="VTV40" s="214"/>
      <c r="VTW40" s="214"/>
      <c r="VTX40" s="214"/>
      <c r="VTY40" s="214"/>
      <c r="VTZ40" s="214"/>
      <c r="VUA40" s="214"/>
      <c r="VUB40" s="214"/>
      <c r="VUC40" s="214"/>
      <c r="VUD40" s="214"/>
      <c r="VUE40" s="214"/>
      <c r="VUF40" s="214"/>
      <c r="VUG40" s="214"/>
      <c r="VUH40" s="214"/>
      <c r="VUI40" s="214"/>
      <c r="VUJ40" s="214"/>
      <c r="VUK40" s="214"/>
      <c r="VUL40" s="214"/>
      <c r="VUM40" s="214"/>
      <c r="VUN40" s="214"/>
      <c r="VUO40" s="214"/>
      <c r="VUP40" s="214"/>
      <c r="VUQ40" s="214"/>
      <c r="VUR40" s="214"/>
      <c r="VUS40" s="214"/>
      <c r="VUT40" s="214"/>
      <c r="VUU40" s="214"/>
      <c r="VUV40" s="214"/>
      <c r="VUW40" s="214"/>
      <c r="VUX40" s="214"/>
      <c r="VUY40" s="214"/>
      <c r="VUZ40" s="214"/>
      <c r="VVA40" s="214"/>
      <c r="VVB40" s="214"/>
      <c r="VVC40" s="214"/>
      <c r="VVD40" s="214"/>
      <c r="VVE40" s="214"/>
      <c r="VVF40" s="214"/>
      <c r="VVG40" s="214"/>
      <c r="VVH40" s="214"/>
      <c r="VVI40" s="214"/>
      <c r="VVJ40" s="214"/>
      <c r="VVK40" s="214"/>
      <c r="VVL40" s="214"/>
      <c r="VVM40" s="214"/>
      <c r="VVN40" s="214"/>
      <c r="VVO40" s="214"/>
      <c r="VVP40" s="214"/>
      <c r="VVQ40" s="214"/>
      <c r="VVR40" s="214"/>
      <c r="VVS40" s="214"/>
      <c r="VVT40" s="214"/>
      <c r="VVU40" s="214"/>
      <c r="VVV40" s="214"/>
      <c r="VVW40" s="214"/>
      <c r="VVX40" s="214"/>
      <c r="VVY40" s="214"/>
      <c r="VVZ40" s="214"/>
      <c r="VWA40" s="214"/>
      <c r="VWB40" s="214"/>
      <c r="VWC40" s="214"/>
      <c r="VWD40" s="214"/>
      <c r="VWE40" s="214"/>
      <c r="VWF40" s="214"/>
      <c r="VWG40" s="214"/>
      <c r="VWH40" s="214"/>
      <c r="VWI40" s="214"/>
      <c r="VWJ40" s="214"/>
      <c r="VWK40" s="214"/>
      <c r="VWL40" s="214"/>
      <c r="VWM40" s="214"/>
      <c r="VWN40" s="214"/>
      <c r="VWO40" s="214"/>
      <c r="VWP40" s="214"/>
      <c r="VWQ40" s="214"/>
      <c r="VWR40" s="214"/>
      <c r="VWS40" s="214"/>
      <c r="VWT40" s="214"/>
      <c r="VWU40" s="214"/>
      <c r="VWV40" s="214"/>
      <c r="VWW40" s="214"/>
      <c r="VWX40" s="214"/>
      <c r="VWY40" s="214"/>
      <c r="VWZ40" s="214"/>
      <c r="VXA40" s="214"/>
      <c r="VXB40" s="214"/>
      <c r="VXC40" s="214"/>
      <c r="VXD40" s="214"/>
      <c r="VXE40" s="214"/>
      <c r="VXF40" s="214"/>
      <c r="VXG40" s="214"/>
      <c r="VXH40" s="214"/>
      <c r="VXI40" s="214"/>
      <c r="VXJ40" s="214"/>
      <c r="VXK40" s="214"/>
      <c r="VXL40" s="214"/>
      <c r="VXM40" s="214"/>
      <c r="VXN40" s="214"/>
      <c r="VXO40" s="214"/>
      <c r="VXP40" s="214"/>
      <c r="VXQ40" s="214"/>
      <c r="VXR40" s="214"/>
      <c r="VXS40" s="214"/>
      <c r="VXT40" s="214"/>
      <c r="VXU40" s="214"/>
      <c r="VXV40" s="214"/>
      <c r="VXW40" s="214"/>
      <c r="VXX40" s="214"/>
      <c r="VXY40" s="214"/>
      <c r="VXZ40" s="214"/>
      <c r="VYA40" s="214"/>
      <c r="VYB40" s="214"/>
      <c r="VYC40" s="214"/>
      <c r="VYD40" s="214"/>
      <c r="VYE40" s="214"/>
      <c r="VYF40" s="214"/>
      <c r="VYG40" s="214"/>
      <c r="VYH40" s="214"/>
      <c r="VYI40" s="214"/>
      <c r="VYJ40" s="214"/>
      <c r="VYK40" s="214"/>
      <c r="VYL40" s="214"/>
      <c r="VYM40" s="214"/>
      <c r="VYN40" s="214"/>
      <c r="VYO40" s="214"/>
      <c r="VYP40" s="214"/>
      <c r="VYQ40" s="214"/>
      <c r="VYR40" s="214"/>
      <c r="VYS40" s="214"/>
      <c r="VYT40" s="214"/>
      <c r="VYU40" s="214"/>
      <c r="VYV40" s="214"/>
      <c r="VYW40" s="214"/>
      <c r="VYX40" s="214"/>
      <c r="VYY40" s="214"/>
      <c r="VYZ40" s="214"/>
      <c r="VZA40" s="214"/>
      <c r="VZB40" s="214"/>
      <c r="VZC40" s="214"/>
      <c r="VZD40" s="214"/>
      <c r="VZE40" s="214"/>
      <c r="VZF40" s="214"/>
      <c r="VZG40" s="214"/>
      <c r="VZH40" s="214"/>
      <c r="VZI40" s="214"/>
      <c r="VZJ40" s="214"/>
      <c r="VZK40" s="214"/>
      <c r="VZL40" s="214"/>
      <c r="VZM40" s="214"/>
      <c r="VZN40" s="214"/>
      <c r="VZO40" s="214"/>
      <c r="VZP40" s="214"/>
      <c r="VZQ40" s="214"/>
      <c r="VZR40" s="214"/>
      <c r="VZS40" s="214"/>
      <c r="VZT40" s="214"/>
      <c r="VZU40" s="214"/>
      <c r="VZV40" s="214"/>
      <c r="VZW40" s="214"/>
      <c r="VZX40" s="214"/>
      <c r="VZY40" s="214"/>
      <c r="VZZ40" s="214"/>
      <c r="WAA40" s="214"/>
      <c r="WAB40" s="214"/>
      <c r="WAC40" s="214"/>
      <c r="WAD40" s="214"/>
      <c r="WAE40" s="214"/>
      <c r="WAF40" s="214"/>
      <c r="WAG40" s="214"/>
      <c r="WAH40" s="214"/>
      <c r="WAI40" s="214"/>
      <c r="WAJ40" s="214"/>
      <c r="WAK40" s="214"/>
      <c r="WAL40" s="214"/>
      <c r="WAM40" s="214"/>
      <c r="WAN40" s="214"/>
      <c r="WAO40" s="214"/>
      <c r="WAP40" s="214"/>
      <c r="WAQ40" s="214"/>
      <c r="WAR40" s="214"/>
      <c r="WAS40" s="214"/>
      <c r="WAT40" s="214"/>
      <c r="WAU40" s="214"/>
      <c r="WAV40" s="214"/>
      <c r="WAW40" s="214"/>
      <c r="WAX40" s="214"/>
      <c r="WAY40" s="214"/>
      <c r="WAZ40" s="214"/>
      <c r="WBA40" s="214"/>
      <c r="WBB40" s="214"/>
      <c r="WBC40" s="214"/>
      <c r="WBD40" s="214"/>
      <c r="WBE40" s="214"/>
      <c r="WBF40" s="214"/>
      <c r="WBG40" s="214"/>
      <c r="WBH40" s="214"/>
      <c r="WBI40" s="214"/>
      <c r="WBJ40" s="214"/>
      <c r="WBK40" s="214"/>
      <c r="WBL40" s="214"/>
      <c r="WBM40" s="214"/>
      <c r="WBN40" s="214"/>
      <c r="WBO40" s="214"/>
      <c r="WBP40" s="214"/>
      <c r="WBQ40" s="214"/>
      <c r="WBR40" s="214"/>
      <c r="WBS40" s="214"/>
      <c r="WBT40" s="214"/>
      <c r="WBU40" s="214"/>
      <c r="WBV40" s="214"/>
      <c r="WBW40" s="214"/>
      <c r="WBX40" s="214"/>
      <c r="WBY40" s="214"/>
      <c r="WBZ40" s="214"/>
      <c r="WCA40" s="214"/>
      <c r="WCB40" s="214"/>
      <c r="WCC40" s="214"/>
      <c r="WCD40" s="214"/>
      <c r="WCE40" s="214"/>
      <c r="WCF40" s="214"/>
      <c r="WCG40" s="214"/>
      <c r="WCH40" s="214"/>
      <c r="WCI40" s="214"/>
      <c r="WCJ40" s="214"/>
      <c r="WCK40" s="214"/>
      <c r="WCL40" s="214"/>
      <c r="WCM40" s="214"/>
      <c r="WCN40" s="214"/>
      <c r="WCO40" s="214"/>
      <c r="WCP40" s="214"/>
      <c r="WCQ40" s="214"/>
      <c r="WCR40" s="214"/>
      <c r="WCS40" s="214"/>
      <c r="WCT40" s="214"/>
      <c r="WCU40" s="214"/>
      <c r="WCV40" s="214"/>
      <c r="WCW40" s="214"/>
      <c r="WCX40" s="214"/>
      <c r="WCY40" s="214"/>
      <c r="WCZ40" s="214"/>
      <c r="WDA40" s="214"/>
      <c r="WDB40" s="214"/>
      <c r="WDC40" s="214"/>
      <c r="WDD40" s="214"/>
      <c r="WDE40" s="214"/>
      <c r="WDF40" s="214"/>
      <c r="WDG40" s="214"/>
      <c r="WDH40" s="214"/>
      <c r="WDI40" s="214"/>
      <c r="WDJ40" s="214"/>
      <c r="WDK40" s="214"/>
      <c r="WDL40" s="214"/>
      <c r="WDM40" s="214"/>
      <c r="WDN40" s="214"/>
      <c r="WDO40" s="214"/>
      <c r="WDP40" s="214"/>
      <c r="WDQ40" s="214"/>
      <c r="WDR40" s="214"/>
      <c r="WDS40" s="214"/>
      <c r="WDT40" s="214"/>
      <c r="WDU40" s="214"/>
      <c r="WDV40" s="214"/>
      <c r="WDW40" s="214"/>
      <c r="WDX40" s="214"/>
      <c r="WDY40" s="214"/>
      <c r="WDZ40" s="214"/>
      <c r="WEA40" s="214"/>
      <c r="WEB40" s="214"/>
      <c r="WEC40" s="214"/>
      <c r="WED40" s="214"/>
      <c r="WEE40" s="214"/>
      <c r="WEF40" s="214"/>
      <c r="WEG40" s="214"/>
      <c r="WEH40" s="214"/>
      <c r="WEI40" s="214"/>
      <c r="WEJ40" s="214"/>
      <c r="WEK40" s="214"/>
      <c r="WEL40" s="214"/>
      <c r="WEM40" s="214"/>
      <c r="WEN40" s="214"/>
      <c r="WEO40" s="214"/>
      <c r="WEP40" s="214"/>
      <c r="WEQ40" s="214"/>
      <c r="WER40" s="214"/>
      <c r="WES40" s="214"/>
      <c r="WET40" s="214"/>
      <c r="WEU40" s="214"/>
      <c r="WEV40" s="214"/>
      <c r="WEW40" s="214"/>
      <c r="WEX40" s="214"/>
      <c r="WEY40" s="214"/>
      <c r="WEZ40" s="214"/>
      <c r="WFA40" s="214"/>
      <c r="WFB40" s="214"/>
      <c r="WFC40" s="214"/>
      <c r="WFD40" s="214"/>
      <c r="WFE40" s="214"/>
      <c r="WFF40" s="214"/>
      <c r="WFG40" s="214"/>
      <c r="WFH40" s="214"/>
      <c r="WFI40" s="214"/>
      <c r="WFJ40" s="214"/>
      <c r="WFK40" s="214"/>
      <c r="WFL40" s="214"/>
      <c r="WFM40" s="214"/>
      <c r="WFN40" s="214"/>
      <c r="WFO40" s="214"/>
      <c r="WFP40" s="214"/>
      <c r="WFQ40" s="214"/>
      <c r="WFR40" s="214"/>
      <c r="WFS40" s="214"/>
      <c r="WFT40" s="214"/>
      <c r="WFU40" s="214"/>
      <c r="WFV40" s="214"/>
      <c r="WFW40" s="214"/>
      <c r="WFX40" s="214"/>
      <c r="WFY40" s="214"/>
      <c r="WFZ40" s="214"/>
      <c r="WGA40" s="214"/>
      <c r="WGB40" s="214"/>
      <c r="WGC40" s="214"/>
      <c r="WGD40" s="214"/>
      <c r="WGE40" s="214"/>
      <c r="WGF40" s="214"/>
      <c r="WGG40" s="214"/>
      <c r="WGH40" s="214"/>
      <c r="WGI40" s="214"/>
      <c r="WGJ40" s="214"/>
      <c r="WGK40" s="214"/>
      <c r="WGL40" s="214"/>
      <c r="WGM40" s="214"/>
      <c r="WGN40" s="214"/>
      <c r="WGO40" s="214"/>
      <c r="WGP40" s="214"/>
      <c r="WGQ40" s="214"/>
      <c r="WGR40" s="214"/>
      <c r="WGS40" s="214"/>
      <c r="WGT40" s="214"/>
      <c r="WGU40" s="214"/>
      <c r="WGV40" s="214"/>
      <c r="WGW40" s="214"/>
      <c r="WGX40" s="214"/>
      <c r="WGY40" s="214"/>
      <c r="WGZ40" s="214"/>
      <c r="WHA40" s="214"/>
      <c r="WHB40" s="214"/>
      <c r="WHC40" s="214"/>
      <c r="WHD40" s="214"/>
      <c r="WHE40" s="214"/>
      <c r="WHF40" s="214"/>
      <c r="WHG40" s="214"/>
      <c r="WHH40" s="214"/>
      <c r="WHI40" s="214"/>
      <c r="WHJ40" s="214"/>
      <c r="WHK40" s="214"/>
      <c r="WHL40" s="214"/>
      <c r="WHM40" s="214"/>
      <c r="WHN40" s="214"/>
      <c r="WHO40" s="214"/>
      <c r="WHP40" s="214"/>
      <c r="WHQ40" s="214"/>
      <c r="WHR40" s="214"/>
      <c r="WHS40" s="214"/>
      <c r="WHT40" s="214"/>
      <c r="WHU40" s="214"/>
      <c r="WHV40" s="214"/>
      <c r="WHW40" s="214"/>
      <c r="WHX40" s="214"/>
      <c r="WHY40" s="214"/>
      <c r="WHZ40" s="214"/>
      <c r="WIA40" s="214"/>
      <c r="WIB40" s="214"/>
      <c r="WIC40" s="214"/>
      <c r="WID40" s="214"/>
      <c r="WIE40" s="214"/>
      <c r="WIF40" s="214"/>
      <c r="WIG40" s="214"/>
      <c r="WIH40" s="214"/>
      <c r="WII40" s="214"/>
      <c r="WIJ40" s="214"/>
      <c r="WIK40" s="214"/>
      <c r="WIL40" s="214"/>
      <c r="WIM40" s="214"/>
      <c r="WIN40" s="214"/>
      <c r="WIO40" s="214"/>
      <c r="WIP40" s="214"/>
      <c r="WIQ40" s="214"/>
      <c r="WIR40" s="214"/>
      <c r="WIS40" s="214"/>
      <c r="WIT40" s="214"/>
      <c r="WIU40" s="214"/>
      <c r="WIV40" s="214"/>
      <c r="WIW40" s="214"/>
      <c r="WIX40" s="214"/>
      <c r="WIY40" s="214"/>
      <c r="WIZ40" s="214"/>
      <c r="WJA40" s="214"/>
      <c r="WJB40" s="214"/>
      <c r="WJC40" s="214"/>
      <c r="WJD40" s="214"/>
      <c r="WJE40" s="214"/>
      <c r="WJF40" s="214"/>
      <c r="WJG40" s="214"/>
      <c r="WJH40" s="214"/>
      <c r="WJI40" s="214"/>
      <c r="WJJ40" s="214"/>
      <c r="WJK40" s="214"/>
      <c r="WJL40" s="214"/>
      <c r="WJM40" s="214"/>
      <c r="WJN40" s="214"/>
      <c r="WJO40" s="214"/>
      <c r="WJP40" s="214"/>
      <c r="WJQ40" s="214"/>
      <c r="WJR40" s="214"/>
      <c r="WJS40" s="214"/>
      <c r="WJT40" s="214"/>
      <c r="WJU40" s="214"/>
      <c r="WJV40" s="214"/>
      <c r="WJW40" s="214"/>
      <c r="WJX40" s="214"/>
      <c r="WJY40" s="214"/>
      <c r="WJZ40" s="214"/>
      <c r="WKA40" s="214"/>
      <c r="WKB40" s="214"/>
      <c r="WKC40" s="214"/>
      <c r="WKD40" s="214"/>
      <c r="WKE40" s="214"/>
      <c r="WKF40" s="214"/>
      <c r="WKG40" s="214"/>
      <c r="WKH40" s="214"/>
      <c r="WKI40" s="214"/>
      <c r="WKJ40" s="214"/>
      <c r="WKK40" s="214"/>
      <c r="WKL40" s="214"/>
      <c r="WKM40" s="214"/>
      <c r="WKN40" s="214"/>
      <c r="WKO40" s="214"/>
      <c r="WKP40" s="214"/>
      <c r="WKQ40" s="214"/>
      <c r="WKR40" s="214"/>
      <c r="WKS40" s="214"/>
      <c r="WKT40" s="214"/>
      <c r="WKU40" s="214"/>
      <c r="WKV40" s="214"/>
      <c r="WKW40" s="214"/>
      <c r="WKX40" s="214"/>
      <c r="WKY40" s="214"/>
      <c r="WKZ40" s="214"/>
      <c r="WLA40" s="214"/>
      <c r="WLB40" s="214"/>
      <c r="WLC40" s="214"/>
      <c r="WLD40" s="214"/>
      <c r="WLE40" s="214"/>
      <c r="WLF40" s="214"/>
      <c r="WLG40" s="214"/>
      <c r="WLH40" s="214"/>
      <c r="WLI40" s="214"/>
      <c r="WLJ40" s="214"/>
      <c r="WLK40" s="214"/>
      <c r="WLL40" s="214"/>
      <c r="WLM40" s="214"/>
      <c r="WLN40" s="214"/>
      <c r="WLO40" s="214"/>
      <c r="WLP40" s="214"/>
      <c r="WLQ40" s="214"/>
      <c r="WLR40" s="214"/>
      <c r="WLS40" s="214"/>
      <c r="WLT40" s="214"/>
      <c r="WLU40" s="214"/>
      <c r="WLV40" s="214"/>
      <c r="WLW40" s="214"/>
      <c r="WLX40" s="214"/>
      <c r="WLY40" s="214"/>
      <c r="WLZ40" s="214"/>
      <c r="WMA40" s="214"/>
      <c r="WMB40" s="214"/>
      <c r="WMC40" s="214"/>
      <c r="WMD40" s="214"/>
      <c r="WME40" s="214"/>
      <c r="WMF40" s="214"/>
      <c r="WMG40" s="214"/>
      <c r="WMH40" s="214"/>
      <c r="WMI40" s="214"/>
      <c r="WMJ40" s="214"/>
      <c r="WMK40" s="214"/>
      <c r="WML40" s="214"/>
      <c r="WMM40" s="214"/>
      <c r="WMN40" s="214"/>
      <c r="WMO40" s="214"/>
      <c r="WMP40" s="214"/>
      <c r="WMQ40" s="214"/>
      <c r="WMR40" s="214"/>
      <c r="WMS40" s="214"/>
      <c r="WMT40" s="214"/>
      <c r="WMU40" s="214"/>
      <c r="WMV40" s="214"/>
      <c r="WMW40" s="214"/>
      <c r="WMX40" s="214"/>
      <c r="WMY40" s="214"/>
      <c r="WMZ40" s="214"/>
      <c r="WNA40" s="214"/>
      <c r="WNB40" s="214"/>
      <c r="WNC40" s="214"/>
      <c r="WND40" s="214"/>
      <c r="WNE40" s="214"/>
      <c r="WNF40" s="214"/>
      <c r="WNG40" s="214"/>
      <c r="WNH40" s="214"/>
      <c r="WNI40" s="214"/>
      <c r="WNJ40" s="214"/>
      <c r="WNK40" s="214"/>
      <c r="WNL40" s="214"/>
      <c r="WNM40" s="214"/>
      <c r="WNN40" s="214"/>
      <c r="WNO40" s="214"/>
      <c r="WNP40" s="214"/>
      <c r="WNQ40" s="214"/>
      <c r="WNR40" s="214"/>
      <c r="WNS40" s="214"/>
      <c r="WNT40" s="214"/>
      <c r="WNU40" s="214"/>
      <c r="WNV40" s="214"/>
      <c r="WNW40" s="214"/>
      <c r="WNX40" s="214"/>
      <c r="WNY40" s="214"/>
      <c r="WNZ40" s="214"/>
      <c r="WOA40" s="214"/>
      <c r="WOB40" s="214"/>
      <c r="WOC40" s="214"/>
      <c r="WOD40" s="214"/>
      <c r="WOE40" s="214"/>
      <c r="WOF40" s="214"/>
      <c r="WOG40" s="214"/>
      <c r="WOH40" s="214"/>
      <c r="WOI40" s="214"/>
      <c r="WOJ40" s="214"/>
      <c r="WOK40" s="214"/>
      <c r="WOL40" s="214"/>
      <c r="WOM40" s="214"/>
      <c r="WON40" s="214"/>
      <c r="WOO40" s="214"/>
      <c r="WOP40" s="214"/>
      <c r="WOQ40" s="214"/>
      <c r="WOR40" s="214"/>
      <c r="WOS40" s="214"/>
      <c r="WOT40" s="214"/>
      <c r="WOU40" s="214"/>
      <c r="WOV40" s="214"/>
      <c r="WOW40" s="214"/>
      <c r="WOX40" s="214"/>
      <c r="WOY40" s="214"/>
      <c r="WOZ40" s="214"/>
      <c r="WPA40" s="214"/>
      <c r="WPB40" s="214"/>
      <c r="WPC40" s="214"/>
      <c r="WPD40" s="214"/>
      <c r="WPE40" s="214"/>
      <c r="WPF40" s="214"/>
      <c r="WPG40" s="214"/>
      <c r="WPH40" s="214"/>
      <c r="WPI40" s="214"/>
      <c r="WPJ40" s="214"/>
      <c r="WPK40" s="214"/>
      <c r="WPL40" s="214"/>
      <c r="WPM40" s="214"/>
      <c r="WPN40" s="214"/>
      <c r="WPO40" s="214"/>
      <c r="WPP40" s="214"/>
      <c r="WPQ40" s="214"/>
      <c r="WPR40" s="214"/>
      <c r="WPS40" s="214"/>
      <c r="WPT40" s="214"/>
      <c r="WPU40" s="214"/>
      <c r="WPV40" s="214"/>
      <c r="WPW40" s="214"/>
      <c r="WPX40" s="214"/>
      <c r="WPY40" s="214"/>
      <c r="WPZ40" s="214"/>
      <c r="WQA40" s="214"/>
      <c r="WQB40" s="214"/>
      <c r="WQC40" s="214"/>
      <c r="WQD40" s="214"/>
      <c r="WQE40" s="214"/>
      <c r="WQF40" s="214"/>
      <c r="WQG40" s="214"/>
      <c r="WQH40" s="214"/>
      <c r="WQI40" s="214"/>
      <c r="WQJ40" s="214"/>
      <c r="WQK40" s="214"/>
      <c r="WQL40" s="214"/>
      <c r="WQM40" s="214"/>
      <c r="WQN40" s="214"/>
      <c r="WQO40" s="214"/>
      <c r="WQP40" s="214"/>
      <c r="WQQ40" s="214"/>
      <c r="WQR40" s="214"/>
      <c r="WQS40" s="214"/>
      <c r="WQT40" s="214"/>
      <c r="WQU40" s="214"/>
      <c r="WQV40" s="214"/>
      <c r="WQW40" s="214"/>
      <c r="WQX40" s="214"/>
      <c r="WQY40" s="214"/>
      <c r="WQZ40" s="214"/>
      <c r="WRA40" s="214"/>
      <c r="WRB40" s="214"/>
      <c r="WRC40" s="214"/>
      <c r="WRD40" s="214"/>
      <c r="WRE40" s="214"/>
      <c r="WRF40" s="214"/>
      <c r="WRG40" s="214"/>
      <c r="WRH40" s="214"/>
      <c r="WRI40" s="214"/>
      <c r="WRJ40" s="214"/>
      <c r="WRK40" s="214"/>
      <c r="WRL40" s="214"/>
      <c r="WRM40" s="214"/>
      <c r="WRN40" s="214"/>
      <c r="WRO40" s="214"/>
      <c r="WRP40" s="214"/>
      <c r="WRQ40" s="214"/>
      <c r="WRR40" s="214"/>
      <c r="WRS40" s="214"/>
      <c r="WRT40" s="214"/>
      <c r="WRU40" s="214"/>
      <c r="WRV40" s="214"/>
      <c r="WRW40" s="214"/>
      <c r="WRX40" s="214"/>
      <c r="WRY40" s="214"/>
      <c r="WRZ40" s="214"/>
      <c r="WSA40" s="214"/>
      <c r="WSB40" s="214"/>
      <c r="WSC40" s="214"/>
      <c r="WSD40" s="214"/>
      <c r="WSE40" s="214"/>
      <c r="WSF40" s="214"/>
      <c r="WSG40" s="214"/>
      <c r="WSH40" s="214"/>
      <c r="WSI40" s="214"/>
      <c r="WSJ40" s="214"/>
      <c r="WSK40" s="214"/>
      <c r="WSL40" s="214"/>
      <c r="WSM40" s="214"/>
      <c r="WSN40" s="214"/>
      <c r="WSO40" s="214"/>
      <c r="WSP40" s="214"/>
      <c r="WSQ40" s="214"/>
      <c r="WSR40" s="214"/>
      <c r="WSS40" s="214"/>
      <c r="WST40" s="214"/>
      <c r="WSU40" s="214"/>
      <c r="WSV40" s="214"/>
      <c r="WSW40" s="214"/>
      <c r="WSX40" s="214"/>
      <c r="WSY40" s="214"/>
      <c r="WSZ40" s="214"/>
      <c r="WTA40" s="214"/>
      <c r="WTB40" s="214"/>
      <c r="WTC40" s="214"/>
      <c r="WTD40" s="214"/>
      <c r="WTE40" s="214"/>
      <c r="WTF40" s="214"/>
      <c r="WTG40" s="214"/>
      <c r="WTH40" s="214"/>
      <c r="WTI40" s="214"/>
      <c r="WTJ40" s="214"/>
      <c r="WTK40" s="214"/>
      <c r="WTL40" s="214"/>
      <c r="WTM40" s="214"/>
      <c r="WTN40" s="214"/>
      <c r="WTO40" s="214"/>
      <c r="WTP40" s="214"/>
      <c r="WTQ40" s="214"/>
      <c r="WTR40" s="214"/>
      <c r="WTS40" s="214"/>
      <c r="WTT40" s="214"/>
      <c r="WTU40" s="214"/>
      <c r="WTV40" s="214"/>
      <c r="WTW40" s="214"/>
      <c r="WTX40" s="214"/>
      <c r="WTY40" s="214"/>
      <c r="WTZ40" s="214"/>
      <c r="WUA40" s="214"/>
      <c r="WUB40" s="214"/>
      <c r="WUC40" s="214"/>
      <c r="WUD40" s="214"/>
      <c r="WUE40" s="214"/>
      <c r="WUF40" s="214"/>
      <c r="WUG40" s="214"/>
      <c r="WUH40" s="214"/>
      <c r="WUI40" s="214"/>
      <c r="WUJ40" s="214"/>
      <c r="WUK40" s="214"/>
      <c r="WUL40" s="214"/>
      <c r="WUM40" s="214"/>
      <c r="WUN40" s="214"/>
      <c r="WUO40" s="214"/>
      <c r="WUP40" s="214"/>
      <c r="WUQ40" s="214"/>
      <c r="WUR40" s="214"/>
      <c r="WUS40" s="214"/>
      <c r="WUT40" s="214"/>
      <c r="WUU40" s="214"/>
      <c r="WUV40" s="214"/>
      <c r="WUW40" s="214"/>
      <c r="WUX40" s="214"/>
      <c r="WUY40" s="214"/>
      <c r="WUZ40" s="214"/>
      <c r="WVA40" s="214"/>
      <c r="WVB40" s="214"/>
      <c r="WVC40" s="214"/>
      <c r="WVD40" s="214"/>
      <c r="WVE40" s="214"/>
      <c r="WVF40" s="214"/>
      <c r="WVG40" s="214"/>
      <c r="WVH40" s="214"/>
      <c r="WVI40" s="214"/>
      <c r="WVJ40" s="214"/>
      <c r="WVK40" s="214"/>
      <c r="WVL40" s="214"/>
      <c r="WVM40" s="214"/>
      <c r="WVN40" s="214"/>
      <c r="WVO40" s="214"/>
      <c r="WVP40" s="214"/>
      <c r="WVQ40" s="214"/>
      <c r="WVR40" s="214"/>
      <c r="WVS40" s="214"/>
      <c r="WVT40" s="214"/>
      <c r="WVU40" s="214"/>
      <c r="WVV40" s="214"/>
      <c r="WVW40" s="214"/>
    </row>
    <row r="41" spans="1:16143" s="213" customFormat="1" ht="30" customHeight="1">
      <c r="A41" s="221" t="s">
        <v>2705</v>
      </c>
      <c r="B41" s="222"/>
      <c r="C41" s="222"/>
      <c r="D41" s="222">
        <v>1</v>
      </c>
      <c r="E41" s="222"/>
      <c r="F41" s="222">
        <f>공종별집계표!F131</f>
        <v>0</v>
      </c>
      <c r="G41" s="222"/>
      <c r="H41" s="222">
        <f>공종별집계표!H131</f>
        <v>0</v>
      </c>
      <c r="I41" s="222"/>
      <c r="J41" s="222">
        <f>공종별집계표!J131</f>
        <v>1865055</v>
      </c>
      <c r="K41" s="222"/>
      <c r="L41" s="222">
        <f t="shared" si="4"/>
        <v>1865055</v>
      </c>
      <c r="M41" s="222"/>
      <c r="O41" s="214"/>
      <c r="P41" s="214"/>
      <c r="Q41" s="214"/>
      <c r="R41" s="214"/>
      <c r="S41" s="214"/>
      <c r="T41" s="214"/>
      <c r="U41" s="214"/>
      <c r="V41" s="214"/>
      <c r="W41" s="214"/>
      <c r="X41" s="214"/>
      <c r="Y41" s="214"/>
      <c r="Z41" s="214"/>
      <c r="AA41" s="214"/>
      <c r="AB41" s="214"/>
      <c r="AC41" s="214"/>
      <c r="AD41" s="214"/>
      <c r="AE41" s="214"/>
      <c r="AF41" s="214"/>
      <c r="AG41" s="214"/>
      <c r="AH41" s="214"/>
      <c r="AI41" s="214"/>
      <c r="AJ41" s="214"/>
      <c r="AK41" s="214"/>
      <c r="AL41" s="214"/>
      <c r="AM41" s="214"/>
      <c r="AN41" s="214"/>
      <c r="AO41" s="214"/>
      <c r="AP41" s="214"/>
      <c r="AQ41" s="214"/>
      <c r="AR41" s="214"/>
      <c r="AS41" s="214"/>
      <c r="AT41" s="214"/>
      <c r="AU41" s="214"/>
      <c r="AV41" s="214"/>
      <c r="AW41" s="214"/>
      <c r="AX41" s="214"/>
      <c r="AY41" s="214"/>
      <c r="AZ41" s="214"/>
      <c r="BA41" s="214"/>
      <c r="BB41" s="214"/>
      <c r="BC41" s="214"/>
      <c r="BD41" s="214"/>
      <c r="BE41" s="214"/>
      <c r="BF41" s="214"/>
      <c r="BG41" s="214"/>
      <c r="BH41" s="214"/>
      <c r="BI41" s="214"/>
      <c r="BJ41" s="214"/>
      <c r="BK41" s="214"/>
      <c r="BL41" s="214"/>
      <c r="BM41" s="214"/>
      <c r="BN41" s="214"/>
      <c r="BO41" s="214"/>
      <c r="BP41" s="214"/>
      <c r="BQ41" s="214"/>
      <c r="BR41" s="214"/>
      <c r="BS41" s="214"/>
      <c r="BT41" s="214"/>
      <c r="BU41" s="214"/>
      <c r="BV41" s="214"/>
      <c r="BW41" s="214"/>
      <c r="BX41" s="214"/>
      <c r="BY41" s="214"/>
      <c r="BZ41" s="214"/>
      <c r="CA41" s="214"/>
      <c r="CB41" s="214"/>
      <c r="CC41" s="214"/>
      <c r="CD41" s="214"/>
      <c r="CE41" s="214"/>
      <c r="CF41" s="214"/>
      <c r="CG41" s="214"/>
      <c r="CH41" s="214"/>
      <c r="CI41" s="214"/>
      <c r="CJ41" s="214"/>
      <c r="CK41" s="214"/>
      <c r="CL41" s="214"/>
      <c r="CM41" s="214"/>
      <c r="CN41" s="214"/>
      <c r="CO41" s="214"/>
      <c r="CP41" s="214"/>
      <c r="CQ41" s="214"/>
      <c r="CR41" s="214"/>
      <c r="CS41" s="214"/>
      <c r="CT41" s="214"/>
      <c r="CU41" s="214"/>
      <c r="CV41" s="214"/>
      <c r="CW41" s="214"/>
      <c r="CX41" s="214"/>
      <c r="CY41" s="214"/>
      <c r="CZ41" s="214"/>
      <c r="DA41" s="214"/>
      <c r="DB41" s="214"/>
      <c r="DC41" s="214"/>
      <c r="DD41" s="214"/>
      <c r="DE41" s="214"/>
      <c r="DF41" s="214"/>
      <c r="DG41" s="214"/>
      <c r="DH41" s="214"/>
      <c r="DI41" s="214"/>
      <c r="DJ41" s="214"/>
      <c r="DK41" s="214"/>
      <c r="DL41" s="214"/>
      <c r="DM41" s="214"/>
      <c r="DN41" s="214"/>
      <c r="DO41" s="214"/>
      <c r="DP41" s="214"/>
      <c r="DQ41" s="214"/>
      <c r="DR41" s="214"/>
      <c r="DS41" s="214"/>
      <c r="DT41" s="214"/>
      <c r="DU41" s="214"/>
      <c r="DV41" s="214"/>
      <c r="DW41" s="214"/>
      <c r="DX41" s="214"/>
      <c r="DY41" s="214"/>
      <c r="DZ41" s="214"/>
      <c r="EA41" s="214"/>
      <c r="EB41" s="214"/>
      <c r="EC41" s="214"/>
      <c r="ED41" s="214"/>
      <c r="EE41" s="214"/>
      <c r="EF41" s="214"/>
      <c r="EG41" s="214"/>
      <c r="EH41" s="214"/>
      <c r="EI41" s="214"/>
      <c r="EJ41" s="214"/>
      <c r="EK41" s="214"/>
      <c r="EL41" s="214"/>
      <c r="EM41" s="214"/>
      <c r="EN41" s="214"/>
      <c r="EO41" s="214"/>
      <c r="EP41" s="214"/>
      <c r="EQ41" s="214"/>
      <c r="ER41" s="214"/>
      <c r="ES41" s="214"/>
      <c r="ET41" s="214"/>
      <c r="EU41" s="214"/>
      <c r="EV41" s="214"/>
      <c r="EW41" s="214"/>
      <c r="EX41" s="214"/>
      <c r="EY41" s="214"/>
      <c r="EZ41" s="214"/>
      <c r="FA41" s="214"/>
      <c r="FB41" s="214"/>
      <c r="FC41" s="214"/>
      <c r="FD41" s="214"/>
      <c r="FE41" s="214"/>
      <c r="FF41" s="214"/>
      <c r="FG41" s="214"/>
      <c r="FH41" s="214"/>
      <c r="FI41" s="214"/>
      <c r="FJ41" s="214"/>
      <c r="FK41" s="214"/>
      <c r="FL41" s="214"/>
      <c r="FM41" s="214"/>
      <c r="FN41" s="214"/>
      <c r="FO41" s="214"/>
      <c r="FP41" s="214"/>
      <c r="FQ41" s="214"/>
      <c r="FR41" s="214"/>
      <c r="FS41" s="214"/>
      <c r="FT41" s="214"/>
      <c r="FU41" s="214"/>
      <c r="FV41" s="214"/>
      <c r="FW41" s="214"/>
      <c r="FX41" s="214"/>
      <c r="FY41" s="214"/>
      <c r="FZ41" s="214"/>
      <c r="GA41" s="214"/>
      <c r="GB41" s="214"/>
      <c r="GC41" s="214"/>
      <c r="GD41" s="214"/>
      <c r="GE41" s="214"/>
      <c r="GF41" s="214"/>
      <c r="GG41" s="214"/>
      <c r="GH41" s="214"/>
      <c r="GI41" s="214"/>
      <c r="GJ41" s="214"/>
      <c r="GK41" s="214"/>
      <c r="GL41" s="214"/>
      <c r="GM41" s="214"/>
      <c r="GN41" s="214"/>
      <c r="GO41" s="214"/>
      <c r="GP41" s="214"/>
      <c r="GQ41" s="214"/>
      <c r="GR41" s="214"/>
      <c r="GS41" s="214"/>
      <c r="GT41" s="214"/>
      <c r="GU41" s="214"/>
      <c r="GV41" s="214"/>
      <c r="GW41" s="214"/>
      <c r="GX41" s="214"/>
      <c r="GY41" s="214"/>
      <c r="GZ41" s="214"/>
      <c r="HA41" s="214"/>
      <c r="HB41" s="214"/>
      <c r="HC41" s="214"/>
      <c r="HD41" s="214"/>
      <c r="HE41" s="214"/>
      <c r="HF41" s="214"/>
      <c r="HG41" s="214"/>
      <c r="HH41" s="214"/>
      <c r="HI41" s="214"/>
      <c r="HJ41" s="214"/>
      <c r="HK41" s="214"/>
      <c r="HL41" s="214"/>
      <c r="HM41" s="214"/>
      <c r="HN41" s="214"/>
      <c r="HO41" s="214"/>
      <c r="HP41" s="214"/>
      <c r="HQ41" s="214"/>
      <c r="HR41" s="214"/>
      <c r="HS41" s="214"/>
      <c r="HT41" s="214"/>
      <c r="HU41" s="214"/>
      <c r="HV41" s="214"/>
      <c r="HW41" s="214"/>
      <c r="HX41" s="214"/>
      <c r="HY41" s="214"/>
      <c r="HZ41" s="214"/>
      <c r="IA41" s="214"/>
      <c r="IB41" s="214"/>
      <c r="IC41" s="214"/>
      <c r="ID41" s="214"/>
      <c r="IE41" s="214"/>
      <c r="IF41" s="214"/>
      <c r="IG41" s="214"/>
      <c r="IH41" s="214"/>
      <c r="II41" s="214"/>
      <c r="IJ41" s="214"/>
      <c r="IK41" s="214"/>
      <c r="IL41" s="214"/>
      <c r="IM41" s="214"/>
      <c r="IN41" s="214"/>
      <c r="IO41" s="214"/>
      <c r="IP41" s="214"/>
      <c r="IQ41" s="214"/>
      <c r="IR41" s="214"/>
      <c r="IS41" s="214"/>
      <c r="IT41" s="214"/>
      <c r="IU41" s="214"/>
      <c r="IV41" s="214"/>
      <c r="IW41" s="214"/>
      <c r="IX41" s="214"/>
      <c r="IY41" s="214"/>
      <c r="IZ41" s="214"/>
      <c r="JA41" s="214"/>
      <c r="JB41" s="214"/>
      <c r="JC41" s="214"/>
      <c r="JD41" s="214"/>
      <c r="JE41" s="214"/>
      <c r="JF41" s="214"/>
      <c r="JG41" s="214"/>
      <c r="JH41" s="214"/>
      <c r="JI41" s="214"/>
      <c r="JJ41" s="214"/>
      <c r="JK41" s="214"/>
      <c r="JL41" s="214"/>
      <c r="JM41" s="214"/>
      <c r="JN41" s="214"/>
      <c r="JO41" s="214"/>
      <c r="JP41" s="214"/>
      <c r="JQ41" s="214"/>
      <c r="JR41" s="214"/>
      <c r="JS41" s="214"/>
      <c r="JT41" s="214"/>
      <c r="JU41" s="214"/>
      <c r="JV41" s="214"/>
      <c r="JW41" s="214"/>
      <c r="JX41" s="214"/>
      <c r="JY41" s="214"/>
      <c r="JZ41" s="214"/>
      <c r="KA41" s="214"/>
      <c r="KB41" s="214"/>
      <c r="KC41" s="214"/>
      <c r="KD41" s="214"/>
      <c r="KE41" s="214"/>
      <c r="KF41" s="214"/>
      <c r="KG41" s="214"/>
      <c r="KH41" s="214"/>
      <c r="KI41" s="214"/>
      <c r="KJ41" s="214"/>
      <c r="KK41" s="214"/>
      <c r="KL41" s="214"/>
      <c r="KM41" s="214"/>
      <c r="KN41" s="214"/>
      <c r="KO41" s="214"/>
      <c r="KP41" s="214"/>
      <c r="KQ41" s="214"/>
      <c r="KR41" s="214"/>
      <c r="KS41" s="214"/>
      <c r="KT41" s="214"/>
      <c r="KU41" s="214"/>
      <c r="KV41" s="214"/>
      <c r="KW41" s="214"/>
      <c r="KX41" s="214"/>
      <c r="KY41" s="214"/>
      <c r="KZ41" s="214"/>
      <c r="LA41" s="214"/>
      <c r="LB41" s="214"/>
      <c r="LC41" s="214"/>
      <c r="LD41" s="214"/>
      <c r="LE41" s="214"/>
      <c r="LF41" s="214"/>
      <c r="LG41" s="214"/>
      <c r="LH41" s="214"/>
      <c r="LI41" s="214"/>
      <c r="LJ41" s="214"/>
      <c r="LK41" s="214"/>
      <c r="LL41" s="214"/>
      <c r="LM41" s="214"/>
      <c r="LN41" s="214"/>
      <c r="LO41" s="214"/>
      <c r="LP41" s="214"/>
      <c r="LQ41" s="214"/>
      <c r="LR41" s="214"/>
      <c r="LS41" s="214"/>
      <c r="LT41" s="214"/>
      <c r="LU41" s="214"/>
      <c r="LV41" s="214"/>
      <c r="LW41" s="214"/>
      <c r="LX41" s="214"/>
      <c r="LY41" s="214"/>
      <c r="LZ41" s="214"/>
      <c r="MA41" s="214"/>
      <c r="MB41" s="214"/>
      <c r="MC41" s="214"/>
      <c r="MD41" s="214"/>
      <c r="ME41" s="214"/>
      <c r="MF41" s="214"/>
      <c r="MG41" s="214"/>
      <c r="MH41" s="214"/>
      <c r="MI41" s="214"/>
      <c r="MJ41" s="214"/>
      <c r="MK41" s="214"/>
      <c r="ML41" s="214"/>
      <c r="MM41" s="214"/>
      <c r="MN41" s="214"/>
      <c r="MO41" s="214"/>
      <c r="MP41" s="214"/>
      <c r="MQ41" s="214"/>
      <c r="MR41" s="214"/>
      <c r="MS41" s="214"/>
      <c r="MT41" s="214"/>
      <c r="MU41" s="214"/>
      <c r="MV41" s="214"/>
      <c r="MW41" s="214"/>
      <c r="MX41" s="214"/>
      <c r="MY41" s="214"/>
      <c r="MZ41" s="214"/>
      <c r="NA41" s="214"/>
      <c r="NB41" s="214"/>
      <c r="NC41" s="214"/>
      <c r="ND41" s="214"/>
      <c r="NE41" s="214"/>
      <c r="NF41" s="214"/>
      <c r="NG41" s="214"/>
      <c r="NH41" s="214"/>
      <c r="NI41" s="214"/>
      <c r="NJ41" s="214"/>
      <c r="NK41" s="214"/>
      <c r="NL41" s="214"/>
      <c r="NM41" s="214"/>
      <c r="NN41" s="214"/>
      <c r="NO41" s="214"/>
      <c r="NP41" s="214"/>
      <c r="NQ41" s="214"/>
      <c r="NR41" s="214"/>
      <c r="NS41" s="214"/>
      <c r="NT41" s="214"/>
      <c r="NU41" s="214"/>
      <c r="NV41" s="214"/>
      <c r="NW41" s="214"/>
      <c r="NX41" s="214"/>
      <c r="NY41" s="214"/>
      <c r="NZ41" s="214"/>
      <c r="OA41" s="214"/>
      <c r="OB41" s="214"/>
      <c r="OC41" s="214"/>
      <c r="OD41" s="214"/>
      <c r="OE41" s="214"/>
      <c r="OF41" s="214"/>
      <c r="OG41" s="214"/>
      <c r="OH41" s="214"/>
      <c r="OI41" s="214"/>
      <c r="OJ41" s="214"/>
      <c r="OK41" s="214"/>
      <c r="OL41" s="214"/>
      <c r="OM41" s="214"/>
      <c r="ON41" s="214"/>
      <c r="OO41" s="214"/>
      <c r="OP41" s="214"/>
      <c r="OQ41" s="214"/>
      <c r="OR41" s="214"/>
      <c r="OS41" s="214"/>
      <c r="OT41" s="214"/>
      <c r="OU41" s="214"/>
      <c r="OV41" s="214"/>
      <c r="OW41" s="214"/>
      <c r="OX41" s="214"/>
      <c r="OY41" s="214"/>
      <c r="OZ41" s="214"/>
      <c r="PA41" s="214"/>
      <c r="PB41" s="214"/>
      <c r="PC41" s="214"/>
      <c r="PD41" s="214"/>
      <c r="PE41" s="214"/>
      <c r="PF41" s="214"/>
      <c r="PG41" s="214"/>
      <c r="PH41" s="214"/>
      <c r="PI41" s="214"/>
      <c r="PJ41" s="214"/>
      <c r="PK41" s="214"/>
      <c r="PL41" s="214"/>
      <c r="PM41" s="214"/>
      <c r="PN41" s="214"/>
      <c r="PO41" s="214"/>
      <c r="PP41" s="214"/>
      <c r="PQ41" s="214"/>
      <c r="PR41" s="214"/>
      <c r="PS41" s="214"/>
      <c r="PT41" s="214"/>
      <c r="PU41" s="214"/>
      <c r="PV41" s="214"/>
      <c r="PW41" s="214"/>
      <c r="PX41" s="214"/>
      <c r="PY41" s="214"/>
      <c r="PZ41" s="214"/>
      <c r="QA41" s="214"/>
      <c r="QB41" s="214"/>
      <c r="QC41" s="214"/>
      <c r="QD41" s="214"/>
      <c r="QE41" s="214"/>
      <c r="QF41" s="214"/>
      <c r="QG41" s="214"/>
      <c r="QH41" s="214"/>
      <c r="QI41" s="214"/>
      <c r="QJ41" s="214"/>
      <c r="QK41" s="214"/>
      <c r="QL41" s="214"/>
      <c r="QM41" s="214"/>
      <c r="QN41" s="214"/>
      <c r="QO41" s="214"/>
      <c r="QP41" s="214"/>
      <c r="QQ41" s="214"/>
      <c r="QR41" s="214"/>
      <c r="QS41" s="214"/>
      <c r="QT41" s="214"/>
      <c r="QU41" s="214"/>
      <c r="QV41" s="214"/>
      <c r="QW41" s="214"/>
      <c r="QX41" s="214"/>
      <c r="QY41" s="214"/>
      <c r="QZ41" s="214"/>
      <c r="RA41" s="214"/>
      <c r="RB41" s="214"/>
      <c r="RC41" s="214"/>
      <c r="RD41" s="214"/>
      <c r="RE41" s="214"/>
      <c r="RF41" s="214"/>
      <c r="RG41" s="214"/>
      <c r="RH41" s="214"/>
      <c r="RI41" s="214"/>
      <c r="RJ41" s="214"/>
      <c r="RK41" s="214"/>
      <c r="RL41" s="214"/>
      <c r="RM41" s="214"/>
      <c r="RN41" s="214"/>
      <c r="RO41" s="214"/>
      <c r="RP41" s="214"/>
      <c r="RQ41" s="214"/>
      <c r="RR41" s="214"/>
      <c r="RS41" s="214"/>
      <c r="RT41" s="214"/>
      <c r="RU41" s="214"/>
      <c r="RV41" s="214"/>
      <c r="RW41" s="214"/>
      <c r="RX41" s="214"/>
      <c r="RY41" s="214"/>
      <c r="RZ41" s="214"/>
      <c r="SA41" s="214"/>
      <c r="SB41" s="214"/>
      <c r="SC41" s="214"/>
      <c r="SD41" s="214"/>
      <c r="SE41" s="214"/>
      <c r="SF41" s="214"/>
      <c r="SG41" s="214"/>
      <c r="SH41" s="214"/>
      <c r="SI41" s="214"/>
      <c r="SJ41" s="214"/>
      <c r="SK41" s="214"/>
      <c r="SL41" s="214"/>
      <c r="SM41" s="214"/>
      <c r="SN41" s="214"/>
      <c r="SO41" s="214"/>
      <c r="SP41" s="214"/>
      <c r="SQ41" s="214"/>
      <c r="SR41" s="214"/>
      <c r="SS41" s="214"/>
      <c r="ST41" s="214"/>
      <c r="SU41" s="214"/>
      <c r="SV41" s="214"/>
      <c r="SW41" s="214"/>
      <c r="SX41" s="214"/>
      <c r="SY41" s="214"/>
      <c r="SZ41" s="214"/>
      <c r="TA41" s="214"/>
      <c r="TB41" s="214"/>
      <c r="TC41" s="214"/>
      <c r="TD41" s="214"/>
      <c r="TE41" s="214"/>
      <c r="TF41" s="214"/>
      <c r="TG41" s="214"/>
      <c r="TH41" s="214"/>
      <c r="TI41" s="214"/>
      <c r="TJ41" s="214"/>
      <c r="TK41" s="214"/>
      <c r="TL41" s="214"/>
      <c r="TM41" s="214"/>
      <c r="TN41" s="214"/>
      <c r="TO41" s="214"/>
      <c r="TP41" s="214"/>
      <c r="TQ41" s="214"/>
      <c r="TR41" s="214"/>
      <c r="TS41" s="214"/>
      <c r="TT41" s="214"/>
      <c r="TU41" s="214"/>
      <c r="TV41" s="214"/>
      <c r="TW41" s="214"/>
      <c r="TX41" s="214"/>
      <c r="TY41" s="214"/>
      <c r="TZ41" s="214"/>
      <c r="UA41" s="214"/>
      <c r="UB41" s="214"/>
      <c r="UC41" s="214"/>
      <c r="UD41" s="214"/>
      <c r="UE41" s="214"/>
      <c r="UF41" s="214"/>
      <c r="UG41" s="214"/>
      <c r="UH41" s="214"/>
      <c r="UI41" s="214"/>
      <c r="UJ41" s="214"/>
      <c r="UK41" s="214"/>
      <c r="UL41" s="214"/>
      <c r="UM41" s="214"/>
      <c r="UN41" s="214"/>
      <c r="UO41" s="214"/>
      <c r="UP41" s="214"/>
      <c r="UQ41" s="214"/>
      <c r="UR41" s="214"/>
      <c r="US41" s="214"/>
      <c r="UT41" s="214"/>
      <c r="UU41" s="214"/>
      <c r="UV41" s="214"/>
      <c r="UW41" s="214"/>
      <c r="UX41" s="214"/>
      <c r="UY41" s="214"/>
      <c r="UZ41" s="214"/>
      <c r="VA41" s="214"/>
      <c r="VB41" s="214"/>
      <c r="VC41" s="214"/>
      <c r="VD41" s="214"/>
      <c r="VE41" s="214"/>
      <c r="VF41" s="214"/>
      <c r="VG41" s="214"/>
      <c r="VH41" s="214"/>
      <c r="VI41" s="214"/>
      <c r="VJ41" s="214"/>
      <c r="VK41" s="214"/>
      <c r="VL41" s="214"/>
      <c r="VM41" s="214"/>
      <c r="VN41" s="214"/>
      <c r="VO41" s="214"/>
      <c r="VP41" s="214"/>
      <c r="VQ41" s="214"/>
      <c r="VR41" s="214"/>
      <c r="VS41" s="214"/>
      <c r="VT41" s="214"/>
      <c r="VU41" s="214"/>
      <c r="VV41" s="214"/>
      <c r="VW41" s="214"/>
      <c r="VX41" s="214"/>
      <c r="VY41" s="214"/>
      <c r="VZ41" s="214"/>
      <c r="WA41" s="214"/>
      <c r="WB41" s="214"/>
      <c r="WC41" s="214"/>
      <c r="WD41" s="214"/>
      <c r="WE41" s="214"/>
      <c r="WF41" s="214"/>
      <c r="WG41" s="214"/>
      <c r="WH41" s="214"/>
      <c r="WI41" s="214"/>
      <c r="WJ41" s="214"/>
      <c r="WK41" s="214"/>
      <c r="WL41" s="214"/>
      <c r="WM41" s="214"/>
      <c r="WN41" s="214"/>
      <c r="WO41" s="214"/>
      <c r="WP41" s="214"/>
      <c r="WQ41" s="214"/>
      <c r="WR41" s="214"/>
      <c r="WS41" s="214"/>
      <c r="WT41" s="214"/>
      <c r="WU41" s="214"/>
      <c r="WV41" s="214"/>
      <c r="WW41" s="214"/>
      <c r="WX41" s="214"/>
      <c r="WY41" s="214"/>
      <c r="WZ41" s="214"/>
      <c r="XA41" s="214"/>
      <c r="XB41" s="214"/>
      <c r="XC41" s="214"/>
      <c r="XD41" s="214"/>
      <c r="XE41" s="214"/>
      <c r="XF41" s="214"/>
      <c r="XG41" s="214"/>
      <c r="XH41" s="214"/>
      <c r="XI41" s="214"/>
      <c r="XJ41" s="214"/>
      <c r="XK41" s="214"/>
      <c r="XL41" s="214"/>
      <c r="XM41" s="214"/>
      <c r="XN41" s="214"/>
      <c r="XO41" s="214"/>
      <c r="XP41" s="214"/>
      <c r="XQ41" s="214"/>
      <c r="XR41" s="214"/>
      <c r="XS41" s="214"/>
      <c r="XT41" s="214"/>
      <c r="XU41" s="214"/>
      <c r="XV41" s="214"/>
      <c r="XW41" s="214"/>
      <c r="XX41" s="214"/>
      <c r="XY41" s="214"/>
      <c r="XZ41" s="214"/>
      <c r="YA41" s="214"/>
      <c r="YB41" s="214"/>
      <c r="YC41" s="214"/>
      <c r="YD41" s="214"/>
      <c r="YE41" s="214"/>
      <c r="YF41" s="214"/>
      <c r="YG41" s="214"/>
      <c r="YH41" s="214"/>
      <c r="YI41" s="214"/>
      <c r="YJ41" s="214"/>
      <c r="YK41" s="214"/>
      <c r="YL41" s="214"/>
      <c r="YM41" s="214"/>
      <c r="YN41" s="214"/>
      <c r="YO41" s="214"/>
      <c r="YP41" s="214"/>
      <c r="YQ41" s="214"/>
      <c r="YR41" s="214"/>
      <c r="YS41" s="214"/>
      <c r="YT41" s="214"/>
      <c r="YU41" s="214"/>
      <c r="YV41" s="214"/>
      <c r="YW41" s="214"/>
      <c r="YX41" s="214"/>
      <c r="YY41" s="214"/>
      <c r="YZ41" s="214"/>
      <c r="ZA41" s="214"/>
      <c r="ZB41" s="214"/>
      <c r="ZC41" s="214"/>
      <c r="ZD41" s="214"/>
      <c r="ZE41" s="214"/>
      <c r="ZF41" s="214"/>
      <c r="ZG41" s="214"/>
      <c r="ZH41" s="214"/>
      <c r="ZI41" s="214"/>
      <c r="ZJ41" s="214"/>
      <c r="ZK41" s="214"/>
      <c r="ZL41" s="214"/>
      <c r="ZM41" s="214"/>
      <c r="ZN41" s="214"/>
      <c r="ZO41" s="214"/>
      <c r="ZP41" s="214"/>
      <c r="ZQ41" s="214"/>
      <c r="ZR41" s="214"/>
      <c r="ZS41" s="214"/>
      <c r="ZT41" s="214"/>
      <c r="ZU41" s="214"/>
      <c r="ZV41" s="214"/>
      <c r="ZW41" s="214"/>
      <c r="ZX41" s="214"/>
      <c r="ZY41" s="214"/>
      <c r="ZZ41" s="214"/>
      <c r="AAA41" s="214"/>
      <c r="AAB41" s="214"/>
      <c r="AAC41" s="214"/>
      <c r="AAD41" s="214"/>
      <c r="AAE41" s="214"/>
      <c r="AAF41" s="214"/>
      <c r="AAG41" s="214"/>
      <c r="AAH41" s="214"/>
      <c r="AAI41" s="214"/>
      <c r="AAJ41" s="214"/>
      <c r="AAK41" s="214"/>
      <c r="AAL41" s="214"/>
      <c r="AAM41" s="214"/>
      <c r="AAN41" s="214"/>
      <c r="AAO41" s="214"/>
      <c r="AAP41" s="214"/>
      <c r="AAQ41" s="214"/>
      <c r="AAR41" s="214"/>
      <c r="AAS41" s="214"/>
      <c r="AAT41" s="214"/>
      <c r="AAU41" s="214"/>
      <c r="AAV41" s="214"/>
      <c r="AAW41" s="214"/>
      <c r="AAX41" s="214"/>
      <c r="AAY41" s="214"/>
      <c r="AAZ41" s="214"/>
      <c r="ABA41" s="214"/>
      <c r="ABB41" s="214"/>
      <c r="ABC41" s="214"/>
      <c r="ABD41" s="214"/>
      <c r="ABE41" s="214"/>
      <c r="ABF41" s="214"/>
      <c r="ABG41" s="214"/>
      <c r="ABH41" s="214"/>
      <c r="ABI41" s="214"/>
      <c r="ABJ41" s="214"/>
      <c r="ABK41" s="214"/>
      <c r="ABL41" s="214"/>
      <c r="ABM41" s="214"/>
      <c r="ABN41" s="214"/>
      <c r="ABO41" s="214"/>
      <c r="ABP41" s="214"/>
      <c r="ABQ41" s="214"/>
      <c r="ABR41" s="214"/>
      <c r="ABS41" s="214"/>
      <c r="ABT41" s="214"/>
      <c r="ABU41" s="214"/>
      <c r="ABV41" s="214"/>
      <c r="ABW41" s="214"/>
      <c r="ABX41" s="214"/>
      <c r="ABY41" s="214"/>
      <c r="ABZ41" s="214"/>
      <c r="ACA41" s="214"/>
      <c r="ACB41" s="214"/>
      <c r="ACC41" s="214"/>
      <c r="ACD41" s="214"/>
      <c r="ACE41" s="214"/>
      <c r="ACF41" s="214"/>
      <c r="ACG41" s="214"/>
      <c r="ACH41" s="214"/>
      <c r="ACI41" s="214"/>
      <c r="ACJ41" s="214"/>
      <c r="ACK41" s="214"/>
      <c r="ACL41" s="214"/>
      <c r="ACM41" s="214"/>
      <c r="ACN41" s="214"/>
      <c r="ACO41" s="214"/>
      <c r="ACP41" s="214"/>
      <c r="ACQ41" s="214"/>
      <c r="ACR41" s="214"/>
      <c r="ACS41" s="214"/>
      <c r="ACT41" s="214"/>
      <c r="ACU41" s="214"/>
      <c r="ACV41" s="214"/>
      <c r="ACW41" s="214"/>
      <c r="ACX41" s="214"/>
      <c r="ACY41" s="214"/>
      <c r="ACZ41" s="214"/>
      <c r="ADA41" s="214"/>
      <c r="ADB41" s="214"/>
      <c r="ADC41" s="214"/>
      <c r="ADD41" s="214"/>
      <c r="ADE41" s="214"/>
      <c r="ADF41" s="214"/>
      <c r="ADG41" s="214"/>
      <c r="ADH41" s="214"/>
      <c r="ADI41" s="214"/>
      <c r="ADJ41" s="214"/>
      <c r="ADK41" s="214"/>
      <c r="ADL41" s="214"/>
      <c r="ADM41" s="214"/>
      <c r="ADN41" s="214"/>
      <c r="ADO41" s="214"/>
      <c r="ADP41" s="214"/>
      <c r="ADQ41" s="214"/>
      <c r="ADR41" s="214"/>
      <c r="ADS41" s="214"/>
      <c r="ADT41" s="214"/>
      <c r="ADU41" s="214"/>
      <c r="ADV41" s="214"/>
      <c r="ADW41" s="214"/>
      <c r="ADX41" s="214"/>
      <c r="ADY41" s="214"/>
      <c r="ADZ41" s="214"/>
      <c r="AEA41" s="214"/>
      <c r="AEB41" s="214"/>
      <c r="AEC41" s="214"/>
      <c r="AED41" s="214"/>
      <c r="AEE41" s="214"/>
      <c r="AEF41" s="214"/>
      <c r="AEG41" s="214"/>
      <c r="AEH41" s="214"/>
      <c r="AEI41" s="214"/>
      <c r="AEJ41" s="214"/>
      <c r="AEK41" s="214"/>
      <c r="AEL41" s="214"/>
      <c r="AEM41" s="214"/>
      <c r="AEN41" s="214"/>
      <c r="AEO41" s="214"/>
      <c r="AEP41" s="214"/>
      <c r="AEQ41" s="214"/>
      <c r="AER41" s="214"/>
      <c r="AES41" s="214"/>
      <c r="AET41" s="214"/>
      <c r="AEU41" s="214"/>
      <c r="AEV41" s="214"/>
      <c r="AEW41" s="214"/>
      <c r="AEX41" s="214"/>
      <c r="AEY41" s="214"/>
      <c r="AEZ41" s="214"/>
      <c r="AFA41" s="214"/>
      <c r="AFB41" s="214"/>
      <c r="AFC41" s="214"/>
      <c r="AFD41" s="214"/>
      <c r="AFE41" s="214"/>
      <c r="AFF41" s="214"/>
      <c r="AFG41" s="214"/>
      <c r="AFH41" s="214"/>
      <c r="AFI41" s="214"/>
      <c r="AFJ41" s="214"/>
      <c r="AFK41" s="214"/>
      <c r="AFL41" s="214"/>
      <c r="AFM41" s="214"/>
      <c r="AFN41" s="214"/>
      <c r="AFO41" s="214"/>
      <c r="AFP41" s="214"/>
      <c r="AFQ41" s="214"/>
      <c r="AFR41" s="214"/>
      <c r="AFS41" s="214"/>
      <c r="AFT41" s="214"/>
      <c r="AFU41" s="214"/>
      <c r="AFV41" s="214"/>
      <c r="AFW41" s="214"/>
      <c r="AFX41" s="214"/>
      <c r="AFY41" s="214"/>
      <c r="AFZ41" s="214"/>
      <c r="AGA41" s="214"/>
      <c r="AGB41" s="214"/>
      <c r="AGC41" s="214"/>
      <c r="AGD41" s="214"/>
      <c r="AGE41" s="214"/>
      <c r="AGF41" s="214"/>
      <c r="AGG41" s="214"/>
      <c r="AGH41" s="214"/>
      <c r="AGI41" s="214"/>
      <c r="AGJ41" s="214"/>
      <c r="AGK41" s="214"/>
      <c r="AGL41" s="214"/>
      <c r="AGM41" s="214"/>
      <c r="AGN41" s="214"/>
      <c r="AGO41" s="214"/>
      <c r="AGP41" s="214"/>
      <c r="AGQ41" s="214"/>
      <c r="AGR41" s="214"/>
      <c r="AGS41" s="214"/>
      <c r="AGT41" s="214"/>
      <c r="AGU41" s="214"/>
      <c r="AGV41" s="214"/>
      <c r="AGW41" s="214"/>
      <c r="AGX41" s="214"/>
      <c r="AGY41" s="214"/>
      <c r="AGZ41" s="214"/>
      <c r="AHA41" s="214"/>
      <c r="AHB41" s="214"/>
      <c r="AHC41" s="214"/>
      <c r="AHD41" s="214"/>
      <c r="AHE41" s="214"/>
      <c r="AHF41" s="214"/>
      <c r="AHG41" s="214"/>
      <c r="AHH41" s="214"/>
      <c r="AHI41" s="214"/>
      <c r="AHJ41" s="214"/>
      <c r="AHK41" s="214"/>
      <c r="AHL41" s="214"/>
      <c r="AHM41" s="214"/>
      <c r="AHN41" s="214"/>
      <c r="AHO41" s="214"/>
      <c r="AHP41" s="214"/>
      <c r="AHQ41" s="214"/>
      <c r="AHR41" s="214"/>
      <c r="AHS41" s="214"/>
      <c r="AHT41" s="214"/>
      <c r="AHU41" s="214"/>
      <c r="AHV41" s="214"/>
      <c r="AHW41" s="214"/>
      <c r="AHX41" s="214"/>
      <c r="AHY41" s="214"/>
      <c r="AHZ41" s="214"/>
      <c r="AIA41" s="214"/>
      <c r="AIB41" s="214"/>
      <c r="AIC41" s="214"/>
      <c r="AID41" s="214"/>
      <c r="AIE41" s="214"/>
      <c r="AIF41" s="214"/>
      <c r="AIG41" s="214"/>
      <c r="AIH41" s="214"/>
      <c r="AII41" s="214"/>
      <c r="AIJ41" s="214"/>
      <c r="AIK41" s="214"/>
      <c r="AIL41" s="214"/>
      <c r="AIM41" s="214"/>
      <c r="AIN41" s="214"/>
      <c r="AIO41" s="214"/>
      <c r="AIP41" s="214"/>
      <c r="AIQ41" s="214"/>
      <c r="AIR41" s="214"/>
      <c r="AIS41" s="214"/>
      <c r="AIT41" s="214"/>
      <c r="AIU41" s="214"/>
      <c r="AIV41" s="214"/>
      <c r="AIW41" s="214"/>
      <c r="AIX41" s="214"/>
      <c r="AIY41" s="214"/>
      <c r="AIZ41" s="214"/>
      <c r="AJA41" s="214"/>
      <c r="AJB41" s="214"/>
      <c r="AJC41" s="214"/>
      <c r="AJD41" s="214"/>
      <c r="AJE41" s="214"/>
      <c r="AJF41" s="214"/>
      <c r="AJG41" s="214"/>
      <c r="AJH41" s="214"/>
      <c r="AJI41" s="214"/>
      <c r="AJJ41" s="214"/>
      <c r="AJK41" s="214"/>
      <c r="AJL41" s="214"/>
      <c r="AJM41" s="214"/>
      <c r="AJN41" s="214"/>
      <c r="AJO41" s="214"/>
      <c r="AJP41" s="214"/>
      <c r="AJQ41" s="214"/>
      <c r="AJR41" s="214"/>
      <c r="AJS41" s="214"/>
      <c r="AJT41" s="214"/>
      <c r="AJU41" s="214"/>
      <c r="AJV41" s="214"/>
      <c r="AJW41" s="214"/>
      <c r="AJX41" s="214"/>
      <c r="AJY41" s="214"/>
      <c r="AJZ41" s="214"/>
      <c r="AKA41" s="214"/>
      <c r="AKB41" s="214"/>
      <c r="AKC41" s="214"/>
      <c r="AKD41" s="214"/>
      <c r="AKE41" s="214"/>
      <c r="AKF41" s="214"/>
      <c r="AKG41" s="214"/>
      <c r="AKH41" s="214"/>
      <c r="AKI41" s="214"/>
      <c r="AKJ41" s="214"/>
      <c r="AKK41" s="214"/>
      <c r="AKL41" s="214"/>
      <c r="AKM41" s="214"/>
      <c r="AKN41" s="214"/>
      <c r="AKO41" s="214"/>
      <c r="AKP41" s="214"/>
      <c r="AKQ41" s="214"/>
      <c r="AKR41" s="214"/>
      <c r="AKS41" s="214"/>
      <c r="AKT41" s="214"/>
      <c r="AKU41" s="214"/>
      <c r="AKV41" s="214"/>
      <c r="AKW41" s="214"/>
      <c r="AKX41" s="214"/>
      <c r="AKY41" s="214"/>
      <c r="AKZ41" s="214"/>
      <c r="ALA41" s="214"/>
      <c r="ALB41" s="214"/>
      <c r="ALC41" s="214"/>
      <c r="ALD41" s="214"/>
      <c r="ALE41" s="214"/>
      <c r="ALF41" s="214"/>
      <c r="ALG41" s="214"/>
      <c r="ALH41" s="214"/>
      <c r="ALI41" s="214"/>
      <c r="ALJ41" s="214"/>
      <c r="ALK41" s="214"/>
      <c r="ALL41" s="214"/>
      <c r="ALM41" s="214"/>
      <c r="ALN41" s="214"/>
      <c r="ALO41" s="214"/>
      <c r="ALP41" s="214"/>
      <c r="ALQ41" s="214"/>
      <c r="ALR41" s="214"/>
      <c r="ALS41" s="214"/>
      <c r="ALT41" s="214"/>
      <c r="ALU41" s="214"/>
      <c r="ALV41" s="214"/>
      <c r="ALW41" s="214"/>
      <c r="ALX41" s="214"/>
      <c r="ALY41" s="214"/>
      <c r="ALZ41" s="214"/>
      <c r="AMA41" s="214"/>
      <c r="AMB41" s="214"/>
      <c r="AMC41" s="214"/>
      <c r="AMD41" s="214"/>
      <c r="AME41" s="214"/>
      <c r="AMF41" s="214"/>
      <c r="AMG41" s="214"/>
      <c r="AMH41" s="214"/>
      <c r="AMI41" s="214"/>
      <c r="AMJ41" s="214"/>
      <c r="AMK41" s="214"/>
      <c r="AML41" s="214"/>
      <c r="AMM41" s="214"/>
      <c r="AMN41" s="214"/>
      <c r="AMO41" s="214"/>
      <c r="AMP41" s="214"/>
      <c r="AMQ41" s="214"/>
      <c r="AMR41" s="214"/>
      <c r="AMS41" s="214"/>
      <c r="AMT41" s="214"/>
      <c r="AMU41" s="214"/>
      <c r="AMV41" s="214"/>
      <c r="AMW41" s="214"/>
      <c r="AMX41" s="214"/>
      <c r="AMY41" s="214"/>
      <c r="AMZ41" s="214"/>
      <c r="ANA41" s="214"/>
      <c r="ANB41" s="214"/>
      <c r="ANC41" s="214"/>
      <c r="AND41" s="214"/>
      <c r="ANE41" s="214"/>
      <c r="ANF41" s="214"/>
      <c r="ANG41" s="214"/>
      <c r="ANH41" s="214"/>
      <c r="ANI41" s="214"/>
      <c r="ANJ41" s="214"/>
      <c r="ANK41" s="214"/>
      <c r="ANL41" s="214"/>
      <c r="ANM41" s="214"/>
      <c r="ANN41" s="214"/>
      <c r="ANO41" s="214"/>
      <c r="ANP41" s="214"/>
      <c r="ANQ41" s="214"/>
      <c r="ANR41" s="214"/>
      <c r="ANS41" s="214"/>
      <c r="ANT41" s="214"/>
      <c r="ANU41" s="214"/>
      <c r="ANV41" s="214"/>
      <c r="ANW41" s="214"/>
      <c r="ANX41" s="214"/>
      <c r="ANY41" s="214"/>
      <c r="ANZ41" s="214"/>
      <c r="AOA41" s="214"/>
      <c r="AOB41" s="214"/>
      <c r="AOC41" s="214"/>
      <c r="AOD41" s="214"/>
      <c r="AOE41" s="214"/>
      <c r="AOF41" s="214"/>
      <c r="AOG41" s="214"/>
      <c r="AOH41" s="214"/>
      <c r="AOI41" s="214"/>
      <c r="AOJ41" s="214"/>
      <c r="AOK41" s="214"/>
      <c r="AOL41" s="214"/>
      <c r="AOM41" s="214"/>
      <c r="AON41" s="214"/>
      <c r="AOO41" s="214"/>
      <c r="AOP41" s="214"/>
      <c r="AOQ41" s="214"/>
      <c r="AOR41" s="214"/>
      <c r="AOS41" s="214"/>
      <c r="AOT41" s="214"/>
      <c r="AOU41" s="214"/>
      <c r="AOV41" s="214"/>
      <c r="AOW41" s="214"/>
      <c r="AOX41" s="214"/>
      <c r="AOY41" s="214"/>
      <c r="AOZ41" s="214"/>
      <c r="APA41" s="214"/>
      <c r="APB41" s="214"/>
      <c r="APC41" s="214"/>
      <c r="APD41" s="214"/>
      <c r="APE41" s="214"/>
      <c r="APF41" s="214"/>
      <c r="APG41" s="214"/>
      <c r="APH41" s="214"/>
      <c r="API41" s="214"/>
      <c r="APJ41" s="214"/>
      <c r="APK41" s="214"/>
      <c r="APL41" s="214"/>
      <c r="APM41" s="214"/>
      <c r="APN41" s="214"/>
      <c r="APO41" s="214"/>
      <c r="APP41" s="214"/>
      <c r="APQ41" s="214"/>
      <c r="APR41" s="214"/>
      <c r="APS41" s="214"/>
      <c r="APT41" s="214"/>
      <c r="APU41" s="214"/>
      <c r="APV41" s="214"/>
      <c r="APW41" s="214"/>
      <c r="APX41" s="214"/>
      <c r="APY41" s="214"/>
      <c r="APZ41" s="214"/>
      <c r="AQA41" s="214"/>
      <c r="AQB41" s="214"/>
      <c r="AQC41" s="214"/>
      <c r="AQD41" s="214"/>
      <c r="AQE41" s="214"/>
      <c r="AQF41" s="214"/>
      <c r="AQG41" s="214"/>
      <c r="AQH41" s="214"/>
      <c r="AQI41" s="214"/>
      <c r="AQJ41" s="214"/>
      <c r="AQK41" s="214"/>
      <c r="AQL41" s="214"/>
      <c r="AQM41" s="214"/>
      <c r="AQN41" s="214"/>
      <c r="AQO41" s="214"/>
      <c r="AQP41" s="214"/>
      <c r="AQQ41" s="214"/>
      <c r="AQR41" s="214"/>
      <c r="AQS41" s="214"/>
      <c r="AQT41" s="214"/>
      <c r="AQU41" s="214"/>
      <c r="AQV41" s="214"/>
      <c r="AQW41" s="214"/>
      <c r="AQX41" s="214"/>
      <c r="AQY41" s="214"/>
      <c r="AQZ41" s="214"/>
      <c r="ARA41" s="214"/>
      <c r="ARB41" s="214"/>
      <c r="ARC41" s="214"/>
      <c r="ARD41" s="214"/>
      <c r="ARE41" s="214"/>
      <c r="ARF41" s="214"/>
      <c r="ARG41" s="214"/>
      <c r="ARH41" s="214"/>
      <c r="ARI41" s="214"/>
      <c r="ARJ41" s="214"/>
      <c r="ARK41" s="214"/>
      <c r="ARL41" s="214"/>
      <c r="ARM41" s="214"/>
      <c r="ARN41" s="214"/>
      <c r="ARO41" s="214"/>
      <c r="ARP41" s="214"/>
      <c r="ARQ41" s="214"/>
      <c r="ARR41" s="214"/>
      <c r="ARS41" s="214"/>
      <c r="ART41" s="214"/>
      <c r="ARU41" s="214"/>
      <c r="ARV41" s="214"/>
      <c r="ARW41" s="214"/>
      <c r="ARX41" s="214"/>
      <c r="ARY41" s="214"/>
      <c r="ARZ41" s="214"/>
      <c r="ASA41" s="214"/>
      <c r="ASB41" s="214"/>
      <c r="ASC41" s="214"/>
      <c r="ASD41" s="214"/>
      <c r="ASE41" s="214"/>
      <c r="ASF41" s="214"/>
      <c r="ASG41" s="214"/>
      <c r="ASH41" s="214"/>
      <c r="ASI41" s="214"/>
      <c r="ASJ41" s="214"/>
      <c r="ASK41" s="214"/>
      <c r="ASL41" s="214"/>
      <c r="ASM41" s="214"/>
      <c r="ASN41" s="214"/>
      <c r="ASO41" s="214"/>
      <c r="ASP41" s="214"/>
      <c r="ASQ41" s="214"/>
      <c r="ASR41" s="214"/>
      <c r="ASS41" s="214"/>
      <c r="AST41" s="214"/>
      <c r="ASU41" s="214"/>
      <c r="ASV41" s="214"/>
      <c r="ASW41" s="214"/>
      <c r="ASX41" s="214"/>
      <c r="ASY41" s="214"/>
      <c r="ASZ41" s="214"/>
      <c r="ATA41" s="214"/>
      <c r="ATB41" s="214"/>
      <c r="ATC41" s="214"/>
      <c r="ATD41" s="214"/>
      <c r="ATE41" s="214"/>
      <c r="ATF41" s="214"/>
      <c r="ATG41" s="214"/>
      <c r="ATH41" s="214"/>
      <c r="ATI41" s="214"/>
      <c r="ATJ41" s="214"/>
      <c r="ATK41" s="214"/>
      <c r="ATL41" s="214"/>
      <c r="ATM41" s="214"/>
      <c r="ATN41" s="214"/>
      <c r="ATO41" s="214"/>
      <c r="ATP41" s="214"/>
      <c r="ATQ41" s="214"/>
      <c r="ATR41" s="214"/>
      <c r="ATS41" s="214"/>
      <c r="ATT41" s="214"/>
      <c r="ATU41" s="214"/>
      <c r="ATV41" s="214"/>
      <c r="ATW41" s="214"/>
      <c r="ATX41" s="214"/>
      <c r="ATY41" s="214"/>
      <c r="ATZ41" s="214"/>
      <c r="AUA41" s="214"/>
      <c r="AUB41" s="214"/>
      <c r="AUC41" s="214"/>
      <c r="AUD41" s="214"/>
      <c r="AUE41" s="214"/>
      <c r="AUF41" s="214"/>
      <c r="AUG41" s="214"/>
      <c r="AUH41" s="214"/>
      <c r="AUI41" s="214"/>
      <c r="AUJ41" s="214"/>
      <c r="AUK41" s="214"/>
      <c r="AUL41" s="214"/>
      <c r="AUM41" s="214"/>
      <c r="AUN41" s="214"/>
      <c r="AUO41" s="214"/>
      <c r="AUP41" s="214"/>
      <c r="AUQ41" s="214"/>
      <c r="AUR41" s="214"/>
      <c r="AUS41" s="214"/>
      <c r="AUT41" s="214"/>
      <c r="AUU41" s="214"/>
      <c r="AUV41" s="214"/>
      <c r="AUW41" s="214"/>
      <c r="AUX41" s="214"/>
      <c r="AUY41" s="214"/>
      <c r="AUZ41" s="214"/>
      <c r="AVA41" s="214"/>
      <c r="AVB41" s="214"/>
      <c r="AVC41" s="214"/>
      <c r="AVD41" s="214"/>
      <c r="AVE41" s="214"/>
      <c r="AVF41" s="214"/>
      <c r="AVG41" s="214"/>
      <c r="AVH41" s="214"/>
      <c r="AVI41" s="214"/>
      <c r="AVJ41" s="214"/>
      <c r="AVK41" s="214"/>
      <c r="AVL41" s="214"/>
      <c r="AVM41" s="214"/>
      <c r="AVN41" s="214"/>
      <c r="AVO41" s="214"/>
      <c r="AVP41" s="214"/>
      <c r="AVQ41" s="214"/>
      <c r="AVR41" s="214"/>
      <c r="AVS41" s="214"/>
      <c r="AVT41" s="214"/>
      <c r="AVU41" s="214"/>
      <c r="AVV41" s="214"/>
      <c r="AVW41" s="214"/>
      <c r="AVX41" s="214"/>
      <c r="AVY41" s="214"/>
      <c r="AVZ41" s="214"/>
      <c r="AWA41" s="214"/>
      <c r="AWB41" s="214"/>
      <c r="AWC41" s="214"/>
      <c r="AWD41" s="214"/>
      <c r="AWE41" s="214"/>
      <c r="AWF41" s="214"/>
      <c r="AWG41" s="214"/>
      <c r="AWH41" s="214"/>
      <c r="AWI41" s="214"/>
      <c r="AWJ41" s="214"/>
      <c r="AWK41" s="214"/>
      <c r="AWL41" s="214"/>
      <c r="AWM41" s="214"/>
      <c r="AWN41" s="214"/>
      <c r="AWO41" s="214"/>
      <c r="AWP41" s="214"/>
      <c r="AWQ41" s="214"/>
      <c r="AWR41" s="214"/>
      <c r="AWS41" s="214"/>
      <c r="AWT41" s="214"/>
      <c r="AWU41" s="214"/>
      <c r="AWV41" s="214"/>
      <c r="AWW41" s="214"/>
      <c r="AWX41" s="214"/>
      <c r="AWY41" s="214"/>
      <c r="AWZ41" s="214"/>
      <c r="AXA41" s="214"/>
      <c r="AXB41" s="214"/>
      <c r="AXC41" s="214"/>
      <c r="AXD41" s="214"/>
      <c r="AXE41" s="214"/>
      <c r="AXF41" s="214"/>
      <c r="AXG41" s="214"/>
      <c r="AXH41" s="214"/>
      <c r="AXI41" s="214"/>
      <c r="AXJ41" s="214"/>
      <c r="AXK41" s="214"/>
      <c r="AXL41" s="214"/>
      <c r="AXM41" s="214"/>
      <c r="AXN41" s="214"/>
      <c r="AXO41" s="214"/>
      <c r="AXP41" s="214"/>
      <c r="AXQ41" s="214"/>
      <c r="AXR41" s="214"/>
      <c r="AXS41" s="214"/>
      <c r="AXT41" s="214"/>
      <c r="AXU41" s="214"/>
      <c r="AXV41" s="214"/>
      <c r="AXW41" s="214"/>
      <c r="AXX41" s="214"/>
      <c r="AXY41" s="214"/>
      <c r="AXZ41" s="214"/>
      <c r="AYA41" s="214"/>
      <c r="AYB41" s="214"/>
      <c r="AYC41" s="214"/>
      <c r="AYD41" s="214"/>
      <c r="AYE41" s="214"/>
      <c r="AYF41" s="214"/>
      <c r="AYG41" s="214"/>
      <c r="AYH41" s="214"/>
      <c r="AYI41" s="214"/>
      <c r="AYJ41" s="214"/>
      <c r="AYK41" s="214"/>
      <c r="AYL41" s="214"/>
      <c r="AYM41" s="214"/>
      <c r="AYN41" s="214"/>
      <c r="AYO41" s="214"/>
      <c r="AYP41" s="214"/>
      <c r="AYQ41" s="214"/>
      <c r="AYR41" s="214"/>
      <c r="AYS41" s="214"/>
      <c r="AYT41" s="214"/>
      <c r="AYU41" s="214"/>
      <c r="AYV41" s="214"/>
      <c r="AYW41" s="214"/>
      <c r="AYX41" s="214"/>
      <c r="AYY41" s="214"/>
      <c r="AYZ41" s="214"/>
      <c r="AZA41" s="214"/>
      <c r="AZB41" s="214"/>
      <c r="AZC41" s="214"/>
      <c r="AZD41" s="214"/>
      <c r="AZE41" s="214"/>
      <c r="AZF41" s="214"/>
      <c r="AZG41" s="214"/>
      <c r="AZH41" s="214"/>
      <c r="AZI41" s="214"/>
      <c r="AZJ41" s="214"/>
      <c r="AZK41" s="214"/>
      <c r="AZL41" s="214"/>
      <c r="AZM41" s="214"/>
      <c r="AZN41" s="214"/>
      <c r="AZO41" s="214"/>
      <c r="AZP41" s="214"/>
      <c r="AZQ41" s="214"/>
      <c r="AZR41" s="214"/>
      <c r="AZS41" s="214"/>
      <c r="AZT41" s="214"/>
      <c r="AZU41" s="214"/>
      <c r="AZV41" s="214"/>
      <c r="AZW41" s="214"/>
      <c r="AZX41" s="214"/>
      <c r="AZY41" s="214"/>
      <c r="AZZ41" s="214"/>
      <c r="BAA41" s="214"/>
      <c r="BAB41" s="214"/>
      <c r="BAC41" s="214"/>
      <c r="BAD41" s="214"/>
      <c r="BAE41" s="214"/>
      <c r="BAF41" s="214"/>
      <c r="BAG41" s="214"/>
      <c r="BAH41" s="214"/>
      <c r="BAI41" s="214"/>
      <c r="BAJ41" s="214"/>
      <c r="BAK41" s="214"/>
      <c r="BAL41" s="214"/>
      <c r="BAM41" s="214"/>
      <c r="BAN41" s="214"/>
      <c r="BAO41" s="214"/>
      <c r="BAP41" s="214"/>
      <c r="BAQ41" s="214"/>
      <c r="BAR41" s="214"/>
      <c r="BAS41" s="214"/>
      <c r="BAT41" s="214"/>
      <c r="BAU41" s="214"/>
      <c r="BAV41" s="214"/>
      <c r="BAW41" s="214"/>
      <c r="BAX41" s="214"/>
      <c r="BAY41" s="214"/>
      <c r="BAZ41" s="214"/>
      <c r="BBA41" s="214"/>
      <c r="BBB41" s="214"/>
      <c r="BBC41" s="214"/>
      <c r="BBD41" s="214"/>
      <c r="BBE41" s="214"/>
      <c r="BBF41" s="214"/>
      <c r="BBG41" s="214"/>
      <c r="BBH41" s="214"/>
      <c r="BBI41" s="214"/>
      <c r="BBJ41" s="214"/>
      <c r="BBK41" s="214"/>
      <c r="BBL41" s="214"/>
      <c r="BBM41" s="214"/>
      <c r="BBN41" s="214"/>
      <c r="BBO41" s="214"/>
      <c r="BBP41" s="214"/>
      <c r="BBQ41" s="214"/>
      <c r="BBR41" s="214"/>
      <c r="BBS41" s="214"/>
      <c r="BBT41" s="214"/>
      <c r="BBU41" s="214"/>
      <c r="BBV41" s="214"/>
      <c r="BBW41" s="214"/>
      <c r="BBX41" s="214"/>
      <c r="BBY41" s="214"/>
      <c r="BBZ41" s="214"/>
      <c r="BCA41" s="214"/>
      <c r="BCB41" s="214"/>
      <c r="BCC41" s="214"/>
      <c r="BCD41" s="214"/>
      <c r="BCE41" s="214"/>
      <c r="BCF41" s="214"/>
      <c r="BCG41" s="214"/>
      <c r="BCH41" s="214"/>
      <c r="BCI41" s="214"/>
      <c r="BCJ41" s="214"/>
      <c r="BCK41" s="214"/>
      <c r="BCL41" s="214"/>
      <c r="BCM41" s="214"/>
      <c r="BCN41" s="214"/>
      <c r="BCO41" s="214"/>
      <c r="BCP41" s="214"/>
      <c r="BCQ41" s="214"/>
      <c r="BCR41" s="214"/>
      <c r="BCS41" s="214"/>
      <c r="BCT41" s="214"/>
      <c r="BCU41" s="214"/>
      <c r="BCV41" s="214"/>
      <c r="BCW41" s="214"/>
      <c r="BCX41" s="214"/>
      <c r="BCY41" s="214"/>
      <c r="BCZ41" s="214"/>
      <c r="BDA41" s="214"/>
      <c r="BDB41" s="214"/>
      <c r="BDC41" s="214"/>
      <c r="BDD41" s="214"/>
      <c r="BDE41" s="214"/>
      <c r="BDF41" s="214"/>
      <c r="BDG41" s="214"/>
      <c r="BDH41" s="214"/>
      <c r="BDI41" s="214"/>
      <c r="BDJ41" s="214"/>
      <c r="BDK41" s="214"/>
      <c r="BDL41" s="214"/>
      <c r="BDM41" s="214"/>
      <c r="BDN41" s="214"/>
      <c r="BDO41" s="214"/>
      <c r="BDP41" s="214"/>
      <c r="BDQ41" s="214"/>
      <c r="BDR41" s="214"/>
      <c r="BDS41" s="214"/>
      <c r="BDT41" s="214"/>
      <c r="BDU41" s="214"/>
      <c r="BDV41" s="214"/>
      <c r="BDW41" s="214"/>
      <c r="BDX41" s="214"/>
      <c r="BDY41" s="214"/>
      <c r="BDZ41" s="214"/>
      <c r="BEA41" s="214"/>
      <c r="BEB41" s="214"/>
      <c r="BEC41" s="214"/>
      <c r="BED41" s="214"/>
      <c r="BEE41" s="214"/>
      <c r="BEF41" s="214"/>
      <c r="BEG41" s="214"/>
      <c r="BEH41" s="214"/>
      <c r="BEI41" s="214"/>
      <c r="BEJ41" s="214"/>
      <c r="BEK41" s="214"/>
      <c r="BEL41" s="214"/>
      <c r="BEM41" s="214"/>
      <c r="BEN41" s="214"/>
      <c r="BEO41" s="214"/>
      <c r="BEP41" s="214"/>
      <c r="BEQ41" s="214"/>
      <c r="BER41" s="214"/>
      <c r="BES41" s="214"/>
      <c r="BET41" s="214"/>
      <c r="BEU41" s="214"/>
      <c r="BEV41" s="214"/>
      <c r="BEW41" s="214"/>
      <c r="BEX41" s="214"/>
      <c r="BEY41" s="214"/>
      <c r="BEZ41" s="214"/>
      <c r="BFA41" s="214"/>
      <c r="BFB41" s="214"/>
      <c r="BFC41" s="214"/>
      <c r="BFD41" s="214"/>
      <c r="BFE41" s="214"/>
      <c r="BFF41" s="214"/>
      <c r="BFG41" s="214"/>
      <c r="BFH41" s="214"/>
      <c r="BFI41" s="214"/>
      <c r="BFJ41" s="214"/>
      <c r="BFK41" s="214"/>
      <c r="BFL41" s="214"/>
      <c r="BFM41" s="214"/>
      <c r="BFN41" s="214"/>
      <c r="BFO41" s="214"/>
      <c r="BFP41" s="214"/>
      <c r="BFQ41" s="214"/>
      <c r="BFR41" s="214"/>
      <c r="BFS41" s="214"/>
      <c r="BFT41" s="214"/>
      <c r="BFU41" s="214"/>
      <c r="BFV41" s="214"/>
      <c r="BFW41" s="214"/>
      <c r="BFX41" s="214"/>
      <c r="BFY41" s="214"/>
      <c r="BFZ41" s="214"/>
      <c r="BGA41" s="214"/>
      <c r="BGB41" s="214"/>
      <c r="BGC41" s="214"/>
      <c r="BGD41" s="214"/>
      <c r="BGE41" s="214"/>
      <c r="BGF41" s="214"/>
      <c r="BGG41" s="214"/>
      <c r="BGH41" s="214"/>
      <c r="BGI41" s="214"/>
      <c r="BGJ41" s="214"/>
      <c r="BGK41" s="214"/>
      <c r="BGL41" s="214"/>
      <c r="BGM41" s="214"/>
      <c r="BGN41" s="214"/>
      <c r="BGO41" s="214"/>
      <c r="BGP41" s="214"/>
      <c r="BGQ41" s="214"/>
      <c r="BGR41" s="214"/>
      <c r="BGS41" s="214"/>
      <c r="BGT41" s="214"/>
      <c r="BGU41" s="214"/>
      <c r="BGV41" s="214"/>
      <c r="BGW41" s="214"/>
      <c r="BGX41" s="214"/>
      <c r="BGY41" s="214"/>
      <c r="BGZ41" s="214"/>
      <c r="BHA41" s="214"/>
      <c r="BHB41" s="214"/>
      <c r="BHC41" s="214"/>
      <c r="BHD41" s="214"/>
      <c r="BHE41" s="214"/>
      <c r="BHF41" s="214"/>
      <c r="BHG41" s="214"/>
      <c r="BHH41" s="214"/>
      <c r="BHI41" s="214"/>
      <c r="BHJ41" s="214"/>
      <c r="BHK41" s="214"/>
      <c r="BHL41" s="214"/>
      <c r="BHM41" s="214"/>
      <c r="BHN41" s="214"/>
      <c r="BHO41" s="214"/>
      <c r="BHP41" s="214"/>
      <c r="BHQ41" s="214"/>
      <c r="BHR41" s="214"/>
      <c r="BHS41" s="214"/>
      <c r="BHT41" s="214"/>
      <c r="BHU41" s="214"/>
      <c r="BHV41" s="214"/>
      <c r="BHW41" s="214"/>
      <c r="BHX41" s="214"/>
      <c r="BHY41" s="214"/>
      <c r="BHZ41" s="214"/>
      <c r="BIA41" s="214"/>
      <c r="BIB41" s="214"/>
      <c r="BIC41" s="214"/>
      <c r="BID41" s="214"/>
      <c r="BIE41" s="214"/>
      <c r="BIF41" s="214"/>
      <c r="BIG41" s="214"/>
      <c r="BIH41" s="214"/>
      <c r="BII41" s="214"/>
      <c r="BIJ41" s="214"/>
      <c r="BIK41" s="214"/>
      <c r="BIL41" s="214"/>
      <c r="BIM41" s="214"/>
      <c r="BIN41" s="214"/>
      <c r="BIO41" s="214"/>
      <c r="BIP41" s="214"/>
      <c r="BIQ41" s="214"/>
      <c r="BIR41" s="214"/>
      <c r="BIS41" s="214"/>
      <c r="BIT41" s="214"/>
      <c r="BIU41" s="214"/>
      <c r="BIV41" s="214"/>
      <c r="BIW41" s="214"/>
      <c r="BIX41" s="214"/>
      <c r="BIY41" s="214"/>
      <c r="BIZ41" s="214"/>
      <c r="BJA41" s="214"/>
      <c r="BJB41" s="214"/>
      <c r="BJC41" s="214"/>
      <c r="BJD41" s="214"/>
      <c r="BJE41" s="214"/>
      <c r="BJF41" s="214"/>
      <c r="BJG41" s="214"/>
      <c r="BJH41" s="214"/>
      <c r="BJI41" s="214"/>
      <c r="BJJ41" s="214"/>
      <c r="BJK41" s="214"/>
      <c r="BJL41" s="214"/>
      <c r="BJM41" s="214"/>
      <c r="BJN41" s="214"/>
      <c r="BJO41" s="214"/>
      <c r="BJP41" s="214"/>
      <c r="BJQ41" s="214"/>
      <c r="BJR41" s="214"/>
      <c r="BJS41" s="214"/>
      <c r="BJT41" s="214"/>
      <c r="BJU41" s="214"/>
      <c r="BJV41" s="214"/>
      <c r="BJW41" s="214"/>
      <c r="BJX41" s="214"/>
      <c r="BJY41" s="214"/>
      <c r="BJZ41" s="214"/>
      <c r="BKA41" s="214"/>
      <c r="BKB41" s="214"/>
      <c r="BKC41" s="214"/>
      <c r="BKD41" s="214"/>
      <c r="BKE41" s="214"/>
      <c r="BKF41" s="214"/>
      <c r="BKG41" s="214"/>
      <c r="BKH41" s="214"/>
      <c r="BKI41" s="214"/>
      <c r="BKJ41" s="214"/>
      <c r="BKK41" s="214"/>
      <c r="BKL41" s="214"/>
      <c r="BKM41" s="214"/>
      <c r="BKN41" s="214"/>
      <c r="BKO41" s="214"/>
      <c r="BKP41" s="214"/>
      <c r="BKQ41" s="214"/>
      <c r="BKR41" s="214"/>
      <c r="BKS41" s="214"/>
      <c r="BKT41" s="214"/>
      <c r="BKU41" s="214"/>
      <c r="BKV41" s="214"/>
      <c r="BKW41" s="214"/>
      <c r="BKX41" s="214"/>
      <c r="BKY41" s="214"/>
      <c r="BKZ41" s="214"/>
      <c r="BLA41" s="214"/>
      <c r="BLB41" s="214"/>
      <c r="BLC41" s="214"/>
      <c r="BLD41" s="214"/>
      <c r="BLE41" s="214"/>
      <c r="BLF41" s="214"/>
      <c r="BLG41" s="214"/>
      <c r="BLH41" s="214"/>
      <c r="BLI41" s="214"/>
      <c r="BLJ41" s="214"/>
      <c r="BLK41" s="214"/>
      <c r="BLL41" s="214"/>
      <c r="BLM41" s="214"/>
      <c r="BLN41" s="214"/>
      <c r="BLO41" s="214"/>
      <c r="BLP41" s="214"/>
      <c r="BLQ41" s="214"/>
      <c r="BLR41" s="214"/>
      <c r="BLS41" s="214"/>
      <c r="BLT41" s="214"/>
      <c r="BLU41" s="214"/>
      <c r="BLV41" s="214"/>
      <c r="BLW41" s="214"/>
      <c r="BLX41" s="214"/>
      <c r="BLY41" s="214"/>
      <c r="BLZ41" s="214"/>
      <c r="BMA41" s="214"/>
      <c r="BMB41" s="214"/>
      <c r="BMC41" s="214"/>
      <c r="BMD41" s="214"/>
      <c r="BME41" s="214"/>
      <c r="BMF41" s="214"/>
      <c r="BMG41" s="214"/>
      <c r="BMH41" s="214"/>
      <c r="BMI41" s="214"/>
      <c r="BMJ41" s="214"/>
      <c r="BMK41" s="214"/>
      <c r="BML41" s="214"/>
      <c r="BMM41" s="214"/>
      <c r="BMN41" s="214"/>
      <c r="BMO41" s="214"/>
      <c r="BMP41" s="214"/>
      <c r="BMQ41" s="214"/>
      <c r="BMR41" s="214"/>
      <c r="BMS41" s="214"/>
      <c r="BMT41" s="214"/>
      <c r="BMU41" s="214"/>
      <c r="BMV41" s="214"/>
      <c r="BMW41" s="214"/>
      <c r="BMX41" s="214"/>
      <c r="BMY41" s="214"/>
      <c r="BMZ41" s="214"/>
      <c r="BNA41" s="214"/>
      <c r="BNB41" s="214"/>
      <c r="BNC41" s="214"/>
      <c r="BND41" s="214"/>
      <c r="BNE41" s="214"/>
      <c r="BNF41" s="214"/>
      <c r="BNG41" s="214"/>
      <c r="BNH41" s="214"/>
      <c r="BNI41" s="214"/>
      <c r="BNJ41" s="214"/>
      <c r="BNK41" s="214"/>
      <c r="BNL41" s="214"/>
      <c r="BNM41" s="214"/>
      <c r="BNN41" s="214"/>
      <c r="BNO41" s="214"/>
      <c r="BNP41" s="214"/>
      <c r="BNQ41" s="214"/>
      <c r="BNR41" s="214"/>
      <c r="BNS41" s="214"/>
      <c r="BNT41" s="214"/>
      <c r="BNU41" s="214"/>
      <c r="BNV41" s="214"/>
      <c r="BNW41" s="214"/>
      <c r="BNX41" s="214"/>
      <c r="BNY41" s="214"/>
      <c r="BNZ41" s="214"/>
      <c r="BOA41" s="214"/>
      <c r="BOB41" s="214"/>
      <c r="BOC41" s="214"/>
      <c r="BOD41" s="214"/>
      <c r="BOE41" s="214"/>
      <c r="BOF41" s="214"/>
      <c r="BOG41" s="214"/>
      <c r="BOH41" s="214"/>
      <c r="BOI41" s="214"/>
      <c r="BOJ41" s="214"/>
      <c r="BOK41" s="214"/>
      <c r="BOL41" s="214"/>
      <c r="BOM41" s="214"/>
      <c r="BON41" s="214"/>
      <c r="BOO41" s="214"/>
      <c r="BOP41" s="214"/>
      <c r="BOQ41" s="214"/>
      <c r="BOR41" s="214"/>
      <c r="BOS41" s="214"/>
      <c r="BOT41" s="214"/>
      <c r="BOU41" s="214"/>
      <c r="BOV41" s="214"/>
      <c r="BOW41" s="214"/>
      <c r="BOX41" s="214"/>
      <c r="BOY41" s="214"/>
      <c r="BOZ41" s="214"/>
      <c r="BPA41" s="214"/>
      <c r="BPB41" s="214"/>
      <c r="BPC41" s="214"/>
      <c r="BPD41" s="214"/>
      <c r="BPE41" s="214"/>
      <c r="BPF41" s="214"/>
      <c r="BPG41" s="214"/>
      <c r="BPH41" s="214"/>
      <c r="BPI41" s="214"/>
      <c r="BPJ41" s="214"/>
      <c r="BPK41" s="214"/>
      <c r="BPL41" s="214"/>
      <c r="BPM41" s="214"/>
      <c r="BPN41" s="214"/>
      <c r="BPO41" s="214"/>
      <c r="BPP41" s="214"/>
      <c r="BPQ41" s="214"/>
      <c r="BPR41" s="214"/>
      <c r="BPS41" s="214"/>
      <c r="BPT41" s="214"/>
      <c r="BPU41" s="214"/>
      <c r="BPV41" s="214"/>
      <c r="BPW41" s="214"/>
      <c r="BPX41" s="214"/>
      <c r="BPY41" s="214"/>
      <c r="BPZ41" s="214"/>
      <c r="BQA41" s="214"/>
      <c r="BQB41" s="214"/>
      <c r="BQC41" s="214"/>
      <c r="BQD41" s="214"/>
      <c r="BQE41" s="214"/>
      <c r="BQF41" s="214"/>
      <c r="BQG41" s="214"/>
      <c r="BQH41" s="214"/>
      <c r="BQI41" s="214"/>
      <c r="BQJ41" s="214"/>
      <c r="BQK41" s="214"/>
      <c r="BQL41" s="214"/>
      <c r="BQM41" s="214"/>
      <c r="BQN41" s="214"/>
      <c r="BQO41" s="214"/>
      <c r="BQP41" s="214"/>
      <c r="BQQ41" s="214"/>
      <c r="BQR41" s="214"/>
      <c r="BQS41" s="214"/>
      <c r="BQT41" s="214"/>
      <c r="BQU41" s="214"/>
      <c r="BQV41" s="214"/>
      <c r="BQW41" s="214"/>
      <c r="BQX41" s="214"/>
      <c r="BQY41" s="214"/>
      <c r="BQZ41" s="214"/>
      <c r="BRA41" s="214"/>
      <c r="BRB41" s="214"/>
      <c r="BRC41" s="214"/>
      <c r="BRD41" s="214"/>
      <c r="BRE41" s="214"/>
      <c r="BRF41" s="214"/>
      <c r="BRG41" s="214"/>
      <c r="BRH41" s="214"/>
      <c r="BRI41" s="214"/>
      <c r="BRJ41" s="214"/>
      <c r="BRK41" s="214"/>
      <c r="BRL41" s="214"/>
      <c r="BRM41" s="214"/>
      <c r="BRN41" s="214"/>
      <c r="BRO41" s="214"/>
      <c r="BRP41" s="214"/>
      <c r="BRQ41" s="214"/>
      <c r="BRR41" s="214"/>
      <c r="BRS41" s="214"/>
      <c r="BRT41" s="214"/>
      <c r="BRU41" s="214"/>
      <c r="BRV41" s="214"/>
      <c r="BRW41" s="214"/>
      <c r="BRX41" s="214"/>
      <c r="BRY41" s="214"/>
      <c r="BRZ41" s="214"/>
      <c r="BSA41" s="214"/>
      <c r="BSB41" s="214"/>
      <c r="BSC41" s="214"/>
      <c r="BSD41" s="214"/>
      <c r="BSE41" s="214"/>
      <c r="BSF41" s="214"/>
      <c r="BSG41" s="214"/>
      <c r="BSH41" s="214"/>
      <c r="BSI41" s="214"/>
      <c r="BSJ41" s="214"/>
      <c r="BSK41" s="214"/>
      <c r="BSL41" s="214"/>
      <c r="BSM41" s="214"/>
      <c r="BSN41" s="214"/>
      <c r="BSO41" s="214"/>
      <c r="BSP41" s="214"/>
      <c r="BSQ41" s="214"/>
      <c r="BSR41" s="214"/>
      <c r="BSS41" s="214"/>
      <c r="BST41" s="214"/>
      <c r="BSU41" s="214"/>
      <c r="BSV41" s="214"/>
      <c r="BSW41" s="214"/>
      <c r="BSX41" s="214"/>
      <c r="BSY41" s="214"/>
      <c r="BSZ41" s="214"/>
      <c r="BTA41" s="214"/>
      <c r="BTB41" s="214"/>
      <c r="BTC41" s="214"/>
      <c r="BTD41" s="214"/>
      <c r="BTE41" s="214"/>
      <c r="BTF41" s="214"/>
      <c r="BTG41" s="214"/>
      <c r="BTH41" s="214"/>
      <c r="BTI41" s="214"/>
      <c r="BTJ41" s="214"/>
      <c r="BTK41" s="214"/>
      <c r="BTL41" s="214"/>
      <c r="BTM41" s="214"/>
      <c r="BTN41" s="214"/>
      <c r="BTO41" s="214"/>
      <c r="BTP41" s="214"/>
      <c r="BTQ41" s="214"/>
      <c r="BTR41" s="214"/>
      <c r="BTS41" s="214"/>
      <c r="BTT41" s="214"/>
      <c r="BTU41" s="214"/>
      <c r="BTV41" s="214"/>
      <c r="BTW41" s="214"/>
      <c r="BTX41" s="214"/>
      <c r="BTY41" s="214"/>
      <c r="BTZ41" s="214"/>
      <c r="BUA41" s="214"/>
      <c r="BUB41" s="214"/>
      <c r="BUC41" s="214"/>
      <c r="BUD41" s="214"/>
      <c r="BUE41" s="214"/>
      <c r="BUF41" s="214"/>
      <c r="BUG41" s="214"/>
      <c r="BUH41" s="214"/>
      <c r="BUI41" s="214"/>
      <c r="BUJ41" s="214"/>
      <c r="BUK41" s="214"/>
      <c r="BUL41" s="214"/>
      <c r="BUM41" s="214"/>
      <c r="BUN41" s="214"/>
      <c r="BUO41" s="214"/>
      <c r="BUP41" s="214"/>
      <c r="BUQ41" s="214"/>
      <c r="BUR41" s="214"/>
      <c r="BUS41" s="214"/>
      <c r="BUT41" s="214"/>
      <c r="BUU41" s="214"/>
      <c r="BUV41" s="214"/>
      <c r="BUW41" s="214"/>
      <c r="BUX41" s="214"/>
      <c r="BUY41" s="214"/>
      <c r="BUZ41" s="214"/>
      <c r="BVA41" s="214"/>
      <c r="BVB41" s="214"/>
      <c r="BVC41" s="214"/>
      <c r="BVD41" s="214"/>
      <c r="BVE41" s="214"/>
      <c r="BVF41" s="214"/>
      <c r="BVG41" s="214"/>
      <c r="BVH41" s="214"/>
      <c r="BVI41" s="214"/>
      <c r="BVJ41" s="214"/>
      <c r="BVK41" s="214"/>
      <c r="BVL41" s="214"/>
      <c r="BVM41" s="214"/>
      <c r="BVN41" s="214"/>
      <c r="BVO41" s="214"/>
      <c r="BVP41" s="214"/>
      <c r="BVQ41" s="214"/>
      <c r="BVR41" s="214"/>
      <c r="BVS41" s="214"/>
      <c r="BVT41" s="214"/>
      <c r="BVU41" s="214"/>
      <c r="BVV41" s="214"/>
      <c r="BVW41" s="214"/>
      <c r="BVX41" s="214"/>
      <c r="BVY41" s="214"/>
      <c r="BVZ41" s="214"/>
      <c r="BWA41" s="214"/>
      <c r="BWB41" s="214"/>
      <c r="BWC41" s="214"/>
      <c r="BWD41" s="214"/>
      <c r="BWE41" s="214"/>
      <c r="BWF41" s="214"/>
      <c r="BWG41" s="214"/>
      <c r="BWH41" s="214"/>
      <c r="BWI41" s="214"/>
      <c r="BWJ41" s="214"/>
      <c r="BWK41" s="214"/>
      <c r="BWL41" s="214"/>
      <c r="BWM41" s="214"/>
      <c r="BWN41" s="214"/>
      <c r="BWO41" s="214"/>
      <c r="BWP41" s="214"/>
      <c r="BWQ41" s="214"/>
      <c r="BWR41" s="214"/>
      <c r="BWS41" s="214"/>
      <c r="BWT41" s="214"/>
      <c r="BWU41" s="214"/>
      <c r="BWV41" s="214"/>
      <c r="BWW41" s="214"/>
      <c r="BWX41" s="214"/>
      <c r="BWY41" s="214"/>
      <c r="BWZ41" s="214"/>
      <c r="BXA41" s="214"/>
      <c r="BXB41" s="214"/>
      <c r="BXC41" s="214"/>
      <c r="BXD41" s="214"/>
      <c r="BXE41" s="214"/>
      <c r="BXF41" s="214"/>
      <c r="BXG41" s="214"/>
      <c r="BXH41" s="214"/>
      <c r="BXI41" s="214"/>
      <c r="BXJ41" s="214"/>
      <c r="BXK41" s="214"/>
      <c r="BXL41" s="214"/>
      <c r="BXM41" s="214"/>
      <c r="BXN41" s="214"/>
      <c r="BXO41" s="214"/>
      <c r="BXP41" s="214"/>
      <c r="BXQ41" s="214"/>
      <c r="BXR41" s="214"/>
      <c r="BXS41" s="214"/>
      <c r="BXT41" s="214"/>
      <c r="BXU41" s="214"/>
      <c r="BXV41" s="214"/>
      <c r="BXW41" s="214"/>
      <c r="BXX41" s="214"/>
      <c r="BXY41" s="214"/>
      <c r="BXZ41" s="214"/>
      <c r="BYA41" s="214"/>
      <c r="BYB41" s="214"/>
      <c r="BYC41" s="214"/>
      <c r="BYD41" s="214"/>
      <c r="BYE41" s="214"/>
      <c r="BYF41" s="214"/>
      <c r="BYG41" s="214"/>
      <c r="BYH41" s="214"/>
      <c r="BYI41" s="214"/>
      <c r="BYJ41" s="214"/>
      <c r="BYK41" s="214"/>
      <c r="BYL41" s="214"/>
      <c r="BYM41" s="214"/>
      <c r="BYN41" s="214"/>
      <c r="BYO41" s="214"/>
      <c r="BYP41" s="214"/>
      <c r="BYQ41" s="214"/>
      <c r="BYR41" s="214"/>
      <c r="BYS41" s="214"/>
      <c r="BYT41" s="214"/>
      <c r="BYU41" s="214"/>
      <c r="BYV41" s="214"/>
      <c r="BYW41" s="214"/>
      <c r="BYX41" s="214"/>
      <c r="BYY41" s="214"/>
      <c r="BYZ41" s="214"/>
      <c r="BZA41" s="214"/>
      <c r="BZB41" s="214"/>
      <c r="BZC41" s="214"/>
      <c r="BZD41" s="214"/>
      <c r="BZE41" s="214"/>
      <c r="BZF41" s="214"/>
      <c r="BZG41" s="214"/>
      <c r="BZH41" s="214"/>
      <c r="BZI41" s="214"/>
      <c r="BZJ41" s="214"/>
      <c r="BZK41" s="214"/>
      <c r="BZL41" s="214"/>
      <c r="BZM41" s="214"/>
      <c r="BZN41" s="214"/>
      <c r="BZO41" s="214"/>
      <c r="BZP41" s="214"/>
      <c r="BZQ41" s="214"/>
      <c r="BZR41" s="214"/>
      <c r="BZS41" s="214"/>
      <c r="BZT41" s="214"/>
      <c r="BZU41" s="214"/>
      <c r="BZV41" s="214"/>
      <c r="BZW41" s="214"/>
      <c r="BZX41" s="214"/>
      <c r="BZY41" s="214"/>
      <c r="BZZ41" s="214"/>
      <c r="CAA41" s="214"/>
      <c r="CAB41" s="214"/>
      <c r="CAC41" s="214"/>
      <c r="CAD41" s="214"/>
      <c r="CAE41" s="214"/>
      <c r="CAF41" s="214"/>
      <c r="CAG41" s="214"/>
      <c r="CAH41" s="214"/>
      <c r="CAI41" s="214"/>
      <c r="CAJ41" s="214"/>
      <c r="CAK41" s="214"/>
      <c r="CAL41" s="214"/>
      <c r="CAM41" s="214"/>
      <c r="CAN41" s="214"/>
      <c r="CAO41" s="214"/>
      <c r="CAP41" s="214"/>
      <c r="CAQ41" s="214"/>
      <c r="CAR41" s="214"/>
      <c r="CAS41" s="214"/>
      <c r="CAT41" s="214"/>
      <c r="CAU41" s="214"/>
      <c r="CAV41" s="214"/>
      <c r="CAW41" s="214"/>
      <c r="CAX41" s="214"/>
      <c r="CAY41" s="214"/>
      <c r="CAZ41" s="214"/>
      <c r="CBA41" s="214"/>
      <c r="CBB41" s="214"/>
      <c r="CBC41" s="214"/>
      <c r="CBD41" s="214"/>
      <c r="CBE41" s="214"/>
      <c r="CBF41" s="214"/>
      <c r="CBG41" s="214"/>
      <c r="CBH41" s="214"/>
      <c r="CBI41" s="214"/>
      <c r="CBJ41" s="214"/>
      <c r="CBK41" s="214"/>
      <c r="CBL41" s="214"/>
      <c r="CBM41" s="214"/>
      <c r="CBN41" s="214"/>
      <c r="CBO41" s="214"/>
      <c r="CBP41" s="214"/>
      <c r="CBQ41" s="214"/>
      <c r="CBR41" s="214"/>
      <c r="CBS41" s="214"/>
      <c r="CBT41" s="214"/>
      <c r="CBU41" s="214"/>
      <c r="CBV41" s="214"/>
      <c r="CBW41" s="214"/>
      <c r="CBX41" s="214"/>
      <c r="CBY41" s="214"/>
      <c r="CBZ41" s="214"/>
      <c r="CCA41" s="214"/>
      <c r="CCB41" s="214"/>
      <c r="CCC41" s="214"/>
      <c r="CCD41" s="214"/>
      <c r="CCE41" s="214"/>
      <c r="CCF41" s="214"/>
      <c r="CCG41" s="214"/>
      <c r="CCH41" s="214"/>
      <c r="CCI41" s="214"/>
      <c r="CCJ41" s="214"/>
      <c r="CCK41" s="214"/>
      <c r="CCL41" s="214"/>
      <c r="CCM41" s="214"/>
      <c r="CCN41" s="214"/>
      <c r="CCO41" s="214"/>
      <c r="CCP41" s="214"/>
      <c r="CCQ41" s="214"/>
      <c r="CCR41" s="214"/>
      <c r="CCS41" s="214"/>
      <c r="CCT41" s="214"/>
      <c r="CCU41" s="214"/>
      <c r="CCV41" s="214"/>
      <c r="CCW41" s="214"/>
      <c r="CCX41" s="214"/>
      <c r="CCY41" s="214"/>
      <c r="CCZ41" s="214"/>
      <c r="CDA41" s="214"/>
      <c r="CDB41" s="214"/>
      <c r="CDC41" s="214"/>
      <c r="CDD41" s="214"/>
      <c r="CDE41" s="214"/>
      <c r="CDF41" s="214"/>
      <c r="CDG41" s="214"/>
      <c r="CDH41" s="214"/>
      <c r="CDI41" s="214"/>
      <c r="CDJ41" s="214"/>
      <c r="CDK41" s="214"/>
      <c r="CDL41" s="214"/>
      <c r="CDM41" s="214"/>
      <c r="CDN41" s="214"/>
      <c r="CDO41" s="214"/>
      <c r="CDP41" s="214"/>
      <c r="CDQ41" s="214"/>
      <c r="CDR41" s="214"/>
      <c r="CDS41" s="214"/>
      <c r="CDT41" s="214"/>
      <c r="CDU41" s="214"/>
      <c r="CDV41" s="214"/>
      <c r="CDW41" s="214"/>
      <c r="CDX41" s="214"/>
      <c r="CDY41" s="214"/>
      <c r="CDZ41" s="214"/>
      <c r="CEA41" s="214"/>
      <c r="CEB41" s="214"/>
      <c r="CEC41" s="214"/>
      <c r="CED41" s="214"/>
      <c r="CEE41" s="214"/>
      <c r="CEF41" s="214"/>
      <c r="CEG41" s="214"/>
      <c r="CEH41" s="214"/>
      <c r="CEI41" s="214"/>
      <c r="CEJ41" s="214"/>
      <c r="CEK41" s="214"/>
      <c r="CEL41" s="214"/>
      <c r="CEM41" s="214"/>
      <c r="CEN41" s="214"/>
      <c r="CEO41" s="214"/>
      <c r="CEP41" s="214"/>
      <c r="CEQ41" s="214"/>
      <c r="CER41" s="214"/>
      <c r="CES41" s="214"/>
      <c r="CET41" s="214"/>
      <c r="CEU41" s="214"/>
      <c r="CEV41" s="214"/>
      <c r="CEW41" s="214"/>
      <c r="CEX41" s="214"/>
      <c r="CEY41" s="214"/>
      <c r="CEZ41" s="214"/>
      <c r="CFA41" s="214"/>
      <c r="CFB41" s="214"/>
      <c r="CFC41" s="214"/>
      <c r="CFD41" s="214"/>
      <c r="CFE41" s="214"/>
      <c r="CFF41" s="214"/>
      <c r="CFG41" s="214"/>
      <c r="CFH41" s="214"/>
      <c r="CFI41" s="214"/>
      <c r="CFJ41" s="214"/>
      <c r="CFK41" s="214"/>
      <c r="CFL41" s="214"/>
      <c r="CFM41" s="214"/>
      <c r="CFN41" s="214"/>
      <c r="CFO41" s="214"/>
      <c r="CFP41" s="214"/>
      <c r="CFQ41" s="214"/>
      <c r="CFR41" s="214"/>
      <c r="CFS41" s="214"/>
      <c r="CFT41" s="214"/>
      <c r="CFU41" s="214"/>
      <c r="CFV41" s="214"/>
      <c r="CFW41" s="214"/>
      <c r="CFX41" s="214"/>
      <c r="CFY41" s="214"/>
      <c r="CFZ41" s="214"/>
      <c r="CGA41" s="214"/>
      <c r="CGB41" s="214"/>
      <c r="CGC41" s="214"/>
      <c r="CGD41" s="214"/>
      <c r="CGE41" s="214"/>
      <c r="CGF41" s="214"/>
      <c r="CGG41" s="214"/>
      <c r="CGH41" s="214"/>
      <c r="CGI41" s="214"/>
      <c r="CGJ41" s="214"/>
      <c r="CGK41" s="214"/>
      <c r="CGL41" s="214"/>
      <c r="CGM41" s="214"/>
      <c r="CGN41" s="214"/>
      <c r="CGO41" s="214"/>
      <c r="CGP41" s="214"/>
      <c r="CGQ41" s="214"/>
      <c r="CGR41" s="214"/>
      <c r="CGS41" s="214"/>
      <c r="CGT41" s="214"/>
      <c r="CGU41" s="214"/>
      <c r="CGV41" s="214"/>
      <c r="CGW41" s="214"/>
      <c r="CGX41" s="214"/>
      <c r="CGY41" s="214"/>
      <c r="CGZ41" s="214"/>
      <c r="CHA41" s="214"/>
      <c r="CHB41" s="214"/>
      <c r="CHC41" s="214"/>
      <c r="CHD41" s="214"/>
      <c r="CHE41" s="214"/>
      <c r="CHF41" s="214"/>
      <c r="CHG41" s="214"/>
      <c r="CHH41" s="214"/>
      <c r="CHI41" s="214"/>
      <c r="CHJ41" s="214"/>
      <c r="CHK41" s="214"/>
      <c r="CHL41" s="214"/>
      <c r="CHM41" s="214"/>
      <c r="CHN41" s="214"/>
      <c r="CHO41" s="214"/>
      <c r="CHP41" s="214"/>
      <c r="CHQ41" s="214"/>
      <c r="CHR41" s="214"/>
      <c r="CHS41" s="214"/>
      <c r="CHT41" s="214"/>
      <c r="CHU41" s="214"/>
      <c r="CHV41" s="214"/>
      <c r="CHW41" s="214"/>
      <c r="CHX41" s="214"/>
      <c r="CHY41" s="214"/>
      <c r="CHZ41" s="214"/>
      <c r="CIA41" s="214"/>
      <c r="CIB41" s="214"/>
      <c r="CIC41" s="214"/>
      <c r="CID41" s="214"/>
      <c r="CIE41" s="214"/>
      <c r="CIF41" s="214"/>
      <c r="CIG41" s="214"/>
      <c r="CIH41" s="214"/>
      <c r="CII41" s="214"/>
      <c r="CIJ41" s="214"/>
      <c r="CIK41" s="214"/>
      <c r="CIL41" s="214"/>
      <c r="CIM41" s="214"/>
      <c r="CIN41" s="214"/>
      <c r="CIO41" s="214"/>
      <c r="CIP41" s="214"/>
      <c r="CIQ41" s="214"/>
      <c r="CIR41" s="214"/>
      <c r="CIS41" s="214"/>
      <c r="CIT41" s="214"/>
      <c r="CIU41" s="214"/>
      <c r="CIV41" s="214"/>
      <c r="CIW41" s="214"/>
      <c r="CIX41" s="214"/>
      <c r="CIY41" s="214"/>
      <c r="CIZ41" s="214"/>
      <c r="CJA41" s="214"/>
      <c r="CJB41" s="214"/>
      <c r="CJC41" s="214"/>
      <c r="CJD41" s="214"/>
      <c r="CJE41" s="214"/>
      <c r="CJF41" s="214"/>
      <c r="CJG41" s="214"/>
      <c r="CJH41" s="214"/>
      <c r="CJI41" s="214"/>
      <c r="CJJ41" s="214"/>
      <c r="CJK41" s="214"/>
      <c r="CJL41" s="214"/>
      <c r="CJM41" s="214"/>
      <c r="CJN41" s="214"/>
      <c r="CJO41" s="214"/>
      <c r="CJP41" s="214"/>
      <c r="CJQ41" s="214"/>
      <c r="CJR41" s="214"/>
      <c r="CJS41" s="214"/>
      <c r="CJT41" s="214"/>
      <c r="CJU41" s="214"/>
      <c r="CJV41" s="214"/>
      <c r="CJW41" s="214"/>
      <c r="CJX41" s="214"/>
      <c r="CJY41" s="214"/>
      <c r="CJZ41" s="214"/>
      <c r="CKA41" s="214"/>
      <c r="CKB41" s="214"/>
      <c r="CKC41" s="214"/>
      <c r="CKD41" s="214"/>
      <c r="CKE41" s="214"/>
      <c r="CKF41" s="214"/>
      <c r="CKG41" s="214"/>
      <c r="CKH41" s="214"/>
      <c r="CKI41" s="214"/>
      <c r="CKJ41" s="214"/>
      <c r="CKK41" s="214"/>
      <c r="CKL41" s="214"/>
      <c r="CKM41" s="214"/>
      <c r="CKN41" s="214"/>
      <c r="CKO41" s="214"/>
      <c r="CKP41" s="214"/>
      <c r="CKQ41" s="214"/>
      <c r="CKR41" s="214"/>
      <c r="CKS41" s="214"/>
      <c r="CKT41" s="214"/>
      <c r="CKU41" s="214"/>
      <c r="CKV41" s="214"/>
      <c r="CKW41" s="214"/>
      <c r="CKX41" s="214"/>
      <c r="CKY41" s="214"/>
      <c r="CKZ41" s="214"/>
      <c r="CLA41" s="214"/>
      <c r="CLB41" s="214"/>
      <c r="CLC41" s="214"/>
      <c r="CLD41" s="214"/>
      <c r="CLE41" s="214"/>
      <c r="CLF41" s="214"/>
      <c r="CLG41" s="214"/>
      <c r="CLH41" s="214"/>
      <c r="CLI41" s="214"/>
      <c r="CLJ41" s="214"/>
      <c r="CLK41" s="214"/>
      <c r="CLL41" s="214"/>
      <c r="CLM41" s="214"/>
      <c r="CLN41" s="214"/>
      <c r="CLO41" s="214"/>
      <c r="CLP41" s="214"/>
      <c r="CLQ41" s="214"/>
      <c r="CLR41" s="214"/>
      <c r="CLS41" s="214"/>
      <c r="CLT41" s="214"/>
      <c r="CLU41" s="214"/>
      <c r="CLV41" s="214"/>
      <c r="CLW41" s="214"/>
      <c r="CLX41" s="214"/>
      <c r="CLY41" s="214"/>
      <c r="CLZ41" s="214"/>
      <c r="CMA41" s="214"/>
      <c r="CMB41" s="214"/>
      <c r="CMC41" s="214"/>
      <c r="CMD41" s="214"/>
      <c r="CME41" s="214"/>
      <c r="CMF41" s="214"/>
      <c r="CMG41" s="214"/>
      <c r="CMH41" s="214"/>
      <c r="CMI41" s="214"/>
      <c r="CMJ41" s="214"/>
      <c r="CMK41" s="214"/>
      <c r="CML41" s="214"/>
      <c r="CMM41" s="214"/>
      <c r="CMN41" s="214"/>
      <c r="CMO41" s="214"/>
      <c r="CMP41" s="214"/>
      <c r="CMQ41" s="214"/>
      <c r="CMR41" s="214"/>
      <c r="CMS41" s="214"/>
      <c r="CMT41" s="214"/>
      <c r="CMU41" s="214"/>
      <c r="CMV41" s="214"/>
      <c r="CMW41" s="214"/>
      <c r="CMX41" s="214"/>
      <c r="CMY41" s="214"/>
      <c r="CMZ41" s="214"/>
      <c r="CNA41" s="214"/>
      <c r="CNB41" s="214"/>
      <c r="CNC41" s="214"/>
      <c r="CND41" s="214"/>
      <c r="CNE41" s="214"/>
      <c r="CNF41" s="214"/>
      <c r="CNG41" s="214"/>
      <c r="CNH41" s="214"/>
      <c r="CNI41" s="214"/>
      <c r="CNJ41" s="214"/>
      <c r="CNK41" s="214"/>
      <c r="CNL41" s="214"/>
      <c r="CNM41" s="214"/>
      <c r="CNN41" s="214"/>
      <c r="CNO41" s="214"/>
      <c r="CNP41" s="214"/>
      <c r="CNQ41" s="214"/>
      <c r="CNR41" s="214"/>
      <c r="CNS41" s="214"/>
      <c r="CNT41" s="214"/>
      <c r="CNU41" s="214"/>
      <c r="CNV41" s="214"/>
      <c r="CNW41" s="214"/>
      <c r="CNX41" s="214"/>
      <c r="CNY41" s="214"/>
      <c r="CNZ41" s="214"/>
      <c r="COA41" s="214"/>
      <c r="COB41" s="214"/>
      <c r="COC41" s="214"/>
      <c r="COD41" s="214"/>
      <c r="COE41" s="214"/>
      <c r="COF41" s="214"/>
      <c r="COG41" s="214"/>
      <c r="COH41" s="214"/>
      <c r="COI41" s="214"/>
      <c r="COJ41" s="214"/>
      <c r="COK41" s="214"/>
      <c r="COL41" s="214"/>
      <c r="COM41" s="214"/>
      <c r="CON41" s="214"/>
      <c r="COO41" s="214"/>
      <c r="COP41" s="214"/>
      <c r="COQ41" s="214"/>
      <c r="COR41" s="214"/>
      <c r="COS41" s="214"/>
      <c r="COT41" s="214"/>
      <c r="COU41" s="214"/>
      <c r="COV41" s="214"/>
      <c r="COW41" s="214"/>
      <c r="COX41" s="214"/>
      <c r="COY41" s="214"/>
      <c r="COZ41" s="214"/>
      <c r="CPA41" s="214"/>
      <c r="CPB41" s="214"/>
      <c r="CPC41" s="214"/>
      <c r="CPD41" s="214"/>
      <c r="CPE41" s="214"/>
      <c r="CPF41" s="214"/>
      <c r="CPG41" s="214"/>
      <c r="CPH41" s="214"/>
      <c r="CPI41" s="214"/>
      <c r="CPJ41" s="214"/>
      <c r="CPK41" s="214"/>
      <c r="CPL41" s="214"/>
      <c r="CPM41" s="214"/>
      <c r="CPN41" s="214"/>
      <c r="CPO41" s="214"/>
      <c r="CPP41" s="214"/>
      <c r="CPQ41" s="214"/>
      <c r="CPR41" s="214"/>
      <c r="CPS41" s="214"/>
      <c r="CPT41" s="214"/>
      <c r="CPU41" s="214"/>
      <c r="CPV41" s="214"/>
      <c r="CPW41" s="214"/>
      <c r="CPX41" s="214"/>
      <c r="CPY41" s="214"/>
      <c r="CPZ41" s="214"/>
      <c r="CQA41" s="214"/>
      <c r="CQB41" s="214"/>
      <c r="CQC41" s="214"/>
      <c r="CQD41" s="214"/>
      <c r="CQE41" s="214"/>
      <c r="CQF41" s="214"/>
      <c r="CQG41" s="214"/>
      <c r="CQH41" s="214"/>
      <c r="CQI41" s="214"/>
      <c r="CQJ41" s="214"/>
      <c r="CQK41" s="214"/>
      <c r="CQL41" s="214"/>
      <c r="CQM41" s="214"/>
      <c r="CQN41" s="214"/>
      <c r="CQO41" s="214"/>
      <c r="CQP41" s="214"/>
      <c r="CQQ41" s="214"/>
      <c r="CQR41" s="214"/>
      <c r="CQS41" s="214"/>
      <c r="CQT41" s="214"/>
      <c r="CQU41" s="214"/>
      <c r="CQV41" s="214"/>
      <c r="CQW41" s="214"/>
      <c r="CQX41" s="214"/>
      <c r="CQY41" s="214"/>
      <c r="CQZ41" s="214"/>
      <c r="CRA41" s="214"/>
      <c r="CRB41" s="214"/>
      <c r="CRC41" s="214"/>
      <c r="CRD41" s="214"/>
      <c r="CRE41" s="214"/>
      <c r="CRF41" s="214"/>
      <c r="CRG41" s="214"/>
      <c r="CRH41" s="214"/>
      <c r="CRI41" s="214"/>
      <c r="CRJ41" s="214"/>
      <c r="CRK41" s="214"/>
      <c r="CRL41" s="214"/>
      <c r="CRM41" s="214"/>
      <c r="CRN41" s="214"/>
      <c r="CRO41" s="214"/>
      <c r="CRP41" s="214"/>
      <c r="CRQ41" s="214"/>
      <c r="CRR41" s="214"/>
      <c r="CRS41" s="214"/>
      <c r="CRT41" s="214"/>
      <c r="CRU41" s="214"/>
      <c r="CRV41" s="214"/>
      <c r="CRW41" s="214"/>
      <c r="CRX41" s="214"/>
      <c r="CRY41" s="214"/>
      <c r="CRZ41" s="214"/>
      <c r="CSA41" s="214"/>
      <c r="CSB41" s="214"/>
      <c r="CSC41" s="214"/>
      <c r="CSD41" s="214"/>
      <c r="CSE41" s="214"/>
      <c r="CSF41" s="214"/>
      <c r="CSG41" s="214"/>
      <c r="CSH41" s="214"/>
      <c r="CSI41" s="214"/>
      <c r="CSJ41" s="214"/>
      <c r="CSK41" s="214"/>
      <c r="CSL41" s="214"/>
      <c r="CSM41" s="214"/>
      <c r="CSN41" s="214"/>
      <c r="CSO41" s="214"/>
      <c r="CSP41" s="214"/>
      <c r="CSQ41" s="214"/>
      <c r="CSR41" s="214"/>
      <c r="CSS41" s="214"/>
      <c r="CST41" s="214"/>
      <c r="CSU41" s="214"/>
      <c r="CSV41" s="214"/>
      <c r="CSW41" s="214"/>
      <c r="CSX41" s="214"/>
      <c r="CSY41" s="214"/>
      <c r="CSZ41" s="214"/>
      <c r="CTA41" s="214"/>
      <c r="CTB41" s="214"/>
      <c r="CTC41" s="214"/>
      <c r="CTD41" s="214"/>
      <c r="CTE41" s="214"/>
      <c r="CTF41" s="214"/>
      <c r="CTG41" s="214"/>
      <c r="CTH41" s="214"/>
      <c r="CTI41" s="214"/>
      <c r="CTJ41" s="214"/>
      <c r="CTK41" s="214"/>
      <c r="CTL41" s="214"/>
      <c r="CTM41" s="214"/>
      <c r="CTN41" s="214"/>
      <c r="CTO41" s="214"/>
      <c r="CTP41" s="214"/>
      <c r="CTQ41" s="214"/>
      <c r="CTR41" s="214"/>
      <c r="CTS41" s="214"/>
      <c r="CTT41" s="214"/>
      <c r="CTU41" s="214"/>
      <c r="CTV41" s="214"/>
      <c r="CTW41" s="214"/>
      <c r="CTX41" s="214"/>
      <c r="CTY41" s="214"/>
      <c r="CTZ41" s="214"/>
      <c r="CUA41" s="214"/>
      <c r="CUB41" s="214"/>
      <c r="CUC41" s="214"/>
      <c r="CUD41" s="214"/>
      <c r="CUE41" s="214"/>
      <c r="CUF41" s="214"/>
      <c r="CUG41" s="214"/>
      <c r="CUH41" s="214"/>
      <c r="CUI41" s="214"/>
      <c r="CUJ41" s="214"/>
      <c r="CUK41" s="214"/>
      <c r="CUL41" s="214"/>
      <c r="CUM41" s="214"/>
      <c r="CUN41" s="214"/>
      <c r="CUO41" s="214"/>
      <c r="CUP41" s="214"/>
      <c r="CUQ41" s="214"/>
      <c r="CUR41" s="214"/>
      <c r="CUS41" s="214"/>
      <c r="CUT41" s="214"/>
      <c r="CUU41" s="214"/>
      <c r="CUV41" s="214"/>
      <c r="CUW41" s="214"/>
      <c r="CUX41" s="214"/>
      <c r="CUY41" s="214"/>
      <c r="CUZ41" s="214"/>
      <c r="CVA41" s="214"/>
      <c r="CVB41" s="214"/>
      <c r="CVC41" s="214"/>
      <c r="CVD41" s="214"/>
      <c r="CVE41" s="214"/>
      <c r="CVF41" s="214"/>
      <c r="CVG41" s="214"/>
      <c r="CVH41" s="214"/>
      <c r="CVI41" s="214"/>
      <c r="CVJ41" s="214"/>
      <c r="CVK41" s="214"/>
      <c r="CVL41" s="214"/>
      <c r="CVM41" s="214"/>
      <c r="CVN41" s="214"/>
      <c r="CVO41" s="214"/>
      <c r="CVP41" s="214"/>
      <c r="CVQ41" s="214"/>
      <c r="CVR41" s="214"/>
      <c r="CVS41" s="214"/>
      <c r="CVT41" s="214"/>
      <c r="CVU41" s="214"/>
      <c r="CVV41" s="214"/>
      <c r="CVW41" s="214"/>
      <c r="CVX41" s="214"/>
      <c r="CVY41" s="214"/>
      <c r="CVZ41" s="214"/>
      <c r="CWA41" s="214"/>
      <c r="CWB41" s="214"/>
      <c r="CWC41" s="214"/>
      <c r="CWD41" s="214"/>
      <c r="CWE41" s="214"/>
      <c r="CWF41" s="214"/>
      <c r="CWG41" s="214"/>
      <c r="CWH41" s="214"/>
      <c r="CWI41" s="214"/>
      <c r="CWJ41" s="214"/>
      <c r="CWK41" s="214"/>
      <c r="CWL41" s="214"/>
      <c r="CWM41" s="214"/>
      <c r="CWN41" s="214"/>
      <c r="CWO41" s="214"/>
      <c r="CWP41" s="214"/>
      <c r="CWQ41" s="214"/>
      <c r="CWR41" s="214"/>
      <c r="CWS41" s="214"/>
      <c r="CWT41" s="214"/>
      <c r="CWU41" s="214"/>
      <c r="CWV41" s="214"/>
      <c r="CWW41" s="214"/>
      <c r="CWX41" s="214"/>
      <c r="CWY41" s="214"/>
      <c r="CWZ41" s="214"/>
      <c r="CXA41" s="214"/>
      <c r="CXB41" s="214"/>
      <c r="CXC41" s="214"/>
      <c r="CXD41" s="214"/>
      <c r="CXE41" s="214"/>
      <c r="CXF41" s="214"/>
      <c r="CXG41" s="214"/>
      <c r="CXH41" s="214"/>
      <c r="CXI41" s="214"/>
      <c r="CXJ41" s="214"/>
      <c r="CXK41" s="214"/>
      <c r="CXL41" s="214"/>
      <c r="CXM41" s="214"/>
      <c r="CXN41" s="214"/>
      <c r="CXO41" s="214"/>
      <c r="CXP41" s="214"/>
      <c r="CXQ41" s="214"/>
      <c r="CXR41" s="214"/>
      <c r="CXS41" s="214"/>
      <c r="CXT41" s="214"/>
      <c r="CXU41" s="214"/>
      <c r="CXV41" s="214"/>
      <c r="CXW41" s="214"/>
      <c r="CXX41" s="214"/>
      <c r="CXY41" s="214"/>
      <c r="CXZ41" s="214"/>
      <c r="CYA41" s="214"/>
      <c r="CYB41" s="214"/>
      <c r="CYC41" s="214"/>
      <c r="CYD41" s="214"/>
      <c r="CYE41" s="214"/>
      <c r="CYF41" s="214"/>
      <c r="CYG41" s="214"/>
      <c r="CYH41" s="214"/>
      <c r="CYI41" s="214"/>
      <c r="CYJ41" s="214"/>
      <c r="CYK41" s="214"/>
      <c r="CYL41" s="214"/>
      <c r="CYM41" s="214"/>
      <c r="CYN41" s="214"/>
      <c r="CYO41" s="214"/>
      <c r="CYP41" s="214"/>
      <c r="CYQ41" s="214"/>
      <c r="CYR41" s="214"/>
      <c r="CYS41" s="214"/>
      <c r="CYT41" s="214"/>
      <c r="CYU41" s="214"/>
      <c r="CYV41" s="214"/>
      <c r="CYW41" s="214"/>
      <c r="CYX41" s="214"/>
      <c r="CYY41" s="214"/>
      <c r="CYZ41" s="214"/>
      <c r="CZA41" s="214"/>
      <c r="CZB41" s="214"/>
      <c r="CZC41" s="214"/>
      <c r="CZD41" s="214"/>
      <c r="CZE41" s="214"/>
      <c r="CZF41" s="214"/>
      <c r="CZG41" s="214"/>
      <c r="CZH41" s="214"/>
      <c r="CZI41" s="214"/>
      <c r="CZJ41" s="214"/>
      <c r="CZK41" s="214"/>
      <c r="CZL41" s="214"/>
      <c r="CZM41" s="214"/>
      <c r="CZN41" s="214"/>
      <c r="CZO41" s="214"/>
      <c r="CZP41" s="214"/>
      <c r="CZQ41" s="214"/>
      <c r="CZR41" s="214"/>
      <c r="CZS41" s="214"/>
      <c r="CZT41" s="214"/>
      <c r="CZU41" s="214"/>
      <c r="CZV41" s="214"/>
      <c r="CZW41" s="214"/>
      <c r="CZX41" s="214"/>
      <c r="CZY41" s="214"/>
      <c r="CZZ41" s="214"/>
      <c r="DAA41" s="214"/>
      <c r="DAB41" s="214"/>
      <c r="DAC41" s="214"/>
      <c r="DAD41" s="214"/>
      <c r="DAE41" s="214"/>
      <c r="DAF41" s="214"/>
      <c r="DAG41" s="214"/>
      <c r="DAH41" s="214"/>
      <c r="DAI41" s="214"/>
      <c r="DAJ41" s="214"/>
      <c r="DAK41" s="214"/>
      <c r="DAL41" s="214"/>
      <c r="DAM41" s="214"/>
      <c r="DAN41" s="214"/>
      <c r="DAO41" s="214"/>
      <c r="DAP41" s="214"/>
      <c r="DAQ41" s="214"/>
      <c r="DAR41" s="214"/>
      <c r="DAS41" s="214"/>
      <c r="DAT41" s="214"/>
      <c r="DAU41" s="214"/>
      <c r="DAV41" s="214"/>
      <c r="DAW41" s="214"/>
      <c r="DAX41" s="214"/>
      <c r="DAY41" s="214"/>
      <c r="DAZ41" s="214"/>
      <c r="DBA41" s="214"/>
      <c r="DBB41" s="214"/>
      <c r="DBC41" s="214"/>
      <c r="DBD41" s="214"/>
      <c r="DBE41" s="214"/>
      <c r="DBF41" s="214"/>
      <c r="DBG41" s="214"/>
      <c r="DBH41" s="214"/>
      <c r="DBI41" s="214"/>
      <c r="DBJ41" s="214"/>
      <c r="DBK41" s="214"/>
      <c r="DBL41" s="214"/>
      <c r="DBM41" s="214"/>
      <c r="DBN41" s="214"/>
      <c r="DBO41" s="214"/>
      <c r="DBP41" s="214"/>
      <c r="DBQ41" s="214"/>
      <c r="DBR41" s="214"/>
      <c r="DBS41" s="214"/>
      <c r="DBT41" s="214"/>
      <c r="DBU41" s="214"/>
      <c r="DBV41" s="214"/>
      <c r="DBW41" s="214"/>
      <c r="DBX41" s="214"/>
      <c r="DBY41" s="214"/>
      <c r="DBZ41" s="214"/>
      <c r="DCA41" s="214"/>
      <c r="DCB41" s="214"/>
      <c r="DCC41" s="214"/>
      <c r="DCD41" s="214"/>
      <c r="DCE41" s="214"/>
      <c r="DCF41" s="214"/>
      <c r="DCG41" s="214"/>
      <c r="DCH41" s="214"/>
      <c r="DCI41" s="214"/>
      <c r="DCJ41" s="214"/>
      <c r="DCK41" s="214"/>
      <c r="DCL41" s="214"/>
      <c r="DCM41" s="214"/>
      <c r="DCN41" s="214"/>
      <c r="DCO41" s="214"/>
      <c r="DCP41" s="214"/>
      <c r="DCQ41" s="214"/>
      <c r="DCR41" s="214"/>
      <c r="DCS41" s="214"/>
      <c r="DCT41" s="214"/>
      <c r="DCU41" s="214"/>
      <c r="DCV41" s="214"/>
      <c r="DCW41" s="214"/>
      <c r="DCX41" s="214"/>
      <c r="DCY41" s="214"/>
      <c r="DCZ41" s="214"/>
      <c r="DDA41" s="214"/>
      <c r="DDB41" s="214"/>
      <c r="DDC41" s="214"/>
      <c r="DDD41" s="214"/>
      <c r="DDE41" s="214"/>
      <c r="DDF41" s="214"/>
      <c r="DDG41" s="214"/>
      <c r="DDH41" s="214"/>
      <c r="DDI41" s="214"/>
      <c r="DDJ41" s="214"/>
      <c r="DDK41" s="214"/>
      <c r="DDL41" s="214"/>
      <c r="DDM41" s="214"/>
      <c r="DDN41" s="214"/>
      <c r="DDO41" s="214"/>
      <c r="DDP41" s="214"/>
      <c r="DDQ41" s="214"/>
      <c r="DDR41" s="214"/>
      <c r="DDS41" s="214"/>
      <c r="DDT41" s="214"/>
      <c r="DDU41" s="214"/>
      <c r="DDV41" s="214"/>
      <c r="DDW41" s="214"/>
      <c r="DDX41" s="214"/>
      <c r="DDY41" s="214"/>
      <c r="DDZ41" s="214"/>
      <c r="DEA41" s="214"/>
      <c r="DEB41" s="214"/>
      <c r="DEC41" s="214"/>
      <c r="DED41" s="214"/>
      <c r="DEE41" s="214"/>
      <c r="DEF41" s="214"/>
      <c r="DEG41" s="214"/>
      <c r="DEH41" s="214"/>
      <c r="DEI41" s="214"/>
      <c r="DEJ41" s="214"/>
      <c r="DEK41" s="214"/>
      <c r="DEL41" s="214"/>
      <c r="DEM41" s="214"/>
      <c r="DEN41" s="214"/>
      <c r="DEO41" s="214"/>
      <c r="DEP41" s="214"/>
      <c r="DEQ41" s="214"/>
      <c r="DER41" s="214"/>
      <c r="DES41" s="214"/>
      <c r="DET41" s="214"/>
      <c r="DEU41" s="214"/>
      <c r="DEV41" s="214"/>
      <c r="DEW41" s="214"/>
      <c r="DEX41" s="214"/>
      <c r="DEY41" s="214"/>
      <c r="DEZ41" s="214"/>
      <c r="DFA41" s="214"/>
      <c r="DFB41" s="214"/>
      <c r="DFC41" s="214"/>
      <c r="DFD41" s="214"/>
      <c r="DFE41" s="214"/>
      <c r="DFF41" s="214"/>
      <c r="DFG41" s="214"/>
      <c r="DFH41" s="214"/>
      <c r="DFI41" s="214"/>
      <c r="DFJ41" s="214"/>
      <c r="DFK41" s="214"/>
      <c r="DFL41" s="214"/>
      <c r="DFM41" s="214"/>
      <c r="DFN41" s="214"/>
      <c r="DFO41" s="214"/>
      <c r="DFP41" s="214"/>
      <c r="DFQ41" s="214"/>
      <c r="DFR41" s="214"/>
      <c r="DFS41" s="214"/>
      <c r="DFT41" s="214"/>
      <c r="DFU41" s="214"/>
      <c r="DFV41" s="214"/>
      <c r="DFW41" s="214"/>
      <c r="DFX41" s="214"/>
      <c r="DFY41" s="214"/>
      <c r="DFZ41" s="214"/>
      <c r="DGA41" s="214"/>
      <c r="DGB41" s="214"/>
      <c r="DGC41" s="214"/>
      <c r="DGD41" s="214"/>
      <c r="DGE41" s="214"/>
      <c r="DGF41" s="214"/>
      <c r="DGG41" s="214"/>
      <c r="DGH41" s="214"/>
      <c r="DGI41" s="214"/>
      <c r="DGJ41" s="214"/>
      <c r="DGK41" s="214"/>
      <c r="DGL41" s="214"/>
      <c r="DGM41" s="214"/>
      <c r="DGN41" s="214"/>
      <c r="DGO41" s="214"/>
      <c r="DGP41" s="214"/>
      <c r="DGQ41" s="214"/>
      <c r="DGR41" s="214"/>
      <c r="DGS41" s="214"/>
      <c r="DGT41" s="214"/>
      <c r="DGU41" s="214"/>
      <c r="DGV41" s="214"/>
      <c r="DGW41" s="214"/>
      <c r="DGX41" s="214"/>
      <c r="DGY41" s="214"/>
      <c r="DGZ41" s="214"/>
      <c r="DHA41" s="214"/>
      <c r="DHB41" s="214"/>
      <c r="DHC41" s="214"/>
      <c r="DHD41" s="214"/>
      <c r="DHE41" s="214"/>
      <c r="DHF41" s="214"/>
      <c r="DHG41" s="214"/>
      <c r="DHH41" s="214"/>
      <c r="DHI41" s="214"/>
      <c r="DHJ41" s="214"/>
      <c r="DHK41" s="214"/>
      <c r="DHL41" s="214"/>
      <c r="DHM41" s="214"/>
      <c r="DHN41" s="214"/>
      <c r="DHO41" s="214"/>
      <c r="DHP41" s="214"/>
      <c r="DHQ41" s="214"/>
      <c r="DHR41" s="214"/>
      <c r="DHS41" s="214"/>
      <c r="DHT41" s="214"/>
      <c r="DHU41" s="214"/>
      <c r="DHV41" s="214"/>
      <c r="DHW41" s="214"/>
      <c r="DHX41" s="214"/>
      <c r="DHY41" s="214"/>
      <c r="DHZ41" s="214"/>
      <c r="DIA41" s="214"/>
      <c r="DIB41" s="214"/>
      <c r="DIC41" s="214"/>
      <c r="DID41" s="214"/>
      <c r="DIE41" s="214"/>
      <c r="DIF41" s="214"/>
      <c r="DIG41" s="214"/>
      <c r="DIH41" s="214"/>
      <c r="DII41" s="214"/>
      <c r="DIJ41" s="214"/>
      <c r="DIK41" s="214"/>
      <c r="DIL41" s="214"/>
      <c r="DIM41" s="214"/>
      <c r="DIN41" s="214"/>
      <c r="DIO41" s="214"/>
      <c r="DIP41" s="214"/>
      <c r="DIQ41" s="214"/>
      <c r="DIR41" s="214"/>
      <c r="DIS41" s="214"/>
      <c r="DIT41" s="214"/>
      <c r="DIU41" s="214"/>
      <c r="DIV41" s="214"/>
      <c r="DIW41" s="214"/>
      <c r="DIX41" s="214"/>
      <c r="DIY41" s="214"/>
      <c r="DIZ41" s="214"/>
      <c r="DJA41" s="214"/>
      <c r="DJB41" s="214"/>
      <c r="DJC41" s="214"/>
      <c r="DJD41" s="214"/>
      <c r="DJE41" s="214"/>
      <c r="DJF41" s="214"/>
      <c r="DJG41" s="214"/>
      <c r="DJH41" s="214"/>
      <c r="DJI41" s="214"/>
      <c r="DJJ41" s="214"/>
      <c r="DJK41" s="214"/>
      <c r="DJL41" s="214"/>
      <c r="DJM41" s="214"/>
      <c r="DJN41" s="214"/>
      <c r="DJO41" s="214"/>
      <c r="DJP41" s="214"/>
      <c r="DJQ41" s="214"/>
      <c r="DJR41" s="214"/>
      <c r="DJS41" s="214"/>
      <c r="DJT41" s="214"/>
      <c r="DJU41" s="214"/>
      <c r="DJV41" s="214"/>
      <c r="DJW41" s="214"/>
      <c r="DJX41" s="214"/>
      <c r="DJY41" s="214"/>
      <c r="DJZ41" s="214"/>
      <c r="DKA41" s="214"/>
      <c r="DKB41" s="214"/>
      <c r="DKC41" s="214"/>
      <c r="DKD41" s="214"/>
      <c r="DKE41" s="214"/>
      <c r="DKF41" s="214"/>
      <c r="DKG41" s="214"/>
      <c r="DKH41" s="214"/>
      <c r="DKI41" s="214"/>
      <c r="DKJ41" s="214"/>
      <c r="DKK41" s="214"/>
      <c r="DKL41" s="214"/>
      <c r="DKM41" s="214"/>
      <c r="DKN41" s="214"/>
      <c r="DKO41" s="214"/>
      <c r="DKP41" s="214"/>
      <c r="DKQ41" s="214"/>
      <c r="DKR41" s="214"/>
      <c r="DKS41" s="214"/>
      <c r="DKT41" s="214"/>
      <c r="DKU41" s="214"/>
      <c r="DKV41" s="214"/>
      <c r="DKW41" s="214"/>
      <c r="DKX41" s="214"/>
      <c r="DKY41" s="214"/>
      <c r="DKZ41" s="214"/>
      <c r="DLA41" s="214"/>
      <c r="DLB41" s="214"/>
      <c r="DLC41" s="214"/>
      <c r="DLD41" s="214"/>
      <c r="DLE41" s="214"/>
      <c r="DLF41" s="214"/>
      <c r="DLG41" s="214"/>
      <c r="DLH41" s="214"/>
      <c r="DLI41" s="214"/>
      <c r="DLJ41" s="214"/>
      <c r="DLK41" s="214"/>
      <c r="DLL41" s="214"/>
      <c r="DLM41" s="214"/>
      <c r="DLN41" s="214"/>
      <c r="DLO41" s="214"/>
      <c r="DLP41" s="214"/>
      <c r="DLQ41" s="214"/>
      <c r="DLR41" s="214"/>
      <c r="DLS41" s="214"/>
      <c r="DLT41" s="214"/>
      <c r="DLU41" s="214"/>
      <c r="DLV41" s="214"/>
      <c r="DLW41" s="214"/>
      <c r="DLX41" s="214"/>
      <c r="DLY41" s="214"/>
      <c r="DLZ41" s="214"/>
      <c r="DMA41" s="214"/>
      <c r="DMB41" s="214"/>
      <c r="DMC41" s="214"/>
      <c r="DMD41" s="214"/>
      <c r="DME41" s="214"/>
      <c r="DMF41" s="214"/>
      <c r="DMG41" s="214"/>
      <c r="DMH41" s="214"/>
      <c r="DMI41" s="214"/>
      <c r="DMJ41" s="214"/>
      <c r="DMK41" s="214"/>
      <c r="DML41" s="214"/>
      <c r="DMM41" s="214"/>
      <c r="DMN41" s="214"/>
      <c r="DMO41" s="214"/>
      <c r="DMP41" s="214"/>
      <c r="DMQ41" s="214"/>
      <c r="DMR41" s="214"/>
      <c r="DMS41" s="214"/>
      <c r="DMT41" s="214"/>
      <c r="DMU41" s="214"/>
      <c r="DMV41" s="214"/>
      <c r="DMW41" s="214"/>
      <c r="DMX41" s="214"/>
      <c r="DMY41" s="214"/>
      <c r="DMZ41" s="214"/>
      <c r="DNA41" s="214"/>
      <c r="DNB41" s="214"/>
      <c r="DNC41" s="214"/>
      <c r="DND41" s="214"/>
      <c r="DNE41" s="214"/>
      <c r="DNF41" s="214"/>
      <c r="DNG41" s="214"/>
      <c r="DNH41" s="214"/>
      <c r="DNI41" s="214"/>
      <c r="DNJ41" s="214"/>
      <c r="DNK41" s="214"/>
      <c r="DNL41" s="214"/>
      <c r="DNM41" s="214"/>
      <c r="DNN41" s="214"/>
      <c r="DNO41" s="214"/>
      <c r="DNP41" s="214"/>
      <c r="DNQ41" s="214"/>
      <c r="DNR41" s="214"/>
      <c r="DNS41" s="214"/>
      <c r="DNT41" s="214"/>
      <c r="DNU41" s="214"/>
      <c r="DNV41" s="214"/>
      <c r="DNW41" s="214"/>
      <c r="DNX41" s="214"/>
      <c r="DNY41" s="214"/>
      <c r="DNZ41" s="214"/>
      <c r="DOA41" s="214"/>
      <c r="DOB41" s="214"/>
      <c r="DOC41" s="214"/>
      <c r="DOD41" s="214"/>
      <c r="DOE41" s="214"/>
      <c r="DOF41" s="214"/>
      <c r="DOG41" s="214"/>
      <c r="DOH41" s="214"/>
      <c r="DOI41" s="214"/>
      <c r="DOJ41" s="214"/>
      <c r="DOK41" s="214"/>
      <c r="DOL41" s="214"/>
      <c r="DOM41" s="214"/>
      <c r="DON41" s="214"/>
      <c r="DOO41" s="214"/>
      <c r="DOP41" s="214"/>
      <c r="DOQ41" s="214"/>
      <c r="DOR41" s="214"/>
      <c r="DOS41" s="214"/>
      <c r="DOT41" s="214"/>
      <c r="DOU41" s="214"/>
      <c r="DOV41" s="214"/>
      <c r="DOW41" s="214"/>
      <c r="DOX41" s="214"/>
      <c r="DOY41" s="214"/>
      <c r="DOZ41" s="214"/>
      <c r="DPA41" s="214"/>
      <c r="DPB41" s="214"/>
      <c r="DPC41" s="214"/>
      <c r="DPD41" s="214"/>
      <c r="DPE41" s="214"/>
      <c r="DPF41" s="214"/>
      <c r="DPG41" s="214"/>
      <c r="DPH41" s="214"/>
      <c r="DPI41" s="214"/>
      <c r="DPJ41" s="214"/>
      <c r="DPK41" s="214"/>
      <c r="DPL41" s="214"/>
      <c r="DPM41" s="214"/>
      <c r="DPN41" s="214"/>
      <c r="DPO41" s="214"/>
      <c r="DPP41" s="214"/>
      <c r="DPQ41" s="214"/>
      <c r="DPR41" s="214"/>
      <c r="DPS41" s="214"/>
      <c r="DPT41" s="214"/>
      <c r="DPU41" s="214"/>
      <c r="DPV41" s="214"/>
      <c r="DPW41" s="214"/>
      <c r="DPX41" s="214"/>
      <c r="DPY41" s="214"/>
      <c r="DPZ41" s="214"/>
      <c r="DQA41" s="214"/>
      <c r="DQB41" s="214"/>
      <c r="DQC41" s="214"/>
      <c r="DQD41" s="214"/>
      <c r="DQE41" s="214"/>
      <c r="DQF41" s="214"/>
      <c r="DQG41" s="214"/>
      <c r="DQH41" s="214"/>
      <c r="DQI41" s="214"/>
      <c r="DQJ41" s="214"/>
      <c r="DQK41" s="214"/>
      <c r="DQL41" s="214"/>
      <c r="DQM41" s="214"/>
      <c r="DQN41" s="214"/>
      <c r="DQO41" s="214"/>
      <c r="DQP41" s="214"/>
      <c r="DQQ41" s="214"/>
      <c r="DQR41" s="214"/>
      <c r="DQS41" s="214"/>
      <c r="DQT41" s="214"/>
      <c r="DQU41" s="214"/>
      <c r="DQV41" s="214"/>
      <c r="DQW41" s="214"/>
      <c r="DQX41" s="214"/>
      <c r="DQY41" s="214"/>
      <c r="DQZ41" s="214"/>
      <c r="DRA41" s="214"/>
      <c r="DRB41" s="214"/>
      <c r="DRC41" s="214"/>
      <c r="DRD41" s="214"/>
      <c r="DRE41" s="214"/>
      <c r="DRF41" s="214"/>
      <c r="DRG41" s="214"/>
      <c r="DRH41" s="214"/>
      <c r="DRI41" s="214"/>
      <c r="DRJ41" s="214"/>
      <c r="DRK41" s="214"/>
      <c r="DRL41" s="214"/>
      <c r="DRM41" s="214"/>
      <c r="DRN41" s="214"/>
      <c r="DRO41" s="214"/>
      <c r="DRP41" s="214"/>
      <c r="DRQ41" s="214"/>
      <c r="DRR41" s="214"/>
      <c r="DRS41" s="214"/>
      <c r="DRT41" s="214"/>
      <c r="DRU41" s="214"/>
      <c r="DRV41" s="214"/>
      <c r="DRW41" s="214"/>
      <c r="DRX41" s="214"/>
      <c r="DRY41" s="214"/>
      <c r="DRZ41" s="214"/>
      <c r="DSA41" s="214"/>
      <c r="DSB41" s="214"/>
      <c r="DSC41" s="214"/>
      <c r="DSD41" s="214"/>
      <c r="DSE41" s="214"/>
      <c r="DSF41" s="214"/>
      <c r="DSG41" s="214"/>
      <c r="DSH41" s="214"/>
      <c r="DSI41" s="214"/>
      <c r="DSJ41" s="214"/>
      <c r="DSK41" s="214"/>
      <c r="DSL41" s="214"/>
      <c r="DSM41" s="214"/>
      <c r="DSN41" s="214"/>
      <c r="DSO41" s="214"/>
      <c r="DSP41" s="214"/>
      <c r="DSQ41" s="214"/>
      <c r="DSR41" s="214"/>
      <c r="DSS41" s="214"/>
      <c r="DST41" s="214"/>
      <c r="DSU41" s="214"/>
      <c r="DSV41" s="214"/>
      <c r="DSW41" s="214"/>
      <c r="DSX41" s="214"/>
      <c r="DSY41" s="214"/>
      <c r="DSZ41" s="214"/>
      <c r="DTA41" s="214"/>
      <c r="DTB41" s="214"/>
      <c r="DTC41" s="214"/>
      <c r="DTD41" s="214"/>
      <c r="DTE41" s="214"/>
      <c r="DTF41" s="214"/>
      <c r="DTG41" s="214"/>
      <c r="DTH41" s="214"/>
      <c r="DTI41" s="214"/>
      <c r="DTJ41" s="214"/>
      <c r="DTK41" s="214"/>
      <c r="DTL41" s="214"/>
      <c r="DTM41" s="214"/>
      <c r="DTN41" s="214"/>
      <c r="DTO41" s="214"/>
      <c r="DTP41" s="214"/>
      <c r="DTQ41" s="214"/>
      <c r="DTR41" s="214"/>
      <c r="DTS41" s="214"/>
      <c r="DTT41" s="214"/>
      <c r="DTU41" s="214"/>
      <c r="DTV41" s="214"/>
      <c r="DTW41" s="214"/>
      <c r="DTX41" s="214"/>
      <c r="DTY41" s="214"/>
      <c r="DTZ41" s="214"/>
      <c r="DUA41" s="214"/>
      <c r="DUB41" s="214"/>
      <c r="DUC41" s="214"/>
      <c r="DUD41" s="214"/>
      <c r="DUE41" s="214"/>
      <c r="DUF41" s="214"/>
      <c r="DUG41" s="214"/>
      <c r="DUH41" s="214"/>
      <c r="DUI41" s="214"/>
      <c r="DUJ41" s="214"/>
      <c r="DUK41" s="214"/>
      <c r="DUL41" s="214"/>
      <c r="DUM41" s="214"/>
      <c r="DUN41" s="214"/>
      <c r="DUO41" s="214"/>
      <c r="DUP41" s="214"/>
      <c r="DUQ41" s="214"/>
      <c r="DUR41" s="214"/>
      <c r="DUS41" s="214"/>
      <c r="DUT41" s="214"/>
      <c r="DUU41" s="214"/>
      <c r="DUV41" s="214"/>
      <c r="DUW41" s="214"/>
      <c r="DUX41" s="214"/>
      <c r="DUY41" s="214"/>
      <c r="DUZ41" s="214"/>
      <c r="DVA41" s="214"/>
      <c r="DVB41" s="214"/>
      <c r="DVC41" s="214"/>
      <c r="DVD41" s="214"/>
      <c r="DVE41" s="214"/>
      <c r="DVF41" s="214"/>
      <c r="DVG41" s="214"/>
      <c r="DVH41" s="214"/>
      <c r="DVI41" s="214"/>
      <c r="DVJ41" s="214"/>
      <c r="DVK41" s="214"/>
      <c r="DVL41" s="214"/>
      <c r="DVM41" s="214"/>
      <c r="DVN41" s="214"/>
      <c r="DVO41" s="214"/>
      <c r="DVP41" s="214"/>
      <c r="DVQ41" s="214"/>
      <c r="DVR41" s="214"/>
      <c r="DVS41" s="214"/>
      <c r="DVT41" s="214"/>
      <c r="DVU41" s="214"/>
      <c r="DVV41" s="214"/>
      <c r="DVW41" s="214"/>
      <c r="DVX41" s="214"/>
      <c r="DVY41" s="214"/>
      <c r="DVZ41" s="214"/>
      <c r="DWA41" s="214"/>
      <c r="DWB41" s="214"/>
      <c r="DWC41" s="214"/>
      <c r="DWD41" s="214"/>
      <c r="DWE41" s="214"/>
      <c r="DWF41" s="214"/>
      <c r="DWG41" s="214"/>
      <c r="DWH41" s="214"/>
      <c r="DWI41" s="214"/>
      <c r="DWJ41" s="214"/>
      <c r="DWK41" s="214"/>
      <c r="DWL41" s="214"/>
      <c r="DWM41" s="214"/>
      <c r="DWN41" s="214"/>
      <c r="DWO41" s="214"/>
      <c r="DWP41" s="214"/>
      <c r="DWQ41" s="214"/>
      <c r="DWR41" s="214"/>
      <c r="DWS41" s="214"/>
      <c r="DWT41" s="214"/>
      <c r="DWU41" s="214"/>
      <c r="DWV41" s="214"/>
      <c r="DWW41" s="214"/>
      <c r="DWX41" s="214"/>
      <c r="DWY41" s="214"/>
      <c r="DWZ41" s="214"/>
      <c r="DXA41" s="214"/>
      <c r="DXB41" s="214"/>
      <c r="DXC41" s="214"/>
      <c r="DXD41" s="214"/>
      <c r="DXE41" s="214"/>
      <c r="DXF41" s="214"/>
      <c r="DXG41" s="214"/>
      <c r="DXH41" s="214"/>
      <c r="DXI41" s="214"/>
      <c r="DXJ41" s="214"/>
      <c r="DXK41" s="214"/>
      <c r="DXL41" s="214"/>
      <c r="DXM41" s="214"/>
      <c r="DXN41" s="214"/>
      <c r="DXO41" s="214"/>
      <c r="DXP41" s="214"/>
      <c r="DXQ41" s="214"/>
      <c r="DXR41" s="214"/>
      <c r="DXS41" s="214"/>
      <c r="DXT41" s="214"/>
      <c r="DXU41" s="214"/>
      <c r="DXV41" s="214"/>
      <c r="DXW41" s="214"/>
      <c r="DXX41" s="214"/>
      <c r="DXY41" s="214"/>
      <c r="DXZ41" s="214"/>
      <c r="DYA41" s="214"/>
      <c r="DYB41" s="214"/>
      <c r="DYC41" s="214"/>
      <c r="DYD41" s="214"/>
      <c r="DYE41" s="214"/>
      <c r="DYF41" s="214"/>
      <c r="DYG41" s="214"/>
      <c r="DYH41" s="214"/>
      <c r="DYI41" s="214"/>
      <c r="DYJ41" s="214"/>
      <c r="DYK41" s="214"/>
      <c r="DYL41" s="214"/>
      <c r="DYM41" s="214"/>
      <c r="DYN41" s="214"/>
      <c r="DYO41" s="214"/>
      <c r="DYP41" s="214"/>
      <c r="DYQ41" s="214"/>
      <c r="DYR41" s="214"/>
      <c r="DYS41" s="214"/>
      <c r="DYT41" s="214"/>
      <c r="DYU41" s="214"/>
      <c r="DYV41" s="214"/>
      <c r="DYW41" s="214"/>
      <c r="DYX41" s="214"/>
      <c r="DYY41" s="214"/>
      <c r="DYZ41" s="214"/>
      <c r="DZA41" s="214"/>
      <c r="DZB41" s="214"/>
      <c r="DZC41" s="214"/>
      <c r="DZD41" s="214"/>
      <c r="DZE41" s="214"/>
      <c r="DZF41" s="214"/>
      <c r="DZG41" s="214"/>
      <c r="DZH41" s="214"/>
      <c r="DZI41" s="214"/>
      <c r="DZJ41" s="214"/>
      <c r="DZK41" s="214"/>
      <c r="DZL41" s="214"/>
      <c r="DZM41" s="214"/>
      <c r="DZN41" s="214"/>
      <c r="DZO41" s="214"/>
      <c r="DZP41" s="214"/>
      <c r="DZQ41" s="214"/>
      <c r="DZR41" s="214"/>
      <c r="DZS41" s="214"/>
      <c r="DZT41" s="214"/>
      <c r="DZU41" s="214"/>
      <c r="DZV41" s="214"/>
      <c r="DZW41" s="214"/>
      <c r="DZX41" s="214"/>
      <c r="DZY41" s="214"/>
      <c r="DZZ41" s="214"/>
      <c r="EAA41" s="214"/>
      <c r="EAB41" s="214"/>
      <c r="EAC41" s="214"/>
      <c r="EAD41" s="214"/>
      <c r="EAE41" s="214"/>
      <c r="EAF41" s="214"/>
      <c r="EAG41" s="214"/>
      <c r="EAH41" s="214"/>
      <c r="EAI41" s="214"/>
      <c r="EAJ41" s="214"/>
      <c r="EAK41" s="214"/>
      <c r="EAL41" s="214"/>
      <c r="EAM41" s="214"/>
      <c r="EAN41" s="214"/>
      <c r="EAO41" s="214"/>
      <c r="EAP41" s="214"/>
      <c r="EAQ41" s="214"/>
      <c r="EAR41" s="214"/>
      <c r="EAS41" s="214"/>
      <c r="EAT41" s="214"/>
      <c r="EAU41" s="214"/>
      <c r="EAV41" s="214"/>
      <c r="EAW41" s="214"/>
      <c r="EAX41" s="214"/>
      <c r="EAY41" s="214"/>
      <c r="EAZ41" s="214"/>
      <c r="EBA41" s="214"/>
      <c r="EBB41" s="214"/>
      <c r="EBC41" s="214"/>
      <c r="EBD41" s="214"/>
      <c r="EBE41" s="214"/>
      <c r="EBF41" s="214"/>
      <c r="EBG41" s="214"/>
      <c r="EBH41" s="214"/>
      <c r="EBI41" s="214"/>
      <c r="EBJ41" s="214"/>
      <c r="EBK41" s="214"/>
      <c r="EBL41" s="214"/>
      <c r="EBM41" s="214"/>
      <c r="EBN41" s="214"/>
      <c r="EBO41" s="214"/>
      <c r="EBP41" s="214"/>
      <c r="EBQ41" s="214"/>
      <c r="EBR41" s="214"/>
      <c r="EBS41" s="214"/>
      <c r="EBT41" s="214"/>
      <c r="EBU41" s="214"/>
      <c r="EBV41" s="214"/>
      <c r="EBW41" s="214"/>
      <c r="EBX41" s="214"/>
      <c r="EBY41" s="214"/>
      <c r="EBZ41" s="214"/>
      <c r="ECA41" s="214"/>
      <c r="ECB41" s="214"/>
      <c r="ECC41" s="214"/>
      <c r="ECD41" s="214"/>
      <c r="ECE41" s="214"/>
      <c r="ECF41" s="214"/>
      <c r="ECG41" s="214"/>
      <c r="ECH41" s="214"/>
      <c r="ECI41" s="214"/>
      <c r="ECJ41" s="214"/>
      <c r="ECK41" s="214"/>
      <c r="ECL41" s="214"/>
      <c r="ECM41" s="214"/>
      <c r="ECN41" s="214"/>
      <c r="ECO41" s="214"/>
      <c r="ECP41" s="214"/>
      <c r="ECQ41" s="214"/>
      <c r="ECR41" s="214"/>
      <c r="ECS41" s="214"/>
      <c r="ECT41" s="214"/>
      <c r="ECU41" s="214"/>
      <c r="ECV41" s="214"/>
      <c r="ECW41" s="214"/>
      <c r="ECX41" s="214"/>
      <c r="ECY41" s="214"/>
      <c r="ECZ41" s="214"/>
      <c r="EDA41" s="214"/>
      <c r="EDB41" s="214"/>
      <c r="EDC41" s="214"/>
      <c r="EDD41" s="214"/>
      <c r="EDE41" s="214"/>
      <c r="EDF41" s="214"/>
      <c r="EDG41" s="214"/>
      <c r="EDH41" s="214"/>
      <c r="EDI41" s="214"/>
      <c r="EDJ41" s="214"/>
      <c r="EDK41" s="214"/>
      <c r="EDL41" s="214"/>
      <c r="EDM41" s="214"/>
      <c r="EDN41" s="214"/>
      <c r="EDO41" s="214"/>
      <c r="EDP41" s="214"/>
      <c r="EDQ41" s="214"/>
      <c r="EDR41" s="214"/>
      <c r="EDS41" s="214"/>
      <c r="EDT41" s="214"/>
      <c r="EDU41" s="214"/>
      <c r="EDV41" s="214"/>
      <c r="EDW41" s="214"/>
      <c r="EDX41" s="214"/>
      <c r="EDY41" s="214"/>
      <c r="EDZ41" s="214"/>
      <c r="EEA41" s="214"/>
      <c r="EEB41" s="214"/>
      <c r="EEC41" s="214"/>
      <c r="EED41" s="214"/>
      <c r="EEE41" s="214"/>
      <c r="EEF41" s="214"/>
      <c r="EEG41" s="214"/>
      <c r="EEH41" s="214"/>
      <c r="EEI41" s="214"/>
      <c r="EEJ41" s="214"/>
      <c r="EEK41" s="214"/>
      <c r="EEL41" s="214"/>
      <c r="EEM41" s="214"/>
      <c r="EEN41" s="214"/>
      <c r="EEO41" s="214"/>
      <c r="EEP41" s="214"/>
      <c r="EEQ41" s="214"/>
      <c r="EER41" s="214"/>
      <c r="EES41" s="214"/>
      <c r="EET41" s="214"/>
      <c r="EEU41" s="214"/>
      <c r="EEV41" s="214"/>
      <c r="EEW41" s="214"/>
      <c r="EEX41" s="214"/>
      <c r="EEY41" s="214"/>
      <c r="EEZ41" s="214"/>
      <c r="EFA41" s="214"/>
      <c r="EFB41" s="214"/>
      <c r="EFC41" s="214"/>
      <c r="EFD41" s="214"/>
      <c r="EFE41" s="214"/>
      <c r="EFF41" s="214"/>
      <c r="EFG41" s="214"/>
      <c r="EFH41" s="214"/>
      <c r="EFI41" s="214"/>
      <c r="EFJ41" s="214"/>
      <c r="EFK41" s="214"/>
      <c r="EFL41" s="214"/>
      <c r="EFM41" s="214"/>
      <c r="EFN41" s="214"/>
      <c r="EFO41" s="214"/>
      <c r="EFP41" s="214"/>
      <c r="EFQ41" s="214"/>
      <c r="EFR41" s="214"/>
      <c r="EFS41" s="214"/>
      <c r="EFT41" s="214"/>
      <c r="EFU41" s="214"/>
      <c r="EFV41" s="214"/>
      <c r="EFW41" s="214"/>
      <c r="EFX41" s="214"/>
      <c r="EFY41" s="214"/>
      <c r="EFZ41" s="214"/>
      <c r="EGA41" s="214"/>
      <c r="EGB41" s="214"/>
      <c r="EGC41" s="214"/>
      <c r="EGD41" s="214"/>
      <c r="EGE41" s="214"/>
      <c r="EGF41" s="214"/>
      <c r="EGG41" s="214"/>
      <c r="EGH41" s="214"/>
      <c r="EGI41" s="214"/>
      <c r="EGJ41" s="214"/>
      <c r="EGK41" s="214"/>
      <c r="EGL41" s="214"/>
      <c r="EGM41" s="214"/>
      <c r="EGN41" s="214"/>
      <c r="EGO41" s="214"/>
      <c r="EGP41" s="214"/>
      <c r="EGQ41" s="214"/>
      <c r="EGR41" s="214"/>
      <c r="EGS41" s="214"/>
      <c r="EGT41" s="214"/>
      <c r="EGU41" s="214"/>
      <c r="EGV41" s="214"/>
      <c r="EGW41" s="214"/>
      <c r="EGX41" s="214"/>
      <c r="EGY41" s="214"/>
      <c r="EGZ41" s="214"/>
      <c r="EHA41" s="214"/>
      <c r="EHB41" s="214"/>
      <c r="EHC41" s="214"/>
      <c r="EHD41" s="214"/>
      <c r="EHE41" s="214"/>
      <c r="EHF41" s="214"/>
      <c r="EHG41" s="214"/>
      <c r="EHH41" s="214"/>
      <c r="EHI41" s="214"/>
      <c r="EHJ41" s="214"/>
      <c r="EHK41" s="214"/>
      <c r="EHL41" s="214"/>
      <c r="EHM41" s="214"/>
      <c r="EHN41" s="214"/>
      <c r="EHO41" s="214"/>
      <c r="EHP41" s="214"/>
      <c r="EHQ41" s="214"/>
      <c r="EHR41" s="214"/>
      <c r="EHS41" s="214"/>
      <c r="EHT41" s="214"/>
      <c r="EHU41" s="214"/>
      <c r="EHV41" s="214"/>
      <c r="EHW41" s="214"/>
      <c r="EHX41" s="214"/>
      <c r="EHY41" s="214"/>
      <c r="EHZ41" s="214"/>
      <c r="EIA41" s="214"/>
      <c r="EIB41" s="214"/>
      <c r="EIC41" s="214"/>
      <c r="EID41" s="214"/>
      <c r="EIE41" s="214"/>
      <c r="EIF41" s="214"/>
      <c r="EIG41" s="214"/>
      <c r="EIH41" s="214"/>
      <c r="EII41" s="214"/>
      <c r="EIJ41" s="214"/>
      <c r="EIK41" s="214"/>
      <c r="EIL41" s="214"/>
      <c r="EIM41" s="214"/>
      <c r="EIN41" s="214"/>
      <c r="EIO41" s="214"/>
      <c r="EIP41" s="214"/>
      <c r="EIQ41" s="214"/>
      <c r="EIR41" s="214"/>
      <c r="EIS41" s="214"/>
      <c r="EIT41" s="214"/>
      <c r="EIU41" s="214"/>
      <c r="EIV41" s="214"/>
      <c r="EIW41" s="214"/>
      <c r="EIX41" s="214"/>
      <c r="EIY41" s="214"/>
      <c r="EIZ41" s="214"/>
      <c r="EJA41" s="214"/>
      <c r="EJB41" s="214"/>
      <c r="EJC41" s="214"/>
      <c r="EJD41" s="214"/>
      <c r="EJE41" s="214"/>
      <c r="EJF41" s="214"/>
      <c r="EJG41" s="214"/>
      <c r="EJH41" s="214"/>
      <c r="EJI41" s="214"/>
      <c r="EJJ41" s="214"/>
      <c r="EJK41" s="214"/>
      <c r="EJL41" s="214"/>
      <c r="EJM41" s="214"/>
      <c r="EJN41" s="214"/>
      <c r="EJO41" s="214"/>
      <c r="EJP41" s="214"/>
      <c r="EJQ41" s="214"/>
      <c r="EJR41" s="214"/>
      <c r="EJS41" s="214"/>
      <c r="EJT41" s="214"/>
      <c r="EJU41" s="214"/>
      <c r="EJV41" s="214"/>
      <c r="EJW41" s="214"/>
      <c r="EJX41" s="214"/>
      <c r="EJY41" s="214"/>
      <c r="EJZ41" s="214"/>
      <c r="EKA41" s="214"/>
      <c r="EKB41" s="214"/>
      <c r="EKC41" s="214"/>
      <c r="EKD41" s="214"/>
      <c r="EKE41" s="214"/>
      <c r="EKF41" s="214"/>
      <c r="EKG41" s="214"/>
      <c r="EKH41" s="214"/>
      <c r="EKI41" s="214"/>
      <c r="EKJ41" s="214"/>
      <c r="EKK41" s="214"/>
      <c r="EKL41" s="214"/>
      <c r="EKM41" s="214"/>
      <c r="EKN41" s="214"/>
      <c r="EKO41" s="214"/>
      <c r="EKP41" s="214"/>
      <c r="EKQ41" s="214"/>
      <c r="EKR41" s="214"/>
      <c r="EKS41" s="214"/>
      <c r="EKT41" s="214"/>
      <c r="EKU41" s="214"/>
      <c r="EKV41" s="214"/>
      <c r="EKW41" s="214"/>
      <c r="EKX41" s="214"/>
      <c r="EKY41" s="214"/>
      <c r="EKZ41" s="214"/>
      <c r="ELA41" s="214"/>
      <c r="ELB41" s="214"/>
      <c r="ELC41" s="214"/>
      <c r="ELD41" s="214"/>
      <c r="ELE41" s="214"/>
      <c r="ELF41" s="214"/>
      <c r="ELG41" s="214"/>
      <c r="ELH41" s="214"/>
      <c r="ELI41" s="214"/>
      <c r="ELJ41" s="214"/>
      <c r="ELK41" s="214"/>
      <c r="ELL41" s="214"/>
      <c r="ELM41" s="214"/>
      <c r="ELN41" s="214"/>
      <c r="ELO41" s="214"/>
      <c r="ELP41" s="214"/>
      <c r="ELQ41" s="214"/>
      <c r="ELR41" s="214"/>
      <c r="ELS41" s="214"/>
      <c r="ELT41" s="214"/>
      <c r="ELU41" s="214"/>
      <c r="ELV41" s="214"/>
      <c r="ELW41" s="214"/>
      <c r="ELX41" s="214"/>
      <c r="ELY41" s="214"/>
      <c r="ELZ41" s="214"/>
      <c r="EMA41" s="214"/>
      <c r="EMB41" s="214"/>
      <c r="EMC41" s="214"/>
      <c r="EMD41" s="214"/>
      <c r="EME41" s="214"/>
      <c r="EMF41" s="214"/>
      <c r="EMG41" s="214"/>
      <c r="EMH41" s="214"/>
      <c r="EMI41" s="214"/>
      <c r="EMJ41" s="214"/>
      <c r="EMK41" s="214"/>
      <c r="EML41" s="214"/>
      <c r="EMM41" s="214"/>
      <c r="EMN41" s="214"/>
      <c r="EMO41" s="214"/>
      <c r="EMP41" s="214"/>
      <c r="EMQ41" s="214"/>
      <c r="EMR41" s="214"/>
      <c r="EMS41" s="214"/>
      <c r="EMT41" s="214"/>
      <c r="EMU41" s="214"/>
      <c r="EMV41" s="214"/>
      <c r="EMW41" s="214"/>
      <c r="EMX41" s="214"/>
      <c r="EMY41" s="214"/>
      <c r="EMZ41" s="214"/>
      <c r="ENA41" s="214"/>
      <c r="ENB41" s="214"/>
      <c r="ENC41" s="214"/>
      <c r="END41" s="214"/>
      <c r="ENE41" s="214"/>
      <c r="ENF41" s="214"/>
      <c r="ENG41" s="214"/>
      <c r="ENH41" s="214"/>
      <c r="ENI41" s="214"/>
      <c r="ENJ41" s="214"/>
      <c r="ENK41" s="214"/>
      <c r="ENL41" s="214"/>
      <c r="ENM41" s="214"/>
      <c r="ENN41" s="214"/>
      <c r="ENO41" s="214"/>
      <c r="ENP41" s="214"/>
      <c r="ENQ41" s="214"/>
      <c r="ENR41" s="214"/>
      <c r="ENS41" s="214"/>
      <c r="ENT41" s="214"/>
      <c r="ENU41" s="214"/>
      <c r="ENV41" s="214"/>
      <c r="ENW41" s="214"/>
      <c r="ENX41" s="214"/>
      <c r="ENY41" s="214"/>
      <c r="ENZ41" s="214"/>
      <c r="EOA41" s="214"/>
      <c r="EOB41" s="214"/>
      <c r="EOC41" s="214"/>
      <c r="EOD41" s="214"/>
      <c r="EOE41" s="214"/>
      <c r="EOF41" s="214"/>
      <c r="EOG41" s="214"/>
      <c r="EOH41" s="214"/>
      <c r="EOI41" s="214"/>
      <c r="EOJ41" s="214"/>
      <c r="EOK41" s="214"/>
      <c r="EOL41" s="214"/>
      <c r="EOM41" s="214"/>
      <c r="EON41" s="214"/>
      <c r="EOO41" s="214"/>
      <c r="EOP41" s="214"/>
      <c r="EOQ41" s="214"/>
      <c r="EOR41" s="214"/>
      <c r="EOS41" s="214"/>
      <c r="EOT41" s="214"/>
      <c r="EOU41" s="214"/>
      <c r="EOV41" s="214"/>
      <c r="EOW41" s="214"/>
      <c r="EOX41" s="214"/>
      <c r="EOY41" s="214"/>
      <c r="EOZ41" s="214"/>
      <c r="EPA41" s="214"/>
      <c r="EPB41" s="214"/>
      <c r="EPC41" s="214"/>
      <c r="EPD41" s="214"/>
      <c r="EPE41" s="214"/>
      <c r="EPF41" s="214"/>
      <c r="EPG41" s="214"/>
      <c r="EPH41" s="214"/>
      <c r="EPI41" s="214"/>
      <c r="EPJ41" s="214"/>
      <c r="EPK41" s="214"/>
      <c r="EPL41" s="214"/>
      <c r="EPM41" s="214"/>
      <c r="EPN41" s="214"/>
      <c r="EPO41" s="214"/>
      <c r="EPP41" s="214"/>
      <c r="EPQ41" s="214"/>
      <c r="EPR41" s="214"/>
      <c r="EPS41" s="214"/>
      <c r="EPT41" s="214"/>
      <c r="EPU41" s="214"/>
      <c r="EPV41" s="214"/>
      <c r="EPW41" s="214"/>
      <c r="EPX41" s="214"/>
      <c r="EPY41" s="214"/>
      <c r="EPZ41" s="214"/>
      <c r="EQA41" s="214"/>
      <c r="EQB41" s="214"/>
      <c r="EQC41" s="214"/>
      <c r="EQD41" s="214"/>
      <c r="EQE41" s="214"/>
      <c r="EQF41" s="214"/>
      <c r="EQG41" s="214"/>
      <c r="EQH41" s="214"/>
      <c r="EQI41" s="214"/>
      <c r="EQJ41" s="214"/>
      <c r="EQK41" s="214"/>
      <c r="EQL41" s="214"/>
      <c r="EQM41" s="214"/>
      <c r="EQN41" s="214"/>
      <c r="EQO41" s="214"/>
      <c r="EQP41" s="214"/>
      <c r="EQQ41" s="214"/>
      <c r="EQR41" s="214"/>
      <c r="EQS41" s="214"/>
      <c r="EQT41" s="214"/>
      <c r="EQU41" s="214"/>
      <c r="EQV41" s="214"/>
      <c r="EQW41" s="214"/>
      <c r="EQX41" s="214"/>
      <c r="EQY41" s="214"/>
      <c r="EQZ41" s="214"/>
      <c r="ERA41" s="214"/>
      <c r="ERB41" s="214"/>
      <c r="ERC41" s="214"/>
      <c r="ERD41" s="214"/>
      <c r="ERE41" s="214"/>
      <c r="ERF41" s="214"/>
      <c r="ERG41" s="214"/>
      <c r="ERH41" s="214"/>
      <c r="ERI41" s="214"/>
      <c r="ERJ41" s="214"/>
      <c r="ERK41" s="214"/>
      <c r="ERL41" s="214"/>
      <c r="ERM41" s="214"/>
      <c r="ERN41" s="214"/>
      <c r="ERO41" s="214"/>
      <c r="ERP41" s="214"/>
      <c r="ERQ41" s="214"/>
      <c r="ERR41" s="214"/>
      <c r="ERS41" s="214"/>
      <c r="ERT41" s="214"/>
      <c r="ERU41" s="214"/>
      <c r="ERV41" s="214"/>
      <c r="ERW41" s="214"/>
      <c r="ERX41" s="214"/>
      <c r="ERY41" s="214"/>
      <c r="ERZ41" s="214"/>
      <c r="ESA41" s="214"/>
      <c r="ESB41" s="214"/>
      <c r="ESC41" s="214"/>
      <c r="ESD41" s="214"/>
      <c r="ESE41" s="214"/>
      <c r="ESF41" s="214"/>
      <c r="ESG41" s="214"/>
      <c r="ESH41" s="214"/>
      <c r="ESI41" s="214"/>
      <c r="ESJ41" s="214"/>
      <c r="ESK41" s="214"/>
      <c r="ESL41" s="214"/>
      <c r="ESM41" s="214"/>
      <c r="ESN41" s="214"/>
      <c r="ESO41" s="214"/>
      <c r="ESP41" s="214"/>
      <c r="ESQ41" s="214"/>
      <c r="ESR41" s="214"/>
      <c r="ESS41" s="214"/>
      <c r="EST41" s="214"/>
      <c r="ESU41" s="214"/>
      <c r="ESV41" s="214"/>
      <c r="ESW41" s="214"/>
      <c r="ESX41" s="214"/>
      <c r="ESY41" s="214"/>
      <c r="ESZ41" s="214"/>
      <c r="ETA41" s="214"/>
      <c r="ETB41" s="214"/>
      <c r="ETC41" s="214"/>
      <c r="ETD41" s="214"/>
      <c r="ETE41" s="214"/>
      <c r="ETF41" s="214"/>
      <c r="ETG41" s="214"/>
      <c r="ETH41" s="214"/>
      <c r="ETI41" s="214"/>
      <c r="ETJ41" s="214"/>
      <c r="ETK41" s="214"/>
      <c r="ETL41" s="214"/>
      <c r="ETM41" s="214"/>
      <c r="ETN41" s="214"/>
      <c r="ETO41" s="214"/>
      <c r="ETP41" s="214"/>
      <c r="ETQ41" s="214"/>
      <c r="ETR41" s="214"/>
      <c r="ETS41" s="214"/>
      <c r="ETT41" s="214"/>
      <c r="ETU41" s="214"/>
      <c r="ETV41" s="214"/>
      <c r="ETW41" s="214"/>
      <c r="ETX41" s="214"/>
      <c r="ETY41" s="214"/>
      <c r="ETZ41" s="214"/>
      <c r="EUA41" s="214"/>
      <c r="EUB41" s="214"/>
      <c r="EUC41" s="214"/>
      <c r="EUD41" s="214"/>
      <c r="EUE41" s="214"/>
      <c r="EUF41" s="214"/>
      <c r="EUG41" s="214"/>
      <c r="EUH41" s="214"/>
      <c r="EUI41" s="214"/>
      <c r="EUJ41" s="214"/>
      <c r="EUK41" s="214"/>
      <c r="EUL41" s="214"/>
      <c r="EUM41" s="214"/>
      <c r="EUN41" s="214"/>
      <c r="EUO41" s="214"/>
      <c r="EUP41" s="214"/>
      <c r="EUQ41" s="214"/>
      <c r="EUR41" s="214"/>
      <c r="EUS41" s="214"/>
      <c r="EUT41" s="214"/>
      <c r="EUU41" s="214"/>
      <c r="EUV41" s="214"/>
      <c r="EUW41" s="214"/>
      <c r="EUX41" s="214"/>
      <c r="EUY41" s="214"/>
      <c r="EUZ41" s="214"/>
      <c r="EVA41" s="214"/>
      <c r="EVB41" s="214"/>
      <c r="EVC41" s="214"/>
      <c r="EVD41" s="214"/>
      <c r="EVE41" s="214"/>
      <c r="EVF41" s="214"/>
      <c r="EVG41" s="214"/>
      <c r="EVH41" s="214"/>
      <c r="EVI41" s="214"/>
      <c r="EVJ41" s="214"/>
      <c r="EVK41" s="214"/>
      <c r="EVL41" s="214"/>
      <c r="EVM41" s="214"/>
      <c r="EVN41" s="214"/>
      <c r="EVO41" s="214"/>
      <c r="EVP41" s="214"/>
      <c r="EVQ41" s="214"/>
      <c r="EVR41" s="214"/>
      <c r="EVS41" s="214"/>
      <c r="EVT41" s="214"/>
      <c r="EVU41" s="214"/>
      <c r="EVV41" s="214"/>
      <c r="EVW41" s="214"/>
      <c r="EVX41" s="214"/>
      <c r="EVY41" s="214"/>
      <c r="EVZ41" s="214"/>
      <c r="EWA41" s="214"/>
      <c r="EWB41" s="214"/>
      <c r="EWC41" s="214"/>
      <c r="EWD41" s="214"/>
      <c r="EWE41" s="214"/>
      <c r="EWF41" s="214"/>
      <c r="EWG41" s="214"/>
      <c r="EWH41" s="214"/>
      <c r="EWI41" s="214"/>
      <c r="EWJ41" s="214"/>
      <c r="EWK41" s="214"/>
      <c r="EWL41" s="214"/>
      <c r="EWM41" s="214"/>
      <c r="EWN41" s="214"/>
      <c r="EWO41" s="214"/>
      <c r="EWP41" s="214"/>
      <c r="EWQ41" s="214"/>
      <c r="EWR41" s="214"/>
      <c r="EWS41" s="214"/>
      <c r="EWT41" s="214"/>
      <c r="EWU41" s="214"/>
      <c r="EWV41" s="214"/>
      <c r="EWW41" s="214"/>
      <c r="EWX41" s="214"/>
      <c r="EWY41" s="214"/>
      <c r="EWZ41" s="214"/>
      <c r="EXA41" s="214"/>
      <c r="EXB41" s="214"/>
      <c r="EXC41" s="214"/>
      <c r="EXD41" s="214"/>
      <c r="EXE41" s="214"/>
      <c r="EXF41" s="214"/>
      <c r="EXG41" s="214"/>
      <c r="EXH41" s="214"/>
      <c r="EXI41" s="214"/>
      <c r="EXJ41" s="214"/>
      <c r="EXK41" s="214"/>
      <c r="EXL41" s="214"/>
      <c r="EXM41" s="214"/>
      <c r="EXN41" s="214"/>
      <c r="EXO41" s="214"/>
      <c r="EXP41" s="214"/>
      <c r="EXQ41" s="214"/>
      <c r="EXR41" s="214"/>
      <c r="EXS41" s="214"/>
      <c r="EXT41" s="214"/>
      <c r="EXU41" s="214"/>
      <c r="EXV41" s="214"/>
      <c r="EXW41" s="214"/>
      <c r="EXX41" s="214"/>
      <c r="EXY41" s="214"/>
      <c r="EXZ41" s="214"/>
      <c r="EYA41" s="214"/>
      <c r="EYB41" s="214"/>
      <c r="EYC41" s="214"/>
      <c r="EYD41" s="214"/>
      <c r="EYE41" s="214"/>
      <c r="EYF41" s="214"/>
      <c r="EYG41" s="214"/>
      <c r="EYH41" s="214"/>
      <c r="EYI41" s="214"/>
      <c r="EYJ41" s="214"/>
      <c r="EYK41" s="214"/>
      <c r="EYL41" s="214"/>
      <c r="EYM41" s="214"/>
      <c r="EYN41" s="214"/>
      <c r="EYO41" s="214"/>
      <c r="EYP41" s="214"/>
      <c r="EYQ41" s="214"/>
      <c r="EYR41" s="214"/>
      <c r="EYS41" s="214"/>
      <c r="EYT41" s="214"/>
      <c r="EYU41" s="214"/>
      <c r="EYV41" s="214"/>
      <c r="EYW41" s="214"/>
      <c r="EYX41" s="214"/>
      <c r="EYY41" s="214"/>
      <c r="EYZ41" s="214"/>
      <c r="EZA41" s="214"/>
      <c r="EZB41" s="214"/>
      <c r="EZC41" s="214"/>
      <c r="EZD41" s="214"/>
      <c r="EZE41" s="214"/>
      <c r="EZF41" s="214"/>
      <c r="EZG41" s="214"/>
      <c r="EZH41" s="214"/>
      <c r="EZI41" s="214"/>
      <c r="EZJ41" s="214"/>
      <c r="EZK41" s="214"/>
      <c r="EZL41" s="214"/>
      <c r="EZM41" s="214"/>
      <c r="EZN41" s="214"/>
      <c r="EZO41" s="214"/>
      <c r="EZP41" s="214"/>
      <c r="EZQ41" s="214"/>
      <c r="EZR41" s="214"/>
      <c r="EZS41" s="214"/>
      <c r="EZT41" s="214"/>
      <c r="EZU41" s="214"/>
      <c r="EZV41" s="214"/>
      <c r="EZW41" s="214"/>
      <c r="EZX41" s="214"/>
      <c r="EZY41" s="214"/>
      <c r="EZZ41" s="214"/>
      <c r="FAA41" s="214"/>
      <c r="FAB41" s="214"/>
      <c r="FAC41" s="214"/>
      <c r="FAD41" s="214"/>
      <c r="FAE41" s="214"/>
      <c r="FAF41" s="214"/>
      <c r="FAG41" s="214"/>
      <c r="FAH41" s="214"/>
      <c r="FAI41" s="214"/>
      <c r="FAJ41" s="214"/>
      <c r="FAK41" s="214"/>
      <c r="FAL41" s="214"/>
      <c r="FAM41" s="214"/>
      <c r="FAN41" s="214"/>
      <c r="FAO41" s="214"/>
      <c r="FAP41" s="214"/>
      <c r="FAQ41" s="214"/>
      <c r="FAR41" s="214"/>
      <c r="FAS41" s="214"/>
      <c r="FAT41" s="214"/>
      <c r="FAU41" s="214"/>
      <c r="FAV41" s="214"/>
      <c r="FAW41" s="214"/>
      <c r="FAX41" s="214"/>
      <c r="FAY41" s="214"/>
      <c r="FAZ41" s="214"/>
      <c r="FBA41" s="214"/>
      <c r="FBB41" s="214"/>
      <c r="FBC41" s="214"/>
      <c r="FBD41" s="214"/>
      <c r="FBE41" s="214"/>
      <c r="FBF41" s="214"/>
      <c r="FBG41" s="214"/>
      <c r="FBH41" s="214"/>
      <c r="FBI41" s="214"/>
      <c r="FBJ41" s="214"/>
      <c r="FBK41" s="214"/>
      <c r="FBL41" s="214"/>
      <c r="FBM41" s="214"/>
      <c r="FBN41" s="214"/>
      <c r="FBO41" s="214"/>
      <c r="FBP41" s="214"/>
      <c r="FBQ41" s="214"/>
      <c r="FBR41" s="214"/>
      <c r="FBS41" s="214"/>
      <c r="FBT41" s="214"/>
      <c r="FBU41" s="214"/>
      <c r="FBV41" s="214"/>
      <c r="FBW41" s="214"/>
      <c r="FBX41" s="214"/>
      <c r="FBY41" s="214"/>
      <c r="FBZ41" s="214"/>
      <c r="FCA41" s="214"/>
      <c r="FCB41" s="214"/>
      <c r="FCC41" s="214"/>
      <c r="FCD41" s="214"/>
      <c r="FCE41" s="214"/>
      <c r="FCF41" s="214"/>
      <c r="FCG41" s="214"/>
      <c r="FCH41" s="214"/>
      <c r="FCI41" s="214"/>
      <c r="FCJ41" s="214"/>
      <c r="FCK41" s="214"/>
      <c r="FCL41" s="214"/>
      <c r="FCM41" s="214"/>
      <c r="FCN41" s="214"/>
      <c r="FCO41" s="214"/>
      <c r="FCP41" s="214"/>
      <c r="FCQ41" s="214"/>
      <c r="FCR41" s="214"/>
      <c r="FCS41" s="214"/>
      <c r="FCT41" s="214"/>
      <c r="FCU41" s="214"/>
      <c r="FCV41" s="214"/>
      <c r="FCW41" s="214"/>
      <c r="FCX41" s="214"/>
      <c r="FCY41" s="214"/>
      <c r="FCZ41" s="214"/>
      <c r="FDA41" s="214"/>
      <c r="FDB41" s="214"/>
      <c r="FDC41" s="214"/>
      <c r="FDD41" s="214"/>
      <c r="FDE41" s="214"/>
      <c r="FDF41" s="214"/>
      <c r="FDG41" s="214"/>
      <c r="FDH41" s="214"/>
      <c r="FDI41" s="214"/>
      <c r="FDJ41" s="214"/>
      <c r="FDK41" s="214"/>
      <c r="FDL41" s="214"/>
      <c r="FDM41" s="214"/>
      <c r="FDN41" s="214"/>
      <c r="FDO41" s="214"/>
      <c r="FDP41" s="214"/>
      <c r="FDQ41" s="214"/>
      <c r="FDR41" s="214"/>
      <c r="FDS41" s="214"/>
      <c r="FDT41" s="214"/>
      <c r="FDU41" s="214"/>
      <c r="FDV41" s="214"/>
      <c r="FDW41" s="214"/>
      <c r="FDX41" s="214"/>
      <c r="FDY41" s="214"/>
      <c r="FDZ41" s="214"/>
      <c r="FEA41" s="214"/>
      <c r="FEB41" s="214"/>
      <c r="FEC41" s="214"/>
      <c r="FED41" s="214"/>
      <c r="FEE41" s="214"/>
      <c r="FEF41" s="214"/>
      <c r="FEG41" s="214"/>
      <c r="FEH41" s="214"/>
      <c r="FEI41" s="214"/>
      <c r="FEJ41" s="214"/>
      <c r="FEK41" s="214"/>
      <c r="FEL41" s="214"/>
      <c r="FEM41" s="214"/>
      <c r="FEN41" s="214"/>
      <c r="FEO41" s="214"/>
      <c r="FEP41" s="214"/>
      <c r="FEQ41" s="214"/>
      <c r="FER41" s="214"/>
      <c r="FES41" s="214"/>
      <c r="FET41" s="214"/>
      <c r="FEU41" s="214"/>
      <c r="FEV41" s="214"/>
      <c r="FEW41" s="214"/>
      <c r="FEX41" s="214"/>
      <c r="FEY41" s="214"/>
      <c r="FEZ41" s="214"/>
      <c r="FFA41" s="214"/>
      <c r="FFB41" s="214"/>
      <c r="FFC41" s="214"/>
      <c r="FFD41" s="214"/>
      <c r="FFE41" s="214"/>
      <c r="FFF41" s="214"/>
      <c r="FFG41" s="214"/>
      <c r="FFH41" s="214"/>
      <c r="FFI41" s="214"/>
      <c r="FFJ41" s="214"/>
      <c r="FFK41" s="214"/>
      <c r="FFL41" s="214"/>
      <c r="FFM41" s="214"/>
      <c r="FFN41" s="214"/>
      <c r="FFO41" s="214"/>
      <c r="FFP41" s="214"/>
      <c r="FFQ41" s="214"/>
      <c r="FFR41" s="214"/>
      <c r="FFS41" s="214"/>
      <c r="FFT41" s="214"/>
      <c r="FFU41" s="214"/>
      <c r="FFV41" s="214"/>
      <c r="FFW41" s="214"/>
      <c r="FFX41" s="214"/>
      <c r="FFY41" s="214"/>
      <c r="FFZ41" s="214"/>
      <c r="FGA41" s="214"/>
      <c r="FGB41" s="214"/>
      <c r="FGC41" s="214"/>
      <c r="FGD41" s="214"/>
      <c r="FGE41" s="214"/>
      <c r="FGF41" s="214"/>
      <c r="FGG41" s="214"/>
      <c r="FGH41" s="214"/>
      <c r="FGI41" s="214"/>
      <c r="FGJ41" s="214"/>
      <c r="FGK41" s="214"/>
      <c r="FGL41" s="214"/>
      <c r="FGM41" s="214"/>
      <c r="FGN41" s="214"/>
      <c r="FGO41" s="214"/>
      <c r="FGP41" s="214"/>
      <c r="FGQ41" s="214"/>
      <c r="FGR41" s="214"/>
      <c r="FGS41" s="214"/>
      <c r="FGT41" s="214"/>
      <c r="FGU41" s="214"/>
      <c r="FGV41" s="214"/>
      <c r="FGW41" s="214"/>
      <c r="FGX41" s="214"/>
      <c r="FGY41" s="214"/>
      <c r="FGZ41" s="214"/>
      <c r="FHA41" s="214"/>
      <c r="FHB41" s="214"/>
      <c r="FHC41" s="214"/>
      <c r="FHD41" s="214"/>
      <c r="FHE41" s="214"/>
      <c r="FHF41" s="214"/>
      <c r="FHG41" s="214"/>
      <c r="FHH41" s="214"/>
      <c r="FHI41" s="214"/>
      <c r="FHJ41" s="214"/>
      <c r="FHK41" s="214"/>
      <c r="FHL41" s="214"/>
      <c r="FHM41" s="214"/>
      <c r="FHN41" s="214"/>
      <c r="FHO41" s="214"/>
      <c r="FHP41" s="214"/>
      <c r="FHQ41" s="214"/>
      <c r="FHR41" s="214"/>
      <c r="FHS41" s="214"/>
      <c r="FHT41" s="214"/>
      <c r="FHU41" s="214"/>
      <c r="FHV41" s="214"/>
      <c r="FHW41" s="214"/>
      <c r="FHX41" s="214"/>
      <c r="FHY41" s="214"/>
      <c r="FHZ41" s="214"/>
      <c r="FIA41" s="214"/>
      <c r="FIB41" s="214"/>
      <c r="FIC41" s="214"/>
      <c r="FID41" s="214"/>
      <c r="FIE41" s="214"/>
      <c r="FIF41" s="214"/>
      <c r="FIG41" s="214"/>
      <c r="FIH41" s="214"/>
      <c r="FII41" s="214"/>
      <c r="FIJ41" s="214"/>
      <c r="FIK41" s="214"/>
      <c r="FIL41" s="214"/>
      <c r="FIM41" s="214"/>
      <c r="FIN41" s="214"/>
      <c r="FIO41" s="214"/>
      <c r="FIP41" s="214"/>
      <c r="FIQ41" s="214"/>
      <c r="FIR41" s="214"/>
      <c r="FIS41" s="214"/>
      <c r="FIT41" s="214"/>
      <c r="FIU41" s="214"/>
      <c r="FIV41" s="214"/>
      <c r="FIW41" s="214"/>
      <c r="FIX41" s="214"/>
      <c r="FIY41" s="214"/>
      <c r="FIZ41" s="214"/>
      <c r="FJA41" s="214"/>
      <c r="FJB41" s="214"/>
      <c r="FJC41" s="214"/>
      <c r="FJD41" s="214"/>
      <c r="FJE41" s="214"/>
      <c r="FJF41" s="214"/>
      <c r="FJG41" s="214"/>
      <c r="FJH41" s="214"/>
      <c r="FJI41" s="214"/>
      <c r="FJJ41" s="214"/>
      <c r="FJK41" s="214"/>
      <c r="FJL41" s="214"/>
      <c r="FJM41" s="214"/>
      <c r="FJN41" s="214"/>
      <c r="FJO41" s="214"/>
      <c r="FJP41" s="214"/>
      <c r="FJQ41" s="214"/>
      <c r="FJR41" s="214"/>
      <c r="FJS41" s="214"/>
      <c r="FJT41" s="214"/>
      <c r="FJU41" s="214"/>
      <c r="FJV41" s="214"/>
      <c r="FJW41" s="214"/>
      <c r="FJX41" s="214"/>
      <c r="FJY41" s="214"/>
      <c r="FJZ41" s="214"/>
      <c r="FKA41" s="214"/>
      <c r="FKB41" s="214"/>
      <c r="FKC41" s="214"/>
      <c r="FKD41" s="214"/>
      <c r="FKE41" s="214"/>
      <c r="FKF41" s="214"/>
      <c r="FKG41" s="214"/>
      <c r="FKH41" s="214"/>
      <c r="FKI41" s="214"/>
      <c r="FKJ41" s="214"/>
      <c r="FKK41" s="214"/>
      <c r="FKL41" s="214"/>
      <c r="FKM41" s="214"/>
      <c r="FKN41" s="214"/>
      <c r="FKO41" s="214"/>
      <c r="FKP41" s="214"/>
      <c r="FKQ41" s="214"/>
      <c r="FKR41" s="214"/>
      <c r="FKS41" s="214"/>
      <c r="FKT41" s="214"/>
      <c r="FKU41" s="214"/>
      <c r="FKV41" s="214"/>
      <c r="FKW41" s="214"/>
      <c r="FKX41" s="214"/>
      <c r="FKY41" s="214"/>
      <c r="FKZ41" s="214"/>
      <c r="FLA41" s="214"/>
      <c r="FLB41" s="214"/>
      <c r="FLC41" s="214"/>
      <c r="FLD41" s="214"/>
      <c r="FLE41" s="214"/>
      <c r="FLF41" s="214"/>
      <c r="FLG41" s="214"/>
      <c r="FLH41" s="214"/>
      <c r="FLI41" s="214"/>
      <c r="FLJ41" s="214"/>
      <c r="FLK41" s="214"/>
      <c r="FLL41" s="214"/>
      <c r="FLM41" s="214"/>
      <c r="FLN41" s="214"/>
      <c r="FLO41" s="214"/>
      <c r="FLP41" s="214"/>
      <c r="FLQ41" s="214"/>
      <c r="FLR41" s="214"/>
      <c r="FLS41" s="214"/>
      <c r="FLT41" s="214"/>
      <c r="FLU41" s="214"/>
      <c r="FLV41" s="214"/>
      <c r="FLW41" s="214"/>
      <c r="FLX41" s="214"/>
      <c r="FLY41" s="214"/>
      <c r="FLZ41" s="214"/>
      <c r="FMA41" s="214"/>
      <c r="FMB41" s="214"/>
      <c r="FMC41" s="214"/>
      <c r="FMD41" s="214"/>
      <c r="FME41" s="214"/>
      <c r="FMF41" s="214"/>
      <c r="FMG41" s="214"/>
      <c r="FMH41" s="214"/>
      <c r="FMI41" s="214"/>
      <c r="FMJ41" s="214"/>
      <c r="FMK41" s="214"/>
      <c r="FML41" s="214"/>
      <c r="FMM41" s="214"/>
      <c r="FMN41" s="214"/>
      <c r="FMO41" s="214"/>
      <c r="FMP41" s="214"/>
      <c r="FMQ41" s="214"/>
      <c r="FMR41" s="214"/>
      <c r="FMS41" s="214"/>
      <c r="FMT41" s="214"/>
      <c r="FMU41" s="214"/>
      <c r="FMV41" s="214"/>
      <c r="FMW41" s="214"/>
      <c r="FMX41" s="214"/>
      <c r="FMY41" s="214"/>
      <c r="FMZ41" s="214"/>
      <c r="FNA41" s="214"/>
      <c r="FNB41" s="214"/>
      <c r="FNC41" s="214"/>
      <c r="FND41" s="214"/>
      <c r="FNE41" s="214"/>
      <c r="FNF41" s="214"/>
      <c r="FNG41" s="214"/>
      <c r="FNH41" s="214"/>
      <c r="FNI41" s="214"/>
      <c r="FNJ41" s="214"/>
      <c r="FNK41" s="214"/>
      <c r="FNL41" s="214"/>
      <c r="FNM41" s="214"/>
      <c r="FNN41" s="214"/>
      <c r="FNO41" s="214"/>
      <c r="FNP41" s="214"/>
      <c r="FNQ41" s="214"/>
      <c r="FNR41" s="214"/>
      <c r="FNS41" s="214"/>
      <c r="FNT41" s="214"/>
      <c r="FNU41" s="214"/>
      <c r="FNV41" s="214"/>
      <c r="FNW41" s="214"/>
      <c r="FNX41" s="214"/>
      <c r="FNY41" s="214"/>
      <c r="FNZ41" s="214"/>
      <c r="FOA41" s="214"/>
      <c r="FOB41" s="214"/>
      <c r="FOC41" s="214"/>
      <c r="FOD41" s="214"/>
      <c r="FOE41" s="214"/>
      <c r="FOF41" s="214"/>
      <c r="FOG41" s="214"/>
      <c r="FOH41" s="214"/>
      <c r="FOI41" s="214"/>
      <c r="FOJ41" s="214"/>
      <c r="FOK41" s="214"/>
      <c r="FOL41" s="214"/>
      <c r="FOM41" s="214"/>
      <c r="FON41" s="214"/>
      <c r="FOO41" s="214"/>
      <c r="FOP41" s="214"/>
      <c r="FOQ41" s="214"/>
      <c r="FOR41" s="214"/>
      <c r="FOS41" s="214"/>
      <c r="FOT41" s="214"/>
      <c r="FOU41" s="214"/>
      <c r="FOV41" s="214"/>
      <c r="FOW41" s="214"/>
      <c r="FOX41" s="214"/>
      <c r="FOY41" s="214"/>
      <c r="FOZ41" s="214"/>
      <c r="FPA41" s="214"/>
      <c r="FPB41" s="214"/>
      <c r="FPC41" s="214"/>
      <c r="FPD41" s="214"/>
      <c r="FPE41" s="214"/>
      <c r="FPF41" s="214"/>
      <c r="FPG41" s="214"/>
      <c r="FPH41" s="214"/>
      <c r="FPI41" s="214"/>
      <c r="FPJ41" s="214"/>
      <c r="FPK41" s="214"/>
      <c r="FPL41" s="214"/>
      <c r="FPM41" s="214"/>
      <c r="FPN41" s="214"/>
      <c r="FPO41" s="214"/>
      <c r="FPP41" s="214"/>
      <c r="FPQ41" s="214"/>
      <c r="FPR41" s="214"/>
      <c r="FPS41" s="214"/>
      <c r="FPT41" s="214"/>
      <c r="FPU41" s="214"/>
      <c r="FPV41" s="214"/>
      <c r="FPW41" s="214"/>
      <c r="FPX41" s="214"/>
      <c r="FPY41" s="214"/>
      <c r="FPZ41" s="214"/>
      <c r="FQA41" s="214"/>
      <c r="FQB41" s="214"/>
      <c r="FQC41" s="214"/>
      <c r="FQD41" s="214"/>
      <c r="FQE41" s="214"/>
      <c r="FQF41" s="214"/>
      <c r="FQG41" s="214"/>
      <c r="FQH41" s="214"/>
      <c r="FQI41" s="214"/>
      <c r="FQJ41" s="214"/>
      <c r="FQK41" s="214"/>
      <c r="FQL41" s="214"/>
      <c r="FQM41" s="214"/>
      <c r="FQN41" s="214"/>
      <c r="FQO41" s="214"/>
      <c r="FQP41" s="214"/>
      <c r="FQQ41" s="214"/>
      <c r="FQR41" s="214"/>
      <c r="FQS41" s="214"/>
      <c r="FQT41" s="214"/>
      <c r="FQU41" s="214"/>
      <c r="FQV41" s="214"/>
      <c r="FQW41" s="214"/>
      <c r="FQX41" s="214"/>
      <c r="FQY41" s="214"/>
      <c r="FQZ41" s="214"/>
      <c r="FRA41" s="214"/>
      <c r="FRB41" s="214"/>
      <c r="FRC41" s="214"/>
      <c r="FRD41" s="214"/>
      <c r="FRE41" s="214"/>
      <c r="FRF41" s="214"/>
      <c r="FRG41" s="214"/>
      <c r="FRH41" s="214"/>
      <c r="FRI41" s="214"/>
      <c r="FRJ41" s="214"/>
      <c r="FRK41" s="214"/>
      <c r="FRL41" s="214"/>
      <c r="FRM41" s="214"/>
      <c r="FRN41" s="214"/>
      <c r="FRO41" s="214"/>
      <c r="FRP41" s="214"/>
      <c r="FRQ41" s="214"/>
      <c r="FRR41" s="214"/>
      <c r="FRS41" s="214"/>
      <c r="FRT41" s="214"/>
      <c r="FRU41" s="214"/>
      <c r="FRV41" s="214"/>
      <c r="FRW41" s="214"/>
      <c r="FRX41" s="214"/>
      <c r="FRY41" s="214"/>
      <c r="FRZ41" s="214"/>
      <c r="FSA41" s="214"/>
      <c r="FSB41" s="214"/>
      <c r="FSC41" s="214"/>
      <c r="FSD41" s="214"/>
      <c r="FSE41" s="214"/>
      <c r="FSF41" s="214"/>
      <c r="FSG41" s="214"/>
      <c r="FSH41" s="214"/>
      <c r="FSI41" s="214"/>
      <c r="FSJ41" s="214"/>
      <c r="FSK41" s="214"/>
      <c r="FSL41" s="214"/>
      <c r="FSM41" s="214"/>
      <c r="FSN41" s="214"/>
      <c r="FSO41" s="214"/>
      <c r="FSP41" s="214"/>
      <c r="FSQ41" s="214"/>
      <c r="FSR41" s="214"/>
      <c r="FSS41" s="214"/>
      <c r="FST41" s="214"/>
      <c r="FSU41" s="214"/>
      <c r="FSV41" s="214"/>
      <c r="FSW41" s="214"/>
      <c r="FSX41" s="214"/>
      <c r="FSY41" s="214"/>
      <c r="FSZ41" s="214"/>
      <c r="FTA41" s="214"/>
      <c r="FTB41" s="214"/>
      <c r="FTC41" s="214"/>
      <c r="FTD41" s="214"/>
      <c r="FTE41" s="214"/>
      <c r="FTF41" s="214"/>
      <c r="FTG41" s="214"/>
      <c r="FTH41" s="214"/>
      <c r="FTI41" s="214"/>
      <c r="FTJ41" s="214"/>
      <c r="FTK41" s="214"/>
      <c r="FTL41" s="214"/>
      <c r="FTM41" s="214"/>
      <c r="FTN41" s="214"/>
      <c r="FTO41" s="214"/>
      <c r="FTP41" s="214"/>
      <c r="FTQ41" s="214"/>
      <c r="FTR41" s="214"/>
      <c r="FTS41" s="214"/>
      <c r="FTT41" s="214"/>
      <c r="FTU41" s="214"/>
      <c r="FTV41" s="214"/>
      <c r="FTW41" s="214"/>
      <c r="FTX41" s="214"/>
      <c r="FTY41" s="214"/>
      <c r="FTZ41" s="214"/>
      <c r="FUA41" s="214"/>
      <c r="FUB41" s="214"/>
      <c r="FUC41" s="214"/>
      <c r="FUD41" s="214"/>
      <c r="FUE41" s="214"/>
      <c r="FUF41" s="214"/>
      <c r="FUG41" s="214"/>
      <c r="FUH41" s="214"/>
      <c r="FUI41" s="214"/>
      <c r="FUJ41" s="214"/>
      <c r="FUK41" s="214"/>
      <c r="FUL41" s="214"/>
      <c r="FUM41" s="214"/>
      <c r="FUN41" s="214"/>
      <c r="FUO41" s="214"/>
      <c r="FUP41" s="214"/>
      <c r="FUQ41" s="214"/>
      <c r="FUR41" s="214"/>
      <c r="FUS41" s="214"/>
      <c r="FUT41" s="214"/>
      <c r="FUU41" s="214"/>
      <c r="FUV41" s="214"/>
      <c r="FUW41" s="214"/>
      <c r="FUX41" s="214"/>
      <c r="FUY41" s="214"/>
      <c r="FUZ41" s="214"/>
      <c r="FVA41" s="214"/>
      <c r="FVB41" s="214"/>
      <c r="FVC41" s="214"/>
      <c r="FVD41" s="214"/>
      <c r="FVE41" s="214"/>
      <c r="FVF41" s="214"/>
      <c r="FVG41" s="214"/>
      <c r="FVH41" s="214"/>
      <c r="FVI41" s="214"/>
      <c r="FVJ41" s="214"/>
      <c r="FVK41" s="214"/>
      <c r="FVL41" s="214"/>
      <c r="FVM41" s="214"/>
      <c r="FVN41" s="214"/>
      <c r="FVO41" s="214"/>
      <c r="FVP41" s="214"/>
      <c r="FVQ41" s="214"/>
      <c r="FVR41" s="214"/>
      <c r="FVS41" s="214"/>
      <c r="FVT41" s="214"/>
      <c r="FVU41" s="214"/>
      <c r="FVV41" s="214"/>
      <c r="FVW41" s="214"/>
      <c r="FVX41" s="214"/>
      <c r="FVY41" s="214"/>
      <c r="FVZ41" s="214"/>
      <c r="FWA41" s="214"/>
      <c r="FWB41" s="214"/>
      <c r="FWC41" s="214"/>
      <c r="FWD41" s="214"/>
      <c r="FWE41" s="214"/>
      <c r="FWF41" s="214"/>
      <c r="FWG41" s="214"/>
      <c r="FWH41" s="214"/>
      <c r="FWI41" s="214"/>
      <c r="FWJ41" s="214"/>
      <c r="FWK41" s="214"/>
      <c r="FWL41" s="214"/>
      <c r="FWM41" s="214"/>
      <c r="FWN41" s="214"/>
      <c r="FWO41" s="214"/>
      <c r="FWP41" s="214"/>
      <c r="FWQ41" s="214"/>
      <c r="FWR41" s="214"/>
      <c r="FWS41" s="214"/>
      <c r="FWT41" s="214"/>
      <c r="FWU41" s="214"/>
      <c r="FWV41" s="214"/>
      <c r="FWW41" s="214"/>
      <c r="FWX41" s="214"/>
      <c r="FWY41" s="214"/>
      <c r="FWZ41" s="214"/>
      <c r="FXA41" s="214"/>
      <c r="FXB41" s="214"/>
      <c r="FXC41" s="214"/>
      <c r="FXD41" s="214"/>
      <c r="FXE41" s="214"/>
      <c r="FXF41" s="214"/>
      <c r="FXG41" s="214"/>
      <c r="FXH41" s="214"/>
      <c r="FXI41" s="214"/>
      <c r="FXJ41" s="214"/>
      <c r="FXK41" s="214"/>
      <c r="FXL41" s="214"/>
      <c r="FXM41" s="214"/>
      <c r="FXN41" s="214"/>
      <c r="FXO41" s="214"/>
      <c r="FXP41" s="214"/>
      <c r="FXQ41" s="214"/>
      <c r="FXR41" s="214"/>
      <c r="FXS41" s="214"/>
      <c r="FXT41" s="214"/>
      <c r="FXU41" s="214"/>
      <c r="FXV41" s="214"/>
      <c r="FXW41" s="214"/>
      <c r="FXX41" s="214"/>
      <c r="FXY41" s="214"/>
      <c r="FXZ41" s="214"/>
      <c r="FYA41" s="214"/>
      <c r="FYB41" s="214"/>
      <c r="FYC41" s="214"/>
      <c r="FYD41" s="214"/>
      <c r="FYE41" s="214"/>
      <c r="FYF41" s="214"/>
      <c r="FYG41" s="214"/>
      <c r="FYH41" s="214"/>
      <c r="FYI41" s="214"/>
      <c r="FYJ41" s="214"/>
      <c r="FYK41" s="214"/>
      <c r="FYL41" s="214"/>
      <c r="FYM41" s="214"/>
      <c r="FYN41" s="214"/>
      <c r="FYO41" s="214"/>
      <c r="FYP41" s="214"/>
      <c r="FYQ41" s="214"/>
      <c r="FYR41" s="214"/>
      <c r="FYS41" s="214"/>
      <c r="FYT41" s="214"/>
      <c r="FYU41" s="214"/>
      <c r="FYV41" s="214"/>
      <c r="FYW41" s="214"/>
      <c r="FYX41" s="214"/>
      <c r="FYY41" s="214"/>
      <c r="FYZ41" s="214"/>
      <c r="FZA41" s="214"/>
      <c r="FZB41" s="214"/>
      <c r="FZC41" s="214"/>
      <c r="FZD41" s="214"/>
      <c r="FZE41" s="214"/>
      <c r="FZF41" s="214"/>
      <c r="FZG41" s="214"/>
      <c r="FZH41" s="214"/>
      <c r="FZI41" s="214"/>
      <c r="FZJ41" s="214"/>
      <c r="FZK41" s="214"/>
      <c r="FZL41" s="214"/>
      <c r="FZM41" s="214"/>
      <c r="FZN41" s="214"/>
      <c r="FZO41" s="214"/>
      <c r="FZP41" s="214"/>
      <c r="FZQ41" s="214"/>
      <c r="FZR41" s="214"/>
      <c r="FZS41" s="214"/>
      <c r="FZT41" s="214"/>
      <c r="FZU41" s="214"/>
      <c r="FZV41" s="214"/>
      <c r="FZW41" s="214"/>
      <c r="FZX41" s="214"/>
      <c r="FZY41" s="214"/>
      <c r="FZZ41" s="214"/>
      <c r="GAA41" s="214"/>
      <c r="GAB41" s="214"/>
      <c r="GAC41" s="214"/>
      <c r="GAD41" s="214"/>
      <c r="GAE41" s="214"/>
      <c r="GAF41" s="214"/>
      <c r="GAG41" s="214"/>
      <c r="GAH41" s="214"/>
      <c r="GAI41" s="214"/>
      <c r="GAJ41" s="214"/>
      <c r="GAK41" s="214"/>
      <c r="GAL41" s="214"/>
      <c r="GAM41" s="214"/>
      <c r="GAN41" s="214"/>
      <c r="GAO41" s="214"/>
      <c r="GAP41" s="214"/>
      <c r="GAQ41" s="214"/>
      <c r="GAR41" s="214"/>
      <c r="GAS41" s="214"/>
      <c r="GAT41" s="214"/>
      <c r="GAU41" s="214"/>
      <c r="GAV41" s="214"/>
      <c r="GAW41" s="214"/>
      <c r="GAX41" s="214"/>
      <c r="GAY41" s="214"/>
      <c r="GAZ41" s="214"/>
      <c r="GBA41" s="214"/>
      <c r="GBB41" s="214"/>
      <c r="GBC41" s="214"/>
      <c r="GBD41" s="214"/>
      <c r="GBE41" s="214"/>
      <c r="GBF41" s="214"/>
      <c r="GBG41" s="214"/>
      <c r="GBH41" s="214"/>
      <c r="GBI41" s="214"/>
      <c r="GBJ41" s="214"/>
      <c r="GBK41" s="214"/>
      <c r="GBL41" s="214"/>
      <c r="GBM41" s="214"/>
      <c r="GBN41" s="214"/>
      <c r="GBO41" s="214"/>
      <c r="GBP41" s="214"/>
      <c r="GBQ41" s="214"/>
      <c r="GBR41" s="214"/>
      <c r="GBS41" s="214"/>
      <c r="GBT41" s="214"/>
      <c r="GBU41" s="214"/>
      <c r="GBV41" s="214"/>
      <c r="GBW41" s="214"/>
      <c r="GBX41" s="214"/>
      <c r="GBY41" s="214"/>
      <c r="GBZ41" s="214"/>
      <c r="GCA41" s="214"/>
      <c r="GCB41" s="214"/>
      <c r="GCC41" s="214"/>
      <c r="GCD41" s="214"/>
      <c r="GCE41" s="214"/>
      <c r="GCF41" s="214"/>
      <c r="GCG41" s="214"/>
      <c r="GCH41" s="214"/>
      <c r="GCI41" s="214"/>
      <c r="GCJ41" s="214"/>
      <c r="GCK41" s="214"/>
      <c r="GCL41" s="214"/>
      <c r="GCM41" s="214"/>
      <c r="GCN41" s="214"/>
      <c r="GCO41" s="214"/>
      <c r="GCP41" s="214"/>
      <c r="GCQ41" s="214"/>
      <c r="GCR41" s="214"/>
      <c r="GCS41" s="214"/>
      <c r="GCT41" s="214"/>
      <c r="GCU41" s="214"/>
      <c r="GCV41" s="214"/>
      <c r="GCW41" s="214"/>
      <c r="GCX41" s="214"/>
      <c r="GCY41" s="214"/>
      <c r="GCZ41" s="214"/>
      <c r="GDA41" s="214"/>
      <c r="GDB41" s="214"/>
      <c r="GDC41" s="214"/>
      <c r="GDD41" s="214"/>
      <c r="GDE41" s="214"/>
      <c r="GDF41" s="214"/>
      <c r="GDG41" s="214"/>
      <c r="GDH41" s="214"/>
      <c r="GDI41" s="214"/>
      <c r="GDJ41" s="214"/>
      <c r="GDK41" s="214"/>
      <c r="GDL41" s="214"/>
      <c r="GDM41" s="214"/>
      <c r="GDN41" s="214"/>
      <c r="GDO41" s="214"/>
      <c r="GDP41" s="214"/>
      <c r="GDQ41" s="214"/>
      <c r="GDR41" s="214"/>
      <c r="GDS41" s="214"/>
      <c r="GDT41" s="214"/>
      <c r="GDU41" s="214"/>
      <c r="GDV41" s="214"/>
      <c r="GDW41" s="214"/>
      <c r="GDX41" s="214"/>
      <c r="GDY41" s="214"/>
      <c r="GDZ41" s="214"/>
      <c r="GEA41" s="214"/>
      <c r="GEB41" s="214"/>
      <c r="GEC41" s="214"/>
      <c r="GED41" s="214"/>
      <c r="GEE41" s="214"/>
      <c r="GEF41" s="214"/>
      <c r="GEG41" s="214"/>
      <c r="GEH41" s="214"/>
      <c r="GEI41" s="214"/>
      <c r="GEJ41" s="214"/>
      <c r="GEK41" s="214"/>
      <c r="GEL41" s="214"/>
      <c r="GEM41" s="214"/>
      <c r="GEN41" s="214"/>
      <c r="GEO41" s="214"/>
      <c r="GEP41" s="214"/>
      <c r="GEQ41" s="214"/>
      <c r="GER41" s="214"/>
      <c r="GES41" s="214"/>
      <c r="GET41" s="214"/>
      <c r="GEU41" s="214"/>
      <c r="GEV41" s="214"/>
      <c r="GEW41" s="214"/>
      <c r="GEX41" s="214"/>
      <c r="GEY41" s="214"/>
      <c r="GEZ41" s="214"/>
      <c r="GFA41" s="214"/>
      <c r="GFB41" s="214"/>
      <c r="GFC41" s="214"/>
      <c r="GFD41" s="214"/>
      <c r="GFE41" s="214"/>
      <c r="GFF41" s="214"/>
      <c r="GFG41" s="214"/>
      <c r="GFH41" s="214"/>
      <c r="GFI41" s="214"/>
      <c r="GFJ41" s="214"/>
      <c r="GFK41" s="214"/>
      <c r="GFL41" s="214"/>
      <c r="GFM41" s="214"/>
      <c r="GFN41" s="214"/>
      <c r="GFO41" s="214"/>
      <c r="GFP41" s="214"/>
      <c r="GFQ41" s="214"/>
      <c r="GFR41" s="214"/>
      <c r="GFS41" s="214"/>
      <c r="GFT41" s="214"/>
      <c r="GFU41" s="214"/>
      <c r="GFV41" s="214"/>
      <c r="GFW41" s="214"/>
      <c r="GFX41" s="214"/>
      <c r="GFY41" s="214"/>
      <c r="GFZ41" s="214"/>
      <c r="GGA41" s="214"/>
      <c r="GGB41" s="214"/>
      <c r="GGC41" s="214"/>
      <c r="GGD41" s="214"/>
      <c r="GGE41" s="214"/>
      <c r="GGF41" s="214"/>
      <c r="GGG41" s="214"/>
      <c r="GGH41" s="214"/>
      <c r="GGI41" s="214"/>
      <c r="GGJ41" s="214"/>
      <c r="GGK41" s="214"/>
      <c r="GGL41" s="214"/>
      <c r="GGM41" s="214"/>
      <c r="GGN41" s="214"/>
      <c r="GGO41" s="214"/>
      <c r="GGP41" s="214"/>
      <c r="GGQ41" s="214"/>
      <c r="GGR41" s="214"/>
      <c r="GGS41" s="214"/>
      <c r="GGT41" s="214"/>
      <c r="GGU41" s="214"/>
      <c r="GGV41" s="214"/>
      <c r="GGW41" s="214"/>
      <c r="GGX41" s="214"/>
      <c r="GGY41" s="214"/>
      <c r="GGZ41" s="214"/>
      <c r="GHA41" s="214"/>
      <c r="GHB41" s="214"/>
      <c r="GHC41" s="214"/>
      <c r="GHD41" s="214"/>
      <c r="GHE41" s="214"/>
      <c r="GHF41" s="214"/>
      <c r="GHG41" s="214"/>
      <c r="GHH41" s="214"/>
      <c r="GHI41" s="214"/>
      <c r="GHJ41" s="214"/>
      <c r="GHK41" s="214"/>
      <c r="GHL41" s="214"/>
      <c r="GHM41" s="214"/>
      <c r="GHN41" s="214"/>
      <c r="GHO41" s="214"/>
      <c r="GHP41" s="214"/>
      <c r="GHQ41" s="214"/>
      <c r="GHR41" s="214"/>
      <c r="GHS41" s="214"/>
      <c r="GHT41" s="214"/>
      <c r="GHU41" s="214"/>
      <c r="GHV41" s="214"/>
      <c r="GHW41" s="214"/>
      <c r="GHX41" s="214"/>
      <c r="GHY41" s="214"/>
      <c r="GHZ41" s="214"/>
      <c r="GIA41" s="214"/>
      <c r="GIB41" s="214"/>
      <c r="GIC41" s="214"/>
      <c r="GID41" s="214"/>
      <c r="GIE41" s="214"/>
      <c r="GIF41" s="214"/>
      <c r="GIG41" s="214"/>
      <c r="GIH41" s="214"/>
      <c r="GII41" s="214"/>
      <c r="GIJ41" s="214"/>
      <c r="GIK41" s="214"/>
      <c r="GIL41" s="214"/>
      <c r="GIM41" s="214"/>
      <c r="GIN41" s="214"/>
      <c r="GIO41" s="214"/>
      <c r="GIP41" s="214"/>
      <c r="GIQ41" s="214"/>
      <c r="GIR41" s="214"/>
      <c r="GIS41" s="214"/>
      <c r="GIT41" s="214"/>
      <c r="GIU41" s="214"/>
      <c r="GIV41" s="214"/>
      <c r="GIW41" s="214"/>
      <c r="GIX41" s="214"/>
      <c r="GIY41" s="214"/>
      <c r="GIZ41" s="214"/>
      <c r="GJA41" s="214"/>
      <c r="GJB41" s="214"/>
      <c r="GJC41" s="214"/>
      <c r="GJD41" s="214"/>
      <c r="GJE41" s="214"/>
      <c r="GJF41" s="214"/>
      <c r="GJG41" s="214"/>
      <c r="GJH41" s="214"/>
      <c r="GJI41" s="214"/>
      <c r="GJJ41" s="214"/>
      <c r="GJK41" s="214"/>
      <c r="GJL41" s="214"/>
      <c r="GJM41" s="214"/>
      <c r="GJN41" s="214"/>
      <c r="GJO41" s="214"/>
      <c r="GJP41" s="214"/>
      <c r="GJQ41" s="214"/>
      <c r="GJR41" s="214"/>
      <c r="GJS41" s="214"/>
      <c r="GJT41" s="214"/>
      <c r="GJU41" s="214"/>
      <c r="GJV41" s="214"/>
      <c r="GJW41" s="214"/>
      <c r="GJX41" s="214"/>
      <c r="GJY41" s="214"/>
      <c r="GJZ41" s="214"/>
      <c r="GKA41" s="214"/>
      <c r="GKB41" s="214"/>
      <c r="GKC41" s="214"/>
      <c r="GKD41" s="214"/>
      <c r="GKE41" s="214"/>
      <c r="GKF41" s="214"/>
      <c r="GKG41" s="214"/>
      <c r="GKH41" s="214"/>
      <c r="GKI41" s="214"/>
      <c r="GKJ41" s="214"/>
      <c r="GKK41" s="214"/>
      <c r="GKL41" s="214"/>
      <c r="GKM41" s="214"/>
      <c r="GKN41" s="214"/>
      <c r="GKO41" s="214"/>
      <c r="GKP41" s="214"/>
      <c r="GKQ41" s="214"/>
      <c r="GKR41" s="214"/>
      <c r="GKS41" s="214"/>
      <c r="GKT41" s="214"/>
      <c r="GKU41" s="214"/>
      <c r="GKV41" s="214"/>
      <c r="GKW41" s="214"/>
      <c r="GKX41" s="214"/>
      <c r="GKY41" s="214"/>
      <c r="GKZ41" s="214"/>
      <c r="GLA41" s="214"/>
      <c r="GLB41" s="214"/>
      <c r="GLC41" s="214"/>
      <c r="GLD41" s="214"/>
      <c r="GLE41" s="214"/>
      <c r="GLF41" s="214"/>
      <c r="GLG41" s="214"/>
      <c r="GLH41" s="214"/>
      <c r="GLI41" s="214"/>
      <c r="GLJ41" s="214"/>
      <c r="GLK41" s="214"/>
      <c r="GLL41" s="214"/>
      <c r="GLM41" s="214"/>
      <c r="GLN41" s="214"/>
      <c r="GLO41" s="214"/>
      <c r="GLP41" s="214"/>
      <c r="GLQ41" s="214"/>
      <c r="GLR41" s="214"/>
      <c r="GLS41" s="214"/>
      <c r="GLT41" s="214"/>
      <c r="GLU41" s="214"/>
      <c r="GLV41" s="214"/>
      <c r="GLW41" s="214"/>
      <c r="GLX41" s="214"/>
      <c r="GLY41" s="214"/>
      <c r="GLZ41" s="214"/>
      <c r="GMA41" s="214"/>
      <c r="GMB41" s="214"/>
      <c r="GMC41" s="214"/>
      <c r="GMD41" s="214"/>
      <c r="GME41" s="214"/>
      <c r="GMF41" s="214"/>
      <c r="GMG41" s="214"/>
      <c r="GMH41" s="214"/>
      <c r="GMI41" s="214"/>
      <c r="GMJ41" s="214"/>
      <c r="GMK41" s="214"/>
      <c r="GML41" s="214"/>
      <c r="GMM41" s="214"/>
      <c r="GMN41" s="214"/>
      <c r="GMO41" s="214"/>
      <c r="GMP41" s="214"/>
      <c r="GMQ41" s="214"/>
      <c r="GMR41" s="214"/>
      <c r="GMS41" s="214"/>
      <c r="GMT41" s="214"/>
      <c r="GMU41" s="214"/>
      <c r="GMV41" s="214"/>
      <c r="GMW41" s="214"/>
      <c r="GMX41" s="214"/>
      <c r="GMY41" s="214"/>
      <c r="GMZ41" s="214"/>
      <c r="GNA41" s="214"/>
      <c r="GNB41" s="214"/>
      <c r="GNC41" s="214"/>
      <c r="GND41" s="214"/>
      <c r="GNE41" s="214"/>
      <c r="GNF41" s="214"/>
      <c r="GNG41" s="214"/>
      <c r="GNH41" s="214"/>
      <c r="GNI41" s="214"/>
      <c r="GNJ41" s="214"/>
      <c r="GNK41" s="214"/>
      <c r="GNL41" s="214"/>
      <c r="GNM41" s="214"/>
      <c r="GNN41" s="214"/>
      <c r="GNO41" s="214"/>
      <c r="GNP41" s="214"/>
      <c r="GNQ41" s="214"/>
      <c r="GNR41" s="214"/>
      <c r="GNS41" s="214"/>
      <c r="GNT41" s="214"/>
      <c r="GNU41" s="214"/>
      <c r="GNV41" s="214"/>
      <c r="GNW41" s="214"/>
      <c r="GNX41" s="214"/>
      <c r="GNY41" s="214"/>
      <c r="GNZ41" s="214"/>
      <c r="GOA41" s="214"/>
      <c r="GOB41" s="214"/>
      <c r="GOC41" s="214"/>
      <c r="GOD41" s="214"/>
      <c r="GOE41" s="214"/>
      <c r="GOF41" s="214"/>
      <c r="GOG41" s="214"/>
      <c r="GOH41" s="214"/>
      <c r="GOI41" s="214"/>
      <c r="GOJ41" s="214"/>
      <c r="GOK41" s="214"/>
      <c r="GOL41" s="214"/>
      <c r="GOM41" s="214"/>
      <c r="GON41" s="214"/>
      <c r="GOO41" s="214"/>
      <c r="GOP41" s="214"/>
      <c r="GOQ41" s="214"/>
      <c r="GOR41" s="214"/>
      <c r="GOS41" s="214"/>
      <c r="GOT41" s="214"/>
      <c r="GOU41" s="214"/>
      <c r="GOV41" s="214"/>
      <c r="GOW41" s="214"/>
      <c r="GOX41" s="214"/>
      <c r="GOY41" s="214"/>
      <c r="GOZ41" s="214"/>
      <c r="GPA41" s="214"/>
      <c r="GPB41" s="214"/>
      <c r="GPC41" s="214"/>
      <c r="GPD41" s="214"/>
      <c r="GPE41" s="214"/>
      <c r="GPF41" s="214"/>
      <c r="GPG41" s="214"/>
      <c r="GPH41" s="214"/>
      <c r="GPI41" s="214"/>
      <c r="GPJ41" s="214"/>
      <c r="GPK41" s="214"/>
      <c r="GPL41" s="214"/>
      <c r="GPM41" s="214"/>
      <c r="GPN41" s="214"/>
      <c r="GPO41" s="214"/>
      <c r="GPP41" s="214"/>
      <c r="GPQ41" s="214"/>
      <c r="GPR41" s="214"/>
      <c r="GPS41" s="214"/>
      <c r="GPT41" s="214"/>
      <c r="GPU41" s="214"/>
      <c r="GPV41" s="214"/>
      <c r="GPW41" s="214"/>
      <c r="GPX41" s="214"/>
      <c r="GPY41" s="214"/>
      <c r="GPZ41" s="214"/>
      <c r="GQA41" s="214"/>
      <c r="GQB41" s="214"/>
      <c r="GQC41" s="214"/>
      <c r="GQD41" s="214"/>
      <c r="GQE41" s="214"/>
      <c r="GQF41" s="214"/>
      <c r="GQG41" s="214"/>
      <c r="GQH41" s="214"/>
      <c r="GQI41" s="214"/>
      <c r="GQJ41" s="214"/>
      <c r="GQK41" s="214"/>
      <c r="GQL41" s="214"/>
      <c r="GQM41" s="214"/>
      <c r="GQN41" s="214"/>
      <c r="GQO41" s="214"/>
      <c r="GQP41" s="214"/>
      <c r="GQQ41" s="214"/>
      <c r="GQR41" s="214"/>
      <c r="GQS41" s="214"/>
      <c r="GQT41" s="214"/>
      <c r="GQU41" s="214"/>
      <c r="GQV41" s="214"/>
      <c r="GQW41" s="214"/>
      <c r="GQX41" s="214"/>
      <c r="GQY41" s="214"/>
      <c r="GQZ41" s="214"/>
      <c r="GRA41" s="214"/>
      <c r="GRB41" s="214"/>
      <c r="GRC41" s="214"/>
      <c r="GRD41" s="214"/>
      <c r="GRE41" s="214"/>
      <c r="GRF41" s="214"/>
      <c r="GRG41" s="214"/>
      <c r="GRH41" s="214"/>
      <c r="GRI41" s="214"/>
      <c r="GRJ41" s="214"/>
      <c r="GRK41" s="214"/>
      <c r="GRL41" s="214"/>
      <c r="GRM41" s="214"/>
      <c r="GRN41" s="214"/>
      <c r="GRO41" s="214"/>
      <c r="GRP41" s="214"/>
      <c r="GRQ41" s="214"/>
      <c r="GRR41" s="214"/>
      <c r="GRS41" s="214"/>
      <c r="GRT41" s="214"/>
      <c r="GRU41" s="214"/>
      <c r="GRV41" s="214"/>
      <c r="GRW41" s="214"/>
      <c r="GRX41" s="214"/>
      <c r="GRY41" s="214"/>
      <c r="GRZ41" s="214"/>
      <c r="GSA41" s="214"/>
      <c r="GSB41" s="214"/>
      <c r="GSC41" s="214"/>
      <c r="GSD41" s="214"/>
      <c r="GSE41" s="214"/>
      <c r="GSF41" s="214"/>
      <c r="GSG41" s="214"/>
      <c r="GSH41" s="214"/>
      <c r="GSI41" s="214"/>
      <c r="GSJ41" s="214"/>
      <c r="GSK41" s="214"/>
      <c r="GSL41" s="214"/>
      <c r="GSM41" s="214"/>
      <c r="GSN41" s="214"/>
      <c r="GSO41" s="214"/>
      <c r="GSP41" s="214"/>
      <c r="GSQ41" s="214"/>
      <c r="GSR41" s="214"/>
      <c r="GSS41" s="214"/>
      <c r="GST41" s="214"/>
      <c r="GSU41" s="214"/>
      <c r="GSV41" s="214"/>
      <c r="GSW41" s="214"/>
      <c r="GSX41" s="214"/>
      <c r="GSY41" s="214"/>
      <c r="GSZ41" s="214"/>
      <c r="GTA41" s="214"/>
      <c r="GTB41" s="214"/>
      <c r="GTC41" s="214"/>
      <c r="GTD41" s="214"/>
      <c r="GTE41" s="214"/>
      <c r="GTF41" s="214"/>
      <c r="GTG41" s="214"/>
      <c r="GTH41" s="214"/>
      <c r="GTI41" s="214"/>
      <c r="GTJ41" s="214"/>
      <c r="GTK41" s="214"/>
      <c r="GTL41" s="214"/>
      <c r="GTM41" s="214"/>
      <c r="GTN41" s="214"/>
      <c r="GTO41" s="214"/>
      <c r="GTP41" s="214"/>
      <c r="GTQ41" s="214"/>
      <c r="GTR41" s="214"/>
      <c r="GTS41" s="214"/>
      <c r="GTT41" s="214"/>
      <c r="GTU41" s="214"/>
      <c r="GTV41" s="214"/>
      <c r="GTW41" s="214"/>
      <c r="GTX41" s="214"/>
      <c r="GTY41" s="214"/>
      <c r="GTZ41" s="214"/>
      <c r="GUA41" s="214"/>
      <c r="GUB41" s="214"/>
      <c r="GUC41" s="214"/>
      <c r="GUD41" s="214"/>
      <c r="GUE41" s="214"/>
      <c r="GUF41" s="214"/>
      <c r="GUG41" s="214"/>
      <c r="GUH41" s="214"/>
      <c r="GUI41" s="214"/>
      <c r="GUJ41" s="214"/>
      <c r="GUK41" s="214"/>
      <c r="GUL41" s="214"/>
      <c r="GUM41" s="214"/>
      <c r="GUN41" s="214"/>
      <c r="GUO41" s="214"/>
      <c r="GUP41" s="214"/>
      <c r="GUQ41" s="214"/>
      <c r="GUR41" s="214"/>
      <c r="GUS41" s="214"/>
      <c r="GUT41" s="214"/>
      <c r="GUU41" s="214"/>
      <c r="GUV41" s="214"/>
      <c r="GUW41" s="214"/>
      <c r="GUX41" s="214"/>
      <c r="GUY41" s="214"/>
      <c r="GUZ41" s="214"/>
      <c r="GVA41" s="214"/>
      <c r="GVB41" s="214"/>
      <c r="GVC41" s="214"/>
      <c r="GVD41" s="214"/>
      <c r="GVE41" s="214"/>
      <c r="GVF41" s="214"/>
      <c r="GVG41" s="214"/>
      <c r="GVH41" s="214"/>
      <c r="GVI41" s="214"/>
      <c r="GVJ41" s="214"/>
      <c r="GVK41" s="214"/>
      <c r="GVL41" s="214"/>
      <c r="GVM41" s="214"/>
      <c r="GVN41" s="214"/>
      <c r="GVO41" s="214"/>
      <c r="GVP41" s="214"/>
      <c r="GVQ41" s="214"/>
      <c r="GVR41" s="214"/>
      <c r="GVS41" s="214"/>
      <c r="GVT41" s="214"/>
      <c r="GVU41" s="214"/>
      <c r="GVV41" s="214"/>
      <c r="GVW41" s="214"/>
      <c r="GVX41" s="214"/>
      <c r="GVY41" s="214"/>
      <c r="GVZ41" s="214"/>
      <c r="GWA41" s="214"/>
      <c r="GWB41" s="214"/>
      <c r="GWC41" s="214"/>
      <c r="GWD41" s="214"/>
      <c r="GWE41" s="214"/>
      <c r="GWF41" s="214"/>
      <c r="GWG41" s="214"/>
      <c r="GWH41" s="214"/>
      <c r="GWI41" s="214"/>
      <c r="GWJ41" s="214"/>
      <c r="GWK41" s="214"/>
      <c r="GWL41" s="214"/>
      <c r="GWM41" s="214"/>
      <c r="GWN41" s="214"/>
      <c r="GWO41" s="214"/>
      <c r="GWP41" s="214"/>
      <c r="GWQ41" s="214"/>
      <c r="GWR41" s="214"/>
      <c r="GWS41" s="214"/>
      <c r="GWT41" s="214"/>
      <c r="GWU41" s="214"/>
      <c r="GWV41" s="214"/>
      <c r="GWW41" s="214"/>
      <c r="GWX41" s="214"/>
      <c r="GWY41" s="214"/>
      <c r="GWZ41" s="214"/>
      <c r="GXA41" s="214"/>
      <c r="GXB41" s="214"/>
      <c r="GXC41" s="214"/>
      <c r="GXD41" s="214"/>
      <c r="GXE41" s="214"/>
      <c r="GXF41" s="214"/>
      <c r="GXG41" s="214"/>
      <c r="GXH41" s="214"/>
      <c r="GXI41" s="214"/>
      <c r="GXJ41" s="214"/>
      <c r="GXK41" s="214"/>
      <c r="GXL41" s="214"/>
      <c r="GXM41" s="214"/>
      <c r="GXN41" s="214"/>
      <c r="GXO41" s="214"/>
      <c r="GXP41" s="214"/>
      <c r="GXQ41" s="214"/>
      <c r="GXR41" s="214"/>
      <c r="GXS41" s="214"/>
      <c r="GXT41" s="214"/>
      <c r="GXU41" s="214"/>
      <c r="GXV41" s="214"/>
      <c r="GXW41" s="214"/>
      <c r="GXX41" s="214"/>
      <c r="GXY41" s="214"/>
      <c r="GXZ41" s="214"/>
      <c r="GYA41" s="214"/>
      <c r="GYB41" s="214"/>
      <c r="GYC41" s="214"/>
      <c r="GYD41" s="214"/>
      <c r="GYE41" s="214"/>
      <c r="GYF41" s="214"/>
      <c r="GYG41" s="214"/>
      <c r="GYH41" s="214"/>
      <c r="GYI41" s="214"/>
      <c r="GYJ41" s="214"/>
      <c r="GYK41" s="214"/>
      <c r="GYL41" s="214"/>
      <c r="GYM41" s="214"/>
      <c r="GYN41" s="214"/>
      <c r="GYO41" s="214"/>
      <c r="GYP41" s="214"/>
      <c r="GYQ41" s="214"/>
      <c r="GYR41" s="214"/>
      <c r="GYS41" s="214"/>
      <c r="GYT41" s="214"/>
      <c r="GYU41" s="214"/>
      <c r="GYV41" s="214"/>
      <c r="GYW41" s="214"/>
      <c r="GYX41" s="214"/>
      <c r="GYY41" s="214"/>
      <c r="GYZ41" s="214"/>
      <c r="GZA41" s="214"/>
      <c r="GZB41" s="214"/>
      <c r="GZC41" s="214"/>
      <c r="GZD41" s="214"/>
      <c r="GZE41" s="214"/>
      <c r="GZF41" s="214"/>
      <c r="GZG41" s="214"/>
      <c r="GZH41" s="214"/>
      <c r="GZI41" s="214"/>
      <c r="GZJ41" s="214"/>
      <c r="GZK41" s="214"/>
      <c r="GZL41" s="214"/>
      <c r="GZM41" s="214"/>
      <c r="GZN41" s="214"/>
      <c r="GZO41" s="214"/>
      <c r="GZP41" s="214"/>
      <c r="GZQ41" s="214"/>
      <c r="GZR41" s="214"/>
      <c r="GZS41" s="214"/>
      <c r="GZT41" s="214"/>
      <c r="GZU41" s="214"/>
      <c r="GZV41" s="214"/>
      <c r="GZW41" s="214"/>
      <c r="GZX41" s="214"/>
      <c r="GZY41" s="214"/>
      <c r="GZZ41" s="214"/>
      <c r="HAA41" s="214"/>
      <c r="HAB41" s="214"/>
      <c r="HAC41" s="214"/>
      <c r="HAD41" s="214"/>
      <c r="HAE41" s="214"/>
      <c r="HAF41" s="214"/>
      <c r="HAG41" s="214"/>
      <c r="HAH41" s="214"/>
      <c r="HAI41" s="214"/>
      <c r="HAJ41" s="214"/>
      <c r="HAK41" s="214"/>
      <c r="HAL41" s="214"/>
      <c r="HAM41" s="214"/>
      <c r="HAN41" s="214"/>
      <c r="HAO41" s="214"/>
      <c r="HAP41" s="214"/>
      <c r="HAQ41" s="214"/>
      <c r="HAR41" s="214"/>
      <c r="HAS41" s="214"/>
      <c r="HAT41" s="214"/>
      <c r="HAU41" s="214"/>
      <c r="HAV41" s="214"/>
      <c r="HAW41" s="214"/>
      <c r="HAX41" s="214"/>
      <c r="HAY41" s="214"/>
      <c r="HAZ41" s="214"/>
      <c r="HBA41" s="214"/>
      <c r="HBB41" s="214"/>
      <c r="HBC41" s="214"/>
      <c r="HBD41" s="214"/>
      <c r="HBE41" s="214"/>
      <c r="HBF41" s="214"/>
      <c r="HBG41" s="214"/>
      <c r="HBH41" s="214"/>
      <c r="HBI41" s="214"/>
      <c r="HBJ41" s="214"/>
      <c r="HBK41" s="214"/>
      <c r="HBL41" s="214"/>
      <c r="HBM41" s="214"/>
      <c r="HBN41" s="214"/>
      <c r="HBO41" s="214"/>
      <c r="HBP41" s="214"/>
      <c r="HBQ41" s="214"/>
      <c r="HBR41" s="214"/>
      <c r="HBS41" s="214"/>
      <c r="HBT41" s="214"/>
      <c r="HBU41" s="214"/>
      <c r="HBV41" s="214"/>
      <c r="HBW41" s="214"/>
      <c r="HBX41" s="214"/>
      <c r="HBY41" s="214"/>
      <c r="HBZ41" s="214"/>
      <c r="HCA41" s="214"/>
      <c r="HCB41" s="214"/>
      <c r="HCC41" s="214"/>
      <c r="HCD41" s="214"/>
      <c r="HCE41" s="214"/>
      <c r="HCF41" s="214"/>
      <c r="HCG41" s="214"/>
      <c r="HCH41" s="214"/>
      <c r="HCI41" s="214"/>
      <c r="HCJ41" s="214"/>
      <c r="HCK41" s="214"/>
      <c r="HCL41" s="214"/>
      <c r="HCM41" s="214"/>
      <c r="HCN41" s="214"/>
      <c r="HCO41" s="214"/>
      <c r="HCP41" s="214"/>
      <c r="HCQ41" s="214"/>
      <c r="HCR41" s="214"/>
      <c r="HCS41" s="214"/>
      <c r="HCT41" s="214"/>
      <c r="HCU41" s="214"/>
      <c r="HCV41" s="214"/>
      <c r="HCW41" s="214"/>
      <c r="HCX41" s="214"/>
      <c r="HCY41" s="214"/>
      <c r="HCZ41" s="214"/>
      <c r="HDA41" s="214"/>
      <c r="HDB41" s="214"/>
      <c r="HDC41" s="214"/>
      <c r="HDD41" s="214"/>
      <c r="HDE41" s="214"/>
      <c r="HDF41" s="214"/>
      <c r="HDG41" s="214"/>
      <c r="HDH41" s="214"/>
      <c r="HDI41" s="214"/>
      <c r="HDJ41" s="214"/>
      <c r="HDK41" s="214"/>
      <c r="HDL41" s="214"/>
      <c r="HDM41" s="214"/>
      <c r="HDN41" s="214"/>
      <c r="HDO41" s="214"/>
      <c r="HDP41" s="214"/>
      <c r="HDQ41" s="214"/>
      <c r="HDR41" s="214"/>
      <c r="HDS41" s="214"/>
      <c r="HDT41" s="214"/>
      <c r="HDU41" s="214"/>
      <c r="HDV41" s="214"/>
      <c r="HDW41" s="214"/>
      <c r="HDX41" s="214"/>
      <c r="HDY41" s="214"/>
      <c r="HDZ41" s="214"/>
      <c r="HEA41" s="214"/>
      <c r="HEB41" s="214"/>
      <c r="HEC41" s="214"/>
      <c r="HED41" s="214"/>
      <c r="HEE41" s="214"/>
      <c r="HEF41" s="214"/>
      <c r="HEG41" s="214"/>
      <c r="HEH41" s="214"/>
      <c r="HEI41" s="214"/>
      <c r="HEJ41" s="214"/>
      <c r="HEK41" s="214"/>
      <c r="HEL41" s="214"/>
      <c r="HEM41" s="214"/>
      <c r="HEN41" s="214"/>
      <c r="HEO41" s="214"/>
      <c r="HEP41" s="214"/>
      <c r="HEQ41" s="214"/>
      <c r="HER41" s="214"/>
      <c r="HES41" s="214"/>
      <c r="HET41" s="214"/>
      <c r="HEU41" s="214"/>
      <c r="HEV41" s="214"/>
      <c r="HEW41" s="214"/>
      <c r="HEX41" s="214"/>
      <c r="HEY41" s="214"/>
      <c r="HEZ41" s="214"/>
      <c r="HFA41" s="214"/>
      <c r="HFB41" s="214"/>
      <c r="HFC41" s="214"/>
      <c r="HFD41" s="214"/>
      <c r="HFE41" s="214"/>
      <c r="HFF41" s="214"/>
      <c r="HFG41" s="214"/>
      <c r="HFH41" s="214"/>
      <c r="HFI41" s="214"/>
      <c r="HFJ41" s="214"/>
      <c r="HFK41" s="214"/>
      <c r="HFL41" s="214"/>
      <c r="HFM41" s="214"/>
      <c r="HFN41" s="214"/>
      <c r="HFO41" s="214"/>
      <c r="HFP41" s="214"/>
      <c r="HFQ41" s="214"/>
      <c r="HFR41" s="214"/>
      <c r="HFS41" s="214"/>
      <c r="HFT41" s="214"/>
      <c r="HFU41" s="214"/>
      <c r="HFV41" s="214"/>
      <c r="HFW41" s="214"/>
      <c r="HFX41" s="214"/>
      <c r="HFY41" s="214"/>
      <c r="HFZ41" s="214"/>
      <c r="HGA41" s="214"/>
      <c r="HGB41" s="214"/>
      <c r="HGC41" s="214"/>
      <c r="HGD41" s="214"/>
      <c r="HGE41" s="214"/>
      <c r="HGF41" s="214"/>
      <c r="HGG41" s="214"/>
      <c r="HGH41" s="214"/>
      <c r="HGI41" s="214"/>
      <c r="HGJ41" s="214"/>
      <c r="HGK41" s="214"/>
      <c r="HGL41" s="214"/>
      <c r="HGM41" s="214"/>
      <c r="HGN41" s="214"/>
      <c r="HGO41" s="214"/>
      <c r="HGP41" s="214"/>
      <c r="HGQ41" s="214"/>
      <c r="HGR41" s="214"/>
      <c r="HGS41" s="214"/>
      <c r="HGT41" s="214"/>
      <c r="HGU41" s="214"/>
      <c r="HGV41" s="214"/>
      <c r="HGW41" s="214"/>
      <c r="HGX41" s="214"/>
      <c r="HGY41" s="214"/>
      <c r="HGZ41" s="214"/>
      <c r="HHA41" s="214"/>
      <c r="HHB41" s="214"/>
      <c r="HHC41" s="214"/>
      <c r="HHD41" s="214"/>
      <c r="HHE41" s="214"/>
      <c r="HHF41" s="214"/>
      <c r="HHG41" s="214"/>
      <c r="HHH41" s="214"/>
      <c r="HHI41" s="214"/>
      <c r="HHJ41" s="214"/>
      <c r="HHK41" s="214"/>
      <c r="HHL41" s="214"/>
      <c r="HHM41" s="214"/>
      <c r="HHN41" s="214"/>
      <c r="HHO41" s="214"/>
      <c r="HHP41" s="214"/>
      <c r="HHQ41" s="214"/>
      <c r="HHR41" s="214"/>
      <c r="HHS41" s="214"/>
      <c r="HHT41" s="214"/>
      <c r="HHU41" s="214"/>
      <c r="HHV41" s="214"/>
      <c r="HHW41" s="214"/>
      <c r="HHX41" s="214"/>
      <c r="HHY41" s="214"/>
      <c r="HHZ41" s="214"/>
      <c r="HIA41" s="214"/>
      <c r="HIB41" s="214"/>
      <c r="HIC41" s="214"/>
      <c r="HID41" s="214"/>
      <c r="HIE41" s="214"/>
      <c r="HIF41" s="214"/>
      <c r="HIG41" s="214"/>
      <c r="HIH41" s="214"/>
      <c r="HII41" s="214"/>
      <c r="HIJ41" s="214"/>
      <c r="HIK41" s="214"/>
      <c r="HIL41" s="214"/>
      <c r="HIM41" s="214"/>
      <c r="HIN41" s="214"/>
      <c r="HIO41" s="214"/>
      <c r="HIP41" s="214"/>
      <c r="HIQ41" s="214"/>
      <c r="HIR41" s="214"/>
      <c r="HIS41" s="214"/>
      <c r="HIT41" s="214"/>
      <c r="HIU41" s="214"/>
      <c r="HIV41" s="214"/>
      <c r="HIW41" s="214"/>
      <c r="HIX41" s="214"/>
      <c r="HIY41" s="214"/>
      <c r="HIZ41" s="214"/>
      <c r="HJA41" s="214"/>
      <c r="HJB41" s="214"/>
      <c r="HJC41" s="214"/>
      <c r="HJD41" s="214"/>
      <c r="HJE41" s="214"/>
      <c r="HJF41" s="214"/>
      <c r="HJG41" s="214"/>
      <c r="HJH41" s="214"/>
      <c r="HJI41" s="214"/>
      <c r="HJJ41" s="214"/>
      <c r="HJK41" s="214"/>
      <c r="HJL41" s="214"/>
      <c r="HJM41" s="214"/>
      <c r="HJN41" s="214"/>
      <c r="HJO41" s="214"/>
      <c r="HJP41" s="214"/>
      <c r="HJQ41" s="214"/>
      <c r="HJR41" s="214"/>
      <c r="HJS41" s="214"/>
      <c r="HJT41" s="214"/>
      <c r="HJU41" s="214"/>
      <c r="HJV41" s="214"/>
      <c r="HJW41" s="214"/>
      <c r="HJX41" s="214"/>
      <c r="HJY41" s="214"/>
      <c r="HJZ41" s="214"/>
      <c r="HKA41" s="214"/>
      <c r="HKB41" s="214"/>
      <c r="HKC41" s="214"/>
      <c r="HKD41" s="214"/>
      <c r="HKE41" s="214"/>
      <c r="HKF41" s="214"/>
      <c r="HKG41" s="214"/>
      <c r="HKH41" s="214"/>
      <c r="HKI41" s="214"/>
      <c r="HKJ41" s="214"/>
      <c r="HKK41" s="214"/>
      <c r="HKL41" s="214"/>
      <c r="HKM41" s="214"/>
      <c r="HKN41" s="214"/>
      <c r="HKO41" s="214"/>
      <c r="HKP41" s="214"/>
      <c r="HKQ41" s="214"/>
      <c r="HKR41" s="214"/>
      <c r="HKS41" s="214"/>
      <c r="HKT41" s="214"/>
      <c r="HKU41" s="214"/>
      <c r="HKV41" s="214"/>
      <c r="HKW41" s="214"/>
      <c r="HKX41" s="214"/>
      <c r="HKY41" s="214"/>
      <c r="HKZ41" s="214"/>
      <c r="HLA41" s="214"/>
      <c r="HLB41" s="214"/>
      <c r="HLC41" s="214"/>
      <c r="HLD41" s="214"/>
      <c r="HLE41" s="214"/>
      <c r="HLF41" s="214"/>
      <c r="HLG41" s="214"/>
      <c r="HLH41" s="214"/>
      <c r="HLI41" s="214"/>
      <c r="HLJ41" s="214"/>
      <c r="HLK41" s="214"/>
      <c r="HLL41" s="214"/>
      <c r="HLM41" s="214"/>
      <c r="HLN41" s="214"/>
      <c r="HLO41" s="214"/>
      <c r="HLP41" s="214"/>
      <c r="HLQ41" s="214"/>
      <c r="HLR41" s="214"/>
      <c r="HLS41" s="214"/>
      <c r="HLT41" s="214"/>
      <c r="HLU41" s="214"/>
      <c r="HLV41" s="214"/>
      <c r="HLW41" s="214"/>
      <c r="HLX41" s="214"/>
      <c r="HLY41" s="214"/>
      <c r="HLZ41" s="214"/>
      <c r="HMA41" s="214"/>
      <c r="HMB41" s="214"/>
      <c r="HMC41" s="214"/>
      <c r="HMD41" s="214"/>
      <c r="HME41" s="214"/>
      <c r="HMF41" s="214"/>
      <c r="HMG41" s="214"/>
      <c r="HMH41" s="214"/>
      <c r="HMI41" s="214"/>
      <c r="HMJ41" s="214"/>
      <c r="HMK41" s="214"/>
      <c r="HML41" s="214"/>
      <c r="HMM41" s="214"/>
      <c r="HMN41" s="214"/>
      <c r="HMO41" s="214"/>
      <c r="HMP41" s="214"/>
      <c r="HMQ41" s="214"/>
      <c r="HMR41" s="214"/>
      <c r="HMS41" s="214"/>
      <c r="HMT41" s="214"/>
      <c r="HMU41" s="214"/>
      <c r="HMV41" s="214"/>
      <c r="HMW41" s="214"/>
      <c r="HMX41" s="214"/>
      <c r="HMY41" s="214"/>
      <c r="HMZ41" s="214"/>
      <c r="HNA41" s="214"/>
      <c r="HNB41" s="214"/>
      <c r="HNC41" s="214"/>
      <c r="HND41" s="214"/>
      <c r="HNE41" s="214"/>
      <c r="HNF41" s="214"/>
      <c r="HNG41" s="214"/>
      <c r="HNH41" s="214"/>
      <c r="HNI41" s="214"/>
      <c r="HNJ41" s="214"/>
      <c r="HNK41" s="214"/>
      <c r="HNL41" s="214"/>
      <c r="HNM41" s="214"/>
      <c r="HNN41" s="214"/>
      <c r="HNO41" s="214"/>
      <c r="HNP41" s="214"/>
      <c r="HNQ41" s="214"/>
      <c r="HNR41" s="214"/>
      <c r="HNS41" s="214"/>
      <c r="HNT41" s="214"/>
      <c r="HNU41" s="214"/>
      <c r="HNV41" s="214"/>
      <c r="HNW41" s="214"/>
      <c r="HNX41" s="214"/>
      <c r="HNY41" s="214"/>
      <c r="HNZ41" s="214"/>
      <c r="HOA41" s="214"/>
      <c r="HOB41" s="214"/>
      <c r="HOC41" s="214"/>
      <c r="HOD41" s="214"/>
      <c r="HOE41" s="214"/>
      <c r="HOF41" s="214"/>
      <c r="HOG41" s="214"/>
      <c r="HOH41" s="214"/>
      <c r="HOI41" s="214"/>
      <c r="HOJ41" s="214"/>
      <c r="HOK41" s="214"/>
      <c r="HOL41" s="214"/>
      <c r="HOM41" s="214"/>
      <c r="HON41" s="214"/>
      <c r="HOO41" s="214"/>
      <c r="HOP41" s="214"/>
      <c r="HOQ41" s="214"/>
      <c r="HOR41" s="214"/>
      <c r="HOS41" s="214"/>
      <c r="HOT41" s="214"/>
      <c r="HOU41" s="214"/>
      <c r="HOV41" s="214"/>
      <c r="HOW41" s="214"/>
      <c r="HOX41" s="214"/>
      <c r="HOY41" s="214"/>
      <c r="HOZ41" s="214"/>
      <c r="HPA41" s="214"/>
      <c r="HPB41" s="214"/>
      <c r="HPC41" s="214"/>
      <c r="HPD41" s="214"/>
      <c r="HPE41" s="214"/>
      <c r="HPF41" s="214"/>
      <c r="HPG41" s="214"/>
      <c r="HPH41" s="214"/>
      <c r="HPI41" s="214"/>
      <c r="HPJ41" s="214"/>
      <c r="HPK41" s="214"/>
      <c r="HPL41" s="214"/>
      <c r="HPM41" s="214"/>
      <c r="HPN41" s="214"/>
      <c r="HPO41" s="214"/>
      <c r="HPP41" s="214"/>
      <c r="HPQ41" s="214"/>
      <c r="HPR41" s="214"/>
      <c r="HPS41" s="214"/>
      <c r="HPT41" s="214"/>
      <c r="HPU41" s="214"/>
      <c r="HPV41" s="214"/>
      <c r="HPW41" s="214"/>
      <c r="HPX41" s="214"/>
      <c r="HPY41" s="214"/>
      <c r="HPZ41" s="214"/>
      <c r="HQA41" s="214"/>
      <c r="HQB41" s="214"/>
      <c r="HQC41" s="214"/>
      <c r="HQD41" s="214"/>
      <c r="HQE41" s="214"/>
      <c r="HQF41" s="214"/>
      <c r="HQG41" s="214"/>
      <c r="HQH41" s="214"/>
      <c r="HQI41" s="214"/>
      <c r="HQJ41" s="214"/>
      <c r="HQK41" s="214"/>
      <c r="HQL41" s="214"/>
      <c r="HQM41" s="214"/>
      <c r="HQN41" s="214"/>
      <c r="HQO41" s="214"/>
      <c r="HQP41" s="214"/>
      <c r="HQQ41" s="214"/>
      <c r="HQR41" s="214"/>
      <c r="HQS41" s="214"/>
      <c r="HQT41" s="214"/>
      <c r="HQU41" s="214"/>
      <c r="HQV41" s="214"/>
      <c r="HQW41" s="214"/>
      <c r="HQX41" s="214"/>
      <c r="HQY41" s="214"/>
      <c r="HQZ41" s="214"/>
      <c r="HRA41" s="214"/>
      <c r="HRB41" s="214"/>
      <c r="HRC41" s="214"/>
      <c r="HRD41" s="214"/>
      <c r="HRE41" s="214"/>
      <c r="HRF41" s="214"/>
      <c r="HRG41" s="214"/>
      <c r="HRH41" s="214"/>
      <c r="HRI41" s="214"/>
      <c r="HRJ41" s="214"/>
      <c r="HRK41" s="214"/>
      <c r="HRL41" s="214"/>
      <c r="HRM41" s="214"/>
      <c r="HRN41" s="214"/>
      <c r="HRO41" s="214"/>
      <c r="HRP41" s="214"/>
      <c r="HRQ41" s="214"/>
      <c r="HRR41" s="214"/>
      <c r="HRS41" s="214"/>
      <c r="HRT41" s="214"/>
      <c r="HRU41" s="214"/>
      <c r="HRV41" s="214"/>
      <c r="HRW41" s="214"/>
      <c r="HRX41" s="214"/>
      <c r="HRY41" s="214"/>
      <c r="HRZ41" s="214"/>
      <c r="HSA41" s="214"/>
      <c r="HSB41" s="214"/>
      <c r="HSC41" s="214"/>
      <c r="HSD41" s="214"/>
      <c r="HSE41" s="214"/>
      <c r="HSF41" s="214"/>
      <c r="HSG41" s="214"/>
      <c r="HSH41" s="214"/>
      <c r="HSI41" s="214"/>
      <c r="HSJ41" s="214"/>
      <c r="HSK41" s="214"/>
      <c r="HSL41" s="214"/>
      <c r="HSM41" s="214"/>
      <c r="HSN41" s="214"/>
      <c r="HSO41" s="214"/>
      <c r="HSP41" s="214"/>
      <c r="HSQ41" s="214"/>
      <c r="HSR41" s="214"/>
      <c r="HSS41" s="214"/>
      <c r="HST41" s="214"/>
      <c r="HSU41" s="214"/>
      <c r="HSV41" s="214"/>
      <c r="HSW41" s="214"/>
      <c r="HSX41" s="214"/>
      <c r="HSY41" s="214"/>
      <c r="HSZ41" s="214"/>
      <c r="HTA41" s="214"/>
      <c r="HTB41" s="214"/>
      <c r="HTC41" s="214"/>
      <c r="HTD41" s="214"/>
      <c r="HTE41" s="214"/>
      <c r="HTF41" s="214"/>
      <c r="HTG41" s="214"/>
      <c r="HTH41" s="214"/>
      <c r="HTI41" s="214"/>
      <c r="HTJ41" s="214"/>
      <c r="HTK41" s="214"/>
      <c r="HTL41" s="214"/>
      <c r="HTM41" s="214"/>
      <c r="HTN41" s="214"/>
      <c r="HTO41" s="214"/>
      <c r="HTP41" s="214"/>
      <c r="HTQ41" s="214"/>
      <c r="HTR41" s="214"/>
      <c r="HTS41" s="214"/>
      <c r="HTT41" s="214"/>
      <c r="HTU41" s="214"/>
      <c r="HTV41" s="214"/>
      <c r="HTW41" s="214"/>
      <c r="HTX41" s="214"/>
      <c r="HTY41" s="214"/>
      <c r="HTZ41" s="214"/>
      <c r="HUA41" s="214"/>
      <c r="HUB41" s="214"/>
      <c r="HUC41" s="214"/>
      <c r="HUD41" s="214"/>
      <c r="HUE41" s="214"/>
      <c r="HUF41" s="214"/>
      <c r="HUG41" s="214"/>
      <c r="HUH41" s="214"/>
      <c r="HUI41" s="214"/>
      <c r="HUJ41" s="214"/>
      <c r="HUK41" s="214"/>
      <c r="HUL41" s="214"/>
      <c r="HUM41" s="214"/>
      <c r="HUN41" s="214"/>
      <c r="HUO41" s="214"/>
      <c r="HUP41" s="214"/>
      <c r="HUQ41" s="214"/>
      <c r="HUR41" s="214"/>
      <c r="HUS41" s="214"/>
      <c r="HUT41" s="214"/>
      <c r="HUU41" s="214"/>
      <c r="HUV41" s="214"/>
      <c r="HUW41" s="214"/>
      <c r="HUX41" s="214"/>
      <c r="HUY41" s="214"/>
      <c r="HUZ41" s="214"/>
      <c r="HVA41" s="214"/>
      <c r="HVB41" s="214"/>
      <c r="HVC41" s="214"/>
      <c r="HVD41" s="214"/>
      <c r="HVE41" s="214"/>
      <c r="HVF41" s="214"/>
      <c r="HVG41" s="214"/>
      <c r="HVH41" s="214"/>
      <c r="HVI41" s="214"/>
      <c r="HVJ41" s="214"/>
      <c r="HVK41" s="214"/>
      <c r="HVL41" s="214"/>
      <c r="HVM41" s="214"/>
      <c r="HVN41" s="214"/>
      <c r="HVO41" s="214"/>
      <c r="HVP41" s="214"/>
      <c r="HVQ41" s="214"/>
      <c r="HVR41" s="214"/>
      <c r="HVS41" s="214"/>
      <c r="HVT41" s="214"/>
      <c r="HVU41" s="214"/>
      <c r="HVV41" s="214"/>
      <c r="HVW41" s="214"/>
      <c r="HVX41" s="214"/>
      <c r="HVY41" s="214"/>
      <c r="HVZ41" s="214"/>
      <c r="HWA41" s="214"/>
      <c r="HWB41" s="214"/>
      <c r="HWC41" s="214"/>
      <c r="HWD41" s="214"/>
      <c r="HWE41" s="214"/>
      <c r="HWF41" s="214"/>
      <c r="HWG41" s="214"/>
      <c r="HWH41" s="214"/>
      <c r="HWI41" s="214"/>
      <c r="HWJ41" s="214"/>
      <c r="HWK41" s="214"/>
      <c r="HWL41" s="214"/>
      <c r="HWM41" s="214"/>
      <c r="HWN41" s="214"/>
      <c r="HWO41" s="214"/>
      <c r="HWP41" s="214"/>
      <c r="HWQ41" s="214"/>
      <c r="HWR41" s="214"/>
      <c r="HWS41" s="214"/>
      <c r="HWT41" s="214"/>
      <c r="HWU41" s="214"/>
      <c r="HWV41" s="214"/>
      <c r="HWW41" s="214"/>
      <c r="HWX41" s="214"/>
      <c r="HWY41" s="214"/>
      <c r="HWZ41" s="214"/>
      <c r="HXA41" s="214"/>
      <c r="HXB41" s="214"/>
      <c r="HXC41" s="214"/>
      <c r="HXD41" s="214"/>
      <c r="HXE41" s="214"/>
      <c r="HXF41" s="214"/>
      <c r="HXG41" s="214"/>
      <c r="HXH41" s="214"/>
      <c r="HXI41" s="214"/>
      <c r="HXJ41" s="214"/>
      <c r="HXK41" s="214"/>
      <c r="HXL41" s="214"/>
      <c r="HXM41" s="214"/>
      <c r="HXN41" s="214"/>
      <c r="HXO41" s="214"/>
      <c r="HXP41" s="214"/>
      <c r="HXQ41" s="214"/>
      <c r="HXR41" s="214"/>
      <c r="HXS41" s="214"/>
      <c r="HXT41" s="214"/>
      <c r="HXU41" s="214"/>
      <c r="HXV41" s="214"/>
      <c r="HXW41" s="214"/>
      <c r="HXX41" s="214"/>
      <c r="HXY41" s="214"/>
      <c r="HXZ41" s="214"/>
      <c r="HYA41" s="214"/>
      <c r="HYB41" s="214"/>
      <c r="HYC41" s="214"/>
      <c r="HYD41" s="214"/>
      <c r="HYE41" s="214"/>
      <c r="HYF41" s="214"/>
      <c r="HYG41" s="214"/>
      <c r="HYH41" s="214"/>
      <c r="HYI41" s="214"/>
      <c r="HYJ41" s="214"/>
      <c r="HYK41" s="214"/>
      <c r="HYL41" s="214"/>
      <c r="HYM41" s="214"/>
      <c r="HYN41" s="214"/>
      <c r="HYO41" s="214"/>
      <c r="HYP41" s="214"/>
      <c r="HYQ41" s="214"/>
      <c r="HYR41" s="214"/>
      <c r="HYS41" s="214"/>
      <c r="HYT41" s="214"/>
      <c r="HYU41" s="214"/>
      <c r="HYV41" s="214"/>
      <c r="HYW41" s="214"/>
      <c r="HYX41" s="214"/>
      <c r="HYY41" s="214"/>
      <c r="HYZ41" s="214"/>
      <c r="HZA41" s="214"/>
      <c r="HZB41" s="214"/>
      <c r="HZC41" s="214"/>
      <c r="HZD41" s="214"/>
      <c r="HZE41" s="214"/>
      <c r="HZF41" s="214"/>
      <c r="HZG41" s="214"/>
      <c r="HZH41" s="214"/>
      <c r="HZI41" s="214"/>
      <c r="HZJ41" s="214"/>
      <c r="HZK41" s="214"/>
      <c r="HZL41" s="214"/>
      <c r="HZM41" s="214"/>
      <c r="HZN41" s="214"/>
      <c r="HZO41" s="214"/>
      <c r="HZP41" s="214"/>
      <c r="HZQ41" s="214"/>
      <c r="HZR41" s="214"/>
      <c r="HZS41" s="214"/>
      <c r="HZT41" s="214"/>
      <c r="HZU41" s="214"/>
      <c r="HZV41" s="214"/>
      <c r="HZW41" s="214"/>
      <c r="HZX41" s="214"/>
      <c r="HZY41" s="214"/>
      <c r="HZZ41" s="214"/>
      <c r="IAA41" s="214"/>
      <c r="IAB41" s="214"/>
      <c r="IAC41" s="214"/>
      <c r="IAD41" s="214"/>
      <c r="IAE41" s="214"/>
      <c r="IAF41" s="214"/>
      <c r="IAG41" s="214"/>
      <c r="IAH41" s="214"/>
      <c r="IAI41" s="214"/>
      <c r="IAJ41" s="214"/>
      <c r="IAK41" s="214"/>
      <c r="IAL41" s="214"/>
      <c r="IAM41" s="214"/>
      <c r="IAN41" s="214"/>
      <c r="IAO41" s="214"/>
      <c r="IAP41" s="214"/>
      <c r="IAQ41" s="214"/>
      <c r="IAR41" s="214"/>
      <c r="IAS41" s="214"/>
      <c r="IAT41" s="214"/>
      <c r="IAU41" s="214"/>
      <c r="IAV41" s="214"/>
      <c r="IAW41" s="214"/>
      <c r="IAX41" s="214"/>
      <c r="IAY41" s="214"/>
      <c r="IAZ41" s="214"/>
      <c r="IBA41" s="214"/>
      <c r="IBB41" s="214"/>
      <c r="IBC41" s="214"/>
      <c r="IBD41" s="214"/>
      <c r="IBE41" s="214"/>
      <c r="IBF41" s="214"/>
      <c r="IBG41" s="214"/>
      <c r="IBH41" s="214"/>
      <c r="IBI41" s="214"/>
      <c r="IBJ41" s="214"/>
      <c r="IBK41" s="214"/>
      <c r="IBL41" s="214"/>
      <c r="IBM41" s="214"/>
      <c r="IBN41" s="214"/>
      <c r="IBO41" s="214"/>
      <c r="IBP41" s="214"/>
      <c r="IBQ41" s="214"/>
      <c r="IBR41" s="214"/>
      <c r="IBS41" s="214"/>
      <c r="IBT41" s="214"/>
      <c r="IBU41" s="214"/>
      <c r="IBV41" s="214"/>
      <c r="IBW41" s="214"/>
      <c r="IBX41" s="214"/>
      <c r="IBY41" s="214"/>
      <c r="IBZ41" s="214"/>
      <c r="ICA41" s="214"/>
      <c r="ICB41" s="214"/>
      <c r="ICC41" s="214"/>
      <c r="ICD41" s="214"/>
      <c r="ICE41" s="214"/>
      <c r="ICF41" s="214"/>
      <c r="ICG41" s="214"/>
      <c r="ICH41" s="214"/>
      <c r="ICI41" s="214"/>
      <c r="ICJ41" s="214"/>
      <c r="ICK41" s="214"/>
      <c r="ICL41" s="214"/>
      <c r="ICM41" s="214"/>
      <c r="ICN41" s="214"/>
      <c r="ICO41" s="214"/>
      <c r="ICP41" s="214"/>
      <c r="ICQ41" s="214"/>
      <c r="ICR41" s="214"/>
      <c r="ICS41" s="214"/>
      <c r="ICT41" s="214"/>
      <c r="ICU41" s="214"/>
      <c r="ICV41" s="214"/>
      <c r="ICW41" s="214"/>
      <c r="ICX41" s="214"/>
      <c r="ICY41" s="214"/>
      <c r="ICZ41" s="214"/>
      <c r="IDA41" s="214"/>
      <c r="IDB41" s="214"/>
      <c r="IDC41" s="214"/>
      <c r="IDD41" s="214"/>
      <c r="IDE41" s="214"/>
      <c r="IDF41" s="214"/>
      <c r="IDG41" s="214"/>
      <c r="IDH41" s="214"/>
      <c r="IDI41" s="214"/>
      <c r="IDJ41" s="214"/>
      <c r="IDK41" s="214"/>
      <c r="IDL41" s="214"/>
      <c r="IDM41" s="214"/>
      <c r="IDN41" s="214"/>
      <c r="IDO41" s="214"/>
      <c r="IDP41" s="214"/>
      <c r="IDQ41" s="214"/>
      <c r="IDR41" s="214"/>
      <c r="IDS41" s="214"/>
      <c r="IDT41" s="214"/>
      <c r="IDU41" s="214"/>
      <c r="IDV41" s="214"/>
      <c r="IDW41" s="214"/>
      <c r="IDX41" s="214"/>
      <c r="IDY41" s="214"/>
      <c r="IDZ41" s="214"/>
      <c r="IEA41" s="214"/>
      <c r="IEB41" s="214"/>
      <c r="IEC41" s="214"/>
      <c r="IED41" s="214"/>
      <c r="IEE41" s="214"/>
      <c r="IEF41" s="214"/>
      <c r="IEG41" s="214"/>
      <c r="IEH41" s="214"/>
      <c r="IEI41" s="214"/>
      <c r="IEJ41" s="214"/>
      <c r="IEK41" s="214"/>
      <c r="IEL41" s="214"/>
      <c r="IEM41" s="214"/>
      <c r="IEN41" s="214"/>
      <c r="IEO41" s="214"/>
      <c r="IEP41" s="214"/>
      <c r="IEQ41" s="214"/>
      <c r="IER41" s="214"/>
      <c r="IES41" s="214"/>
      <c r="IET41" s="214"/>
      <c r="IEU41" s="214"/>
      <c r="IEV41" s="214"/>
      <c r="IEW41" s="214"/>
      <c r="IEX41" s="214"/>
      <c r="IEY41" s="214"/>
      <c r="IEZ41" s="214"/>
      <c r="IFA41" s="214"/>
      <c r="IFB41" s="214"/>
      <c r="IFC41" s="214"/>
      <c r="IFD41" s="214"/>
      <c r="IFE41" s="214"/>
      <c r="IFF41" s="214"/>
      <c r="IFG41" s="214"/>
      <c r="IFH41" s="214"/>
      <c r="IFI41" s="214"/>
      <c r="IFJ41" s="214"/>
      <c r="IFK41" s="214"/>
      <c r="IFL41" s="214"/>
      <c r="IFM41" s="214"/>
      <c r="IFN41" s="214"/>
      <c r="IFO41" s="214"/>
      <c r="IFP41" s="214"/>
      <c r="IFQ41" s="214"/>
      <c r="IFR41" s="214"/>
      <c r="IFS41" s="214"/>
      <c r="IFT41" s="214"/>
      <c r="IFU41" s="214"/>
      <c r="IFV41" s="214"/>
      <c r="IFW41" s="214"/>
      <c r="IFX41" s="214"/>
      <c r="IFY41" s="214"/>
      <c r="IFZ41" s="214"/>
      <c r="IGA41" s="214"/>
      <c r="IGB41" s="214"/>
      <c r="IGC41" s="214"/>
      <c r="IGD41" s="214"/>
      <c r="IGE41" s="214"/>
      <c r="IGF41" s="214"/>
      <c r="IGG41" s="214"/>
      <c r="IGH41" s="214"/>
      <c r="IGI41" s="214"/>
      <c r="IGJ41" s="214"/>
      <c r="IGK41" s="214"/>
      <c r="IGL41" s="214"/>
      <c r="IGM41" s="214"/>
      <c r="IGN41" s="214"/>
      <c r="IGO41" s="214"/>
      <c r="IGP41" s="214"/>
      <c r="IGQ41" s="214"/>
      <c r="IGR41" s="214"/>
      <c r="IGS41" s="214"/>
      <c r="IGT41" s="214"/>
      <c r="IGU41" s="214"/>
      <c r="IGV41" s="214"/>
      <c r="IGW41" s="214"/>
      <c r="IGX41" s="214"/>
      <c r="IGY41" s="214"/>
      <c r="IGZ41" s="214"/>
      <c r="IHA41" s="214"/>
      <c r="IHB41" s="214"/>
      <c r="IHC41" s="214"/>
      <c r="IHD41" s="214"/>
      <c r="IHE41" s="214"/>
      <c r="IHF41" s="214"/>
      <c r="IHG41" s="214"/>
      <c r="IHH41" s="214"/>
      <c r="IHI41" s="214"/>
      <c r="IHJ41" s="214"/>
      <c r="IHK41" s="214"/>
      <c r="IHL41" s="214"/>
      <c r="IHM41" s="214"/>
      <c r="IHN41" s="214"/>
      <c r="IHO41" s="214"/>
      <c r="IHP41" s="214"/>
      <c r="IHQ41" s="214"/>
      <c r="IHR41" s="214"/>
      <c r="IHS41" s="214"/>
      <c r="IHT41" s="214"/>
      <c r="IHU41" s="214"/>
      <c r="IHV41" s="214"/>
      <c r="IHW41" s="214"/>
      <c r="IHX41" s="214"/>
      <c r="IHY41" s="214"/>
      <c r="IHZ41" s="214"/>
      <c r="IIA41" s="214"/>
      <c r="IIB41" s="214"/>
      <c r="IIC41" s="214"/>
      <c r="IID41" s="214"/>
      <c r="IIE41" s="214"/>
      <c r="IIF41" s="214"/>
      <c r="IIG41" s="214"/>
      <c r="IIH41" s="214"/>
      <c r="III41" s="214"/>
      <c r="IIJ41" s="214"/>
      <c r="IIK41" s="214"/>
      <c r="IIL41" s="214"/>
      <c r="IIM41" s="214"/>
      <c r="IIN41" s="214"/>
      <c r="IIO41" s="214"/>
      <c r="IIP41" s="214"/>
      <c r="IIQ41" s="214"/>
      <c r="IIR41" s="214"/>
      <c r="IIS41" s="214"/>
      <c r="IIT41" s="214"/>
      <c r="IIU41" s="214"/>
      <c r="IIV41" s="214"/>
      <c r="IIW41" s="214"/>
      <c r="IIX41" s="214"/>
      <c r="IIY41" s="214"/>
      <c r="IIZ41" s="214"/>
      <c r="IJA41" s="214"/>
      <c r="IJB41" s="214"/>
      <c r="IJC41" s="214"/>
      <c r="IJD41" s="214"/>
      <c r="IJE41" s="214"/>
      <c r="IJF41" s="214"/>
      <c r="IJG41" s="214"/>
      <c r="IJH41" s="214"/>
      <c r="IJI41" s="214"/>
      <c r="IJJ41" s="214"/>
      <c r="IJK41" s="214"/>
      <c r="IJL41" s="214"/>
      <c r="IJM41" s="214"/>
      <c r="IJN41" s="214"/>
      <c r="IJO41" s="214"/>
      <c r="IJP41" s="214"/>
      <c r="IJQ41" s="214"/>
      <c r="IJR41" s="214"/>
      <c r="IJS41" s="214"/>
      <c r="IJT41" s="214"/>
      <c r="IJU41" s="214"/>
      <c r="IJV41" s="214"/>
      <c r="IJW41" s="214"/>
      <c r="IJX41" s="214"/>
      <c r="IJY41" s="214"/>
      <c r="IJZ41" s="214"/>
      <c r="IKA41" s="214"/>
      <c r="IKB41" s="214"/>
      <c r="IKC41" s="214"/>
      <c r="IKD41" s="214"/>
      <c r="IKE41" s="214"/>
      <c r="IKF41" s="214"/>
      <c r="IKG41" s="214"/>
      <c r="IKH41" s="214"/>
      <c r="IKI41" s="214"/>
      <c r="IKJ41" s="214"/>
      <c r="IKK41" s="214"/>
      <c r="IKL41" s="214"/>
      <c r="IKM41" s="214"/>
      <c r="IKN41" s="214"/>
      <c r="IKO41" s="214"/>
      <c r="IKP41" s="214"/>
      <c r="IKQ41" s="214"/>
      <c r="IKR41" s="214"/>
      <c r="IKS41" s="214"/>
      <c r="IKT41" s="214"/>
      <c r="IKU41" s="214"/>
      <c r="IKV41" s="214"/>
      <c r="IKW41" s="214"/>
      <c r="IKX41" s="214"/>
      <c r="IKY41" s="214"/>
      <c r="IKZ41" s="214"/>
      <c r="ILA41" s="214"/>
      <c r="ILB41" s="214"/>
      <c r="ILC41" s="214"/>
      <c r="ILD41" s="214"/>
      <c r="ILE41" s="214"/>
      <c r="ILF41" s="214"/>
      <c r="ILG41" s="214"/>
      <c r="ILH41" s="214"/>
      <c r="ILI41" s="214"/>
      <c r="ILJ41" s="214"/>
      <c r="ILK41" s="214"/>
      <c r="ILL41" s="214"/>
      <c r="ILM41" s="214"/>
      <c r="ILN41" s="214"/>
      <c r="ILO41" s="214"/>
      <c r="ILP41" s="214"/>
      <c r="ILQ41" s="214"/>
      <c r="ILR41" s="214"/>
      <c r="ILS41" s="214"/>
      <c r="ILT41" s="214"/>
      <c r="ILU41" s="214"/>
      <c r="ILV41" s="214"/>
      <c r="ILW41" s="214"/>
      <c r="ILX41" s="214"/>
      <c r="ILY41" s="214"/>
      <c r="ILZ41" s="214"/>
      <c r="IMA41" s="214"/>
      <c r="IMB41" s="214"/>
      <c r="IMC41" s="214"/>
      <c r="IMD41" s="214"/>
      <c r="IME41" s="214"/>
      <c r="IMF41" s="214"/>
      <c r="IMG41" s="214"/>
      <c r="IMH41" s="214"/>
      <c r="IMI41" s="214"/>
      <c r="IMJ41" s="214"/>
      <c r="IMK41" s="214"/>
      <c r="IML41" s="214"/>
      <c r="IMM41" s="214"/>
      <c r="IMN41" s="214"/>
      <c r="IMO41" s="214"/>
      <c r="IMP41" s="214"/>
      <c r="IMQ41" s="214"/>
      <c r="IMR41" s="214"/>
      <c r="IMS41" s="214"/>
      <c r="IMT41" s="214"/>
      <c r="IMU41" s="214"/>
      <c r="IMV41" s="214"/>
      <c r="IMW41" s="214"/>
      <c r="IMX41" s="214"/>
      <c r="IMY41" s="214"/>
      <c r="IMZ41" s="214"/>
      <c r="INA41" s="214"/>
      <c r="INB41" s="214"/>
      <c r="INC41" s="214"/>
      <c r="IND41" s="214"/>
      <c r="INE41" s="214"/>
      <c r="INF41" s="214"/>
      <c r="ING41" s="214"/>
      <c r="INH41" s="214"/>
      <c r="INI41" s="214"/>
      <c r="INJ41" s="214"/>
      <c r="INK41" s="214"/>
      <c r="INL41" s="214"/>
      <c r="INM41" s="214"/>
      <c r="INN41" s="214"/>
      <c r="INO41" s="214"/>
      <c r="INP41" s="214"/>
      <c r="INQ41" s="214"/>
      <c r="INR41" s="214"/>
      <c r="INS41" s="214"/>
      <c r="INT41" s="214"/>
      <c r="INU41" s="214"/>
      <c r="INV41" s="214"/>
      <c r="INW41" s="214"/>
      <c r="INX41" s="214"/>
      <c r="INY41" s="214"/>
      <c r="INZ41" s="214"/>
      <c r="IOA41" s="214"/>
      <c r="IOB41" s="214"/>
      <c r="IOC41" s="214"/>
      <c r="IOD41" s="214"/>
      <c r="IOE41" s="214"/>
      <c r="IOF41" s="214"/>
      <c r="IOG41" s="214"/>
      <c r="IOH41" s="214"/>
      <c r="IOI41" s="214"/>
      <c r="IOJ41" s="214"/>
      <c r="IOK41" s="214"/>
      <c r="IOL41" s="214"/>
      <c r="IOM41" s="214"/>
      <c r="ION41" s="214"/>
      <c r="IOO41" s="214"/>
      <c r="IOP41" s="214"/>
      <c r="IOQ41" s="214"/>
      <c r="IOR41" s="214"/>
      <c r="IOS41" s="214"/>
      <c r="IOT41" s="214"/>
      <c r="IOU41" s="214"/>
      <c r="IOV41" s="214"/>
      <c r="IOW41" s="214"/>
      <c r="IOX41" s="214"/>
      <c r="IOY41" s="214"/>
      <c r="IOZ41" s="214"/>
      <c r="IPA41" s="214"/>
      <c r="IPB41" s="214"/>
      <c r="IPC41" s="214"/>
      <c r="IPD41" s="214"/>
      <c r="IPE41" s="214"/>
      <c r="IPF41" s="214"/>
      <c r="IPG41" s="214"/>
      <c r="IPH41" s="214"/>
      <c r="IPI41" s="214"/>
      <c r="IPJ41" s="214"/>
      <c r="IPK41" s="214"/>
      <c r="IPL41" s="214"/>
      <c r="IPM41" s="214"/>
      <c r="IPN41" s="214"/>
      <c r="IPO41" s="214"/>
      <c r="IPP41" s="214"/>
      <c r="IPQ41" s="214"/>
      <c r="IPR41" s="214"/>
      <c r="IPS41" s="214"/>
      <c r="IPT41" s="214"/>
      <c r="IPU41" s="214"/>
      <c r="IPV41" s="214"/>
      <c r="IPW41" s="214"/>
      <c r="IPX41" s="214"/>
      <c r="IPY41" s="214"/>
      <c r="IPZ41" s="214"/>
      <c r="IQA41" s="214"/>
      <c r="IQB41" s="214"/>
      <c r="IQC41" s="214"/>
      <c r="IQD41" s="214"/>
      <c r="IQE41" s="214"/>
      <c r="IQF41" s="214"/>
      <c r="IQG41" s="214"/>
      <c r="IQH41" s="214"/>
      <c r="IQI41" s="214"/>
      <c r="IQJ41" s="214"/>
      <c r="IQK41" s="214"/>
      <c r="IQL41" s="214"/>
      <c r="IQM41" s="214"/>
      <c r="IQN41" s="214"/>
      <c r="IQO41" s="214"/>
      <c r="IQP41" s="214"/>
      <c r="IQQ41" s="214"/>
      <c r="IQR41" s="214"/>
      <c r="IQS41" s="214"/>
      <c r="IQT41" s="214"/>
      <c r="IQU41" s="214"/>
      <c r="IQV41" s="214"/>
      <c r="IQW41" s="214"/>
      <c r="IQX41" s="214"/>
      <c r="IQY41" s="214"/>
      <c r="IQZ41" s="214"/>
      <c r="IRA41" s="214"/>
      <c r="IRB41" s="214"/>
      <c r="IRC41" s="214"/>
      <c r="IRD41" s="214"/>
      <c r="IRE41" s="214"/>
      <c r="IRF41" s="214"/>
      <c r="IRG41" s="214"/>
      <c r="IRH41" s="214"/>
      <c r="IRI41" s="214"/>
      <c r="IRJ41" s="214"/>
      <c r="IRK41" s="214"/>
      <c r="IRL41" s="214"/>
      <c r="IRM41" s="214"/>
      <c r="IRN41" s="214"/>
      <c r="IRO41" s="214"/>
      <c r="IRP41" s="214"/>
      <c r="IRQ41" s="214"/>
      <c r="IRR41" s="214"/>
      <c r="IRS41" s="214"/>
      <c r="IRT41" s="214"/>
      <c r="IRU41" s="214"/>
      <c r="IRV41" s="214"/>
      <c r="IRW41" s="214"/>
      <c r="IRX41" s="214"/>
      <c r="IRY41" s="214"/>
      <c r="IRZ41" s="214"/>
      <c r="ISA41" s="214"/>
      <c r="ISB41" s="214"/>
      <c r="ISC41" s="214"/>
      <c r="ISD41" s="214"/>
      <c r="ISE41" s="214"/>
      <c r="ISF41" s="214"/>
      <c r="ISG41" s="214"/>
      <c r="ISH41" s="214"/>
      <c r="ISI41" s="214"/>
      <c r="ISJ41" s="214"/>
      <c r="ISK41" s="214"/>
      <c r="ISL41" s="214"/>
      <c r="ISM41" s="214"/>
      <c r="ISN41" s="214"/>
      <c r="ISO41" s="214"/>
      <c r="ISP41" s="214"/>
      <c r="ISQ41" s="214"/>
      <c r="ISR41" s="214"/>
      <c r="ISS41" s="214"/>
      <c r="IST41" s="214"/>
      <c r="ISU41" s="214"/>
      <c r="ISV41" s="214"/>
      <c r="ISW41" s="214"/>
      <c r="ISX41" s="214"/>
      <c r="ISY41" s="214"/>
      <c r="ISZ41" s="214"/>
      <c r="ITA41" s="214"/>
      <c r="ITB41" s="214"/>
      <c r="ITC41" s="214"/>
      <c r="ITD41" s="214"/>
      <c r="ITE41" s="214"/>
      <c r="ITF41" s="214"/>
      <c r="ITG41" s="214"/>
      <c r="ITH41" s="214"/>
      <c r="ITI41" s="214"/>
      <c r="ITJ41" s="214"/>
      <c r="ITK41" s="214"/>
      <c r="ITL41" s="214"/>
      <c r="ITM41" s="214"/>
      <c r="ITN41" s="214"/>
      <c r="ITO41" s="214"/>
      <c r="ITP41" s="214"/>
      <c r="ITQ41" s="214"/>
      <c r="ITR41" s="214"/>
      <c r="ITS41" s="214"/>
      <c r="ITT41" s="214"/>
      <c r="ITU41" s="214"/>
      <c r="ITV41" s="214"/>
      <c r="ITW41" s="214"/>
      <c r="ITX41" s="214"/>
      <c r="ITY41" s="214"/>
      <c r="ITZ41" s="214"/>
      <c r="IUA41" s="214"/>
      <c r="IUB41" s="214"/>
      <c r="IUC41" s="214"/>
      <c r="IUD41" s="214"/>
      <c r="IUE41" s="214"/>
      <c r="IUF41" s="214"/>
      <c r="IUG41" s="214"/>
      <c r="IUH41" s="214"/>
      <c r="IUI41" s="214"/>
      <c r="IUJ41" s="214"/>
      <c r="IUK41" s="214"/>
      <c r="IUL41" s="214"/>
      <c r="IUM41" s="214"/>
      <c r="IUN41" s="214"/>
      <c r="IUO41" s="214"/>
      <c r="IUP41" s="214"/>
      <c r="IUQ41" s="214"/>
      <c r="IUR41" s="214"/>
      <c r="IUS41" s="214"/>
      <c r="IUT41" s="214"/>
      <c r="IUU41" s="214"/>
      <c r="IUV41" s="214"/>
      <c r="IUW41" s="214"/>
      <c r="IUX41" s="214"/>
      <c r="IUY41" s="214"/>
      <c r="IUZ41" s="214"/>
      <c r="IVA41" s="214"/>
      <c r="IVB41" s="214"/>
      <c r="IVC41" s="214"/>
      <c r="IVD41" s="214"/>
      <c r="IVE41" s="214"/>
      <c r="IVF41" s="214"/>
      <c r="IVG41" s="214"/>
      <c r="IVH41" s="214"/>
      <c r="IVI41" s="214"/>
      <c r="IVJ41" s="214"/>
      <c r="IVK41" s="214"/>
      <c r="IVL41" s="214"/>
      <c r="IVM41" s="214"/>
      <c r="IVN41" s="214"/>
      <c r="IVO41" s="214"/>
      <c r="IVP41" s="214"/>
      <c r="IVQ41" s="214"/>
      <c r="IVR41" s="214"/>
      <c r="IVS41" s="214"/>
      <c r="IVT41" s="214"/>
      <c r="IVU41" s="214"/>
      <c r="IVV41" s="214"/>
      <c r="IVW41" s="214"/>
      <c r="IVX41" s="214"/>
      <c r="IVY41" s="214"/>
      <c r="IVZ41" s="214"/>
      <c r="IWA41" s="214"/>
      <c r="IWB41" s="214"/>
      <c r="IWC41" s="214"/>
      <c r="IWD41" s="214"/>
      <c r="IWE41" s="214"/>
      <c r="IWF41" s="214"/>
      <c r="IWG41" s="214"/>
      <c r="IWH41" s="214"/>
      <c r="IWI41" s="214"/>
      <c r="IWJ41" s="214"/>
      <c r="IWK41" s="214"/>
      <c r="IWL41" s="214"/>
      <c r="IWM41" s="214"/>
      <c r="IWN41" s="214"/>
      <c r="IWO41" s="214"/>
      <c r="IWP41" s="214"/>
      <c r="IWQ41" s="214"/>
      <c r="IWR41" s="214"/>
      <c r="IWS41" s="214"/>
      <c r="IWT41" s="214"/>
      <c r="IWU41" s="214"/>
      <c r="IWV41" s="214"/>
      <c r="IWW41" s="214"/>
      <c r="IWX41" s="214"/>
      <c r="IWY41" s="214"/>
      <c r="IWZ41" s="214"/>
      <c r="IXA41" s="214"/>
      <c r="IXB41" s="214"/>
      <c r="IXC41" s="214"/>
      <c r="IXD41" s="214"/>
      <c r="IXE41" s="214"/>
      <c r="IXF41" s="214"/>
      <c r="IXG41" s="214"/>
      <c r="IXH41" s="214"/>
      <c r="IXI41" s="214"/>
      <c r="IXJ41" s="214"/>
      <c r="IXK41" s="214"/>
      <c r="IXL41" s="214"/>
      <c r="IXM41" s="214"/>
      <c r="IXN41" s="214"/>
      <c r="IXO41" s="214"/>
      <c r="IXP41" s="214"/>
      <c r="IXQ41" s="214"/>
      <c r="IXR41" s="214"/>
      <c r="IXS41" s="214"/>
      <c r="IXT41" s="214"/>
      <c r="IXU41" s="214"/>
      <c r="IXV41" s="214"/>
      <c r="IXW41" s="214"/>
      <c r="IXX41" s="214"/>
      <c r="IXY41" s="214"/>
      <c r="IXZ41" s="214"/>
      <c r="IYA41" s="214"/>
      <c r="IYB41" s="214"/>
      <c r="IYC41" s="214"/>
      <c r="IYD41" s="214"/>
      <c r="IYE41" s="214"/>
      <c r="IYF41" s="214"/>
      <c r="IYG41" s="214"/>
      <c r="IYH41" s="214"/>
      <c r="IYI41" s="214"/>
      <c r="IYJ41" s="214"/>
      <c r="IYK41" s="214"/>
      <c r="IYL41" s="214"/>
      <c r="IYM41" s="214"/>
      <c r="IYN41" s="214"/>
      <c r="IYO41" s="214"/>
      <c r="IYP41" s="214"/>
      <c r="IYQ41" s="214"/>
      <c r="IYR41" s="214"/>
      <c r="IYS41" s="214"/>
      <c r="IYT41" s="214"/>
      <c r="IYU41" s="214"/>
      <c r="IYV41" s="214"/>
      <c r="IYW41" s="214"/>
      <c r="IYX41" s="214"/>
      <c r="IYY41" s="214"/>
      <c r="IYZ41" s="214"/>
      <c r="IZA41" s="214"/>
      <c r="IZB41" s="214"/>
      <c r="IZC41" s="214"/>
      <c r="IZD41" s="214"/>
      <c r="IZE41" s="214"/>
      <c r="IZF41" s="214"/>
      <c r="IZG41" s="214"/>
      <c r="IZH41" s="214"/>
      <c r="IZI41" s="214"/>
      <c r="IZJ41" s="214"/>
      <c r="IZK41" s="214"/>
      <c r="IZL41" s="214"/>
      <c r="IZM41" s="214"/>
      <c r="IZN41" s="214"/>
      <c r="IZO41" s="214"/>
      <c r="IZP41" s="214"/>
      <c r="IZQ41" s="214"/>
      <c r="IZR41" s="214"/>
      <c r="IZS41" s="214"/>
      <c r="IZT41" s="214"/>
      <c r="IZU41" s="214"/>
      <c r="IZV41" s="214"/>
      <c r="IZW41" s="214"/>
      <c r="IZX41" s="214"/>
      <c r="IZY41" s="214"/>
      <c r="IZZ41" s="214"/>
      <c r="JAA41" s="214"/>
      <c r="JAB41" s="214"/>
      <c r="JAC41" s="214"/>
      <c r="JAD41" s="214"/>
      <c r="JAE41" s="214"/>
      <c r="JAF41" s="214"/>
      <c r="JAG41" s="214"/>
      <c r="JAH41" s="214"/>
      <c r="JAI41" s="214"/>
      <c r="JAJ41" s="214"/>
      <c r="JAK41" s="214"/>
      <c r="JAL41" s="214"/>
      <c r="JAM41" s="214"/>
      <c r="JAN41" s="214"/>
      <c r="JAO41" s="214"/>
      <c r="JAP41" s="214"/>
      <c r="JAQ41" s="214"/>
      <c r="JAR41" s="214"/>
      <c r="JAS41" s="214"/>
      <c r="JAT41" s="214"/>
      <c r="JAU41" s="214"/>
      <c r="JAV41" s="214"/>
      <c r="JAW41" s="214"/>
      <c r="JAX41" s="214"/>
      <c r="JAY41" s="214"/>
      <c r="JAZ41" s="214"/>
      <c r="JBA41" s="214"/>
      <c r="JBB41" s="214"/>
      <c r="JBC41" s="214"/>
      <c r="JBD41" s="214"/>
      <c r="JBE41" s="214"/>
      <c r="JBF41" s="214"/>
      <c r="JBG41" s="214"/>
      <c r="JBH41" s="214"/>
      <c r="JBI41" s="214"/>
      <c r="JBJ41" s="214"/>
      <c r="JBK41" s="214"/>
      <c r="JBL41" s="214"/>
      <c r="JBM41" s="214"/>
      <c r="JBN41" s="214"/>
      <c r="JBO41" s="214"/>
      <c r="JBP41" s="214"/>
      <c r="JBQ41" s="214"/>
      <c r="JBR41" s="214"/>
      <c r="JBS41" s="214"/>
      <c r="JBT41" s="214"/>
      <c r="JBU41" s="214"/>
      <c r="JBV41" s="214"/>
      <c r="JBW41" s="214"/>
      <c r="JBX41" s="214"/>
      <c r="JBY41" s="214"/>
      <c r="JBZ41" s="214"/>
      <c r="JCA41" s="214"/>
      <c r="JCB41" s="214"/>
      <c r="JCC41" s="214"/>
      <c r="JCD41" s="214"/>
      <c r="JCE41" s="214"/>
      <c r="JCF41" s="214"/>
      <c r="JCG41" s="214"/>
      <c r="JCH41" s="214"/>
      <c r="JCI41" s="214"/>
      <c r="JCJ41" s="214"/>
      <c r="JCK41" s="214"/>
      <c r="JCL41" s="214"/>
      <c r="JCM41" s="214"/>
      <c r="JCN41" s="214"/>
      <c r="JCO41" s="214"/>
      <c r="JCP41" s="214"/>
      <c r="JCQ41" s="214"/>
      <c r="JCR41" s="214"/>
      <c r="JCS41" s="214"/>
      <c r="JCT41" s="214"/>
      <c r="JCU41" s="214"/>
      <c r="JCV41" s="214"/>
      <c r="JCW41" s="214"/>
      <c r="JCX41" s="214"/>
      <c r="JCY41" s="214"/>
      <c r="JCZ41" s="214"/>
      <c r="JDA41" s="214"/>
      <c r="JDB41" s="214"/>
      <c r="JDC41" s="214"/>
      <c r="JDD41" s="214"/>
      <c r="JDE41" s="214"/>
      <c r="JDF41" s="214"/>
      <c r="JDG41" s="214"/>
      <c r="JDH41" s="214"/>
      <c r="JDI41" s="214"/>
      <c r="JDJ41" s="214"/>
      <c r="JDK41" s="214"/>
      <c r="JDL41" s="214"/>
      <c r="JDM41" s="214"/>
      <c r="JDN41" s="214"/>
      <c r="JDO41" s="214"/>
      <c r="JDP41" s="214"/>
      <c r="JDQ41" s="214"/>
      <c r="JDR41" s="214"/>
      <c r="JDS41" s="214"/>
      <c r="JDT41" s="214"/>
      <c r="JDU41" s="214"/>
      <c r="JDV41" s="214"/>
      <c r="JDW41" s="214"/>
      <c r="JDX41" s="214"/>
      <c r="JDY41" s="214"/>
      <c r="JDZ41" s="214"/>
      <c r="JEA41" s="214"/>
      <c r="JEB41" s="214"/>
      <c r="JEC41" s="214"/>
      <c r="JED41" s="214"/>
      <c r="JEE41" s="214"/>
      <c r="JEF41" s="214"/>
      <c r="JEG41" s="214"/>
      <c r="JEH41" s="214"/>
      <c r="JEI41" s="214"/>
      <c r="JEJ41" s="214"/>
      <c r="JEK41" s="214"/>
      <c r="JEL41" s="214"/>
      <c r="JEM41" s="214"/>
      <c r="JEN41" s="214"/>
      <c r="JEO41" s="214"/>
      <c r="JEP41" s="214"/>
      <c r="JEQ41" s="214"/>
      <c r="JER41" s="214"/>
      <c r="JES41" s="214"/>
      <c r="JET41" s="214"/>
      <c r="JEU41" s="214"/>
      <c r="JEV41" s="214"/>
      <c r="JEW41" s="214"/>
      <c r="JEX41" s="214"/>
      <c r="JEY41" s="214"/>
      <c r="JEZ41" s="214"/>
      <c r="JFA41" s="214"/>
      <c r="JFB41" s="214"/>
      <c r="JFC41" s="214"/>
      <c r="JFD41" s="214"/>
      <c r="JFE41" s="214"/>
      <c r="JFF41" s="214"/>
      <c r="JFG41" s="214"/>
      <c r="JFH41" s="214"/>
      <c r="JFI41" s="214"/>
      <c r="JFJ41" s="214"/>
      <c r="JFK41" s="214"/>
      <c r="JFL41" s="214"/>
      <c r="JFM41" s="214"/>
      <c r="JFN41" s="214"/>
      <c r="JFO41" s="214"/>
      <c r="JFP41" s="214"/>
      <c r="JFQ41" s="214"/>
      <c r="JFR41" s="214"/>
      <c r="JFS41" s="214"/>
      <c r="JFT41" s="214"/>
      <c r="JFU41" s="214"/>
      <c r="JFV41" s="214"/>
      <c r="JFW41" s="214"/>
      <c r="JFX41" s="214"/>
      <c r="JFY41" s="214"/>
      <c r="JFZ41" s="214"/>
      <c r="JGA41" s="214"/>
      <c r="JGB41" s="214"/>
      <c r="JGC41" s="214"/>
      <c r="JGD41" s="214"/>
      <c r="JGE41" s="214"/>
      <c r="JGF41" s="214"/>
      <c r="JGG41" s="214"/>
      <c r="JGH41" s="214"/>
      <c r="JGI41" s="214"/>
      <c r="JGJ41" s="214"/>
      <c r="JGK41" s="214"/>
      <c r="JGL41" s="214"/>
      <c r="JGM41" s="214"/>
      <c r="JGN41" s="214"/>
      <c r="JGO41" s="214"/>
      <c r="JGP41" s="214"/>
      <c r="JGQ41" s="214"/>
      <c r="JGR41" s="214"/>
      <c r="JGS41" s="214"/>
      <c r="JGT41" s="214"/>
      <c r="JGU41" s="214"/>
      <c r="JGV41" s="214"/>
      <c r="JGW41" s="214"/>
      <c r="JGX41" s="214"/>
      <c r="JGY41" s="214"/>
      <c r="JGZ41" s="214"/>
      <c r="JHA41" s="214"/>
      <c r="JHB41" s="214"/>
      <c r="JHC41" s="214"/>
      <c r="JHD41" s="214"/>
      <c r="JHE41" s="214"/>
      <c r="JHF41" s="214"/>
      <c r="JHG41" s="214"/>
      <c r="JHH41" s="214"/>
      <c r="JHI41" s="214"/>
      <c r="JHJ41" s="214"/>
      <c r="JHK41" s="214"/>
      <c r="JHL41" s="214"/>
      <c r="JHM41" s="214"/>
      <c r="JHN41" s="214"/>
      <c r="JHO41" s="214"/>
      <c r="JHP41" s="214"/>
      <c r="JHQ41" s="214"/>
      <c r="JHR41" s="214"/>
      <c r="JHS41" s="214"/>
      <c r="JHT41" s="214"/>
      <c r="JHU41" s="214"/>
      <c r="JHV41" s="214"/>
      <c r="JHW41" s="214"/>
      <c r="JHX41" s="214"/>
      <c r="JHY41" s="214"/>
      <c r="JHZ41" s="214"/>
      <c r="JIA41" s="214"/>
      <c r="JIB41" s="214"/>
      <c r="JIC41" s="214"/>
      <c r="JID41" s="214"/>
      <c r="JIE41" s="214"/>
      <c r="JIF41" s="214"/>
      <c r="JIG41" s="214"/>
      <c r="JIH41" s="214"/>
      <c r="JII41" s="214"/>
      <c r="JIJ41" s="214"/>
      <c r="JIK41" s="214"/>
      <c r="JIL41" s="214"/>
      <c r="JIM41" s="214"/>
      <c r="JIN41" s="214"/>
      <c r="JIO41" s="214"/>
      <c r="JIP41" s="214"/>
      <c r="JIQ41" s="214"/>
      <c r="JIR41" s="214"/>
      <c r="JIS41" s="214"/>
      <c r="JIT41" s="214"/>
      <c r="JIU41" s="214"/>
      <c r="JIV41" s="214"/>
      <c r="JIW41" s="214"/>
      <c r="JIX41" s="214"/>
      <c r="JIY41" s="214"/>
      <c r="JIZ41" s="214"/>
      <c r="JJA41" s="214"/>
      <c r="JJB41" s="214"/>
      <c r="JJC41" s="214"/>
      <c r="JJD41" s="214"/>
      <c r="JJE41" s="214"/>
      <c r="JJF41" s="214"/>
      <c r="JJG41" s="214"/>
      <c r="JJH41" s="214"/>
      <c r="JJI41" s="214"/>
      <c r="JJJ41" s="214"/>
      <c r="JJK41" s="214"/>
      <c r="JJL41" s="214"/>
      <c r="JJM41" s="214"/>
      <c r="JJN41" s="214"/>
      <c r="JJO41" s="214"/>
      <c r="JJP41" s="214"/>
      <c r="JJQ41" s="214"/>
      <c r="JJR41" s="214"/>
      <c r="JJS41" s="214"/>
      <c r="JJT41" s="214"/>
      <c r="JJU41" s="214"/>
      <c r="JJV41" s="214"/>
      <c r="JJW41" s="214"/>
      <c r="JJX41" s="214"/>
      <c r="JJY41" s="214"/>
      <c r="JJZ41" s="214"/>
      <c r="JKA41" s="214"/>
      <c r="JKB41" s="214"/>
      <c r="JKC41" s="214"/>
      <c r="JKD41" s="214"/>
      <c r="JKE41" s="214"/>
      <c r="JKF41" s="214"/>
      <c r="JKG41" s="214"/>
      <c r="JKH41" s="214"/>
      <c r="JKI41" s="214"/>
      <c r="JKJ41" s="214"/>
      <c r="JKK41" s="214"/>
      <c r="JKL41" s="214"/>
      <c r="JKM41" s="214"/>
      <c r="JKN41" s="214"/>
      <c r="JKO41" s="214"/>
      <c r="JKP41" s="214"/>
      <c r="JKQ41" s="214"/>
      <c r="JKR41" s="214"/>
      <c r="JKS41" s="214"/>
      <c r="JKT41" s="214"/>
      <c r="JKU41" s="214"/>
      <c r="JKV41" s="214"/>
      <c r="JKW41" s="214"/>
      <c r="JKX41" s="214"/>
      <c r="JKY41" s="214"/>
      <c r="JKZ41" s="214"/>
      <c r="JLA41" s="214"/>
      <c r="JLB41" s="214"/>
      <c r="JLC41" s="214"/>
      <c r="JLD41" s="214"/>
      <c r="JLE41" s="214"/>
      <c r="JLF41" s="214"/>
      <c r="JLG41" s="214"/>
      <c r="JLH41" s="214"/>
      <c r="JLI41" s="214"/>
      <c r="JLJ41" s="214"/>
      <c r="JLK41" s="214"/>
      <c r="JLL41" s="214"/>
      <c r="JLM41" s="214"/>
      <c r="JLN41" s="214"/>
      <c r="JLO41" s="214"/>
      <c r="JLP41" s="214"/>
      <c r="JLQ41" s="214"/>
      <c r="JLR41" s="214"/>
      <c r="JLS41" s="214"/>
      <c r="JLT41" s="214"/>
      <c r="JLU41" s="214"/>
      <c r="JLV41" s="214"/>
      <c r="JLW41" s="214"/>
      <c r="JLX41" s="214"/>
      <c r="JLY41" s="214"/>
      <c r="JLZ41" s="214"/>
      <c r="JMA41" s="214"/>
      <c r="JMB41" s="214"/>
      <c r="JMC41" s="214"/>
      <c r="JMD41" s="214"/>
      <c r="JME41" s="214"/>
      <c r="JMF41" s="214"/>
      <c r="JMG41" s="214"/>
      <c r="JMH41" s="214"/>
      <c r="JMI41" s="214"/>
      <c r="JMJ41" s="214"/>
      <c r="JMK41" s="214"/>
      <c r="JML41" s="214"/>
      <c r="JMM41" s="214"/>
      <c r="JMN41" s="214"/>
      <c r="JMO41" s="214"/>
      <c r="JMP41" s="214"/>
      <c r="JMQ41" s="214"/>
      <c r="JMR41" s="214"/>
      <c r="JMS41" s="214"/>
      <c r="JMT41" s="214"/>
      <c r="JMU41" s="214"/>
      <c r="JMV41" s="214"/>
      <c r="JMW41" s="214"/>
      <c r="JMX41" s="214"/>
      <c r="JMY41" s="214"/>
      <c r="JMZ41" s="214"/>
      <c r="JNA41" s="214"/>
      <c r="JNB41" s="214"/>
      <c r="JNC41" s="214"/>
      <c r="JND41" s="214"/>
      <c r="JNE41" s="214"/>
      <c r="JNF41" s="214"/>
      <c r="JNG41" s="214"/>
      <c r="JNH41" s="214"/>
      <c r="JNI41" s="214"/>
      <c r="JNJ41" s="214"/>
      <c r="JNK41" s="214"/>
      <c r="JNL41" s="214"/>
      <c r="JNM41" s="214"/>
      <c r="JNN41" s="214"/>
      <c r="JNO41" s="214"/>
      <c r="JNP41" s="214"/>
      <c r="JNQ41" s="214"/>
      <c r="JNR41" s="214"/>
      <c r="JNS41" s="214"/>
      <c r="JNT41" s="214"/>
      <c r="JNU41" s="214"/>
      <c r="JNV41" s="214"/>
      <c r="JNW41" s="214"/>
      <c r="JNX41" s="214"/>
      <c r="JNY41" s="214"/>
      <c r="JNZ41" s="214"/>
      <c r="JOA41" s="214"/>
      <c r="JOB41" s="214"/>
      <c r="JOC41" s="214"/>
      <c r="JOD41" s="214"/>
      <c r="JOE41" s="214"/>
      <c r="JOF41" s="214"/>
      <c r="JOG41" s="214"/>
      <c r="JOH41" s="214"/>
      <c r="JOI41" s="214"/>
      <c r="JOJ41" s="214"/>
      <c r="JOK41" s="214"/>
      <c r="JOL41" s="214"/>
      <c r="JOM41" s="214"/>
      <c r="JON41" s="214"/>
      <c r="JOO41" s="214"/>
      <c r="JOP41" s="214"/>
      <c r="JOQ41" s="214"/>
      <c r="JOR41" s="214"/>
      <c r="JOS41" s="214"/>
      <c r="JOT41" s="214"/>
      <c r="JOU41" s="214"/>
      <c r="JOV41" s="214"/>
      <c r="JOW41" s="214"/>
      <c r="JOX41" s="214"/>
      <c r="JOY41" s="214"/>
      <c r="JOZ41" s="214"/>
      <c r="JPA41" s="214"/>
      <c r="JPB41" s="214"/>
      <c r="JPC41" s="214"/>
      <c r="JPD41" s="214"/>
      <c r="JPE41" s="214"/>
      <c r="JPF41" s="214"/>
      <c r="JPG41" s="214"/>
      <c r="JPH41" s="214"/>
      <c r="JPI41" s="214"/>
      <c r="JPJ41" s="214"/>
      <c r="JPK41" s="214"/>
      <c r="JPL41" s="214"/>
      <c r="JPM41" s="214"/>
      <c r="JPN41" s="214"/>
      <c r="JPO41" s="214"/>
      <c r="JPP41" s="214"/>
      <c r="JPQ41" s="214"/>
      <c r="JPR41" s="214"/>
      <c r="JPS41" s="214"/>
      <c r="JPT41" s="214"/>
      <c r="JPU41" s="214"/>
      <c r="JPV41" s="214"/>
      <c r="JPW41" s="214"/>
      <c r="JPX41" s="214"/>
      <c r="JPY41" s="214"/>
      <c r="JPZ41" s="214"/>
      <c r="JQA41" s="214"/>
      <c r="JQB41" s="214"/>
      <c r="JQC41" s="214"/>
      <c r="JQD41" s="214"/>
      <c r="JQE41" s="214"/>
      <c r="JQF41" s="214"/>
      <c r="JQG41" s="214"/>
      <c r="JQH41" s="214"/>
      <c r="JQI41" s="214"/>
      <c r="JQJ41" s="214"/>
      <c r="JQK41" s="214"/>
      <c r="JQL41" s="214"/>
      <c r="JQM41" s="214"/>
      <c r="JQN41" s="214"/>
      <c r="JQO41" s="214"/>
      <c r="JQP41" s="214"/>
      <c r="JQQ41" s="214"/>
      <c r="JQR41" s="214"/>
      <c r="JQS41" s="214"/>
      <c r="JQT41" s="214"/>
      <c r="JQU41" s="214"/>
      <c r="JQV41" s="214"/>
      <c r="JQW41" s="214"/>
      <c r="JQX41" s="214"/>
      <c r="JQY41" s="214"/>
      <c r="JQZ41" s="214"/>
      <c r="JRA41" s="214"/>
      <c r="JRB41" s="214"/>
      <c r="JRC41" s="214"/>
      <c r="JRD41" s="214"/>
      <c r="JRE41" s="214"/>
      <c r="JRF41" s="214"/>
      <c r="JRG41" s="214"/>
      <c r="JRH41" s="214"/>
      <c r="JRI41" s="214"/>
      <c r="JRJ41" s="214"/>
      <c r="JRK41" s="214"/>
      <c r="JRL41" s="214"/>
      <c r="JRM41" s="214"/>
      <c r="JRN41" s="214"/>
      <c r="JRO41" s="214"/>
      <c r="JRP41" s="214"/>
      <c r="JRQ41" s="214"/>
      <c r="JRR41" s="214"/>
      <c r="JRS41" s="214"/>
      <c r="JRT41" s="214"/>
      <c r="JRU41" s="214"/>
      <c r="JRV41" s="214"/>
      <c r="JRW41" s="214"/>
      <c r="JRX41" s="214"/>
      <c r="JRY41" s="214"/>
      <c r="JRZ41" s="214"/>
      <c r="JSA41" s="214"/>
      <c r="JSB41" s="214"/>
      <c r="JSC41" s="214"/>
      <c r="JSD41" s="214"/>
      <c r="JSE41" s="214"/>
      <c r="JSF41" s="214"/>
      <c r="JSG41" s="214"/>
      <c r="JSH41" s="214"/>
      <c r="JSI41" s="214"/>
      <c r="JSJ41" s="214"/>
      <c r="JSK41" s="214"/>
      <c r="JSL41" s="214"/>
      <c r="JSM41" s="214"/>
      <c r="JSN41" s="214"/>
      <c r="JSO41" s="214"/>
      <c r="JSP41" s="214"/>
      <c r="JSQ41" s="214"/>
      <c r="JSR41" s="214"/>
      <c r="JSS41" s="214"/>
      <c r="JST41" s="214"/>
      <c r="JSU41" s="214"/>
      <c r="JSV41" s="214"/>
      <c r="JSW41" s="214"/>
      <c r="JSX41" s="214"/>
      <c r="JSY41" s="214"/>
      <c r="JSZ41" s="214"/>
      <c r="JTA41" s="214"/>
      <c r="JTB41" s="214"/>
      <c r="JTC41" s="214"/>
      <c r="JTD41" s="214"/>
      <c r="JTE41" s="214"/>
      <c r="JTF41" s="214"/>
      <c r="JTG41" s="214"/>
      <c r="JTH41" s="214"/>
      <c r="JTI41" s="214"/>
      <c r="JTJ41" s="214"/>
      <c r="JTK41" s="214"/>
      <c r="JTL41" s="214"/>
      <c r="JTM41" s="214"/>
      <c r="JTN41" s="214"/>
      <c r="JTO41" s="214"/>
      <c r="JTP41" s="214"/>
      <c r="JTQ41" s="214"/>
      <c r="JTR41" s="214"/>
      <c r="JTS41" s="214"/>
      <c r="JTT41" s="214"/>
      <c r="JTU41" s="214"/>
      <c r="JTV41" s="214"/>
      <c r="JTW41" s="214"/>
      <c r="JTX41" s="214"/>
      <c r="JTY41" s="214"/>
      <c r="JTZ41" s="214"/>
      <c r="JUA41" s="214"/>
      <c r="JUB41" s="214"/>
      <c r="JUC41" s="214"/>
      <c r="JUD41" s="214"/>
      <c r="JUE41" s="214"/>
      <c r="JUF41" s="214"/>
      <c r="JUG41" s="214"/>
      <c r="JUH41" s="214"/>
      <c r="JUI41" s="214"/>
      <c r="JUJ41" s="214"/>
      <c r="JUK41" s="214"/>
      <c r="JUL41" s="214"/>
      <c r="JUM41" s="214"/>
      <c r="JUN41" s="214"/>
      <c r="JUO41" s="214"/>
      <c r="JUP41" s="214"/>
      <c r="JUQ41" s="214"/>
      <c r="JUR41" s="214"/>
      <c r="JUS41" s="214"/>
      <c r="JUT41" s="214"/>
      <c r="JUU41" s="214"/>
      <c r="JUV41" s="214"/>
      <c r="JUW41" s="214"/>
      <c r="JUX41" s="214"/>
      <c r="JUY41" s="214"/>
      <c r="JUZ41" s="214"/>
      <c r="JVA41" s="214"/>
      <c r="JVB41" s="214"/>
      <c r="JVC41" s="214"/>
      <c r="JVD41" s="214"/>
      <c r="JVE41" s="214"/>
      <c r="JVF41" s="214"/>
      <c r="JVG41" s="214"/>
      <c r="JVH41" s="214"/>
      <c r="JVI41" s="214"/>
      <c r="JVJ41" s="214"/>
      <c r="JVK41" s="214"/>
      <c r="JVL41" s="214"/>
      <c r="JVM41" s="214"/>
      <c r="JVN41" s="214"/>
      <c r="JVO41" s="214"/>
      <c r="JVP41" s="214"/>
      <c r="JVQ41" s="214"/>
      <c r="JVR41" s="214"/>
      <c r="JVS41" s="214"/>
      <c r="JVT41" s="214"/>
      <c r="JVU41" s="214"/>
      <c r="JVV41" s="214"/>
      <c r="JVW41" s="214"/>
      <c r="JVX41" s="214"/>
      <c r="JVY41" s="214"/>
      <c r="JVZ41" s="214"/>
      <c r="JWA41" s="214"/>
      <c r="JWB41" s="214"/>
      <c r="JWC41" s="214"/>
      <c r="JWD41" s="214"/>
      <c r="JWE41" s="214"/>
      <c r="JWF41" s="214"/>
      <c r="JWG41" s="214"/>
      <c r="JWH41" s="214"/>
      <c r="JWI41" s="214"/>
      <c r="JWJ41" s="214"/>
      <c r="JWK41" s="214"/>
      <c r="JWL41" s="214"/>
      <c r="JWM41" s="214"/>
      <c r="JWN41" s="214"/>
      <c r="JWO41" s="214"/>
      <c r="JWP41" s="214"/>
      <c r="JWQ41" s="214"/>
      <c r="JWR41" s="214"/>
      <c r="JWS41" s="214"/>
      <c r="JWT41" s="214"/>
      <c r="JWU41" s="214"/>
      <c r="JWV41" s="214"/>
      <c r="JWW41" s="214"/>
      <c r="JWX41" s="214"/>
      <c r="JWY41" s="214"/>
      <c r="JWZ41" s="214"/>
      <c r="JXA41" s="214"/>
      <c r="JXB41" s="214"/>
      <c r="JXC41" s="214"/>
      <c r="JXD41" s="214"/>
      <c r="JXE41" s="214"/>
      <c r="JXF41" s="214"/>
      <c r="JXG41" s="214"/>
      <c r="JXH41" s="214"/>
      <c r="JXI41" s="214"/>
      <c r="JXJ41" s="214"/>
      <c r="JXK41" s="214"/>
      <c r="JXL41" s="214"/>
      <c r="JXM41" s="214"/>
      <c r="JXN41" s="214"/>
      <c r="JXO41" s="214"/>
      <c r="JXP41" s="214"/>
      <c r="JXQ41" s="214"/>
      <c r="JXR41" s="214"/>
      <c r="JXS41" s="214"/>
      <c r="JXT41" s="214"/>
      <c r="JXU41" s="214"/>
      <c r="JXV41" s="214"/>
      <c r="JXW41" s="214"/>
      <c r="JXX41" s="214"/>
      <c r="JXY41" s="214"/>
      <c r="JXZ41" s="214"/>
      <c r="JYA41" s="214"/>
      <c r="JYB41" s="214"/>
      <c r="JYC41" s="214"/>
      <c r="JYD41" s="214"/>
      <c r="JYE41" s="214"/>
      <c r="JYF41" s="214"/>
      <c r="JYG41" s="214"/>
      <c r="JYH41" s="214"/>
      <c r="JYI41" s="214"/>
      <c r="JYJ41" s="214"/>
      <c r="JYK41" s="214"/>
      <c r="JYL41" s="214"/>
      <c r="JYM41" s="214"/>
      <c r="JYN41" s="214"/>
      <c r="JYO41" s="214"/>
      <c r="JYP41" s="214"/>
      <c r="JYQ41" s="214"/>
      <c r="JYR41" s="214"/>
      <c r="JYS41" s="214"/>
      <c r="JYT41" s="214"/>
      <c r="JYU41" s="214"/>
      <c r="JYV41" s="214"/>
      <c r="JYW41" s="214"/>
      <c r="JYX41" s="214"/>
      <c r="JYY41" s="214"/>
      <c r="JYZ41" s="214"/>
      <c r="JZA41" s="214"/>
      <c r="JZB41" s="214"/>
      <c r="JZC41" s="214"/>
      <c r="JZD41" s="214"/>
      <c r="JZE41" s="214"/>
      <c r="JZF41" s="214"/>
      <c r="JZG41" s="214"/>
      <c r="JZH41" s="214"/>
      <c r="JZI41" s="214"/>
      <c r="JZJ41" s="214"/>
      <c r="JZK41" s="214"/>
      <c r="JZL41" s="214"/>
      <c r="JZM41" s="214"/>
      <c r="JZN41" s="214"/>
      <c r="JZO41" s="214"/>
      <c r="JZP41" s="214"/>
      <c r="JZQ41" s="214"/>
      <c r="JZR41" s="214"/>
      <c r="JZS41" s="214"/>
      <c r="JZT41" s="214"/>
      <c r="JZU41" s="214"/>
      <c r="JZV41" s="214"/>
      <c r="JZW41" s="214"/>
      <c r="JZX41" s="214"/>
      <c r="JZY41" s="214"/>
      <c r="JZZ41" s="214"/>
      <c r="KAA41" s="214"/>
      <c r="KAB41" s="214"/>
      <c r="KAC41" s="214"/>
      <c r="KAD41" s="214"/>
      <c r="KAE41" s="214"/>
      <c r="KAF41" s="214"/>
      <c r="KAG41" s="214"/>
      <c r="KAH41" s="214"/>
      <c r="KAI41" s="214"/>
      <c r="KAJ41" s="214"/>
      <c r="KAK41" s="214"/>
      <c r="KAL41" s="214"/>
      <c r="KAM41" s="214"/>
      <c r="KAN41" s="214"/>
      <c r="KAO41" s="214"/>
      <c r="KAP41" s="214"/>
      <c r="KAQ41" s="214"/>
      <c r="KAR41" s="214"/>
      <c r="KAS41" s="214"/>
      <c r="KAT41" s="214"/>
      <c r="KAU41" s="214"/>
      <c r="KAV41" s="214"/>
      <c r="KAW41" s="214"/>
      <c r="KAX41" s="214"/>
      <c r="KAY41" s="214"/>
      <c r="KAZ41" s="214"/>
      <c r="KBA41" s="214"/>
      <c r="KBB41" s="214"/>
      <c r="KBC41" s="214"/>
      <c r="KBD41" s="214"/>
      <c r="KBE41" s="214"/>
      <c r="KBF41" s="214"/>
      <c r="KBG41" s="214"/>
      <c r="KBH41" s="214"/>
      <c r="KBI41" s="214"/>
      <c r="KBJ41" s="214"/>
      <c r="KBK41" s="214"/>
      <c r="KBL41" s="214"/>
      <c r="KBM41" s="214"/>
      <c r="KBN41" s="214"/>
      <c r="KBO41" s="214"/>
      <c r="KBP41" s="214"/>
      <c r="KBQ41" s="214"/>
      <c r="KBR41" s="214"/>
      <c r="KBS41" s="214"/>
      <c r="KBT41" s="214"/>
      <c r="KBU41" s="214"/>
      <c r="KBV41" s="214"/>
      <c r="KBW41" s="214"/>
      <c r="KBX41" s="214"/>
      <c r="KBY41" s="214"/>
      <c r="KBZ41" s="214"/>
      <c r="KCA41" s="214"/>
      <c r="KCB41" s="214"/>
      <c r="KCC41" s="214"/>
      <c r="KCD41" s="214"/>
      <c r="KCE41" s="214"/>
      <c r="KCF41" s="214"/>
      <c r="KCG41" s="214"/>
      <c r="KCH41" s="214"/>
      <c r="KCI41" s="214"/>
      <c r="KCJ41" s="214"/>
      <c r="KCK41" s="214"/>
      <c r="KCL41" s="214"/>
      <c r="KCM41" s="214"/>
      <c r="KCN41" s="214"/>
      <c r="KCO41" s="214"/>
      <c r="KCP41" s="214"/>
      <c r="KCQ41" s="214"/>
      <c r="KCR41" s="214"/>
      <c r="KCS41" s="214"/>
      <c r="KCT41" s="214"/>
      <c r="KCU41" s="214"/>
      <c r="KCV41" s="214"/>
      <c r="KCW41" s="214"/>
      <c r="KCX41" s="214"/>
      <c r="KCY41" s="214"/>
      <c r="KCZ41" s="214"/>
      <c r="KDA41" s="214"/>
      <c r="KDB41" s="214"/>
      <c r="KDC41" s="214"/>
      <c r="KDD41" s="214"/>
      <c r="KDE41" s="214"/>
      <c r="KDF41" s="214"/>
      <c r="KDG41" s="214"/>
      <c r="KDH41" s="214"/>
      <c r="KDI41" s="214"/>
      <c r="KDJ41" s="214"/>
      <c r="KDK41" s="214"/>
      <c r="KDL41" s="214"/>
      <c r="KDM41" s="214"/>
      <c r="KDN41" s="214"/>
      <c r="KDO41" s="214"/>
      <c r="KDP41" s="214"/>
      <c r="KDQ41" s="214"/>
      <c r="KDR41" s="214"/>
      <c r="KDS41" s="214"/>
      <c r="KDT41" s="214"/>
      <c r="KDU41" s="214"/>
      <c r="KDV41" s="214"/>
      <c r="KDW41" s="214"/>
      <c r="KDX41" s="214"/>
      <c r="KDY41" s="214"/>
      <c r="KDZ41" s="214"/>
      <c r="KEA41" s="214"/>
      <c r="KEB41" s="214"/>
      <c r="KEC41" s="214"/>
      <c r="KED41" s="214"/>
      <c r="KEE41" s="214"/>
      <c r="KEF41" s="214"/>
      <c r="KEG41" s="214"/>
      <c r="KEH41" s="214"/>
      <c r="KEI41" s="214"/>
      <c r="KEJ41" s="214"/>
      <c r="KEK41" s="214"/>
      <c r="KEL41" s="214"/>
      <c r="KEM41" s="214"/>
      <c r="KEN41" s="214"/>
      <c r="KEO41" s="214"/>
      <c r="KEP41" s="214"/>
      <c r="KEQ41" s="214"/>
      <c r="KER41" s="214"/>
      <c r="KES41" s="214"/>
      <c r="KET41" s="214"/>
      <c r="KEU41" s="214"/>
      <c r="KEV41" s="214"/>
      <c r="KEW41" s="214"/>
      <c r="KEX41" s="214"/>
      <c r="KEY41" s="214"/>
      <c r="KEZ41" s="214"/>
      <c r="KFA41" s="214"/>
      <c r="KFB41" s="214"/>
      <c r="KFC41" s="214"/>
      <c r="KFD41" s="214"/>
      <c r="KFE41" s="214"/>
      <c r="KFF41" s="214"/>
      <c r="KFG41" s="214"/>
      <c r="KFH41" s="214"/>
      <c r="KFI41" s="214"/>
      <c r="KFJ41" s="214"/>
      <c r="KFK41" s="214"/>
      <c r="KFL41" s="214"/>
      <c r="KFM41" s="214"/>
      <c r="KFN41" s="214"/>
      <c r="KFO41" s="214"/>
      <c r="KFP41" s="214"/>
      <c r="KFQ41" s="214"/>
      <c r="KFR41" s="214"/>
      <c r="KFS41" s="214"/>
      <c r="KFT41" s="214"/>
      <c r="KFU41" s="214"/>
      <c r="KFV41" s="214"/>
      <c r="KFW41" s="214"/>
      <c r="KFX41" s="214"/>
      <c r="KFY41" s="214"/>
      <c r="KFZ41" s="214"/>
      <c r="KGA41" s="214"/>
      <c r="KGB41" s="214"/>
      <c r="KGC41" s="214"/>
      <c r="KGD41" s="214"/>
      <c r="KGE41" s="214"/>
      <c r="KGF41" s="214"/>
      <c r="KGG41" s="214"/>
      <c r="KGH41" s="214"/>
      <c r="KGI41" s="214"/>
      <c r="KGJ41" s="214"/>
      <c r="KGK41" s="214"/>
      <c r="KGL41" s="214"/>
      <c r="KGM41" s="214"/>
      <c r="KGN41" s="214"/>
      <c r="KGO41" s="214"/>
      <c r="KGP41" s="214"/>
      <c r="KGQ41" s="214"/>
      <c r="KGR41" s="214"/>
      <c r="KGS41" s="214"/>
      <c r="KGT41" s="214"/>
      <c r="KGU41" s="214"/>
      <c r="KGV41" s="214"/>
      <c r="KGW41" s="214"/>
      <c r="KGX41" s="214"/>
      <c r="KGY41" s="214"/>
      <c r="KGZ41" s="214"/>
      <c r="KHA41" s="214"/>
      <c r="KHB41" s="214"/>
      <c r="KHC41" s="214"/>
      <c r="KHD41" s="214"/>
      <c r="KHE41" s="214"/>
      <c r="KHF41" s="214"/>
      <c r="KHG41" s="214"/>
      <c r="KHH41" s="214"/>
      <c r="KHI41" s="214"/>
      <c r="KHJ41" s="214"/>
      <c r="KHK41" s="214"/>
      <c r="KHL41" s="214"/>
      <c r="KHM41" s="214"/>
      <c r="KHN41" s="214"/>
      <c r="KHO41" s="214"/>
      <c r="KHP41" s="214"/>
      <c r="KHQ41" s="214"/>
      <c r="KHR41" s="214"/>
      <c r="KHS41" s="214"/>
      <c r="KHT41" s="214"/>
      <c r="KHU41" s="214"/>
      <c r="KHV41" s="214"/>
      <c r="KHW41" s="214"/>
      <c r="KHX41" s="214"/>
      <c r="KHY41" s="214"/>
      <c r="KHZ41" s="214"/>
      <c r="KIA41" s="214"/>
      <c r="KIB41" s="214"/>
      <c r="KIC41" s="214"/>
      <c r="KID41" s="214"/>
      <c r="KIE41" s="214"/>
      <c r="KIF41" s="214"/>
      <c r="KIG41" s="214"/>
      <c r="KIH41" s="214"/>
      <c r="KII41" s="214"/>
      <c r="KIJ41" s="214"/>
      <c r="KIK41" s="214"/>
      <c r="KIL41" s="214"/>
      <c r="KIM41" s="214"/>
      <c r="KIN41" s="214"/>
      <c r="KIO41" s="214"/>
      <c r="KIP41" s="214"/>
      <c r="KIQ41" s="214"/>
      <c r="KIR41" s="214"/>
      <c r="KIS41" s="214"/>
      <c r="KIT41" s="214"/>
      <c r="KIU41" s="214"/>
      <c r="KIV41" s="214"/>
      <c r="KIW41" s="214"/>
      <c r="KIX41" s="214"/>
      <c r="KIY41" s="214"/>
      <c r="KIZ41" s="214"/>
      <c r="KJA41" s="214"/>
      <c r="KJB41" s="214"/>
      <c r="KJC41" s="214"/>
      <c r="KJD41" s="214"/>
      <c r="KJE41" s="214"/>
      <c r="KJF41" s="214"/>
      <c r="KJG41" s="214"/>
      <c r="KJH41" s="214"/>
      <c r="KJI41" s="214"/>
      <c r="KJJ41" s="214"/>
      <c r="KJK41" s="214"/>
      <c r="KJL41" s="214"/>
      <c r="KJM41" s="214"/>
      <c r="KJN41" s="214"/>
      <c r="KJO41" s="214"/>
      <c r="KJP41" s="214"/>
      <c r="KJQ41" s="214"/>
      <c r="KJR41" s="214"/>
      <c r="KJS41" s="214"/>
      <c r="KJT41" s="214"/>
      <c r="KJU41" s="214"/>
      <c r="KJV41" s="214"/>
      <c r="KJW41" s="214"/>
      <c r="KJX41" s="214"/>
      <c r="KJY41" s="214"/>
      <c r="KJZ41" s="214"/>
      <c r="KKA41" s="214"/>
      <c r="KKB41" s="214"/>
      <c r="KKC41" s="214"/>
      <c r="KKD41" s="214"/>
      <c r="KKE41" s="214"/>
      <c r="KKF41" s="214"/>
      <c r="KKG41" s="214"/>
      <c r="KKH41" s="214"/>
      <c r="KKI41" s="214"/>
      <c r="KKJ41" s="214"/>
      <c r="KKK41" s="214"/>
      <c r="KKL41" s="214"/>
      <c r="KKM41" s="214"/>
      <c r="KKN41" s="214"/>
      <c r="KKO41" s="214"/>
      <c r="KKP41" s="214"/>
      <c r="KKQ41" s="214"/>
      <c r="KKR41" s="214"/>
      <c r="KKS41" s="214"/>
      <c r="KKT41" s="214"/>
      <c r="KKU41" s="214"/>
      <c r="KKV41" s="214"/>
      <c r="KKW41" s="214"/>
      <c r="KKX41" s="214"/>
      <c r="KKY41" s="214"/>
      <c r="KKZ41" s="214"/>
      <c r="KLA41" s="214"/>
      <c r="KLB41" s="214"/>
      <c r="KLC41" s="214"/>
      <c r="KLD41" s="214"/>
      <c r="KLE41" s="214"/>
      <c r="KLF41" s="214"/>
      <c r="KLG41" s="214"/>
      <c r="KLH41" s="214"/>
      <c r="KLI41" s="214"/>
      <c r="KLJ41" s="214"/>
      <c r="KLK41" s="214"/>
      <c r="KLL41" s="214"/>
      <c r="KLM41" s="214"/>
      <c r="KLN41" s="214"/>
      <c r="KLO41" s="214"/>
      <c r="KLP41" s="214"/>
      <c r="KLQ41" s="214"/>
      <c r="KLR41" s="214"/>
      <c r="KLS41" s="214"/>
      <c r="KLT41" s="214"/>
      <c r="KLU41" s="214"/>
      <c r="KLV41" s="214"/>
      <c r="KLW41" s="214"/>
      <c r="KLX41" s="214"/>
      <c r="KLY41" s="214"/>
      <c r="KLZ41" s="214"/>
      <c r="KMA41" s="214"/>
      <c r="KMB41" s="214"/>
      <c r="KMC41" s="214"/>
      <c r="KMD41" s="214"/>
      <c r="KME41" s="214"/>
      <c r="KMF41" s="214"/>
      <c r="KMG41" s="214"/>
      <c r="KMH41" s="214"/>
      <c r="KMI41" s="214"/>
      <c r="KMJ41" s="214"/>
      <c r="KMK41" s="214"/>
      <c r="KML41" s="214"/>
      <c r="KMM41" s="214"/>
      <c r="KMN41" s="214"/>
      <c r="KMO41" s="214"/>
      <c r="KMP41" s="214"/>
      <c r="KMQ41" s="214"/>
      <c r="KMR41" s="214"/>
      <c r="KMS41" s="214"/>
      <c r="KMT41" s="214"/>
      <c r="KMU41" s="214"/>
      <c r="KMV41" s="214"/>
      <c r="KMW41" s="214"/>
      <c r="KMX41" s="214"/>
      <c r="KMY41" s="214"/>
      <c r="KMZ41" s="214"/>
      <c r="KNA41" s="214"/>
      <c r="KNB41" s="214"/>
      <c r="KNC41" s="214"/>
      <c r="KND41" s="214"/>
      <c r="KNE41" s="214"/>
      <c r="KNF41" s="214"/>
      <c r="KNG41" s="214"/>
      <c r="KNH41" s="214"/>
      <c r="KNI41" s="214"/>
      <c r="KNJ41" s="214"/>
      <c r="KNK41" s="214"/>
      <c r="KNL41" s="214"/>
      <c r="KNM41" s="214"/>
      <c r="KNN41" s="214"/>
      <c r="KNO41" s="214"/>
      <c r="KNP41" s="214"/>
      <c r="KNQ41" s="214"/>
      <c r="KNR41" s="214"/>
      <c r="KNS41" s="214"/>
      <c r="KNT41" s="214"/>
      <c r="KNU41" s="214"/>
      <c r="KNV41" s="214"/>
      <c r="KNW41" s="214"/>
      <c r="KNX41" s="214"/>
      <c r="KNY41" s="214"/>
      <c r="KNZ41" s="214"/>
      <c r="KOA41" s="214"/>
      <c r="KOB41" s="214"/>
      <c r="KOC41" s="214"/>
      <c r="KOD41" s="214"/>
      <c r="KOE41" s="214"/>
      <c r="KOF41" s="214"/>
      <c r="KOG41" s="214"/>
      <c r="KOH41" s="214"/>
      <c r="KOI41" s="214"/>
      <c r="KOJ41" s="214"/>
      <c r="KOK41" s="214"/>
      <c r="KOL41" s="214"/>
      <c r="KOM41" s="214"/>
      <c r="KON41" s="214"/>
      <c r="KOO41" s="214"/>
      <c r="KOP41" s="214"/>
      <c r="KOQ41" s="214"/>
      <c r="KOR41" s="214"/>
      <c r="KOS41" s="214"/>
      <c r="KOT41" s="214"/>
      <c r="KOU41" s="214"/>
      <c r="KOV41" s="214"/>
      <c r="KOW41" s="214"/>
      <c r="KOX41" s="214"/>
      <c r="KOY41" s="214"/>
      <c r="KOZ41" s="214"/>
      <c r="KPA41" s="214"/>
      <c r="KPB41" s="214"/>
      <c r="KPC41" s="214"/>
      <c r="KPD41" s="214"/>
      <c r="KPE41" s="214"/>
      <c r="KPF41" s="214"/>
      <c r="KPG41" s="214"/>
      <c r="KPH41" s="214"/>
      <c r="KPI41" s="214"/>
      <c r="KPJ41" s="214"/>
      <c r="KPK41" s="214"/>
      <c r="KPL41" s="214"/>
      <c r="KPM41" s="214"/>
      <c r="KPN41" s="214"/>
      <c r="KPO41" s="214"/>
      <c r="KPP41" s="214"/>
      <c r="KPQ41" s="214"/>
      <c r="KPR41" s="214"/>
      <c r="KPS41" s="214"/>
      <c r="KPT41" s="214"/>
      <c r="KPU41" s="214"/>
      <c r="KPV41" s="214"/>
      <c r="KPW41" s="214"/>
      <c r="KPX41" s="214"/>
      <c r="KPY41" s="214"/>
      <c r="KPZ41" s="214"/>
      <c r="KQA41" s="214"/>
      <c r="KQB41" s="214"/>
      <c r="KQC41" s="214"/>
      <c r="KQD41" s="214"/>
      <c r="KQE41" s="214"/>
      <c r="KQF41" s="214"/>
      <c r="KQG41" s="214"/>
      <c r="KQH41" s="214"/>
      <c r="KQI41" s="214"/>
      <c r="KQJ41" s="214"/>
      <c r="KQK41" s="214"/>
      <c r="KQL41" s="214"/>
      <c r="KQM41" s="214"/>
      <c r="KQN41" s="214"/>
      <c r="KQO41" s="214"/>
      <c r="KQP41" s="214"/>
      <c r="KQQ41" s="214"/>
      <c r="KQR41" s="214"/>
      <c r="KQS41" s="214"/>
      <c r="KQT41" s="214"/>
      <c r="KQU41" s="214"/>
      <c r="KQV41" s="214"/>
      <c r="KQW41" s="214"/>
      <c r="KQX41" s="214"/>
      <c r="KQY41" s="214"/>
      <c r="KQZ41" s="214"/>
      <c r="KRA41" s="214"/>
      <c r="KRB41" s="214"/>
      <c r="KRC41" s="214"/>
      <c r="KRD41" s="214"/>
      <c r="KRE41" s="214"/>
      <c r="KRF41" s="214"/>
      <c r="KRG41" s="214"/>
      <c r="KRH41" s="214"/>
      <c r="KRI41" s="214"/>
      <c r="KRJ41" s="214"/>
      <c r="KRK41" s="214"/>
      <c r="KRL41" s="214"/>
      <c r="KRM41" s="214"/>
      <c r="KRN41" s="214"/>
      <c r="KRO41" s="214"/>
      <c r="KRP41" s="214"/>
      <c r="KRQ41" s="214"/>
      <c r="KRR41" s="214"/>
      <c r="KRS41" s="214"/>
      <c r="KRT41" s="214"/>
      <c r="KRU41" s="214"/>
      <c r="KRV41" s="214"/>
      <c r="KRW41" s="214"/>
      <c r="KRX41" s="214"/>
      <c r="KRY41" s="214"/>
      <c r="KRZ41" s="214"/>
      <c r="KSA41" s="214"/>
      <c r="KSB41" s="214"/>
      <c r="KSC41" s="214"/>
      <c r="KSD41" s="214"/>
      <c r="KSE41" s="214"/>
      <c r="KSF41" s="214"/>
      <c r="KSG41" s="214"/>
      <c r="KSH41" s="214"/>
      <c r="KSI41" s="214"/>
      <c r="KSJ41" s="214"/>
      <c r="KSK41" s="214"/>
      <c r="KSL41" s="214"/>
      <c r="KSM41" s="214"/>
      <c r="KSN41" s="214"/>
      <c r="KSO41" s="214"/>
      <c r="KSP41" s="214"/>
      <c r="KSQ41" s="214"/>
      <c r="KSR41" s="214"/>
      <c r="KSS41" s="214"/>
      <c r="KST41" s="214"/>
      <c r="KSU41" s="214"/>
      <c r="KSV41" s="214"/>
      <c r="KSW41" s="214"/>
      <c r="KSX41" s="214"/>
      <c r="KSY41" s="214"/>
      <c r="KSZ41" s="214"/>
      <c r="KTA41" s="214"/>
      <c r="KTB41" s="214"/>
      <c r="KTC41" s="214"/>
      <c r="KTD41" s="214"/>
      <c r="KTE41" s="214"/>
      <c r="KTF41" s="214"/>
      <c r="KTG41" s="214"/>
      <c r="KTH41" s="214"/>
      <c r="KTI41" s="214"/>
      <c r="KTJ41" s="214"/>
      <c r="KTK41" s="214"/>
      <c r="KTL41" s="214"/>
      <c r="KTM41" s="214"/>
      <c r="KTN41" s="214"/>
      <c r="KTO41" s="214"/>
      <c r="KTP41" s="214"/>
      <c r="KTQ41" s="214"/>
      <c r="KTR41" s="214"/>
      <c r="KTS41" s="214"/>
      <c r="KTT41" s="214"/>
      <c r="KTU41" s="214"/>
      <c r="KTV41" s="214"/>
      <c r="KTW41" s="214"/>
      <c r="KTX41" s="214"/>
      <c r="KTY41" s="214"/>
      <c r="KTZ41" s="214"/>
      <c r="KUA41" s="214"/>
      <c r="KUB41" s="214"/>
      <c r="KUC41" s="214"/>
      <c r="KUD41" s="214"/>
      <c r="KUE41" s="214"/>
      <c r="KUF41" s="214"/>
      <c r="KUG41" s="214"/>
      <c r="KUH41" s="214"/>
      <c r="KUI41" s="214"/>
      <c r="KUJ41" s="214"/>
      <c r="KUK41" s="214"/>
      <c r="KUL41" s="214"/>
      <c r="KUM41" s="214"/>
      <c r="KUN41" s="214"/>
      <c r="KUO41" s="214"/>
      <c r="KUP41" s="214"/>
      <c r="KUQ41" s="214"/>
      <c r="KUR41" s="214"/>
      <c r="KUS41" s="214"/>
      <c r="KUT41" s="214"/>
      <c r="KUU41" s="214"/>
      <c r="KUV41" s="214"/>
      <c r="KUW41" s="214"/>
      <c r="KUX41" s="214"/>
      <c r="KUY41" s="214"/>
      <c r="KUZ41" s="214"/>
      <c r="KVA41" s="214"/>
      <c r="KVB41" s="214"/>
      <c r="KVC41" s="214"/>
      <c r="KVD41" s="214"/>
      <c r="KVE41" s="214"/>
      <c r="KVF41" s="214"/>
      <c r="KVG41" s="214"/>
      <c r="KVH41" s="214"/>
      <c r="KVI41" s="214"/>
      <c r="KVJ41" s="214"/>
      <c r="KVK41" s="214"/>
      <c r="KVL41" s="214"/>
      <c r="KVM41" s="214"/>
      <c r="KVN41" s="214"/>
      <c r="KVO41" s="214"/>
      <c r="KVP41" s="214"/>
      <c r="KVQ41" s="214"/>
      <c r="KVR41" s="214"/>
      <c r="KVS41" s="214"/>
      <c r="KVT41" s="214"/>
      <c r="KVU41" s="214"/>
      <c r="KVV41" s="214"/>
      <c r="KVW41" s="214"/>
      <c r="KVX41" s="214"/>
      <c r="KVY41" s="214"/>
      <c r="KVZ41" s="214"/>
      <c r="KWA41" s="214"/>
      <c r="KWB41" s="214"/>
      <c r="KWC41" s="214"/>
      <c r="KWD41" s="214"/>
      <c r="KWE41" s="214"/>
      <c r="KWF41" s="214"/>
      <c r="KWG41" s="214"/>
      <c r="KWH41" s="214"/>
      <c r="KWI41" s="214"/>
      <c r="KWJ41" s="214"/>
      <c r="KWK41" s="214"/>
      <c r="KWL41" s="214"/>
      <c r="KWM41" s="214"/>
      <c r="KWN41" s="214"/>
      <c r="KWO41" s="214"/>
      <c r="KWP41" s="214"/>
      <c r="KWQ41" s="214"/>
      <c r="KWR41" s="214"/>
      <c r="KWS41" s="214"/>
      <c r="KWT41" s="214"/>
      <c r="KWU41" s="214"/>
      <c r="KWV41" s="214"/>
      <c r="KWW41" s="214"/>
      <c r="KWX41" s="214"/>
      <c r="KWY41" s="214"/>
      <c r="KWZ41" s="214"/>
      <c r="KXA41" s="214"/>
      <c r="KXB41" s="214"/>
      <c r="KXC41" s="214"/>
      <c r="KXD41" s="214"/>
      <c r="KXE41" s="214"/>
      <c r="KXF41" s="214"/>
      <c r="KXG41" s="214"/>
      <c r="KXH41" s="214"/>
      <c r="KXI41" s="214"/>
      <c r="KXJ41" s="214"/>
      <c r="KXK41" s="214"/>
      <c r="KXL41" s="214"/>
      <c r="KXM41" s="214"/>
      <c r="KXN41" s="214"/>
      <c r="KXO41" s="214"/>
      <c r="KXP41" s="214"/>
      <c r="KXQ41" s="214"/>
      <c r="KXR41" s="214"/>
      <c r="KXS41" s="214"/>
      <c r="KXT41" s="214"/>
      <c r="KXU41" s="214"/>
      <c r="KXV41" s="214"/>
      <c r="KXW41" s="214"/>
      <c r="KXX41" s="214"/>
      <c r="KXY41" s="214"/>
      <c r="KXZ41" s="214"/>
      <c r="KYA41" s="214"/>
      <c r="KYB41" s="214"/>
      <c r="KYC41" s="214"/>
      <c r="KYD41" s="214"/>
      <c r="KYE41" s="214"/>
      <c r="KYF41" s="214"/>
      <c r="KYG41" s="214"/>
      <c r="KYH41" s="214"/>
      <c r="KYI41" s="214"/>
      <c r="KYJ41" s="214"/>
      <c r="KYK41" s="214"/>
      <c r="KYL41" s="214"/>
      <c r="KYM41" s="214"/>
      <c r="KYN41" s="214"/>
      <c r="KYO41" s="214"/>
      <c r="KYP41" s="214"/>
      <c r="KYQ41" s="214"/>
      <c r="KYR41" s="214"/>
      <c r="KYS41" s="214"/>
      <c r="KYT41" s="214"/>
      <c r="KYU41" s="214"/>
      <c r="KYV41" s="214"/>
      <c r="KYW41" s="214"/>
      <c r="KYX41" s="214"/>
      <c r="KYY41" s="214"/>
      <c r="KYZ41" s="214"/>
      <c r="KZA41" s="214"/>
      <c r="KZB41" s="214"/>
      <c r="KZC41" s="214"/>
      <c r="KZD41" s="214"/>
      <c r="KZE41" s="214"/>
      <c r="KZF41" s="214"/>
      <c r="KZG41" s="214"/>
      <c r="KZH41" s="214"/>
      <c r="KZI41" s="214"/>
      <c r="KZJ41" s="214"/>
      <c r="KZK41" s="214"/>
      <c r="KZL41" s="214"/>
      <c r="KZM41" s="214"/>
      <c r="KZN41" s="214"/>
      <c r="KZO41" s="214"/>
      <c r="KZP41" s="214"/>
      <c r="KZQ41" s="214"/>
      <c r="KZR41" s="214"/>
      <c r="KZS41" s="214"/>
      <c r="KZT41" s="214"/>
      <c r="KZU41" s="214"/>
      <c r="KZV41" s="214"/>
      <c r="KZW41" s="214"/>
      <c r="KZX41" s="214"/>
      <c r="KZY41" s="214"/>
      <c r="KZZ41" s="214"/>
      <c r="LAA41" s="214"/>
      <c r="LAB41" s="214"/>
      <c r="LAC41" s="214"/>
      <c r="LAD41" s="214"/>
      <c r="LAE41" s="214"/>
      <c r="LAF41" s="214"/>
      <c r="LAG41" s="214"/>
      <c r="LAH41" s="214"/>
      <c r="LAI41" s="214"/>
      <c r="LAJ41" s="214"/>
      <c r="LAK41" s="214"/>
      <c r="LAL41" s="214"/>
      <c r="LAM41" s="214"/>
      <c r="LAN41" s="214"/>
      <c r="LAO41" s="214"/>
      <c r="LAP41" s="214"/>
      <c r="LAQ41" s="214"/>
      <c r="LAR41" s="214"/>
      <c r="LAS41" s="214"/>
      <c r="LAT41" s="214"/>
      <c r="LAU41" s="214"/>
      <c r="LAV41" s="214"/>
      <c r="LAW41" s="214"/>
      <c r="LAX41" s="214"/>
      <c r="LAY41" s="214"/>
      <c r="LAZ41" s="214"/>
      <c r="LBA41" s="214"/>
      <c r="LBB41" s="214"/>
      <c r="LBC41" s="214"/>
      <c r="LBD41" s="214"/>
      <c r="LBE41" s="214"/>
      <c r="LBF41" s="214"/>
      <c r="LBG41" s="214"/>
      <c r="LBH41" s="214"/>
      <c r="LBI41" s="214"/>
      <c r="LBJ41" s="214"/>
      <c r="LBK41" s="214"/>
      <c r="LBL41" s="214"/>
      <c r="LBM41" s="214"/>
      <c r="LBN41" s="214"/>
      <c r="LBO41" s="214"/>
      <c r="LBP41" s="214"/>
      <c r="LBQ41" s="214"/>
      <c r="LBR41" s="214"/>
      <c r="LBS41" s="214"/>
      <c r="LBT41" s="214"/>
      <c r="LBU41" s="214"/>
      <c r="LBV41" s="214"/>
      <c r="LBW41" s="214"/>
      <c r="LBX41" s="214"/>
      <c r="LBY41" s="214"/>
      <c r="LBZ41" s="214"/>
      <c r="LCA41" s="214"/>
      <c r="LCB41" s="214"/>
      <c r="LCC41" s="214"/>
      <c r="LCD41" s="214"/>
      <c r="LCE41" s="214"/>
      <c r="LCF41" s="214"/>
      <c r="LCG41" s="214"/>
      <c r="LCH41" s="214"/>
      <c r="LCI41" s="214"/>
      <c r="LCJ41" s="214"/>
      <c r="LCK41" s="214"/>
      <c r="LCL41" s="214"/>
      <c r="LCM41" s="214"/>
      <c r="LCN41" s="214"/>
      <c r="LCO41" s="214"/>
      <c r="LCP41" s="214"/>
      <c r="LCQ41" s="214"/>
      <c r="LCR41" s="214"/>
      <c r="LCS41" s="214"/>
      <c r="LCT41" s="214"/>
      <c r="LCU41" s="214"/>
      <c r="LCV41" s="214"/>
      <c r="LCW41" s="214"/>
      <c r="LCX41" s="214"/>
      <c r="LCY41" s="214"/>
      <c r="LCZ41" s="214"/>
      <c r="LDA41" s="214"/>
      <c r="LDB41" s="214"/>
      <c r="LDC41" s="214"/>
      <c r="LDD41" s="214"/>
      <c r="LDE41" s="214"/>
      <c r="LDF41" s="214"/>
      <c r="LDG41" s="214"/>
      <c r="LDH41" s="214"/>
      <c r="LDI41" s="214"/>
      <c r="LDJ41" s="214"/>
      <c r="LDK41" s="214"/>
      <c r="LDL41" s="214"/>
      <c r="LDM41" s="214"/>
      <c r="LDN41" s="214"/>
      <c r="LDO41" s="214"/>
      <c r="LDP41" s="214"/>
      <c r="LDQ41" s="214"/>
      <c r="LDR41" s="214"/>
      <c r="LDS41" s="214"/>
      <c r="LDT41" s="214"/>
      <c r="LDU41" s="214"/>
      <c r="LDV41" s="214"/>
      <c r="LDW41" s="214"/>
      <c r="LDX41" s="214"/>
      <c r="LDY41" s="214"/>
      <c r="LDZ41" s="214"/>
      <c r="LEA41" s="214"/>
      <c r="LEB41" s="214"/>
      <c r="LEC41" s="214"/>
      <c r="LED41" s="214"/>
      <c r="LEE41" s="214"/>
      <c r="LEF41" s="214"/>
      <c r="LEG41" s="214"/>
      <c r="LEH41" s="214"/>
      <c r="LEI41" s="214"/>
      <c r="LEJ41" s="214"/>
      <c r="LEK41" s="214"/>
      <c r="LEL41" s="214"/>
      <c r="LEM41" s="214"/>
      <c r="LEN41" s="214"/>
      <c r="LEO41" s="214"/>
      <c r="LEP41" s="214"/>
      <c r="LEQ41" s="214"/>
      <c r="LER41" s="214"/>
      <c r="LES41" s="214"/>
      <c r="LET41" s="214"/>
      <c r="LEU41" s="214"/>
      <c r="LEV41" s="214"/>
      <c r="LEW41" s="214"/>
      <c r="LEX41" s="214"/>
      <c r="LEY41" s="214"/>
      <c r="LEZ41" s="214"/>
      <c r="LFA41" s="214"/>
      <c r="LFB41" s="214"/>
      <c r="LFC41" s="214"/>
      <c r="LFD41" s="214"/>
      <c r="LFE41" s="214"/>
      <c r="LFF41" s="214"/>
      <c r="LFG41" s="214"/>
      <c r="LFH41" s="214"/>
      <c r="LFI41" s="214"/>
      <c r="LFJ41" s="214"/>
      <c r="LFK41" s="214"/>
      <c r="LFL41" s="214"/>
      <c r="LFM41" s="214"/>
      <c r="LFN41" s="214"/>
      <c r="LFO41" s="214"/>
      <c r="LFP41" s="214"/>
      <c r="LFQ41" s="214"/>
      <c r="LFR41" s="214"/>
      <c r="LFS41" s="214"/>
      <c r="LFT41" s="214"/>
      <c r="LFU41" s="214"/>
      <c r="LFV41" s="214"/>
      <c r="LFW41" s="214"/>
      <c r="LFX41" s="214"/>
      <c r="LFY41" s="214"/>
      <c r="LFZ41" s="214"/>
      <c r="LGA41" s="214"/>
      <c r="LGB41" s="214"/>
      <c r="LGC41" s="214"/>
      <c r="LGD41" s="214"/>
      <c r="LGE41" s="214"/>
      <c r="LGF41" s="214"/>
      <c r="LGG41" s="214"/>
      <c r="LGH41" s="214"/>
      <c r="LGI41" s="214"/>
      <c r="LGJ41" s="214"/>
      <c r="LGK41" s="214"/>
      <c r="LGL41" s="214"/>
      <c r="LGM41" s="214"/>
      <c r="LGN41" s="214"/>
      <c r="LGO41" s="214"/>
      <c r="LGP41" s="214"/>
      <c r="LGQ41" s="214"/>
      <c r="LGR41" s="214"/>
      <c r="LGS41" s="214"/>
      <c r="LGT41" s="214"/>
      <c r="LGU41" s="214"/>
      <c r="LGV41" s="214"/>
      <c r="LGW41" s="214"/>
      <c r="LGX41" s="214"/>
      <c r="LGY41" s="214"/>
      <c r="LGZ41" s="214"/>
      <c r="LHA41" s="214"/>
      <c r="LHB41" s="214"/>
      <c r="LHC41" s="214"/>
      <c r="LHD41" s="214"/>
      <c r="LHE41" s="214"/>
      <c r="LHF41" s="214"/>
      <c r="LHG41" s="214"/>
      <c r="LHH41" s="214"/>
      <c r="LHI41" s="214"/>
      <c r="LHJ41" s="214"/>
      <c r="LHK41" s="214"/>
      <c r="LHL41" s="214"/>
      <c r="LHM41" s="214"/>
      <c r="LHN41" s="214"/>
      <c r="LHO41" s="214"/>
      <c r="LHP41" s="214"/>
      <c r="LHQ41" s="214"/>
      <c r="LHR41" s="214"/>
      <c r="LHS41" s="214"/>
      <c r="LHT41" s="214"/>
      <c r="LHU41" s="214"/>
      <c r="LHV41" s="214"/>
      <c r="LHW41" s="214"/>
      <c r="LHX41" s="214"/>
      <c r="LHY41" s="214"/>
      <c r="LHZ41" s="214"/>
      <c r="LIA41" s="214"/>
      <c r="LIB41" s="214"/>
      <c r="LIC41" s="214"/>
      <c r="LID41" s="214"/>
      <c r="LIE41" s="214"/>
      <c r="LIF41" s="214"/>
      <c r="LIG41" s="214"/>
      <c r="LIH41" s="214"/>
      <c r="LII41" s="214"/>
      <c r="LIJ41" s="214"/>
      <c r="LIK41" s="214"/>
      <c r="LIL41" s="214"/>
      <c r="LIM41" s="214"/>
      <c r="LIN41" s="214"/>
      <c r="LIO41" s="214"/>
      <c r="LIP41" s="214"/>
      <c r="LIQ41" s="214"/>
      <c r="LIR41" s="214"/>
      <c r="LIS41" s="214"/>
      <c r="LIT41" s="214"/>
      <c r="LIU41" s="214"/>
      <c r="LIV41" s="214"/>
      <c r="LIW41" s="214"/>
      <c r="LIX41" s="214"/>
      <c r="LIY41" s="214"/>
      <c r="LIZ41" s="214"/>
      <c r="LJA41" s="214"/>
      <c r="LJB41" s="214"/>
      <c r="LJC41" s="214"/>
      <c r="LJD41" s="214"/>
      <c r="LJE41" s="214"/>
      <c r="LJF41" s="214"/>
      <c r="LJG41" s="214"/>
      <c r="LJH41" s="214"/>
      <c r="LJI41" s="214"/>
      <c r="LJJ41" s="214"/>
      <c r="LJK41" s="214"/>
      <c r="LJL41" s="214"/>
      <c r="LJM41" s="214"/>
      <c r="LJN41" s="214"/>
      <c r="LJO41" s="214"/>
      <c r="LJP41" s="214"/>
      <c r="LJQ41" s="214"/>
      <c r="LJR41" s="214"/>
      <c r="LJS41" s="214"/>
      <c r="LJT41" s="214"/>
      <c r="LJU41" s="214"/>
      <c r="LJV41" s="214"/>
      <c r="LJW41" s="214"/>
      <c r="LJX41" s="214"/>
      <c r="LJY41" s="214"/>
      <c r="LJZ41" s="214"/>
      <c r="LKA41" s="214"/>
      <c r="LKB41" s="214"/>
      <c r="LKC41" s="214"/>
      <c r="LKD41" s="214"/>
      <c r="LKE41" s="214"/>
      <c r="LKF41" s="214"/>
      <c r="LKG41" s="214"/>
      <c r="LKH41" s="214"/>
      <c r="LKI41" s="214"/>
      <c r="LKJ41" s="214"/>
      <c r="LKK41" s="214"/>
      <c r="LKL41" s="214"/>
      <c r="LKM41" s="214"/>
      <c r="LKN41" s="214"/>
      <c r="LKO41" s="214"/>
      <c r="LKP41" s="214"/>
      <c r="LKQ41" s="214"/>
      <c r="LKR41" s="214"/>
      <c r="LKS41" s="214"/>
      <c r="LKT41" s="214"/>
      <c r="LKU41" s="214"/>
      <c r="LKV41" s="214"/>
      <c r="LKW41" s="214"/>
      <c r="LKX41" s="214"/>
      <c r="LKY41" s="214"/>
      <c r="LKZ41" s="214"/>
      <c r="LLA41" s="214"/>
      <c r="LLB41" s="214"/>
      <c r="LLC41" s="214"/>
      <c r="LLD41" s="214"/>
      <c r="LLE41" s="214"/>
      <c r="LLF41" s="214"/>
      <c r="LLG41" s="214"/>
      <c r="LLH41" s="214"/>
      <c r="LLI41" s="214"/>
      <c r="LLJ41" s="214"/>
      <c r="LLK41" s="214"/>
      <c r="LLL41" s="214"/>
      <c r="LLM41" s="214"/>
      <c r="LLN41" s="214"/>
      <c r="LLO41" s="214"/>
      <c r="LLP41" s="214"/>
      <c r="LLQ41" s="214"/>
      <c r="LLR41" s="214"/>
      <c r="LLS41" s="214"/>
      <c r="LLT41" s="214"/>
      <c r="LLU41" s="214"/>
      <c r="LLV41" s="214"/>
      <c r="LLW41" s="214"/>
      <c r="LLX41" s="214"/>
      <c r="LLY41" s="214"/>
      <c r="LLZ41" s="214"/>
      <c r="LMA41" s="214"/>
      <c r="LMB41" s="214"/>
      <c r="LMC41" s="214"/>
      <c r="LMD41" s="214"/>
      <c r="LME41" s="214"/>
      <c r="LMF41" s="214"/>
      <c r="LMG41" s="214"/>
      <c r="LMH41" s="214"/>
      <c r="LMI41" s="214"/>
      <c r="LMJ41" s="214"/>
      <c r="LMK41" s="214"/>
      <c r="LML41" s="214"/>
      <c r="LMM41" s="214"/>
      <c r="LMN41" s="214"/>
      <c r="LMO41" s="214"/>
      <c r="LMP41" s="214"/>
      <c r="LMQ41" s="214"/>
      <c r="LMR41" s="214"/>
      <c r="LMS41" s="214"/>
      <c r="LMT41" s="214"/>
      <c r="LMU41" s="214"/>
      <c r="LMV41" s="214"/>
      <c r="LMW41" s="214"/>
      <c r="LMX41" s="214"/>
      <c r="LMY41" s="214"/>
      <c r="LMZ41" s="214"/>
      <c r="LNA41" s="214"/>
      <c r="LNB41" s="214"/>
      <c r="LNC41" s="214"/>
      <c r="LND41" s="214"/>
      <c r="LNE41" s="214"/>
      <c r="LNF41" s="214"/>
      <c r="LNG41" s="214"/>
      <c r="LNH41" s="214"/>
      <c r="LNI41" s="214"/>
      <c r="LNJ41" s="214"/>
      <c r="LNK41" s="214"/>
      <c r="LNL41" s="214"/>
      <c r="LNM41" s="214"/>
      <c r="LNN41" s="214"/>
      <c r="LNO41" s="214"/>
      <c r="LNP41" s="214"/>
      <c r="LNQ41" s="214"/>
      <c r="LNR41" s="214"/>
      <c r="LNS41" s="214"/>
      <c r="LNT41" s="214"/>
      <c r="LNU41" s="214"/>
      <c r="LNV41" s="214"/>
      <c r="LNW41" s="214"/>
      <c r="LNX41" s="214"/>
      <c r="LNY41" s="214"/>
      <c r="LNZ41" s="214"/>
      <c r="LOA41" s="214"/>
      <c r="LOB41" s="214"/>
      <c r="LOC41" s="214"/>
      <c r="LOD41" s="214"/>
      <c r="LOE41" s="214"/>
      <c r="LOF41" s="214"/>
      <c r="LOG41" s="214"/>
      <c r="LOH41" s="214"/>
      <c r="LOI41" s="214"/>
      <c r="LOJ41" s="214"/>
      <c r="LOK41" s="214"/>
      <c r="LOL41" s="214"/>
      <c r="LOM41" s="214"/>
      <c r="LON41" s="214"/>
      <c r="LOO41" s="214"/>
      <c r="LOP41" s="214"/>
      <c r="LOQ41" s="214"/>
      <c r="LOR41" s="214"/>
      <c r="LOS41" s="214"/>
      <c r="LOT41" s="214"/>
      <c r="LOU41" s="214"/>
      <c r="LOV41" s="214"/>
      <c r="LOW41" s="214"/>
      <c r="LOX41" s="214"/>
      <c r="LOY41" s="214"/>
      <c r="LOZ41" s="214"/>
      <c r="LPA41" s="214"/>
      <c r="LPB41" s="214"/>
      <c r="LPC41" s="214"/>
      <c r="LPD41" s="214"/>
      <c r="LPE41" s="214"/>
      <c r="LPF41" s="214"/>
      <c r="LPG41" s="214"/>
      <c r="LPH41" s="214"/>
      <c r="LPI41" s="214"/>
      <c r="LPJ41" s="214"/>
      <c r="LPK41" s="214"/>
      <c r="LPL41" s="214"/>
      <c r="LPM41" s="214"/>
      <c r="LPN41" s="214"/>
      <c r="LPO41" s="214"/>
      <c r="LPP41" s="214"/>
      <c r="LPQ41" s="214"/>
      <c r="LPR41" s="214"/>
      <c r="LPS41" s="214"/>
      <c r="LPT41" s="214"/>
      <c r="LPU41" s="214"/>
      <c r="LPV41" s="214"/>
      <c r="LPW41" s="214"/>
      <c r="LPX41" s="214"/>
      <c r="LPY41" s="214"/>
      <c r="LPZ41" s="214"/>
      <c r="LQA41" s="214"/>
      <c r="LQB41" s="214"/>
      <c r="LQC41" s="214"/>
      <c r="LQD41" s="214"/>
      <c r="LQE41" s="214"/>
      <c r="LQF41" s="214"/>
      <c r="LQG41" s="214"/>
      <c r="LQH41" s="214"/>
      <c r="LQI41" s="214"/>
      <c r="LQJ41" s="214"/>
      <c r="LQK41" s="214"/>
      <c r="LQL41" s="214"/>
      <c r="LQM41" s="214"/>
      <c r="LQN41" s="214"/>
      <c r="LQO41" s="214"/>
      <c r="LQP41" s="214"/>
      <c r="LQQ41" s="214"/>
      <c r="LQR41" s="214"/>
      <c r="LQS41" s="214"/>
      <c r="LQT41" s="214"/>
      <c r="LQU41" s="214"/>
      <c r="LQV41" s="214"/>
      <c r="LQW41" s="214"/>
      <c r="LQX41" s="214"/>
      <c r="LQY41" s="214"/>
      <c r="LQZ41" s="214"/>
      <c r="LRA41" s="214"/>
      <c r="LRB41" s="214"/>
      <c r="LRC41" s="214"/>
      <c r="LRD41" s="214"/>
      <c r="LRE41" s="214"/>
      <c r="LRF41" s="214"/>
      <c r="LRG41" s="214"/>
      <c r="LRH41" s="214"/>
      <c r="LRI41" s="214"/>
      <c r="LRJ41" s="214"/>
      <c r="LRK41" s="214"/>
      <c r="LRL41" s="214"/>
      <c r="LRM41" s="214"/>
      <c r="LRN41" s="214"/>
      <c r="LRO41" s="214"/>
      <c r="LRP41" s="214"/>
      <c r="LRQ41" s="214"/>
      <c r="LRR41" s="214"/>
      <c r="LRS41" s="214"/>
      <c r="LRT41" s="214"/>
      <c r="LRU41" s="214"/>
      <c r="LRV41" s="214"/>
      <c r="LRW41" s="214"/>
      <c r="LRX41" s="214"/>
      <c r="LRY41" s="214"/>
      <c r="LRZ41" s="214"/>
      <c r="LSA41" s="214"/>
      <c r="LSB41" s="214"/>
      <c r="LSC41" s="214"/>
      <c r="LSD41" s="214"/>
      <c r="LSE41" s="214"/>
      <c r="LSF41" s="214"/>
      <c r="LSG41" s="214"/>
      <c r="LSH41" s="214"/>
      <c r="LSI41" s="214"/>
      <c r="LSJ41" s="214"/>
      <c r="LSK41" s="214"/>
      <c r="LSL41" s="214"/>
      <c r="LSM41" s="214"/>
      <c r="LSN41" s="214"/>
      <c r="LSO41" s="214"/>
      <c r="LSP41" s="214"/>
      <c r="LSQ41" s="214"/>
      <c r="LSR41" s="214"/>
      <c r="LSS41" s="214"/>
      <c r="LST41" s="214"/>
      <c r="LSU41" s="214"/>
      <c r="LSV41" s="214"/>
      <c r="LSW41" s="214"/>
      <c r="LSX41" s="214"/>
      <c r="LSY41" s="214"/>
      <c r="LSZ41" s="214"/>
      <c r="LTA41" s="214"/>
      <c r="LTB41" s="214"/>
      <c r="LTC41" s="214"/>
      <c r="LTD41" s="214"/>
      <c r="LTE41" s="214"/>
      <c r="LTF41" s="214"/>
      <c r="LTG41" s="214"/>
      <c r="LTH41" s="214"/>
      <c r="LTI41" s="214"/>
      <c r="LTJ41" s="214"/>
      <c r="LTK41" s="214"/>
      <c r="LTL41" s="214"/>
      <c r="LTM41" s="214"/>
      <c r="LTN41" s="214"/>
      <c r="LTO41" s="214"/>
      <c r="LTP41" s="214"/>
      <c r="LTQ41" s="214"/>
      <c r="LTR41" s="214"/>
      <c r="LTS41" s="214"/>
      <c r="LTT41" s="214"/>
      <c r="LTU41" s="214"/>
      <c r="LTV41" s="214"/>
      <c r="LTW41" s="214"/>
      <c r="LTX41" s="214"/>
      <c r="LTY41" s="214"/>
      <c r="LTZ41" s="214"/>
      <c r="LUA41" s="214"/>
      <c r="LUB41" s="214"/>
      <c r="LUC41" s="214"/>
      <c r="LUD41" s="214"/>
      <c r="LUE41" s="214"/>
      <c r="LUF41" s="214"/>
      <c r="LUG41" s="214"/>
      <c r="LUH41" s="214"/>
      <c r="LUI41" s="214"/>
      <c r="LUJ41" s="214"/>
      <c r="LUK41" s="214"/>
      <c r="LUL41" s="214"/>
      <c r="LUM41" s="214"/>
      <c r="LUN41" s="214"/>
      <c r="LUO41" s="214"/>
      <c r="LUP41" s="214"/>
      <c r="LUQ41" s="214"/>
      <c r="LUR41" s="214"/>
      <c r="LUS41" s="214"/>
      <c r="LUT41" s="214"/>
      <c r="LUU41" s="214"/>
      <c r="LUV41" s="214"/>
      <c r="LUW41" s="214"/>
      <c r="LUX41" s="214"/>
      <c r="LUY41" s="214"/>
      <c r="LUZ41" s="214"/>
      <c r="LVA41" s="214"/>
      <c r="LVB41" s="214"/>
      <c r="LVC41" s="214"/>
      <c r="LVD41" s="214"/>
      <c r="LVE41" s="214"/>
      <c r="LVF41" s="214"/>
      <c r="LVG41" s="214"/>
      <c r="LVH41" s="214"/>
      <c r="LVI41" s="214"/>
      <c r="LVJ41" s="214"/>
      <c r="LVK41" s="214"/>
      <c r="LVL41" s="214"/>
      <c r="LVM41" s="214"/>
      <c r="LVN41" s="214"/>
      <c r="LVO41" s="214"/>
      <c r="LVP41" s="214"/>
      <c r="LVQ41" s="214"/>
      <c r="LVR41" s="214"/>
      <c r="LVS41" s="214"/>
      <c r="LVT41" s="214"/>
      <c r="LVU41" s="214"/>
      <c r="LVV41" s="214"/>
      <c r="LVW41" s="214"/>
      <c r="LVX41" s="214"/>
      <c r="LVY41" s="214"/>
      <c r="LVZ41" s="214"/>
      <c r="LWA41" s="214"/>
      <c r="LWB41" s="214"/>
      <c r="LWC41" s="214"/>
      <c r="LWD41" s="214"/>
      <c r="LWE41" s="214"/>
      <c r="LWF41" s="214"/>
      <c r="LWG41" s="214"/>
      <c r="LWH41" s="214"/>
      <c r="LWI41" s="214"/>
      <c r="LWJ41" s="214"/>
      <c r="LWK41" s="214"/>
      <c r="LWL41" s="214"/>
      <c r="LWM41" s="214"/>
      <c r="LWN41" s="214"/>
      <c r="LWO41" s="214"/>
      <c r="LWP41" s="214"/>
      <c r="LWQ41" s="214"/>
      <c r="LWR41" s="214"/>
      <c r="LWS41" s="214"/>
      <c r="LWT41" s="214"/>
      <c r="LWU41" s="214"/>
      <c r="LWV41" s="214"/>
      <c r="LWW41" s="214"/>
      <c r="LWX41" s="214"/>
      <c r="LWY41" s="214"/>
      <c r="LWZ41" s="214"/>
      <c r="LXA41" s="214"/>
      <c r="LXB41" s="214"/>
      <c r="LXC41" s="214"/>
      <c r="LXD41" s="214"/>
      <c r="LXE41" s="214"/>
      <c r="LXF41" s="214"/>
      <c r="LXG41" s="214"/>
      <c r="LXH41" s="214"/>
      <c r="LXI41" s="214"/>
      <c r="LXJ41" s="214"/>
      <c r="LXK41" s="214"/>
      <c r="LXL41" s="214"/>
      <c r="LXM41" s="214"/>
      <c r="LXN41" s="214"/>
      <c r="LXO41" s="214"/>
      <c r="LXP41" s="214"/>
      <c r="LXQ41" s="214"/>
      <c r="LXR41" s="214"/>
      <c r="LXS41" s="214"/>
      <c r="LXT41" s="214"/>
      <c r="LXU41" s="214"/>
      <c r="LXV41" s="214"/>
      <c r="LXW41" s="214"/>
      <c r="LXX41" s="214"/>
      <c r="LXY41" s="214"/>
      <c r="LXZ41" s="214"/>
      <c r="LYA41" s="214"/>
      <c r="LYB41" s="214"/>
      <c r="LYC41" s="214"/>
      <c r="LYD41" s="214"/>
      <c r="LYE41" s="214"/>
      <c r="LYF41" s="214"/>
      <c r="LYG41" s="214"/>
      <c r="LYH41" s="214"/>
      <c r="LYI41" s="214"/>
      <c r="LYJ41" s="214"/>
      <c r="LYK41" s="214"/>
      <c r="LYL41" s="214"/>
      <c r="LYM41" s="214"/>
      <c r="LYN41" s="214"/>
      <c r="LYO41" s="214"/>
      <c r="LYP41" s="214"/>
      <c r="LYQ41" s="214"/>
      <c r="LYR41" s="214"/>
      <c r="LYS41" s="214"/>
      <c r="LYT41" s="214"/>
      <c r="LYU41" s="214"/>
      <c r="LYV41" s="214"/>
      <c r="LYW41" s="214"/>
      <c r="LYX41" s="214"/>
      <c r="LYY41" s="214"/>
      <c r="LYZ41" s="214"/>
      <c r="LZA41" s="214"/>
      <c r="LZB41" s="214"/>
      <c r="LZC41" s="214"/>
      <c r="LZD41" s="214"/>
      <c r="LZE41" s="214"/>
      <c r="LZF41" s="214"/>
      <c r="LZG41" s="214"/>
      <c r="LZH41" s="214"/>
      <c r="LZI41" s="214"/>
      <c r="LZJ41" s="214"/>
      <c r="LZK41" s="214"/>
      <c r="LZL41" s="214"/>
      <c r="LZM41" s="214"/>
      <c r="LZN41" s="214"/>
      <c r="LZO41" s="214"/>
      <c r="LZP41" s="214"/>
      <c r="LZQ41" s="214"/>
      <c r="LZR41" s="214"/>
      <c r="LZS41" s="214"/>
      <c r="LZT41" s="214"/>
      <c r="LZU41" s="214"/>
      <c r="LZV41" s="214"/>
      <c r="LZW41" s="214"/>
      <c r="LZX41" s="214"/>
      <c r="LZY41" s="214"/>
      <c r="LZZ41" s="214"/>
      <c r="MAA41" s="214"/>
      <c r="MAB41" s="214"/>
      <c r="MAC41" s="214"/>
      <c r="MAD41" s="214"/>
      <c r="MAE41" s="214"/>
      <c r="MAF41" s="214"/>
      <c r="MAG41" s="214"/>
      <c r="MAH41" s="214"/>
      <c r="MAI41" s="214"/>
      <c r="MAJ41" s="214"/>
      <c r="MAK41" s="214"/>
      <c r="MAL41" s="214"/>
      <c r="MAM41" s="214"/>
      <c r="MAN41" s="214"/>
      <c r="MAO41" s="214"/>
      <c r="MAP41" s="214"/>
      <c r="MAQ41" s="214"/>
      <c r="MAR41" s="214"/>
      <c r="MAS41" s="214"/>
      <c r="MAT41" s="214"/>
      <c r="MAU41" s="214"/>
      <c r="MAV41" s="214"/>
      <c r="MAW41" s="214"/>
      <c r="MAX41" s="214"/>
      <c r="MAY41" s="214"/>
      <c r="MAZ41" s="214"/>
      <c r="MBA41" s="214"/>
      <c r="MBB41" s="214"/>
      <c r="MBC41" s="214"/>
      <c r="MBD41" s="214"/>
      <c r="MBE41" s="214"/>
      <c r="MBF41" s="214"/>
      <c r="MBG41" s="214"/>
      <c r="MBH41" s="214"/>
      <c r="MBI41" s="214"/>
      <c r="MBJ41" s="214"/>
      <c r="MBK41" s="214"/>
      <c r="MBL41" s="214"/>
      <c r="MBM41" s="214"/>
      <c r="MBN41" s="214"/>
      <c r="MBO41" s="214"/>
      <c r="MBP41" s="214"/>
      <c r="MBQ41" s="214"/>
      <c r="MBR41" s="214"/>
      <c r="MBS41" s="214"/>
      <c r="MBT41" s="214"/>
      <c r="MBU41" s="214"/>
      <c r="MBV41" s="214"/>
      <c r="MBW41" s="214"/>
      <c r="MBX41" s="214"/>
      <c r="MBY41" s="214"/>
      <c r="MBZ41" s="214"/>
      <c r="MCA41" s="214"/>
      <c r="MCB41" s="214"/>
      <c r="MCC41" s="214"/>
      <c r="MCD41" s="214"/>
      <c r="MCE41" s="214"/>
      <c r="MCF41" s="214"/>
      <c r="MCG41" s="214"/>
      <c r="MCH41" s="214"/>
      <c r="MCI41" s="214"/>
      <c r="MCJ41" s="214"/>
      <c r="MCK41" s="214"/>
      <c r="MCL41" s="214"/>
      <c r="MCM41" s="214"/>
      <c r="MCN41" s="214"/>
      <c r="MCO41" s="214"/>
      <c r="MCP41" s="214"/>
      <c r="MCQ41" s="214"/>
      <c r="MCR41" s="214"/>
      <c r="MCS41" s="214"/>
      <c r="MCT41" s="214"/>
      <c r="MCU41" s="214"/>
      <c r="MCV41" s="214"/>
      <c r="MCW41" s="214"/>
      <c r="MCX41" s="214"/>
      <c r="MCY41" s="214"/>
      <c r="MCZ41" s="214"/>
      <c r="MDA41" s="214"/>
      <c r="MDB41" s="214"/>
      <c r="MDC41" s="214"/>
      <c r="MDD41" s="214"/>
      <c r="MDE41" s="214"/>
      <c r="MDF41" s="214"/>
      <c r="MDG41" s="214"/>
      <c r="MDH41" s="214"/>
      <c r="MDI41" s="214"/>
      <c r="MDJ41" s="214"/>
      <c r="MDK41" s="214"/>
      <c r="MDL41" s="214"/>
      <c r="MDM41" s="214"/>
      <c r="MDN41" s="214"/>
      <c r="MDO41" s="214"/>
      <c r="MDP41" s="214"/>
      <c r="MDQ41" s="214"/>
      <c r="MDR41" s="214"/>
      <c r="MDS41" s="214"/>
      <c r="MDT41" s="214"/>
      <c r="MDU41" s="214"/>
      <c r="MDV41" s="214"/>
      <c r="MDW41" s="214"/>
      <c r="MDX41" s="214"/>
      <c r="MDY41" s="214"/>
      <c r="MDZ41" s="214"/>
      <c r="MEA41" s="214"/>
      <c r="MEB41" s="214"/>
      <c r="MEC41" s="214"/>
      <c r="MED41" s="214"/>
      <c r="MEE41" s="214"/>
      <c r="MEF41" s="214"/>
      <c r="MEG41" s="214"/>
      <c r="MEH41" s="214"/>
      <c r="MEI41" s="214"/>
      <c r="MEJ41" s="214"/>
      <c r="MEK41" s="214"/>
      <c r="MEL41" s="214"/>
      <c r="MEM41" s="214"/>
      <c r="MEN41" s="214"/>
      <c r="MEO41" s="214"/>
      <c r="MEP41" s="214"/>
      <c r="MEQ41" s="214"/>
      <c r="MER41" s="214"/>
      <c r="MES41" s="214"/>
      <c r="MET41" s="214"/>
      <c r="MEU41" s="214"/>
      <c r="MEV41" s="214"/>
      <c r="MEW41" s="214"/>
      <c r="MEX41" s="214"/>
      <c r="MEY41" s="214"/>
      <c r="MEZ41" s="214"/>
      <c r="MFA41" s="214"/>
      <c r="MFB41" s="214"/>
      <c r="MFC41" s="214"/>
      <c r="MFD41" s="214"/>
      <c r="MFE41" s="214"/>
      <c r="MFF41" s="214"/>
      <c r="MFG41" s="214"/>
      <c r="MFH41" s="214"/>
      <c r="MFI41" s="214"/>
      <c r="MFJ41" s="214"/>
      <c r="MFK41" s="214"/>
      <c r="MFL41" s="214"/>
      <c r="MFM41" s="214"/>
      <c r="MFN41" s="214"/>
      <c r="MFO41" s="214"/>
      <c r="MFP41" s="214"/>
      <c r="MFQ41" s="214"/>
      <c r="MFR41" s="214"/>
      <c r="MFS41" s="214"/>
      <c r="MFT41" s="214"/>
      <c r="MFU41" s="214"/>
      <c r="MFV41" s="214"/>
      <c r="MFW41" s="214"/>
      <c r="MFX41" s="214"/>
      <c r="MFY41" s="214"/>
      <c r="MFZ41" s="214"/>
      <c r="MGA41" s="214"/>
      <c r="MGB41" s="214"/>
      <c r="MGC41" s="214"/>
      <c r="MGD41" s="214"/>
      <c r="MGE41" s="214"/>
      <c r="MGF41" s="214"/>
      <c r="MGG41" s="214"/>
      <c r="MGH41" s="214"/>
      <c r="MGI41" s="214"/>
      <c r="MGJ41" s="214"/>
      <c r="MGK41" s="214"/>
      <c r="MGL41" s="214"/>
      <c r="MGM41" s="214"/>
      <c r="MGN41" s="214"/>
      <c r="MGO41" s="214"/>
      <c r="MGP41" s="214"/>
      <c r="MGQ41" s="214"/>
      <c r="MGR41" s="214"/>
      <c r="MGS41" s="214"/>
      <c r="MGT41" s="214"/>
      <c r="MGU41" s="214"/>
      <c r="MGV41" s="214"/>
      <c r="MGW41" s="214"/>
      <c r="MGX41" s="214"/>
      <c r="MGY41" s="214"/>
      <c r="MGZ41" s="214"/>
      <c r="MHA41" s="214"/>
      <c r="MHB41" s="214"/>
      <c r="MHC41" s="214"/>
      <c r="MHD41" s="214"/>
      <c r="MHE41" s="214"/>
      <c r="MHF41" s="214"/>
      <c r="MHG41" s="214"/>
      <c r="MHH41" s="214"/>
      <c r="MHI41" s="214"/>
      <c r="MHJ41" s="214"/>
      <c r="MHK41" s="214"/>
      <c r="MHL41" s="214"/>
      <c r="MHM41" s="214"/>
      <c r="MHN41" s="214"/>
      <c r="MHO41" s="214"/>
      <c r="MHP41" s="214"/>
      <c r="MHQ41" s="214"/>
      <c r="MHR41" s="214"/>
      <c r="MHS41" s="214"/>
      <c r="MHT41" s="214"/>
      <c r="MHU41" s="214"/>
      <c r="MHV41" s="214"/>
      <c r="MHW41" s="214"/>
      <c r="MHX41" s="214"/>
      <c r="MHY41" s="214"/>
      <c r="MHZ41" s="214"/>
      <c r="MIA41" s="214"/>
      <c r="MIB41" s="214"/>
      <c r="MIC41" s="214"/>
      <c r="MID41" s="214"/>
      <c r="MIE41" s="214"/>
      <c r="MIF41" s="214"/>
      <c r="MIG41" s="214"/>
      <c r="MIH41" s="214"/>
      <c r="MII41" s="214"/>
      <c r="MIJ41" s="214"/>
      <c r="MIK41" s="214"/>
      <c r="MIL41" s="214"/>
      <c r="MIM41" s="214"/>
      <c r="MIN41" s="214"/>
      <c r="MIO41" s="214"/>
      <c r="MIP41" s="214"/>
      <c r="MIQ41" s="214"/>
      <c r="MIR41" s="214"/>
      <c r="MIS41" s="214"/>
      <c r="MIT41" s="214"/>
      <c r="MIU41" s="214"/>
      <c r="MIV41" s="214"/>
      <c r="MIW41" s="214"/>
      <c r="MIX41" s="214"/>
      <c r="MIY41" s="214"/>
      <c r="MIZ41" s="214"/>
      <c r="MJA41" s="214"/>
      <c r="MJB41" s="214"/>
      <c r="MJC41" s="214"/>
      <c r="MJD41" s="214"/>
      <c r="MJE41" s="214"/>
      <c r="MJF41" s="214"/>
      <c r="MJG41" s="214"/>
      <c r="MJH41" s="214"/>
      <c r="MJI41" s="214"/>
      <c r="MJJ41" s="214"/>
      <c r="MJK41" s="214"/>
      <c r="MJL41" s="214"/>
      <c r="MJM41" s="214"/>
      <c r="MJN41" s="214"/>
      <c r="MJO41" s="214"/>
      <c r="MJP41" s="214"/>
      <c r="MJQ41" s="214"/>
      <c r="MJR41" s="214"/>
      <c r="MJS41" s="214"/>
      <c r="MJT41" s="214"/>
      <c r="MJU41" s="214"/>
      <c r="MJV41" s="214"/>
      <c r="MJW41" s="214"/>
      <c r="MJX41" s="214"/>
      <c r="MJY41" s="214"/>
      <c r="MJZ41" s="214"/>
      <c r="MKA41" s="214"/>
      <c r="MKB41" s="214"/>
      <c r="MKC41" s="214"/>
      <c r="MKD41" s="214"/>
      <c r="MKE41" s="214"/>
      <c r="MKF41" s="214"/>
      <c r="MKG41" s="214"/>
      <c r="MKH41" s="214"/>
      <c r="MKI41" s="214"/>
      <c r="MKJ41" s="214"/>
      <c r="MKK41" s="214"/>
      <c r="MKL41" s="214"/>
      <c r="MKM41" s="214"/>
      <c r="MKN41" s="214"/>
      <c r="MKO41" s="214"/>
      <c r="MKP41" s="214"/>
      <c r="MKQ41" s="214"/>
      <c r="MKR41" s="214"/>
      <c r="MKS41" s="214"/>
      <c r="MKT41" s="214"/>
      <c r="MKU41" s="214"/>
      <c r="MKV41" s="214"/>
      <c r="MKW41" s="214"/>
      <c r="MKX41" s="214"/>
      <c r="MKY41" s="214"/>
      <c r="MKZ41" s="214"/>
      <c r="MLA41" s="214"/>
      <c r="MLB41" s="214"/>
      <c r="MLC41" s="214"/>
      <c r="MLD41" s="214"/>
      <c r="MLE41" s="214"/>
      <c r="MLF41" s="214"/>
      <c r="MLG41" s="214"/>
      <c r="MLH41" s="214"/>
      <c r="MLI41" s="214"/>
      <c r="MLJ41" s="214"/>
      <c r="MLK41" s="214"/>
      <c r="MLL41" s="214"/>
      <c r="MLM41" s="214"/>
      <c r="MLN41" s="214"/>
      <c r="MLO41" s="214"/>
      <c r="MLP41" s="214"/>
      <c r="MLQ41" s="214"/>
      <c r="MLR41" s="214"/>
      <c r="MLS41" s="214"/>
      <c r="MLT41" s="214"/>
      <c r="MLU41" s="214"/>
      <c r="MLV41" s="214"/>
      <c r="MLW41" s="214"/>
      <c r="MLX41" s="214"/>
      <c r="MLY41" s="214"/>
      <c r="MLZ41" s="214"/>
      <c r="MMA41" s="214"/>
      <c r="MMB41" s="214"/>
      <c r="MMC41" s="214"/>
      <c r="MMD41" s="214"/>
      <c r="MME41" s="214"/>
      <c r="MMF41" s="214"/>
      <c r="MMG41" s="214"/>
      <c r="MMH41" s="214"/>
      <c r="MMI41" s="214"/>
      <c r="MMJ41" s="214"/>
      <c r="MMK41" s="214"/>
      <c r="MML41" s="214"/>
      <c r="MMM41" s="214"/>
      <c r="MMN41" s="214"/>
      <c r="MMO41" s="214"/>
      <c r="MMP41" s="214"/>
      <c r="MMQ41" s="214"/>
      <c r="MMR41" s="214"/>
      <c r="MMS41" s="214"/>
      <c r="MMT41" s="214"/>
      <c r="MMU41" s="214"/>
      <c r="MMV41" s="214"/>
      <c r="MMW41" s="214"/>
      <c r="MMX41" s="214"/>
      <c r="MMY41" s="214"/>
      <c r="MMZ41" s="214"/>
      <c r="MNA41" s="214"/>
      <c r="MNB41" s="214"/>
      <c r="MNC41" s="214"/>
      <c r="MND41" s="214"/>
      <c r="MNE41" s="214"/>
      <c r="MNF41" s="214"/>
      <c r="MNG41" s="214"/>
      <c r="MNH41" s="214"/>
      <c r="MNI41" s="214"/>
      <c r="MNJ41" s="214"/>
      <c r="MNK41" s="214"/>
      <c r="MNL41" s="214"/>
      <c r="MNM41" s="214"/>
      <c r="MNN41" s="214"/>
      <c r="MNO41" s="214"/>
      <c r="MNP41" s="214"/>
      <c r="MNQ41" s="214"/>
      <c r="MNR41" s="214"/>
      <c r="MNS41" s="214"/>
      <c r="MNT41" s="214"/>
      <c r="MNU41" s="214"/>
      <c r="MNV41" s="214"/>
      <c r="MNW41" s="214"/>
      <c r="MNX41" s="214"/>
      <c r="MNY41" s="214"/>
      <c r="MNZ41" s="214"/>
      <c r="MOA41" s="214"/>
      <c r="MOB41" s="214"/>
      <c r="MOC41" s="214"/>
      <c r="MOD41" s="214"/>
      <c r="MOE41" s="214"/>
      <c r="MOF41" s="214"/>
      <c r="MOG41" s="214"/>
      <c r="MOH41" s="214"/>
      <c r="MOI41" s="214"/>
      <c r="MOJ41" s="214"/>
      <c r="MOK41" s="214"/>
      <c r="MOL41" s="214"/>
      <c r="MOM41" s="214"/>
      <c r="MON41" s="214"/>
      <c r="MOO41" s="214"/>
      <c r="MOP41" s="214"/>
      <c r="MOQ41" s="214"/>
      <c r="MOR41" s="214"/>
      <c r="MOS41" s="214"/>
      <c r="MOT41" s="214"/>
      <c r="MOU41" s="214"/>
      <c r="MOV41" s="214"/>
      <c r="MOW41" s="214"/>
      <c r="MOX41" s="214"/>
      <c r="MOY41" s="214"/>
      <c r="MOZ41" s="214"/>
      <c r="MPA41" s="214"/>
      <c r="MPB41" s="214"/>
      <c r="MPC41" s="214"/>
      <c r="MPD41" s="214"/>
      <c r="MPE41" s="214"/>
      <c r="MPF41" s="214"/>
      <c r="MPG41" s="214"/>
      <c r="MPH41" s="214"/>
      <c r="MPI41" s="214"/>
      <c r="MPJ41" s="214"/>
      <c r="MPK41" s="214"/>
      <c r="MPL41" s="214"/>
      <c r="MPM41" s="214"/>
      <c r="MPN41" s="214"/>
      <c r="MPO41" s="214"/>
      <c r="MPP41" s="214"/>
      <c r="MPQ41" s="214"/>
      <c r="MPR41" s="214"/>
      <c r="MPS41" s="214"/>
      <c r="MPT41" s="214"/>
      <c r="MPU41" s="214"/>
      <c r="MPV41" s="214"/>
      <c r="MPW41" s="214"/>
      <c r="MPX41" s="214"/>
      <c r="MPY41" s="214"/>
      <c r="MPZ41" s="214"/>
      <c r="MQA41" s="214"/>
      <c r="MQB41" s="214"/>
      <c r="MQC41" s="214"/>
      <c r="MQD41" s="214"/>
      <c r="MQE41" s="214"/>
      <c r="MQF41" s="214"/>
      <c r="MQG41" s="214"/>
      <c r="MQH41" s="214"/>
      <c r="MQI41" s="214"/>
      <c r="MQJ41" s="214"/>
      <c r="MQK41" s="214"/>
      <c r="MQL41" s="214"/>
      <c r="MQM41" s="214"/>
      <c r="MQN41" s="214"/>
      <c r="MQO41" s="214"/>
      <c r="MQP41" s="214"/>
      <c r="MQQ41" s="214"/>
      <c r="MQR41" s="214"/>
      <c r="MQS41" s="214"/>
      <c r="MQT41" s="214"/>
      <c r="MQU41" s="214"/>
      <c r="MQV41" s="214"/>
      <c r="MQW41" s="214"/>
      <c r="MQX41" s="214"/>
      <c r="MQY41" s="214"/>
      <c r="MQZ41" s="214"/>
      <c r="MRA41" s="214"/>
      <c r="MRB41" s="214"/>
      <c r="MRC41" s="214"/>
      <c r="MRD41" s="214"/>
      <c r="MRE41" s="214"/>
      <c r="MRF41" s="214"/>
      <c r="MRG41" s="214"/>
      <c r="MRH41" s="214"/>
      <c r="MRI41" s="214"/>
      <c r="MRJ41" s="214"/>
      <c r="MRK41" s="214"/>
      <c r="MRL41" s="214"/>
      <c r="MRM41" s="214"/>
      <c r="MRN41" s="214"/>
      <c r="MRO41" s="214"/>
      <c r="MRP41" s="214"/>
      <c r="MRQ41" s="214"/>
      <c r="MRR41" s="214"/>
      <c r="MRS41" s="214"/>
      <c r="MRT41" s="214"/>
      <c r="MRU41" s="214"/>
      <c r="MRV41" s="214"/>
      <c r="MRW41" s="214"/>
      <c r="MRX41" s="214"/>
      <c r="MRY41" s="214"/>
      <c r="MRZ41" s="214"/>
      <c r="MSA41" s="214"/>
      <c r="MSB41" s="214"/>
      <c r="MSC41" s="214"/>
      <c r="MSD41" s="214"/>
      <c r="MSE41" s="214"/>
      <c r="MSF41" s="214"/>
      <c r="MSG41" s="214"/>
      <c r="MSH41" s="214"/>
      <c r="MSI41" s="214"/>
      <c r="MSJ41" s="214"/>
      <c r="MSK41" s="214"/>
      <c r="MSL41" s="214"/>
      <c r="MSM41" s="214"/>
      <c r="MSN41" s="214"/>
      <c r="MSO41" s="214"/>
      <c r="MSP41" s="214"/>
      <c r="MSQ41" s="214"/>
      <c r="MSR41" s="214"/>
      <c r="MSS41" s="214"/>
      <c r="MST41" s="214"/>
      <c r="MSU41" s="214"/>
      <c r="MSV41" s="214"/>
      <c r="MSW41" s="214"/>
      <c r="MSX41" s="214"/>
      <c r="MSY41" s="214"/>
      <c r="MSZ41" s="214"/>
      <c r="MTA41" s="214"/>
      <c r="MTB41" s="214"/>
      <c r="MTC41" s="214"/>
      <c r="MTD41" s="214"/>
      <c r="MTE41" s="214"/>
      <c r="MTF41" s="214"/>
      <c r="MTG41" s="214"/>
      <c r="MTH41" s="214"/>
      <c r="MTI41" s="214"/>
      <c r="MTJ41" s="214"/>
      <c r="MTK41" s="214"/>
      <c r="MTL41" s="214"/>
      <c r="MTM41" s="214"/>
      <c r="MTN41" s="214"/>
      <c r="MTO41" s="214"/>
      <c r="MTP41" s="214"/>
      <c r="MTQ41" s="214"/>
      <c r="MTR41" s="214"/>
      <c r="MTS41" s="214"/>
      <c r="MTT41" s="214"/>
      <c r="MTU41" s="214"/>
      <c r="MTV41" s="214"/>
      <c r="MTW41" s="214"/>
      <c r="MTX41" s="214"/>
      <c r="MTY41" s="214"/>
      <c r="MTZ41" s="214"/>
      <c r="MUA41" s="214"/>
      <c r="MUB41" s="214"/>
      <c r="MUC41" s="214"/>
      <c r="MUD41" s="214"/>
      <c r="MUE41" s="214"/>
      <c r="MUF41" s="214"/>
      <c r="MUG41" s="214"/>
      <c r="MUH41" s="214"/>
      <c r="MUI41" s="214"/>
      <c r="MUJ41" s="214"/>
      <c r="MUK41" s="214"/>
      <c r="MUL41" s="214"/>
      <c r="MUM41" s="214"/>
      <c r="MUN41" s="214"/>
      <c r="MUO41" s="214"/>
      <c r="MUP41" s="214"/>
      <c r="MUQ41" s="214"/>
      <c r="MUR41" s="214"/>
      <c r="MUS41" s="214"/>
      <c r="MUT41" s="214"/>
      <c r="MUU41" s="214"/>
      <c r="MUV41" s="214"/>
      <c r="MUW41" s="214"/>
      <c r="MUX41" s="214"/>
      <c r="MUY41" s="214"/>
      <c r="MUZ41" s="214"/>
      <c r="MVA41" s="214"/>
      <c r="MVB41" s="214"/>
      <c r="MVC41" s="214"/>
      <c r="MVD41" s="214"/>
      <c r="MVE41" s="214"/>
      <c r="MVF41" s="214"/>
      <c r="MVG41" s="214"/>
      <c r="MVH41" s="214"/>
      <c r="MVI41" s="214"/>
      <c r="MVJ41" s="214"/>
      <c r="MVK41" s="214"/>
      <c r="MVL41" s="214"/>
      <c r="MVM41" s="214"/>
      <c r="MVN41" s="214"/>
      <c r="MVO41" s="214"/>
      <c r="MVP41" s="214"/>
      <c r="MVQ41" s="214"/>
      <c r="MVR41" s="214"/>
      <c r="MVS41" s="214"/>
      <c r="MVT41" s="214"/>
      <c r="MVU41" s="214"/>
      <c r="MVV41" s="214"/>
      <c r="MVW41" s="214"/>
      <c r="MVX41" s="214"/>
      <c r="MVY41" s="214"/>
      <c r="MVZ41" s="214"/>
      <c r="MWA41" s="214"/>
      <c r="MWB41" s="214"/>
      <c r="MWC41" s="214"/>
      <c r="MWD41" s="214"/>
      <c r="MWE41" s="214"/>
      <c r="MWF41" s="214"/>
      <c r="MWG41" s="214"/>
      <c r="MWH41" s="214"/>
      <c r="MWI41" s="214"/>
      <c r="MWJ41" s="214"/>
      <c r="MWK41" s="214"/>
      <c r="MWL41" s="214"/>
      <c r="MWM41" s="214"/>
      <c r="MWN41" s="214"/>
      <c r="MWO41" s="214"/>
      <c r="MWP41" s="214"/>
      <c r="MWQ41" s="214"/>
      <c r="MWR41" s="214"/>
      <c r="MWS41" s="214"/>
      <c r="MWT41" s="214"/>
      <c r="MWU41" s="214"/>
      <c r="MWV41" s="214"/>
      <c r="MWW41" s="214"/>
      <c r="MWX41" s="214"/>
      <c r="MWY41" s="214"/>
      <c r="MWZ41" s="214"/>
      <c r="MXA41" s="214"/>
      <c r="MXB41" s="214"/>
      <c r="MXC41" s="214"/>
      <c r="MXD41" s="214"/>
      <c r="MXE41" s="214"/>
      <c r="MXF41" s="214"/>
      <c r="MXG41" s="214"/>
      <c r="MXH41" s="214"/>
      <c r="MXI41" s="214"/>
      <c r="MXJ41" s="214"/>
      <c r="MXK41" s="214"/>
      <c r="MXL41" s="214"/>
      <c r="MXM41" s="214"/>
      <c r="MXN41" s="214"/>
      <c r="MXO41" s="214"/>
      <c r="MXP41" s="214"/>
      <c r="MXQ41" s="214"/>
      <c r="MXR41" s="214"/>
      <c r="MXS41" s="214"/>
      <c r="MXT41" s="214"/>
      <c r="MXU41" s="214"/>
      <c r="MXV41" s="214"/>
      <c r="MXW41" s="214"/>
      <c r="MXX41" s="214"/>
      <c r="MXY41" s="214"/>
      <c r="MXZ41" s="214"/>
      <c r="MYA41" s="214"/>
      <c r="MYB41" s="214"/>
      <c r="MYC41" s="214"/>
      <c r="MYD41" s="214"/>
      <c r="MYE41" s="214"/>
      <c r="MYF41" s="214"/>
      <c r="MYG41" s="214"/>
      <c r="MYH41" s="214"/>
      <c r="MYI41" s="214"/>
      <c r="MYJ41" s="214"/>
      <c r="MYK41" s="214"/>
      <c r="MYL41" s="214"/>
      <c r="MYM41" s="214"/>
      <c r="MYN41" s="214"/>
      <c r="MYO41" s="214"/>
      <c r="MYP41" s="214"/>
      <c r="MYQ41" s="214"/>
      <c r="MYR41" s="214"/>
      <c r="MYS41" s="214"/>
      <c r="MYT41" s="214"/>
      <c r="MYU41" s="214"/>
      <c r="MYV41" s="214"/>
      <c r="MYW41" s="214"/>
      <c r="MYX41" s="214"/>
      <c r="MYY41" s="214"/>
      <c r="MYZ41" s="214"/>
      <c r="MZA41" s="214"/>
      <c r="MZB41" s="214"/>
      <c r="MZC41" s="214"/>
      <c r="MZD41" s="214"/>
      <c r="MZE41" s="214"/>
      <c r="MZF41" s="214"/>
      <c r="MZG41" s="214"/>
      <c r="MZH41" s="214"/>
      <c r="MZI41" s="214"/>
      <c r="MZJ41" s="214"/>
      <c r="MZK41" s="214"/>
      <c r="MZL41" s="214"/>
      <c r="MZM41" s="214"/>
      <c r="MZN41" s="214"/>
      <c r="MZO41" s="214"/>
      <c r="MZP41" s="214"/>
      <c r="MZQ41" s="214"/>
      <c r="MZR41" s="214"/>
      <c r="MZS41" s="214"/>
      <c r="MZT41" s="214"/>
      <c r="MZU41" s="214"/>
      <c r="MZV41" s="214"/>
      <c r="MZW41" s="214"/>
      <c r="MZX41" s="214"/>
      <c r="MZY41" s="214"/>
      <c r="MZZ41" s="214"/>
      <c r="NAA41" s="214"/>
      <c r="NAB41" s="214"/>
      <c r="NAC41" s="214"/>
      <c r="NAD41" s="214"/>
      <c r="NAE41" s="214"/>
      <c r="NAF41" s="214"/>
      <c r="NAG41" s="214"/>
      <c r="NAH41" s="214"/>
      <c r="NAI41" s="214"/>
      <c r="NAJ41" s="214"/>
      <c r="NAK41" s="214"/>
      <c r="NAL41" s="214"/>
      <c r="NAM41" s="214"/>
      <c r="NAN41" s="214"/>
      <c r="NAO41" s="214"/>
      <c r="NAP41" s="214"/>
      <c r="NAQ41" s="214"/>
      <c r="NAR41" s="214"/>
      <c r="NAS41" s="214"/>
      <c r="NAT41" s="214"/>
      <c r="NAU41" s="214"/>
      <c r="NAV41" s="214"/>
      <c r="NAW41" s="214"/>
      <c r="NAX41" s="214"/>
      <c r="NAY41" s="214"/>
      <c r="NAZ41" s="214"/>
      <c r="NBA41" s="214"/>
      <c r="NBB41" s="214"/>
      <c r="NBC41" s="214"/>
      <c r="NBD41" s="214"/>
      <c r="NBE41" s="214"/>
      <c r="NBF41" s="214"/>
      <c r="NBG41" s="214"/>
      <c r="NBH41" s="214"/>
      <c r="NBI41" s="214"/>
      <c r="NBJ41" s="214"/>
      <c r="NBK41" s="214"/>
      <c r="NBL41" s="214"/>
      <c r="NBM41" s="214"/>
      <c r="NBN41" s="214"/>
      <c r="NBO41" s="214"/>
      <c r="NBP41" s="214"/>
      <c r="NBQ41" s="214"/>
      <c r="NBR41" s="214"/>
      <c r="NBS41" s="214"/>
      <c r="NBT41" s="214"/>
      <c r="NBU41" s="214"/>
      <c r="NBV41" s="214"/>
      <c r="NBW41" s="214"/>
      <c r="NBX41" s="214"/>
      <c r="NBY41" s="214"/>
      <c r="NBZ41" s="214"/>
      <c r="NCA41" s="214"/>
      <c r="NCB41" s="214"/>
      <c r="NCC41" s="214"/>
      <c r="NCD41" s="214"/>
      <c r="NCE41" s="214"/>
      <c r="NCF41" s="214"/>
      <c r="NCG41" s="214"/>
      <c r="NCH41" s="214"/>
      <c r="NCI41" s="214"/>
      <c r="NCJ41" s="214"/>
      <c r="NCK41" s="214"/>
      <c r="NCL41" s="214"/>
      <c r="NCM41" s="214"/>
      <c r="NCN41" s="214"/>
      <c r="NCO41" s="214"/>
      <c r="NCP41" s="214"/>
      <c r="NCQ41" s="214"/>
      <c r="NCR41" s="214"/>
      <c r="NCS41" s="214"/>
      <c r="NCT41" s="214"/>
      <c r="NCU41" s="214"/>
      <c r="NCV41" s="214"/>
      <c r="NCW41" s="214"/>
      <c r="NCX41" s="214"/>
      <c r="NCY41" s="214"/>
      <c r="NCZ41" s="214"/>
      <c r="NDA41" s="214"/>
      <c r="NDB41" s="214"/>
      <c r="NDC41" s="214"/>
      <c r="NDD41" s="214"/>
      <c r="NDE41" s="214"/>
      <c r="NDF41" s="214"/>
      <c r="NDG41" s="214"/>
      <c r="NDH41" s="214"/>
      <c r="NDI41" s="214"/>
      <c r="NDJ41" s="214"/>
      <c r="NDK41" s="214"/>
      <c r="NDL41" s="214"/>
      <c r="NDM41" s="214"/>
      <c r="NDN41" s="214"/>
      <c r="NDO41" s="214"/>
      <c r="NDP41" s="214"/>
      <c r="NDQ41" s="214"/>
      <c r="NDR41" s="214"/>
      <c r="NDS41" s="214"/>
      <c r="NDT41" s="214"/>
      <c r="NDU41" s="214"/>
      <c r="NDV41" s="214"/>
      <c r="NDW41" s="214"/>
      <c r="NDX41" s="214"/>
      <c r="NDY41" s="214"/>
      <c r="NDZ41" s="214"/>
      <c r="NEA41" s="214"/>
      <c r="NEB41" s="214"/>
      <c r="NEC41" s="214"/>
      <c r="NED41" s="214"/>
      <c r="NEE41" s="214"/>
      <c r="NEF41" s="214"/>
      <c r="NEG41" s="214"/>
      <c r="NEH41" s="214"/>
      <c r="NEI41" s="214"/>
      <c r="NEJ41" s="214"/>
      <c r="NEK41" s="214"/>
      <c r="NEL41" s="214"/>
      <c r="NEM41" s="214"/>
      <c r="NEN41" s="214"/>
      <c r="NEO41" s="214"/>
      <c r="NEP41" s="214"/>
      <c r="NEQ41" s="214"/>
      <c r="NER41" s="214"/>
      <c r="NES41" s="214"/>
      <c r="NET41" s="214"/>
      <c r="NEU41" s="214"/>
      <c r="NEV41" s="214"/>
      <c r="NEW41" s="214"/>
      <c r="NEX41" s="214"/>
      <c r="NEY41" s="214"/>
      <c r="NEZ41" s="214"/>
      <c r="NFA41" s="214"/>
      <c r="NFB41" s="214"/>
      <c r="NFC41" s="214"/>
      <c r="NFD41" s="214"/>
      <c r="NFE41" s="214"/>
      <c r="NFF41" s="214"/>
      <c r="NFG41" s="214"/>
      <c r="NFH41" s="214"/>
      <c r="NFI41" s="214"/>
      <c r="NFJ41" s="214"/>
      <c r="NFK41" s="214"/>
      <c r="NFL41" s="214"/>
      <c r="NFM41" s="214"/>
      <c r="NFN41" s="214"/>
      <c r="NFO41" s="214"/>
      <c r="NFP41" s="214"/>
      <c r="NFQ41" s="214"/>
      <c r="NFR41" s="214"/>
      <c r="NFS41" s="214"/>
      <c r="NFT41" s="214"/>
      <c r="NFU41" s="214"/>
      <c r="NFV41" s="214"/>
      <c r="NFW41" s="214"/>
      <c r="NFX41" s="214"/>
      <c r="NFY41" s="214"/>
      <c r="NFZ41" s="214"/>
      <c r="NGA41" s="214"/>
      <c r="NGB41" s="214"/>
      <c r="NGC41" s="214"/>
      <c r="NGD41" s="214"/>
      <c r="NGE41" s="214"/>
      <c r="NGF41" s="214"/>
      <c r="NGG41" s="214"/>
      <c r="NGH41" s="214"/>
      <c r="NGI41" s="214"/>
      <c r="NGJ41" s="214"/>
      <c r="NGK41" s="214"/>
      <c r="NGL41" s="214"/>
      <c r="NGM41" s="214"/>
      <c r="NGN41" s="214"/>
      <c r="NGO41" s="214"/>
      <c r="NGP41" s="214"/>
      <c r="NGQ41" s="214"/>
      <c r="NGR41" s="214"/>
      <c r="NGS41" s="214"/>
      <c r="NGT41" s="214"/>
      <c r="NGU41" s="214"/>
      <c r="NGV41" s="214"/>
      <c r="NGW41" s="214"/>
      <c r="NGX41" s="214"/>
      <c r="NGY41" s="214"/>
      <c r="NGZ41" s="214"/>
      <c r="NHA41" s="214"/>
      <c r="NHB41" s="214"/>
      <c r="NHC41" s="214"/>
      <c r="NHD41" s="214"/>
      <c r="NHE41" s="214"/>
      <c r="NHF41" s="214"/>
      <c r="NHG41" s="214"/>
      <c r="NHH41" s="214"/>
      <c r="NHI41" s="214"/>
      <c r="NHJ41" s="214"/>
      <c r="NHK41" s="214"/>
      <c r="NHL41" s="214"/>
      <c r="NHM41" s="214"/>
      <c r="NHN41" s="214"/>
      <c r="NHO41" s="214"/>
      <c r="NHP41" s="214"/>
      <c r="NHQ41" s="214"/>
      <c r="NHR41" s="214"/>
      <c r="NHS41" s="214"/>
      <c r="NHT41" s="214"/>
      <c r="NHU41" s="214"/>
      <c r="NHV41" s="214"/>
      <c r="NHW41" s="214"/>
      <c r="NHX41" s="214"/>
      <c r="NHY41" s="214"/>
      <c r="NHZ41" s="214"/>
      <c r="NIA41" s="214"/>
      <c r="NIB41" s="214"/>
      <c r="NIC41" s="214"/>
      <c r="NID41" s="214"/>
      <c r="NIE41" s="214"/>
      <c r="NIF41" s="214"/>
      <c r="NIG41" s="214"/>
      <c r="NIH41" s="214"/>
      <c r="NII41" s="214"/>
      <c r="NIJ41" s="214"/>
      <c r="NIK41" s="214"/>
      <c r="NIL41" s="214"/>
      <c r="NIM41" s="214"/>
      <c r="NIN41" s="214"/>
      <c r="NIO41" s="214"/>
      <c r="NIP41" s="214"/>
      <c r="NIQ41" s="214"/>
      <c r="NIR41" s="214"/>
      <c r="NIS41" s="214"/>
      <c r="NIT41" s="214"/>
      <c r="NIU41" s="214"/>
      <c r="NIV41" s="214"/>
      <c r="NIW41" s="214"/>
      <c r="NIX41" s="214"/>
      <c r="NIY41" s="214"/>
      <c r="NIZ41" s="214"/>
      <c r="NJA41" s="214"/>
      <c r="NJB41" s="214"/>
      <c r="NJC41" s="214"/>
      <c r="NJD41" s="214"/>
      <c r="NJE41" s="214"/>
      <c r="NJF41" s="214"/>
      <c r="NJG41" s="214"/>
      <c r="NJH41" s="214"/>
      <c r="NJI41" s="214"/>
      <c r="NJJ41" s="214"/>
      <c r="NJK41" s="214"/>
      <c r="NJL41" s="214"/>
      <c r="NJM41" s="214"/>
      <c r="NJN41" s="214"/>
      <c r="NJO41" s="214"/>
      <c r="NJP41" s="214"/>
      <c r="NJQ41" s="214"/>
      <c r="NJR41" s="214"/>
      <c r="NJS41" s="214"/>
      <c r="NJT41" s="214"/>
      <c r="NJU41" s="214"/>
      <c r="NJV41" s="214"/>
      <c r="NJW41" s="214"/>
      <c r="NJX41" s="214"/>
      <c r="NJY41" s="214"/>
      <c r="NJZ41" s="214"/>
      <c r="NKA41" s="214"/>
      <c r="NKB41" s="214"/>
      <c r="NKC41" s="214"/>
      <c r="NKD41" s="214"/>
      <c r="NKE41" s="214"/>
      <c r="NKF41" s="214"/>
      <c r="NKG41" s="214"/>
      <c r="NKH41" s="214"/>
      <c r="NKI41" s="214"/>
      <c r="NKJ41" s="214"/>
      <c r="NKK41" s="214"/>
      <c r="NKL41" s="214"/>
      <c r="NKM41" s="214"/>
      <c r="NKN41" s="214"/>
      <c r="NKO41" s="214"/>
      <c r="NKP41" s="214"/>
      <c r="NKQ41" s="214"/>
      <c r="NKR41" s="214"/>
      <c r="NKS41" s="214"/>
      <c r="NKT41" s="214"/>
      <c r="NKU41" s="214"/>
      <c r="NKV41" s="214"/>
      <c r="NKW41" s="214"/>
      <c r="NKX41" s="214"/>
      <c r="NKY41" s="214"/>
      <c r="NKZ41" s="214"/>
      <c r="NLA41" s="214"/>
      <c r="NLB41" s="214"/>
      <c r="NLC41" s="214"/>
      <c r="NLD41" s="214"/>
      <c r="NLE41" s="214"/>
      <c r="NLF41" s="214"/>
      <c r="NLG41" s="214"/>
      <c r="NLH41" s="214"/>
      <c r="NLI41" s="214"/>
      <c r="NLJ41" s="214"/>
      <c r="NLK41" s="214"/>
      <c r="NLL41" s="214"/>
      <c r="NLM41" s="214"/>
      <c r="NLN41" s="214"/>
      <c r="NLO41" s="214"/>
      <c r="NLP41" s="214"/>
      <c r="NLQ41" s="214"/>
      <c r="NLR41" s="214"/>
      <c r="NLS41" s="214"/>
      <c r="NLT41" s="214"/>
      <c r="NLU41" s="214"/>
      <c r="NLV41" s="214"/>
      <c r="NLW41" s="214"/>
      <c r="NLX41" s="214"/>
      <c r="NLY41" s="214"/>
      <c r="NLZ41" s="214"/>
      <c r="NMA41" s="214"/>
      <c r="NMB41" s="214"/>
      <c r="NMC41" s="214"/>
      <c r="NMD41" s="214"/>
      <c r="NME41" s="214"/>
      <c r="NMF41" s="214"/>
      <c r="NMG41" s="214"/>
      <c r="NMH41" s="214"/>
      <c r="NMI41" s="214"/>
      <c r="NMJ41" s="214"/>
      <c r="NMK41" s="214"/>
      <c r="NML41" s="214"/>
      <c r="NMM41" s="214"/>
      <c r="NMN41" s="214"/>
      <c r="NMO41" s="214"/>
      <c r="NMP41" s="214"/>
      <c r="NMQ41" s="214"/>
      <c r="NMR41" s="214"/>
      <c r="NMS41" s="214"/>
      <c r="NMT41" s="214"/>
      <c r="NMU41" s="214"/>
      <c r="NMV41" s="214"/>
      <c r="NMW41" s="214"/>
      <c r="NMX41" s="214"/>
      <c r="NMY41" s="214"/>
      <c r="NMZ41" s="214"/>
      <c r="NNA41" s="214"/>
      <c r="NNB41" s="214"/>
      <c r="NNC41" s="214"/>
      <c r="NND41" s="214"/>
      <c r="NNE41" s="214"/>
      <c r="NNF41" s="214"/>
      <c r="NNG41" s="214"/>
      <c r="NNH41" s="214"/>
      <c r="NNI41" s="214"/>
      <c r="NNJ41" s="214"/>
      <c r="NNK41" s="214"/>
      <c r="NNL41" s="214"/>
      <c r="NNM41" s="214"/>
      <c r="NNN41" s="214"/>
      <c r="NNO41" s="214"/>
      <c r="NNP41" s="214"/>
      <c r="NNQ41" s="214"/>
      <c r="NNR41" s="214"/>
      <c r="NNS41" s="214"/>
      <c r="NNT41" s="214"/>
      <c r="NNU41" s="214"/>
      <c r="NNV41" s="214"/>
      <c r="NNW41" s="214"/>
      <c r="NNX41" s="214"/>
      <c r="NNY41" s="214"/>
      <c r="NNZ41" s="214"/>
      <c r="NOA41" s="214"/>
      <c r="NOB41" s="214"/>
      <c r="NOC41" s="214"/>
      <c r="NOD41" s="214"/>
      <c r="NOE41" s="214"/>
      <c r="NOF41" s="214"/>
      <c r="NOG41" s="214"/>
      <c r="NOH41" s="214"/>
      <c r="NOI41" s="214"/>
      <c r="NOJ41" s="214"/>
      <c r="NOK41" s="214"/>
      <c r="NOL41" s="214"/>
      <c r="NOM41" s="214"/>
      <c r="NON41" s="214"/>
      <c r="NOO41" s="214"/>
      <c r="NOP41" s="214"/>
      <c r="NOQ41" s="214"/>
      <c r="NOR41" s="214"/>
      <c r="NOS41" s="214"/>
      <c r="NOT41" s="214"/>
      <c r="NOU41" s="214"/>
      <c r="NOV41" s="214"/>
      <c r="NOW41" s="214"/>
      <c r="NOX41" s="214"/>
      <c r="NOY41" s="214"/>
      <c r="NOZ41" s="214"/>
      <c r="NPA41" s="214"/>
      <c r="NPB41" s="214"/>
      <c r="NPC41" s="214"/>
      <c r="NPD41" s="214"/>
      <c r="NPE41" s="214"/>
      <c r="NPF41" s="214"/>
      <c r="NPG41" s="214"/>
      <c r="NPH41" s="214"/>
      <c r="NPI41" s="214"/>
      <c r="NPJ41" s="214"/>
      <c r="NPK41" s="214"/>
      <c r="NPL41" s="214"/>
      <c r="NPM41" s="214"/>
      <c r="NPN41" s="214"/>
      <c r="NPO41" s="214"/>
      <c r="NPP41" s="214"/>
      <c r="NPQ41" s="214"/>
      <c r="NPR41" s="214"/>
      <c r="NPS41" s="214"/>
      <c r="NPT41" s="214"/>
      <c r="NPU41" s="214"/>
      <c r="NPV41" s="214"/>
      <c r="NPW41" s="214"/>
      <c r="NPX41" s="214"/>
      <c r="NPY41" s="214"/>
      <c r="NPZ41" s="214"/>
      <c r="NQA41" s="214"/>
      <c r="NQB41" s="214"/>
      <c r="NQC41" s="214"/>
      <c r="NQD41" s="214"/>
      <c r="NQE41" s="214"/>
      <c r="NQF41" s="214"/>
      <c r="NQG41" s="214"/>
      <c r="NQH41" s="214"/>
      <c r="NQI41" s="214"/>
      <c r="NQJ41" s="214"/>
      <c r="NQK41" s="214"/>
      <c r="NQL41" s="214"/>
      <c r="NQM41" s="214"/>
      <c r="NQN41" s="214"/>
      <c r="NQO41" s="214"/>
      <c r="NQP41" s="214"/>
      <c r="NQQ41" s="214"/>
      <c r="NQR41" s="214"/>
      <c r="NQS41" s="214"/>
      <c r="NQT41" s="214"/>
      <c r="NQU41" s="214"/>
      <c r="NQV41" s="214"/>
      <c r="NQW41" s="214"/>
      <c r="NQX41" s="214"/>
      <c r="NQY41" s="214"/>
      <c r="NQZ41" s="214"/>
      <c r="NRA41" s="214"/>
      <c r="NRB41" s="214"/>
      <c r="NRC41" s="214"/>
      <c r="NRD41" s="214"/>
      <c r="NRE41" s="214"/>
      <c r="NRF41" s="214"/>
      <c r="NRG41" s="214"/>
      <c r="NRH41" s="214"/>
      <c r="NRI41" s="214"/>
      <c r="NRJ41" s="214"/>
      <c r="NRK41" s="214"/>
      <c r="NRL41" s="214"/>
      <c r="NRM41" s="214"/>
      <c r="NRN41" s="214"/>
      <c r="NRO41" s="214"/>
      <c r="NRP41" s="214"/>
      <c r="NRQ41" s="214"/>
      <c r="NRR41" s="214"/>
      <c r="NRS41" s="214"/>
      <c r="NRT41" s="214"/>
      <c r="NRU41" s="214"/>
      <c r="NRV41" s="214"/>
      <c r="NRW41" s="214"/>
      <c r="NRX41" s="214"/>
      <c r="NRY41" s="214"/>
      <c r="NRZ41" s="214"/>
      <c r="NSA41" s="214"/>
      <c r="NSB41" s="214"/>
      <c r="NSC41" s="214"/>
      <c r="NSD41" s="214"/>
      <c r="NSE41" s="214"/>
      <c r="NSF41" s="214"/>
      <c r="NSG41" s="214"/>
      <c r="NSH41" s="214"/>
      <c r="NSI41" s="214"/>
      <c r="NSJ41" s="214"/>
      <c r="NSK41" s="214"/>
      <c r="NSL41" s="214"/>
      <c r="NSM41" s="214"/>
      <c r="NSN41" s="214"/>
      <c r="NSO41" s="214"/>
      <c r="NSP41" s="214"/>
      <c r="NSQ41" s="214"/>
      <c r="NSR41" s="214"/>
      <c r="NSS41" s="214"/>
      <c r="NST41" s="214"/>
      <c r="NSU41" s="214"/>
      <c r="NSV41" s="214"/>
      <c r="NSW41" s="214"/>
      <c r="NSX41" s="214"/>
      <c r="NSY41" s="214"/>
      <c r="NSZ41" s="214"/>
      <c r="NTA41" s="214"/>
      <c r="NTB41" s="214"/>
      <c r="NTC41" s="214"/>
      <c r="NTD41" s="214"/>
      <c r="NTE41" s="214"/>
      <c r="NTF41" s="214"/>
      <c r="NTG41" s="214"/>
      <c r="NTH41" s="214"/>
      <c r="NTI41" s="214"/>
      <c r="NTJ41" s="214"/>
      <c r="NTK41" s="214"/>
      <c r="NTL41" s="214"/>
      <c r="NTM41" s="214"/>
      <c r="NTN41" s="214"/>
      <c r="NTO41" s="214"/>
      <c r="NTP41" s="214"/>
      <c r="NTQ41" s="214"/>
      <c r="NTR41" s="214"/>
      <c r="NTS41" s="214"/>
      <c r="NTT41" s="214"/>
      <c r="NTU41" s="214"/>
      <c r="NTV41" s="214"/>
      <c r="NTW41" s="214"/>
      <c r="NTX41" s="214"/>
      <c r="NTY41" s="214"/>
      <c r="NTZ41" s="214"/>
      <c r="NUA41" s="214"/>
      <c r="NUB41" s="214"/>
      <c r="NUC41" s="214"/>
      <c r="NUD41" s="214"/>
      <c r="NUE41" s="214"/>
      <c r="NUF41" s="214"/>
      <c r="NUG41" s="214"/>
      <c r="NUH41" s="214"/>
      <c r="NUI41" s="214"/>
      <c r="NUJ41" s="214"/>
      <c r="NUK41" s="214"/>
      <c r="NUL41" s="214"/>
      <c r="NUM41" s="214"/>
      <c r="NUN41" s="214"/>
      <c r="NUO41" s="214"/>
      <c r="NUP41" s="214"/>
      <c r="NUQ41" s="214"/>
      <c r="NUR41" s="214"/>
      <c r="NUS41" s="214"/>
      <c r="NUT41" s="214"/>
      <c r="NUU41" s="214"/>
      <c r="NUV41" s="214"/>
      <c r="NUW41" s="214"/>
      <c r="NUX41" s="214"/>
      <c r="NUY41" s="214"/>
      <c r="NUZ41" s="214"/>
      <c r="NVA41" s="214"/>
      <c r="NVB41" s="214"/>
      <c r="NVC41" s="214"/>
      <c r="NVD41" s="214"/>
      <c r="NVE41" s="214"/>
      <c r="NVF41" s="214"/>
      <c r="NVG41" s="214"/>
      <c r="NVH41" s="214"/>
      <c r="NVI41" s="214"/>
      <c r="NVJ41" s="214"/>
      <c r="NVK41" s="214"/>
      <c r="NVL41" s="214"/>
      <c r="NVM41" s="214"/>
      <c r="NVN41" s="214"/>
      <c r="NVO41" s="214"/>
      <c r="NVP41" s="214"/>
      <c r="NVQ41" s="214"/>
      <c r="NVR41" s="214"/>
      <c r="NVS41" s="214"/>
      <c r="NVT41" s="214"/>
      <c r="NVU41" s="214"/>
      <c r="NVV41" s="214"/>
      <c r="NVW41" s="214"/>
      <c r="NVX41" s="214"/>
      <c r="NVY41" s="214"/>
      <c r="NVZ41" s="214"/>
      <c r="NWA41" s="214"/>
      <c r="NWB41" s="214"/>
      <c r="NWC41" s="214"/>
      <c r="NWD41" s="214"/>
      <c r="NWE41" s="214"/>
      <c r="NWF41" s="214"/>
      <c r="NWG41" s="214"/>
      <c r="NWH41" s="214"/>
      <c r="NWI41" s="214"/>
      <c r="NWJ41" s="214"/>
      <c r="NWK41" s="214"/>
      <c r="NWL41" s="214"/>
      <c r="NWM41" s="214"/>
      <c r="NWN41" s="214"/>
      <c r="NWO41" s="214"/>
      <c r="NWP41" s="214"/>
      <c r="NWQ41" s="214"/>
      <c r="NWR41" s="214"/>
      <c r="NWS41" s="214"/>
      <c r="NWT41" s="214"/>
      <c r="NWU41" s="214"/>
      <c r="NWV41" s="214"/>
      <c r="NWW41" s="214"/>
      <c r="NWX41" s="214"/>
      <c r="NWY41" s="214"/>
      <c r="NWZ41" s="214"/>
      <c r="NXA41" s="214"/>
      <c r="NXB41" s="214"/>
      <c r="NXC41" s="214"/>
      <c r="NXD41" s="214"/>
      <c r="NXE41" s="214"/>
      <c r="NXF41" s="214"/>
      <c r="NXG41" s="214"/>
      <c r="NXH41" s="214"/>
      <c r="NXI41" s="214"/>
      <c r="NXJ41" s="214"/>
      <c r="NXK41" s="214"/>
      <c r="NXL41" s="214"/>
      <c r="NXM41" s="214"/>
      <c r="NXN41" s="214"/>
      <c r="NXO41" s="214"/>
      <c r="NXP41" s="214"/>
      <c r="NXQ41" s="214"/>
      <c r="NXR41" s="214"/>
      <c r="NXS41" s="214"/>
      <c r="NXT41" s="214"/>
      <c r="NXU41" s="214"/>
      <c r="NXV41" s="214"/>
      <c r="NXW41" s="214"/>
      <c r="NXX41" s="214"/>
      <c r="NXY41" s="214"/>
      <c r="NXZ41" s="214"/>
      <c r="NYA41" s="214"/>
      <c r="NYB41" s="214"/>
      <c r="NYC41" s="214"/>
      <c r="NYD41" s="214"/>
      <c r="NYE41" s="214"/>
      <c r="NYF41" s="214"/>
      <c r="NYG41" s="214"/>
      <c r="NYH41" s="214"/>
      <c r="NYI41" s="214"/>
      <c r="NYJ41" s="214"/>
      <c r="NYK41" s="214"/>
      <c r="NYL41" s="214"/>
      <c r="NYM41" s="214"/>
      <c r="NYN41" s="214"/>
      <c r="NYO41" s="214"/>
      <c r="NYP41" s="214"/>
      <c r="NYQ41" s="214"/>
      <c r="NYR41" s="214"/>
      <c r="NYS41" s="214"/>
      <c r="NYT41" s="214"/>
      <c r="NYU41" s="214"/>
      <c r="NYV41" s="214"/>
      <c r="NYW41" s="214"/>
      <c r="NYX41" s="214"/>
      <c r="NYY41" s="214"/>
      <c r="NYZ41" s="214"/>
      <c r="NZA41" s="214"/>
      <c r="NZB41" s="214"/>
      <c r="NZC41" s="214"/>
      <c r="NZD41" s="214"/>
      <c r="NZE41" s="214"/>
      <c r="NZF41" s="214"/>
      <c r="NZG41" s="214"/>
      <c r="NZH41" s="214"/>
      <c r="NZI41" s="214"/>
      <c r="NZJ41" s="214"/>
      <c r="NZK41" s="214"/>
      <c r="NZL41" s="214"/>
      <c r="NZM41" s="214"/>
      <c r="NZN41" s="214"/>
      <c r="NZO41" s="214"/>
      <c r="NZP41" s="214"/>
      <c r="NZQ41" s="214"/>
      <c r="NZR41" s="214"/>
      <c r="NZS41" s="214"/>
      <c r="NZT41" s="214"/>
      <c r="NZU41" s="214"/>
      <c r="NZV41" s="214"/>
      <c r="NZW41" s="214"/>
      <c r="NZX41" s="214"/>
      <c r="NZY41" s="214"/>
      <c r="NZZ41" s="214"/>
      <c r="OAA41" s="214"/>
      <c r="OAB41" s="214"/>
      <c r="OAC41" s="214"/>
      <c r="OAD41" s="214"/>
      <c r="OAE41" s="214"/>
      <c r="OAF41" s="214"/>
      <c r="OAG41" s="214"/>
      <c r="OAH41" s="214"/>
      <c r="OAI41" s="214"/>
      <c r="OAJ41" s="214"/>
      <c r="OAK41" s="214"/>
      <c r="OAL41" s="214"/>
      <c r="OAM41" s="214"/>
      <c r="OAN41" s="214"/>
      <c r="OAO41" s="214"/>
      <c r="OAP41" s="214"/>
      <c r="OAQ41" s="214"/>
      <c r="OAR41" s="214"/>
      <c r="OAS41" s="214"/>
      <c r="OAT41" s="214"/>
      <c r="OAU41" s="214"/>
      <c r="OAV41" s="214"/>
      <c r="OAW41" s="214"/>
      <c r="OAX41" s="214"/>
      <c r="OAY41" s="214"/>
      <c r="OAZ41" s="214"/>
      <c r="OBA41" s="214"/>
      <c r="OBB41" s="214"/>
      <c r="OBC41" s="214"/>
      <c r="OBD41" s="214"/>
      <c r="OBE41" s="214"/>
      <c r="OBF41" s="214"/>
      <c r="OBG41" s="214"/>
      <c r="OBH41" s="214"/>
      <c r="OBI41" s="214"/>
      <c r="OBJ41" s="214"/>
      <c r="OBK41" s="214"/>
      <c r="OBL41" s="214"/>
      <c r="OBM41" s="214"/>
      <c r="OBN41" s="214"/>
      <c r="OBO41" s="214"/>
      <c r="OBP41" s="214"/>
      <c r="OBQ41" s="214"/>
      <c r="OBR41" s="214"/>
      <c r="OBS41" s="214"/>
      <c r="OBT41" s="214"/>
      <c r="OBU41" s="214"/>
      <c r="OBV41" s="214"/>
      <c r="OBW41" s="214"/>
      <c r="OBX41" s="214"/>
      <c r="OBY41" s="214"/>
      <c r="OBZ41" s="214"/>
      <c r="OCA41" s="214"/>
      <c r="OCB41" s="214"/>
      <c r="OCC41" s="214"/>
      <c r="OCD41" s="214"/>
      <c r="OCE41" s="214"/>
      <c r="OCF41" s="214"/>
      <c r="OCG41" s="214"/>
      <c r="OCH41" s="214"/>
      <c r="OCI41" s="214"/>
      <c r="OCJ41" s="214"/>
      <c r="OCK41" s="214"/>
      <c r="OCL41" s="214"/>
      <c r="OCM41" s="214"/>
      <c r="OCN41" s="214"/>
      <c r="OCO41" s="214"/>
      <c r="OCP41" s="214"/>
      <c r="OCQ41" s="214"/>
      <c r="OCR41" s="214"/>
      <c r="OCS41" s="214"/>
      <c r="OCT41" s="214"/>
      <c r="OCU41" s="214"/>
      <c r="OCV41" s="214"/>
      <c r="OCW41" s="214"/>
      <c r="OCX41" s="214"/>
      <c r="OCY41" s="214"/>
      <c r="OCZ41" s="214"/>
      <c r="ODA41" s="214"/>
      <c r="ODB41" s="214"/>
      <c r="ODC41" s="214"/>
      <c r="ODD41" s="214"/>
      <c r="ODE41" s="214"/>
      <c r="ODF41" s="214"/>
      <c r="ODG41" s="214"/>
      <c r="ODH41" s="214"/>
      <c r="ODI41" s="214"/>
      <c r="ODJ41" s="214"/>
      <c r="ODK41" s="214"/>
      <c r="ODL41" s="214"/>
      <c r="ODM41" s="214"/>
      <c r="ODN41" s="214"/>
      <c r="ODO41" s="214"/>
      <c r="ODP41" s="214"/>
      <c r="ODQ41" s="214"/>
      <c r="ODR41" s="214"/>
      <c r="ODS41" s="214"/>
      <c r="ODT41" s="214"/>
      <c r="ODU41" s="214"/>
      <c r="ODV41" s="214"/>
      <c r="ODW41" s="214"/>
      <c r="ODX41" s="214"/>
      <c r="ODY41" s="214"/>
      <c r="ODZ41" s="214"/>
      <c r="OEA41" s="214"/>
      <c r="OEB41" s="214"/>
      <c r="OEC41" s="214"/>
      <c r="OED41" s="214"/>
      <c r="OEE41" s="214"/>
      <c r="OEF41" s="214"/>
      <c r="OEG41" s="214"/>
      <c r="OEH41" s="214"/>
      <c r="OEI41" s="214"/>
      <c r="OEJ41" s="214"/>
      <c r="OEK41" s="214"/>
      <c r="OEL41" s="214"/>
      <c r="OEM41" s="214"/>
      <c r="OEN41" s="214"/>
      <c r="OEO41" s="214"/>
      <c r="OEP41" s="214"/>
      <c r="OEQ41" s="214"/>
      <c r="OER41" s="214"/>
      <c r="OES41" s="214"/>
      <c r="OET41" s="214"/>
      <c r="OEU41" s="214"/>
      <c r="OEV41" s="214"/>
      <c r="OEW41" s="214"/>
      <c r="OEX41" s="214"/>
      <c r="OEY41" s="214"/>
      <c r="OEZ41" s="214"/>
      <c r="OFA41" s="214"/>
      <c r="OFB41" s="214"/>
      <c r="OFC41" s="214"/>
      <c r="OFD41" s="214"/>
      <c r="OFE41" s="214"/>
      <c r="OFF41" s="214"/>
      <c r="OFG41" s="214"/>
      <c r="OFH41" s="214"/>
      <c r="OFI41" s="214"/>
      <c r="OFJ41" s="214"/>
      <c r="OFK41" s="214"/>
      <c r="OFL41" s="214"/>
      <c r="OFM41" s="214"/>
      <c r="OFN41" s="214"/>
      <c r="OFO41" s="214"/>
      <c r="OFP41" s="214"/>
      <c r="OFQ41" s="214"/>
      <c r="OFR41" s="214"/>
      <c r="OFS41" s="214"/>
      <c r="OFT41" s="214"/>
      <c r="OFU41" s="214"/>
      <c r="OFV41" s="214"/>
      <c r="OFW41" s="214"/>
      <c r="OFX41" s="214"/>
      <c r="OFY41" s="214"/>
      <c r="OFZ41" s="214"/>
      <c r="OGA41" s="214"/>
      <c r="OGB41" s="214"/>
      <c r="OGC41" s="214"/>
      <c r="OGD41" s="214"/>
      <c r="OGE41" s="214"/>
      <c r="OGF41" s="214"/>
      <c r="OGG41" s="214"/>
      <c r="OGH41" s="214"/>
      <c r="OGI41" s="214"/>
      <c r="OGJ41" s="214"/>
      <c r="OGK41" s="214"/>
      <c r="OGL41" s="214"/>
      <c r="OGM41" s="214"/>
      <c r="OGN41" s="214"/>
      <c r="OGO41" s="214"/>
      <c r="OGP41" s="214"/>
      <c r="OGQ41" s="214"/>
      <c r="OGR41" s="214"/>
      <c r="OGS41" s="214"/>
      <c r="OGT41" s="214"/>
      <c r="OGU41" s="214"/>
      <c r="OGV41" s="214"/>
      <c r="OGW41" s="214"/>
      <c r="OGX41" s="214"/>
      <c r="OGY41" s="214"/>
      <c r="OGZ41" s="214"/>
      <c r="OHA41" s="214"/>
      <c r="OHB41" s="214"/>
      <c r="OHC41" s="214"/>
      <c r="OHD41" s="214"/>
      <c r="OHE41" s="214"/>
      <c r="OHF41" s="214"/>
      <c r="OHG41" s="214"/>
      <c r="OHH41" s="214"/>
      <c r="OHI41" s="214"/>
      <c r="OHJ41" s="214"/>
      <c r="OHK41" s="214"/>
      <c r="OHL41" s="214"/>
      <c r="OHM41" s="214"/>
      <c r="OHN41" s="214"/>
      <c r="OHO41" s="214"/>
      <c r="OHP41" s="214"/>
      <c r="OHQ41" s="214"/>
      <c r="OHR41" s="214"/>
      <c r="OHS41" s="214"/>
      <c r="OHT41" s="214"/>
      <c r="OHU41" s="214"/>
      <c r="OHV41" s="214"/>
      <c r="OHW41" s="214"/>
      <c r="OHX41" s="214"/>
      <c r="OHY41" s="214"/>
      <c r="OHZ41" s="214"/>
      <c r="OIA41" s="214"/>
      <c r="OIB41" s="214"/>
      <c r="OIC41" s="214"/>
      <c r="OID41" s="214"/>
      <c r="OIE41" s="214"/>
      <c r="OIF41" s="214"/>
      <c r="OIG41" s="214"/>
      <c r="OIH41" s="214"/>
      <c r="OII41" s="214"/>
      <c r="OIJ41" s="214"/>
      <c r="OIK41" s="214"/>
      <c r="OIL41" s="214"/>
      <c r="OIM41" s="214"/>
      <c r="OIN41" s="214"/>
      <c r="OIO41" s="214"/>
      <c r="OIP41" s="214"/>
      <c r="OIQ41" s="214"/>
      <c r="OIR41" s="214"/>
      <c r="OIS41" s="214"/>
      <c r="OIT41" s="214"/>
      <c r="OIU41" s="214"/>
      <c r="OIV41" s="214"/>
      <c r="OIW41" s="214"/>
      <c r="OIX41" s="214"/>
      <c r="OIY41" s="214"/>
      <c r="OIZ41" s="214"/>
      <c r="OJA41" s="214"/>
      <c r="OJB41" s="214"/>
      <c r="OJC41" s="214"/>
      <c r="OJD41" s="214"/>
      <c r="OJE41" s="214"/>
      <c r="OJF41" s="214"/>
      <c r="OJG41" s="214"/>
      <c r="OJH41" s="214"/>
      <c r="OJI41" s="214"/>
      <c r="OJJ41" s="214"/>
      <c r="OJK41" s="214"/>
      <c r="OJL41" s="214"/>
      <c r="OJM41" s="214"/>
      <c r="OJN41" s="214"/>
      <c r="OJO41" s="214"/>
      <c r="OJP41" s="214"/>
      <c r="OJQ41" s="214"/>
      <c r="OJR41" s="214"/>
      <c r="OJS41" s="214"/>
      <c r="OJT41" s="214"/>
      <c r="OJU41" s="214"/>
      <c r="OJV41" s="214"/>
      <c r="OJW41" s="214"/>
      <c r="OJX41" s="214"/>
      <c r="OJY41" s="214"/>
      <c r="OJZ41" s="214"/>
      <c r="OKA41" s="214"/>
      <c r="OKB41" s="214"/>
      <c r="OKC41" s="214"/>
      <c r="OKD41" s="214"/>
      <c r="OKE41" s="214"/>
      <c r="OKF41" s="214"/>
      <c r="OKG41" s="214"/>
      <c r="OKH41" s="214"/>
      <c r="OKI41" s="214"/>
      <c r="OKJ41" s="214"/>
      <c r="OKK41" s="214"/>
      <c r="OKL41" s="214"/>
      <c r="OKM41" s="214"/>
      <c r="OKN41" s="214"/>
      <c r="OKO41" s="214"/>
      <c r="OKP41" s="214"/>
      <c r="OKQ41" s="214"/>
      <c r="OKR41" s="214"/>
      <c r="OKS41" s="214"/>
      <c r="OKT41" s="214"/>
      <c r="OKU41" s="214"/>
      <c r="OKV41" s="214"/>
      <c r="OKW41" s="214"/>
      <c r="OKX41" s="214"/>
      <c r="OKY41" s="214"/>
      <c r="OKZ41" s="214"/>
      <c r="OLA41" s="214"/>
      <c r="OLB41" s="214"/>
      <c r="OLC41" s="214"/>
      <c r="OLD41" s="214"/>
      <c r="OLE41" s="214"/>
      <c r="OLF41" s="214"/>
      <c r="OLG41" s="214"/>
      <c r="OLH41" s="214"/>
      <c r="OLI41" s="214"/>
      <c r="OLJ41" s="214"/>
      <c r="OLK41" s="214"/>
      <c r="OLL41" s="214"/>
      <c r="OLM41" s="214"/>
      <c r="OLN41" s="214"/>
      <c r="OLO41" s="214"/>
      <c r="OLP41" s="214"/>
      <c r="OLQ41" s="214"/>
      <c r="OLR41" s="214"/>
      <c r="OLS41" s="214"/>
      <c r="OLT41" s="214"/>
      <c r="OLU41" s="214"/>
      <c r="OLV41" s="214"/>
      <c r="OLW41" s="214"/>
      <c r="OLX41" s="214"/>
      <c r="OLY41" s="214"/>
      <c r="OLZ41" s="214"/>
      <c r="OMA41" s="214"/>
      <c r="OMB41" s="214"/>
      <c r="OMC41" s="214"/>
      <c r="OMD41" s="214"/>
      <c r="OME41" s="214"/>
      <c r="OMF41" s="214"/>
      <c r="OMG41" s="214"/>
      <c r="OMH41" s="214"/>
      <c r="OMI41" s="214"/>
      <c r="OMJ41" s="214"/>
      <c r="OMK41" s="214"/>
      <c r="OML41" s="214"/>
      <c r="OMM41" s="214"/>
      <c r="OMN41" s="214"/>
      <c r="OMO41" s="214"/>
      <c r="OMP41" s="214"/>
      <c r="OMQ41" s="214"/>
      <c r="OMR41" s="214"/>
      <c r="OMS41" s="214"/>
      <c r="OMT41" s="214"/>
      <c r="OMU41" s="214"/>
      <c r="OMV41" s="214"/>
      <c r="OMW41" s="214"/>
      <c r="OMX41" s="214"/>
      <c r="OMY41" s="214"/>
      <c r="OMZ41" s="214"/>
      <c r="ONA41" s="214"/>
      <c r="ONB41" s="214"/>
      <c r="ONC41" s="214"/>
      <c r="OND41" s="214"/>
      <c r="ONE41" s="214"/>
      <c r="ONF41" s="214"/>
      <c r="ONG41" s="214"/>
      <c r="ONH41" s="214"/>
      <c r="ONI41" s="214"/>
      <c r="ONJ41" s="214"/>
      <c r="ONK41" s="214"/>
      <c r="ONL41" s="214"/>
      <c r="ONM41" s="214"/>
      <c r="ONN41" s="214"/>
      <c r="ONO41" s="214"/>
      <c r="ONP41" s="214"/>
      <c r="ONQ41" s="214"/>
      <c r="ONR41" s="214"/>
      <c r="ONS41" s="214"/>
      <c r="ONT41" s="214"/>
      <c r="ONU41" s="214"/>
      <c r="ONV41" s="214"/>
      <c r="ONW41" s="214"/>
      <c r="ONX41" s="214"/>
      <c r="ONY41" s="214"/>
      <c r="ONZ41" s="214"/>
      <c r="OOA41" s="214"/>
      <c r="OOB41" s="214"/>
      <c r="OOC41" s="214"/>
      <c r="OOD41" s="214"/>
      <c r="OOE41" s="214"/>
      <c r="OOF41" s="214"/>
      <c r="OOG41" s="214"/>
      <c r="OOH41" s="214"/>
      <c r="OOI41" s="214"/>
      <c r="OOJ41" s="214"/>
      <c r="OOK41" s="214"/>
      <c r="OOL41" s="214"/>
      <c r="OOM41" s="214"/>
      <c r="OON41" s="214"/>
      <c r="OOO41" s="214"/>
      <c r="OOP41" s="214"/>
      <c r="OOQ41" s="214"/>
      <c r="OOR41" s="214"/>
      <c r="OOS41" s="214"/>
      <c r="OOT41" s="214"/>
      <c r="OOU41" s="214"/>
      <c r="OOV41" s="214"/>
      <c r="OOW41" s="214"/>
      <c r="OOX41" s="214"/>
      <c r="OOY41" s="214"/>
      <c r="OOZ41" s="214"/>
      <c r="OPA41" s="214"/>
      <c r="OPB41" s="214"/>
      <c r="OPC41" s="214"/>
      <c r="OPD41" s="214"/>
      <c r="OPE41" s="214"/>
      <c r="OPF41" s="214"/>
      <c r="OPG41" s="214"/>
      <c r="OPH41" s="214"/>
      <c r="OPI41" s="214"/>
      <c r="OPJ41" s="214"/>
      <c r="OPK41" s="214"/>
      <c r="OPL41" s="214"/>
      <c r="OPM41" s="214"/>
      <c r="OPN41" s="214"/>
      <c r="OPO41" s="214"/>
      <c r="OPP41" s="214"/>
      <c r="OPQ41" s="214"/>
      <c r="OPR41" s="214"/>
      <c r="OPS41" s="214"/>
      <c r="OPT41" s="214"/>
      <c r="OPU41" s="214"/>
      <c r="OPV41" s="214"/>
      <c r="OPW41" s="214"/>
      <c r="OPX41" s="214"/>
      <c r="OPY41" s="214"/>
      <c r="OPZ41" s="214"/>
      <c r="OQA41" s="214"/>
      <c r="OQB41" s="214"/>
      <c r="OQC41" s="214"/>
      <c r="OQD41" s="214"/>
      <c r="OQE41" s="214"/>
      <c r="OQF41" s="214"/>
      <c r="OQG41" s="214"/>
      <c r="OQH41" s="214"/>
      <c r="OQI41" s="214"/>
      <c r="OQJ41" s="214"/>
      <c r="OQK41" s="214"/>
      <c r="OQL41" s="214"/>
      <c r="OQM41" s="214"/>
      <c r="OQN41" s="214"/>
      <c r="OQO41" s="214"/>
      <c r="OQP41" s="214"/>
      <c r="OQQ41" s="214"/>
      <c r="OQR41" s="214"/>
      <c r="OQS41" s="214"/>
      <c r="OQT41" s="214"/>
      <c r="OQU41" s="214"/>
      <c r="OQV41" s="214"/>
      <c r="OQW41" s="214"/>
      <c r="OQX41" s="214"/>
      <c r="OQY41" s="214"/>
      <c r="OQZ41" s="214"/>
      <c r="ORA41" s="214"/>
      <c r="ORB41" s="214"/>
      <c r="ORC41" s="214"/>
      <c r="ORD41" s="214"/>
      <c r="ORE41" s="214"/>
      <c r="ORF41" s="214"/>
      <c r="ORG41" s="214"/>
      <c r="ORH41" s="214"/>
      <c r="ORI41" s="214"/>
      <c r="ORJ41" s="214"/>
      <c r="ORK41" s="214"/>
      <c r="ORL41" s="214"/>
      <c r="ORM41" s="214"/>
      <c r="ORN41" s="214"/>
      <c r="ORO41" s="214"/>
      <c r="ORP41" s="214"/>
      <c r="ORQ41" s="214"/>
      <c r="ORR41" s="214"/>
      <c r="ORS41" s="214"/>
      <c r="ORT41" s="214"/>
      <c r="ORU41" s="214"/>
      <c r="ORV41" s="214"/>
      <c r="ORW41" s="214"/>
      <c r="ORX41" s="214"/>
      <c r="ORY41" s="214"/>
      <c r="ORZ41" s="214"/>
      <c r="OSA41" s="214"/>
      <c r="OSB41" s="214"/>
      <c r="OSC41" s="214"/>
      <c r="OSD41" s="214"/>
      <c r="OSE41" s="214"/>
      <c r="OSF41" s="214"/>
      <c r="OSG41" s="214"/>
      <c r="OSH41" s="214"/>
      <c r="OSI41" s="214"/>
      <c r="OSJ41" s="214"/>
      <c r="OSK41" s="214"/>
      <c r="OSL41" s="214"/>
      <c r="OSM41" s="214"/>
      <c r="OSN41" s="214"/>
      <c r="OSO41" s="214"/>
      <c r="OSP41" s="214"/>
      <c r="OSQ41" s="214"/>
      <c r="OSR41" s="214"/>
      <c r="OSS41" s="214"/>
      <c r="OST41" s="214"/>
      <c r="OSU41" s="214"/>
      <c r="OSV41" s="214"/>
      <c r="OSW41" s="214"/>
      <c r="OSX41" s="214"/>
      <c r="OSY41" s="214"/>
      <c r="OSZ41" s="214"/>
      <c r="OTA41" s="214"/>
      <c r="OTB41" s="214"/>
      <c r="OTC41" s="214"/>
      <c r="OTD41" s="214"/>
      <c r="OTE41" s="214"/>
      <c r="OTF41" s="214"/>
      <c r="OTG41" s="214"/>
      <c r="OTH41" s="214"/>
      <c r="OTI41" s="214"/>
      <c r="OTJ41" s="214"/>
      <c r="OTK41" s="214"/>
      <c r="OTL41" s="214"/>
      <c r="OTM41" s="214"/>
      <c r="OTN41" s="214"/>
      <c r="OTO41" s="214"/>
      <c r="OTP41" s="214"/>
      <c r="OTQ41" s="214"/>
      <c r="OTR41" s="214"/>
      <c r="OTS41" s="214"/>
      <c r="OTT41" s="214"/>
      <c r="OTU41" s="214"/>
      <c r="OTV41" s="214"/>
      <c r="OTW41" s="214"/>
      <c r="OTX41" s="214"/>
      <c r="OTY41" s="214"/>
      <c r="OTZ41" s="214"/>
      <c r="OUA41" s="214"/>
      <c r="OUB41" s="214"/>
      <c r="OUC41" s="214"/>
      <c r="OUD41" s="214"/>
      <c r="OUE41" s="214"/>
      <c r="OUF41" s="214"/>
      <c r="OUG41" s="214"/>
      <c r="OUH41" s="214"/>
      <c r="OUI41" s="214"/>
      <c r="OUJ41" s="214"/>
      <c r="OUK41" s="214"/>
      <c r="OUL41" s="214"/>
      <c r="OUM41" s="214"/>
      <c r="OUN41" s="214"/>
      <c r="OUO41" s="214"/>
      <c r="OUP41" s="214"/>
      <c r="OUQ41" s="214"/>
      <c r="OUR41" s="214"/>
      <c r="OUS41" s="214"/>
      <c r="OUT41" s="214"/>
      <c r="OUU41" s="214"/>
      <c r="OUV41" s="214"/>
      <c r="OUW41" s="214"/>
      <c r="OUX41" s="214"/>
      <c r="OUY41" s="214"/>
      <c r="OUZ41" s="214"/>
      <c r="OVA41" s="214"/>
      <c r="OVB41" s="214"/>
      <c r="OVC41" s="214"/>
      <c r="OVD41" s="214"/>
      <c r="OVE41" s="214"/>
      <c r="OVF41" s="214"/>
      <c r="OVG41" s="214"/>
      <c r="OVH41" s="214"/>
      <c r="OVI41" s="214"/>
      <c r="OVJ41" s="214"/>
      <c r="OVK41" s="214"/>
      <c r="OVL41" s="214"/>
      <c r="OVM41" s="214"/>
      <c r="OVN41" s="214"/>
      <c r="OVO41" s="214"/>
      <c r="OVP41" s="214"/>
      <c r="OVQ41" s="214"/>
      <c r="OVR41" s="214"/>
      <c r="OVS41" s="214"/>
      <c r="OVT41" s="214"/>
      <c r="OVU41" s="214"/>
      <c r="OVV41" s="214"/>
      <c r="OVW41" s="214"/>
      <c r="OVX41" s="214"/>
      <c r="OVY41" s="214"/>
      <c r="OVZ41" s="214"/>
      <c r="OWA41" s="214"/>
      <c r="OWB41" s="214"/>
      <c r="OWC41" s="214"/>
      <c r="OWD41" s="214"/>
      <c r="OWE41" s="214"/>
      <c r="OWF41" s="214"/>
      <c r="OWG41" s="214"/>
      <c r="OWH41" s="214"/>
      <c r="OWI41" s="214"/>
      <c r="OWJ41" s="214"/>
      <c r="OWK41" s="214"/>
      <c r="OWL41" s="214"/>
      <c r="OWM41" s="214"/>
      <c r="OWN41" s="214"/>
      <c r="OWO41" s="214"/>
      <c r="OWP41" s="214"/>
      <c r="OWQ41" s="214"/>
      <c r="OWR41" s="214"/>
      <c r="OWS41" s="214"/>
      <c r="OWT41" s="214"/>
      <c r="OWU41" s="214"/>
      <c r="OWV41" s="214"/>
      <c r="OWW41" s="214"/>
      <c r="OWX41" s="214"/>
      <c r="OWY41" s="214"/>
      <c r="OWZ41" s="214"/>
      <c r="OXA41" s="214"/>
      <c r="OXB41" s="214"/>
      <c r="OXC41" s="214"/>
      <c r="OXD41" s="214"/>
      <c r="OXE41" s="214"/>
      <c r="OXF41" s="214"/>
      <c r="OXG41" s="214"/>
      <c r="OXH41" s="214"/>
      <c r="OXI41" s="214"/>
      <c r="OXJ41" s="214"/>
      <c r="OXK41" s="214"/>
      <c r="OXL41" s="214"/>
      <c r="OXM41" s="214"/>
      <c r="OXN41" s="214"/>
      <c r="OXO41" s="214"/>
      <c r="OXP41" s="214"/>
      <c r="OXQ41" s="214"/>
      <c r="OXR41" s="214"/>
      <c r="OXS41" s="214"/>
      <c r="OXT41" s="214"/>
      <c r="OXU41" s="214"/>
      <c r="OXV41" s="214"/>
      <c r="OXW41" s="214"/>
      <c r="OXX41" s="214"/>
      <c r="OXY41" s="214"/>
      <c r="OXZ41" s="214"/>
      <c r="OYA41" s="214"/>
      <c r="OYB41" s="214"/>
      <c r="OYC41" s="214"/>
      <c r="OYD41" s="214"/>
      <c r="OYE41" s="214"/>
      <c r="OYF41" s="214"/>
      <c r="OYG41" s="214"/>
      <c r="OYH41" s="214"/>
      <c r="OYI41" s="214"/>
      <c r="OYJ41" s="214"/>
      <c r="OYK41" s="214"/>
      <c r="OYL41" s="214"/>
      <c r="OYM41" s="214"/>
      <c r="OYN41" s="214"/>
      <c r="OYO41" s="214"/>
      <c r="OYP41" s="214"/>
      <c r="OYQ41" s="214"/>
      <c r="OYR41" s="214"/>
      <c r="OYS41" s="214"/>
      <c r="OYT41" s="214"/>
      <c r="OYU41" s="214"/>
      <c r="OYV41" s="214"/>
      <c r="OYW41" s="214"/>
      <c r="OYX41" s="214"/>
      <c r="OYY41" s="214"/>
      <c r="OYZ41" s="214"/>
      <c r="OZA41" s="214"/>
      <c r="OZB41" s="214"/>
      <c r="OZC41" s="214"/>
      <c r="OZD41" s="214"/>
      <c r="OZE41" s="214"/>
      <c r="OZF41" s="214"/>
      <c r="OZG41" s="214"/>
      <c r="OZH41" s="214"/>
      <c r="OZI41" s="214"/>
      <c r="OZJ41" s="214"/>
      <c r="OZK41" s="214"/>
      <c r="OZL41" s="214"/>
      <c r="OZM41" s="214"/>
      <c r="OZN41" s="214"/>
      <c r="OZO41" s="214"/>
      <c r="OZP41" s="214"/>
      <c r="OZQ41" s="214"/>
      <c r="OZR41" s="214"/>
      <c r="OZS41" s="214"/>
      <c r="OZT41" s="214"/>
      <c r="OZU41" s="214"/>
      <c r="OZV41" s="214"/>
      <c r="OZW41" s="214"/>
      <c r="OZX41" s="214"/>
      <c r="OZY41" s="214"/>
      <c r="OZZ41" s="214"/>
      <c r="PAA41" s="214"/>
      <c r="PAB41" s="214"/>
      <c r="PAC41" s="214"/>
      <c r="PAD41" s="214"/>
      <c r="PAE41" s="214"/>
      <c r="PAF41" s="214"/>
      <c r="PAG41" s="214"/>
      <c r="PAH41" s="214"/>
      <c r="PAI41" s="214"/>
      <c r="PAJ41" s="214"/>
      <c r="PAK41" s="214"/>
      <c r="PAL41" s="214"/>
      <c r="PAM41" s="214"/>
      <c r="PAN41" s="214"/>
      <c r="PAO41" s="214"/>
      <c r="PAP41" s="214"/>
      <c r="PAQ41" s="214"/>
      <c r="PAR41" s="214"/>
      <c r="PAS41" s="214"/>
      <c r="PAT41" s="214"/>
      <c r="PAU41" s="214"/>
      <c r="PAV41" s="214"/>
      <c r="PAW41" s="214"/>
      <c r="PAX41" s="214"/>
      <c r="PAY41" s="214"/>
      <c r="PAZ41" s="214"/>
      <c r="PBA41" s="214"/>
      <c r="PBB41" s="214"/>
      <c r="PBC41" s="214"/>
      <c r="PBD41" s="214"/>
      <c r="PBE41" s="214"/>
      <c r="PBF41" s="214"/>
      <c r="PBG41" s="214"/>
      <c r="PBH41" s="214"/>
      <c r="PBI41" s="214"/>
      <c r="PBJ41" s="214"/>
      <c r="PBK41" s="214"/>
      <c r="PBL41" s="214"/>
      <c r="PBM41" s="214"/>
      <c r="PBN41" s="214"/>
      <c r="PBO41" s="214"/>
      <c r="PBP41" s="214"/>
      <c r="PBQ41" s="214"/>
      <c r="PBR41" s="214"/>
      <c r="PBS41" s="214"/>
      <c r="PBT41" s="214"/>
      <c r="PBU41" s="214"/>
      <c r="PBV41" s="214"/>
      <c r="PBW41" s="214"/>
      <c r="PBX41" s="214"/>
      <c r="PBY41" s="214"/>
      <c r="PBZ41" s="214"/>
      <c r="PCA41" s="214"/>
      <c r="PCB41" s="214"/>
      <c r="PCC41" s="214"/>
      <c r="PCD41" s="214"/>
      <c r="PCE41" s="214"/>
      <c r="PCF41" s="214"/>
      <c r="PCG41" s="214"/>
      <c r="PCH41" s="214"/>
      <c r="PCI41" s="214"/>
      <c r="PCJ41" s="214"/>
      <c r="PCK41" s="214"/>
      <c r="PCL41" s="214"/>
      <c r="PCM41" s="214"/>
      <c r="PCN41" s="214"/>
      <c r="PCO41" s="214"/>
      <c r="PCP41" s="214"/>
      <c r="PCQ41" s="214"/>
      <c r="PCR41" s="214"/>
      <c r="PCS41" s="214"/>
      <c r="PCT41" s="214"/>
      <c r="PCU41" s="214"/>
      <c r="PCV41" s="214"/>
      <c r="PCW41" s="214"/>
      <c r="PCX41" s="214"/>
      <c r="PCY41" s="214"/>
      <c r="PCZ41" s="214"/>
      <c r="PDA41" s="214"/>
      <c r="PDB41" s="214"/>
      <c r="PDC41" s="214"/>
      <c r="PDD41" s="214"/>
      <c r="PDE41" s="214"/>
      <c r="PDF41" s="214"/>
      <c r="PDG41" s="214"/>
      <c r="PDH41" s="214"/>
      <c r="PDI41" s="214"/>
      <c r="PDJ41" s="214"/>
      <c r="PDK41" s="214"/>
      <c r="PDL41" s="214"/>
      <c r="PDM41" s="214"/>
      <c r="PDN41" s="214"/>
      <c r="PDO41" s="214"/>
      <c r="PDP41" s="214"/>
      <c r="PDQ41" s="214"/>
      <c r="PDR41" s="214"/>
      <c r="PDS41" s="214"/>
      <c r="PDT41" s="214"/>
      <c r="PDU41" s="214"/>
      <c r="PDV41" s="214"/>
      <c r="PDW41" s="214"/>
      <c r="PDX41" s="214"/>
      <c r="PDY41" s="214"/>
      <c r="PDZ41" s="214"/>
      <c r="PEA41" s="214"/>
      <c r="PEB41" s="214"/>
      <c r="PEC41" s="214"/>
      <c r="PED41" s="214"/>
      <c r="PEE41" s="214"/>
      <c r="PEF41" s="214"/>
      <c r="PEG41" s="214"/>
      <c r="PEH41" s="214"/>
      <c r="PEI41" s="214"/>
      <c r="PEJ41" s="214"/>
      <c r="PEK41" s="214"/>
      <c r="PEL41" s="214"/>
      <c r="PEM41" s="214"/>
      <c r="PEN41" s="214"/>
      <c r="PEO41" s="214"/>
      <c r="PEP41" s="214"/>
      <c r="PEQ41" s="214"/>
      <c r="PER41" s="214"/>
      <c r="PES41" s="214"/>
      <c r="PET41" s="214"/>
      <c r="PEU41" s="214"/>
      <c r="PEV41" s="214"/>
      <c r="PEW41" s="214"/>
      <c r="PEX41" s="214"/>
      <c r="PEY41" s="214"/>
      <c r="PEZ41" s="214"/>
      <c r="PFA41" s="214"/>
      <c r="PFB41" s="214"/>
      <c r="PFC41" s="214"/>
      <c r="PFD41" s="214"/>
      <c r="PFE41" s="214"/>
      <c r="PFF41" s="214"/>
      <c r="PFG41" s="214"/>
      <c r="PFH41" s="214"/>
      <c r="PFI41" s="214"/>
      <c r="PFJ41" s="214"/>
      <c r="PFK41" s="214"/>
      <c r="PFL41" s="214"/>
      <c r="PFM41" s="214"/>
      <c r="PFN41" s="214"/>
      <c r="PFO41" s="214"/>
      <c r="PFP41" s="214"/>
      <c r="PFQ41" s="214"/>
      <c r="PFR41" s="214"/>
      <c r="PFS41" s="214"/>
      <c r="PFT41" s="214"/>
      <c r="PFU41" s="214"/>
      <c r="PFV41" s="214"/>
      <c r="PFW41" s="214"/>
      <c r="PFX41" s="214"/>
      <c r="PFY41" s="214"/>
      <c r="PFZ41" s="214"/>
      <c r="PGA41" s="214"/>
      <c r="PGB41" s="214"/>
      <c r="PGC41" s="214"/>
      <c r="PGD41" s="214"/>
      <c r="PGE41" s="214"/>
      <c r="PGF41" s="214"/>
      <c r="PGG41" s="214"/>
      <c r="PGH41" s="214"/>
      <c r="PGI41" s="214"/>
      <c r="PGJ41" s="214"/>
      <c r="PGK41" s="214"/>
      <c r="PGL41" s="214"/>
      <c r="PGM41" s="214"/>
      <c r="PGN41" s="214"/>
      <c r="PGO41" s="214"/>
      <c r="PGP41" s="214"/>
      <c r="PGQ41" s="214"/>
      <c r="PGR41" s="214"/>
      <c r="PGS41" s="214"/>
      <c r="PGT41" s="214"/>
      <c r="PGU41" s="214"/>
      <c r="PGV41" s="214"/>
      <c r="PGW41" s="214"/>
      <c r="PGX41" s="214"/>
      <c r="PGY41" s="214"/>
      <c r="PGZ41" s="214"/>
      <c r="PHA41" s="214"/>
      <c r="PHB41" s="214"/>
      <c r="PHC41" s="214"/>
      <c r="PHD41" s="214"/>
      <c r="PHE41" s="214"/>
      <c r="PHF41" s="214"/>
      <c r="PHG41" s="214"/>
      <c r="PHH41" s="214"/>
      <c r="PHI41" s="214"/>
      <c r="PHJ41" s="214"/>
      <c r="PHK41" s="214"/>
      <c r="PHL41" s="214"/>
      <c r="PHM41" s="214"/>
      <c r="PHN41" s="214"/>
      <c r="PHO41" s="214"/>
      <c r="PHP41" s="214"/>
      <c r="PHQ41" s="214"/>
      <c r="PHR41" s="214"/>
      <c r="PHS41" s="214"/>
      <c r="PHT41" s="214"/>
      <c r="PHU41" s="214"/>
      <c r="PHV41" s="214"/>
      <c r="PHW41" s="214"/>
      <c r="PHX41" s="214"/>
      <c r="PHY41" s="214"/>
      <c r="PHZ41" s="214"/>
      <c r="PIA41" s="214"/>
      <c r="PIB41" s="214"/>
      <c r="PIC41" s="214"/>
      <c r="PID41" s="214"/>
      <c r="PIE41" s="214"/>
      <c r="PIF41" s="214"/>
      <c r="PIG41" s="214"/>
      <c r="PIH41" s="214"/>
      <c r="PII41" s="214"/>
      <c r="PIJ41" s="214"/>
      <c r="PIK41" s="214"/>
      <c r="PIL41" s="214"/>
      <c r="PIM41" s="214"/>
      <c r="PIN41" s="214"/>
      <c r="PIO41" s="214"/>
      <c r="PIP41" s="214"/>
      <c r="PIQ41" s="214"/>
      <c r="PIR41" s="214"/>
      <c r="PIS41" s="214"/>
      <c r="PIT41" s="214"/>
      <c r="PIU41" s="214"/>
      <c r="PIV41" s="214"/>
      <c r="PIW41" s="214"/>
      <c r="PIX41" s="214"/>
      <c r="PIY41" s="214"/>
      <c r="PIZ41" s="214"/>
      <c r="PJA41" s="214"/>
      <c r="PJB41" s="214"/>
      <c r="PJC41" s="214"/>
      <c r="PJD41" s="214"/>
      <c r="PJE41" s="214"/>
      <c r="PJF41" s="214"/>
      <c r="PJG41" s="214"/>
      <c r="PJH41" s="214"/>
      <c r="PJI41" s="214"/>
      <c r="PJJ41" s="214"/>
      <c r="PJK41" s="214"/>
      <c r="PJL41" s="214"/>
      <c r="PJM41" s="214"/>
      <c r="PJN41" s="214"/>
      <c r="PJO41" s="214"/>
      <c r="PJP41" s="214"/>
      <c r="PJQ41" s="214"/>
      <c r="PJR41" s="214"/>
      <c r="PJS41" s="214"/>
      <c r="PJT41" s="214"/>
      <c r="PJU41" s="214"/>
      <c r="PJV41" s="214"/>
      <c r="PJW41" s="214"/>
      <c r="PJX41" s="214"/>
      <c r="PJY41" s="214"/>
      <c r="PJZ41" s="214"/>
      <c r="PKA41" s="214"/>
      <c r="PKB41" s="214"/>
      <c r="PKC41" s="214"/>
      <c r="PKD41" s="214"/>
      <c r="PKE41" s="214"/>
      <c r="PKF41" s="214"/>
      <c r="PKG41" s="214"/>
      <c r="PKH41" s="214"/>
      <c r="PKI41" s="214"/>
      <c r="PKJ41" s="214"/>
      <c r="PKK41" s="214"/>
      <c r="PKL41" s="214"/>
      <c r="PKM41" s="214"/>
      <c r="PKN41" s="214"/>
      <c r="PKO41" s="214"/>
      <c r="PKP41" s="214"/>
      <c r="PKQ41" s="214"/>
      <c r="PKR41" s="214"/>
      <c r="PKS41" s="214"/>
      <c r="PKT41" s="214"/>
      <c r="PKU41" s="214"/>
      <c r="PKV41" s="214"/>
      <c r="PKW41" s="214"/>
      <c r="PKX41" s="214"/>
      <c r="PKY41" s="214"/>
      <c r="PKZ41" s="214"/>
      <c r="PLA41" s="214"/>
      <c r="PLB41" s="214"/>
      <c r="PLC41" s="214"/>
      <c r="PLD41" s="214"/>
      <c r="PLE41" s="214"/>
      <c r="PLF41" s="214"/>
      <c r="PLG41" s="214"/>
      <c r="PLH41" s="214"/>
      <c r="PLI41" s="214"/>
      <c r="PLJ41" s="214"/>
      <c r="PLK41" s="214"/>
      <c r="PLL41" s="214"/>
      <c r="PLM41" s="214"/>
      <c r="PLN41" s="214"/>
      <c r="PLO41" s="214"/>
      <c r="PLP41" s="214"/>
      <c r="PLQ41" s="214"/>
      <c r="PLR41" s="214"/>
      <c r="PLS41" s="214"/>
      <c r="PLT41" s="214"/>
      <c r="PLU41" s="214"/>
      <c r="PLV41" s="214"/>
      <c r="PLW41" s="214"/>
      <c r="PLX41" s="214"/>
      <c r="PLY41" s="214"/>
      <c r="PLZ41" s="214"/>
      <c r="PMA41" s="214"/>
      <c r="PMB41" s="214"/>
      <c r="PMC41" s="214"/>
      <c r="PMD41" s="214"/>
      <c r="PME41" s="214"/>
      <c r="PMF41" s="214"/>
      <c r="PMG41" s="214"/>
      <c r="PMH41" s="214"/>
      <c r="PMI41" s="214"/>
      <c r="PMJ41" s="214"/>
      <c r="PMK41" s="214"/>
      <c r="PML41" s="214"/>
      <c r="PMM41" s="214"/>
      <c r="PMN41" s="214"/>
      <c r="PMO41" s="214"/>
      <c r="PMP41" s="214"/>
      <c r="PMQ41" s="214"/>
      <c r="PMR41" s="214"/>
      <c r="PMS41" s="214"/>
      <c r="PMT41" s="214"/>
      <c r="PMU41" s="214"/>
      <c r="PMV41" s="214"/>
      <c r="PMW41" s="214"/>
      <c r="PMX41" s="214"/>
      <c r="PMY41" s="214"/>
      <c r="PMZ41" s="214"/>
      <c r="PNA41" s="214"/>
      <c r="PNB41" s="214"/>
      <c r="PNC41" s="214"/>
      <c r="PND41" s="214"/>
      <c r="PNE41" s="214"/>
      <c r="PNF41" s="214"/>
      <c r="PNG41" s="214"/>
      <c r="PNH41" s="214"/>
      <c r="PNI41" s="214"/>
      <c r="PNJ41" s="214"/>
      <c r="PNK41" s="214"/>
      <c r="PNL41" s="214"/>
      <c r="PNM41" s="214"/>
      <c r="PNN41" s="214"/>
      <c r="PNO41" s="214"/>
      <c r="PNP41" s="214"/>
      <c r="PNQ41" s="214"/>
      <c r="PNR41" s="214"/>
      <c r="PNS41" s="214"/>
      <c r="PNT41" s="214"/>
      <c r="PNU41" s="214"/>
      <c r="PNV41" s="214"/>
      <c r="PNW41" s="214"/>
      <c r="PNX41" s="214"/>
      <c r="PNY41" s="214"/>
      <c r="PNZ41" s="214"/>
      <c r="POA41" s="214"/>
      <c r="POB41" s="214"/>
      <c r="POC41" s="214"/>
      <c r="POD41" s="214"/>
      <c r="POE41" s="214"/>
      <c r="POF41" s="214"/>
      <c r="POG41" s="214"/>
      <c r="POH41" s="214"/>
      <c r="POI41" s="214"/>
      <c r="POJ41" s="214"/>
      <c r="POK41" s="214"/>
      <c r="POL41" s="214"/>
      <c r="POM41" s="214"/>
      <c r="PON41" s="214"/>
      <c r="POO41" s="214"/>
      <c r="POP41" s="214"/>
      <c r="POQ41" s="214"/>
      <c r="POR41" s="214"/>
      <c r="POS41" s="214"/>
      <c r="POT41" s="214"/>
      <c r="POU41" s="214"/>
      <c r="POV41" s="214"/>
      <c r="POW41" s="214"/>
      <c r="POX41" s="214"/>
      <c r="POY41" s="214"/>
      <c r="POZ41" s="214"/>
      <c r="PPA41" s="214"/>
      <c r="PPB41" s="214"/>
      <c r="PPC41" s="214"/>
      <c r="PPD41" s="214"/>
      <c r="PPE41" s="214"/>
      <c r="PPF41" s="214"/>
      <c r="PPG41" s="214"/>
      <c r="PPH41" s="214"/>
      <c r="PPI41" s="214"/>
      <c r="PPJ41" s="214"/>
      <c r="PPK41" s="214"/>
      <c r="PPL41" s="214"/>
      <c r="PPM41" s="214"/>
      <c r="PPN41" s="214"/>
      <c r="PPO41" s="214"/>
      <c r="PPP41" s="214"/>
      <c r="PPQ41" s="214"/>
      <c r="PPR41" s="214"/>
      <c r="PPS41" s="214"/>
      <c r="PPT41" s="214"/>
      <c r="PPU41" s="214"/>
      <c r="PPV41" s="214"/>
      <c r="PPW41" s="214"/>
      <c r="PPX41" s="214"/>
      <c r="PPY41" s="214"/>
      <c r="PPZ41" s="214"/>
      <c r="PQA41" s="214"/>
      <c r="PQB41" s="214"/>
      <c r="PQC41" s="214"/>
      <c r="PQD41" s="214"/>
      <c r="PQE41" s="214"/>
      <c r="PQF41" s="214"/>
      <c r="PQG41" s="214"/>
      <c r="PQH41" s="214"/>
      <c r="PQI41" s="214"/>
      <c r="PQJ41" s="214"/>
      <c r="PQK41" s="214"/>
      <c r="PQL41" s="214"/>
      <c r="PQM41" s="214"/>
      <c r="PQN41" s="214"/>
      <c r="PQO41" s="214"/>
      <c r="PQP41" s="214"/>
      <c r="PQQ41" s="214"/>
      <c r="PQR41" s="214"/>
      <c r="PQS41" s="214"/>
      <c r="PQT41" s="214"/>
      <c r="PQU41" s="214"/>
      <c r="PQV41" s="214"/>
      <c r="PQW41" s="214"/>
      <c r="PQX41" s="214"/>
      <c r="PQY41" s="214"/>
      <c r="PQZ41" s="214"/>
      <c r="PRA41" s="214"/>
      <c r="PRB41" s="214"/>
      <c r="PRC41" s="214"/>
      <c r="PRD41" s="214"/>
      <c r="PRE41" s="214"/>
      <c r="PRF41" s="214"/>
      <c r="PRG41" s="214"/>
      <c r="PRH41" s="214"/>
      <c r="PRI41" s="214"/>
      <c r="PRJ41" s="214"/>
      <c r="PRK41" s="214"/>
      <c r="PRL41" s="214"/>
      <c r="PRM41" s="214"/>
      <c r="PRN41" s="214"/>
      <c r="PRO41" s="214"/>
      <c r="PRP41" s="214"/>
      <c r="PRQ41" s="214"/>
      <c r="PRR41" s="214"/>
      <c r="PRS41" s="214"/>
      <c r="PRT41" s="214"/>
      <c r="PRU41" s="214"/>
      <c r="PRV41" s="214"/>
      <c r="PRW41" s="214"/>
      <c r="PRX41" s="214"/>
      <c r="PRY41" s="214"/>
      <c r="PRZ41" s="214"/>
      <c r="PSA41" s="214"/>
      <c r="PSB41" s="214"/>
      <c r="PSC41" s="214"/>
      <c r="PSD41" s="214"/>
      <c r="PSE41" s="214"/>
      <c r="PSF41" s="214"/>
      <c r="PSG41" s="214"/>
      <c r="PSH41" s="214"/>
      <c r="PSI41" s="214"/>
      <c r="PSJ41" s="214"/>
      <c r="PSK41" s="214"/>
      <c r="PSL41" s="214"/>
      <c r="PSM41" s="214"/>
      <c r="PSN41" s="214"/>
      <c r="PSO41" s="214"/>
      <c r="PSP41" s="214"/>
      <c r="PSQ41" s="214"/>
      <c r="PSR41" s="214"/>
      <c r="PSS41" s="214"/>
      <c r="PST41" s="214"/>
      <c r="PSU41" s="214"/>
      <c r="PSV41" s="214"/>
      <c r="PSW41" s="214"/>
      <c r="PSX41" s="214"/>
      <c r="PSY41" s="214"/>
      <c r="PSZ41" s="214"/>
      <c r="PTA41" s="214"/>
      <c r="PTB41" s="214"/>
      <c r="PTC41" s="214"/>
      <c r="PTD41" s="214"/>
      <c r="PTE41" s="214"/>
      <c r="PTF41" s="214"/>
      <c r="PTG41" s="214"/>
      <c r="PTH41" s="214"/>
      <c r="PTI41" s="214"/>
      <c r="PTJ41" s="214"/>
      <c r="PTK41" s="214"/>
      <c r="PTL41" s="214"/>
      <c r="PTM41" s="214"/>
      <c r="PTN41" s="214"/>
      <c r="PTO41" s="214"/>
      <c r="PTP41" s="214"/>
      <c r="PTQ41" s="214"/>
      <c r="PTR41" s="214"/>
      <c r="PTS41" s="214"/>
      <c r="PTT41" s="214"/>
      <c r="PTU41" s="214"/>
      <c r="PTV41" s="214"/>
      <c r="PTW41" s="214"/>
      <c r="PTX41" s="214"/>
      <c r="PTY41" s="214"/>
      <c r="PTZ41" s="214"/>
      <c r="PUA41" s="214"/>
      <c r="PUB41" s="214"/>
      <c r="PUC41" s="214"/>
      <c r="PUD41" s="214"/>
      <c r="PUE41" s="214"/>
      <c r="PUF41" s="214"/>
      <c r="PUG41" s="214"/>
      <c r="PUH41" s="214"/>
      <c r="PUI41" s="214"/>
      <c r="PUJ41" s="214"/>
      <c r="PUK41" s="214"/>
      <c r="PUL41" s="214"/>
      <c r="PUM41" s="214"/>
      <c r="PUN41" s="214"/>
      <c r="PUO41" s="214"/>
      <c r="PUP41" s="214"/>
      <c r="PUQ41" s="214"/>
      <c r="PUR41" s="214"/>
      <c r="PUS41" s="214"/>
      <c r="PUT41" s="214"/>
      <c r="PUU41" s="214"/>
      <c r="PUV41" s="214"/>
      <c r="PUW41" s="214"/>
      <c r="PUX41" s="214"/>
      <c r="PUY41" s="214"/>
      <c r="PUZ41" s="214"/>
      <c r="PVA41" s="214"/>
      <c r="PVB41" s="214"/>
      <c r="PVC41" s="214"/>
      <c r="PVD41" s="214"/>
      <c r="PVE41" s="214"/>
      <c r="PVF41" s="214"/>
      <c r="PVG41" s="214"/>
      <c r="PVH41" s="214"/>
      <c r="PVI41" s="214"/>
      <c r="PVJ41" s="214"/>
      <c r="PVK41" s="214"/>
      <c r="PVL41" s="214"/>
      <c r="PVM41" s="214"/>
      <c r="PVN41" s="214"/>
      <c r="PVO41" s="214"/>
      <c r="PVP41" s="214"/>
      <c r="PVQ41" s="214"/>
      <c r="PVR41" s="214"/>
      <c r="PVS41" s="214"/>
      <c r="PVT41" s="214"/>
      <c r="PVU41" s="214"/>
      <c r="PVV41" s="214"/>
      <c r="PVW41" s="214"/>
      <c r="PVX41" s="214"/>
      <c r="PVY41" s="214"/>
      <c r="PVZ41" s="214"/>
      <c r="PWA41" s="214"/>
      <c r="PWB41" s="214"/>
      <c r="PWC41" s="214"/>
      <c r="PWD41" s="214"/>
      <c r="PWE41" s="214"/>
      <c r="PWF41" s="214"/>
      <c r="PWG41" s="214"/>
      <c r="PWH41" s="214"/>
      <c r="PWI41" s="214"/>
      <c r="PWJ41" s="214"/>
      <c r="PWK41" s="214"/>
      <c r="PWL41" s="214"/>
      <c r="PWM41" s="214"/>
      <c r="PWN41" s="214"/>
      <c r="PWO41" s="214"/>
      <c r="PWP41" s="214"/>
      <c r="PWQ41" s="214"/>
      <c r="PWR41" s="214"/>
      <c r="PWS41" s="214"/>
      <c r="PWT41" s="214"/>
      <c r="PWU41" s="214"/>
      <c r="PWV41" s="214"/>
      <c r="PWW41" s="214"/>
      <c r="PWX41" s="214"/>
      <c r="PWY41" s="214"/>
      <c r="PWZ41" s="214"/>
      <c r="PXA41" s="214"/>
      <c r="PXB41" s="214"/>
      <c r="PXC41" s="214"/>
      <c r="PXD41" s="214"/>
      <c r="PXE41" s="214"/>
      <c r="PXF41" s="214"/>
      <c r="PXG41" s="214"/>
      <c r="PXH41" s="214"/>
      <c r="PXI41" s="214"/>
      <c r="PXJ41" s="214"/>
      <c r="PXK41" s="214"/>
      <c r="PXL41" s="214"/>
      <c r="PXM41" s="214"/>
      <c r="PXN41" s="214"/>
      <c r="PXO41" s="214"/>
      <c r="PXP41" s="214"/>
      <c r="PXQ41" s="214"/>
      <c r="PXR41" s="214"/>
      <c r="PXS41" s="214"/>
      <c r="PXT41" s="214"/>
      <c r="PXU41" s="214"/>
      <c r="PXV41" s="214"/>
      <c r="PXW41" s="214"/>
      <c r="PXX41" s="214"/>
      <c r="PXY41" s="214"/>
      <c r="PXZ41" s="214"/>
      <c r="PYA41" s="214"/>
      <c r="PYB41" s="214"/>
      <c r="PYC41" s="214"/>
      <c r="PYD41" s="214"/>
      <c r="PYE41" s="214"/>
      <c r="PYF41" s="214"/>
      <c r="PYG41" s="214"/>
      <c r="PYH41" s="214"/>
      <c r="PYI41" s="214"/>
      <c r="PYJ41" s="214"/>
      <c r="PYK41" s="214"/>
      <c r="PYL41" s="214"/>
      <c r="PYM41" s="214"/>
      <c r="PYN41" s="214"/>
      <c r="PYO41" s="214"/>
      <c r="PYP41" s="214"/>
      <c r="PYQ41" s="214"/>
      <c r="PYR41" s="214"/>
      <c r="PYS41" s="214"/>
      <c r="PYT41" s="214"/>
      <c r="PYU41" s="214"/>
      <c r="PYV41" s="214"/>
      <c r="PYW41" s="214"/>
      <c r="PYX41" s="214"/>
      <c r="PYY41" s="214"/>
      <c r="PYZ41" s="214"/>
      <c r="PZA41" s="214"/>
      <c r="PZB41" s="214"/>
      <c r="PZC41" s="214"/>
      <c r="PZD41" s="214"/>
      <c r="PZE41" s="214"/>
      <c r="PZF41" s="214"/>
      <c r="PZG41" s="214"/>
      <c r="PZH41" s="214"/>
      <c r="PZI41" s="214"/>
      <c r="PZJ41" s="214"/>
      <c r="PZK41" s="214"/>
      <c r="PZL41" s="214"/>
      <c r="PZM41" s="214"/>
      <c r="PZN41" s="214"/>
      <c r="PZO41" s="214"/>
      <c r="PZP41" s="214"/>
      <c r="PZQ41" s="214"/>
      <c r="PZR41" s="214"/>
      <c r="PZS41" s="214"/>
      <c r="PZT41" s="214"/>
      <c r="PZU41" s="214"/>
      <c r="PZV41" s="214"/>
      <c r="PZW41" s="214"/>
      <c r="PZX41" s="214"/>
      <c r="PZY41" s="214"/>
      <c r="PZZ41" s="214"/>
      <c r="QAA41" s="214"/>
      <c r="QAB41" s="214"/>
      <c r="QAC41" s="214"/>
      <c r="QAD41" s="214"/>
      <c r="QAE41" s="214"/>
      <c r="QAF41" s="214"/>
      <c r="QAG41" s="214"/>
      <c r="QAH41" s="214"/>
      <c r="QAI41" s="214"/>
      <c r="QAJ41" s="214"/>
      <c r="QAK41" s="214"/>
      <c r="QAL41" s="214"/>
      <c r="QAM41" s="214"/>
      <c r="QAN41" s="214"/>
      <c r="QAO41" s="214"/>
      <c r="QAP41" s="214"/>
      <c r="QAQ41" s="214"/>
      <c r="QAR41" s="214"/>
      <c r="QAS41" s="214"/>
      <c r="QAT41" s="214"/>
      <c r="QAU41" s="214"/>
      <c r="QAV41" s="214"/>
      <c r="QAW41" s="214"/>
      <c r="QAX41" s="214"/>
      <c r="QAY41" s="214"/>
      <c r="QAZ41" s="214"/>
      <c r="QBA41" s="214"/>
      <c r="QBB41" s="214"/>
      <c r="QBC41" s="214"/>
      <c r="QBD41" s="214"/>
      <c r="QBE41" s="214"/>
      <c r="QBF41" s="214"/>
      <c r="QBG41" s="214"/>
      <c r="QBH41" s="214"/>
      <c r="QBI41" s="214"/>
      <c r="QBJ41" s="214"/>
      <c r="QBK41" s="214"/>
      <c r="QBL41" s="214"/>
      <c r="QBM41" s="214"/>
      <c r="QBN41" s="214"/>
      <c r="QBO41" s="214"/>
      <c r="QBP41" s="214"/>
      <c r="QBQ41" s="214"/>
      <c r="QBR41" s="214"/>
      <c r="QBS41" s="214"/>
      <c r="QBT41" s="214"/>
      <c r="QBU41" s="214"/>
      <c r="QBV41" s="214"/>
      <c r="QBW41" s="214"/>
      <c r="QBX41" s="214"/>
      <c r="QBY41" s="214"/>
      <c r="QBZ41" s="214"/>
      <c r="QCA41" s="214"/>
      <c r="QCB41" s="214"/>
      <c r="QCC41" s="214"/>
      <c r="QCD41" s="214"/>
      <c r="QCE41" s="214"/>
      <c r="QCF41" s="214"/>
      <c r="QCG41" s="214"/>
      <c r="QCH41" s="214"/>
      <c r="QCI41" s="214"/>
      <c r="QCJ41" s="214"/>
      <c r="QCK41" s="214"/>
      <c r="QCL41" s="214"/>
      <c r="QCM41" s="214"/>
      <c r="QCN41" s="214"/>
      <c r="QCO41" s="214"/>
      <c r="QCP41" s="214"/>
      <c r="QCQ41" s="214"/>
      <c r="QCR41" s="214"/>
      <c r="QCS41" s="214"/>
      <c r="QCT41" s="214"/>
      <c r="QCU41" s="214"/>
      <c r="QCV41" s="214"/>
      <c r="QCW41" s="214"/>
      <c r="QCX41" s="214"/>
      <c r="QCY41" s="214"/>
      <c r="QCZ41" s="214"/>
      <c r="QDA41" s="214"/>
      <c r="QDB41" s="214"/>
      <c r="QDC41" s="214"/>
      <c r="QDD41" s="214"/>
      <c r="QDE41" s="214"/>
      <c r="QDF41" s="214"/>
      <c r="QDG41" s="214"/>
      <c r="QDH41" s="214"/>
      <c r="QDI41" s="214"/>
      <c r="QDJ41" s="214"/>
      <c r="QDK41" s="214"/>
      <c r="QDL41" s="214"/>
      <c r="QDM41" s="214"/>
      <c r="QDN41" s="214"/>
      <c r="QDO41" s="214"/>
      <c r="QDP41" s="214"/>
      <c r="QDQ41" s="214"/>
      <c r="QDR41" s="214"/>
      <c r="QDS41" s="214"/>
      <c r="QDT41" s="214"/>
      <c r="QDU41" s="214"/>
      <c r="QDV41" s="214"/>
      <c r="QDW41" s="214"/>
      <c r="QDX41" s="214"/>
      <c r="QDY41" s="214"/>
      <c r="QDZ41" s="214"/>
      <c r="QEA41" s="214"/>
      <c r="QEB41" s="214"/>
      <c r="QEC41" s="214"/>
      <c r="QED41" s="214"/>
      <c r="QEE41" s="214"/>
      <c r="QEF41" s="214"/>
      <c r="QEG41" s="214"/>
      <c r="QEH41" s="214"/>
      <c r="QEI41" s="214"/>
      <c r="QEJ41" s="214"/>
      <c r="QEK41" s="214"/>
      <c r="QEL41" s="214"/>
      <c r="QEM41" s="214"/>
      <c r="QEN41" s="214"/>
      <c r="QEO41" s="214"/>
      <c r="QEP41" s="214"/>
      <c r="QEQ41" s="214"/>
      <c r="QER41" s="214"/>
      <c r="QES41" s="214"/>
      <c r="QET41" s="214"/>
      <c r="QEU41" s="214"/>
      <c r="QEV41" s="214"/>
      <c r="QEW41" s="214"/>
      <c r="QEX41" s="214"/>
      <c r="QEY41" s="214"/>
      <c r="QEZ41" s="214"/>
      <c r="QFA41" s="214"/>
      <c r="QFB41" s="214"/>
      <c r="QFC41" s="214"/>
      <c r="QFD41" s="214"/>
      <c r="QFE41" s="214"/>
      <c r="QFF41" s="214"/>
      <c r="QFG41" s="214"/>
      <c r="QFH41" s="214"/>
      <c r="QFI41" s="214"/>
      <c r="QFJ41" s="214"/>
      <c r="QFK41" s="214"/>
      <c r="QFL41" s="214"/>
      <c r="QFM41" s="214"/>
      <c r="QFN41" s="214"/>
      <c r="QFO41" s="214"/>
      <c r="QFP41" s="214"/>
      <c r="QFQ41" s="214"/>
      <c r="QFR41" s="214"/>
      <c r="QFS41" s="214"/>
      <c r="QFT41" s="214"/>
      <c r="QFU41" s="214"/>
      <c r="QFV41" s="214"/>
      <c r="QFW41" s="214"/>
      <c r="QFX41" s="214"/>
      <c r="QFY41" s="214"/>
      <c r="QFZ41" s="214"/>
      <c r="QGA41" s="214"/>
      <c r="QGB41" s="214"/>
      <c r="QGC41" s="214"/>
      <c r="QGD41" s="214"/>
      <c r="QGE41" s="214"/>
      <c r="QGF41" s="214"/>
      <c r="QGG41" s="214"/>
      <c r="QGH41" s="214"/>
      <c r="QGI41" s="214"/>
      <c r="QGJ41" s="214"/>
      <c r="QGK41" s="214"/>
      <c r="QGL41" s="214"/>
      <c r="QGM41" s="214"/>
      <c r="QGN41" s="214"/>
      <c r="QGO41" s="214"/>
      <c r="QGP41" s="214"/>
      <c r="QGQ41" s="214"/>
      <c r="QGR41" s="214"/>
      <c r="QGS41" s="214"/>
      <c r="QGT41" s="214"/>
      <c r="QGU41" s="214"/>
      <c r="QGV41" s="214"/>
      <c r="QGW41" s="214"/>
      <c r="QGX41" s="214"/>
      <c r="QGY41" s="214"/>
      <c r="QGZ41" s="214"/>
      <c r="QHA41" s="214"/>
      <c r="QHB41" s="214"/>
      <c r="QHC41" s="214"/>
      <c r="QHD41" s="214"/>
      <c r="QHE41" s="214"/>
      <c r="QHF41" s="214"/>
      <c r="QHG41" s="214"/>
      <c r="QHH41" s="214"/>
      <c r="QHI41" s="214"/>
      <c r="QHJ41" s="214"/>
      <c r="QHK41" s="214"/>
      <c r="QHL41" s="214"/>
      <c r="QHM41" s="214"/>
      <c r="QHN41" s="214"/>
      <c r="QHO41" s="214"/>
      <c r="QHP41" s="214"/>
      <c r="QHQ41" s="214"/>
      <c r="QHR41" s="214"/>
      <c r="QHS41" s="214"/>
      <c r="QHT41" s="214"/>
      <c r="QHU41" s="214"/>
      <c r="QHV41" s="214"/>
      <c r="QHW41" s="214"/>
      <c r="QHX41" s="214"/>
      <c r="QHY41" s="214"/>
      <c r="QHZ41" s="214"/>
      <c r="QIA41" s="214"/>
      <c r="QIB41" s="214"/>
      <c r="QIC41" s="214"/>
      <c r="QID41" s="214"/>
      <c r="QIE41" s="214"/>
      <c r="QIF41" s="214"/>
      <c r="QIG41" s="214"/>
      <c r="QIH41" s="214"/>
      <c r="QII41" s="214"/>
      <c r="QIJ41" s="214"/>
      <c r="QIK41" s="214"/>
      <c r="QIL41" s="214"/>
      <c r="QIM41" s="214"/>
      <c r="QIN41" s="214"/>
      <c r="QIO41" s="214"/>
      <c r="QIP41" s="214"/>
      <c r="QIQ41" s="214"/>
      <c r="QIR41" s="214"/>
      <c r="QIS41" s="214"/>
      <c r="QIT41" s="214"/>
      <c r="QIU41" s="214"/>
      <c r="QIV41" s="214"/>
      <c r="QIW41" s="214"/>
      <c r="QIX41" s="214"/>
      <c r="QIY41" s="214"/>
      <c r="QIZ41" s="214"/>
      <c r="QJA41" s="214"/>
      <c r="QJB41" s="214"/>
      <c r="QJC41" s="214"/>
      <c r="QJD41" s="214"/>
      <c r="QJE41" s="214"/>
      <c r="QJF41" s="214"/>
      <c r="QJG41" s="214"/>
      <c r="QJH41" s="214"/>
      <c r="QJI41" s="214"/>
      <c r="QJJ41" s="214"/>
      <c r="QJK41" s="214"/>
      <c r="QJL41" s="214"/>
      <c r="QJM41" s="214"/>
      <c r="QJN41" s="214"/>
      <c r="QJO41" s="214"/>
      <c r="QJP41" s="214"/>
      <c r="QJQ41" s="214"/>
      <c r="QJR41" s="214"/>
      <c r="QJS41" s="214"/>
      <c r="QJT41" s="214"/>
      <c r="QJU41" s="214"/>
      <c r="QJV41" s="214"/>
      <c r="QJW41" s="214"/>
      <c r="QJX41" s="214"/>
      <c r="QJY41" s="214"/>
      <c r="QJZ41" s="214"/>
      <c r="QKA41" s="214"/>
      <c r="QKB41" s="214"/>
      <c r="QKC41" s="214"/>
      <c r="QKD41" s="214"/>
      <c r="QKE41" s="214"/>
      <c r="QKF41" s="214"/>
      <c r="QKG41" s="214"/>
      <c r="QKH41" s="214"/>
      <c r="QKI41" s="214"/>
      <c r="QKJ41" s="214"/>
      <c r="QKK41" s="214"/>
      <c r="QKL41" s="214"/>
      <c r="QKM41" s="214"/>
      <c r="QKN41" s="214"/>
      <c r="QKO41" s="214"/>
      <c r="QKP41" s="214"/>
      <c r="QKQ41" s="214"/>
      <c r="QKR41" s="214"/>
      <c r="QKS41" s="214"/>
      <c r="QKT41" s="214"/>
      <c r="QKU41" s="214"/>
      <c r="QKV41" s="214"/>
      <c r="QKW41" s="214"/>
      <c r="QKX41" s="214"/>
      <c r="QKY41" s="214"/>
      <c r="QKZ41" s="214"/>
      <c r="QLA41" s="214"/>
      <c r="QLB41" s="214"/>
      <c r="QLC41" s="214"/>
      <c r="QLD41" s="214"/>
      <c r="QLE41" s="214"/>
      <c r="QLF41" s="214"/>
      <c r="QLG41" s="214"/>
      <c r="QLH41" s="214"/>
      <c r="QLI41" s="214"/>
      <c r="QLJ41" s="214"/>
      <c r="QLK41" s="214"/>
      <c r="QLL41" s="214"/>
      <c r="QLM41" s="214"/>
      <c r="QLN41" s="214"/>
      <c r="QLO41" s="214"/>
      <c r="QLP41" s="214"/>
      <c r="QLQ41" s="214"/>
      <c r="QLR41" s="214"/>
      <c r="QLS41" s="214"/>
      <c r="QLT41" s="214"/>
      <c r="QLU41" s="214"/>
      <c r="QLV41" s="214"/>
      <c r="QLW41" s="214"/>
      <c r="QLX41" s="214"/>
      <c r="QLY41" s="214"/>
      <c r="QLZ41" s="214"/>
      <c r="QMA41" s="214"/>
      <c r="QMB41" s="214"/>
      <c r="QMC41" s="214"/>
      <c r="QMD41" s="214"/>
      <c r="QME41" s="214"/>
      <c r="QMF41" s="214"/>
      <c r="QMG41" s="214"/>
      <c r="QMH41" s="214"/>
      <c r="QMI41" s="214"/>
      <c r="QMJ41" s="214"/>
      <c r="QMK41" s="214"/>
      <c r="QML41" s="214"/>
      <c r="QMM41" s="214"/>
      <c r="QMN41" s="214"/>
      <c r="QMO41" s="214"/>
      <c r="QMP41" s="214"/>
      <c r="QMQ41" s="214"/>
      <c r="QMR41" s="214"/>
      <c r="QMS41" s="214"/>
      <c r="QMT41" s="214"/>
      <c r="QMU41" s="214"/>
      <c r="QMV41" s="214"/>
      <c r="QMW41" s="214"/>
      <c r="QMX41" s="214"/>
      <c r="QMY41" s="214"/>
      <c r="QMZ41" s="214"/>
      <c r="QNA41" s="214"/>
      <c r="QNB41" s="214"/>
      <c r="QNC41" s="214"/>
      <c r="QND41" s="214"/>
      <c r="QNE41" s="214"/>
      <c r="QNF41" s="214"/>
      <c r="QNG41" s="214"/>
      <c r="QNH41" s="214"/>
      <c r="QNI41" s="214"/>
      <c r="QNJ41" s="214"/>
      <c r="QNK41" s="214"/>
      <c r="QNL41" s="214"/>
      <c r="QNM41" s="214"/>
      <c r="QNN41" s="214"/>
      <c r="QNO41" s="214"/>
      <c r="QNP41" s="214"/>
      <c r="QNQ41" s="214"/>
      <c r="QNR41" s="214"/>
      <c r="QNS41" s="214"/>
      <c r="QNT41" s="214"/>
      <c r="QNU41" s="214"/>
      <c r="QNV41" s="214"/>
      <c r="QNW41" s="214"/>
      <c r="QNX41" s="214"/>
      <c r="QNY41" s="214"/>
      <c r="QNZ41" s="214"/>
      <c r="QOA41" s="214"/>
      <c r="QOB41" s="214"/>
      <c r="QOC41" s="214"/>
      <c r="QOD41" s="214"/>
      <c r="QOE41" s="214"/>
      <c r="QOF41" s="214"/>
      <c r="QOG41" s="214"/>
      <c r="QOH41" s="214"/>
      <c r="QOI41" s="214"/>
      <c r="QOJ41" s="214"/>
      <c r="QOK41" s="214"/>
      <c r="QOL41" s="214"/>
      <c r="QOM41" s="214"/>
      <c r="QON41" s="214"/>
      <c r="QOO41" s="214"/>
      <c r="QOP41" s="214"/>
      <c r="QOQ41" s="214"/>
      <c r="QOR41" s="214"/>
      <c r="QOS41" s="214"/>
      <c r="QOT41" s="214"/>
      <c r="QOU41" s="214"/>
      <c r="QOV41" s="214"/>
      <c r="QOW41" s="214"/>
      <c r="QOX41" s="214"/>
      <c r="QOY41" s="214"/>
      <c r="QOZ41" s="214"/>
      <c r="QPA41" s="214"/>
      <c r="QPB41" s="214"/>
      <c r="QPC41" s="214"/>
      <c r="QPD41" s="214"/>
      <c r="QPE41" s="214"/>
      <c r="QPF41" s="214"/>
      <c r="QPG41" s="214"/>
      <c r="QPH41" s="214"/>
      <c r="QPI41" s="214"/>
      <c r="QPJ41" s="214"/>
      <c r="QPK41" s="214"/>
      <c r="QPL41" s="214"/>
      <c r="QPM41" s="214"/>
      <c r="QPN41" s="214"/>
      <c r="QPO41" s="214"/>
      <c r="QPP41" s="214"/>
      <c r="QPQ41" s="214"/>
      <c r="QPR41" s="214"/>
      <c r="QPS41" s="214"/>
      <c r="QPT41" s="214"/>
      <c r="QPU41" s="214"/>
      <c r="QPV41" s="214"/>
      <c r="QPW41" s="214"/>
      <c r="QPX41" s="214"/>
      <c r="QPY41" s="214"/>
      <c r="QPZ41" s="214"/>
      <c r="QQA41" s="214"/>
      <c r="QQB41" s="214"/>
      <c r="QQC41" s="214"/>
      <c r="QQD41" s="214"/>
      <c r="QQE41" s="214"/>
      <c r="QQF41" s="214"/>
      <c r="QQG41" s="214"/>
      <c r="QQH41" s="214"/>
      <c r="QQI41" s="214"/>
      <c r="QQJ41" s="214"/>
      <c r="QQK41" s="214"/>
      <c r="QQL41" s="214"/>
      <c r="QQM41" s="214"/>
      <c r="QQN41" s="214"/>
      <c r="QQO41" s="214"/>
      <c r="QQP41" s="214"/>
      <c r="QQQ41" s="214"/>
      <c r="QQR41" s="214"/>
      <c r="QQS41" s="214"/>
      <c r="QQT41" s="214"/>
      <c r="QQU41" s="214"/>
      <c r="QQV41" s="214"/>
      <c r="QQW41" s="214"/>
      <c r="QQX41" s="214"/>
      <c r="QQY41" s="214"/>
      <c r="QQZ41" s="214"/>
      <c r="QRA41" s="214"/>
      <c r="QRB41" s="214"/>
      <c r="QRC41" s="214"/>
      <c r="QRD41" s="214"/>
      <c r="QRE41" s="214"/>
      <c r="QRF41" s="214"/>
      <c r="QRG41" s="214"/>
      <c r="QRH41" s="214"/>
      <c r="QRI41" s="214"/>
      <c r="QRJ41" s="214"/>
      <c r="QRK41" s="214"/>
      <c r="QRL41" s="214"/>
      <c r="QRM41" s="214"/>
      <c r="QRN41" s="214"/>
      <c r="QRO41" s="214"/>
      <c r="QRP41" s="214"/>
      <c r="QRQ41" s="214"/>
      <c r="QRR41" s="214"/>
      <c r="QRS41" s="214"/>
      <c r="QRT41" s="214"/>
      <c r="QRU41" s="214"/>
      <c r="QRV41" s="214"/>
      <c r="QRW41" s="214"/>
      <c r="QRX41" s="214"/>
      <c r="QRY41" s="214"/>
      <c r="QRZ41" s="214"/>
      <c r="QSA41" s="214"/>
      <c r="QSB41" s="214"/>
      <c r="QSC41" s="214"/>
      <c r="QSD41" s="214"/>
      <c r="QSE41" s="214"/>
      <c r="QSF41" s="214"/>
      <c r="QSG41" s="214"/>
      <c r="QSH41" s="214"/>
      <c r="QSI41" s="214"/>
      <c r="QSJ41" s="214"/>
      <c r="QSK41" s="214"/>
      <c r="QSL41" s="214"/>
      <c r="QSM41" s="214"/>
      <c r="QSN41" s="214"/>
      <c r="QSO41" s="214"/>
      <c r="QSP41" s="214"/>
      <c r="QSQ41" s="214"/>
      <c r="QSR41" s="214"/>
      <c r="QSS41" s="214"/>
      <c r="QST41" s="214"/>
      <c r="QSU41" s="214"/>
      <c r="QSV41" s="214"/>
      <c r="QSW41" s="214"/>
      <c r="QSX41" s="214"/>
      <c r="QSY41" s="214"/>
      <c r="QSZ41" s="214"/>
      <c r="QTA41" s="214"/>
      <c r="QTB41" s="214"/>
      <c r="QTC41" s="214"/>
      <c r="QTD41" s="214"/>
      <c r="QTE41" s="214"/>
      <c r="QTF41" s="214"/>
      <c r="QTG41" s="214"/>
      <c r="QTH41" s="214"/>
      <c r="QTI41" s="214"/>
      <c r="QTJ41" s="214"/>
      <c r="QTK41" s="214"/>
      <c r="QTL41" s="214"/>
      <c r="QTM41" s="214"/>
      <c r="QTN41" s="214"/>
      <c r="QTO41" s="214"/>
      <c r="QTP41" s="214"/>
      <c r="QTQ41" s="214"/>
      <c r="QTR41" s="214"/>
      <c r="QTS41" s="214"/>
      <c r="QTT41" s="214"/>
      <c r="QTU41" s="214"/>
      <c r="QTV41" s="214"/>
      <c r="QTW41" s="214"/>
      <c r="QTX41" s="214"/>
      <c r="QTY41" s="214"/>
      <c r="QTZ41" s="214"/>
      <c r="QUA41" s="214"/>
      <c r="QUB41" s="214"/>
      <c r="QUC41" s="214"/>
      <c r="QUD41" s="214"/>
      <c r="QUE41" s="214"/>
      <c r="QUF41" s="214"/>
      <c r="QUG41" s="214"/>
      <c r="QUH41" s="214"/>
      <c r="QUI41" s="214"/>
      <c r="QUJ41" s="214"/>
      <c r="QUK41" s="214"/>
      <c r="QUL41" s="214"/>
      <c r="QUM41" s="214"/>
      <c r="QUN41" s="214"/>
      <c r="QUO41" s="214"/>
      <c r="QUP41" s="214"/>
      <c r="QUQ41" s="214"/>
      <c r="QUR41" s="214"/>
      <c r="QUS41" s="214"/>
      <c r="QUT41" s="214"/>
      <c r="QUU41" s="214"/>
      <c r="QUV41" s="214"/>
      <c r="QUW41" s="214"/>
      <c r="QUX41" s="214"/>
      <c r="QUY41" s="214"/>
      <c r="QUZ41" s="214"/>
      <c r="QVA41" s="214"/>
      <c r="QVB41" s="214"/>
      <c r="QVC41" s="214"/>
      <c r="QVD41" s="214"/>
      <c r="QVE41" s="214"/>
      <c r="QVF41" s="214"/>
      <c r="QVG41" s="214"/>
      <c r="QVH41" s="214"/>
      <c r="QVI41" s="214"/>
      <c r="QVJ41" s="214"/>
      <c r="QVK41" s="214"/>
      <c r="QVL41" s="214"/>
      <c r="QVM41" s="214"/>
      <c r="QVN41" s="214"/>
      <c r="QVO41" s="214"/>
      <c r="QVP41" s="214"/>
      <c r="QVQ41" s="214"/>
      <c r="QVR41" s="214"/>
      <c r="QVS41" s="214"/>
      <c r="QVT41" s="214"/>
      <c r="QVU41" s="214"/>
      <c r="QVV41" s="214"/>
      <c r="QVW41" s="214"/>
      <c r="QVX41" s="214"/>
      <c r="QVY41" s="214"/>
      <c r="QVZ41" s="214"/>
      <c r="QWA41" s="214"/>
      <c r="QWB41" s="214"/>
      <c r="QWC41" s="214"/>
      <c r="QWD41" s="214"/>
      <c r="QWE41" s="214"/>
      <c r="QWF41" s="214"/>
      <c r="QWG41" s="214"/>
      <c r="QWH41" s="214"/>
      <c r="QWI41" s="214"/>
      <c r="QWJ41" s="214"/>
      <c r="QWK41" s="214"/>
      <c r="QWL41" s="214"/>
      <c r="QWM41" s="214"/>
      <c r="QWN41" s="214"/>
      <c r="QWO41" s="214"/>
      <c r="QWP41" s="214"/>
      <c r="QWQ41" s="214"/>
      <c r="QWR41" s="214"/>
      <c r="QWS41" s="214"/>
      <c r="QWT41" s="214"/>
      <c r="QWU41" s="214"/>
      <c r="QWV41" s="214"/>
      <c r="QWW41" s="214"/>
      <c r="QWX41" s="214"/>
      <c r="QWY41" s="214"/>
      <c r="QWZ41" s="214"/>
      <c r="QXA41" s="214"/>
      <c r="QXB41" s="214"/>
      <c r="QXC41" s="214"/>
      <c r="QXD41" s="214"/>
      <c r="QXE41" s="214"/>
      <c r="QXF41" s="214"/>
      <c r="QXG41" s="214"/>
      <c r="QXH41" s="214"/>
      <c r="QXI41" s="214"/>
      <c r="QXJ41" s="214"/>
      <c r="QXK41" s="214"/>
      <c r="QXL41" s="214"/>
      <c r="QXM41" s="214"/>
      <c r="QXN41" s="214"/>
      <c r="QXO41" s="214"/>
      <c r="QXP41" s="214"/>
      <c r="QXQ41" s="214"/>
      <c r="QXR41" s="214"/>
      <c r="QXS41" s="214"/>
      <c r="QXT41" s="214"/>
      <c r="QXU41" s="214"/>
      <c r="QXV41" s="214"/>
      <c r="QXW41" s="214"/>
      <c r="QXX41" s="214"/>
      <c r="QXY41" s="214"/>
      <c r="QXZ41" s="214"/>
      <c r="QYA41" s="214"/>
      <c r="QYB41" s="214"/>
      <c r="QYC41" s="214"/>
      <c r="QYD41" s="214"/>
      <c r="QYE41" s="214"/>
      <c r="QYF41" s="214"/>
      <c r="QYG41" s="214"/>
      <c r="QYH41" s="214"/>
      <c r="QYI41" s="214"/>
      <c r="QYJ41" s="214"/>
      <c r="QYK41" s="214"/>
      <c r="QYL41" s="214"/>
      <c r="QYM41" s="214"/>
      <c r="QYN41" s="214"/>
      <c r="QYO41" s="214"/>
      <c r="QYP41" s="214"/>
      <c r="QYQ41" s="214"/>
      <c r="QYR41" s="214"/>
      <c r="QYS41" s="214"/>
      <c r="QYT41" s="214"/>
      <c r="QYU41" s="214"/>
      <c r="QYV41" s="214"/>
      <c r="QYW41" s="214"/>
      <c r="QYX41" s="214"/>
      <c r="QYY41" s="214"/>
      <c r="QYZ41" s="214"/>
      <c r="QZA41" s="214"/>
      <c r="QZB41" s="214"/>
      <c r="QZC41" s="214"/>
      <c r="QZD41" s="214"/>
      <c r="QZE41" s="214"/>
      <c r="QZF41" s="214"/>
      <c r="QZG41" s="214"/>
      <c r="QZH41" s="214"/>
      <c r="QZI41" s="214"/>
      <c r="QZJ41" s="214"/>
      <c r="QZK41" s="214"/>
      <c r="QZL41" s="214"/>
      <c r="QZM41" s="214"/>
      <c r="QZN41" s="214"/>
      <c r="QZO41" s="214"/>
      <c r="QZP41" s="214"/>
      <c r="QZQ41" s="214"/>
      <c r="QZR41" s="214"/>
      <c r="QZS41" s="214"/>
      <c r="QZT41" s="214"/>
      <c r="QZU41" s="214"/>
      <c r="QZV41" s="214"/>
      <c r="QZW41" s="214"/>
      <c r="QZX41" s="214"/>
      <c r="QZY41" s="214"/>
      <c r="QZZ41" s="214"/>
      <c r="RAA41" s="214"/>
      <c r="RAB41" s="214"/>
      <c r="RAC41" s="214"/>
      <c r="RAD41" s="214"/>
      <c r="RAE41" s="214"/>
      <c r="RAF41" s="214"/>
      <c r="RAG41" s="214"/>
      <c r="RAH41" s="214"/>
      <c r="RAI41" s="214"/>
      <c r="RAJ41" s="214"/>
      <c r="RAK41" s="214"/>
      <c r="RAL41" s="214"/>
      <c r="RAM41" s="214"/>
      <c r="RAN41" s="214"/>
      <c r="RAO41" s="214"/>
      <c r="RAP41" s="214"/>
      <c r="RAQ41" s="214"/>
      <c r="RAR41" s="214"/>
      <c r="RAS41" s="214"/>
      <c r="RAT41" s="214"/>
      <c r="RAU41" s="214"/>
      <c r="RAV41" s="214"/>
      <c r="RAW41" s="214"/>
      <c r="RAX41" s="214"/>
      <c r="RAY41" s="214"/>
      <c r="RAZ41" s="214"/>
      <c r="RBA41" s="214"/>
      <c r="RBB41" s="214"/>
      <c r="RBC41" s="214"/>
      <c r="RBD41" s="214"/>
      <c r="RBE41" s="214"/>
      <c r="RBF41" s="214"/>
      <c r="RBG41" s="214"/>
      <c r="RBH41" s="214"/>
      <c r="RBI41" s="214"/>
      <c r="RBJ41" s="214"/>
      <c r="RBK41" s="214"/>
      <c r="RBL41" s="214"/>
      <c r="RBM41" s="214"/>
      <c r="RBN41" s="214"/>
      <c r="RBO41" s="214"/>
      <c r="RBP41" s="214"/>
      <c r="RBQ41" s="214"/>
      <c r="RBR41" s="214"/>
      <c r="RBS41" s="214"/>
      <c r="RBT41" s="214"/>
      <c r="RBU41" s="214"/>
      <c r="RBV41" s="214"/>
      <c r="RBW41" s="214"/>
      <c r="RBX41" s="214"/>
      <c r="RBY41" s="214"/>
      <c r="RBZ41" s="214"/>
      <c r="RCA41" s="214"/>
      <c r="RCB41" s="214"/>
      <c r="RCC41" s="214"/>
      <c r="RCD41" s="214"/>
      <c r="RCE41" s="214"/>
      <c r="RCF41" s="214"/>
      <c r="RCG41" s="214"/>
      <c r="RCH41" s="214"/>
      <c r="RCI41" s="214"/>
      <c r="RCJ41" s="214"/>
      <c r="RCK41" s="214"/>
      <c r="RCL41" s="214"/>
      <c r="RCM41" s="214"/>
      <c r="RCN41" s="214"/>
      <c r="RCO41" s="214"/>
      <c r="RCP41" s="214"/>
      <c r="RCQ41" s="214"/>
      <c r="RCR41" s="214"/>
      <c r="RCS41" s="214"/>
      <c r="RCT41" s="214"/>
      <c r="RCU41" s="214"/>
      <c r="RCV41" s="214"/>
      <c r="RCW41" s="214"/>
      <c r="RCX41" s="214"/>
      <c r="RCY41" s="214"/>
      <c r="RCZ41" s="214"/>
      <c r="RDA41" s="214"/>
      <c r="RDB41" s="214"/>
      <c r="RDC41" s="214"/>
      <c r="RDD41" s="214"/>
      <c r="RDE41" s="214"/>
      <c r="RDF41" s="214"/>
      <c r="RDG41" s="214"/>
      <c r="RDH41" s="214"/>
      <c r="RDI41" s="214"/>
      <c r="RDJ41" s="214"/>
      <c r="RDK41" s="214"/>
      <c r="RDL41" s="214"/>
      <c r="RDM41" s="214"/>
      <c r="RDN41" s="214"/>
      <c r="RDO41" s="214"/>
      <c r="RDP41" s="214"/>
      <c r="RDQ41" s="214"/>
      <c r="RDR41" s="214"/>
      <c r="RDS41" s="214"/>
      <c r="RDT41" s="214"/>
      <c r="RDU41" s="214"/>
      <c r="RDV41" s="214"/>
      <c r="RDW41" s="214"/>
      <c r="RDX41" s="214"/>
      <c r="RDY41" s="214"/>
      <c r="RDZ41" s="214"/>
      <c r="REA41" s="214"/>
      <c r="REB41" s="214"/>
      <c r="REC41" s="214"/>
      <c r="RED41" s="214"/>
      <c r="REE41" s="214"/>
      <c r="REF41" s="214"/>
      <c r="REG41" s="214"/>
      <c r="REH41" s="214"/>
      <c r="REI41" s="214"/>
      <c r="REJ41" s="214"/>
      <c r="REK41" s="214"/>
      <c r="REL41" s="214"/>
      <c r="REM41" s="214"/>
      <c r="REN41" s="214"/>
      <c r="REO41" s="214"/>
      <c r="REP41" s="214"/>
      <c r="REQ41" s="214"/>
      <c r="RER41" s="214"/>
      <c r="RES41" s="214"/>
      <c r="RET41" s="214"/>
      <c r="REU41" s="214"/>
      <c r="REV41" s="214"/>
      <c r="REW41" s="214"/>
      <c r="REX41" s="214"/>
      <c r="REY41" s="214"/>
      <c r="REZ41" s="214"/>
      <c r="RFA41" s="214"/>
      <c r="RFB41" s="214"/>
      <c r="RFC41" s="214"/>
      <c r="RFD41" s="214"/>
      <c r="RFE41" s="214"/>
      <c r="RFF41" s="214"/>
      <c r="RFG41" s="214"/>
      <c r="RFH41" s="214"/>
      <c r="RFI41" s="214"/>
      <c r="RFJ41" s="214"/>
      <c r="RFK41" s="214"/>
      <c r="RFL41" s="214"/>
      <c r="RFM41" s="214"/>
      <c r="RFN41" s="214"/>
      <c r="RFO41" s="214"/>
      <c r="RFP41" s="214"/>
      <c r="RFQ41" s="214"/>
      <c r="RFR41" s="214"/>
      <c r="RFS41" s="214"/>
      <c r="RFT41" s="214"/>
      <c r="RFU41" s="214"/>
      <c r="RFV41" s="214"/>
      <c r="RFW41" s="214"/>
      <c r="RFX41" s="214"/>
      <c r="RFY41" s="214"/>
      <c r="RFZ41" s="214"/>
      <c r="RGA41" s="214"/>
      <c r="RGB41" s="214"/>
      <c r="RGC41" s="214"/>
      <c r="RGD41" s="214"/>
      <c r="RGE41" s="214"/>
      <c r="RGF41" s="214"/>
      <c r="RGG41" s="214"/>
      <c r="RGH41" s="214"/>
      <c r="RGI41" s="214"/>
      <c r="RGJ41" s="214"/>
      <c r="RGK41" s="214"/>
      <c r="RGL41" s="214"/>
      <c r="RGM41" s="214"/>
      <c r="RGN41" s="214"/>
      <c r="RGO41" s="214"/>
      <c r="RGP41" s="214"/>
      <c r="RGQ41" s="214"/>
      <c r="RGR41" s="214"/>
      <c r="RGS41" s="214"/>
      <c r="RGT41" s="214"/>
      <c r="RGU41" s="214"/>
      <c r="RGV41" s="214"/>
      <c r="RGW41" s="214"/>
      <c r="RGX41" s="214"/>
      <c r="RGY41" s="214"/>
      <c r="RGZ41" s="214"/>
      <c r="RHA41" s="214"/>
      <c r="RHB41" s="214"/>
      <c r="RHC41" s="214"/>
      <c r="RHD41" s="214"/>
      <c r="RHE41" s="214"/>
      <c r="RHF41" s="214"/>
      <c r="RHG41" s="214"/>
      <c r="RHH41" s="214"/>
      <c r="RHI41" s="214"/>
      <c r="RHJ41" s="214"/>
      <c r="RHK41" s="214"/>
      <c r="RHL41" s="214"/>
      <c r="RHM41" s="214"/>
      <c r="RHN41" s="214"/>
      <c r="RHO41" s="214"/>
      <c r="RHP41" s="214"/>
      <c r="RHQ41" s="214"/>
      <c r="RHR41" s="214"/>
      <c r="RHS41" s="214"/>
      <c r="RHT41" s="214"/>
      <c r="RHU41" s="214"/>
      <c r="RHV41" s="214"/>
      <c r="RHW41" s="214"/>
      <c r="RHX41" s="214"/>
      <c r="RHY41" s="214"/>
      <c r="RHZ41" s="214"/>
      <c r="RIA41" s="214"/>
      <c r="RIB41" s="214"/>
      <c r="RIC41" s="214"/>
      <c r="RID41" s="214"/>
      <c r="RIE41" s="214"/>
      <c r="RIF41" s="214"/>
      <c r="RIG41" s="214"/>
      <c r="RIH41" s="214"/>
      <c r="RII41" s="214"/>
      <c r="RIJ41" s="214"/>
      <c r="RIK41" s="214"/>
      <c r="RIL41" s="214"/>
      <c r="RIM41" s="214"/>
      <c r="RIN41" s="214"/>
      <c r="RIO41" s="214"/>
      <c r="RIP41" s="214"/>
      <c r="RIQ41" s="214"/>
      <c r="RIR41" s="214"/>
      <c r="RIS41" s="214"/>
      <c r="RIT41" s="214"/>
      <c r="RIU41" s="214"/>
      <c r="RIV41" s="214"/>
      <c r="RIW41" s="214"/>
      <c r="RIX41" s="214"/>
      <c r="RIY41" s="214"/>
      <c r="RIZ41" s="214"/>
      <c r="RJA41" s="214"/>
      <c r="RJB41" s="214"/>
      <c r="RJC41" s="214"/>
      <c r="RJD41" s="214"/>
      <c r="RJE41" s="214"/>
      <c r="RJF41" s="214"/>
      <c r="RJG41" s="214"/>
      <c r="RJH41" s="214"/>
      <c r="RJI41" s="214"/>
      <c r="RJJ41" s="214"/>
      <c r="RJK41" s="214"/>
      <c r="RJL41" s="214"/>
      <c r="RJM41" s="214"/>
      <c r="RJN41" s="214"/>
      <c r="RJO41" s="214"/>
      <c r="RJP41" s="214"/>
      <c r="RJQ41" s="214"/>
      <c r="RJR41" s="214"/>
      <c r="RJS41" s="214"/>
      <c r="RJT41" s="214"/>
      <c r="RJU41" s="214"/>
      <c r="RJV41" s="214"/>
      <c r="RJW41" s="214"/>
      <c r="RJX41" s="214"/>
      <c r="RJY41" s="214"/>
      <c r="RJZ41" s="214"/>
      <c r="RKA41" s="214"/>
      <c r="RKB41" s="214"/>
      <c r="RKC41" s="214"/>
      <c r="RKD41" s="214"/>
      <c r="RKE41" s="214"/>
      <c r="RKF41" s="214"/>
      <c r="RKG41" s="214"/>
      <c r="RKH41" s="214"/>
      <c r="RKI41" s="214"/>
      <c r="RKJ41" s="214"/>
      <c r="RKK41" s="214"/>
      <c r="RKL41" s="214"/>
      <c r="RKM41" s="214"/>
      <c r="RKN41" s="214"/>
      <c r="RKO41" s="214"/>
      <c r="RKP41" s="214"/>
      <c r="RKQ41" s="214"/>
      <c r="RKR41" s="214"/>
      <c r="RKS41" s="214"/>
      <c r="RKT41" s="214"/>
      <c r="RKU41" s="214"/>
      <c r="RKV41" s="214"/>
      <c r="RKW41" s="214"/>
      <c r="RKX41" s="214"/>
      <c r="RKY41" s="214"/>
      <c r="RKZ41" s="214"/>
      <c r="RLA41" s="214"/>
      <c r="RLB41" s="214"/>
      <c r="RLC41" s="214"/>
      <c r="RLD41" s="214"/>
      <c r="RLE41" s="214"/>
      <c r="RLF41" s="214"/>
      <c r="RLG41" s="214"/>
      <c r="RLH41" s="214"/>
      <c r="RLI41" s="214"/>
      <c r="RLJ41" s="214"/>
      <c r="RLK41" s="214"/>
      <c r="RLL41" s="214"/>
      <c r="RLM41" s="214"/>
      <c r="RLN41" s="214"/>
      <c r="RLO41" s="214"/>
      <c r="RLP41" s="214"/>
      <c r="RLQ41" s="214"/>
      <c r="RLR41" s="214"/>
      <c r="RLS41" s="214"/>
      <c r="RLT41" s="214"/>
      <c r="RLU41" s="214"/>
      <c r="RLV41" s="214"/>
      <c r="RLW41" s="214"/>
      <c r="RLX41" s="214"/>
      <c r="RLY41" s="214"/>
      <c r="RLZ41" s="214"/>
      <c r="RMA41" s="214"/>
      <c r="RMB41" s="214"/>
      <c r="RMC41" s="214"/>
      <c r="RMD41" s="214"/>
      <c r="RME41" s="214"/>
      <c r="RMF41" s="214"/>
      <c r="RMG41" s="214"/>
      <c r="RMH41" s="214"/>
      <c r="RMI41" s="214"/>
      <c r="RMJ41" s="214"/>
      <c r="RMK41" s="214"/>
      <c r="RML41" s="214"/>
      <c r="RMM41" s="214"/>
      <c r="RMN41" s="214"/>
      <c r="RMO41" s="214"/>
      <c r="RMP41" s="214"/>
      <c r="RMQ41" s="214"/>
      <c r="RMR41" s="214"/>
      <c r="RMS41" s="214"/>
      <c r="RMT41" s="214"/>
      <c r="RMU41" s="214"/>
      <c r="RMV41" s="214"/>
      <c r="RMW41" s="214"/>
      <c r="RMX41" s="214"/>
      <c r="RMY41" s="214"/>
      <c r="RMZ41" s="214"/>
      <c r="RNA41" s="214"/>
      <c r="RNB41" s="214"/>
      <c r="RNC41" s="214"/>
      <c r="RND41" s="214"/>
      <c r="RNE41" s="214"/>
      <c r="RNF41" s="214"/>
      <c r="RNG41" s="214"/>
      <c r="RNH41" s="214"/>
      <c r="RNI41" s="214"/>
      <c r="RNJ41" s="214"/>
      <c r="RNK41" s="214"/>
      <c r="RNL41" s="214"/>
      <c r="RNM41" s="214"/>
      <c r="RNN41" s="214"/>
      <c r="RNO41" s="214"/>
      <c r="RNP41" s="214"/>
      <c r="RNQ41" s="214"/>
      <c r="RNR41" s="214"/>
      <c r="RNS41" s="214"/>
      <c r="RNT41" s="214"/>
      <c r="RNU41" s="214"/>
      <c r="RNV41" s="214"/>
      <c r="RNW41" s="214"/>
      <c r="RNX41" s="214"/>
      <c r="RNY41" s="214"/>
      <c r="RNZ41" s="214"/>
      <c r="ROA41" s="214"/>
      <c r="ROB41" s="214"/>
      <c r="ROC41" s="214"/>
      <c r="ROD41" s="214"/>
      <c r="ROE41" s="214"/>
      <c r="ROF41" s="214"/>
      <c r="ROG41" s="214"/>
      <c r="ROH41" s="214"/>
      <c r="ROI41" s="214"/>
      <c r="ROJ41" s="214"/>
      <c r="ROK41" s="214"/>
      <c r="ROL41" s="214"/>
      <c r="ROM41" s="214"/>
      <c r="RON41" s="214"/>
      <c r="ROO41" s="214"/>
      <c r="ROP41" s="214"/>
      <c r="ROQ41" s="214"/>
      <c r="ROR41" s="214"/>
      <c r="ROS41" s="214"/>
      <c r="ROT41" s="214"/>
      <c r="ROU41" s="214"/>
      <c r="ROV41" s="214"/>
      <c r="ROW41" s="214"/>
      <c r="ROX41" s="214"/>
      <c r="ROY41" s="214"/>
      <c r="ROZ41" s="214"/>
      <c r="RPA41" s="214"/>
      <c r="RPB41" s="214"/>
      <c r="RPC41" s="214"/>
      <c r="RPD41" s="214"/>
      <c r="RPE41" s="214"/>
      <c r="RPF41" s="214"/>
      <c r="RPG41" s="214"/>
      <c r="RPH41" s="214"/>
      <c r="RPI41" s="214"/>
      <c r="RPJ41" s="214"/>
      <c r="RPK41" s="214"/>
      <c r="RPL41" s="214"/>
      <c r="RPM41" s="214"/>
      <c r="RPN41" s="214"/>
      <c r="RPO41" s="214"/>
      <c r="RPP41" s="214"/>
      <c r="RPQ41" s="214"/>
      <c r="RPR41" s="214"/>
      <c r="RPS41" s="214"/>
      <c r="RPT41" s="214"/>
      <c r="RPU41" s="214"/>
      <c r="RPV41" s="214"/>
      <c r="RPW41" s="214"/>
      <c r="RPX41" s="214"/>
      <c r="RPY41" s="214"/>
      <c r="RPZ41" s="214"/>
      <c r="RQA41" s="214"/>
      <c r="RQB41" s="214"/>
      <c r="RQC41" s="214"/>
      <c r="RQD41" s="214"/>
      <c r="RQE41" s="214"/>
      <c r="RQF41" s="214"/>
      <c r="RQG41" s="214"/>
      <c r="RQH41" s="214"/>
      <c r="RQI41" s="214"/>
      <c r="RQJ41" s="214"/>
      <c r="RQK41" s="214"/>
      <c r="RQL41" s="214"/>
      <c r="RQM41" s="214"/>
      <c r="RQN41" s="214"/>
      <c r="RQO41" s="214"/>
      <c r="RQP41" s="214"/>
      <c r="RQQ41" s="214"/>
      <c r="RQR41" s="214"/>
      <c r="RQS41" s="214"/>
      <c r="RQT41" s="214"/>
      <c r="RQU41" s="214"/>
      <c r="RQV41" s="214"/>
      <c r="RQW41" s="214"/>
      <c r="RQX41" s="214"/>
      <c r="RQY41" s="214"/>
      <c r="RQZ41" s="214"/>
      <c r="RRA41" s="214"/>
      <c r="RRB41" s="214"/>
      <c r="RRC41" s="214"/>
      <c r="RRD41" s="214"/>
      <c r="RRE41" s="214"/>
      <c r="RRF41" s="214"/>
      <c r="RRG41" s="214"/>
      <c r="RRH41" s="214"/>
      <c r="RRI41" s="214"/>
      <c r="RRJ41" s="214"/>
      <c r="RRK41" s="214"/>
      <c r="RRL41" s="214"/>
      <c r="RRM41" s="214"/>
      <c r="RRN41" s="214"/>
      <c r="RRO41" s="214"/>
      <c r="RRP41" s="214"/>
      <c r="RRQ41" s="214"/>
      <c r="RRR41" s="214"/>
      <c r="RRS41" s="214"/>
      <c r="RRT41" s="214"/>
      <c r="RRU41" s="214"/>
      <c r="RRV41" s="214"/>
      <c r="RRW41" s="214"/>
      <c r="RRX41" s="214"/>
      <c r="RRY41" s="214"/>
      <c r="RRZ41" s="214"/>
      <c r="RSA41" s="214"/>
      <c r="RSB41" s="214"/>
      <c r="RSC41" s="214"/>
      <c r="RSD41" s="214"/>
      <c r="RSE41" s="214"/>
      <c r="RSF41" s="214"/>
      <c r="RSG41" s="214"/>
      <c r="RSH41" s="214"/>
      <c r="RSI41" s="214"/>
      <c r="RSJ41" s="214"/>
      <c r="RSK41" s="214"/>
      <c r="RSL41" s="214"/>
      <c r="RSM41" s="214"/>
      <c r="RSN41" s="214"/>
      <c r="RSO41" s="214"/>
      <c r="RSP41" s="214"/>
      <c r="RSQ41" s="214"/>
      <c r="RSR41" s="214"/>
      <c r="RSS41" s="214"/>
      <c r="RST41" s="214"/>
      <c r="RSU41" s="214"/>
      <c r="RSV41" s="214"/>
      <c r="RSW41" s="214"/>
      <c r="RSX41" s="214"/>
      <c r="RSY41" s="214"/>
      <c r="RSZ41" s="214"/>
      <c r="RTA41" s="214"/>
      <c r="RTB41" s="214"/>
      <c r="RTC41" s="214"/>
      <c r="RTD41" s="214"/>
      <c r="RTE41" s="214"/>
      <c r="RTF41" s="214"/>
      <c r="RTG41" s="214"/>
      <c r="RTH41" s="214"/>
      <c r="RTI41" s="214"/>
      <c r="RTJ41" s="214"/>
      <c r="RTK41" s="214"/>
      <c r="RTL41" s="214"/>
      <c r="RTM41" s="214"/>
      <c r="RTN41" s="214"/>
      <c r="RTO41" s="214"/>
      <c r="RTP41" s="214"/>
      <c r="RTQ41" s="214"/>
      <c r="RTR41" s="214"/>
      <c r="RTS41" s="214"/>
      <c r="RTT41" s="214"/>
      <c r="RTU41" s="214"/>
      <c r="RTV41" s="214"/>
      <c r="RTW41" s="214"/>
      <c r="RTX41" s="214"/>
      <c r="RTY41" s="214"/>
      <c r="RTZ41" s="214"/>
      <c r="RUA41" s="214"/>
      <c r="RUB41" s="214"/>
      <c r="RUC41" s="214"/>
      <c r="RUD41" s="214"/>
      <c r="RUE41" s="214"/>
      <c r="RUF41" s="214"/>
      <c r="RUG41" s="214"/>
      <c r="RUH41" s="214"/>
      <c r="RUI41" s="214"/>
      <c r="RUJ41" s="214"/>
      <c r="RUK41" s="214"/>
      <c r="RUL41" s="214"/>
      <c r="RUM41" s="214"/>
      <c r="RUN41" s="214"/>
      <c r="RUO41" s="214"/>
      <c r="RUP41" s="214"/>
      <c r="RUQ41" s="214"/>
      <c r="RUR41" s="214"/>
      <c r="RUS41" s="214"/>
      <c r="RUT41" s="214"/>
      <c r="RUU41" s="214"/>
      <c r="RUV41" s="214"/>
      <c r="RUW41" s="214"/>
      <c r="RUX41" s="214"/>
      <c r="RUY41" s="214"/>
      <c r="RUZ41" s="214"/>
      <c r="RVA41" s="214"/>
      <c r="RVB41" s="214"/>
      <c r="RVC41" s="214"/>
      <c r="RVD41" s="214"/>
      <c r="RVE41" s="214"/>
      <c r="RVF41" s="214"/>
      <c r="RVG41" s="214"/>
      <c r="RVH41" s="214"/>
      <c r="RVI41" s="214"/>
      <c r="RVJ41" s="214"/>
      <c r="RVK41" s="214"/>
      <c r="RVL41" s="214"/>
      <c r="RVM41" s="214"/>
      <c r="RVN41" s="214"/>
      <c r="RVO41" s="214"/>
      <c r="RVP41" s="214"/>
      <c r="RVQ41" s="214"/>
      <c r="RVR41" s="214"/>
      <c r="RVS41" s="214"/>
      <c r="RVT41" s="214"/>
      <c r="RVU41" s="214"/>
      <c r="RVV41" s="214"/>
      <c r="RVW41" s="214"/>
      <c r="RVX41" s="214"/>
      <c r="RVY41" s="214"/>
      <c r="RVZ41" s="214"/>
      <c r="RWA41" s="214"/>
      <c r="RWB41" s="214"/>
      <c r="RWC41" s="214"/>
      <c r="RWD41" s="214"/>
      <c r="RWE41" s="214"/>
      <c r="RWF41" s="214"/>
      <c r="RWG41" s="214"/>
      <c r="RWH41" s="214"/>
      <c r="RWI41" s="214"/>
      <c r="RWJ41" s="214"/>
      <c r="RWK41" s="214"/>
      <c r="RWL41" s="214"/>
      <c r="RWM41" s="214"/>
      <c r="RWN41" s="214"/>
      <c r="RWO41" s="214"/>
      <c r="RWP41" s="214"/>
      <c r="RWQ41" s="214"/>
      <c r="RWR41" s="214"/>
      <c r="RWS41" s="214"/>
      <c r="RWT41" s="214"/>
      <c r="RWU41" s="214"/>
      <c r="RWV41" s="214"/>
      <c r="RWW41" s="214"/>
      <c r="RWX41" s="214"/>
      <c r="RWY41" s="214"/>
      <c r="RWZ41" s="214"/>
      <c r="RXA41" s="214"/>
      <c r="RXB41" s="214"/>
      <c r="RXC41" s="214"/>
      <c r="RXD41" s="214"/>
      <c r="RXE41" s="214"/>
      <c r="RXF41" s="214"/>
      <c r="RXG41" s="214"/>
      <c r="RXH41" s="214"/>
      <c r="RXI41" s="214"/>
      <c r="RXJ41" s="214"/>
      <c r="RXK41" s="214"/>
      <c r="RXL41" s="214"/>
      <c r="RXM41" s="214"/>
      <c r="RXN41" s="214"/>
      <c r="RXO41" s="214"/>
      <c r="RXP41" s="214"/>
      <c r="RXQ41" s="214"/>
      <c r="RXR41" s="214"/>
      <c r="RXS41" s="214"/>
      <c r="RXT41" s="214"/>
      <c r="RXU41" s="214"/>
      <c r="RXV41" s="214"/>
      <c r="RXW41" s="214"/>
      <c r="RXX41" s="214"/>
      <c r="RXY41" s="214"/>
      <c r="RXZ41" s="214"/>
      <c r="RYA41" s="214"/>
      <c r="RYB41" s="214"/>
      <c r="RYC41" s="214"/>
      <c r="RYD41" s="214"/>
      <c r="RYE41" s="214"/>
      <c r="RYF41" s="214"/>
      <c r="RYG41" s="214"/>
      <c r="RYH41" s="214"/>
      <c r="RYI41" s="214"/>
      <c r="RYJ41" s="214"/>
      <c r="RYK41" s="214"/>
      <c r="RYL41" s="214"/>
      <c r="RYM41" s="214"/>
      <c r="RYN41" s="214"/>
      <c r="RYO41" s="214"/>
      <c r="RYP41" s="214"/>
      <c r="RYQ41" s="214"/>
      <c r="RYR41" s="214"/>
      <c r="RYS41" s="214"/>
      <c r="RYT41" s="214"/>
      <c r="RYU41" s="214"/>
      <c r="RYV41" s="214"/>
      <c r="RYW41" s="214"/>
      <c r="RYX41" s="214"/>
      <c r="RYY41" s="214"/>
      <c r="RYZ41" s="214"/>
      <c r="RZA41" s="214"/>
      <c r="RZB41" s="214"/>
      <c r="RZC41" s="214"/>
      <c r="RZD41" s="214"/>
      <c r="RZE41" s="214"/>
      <c r="RZF41" s="214"/>
      <c r="RZG41" s="214"/>
      <c r="RZH41" s="214"/>
      <c r="RZI41" s="214"/>
      <c r="RZJ41" s="214"/>
      <c r="RZK41" s="214"/>
      <c r="RZL41" s="214"/>
      <c r="RZM41" s="214"/>
      <c r="RZN41" s="214"/>
      <c r="RZO41" s="214"/>
      <c r="RZP41" s="214"/>
      <c r="RZQ41" s="214"/>
      <c r="RZR41" s="214"/>
      <c r="RZS41" s="214"/>
      <c r="RZT41" s="214"/>
      <c r="RZU41" s="214"/>
      <c r="RZV41" s="214"/>
      <c r="RZW41" s="214"/>
      <c r="RZX41" s="214"/>
      <c r="RZY41" s="214"/>
      <c r="RZZ41" s="214"/>
      <c r="SAA41" s="214"/>
      <c r="SAB41" s="214"/>
      <c r="SAC41" s="214"/>
      <c r="SAD41" s="214"/>
      <c r="SAE41" s="214"/>
      <c r="SAF41" s="214"/>
      <c r="SAG41" s="214"/>
      <c r="SAH41" s="214"/>
      <c r="SAI41" s="214"/>
      <c r="SAJ41" s="214"/>
      <c r="SAK41" s="214"/>
      <c r="SAL41" s="214"/>
      <c r="SAM41" s="214"/>
      <c r="SAN41" s="214"/>
      <c r="SAO41" s="214"/>
      <c r="SAP41" s="214"/>
      <c r="SAQ41" s="214"/>
      <c r="SAR41" s="214"/>
      <c r="SAS41" s="214"/>
      <c r="SAT41" s="214"/>
      <c r="SAU41" s="214"/>
      <c r="SAV41" s="214"/>
      <c r="SAW41" s="214"/>
      <c r="SAX41" s="214"/>
      <c r="SAY41" s="214"/>
      <c r="SAZ41" s="214"/>
      <c r="SBA41" s="214"/>
      <c r="SBB41" s="214"/>
      <c r="SBC41" s="214"/>
      <c r="SBD41" s="214"/>
      <c r="SBE41" s="214"/>
      <c r="SBF41" s="214"/>
      <c r="SBG41" s="214"/>
      <c r="SBH41" s="214"/>
      <c r="SBI41" s="214"/>
      <c r="SBJ41" s="214"/>
      <c r="SBK41" s="214"/>
      <c r="SBL41" s="214"/>
      <c r="SBM41" s="214"/>
      <c r="SBN41" s="214"/>
      <c r="SBO41" s="214"/>
      <c r="SBP41" s="214"/>
      <c r="SBQ41" s="214"/>
      <c r="SBR41" s="214"/>
      <c r="SBS41" s="214"/>
      <c r="SBT41" s="214"/>
      <c r="SBU41" s="214"/>
      <c r="SBV41" s="214"/>
      <c r="SBW41" s="214"/>
      <c r="SBX41" s="214"/>
      <c r="SBY41" s="214"/>
      <c r="SBZ41" s="214"/>
      <c r="SCA41" s="214"/>
      <c r="SCB41" s="214"/>
      <c r="SCC41" s="214"/>
      <c r="SCD41" s="214"/>
      <c r="SCE41" s="214"/>
      <c r="SCF41" s="214"/>
      <c r="SCG41" s="214"/>
      <c r="SCH41" s="214"/>
      <c r="SCI41" s="214"/>
      <c r="SCJ41" s="214"/>
      <c r="SCK41" s="214"/>
      <c r="SCL41" s="214"/>
      <c r="SCM41" s="214"/>
      <c r="SCN41" s="214"/>
      <c r="SCO41" s="214"/>
      <c r="SCP41" s="214"/>
      <c r="SCQ41" s="214"/>
      <c r="SCR41" s="214"/>
      <c r="SCS41" s="214"/>
      <c r="SCT41" s="214"/>
      <c r="SCU41" s="214"/>
      <c r="SCV41" s="214"/>
      <c r="SCW41" s="214"/>
      <c r="SCX41" s="214"/>
      <c r="SCY41" s="214"/>
      <c r="SCZ41" s="214"/>
      <c r="SDA41" s="214"/>
      <c r="SDB41" s="214"/>
      <c r="SDC41" s="214"/>
      <c r="SDD41" s="214"/>
      <c r="SDE41" s="214"/>
      <c r="SDF41" s="214"/>
      <c r="SDG41" s="214"/>
      <c r="SDH41" s="214"/>
      <c r="SDI41" s="214"/>
      <c r="SDJ41" s="214"/>
      <c r="SDK41" s="214"/>
      <c r="SDL41" s="214"/>
      <c r="SDM41" s="214"/>
      <c r="SDN41" s="214"/>
      <c r="SDO41" s="214"/>
      <c r="SDP41" s="214"/>
      <c r="SDQ41" s="214"/>
      <c r="SDR41" s="214"/>
      <c r="SDS41" s="214"/>
      <c r="SDT41" s="214"/>
      <c r="SDU41" s="214"/>
      <c r="SDV41" s="214"/>
      <c r="SDW41" s="214"/>
      <c r="SDX41" s="214"/>
      <c r="SDY41" s="214"/>
      <c r="SDZ41" s="214"/>
      <c r="SEA41" s="214"/>
      <c r="SEB41" s="214"/>
      <c r="SEC41" s="214"/>
      <c r="SED41" s="214"/>
      <c r="SEE41" s="214"/>
      <c r="SEF41" s="214"/>
      <c r="SEG41" s="214"/>
      <c r="SEH41" s="214"/>
      <c r="SEI41" s="214"/>
      <c r="SEJ41" s="214"/>
      <c r="SEK41" s="214"/>
      <c r="SEL41" s="214"/>
      <c r="SEM41" s="214"/>
      <c r="SEN41" s="214"/>
      <c r="SEO41" s="214"/>
      <c r="SEP41" s="214"/>
      <c r="SEQ41" s="214"/>
      <c r="SER41" s="214"/>
      <c r="SES41" s="214"/>
      <c r="SET41" s="214"/>
      <c r="SEU41" s="214"/>
      <c r="SEV41" s="214"/>
      <c r="SEW41" s="214"/>
      <c r="SEX41" s="214"/>
      <c r="SEY41" s="214"/>
      <c r="SEZ41" s="214"/>
      <c r="SFA41" s="214"/>
      <c r="SFB41" s="214"/>
      <c r="SFC41" s="214"/>
      <c r="SFD41" s="214"/>
      <c r="SFE41" s="214"/>
      <c r="SFF41" s="214"/>
      <c r="SFG41" s="214"/>
      <c r="SFH41" s="214"/>
      <c r="SFI41" s="214"/>
      <c r="SFJ41" s="214"/>
      <c r="SFK41" s="214"/>
      <c r="SFL41" s="214"/>
      <c r="SFM41" s="214"/>
      <c r="SFN41" s="214"/>
      <c r="SFO41" s="214"/>
      <c r="SFP41" s="214"/>
      <c r="SFQ41" s="214"/>
      <c r="SFR41" s="214"/>
      <c r="SFS41" s="214"/>
      <c r="SFT41" s="214"/>
      <c r="SFU41" s="214"/>
      <c r="SFV41" s="214"/>
      <c r="SFW41" s="214"/>
      <c r="SFX41" s="214"/>
      <c r="SFY41" s="214"/>
      <c r="SFZ41" s="214"/>
      <c r="SGA41" s="214"/>
      <c r="SGB41" s="214"/>
      <c r="SGC41" s="214"/>
      <c r="SGD41" s="214"/>
      <c r="SGE41" s="214"/>
      <c r="SGF41" s="214"/>
      <c r="SGG41" s="214"/>
      <c r="SGH41" s="214"/>
      <c r="SGI41" s="214"/>
      <c r="SGJ41" s="214"/>
      <c r="SGK41" s="214"/>
      <c r="SGL41" s="214"/>
      <c r="SGM41" s="214"/>
      <c r="SGN41" s="214"/>
      <c r="SGO41" s="214"/>
      <c r="SGP41" s="214"/>
      <c r="SGQ41" s="214"/>
      <c r="SGR41" s="214"/>
      <c r="SGS41" s="214"/>
      <c r="SGT41" s="214"/>
      <c r="SGU41" s="214"/>
      <c r="SGV41" s="214"/>
      <c r="SGW41" s="214"/>
      <c r="SGX41" s="214"/>
      <c r="SGY41" s="214"/>
      <c r="SGZ41" s="214"/>
      <c r="SHA41" s="214"/>
      <c r="SHB41" s="214"/>
      <c r="SHC41" s="214"/>
      <c r="SHD41" s="214"/>
      <c r="SHE41" s="214"/>
      <c r="SHF41" s="214"/>
      <c r="SHG41" s="214"/>
      <c r="SHH41" s="214"/>
      <c r="SHI41" s="214"/>
      <c r="SHJ41" s="214"/>
      <c r="SHK41" s="214"/>
      <c r="SHL41" s="214"/>
      <c r="SHM41" s="214"/>
      <c r="SHN41" s="214"/>
      <c r="SHO41" s="214"/>
      <c r="SHP41" s="214"/>
      <c r="SHQ41" s="214"/>
      <c r="SHR41" s="214"/>
      <c r="SHS41" s="214"/>
      <c r="SHT41" s="214"/>
      <c r="SHU41" s="214"/>
      <c r="SHV41" s="214"/>
      <c r="SHW41" s="214"/>
      <c r="SHX41" s="214"/>
      <c r="SHY41" s="214"/>
      <c r="SHZ41" s="214"/>
      <c r="SIA41" s="214"/>
      <c r="SIB41" s="214"/>
      <c r="SIC41" s="214"/>
      <c r="SID41" s="214"/>
      <c r="SIE41" s="214"/>
      <c r="SIF41" s="214"/>
      <c r="SIG41" s="214"/>
      <c r="SIH41" s="214"/>
      <c r="SII41" s="214"/>
      <c r="SIJ41" s="214"/>
      <c r="SIK41" s="214"/>
      <c r="SIL41" s="214"/>
      <c r="SIM41" s="214"/>
      <c r="SIN41" s="214"/>
      <c r="SIO41" s="214"/>
      <c r="SIP41" s="214"/>
      <c r="SIQ41" s="214"/>
      <c r="SIR41" s="214"/>
      <c r="SIS41" s="214"/>
      <c r="SIT41" s="214"/>
      <c r="SIU41" s="214"/>
      <c r="SIV41" s="214"/>
      <c r="SIW41" s="214"/>
      <c r="SIX41" s="214"/>
      <c r="SIY41" s="214"/>
      <c r="SIZ41" s="214"/>
      <c r="SJA41" s="214"/>
      <c r="SJB41" s="214"/>
      <c r="SJC41" s="214"/>
      <c r="SJD41" s="214"/>
      <c r="SJE41" s="214"/>
      <c r="SJF41" s="214"/>
      <c r="SJG41" s="214"/>
      <c r="SJH41" s="214"/>
      <c r="SJI41" s="214"/>
      <c r="SJJ41" s="214"/>
      <c r="SJK41" s="214"/>
      <c r="SJL41" s="214"/>
      <c r="SJM41" s="214"/>
      <c r="SJN41" s="214"/>
      <c r="SJO41" s="214"/>
      <c r="SJP41" s="214"/>
      <c r="SJQ41" s="214"/>
      <c r="SJR41" s="214"/>
      <c r="SJS41" s="214"/>
      <c r="SJT41" s="214"/>
      <c r="SJU41" s="214"/>
      <c r="SJV41" s="214"/>
      <c r="SJW41" s="214"/>
      <c r="SJX41" s="214"/>
      <c r="SJY41" s="214"/>
      <c r="SJZ41" s="214"/>
      <c r="SKA41" s="214"/>
      <c r="SKB41" s="214"/>
      <c r="SKC41" s="214"/>
      <c r="SKD41" s="214"/>
      <c r="SKE41" s="214"/>
      <c r="SKF41" s="214"/>
      <c r="SKG41" s="214"/>
      <c r="SKH41" s="214"/>
      <c r="SKI41" s="214"/>
      <c r="SKJ41" s="214"/>
      <c r="SKK41" s="214"/>
      <c r="SKL41" s="214"/>
      <c r="SKM41" s="214"/>
      <c r="SKN41" s="214"/>
      <c r="SKO41" s="214"/>
      <c r="SKP41" s="214"/>
      <c r="SKQ41" s="214"/>
      <c r="SKR41" s="214"/>
      <c r="SKS41" s="214"/>
      <c r="SKT41" s="214"/>
      <c r="SKU41" s="214"/>
      <c r="SKV41" s="214"/>
      <c r="SKW41" s="214"/>
      <c r="SKX41" s="214"/>
      <c r="SKY41" s="214"/>
      <c r="SKZ41" s="214"/>
      <c r="SLA41" s="214"/>
      <c r="SLB41" s="214"/>
      <c r="SLC41" s="214"/>
      <c r="SLD41" s="214"/>
      <c r="SLE41" s="214"/>
      <c r="SLF41" s="214"/>
      <c r="SLG41" s="214"/>
      <c r="SLH41" s="214"/>
      <c r="SLI41" s="214"/>
      <c r="SLJ41" s="214"/>
      <c r="SLK41" s="214"/>
      <c r="SLL41" s="214"/>
      <c r="SLM41" s="214"/>
      <c r="SLN41" s="214"/>
      <c r="SLO41" s="214"/>
      <c r="SLP41" s="214"/>
      <c r="SLQ41" s="214"/>
      <c r="SLR41" s="214"/>
      <c r="SLS41" s="214"/>
      <c r="SLT41" s="214"/>
      <c r="SLU41" s="214"/>
      <c r="SLV41" s="214"/>
      <c r="SLW41" s="214"/>
      <c r="SLX41" s="214"/>
      <c r="SLY41" s="214"/>
      <c r="SLZ41" s="214"/>
      <c r="SMA41" s="214"/>
      <c r="SMB41" s="214"/>
      <c r="SMC41" s="214"/>
      <c r="SMD41" s="214"/>
      <c r="SME41" s="214"/>
      <c r="SMF41" s="214"/>
      <c r="SMG41" s="214"/>
      <c r="SMH41" s="214"/>
      <c r="SMI41" s="214"/>
      <c r="SMJ41" s="214"/>
      <c r="SMK41" s="214"/>
      <c r="SML41" s="214"/>
      <c r="SMM41" s="214"/>
      <c r="SMN41" s="214"/>
      <c r="SMO41" s="214"/>
      <c r="SMP41" s="214"/>
      <c r="SMQ41" s="214"/>
      <c r="SMR41" s="214"/>
      <c r="SMS41" s="214"/>
      <c r="SMT41" s="214"/>
      <c r="SMU41" s="214"/>
      <c r="SMV41" s="214"/>
      <c r="SMW41" s="214"/>
      <c r="SMX41" s="214"/>
      <c r="SMY41" s="214"/>
      <c r="SMZ41" s="214"/>
      <c r="SNA41" s="214"/>
      <c r="SNB41" s="214"/>
      <c r="SNC41" s="214"/>
      <c r="SND41" s="214"/>
      <c r="SNE41" s="214"/>
      <c r="SNF41" s="214"/>
      <c r="SNG41" s="214"/>
      <c r="SNH41" s="214"/>
      <c r="SNI41" s="214"/>
      <c r="SNJ41" s="214"/>
      <c r="SNK41" s="214"/>
      <c r="SNL41" s="214"/>
      <c r="SNM41" s="214"/>
      <c r="SNN41" s="214"/>
      <c r="SNO41" s="214"/>
      <c r="SNP41" s="214"/>
      <c r="SNQ41" s="214"/>
      <c r="SNR41" s="214"/>
      <c r="SNS41" s="214"/>
      <c r="SNT41" s="214"/>
      <c r="SNU41" s="214"/>
      <c r="SNV41" s="214"/>
      <c r="SNW41" s="214"/>
      <c r="SNX41" s="214"/>
      <c r="SNY41" s="214"/>
      <c r="SNZ41" s="214"/>
      <c r="SOA41" s="214"/>
      <c r="SOB41" s="214"/>
      <c r="SOC41" s="214"/>
      <c r="SOD41" s="214"/>
      <c r="SOE41" s="214"/>
      <c r="SOF41" s="214"/>
      <c r="SOG41" s="214"/>
      <c r="SOH41" s="214"/>
      <c r="SOI41" s="214"/>
      <c r="SOJ41" s="214"/>
      <c r="SOK41" s="214"/>
      <c r="SOL41" s="214"/>
      <c r="SOM41" s="214"/>
      <c r="SON41" s="214"/>
      <c r="SOO41" s="214"/>
      <c r="SOP41" s="214"/>
      <c r="SOQ41" s="214"/>
      <c r="SOR41" s="214"/>
      <c r="SOS41" s="214"/>
      <c r="SOT41" s="214"/>
      <c r="SOU41" s="214"/>
      <c r="SOV41" s="214"/>
      <c r="SOW41" s="214"/>
      <c r="SOX41" s="214"/>
      <c r="SOY41" s="214"/>
      <c r="SOZ41" s="214"/>
      <c r="SPA41" s="214"/>
      <c r="SPB41" s="214"/>
      <c r="SPC41" s="214"/>
      <c r="SPD41" s="214"/>
      <c r="SPE41" s="214"/>
      <c r="SPF41" s="214"/>
      <c r="SPG41" s="214"/>
      <c r="SPH41" s="214"/>
      <c r="SPI41" s="214"/>
      <c r="SPJ41" s="214"/>
      <c r="SPK41" s="214"/>
      <c r="SPL41" s="214"/>
      <c r="SPM41" s="214"/>
      <c r="SPN41" s="214"/>
      <c r="SPO41" s="214"/>
      <c r="SPP41" s="214"/>
      <c r="SPQ41" s="214"/>
      <c r="SPR41" s="214"/>
      <c r="SPS41" s="214"/>
      <c r="SPT41" s="214"/>
      <c r="SPU41" s="214"/>
      <c r="SPV41" s="214"/>
      <c r="SPW41" s="214"/>
      <c r="SPX41" s="214"/>
      <c r="SPY41" s="214"/>
      <c r="SPZ41" s="214"/>
      <c r="SQA41" s="214"/>
      <c r="SQB41" s="214"/>
      <c r="SQC41" s="214"/>
      <c r="SQD41" s="214"/>
      <c r="SQE41" s="214"/>
      <c r="SQF41" s="214"/>
      <c r="SQG41" s="214"/>
      <c r="SQH41" s="214"/>
      <c r="SQI41" s="214"/>
      <c r="SQJ41" s="214"/>
      <c r="SQK41" s="214"/>
      <c r="SQL41" s="214"/>
      <c r="SQM41" s="214"/>
      <c r="SQN41" s="214"/>
      <c r="SQO41" s="214"/>
      <c r="SQP41" s="214"/>
      <c r="SQQ41" s="214"/>
      <c r="SQR41" s="214"/>
      <c r="SQS41" s="214"/>
      <c r="SQT41" s="214"/>
      <c r="SQU41" s="214"/>
      <c r="SQV41" s="214"/>
      <c r="SQW41" s="214"/>
      <c r="SQX41" s="214"/>
      <c r="SQY41" s="214"/>
      <c r="SQZ41" s="214"/>
      <c r="SRA41" s="214"/>
      <c r="SRB41" s="214"/>
      <c r="SRC41" s="214"/>
      <c r="SRD41" s="214"/>
      <c r="SRE41" s="214"/>
      <c r="SRF41" s="214"/>
      <c r="SRG41" s="214"/>
      <c r="SRH41" s="214"/>
      <c r="SRI41" s="214"/>
      <c r="SRJ41" s="214"/>
      <c r="SRK41" s="214"/>
      <c r="SRL41" s="214"/>
      <c r="SRM41" s="214"/>
      <c r="SRN41" s="214"/>
      <c r="SRO41" s="214"/>
      <c r="SRP41" s="214"/>
      <c r="SRQ41" s="214"/>
      <c r="SRR41" s="214"/>
      <c r="SRS41" s="214"/>
      <c r="SRT41" s="214"/>
      <c r="SRU41" s="214"/>
      <c r="SRV41" s="214"/>
      <c r="SRW41" s="214"/>
      <c r="SRX41" s="214"/>
      <c r="SRY41" s="214"/>
      <c r="SRZ41" s="214"/>
      <c r="SSA41" s="214"/>
      <c r="SSB41" s="214"/>
      <c r="SSC41" s="214"/>
      <c r="SSD41" s="214"/>
      <c r="SSE41" s="214"/>
      <c r="SSF41" s="214"/>
      <c r="SSG41" s="214"/>
      <c r="SSH41" s="214"/>
      <c r="SSI41" s="214"/>
      <c r="SSJ41" s="214"/>
      <c r="SSK41" s="214"/>
      <c r="SSL41" s="214"/>
      <c r="SSM41" s="214"/>
      <c r="SSN41" s="214"/>
      <c r="SSO41" s="214"/>
      <c r="SSP41" s="214"/>
      <c r="SSQ41" s="214"/>
      <c r="SSR41" s="214"/>
      <c r="SSS41" s="214"/>
      <c r="SST41" s="214"/>
      <c r="SSU41" s="214"/>
      <c r="SSV41" s="214"/>
      <c r="SSW41" s="214"/>
      <c r="SSX41" s="214"/>
      <c r="SSY41" s="214"/>
      <c r="SSZ41" s="214"/>
      <c r="STA41" s="214"/>
      <c r="STB41" s="214"/>
      <c r="STC41" s="214"/>
      <c r="STD41" s="214"/>
      <c r="STE41" s="214"/>
      <c r="STF41" s="214"/>
      <c r="STG41" s="214"/>
      <c r="STH41" s="214"/>
      <c r="STI41" s="214"/>
      <c r="STJ41" s="214"/>
      <c r="STK41" s="214"/>
      <c r="STL41" s="214"/>
      <c r="STM41" s="214"/>
      <c r="STN41" s="214"/>
      <c r="STO41" s="214"/>
      <c r="STP41" s="214"/>
      <c r="STQ41" s="214"/>
      <c r="STR41" s="214"/>
      <c r="STS41" s="214"/>
      <c r="STT41" s="214"/>
      <c r="STU41" s="214"/>
      <c r="STV41" s="214"/>
      <c r="STW41" s="214"/>
      <c r="STX41" s="214"/>
      <c r="STY41" s="214"/>
      <c r="STZ41" s="214"/>
      <c r="SUA41" s="214"/>
      <c r="SUB41" s="214"/>
      <c r="SUC41" s="214"/>
      <c r="SUD41" s="214"/>
      <c r="SUE41" s="214"/>
      <c r="SUF41" s="214"/>
      <c r="SUG41" s="214"/>
      <c r="SUH41" s="214"/>
      <c r="SUI41" s="214"/>
      <c r="SUJ41" s="214"/>
      <c r="SUK41" s="214"/>
      <c r="SUL41" s="214"/>
      <c r="SUM41" s="214"/>
      <c r="SUN41" s="214"/>
      <c r="SUO41" s="214"/>
      <c r="SUP41" s="214"/>
      <c r="SUQ41" s="214"/>
      <c r="SUR41" s="214"/>
      <c r="SUS41" s="214"/>
      <c r="SUT41" s="214"/>
      <c r="SUU41" s="214"/>
      <c r="SUV41" s="214"/>
      <c r="SUW41" s="214"/>
      <c r="SUX41" s="214"/>
      <c r="SUY41" s="214"/>
      <c r="SUZ41" s="214"/>
      <c r="SVA41" s="214"/>
      <c r="SVB41" s="214"/>
      <c r="SVC41" s="214"/>
      <c r="SVD41" s="214"/>
      <c r="SVE41" s="214"/>
      <c r="SVF41" s="214"/>
      <c r="SVG41" s="214"/>
      <c r="SVH41" s="214"/>
      <c r="SVI41" s="214"/>
      <c r="SVJ41" s="214"/>
      <c r="SVK41" s="214"/>
      <c r="SVL41" s="214"/>
      <c r="SVM41" s="214"/>
      <c r="SVN41" s="214"/>
      <c r="SVO41" s="214"/>
      <c r="SVP41" s="214"/>
      <c r="SVQ41" s="214"/>
      <c r="SVR41" s="214"/>
      <c r="SVS41" s="214"/>
      <c r="SVT41" s="214"/>
      <c r="SVU41" s="214"/>
      <c r="SVV41" s="214"/>
      <c r="SVW41" s="214"/>
      <c r="SVX41" s="214"/>
      <c r="SVY41" s="214"/>
      <c r="SVZ41" s="214"/>
      <c r="SWA41" s="214"/>
      <c r="SWB41" s="214"/>
      <c r="SWC41" s="214"/>
      <c r="SWD41" s="214"/>
      <c r="SWE41" s="214"/>
      <c r="SWF41" s="214"/>
      <c r="SWG41" s="214"/>
      <c r="SWH41" s="214"/>
      <c r="SWI41" s="214"/>
      <c r="SWJ41" s="214"/>
      <c r="SWK41" s="214"/>
      <c r="SWL41" s="214"/>
      <c r="SWM41" s="214"/>
      <c r="SWN41" s="214"/>
      <c r="SWO41" s="214"/>
      <c r="SWP41" s="214"/>
      <c r="SWQ41" s="214"/>
      <c r="SWR41" s="214"/>
      <c r="SWS41" s="214"/>
      <c r="SWT41" s="214"/>
      <c r="SWU41" s="214"/>
      <c r="SWV41" s="214"/>
      <c r="SWW41" s="214"/>
      <c r="SWX41" s="214"/>
      <c r="SWY41" s="214"/>
      <c r="SWZ41" s="214"/>
      <c r="SXA41" s="214"/>
      <c r="SXB41" s="214"/>
      <c r="SXC41" s="214"/>
      <c r="SXD41" s="214"/>
      <c r="SXE41" s="214"/>
      <c r="SXF41" s="214"/>
      <c r="SXG41" s="214"/>
      <c r="SXH41" s="214"/>
      <c r="SXI41" s="214"/>
      <c r="SXJ41" s="214"/>
      <c r="SXK41" s="214"/>
      <c r="SXL41" s="214"/>
      <c r="SXM41" s="214"/>
      <c r="SXN41" s="214"/>
      <c r="SXO41" s="214"/>
      <c r="SXP41" s="214"/>
      <c r="SXQ41" s="214"/>
      <c r="SXR41" s="214"/>
      <c r="SXS41" s="214"/>
      <c r="SXT41" s="214"/>
      <c r="SXU41" s="214"/>
      <c r="SXV41" s="214"/>
      <c r="SXW41" s="214"/>
      <c r="SXX41" s="214"/>
      <c r="SXY41" s="214"/>
      <c r="SXZ41" s="214"/>
      <c r="SYA41" s="214"/>
      <c r="SYB41" s="214"/>
      <c r="SYC41" s="214"/>
      <c r="SYD41" s="214"/>
      <c r="SYE41" s="214"/>
      <c r="SYF41" s="214"/>
      <c r="SYG41" s="214"/>
      <c r="SYH41" s="214"/>
      <c r="SYI41" s="214"/>
      <c r="SYJ41" s="214"/>
      <c r="SYK41" s="214"/>
      <c r="SYL41" s="214"/>
      <c r="SYM41" s="214"/>
      <c r="SYN41" s="214"/>
      <c r="SYO41" s="214"/>
      <c r="SYP41" s="214"/>
      <c r="SYQ41" s="214"/>
      <c r="SYR41" s="214"/>
      <c r="SYS41" s="214"/>
      <c r="SYT41" s="214"/>
      <c r="SYU41" s="214"/>
      <c r="SYV41" s="214"/>
      <c r="SYW41" s="214"/>
      <c r="SYX41" s="214"/>
      <c r="SYY41" s="214"/>
      <c r="SYZ41" s="214"/>
      <c r="SZA41" s="214"/>
      <c r="SZB41" s="214"/>
      <c r="SZC41" s="214"/>
      <c r="SZD41" s="214"/>
      <c r="SZE41" s="214"/>
      <c r="SZF41" s="214"/>
      <c r="SZG41" s="214"/>
      <c r="SZH41" s="214"/>
      <c r="SZI41" s="214"/>
      <c r="SZJ41" s="214"/>
      <c r="SZK41" s="214"/>
      <c r="SZL41" s="214"/>
      <c r="SZM41" s="214"/>
      <c r="SZN41" s="214"/>
      <c r="SZO41" s="214"/>
      <c r="SZP41" s="214"/>
      <c r="SZQ41" s="214"/>
      <c r="SZR41" s="214"/>
      <c r="SZS41" s="214"/>
      <c r="SZT41" s="214"/>
      <c r="SZU41" s="214"/>
      <c r="SZV41" s="214"/>
      <c r="SZW41" s="214"/>
      <c r="SZX41" s="214"/>
      <c r="SZY41" s="214"/>
      <c r="SZZ41" s="214"/>
      <c r="TAA41" s="214"/>
      <c r="TAB41" s="214"/>
      <c r="TAC41" s="214"/>
      <c r="TAD41" s="214"/>
      <c r="TAE41" s="214"/>
      <c r="TAF41" s="214"/>
      <c r="TAG41" s="214"/>
      <c r="TAH41" s="214"/>
      <c r="TAI41" s="214"/>
      <c r="TAJ41" s="214"/>
      <c r="TAK41" s="214"/>
      <c r="TAL41" s="214"/>
      <c r="TAM41" s="214"/>
      <c r="TAN41" s="214"/>
      <c r="TAO41" s="214"/>
      <c r="TAP41" s="214"/>
      <c r="TAQ41" s="214"/>
      <c r="TAR41" s="214"/>
      <c r="TAS41" s="214"/>
      <c r="TAT41" s="214"/>
      <c r="TAU41" s="214"/>
      <c r="TAV41" s="214"/>
      <c r="TAW41" s="214"/>
      <c r="TAX41" s="214"/>
      <c r="TAY41" s="214"/>
      <c r="TAZ41" s="214"/>
      <c r="TBA41" s="214"/>
      <c r="TBB41" s="214"/>
      <c r="TBC41" s="214"/>
      <c r="TBD41" s="214"/>
      <c r="TBE41" s="214"/>
      <c r="TBF41" s="214"/>
      <c r="TBG41" s="214"/>
      <c r="TBH41" s="214"/>
      <c r="TBI41" s="214"/>
      <c r="TBJ41" s="214"/>
      <c r="TBK41" s="214"/>
      <c r="TBL41" s="214"/>
      <c r="TBM41" s="214"/>
      <c r="TBN41" s="214"/>
      <c r="TBO41" s="214"/>
      <c r="TBP41" s="214"/>
      <c r="TBQ41" s="214"/>
      <c r="TBR41" s="214"/>
      <c r="TBS41" s="214"/>
      <c r="TBT41" s="214"/>
      <c r="TBU41" s="214"/>
      <c r="TBV41" s="214"/>
      <c r="TBW41" s="214"/>
      <c r="TBX41" s="214"/>
      <c r="TBY41" s="214"/>
      <c r="TBZ41" s="214"/>
      <c r="TCA41" s="214"/>
      <c r="TCB41" s="214"/>
      <c r="TCC41" s="214"/>
      <c r="TCD41" s="214"/>
      <c r="TCE41" s="214"/>
      <c r="TCF41" s="214"/>
      <c r="TCG41" s="214"/>
      <c r="TCH41" s="214"/>
      <c r="TCI41" s="214"/>
      <c r="TCJ41" s="214"/>
      <c r="TCK41" s="214"/>
      <c r="TCL41" s="214"/>
      <c r="TCM41" s="214"/>
      <c r="TCN41" s="214"/>
      <c r="TCO41" s="214"/>
      <c r="TCP41" s="214"/>
      <c r="TCQ41" s="214"/>
      <c r="TCR41" s="214"/>
      <c r="TCS41" s="214"/>
      <c r="TCT41" s="214"/>
      <c r="TCU41" s="214"/>
      <c r="TCV41" s="214"/>
      <c r="TCW41" s="214"/>
      <c r="TCX41" s="214"/>
      <c r="TCY41" s="214"/>
      <c r="TCZ41" s="214"/>
      <c r="TDA41" s="214"/>
      <c r="TDB41" s="214"/>
      <c r="TDC41" s="214"/>
      <c r="TDD41" s="214"/>
      <c r="TDE41" s="214"/>
      <c r="TDF41" s="214"/>
      <c r="TDG41" s="214"/>
      <c r="TDH41" s="214"/>
      <c r="TDI41" s="214"/>
      <c r="TDJ41" s="214"/>
      <c r="TDK41" s="214"/>
      <c r="TDL41" s="214"/>
      <c r="TDM41" s="214"/>
      <c r="TDN41" s="214"/>
      <c r="TDO41" s="214"/>
      <c r="TDP41" s="214"/>
      <c r="TDQ41" s="214"/>
      <c r="TDR41" s="214"/>
      <c r="TDS41" s="214"/>
      <c r="TDT41" s="214"/>
      <c r="TDU41" s="214"/>
      <c r="TDV41" s="214"/>
      <c r="TDW41" s="214"/>
      <c r="TDX41" s="214"/>
      <c r="TDY41" s="214"/>
      <c r="TDZ41" s="214"/>
      <c r="TEA41" s="214"/>
      <c r="TEB41" s="214"/>
      <c r="TEC41" s="214"/>
      <c r="TED41" s="214"/>
      <c r="TEE41" s="214"/>
      <c r="TEF41" s="214"/>
      <c r="TEG41" s="214"/>
      <c r="TEH41" s="214"/>
      <c r="TEI41" s="214"/>
      <c r="TEJ41" s="214"/>
      <c r="TEK41" s="214"/>
      <c r="TEL41" s="214"/>
      <c r="TEM41" s="214"/>
      <c r="TEN41" s="214"/>
      <c r="TEO41" s="214"/>
      <c r="TEP41" s="214"/>
      <c r="TEQ41" s="214"/>
      <c r="TER41" s="214"/>
      <c r="TES41" s="214"/>
      <c r="TET41" s="214"/>
      <c r="TEU41" s="214"/>
      <c r="TEV41" s="214"/>
      <c r="TEW41" s="214"/>
      <c r="TEX41" s="214"/>
      <c r="TEY41" s="214"/>
      <c r="TEZ41" s="214"/>
      <c r="TFA41" s="214"/>
      <c r="TFB41" s="214"/>
      <c r="TFC41" s="214"/>
      <c r="TFD41" s="214"/>
      <c r="TFE41" s="214"/>
      <c r="TFF41" s="214"/>
      <c r="TFG41" s="214"/>
      <c r="TFH41" s="214"/>
      <c r="TFI41" s="214"/>
      <c r="TFJ41" s="214"/>
      <c r="TFK41" s="214"/>
      <c r="TFL41" s="214"/>
      <c r="TFM41" s="214"/>
      <c r="TFN41" s="214"/>
      <c r="TFO41" s="214"/>
      <c r="TFP41" s="214"/>
      <c r="TFQ41" s="214"/>
      <c r="TFR41" s="214"/>
      <c r="TFS41" s="214"/>
      <c r="TFT41" s="214"/>
      <c r="TFU41" s="214"/>
      <c r="TFV41" s="214"/>
      <c r="TFW41" s="214"/>
      <c r="TFX41" s="214"/>
      <c r="TFY41" s="214"/>
      <c r="TFZ41" s="214"/>
      <c r="TGA41" s="214"/>
      <c r="TGB41" s="214"/>
      <c r="TGC41" s="214"/>
      <c r="TGD41" s="214"/>
      <c r="TGE41" s="214"/>
      <c r="TGF41" s="214"/>
      <c r="TGG41" s="214"/>
      <c r="TGH41" s="214"/>
      <c r="TGI41" s="214"/>
      <c r="TGJ41" s="214"/>
      <c r="TGK41" s="214"/>
      <c r="TGL41" s="214"/>
      <c r="TGM41" s="214"/>
      <c r="TGN41" s="214"/>
      <c r="TGO41" s="214"/>
      <c r="TGP41" s="214"/>
      <c r="TGQ41" s="214"/>
      <c r="TGR41" s="214"/>
      <c r="TGS41" s="214"/>
      <c r="TGT41" s="214"/>
      <c r="TGU41" s="214"/>
      <c r="TGV41" s="214"/>
      <c r="TGW41" s="214"/>
      <c r="TGX41" s="214"/>
      <c r="TGY41" s="214"/>
      <c r="TGZ41" s="214"/>
      <c r="THA41" s="214"/>
      <c r="THB41" s="214"/>
      <c r="THC41" s="214"/>
      <c r="THD41" s="214"/>
      <c r="THE41" s="214"/>
      <c r="THF41" s="214"/>
      <c r="THG41" s="214"/>
      <c r="THH41" s="214"/>
      <c r="THI41" s="214"/>
      <c r="THJ41" s="214"/>
      <c r="THK41" s="214"/>
      <c r="THL41" s="214"/>
      <c r="THM41" s="214"/>
      <c r="THN41" s="214"/>
      <c r="THO41" s="214"/>
      <c r="THP41" s="214"/>
      <c r="THQ41" s="214"/>
      <c r="THR41" s="214"/>
      <c r="THS41" s="214"/>
      <c r="THT41" s="214"/>
      <c r="THU41" s="214"/>
      <c r="THV41" s="214"/>
      <c r="THW41" s="214"/>
      <c r="THX41" s="214"/>
      <c r="THY41" s="214"/>
      <c r="THZ41" s="214"/>
      <c r="TIA41" s="214"/>
      <c r="TIB41" s="214"/>
      <c r="TIC41" s="214"/>
      <c r="TID41" s="214"/>
      <c r="TIE41" s="214"/>
      <c r="TIF41" s="214"/>
      <c r="TIG41" s="214"/>
      <c r="TIH41" s="214"/>
      <c r="TII41" s="214"/>
      <c r="TIJ41" s="214"/>
      <c r="TIK41" s="214"/>
      <c r="TIL41" s="214"/>
      <c r="TIM41" s="214"/>
      <c r="TIN41" s="214"/>
      <c r="TIO41" s="214"/>
      <c r="TIP41" s="214"/>
      <c r="TIQ41" s="214"/>
      <c r="TIR41" s="214"/>
      <c r="TIS41" s="214"/>
      <c r="TIT41" s="214"/>
      <c r="TIU41" s="214"/>
      <c r="TIV41" s="214"/>
      <c r="TIW41" s="214"/>
      <c r="TIX41" s="214"/>
      <c r="TIY41" s="214"/>
      <c r="TIZ41" s="214"/>
      <c r="TJA41" s="214"/>
      <c r="TJB41" s="214"/>
      <c r="TJC41" s="214"/>
      <c r="TJD41" s="214"/>
      <c r="TJE41" s="214"/>
      <c r="TJF41" s="214"/>
      <c r="TJG41" s="214"/>
      <c r="TJH41" s="214"/>
      <c r="TJI41" s="214"/>
      <c r="TJJ41" s="214"/>
      <c r="TJK41" s="214"/>
      <c r="TJL41" s="214"/>
      <c r="TJM41" s="214"/>
      <c r="TJN41" s="214"/>
      <c r="TJO41" s="214"/>
      <c r="TJP41" s="214"/>
      <c r="TJQ41" s="214"/>
      <c r="TJR41" s="214"/>
      <c r="TJS41" s="214"/>
      <c r="TJT41" s="214"/>
      <c r="TJU41" s="214"/>
      <c r="TJV41" s="214"/>
      <c r="TJW41" s="214"/>
      <c r="TJX41" s="214"/>
      <c r="TJY41" s="214"/>
      <c r="TJZ41" s="214"/>
      <c r="TKA41" s="214"/>
      <c r="TKB41" s="214"/>
      <c r="TKC41" s="214"/>
      <c r="TKD41" s="214"/>
      <c r="TKE41" s="214"/>
      <c r="TKF41" s="214"/>
      <c r="TKG41" s="214"/>
      <c r="TKH41" s="214"/>
      <c r="TKI41" s="214"/>
      <c r="TKJ41" s="214"/>
      <c r="TKK41" s="214"/>
      <c r="TKL41" s="214"/>
      <c r="TKM41" s="214"/>
      <c r="TKN41" s="214"/>
      <c r="TKO41" s="214"/>
      <c r="TKP41" s="214"/>
      <c r="TKQ41" s="214"/>
      <c r="TKR41" s="214"/>
      <c r="TKS41" s="214"/>
      <c r="TKT41" s="214"/>
      <c r="TKU41" s="214"/>
      <c r="TKV41" s="214"/>
      <c r="TKW41" s="214"/>
      <c r="TKX41" s="214"/>
      <c r="TKY41" s="214"/>
      <c r="TKZ41" s="214"/>
      <c r="TLA41" s="214"/>
      <c r="TLB41" s="214"/>
      <c r="TLC41" s="214"/>
      <c r="TLD41" s="214"/>
      <c r="TLE41" s="214"/>
      <c r="TLF41" s="214"/>
      <c r="TLG41" s="214"/>
      <c r="TLH41" s="214"/>
      <c r="TLI41" s="214"/>
      <c r="TLJ41" s="214"/>
      <c r="TLK41" s="214"/>
      <c r="TLL41" s="214"/>
      <c r="TLM41" s="214"/>
      <c r="TLN41" s="214"/>
      <c r="TLO41" s="214"/>
      <c r="TLP41" s="214"/>
      <c r="TLQ41" s="214"/>
      <c r="TLR41" s="214"/>
      <c r="TLS41" s="214"/>
      <c r="TLT41" s="214"/>
      <c r="TLU41" s="214"/>
      <c r="TLV41" s="214"/>
      <c r="TLW41" s="214"/>
      <c r="TLX41" s="214"/>
      <c r="TLY41" s="214"/>
      <c r="TLZ41" s="214"/>
      <c r="TMA41" s="214"/>
      <c r="TMB41" s="214"/>
      <c r="TMC41" s="214"/>
      <c r="TMD41" s="214"/>
      <c r="TME41" s="214"/>
      <c r="TMF41" s="214"/>
      <c r="TMG41" s="214"/>
      <c r="TMH41" s="214"/>
      <c r="TMI41" s="214"/>
      <c r="TMJ41" s="214"/>
      <c r="TMK41" s="214"/>
      <c r="TML41" s="214"/>
      <c r="TMM41" s="214"/>
      <c r="TMN41" s="214"/>
      <c r="TMO41" s="214"/>
      <c r="TMP41" s="214"/>
      <c r="TMQ41" s="214"/>
      <c r="TMR41" s="214"/>
      <c r="TMS41" s="214"/>
      <c r="TMT41" s="214"/>
      <c r="TMU41" s="214"/>
      <c r="TMV41" s="214"/>
      <c r="TMW41" s="214"/>
      <c r="TMX41" s="214"/>
      <c r="TMY41" s="214"/>
      <c r="TMZ41" s="214"/>
      <c r="TNA41" s="214"/>
      <c r="TNB41" s="214"/>
      <c r="TNC41" s="214"/>
      <c r="TND41" s="214"/>
      <c r="TNE41" s="214"/>
      <c r="TNF41" s="214"/>
      <c r="TNG41" s="214"/>
      <c r="TNH41" s="214"/>
      <c r="TNI41" s="214"/>
      <c r="TNJ41" s="214"/>
      <c r="TNK41" s="214"/>
      <c r="TNL41" s="214"/>
      <c r="TNM41" s="214"/>
      <c r="TNN41" s="214"/>
      <c r="TNO41" s="214"/>
      <c r="TNP41" s="214"/>
      <c r="TNQ41" s="214"/>
      <c r="TNR41" s="214"/>
      <c r="TNS41" s="214"/>
      <c r="TNT41" s="214"/>
      <c r="TNU41" s="214"/>
      <c r="TNV41" s="214"/>
      <c r="TNW41" s="214"/>
      <c r="TNX41" s="214"/>
      <c r="TNY41" s="214"/>
      <c r="TNZ41" s="214"/>
      <c r="TOA41" s="214"/>
      <c r="TOB41" s="214"/>
      <c r="TOC41" s="214"/>
      <c r="TOD41" s="214"/>
      <c r="TOE41" s="214"/>
      <c r="TOF41" s="214"/>
      <c r="TOG41" s="214"/>
      <c r="TOH41" s="214"/>
      <c r="TOI41" s="214"/>
      <c r="TOJ41" s="214"/>
      <c r="TOK41" s="214"/>
      <c r="TOL41" s="214"/>
      <c r="TOM41" s="214"/>
      <c r="TON41" s="214"/>
      <c r="TOO41" s="214"/>
      <c r="TOP41" s="214"/>
      <c r="TOQ41" s="214"/>
      <c r="TOR41" s="214"/>
      <c r="TOS41" s="214"/>
      <c r="TOT41" s="214"/>
      <c r="TOU41" s="214"/>
      <c r="TOV41" s="214"/>
      <c r="TOW41" s="214"/>
      <c r="TOX41" s="214"/>
      <c r="TOY41" s="214"/>
      <c r="TOZ41" s="214"/>
      <c r="TPA41" s="214"/>
      <c r="TPB41" s="214"/>
      <c r="TPC41" s="214"/>
      <c r="TPD41" s="214"/>
      <c r="TPE41" s="214"/>
      <c r="TPF41" s="214"/>
      <c r="TPG41" s="214"/>
      <c r="TPH41" s="214"/>
      <c r="TPI41" s="214"/>
      <c r="TPJ41" s="214"/>
      <c r="TPK41" s="214"/>
      <c r="TPL41" s="214"/>
      <c r="TPM41" s="214"/>
      <c r="TPN41" s="214"/>
      <c r="TPO41" s="214"/>
      <c r="TPP41" s="214"/>
      <c r="TPQ41" s="214"/>
      <c r="TPR41" s="214"/>
      <c r="TPS41" s="214"/>
      <c r="TPT41" s="214"/>
      <c r="TPU41" s="214"/>
      <c r="TPV41" s="214"/>
      <c r="TPW41" s="214"/>
      <c r="TPX41" s="214"/>
      <c r="TPY41" s="214"/>
      <c r="TPZ41" s="214"/>
      <c r="TQA41" s="214"/>
      <c r="TQB41" s="214"/>
      <c r="TQC41" s="214"/>
      <c r="TQD41" s="214"/>
      <c r="TQE41" s="214"/>
      <c r="TQF41" s="214"/>
      <c r="TQG41" s="214"/>
      <c r="TQH41" s="214"/>
      <c r="TQI41" s="214"/>
      <c r="TQJ41" s="214"/>
      <c r="TQK41" s="214"/>
      <c r="TQL41" s="214"/>
      <c r="TQM41" s="214"/>
      <c r="TQN41" s="214"/>
      <c r="TQO41" s="214"/>
      <c r="TQP41" s="214"/>
      <c r="TQQ41" s="214"/>
      <c r="TQR41" s="214"/>
      <c r="TQS41" s="214"/>
      <c r="TQT41" s="214"/>
      <c r="TQU41" s="214"/>
      <c r="TQV41" s="214"/>
      <c r="TQW41" s="214"/>
      <c r="TQX41" s="214"/>
      <c r="TQY41" s="214"/>
      <c r="TQZ41" s="214"/>
      <c r="TRA41" s="214"/>
      <c r="TRB41" s="214"/>
      <c r="TRC41" s="214"/>
      <c r="TRD41" s="214"/>
      <c r="TRE41" s="214"/>
      <c r="TRF41" s="214"/>
      <c r="TRG41" s="214"/>
      <c r="TRH41" s="214"/>
      <c r="TRI41" s="214"/>
      <c r="TRJ41" s="214"/>
      <c r="TRK41" s="214"/>
      <c r="TRL41" s="214"/>
      <c r="TRM41" s="214"/>
      <c r="TRN41" s="214"/>
      <c r="TRO41" s="214"/>
      <c r="TRP41" s="214"/>
      <c r="TRQ41" s="214"/>
      <c r="TRR41" s="214"/>
      <c r="TRS41" s="214"/>
      <c r="TRT41" s="214"/>
      <c r="TRU41" s="214"/>
      <c r="TRV41" s="214"/>
      <c r="TRW41" s="214"/>
      <c r="TRX41" s="214"/>
      <c r="TRY41" s="214"/>
      <c r="TRZ41" s="214"/>
      <c r="TSA41" s="214"/>
      <c r="TSB41" s="214"/>
      <c r="TSC41" s="214"/>
      <c r="TSD41" s="214"/>
      <c r="TSE41" s="214"/>
      <c r="TSF41" s="214"/>
      <c r="TSG41" s="214"/>
      <c r="TSH41" s="214"/>
      <c r="TSI41" s="214"/>
      <c r="TSJ41" s="214"/>
      <c r="TSK41" s="214"/>
      <c r="TSL41" s="214"/>
      <c r="TSM41" s="214"/>
      <c r="TSN41" s="214"/>
      <c r="TSO41" s="214"/>
      <c r="TSP41" s="214"/>
      <c r="TSQ41" s="214"/>
      <c r="TSR41" s="214"/>
      <c r="TSS41" s="214"/>
      <c r="TST41" s="214"/>
      <c r="TSU41" s="214"/>
      <c r="TSV41" s="214"/>
      <c r="TSW41" s="214"/>
      <c r="TSX41" s="214"/>
      <c r="TSY41" s="214"/>
      <c r="TSZ41" s="214"/>
      <c r="TTA41" s="214"/>
      <c r="TTB41" s="214"/>
      <c r="TTC41" s="214"/>
      <c r="TTD41" s="214"/>
      <c r="TTE41" s="214"/>
      <c r="TTF41" s="214"/>
      <c r="TTG41" s="214"/>
      <c r="TTH41" s="214"/>
      <c r="TTI41" s="214"/>
      <c r="TTJ41" s="214"/>
      <c r="TTK41" s="214"/>
      <c r="TTL41" s="214"/>
      <c r="TTM41" s="214"/>
      <c r="TTN41" s="214"/>
      <c r="TTO41" s="214"/>
      <c r="TTP41" s="214"/>
      <c r="TTQ41" s="214"/>
      <c r="TTR41" s="214"/>
      <c r="TTS41" s="214"/>
      <c r="TTT41" s="214"/>
      <c r="TTU41" s="214"/>
      <c r="TTV41" s="214"/>
      <c r="TTW41" s="214"/>
      <c r="TTX41" s="214"/>
      <c r="TTY41" s="214"/>
      <c r="TTZ41" s="214"/>
      <c r="TUA41" s="214"/>
      <c r="TUB41" s="214"/>
      <c r="TUC41" s="214"/>
      <c r="TUD41" s="214"/>
      <c r="TUE41" s="214"/>
      <c r="TUF41" s="214"/>
      <c r="TUG41" s="214"/>
      <c r="TUH41" s="214"/>
      <c r="TUI41" s="214"/>
      <c r="TUJ41" s="214"/>
      <c r="TUK41" s="214"/>
      <c r="TUL41" s="214"/>
      <c r="TUM41" s="214"/>
      <c r="TUN41" s="214"/>
      <c r="TUO41" s="214"/>
      <c r="TUP41" s="214"/>
      <c r="TUQ41" s="214"/>
      <c r="TUR41" s="214"/>
      <c r="TUS41" s="214"/>
      <c r="TUT41" s="214"/>
      <c r="TUU41" s="214"/>
      <c r="TUV41" s="214"/>
      <c r="TUW41" s="214"/>
      <c r="TUX41" s="214"/>
      <c r="TUY41" s="214"/>
      <c r="TUZ41" s="214"/>
      <c r="TVA41" s="214"/>
      <c r="TVB41" s="214"/>
      <c r="TVC41" s="214"/>
      <c r="TVD41" s="214"/>
      <c r="TVE41" s="214"/>
      <c r="TVF41" s="214"/>
      <c r="TVG41" s="214"/>
      <c r="TVH41" s="214"/>
      <c r="TVI41" s="214"/>
      <c r="TVJ41" s="214"/>
      <c r="TVK41" s="214"/>
      <c r="TVL41" s="214"/>
      <c r="TVM41" s="214"/>
      <c r="TVN41" s="214"/>
      <c r="TVO41" s="214"/>
      <c r="TVP41" s="214"/>
      <c r="TVQ41" s="214"/>
      <c r="TVR41" s="214"/>
      <c r="TVS41" s="214"/>
      <c r="TVT41" s="214"/>
      <c r="TVU41" s="214"/>
      <c r="TVV41" s="214"/>
      <c r="TVW41" s="214"/>
      <c r="TVX41" s="214"/>
      <c r="TVY41" s="214"/>
      <c r="TVZ41" s="214"/>
      <c r="TWA41" s="214"/>
      <c r="TWB41" s="214"/>
      <c r="TWC41" s="214"/>
      <c r="TWD41" s="214"/>
      <c r="TWE41" s="214"/>
      <c r="TWF41" s="214"/>
      <c r="TWG41" s="214"/>
      <c r="TWH41" s="214"/>
      <c r="TWI41" s="214"/>
      <c r="TWJ41" s="214"/>
      <c r="TWK41" s="214"/>
      <c r="TWL41" s="214"/>
      <c r="TWM41" s="214"/>
      <c r="TWN41" s="214"/>
      <c r="TWO41" s="214"/>
      <c r="TWP41" s="214"/>
      <c r="TWQ41" s="214"/>
      <c r="TWR41" s="214"/>
      <c r="TWS41" s="214"/>
      <c r="TWT41" s="214"/>
      <c r="TWU41" s="214"/>
      <c r="TWV41" s="214"/>
      <c r="TWW41" s="214"/>
      <c r="TWX41" s="214"/>
      <c r="TWY41" s="214"/>
      <c r="TWZ41" s="214"/>
      <c r="TXA41" s="214"/>
      <c r="TXB41" s="214"/>
      <c r="TXC41" s="214"/>
      <c r="TXD41" s="214"/>
      <c r="TXE41" s="214"/>
      <c r="TXF41" s="214"/>
      <c r="TXG41" s="214"/>
      <c r="TXH41" s="214"/>
      <c r="TXI41" s="214"/>
      <c r="TXJ41" s="214"/>
      <c r="TXK41" s="214"/>
      <c r="TXL41" s="214"/>
      <c r="TXM41" s="214"/>
      <c r="TXN41" s="214"/>
      <c r="TXO41" s="214"/>
      <c r="TXP41" s="214"/>
      <c r="TXQ41" s="214"/>
      <c r="TXR41" s="214"/>
      <c r="TXS41" s="214"/>
      <c r="TXT41" s="214"/>
      <c r="TXU41" s="214"/>
      <c r="TXV41" s="214"/>
      <c r="TXW41" s="214"/>
      <c r="TXX41" s="214"/>
      <c r="TXY41" s="214"/>
      <c r="TXZ41" s="214"/>
      <c r="TYA41" s="214"/>
      <c r="TYB41" s="214"/>
      <c r="TYC41" s="214"/>
      <c r="TYD41" s="214"/>
      <c r="TYE41" s="214"/>
      <c r="TYF41" s="214"/>
      <c r="TYG41" s="214"/>
      <c r="TYH41" s="214"/>
      <c r="TYI41" s="214"/>
      <c r="TYJ41" s="214"/>
      <c r="TYK41" s="214"/>
      <c r="TYL41" s="214"/>
      <c r="TYM41" s="214"/>
      <c r="TYN41" s="214"/>
      <c r="TYO41" s="214"/>
      <c r="TYP41" s="214"/>
      <c r="TYQ41" s="214"/>
      <c r="TYR41" s="214"/>
      <c r="TYS41" s="214"/>
      <c r="TYT41" s="214"/>
      <c r="TYU41" s="214"/>
      <c r="TYV41" s="214"/>
      <c r="TYW41" s="214"/>
      <c r="TYX41" s="214"/>
      <c r="TYY41" s="214"/>
      <c r="TYZ41" s="214"/>
      <c r="TZA41" s="214"/>
      <c r="TZB41" s="214"/>
      <c r="TZC41" s="214"/>
      <c r="TZD41" s="214"/>
      <c r="TZE41" s="214"/>
      <c r="TZF41" s="214"/>
      <c r="TZG41" s="214"/>
      <c r="TZH41" s="214"/>
      <c r="TZI41" s="214"/>
      <c r="TZJ41" s="214"/>
      <c r="TZK41" s="214"/>
      <c r="TZL41" s="214"/>
      <c r="TZM41" s="214"/>
      <c r="TZN41" s="214"/>
      <c r="TZO41" s="214"/>
      <c r="TZP41" s="214"/>
      <c r="TZQ41" s="214"/>
      <c r="TZR41" s="214"/>
      <c r="TZS41" s="214"/>
      <c r="TZT41" s="214"/>
      <c r="TZU41" s="214"/>
      <c r="TZV41" s="214"/>
      <c r="TZW41" s="214"/>
      <c r="TZX41" s="214"/>
      <c r="TZY41" s="214"/>
      <c r="TZZ41" s="214"/>
      <c r="UAA41" s="214"/>
      <c r="UAB41" s="214"/>
      <c r="UAC41" s="214"/>
      <c r="UAD41" s="214"/>
      <c r="UAE41" s="214"/>
      <c r="UAF41" s="214"/>
      <c r="UAG41" s="214"/>
      <c r="UAH41" s="214"/>
      <c r="UAI41" s="214"/>
      <c r="UAJ41" s="214"/>
      <c r="UAK41" s="214"/>
      <c r="UAL41" s="214"/>
      <c r="UAM41" s="214"/>
      <c r="UAN41" s="214"/>
      <c r="UAO41" s="214"/>
      <c r="UAP41" s="214"/>
      <c r="UAQ41" s="214"/>
      <c r="UAR41" s="214"/>
      <c r="UAS41" s="214"/>
      <c r="UAT41" s="214"/>
      <c r="UAU41" s="214"/>
      <c r="UAV41" s="214"/>
      <c r="UAW41" s="214"/>
      <c r="UAX41" s="214"/>
      <c r="UAY41" s="214"/>
      <c r="UAZ41" s="214"/>
      <c r="UBA41" s="214"/>
      <c r="UBB41" s="214"/>
      <c r="UBC41" s="214"/>
      <c r="UBD41" s="214"/>
      <c r="UBE41" s="214"/>
      <c r="UBF41" s="214"/>
      <c r="UBG41" s="214"/>
      <c r="UBH41" s="214"/>
      <c r="UBI41" s="214"/>
      <c r="UBJ41" s="214"/>
      <c r="UBK41" s="214"/>
      <c r="UBL41" s="214"/>
      <c r="UBM41" s="214"/>
      <c r="UBN41" s="214"/>
      <c r="UBO41" s="214"/>
      <c r="UBP41" s="214"/>
      <c r="UBQ41" s="214"/>
      <c r="UBR41" s="214"/>
      <c r="UBS41" s="214"/>
      <c r="UBT41" s="214"/>
      <c r="UBU41" s="214"/>
      <c r="UBV41" s="214"/>
      <c r="UBW41" s="214"/>
      <c r="UBX41" s="214"/>
      <c r="UBY41" s="214"/>
      <c r="UBZ41" s="214"/>
      <c r="UCA41" s="214"/>
      <c r="UCB41" s="214"/>
      <c r="UCC41" s="214"/>
      <c r="UCD41" s="214"/>
      <c r="UCE41" s="214"/>
      <c r="UCF41" s="214"/>
      <c r="UCG41" s="214"/>
      <c r="UCH41" s="214"/>
      <c r="UCI41" s="214"/>
      <c r="UCJ41" s="214"/>
      <c r="UCK41" s="214"/>
      <c r="UCL41" s="214"/>
      <c r="UCM41" s="214"/>
      <c r="UCN41" s="214"/>
      <c r="UCO41" s="214"/>
      <c r="UCP41" s="214"/>
      <c r="UCQ41" s="214"/>
      <c r="UCR41" s="214"/>
      <c r="UCS41" s="214"/>
      <c r="UCT41" s="214"/>
      <c r="UCU41" s="214"/>
      <c r="UCV41" s="214"/>
      <c r="UCW41" s="214"/>
      <c r="UCX41" s="214"/>
      <c r="UCY41" s="214"/>
      <c r="UCZ41" s="214"/>
      <c r="UDA41" s="214"/>
      <c r="UDB41" s="214"/>
      <c r="UDC41" s="214"/>
      <c r="UDD41" s="214"/>
      <c r="UDE41" s="214"/>
      <c r="UDF41" s="214"/>
      <c r="UDG41" s="214"/>
      <c r="UDH41" s="214"/>
      <c r="UDI41" s="214"/>
      <c r="UDJ41" s="214"/>
      <c r="UDK41" s="214"/>
      <c r="UDL41" s="214"/>
      <c r="UDM41" s="214"/>
      <c r="UDN41" s="214"/>
      <c r="UDO41" s="214"/>
      <c r="UDP41" s="214"/>
      <c r="UDQ41" s="214"/>
      <c r="UDR41" s="214"/>
      <c r="UDS41" s="214"/>
      <c r="UDT41" s="214"/>
      <c r="UDU41" s="214"/>
      <c r="UDV41" s="214"/>
      <c r="UDW41" s="214"/>
      <c r="UDX41" s="214"/>
      <c r="UDY41" s="214"/>
      <c r="UDZ41" s="214"/>
      <c r="UEA41" s="214"/>
      <c r="UEB41" s="214"/>
      <c r="UEC41" s="214"/>
      <c r="UED41" s="214"/>
      <c r="UEE41" s="214"/>
      <c r="UEF41" s="214"/>
      <c r="UEG41" s="214"/>
      <c r="UEH41" s="214"/>
      <c r="UEI41" s="214"/>
      <c r="UEJ41" s="214"/>
      <c r="UEK41" s="214"/>
      <c r="UEL41" s="214"/>
      <c r="UEM41" s="214"/>
      <c r="UEN41" s="214"/>
      <c r="UEO41" s="214"/>
      <c r="UEP41" s="214"/>
      <c r="UEQ41" s="214"/>
      <c r="UER41" s="214"/>
      <c r="UES41" s="214"/>
      <c r="UET41" s="214"/>
      <c r="UEU41" s="214"/>
      <c r="UEV41" s="214"/>
      <c r="UEW41" s="214"/>
      <c r="UEX41" s="214"/>
      <c r="UEY41" s="214"/>
      <c r="UEZ41" s="214"/>
      <c r="UFA41" s="214"/>
      <c r="UFB41" s="214"/>
      <c r="UFC41" s="214"/>
      <c r="UFD41" s="214"/>
      <c r="UFE41" s="214"/>
      <c r="UFF41" s="214"/>
      <c r="UFG41" s="214"/>
      <c r="UFH41" s="214"/>
      <c r="UFI41" s="214"/>
      <c r="UFJ41" s="214"/>
      <c r="UFK41" s="214"/>
      <c r="UFL41" s="214"/>
      <c r="UFM41" s="214"/>
      <c r="UFN41" s="214"/>
      <c r="UFO41" s="214"/>
      <c r="UFP41" s="214"/>
      <c r="UFQ41" s="214"/>
      <c r="UFR41" s="214"/>
      <c r="UFS41" s="214"/>
      <c r="UFT41" s="214"/>
      <c r="UFU41" s="214"/>
      <c r="UFV41" s="214"/>
      <c r="UFW41" s="214"/>
      <c r="UFX41" s="214"/>
      <c r="UFY41" s="214"/>
      <c r="UFZ41" s="214"/>
      <c r="UGA41" s="214"/>
      <c r="UGB41" s="214"/>
      <c r="UGC41" s="214"/>
      <c r="UGD41" s="214"/>
      <c r="UGE41" s="214"/>
      <c r="UGF41" s="214"/>
      <c r="UGG41" s="214"/>
      <c r="UGH41" s="214"/>
      <c r="UGI41" s="214"/>
      <c r="UGJ41" s="214"/>
      <c r="UGK41" s="214"/>
      <c r="UGL41" s="214"/>
      <c r="UGM41" s="214"/>
      <c r="UGN41" s="214"/>
      <c r="UGO41" s="214"/>
      <c r="UGP41" s="214"/>
      <c r="UGQ41" s="214"/>
      <c r="UGR41" s="214"/>
      <c r="UGS41" s="214"/>
      <c r="UGT41" s="214"/>
      <c r="UGU41" s="214"/>
      <c r="UGV41" s="214"/>
      <c r="UGW41" s="214"/>
      <c r="UGX41" s="214"/>
      <c r="UGY41" s="214"/>
      <c r="UGZ41" s="214"/>
      <c r="UHA41" s="214"/>
      <c r="UHB41" s="214"/>
      <c r="UHC41" s="214"/>
      <c r="UHD41" s="214"/>
      <c r="UHE41" s="214"/>
      <c r="UHF41" s="214"/>
      <c r="UHG41" s="214"/>
      <c r="UHH41" s="214"/>
      <c r="UHI41" s="214"/>
      <c r="UHJ41" s="214"/>
      <c r="UHK41" s="214"/>
      <c r="UHL41" s="214"/>
      <c r="UHM41" s="214"/>
      <c r="UHN41" s="214"/>
      <c r="UHO41" s="214"/>
      <c r="UHP41" s="214"/>
      <c r="UHQ41" s="214"/>
      <c r="UHR41" s="214"/>
      <c r="UHS41" s="214"/>
      <c r="UHT41" s="214"/>
      <c r="UHU41" s="214"/>
      <c r="UHV41" s="214"/>
      <c r="UHW41" s="214"/>
      <c r="UHX41" s="214"/>
      <c r="UHY41" s="214"/>
      <c r="UHZ41" s="214"/>
      <c r="UIA41" s="214"/>
      <c r="UIB41" s="214"/>
      <c r="UIC41" s="214"/>
      <c r="UID41" s="214"/>
      <c r="UIE41" s="214"/>
      <c r="UIF41" s="214"/>
      <c r="UIG41" s="214"/>
      <c r="UIH41" s="214"/>
      <c r="UII41" s="214"/>
      <c r="UIJ41" s="214"/>
      <c r="UIK41" s="214"/>
      <c r="UIL41" s="214"/>
      <c r="UIM41" s="214"/>
      <c r="UIN41" s="214"/>
      <c r="UIO41" s="214"/>
      <c r="UIP41" s="214"/>
      <c r="UIQ41" s="214"/>
      <c r="UIR41" s="214"/>
      <c r="UIS41" s="214"/>
      <c r="UIT41" s="214"/>
      <c r="UIU41" s="214"/>
      <c r="UIV41" s="214"/>
      <c r="UIW41" s="214"/>
      <c r="UIX41" s="214"/>
      <c r="UIY41" s="214"/>
      <c r="UIZ41" s="214"/>
      <c r="UJA41" s="214"/>
      <c r="UJB41" s="214"/>
      <c r="UJC41" s="214"/>
      <c r="UJD41" s="214"/>
      <c r="UJE41" s="214"/>
      <c r="UJF41" s="214"/>
      <c r="UJG41" s="214"/>
      <c r="UJH41" s="214"/>
      <c r="UJI41" s="214"/>
      <c r="UJJ41" s="214"/>
      <c r="UJK41" s="214"/>
      <c r="UJL41" s="214"/>
      <c r="UJM41" s="214"/>
      <c r="UJN41" s="214"/>
      <c r="UJO41" s="214"/>
      <c r="UJP41" s="214"/>
      <c r="UJQ41" s="214"/>
      <c r="UJR41" s="214"/>
      <c r="UJS41" s="214"/>
      <c r="UJT41" s="214"/>
      <c r="UJU41" s="214"/>
      <c r="UJV41" s="214"/>
      <c r="UJW41" s="214"/>
      <c r="UJX41" s="214"/>
      <c r="UJY41" s="214"/>
      <c r="UJZ41" s="214"/>
      <c r="UKA41" s="214"/>
      <c r="UKB41" s="214"/>
      <c r="UKC41" s="214"/>
      <c r="UKD41" s="214"/>
      <c r="UKE41" s="214"/>
      <c r="UKF41" s="214"/>
      <c r="UKG41" s="214"/>
      <c r="UKH41" s="214"/>
      <c r="UKI41" s="214"/>
      <c r="UKJ41" s="214"/>
      <c r="UKK41" s="214"/>
      <c r="UKL41" s="214"/>
      <c r="UKM41" s="214"/>
      <c r="UKN41" s="214"/>
      <c r="UKO41" s="214"/>
      <c r="UKP41" s="214"/>
      <c r="UKQ41" s="214"/>
      <c r="UKR41" s="214"/>
      <c r="UKS41" s="214"/>
      <c r="UKT41" s="214"/>
      <c r="UKU41" s="214"/>
      <c r="UKV41" s="214"/>
      <c r="UKW41" s="214"/>
      <c r="UKX41" s="214"/>
      <c r="UKY41" s="214"/>
      <c r="UKZ41" s="214"/>
      <c r="ULA41" s="214"/>
      <c r="ULB41" s="214"/>
      <c r="ULC41" s="214"/>
      <c r="ULD41" s="214"/>
      <c r="ULE41" s="214"/>
      <c r="ULF41" s="214"/>
      <c r="ULG41" s="214"/>
      <c r="ULH41" s="214"/>
      <c r="ULI41" s="214"/>
      <c r="ULJ41" s="214"/>
      <c r="ULK41" s="214"/>
      <c r="ULL41" s="214"/>
      <c r="ULM41" s="214"/>
      <c r="ULN41" s="214"/>
      <c r="ULO41" s="214"/>
      <c r="ULP41" s="214"/>
      <c r="ULQ41" s="214"/>
      <c r="ULR41" s="214"/>
      <c r="ULS41" s="214"/>
      <c r="ULT41" s="214"/>
      <c r="ULU41" s="214"/>
      <c r="ULV41" s="214"/>
      <c r="ULW41" s="214"/>
      <c r="ULX41" s="214"/>
      <c r="ULY41" s="214"/>
      <c r="ULZ41" s="214"/>
      <c r="UMA41" s="214"/>
      <c r="UMB41" s="214"/>
      <c r="UMC41" s="214"/>
      <c r="UMD41" s="214"/>
      <c r="UME41" s="214"/>
      <c r="UMF41" s="214"/>
      <c r="UMG41" s="214"/>
      <c r="UMH41" s="214"/>
      <c r="UMI41" s="214"/>
      <c r="UMJ41" s="214"/>
      <c r="UMK41" s="214"/>
      <c r="UML41" s="214"/>
      <c r="UMM41" s="214"/>
      <c r="UMN41" s="214"/>
      <c r="UMO41" s="214"/>
      <c r="UMP41" s="214"/>
      <c r="UMQ41" s="214"/>
      <c r="UMR41" s="214"/>
      <c r="UMS41" s="214"/>
      <c r="UMT41" s="214"/>
      <c r="UMU41" s="214"/>
      <c r="UMV41" s="214"/>
      <c r="UMW41" s="214"/>
      <c r="UMX41" s="214"/>
      <c r="UMY41" s="214"/>
      <c r="UMZ41" s="214"/>
      <c r="UNA41" s="214"/>
      <c r="UNB41" s="214"/>
      <c r="UNC41" s="214"/>
      <c r="UND41" s="214"/>
      <c r="UNE41" s="214"/>
      <c r="UNF41" s="214"/>
      <c r="UNG41" s="214"/>
      <c r="UNH41" s="214"/>
      <c r="UNI41" s="214"/>
      <c r="UNJ41" s="214"/>
      <c r="UNK41" s="214"/>
      <c r="UNL41" s="214"/>
      <c r="UNM41" s="214"/>
      <c r="UNN41" s="214"/>
      <c r="UNO41" s="214"/>
      <c r="UNP41" s="214"/>
      <c r="UNQ41" s="214"/>
      <c r="UNR41" s="214"/>
      <c r="UNS41" s="214"/>
      <c r="UNT41" s="214"/>
      <c r="UNU41" s="214"/>
      <c r="UNV41" s="214"/>
      <c r="UNW41" s="214"/>
      <c r="UNX41" s="214"/>
      <c r="UNY41" s="214"/>
      <c r="UNZ41" s="214"/>
      <c r="UOA41" s="214"/>
      <c r="UOB41" s="214"/>
      <c r="UOC41" s="214"/>
      <c r="UOD41" s="214"/>
      <c r="UOE41" s="214"/>
      <c r="UOF41" s="214"/>
      <c r="UOG41" s="214"/>
      <c r="UOH41" s="214"/>
      <c r="UOI41" s="214"/>
      <c r="UOJ41" s="214"/>
      <c r="UOK41" s="214"/>
      <c r="UOL41" s="214"/>
      <c r="UOM41" s="214"/>
      <c r="UON41" s="214"/>
      <c r="UOO41" s="214"/>
      <c r="UOP41" s="214"/>
      <c r="UOQ41" s="214"/>
      <c r="UOR41" s="214"/>
      <c r="UOS41" s="214"/>
      <c r="UOT41" s="214"/>
      <c r="UOU41" s="214"/>
      <c r="UOV41" s="214"/>
      <c r="UOW41" s="214"/>
      <c r="UOX41" s="214"/>
      <c r="UOY41" s="214"/>
      <c r="UOZ41" s="214"/>
      <c r="UPA41" s="214"/>
      <c r="UPB41" s="214"/>
      <c r="UPC41" s="214"/>
      <c r="UPD41" s="214"/>
      <c r="UPE41" s="214"/>
      <c r="UPF41" s="214"/>
      <c r="UPG41" s="214"/>
      <c r="UPH41" s="214"/>
      <c r="UPI41" s="214"/>
      <c r="UPJ41" s="214"/>
      <c r="UPK41" s="214"/>
      <c r="UPL41" s="214"/>
      <c r="UPM41" s="214"/>
      <c r="UPN41" s="214"/>
      <c r="UPO41" s="214"/>
      <c r="UPP41" s="214"/>
      <c r="UPQ41" s="214"/>
      <c r="UPR41" s="214"/>
      <c r="UPS41" s="214"/>
      <c r="UPT41" s="214"/>
      <c r="UPU41" s="214"/>
      <c r="UPV41" s="214"/>
      <c r="UPW41" s="214"/>
      <c r="UPX41" s="214"/>
      <c r="UPY41" s="214"/>
      <c r="UPZ41" s="214"/>
      <c r="UQA41" s="214"/>
      <c r="UQB41" s="214"/>
      <c r="UQC41" s="214"/>
      <c r="UQD41" s="214"/>
      <c r="UQE41" s="214"/>
      <c r="UQF41" s="214"/>
      <c r="UQG41" s="214"/>
      <c r="UQH41" s="214"/>
      <c r="UQI41" s="214"/>
      <c r="UQJ41" s="214"/>
      <c r="UQK41" s="214"/>
      <c r="UQL41" s="214"/>
      <c r="UQM41" s="214"/>
      <c r="UQN41" s="214"/>
      <c r="UQO41" s="214"/>
      <c r="UQP41" s="214"/>
      <c r="UQQ41" s="214"/>
      <c r="UQR41" s="214"/>
      <c r="UQS41" s="214"/>
      <c r="UQT41" s="214"/>
      <c r="UQU41" s="214"/>
      <c r="UQV41" s="214"/>
      <c r="UQW41" s="214"/>
      <c r="UQX41" s="214"/>
      <c r="UQY41" s="214"/>
      <c r="UQZ41" s="214"/>
      <c r="URA41" s="214"/>
      <c r="URB41" s="214"/>
      <c r="URC41" s="214"/>
      <c r="URD41" s="214"/>
      <c r="URE41" s="214"/>
      <c r="URF41" s="214"/>
      <c r="URG41" s="214"/>
      <c r="URH41" s="214"/>
      <c r="URI41" s="214"/>
      <c r="URJ41" s="214"/>
      <c r="URK41" s="214"/>
      <c r="URL41" s="214"/>
      <c r="URM41" s="214"/>
      <c r="URN41" s="214"/>
      <c r="URO41" s="214"/>
      <c r="URP41" s="214"/>
      <c r="URQ41" s="214"/>
      <c r="URR41" s="214"/>
      <c r="URS41" s="214"/>
      <c r="URT41" s="214"/>
      <c r="URU41" s="214"/>
      <c r="URV41" s="214"/>
      <c r="URW41" s="214"/>
      <c r="URX41" s="214"/>
      <c r="URY41" s="214"/>
      <c r="URZ41" s="214"/>
      <c r="USA41" s="214"/>
      <c r="USB41" s="214"/>
      <c r="USC41" s="214"/>
      <c r="USD41" s="214"/>
      <c r="USE41" s="214"/>
      <c r="USF41" s="214"/>
      <c r="USG41" s="214"/>
      <c r="USH41" s="214"/>
      <c r="USI41" s="214"/>
      <c r="USJ41" s="214"/>
      <c r="USK41" s="214"/>
      <c r="USL41" s="214"/>
      <c r="USM41" s="214"/>
      <c r="USN41" s="214"/>
      <c r="USO41" s="214"/>
      <c r="USP41" s="214"/>
      <c r="USQ41" s="214"/>
      <c r="USR41" s="214"/>
      <c r="USS41" s="214"/>
      <c r="UST41" s="214"/>
      <c r="USU41" s="214"/>
      <c r="USV41" s="214"/>
      <c r="USW41" s="214"/>
      <c r="USX41" s="214"/>
      <c r="USY41" s="214"/>
      <c r="USZ41" s="214"/>
      <c r="UTA41" s="214"/>
      <c r="UTB41" s="214"/>
      <c r="UTC41" s="214"/>
      <c r="UTD41" s="214"/>
      <c r="UTE41" s="214"/>
      <c r="UTF41" s="214"/>
      <c r="UTG41" s="214"/>
      <c r="UTH41" s="214"/>
      <c r="UTI41" s="214"/>
      <c r="UTJ41" s="214"/>
      <c r="UTK41" s="214"/>
      <c r="UTL41" s="214"/>
      <c r="UTM41" s="214"/>
      <c r="UTN41" s="214"/>
      <c r="UTO41" s="214"/>
      <c r="UTP41" s="214"/>
      <c r="UTQ41" s="214"/>
      <c r="UTR41" s="214"/>
      <c r="UTS41" s="214"/>
      <c r="UTT41" s="214"/>
      <c r="UTU41" s="214"/>
      <c r="UTV41" s="214"/>
      <c r="UTW41" s="214"/>
      <c r="UTX41" s="214"/>
      <c r="UTY41" s="214"/>
      <c r="UTZ41" s="214"/>
      <c r="UUA41" s="214"/>
      <c r="UUB41" s="214"/>
      <c r="UUC41" s="214"/>
      <c r="UUD41" s="214"/>
      <c r="UUE41" s="214"/>
      <c r="UUF41" s="214"/>
      <c r="UUG41" s="214"/>
      <c r="UUH41" s="214"/>
      <c r="UUI41" s="214"/>
      <c r="UUJ41" s="214"/>
      <c r="UUK41" s="214"/>
      <c r="UUL41" s="214"/>
      <c r="UUM41" s="214"/>
      <c r="UUN41" s="214"/>
      <c r="UUO41" s="214"/>
      <c r="UUP41" s="214"/>
      <c r="UUQ41" s="214"/>
      <c r="UUR41" s="214"/>
      <c r="UUS41" s="214"/>
      <c r="UUT41" s="214"/>
      <c r="UUU41" s="214"/>
      <c r="UUV41" s="214"/>
      <c r="UUW41" s="214"/>
      <c r="UUX41" s="214"/>
      <c r="UUY41" s="214"/>
      <c r="UUZ41" s="214"/>
      <c r="UVA41" s="214"/>
      <c r="UVB41" s="214"/>
      <c r="UVC41" s="214"/>
      <c r="UVD41" s="214"/>
      <c r="UVE41" s="214"/>
      <c r="UVF41" s="214"/>
      <c r="UVG41" s="214"/>
      <c r="UVH41" s="214"/>
      <c r="UVI41" s="214"/>
      <c r="UVJ41" s="214"/>
      <c r="UVK41" s="214"/>
      <c r="UVL41" s="214"/>
      <c r="UVM41" s="214"/>
      <c r="UVN41" s="214"/>
      <c r="UVO41" s="214"/>
      <c r="UVP41" s="214"/>
      <c r="UVQ41" s="214"/>
      <c r="UVR41" s="214"/>
      <c r="UVS41" s="214"/>
      <c r="UVT41" s="214"/>
      <c r="UVU41" s="214"/>
      <c r="UVV41" s="214"/>
      <c r="UVW41" s="214"/>
      <c r="UVX41" s="214"/>
      <c r="UVY41" s="214"/>
      <c r="UVZ41" s="214"/>
      <c r="UWA41" s="214"/>
      <c r="UWB41" s="214"/>
      <c r="UWC41" s="214"/>
      <c r="UWD41" s="214"/>
      <c r="UWE41" s="214"/>
      <c r="UWF41" s="214"/>
      <c r="UWG41" s="214"/>
      <c r="UWH41" s="214"/>
      <c r="UWI41" s="214"/>
      <c r="UWJ41" s="214"/>
      <c r="UWK41" s="214"/>
      <c r="UWL41" s="214"/>
      <c r="UWM41" s="214"/>
      <c r="UWN41" s="214"/>
      <c r="UWO41" s="214"/>
      <c r="UWP41" s="214"/>
      <c r="UWQ41" s="214"/>
      <c r="UWR41" s="214"/>
      <c r="UWS41" s="214"/>
      <c r="UWT41" s="214"/>
      <c r="UWU41" s="214"/>
      <c r="UWV41" s="214"/>
      <c r="UWW41" s="214"/>
      <c r="UWX41" s="214"/>
      <c r="UWY41" s="214"/>
      <c r="UWZ41" s="214"/>
      <c r="UXA41" s="214"/>
      <c r="UXB41" s="214"/>
      <c r="UXC41" s="214"/>
      <c r="UXD41" s="214"/>
      <c r="UXE41" s="214"/>
      <c r="UXF41" s="214"/>
      <c r="UXG41" s="214"/>
      <c r="UXH41" s="214"/>
      <c r="UXI41" s="214"/>
      <c r="UXJ41" s="214"/>
      <c r="UXK41" s="214"/>
      <c r="UXL41" s="214"/>
      <c r="UXM41" s="214"/>
      <c r="UXN41" s="214"/>
      <c r="UXO41" s="214"/>
      <c r="UXP41" s="214"/>
      <c r="UXQ41" s="214"/>
      <c r="UXR41" s="214"/>
      <c r="UXS41" s="214"/>
      <c r="UXT41" s="214"/>
      <c r="UXU41" s="214"/>
      <c r="UXV41" s="214"/>
      <c r="UXW41" s="214"/>
      <c r="UXX41" s="214"/>
      <c r="UXY41" s="214"/>
      <c r="UXZ41" s="214"/>
      <c r="UYA41" s="214"/>
      <c r="UYB41" s="214"/>
      <c r="UYC41" s="214"/>
      <c r="UYD41" s="214"/>
      <c r="UYE41" s="214"/>
      <c r="UYF41" s="214"/>
      <c r="UYG41" s="214"/>
      <c r="UYH41" s="214"/>
      <c r="UYI41" s="214"/>
      <c r="UYJ41" s="214"/>
      <c r="UYK41" s="214"/>
      <c r="UYL41" s="214"/>
      <c r="UYM41" s="214"/>
      <c r="UYN41" s="214"/>
      <c r="UYO41" s="214"/>
      <c r="UYP41" s="214"/>
      <c r="UYQ41" s="214"/>
      <c r="UYR41" s="214"/>
      <c r="UYS41" s="214"/>
      <c r="UYT41" s="214"/>
      <c r="UYU41" s="214"/>
      <c r="UYV41" s="214"/>
      <c r="UYW41" s="214"/>
      <c r="UYX41" s="214"/>
      <c r="UYY41" s="214"/>
      <c r="UYZ41" s="214"/>
      <c r="UZA41" s="214"/>
      <c r="UZB41" s="214"/>
      <c r="UZC41" s="214"/>
      <c r="UZD41" s="214"/>
      <c r="UZE41" s="214"/>
      <c r="UZF41" s="214"/>
      <c r="UZG41" s="214"/>
      <c r="UZH41" s="214"/>
      <c r="UZI41" s="214"/>
      <c r="UZJ41" s="214"/>
      <c r="UZK41" s="214"/>
      <c r="UZL41" s="214"/>
      <c r="UZM41" s="214"/>
      <c r="UZN41" s="214"/>
      <c r="UZO41" s="214"/>
      <c r="UZP41" s="214"/>
      <c r="UZQ41" s="214"/>
      <c r="UZR41" s="214"/>
      <c r="UZS41" s="214"/>
      <c r="UZT41" s="214"/>
      <c r="UZU41" s="214"/>
      <c r="UZV41" s="214"/>
      <c r="UZW41" s="214"/>
      <c r="UZX41" s="214"/>
      <c r="UZY41" s="214"/>
      <c r="UZZ41" s="214"/>
      <c r="VAA41" s="214"/>
      <c r="VAB41" s="214"/>
      <c r="VAC41" s="214"/>
      <c r="VAD41" s="214"/>
      <c r="VAE41" s="214"/>
      <c r="VAF41" s="214"/>
      <c r="VAG41" s="214"/>
      <c r="VAH41" s="214"/>
      <c r="VAI41" s="214"/>
      <c r="VAJ41" s="214"/>
      <c r="VAK41" s="214"/>
      <c r="VAL41" s="214"/>
      <c r="VAM41" s="214"/>
      <c r="VAN41" s="214"/>
      <c r="VAO41" s="214"/>
      <c r="VAP41" s="214"/>
      <c r="VAQ41" s="214"/>
      <c r="VAR41" s="214"/>
      <c r="VAS41" s="214"/>
      <c r="VAT41" s="214"/>
      <c r="VAU41" s="214"/>
      <c r="VAV41" s="214"/>
      <c r="VAW41" s="214"/>
      <c r="VAX41" s="214"/>
      <c r="VAY41" s="214"/>
      <c r="VAZ41" s="214"/>
      <c r="VBA41" s="214"/>
      <c r="VBB41" s="214"/>
      <c r="VBC41" s="214"/>
      <c r="VBD41" s="214"/>
      <c r="VBE41" s="214"/>
      <c r="VBF41" s="214"/>
      <c r="VBG41" s="214"/>
      <c r="VBH41" s="214"/>
      <c r="VBI41" s="214"/>
      <c r="VBJ41" s="214"/>
      <c r="VBK41" s="214"/>
      <c r="VBL41" s="214"/>
      <c r="VBM41" s="214"/>
      <c r="VBN41" s="214"/>
      <c r="VBO41" s="214"/>
      <c r="VBP41" s="214"/>
      <c r="VBQ41" s="214"/>
      <c r="VBR41" s="214"/>
      <c r="VBS41" s="214"/>
      <c r="VBT41" s="214"/>
      <c r="VBU41" s="214"/>
      <c r="VBV41" s="214"/>
      <c r="VBW41" s="214"/>
      <c r="VBX41" s="214"/>
      <c r="VBY41" s="214"/>
      <c r="VBZ41" s="214"/>
      <c r="VCA41" s="214"/>
      <c r="VCB41" s="214"/>
      <c r="VCC41" s="214"/>
      <c r="VCD41" s="214"/>
      <c r="VCE41" s="214"/>
      <c r="VCF41" s="214"/>
      <c r="VCG41" s="214"/>
      <c r="VCH41" s="214"/>
      <c r="VCI41" s="214"/>
      <c r="VCJ41" s="214"/>
      <c r="VCK41" s="214"/>
      <c r="VCL41" s="214"/>
      <c r="VCM41" s="214"/>
      <c r="VCN41" s="214"/>
      <c r="VCO41" s="214"/>
      <c r="VCP41" s="214"/>
      <c r="VCQ41" s="214"/>
      <c r="VCR41" s="214"/>
      <c r="VCS41" s="214"/>
      <c r="VCT41" s="214"/>
      <c r="VCU41" s="214"/>
      <c r="VCV41" s="214"/>
      <c r="VCW41" s="214"/>
      <c r="VCX41" s="214"/>
      <c r="VCY41" s="214"/>
      <c r="VCZ41" s="214"/>
      <c r="VDA41" s="214"/>
      <c r="VDB41" s="214"/>
      <c r="VDC41" s="214"/>
      <c r="VDD41" s="214"/>
      <c r="VDE41" s="214"/>
      <c r="VDF41" s="214"/>
      <c r="VDG41" s="214"/>
      <c r="VDH41" s="214"/>
      <c r="VDI41" s="214"/>
      <c r="VDJ41" s="214"/>
      <c r="VDK41" s="214"/>
      <c r="VDL41" s="214"/>
      <c r="VDM41" s="214"/>
      <c r="VDN41" s="214"/>
      <c r="VDO41" s="214"/>
      <c r="VDP41" s="214"/>
      <c r="VDQ41" s="214"/>
      <c r="VDR41" s="214"/>
      <c r="VDS41" s="214"/>
      <c r="VDT41" s="214"/>
      <c r="VDU41" s="214"/>
      <c r="VDV41" s="214"/>
      <c r="VDW41" s="214"/>
      <c r="VDX41" s="214"/>
      <c r="VDY41" s="214"/>
      <c r="VDZ41" s="214"/>
      <c r="VEA41" s="214"/>
      <c r="VEB41" s="214"/>
      <c r="VEC41" s="214"/>
      <c r="VED41" s="214"/>
      <c r="VEE41" s="214"/>
      <c r="VEF41" s="214"/>
      <c r="VEG41" s="214"/>
      <c r="VEH41" s="214"/>
      <c r="VEI41" s="214"/>
      <c r="VEJ41" s="214"/>
      <c r="VEK41" s="214"/>
      <c r="VEL41" s="214"/>
      <c r="VEM41" s="214"/>
      <c r="VEN41" s="214"/>
      <c r="VEO41" s="214"/>
      <c r="VEP41" s="214"/>
      <c r="VEQ41" s="214"/>
      <c r="VER41" s="214"/>
      <c r="VES41" s="214"/>
      <c r="VET41" s="214"/>
      <c r="VEU41" s="214"/>
      <c r="VEV41" s="214"/>
      <c r="VEW41" s="214"/>
      <c r="VEX41" s="214"/>
      <c r="VEY41" s="214"/>
      <c r="VEZ41" s="214"/>
      <c r="VFA41" s="214"/>
      <c r="VFB41" s="214"/>
      <c r="VFC41" s="214"/>
      <c r="VFD41" s="214"/>
      <c r="VFE41" s="214"/>
      <c r="VFF41" s="214"/>
      <c r="VFG41" s="214"/>
      <c r="VFH41" s="214"/>
      <c r="VFI41" s="214"/>
      <c r="VFJ41" s="214"/>
      <c r="VFK41" s="214"/>
      <c r="VFL41" s="214"/>
      <c r="VFM41" s="214"/>
      <c r="VFN41" s="214"/>
      <c r="VFO41" s="214"/>
      <c r="VFP41" s="214"/>
      <c r="VFQ41" s="214"/>
      <c r="VFR41" s="214"/>
      <c r="VFS41" s="214"/>
      <c r="VFT41" s="214"/>
      <c r="VFU41" s="214"/>
      <c r="VFV41" s="214"/>
      <c r="VFW41" s="214"/>
      <c r="VFX41" s="214"/>
      <c r="VFY41" s="214"/>
      <c r="VFZ41" s="214"/>
      <c r="VGA41" s="214"/>
      <c r="VGB41" s="214"/>
      <c r="VGC41" s="214"/>
      <c r="VGD41" s="214"/>
      <c r="VGE41" s="214"/>
      <c r="VGF41" s="214"/>
      <c r="VGG41" s="214"/>
      <c r="VGH41" s="214"/>
      <c r="VGI41" s="214"/>
      <c r="VGJ41" s="214"/>
      <c r="VGK41" s="214"/>
      <c r="VGL41" s="214"/>
      <c r="VGM41" s="214"/>
      <c r="VGN41" s="214"/>
      <c r="VGO41" s="214"/>
      <c r="VGP41" s="214"/>
      <c r="VGQ41" s="214"/>
      <c r="VGR41" s="214"/>
      <c r="VGS41" s="214"/>
      <c r="VGT41" s="214"/>
      <c r="VGU41" s="214"/>
      <c r="VGV41" s="214"/>
      <c r="VGW41" s="214"/>
      <c r="VGX41" s="214"/>
      <c r="VGY41" s="214"/>
      <c r="VGZ41" s="214"/>
      <c r="VHA41" s="214"/>
      <c r="VHB41" s="214"/>
      <c r="VHC41" s="214"/>
      <c r="VHD41" s="214"/>
      <c r="VHE41" s="214"/>
      <c r="VHF41" s="214"/>
      <c r="VHG41" s="214"/>
      <c r="VHH41" s="214"/>
      <c r="VHI41" s="214"/>
      <c r="VHJ41" s="214"/>
      <c r="VHK41" s="214"/>
      <c r="VHL41" s="214"/>
      <c r="VHM41" s="214"/>
      <c r="VHN41" s="214"/>
      <c r="VHO41" s="214"/>
      <c r="VHP41" s="214"/>
      <c r="VHQ41" s="214"/>
      <c r="VHR41" s="214"/>
      <c r="VHS41" s="214"/>
      <c r="VHT41" s="214"/>
      <c r="VHU41" s="214"/>
      <c r="VHV41" s="214"/>
      <c r="VHW41" s="214"/>
      <c r="VHX41" s="214"/>
      <c r="VHY41" s="214"/>
      <c r="VHZ41" s="214"/>
      <c r="VIA41" s="214"/>
      <c r="VIB41" s="214"/>
      <c r="VIC41" s="214"/>
      <c r="VID41" s="214"/>
      <c r="VIE41" s="214"/>
      <c r="VIF41" s="214"/>
      <c r="VIG41" s="214"/>
      <c r="VIH41" s="214"/>
      <c r="VII41" s="214"/>
      <c r="VIJ41" s="214"/>
      <c r="VIK41" s="214"/>
      <c r="VIL41" s="214"/>
      <c r="VIM41" s="214"/>
      <c r="VIN41" s="214"/>
      <c r="VIO41" s="214"/>
      <c r="VIP41" s="214"/>
      <c r="VIQ41" s="214"/>
      <c r="VIR41" s="214"/>
      <c r="VIS41" s="214"/>
      <c r="VIT41" s="214"/>
      <c r="VIU41" s="214"/>
      <c r="VIV41" s="214"/>
      <c r="VIW41" s="214"/>
      <c r="VIX41" s="214"/>
      <c r="VIY41" s="214"/>
      <c r="VIZ41" s="214"/>
      <c r="VJA41" s="214"/>
      <c r="VJB41" s="214"/>
      <c r="VJC41" s="214"/>
      <c r="VJD41" s="214"/>
      <c r="VJE41" s="214"/>
      <c r="VJF41" s="214"/>
      <c r="VJG41" s="214"/>
      <c r="VJH41" s="214"/>
      <c r="VJI41" s="214"/>
      <c r="VJJ41" s="214"/>
      <c r="VJK41" s="214"/>
      <c r="VJL41" s="214"/>
      <c r="VJM41" s="214"/>
      <c r="VJN41" s="214"/>
      <c r="VJO41" s="214"/>
      <c r="VJP41" s="214"/>
      <c r="VJQ41" s="214"/>
      <c r="VJR41" s="214"/>
      <c r="VJS41" s="214"/>
      <c r="VJT41" s="214"/>
      <c r="VJU41" s="214"/>
      <c r="VJV41" s="214"/>
      <c r="VJW41" s="214"/>
      <c r="VJX41" s="214"/>
      <c r="VJY41" s="214"/>
      <c r="VJZ41" s="214"/>
      <c r="VKA41" s="214"/>
      <c r="VKB41" s="214"/>
      <c r="VKC41" s="214"/>
      <c r="VKD41" s="214"/>
      <c r="VKE41" s="214"/>
      <c r="VKF41" s="214"/>
      <c r="VKG41" s="214"/>
      <c r="VKH41" s="214"/>
      <c r="VKI41" s="214"/>
      <c r="VKJ41" s="214"/>
      <c r="VKK41" s="214"/>
      <c r="VKL41" s="214"/>
      <c r="VKM41" s="214"/>
      <c r="VKN41" s="214"/>
      <c r="VKO41" s="214"/>
      <c r="VKP41" s="214"/>
      <c r="VKQ41" s="214"/>
      <c r="VKR41" s="214"/>
      <c r="VKS41" s="214"/>
      <c r="VKT41" s="214"/>
      <c r="VKU41" s="214"/>
      <c r="VKV41" s="214"/>
      <c r="VKW41" s="214"/>
      <c r="VKX41" s="214"/>
      <c r="VKY41" s="214"/>
      <c r="VKZ41" s="214"/>
      <c r="VLA41" s="214"/>
      <c r="VLB41" s="214"/>
      <c r="VLC41" s="214"/>
      <c r="VLD41" s="214"/>
      <c r="VLE41" s="214"/>
      <c r="VLF41" s="214"/>
      <c r="VLG41" s="214"/>
      <c r="VLH41" s="214"/>
      <c r="VLI41" s="214"/>
      <c r="VLJ41" s="214"/>
      <c r="VLK41" s="214"/>
      <c r="VLL41" s="214"/>
      <c r="VLM41" s="214"/>
      <c r="VLN41" s="214"/>
      <c r="VLO41" s="214"/>
      <c r="VLP41" s="214"/>
      <c r="VLQ41" s="214"/>
      <c r="VLR41" s="214"/>
      <c r="VLS41" s="214"/>
      <c r="VLT41" s="214"/>
      <c r="VLU41" s="214"/>
      <c r="VLV41" s="214"/>
      <c r="VLW41" s="214"/>
      <c r="VLX41" s="214"/>
      <c r="VLY41" s="214"/>
      <c r="VLZ41" s="214"/>
      <c r="VMA41" s="214"/>
      <c r="VMB41" s="214"/>
      <c r="VMC41" s="214"/>
      <c r="VMD41" s="214"/>
      <c r="VME41" s="214"/>
      <c r="VMF41" s="214"/>
      <c r="VMG41" s="214"/>
      <c r="VMH41" s="214"/>
      <c r="VMI41" s="214"/>
      <c r="VMJ41" s="214"/>
      <c r="VMK41" s="214"/>
      <c r="VML41" s="214"/>
      <c r="VMM41" s="214"/>
      <c r="VMN41" s="214"/>
      <c r="VMO41" s="214"/>
      <c r="VMP41" s="214"/>
      <c r="VMQ41" s="214"/>
      <c r="VMR41" s="214"/>
      <c r="VMS41" s="214"/>
      <c r="VMT41" s="214"/>
      <c r="VMU41" s="214"/>
      <c r="VMV41" s="214"/>
      <c r="VMW41" s="214"/>
      <c r="VMX41" s="214"/>
      <c r="VMY41" s="214"/>
      <c r="VMZ41" s="214"/>
      <c r="VNA41" s="214"/>
      <c r="VNB41" s="214"/>
      <c r="VNC41" s="214"/>
      <c r="VND41" s="214"/>
      <c r="VNE41" s="214"/>
      <c r="VNF41" s="214"/>
      <c r="VNG41" s="214"/>
      <c r="VNH41" s="214"/>
      <c r="VNI41" s="214"/>
      <c r="VNJ41" s="214"/>
      <c r="VNK41" s="214"/>
      <c r="VNL41" s="214"/>
      <c r="VNM41" s="214"/>
      <c r="VNN41" s="214"/>
      <c r="VNO41" s="214"/>
      <c r="VNP41" s="214"/>
      <c r="VNQ41" s="214"/>
      <c r="VNR41" s="214"/>
      <c r="VNS41" s="214"/>
      <c r="VNT41" s="214"/>
      <c r="VNU41" s="214"/>
      <c r="VNV41" s="214"/>
      <c r="VNW41" s="214"/>
      <c r="VNX41" s="214"/>
      <c r="VNY41" s="214"/>
      <c r="VNZ41" s="214"/>
      <c r="VOA41" s="214"/>
      <c r="VOB41" s="214"/>
      <c r="VOC41" s="214"/>
      <c r="VOD41" s="214"/>
      <c r="VOE41" s="214"/>
      <c r="VOF41" s="214"/>
      <c r="VOG41" s="214"/>
      <c r="VOH41" s="214"/>
      <c r="VOI41" s="214"/>
      <c r="VOJ41" s="214"/>
      <c r="VOK41" s="214"/>
      <c r="VOL41" s="214"/>
      <c r="VOM41" s="214"/>
      <c r="VON41" s="214"/>
      <c r="VOO41" s="214"/>
      <c r="VOP41" s="214"/>
      <c r="VOQ41" s="214"/>
      <c r="VOR41" s="214"/>
      <c r="VOS41" s="214"/>
      <c r="VOT41" s="214"/>
      <c r="VOU41" s="214"/>
      <c r="VOV41" s="214"/>
      <c r="VOW41" s="214"/>
      <c r="VOX41" s="214"/>
      <c r="VOY41" s="214"/>
      <c r="VOZ41" s="214"/>
      <c r="VPA41" s="214"/>
      <c r="VPB41" s="214"/>
      <c r="VPC41" s="214"/>
      <c r="VPD41" s="214"/>
      <c r="VPE41" s="214"/>
      <c r="VPF41" s="214"/>
      <c r="VPG41" s="214"/>
      <c r="VPH41" s="214"/>
      <c r="VPI41" s="214"/>
      <c r="VPJ41" s="214"/>
      <c r="VPK41" s="214"/>
      <c r="VPL41" s="214"/>
      <c r="VPM41" s="214"/>
      <c r="VPN41" s="214"/>
      <c r="VPO41" s="214"/>
      <c r="VPP41" s="214"/>
      <c r="VPQ41" s="214"/>
      <c r="VPR41" s="214"/>
      <c r="VPS41" s="214"/>
      <c r="VPT41" s="214"/>
      <c r="VPU41" s="214"/>
      <c r="VPV41" s="214"/>
      <c r="VPW41" s="214"/>
      <c r="VPX41" s="214"/>
      <c r="VPY41" s="214"/>
      <c r="VPZ41" s="214"/>
      <c r="VQA41" s="214"/>
      <c r="VQB41" s="214"/>
      <c r="VQC41" s="214"/>
      <c r="VQD41" s="214"/>
      <c r="VQE41" s="214"/>
      <c r="VQF41" s="214"/>
      <c r="VQG41" s="214"/>
      <c r="VQH41" s="214"/>
      <c r="VQI41" s="214"/>
      <c r="VQJ41" s="214"/>
      <c r="VQK41" s="214"/>
      <c r="VQL41" s="214"/>
      <c r="VQM41" s="214"/>
      <c r="VQN41" s="214"/>
      <c r="VQO41" s="214"/>
      <c r="VQP41" s="214"/>
      <c r="VQQ41" s="214"/>
      <c r="VQR41" s="214"/>
      <c r="VQS41" s="214"/>
      <c r="VQT41" s="214"/>
      <c r="VQU41" s="214"/>
      <c r="VQV41" s="214"/>
      <c r="VQW41" s="214"/>
      <c r="VQX41" s="214"/>
      <c r="VQY41" s="214"/>
      <c r="VQZ41" s="214"/>
      <c r="VRA41" s="214"/>
      <c r="VRB41" s="214"/>
      <c r="VRC41" s="214"/>
      <c r="VRD41" s="214"/>
      <c r="VRE41" s="214"/>
      <c r="VRF41" s="214"/>
      <c r="VRG41" s="214"/>
      <c r="VRH41" s="214"/>
      <c r="VRI41" s="214"/>
      <c r="VRJ41" s="214"/>
      <c r="VRK41" s="214"/>
      <c r="VRL41" s="214"/>
      <c r="VRM41" s="214"/>
      <c r="VRN41" s="214"/>
      <c r="VRO41" s="214"/>
      <c r="VRP41" s="214"/>
      <c r="VRQ41" s="214"/>
      <c r="VRR41" s="214"/>
      <c r="VRS41" s="214"/>
      <c r="VRT41" s="214"/>
      <c r="VRU41" s="214"/>
      <c r="VRV41" s="214"/>
      <c r="VRW41" s="214"/>
      <c r="VRX41" s="214"/>
      <c r="VRY41" s="214"/>
      <c r="VRZ41" s="214"/>
      <c r="VSA41" s="214"/>
      <c r="VSB41" s="214"/>
      <c r="VSC41" s="214"/>
      <c r="VSD41" s="214"/>
      <c r="VSE41" s="214"/>
      <c r="VSF41" s="214"/>
      <c r="VSG41" s="214"/>
      <c r="VSH41" s="214"/>
      <c r="VSI41" s="214"/>
      <c r="VSJ41" s="214"/>
      <c r="VSK41" s="214"/>
      <c r="VSL41" s="214"/>
      <c r="VSM41" s="214"/>
      <c r="VSN41" s="214"/>
      <c r="VSO41" s="214"/>
      <c r="VSP41" s="214"/>
      <c r="VSQ41" s="214"/>
      <c r="VSR41" s="214"/>
      <c r="VSS41" s="214"/>
      <c r="VST41" s="214"/>
      <c r="VSU41" s="214"/>
      <c r="VSV41" s="214"/>
      <c r="VSW41" s="214"/>
      <c r="VSX41" s="214"/>
      <c r="VSY41" s="214"/>
      <c r="VSZ41" s="214"/>
      <c r="VTA41" s="214"/>
      <c r="VTB41" s="214"/>
      <c r="VTC41" s="214"/>
      <c r="VTD41" s="214"/>
      <c r="VTE41" s="214"/>
      <c r="VTF41" s="214"/>
      <c r="VTG41" s="214"/>
      <c r="VTH41" s="214"/>
      <c r="VTI41" s="214"/>
      <c r="VTJ41" s="214"/>
      <c r="VTK41" s="214"/>
      <c r="VTL41" s="214"/>
      <c r="VTM41" s="214"/>
      <c r="VTN41" s="214"/>
      <c r="VTO41" s="214"/>
      <c r="VTP41" s="214"/>
      <c r="VTQ41" s="214"/>
      <c r="VTR41" s="214"/>
      <c r="VTS41" s="214"/>
      <c r="VTT41" s="214"/>
      <c r="VTU41" s="214"/>
      <c r="VTV41" s="214"/>
      <c r="VTW41" s="214"/>
      <c r="VTX41" s="214"/>
      <c r="VTY41" s="214"/>
      <c r="VTZ41" s="214"/>
      <c r="VUA41" s="214"/>
      <c r="VUB41" s="214"/>
      <c r="VUC41" s="214"/>
      <c r="VUD41" s="214"/>
      <c r="VUE41" s="214"/>
      <c r="VUF41" s="214"/>
      <c r="VUG41" s="214"/>
      <c r="VUH41" s="214"/>
      <c r="VUI41" s="214"/>
      <c r="VUJ41" s="214"/>
      <c r="VUK41" s="214"/>
      <c r="VUL41" s="214"/>
      <c r="VUM41" s="214"/>
      <c r="VUN41" s="214"/>
      <c r="VUO41" s="214"/>
      <c r="VUP41" s="214"/>
      <c r="VUQ41" s="214"/>
      <c r="VUR41" s="214"/>
      <c r="VUS41" s="214"/>
      <c r="VUT41" s="214"/>
      <c r="VUU41" s="214"/>
      <c r="VUV41" s="214"/>
      <c r="VUW41" s="214"/>
      <c r="VUX41" s="214"/>
      <c r="VUY41" s="214"/>
      <c r="VUZ41" s="214"/>
      <c r="VVA41" s="214"/>
      <c r="VVB41" s="214"/>
      <c r="VVC41" s="214"/>
      <c r="VVD41" s="214"/>
      <c r="VVE41" s="214"/>
      <c r="VVF41" s="214"/>
      <c r="VVG41" s="214"/>
      <c r="VVH41" s="214"/>
      <c r="VVI41" s="214"/>
      <c r="VVJ41" s="214"/>
      <c r="VVK41" s="214"/>
      <c r="VVL41" s="214"/>
      <c r="VVM41" s="214"/>
      <c r="VVN41" s="214"/>
      <c r="VVO41" s="214"/>
      <c r="VVP41" s="214"/>
      <c r="VVQ41" s="214"/>
      <c r="VVR41" s="214"/>
      <c r="VVS41" s="214"/>
      <c r="VVT41" s="214"/>
      <c r="VVU41" s="214"/>
      <c r="VVV41" s="214"/>
      <c r="VVW41" s="214"/>
      <c r="VVX41" s="214"/>
      <c r="VVY41" s="214"/>
      <c r="VVZ41" s="214"/>
      <c r="VWA41" s="214"/>
      <c r="VWB41" s="214"/>
      <c r="VWC41" s="214"/>
      <c r="VWD41" s="214"/>
      <c r="VWE41" s="214"/>
      <c r="VWF41" s="214"/>
      <c r="VWG41" s="214"/>
      <c r="VWH41" s="214"/>
      <c r="VWI41" s="214"/>
      <c r="VWJ41" s="214"/>
      <c r="VWK41" s="214"/>
      <c r="VWL41" s="214"/>
      <c r="VWM41" s="214"/>
      <c r="VWN41" s="214"/>
      <c r="VWO41" s="214"/>
      <c r="VWP41" s="214"/>
      <c r="VWQ41" s="214"/>
      <c r="VWR41" s="214"/>
      <c r="VWS41" s="214"/>
      <c r="VWT41" s="214"/>
      <c r="VWU41" s="214"/>
      <c r="VWV41" s="214"/>
      <c r="VWW41" s="214"/>
      <c r="VWX41" s="214"/>
      <c r="VWY41" s="214"/>
      <c r="VWZ41" s="214"/>
      <c r="VXA41" s="214"/>
      <c r="VXB41" s="214"/>
      <c r="VXC41" s="214"/>
      <c r="VXD41" s="214"/>
      <c r="VXE41" s="214"/>
      <c r="VXF41" s="214"/>
      <c r="VXG41" s="214"/>
      <c r="VXH41" s="214"/>
      <c r="VXI41" s="214"/>
      <c r="VXJ41" s="214"/>
      <c r="VXK41" s="214"/>
      <c r="VXL41" s="214"/>
      <c r="VXM41" s="214"/>
      <c r="VXN41" s="214"/>
      <c r="VXO41" s="214"/>
      <c r="VXP41" s="214"/>
      <c r="VXQ41" s="214"/>
      <c r="VXR41" s="214"/>
      <c r="VXS41" s="214"/>
      <c r="VXT41" s="214"/>
      <c r="VXU41" s="214"/>
      <c r="VXV41" s="214"/>
      <c r="VXW41" s="214"/>
      <c r="VXX41" s="214"/>
      <c r="VXY41" s="214"/>
      <c r="VXZ41" s="214"/>
      <c r="VYA41" s="214"/>
      <c r="VYB41" s="214"/>
      <c r="VYC41" s="214"/>
      <c r="VYD41" s="214"/>
      <c r="VYE41" s="214"/>
      <c r="VYF41" s="214"/>
      <c r="VYG41" s="214"/>
      <c r="VYH41" s="214"/>
      <c r="VYI41" s="214"/>
      <c r="VYJ41" s="214"/>
      <c r="VYK41" s="214"/>
      <c r="VYL41" s="214"/>
      <c r="VYM41" s="214"/>
      <c r="VYN41" s="214"/>
      <c r="VYO41" s="214"/>
      <c r="VYP41" s="214"/>
      <c r="VYQ41" s="214"/>
      <c r="VYR41" s="214"/>
      <c r="VYS41" s="214"/>
      <c r="VYT41" s="214"/>
      <c r="VYU41" s="214"/>
      <c r="VYV41" s="214"/>
      <c r="VYW41" s="214"/>
      <c r="VYX41" s="214"/>
      <c r="VYY41" s="214"/>
      <c r="VYZ41" s="214"/>
      <c r="VZA41" s="214"/>
      <c r="VZB41" s="214"/>
      <c r="VZC41" s="214"/>
      <c r="VZD41" s="214"/>
      <c r="VZE41" s="214"/>
      <c r="VZF41" s="214"/>
      <c r="VZG41" s="214"/>
      <c r="VZH41" s="214"/>
      <c r="VZI41" s="214"/>
      <c r="VZJ41" s="214"/>
      <c r="VZK41" s="214"/>
      <c r="VZL41" s="214"/>
      <c r="VZM41" s="214"/>
      <c r="VZN41" s="214"/>
      <c r="VZO41" s="214"/>
      <c r="VZP41" s="214"/>
      <c r="VZQ41" s="214"/>
      <c r="VZR41" s="214"/>
      <c r="VZS41" s="214"/>
      <c r="VZT41" s="214"/>
      <c r="VZU41" s="214"/>
      <c r="VZV41" s="214"/>
      <c r="VZW41" s="214"/>
      <c r="VZX41" s="214"/>
      <c r="VZY41" s="214"/>
      <c r="VZZ41" s="214"/>
      <c r="WAA41" s="214"/>
      <c r="WAB41" s="214"/>
      <c r="WAC41" s="214"/>
      <c r="WAD41" s="214"/>
      <c r="WAE41" s="214"/>
      <c r="WAF41" s="214"/>
      <c r="WAG41" s="214"/>
      <c r="WAH41" s="214"/>
      <c r="WAI41" s="214"/>
      <c r="WAJ41" s="214"/>
      <c r="WAK41" s="214"/>
      <c r="WAL41" s="214"/>
      <c r="WAM41" s="214"/>
      <c r="WAN41" s="214"/>
      <c r="WAO41" s="214"/>
      <c r="WAP41" s="214"/>
      <c r="WAQ41" s="214"/>
      <c r="WAR41" s="214"/>
      <c r="WAS41" s="214"/>
      <c r="WAT41" s="214"/>
      <c r="WAU41" s="214"/>
      <c r="WAV41" s="214"/>
      <c r="WAW41" s="214"/>
      <c r="WAX41" s="214"/>
      <c r="WAY41" s="214"/>
      <c r="WAZ41" s="214"/>
      <c r="WBA41" s="214"/>
      <c r="WBB41" s="214"/>
      <c r="WBC41" s="214"/>
      <c r="WBD41" s="214"/>
      <c r="WBE41" s="214"/>
      <c r="WBF41" s="214"/>
      <c r="WBG41" s="214"/>
      <c r="WBH41" s="214"/>
      <c r="WBI41" s="214"/>
      <c r="WBJ41" s="214"/>
      <c r="WBK41" s="214"/>
      <c r="WBL41" s="214"/>
      <c r="WBM41" s="214"/>
      <c r="WBN41" s="214"/>
      <c r="WBO41" s="214"/>
      <c r="WBP41" s="214"/>
      <c r="WBQ41" s="214"/>
      <c r="WBR41" s="214"/>
      <c r="WBS41" s="214"/>
      <c r="WBT41" s="214"/>
      <c r="WBU41" s="214"/>
      <c r="WBV41" s="214"/>
      <c r="WBW41" s="214"/>
      <c r="WBX41" s="214"/>
      <c r="WBY41" s="214"/>
      <c r="WBZ41" s="214"/>
      <c r="WCA41" s="214"/>
      <c r="WCB41" s="214"/>
      <c r="WCC41" s="214"/>
      <c r="WCD41" s="214"/>
      <c r="WCE41" s="214"/>
      <c r="WCF41" s="214"/>
      <c r="WCG41" s="214"/>
      <c r="WCH41" s="214"/>
      <c r="WCI41" s="214"/>
      <c r="WCJ41" s="214"/>
      <c r="WCK41" s="214"/>
      <c r="WCL41" s="214"/>
      <c r="WCM41" s="214"/>
      <c r="WCN41" s="214"/>
      <c r="WCO41" s="214"/>
      <c r="WCP41" s="214"/>
      <c r="WCQ41" s="214"/>
      <c r="WCR41" s="214"/>
      <c r="WCS41" s="214"/>
      <c r="WCT41" s="214"/>
      <c r="WCU41" s="214"/>
      <c r="WCV41" s="214"/>
      <c r="WCW41" s="214"/>
      <c r="WCX41" s="214"/>
      <c r="WCY41" s="214"/>
      <c r="WCZ41" s="214"/>
      <c r="WDA41" s="214"/>
      <c r="WDB41" s="214"/>
      <c r="WDC41" s="214"/>
      <c r="WDD41" s="214"/>
      <c r="WDE41" s="214"/>
      <c r="WDF41" s="214"/>
      <c r="WDG41" s="214"/>
      <c r="WDH41" s="214"/>
      <c r="WDI41" s="214"/>
      <c r="WDJ41" s="214"/>
      <c r="WDK41" s="214"/>
      <c r="WDL41" s="214"/>
      <c r="WDM41" s="214"/>
      <c r="WDN41" s="214"/>
      <c r="WDO41" s="214"/>
      <c r="WDP41" s="214"/>
      <c r="WDQ41" s="214"/>
      <c r="WDR41" s="214"/>
      <c r="WDS41" s="214"/>
      <c r="WDT41" s="214"/>
      <c r="WDU41" s="214"/>
      <c r="WDV41" s="214"/>
      <c r="WDW41" s="214"/>
      <c r="WDX41" s="214"/>
      <c r="WDY41" s="214"/>
      <c r="WDZ41" s="214"/>
      <c r="WEA41" s="214"/>
      <c r="WEB41" s="214"/>
      <c r="WEC41" s="214"/>
      <c r="WED41" s="214"/>
      <c r="WEE41" s="214"/>
      <c r="WEF41" s="214"/>
      <c r="WEG41" s="214"/>
      <c r="WEH41" s="214"/>
      <c r="WEI41" s="214"/>
      <c r="WEJ41" s="214"/>
      <c r="WEK41" s="214"/>
      <c r="WEL41" s="214"/>
      <c r="WEM41" s="214"/>
      <c r="WEN41" s="214"/>
      <c r="WEO41" s="214"/>
      <c r="WEP41" s="214"/>
      <c r="WEQ41" s="214"/>
      <c r="WER41" s="214"/>
      <c r="WES41" s="214"/>
      <c r="WET41" s="214"/>
      <c r="WEU41" s="214"/>
      <c r="WEV41" s="214"/>
      <c r="WEW41" s="214"/>
      <c r="WEX41" s="214"/>
      <c r="WEY41" s="214"/>
      <c r="WEZ41" s="214"/>
      <c r="WFA41" s="214"/>
      <c r="WFB41" s="214"/>
      <c r="WFC41" s="214"/>
      <c r="WFD41" s="214"/>
      <c r="WFE41" s="214"/>
      <c r="WFF41" s="214"/>
      <c r="WFG41" s="214"/>
      <c r="WFH41" s="214"/>
      <c r="WFI41" s="214"/>
      <c r="WFJ41" s="214"/>
      <c r="WFK41" s="214"/>
      <c r="WFL41" s="214"/>
      <c r="WFM41" s="214"/>
      <c r="WFN41" s="214"/>
      <c r="WFO41" s="214"/>
      <c r="WFP41" s="214"/>
      <c r="WFQ41" s="214"/>
      <c r="WFR41" s="214"/>
      <c r="WFS41" s="214"/>
      <c r="WFT41" s="214"/>
      <c r="WFU41" s="214"/>
      <c r="WFV41" s="214"/>
      <c r="WFW41" s="214"/>
      <c r="WFX41" s="214"/>
      <c r="WFY41" s="214"/>
      <c r="WFZ41" s="214"/>
      <c r="WGA41" s="214"/>
      <c r="WGB41" s="214"/>
      <c r="WGC41" s="214"/>
      <c r="WGD41" s="214"/>
      <c r="WGE41" s="214"/>
      <c r="WGF41" s="214"/>
      <c r="WGG41" s="214"/>
      <c r="WGH41" s="214"/>
      <c r="WGI41" s="214"/>
      <c r="WGJ41" s="214"/>
      <c r="WGK41" s="214"/>
      <c r="WGL41" s="214"/>
      <c r="WGM41" s="214"/>
      <c r="WGN41" s="214"/>
      <c r="WGO41" s="214"/>
      <c r="WGP41" s="214"/>
      <c r="WGQ41" s="214"/>
      <c r="WGR41" s="214"/>
      <c r="WGS41" s="214"/>
      <c r="WGT41" s="214"/>
      <c r="WGU41" s="214"/>
      <c r="WGV41" s="214"/>
      <c r="WGW41" s="214"/>
      <c r="WGX41" s="214"/>
      <c r="WGY41" s="214"/>
      <c r="WGZ41" s="214"/>
      <c r="WHA41" s="214"/>
      <c r="WHB41" s="214"/>
      <c r="WHC41" s="214"/>
      <c r="WHD41" s="214"/>
      <c r="WHE41" s="214"/>
      <c r="WHF41" s="214"/>
      <c r="WHG41" s="214"/>
      <c r="WHH41" s="214"/>
      <c r="WHI41" s="214"/>
      <c r="WHJ41" s="214"/>
      <c r="WHK41" s="214"/>
      <c r="WHL41" s="214"/>
      <c r="WHM41" s="214"/>
      <c r="WHN41" s="214"/>
      <c r="WHO41" s="214"/>
      <c r="WHP41" s="214"/>
      <c r="WHQ41" s="214"/>
      <c r="WHR41" s="214"/>
      <c r="WHS41" s="214"/>
      <c r="WHT41" s="214"/>
      <c r="WHU41" s="214"/>
      <c r="WHV41" s="214"/>
      <c r="WHW41" s="214"/>
      <c r="WHX41" s="214"/>
      <c r="WHY41" s="214"/>
      <c r="WHZ41" s="214"/>
      <c r="WIA41" s="214"/>
      <c r="WIB41" s="214"/>
      <c r="WIC41" s="214"/>
      <c r="WID41" s="214"/>
      <c r="WIE41" s="214"/>
      <c r="WIF41" s="214"/>
      <c r="WIG41" s="214"/>
      <c r="WIH41" s="214"/>
      <c r="WII41" s="214"/>
      <c r="WIJ41" s="214"/>
      <c r="WIK41" s="214"/>
      <c r="WIL41" s="214"/>
      <c r="WIM41" s="214"/>
      <c r="WIN41" s="214"/>
      <c r="WIO41" s="214"/>
      <c r="WIP41" s="214"/>
      <c r="WIQ41" s="214"/>
      <c r="WIR41" s="214"/>
      <c r="WIS41" s="214"/>
      <c r="WIT41" s="214"/>
      <c r="WIU41" s="214"/>
      <c r="WIV41" s="214"/>
      <c r="WIW41" s="214"/>
      <c r="WIX41" s="214"/>
      <c r="WIY41" s="214"/>
      <c r="WIZ41" s="214"/>
      <c r="WJA41" s="214"/>
      <c r="WJB41" s="214"/>
      <c r="WJC41" s="214"/>
      <c r="WJD41" s="214"/>
      <c r="WJE41" s="214"/>
      <c r="WJF41" s="214"/>
      <c r="WJG41" s="214"/>
      <c r="WJH41" s="214"/>
      <c r="WJI41" s="214"/>
      <c r="WJJ41" s="214"/>
      <c r="WJK41" s="214"/>
      <c r="WJL41" s="214"/>
      <c r="WJM41" s="214"/>
      <c r="WJN41" s="214"/>
      <c r="WJO41" s="214"/>
      <c r="WJP41" s="214"/>
      <c r="WJQ41" s="214"/>
      <c r="WJR41" s="214"/>
      <c r="WJS41" s="214"/>
      <c r="WJT41" s="214"/>
      <c r="WJU41" s="214"/>
      <c r="WJV41" s="214"/>
      <c r="WJW41" s="214"/>
      <c r="WJX41" s="214"/>
      <c r="WJY41" s="214"/>
      <c r="WJZ41" s="214"/>
      <c r="WKA41" s="214"/>
      <c r="WKB41" s="214"/>
      <c r="WKC41" s="214"/>
      <c r="WKD41" s="214"/>
      <c r="WKE41" s="214"/>
      <c r="WKF41" s="214"/>
      <c r="WKG41" s="214"/>
      <c r="WKH41" s="214"/>
      <c r="WKI41" s="214"/>
      <c r="WKJ41" s="214"/>
      <c r="WKK41" s="214"/>
      <c r="WKL41" s="214"/>
      <c r="WKM41" s="214"/>
      <c r="WKN41" s="214"/>
      <c r="WKO41" s="214"/>
      <c r="WKP41" s="214"/>
      <c r="WKQ41" s="214"/>
      <c r="WKR41" s="214"/>
      <c r="WKS41" s="214"/>
      <c r="WKT41" s="214"/>
      <c r="WKU41" s="214"/>
      <c r="WKV41" s="214"/>
      <c r="WKW41" s="214"/>
      <c r="WKX41" s="214"/>
      <c r="WKY41" s="214"/>
      <c r="WKZ41" s="214"/>
      <c r="WLA41" s="214"/>
      <c r="WLB41" s="214"/>
      <c r="WLC41" s="214"/>
      <c r="WLD41" s="214"/>
      <c r="WLE41" s="214"/>
      <c r="WLF41" s="214"/>
      <c r="WLG41" s="214"/>
      <c r="WLH41" s="214"/>
      <c r="WLI41" s="214"/>
      <c r="WLJ41" s="214"/>
      <c r="WLK41" s="214"/>
      <c r="WLL41" s="214"/>
      <c r="WLM41" s="214"/>
      <c r="WLN41" s="214"/>
      <c r="WLO41" s="214"/>
      <c r="WLP41" s="214"/>
      <c r="WLQ41" s="214"/>
      <c r="WLR41" s="214"/>
      <c r="WLS41" s="214"/>
      <c r="WLT41" s="214"/>
      <c r="WLU41" s="214"/>
      <c r="WLV41" s="214"/>
      <c r="WLW41" s="214"/>
      <c r="WLX41" s="214"/>
      <c r="WLY41" s="214"/>
      <c r="WLZ41" s="214"/>
      <c r="WMA41" s="214"/>
      <c r="WMB41" s="214"/>
      <c r="WMC41" s="214"/>
      <c r="WMD41" s="214"/>
      <c r="WME41" s="214"/>
      <c r="WMF41" s="214"/>
      <c r="WMG41" s="214"/>
      <c r="WMH41" s="214"/>
      <c r="WMI41" s="214"/>
      <c r="WMJ41" s="214"/>
      <c r="WMK41" s="214"/>
      <c r="WML41" s="214"/>
      <c r="WMM41" s="214"/>
      <c r="WMN41" s="214"/>
      <c r="WMO41" s="214"/>
      <c r="WMP41" s="214"/>
      <c r="WMQ41" s="214"/>
      <c r="WMR41" s="214"/>
      <c r="WMS41" s="214"/>
      <c r="WMT41" s="214"/>
      <c r="WMU41" s="214"/>
      <c r="WMV41" s="214"/>
      <c r="WMW41" s="214"/>
      <c r="WMX41" s="214"/>
      <c r="WMY41" s="214"/>
      <c r="WMZ41" s="214"/>
      <c r="WNA41" s="214"/>
      <c r="WNB41" s="214"/>
      <c r="WNC41" s="214"/>
      <c r="WND41" s="214"/>
      <c r="WNE41" s="214"/>
      <c r="WNF41" s="214"/>
      <c r="WNG41" s="214"/>
      <c r="WNH41" s="214"/>
      <c r="WNI41" s="214"/>
      <c r="WNJ41" s="214"/>
      <c r="WNK41" s="214"/>
      <c r="WNL41" s="214"/>
      <c r="WNM41" s="214"/>
      <c r="WNN41" s="214"/>
      <c r="WNO41" s="214"/>
      <c r="WNP41" s="214"/>
      <c r="WNQ41" s="214"/>
      <c r="WNR41" s="214"/>
      <c r="WNS41" s="214"/>
      <c r="WNT41" s="214"/>
      <c r="WNU41" s="214"/>
      <c r="WNV41" s="214"/>
      <c r="WNW41" s="214"/>
      <c r="WNX41" s="214"/>
      <c r="WNY41" s="214"/>
      <c r="WNZ41" s="214"/>
      <c r="WOA41" s="214"/>
      <c r="WOB41" s="214"/>
      <c r="WOC41" s="214"/>
      <c r="WOD41" s="214"/>
      <c r="WOE41" s="214"/>
      <c r="WOF41" s="214"/>
      <c r="WOG41" s="214"/>
      <c r="WOH41" s="214"/>
      <c r="WOI41" s="214"/>
      <c r="WOJ41" s="214"/>
      <c r="WOK41" s="214"/>
      <c r="WOL41" s="214"/>
      <c r="WOM41" s="214"/>
      <c r="WON41" s="214"/>
      <c r="WOO41" s="214"/>
      <c r="WOP41" s="214"/>
      <c r="WOQ41" s="214"/>
      <c r="WOR41" s="214"/>
      <c r="WOS41" s="214"/>
      <c r="WOT41" s="214"/>
      <c r="WOU41" s="214"/>
      <c r="WOV41" s="214"/>
      <c r="WOW41" s="214"/>
      <c r="WOX41" s="214"/>
      <c r="WOY41" s="214"/>
      <c r="WOZ41" s="214"/>
      <c r="WPA41" s="214"/>
      <c r="WPB41" s="214"/>
      <c r="WPC41" s="214"/>
      <c r="WPD41" s="214"/>
      <c r="WPE41" s="214"/>
      <c r="WPF41" s="214"/>
      <c r="WPG41" s="214"/>
      <c r="WPH41" s="214"/>
      <c r="WPI41" s="214"/>
      <c r="WPJ41" s="214"/>
      <c r="WPK41" s="214"/>
      <c r="WPL41" s="214"/>
      <c r="WPM41" s="214"/>
      <c r="WPN41" s="214"/>
      <c r="WPO41" s="214"/>
      <c r="WPP41" s="214"/>
      <c r="WPQ41" s="214"/>
      <c r="WPR41" s="214"/>
      <c r="WPS41" s="214"/>
      <c r="WPT41" s="214"/>
      <c r="WPU41" s="214"/>
      <c r="WPV41" s="214"/>
      <c r="WPW41" s="214"/>
      <c r="WPX41" s="214"/>
      <c r="WPY41" s="214"/>
      <c r="WPZ41" s="214"/>
      <c r="WQA41" s="214"/>
      <c r="WQB41" s="214"/>
      <c r="WQC41" s="214"/>
      <c r="WQD41" s="214"/>
      <c r="WQE41" s="214"/>
      <c r="WQF41" s="214"/>
      <c r="WQG41" s="214"/>
      <c r="WQH41" s="214"/>
      <c r="WQI41" s="214"/>
      <c r="WQJ41" s="214"/>
      <c r="WQK41" s="214"/>
      <c r="WQL41" s="214"/>
      <c r="WQM41" s="214"/>
      <c r="WQN41" s="214"/>
      <c r="WQO41" s="214"/>
      <c r="WQP41" s="214"/>
      <c r="WQQ41" s="214"/>
      <c r="WQR41" s="214"/>
      <c r="WQS41" s="214"/>
      <c r="WQT41" s="214"/>
      <c r="WQU41" s="214"/>
      <c r="WQV41" s="214"/>
      <c r="WQW41" s="214"/>
      <c r="WQX41" s="214"/>
      <c r="WQY41" s="214"/>
      <c r="WQZ41" s="214"/>
      <c r="WRA41" s="214"/>
      <c r="WRB41" s="214"/>
      <c r="WRC41" s="214"/>
      <c r="WRD41" s="214"/>
      <c r="WRE41" s="214"/>
      <c r="WRF41" s="214"/>
      <c r="WRG41" s="214"/>
      <c r="WRH41" s="214"/>
      <c r="WRI41" s="214"/>
      <c r="WRJ41" s="214"/>
      <c r="WRK41" s="214"/>
      <c r="WRL41" s="214"/>
      <c r="WRM41" s="214"/>
      <c r="WRN41" s="214"/>
      <c r="WRO41" s="214"/>
      <c r="WRP41" s="214"/>
      <c r="WRQ41" s="214"/>
      <c r="WRR41" s="214"/>
      <c r="WRS41" s="214"/>
      <c r="WRT41" s="214"/>
      <c r="WRU41" s="214"/>
      <c r="WRV41" s="214"/>
      <c r="WRW41" s="214"/>
      <c r="WRX41" s="214"/>
      <c r="WRY41" s="214"/>
      <c r="WRZ41" s="214"/>
      <c r="WSA41" s="214"/>
      <c r="WSB41" s="214"/>
      <c r="WSC41" s="214"/>
      <c r="WSD41" s="214"/>
      <c r="WSE41" s="214"/>
      <c r="WSF41" s="214"/>
      <c r="WSG41" s="214"/>
      <c r="WSH41" s="214"/>
      <c r="WSI41" s="214"/>
      <c r="WSJ41" s="214"/>
      <c r="WSK41" s="214"/>
      <c r="WSL41" s="214"/>
      <c r="WSM41" s="214"/>
      <c r="WSN41" s="214"/>
      <c r="WSO41" s="214"/>
      <c r="WSP41" s="214"/>
      <c r="WSQ41" s="214"/>
      <c r="WSR41" s="214"/>
      <c r="WSS41" s="214"/>
      <c r="WST41" s="214"/>
      <c r="WSU41" s="214"/>
      <c r="WSV41" s="214"/>
      <c r="WSW41" s="214"/>
      <c r="WSX41" s="214"/>
      <c r="WSY41" s="214"/>
      <c r="WSZ41" s="214"/>
      <c r="WTA41" s="214"/>
      <c r="WTB41" s="214"/>
      <c r="WTC41" s="214"/>
      <c r="WTD41" s="214"/>
      <c r="WTE41" s="214"/>
      <c r="WTF41" s="214"/>
      <c r="WTG41" s="214"/>
      <c r="WTH41" s="214"/>
      <c r="WTI41" s="214"/>
      <c r="WTJ41" s="214"/>
      <c r="WTK41" s="214"/>
      <c r="WTL41" s="214"/>
      <c r="WTM41" s="214"/>
      <c r="WTN41" s="214"/>
      <c r="WTO41" s="214"/>
      <c r="WTP41" s="214"/>
      <c r="WTQ41" s="214"/>
      <c r="WTR41" s="214"/>
      <c r="WTS41" s="214"/>
      <c r="WTT41" s="214"/>
      <c r="WTU41" s="214"/>
      <c r="WTV41" s="214"/>
      <c r="WTW41" s="214"/>
      <c r="WTX41" s="214"/>
      <c r="WTY41" s="214"/>
      <c r="WTZ41" s="214"/>
      <c r="WUA41" s="214"/>
      <c r="WUB41" s="214"/>
      <c r="WUC41" s="214"/>
      <c r="WUD41" s="214"/>
      <c r="WUE41" s="214"/>
      <c r="WUF41" s="214"/>
      <c r="WUG41" s="214"/>
      <c r="WUH41" s="214"/>
      <c r="WUI41" s="214"/>
      <c r="WUJ41" s="214"/>
      <c r="WUK41" s="214"/>
      <c r="WUL41" s="214"/>
      <c r="WUM41" s="214"/>
      <c r="WUN41" s="214"/>
      <c r="WUO41" s="214"/>
      <c r="WUP41" s="214"/>
      <c r="WUQ41" s="214"/>
      <c r="WUR41" s="214"/>
      <c r="WUS41" s="214"/>
      <c r="WUT41" s="214"/>
      <c r="WUU41" s="214"/>
      <c r="WUV41" s="214"/>
      <c r="WUW41" s="214"/>
      <c r="WUX41" s="214"/>
      <c r="WUY41" s="214"/>
      <c r="WUZ41" s="214"/>
      <c r="WVA41" s="214"/>
      <c r="WVB41" s="214"/>
      <c r="WVC41" s="214"/>
      <c r="WVD41" s="214"/>
      <c r="WVE41" s="214"/>
      <c r="WVF41" s="214"/>
      <c r="WVG41" s="214"/>
      <c r="WVH41" s="214"/>
      <c r="WVI41" s="214"/>
      <c r="WVJ41" s="214"/>
      <c r="WVK41" s="214"/>
      <c r="WVL41" s="214"/>
      <c r="WVM41" s="214"/>
      <c r="WVN41" s="214"/>
      <c r="WVO41" s="214"/>
      <c r="WVP41" s="214"/>
      <c r="WVQ41" s="214"/>
      <c r="WVR41" s="214"/>
      <c r="WVS41" s="214"/>
      <c r="WVT41" s="214"/>
      <c r="WVU41" s="214"/>
      <c r="WVV41" s="214"/>
      <c r="WVW41" s="214"/>
    </row>
    <row r="42" spans="1:16143" s="213" customFormat="1" ht="30" customHeight="1">
      <c r="A42" s="221"/>
      <c r="B42" s="222"/>
      <c r="C42" s="222"/>
      <c r="D42" s="222"/>
      <c r="E42" s="222"/>
      <c r="F42" s="222"/>
      <c r="G42" s="222"/>
      <c r="H42" s="222"/>
      <c r="I42" s="222"/>
      <c r="J42" s="222"/>
      <c r="K42" s="222"/>
      <c r="L42" s="222"/>
      <c r="M42" s="222"/>
      <c r="O42" s="214"/>
      <c r="P42" s="214"/>
      <c r="Q42" s="214"/>
      <c r="R42" s="214"/>
      <c r="S42" s="214"/>
      <c r="T42" s="214"/>
      <c r="U42" s="214"/>
      <c r="V42" s="214"/>
      <c r="W42" s="214"/>
      <c r="X42" s="214"/>
      <c r="Y42" s="214"/>
      <c r="Z42" s="214"/>
      <c r="AA42" s="214"/>
      <c r="AB42" s="214"/>
      <c r="AC42" s="214"/>
      <c r="AD42" s="214"/>
      <c r="AE42" s="214"/>
      <c r="AF42" s="214"/>
      <c r="AG42" s="214"/>
      <c r="AH42" s="214"/>
      <c r="AI42" s="214"/>
      <c r="AJ42" s="214"/>
      <c r="AK42" s="214"/>
      <c r="AL42" s="214"/>
      <c r="AM42" s="214"/>
      <c r="AN42" s="214"/>
      <c r="AO42" s="214"/>
      <c r="AP42" s="214"/>
      <c r="AQ42" s="214"/>
      <c r="AR42" s="214"/>
      <c r="AS42" s="214"/>
      <c r="AT42" s="214"/>
      <c r="AU42" s="214"/>
      <c r="AV42" s="214"/>
      <c r="AW42" s="214"/>
      <c r="AX42" s="214"/>
      <c r="AY42" s="214"/>
      <c r="AZ42" s="214"/>
      <c r="BA42" s="214"/>
      <c r="BB42" s="214"/>
      <c r="BC42" s="214"/>
      <c r="BD42" s="214"/>
      <c r="BE42" s="214"/>
      <c r="BF42" s="214"/>
      <c r="BG42" s="214"/>
      <c r="BH42" s="214"/>
      <c r="BI42" s="214"/>
      <c r="BJ42" s="214"/>
      <c r="BK42" s="214"/>
      <c r="BL42" s="214"/>
      <c r="BM42" s="214"/>
      <c r="BN42" s="214"/>
      <c r="BO42" s="214"/>
      <c r="BP42" s="214"/>
      <c r="BQ42" s="214"/>
      <c r="BR42" s="214"/>
      <c r="BS42" s="214"/>
      <c r="BT42" s="214"/>
      <c r="BU42" s="214"/>
      <c r="BV42" s="214"/>
      <c r="BW42" s="214"/>
      <c r="BX42" s="214"/>
      <c r="BY42" s="214"/>
      <c r="BZ42" s="214"/>
      <c r="CA42" s="214"/>
      <c r="CB42" s="214"/>
      <c r="CC42" s="214"/>
      <c r="CD42" s="214"/>
      <c r="CE42" s="214"/>
      <c r="CF42" s="214"/>
      <c r="CG42" s="214"/>
      <c r="CH42" s="214"/>
      <c r="CI42" s="214"/>
      <c r="CJ42" s="214"/>
      <c r="CK42" s="214"/>
      <c r="CL42" s="214"/>
      <c r="CM42" s="214"/>
      <c r="CN42" s="214"/>
      <c r="CO42" s="214"/>
      <c r="CP42" s="214"/>
      <c r="CQ42" s="214"/>
      <c r="CR42" s="214"/>
      <c r="CS42" s="214"/>
      <c r="CT42" s="214"/>
      <c r="CU42" s="214"/>
      <c r="CV42" s="214"/>
      <c r="CW42" s="214"/>
      <c r="CX42" s="214"/>
      <c r="CY42" s="214"/>
      <c r="CZ42" s="214"/>
      <c r="DA42" s="214"/>
      <c r="DB42" s="214"/>
      <c r="DC42" s="214"/>
      <c r="DD42" s="214"/>
      <c r="DE42" s="214"/>
      <c r="DF42" s="214"/>
      <c r="DG42" s="214"/>
      <c r="DH42" s="214"/>
      <c r="DI42" s="214"/>
      <c r="DJ42" s="214"/>
      <c r="DK42" s="214"/>
      <c r="DL42" s="214"/>
      <c r="DM42" s="214"/>
      <c r="DN42" s="214"/>
      <c r="DO42" s="214"/>
      <c r="DP42" s="214"/>
      <c r="DQ42" s="214"/>
      <c r="DR42" s="214"/>
      <c r="DS42" s="214"/>
      <c r="DT42" s="214"/>
      <c r="DU42" s="214"/>
      <c r="DV42" s="214"/>
      <c r="DW42" s="214"/>
      <c r="DX42" s="214"/>
      <c r="DY42" s="214"/>
      <c r="DZ42" s="214"/>
      <c r="EA42" s="214"/>
      <c r="EB42" s="214"/>
      <c r="EC42" s="214"/>
      <c r="ED42" s="214"/>
      <c r="EE42" s="214"/>
      <c r="EF42" s="214"/>
      <c r="EG42" s="214"/>
      <c r="EH42" s="214"/>
      <c r="EI42" s="214"/>
      <c r="EJ42" s="214"/>
      <c r="EK42" s="214"/>
      <c r="EL42" s="214"/>
      <c r="EM42" s="214"/>
      <c r="EN42" s="214"/>
      <c r="EO42" s="214"/>
      <c r="EP42" s="214"/>
      <c r="EQ42" s="214"/>
      <c r="ER42" s="214"/>
      <c r="ES42" s="214"/>
      <c r="ET42" s="214"/>
      <c r="EU42" s="214"/>
      <c r="EV42" s="214"/>
      <c r="EW42" s="214"/>
      <c r="EX42" s="214"/>
      <c r="EY42" s="214"/>
      <c r="EZ42" s="214"/>
      <c r="FA42" s="214"/>
      <c r="FB42" s="214"/>
      <c r="FC42" s="214"/>
      <c r="FD42" s="214"/>
      <c r="FE42" s="214"/>
      <c r="FF42" s="214"/>
      <c r="FG42" s="214"/>
      <c r="FH42" s="214"/>
      <c r="FI42" s="214"/>
      <c r="FJ42" s="214"/>
      <c r="FK42" s="214"/>
      <c r="FL42" s="214"/>
      <c r="FM42" s="214"/>
      <c r="FN42" s="214"/>
      <c r="FO42" s="214"/>
      <c r="FP42" s="214"/>
      <c r="FQ42" s="214"/>
      <c r="FR42" s="214"/>
      <c r="FS42" s="214"/>
      <c r="FT42" s="214"/>
      <c r="FU42" s="214"/>
      <c r="FV42" s="214"/>
      <c r="FW42" s="214"/>
      <c r="FX42" s="214"/>
      <c r="FY42" s="214"/>
      <c r="FZ42" s="214"/>
      <c r="GA42" s="214"/>
      <c r="GB42" s="214"/>
      <c r="GC42" s="214"/>
      <c r="GD42" s="214"/>
      <c r="GE42" s="214"/>
      <c r="GF42" s="214"/>
      <c r="GG42" s="214"/>
      <c r="GH42" s="214"/>
      <c r="GI42" s="214"/>
      <c r="GJ42" s="214"/>
      <c r="GK42" s="214"/>
      <c r="GL42" s="214"/>
      <c r="GM42" s="214"/>
      <c r="GN42" s="214"/>
      <c r="GO42" s="214"/>
      <c r="GP42" s="214"/>
      <c r="GQ42" s="214"/>
      <c r="GR42" s="214"/>
      <c r="GS42" s="214"/>
      <c r="GT42" s="214"/>
      <c r="GU42" s="214"/>
      <c r="GV42" s="214"/>
      <c r="GW42" s="214"/>
      <c r="GX42" s="214"/>
      <c r="GY42" s="214"/>
      <c r="GZ42" s="214"/>
      <c r="HA42" s="214"/>
      <c r="HB42" s="214"/>
      <c r="HC42" s="214"/>
      <c r="HD42" s="214"/>
      <c r="HE42" s="214"/>
      <c r="HF42" s="214"/>
      <c r="HG42" s="214"/>
      <c r="HH42" s="214"/>
      <c r="HI42" s="214"/>
      <c r="HJ42" s="214"/>
      <c r="HK42" s="214"/>
      <c r="HL42" s="214"/>
      <c r="HM42" s="214"/>
      <c r="HN42" s="214"/>
      <c r="HO42" s="214"/>
      <c r="HP42" s="214"/>
      <c r="HQ42" s="214"/>
      <c r="HR42" s="214"/>
      <c r="HS42" s="214"/>
      <c r="HT42" s="214"/>
      <c r="HU42" s="214"/>
      <c r="HV42" s="214"/>
      <c r="HW42" s="214"/>
      <c r="HX42" s="214"/>
      <c r="HY42" s="214"/>
      <c r="HZ42" s="214"/>
      <c r="IA42" s="214"/>
      <c r="IB42" s="214"/>
      <c r="IC42" s="214"/>
      <c r="ID42" s="214"/>
      <c r="IE42" s="214"/>
      <c r="IF42" s="214"/>
      <c r="IG42" s="214"/>
      <c r="IH42" s="214"/>
      <c r="II42" s="214"/>
      <c r="IJ42" s="214"/>
      <c r="IK42" s="214"/>
      <c r="IL42" s="214"/>
      <c r="IM42" s="214"/>
      <c r="IN42" s="214"/>
      <c r="IO42" s="214"/>
      <c r="IP42" s="214"/>
      <c r="IQ42" s="214"/>
      <c r="IR42" s="214"/>
      <c r="IS42" s="214"/>
      <c r="IT42" s="214"/>
      <c r="IU42" s="214"/>
      <c r="IV42" s="214"/>
      <c r="IW42" s="214"/>
      <c r="IX42" s="214"/>
      <c r="IY42" s="214"/>
      <c r="IZ42" s="214"/>
      <c r="JA42" s="214"/>
      <c r="JB42" s="214"/>
      <c r="JC42" s="214"/>
      <c r="JD42" s="214"/>
      <c r="JE42" s="214"/>
      <c r="JF42" s="214"/>
      <c r="JG42" s="214"/>
      <c r="JH42" s="214"/>
      <c r="JI42" s="214"/>
      <c r="JJ42" s="214"/>
      <c r="JK42" s="214"/>
      <c r="JL42" s="214"/>
      <c r="JM42" s="214"/>
      <c r="JN42" s="214"/>
      <c r="JO42" s="214"/>
      <c r="JP42" s="214"/>
      <c r="JQ42" s="214"/>
      <c r="JR42" s="214"/>
      <c r="JS42" s="214"/>
      <c r="JT42" s="214"/>
      <c r="JU42" s="214"/>
      <c r="JV42" s="214"/>
      <c r="JW42" s="214"/>
      <c r="JX42" s="214"/>
      <c r="JY42" s="214"/>
      <c r="JZ42" s="214"/>
      <c r="KA42" s="214"/>
      <c r="KB42" s="214"/>
      <c r="KC42" s="214"/>
      <c r="KD42" s="214"/>
      <c r="KE42" s="214"/>
      <c r="KF42" s="214"/>
      <c r="KG42" s="214"/>
      <c r="KH42" s="214"/>
      <c r="KI42" s="214"/>
      <c r="KJ42" s="214"/>
      <c r="KK42" s="214"/>
      <c r="KL42" s="214"/>
      <c r="KM42" s="214"/>
      <c r="KN42" s="214"/>
      <c r="KO42" s="214"/>
      <c r="KP42" s="214"/>
      <c r="KQ42" s="214"/>
      <c r="KR42" s="214"/>
      <c r="KS42" s="214"/>
      <c r="KT42" s="214"/>
      <c r="KU42" s="214"/>
      <c r="KV42" s="214"/>
      <c r="KW42" s="214"/>
      <c r="KX42" s="214"/>
      <c r="KY42" s="214"/>
      <c r="KZ42" s="214"/>
      <c r="LA42" s="214"/>
      <c r="LB42" s="214"/>
      <c r="LC42" s="214"/>
      <c r="LD42" s="214"/>
      <c r="LE42" s="214"/>
      <c r="LF42" s="214"/>
      <c r="LG42" s="214"/>
      <c r="LH42" s="214"/>
      <c r="LI42" s="214"/>
      <c r="LJ42" s="214"/>
      <c r="LK42" s="214"/>
      <c r="LL42" s="214"/>
      <c r="LM42" s="214"/>
      <c r="LN42" s="214"/>
      <c r="LO42" s="214"/>
      <c r="LP42" s="214"/>
      <c r="LQ42" s="214"/>
      <c r="LR42" s="214"/>
      <c r="LS42" s="214"/>
      <c r="LT42" s="214"/>
      <c r="LU42" s="214"/>
      <c r="LV42" s="214"/>
      <c r="LW42" s="214"/>
      <c r="LX42" s="214"/>
      <c r="LY42" s="214"/>
      <c r="LZ42" s="214"/>
      <c r="MA42" s="214"/>
      <c r="MB42" s="214"/>
      <c r="MC42" s="214"/>
      <c r="MD42" s="214"/>
      <c r="ME42" s="214"/>
      <c r="MF42" s="214"/>
      <c r="MG42" s="214"/>
      <c r="MH42" s="214"/>
      <c r="MI42" s="214"/>
      <c r="MJ42" s="214"/>
      <c r="MK42" s="214"/>
      <c r="ML42" s="214"/>
      <c r="MM42" s="214"/>
      <c r="MN42" s="214"/>
      <c r="MO42" s="214"/>
      <c r="MP42" s="214"/>
      <c r="MQ42" s="214"/>
      <c r="MR42" s="214"/>
      <c r="MS42" s="214"/>
      <c r="MT42" s="214"/>
      <c r="MU42" s="214"/>
      <c r="MV42" s="214"/>
      <c r="MW42" s="214"/>
      <c r="MX42" s="214"/>
      <c r="MY42" s="214"/>
      <c r="MZ42" s="214"/>
      <c r="NA42" s="214"/>
      <c r="NB42" s="214"/>
      <c r="NC42" s="214"/>
      <c r="ND42" s="214"/>
      <c r="NE42" s="214"/>
      <c r="NF42" s="214"/>
      <c r="NG42" s="214"/>
      <c r="NH42" s="214"/>
      <c r="NI42" s="214"/>
      <c r="NJ42" s="214"/>
      <c r="NK42" s="214"/>
      <c r="NL42" s="214"/>
      <c r="NM42" s="214"/>
      <c r="NN42" s="214"/>
      <c r="NO42" s="214"/>
      <c r="NP42" s="214"/>
      <c r="NQ42" s="214"/>
      <c r="NR42" s="214"/>
      <c r="NS42" s="214"/>
      <c r="NT42" s="214"/>
      <c r="NU42" s="214"/>
      <c r="NV42" s="214"/>
      <c r="NW42" s="214"/>
      <c r="NX42" s="214"/>
      <c r="NY42" s="214"/>
      <c r="NZ42" s="214"/>
      <c r="OA42" s="214"/>
      <c r="OB42" s="214"/>
      <c r="OC42" s="214"/>
      <c r="OD42" s="214"/>
      <c r="OE42" s="214"/>
      <c r="OF42" s="214"/>
      <c r="OG42" s="214"/>
      <c r="OH42" s="214"/>
      <c r="OI42" s="214"/>
      <c r="OJ42" s="214"/>
      <c r="OK42" s="214"/>
      <c r="OL42" s="214"/>
      <c r="OM42" s="214"/>
      <c r="ON42" s="214"/>
      <c r="OO42" s="214"/>
      <c r="OP42" s="214"/>
      <c r="OQ42" s="214"/>
      <c r="OR42" s="214"/>
      <c r="OS42" s="214"/>
      <c r="OT42" s="214"/>
      <c r="OU42" s="214"/>
      <c r="OV42" s="214"/>
      <c r="OW42" s="214"/>
      <c r="OX42" s="214"/>
      <c r="OY42" s="214"/>
      <c r="OZ42" s="214"/>
      <c r="PA42" s="214"/>
      <c r="PB42" s="214"/>
      <c r="PC42" s="214"/>
      <c r="PD42" s="214"/>
      <c r="PE42" s="214"/>
      <c r="PF42" s="214"/>
      <c r="PG42" s="214"/>
      <c r="PH42" s="214"/>
      <c r="PI42" s="214"/>
      <c r="PJ42" s="214"/>
      <c r="PK42" s="214"/>
      <c r="PL42" s="214"/>
      <c r="PM42" s="214"/>
      <c r="PN42" s="214"/>
      <c r="PO42" s="214"/>
      <c r="PP42" s="214"/>
      <c r="PQ42" s="214"/>
      <c r="PR42" s="214"/>
      <c r="PS42" s="214"/>
      <c r="PT42" s="214"/>
      <c r="PU42" s="214"/>
      <c r="PV42" s="214"/>
      <c r="PW42" s="214"/>
      <c r="PX42" s="214"/>
      <c r="PY42" s="214"/>
      <c r="PZ42" s="214"/>
      <c r="QA42" s="214"/>
      <c r="QB42" s="214"/>
      <c r="QC42" s="214"/>
      <c r="QD42" s="214"/>
      <c r="QE42" s="214"/>
      <c r="QF42" s="214"/>
      <c r="QG42" s="214"/>
      <c r="QH42" s="214"/>
      <c r="QI42" s="214"/>
      <c r="QJ42" s="214"/>
      <c r="QK42" s="214"/>
      <c r="QL42" s="214"/>
      <c r="QM42" s="214"/>
      <c r="QN42" s="214"/>
      <c r="QO42" s="214"/>
      <c r="QP42" s="214"/>
      <c r="QQ42" s="214"/>
      <c r="QR42" s="214"/>
      <c r="QS42" s="214"/>
      <c r="QT42" s="214"/>
      <c r="QU42" s="214"/>
      <c r="QV42" s="214"/>
      <c r="QW42" s="214"/>
      <c r="QX42" s="214"/>
      <c r="QY42" s="214"/>
      <c r="QZ42" s="214"/>
      <c r="RA42" s="214"/>
      <c r="RB42" s="214"/>
      <c r="RC42" s="214"/>
      <c r="RD42" s="214"/>
      <c r="RE42" s="214"/>
      <c r="RF42" s="214"/>
      <c r="RG42" s="214"/>
      <c r="RH42" s="214"/>
      <c r="RI42" s="214"/>
      <c r="RJ42" s="214"/>
      <c r="RK42" s="214"/>
      <c r="RL42" s="214"/>
      <c r="RM42" s="214"/>
      <c r="RN42" s="214"/>
      <c r="RO42" s="214"/>
      <c r="RP42" s="214"/>
      <c r="RQ42" s="214"/>
      <c r="RR42" s="214"/>
      <c r="RS42" s="214"/>
      <c r="RT42" s="214"/>
      <c r="RU42" s="214"/>
      <c r="RV42" s="214"/>
      <c r="RW42" s="214"/>
      <c r="RX42" s="214"/>
      <c r="RY42" s="214"/>
      <c r="RZ42" s="214"/>
      <c r="SA42" s="214"/>
      <c r="SB42" s="214"/>
      <c r="SC42" s="214"/>
      <c r="SD42" s="214"/>
      <c r="SE42" s="214"/>
      <c r="SF42" s="214"/>
      <c r="SG42" s="214"/>
      <c r="SH42" s="214"/>
      <c r="SI42" s="214"/>
      <c r="SJ42" s="214"/>
      <c r="SK42" s="214"/>
      <c r="SL42" s="214"/>
      <c r="SM42" s="214"/>
      <c r="SN42" s="214"/>
      <c r="SO42" s="214"/>
      <c r="SP42" s="214"/>
      <c r="SQ42" s="214"/>
      <c r="SR42" s="214"/>
      <c r="SS42" s="214"/>
      <c r="ST42" s="214"/>
      <c r="SU42" s="214"/>
      <c r="SV42" s="214"/>
      <c r="SW42" s="214"/>
      <c r="SX42" s="214"/>
      <c r="SY42" s="214"/>
      <c r="SZ42" s="214"/>
      <c r="TA42" s="214"/>
      <c r="TB42" s="214"/>
      <c r="TC42" s="214"/>
      <c r="TD42" s="214"/>
      <c r="TE42" s="214"/>
      <c r="TF42" s="214"/>
      <c r="TG42" s="214"/>
      <c r="TH42" s="214"/>
      <c r="TI42" s="214"/>
      <c r="TJ42" s="214"/>
      <c r="TK42" s="214"/>
      <c r="TL42" s="214"/>
      <c r="TM42" s="214"/>
      <c r="TN42" s="214"/>
      <c r="TO42" s="214"/>
      <c r="TP42" s="214"/>
      <c r="TQ42" s="214"/>
      <c r="TR42" s="214"/>
      <c r="TS42" s="214"/>
      <c r="TT42" s="214"/>
      <c r="TU42" s="214"/>
      <c r="TV42" s="214"/>
      <c r="TW42" s="214"/>
      <c r="TX42" s="214"/>
      <c r="TY42" s="214"/>
      <c r="TZ42" s="214"/>
      <c r="UA42" s="214"/>
      <c r="UB42" s="214"/>
      <c r="UC42" s="214"/>
      <c r="UD42" s="214"/>
      <c r="UE42" s="214"/>
      <c r="UF42" s="214"/>
      <c r="UG42" s="214"/>
      <c r="UH42" s="214"/>
      <c r="UI42" s="214"/>
      <c r="UJ42" s="214"/>
      <c r="UK42" s="214"/>
      <c r="UL42" s="214"/>
      <c r="UM42" s="214"/>
      <c r="UN42" s="214"/>
      <c r="UO42" s="214"/>
      <c r="UP42" s="214"/>
      <c r="UQ42" s="214"/>
      <c r="UR42" s="214"/>
      <c r="US42" s="214"/>
      <c r="UT42" s="214"/>
      <c r="UU42" s="214"/>
      <c r="UV42" s="214"/>
      <c r="UW42" s="214"/>
      <c r="UX42" s="214"/>
      <c r="UY42" s="214"/>
      <c r="UZ42" s="214"/>
      <c r="VA42" s="214"/>
      <c r="VB42" s="214"/>
      <c r="VC42" s="214"/>
      <c r="VD42" s="214"/>
      <c r="VE42" s="214"/>
      <c r="VF42" s="214"/>
      <c r="VG42" s="214"/>
      <c r="VH42" s="214"/>
      <c r="VI42" s="214"/>
      <c r="VJ42" s="214"/>
      <c r="VK42" s="214"/>
      <c r="VL42" s="214"/>
      <c r="VM42" s="214"/>
      <c r="VN42" s="214"/>
      <c r="VO42" s="214"/>
      <c r="VP42" s="214"/>
      <c r="VQ42" s="214"/>
      <c r="VR42" s="214"/>
      <c r="VS42" s="214"/>
      <c r="VT42" s="214"/>
      <c r="VU42" s="214"/>
      <c r="VV42" s="214"/>
      <c r="VW42" s="214"/>
      <c r="VX42" s="214"/>
      <c r="VY42" s="214"/>
      <c r="VZ42" s="214"/>
      <c r="WA42" s="214"/>
      <c r="WB42" s="214"/>
      <c r="WC42" s="214"/>
      <c r="WD42" s="214"/>
      <c r="WE42" s="214"/>
      <c r="WF42" s="214"/>
      <c r="WG42" s="214"/>
      <c r="WH42" s="214"/>
      <c r="WI42" s="214"/>
      <c r="WJ42" s="214"/>
      <c r="WK42" s="214"/>
      <c r="WL42" s="214"/>
      <c r="WM42" s="214"/>
      <c r="WN42" s="214"/>
      <c r="WO42" s="214"/>
      <c r="WP42" s="214"/>
      <c r="WQ42" s="214"/>
      <c r="WR42" s="214"/>
      <c r="WS42" s="214"/>
      <c r="WT42" s="214"/>
      <c r="WU42" s="214"/>
      <c r="WV42" s="214"/>
      <c r="WW42" s="214"/>
      <c r="WX42" s="214"/>
      <c r="WY42" s="214"/>
      <c r="WZ42" s="214"/>
      <c r="XA42" s="214"/>
      <c r="XB42" s="214"/>
      <c r="XC42" s="214"/>
      <c r="XD42" s="214"/>
      <c r="XE42" s="214"/>
      <c r="XF42" s="214"/>
      <c r="XG42" s="214"/>
      <c r="XH42" s="214"/>
      <c r="XI42" s="214"/>
      <c r="XJ42" s="214"/>
      <c r="XK42" s="214"/>
      <c r="XL42" s="214"/>
      <c r="XM42" s="214"/>
      <c r="XN42" s="214"/>
      <c r="XO42" s="214"/>
      <c r="XP42" s="214"/>
      <c r="XQ42" s="214"/>
      <c r="XR42" s="214"/>
      <c r="XS42" s="214"/>
      <c r="XT42" s="214"/>
      <c r="XU42" s="214"/>
      <c r="XV42" s="214"/>
      <c r="XW42" s="214"/>
      <c r="XX42" s="214"/>
      <c r="XY42" s="214"/>
      <c r="XZ42" s="214"/>
      <c r="YA42" s="214"/>
      <c r="YB42" s="214"/>
      <c r="YC42" s="214"/>
      <c r="YD42" s="214"/>
      <c r="YE42" s="214"/>
      <c r="YF42" s="214"/>
      <c r="YG42" s="214"/>
      <c r="YH42" s="214"/>
      <c r="YI42" s="214"/>
      <c r="YJ42" s="214"/>
      <c r="YK42" s="214"/>
      <c r="YL42" s="214"/>
      <c r="YM42" s="214"/>
      <c r="YN42" s="214"/>
      <c r="YO42" s="214"/>
      <c r="YP42" s="214"/>
      <c r="YQ42" s="214"/>
      <c r="YR42" s="214"/>
      <c r="YS42" s="214"/>
      <c r="YT42" s="214"/>
      <c r="YU42" s="214"/>
      <c r="YV42" s="214"/>
      <c r="YW42" s="214"/>
      <c r="YX42" s="214"/>
      <c r="YY42" s="214"/>
      <c r="YZ42" s="214"/>
      <c r="ZA42" s="214"/>
      <c r="ZB42" s="214"/>
      <c r="ZC42" s="214"/>
      <c r="ZD42" s="214"/>
      <c r="ZE42" s="214"/>
      <c r="ZF42" s="214"/>
      <c r="ZG42" s="214"/>
      <c r="ZH42" s="214"/>
      <c r="ZI42" s="214"/>
      <c r="ZJ42" s="214"/>
      <c r="ZK42" s="214"/>
      <c r="ZL42" s="214"/>
      <c r="ZM42" s="214"/>
      <c r="ZN42" s="214"/>
      <c r="ZO42" s="214"/>
      <c r="ZP42" s="214"/>
      <c r="ZQ42" s="214"/>
      <c r="ZR42" s="214"/>
      <c r="ZS42" s="214"/>
      <c r="ZT42" s="214"/>
      <c r="ZU42" s="214"/>
      <c r="ZV42" s="214"/>
      <c r="ZW42" s="214"/>
      <c r="ZX42" s="214"/>
      <c r="ZY42" s="214"/>
      <c r="ZZ42" s="214"/>
      <c r="AAA42" s="214"/>
      <c r="AAB42" s="214"/>
      <c r="AAC42" s="214"/>
      <c r="AAD42" s="214"/>
      <c r="AAE42" s="214"/>
      <c r="AAF42" s="214"/>
      <c r="AAG42" s="214"/>
      <c r="AAH42" s="214"/>
      <c r="AAI42" s="214"/>
      <c r="AAJ42" s="214"/>
      <c r="AAK42" s="214"/>
      <c r="AAL42" s="214"/>
      <c r="AAM42" s="214"/>
      <c r="AAN42" s="214"/>
      <c r="AAO42" s="214"/>
      <c r="AAP42" s="214"/>
      <c r="AAQ42" s="214"/>
      <c r="AAR42" s="214"/>
      <c r="AAS42" s="214"/>
      <c r="AAT42" s="214"/>
      <c r="AAU42" s="214"/>
      <c r="AAV42" s="214"/>
      <c r="AAW42" s="214"/>
      <c r="AAX42" s="214"/>
      <c r="AAY42" s="214"/>
      <c r="AAZ42" s="214"/>
      <c r="ABA42" s="214"/>
      <c r="ABB42" s="214"/>
      <c r="ABC42" s="214"/>
      <c r="ABD42" s="214"/>
      <c r="ABE42" s="214"/>
      <c r="ABF42" s="214"/>
      <c r="ABG42" s="214"/>
      <c r="ABH42" s="214"/>
      <c r="ABI42" s="214"/>
      <c r="ABJ42" s="214"/>
      <c r="ABK42" s="214"/>
      <c r="ABL42" s="214"/>
      <c r="ABM42" s="214"/>
      <c r="ABN42" s="214"/>
      <c r="ABO42" s="214"/>
      <c r="ABP42" s="214"/>
      <c r="ABQ42" s="214"/>
      <c r="ABR42" s="214"/>
      <c r="ABS42" s="214"/>
      <c r="ABT42" s="214"/>
      <c r="ABU42" s="214"/>
      <c r="ABV42" s="214"/>
      <c r="ABW42" s="214"/>
      <c r="ABX42" s="214"/>
      <c r="ABY42" s="214"/>
      <c r="ABZ42" s="214"/>
      <c r="ACA42" s="214"/>
      <c r="ACB42" s="214"/>
      <c r="ACC42" s="214"/>
      <c r="ACD42" s="214"/>
      <c r="ACE42" s="214"/>
      <c r="ACF42" s="214"/>
      <c r="ACG42" s="214"/>
      <c r="ACH42" s="214"/>
      <c r="ACI42" s="214"/>
      <c r="ACJ42" s="214"/>
      <c r="ACK42" s="214"/>
      <c r="ACL42" s="214"/>
      <c r="ACM42" s="214"/>
      <c r="ACN42" s="214"/>
      <c r="ACO42" s="214"/>
      <c r="ACP42" s="214"/>
      <c r="ACQ42" s="214"/>
      <c r="ACR42" s="214"/>
      <c r="ACS42" s="214"/>
      <c r="ACT42" s="214"/>
      <c r="ACU42" s="214"/>
      <c r="ACV42" s="214"/>
      <c r="ACW42" s="214"/>
      <c r="ACX42" s="214"/>
      <c r="ACY42" s="214"/>
      <c r="ACZ42" s="214"/>
      <c r="ADA42" s="214"/>
      <c r="ADB42" s="214"/>
      <c r="ADC42" s="214"/>
      <c r="ADD42" s="214"/>
      <c r="ADE42" s="214"/>
      <c r="ADF42" s="214"/>
      <c r="ADG42" s="214"/>
      <c r="ADH42" s="214"/>
      <c r="ADI42" s="214"/>
      <c r="ADJ42" s="214"/>
      <c r="ADK42" s="214"/>
      <c r="ADL42" s="214"/>
      <c r="ADM42" s="214"/>
      <c r="ADN42" s="214"/>
      <c r="ADO42" s="214"/>
      <c r="ADP42" s="214"/>
      <c r="ADQ42" s="214"/>
      <c r="ADR42" s="214"/>
      <c r="ADS42" s="214"/>
      <c r="ADT42" s="214"/>
      <c r="ADU42" s="214"/>
      <c r="ADV42" s="214"/>
      <c r="ADW42" s="214"/>
      <c r="ADX42" s="214"/>
      <c r="ADY42" s="214"/>
      <c r="ADZ42" s="214"/>
      <c r="AEA42" s="214"/>
      <c r="AEB42" s="214"/>
      <c r="AEC42" s="214"/>
      <c r="AED42" s="214"/>
      <c r="AEE42" s="214"/>
      <c r="AEF42" s="214"/>
      <c r="AEG42" s="214"/>
      <c r="AEH42" s="214"/>
      <c r="AEI42" s="214"/>
      <c r="AEJ42" s="214"/>
      <c r="AEK42" s="214"/>
      <c r="AEL42" s="214"/>
      <c r="AEM42" s="214"/>
      <c r="AEN42" s="214"/>
      <c r="AEO42" s="214"/>
      <c r="AEP42" s="214"/>
      <c r="AEQ42" s="214"/>
      <c r="AER42" s="214"/>
      <c r="AES42" s="214"/>
      <c r="AET42" s="214"/>
      <c r="AEU42" s="214"/>
      <c r="AEV42" s="214"/>
      <c r="AEW42" s="214"/>
      <c r="AEX42" s="214"/>
      <c r="AEY42" s="214"/>
      <c r="AEZ42" s="214"/>
      <c r="AFA42" s="214"/>
      <c r="AFB42" s="214"/>
      <c r="AFC42" s="214"/>
      <c r="AFD42" s="214"/>
      <c r="AFE42" s="214"/>
      <c r="AFF42" s="214"/>
      <c r="AFG42" s="214"/>
      <c r="AFH42" s="214"/>
      <c r="AFI42" s="214"/>
      <c r="AFJ42" s="214"/>
      <c r="AFK42" s="214"/>
      <c r="AFL42" s="214"/>
      <c r="AFM42" s="214"/>
      <c r="AFN42" s="214"/>
      <c r="AFO42" s="214"/>
      <c r="AFP42" s="214"/>
      <c r="AFQ42" s="214"/>
      <c r="AFR42" s="214"/>
      <c r="AFS42" s="214"/>
      <c r="AFT42" s="214"/>
      <c r="AFU42" s="214"/>
      <c r="AFV42" s="214"/>
      <c r="AFW42" s="214"/>
      <c r="AFX42" s="214"/>
      <c r="AFY42" s="214"/>
      <c r="AFZ42" s="214"/>
      <c r="AGA42" s="214"/>
      <c r="AGB42" s="214"/>
      <c r="AGC42" s="214"/>
      <c r="AGD42" s="214"/>
      <c r="AGE42" s="214"/>
      <c r="AGF42" s="214"/>
      <c r="AGG42" s="214"/>
      <c r="AGH42" s="214"/>
      <c r="AGI42" s="214"/>
      <c r="AGJ42" s="214"/>
      <c r="AGK42" s="214"/>
      <c r="AGL42" s="214"/>
      <c r="AGM42" s="214"/>
      <c r="AGN42" s="214"/>
      <c r="AGO42" s="214"/>
      <c r="AGP42" s="214"/>
      <c r="AGQ42" s="214"/>
      <c r="AGR42" s="214"/>
      <c r="AGS42" s="214"/>
      <c r="AGT42" s="214"/>
      <c r="AGU42" s="214"/>
      <c r="AGV42" s="214"/>
      <c r="AGW42" s="214"/>
      <c r="AGX42" s="214"/>
      <c r="AGY42" s="214"/>
      <c r="AGZ42" s="214"/>
      <c r="AHA42" s="214"/>
      <c r="AHB42" s="214"/>
      <c r="AHC42" s="214"/>
      <c r="AHD42" s="214"/>
      <c r="AHE42" s="214"/>
      <c r="AHF42" s="214"/>
      <c r="AHG42" s="214"/>
      <c r="AHH42" s="214"/>
      <c r="AHI42" s="214"/>
      <c r="AHJ42" s="214"/>
      <c r="AHK42" s="214"/>
      <c r="AHL42" s="214"/>
      <c r="AHM42" s="214"/>
      <c r="AHN42" s="214"/>
      <c r="AHO42" s="214"/>
      <c r="AHP42" s="214"/>
      <c r="AHQ42" s="214"/>
      <c r="AHR42" s="214"/>
      <c r="AHS42" s="214"/>
      <c r="AHT42" s="214"/>
      <c r="AHU42" s="214"/>
      <c r="AHV42" s="214"/>
      <c r="AHW42" s="214"/>
      <c r="AHX42" s="214"/>
      <c r="AHY42" s="214"/>
      <c r="AHZ42" s="214"/>
      <c r="AIA42" s="214"/>
      <c r="AIB42" s="214"/>
      <c r="AIC42" s="214"/>
      <c r="AID42" s="214"/>
      <c r="AIE42" s="214"/>
      <c r="AIF42" s="214"/>
      <c r="AIG42" s="214"/>
      <c r="AIH42" s="214"/>
      <c r="AII42" s="214"/>
      <c r="AIJ42" s="214"/>
      <c r="AIK42" s="214"/>
      <c r="AIL42" s="214"/>
      <c r="AIM42" s="214"/>
      <c r="AIN42" s="214"/>
      <c r="AIO42" s="214"/>
      <c r="AIP42" s="214"/>
      <c r="AIQ42" s="214"/>
      <c r="AIR42" s="214"/>
      <c r="AIS42" s="214"/>
      <c r="AIT42" s="214"/>
      <c r="AIU42" s="214"/>
      <c r="AIV42" s="214"/>
      <c r="AIW42" s="214"/>
      <c r="AIX42" s="214"/>
      <c r="AIY42" s="214"/>
      <c r="AIZ42" s="214"/>
      <c r="AJA42" s="214"/>
      <c r="AJB42" s="214"/>
      <c r="AJC42" s="214"/>
      <c r="AJD42" s="214"/>
      <c r="AJE42" s="214"/>
      <c r="AJF42" s="214"/>
      <c r="AJG42" s="214"/>
      <c r="AJH42" s="214"/>
      <c r="AJI42" s="214"/>
      <c r="AJJ42" s="214"/>
      <c r="AJK42" s="214"/>
      <c r="AJL42" s="214"/>
      <c r="AJM42" s="214"/>
      <c r="AJN42" s="214"/>
      <c r="AJO42" s="214"/>
      <c r="AJP42" s="214"/>
      <c r="AJQ42" s="214"/>
      <c r="AJR42" s="214"/>
      <c r="AJS42" s="214"/>
      <c r="AJT42" s="214"/>
      <c r="AJU42" s="214"/>
      <c r="AJV42" s="214"/>
      <c r="AJW42" s="214"/>
      <c r="AJX42" s="214"/>
      <c r="AJY42" s="214"/>
      <c r="AJZ42" s="214"/>
      <c r="AKA42" s="214"/>
      <c r="AKB42" s="214"/>
      <c r="AKC42" s="214"/>
      <c r="AKD42" s="214"/>
      <c r="AKE42" s="214"/>
      <c r="AKF42" s="214"/>
      <c r="AKG42" s="214"/>
      <c r="AKH42" s="214"/>
      <c r="AKI42" s="214"/>
      <c r="AKJ42" s="214"/>
      <c r="AKK42" s="214"/>
      <c r="AKL42" s="214"/>
      <c r="AKM42" s="214"/>
      <c r="AKN42" s="214"/>
      <c r="AKO42" s="214"/>
      <c r="AKP42" s="214"/>
      <c r="AKQ42" s="214"/>
      <c r="AKR42" s="214"/>
      <c r="AKS42" s="214"/>
      <c r="AKT42" s="214"/>
      <c r="AKU42" s="214"/>
      <c r="AKV42" s="214"/>
      <c r="AKW42" s="214"/>
      <c r="AKX42" s="214"/>
      <c r="AKY42" s="214"/>
      <c r="AKZ42" s="214"/>
      <c r="ALA42" s="214"/>
      <c r="ALB42" s="214"/>
      <c r="ALC42" s="214"/>
      <c r="ALD42" s="214"/>
      <c r="ALE42" s="214"/>
      <c r="ALF42" s="214"/>
      <c r="ALG42" s="214"/>
      <c r="ALH42" s="214"/>
      <c r="ALI42" s="214"/>
      <c r="ALJ42" s="214"/>
      <c r="ALK42" s="214"/>
      <c r="ALL42" s="214"/>
      <c r="ALM42" s="214"/>
      <c r="ALN42" s="214"/>
      <c r="ALO42" s="214"/>
      <c r="ALP42" s="214"/>
      <c r="ALQ42" s="214"/>
      <c r="ALR42" s="214"/>
      <c r="ALS42" s="214"/>
      <c r="ALT42" s="214"/>
      <c r="ALU42" s="214"/>
      <c r="ALV42" s="214"/>
      <c r="ALW42" s="214"/>
      <c r="ALX42" s="214"/>
      <c r="ALY42" s="214"/>
      <c r="ALZ42" s="214"/>
      <c r="AMA42" s="214"/>
      <c r="AMB42" s="214"/>
      <c r="AMC42" s="214"/>
      <c r="AMD42" s="214"/>
      <c r="AME42" s="214"/>
      <c r="AMF42" s="214"/>
      <c r="AMG42" s="214"/>
      <c r="AMH42" s="214"/>
      <c r="AMI42" s="214"/>
      <c r="AMJ42" s="214"/>
      <c r="AMK42" s="214"/>
      <c r="AML42" s="214"/>
      <c r="AMM42" s="214"/>
      <c r="AMN42" s="214"/>
      <c r="AMO42" s="214"/>
      <c r="AMP42" s="214"/>
      <c r="AMQ42" s="214"/>
      <c r="AMR42" s="214"/>
      <c r="AMS42" s="214"/>
      <c r="AMT42" s="214"/>
      <c r="AMU42" s="214"/>
      <c r="AMV42" s="214"/>
      <c r="AMW42" s="214"/>
      <c r="AMX42" s="214"/>
      <c r="AMY42" s="214"/>
      <c r="AMZ42" s="214"/>
      <c r="ANA42" s="214"/>
      <c r="ANB42" s="214"/>
      <c r="ANC42" s="214"/>
      <c r="AND42" s="214"/>
      <c r="ANE42" s="214"/>
      <c r="ANF42" s="214"/>
      <c r="ANG42" s="214"/>
      <c r="ANH42" s="214"/>
      <c r="ANI42" s="214"/>
      <c r="ANJ42" s="214"/>
      <c r="ANK42" s="214"/>
      <c r="ANL42" s="214"/>
      <c r="ANM42" s="214"/>
      <c r="ANN42" s="214"/>
      <c r="ANO42" s="214"/>
      <c r="ANP42" s="214"/>
      <c r="ANQ42" s="214"/>
      <c r="ANR42" s="214"/>
      <c r="ANS42" s="214"/>
      <c r="ANT42" s="214"/>
      <c r="ANU42" s="214"/>
      <c r="ANV42" s="214"/>
      <c r="ANW42" s="214"/>
      <c r="ANX42" s="214"/>
      <c r="ANY42" s="214"/>
      <c r="ANZ42" s="214"/>
      <c r="AOA42" s="214"/>
      <c r="AOB42" s="214"/>
      <c r="AOC42" s="214"/>
      <c r="AOD42" s="214"/>
      <c r="AOE42" s="214"/>
      <c r="AOF42" s="214"/>
      <c r="AOG42" s="214"/>
      <c r="AOH42" s="214"/>
      <c r="AOI42" s="214"/>
      <c r="AOJ42" s="214"/>
      <c r="AOK42" s="214"/>
      <c r="AOL42" s="214"/>
      <c r="AOM42" s="214"/>
      <c r="AON42" s="214"/>
      <c r="AOO42" s="214"/>
      <c r="AOP42" s="214"/>
      <c r="AOQ42" s="214"/>
      <c r="AOR42" s="214"/>
      <c r="AOS42" s="214"/>
      <c r="AOT42" s="214"/>
      <c r="AOU42" s="214"/>
      <c r="AOV42" s="214"/>
      <c r="AOW42" s="214"/>
      <c r="AOX42" s="214"/>
      <c r="AOY42" s="214"/>
      <c r="AOZ42" s="214"/>
      <c r="APA42" s="214"/>
      <c r="APB42" s="214"/>
      <c r="APC42" s="214"/>
      <c r="APD42" s="214"/>
      <c r="APE42" s="214"/>
      <c r="APF42" s="214"/>
      <c r="APG42" s="214"/>
      <c r="APH42" s="214"/>
      <c r="API42" s="214"/>
      <c r="APJ42" s="214"/>
      <c r="APK42" s="214"/>
      <c r="APL42" s="214"/>
      <c r="APM42" s="214"/>
      <c r="APN42" s="214"/>
      <c r="APO42" s="214"/>
      <c r="APP42" s="214"/>
      <c r="APQ42" s="214"/>
      <c r="APR42" s="214"/>
      <c r="APS42" s="214"/>
      <c r="APT42" s="214"/>
      <c r="APU42" s="214"/>
      <c r="APV42" s="214"/>
      <c r="APW42" s="214"/>
      <c r="APX42" s="214"/>
      <c r="APY42" s="214"/>
      <c r="APZ42" s="214"/>
      <c r="AQA42" s="214"/>
      <c r="AQB42" s="214"/>
      <c r="AQC42" s="214"/>
      <c r="AQD42" s="214"/>
      <c r="AQE42" s="214"/>
      <c r="AQF42" s="214"/>
      <c r="AQG42" s="214"/>
      <c r="AQH42" s="214"/>
      <c r="AQI42" s="214"/>
      <c r="AQJ42" s="214"/>
      <c r="AQK42" s="214"/>
      <c r="AQL42" s="214"/>
      <c r="AQM42" s="214"/>
      <c r="AQN42" s="214"/>
      <c r="AQO42" s="214"/>
      <c r="AQP42" s="214"/>
      <c r="AQQ42" s="214"/>
      <c r="AQR42" s="214"/>
      <c r="AQS42" s="214"/>
      <c r="AQT42" s="214"/>
      <c r="AQU42" s="214"/>
      <c r="AQV42" s="214"/>
      <c r="AQW42" s="214"/>
      <c r="AQX42" s="214"/>
      <c r="AQY42" s="214"/>
      <c r="AQZ42" s="214"/>
      <c r="ARA42" s="214"/>
      <c r="ARB42" s="214"/>
      <c r="ARC42" s="214"/>
      <c r="ARD42" s="214"/>
      <c r="ARE42" s="214"/>
      <c r="ARF42" s="214"/>
      <c r="ARG42" s="214"/>
      <c r="ARH42" s="214"/>
      <c r="ARI42" s="214"/>
      <c r="ARJ42" s="214"/>
      <c r="ARK42" s="214"/>
      <c r="ARL42" s="214"/>
      <c r="ARM42" s="214"/>
      <c r="ARN42" s="214"/>
      <c r="ARO42" s="214"/>
      <c r="ARP42" s="214"/>
      <c r="ARQ42" s="214"/>
      <c r="ARR42" s="214"/>
      <c r="ARS42" s="214"/>
      <c r="ART42" s="214"/>
      <c r="ARU42" s="214"/>
      <c r="ARV42" s="214"/>
      <c r="ARW42" s="214"/>
      <c r="ARX42" s="214"/>
      <c r="ARY42" s="214"/>
      <c r="ARZ42" s="214"/>
      <c r="ASA42" s="214"/>
      <c r="ASB42" s="214"/>
      <c r="ASC42" s="214"/>
      <c r="ASD42" s="214"/>
      <c r="ASE42" s="214"/>
      <c r="ASF42" s="214"/>
      <c r="ASG42" s="214"/>
      <c r="ASH42" s="214"/>
      <c r="ASI42" s="214"/>
      <c r="ASJ42" s="214"/>
      <c r="ASK42" s="214"/>
      <c r="ASL42" s="214"/>
      <c r="ASM42" s="214"/>
      <c r="ASN42" s="214"/>
      <c r="ASO42" s="214"/>
      <c r="ASP42" s="214"/>
      <c r="ASQ42" s="214"/>
      <c r="ASR42" s="214"/>
      <c r="ASS42" s="214"/>
      <c r="AST42" s="214"/>
      <c r="ASU42" s="214"/>
      <c r="ASV42" s="214"/>
      <c r="ASW42" s="214"/>
      <c r="ASX42" s="214"/>
      <c r="ASY42" s="214"/>
      <c r="ASZ42" s="214"/>
      <c r="ATA42" s="214"/>
      <c r="ATB42" s="214"/>
      <c r="ATC42" s="214"/>
      <c r="ATD42" s="214"/>
      <c r="ATE42" s="214"/>
      <c r="ATF42" s="214"/>
      <c r="ATG42" s="214"/>
      <c r="ATH42" s="214"/>
      <c r="ATI42" s="214"/>
      <c r="ATJ42" s="214"/>
      <c r="ATK42" s="214"/>
      <c r="ATL42" s="214"/>
      <c r="ATM42" s="214"/>
      <c r="ATN42" s="214"/>
      <c r="ATO42" s="214"/>
      <c r="ATP42" s="214"/>
      <c r="ATQ42" s="214"/>
      <c r="ATR42" s="214"/>
      <c r="ATS42" s="214"/>
      <c r="ATT42" s="214"/>
      <c r="ATU42" s="214"/>
      <c r="ATV42" s="214"/>
      <c r="ATW42" s="214"/>
      <c r="ATX42" s="214"/>
      <c r="ATY42" s="214"/>
      <c r="ATZ42" s="214"/>
      <c r="AUA42" s="214"/>
      <c r="AUB42" s="214"/>
      <c r="AUC42" s="214"/>
      <c r="AUD42" s="214"/>
      <c r="AUE42" s="214"/>
      <c r="AUF42" s="214"/>
      <c r="AUG42" s="214"/>
      <c r="AUH42" s="214"/>
      <c r="AUI42" s="214"/>
      <c r="AUJ42" s="214"/>
      <c r="AUK42" s="214"/>
      <c r="AUL42" s="214"/>
      <c r="AUM42" s="214"/>
      <c r="AUN42" s="214"/>
      <c r="AUO42" s="214"/>
      <c r="AUP42" s="214"/>
      <c r="AUQ42" s="214"/>
      <c r="AUR42" s="214"/>
      <c r="AUS42" s="214"/>
      <c r="AUT42" s="214"/>
      <c r="AUU42" s="214"/>
      <c r="AUV42" s="214"/>
      <c r="AUW42" s="214"/>
      <c r="AUX42" s="214"/>
      <c r="AUY42" s="214"/>
      <c r="AUZ42" s="214"/>
      <c r="AVA42" s="214"/>
      <c r="AVB42" s="214"/>
      <c r="AVC42" s="214"/>
      <c r="AVD42" s="214"/>
      <c r="AVE42" s="214"/>
      <c r="AVF42" s="214"/>
      <c r="AVG42" s="214"/>
      <c r="AVH42" s="214"/>
      <c r="AVI42" s="214"/>
      <c r="AVJ42" s="214"/>
      <c r="AVK42" s="214"/>
      <c r="AVL42" s="214"/>
      <c r="AVM42" s="214"/>
      <c r="AVN42" s="214"/>
      <c r="AVO42" s="214"/>
      <c r="AVP42" s="214"/>
      <c r="AVQ42" s="214"/>
      <c r="AVR42" s="214"/>
      <c r="AVS42" s="214"/>
      <c r="AVT42" s="214"/>
      <c r="AVU42" s="214"/>
      <c r="AVV42" s="214"/>
      <c r="AVW42" s="214"/>
      <c r="AVX42" s="214"/>
      <c r="AVY42" s="214"/>
      <c r="AVZ42" s="214"/>
      <c r="AWA42" s="214"/>
      <c r="AWB42" s="214"/>
      <c r="AWC42" s="214"/>
      <c r="AWD42" s="214"/>
      <c r="AWE42" s="214"/>
      <c r="AWF42" s="214"/>
      <c r="AWG42" s="214"/>
      <c r="AWH42" s="214"/>
      <c r="AWI42" s="214"/>
      <c r="AWJ42" s="214"/>
      <c r="AWK42" s="214"/>
      <c r="AWL42" s="214"/>
      <c r="AWM42" s="214"/>
      <c r="AWN42" s="214"/>
      <c r="AWO42" s="214"/>
      <c r="AWP42" s="214"/>
      <c r="AWQ42" s="214"/>
      <c r="AWR42" s="214"/>
      <c r="AWS42" s="214"/>
      <c r="AWT42" s="214"/>
      <c r="AWU42" s="214"/>
      <c r="AWV42" s="214"/>
      <c r="AWW42" s="214"/>
      <c r="AWX42" s="214"/>
      <c r="AWY42" s="214"/>
      <c r="AWZ42" s="214"/>
      <c r="AXA42" s="214"/>
      <c r="AXB42" s="214"/>
      <c r="AXC42" s="214"/>
      <c r="AXD42" s="214"/>
      <c r="AXE42" s="214"/>
      <c r="AXF42" s="214"/>
      <c r="AXG42" s="214"/>
      <c r="AXH42" s="214"/>
      <c r="AXI42" s="214"/>
      <c r="AXJ42" s="214"/>
      <c r="AXK42" s="214"/>
      <c r="AXL42" s="214"/>
      <c r="AXM42" s="214"/>
      <c r="AXN42" s="214"/>
      <c r="AXO42" s="214"/>
      <c r="AXP42" s="214"/>
      <c r="AXQ42" s="214"/>
      <c r="AXR42" s="214"/>
      <c r="AXS42" s="214"/>
      <c r="AXT42" s="214"/>
      <c r="AXU42" s="214"/>
      <c r="AXV42" s="214"/>
      <c r="AXW42" s="214"/>
      <c r="AXX42" s="214"/>
      <c r="AXY42" s="214"/>
      <c r="AXZ42" s="214"/>
      <c r="AYA42" s="214"/>
      <c r="AYB42" s="214"/>
      <c r="AYC42" s="214"/>
      <c r="AYD42" s="214"/>
      <c r="AYE42" s="214"/>
      <c r="AYF42" s="214"/>
      <c r="AYG42" s="214"/>
      <c r="AYH42" s="214"/>
      <c r="AYI42" s="214"/>
      <c r="AYJ42" s="214"/>
      <c r="AYK42" s="214"/>
      <c r="AYL42" s="214"/>
      <c r="AYM42" s="214"/>
      <c r="AYN42" s="214"/>
      <c r="AYO42" s="214"/>
      <c r="AYP42" s="214"/>
      <c r="AYQ42" s="214"/>
      <c r="AYR42" s="214"/>
      <c r="AYS42" s="214"/>
      <c r="AYT42" s="214"/>
      <c r="AYU42" s="214"/>
      <c r="AYV42" s="214"/>
      <c r="AYW42" s="214"/>
      <c r="AYX42" s="214"/>
      <c r="AYY42" s="214"/>
      <c r="AYZ42" s="214"/>
      <c r="AZA42" s="214"/>
      <c r="AZB42" s="214"/>
      <c r="AZC42" s="214"/>
      <c r="AZD42" s="214"/>
      <c r="AZE42" s="214"/>
      <c r="AZF42" s="214"/>
      <c r="AZG42" s="214"/>
      <c r="AZH42" s="214"/>
      <c r="AZI42" s="214"/>
      <c r="AZJ42" s="214"/>
      <c r="AZK42" s="214"/>
      <c r="AZL42" s="214"/>
      <c r="AZM42" s="214"/>
      <c r="AZN42" s="214"/>
      <c r="AZO42" s="214"/>
      <c r="AZP42" s="214"/>
      <c r="AZQ42" s="214"/>
      <c r="AZR42" s="214"/>
      <c r="AZS42" s="214"/>
      <c r="AZT42" s="214"/>
      <c r="AZU42" s="214"/>
      <c r="AZV42" s="214"/>
      <c r="AZW42" s="214"/>
      <c r="AZX42" s="214"/>
      <c r="AZY42" s="214"/>
      <c r="AZZ42" s="214"/>
      <c r="BAA42" s="214"/>
      <c r="BAB42" s="214"/>
      <c r="BAC42" s="214"/>
      <c r="BAD42" s="214"/>
      <c r="BAE42" s="214"/>
      <c r="BAF42" s="214"/>
      <c r="BAG42" s="214"/>
      <c r="BAH42" s="214"/>
      <c r="BAI42" s="214"/>
      <c r="BAJ42" s="214"/>
      <c r="BAK42" s="214"/>
      <c r="BAL42" s="214"/>
      <c r="BAM42" s="214"/>
      <c r="BAN42" s="214"/>
      <c r="BAO42" s="214"/>
      <c r="BAP42" s="214"/>
      <c r="BAQ42" s="214"/>
      <c r="BAR42" s="214"/>
      <c r="BAS42" s="214"/>
      <c r="BAT42" s="214"/>
      <c r="BAU42" s="214"/>
      <c r="BAV42" s="214"/>
      <c r="BAW42" s="214"/>
      <c r="BAX42" s="214"/>
      <c r="BAY42" s="214"/>
      <c r="BAZ42" s="214"/>
      <c r="BBA42" s="214"/>
      <c r="BBB42" s="214"/>
      <c r="BBC42" s="214"/>
      <c r="BBD42" s="214"/>
      <c r="BBE42" s="214"/>
      <c r="BBF42" s="214"/>
      <c r="BBG42" s="214"/>
      <c r="BBH42" s="214"/>
      <c r="BBI42" s="214"/>
      <c r="BBJ42" s="214"/>
      <c r="BBK42" s="214"/>
      <c r="BBL42" s="214"/>
      <c r="BBM42" s="214"/>
      <c r="BBN42" s="214"/>
      <c r="BBO42" s="214"/>
      <c r="BBP42" s="214"/>
      <c r="BBQ42" s="214"/>
      <c r="BBR42" s="214"/>
      <c r="BBS42" s="214"/>
      <c r="BBT42" s="214"/>
      <c r="BBU42" s="214"/>
      <c r="BBV42" s="214"/>
      <c r="BBW42" s="214"/>
      <c r="BBX42" s="214"/>
      <c r="BBY42" s="214"/>
      <c r="BBZ42" s="214"/>
      <c r="BCA42" s="214"/>
      <c r="BCB42" s="214"/>
      <c r="BCC42" s="214"/>
      <c r="BCD42" s="214"/>
      <c r="BCE42" s="214"/>
      <c r="BCF42" s="214"/>
      <c r="BCG42" s="214"/>
      <c r="BCH42" s="214"/>
      <c r="BCI42" s="214"/>
      <c r="BCJ42" s="214"/>
      <c r="BCK42" s="214"/>
      <c r="BCL42" s="214"/>
      <c r="BCM42" s="214"/>
      <c r="BCN42" s="214"/>
      <c r="BCO42" s="214"/>
      <c r="BCP42" s="214"/>
      <c r="BCQ42" s="214"/>
      <c r="BCR42" s="214"/>
      <c r="BCS42" s="214"/>
      <c r="BCT42" s="214"/>
      <c r="BCU42" s="214"/>
      <c r="BCV42" s="214"/>
      <c r="BCW42" s="214"/>
      <c r="BCX42" s="214"/>
      <c r="BCY42" s="214"/>
      <c r="BCZ42" s="214"/>
      <c r="BDA42" s="214"/>
      <c r="BDB42" s="214"/>
      <c r="BDC42" s="214"/>
      <c r="BDD42" s="214"/>
      <c r="BDE42" s="214"/>
      <c r="BDF42" s="214"/>
      <c r="BDG42" s="214"/>
      <c r="BDH42" s="214"/>
      <c r="BDI42" s="214"/>
      <c r="BDJ42" s="214"/>
      <c r="BDK42" s="214"/>
      <c r="BDL42" s="214"/>
      <c r="BDM42" s="214"/>
      <c r="BDN42" s="214"/>
      <c r="BDO42" s="214"/>
      <c r="BDP42" s="214"/>
      <c r="BDQ42" s="214"/>
      <c r="BDR42" s="214"/>
      <c r="BDS42" s="214"/>
      <c r="BDT42" s="214"/>
      <c r="BDU42" s="214"/>
      <c r="BDV42" s="214"/>
      <c r="BDW42" s="214"/>
      <c r="BDX42" s="214"/>
      <c r="BDY42" s="214"/>
      <c r="BDZ42" s="214"/>
      <c r="BEA42" s="214"/>
      <c r="BEB42" s="214"/>
      <c r="BEC42" s="214"/>
      <c r="BED42" s="214"/>
      <c r="BEE42" s="214"/>
      <c r="BEF42" s="214"/>
      <c r="BEG42" s="214"/>
      <c r="BEH42" s="214"/>
      <c r="BEI42" s="214"/>
      <c r="BEJ42" s="214"/>
      <c r="BEK42" s="214"/>
      <c r="BEL42" s="214"/>
      <c r="BEM42" s="214"/>
      <c r="BEN42" s="214"/>
      <c r="BEO42" s="214"/>
      <c r="BEP42" s="214"/>
      <c r="BEQ42" s="214"/>
      <c r="BER42" s="214"/>
      <c r="BES42" s="214"/>
      <c r="BET42" s="214"/>
      <c r="BEU42" s="214"/>
      <c r="BEV42" s="214"/>
      <c r="BEW42" s="214"/>
      <c r="BEX42" s="214"/>
      <c r="BEY42" s="214"/>
      <c r="BEZ42" s="214"/>
      <c r="BFA42" s="214"/>
      <c r="BFB42" s="214"/>
      <c r="BFC42" s="214"/>
      <c r="BFD42" s="214"/>
      <c r="BFE42" s="214"/>
      <c r="BFF42" s="214"/>
      <c r="BFG42" s="214"/>
      <c r="BFH42" s="214"/>
      <c r="BFI42" s="214"/>
      <c r="BFJ42" s="214"/>
      <c r="BFK42" s="214"/>
      <c r="BFL42" s="214"/>
      <c r="BFM42" s="214"/>
      <c r="BFN42" s="214"/>
      <c r="BFO42" s="214"/>
      <c r="BFP42" s="214"/>
      <c r="BFQ42" s="214"/>
      <c r="BFR42" s="214"/>
      <c r="BFS42" s="214"/>
      <c r="BFT42" s="214"/>
      <c r="BFU42" s="214"/>
      <c r="BFV42" s="214"/>
      <c r="BFW42" s="214"/>
      <c r="BFX42" s="214"/>
      <c r="BFY42" s="214"/>
      <c r="BFZ42" s="214"/>
      <c r="BGA42" s="214"/>
      <c r="BGB42" s="214"/>
      <c r="BGC42" s="214"/>
      <c r="BGD42" s="214"/>
      <c r="BGE42" s="214"/>
      <c r="BGF42" s="214"/>
      <c r="BGG42" s="214"/>
      <c r="BGH42" s="214"/>
      <c r="BGI42" s="214"/>
      <c r="BGJ42" s="214"/>
      <c r="BGK42" s="214"/>
      <c r="BGL42" s="214"/>
      <c r="BGM42" s="214"/>
      <c r="BGN42" s="214"/>
      <c r="BGO42" s="214"/>
      <c r="BGP42" s="214"/>
      <c r="BGQ42" s="214"/>
      <c r="BGR42" s="214"/>
      <c r="BGS42" s="214"/>
      <c r="BGT42" s="214"/>
      <c r="BGU42" s="214"/>
      <c r="BGV42" s="214"/>
      <c r="BGW42" s="214"/>
      <c r="BGX42" s="214"/>
      <c r="BGY42" s="214"/>
      <c r="BGZ42" s="214"/>
      <c r="BHA42" s="214"/>
      <c r="BHB42" s="214"/>
      <c r="BHC42" s="214"/>
      <c r="BHD42" s="214"/>
      <c r="BHE42" s="214"/>
      <c r="BHF42" s="214"/>
      <c r="BHG42" s="214"/>
      <c r="BHH42" s="214"/>
      <c r="BHI42" s="214"/>
      <c r="BHJ42" s="214"/>
      <c r="BHK42" s="214"/>
      <c r="BHL42" s="214"/>
      <c r="BHM42" s="214"/>
      <c r="BHN42" s="214"/>
      <c r="BHO42" s="214"/>
      <c r="BHP42" s="214"/>
      <c r="BHQ42" s="214"/>
      <c r="BHR42" s="214"/>
      <c r="BHS42" s="214"/>
      <c r="BHT42" s="214"/>
      <c r="BHU42" s="214"/>
      <c r="BHV42" s="214"/>
      <c r="BHW42" s="214"/>
      <c r="BHX42" s="214"/>
      <c r="BHY42" s="214"/>
      <c r="BHZ42" s="214"/>
      <c r="BIA42" s="214"/>
      <c r="BIB42" s="214"/>
      <c r="BIC42" s="214"/>
      <c r="BID42" s="214"/>
      <c r="BIE42" s="214"/>
      <c r="BIF42" s="214"/>
      <c r="BIG42" s="214"/>
      <c r="BIH42" s="214"/>
      <c r="BII42" s="214"/>
      <c r="BIJ42" s="214"/>
      <c r="BIK42" s="214"/>
      <c r="BIL42" s="214"/>
      <c r="BIM42" s="214"/>
      <c r="BIN42" s="214"/>
      <c r="BIO42" s="214"/>
      <c r="BIP42" s="214"/>
      <c r="BIQ42" s="214"/>
      <c r="BIR42" s="214"/>
      <c r="BIS42" s="214"/>
      <c r="BIT42" s="214"/>
      <c r="BIU42" s="214"/>
      <c r="BIV42" s="214"/>
      <c r="BIW42" s="214"/>
      <c r="BIX42" s="214"/>
      <c r="BIY42" s="214"/>
      <c r="BIZ42" s="214"/>
      <c r="BJA42" s="214"/>
      <c r="BJB42" s="214"/>
      <c r="BJC42" s="214"/>
      <c r="BJD42" s="214"/>
      <c r="BJE42" s="214"/>
      <c r="BJF42" s="214"/>
      <c r="BJG42" s="214"/>
      <c r="BJH42" s="214"/>
      <c r="BJI42" s="214"/>
      <c r="BJJ42" s="214"/>
      <c r="BJK42" s="214"/>
      <c r="BJL42" s="214"/>
      <c r="BJM42" s="214"/>
      <c r="BJN42" s="214"/>
      <c r="BJO42" s="214"/>
      <c r="BJP42" s="214"/>
      <c r="BJQ42" s="214"/>
      <c r="BJR42" s="214"/>
      <c r="BJS42" s="214"/>
      <c r="BJT42" s="214"/>
      <c r="BJU42" s="214"/>
      <c r="BJV42" s="214"/>
      <c r="BJW42" s="214"/>
      <c r="BJX42" s="214"/>
      <c r="BJY42" s="214"/>
      <c r="BJZ42" s="214"/>
      <c r="BKA42" s="214"/>
      <c r="BKB42" s="214"/>
      <c r="BKC42" s="214"/>
      <c r="BKD42" s="214"/>
      <c r="BKE42" s="214"/>
      <c r="BKF42" s="214"/>
      <c r="BKG42" s="214"/>
      <c r="BKH42" s="214"/>
      <c r="BKI42" s="214"/>
      <c r="BKJ42" s="214"/>
      <c r="BKK42" s="214"/>
      <c r="BKL42" s="214"/>
      <c r="BKM42" s="214"/>
      <c r="BKN42" s="214"/>
      <c r="BKO42" s="214"/>
      <c r="BKP42" s="214"/>
      <c r="BKQ42" s="214"/>
      <c r="BKR42" s="214"/>
      <c r="BKS42" s="214"/>
      <c r="BKT42" s="214"/>
      <c r="BKU42" s="214"/>
      <c r="BKV42" s="214"/>
      <c r="BKW42" s="214"/>
      <c r="BKX42" s="214"/>
      <c r="BKY42" s="214"/>
      <c r="BKZ42" s="214"/>
      <c r="BLA42" s="214"/>
      <c r="BLB42" s="214"/>
      <c r="BLC42" s="214"/>
      <c r="BLD42" s="214"/>
      <c r="BLE42" s="214"/>
      <c r="BLF42" s="214"/>
      <c r="BLG42" s="214"/>
      <c r="BLH42" s="214"/>
      <c r="BLI42" s="214"/>
      <c r="BLJ42" s="214"/>
      <c r="BLK42" s="214"/>
      <c r="BLL42" s="214"/>
      <c r="BLM42" s="214"/>
      <c r="BLN42" s="214"/>
      <c r="BLO42" s="214"/>
      <c r="BLP42" s="214"/>
      <c r="BLQ42" s="214"/>
      <c r="BLR42" s="214"/>
      <c r="BLS42" s="214"/>
      <c r="BLT42" s="214"/>
      <c r="BLU42" s="214"/>
      <c r="BLV42" s="214"/>
      <c r="BLW42" s="214"/>
      <c r="BLX42" s="214"/>
      <c r="BLY42" s="214"/>
      <c r="BLZ42" s="214"/>
      <c r="BMA42" s="214"/>
      <c r="BMB42" s="214"/>
      <c r="BMC42" s="214"/>
      <c r="BMD42" s="214"/>
      <c r="BME42" s="214"/>
      <c r="BMF42" s="214"/>
      <c r="BMG42" s="214"/>
      <c r="BMH42" s="214"/>
      <c r="BMI42" s="214"/>
      <c r="BMJ42" s="214"/>
      <c r="BMK42" s="214"/>
      <c r="BML42" s="214"/>
      <c r="BMM42" s="214"/>
      <c r="BMN42" s="214"/>
      <c r="BMO42" s="214"/>
      <c r="BMP42" s="214"/>
      <c r="BMQ42" s="214"/>
      <c r="BMR42" s="214"/>
      <c r="BMS42" s="214"/>
      <c r="BMT42" s="214"/>
      <c r="BMU42" s="214"/>
      <c r="BMV42" s="214"/>
      <c r="BMW42" s="214"/>
      <c r="BMX42" s="214"/>
      <c r="BMY42" s="214"/>
      <c r="BMZ42" s="214"/>
      <c r="BNA42" s="214"/>
      <c r="BNB42" s="214"/>
      <c r="BNC42" s="214"/>
      <c r="BND42" s="214"/>
      <c r="BNE42" s="214"/>
      <c r="BNF42" s="214"/>
      <c r="BNG42" s="214"/>
      <c r="BNH42" s="214"/>
      <c r="BNI42" s="214"/>
      <c r="BNJ42" s="214"/>
      <c r="BNK42" s="214"/>
      <c r="BNL42" s="214"/>
      <c r="BNM42" s="214"/>
      <c r="BNN42" s="214"/>
      <c r="BNO42" s="214"/>
      <c r="BNP42" s="214"/>
      <c r="BNQ42" s="214"/>
      <c r="BNR42" s="214"/>
      <c r="BNS42" s="214"/>
      <c r="BNT42" s="214"/>
      <c r="BNU42" s="214"/>
      <c r="BNV42" s="214"/>
      <c r="BNW42" s="214"/>
      <c r="BNX42" s="214"/>
      <c r="BNY42" s="214"/>
      <c r="BNZ42" s="214"/>
      <c r="BOA42" s="214"/>
      <c r="BOB42" s="214"/>
      <c r="BOC42" s="214"/>
      <c r="BOD42" s="214"/>
      <c r="BOE42" s="214"/>
      <c r="BOF42" s="214"/>
      <c r="BOG42" s="214"/>
      <c r="BOH42" s="214"/>
      <c r="BOI42" s="214"/>
      <c r="BOJ42" s="214"/>
      <c r="BOK42" s="214"/>
      <c r="BOL42" s="214"/>
      <c r="BOM42" s="214"/>
      <c r="BON42" s="214"/>
      <c r="BOO42" s="214"/>
      <c r="BOP42" s="214"/>
      <c r="BOQ42" s="214"/>
      <c r="BOR42" s="214"/>
      <c r="BOS42" s="214"/>
      <c r="BOT42" s="214"/>
      <c r="BOU42" s="214"/>
      <c r="BOV42" s="214"/>
      <c r="BOW42" s="214"/>
      <c r="BOX42" s="214"/>
      <c r="BOY42" s="214"/>
      <c r="BOZ42" s="214"/>
      <c r="BPA42" s="214"/>
      <c r="BPB42" s="214"/>
      <c r="BPC42" s="214"/>
      <c r="BPD42" s="214"/>
      <c r="BPE42" s="214"/>
      <c r="BPF42" s="214"/>
      <c r="BPG42" s="214"/>
      <c r="BPH42" s="214"/>
      <c r="BPI42" s="214"/>
      <c r="BPJ42" s="214"/>
      <c r="BPK42" s="214"/>
      <c r="BPL42" s="214"/>
      <c r="BPM42" s="214"/>
      <c r="BPN42" s="214"/>
      <c r="BPO42" s="214"/>
      <c r="BPP42" s="214"/>
      <c r="BPQ42" s="214"/>
      <c r="BPR42" s="214"/>
      <c r="BPS42" s="214"/>
      <c r="BPT42" s="214"/>
      <c r="BPU42" s="214"/>
      <c r="BPV42" s="214"/>
      <c r="BPW42" s="214"/>
      <c r="BPX42" s="214"/>
      <c r="BPY42" s="214"/>
      <c r="BPZ42" s="214"/>
      <c r="BQA42" s="214"/>
      <c r="BQB42" s="214"/>
      <c r="BQC42" s="214"/>
      <c r="BQD42" s="214"/>
      <c r="BQE42" s="214"/>
      <c r="BQF42" s="214"/>
      <c r="BQG42" s="214"/>
      <c r="BQH42" s="214"/>
      <c r="BQI42" s="214"/>
      <c r="BQJ42" s="214"/>
      <c r="BQK42" s="214"/>
      <c r="BQL42" s="214"/>
      <c r="BQM42" s="214"/>
      <c r="BQN42" s="214"/>
      <c r="BQO42" s="214"/>
      <c r="BQP42" s="214"/>
      <c r="BQQ42" s="214"/>
      <c r="BQR42" s="214"/>
      <c r="BQS42" s="214"/>
      <c r="BQT42" s="214"/>
      <c r="BQU42" s="214"/>
      <c r="BQV42" s="214"/>
      <c r="BQW42" s="214"/>
      <c r="BQX42" s="214"/>
      <c r="BQY42" s="214"/>
      <c r="BQZ42" s="214"/>
      <c r="BRA42" s="214"/>
      <c r="BRB42" s="214"/>
      <c r="BRC42" s="214"/>
      <c r="BRD42" s="214"/>
      <c r="BRE42" s="214"/>
      <c r="BRF42" s="214"/>
      <c r="BRG42" s="214"/>
      <c r="BRH42" s="214"/>
      <c r="BRI42" s="214"/>
      <c r="BRJ42" s="214"/>
      <c r="BRK42" s="214"/>
      <c r="BRL42" s="214"/>
      <c r="BRM42" s="214"/>
      <c r="BRN42" s="214"/>
      <c r="BRO42" s="214"/>
      <c r="BRP42" s="214"/>
      <c r="BRQ42" s="214"/>
      <c r="BRR42" s="214"/>
      <c r="BRS42" s="214"/>
      <c r="BRT42" s="214"/>
      <c r="BRU42" s="214"/>
      <c r="BRV42" s="214"/>
      <c r="BRW42" s="214"/>
      <c r="BRX42" s="214"/>
      <c r="BRY42" s="214"/>
      <c r="BRZ42" s="214"/>
      <c r="BSA42" s="214"/>
      <c r="BSB42" s="214"/>
      <c r="BSC42" s="214"/>
      <c r="BSD42" s="214"/>
      <c r="BSE42" s="214"/>
      <c r="BSF42" s="214"/>
      <c r="BSG42" s="214"/>
      <c r="BSH42" s="214"/>
      <c r="BSI42" s="214"/>
      <c r="BSJ42" s="214"/>
      <c r="BSK42" s="214"/>
      <c r="BSL42" s="214"/>
      <c r="BSM42" s="214"/>
      <c r="BSN42" s="214"/>
      <c r="BSO42" s="214"/>
      <c r="BSP42" s="214"/>
      <c r="BSQ42" s="214"/>
      <c r="BSR42" s="214"/>
      <c r="BSS42" s="214"/>
      <c r="BST42" s="214"/>
      <c r="BSU42" s="214"/>
      <c r="BSV42" s="214"/>
      <c r="BSW42" s="214"/>
      <c r="BSX42" s="214"/>
      <c r="BSY42" s="214"/>
      <c r="BSZ42" s="214"/>
      <c r="BTA42" s="214"/>
      <c r="BTB42" s="214"/>
      <c r="BTC42" s="214"/>
      <c r="BTD42" s="214"/>
      <c r="BTE42" s="214"/>
      <c r="BTF42" s="214"/>
      <c r="BTG42" s="214"/>
      <c r="BTH42" s="214"/>
      <c r="BTI42" s="214"/>
      <c r="BTJ42" s="214"/>
      <c r="BTK42" s="214"/>
      <c r="BTL42" s="214"/>
      <c r="BTM42" s="214"/>
      <c r="BTN42" s="214"/>
      <c r="BTO42" s="214"/>
      <c r="BTP42" s="214"/>
      <c r="BTQ42" s="214"/>
      <c r="BTR42" s="214"/>
      <c r="BTS42" s="214"/>
      <c r="BTT42" s="214"/>
      <c r="BTU42" s="214"/>
      <c r="BTV42" s="214"/>
      <c r="BTW42" s="214"/>
      <c r="BTX42" s="214"/>
      <c r="BTY42" s="214"/>
      <c r="BTZ42" s="214"/>
      <c r="BUA42" s="214"/>
      <c r="BUB42" s="214"/>
      <c r="BUC42" s="214"/>
      <c r="BUD42" s="214"/>
      <c r="BUE42" s="214"/>
      <c r="BUF42" s="214"/>
      <c r="BUG42" s="214"/>
      <c r="BUH42" s="214"/>
      <c r="BUI42" s="214"/>
      <c r="BUJ42" s="214"/>
      <c r="BUK42" s="214"/>
      <c r="BUL42" s="214"/>
      <c r="BUM42" s="214"/>
      <c r="BUN42" s="214"/>
      <c r="BUO42" s="214"/>
      <c r="BUP42" s="214"/>
      <c r="BUQ42" s="214"/>
      <c r="BUR42" s="214"/>
      <c r="BUS42" s="214"/>
      <c r="BUT42" s="214"/>
      <c r="BUU42" s="214"/>
      <c r="BUV42" s="214"/>
      <c r="BUW42" s="214"/>
      <c r="BUX42" s="214"/>
      <c r="BUY42" s="214"/>
      <c r="BUZ42" s="214"/>
      <c r="BVA42" s="214"/>
      <c r="BVB42" s="214"/>
      <c r="BVC42" s="214"/>
      <c r="BVD42" s="214"/>
      <c r="BVE42" s="214"/>
      <c r="BVF42" s="214"/>
      <c r="BVG42" s="214"/>
      <c r="BVH42" s="214"/>
      <c r="BVI42" s="214"/>
      <c r="BVJ42" s="214"/>
      <c r="BVK42" s="214"/>
      <c r="BVL42" s="214"/>
      <c r="BVM42" s="214"/>
      <c r="BVN42" s="214"/>
      <c r="BVO42" s="214"/>
      <c r="BVP42" s="214"/>
      <c r="BVQ42" s="214"/>
      <c r="BVR42" s="214"/>
      <c r="BVS42" s="214"/>
      <c r="BVT42" s="214"/>
      <c r="BVU42" s="214"/>
      <c r="BVV42" s="214"/>
      <c r="BVW42" s="214"/>
      <c r="BVX42" s="214"/>
      <c r="BVY42" s="214"/>
      <c r="BVZ42" s="214"/>
      <c r="BWA42" s="214"/>
      <c r="BWB42" s="214"/>
      <c r="BWC42" s="214"/>
      <c r="BWD42" s="214"/>
      <c r="BWE42" s="214"/>
      <c r="BWF42" s="214"/>
      <c r="BWG42" s="214"/>
      <c r="BWH42" s="214"/>
      <c r="BWI42" s="214"/>
      <c r="BWJ42" s="214"/>
      <c r="BWK42" s="214"/>
      <c r="BWL42" s="214"/>
      <c r="BWM42" s="214"/>
      <c r="BWN42" s="214"/>
      <c r="BWO42" s="214"/>
      <c r="BWP42" s="214"/>
      <c r="BWQ42" s="214"/>
      <c r="BWR42" s="214"/>
      <c r="BWS42" s="214"/>
      <c r="BWT42" s="214"/>
      <c r="BWU42" s="214"/>
      <c r="BWV42" s="214"/>
      <c r="BWW42" s="214"/>
      <c r="BWX42" s="214"/>
      <c r="BWY42" s="214"/>
      <c r="BWZ42" s="214"/>
      <c r="BXA42" s="214"/>
      <c r="BXB42" s="214"/>
      <c r="BXC42" s="214"/>
      <c r="BXD42" s="214"/>
      <c r="BXE42" s="214"/>
      <c r="BXF42" s="214"/>
      <c r="BXG42" s="214"/>
      <c r="BXH42" s="214"/>
      <c r="BXI42" s="214"/>
      <c r="BXJ42" s="214"/>
      <c r="BXK42" s="214"/>
      <c r="BXL42" s="214"/>
      <c r="BXM42" s="214"/>
      <c r="BXN42" s="214"/>
      <c r="BXO42" s="214"/>
      <c r="BXP42" s="214"/>
      <c r="BXQ42" s="214"/>
      <c r="BXR42" s="214"/>
      <c r="BXS42" s="214"/>
      <c r="BXT42" s="214"/>
      <c r="BXU42" s="214"/>
      <c r="BXV42" s="214"/>
      <c r="BXW42" s="214"/>
      <c r="BXX42" s="214"/>
      <c r="BXY42" s="214"/>
      <c r="BXZ42" s="214"/>
      <c r="BYA42" s="214"/>
      <c r="BYB42" s="214"/>
      <c r="BYC42" s="214"/>
      <c r="BYD42" s="214"/>
      <c r="BYE42" s="214"/>
      <c r="BYF42" s="214"/>
      <c r="BYG42" s="214"/>
      <c r="BYH42" s="214"/>
      <c r="BYI42" s="214"/>
      <c r="BYJ42" s="214"/>
      <c r="BYK42" s="214"/>
      <c r="BYL42" s="214"/>
      <c r="BYM42" s="214"/>
      <c r="BYN42" s="214"/>
      <c r="BYO42" s="214"/>
      <c r="BYP42" s="214"/>
      <c r="BYQ42" s="214"/>
      <c r="BYR42" s="214"/>
      <c r="BYS42" s="214"/>
      <c r="BYT42" s="214"/>
      <c r="BYU42" s="214"/>
      <c r="BYV42" s="214"/>
      <c r="BYW42" s="214"/>
      <c r="BYX42" s="214"/>
      <c r="BYY42" s="214"/>
      <c r="BYZ42" s="214"/>
      <c r="BZA42" s="214"/>
      <c r="BZB42" s="214"/>
      <c r="BZC42" s="214"/>
      <c r="BZD42" s="214"/>
      <c r="BZE42" s="214"/>
      <c r="BZF42" s="214"/>
      <c r="BZG42" s="214"/>
      <c r="BZH42" s="214"/>
      <c r="BZI42" s="214"/>
      <c r="BZJ42" s="214"/>
      <c r="BZK42" s="214"/>
      <c r="BZL42" s="214"/>
      <c r="BZM42" s="214"/>
      <c r="BZN42" s="214"/>
      <c r="BZO42" s="214"/>
      <c r="BZP42" s="214"/>
      <c r="BZQ42" s="214"/>
      <c r="BZR42" s="214"/>
      <c r="BZS42" s="214"/>
      <c r="BZT42" s="214"/>
      <c r="BZU42" s="214"/>
      <c r="BZV42" s="214"/>
      <c r="BZW42" s="214"/>
      <c r="BZX42" s="214"/>
      <c r="BZY42" s="214"/>
      <c r="BZZ42" s="214"/>
      <c r="CAA42" s="214"/>
      <c r="CAB42" s="214"/>
      <c r="CAC42" s="214"/>
      <c r="CAD42" s="214"/>
      <c r="CAE42" s="214"/>
      <c r="CAF42" s="214"/>
      <c r="CAG42" s="214"/>
      <c r="CAH42" s="214"/>
      <c r="CAI42" s="214"/>
      <c r="CAJ42" s="214"/>
      <c r="CAK42" s="214"/>
      <c r="CAL42" s="214"/>
      <c r="CAM42" s="214"/>
      <c r="CAN42" s="214"/>
      <c r="CAO42" s="214"/>
      <c r="CAP42" s="214"/>
      <c r="CAQ42" s="214"/>
      <c r="CAR42" s="214"/>
      <c r="CAS42" s="214"/>
      <c r="CAT42" s="214"/>
      <c r="CAU42" s="214"/>
      <c r="CAV42" s="214"/>
      <c r="CAW42" s="214"/>
      <c r="CAX42" s="214"/>
      <c r="CAY42" s="214"/>
      <c r="CAZ42" s="214"/>
      <c r="CBA42" s="214"/>
      <c r="CBB42" s="214"/>
      <c r="CBC42" s="214"/>
      <c r="CBD42" s="214"/>
      <c r="CBE42" s="214"/>
      <c r="CBF42" s="214"/>
      <c r="CBG42" s="214"/>
      <c r="CBH42" s="214"/>
      <c r="CBI42" s="214"/>
      <c r="CBJ42" s="214"/>
      <c r="CBK42" s="214"/>
      <c r="CBL42" s="214"/>
      <c r="CBM42" s="214"/>
      <c r="CBN42" s="214"/>
      <c r="CBO42" s="214"/>
      <c r="CBP42" s="214"/>
      <c r="CBQ42" s="214"/>
      <c r="CBR42" s="214"/>
      <c r="CBS42" s="214"/>
      <c r="CBT42" s="214"/>
      <c r="CBU42" s="214"/>
      <c r="CBV42" s="214"/>
      <c r="CBW42" s="214"/>
      <c r="CBX42" s="214"/>
      <c r="CBY42" s="214"/>
      <c r="CBZ42" s="214"/>
      <c r="CCA42" s="214"/>
      <c r="CCB42" s="214"/>
      <c r="CCC42" s="214"/>
      <c r="CCD42" s="214"/>
      <c r="CCE42" s="214"/>
      <c r="CCF42" s="214"/>
      <c r="CCG42" s="214"/>
      <c r="CCH42" s="214"/>
      <c r="CCI42" s="214"/>
      <c r="CCJ42" s="214"/>
      <c r="CCK42" s="214"/>
      <c r="CCL42" s="214"/>
      <c r="CCM42" s="214"/>
      <c r="CCN42" s="214"/>
      <c r="CCO42" s="214"/>
      <c r="CCP42" s="214"/>
      <c r="CCQ42" s="214"/>
      <c r="CCR42" s="214"/>
      <c r="CCS42" s="214"/>
      <c r="CCT42" s="214"/>
      <c r="CCU42" s="214"/>
      <c r="CCV42" s="214"/>
      <c r="CCW42" s="214"/>
      <c r="CCX42" s="214"/>
      <c r="CCY42" s="214"/>
      <c r="CCZ42" s="214"/>
      <c r="CDA42" s="214"/>
      <c r="CDB42" s="214"/>
      <c r="CDC42" s="214"/>
      <c r="CDD42" s="214"/>
      <c r="CDE42" s="214"/>
      <c r="CDF42" s="214"/>
      <c r="CDG42" s="214"/>
      <c r="CDH42" s="214"/>
      <c r="CDI42" s="214"/>
      <c r="CDJ42" s="214"/>
      <c r="CDK42" s="214"/>
      <c r="CDL42" s="214"/>
      <c r="CDM42" s="214"/>
      <c r="CDN42" s="214"/>
      <c r="CDO42" s="214"/>
      <c r="CDP42" s="214"/>
      <c r="CDQ42" s="214"/>
      <c r="CDR42" s="214"/>
      <c r="CDS42" s="214"/>
      <c r="CDT42" s="214"/>
      <c r="CDU42" s="214"/>
      <c r="CDV42" s="214"/>
      <c r="CDW42" s="214"/>
      <c r="CDX42" s="214"/>
      <c r="CDY42" s="214"/>
      <c r="CDZ42" s="214"/>
      <c r="CEA42" s="214"/>
      <c r="CEB42" s="214"/>
      <c r="CEC42" s="214"/>
      <c r="CED42" s="214"/>
      <c r="CEE42" s="214"/>
      <c r="CEF42" s="214"/>
      <c r="CEG42" s="214"/>
      <c r="CEH42" s="214"/>
      <c r="CEI42" s="214"/>
      <c r="CEJ42" s="214"/>
      <c r="CEK42" s="214"/>
      <c r="CEL42" s="214"/>
      <c r="CEM42" s="214"/>
      <c r="CEN42" s="214"/>
      <c r="CEO42" s="214"/>
      <c r="CEP42" s="214"/>
      <c r="CEQ42" s="214"/>
      <c r="CER42" s="214"/>
      <c r="CES42" s="214"/>
      <c r="CET42" s="214"/>
      <c r="CEU42" s="214"/>
      <c r="CEV42" s="214"/>
      <c r="CEW42" s="214"/>
      <c r="CEX42" s="214"/>
      <c r="CEY42" s="214"/>
      <c r="CEZ42" s="214"/>
      <c r="CFA42" s="214"/>
      <c r="CFB42" s="214"/>
      <c r="CFC42" s="214"/>
      <c r="CFD42" s="214"/>
      <c r="CFE42" s="214"/>
      <c r="CFF42" s="214"/>
      <c r="CFG42" s="214"/>
      <c r="CFH42" s="214"/>
      <c r="CFI42" s="214"/>
      <c r="CFJ42" s="214"/>
      <c r="CFK42" s="214"/>
      <c r="CFL42" s="214"/>
      <c r="CFM42" s="214"/>
      <c r="CFN42" s="214"/>
      <c r="CFO42" s="214"/>
      <c r="CFP42" s="214"/>
      <c r="CFQ42" s="214"/>
      <c r="CFR42" s="214"/>
      <c r="CFS42" s="214"/>
      <c r="CFT42" s="214"/>
      <c r="CFU42" s="214"/>
      <c r="CFV42" s="214"/>
      <c r="CFW42" s="214"/>
      <c r="CFX42" s="214"/>
      <c r="CFY42" s="214"/>
      <c r="CFZ42" s="214"/>
      <c r="CGA42" s="214"/>
      <c r="CGB42" s="214"/>
      <c r="CGC42" s="214"/>
      <c r="CGD42" s="214"/>
      <c r="CGE42" s="214"/>
      <c r="CGF42" s="214"/>
      <c r="CGG42" s="214"/>
      <c r="CGH42" s="214"/>
      <c r="CGI42" s="214"/>
      <c r="CGJ42" s="214"/>
      <c r="CGK42" s="214"/>
      <c r="CGL42" s="214"/>
      <c r="CGM42" s="214"/>
      <c r="CGN42" s="214"/>
      <c r="CGO42" s="214"/>
      <c r="CGP42" s="214"/>
      <c r="CGQ42" s="214"/>
      <c r="CGR42" s="214"/>
      <c r="CGS42" s="214"/>
      <c r="CGT42" s="214"/>
      <c r="CGU42" s="214"/>
      <c r="CGV42" s="214"/>
      <c r="CGW42" s="214"/>
      <c r="CGX42" s="214"/>
      <c r="CGY42" s="214"/>
      <c r="CGZ42" s="214"/>
      <c r="CHA42" s="214"/>
      <c r="CHB42" s="214"/>
      <c r="CHC42" s="214"/>
      <c r="CHD42" s="214"/>
      <c r="CHE42" s="214"/>
      <c r="CHF42" s="214"/>
      <c r="CHG42" s="214"/>
      <c r="CHH42" s="214"/>
      <c r="CHI42" s="214"/>
      <c r="CHJ42" s="214"/>
      <c r="CHK42" s="214"/>
      <c r="CHL42" s="214"/>
      <c r="CHM42" s="214"/>
      <c r="CHN42" s="214"/>
      <c r="CHO42" s="214"/>
      <c r="CHP42" s="214"/>
      <c r="CHQ42" s="214"/>
      <c r="CHR42" s="214"/>
      <c r="CHS42" s="214"/>
      <c r="CHT42" s="214"/>
      <c r="CHU42" s="214"/>
      <c r="CHV42" s="214"/>
      <c r="CHW42" s="214"/>
      <c r="CHX42" s="214"/>
      <c r="CHY42" s="214"/>
      <c r="CHZ42" s="214"/>
      <c r="CIA42" s="214"/>
      <c r="CIB42" s="214"/>
      <c r="CIC42" s="214"/>
      <c r="CID42" s="214"/>
      <c r="CIE42" s="214"/>
      <c r="CIF42" s="214"/>
      <c r="CIG42" s="214"/>
      <c r="CIH42" s="214"/>
      <c r="CII42" s="214"/>
      <c r="CIJ42" s="214"/>
      <c r="CIK42" s="214"/>
      <c r="CIL42" s="214"/>
      <c r="CIM42" s="214"/>
      <c r="CIN42" s="214"/>
      <c r="CIO42" s="214"/>
      <c r="CIP42" s="214"/>
      <c r="CIQ42" s="214"/>
      <c r="CIR42" s="214"/>
      <c r="CIS42" s="214"/>
      <c r="CIT42" s="214"/>
      <c r="CIU42" s="214"/>
      <c r="CIV42" s="214"/>
      <c r="CIW42" s="214"/>
      <c r="CIX42" s="214"/>
      <c r="CIY42" s="214"/>
      <c r="CIZ42" s="214"/>
      <c r="CJA42" s="214"/>
      <c r="CJB42" s="214"/>
      <c r="CJC42" s="214"/>
      <c r="CJD42" s="214"/>
      <c r="CJE42" s="214"/>
      <c r="CJF42" s="214"/>
      <c r="CJG42" s="214"/>
      <c r="CJH42" s="214"/>
      <c r="CJI42" s="214"/>
      <c r="CJJ42" s="214"/>
      <c r="CJK42" s="214"/>
      <c r="CJL42" s="214"/>
      <c r="CJM42" s="214"/>
      <c r="CJN42" s="214"/>
      <c r="CJO42" s="214"/>
      <c r="CJP42" s="214"/>
      <c r="CJQ42" s="214"/>
      <c r="CJR42" s="214"/>
      <c r="CJS42" s="214"/>
      <c r="CJT42" s="214"/>
      <c r="CJU42" s="214"/>
      <c r="CJV42" s="214"/>
      <c r="CJW42" s="214"/>
      <c r="CJX42" s="214"/>
      <c r="CJY42" s="214"/>
      <c r="CJZ42" s="214"/>
      <c r="CKA42" s="214"/>
      <c r="CKB42" s="214"/>
      <c r="CKC42" s="214"/>
      <c r="CKD42" s="214"/>
      <c r="CKE42" s="214"/>
      <c r="CKF42" s="214"/>
      <c r="CKG42" s="214"/>
      <c r="CKH42" s="214"/>
      <c r="CKI42" s="214"/>
      <c r="CKJ42" s="214"/>
      <c r="CKK42" s="214"/>
      <c r="CKL42" s="214"/>
      <c r="CKM42" s="214"/>
      <c r="CKN42" s="214"/>
      <c r="CKO42" s="214"/>
      <c r="CKP42" s="214"/>
      <c r="CKQ42" s="214"/>
      <c r="CKR42" s="214"/>
      <c r="CKS42" s="214"/>
      <c r="CKT42" s="214"/>
      <c r="CKU42" s="214"/>
      <c r="CKV42" s="214"/>
      <c r="CKW42" s="214"/>
      <c r="CKX42" s="214"/>
      <c r="CKY42" s="214"/>
      <c r="CKZ42" s="214"/>
      <c r="CLA42" s="214"/>
      <c r="CLB42" s="214"/>
      <c r="CLC42" s="214"/>
      <c r="CLD42" s="214"/>
      <c r="CLE42" s="214"/>
      <c r="CLF42" s="214"/>
      <c r="CLG42" s="214"/>
      <c r="CLH42" s="214"/>
      <c r="CLI42" s="214"/>
      <c r="CLJ42" s="214"/>
      <c r="CLK42" s="214"/>
      <c r="CLL42" s="214"/>
      <c r="CLM42" s="214"/>
      <c r="CLN42" s="214"/>
      <c r="CLO42" s="214"/>
      <c r="CLP42" s="214"/>
      <c r="CLQ42" s="214"/>
      <c r="CLR42" s="214"/>
      <c r="CLS42" s="214"/>
      <c r="CLT42" s="214"/>
      <c r="CLU42" s="214"/>
      <c r="CLV42" s="214"/>
      <c r="CLW42" s="214"/>
      <c r="CLX42" s="214"/>
      <c r="CLY42" s="214"/>
      <c r="CLZ42" s="214"/>
      <c r="CMA42" s="214"/>
      <c r="CMB42" s="214"/>
      <c r="CMC42" s="214"/>
      <c r="CMD42" s="214"/>
      <c r="CME42" s="214"/>
      <c r="CMF42" s="214"/>
      <c r="CMG42" s="214"/>
      <c r="CMH42" s="214"/>
      <c r="CMI42" s="214"/>
      <c r="CMJ42" s="214"/>
      <c r="CMK42" s="214"/>
      <c r="CML42" s="214"/>
      <c r="CMM42" s="214"/>
      <c r="CMN42" s="214"/>
      <c r="CMO42" s="214"/>
      <c r="CMP42" s="214"/>
      <c r="CMQ42" s="214"/>
      <c r="CMR42" s="214"/>
      <c r="CMS42" s="214"/>
      <c r="CMT42" s="214"/>
      <c r="CMU42" s="214"/>
      <c r="CMV42" s="214"/>
      <c r="CMW42" s="214"/>
      <c r="CMX42" s="214"/>
      <c r="CMY42" s="214"/>
      <c r="CMZ42" s="214"/>
      <c r="CNA42" s="214"/>
      <c r="CNB42" s="214"/>
      <c r="CNC42" s="214"/>
      <c r="CND42" s="214"/>
      <c r="CNE42" s="214"/>
      <c r="CNF42" s="214"/>
      <c r="CNG42" s="214"/>
      <c r="CNH42" s="214"/>
      <c r="CNI42" s="214"/>
      <c r="CNJ42" s="214"/>
      <c r="CNK42" s="214"/>
      <c r="CNL42" s="214"/>
      <c r="CNM42" s="214"/>
      <c r="CNN42" s="214"/>
      <c r="CNO42" s="214"/>
      <c r="CNP42" s="214"/>
      <c r="CNQ42" s="214"/>
      <c r="CNR42" s="214"/>
      <c r="CNS42" s="214"/>
      <c r="CNT42" s="214"/>
      <c r="CNU42" s="214"/>
      <c r="CNV42" s="214"/>
      <c r="CNW42" s="214"/>
      <c r="CNX42" s="214"/>
      <c r="CNY42" s="214"/>
      <c r="CNZ42" s="214"/>
      <c r="COA42" s="214"/>
      <c r="COB42" s="214"/>
      <c r="COC42" s="214"/>
      <c r="COD42" s="214"/>
      <c r="COE42" s="214"/>
      <c r="COF42" s="214"/>
      <c r="COG42" s="214"/>
      <c r="COH42" s="214"/>
      <c r="COI42" s="214"/>
      <c r="COJ42" s="214"/>
      <c r="COK42" s="214"/>
      <c r="COL42" s="214"/>
      <c r="COM42" s="214"/>
      <c r="CON42" s="214"/>
      <c r="COO42" s="214"/>
      <c r="COP42" s="214"/>
      <c r="COQ42" s="214"/>
      <c r="COR42" s="214"/>
      <c r="COS42" s="214"/>
      <c r="COT42" s="214"/>
      <c r="COU42" s="214"/>
      <c r="COV42" s="214"/>
      <c r="COW42" s="214"/>
      <c r="COX42" s="214"/>
      <c r="COY42" s="214"/>
      <c r="COZ42" s="214"/>
      <c r="CPA42" s="214"/>
      <c r="CPB42" s="214"/>
      <c r="CPC42" s="214"/>
      <c r="CPD42" s="214"/>
      <c r="CPE42" s="214"/>
      <c r="CPF42" s="214"/>
      <c r="CPG42" s="214"/>
      <c r="CPH42" s="214"/>
      <c r="CPI42" s="214"/>
      <c r="CPJ42" s="214"/>
      <c r="CPK42" s="214"/>
      <c r="CPL42" s="214"/>
      <c r="CPM42" s="214"/>
      <c r="CPN42" s="214"/>
      <c r="CPO42" s="214"/>
      <c r="CPP42" s="214"/>
      <c r="CPQ42" s="214"/>
      <c r="CPR42" s="214"/>
      <c r="CPS42" s="214"/>
      <c r="CPT42" s="214"/>
      <c r="CPU42" s="214"/>
      <c r="CPV42" s="214"/>
      <c r="CPW42" s="214"/>
      <c r="CPX42" s="214"/>
      <c r="CPY42" s="214"/>
      <c r="CPZ42" s="214"/>
      <c r="CQA42" s="214"/>
      <c r="CQB42" s="214"/>
      <c r="CQC42" s="214"/>
      <c r="CQD42" s="214"/>
      <c r="CQE42" s="214"/>
      <c r="CQF42" s="214"/>
      <c r="CQG42" s="214"/>
      <c r="CQH42" s="214"/>
      <c r="CQI42" s="214"/>
      <c r="CQJ42" s="214"/>
      <c r="CQK42" s="214"/>
      <c r="CQL42" s="214"/>
      <c r="CQM42" s="214"/>
      <c r="CQN42" s="214"/>
      <c r="CQO42" s="214"/>
      <c r="CQP42" s="214"/>
      <c r="CQQ42" s="214"/>
      <c r="CQR42" s="214"/>
      <c r="CQS42" s="214"/>
      <c r="CQT42" s="214"/>
      <c r="CQU42" s="214"/>
      <c r="CQV42" s="214"/>
      <c r="CQW42" s="214"/>
      <c r="CQX42" s="214"/>
      <c r="CQY42" s="214"/>
      <c r="CQZ42" s="214"/>
      <c r="CRA42" s="214"/>
      <c r="CRB42" s="214"/>
      <c r="CRC42" s="214"/>
      <c r="CRD42" s="214"/>
      <c r="CRE42" s="214"/>
      <c r="CRF42" s="214"/>
      <c r="CRG42" s="214"/>
      <c r="CRH42" s="214"/>
      <c r="CRI42" s="214"/>
      <c r="CRJ42" s="214"/>
      <c r="CRK42" s="214"/>
      <c r="CRL42" s="214"/>
      <c r="CRM42" s="214"/>
      <c r="CRN42" s="214"/>
      <c r="CRO42" s="214"/>
      <c r="CRP42" s="214"/>
      <c r="CRQ42" s="214"/>
      <c r="CRR42" s="214"/>
      <c r="CRS42" s="214"/>
      <c r="CRT42" s="214"/>
      <c r="CRU42" s="214"/>
      <c r="CRV42" s="214"/>
      <c r="CRW42" s="214"/>
      <c r="CRX42" s="214"/>
      <c r="CRY42" s="214"/>
      <c r="CRZ42" s="214"/>
      <c r="CSA42" s="214"/>
      <c r="CSB42" s="214"/>
      <c r="CSC42" s="214"/>
      <c r="CSD42" s="214"/>
      <c r="CSE42" s="214"/>
      <c r="CSF42" s="214"/>
      <c r="CSG42" s="214"/>
      <c r="CSH42" s="214"/>
      <c r="CSI42" s="214"/>
      <c r="CSJ42" s="214"/>
      <c r="CSK42" s="214"/>
      <c r="CSL42" s="214"/>
      <c r="CSM42" s="214"/>
      <c r="CSN42" s="214"/>
      <c r="CSO42" s="214"/>
      <c r="CSP42" s="214"/>
      <c r="CSQ42" s="214"/>
      <c r="CSR42" s="214"/>
      <c r="CSS42" s="214"/>
      <c r="CST42" s="214"/>
      <c r="CSU42" s="214"/>
      <c r="CSV42" s="214"/>
      <c r="CSW42" s="214"/>
      <c r="CSX42" s="214"/>
      <c r="CSY42" s="214"/>
      <c r="CSZ42" s="214"/>
      <c r="CTA42" s="214"/>
      <c r="CTB42" s="214"/>
      <c r="CTC42" s="214"/>
      <c r="CTD42" s="214"/>
      <c r="CTE42" s="214"/>
      <c r="CTF42" s="214"/>
      <c r="CTG42" s="214"/>
      <c r="CTH42" s="214"/>
      <c r="CTI42" s="214"/>
      <c r="CTJ42" s="214"/>
      <c r="CTK42" s="214"/>
      <c r="CTL42" s="214"/>
      <c r="CTM42" s="214"/>
      <c r="CTN42" s="214"/>
      <c r="CTO42" s="214"/>
      <c r="CTP42" s="214"/>
      <c r="CTQ42" s="214"/>
      <c r="CTR42" s="214"/>
      <c r="CTS42" s="214"/>
      <c r="CTT42" s="214"/>
      <c r="CTU42" s="214"/>
      <c r="CTV42" s="214"/>
      <c r="CTW42" s="214"/>
      <c r="CTX42" s="214"/>
      <c r="CTY42" s="214"/>
      <c r="CTZ42" s="214"/>
      <c r="CUA42" s="214"/>
      <c r="CUB42" s="214"/>
      <c r="CUC42" s="214"/>
      <c r="CUD42" s="214"/>
      <c r="CUE42" s="214"/>
      <c r="CUF42" s="214"/>
      <c r="CUG42" s="214"/>
      <c r="CUH42" s="214"/>
      <c r="CUI42" s="214"/>
      <c r="CUJ42" s="214"/>
      <c r="CUK42" s="214"/>
      <c r="CUL42" s="214"/>
      <c r="CUM42" s="214"/>
      <c r="CUN42" s="214"/>
      <c r="CUO42" s="214"/>
      <c r="CUP42" s="214"/>
      <c r="CUQ42" s="214"/>
      <c r="CUR42" s="214"/>
      <c r="CUS42" s="214"/>
      <c r="CUT42" s="214"/>
      <c r="CUU42" s="214"/>
      <c r="CUV42" s="214"/>
      <c r="CUW42" s="214"/>
      <c r="CUX42" s="214"/>
      <c r="CUY42" s="214"/>
      <c r="CUZ42" s="214"/>
      <c r="CVA42" s="214"/>
      <c r="CVB42" s="214"/>
      <c r="CVC42" s="214"/>
      <c r="CVD42" s="214"/>
      <c r="CVE42" s="214"/>
      <c r="CVF42" s="214"/>
      <c r="CVG42" s="214"/>
      <c r="CVH42" s="214"/>
      <c r="CVI42" s="214"/>
      <c r="CVJ42" s="214"/>
      <c r="CVK42" s="214"/>
      <c r="CVL42" s="214"/>
      <c r="CVM42" s="214"/>
      <c r="CVN42" s="214"/>
      <c r="CVO42" s="214"/>
      <c r="CVP42" s="214"/>
      <c r="CVQ42" s="214"/>
      <c r="CVR42" s="214"/>
      <c r="CVS42" s="214"/>
      <c r="CVT42" s="214"/>
      <c r="CVU42" s="214"/>
      <c r="CVV42" s="214"/>
      <c r="CVW42" s="214"/>
      <c r="CVX42" s="214"/>
      <c r="CVY42" s="214"/>
      <c r="CVZ42" s="214"/>
      <c r="CWA42" s="214"/>
      <c r="CWB42" s="214"/>
      <c r="CWC42" s="214"/>
      <c r="CWD42" s="214"/>
      <c r="CWE42" s="214"/>
      <c r="CWF42" s="214"/>
      <c r="CWG42" s="214"/>
      <c r="CWH42" s="214"/>
      <c r="CWI42" s="214"/>
      <c r="CWJ42" s="214"/>
      <c r="CWK42" s="214"/>
      <c r="CWL42" s="214"/>
      <c r="CWM42" s="214"/>
      <c r="CWN42" s="214"/>
      <c r="CWO42" s="214"/>
      <c r="CWP42" s="214"/>
      <c r="CWQ42" s="214"/>
      <c r="CWR42" s="214"/>
      <c r="CWS42" s="214"/>
      <c r="CWT42" s="214"/>
      <c r="CWU42" s="214"/>
      <c r="CWV42" s="214"/>
      <c r="CWW42" s="214"/>
      <c r="CWX42" s="214"/>
      <c r="CWY42" s="214"/>
      <c r="CWZ42" s="214"/>
      <c r="CXA42" s="214"/>
      <c r="CXB42" s="214"/>
      <c r="CXC42" s="214"/>
      <c r="CXD42" s="214"/>
      <c r="CXE42" s="214"/>
      <c r="CXF42" s="214"/>
      <c r="CXG42" s="214"/>
      <c r="CXH42" s="214"/>
      <c r="CXI42" s="214"/>
      <c r="CXJ42" s="214"/>
      <c r="CXK42" s="214"/>
      <c r="CXL42" s="214"/>
      <c r="CXM42" s="214"/>
      <c r="CXN42" s="214"/>
      <c r="CXO42" s="214"/>
      <c r="CXP42" s="214"/>
      <c r="CXQ42" s="214"/>
      <c r="CXR42" s="214"/>
      <c r="CXS42" s="214"/>
      <c r="CXT42" s="214"/>
      <c r="CXU42" s="214"/>
      <c r="CXV42" s="214"/>
      <c r="CXW42" s="214"/>
      <c r="CXX42" s="214"/>
      <c r="CXY42" s="214"/>
      <c r="CXZ42" s="214"/>
      <c r="CYA42" s="214"/>
      <c r="CYB42" s="214"/>
      <c r="CYC42" s="214"/>
      <c r="CYD42" s="214"/>
      <c r="CYE42" s="214"/>
      <c r="CYF42" s="214"/>
      <c r="CYG42" s="214"/>
      <c r="CYH42" s="214"/>
      <c r="CYI42" s="214"/>
      <c r="CYJ42" s="214"/>
      <c r="CYK42" s="214"/>
      <c r="CYL42" s="214"/>
      <c r="CYM42" s="214"/>
      <c r="CYN42" s="214"/>
      <c r="CYO42" s="214"/>
      <c r="CYP42" s="214"/>
      <c r="CYQ42" s="214"/>
      <c r="CYR42" s="214"/>
      <c r="CYS42" s="214"/>
      <c r="CYT42" s="214"/>
      <c r="CYU42" s="214"/>
      <c r="CYV42" s="214"/>
      <c r="CYW42" s="214"/>
      <c r="CYX42" s="214"/>
      <c r="CYY42" s="214"/>
      <c r="CYZ42" s="214"/>
      <c r="CZA42" s="214"/>
      <c r="CZB42" s="214"/>
      <c r="CZC42" s="214"/>
      <c r="CZD42" s="214"/>
      <c r="CZE42" s="214"/>
      <c r="CZF42" s="214"/>
      <c r="CZG42" s="214"/>
      <c r="CZH42" s="214"/>
      <c r="CZI42" s="214"/>
      <c r="CZJ42" s="214"/>
      <c r="CZK42" s="214"/>
      <c r="CZL42" s="214"/>
      <c r="CZM42" s="214"/>
      <c r="CZN42" s="214"/>
      <c r="CZO42" s="214"/>
      <c r="CZP42" s="214"/>
      <c r="CZQ42" s="214"/>
      <c r="CZR42" s="214"/>
      <c r="CZS42" s="214"/>
      <c r="CZT42" s="214"/>
      <c r="CZU42" s="214"/>
      <c r="CZV42" s="214"/>
      <c r="CZW42" s="214"/>
      <c r="CZX42" s="214"/>
      <c r="CZY42" s="214"/>
      <c r="CZZ42" s="214"/>
      <c r="DAA42" s="214"/>
      <c r="DAB42" s="214"/>
      <c r="DAC42" s="214"/>
      <c r="DAD42" s="214"/>
      <c r="DAE42" s="214"/>
      <c r="DAF42" s="214"/>
      <c r="DAG42" s="214"/>
      <c r="DAH42" s="214"/>
      <c r="DAI42" s="214"/>
      <c r="DAJ42" s="214"/>
      <c r="DAK42" s="214"/>
      <c r="DAL42" s="214"/>
      <c r="DAM42" s="214"/>
      <c r="DAN42" s="214"/>
      <c r="DAO42" s="214"/>
      <c r="DAP42" s="214"/>
      <c r="DAQ42" s="214"/>
      <c r="DAR42" s="214"/>
      <c r="DAS42" s="214"/>
      <c r="DAT42" s="214"/>
      <c r="DAU42" s="214"/>
      <c r="DAV42" s="214"/>
      <c r="DAW42" s="214"/>
      <c r="DAX42" s="214"/>
      <c r="DAY42" s="214"/>
      <c r="DAZ42" s="214"/>
      <c r="DBA42" s="214"/>
      <c r="DBB42" s="214"/>
      <c r="DBC42" s="214"/>
      <c r="DBD42" s="214"/>
      <c r="DBE42" s="214"/>
      <c r="DBF42" s="214"/>
      <c r="DBG42" s="214"/>
      <c r="DBH42" s="214"/>
      <c r="DBI42" s="214"/>
      <c r="DBJ42" s="214"/>
      <c r="DBK42" s="214"/>
      <c r="DBL42" s="214"/>
      <c r="DBM42" s="214"/>
      <c r="DBN42" s="214"/>
      <c r="DBO42" s="214"/>
      <c r="DBP42" s="214"/>
      <c r="DBQ42" s="214"/>
      <c r="DBR42" s="214"/>
      <c r="DBS42" s="214"/>
      <c r="DBT42" s="214"/>
      <c r="DBU42" s="214"/>
      <c r="DBV42" s="214"/>
      <c r="DBW42" s="214"/>
      <c r="DBX42" s="214"/>
      <c r="DBY42" s="214"/>
      <c r="DBZ42" s="214"/>
      <c r="DCA42" s="214"/>
      <c r="DCB42" s="214"/>
      <c r="DCC42" s="214"/>
      <c r="DCD42" s="214"/>
      <c r="DCE42" s="214"/>
      <c r="DCF42" s="214"/>
      <c r="DCG42" s="214"/>
      <c r="DCH42" s="214"/>
      <c r="DCI42" s="214"/>
      <c r="DCJ42" s="214"/>
      <c r="DCK42" s="214"/>
      <c r="DCL42" s="214"/>
      <c r="DCM42" s="214"/>
      <c r="DCN42" s="214"/>
      <c r="DCO42" s="214"/>
      <c r="DCP42" s="214"/>
      <c r="DCQ42" s="214"/>
      <c r="DCR42" s="214"/>
      <c r="DCS42" s="214"/>
      <c r="DCT42" s="214"/>
      <c r="DCU42" s="214"/>
      <c r="DCV42" s="214"/>
      <c r="DCW42" s="214"/>
      <c r="DCX42" s="214"/>
      <c r="DCY42" s="214"/>
      <c r="DCZ42" s="214"/>
      <c r="DDA42" s="214"/>
      <c r="DDB42" s="214"/>
      <c r="DDC42" s="214"/>
      <c r="DDD42" s="214"/>
      <c r="DDE42" s="214"/>
      <c r="DDF42" s="214"/>
      <c r="DDG42" s="214"/>
      <c r="DDH42" s="214"/>
      <c r="DDI42" s="214"/>
      <c r="DDJ42" s="214"/>
      <c r="DDK42" s="214"/>
      <c r="DDL42" s="214"/>
      <c r="DDM42" s="214"/>
      <c r="DDN42" s="214"/>
      <c r="DDO42" s="214"/>
      <c r="DDP42" s="214"/>
      <c r="DDQ42" s="214"/>
      <c r="DDR42" s="214"/>
      <c r="DDS42" s="214"/>
      <c r="DDT42" s="214"/>
      <c r="DDU42" s="214"/>
      <c r="DDV42" s="214"/>
      <c r="DDW42" s="214"/>
      <c r="DDX42" s="214"/>
      <c r="DDY42" s="214"/>
      <c r="DDZ42" s="214"/>
      <c r="DEA42" s="214"/>
      <c r="DEB42" s="214"/>
      <c r="DEC42" s="214"/>
      <c r="DED42" s="214"/>
      <c r="DEE42" s="214"/>
      <c r="DEF42" s="214"/>
      <c r="DEG42" s="214"/>
      <c r="DEH42" s="214"/>
      <c r="DEI42" s="214"/>
      <c r="DEJ42" s="214"/>
      <c r="DEK42" s="214"/>
      <c r="DEL42" s="214"/>
      <c r="DEM42" s="214"/>
      <c r="DEN42" s="214"/>
      <c r="DEO42" s="214"/>
      <c r="DEP42" s="214"/>
      <c r="DEQ42" s="214"/>
      <c r="DER42" s="214"/>
      <c r="DES42" s="214"/>
      <c r="DET42" s="214"/>
      <c r="DEU42" s="214"/>
      <c r="DEV42" s="214"/>
      <c r="DEW42" s="214"/>
      <c r="DEX42" s="214"/>
      <c r="DEY42" s="214"/>
      <c r="DEZ42" s="214"/>
      <c r="DFA42" s="214"/>
      <c r="DFB42" s="214"/>
      <c r="DFC42" s="214"/>
      <c r="DFD42" s="214"/>
      <c r="DFE42" s="214"/>
      <c r="DFF42" s="214"/>
      <c r="DFG42" s="214"/>
      <c r="DFH42" s="214"/>
      <c r="DFI42" s="214"/>
      <c r="DFJ42" s="214"/>
      <c r="DFK42" s="214"/>
      <c r="DFL42" s="214"/>
      <c r="DFM42" s="214"/>
      <c r="DFN42" s="214"/>
      <c r="DFO42" s="214"/>
      <c r="DFP42" s="214"/>
      <c r="DFQ42" s="214"/>
      <c r="DFR42" s="214"/>
      <c r="DFS42" s="214"/>
      <c r="DFT42" s="214"/>
      <c r="DFU42" s="214"/>
      <c r="DFV42" s="214"/>
      <c r="DFW42" s="214"/>
      <c r="DFX42" s="214"/>
      <c r="DFY42" s="214"/>
      <c r="DFZ42" s="214"/>
      <c r="DGA42" s="214"/>
      <c r="DGB42" s="214"/>
      <c r="DGC42" s="214"/>
      <c r="DGD42" s="214"/>
      <c r="DGE42" s="214"/>
      <c r="DGF42" s="214"/>
      <c r="DGG42" s="214"/>
      <c r="DGH42" s="214"/>
      <c r="DGI42" s="214"/>
      <c r="DGJ42" s="214"/>
      <c r="DGK42" s="214"/>
      <c r="DGL42" s="214"/>
      <c r="DGM42" s="214"/>
      <c r="DGN42" s="214"/>
      <c r="DGO42" s="214"/>
      <c r="DGP42" s="214"/>
      <c r="DGQ42" s="214"/>
      <c r="DGR42" s="214"/>
      <c r="DGS42" s="214"/>
      <c r="DGT42" s="214"/>
      <c r="DGU42" s="214"/>
      <c r="DGV42" s="214"/>
      <c r="DGW42" s="214"/>
      <c r="DGX42" s="214"/>
      <c r="DGY42" s="214"/>
      <c r="DGZ42" s="214"/>
      <c r="DHA42" s="214"/>
      <c r="DHB42" s="214"/>
      <c r="DHC42" s="214"/>
      <c r="DHD42" s="214"/>
      <c r="DHE42" s="214"/>
      <c r="DHF42" s="214"/>
      <c r="DHG42" s="214"/>
      <c r="DHH42" s="214"/>
      <c r="DHI42" s="214"/>
      <c r="DHJ42" s="214"/>
      <c r="DHK42" s="214"/>
      <c r="DHL42" s="214"/>
      <c r="DHM42" s="214"/>
      <c r="DHN42" s="214"/>
      <c r="DHO42" s="214"/>
      <c r="DHP42" s="214"/>
      <c r="DHQ42" s="214"/>
      <c r="DHR42" s="214"/>
      <c r="DHS42" s="214"/>
      <c r="DHT42" s="214"/>
      <c r="DHU42" s="214"/>
      <c r="DHV42" s="214"/>
      <c r="DHW42" s="214"/>
      <c r="DHX42" s="214"/>
      <c r="DHY42" s="214"/>
      <c r="DHZ42" s="214"/>
      <c r="DIA42" s="214"/>
      <c r="DIB42" s="214"/>
      <c r="DIC42" s="214"/>
      <c r="DID42" s="214"/>
      <c r="DIE42" s="214"/>
      <c r="DIF42" s="214"/>
      <c r="DIG42" s="214"/>
      <c r="DIH42" s="214"/>
      <c r="DII42" s="214"/>
      <c r="DIJ42" s="214"/>
      <c r="DIK42" s="214"/>
      <c r="DIL42" s="214"/>
      <c r="DIM42" s="214"/>
      <c r="DIN42" s="214"/>
      <c r="DIO42" s="214"/>
      <c r="DIP42" s="214"/>
      <c r="DIQ42" s="214"/>
      <c r="DIR42" s="214"/>
      <c r="DIS42" s="214"/>
      <c r="DIT42" s="214"/>
      <c r="DIU42" s="214"/>
      <c r="DIV42" s="214"/>
      <c r="DIW42" s="214"/>
      <c r="DIX42" s="214"/>
      <c r="DIY42" s="214"/>
      <c r="DIZ42" s="214"/>
      <c r="DJA42" s="214"/>
      <c r="DJB42" s="214"/>
      <c r="DJC42" s="214"/>
      <c r="DJD42" s="214"/>
      <c r="DJE42" s="214"/>
      <c r="DJF42" s="214"/>
      <c r="DJG42" s="214"/>
      <c r="DJH42" s="214"/>
      <c r="DJI42" s="214"/>
      <c r="DJJ42" s="214"/>
      <c r="DJK42" s="214"/>
      <c r="DJL42" s="214"/>
      <c r="DJM42" s="214"/>
      <c r="DJN42" s="214"/>
      <c r="DJO42" s="214"/>
      <c r="DJP42" s="214"/>
      <c r="DJQ42" s="214"/>
      <c r="DJR42" s="214"/>
      <c r="DJS42" s="214"/>
      <c r="DJT42" s="214"/>
      <c r="DJU42" s="214"/>
      <c r="DJV42" s="214"/>
      <c r="DJW42" s="214"/>
      <c r="DJX42" s="214"/>
      <c r="DJY42" s="214"/>
      <c r="DJZ42" s="214"/>
      <c r="DKA42" s="214"/>
      <c r="DKB42" s="214"/>
      <c r="DKC42" s="214"/>
      <c r="DKD42" s="214"/>
      <c r="DKE42" s="214"/>
      <c r="DKF42" s="214"/>
      <c r="DKG42" s="214"/>
      <c r="DKH42" s="214"/>
      <c r="DKI42" s="214"/>
      <c r="DKJ42" s="214"/>
      <c r="DKK42" s="214"/>
      <c r="DKL42" s="214"/>
      <c r="DKM42" s="214"/>
      <c r="DKN42" s="214"/>
      <c r="DKO42" s="214"/>
      <c r="DKP42" s="214"/>
      <c r="DKQ42" s="214"/>
      <c r="DKR42" s="214"/>
      <c r="DKS42" s="214"/>
      <c r="DKT42" s="214"/>
      <c r="DKU42" s="214"/>
      <c r="DKV42" s="214"/>
      <c r="DKW42" s="214"/>
      <c r="DKX42" s="214"/>
      <c r="DKY42" s="214"/>
      <c r="DKZ42" s="214"/>
      <c r="DLA42" s="214"/>
      <c r="DLB42" s="214"/>
      <c r="DLC42" s="214"/>
      <c r="DLD42" s="214"/>
      <c r="DLE42" s="214"/>
      <c r="DLF42" s="214"/>
      <c r="DLG42" s="214"/>
      <c r="DLH42" s="214"/>
      <c r="DLI42" s="214"/>
      <c r="DLJ42" s="214"/>
      <c r="DLK42" s="214"/>
      <c r="DLL42" s="214"/>
      <c r="DLM42" s="214"/>
      <c r="DLN42" s="214"/>
      <c r="DLO42" s="214"/>
      <c r="DLP42" s="214"/>
      <c r="DLQ42" s="214"/>
      <c r="DLR42" s="214"/>
      <c r="DLS42" s="214"/>
      <c r="DLT42" s="214"/>
      <c r="DLU42" s="214"/>
      <c r="DLV42" s="214"/>
      <c r="DLW42" s="214"/>
      <c r="DLX42" s="214"/>
      <c r="DLY42" s="214"/>
      <c r="DLZ42" s="214"/>
      <c r="DMA42" s="214"/>
      <c r="DMB42" s="214"/>
      <c r="DMC42" s="214"/>
      <c r="DMD42" s="214"/>
      <c r="DME42" s="214"/>
      <c r="DMF42" s="214"/>
      <c r="DMG42" s="214"/>
      <c r="DMH42" s="214"/>
      <c r="DMI42" s="214"/>
      <c r="DMJ42" s="214"/>
      <c r="DMK42" s="214"/>
      <c r="DML42" s="214"/>
      <c r="DMM42" s="214"/>
      <c r="DMN42" s="214"/>
      <c r="DMO42" s="214"/>
      <c r="DMP42" s="214"/>
      <c r="DMQ42" s="214"/>
      <c r="DMR42" s="214"/>
      <c r="DMS42" s="214"/>
      <c r="DMT42" s="214"/>
      <c r="DMU42" s="214"/>
      <c r="DMV42" s="214"/>
      <c r="DMW42" s="214"/>
      <c r="DMX42" s="214"/>
      <c r="DMY42" s="214"/>
      <c r="DMZ42" s="214"/>
      <c r="DNA42" s="214"/>
      <c r="DNB42" s="214"/>
      <c r="DNC42" s="214"/>
      <c r="DND42" s="214"/>
      <c r="DNE42" s="214"/>
      <c r="DNF42" s="214"/>
      <c r="DNG42" s="214"/>
      <c r="DNH42" s="214"/>
      <c r="DNI42" s="214"/>
      <c r="DNJ42" s="214"/>
      <c r="DNK42" s="214"/>
      <c r="DNL42" s="214"/>
      <c r="DNM42" s="214"/>
      <c r="DNN42" s="214"/>
      <c r="DNO42" s="214"/>
      <c r="DNP42" s="214"/>
      <c r="DNQ42" s="214"/>
      <c r="DNR42" s="214"/>
      <c r="DNS42" s="214"/>
      <c r="DNT42" s="214"/>
      <c r="DNU42" s="214"/>
      <c r="DNV42" s="214"/>
      <c r="DNW42" s="214"/>
      <c r="DNX42" s="214"/>
      <c r="DNY42" s="214"/>
      <c r="DNZ42" s="214"/>
      <c r="DOA42" s="214"/>
      <c r="DOB42" s="214"/>
      <c r="DOC42" s="214"/>
      <c r="DOD42" s="214"/>
      <c r="DOE42" s="214"/>
      <c r="DOF42" s="214"/>
      <c r="DOG42" s="214"/>
      <c r="DOH42" s="214"/>
      <c r="DOI42" s="214"/>
      <c r="DOJ42" s="214"/>
      <c r="DOK42" s="214"/>
      <c r="DOL42" s="214"/>
      <c r="DOM42" s="214"/>
      <c r="DON42" s="214"/>
      <c r="DOO42" s="214"/>
      <c r="DOP42" s="214"/>
      <c r="DOQ42" s="214"/>
      <c r="DOR42" s="214"/>
      <c r="DOS42" s="214"/>
      <c r="DOT42" s="214"/>
      <c r="DOU42" s="214"/>
      <c r="DOV42" s="214"/>
      <c r="DOW42" s="214"/>
      <c r="DOX42" s="214"/>
      <c r="DOY42" s="214"/>
      <c r="DOZ42" s="214"/>
      <c r="DPA42" s="214"/>
      <c r="DPB42" s="214"/>
      <c r="DPC42" s="214"/>
      <c r="DPD42" s="214"/>
      <c r="DPE42" s="214"/>
      <c r="DPF42" s="214"/>
      <c r="DPG42" s="214"/>
      <c r="DPH42" s="214"/>
      <c r="DPI42" s="214"/>
      <c r="DPJ42" s="214"/>
      <c r="DPK42" s="214"/>
      <c r="DPL42" s="214"/>
      <c r="DPM42" s="214"/>
      <c r="DPN42" s="214"/>
      <c r="DPO42" s="214"/>
      <c r="DPP42" s="214"/>
      <c r="DPQ42" s="214"/>
      <c r="DPR42" s="214"/>
      <c r="DPS42" s="214"/>
      <c r="DPT42" s="214"/>
      <c r="DPU42" s="214"/>
      <c r="DPV42" s="214"/>
      <c r="DPW42" s="214"/>
      <c r="DPX42" s="214"/>
      <c r="DPY42" s="214"/>
      <c r="DPZ42" s="214"/>
      <c r="DQA42" s="214"/>
      <c r="DQB42" s="214"/>
      <c r="DQC42" s="214"/>
      <c r="DQD42" s="214"/>
      <c r="DQE42" s="214"/>
      <c r="DQF42" s="214"/>
      <c r="DQG42" s="214"/>
      <c r="DQH42" s="214"/>
      <c r="DQI42" s="214"/>
      <c r="DQJ42" s="214"/>
      <c r="DQK42" s="214"/>
      <c r="DQL42" s="214"/>
      <c r="DQM42" s="214"/>
      <c r="DQN42" s="214"/>
      <c r="DQO42" s="214"/>
      <c r="DQP42" s="214"/>
      <c r="DQQ42" s="214"/>
      <c r="DQR42" s="214"/>
      <c r="DQS42" s="214"/>
      <c r="DQT42" s="214"/>
      <c r="DQU42" s="214"/>
      <c r="DQV42" s="214"/>
      <c r="DQW42" s="214"/>
      <c r="DQX42" s="214"/>
      <c r="DQY42" s="214"/>
      <c r="DQZ42" s="214"/>
      <c r="DRA42" s="214"/>
      <c r="DRB42" s="214"/>
      <c r="DRC42" s="214"/>
      <c r="DRD42" s="214"/>
      <c r="DRE42" s="214"/>
      <c r="DRF42" s="214"/>
      <c r="DRG42" s="214"/>
      <c r="DRH42" s="214"/>
      <c r="DRI42" s="214"/>
      <c r="DRJ42" s="214"/>
      <c r="DRK42" s="214"/>
      <c r="DRL42" s="214"/>
      <c r="DRM42" s="214"/>
      <c r="DRN42" s="214"/>
      <c r="DRO42" s="214"/>
      <c r="DRP42" s="214"/>
      <c r="DRQ42" s="214"/>
      <c r="DRR42" s="214"/>
      <c r="DRS42" s="214"/>
      <c r="DRT42" s="214"/>
      <c r="DRU42" s="214"/>
      <c r="DRV42" s="214"/>
      <c r="DRW42" s="214"/>
      <c r="DRX42" s="214"/>
      <c r="DRY42" s="214"/>
      <c r="DRZ42" s="214"/>
      <c r="DSA42" s="214"/>
      <c r="DSB42" s="214"/>
      <c r="DSC42" s="214"/>
      <c r="DSD42" s="214"/>
      <c r="DSE42" s="214"/>
      <c r="DSF42" s="214"/>
      <c r="DSG42" s="214"/>
      <c r="DSH42" s="214"/>
      <c r="DSI42" s="214"/>
      <c r="DSJ42" s="214"/>
      <c r="DSK42" s="214"/>
      <c r="DSL42" s="214"/>
      <c r="DSM42" s="214"/>
      <c r="DSN42" s="214"/>
      <c r="DSO42" s="214"/>
      <c r="DSP42" s="214"/>
      <c r="DSQ42" s="214"/>
      <c r="DSR42" s="214"/>
      <c r="DSS42" s="214"/>
      <c r="DST42" s="214"/>
      <c r="DSU42" s="214"/>
      <c r="DSV42" s="214"/>
      <c r="DSW42" s="214"/>
      <c r="DSX42" s="214"/>
      <c r="DSY42" s="214"/>
      <c r="DSZ42" s="214"/>
      <c r="DTA42" s="214"/>
      <c r="DTB42" s="214"/>
      <c r="DTC42" s="214"/>
      <c r="DTD42" s="214"/>
      <c r="DTE42" s="214"/>
      <c r="DTF42" s="214"/>
      <c r="DTG42" s="214"/>
      <c r="DTH42" s="214"/>
      <c r="DTI42" s="214"/>
      <c r="DTJ42" s="214"/>
      <c r="DTK42" s="214"/>
      <c r="DTL42" s="214"/>
      <c r="DTM42" s="214"/>
      <c r="DTN42" s="214"/>
      <c r="DTO42" s="214"/>
      <c r="DTP42" s="214"/>
      <c r="DTQ42" s="214"/>
      <c r="DTR42" s="214"/>
      <c r="DTS42" s="214"/>
      <c r="DTT42" s="214"/>
      <c r="DTU42" s="214"/>
      <c r="DTV42" s="214"/>
      <c r="DTW42" s="214"/>
      <c r="DTX42" s="214"/>
      <c r="DTY42" s="214"/>
      <c r="DTZ42" s="214"/>
      <c r="DUA42" s="214"/>
      <c r="DUB42" s="214"/>
      <c r="DUC42" s="214"/>
      <c r="DUD42" s="214"/>
      <c r="DUE42" s="214"/>
      <c r="DUF42" s="214"/>
      <c r="DUG42" s="214"/>
      <c r="DUH42" s="214"/>
      <c r="DUI42" s="214"/>
      <c r="DUJ42" s="214"/>
      <c r="DUK42" s="214"/>
      <c r="DUL42" s="214"/>
      <c r="DUM42" s="214"/>
      <c r="DUN42" s="214"/>
      <c r="DUO42" s="214"/>
      <c r="DUP42" s="214"/>
      <c r="DUQ42" s="214"/>
      <c r="DUR42" s="214"/>
      <c r="DUS42" s="214"/>
      <c r="DUT42" s="214"/>
      <c r="DUU42" s="214"/>
      <c r="DUV42" s="214"/>
      <c r="DUW42" s="214"/>
      <c r="DUX42" s="214"/>
      <c r="DUY42" s="214"/>
      <c r="DUZ42" s="214"/>
      <c r="DVA42" s="214"/>
      <c r="DVB42" s="214"/>
      <c r="DVC42" s="214"/>
      <c r="DVD42" s="214"/>
      <c r="DVE42" s="214"/>
      <c r="DVF42" s="214"/>
      <c r="DVG42" s="214"/>
      <c r="DVH42" s="214"/>
      <c r="DVI42" s="214"/>
      <c r="DVJ42" s="214"/>
      <c r="DVK42" s="214"/>
      <c r="DVL42" s="214"/>
      <c r="DVM42" s="214"/>
      <c r="DVN42" s="214"/>
      <c r="DVO42" s="214"/>
      <c r="DVP42" s="214"/>
      <c r="DVQ42" s="214"/>
      <c r="DVR42" s="214"/>
      <c r="DVS42" s="214"/>
      <c r="DVT42" s="214"/>
      <c r="DVU42" s="214"/>
      <c r="DVV42" s="214"/>
      <c r="DVW42" s="214"/>
      <c r="DVX42" s="214"/>
      <c r="DVY42" s="214"/>
      <c r="DVZ42" s="214"/>
      <c r="DWA42" s="214"/>
      <c r="DWB42" s="214"/>
      <c r="DWC42" s="214"/>
      <c r="DWD42" s="214"/>
      <c r="DWE42" s="214"/>
      <c r="DWF42" s="214"/>
      <c r="DWG42" s="214"/>
      <c r="DWH42" s="214"/>
      <c r="DWI42" s="214"/>
      <c r="DWJ42" s="214"/>
      <c r="DWK42" s="214"/>
      <c r="DWL42" s="214"/>
      <c r="DWM42" s="214"/>
      <c r="DWN42" s="214"/>
      <c r="DWO42" s="214"/>
      <c r="DWP42" s="214"/>
      <c r="DWQ42" s="214"/>
      <c r="DWR42" s="214"/>
      <c r="DWS42" s="214"/>
      <c r="DWT42" s="214"/>
      <c r="DWU42" s="214"/>
      <c r="DWV42" s="214"/>
      <c r="DWW42" s="214"/>
      <c r="DWX42" s="214"/>
      <c r="DWY42" s="214"/>
      <c r="DWZ42" s="214"/>
      <c r="DXA42" s="214"/>
      <c r="DXB42" s="214"/>
      <c r="DXC42" s="214"/>
      <c r="DXD42" s="214"/>
      <c r="DXE42" s="214"/>
      <c r="DXF42" s="214"/>
      <c r="DXG42" s="214"/>
      <c r="DXH42" s="214"/>
      <c r="DXI42" s="214"/>
      <c r="DXJ42" s="214"/>
      <c r="DXK42" s="214"/>
      <c r="DXL42" s="214"/>
      <c r="DXM42" s="214"/>
      <c r="DXN42" s="214"/>
      <c r="DXO42" s="214"/>
      <c r="DXP42" s="214"/>
      <c r="DXQ42" s="214"/>
      <c r="DXR42" s="214"/>
      <c r="DXS42" s="214"/>
      <c r="DXT42" s="214"/>
      <c r="DXU42" s="214"/>
      <c r="DXV42" s="214"/>
      <c r="DXW42" s="214"/>
      <c r="DXX42" s="214"/>
      <c r="DXY42" s="214"/>
      <c r="DXZ42" s="214"/>
      <c r="DYA42" s="214"/>
      <c r="DYB42" s="214"/>
      <c r="DYC42" s="214"/>
      <c r="DYD42" s="214"/>
      <c r="DYE42" s="214"/>
      <c r="DYF42" s="214"/>
      <c r="DYG42" s="214"/>
      <c r="DYH42" s="214"/>
      <c r="DYI42" s="214"/>
      <c r="DYJ42" s="214"/>
      <c r="DYK42" s="214"/>
      <c r="DYL42" s="214"/>
      <c r="DYM42" s="214"/>
      <c r="DYN42" s="214"/>
      <c r="DYO42" s="214"/>
      <c r="DYP42" s="214"/>
      <c r="DYQ42" s="214"/>
      <c r="DYR42" s="214"/>
      <c r="DYS42" s="214"/>
      <c r="DYT42" s="214"/>
      <c r="DYU42" s="214"/>
      <c r="DYV42" s="214"/>
      <c r="DYW42" s="214"/>
      <c r="DYX42" s="214"/>
      <c r="DYY42" s="214"/>
      <c r="DYZ42" s="214"/>
      <c r="DZA42" s="214"/>
      <c r="DZB42" s="214"/>
      <c r="DZC42" s="214"/>
      <c r="DZD42" s="214"/>
      <c r="DZE42" s="214"/>
      <c r="DZF42" s="214"/>
      <c r="DZG42" s="214"/>
      <c r="DZH42" s="214"/>
      <c r="DZI42" s="214"/>
      <c r="DZJ42" s="214"/>
      <c r="DZK42" s="214"/>
      <c r="DZL42" s="214"/>
      <c r="DZM42" s="214"/>
      <c r="DZN42" s="214"/>
      <c r="DZO42" s="214"/>
      <c r="DZP42" s="214"/>
      <c r="DZQ42" s="214"/>
      <c r="DZR42" s="214"/>
      <c r="DZS42" s="214"/>
      <c r="DZT42" s="214"/>
      <c r="DZU42" s="214"/>
      <c r="DZV42" s="214"/>
      <c r="DZW42" s="214"/>
      <c r="DZX42" s="214"/>
      <c r="DZY42" s="214"/>
      <c r="DZZ42" s="214"/>
      <c r="EAA42" s="214"/>
      <c r="EAB42" s="214"/>
      <c r="EAC42" s="214"/>
      <c r="EAD42" s="214"/>
      <c r="EAE42" s="214"/>
      <c r="EAF42" s="214"/>
      <c r="EAG42" s="214"/>
      <c r="EAH42" s="214"/>
      <c r="EAI42" s="214"/>
      <c r="EAJ42" s="214"/>
      <c r="EAK42" s="214"/>
      <c r="EAL42" s="214"/>
      <c r="EAM42" s="214"/>
      <c r="EAN42" s="214"/>
      <c r="EAO42" s="214"/>
      <c r="EAP42" s="214"/>
      <c r="EAQ42" s="214"/>
      <c r="EAR42" s="214"/>
      <c r="EAS42" s="214"/>
      <c r="EAT42" s="214"/>
      <c r="EAU42" s="214"/>
      <c r="EAV42" s="214"/>
      <c r="EAW42" s="214"/>
      <c r="EAX42" s="214"/>
      <c r="EAY42" s="214"/>
      <c r="EAZ42" s="214"/>
      <c r="EBA42" s="214"/>
      <c r="EBB42" s="214"/>
      <c r="EBC42" s="214"/>
      <c r="EBD42" s="214"/>
      <c r="EBE42" s="214"/>
      <c r="EBF42" s="214"/>
      <c r="EBG42" s="214"/>
      <c r="EBH42" s="214"/>
      <c r="EBI42" s="214"/>
      <c r="EBJ42" s="214"/>
      <c r="EBK42" s="214"/>
      <c r="EBL42" s="214"/>
      <c r="EBM42" s="214"/>
      <c r="EBN42" s="214"/>
      <c r="EBO42" s="214"/>
      <c r="EBP42" s="214"/>
      <c r="EBQ42" s="214"/>
      <c r="EBR42" s="214"/>
      <c r="EBS42" s="214"/>
      <c r="EBT42" s="214"/>
      <c r="EBU42" s="214"/>
      <c r="EBV42" s="214"/>
      <c r="EBW42" s="214"/>
      <c r="EBX42" s="214"/>
      <c r="EBY42" s="214"/>
      <c r="EBZ42" s="214"/>
      <c r="ECA42" s="214"/>
      <c r="ECB42" s="214"/>
      <c r="ECC42" s="214"/>
      <c r="ECD42" s="214"/>
      <c r="ECE42" s="214"/>
      <c r="ECF42" s="214"/>
      <c r="ECG42" s="214"/>
      <c r="ECH42" s="214"/>
      <c r="ECI42" s="214"/>
      <c r="ECJ42" s="214"/>
      <c r="ECK42" s="214"/>
      <c r="ECL42" s="214"/>
      <c r="ECM42" s="214"/>
      <c r="ECN42" s="214"/>
      <c r="ECO42" s="214"/>
      <c r="ECP42" s="214"/>
      <c r="ECQ42" s="214"/>
      <c r="ECR42" s="214"/>
      <c r="ECS42" s="214"/>
      <c r="ECT42" s="214"/>
      <c r="ECU42" s="214"/>
      <c r="ECV42" s="214"/>
      <c r="ECW42" s="214"/>
      <c r="ECX42" s="214"/>
      <c r="ECY42" s="214"/>
      <c r="ECZ42" s="214"/>
      <c r="EDA42" s="214"/>
      <c r="EDB42" s="214"/>
      <c r="EDC42" s="214"/>
      <c r="EDD42" s="214"/>
      <c r="EDE42" s="214"/>
      <c r="EDF42" s="214"/>
      <c r="EDG42" s="214"/>
      <c r="EDH42" s="214"/>
      <c r="EDI42" s="214"/>
      <c r="EDJ42" s="214"/>
      <c r="EDK42" s="214"/>
      <c r="EDL42" s="214"/>
      <c r="EDM42" s="214"/>
      <c r="EDN42" s="214"/>
      <c r="EDO42" s="214"/>
      <c r="EDP42" s="214"/>
      <c r="EDQ42" s="214"/>
      <c r="EDR42" s="214"/>
      <c r="EDS42" s="214"/>
      <c r="EDT42" s="214"/>
      <c r="EDU42" s="214"/>
      <c r="EDV42" s="214"/>
      <c r="EDW42" s="214"/>
      <c r="EDX42" s="214"/>
      <c r="EDY42" s="214"/>
      <c r="EDZ42" s="214"/>
      <c r="EEA42" s="214"/>
      <c r="EEB42" s="214"/>
      <c r="EEC42" s="214"/>
      <c r="EED42" s="214"/>
      <c r="EEE42" s="214"/>
      <c r="EEF42" s="214"/>
      <c r="EEG42" s="214"/>
      <c r="EEH42" s="214"/>
      <c r="EEI42" s="214"/>
      <c r="EEJ42" s="214"/>
      <c r="EEK42" s="214"/>
      <c r="EEL42" s="214"/>
      <c r="EEM42" s="214"/>
      <c r="EEN42" s="214"/>
      <c r="EEO42" s="214"/>
      <c r="EEP42" s="214"/>
      <c r="EEQ42" s="214"/>
      <c r="EER42" s="214"/>
      <c r="EES42" s="214"/>
      <c r="EET42" s="214"/>
      <c r="EEU42" s="214"/>
      <c r="EEV42" s="214"/>
      <c r="EEW42" s="214"/>
      <c r="EEX42" s="214"/>
      <c r="EEY42" s="214"/>
      <c r="EEZ42" s="214"/>
      <c r="EFA42" s="214"/>
      <c r="EFB42" s="214"/>
      <c r="EFC42" s="214"/>
      <c r="EFD42" s="214"/>
      <c r="EFE42" s="214"/>
      <c r="EFF42" s="214"/>
      <c r="EFG42" s="214"/>
      <c r="EFH42" s="214"/>
      <c r="EFI42" s="214"/>
      <c r="EFJ42" s="214"/>
      <c r="EFK42" s="214"/>
      <c r="EFL42" s="214"/>
      <c r="EFM42" s="214"/>
      <c r="EFN42" s="214"/>
      <c r="EFO42" s="214"/>
      <c r="EFP42" s="214"/>
      <c r="EFQ42" s="214"/>
      <c r="EFR42" s="214"/>
      <c r="EFS42" s="214"/>
      <c r="EFT42" s="214"/>
      <c r="EFU42" s="214"/>
      <c r="EFV42" s="214"/>
      <c r="EFW42" s="214"/>
      <c r="EFX42" s="214"/>
      <c r="EFY42" s="214"/>
      <c r="EFZ42" s="214"/>
      <c r="EGA42" s="214"/>
      <c r="EGB42" s="214"/>
      <c r="EGC42" s="214"/>
      <c r="EGD42" s="214"/>
      <c r="EGE42" s="214"/>
      <c r="EGF42" s="214"/>
      <c r="EGG42" s="214"/>
      <c r="EGH42" s="214"/>
      <c r="EGI42" s="214"/>
      <c r="EGJ42" s="214"/>
      <c r="EGK42" s="214"/>
      <c r="EGL42" s="214"/>
      <c r="EGM42" s="214"/>
      <c r="EGN42" s="214"/>
      <c r="EGO42" s="214"/>
      <c r="EGP42" s="214"/>
      <c r="EGQ42" s="214"/>
      <c r="EGR42" s="214"/>
      <c r="EGS42" s="214"/>
      <c r="EGT42" s="214"/>
      <c r="EGU42" s="214"/>
      <c r="EGV42" s="214"/>
      <c r="EGW42" s="214"/>
      <c r="EGX42" s="214"/>
      <c r="EGY42" s="214"/>
      <c r="EGZ42" s="214"/>
      <c r="EHA42" s="214"/>
      <c r="EHB42" s="214"/>
      <c r="EHC42" s="214"/>
      <c r="EHD42" s="214"/>
      <c r="EHE42" s="214"/>
      <c r="EHF42" s="214"/>
      <c r="EHG42" s="214"/>
      <c r="EHH42" s="214"/>
      <c r="EHI42" s="214"/>
      <c r="EHJ42" s="214"/>
      <c r="EHK42" s="214"/>
      <c r="EHL42" s="214"/>
      <c r="EHM42" s="214"/>
      <c r="EHN42" s="214"/>
      <c r="EHO42" s="214"/>
      <c r="EHP42" s="214"/>
      <c r="EHQ42" s="214"/>
      <c r="EHR42" s="214"/>
      <c r="EHS42" s="214"/>
      <c r="EHT42" s="214"/>
      <c r="EHU42" s="214"/>
      <c r="EHV42" s="214"/>
      <c r="EHW42" s="214"/>
      <c r="EHX42" s="214"/>
      <c r="EHY42" s="214"/>
      <c r="EHZ42" s="214"/>
      <c r="EIA42" s="214"/>
      <c r="EIB42" s="214"/>
      <c r="EIC42" s="214"/>
      <c r="EID42" s="214"/>
      <c r="EIE42" s="214"/>
      <c r="EIF42" s="214"/>
      <c r="EIG42" s="214"/>
      <c r="EIH42" s="214"/>
      <c r="EII42" s="214"/>
      <c r="EIJ42" s="214"/>
      <c r="EIK42" s="214"/>
      <c r="EIL42" s="214"/>
      <c r="EIM42" s="214"/>
      <c r="EIN42" s="214"/>
      <c r="EIO42" s="214"/>
      <c r="EIP42" s="214"/>
      <c r="EIQ42" s="214"/>
      <c r="EIR42" s="214"/>
      <c r="EIS42" s="214"/>
      <c r="EIT42" s="214"/>
      <c r="EIU42" s="214"/>
      <c r="EIV42" s="214"/>
      <c r="EIW42" s="214"/>
      <c r="EIX42" s="214"/>
      <c r="EIY42" s="214"/>
      <c r="EIZ42" s="214"/>
      <c r="EJA42" s="214"/>
      <c r="EJB42" s="214"/>
      <c r="EJC42" s="214"/>
      <c r="EJD42" s="214"/>
      <c r="EJE42" s="214"/>
      <c r="EJF42" s="214"/>
      <c r="EJG42" s="214"/>
      <c r="EJH42" s="214"/>
      <c r="EJI42" s="214"/>
      <c r="EJJ42" s="214"/>
      <c r="EJK42" s="214"/>
      <c r="EJL42" s="214"/>
      <c r="EJM42" s="214"/>
      <c r="EJN42" s="214"/>
      <c r="EJO42" s="214"/>
      <c r="EJP42" s="214"/>
      <c r="EJQ42" s="214"/>
      <c r="EJR42" s="214"/>
      <c r="EJS42" s="214"/>
      <c r="EJT42" s="214"/>
      <c r="EJU42" s="214"/>
      <c r="EJV42" s="214"/>
      <c r="EJW42" s="214"/>
      <c r="EJX42" s="214"/>
      <c r="EJY42" s="214"/>
      <c r="EJZ42" s="214"/>
      <c r="EKA42" s="214"/>
      <c r="EKB42" s="214"/>
      <c r="EKC42" s="214"/>
      <c r="EKD42" s="214"/>
      <c r="EKE42" s="214"/>
      <c r="EKF42" s="214"/>
      <c r="EKG42" s="214"/>
      <c r="EKH42" s="214"/>
      <c r="EKI42" s="214"/>
      <c r="EKJ42" s="214"/>
      <c r="EKK42" s="214"/>
      <c r="EKL42" s="214"/>
      <c r="EKM42" s="214"/>
      <c r="EKN42" s="214"/>
      <c r="EKO42" s="214"/>
      <c r="EKP42" s="214"/>
      <c r="EKQ42" s="214"/>
      <c r="EKR42" s="214"/>
      <c r="EKS42" s="214"/>
      <c r="EKT42" s="214"/>
      <c r="EKU42" s="214"/>
      <c r="EKV42" s="214"/>
      <c r="EKW42" s="214"/>
      <c r="EKX42" s="214"/>
      <c r="EKY42" s="214"/>
      <c r="EKZ42" s="214"/>
      <c r="ELA42" s="214"/>
      <c r="ELB42" s="214"/>
      <c r="ELC42" s="214"/>
      <c r="ELD42" s="214"/>
      <c r="ELE42" s="214"/>
      <c r="ELF42" s="214"/>
      <c r="ELG42" s="214"/>
      <c r="ELH42" s="214"/>
      <c r="ELI42" s="214"/>
      <c r="ELJ42" s="214"/>
      <c r="ELK42" s="214"/>
      <c r="ELL42" s="214"/>
      <c r="ELM42" s="214"/>
      <c r="ELN42" s="214"/>
      <c r="ELO42" s="214"/>
      <c r="ELP42" s="214"/>
      <c r="ELQ42" s="214"/>
      <c r="ELR42" s="214"/>
      <c r="ELS42" s="214"/>
      <c r="ELT42" s="214"/>
      <c r="ELU42" s="214"/>
      <c r="ELV42" s="214"/>
      <c r="ELW42" s="214"/>
      <c r="ELX42" s="214"/>
      <c r="ELY42" s="214"/>
      <c r="ELZ42" s="214"/>
      <c r="EMA42" s="214"/>
      <c r="EMB42" s="214"/>
      <c r="EMC42" s="214"/>
      <c r="EMD42" s="214"/>
      <c r="EME42" s="214"/>
      <c r="EMF42" s="214"/>
      <c r="EMG42" s="214"/>
      <c r="EMH42" s="214"/>
      <c r="EMI42" s="214"/>
      <c r="EMJ42" s="214"/>
      <c r="EMK42" s="214"/>
      <c r="EML42" s="214"/>
      <c r="EMM42" s="214"/>
      <c r="EMN42" s="214"/>
      <c r="EMO42" s="214"/>
      <c r="EMP42" s="214"/>
      <c r="EMQ42" s="214"/>
      <c r="EMR42" s="214"/>
      <c r="EMS42" s="214"/>
      <c r="EMT42" s="214"/>
      <c r="EMU42" s="214"/>
      <c r="EMV42" s="214"/>
      <c r="EMW42" s="214"/>
      <c r="EMX42" s="214"/>
      <c r="EMY42" s="214"/>
      <c r="EMZ42" s="214"/>
      <c r="ENA42" s="214"/>
      <c r="ENB42" s="214"/>
      <c r="ENC42" s="214"/>
      <c r="END42" s="214"/>
      <c r="ENE42" s="214"/>
      <c r="ENF42" s="214"/>
      <c r="ENG42" s="214"/>
      <c r="ENH42" s="214"/>
      <c r="ENI42" s="214"/>
      <c r="ENJ42" s="214"/>
      <c r="ENK42" s="214"/>
      <c r="ENL42" s="214"/>
      <c r="ENM42" s="214"/>
      <c r="ENN42" s="214"/>
      <c r="ENO42" s="214"/>
      <c r="ENP42" s="214"/>
      <c r="ENQ42" s="214"/>
      <c r="ENR42" s="214"/>
      <c r="ENS42" s="214"/>
      <c r="ENT42" s="214"/>
      <c r="ENU42" s="214"/>
      <c r="ENV42" s="214"/>
      <c r="ENW42" s="214"/>
      <c r="ENX42" s="214"/>
      <c r="ENY42" s="214"/>
      <c r="ENZ42" s="214"/>
      <c r="EOA42" s="214"/>
      <c r="EOB42" s="214"/>
      <c r="EOC42" s="214"/>
      <c r="EOD42" s="214"/>
      <c r="EOE42" s="214"/>
      <c r="EOF42" s="214"/>
      <c r="EOG42" s="214"/>
      <c r="EOH42" s="214"/>
      <c r="EOI42" s="214"/>
      <c r="EOJ42" s="214"/>
      <c r="EOK42" s="214"/>
      <c r="EOL42" s="214"/>
      <c r="EOM42" s="214"/>
      <c r="EON42" s="214"/>
      <c r="EOO42" s="214"/>
      <c r="EOP42" s="214"/>
      <c r="EOQ42" s="214"/>
      <c r="EOR42" s="214"/>
      <c r="EOS42" s="214"/>
      <c r="EOT42" s="214"/>
      <c r="EOU42" s="214"/>
      <c r="EOV42" s="214"/>
      <c r="EOW42" s="214"/>
      <c r="EOX42" s="214"/>
      <c r="EOY42" s="214"/>
      <c r="EOZ42" s="214"/>
      <c r="EPA42" s="214"/>
      <c r="EPB42" s="214"/>
      <c r="EPC42" s="214"/>
      <c r="EPD42" s="214"/>
      <c r="EPE42" s="214"/>
      <c r="EPF42" s="214"/>
      <c r="EPG42" s="214"/>
      <c r="EPH42" s="214"/>
      <c r="EPI42" s="214"/>
      <c r="EPJ42" s="214"/>
      <c r="EPK42" s="214"/>
      <c r="EPL42" s="214"/>
      <c r="EPM42" s="214"/>
      <c r="EPN42" s="214"/>
      <c r="EPO42" s="214"/>
      <c r="EPP42" s="214"/>
      <c r="EPQ42" s="214"/>
      <c r="EPR42" s="214"/>
      <c r="EPS42" s="214"/>
      <c r="EPT42" s="214"/>
      <c r="EPU42" s="214"/>
      <c r="EPV42" s="214"/>
      <c r="EPW42" s="214"/>
      <c r="EPX42" s="214"/>
      <c r="EPY42" s="214"/>
      <c r="EPZ42" s="214"/>
      <c r="EQA42" s="214"/>
      <c r="EQB42" s="214"/>
      <c r="EQC42" s="214"/>
      <c r="EQD42" s="214"/>
      <c r="EQE42" s="214"/>
      <c r="EQF42" s="214"/>
      <c r="EQG42" s="214"/>
      <c r="EQH42" s="214"/>
      <c r="EQI42" s="214"/>
      <c r="EQJ42" s="214"/>
      <c r="EQK42" s="214"/>
      <c r="EQL42" s="214"/>
      <c r="EQM42" s="214"/>
      <c r="EQN42" s="214"/>
      <c r="EQO42" s="214"/>
      <c r="EQP42" s="214"/>
      <c r="EQQ42" s="214"/>
      <c r="EQR42" s="214"/>
      <c r="EQS42" s="214"/>
      <c r="EQT42" s="214"/>
      <c r="EQU42" s="214"/>
      <c r="EQV42" s="214"/>
      <c r="EQW42" s="214"/>
      <c r="EQX42" s="214"/>
      <c r="EQY42" s="214"/>
      <c r="EQZ42" s="214"/>
      <c r="ERA42" s="214"/>
      <c r="ERB42" s="214"/>
      <c r="ERC42" s="214"/>
      <c r="ERD42" s="214"/>
      <c r="ERE42" s="214"/>
      <c r="ERF42" s="214"/>
      <c r="ERG42" s="214"/>
      <c r="ERH42" s="214"/>
      <c r="ERI42" s="214"/>
      <c r="ERJ42" s="214"/>
      <c r="ERK42" s="214"/>
      <c r="ERL42" s="214"/>
      <c r="ERM42" s="214"/>
      <c r="ERN42" s="214"/>
      <c r="ERO42" s="214"/>
      <c r="ERP42" s="214"/>
      <c r="ERQ42" s="214"/>
      <c r="ERR42" s="214"/>
      <c r="ERS42" s="214"/>
      <c r="ERT42" s="214"/>
      <c r="ERU42" s="214"/>
      <c r="ERV42" s="214"/>
      <c r="ERW42" s="214"/>
      <c r="ERX42" s="214"/>
      <c r="ERY42" s="214"/>
      <c r="ERZ42" s="214"/>
      <c r="ESA42" s="214"/>
      <c r="ESB42" s="214"/>
      <c r="ESC42" s="214"/>
      <c r="ESD42" s="214"/>
      <c r="ESE42" s="214"/>
      <c r="ESF42" s="214"/>
      <c r="ESG42" s="214"/>
      <c r="ESH42" s="214"/>
      <c r="ESI42" s="214"/>
      <c r="ESJ42" s="214"/>
      <c r="ESK42" s="214"/>
      <c r="ESL42" s="214"/>
      <c r="ESM42" s="214"/>
      <c r="ESN42" s="214"/>
      <c r="ESO42" s="214"/>
      <c r="ESP42" s="214"/>
      <c r="ESQ42" s="214"/>
      <c r="ESR42" s="214"/>
      <c r="ESS42" s="214"/>
      <c r="EST42" s="214"/>
      <c r="ESU42" s="214"/>
      <c r="ESV42" s="214"/>
      <c r="ESW42" s="214"/>
      <c r="ESX42" s="214"/>
      <c r="ESY42" s="214"/>
      <c r="ESZ42" s="214"/>
      <c r="ETA42" s="214"/>
      <c r="ETB42" s="214"/>
      <c r="ETC42" s="214"/>
      <c r="ETD42" s="214"/>
      <c r="ETE42" s="214"/>
      <c r="ETF42" s="214"/>
      <c r="ETG42" s="214"/>
      <c r="ETH42" s="214"/>
      <c r="ETI42" s="214"/>
      <c r="ETJ42" s="214"/>
      <c r="ETK42" s="214"/>
      <c r="ETL42" s="214"/>
      <c r="ETM42" s="214"/>
      <c r="ETN42" s="214"/>
      <c r="ETO42" s="214"/>
      <c r="ETP42" s="214"/>
      <c r="ETQ42" s="214"/>
      <c r="ETR42" s="214"/>
      <c r="ETS42" s="214"/>
      <c r="ETT42" s="214"/>
      <c r="ETU42" s="214"/>
      <c r="ETV42" s="214"/>
      <c r="ETW42" s="214"/>
      <c r="ETX42" s="214"/>
      <c r="ETY42" s="214"/>
      <c r="ETZ42" s="214"/>
      <c r="EUA42" s="214"/>
      <c r="EUB42" s="214"/>
      <c r="EUC42" s="214"/>
      <c r="EUD42" s="214"/>
      <c r="EUE42" s="214"/>
      <c r="EUF42" s="214"/>
      <c r="EUG42" s="214"/>
      <c r="EUH42" s="214"/>
      <c r="EUI42" s="214"/>
      <c r="EUJ42" s="214"/>
      <c r="EUK42" s="214"/>
      <c r="EUL42" s="214"/>
      <c r="EUM42" s="214"/>
      <c r="EUN42" s="214"/>
      <c r="EUO42" s="214"/>
      <c r="EUP42" s="214"/>
      <c r="EUQ42" s="214"/>
      <c r="EUR42" s="214"/>
      <c r="EUS42" s="214"/>
      <c r="EUT42" s="214"/>
      <c r="EUU42" s="214"/>
      <c r="EUV42" s="214"/>
      <c r="EUW42" s="214"/>
      <c r="EUX42" s="214"/>
      <c r="EUY42" s="214"/>
      <c r="EUZ42" s="214"/>
      <c r="EVA42" s="214"/>
      <c r="EVB42" s="214"/>
      <c r="EVC42" s="214"/>
      <c r="EVD42" s="214"/>
      <c r="EVE42" s="214"/>
      <c r="EVF42" s="214"/>
      <c r="EVG42" s="214"/>
      <c r="EVH42" s="214"/>
      <c r="EVI42" s="214"/>
      <c r="EVJ42" s="214"/>
      <c r="EVK42" s="214"/>
      <c r="EVL42" s="214"/>
      <c r="EVM42" s="214"/>
      <c r="EVN42" s="214"/>
      <c r="EVO42" s="214"/>
      <c r="EVP42" s="214"/>
      <c r="EVQ42" s="214"/>
      <c r="EVR42" s="214"/>
      <c r="EVS42" s="214"/>
      <c r="EVT42" s="214"/>
      <c r="EVU42" s="214"/>
      <c r="EVV42" s="214"/>
      <c r="EVW42" s="214"/>
      <c r="EVX42" s="214"/>
      <c r="EVY42" s="214"/>
      <c r="EVZ42" s="214"/>
      <c r="EWA42" s="214"/>
      <c r="EWB42" s="214"/>
      <c r="EWC42" s="214"/>
      <c r="EWD42" s="214"/>
      <c r="EWE42" s="214"/>
      <c r="EWF42" s="214"/>
      <c r="EWG42" s="214"/>
      <c r="EWH42" s="214"/>
      <c r="EWI42" s="214"/>
      <c r="EWJ42" s="214"/>
      <c r="EWK42" s="214"/>
      <c r="EWL42" s="214"/>
      <c r="EWM42" s="214"/>
      <c r="EWN42" s="214"/>
      <c r="EWO42" s="214"/>
      <c r="EWP42" s="214"/>
      <c r="EWQ42" s="214"/>
      <c r="EWR42" s="214"/>
      <c r="EWS42" s="214"/>
      <c r="EWT42" s="214"/>
      <c r="EWU42" s="214"/>
      <c r="EWV42" s="214"/>
      <c r="EWW42" s="214"/>
      <c r="EWX42" s="214"/>
      <c r="EWY42" s="214"/>
      <c r="EWZ42" s="214"/>
      <c r="EXA42" s="214"/>
      <c r="EXB42" s="214"/>
      <c r="EXC42" s="214"/>
      <c r="EXD42" s="214"/>
      <c r="EXE42" s="214"/>
      <c r="EXF42" s="214"/>
      <c r="EXG42" s="214"/>
      <c r="EXH42" s="214"/>
      <c r="EXI42" s="214"/>
      <c r="EXJ42" s="214"/>
      <c r="EXK42" s="214"/>
      <c r="EXL42" s="214"/>
      <c r="EXM42" s="214"/>
      <c r="EXN42" s="214"/>
      <c r="EXO42" s="214"/>
      <c r="EXP42" s="214"/>
      <c r="EXQ42" s="214"/>
      <c r="EXR42" s="214"/>
      <c r="EXS42" s="214"/>
      <c r="EXT42" s="214"/>
      <c r="EXU42" s="214"/>
      <c r="EXV42" s="214"/>
      <c r="EXW42" s="214"/>
      <c r="EXX42" s="214"/>
      <c r="EXY42" s="214"/>
      <c r="EXZ42" s="214"/>
      <c r="EYA42" s="214"/>
      <c r="EYB42" s="214"/>
      <c r="EYC42" s="214"/>
      <c r="EYD42" s="214"/>
      <c r="EYE42" s="214"/>
      <c r="EYF42" s="214"/>
      <c r="EYG42" s="214"/>
      <c r="EYH42" s="214"/>
      <c r="EYI42" s="214"/>
      <c r="EYJ42" s="214"/>
      <c r="EYK42" s="214"/>
      <c r="EYL42" s="214"/>
      <c r="EYM42" s="214"/>
      <c r="EYN42" s="214"/>
      <c r="EYO42" s="214"/>
      <c r="EYP42" s="214"/>
      <c r="EYQ42" s="214"/>
      <c r="EYR42" s="214"/>
      <c r="EYS42" s="214"/>
      <c r="EYT42" s="214"/>
      <c r="EYU42" s="214"/>
      <c r="EYV42" s="214"/>
      <c r="EYW42" s="214"/>
      <c r="EYX42" s="214"/>
      <c r="EYY42" s="214"/>
      <c r="EYZ42" s="214"/>
      <c r="EZA42" s="214"/>
      <c r="EZB42" s="214"/>
      <c r="EZC42" s="214"/>
      <c r="EZD42" s="214"/>
      <c r="EZE42" s="214"/>
      <c r="EZF42" s="214"/>
      <c r="EZG42" s="214"/>
      <c r="EZH42" s="214"/>
      <c r="EZI42" s="214"/>
      <c r="EZJ42" s="214"/>
      <c r="EZK42" s="214"/>
      <c r="EZL42" s="214"/>
      <c r="EZM42" s="214"/>
      <c r="EZN42" s="214"/>
      <c r="EZO42" s="214"/>
      <c r="EZP42" s="214"/>
      <c r="EZQ42" s="214"/>
      <c r="EZR42" s="214"/>
      <c r="EZS42" s="214"/>
      <c r="EZT42" s="214"/>
      <c r="EZU42" s="214"/>
      <c r="EZV42" s="214"/>
      <c r="EZW42" s="214"/>
      <c r="EZX42" s="214"/>
      <c r="EZY42" s="214"/>
      <c r="EZZ42" s="214"/>
      <c r="FAA42" s="214"/>
      <c r="FAB42" s="214"/>
      <c r="FAC42" s="214"/>
      <c r="FAD42" s="214"/>
      <c r="FAE42" s="214"/>
      <c r="FAF42" s="214"/>
      <c r="FAG42" s="214"/>
      <c r="FAH42" s="214"/>
      <c r="FAI42" s="214"/>
      <c r="FAJ42" s="214"/>
      <c r="FAK42" s="214"/>
      <c r="FAL42" s="214"/>
      <c r="FAM42" s="214"/>
      <c r="FAN42" s="214"/>
      <c r="FAO42" s="214"/>
      <c r="FAP42" s="214"/>
      <c r="FAQ42" s="214"/>
      <c r="FAR42" s="214"/>
      <c r="FAS42" s="214"/>
      <c r="FAT42" s="214"/>
      <c r="FAU42" s="214"/>
      <c r="FAV42" s="214"/>
      <c r="FAW42" s="214"/>
      <c r="FAX42" s="214"/>
      <c r="FAY42" s="214"/>
      <c r="FAZ42" s="214"/>
      <c r="FBA42" s="214"/>
      <c r="FBB42" s="214"/>
      <c r="FBC42" s="214"/>
      <c r="FBD42" s="214"/>
      <c r="FBE42" s="214"/>
      <c r="FBF42" s="214"/>
      <c r="FBG42" s="214"/>
      <c r="FBH42" s="214"/>
      <c r="FBI42" s="214"/>
      <c r="FBJ42" s="214"/>
      <c r="FBK42" s="214"/>
      <c r="FBL42" s="214"/>
      <c r="FBM42" s="214"/>
      <c r="FBN42" s="214"/>
      <c r="FBO42" s="214"/>
      <c r="FBP42" s="214"/>
      <c r="FBQ42" s="214"/>
      <c r="FBR42" s="214"/>
      <c r="FBS42" s="214"/>
      <c r="FBT42" s="214"/>
      <c r="FBU42" s="214"/>
      <c r="FBV42" s="214"/>
      <c r="FBW42" s="214"/>
      <c r="FBX42" s="214"/>
      <c r="FBY42" s="214"/>
      <c r="FBZ42" s="214"/>
      <c r="FCA42" s="214"/>
      <c r="FCB42" s="214"/>
      <c r="FCC42" s="214"/>
      <c r="FCD42" s="214"/>
      <c r="FCE42" s="214"/>
      <c r="FCF42" s="214"/>
      <c r="FCG42" s="214"/>
      <c r="FCH42" s="214"/>
      <c r="FCI42" s="214"/>
      <c r="FCJ42" s="214"/>
      <c r="FCK42" s="214"/>
      <c r="FCL42" s="214"/>
      <c r="FCM42" s="214"/>
      <c r="FCN42" s="214"/>
      <c r="FCO42" s="214"/>
      <c r="FCP42" s="214"/>
      <c r="FCQ42" s="214"/>
      <c r="FCR42" s="214"/>
      <c r="FCS42" s="214"/>
      <c r="FCT42" s="214"/>
      <c r="FCU42" s="214"/>
      <c r="FCV42" s="214"/>
      <c r="FCW42" s="214"/>
      <c r="FCX42" s="214"/>
      <c r="FCY42" s="214"/>
      <c r="FCZ42" s="214"/>
      <c r="FDA42" s="214"/>
      <c r="FDB42" s="214"/>
      <c r="FDC42" s="214"/>
      <c r="FDD42" s="214"/>
      <c r="FDE42" s="214"/>
      <c r="FDF42" s="214"/>
      <c r="FDG42" s="214"/>
      <c r="FDH42" s="214"/>
      <c r="FDI42" s="214"/>
      <c r="FDJ42" s="214"/>
      <c r="FDK42" s="214"/>
      <c r="FDL42" s="214"/>
      <c r="FDM42" s="214"/>
      <c r="FDN42" s="214"/>
      <c r="FDO42" s="214"/>
      <c r="FDP42" s="214"/>
      <c r="FDQ42" s="214"/>
      <c r="FDR42" s="214"/>
      <c r="FDS42" s="214"/>
      <c r="FDT42" s="214"/>
      <c r="FDU42" s="214"/>
      <c r="FDV42" s="214"/>
      <c r="FDW42" s="214"/>
      <c r="FDX42" s="214"/>
      <c r="FDY42" s="214"/>
      <c r="FDZ42" s="214"/>
      <c r="FEA42" s="214"/>
      <c r="FEB42" s="214"/>
      <c r="FEC42" s="214"/>
      <c r="FED42" s="214"/>
      <c r="FEE42" s="214"/>
      <c r="FEF42" s="214"/>
      <c r="FEG42" s="214"/>
      <c r="FEH42" s="214"/>
      <c r="FEI42" s="214"/>
      <c r="FEJ42" s="214"/>
      <c r="FEK42" s="214"/>
      <c r="FEL42" s="214"/>
      <c r="FEM42" s="214"/>
      <c r="FEN42" s="214"/>
      <c r="FEO42" s="214"/>
      <c r="FEP42" s="214"/>
      <c r="FEQ42" s="214"/>
      <c r="FER42" s="214"/>
      <c r="FES42" s="214"/>
      <c r="FET42" s="214"/>
      <c r="FEU42" s="214"/>
      <c r="FEV42" s="214"/>
      <c r="FEW42" s="214"/>
      <c r="FEX42" s="214"/>
      <c r="FEY42" s="214"/>
      <c r="FEZ42" s="214"/>
      <c r="FFA42" s="214"/>
      <c r="FFB42" s="214"/>
      <c r="FFC42" s="214"/>
      <c r="FFD42" s="214"/>
      <c r="FFE42" s="214"/>
      <c r="FFF42" s="214"/>
      <c r="FFG42" s="214"/>
      <c r="FFH42" s="214"/>
      <c r="FFI42" s="214"/>
      <c r="FFJ42" s="214"/>
      <c r="FFK42" s="214"/>
      <c r="FFL42" s="214"/>
      <c r="FFM42" s="214"/>
      <c r="FFN42" s="214"/>
      <c r="FFO42" s="214"/>
      <c r="FFP42" s="214"/>
      <c r="FFQ42" s="214"/>
      <c r="FFR42" s="214"/>
      <c r="FFS42" s="214"/>
      <c r="FFT42" s="214"/>
      <c r="FFU42" s="214"/>
      <c r="FFV42" s="214"/>
      <c r="FFW42" s="214"/>
      <c r="FFX42" s="214"/>
      <c r="FFY42" s="214"/>
      <c r="FFZ42" s="214"/>
      <c r="FGA42" s="214"/>
      <c r="FGB42" s="214"/>
      <c r="FGC42" s="214"/>
      <c r="FGD42" s="214"/>
      <c r="FGE42" s="214"/>
      <c r="FGF42" s="214"/>
      <c r="FGG42" s="214"/>
      <c r="FGH42" s="214"/>
      <c r="FGI42" s="214"/>
      <c r="FGJ42" s="214"/>
      <c r="FGK42" s="214"/>
      <c r="FGL42" s="214"/>
      <c r="FGM42" s="214"/>
      <c r="FGN42" s="214"/>
      <c r="FGO42" s="214"/>
      <c r="FGP42" s="214"/>
      <c r="FGQ42" s="214"/>
      <c r="FGR42" s="214"/>
      <c r="FGS42" s="214"/>
      <c r="FGT42" s="214"/>
      <c r="FGU42" s="214"/>
      <c r="FGV42" s="214"/>
      <c r="FGW42" s="214"/>
      <c r="FGX42" s="214"/>
      <c r="FGY42" s="214"/>
      <c r="FGZ42" s="214"/>
      <c r="FHA42" s="214"/>
      <c r="FHB42" s="214"/>
      <c r="FHC42" s="214"/>
      <c r="FHD42" s="214"/>
      <c r="FHE42" s="214"/>
      <c r="FHF42" s="214"/>
      <c r="FHG42" s="214"/>
      <c r="FHH42" s="214"/>
      <c r="FHI42" s="214"/>
      <c r="FHJ42" s="214"/>
      <c r="FHK42" s="214"/>
      <c r="FHL42" s="214"/>
      <c r="FHM42" s="214"/>
      <c r="FHN42" s="214"/>
      <c r="FHO42" s="214"/>
      <c r="FHP42" s="214"/>
      <c r="FHQ42" s="214"/>
      <c r="FHR42" s="214"/>
      <c r="FHS42" s="214"/>
      <c r="FHT42" s="214"/>
      <c r="FHU42" s="214"/>
      <c r="FHV42" s="214"/>
      <c r="FHW42" s="214"/>
      <c r="FHX42" s="214"/>
      <c r="FHY42" s="214"/>
      <c r="FHZ42" s="214"/>
      <c r="FIA42" s="214"/>
      <c r="FIB42" s="214"/>
      <c r="FIC42" s="214"/>
      <c r="FID42" s="214"/>
      <c r="FIE42" s="214"/>
      <c r="FIF42" s="214"/>
      <c r="FIG42" s="214"/>
      <c r="FIH42" s="214"/>
      <c r="FII42" s="214"/>
      <c r="FIJ42" s="214"/>
      <c r="FIK42" s="214"/>
      <c r="FIL42" s="214"/>
      <c r="FIM42" s="214"/>
      <c r="FIN42" s="214"/>
      <c r="FIO42" s="214"/>
      <c r="FIP42" s="214"/>
      <c r="FIQ42" s="214"/>
      <c r="FIR42" s="214"/>
      <c r="FIS42" s="214"/>
      <c r="FIT42" s="214"/>
      <c r="FIU42" s="214"/>
      <c r="FIV42" s="214"/>
      <c r="FIW42" s="214"/>
      <c r="FIX42" s="214"/>
      <c r="FIY42" s="214"/>
      <c r="FIZ42" s="214"/>
      <c r="FJA42" s="214"/>
      <c r="FJB42" s="214"/>
      <c r="FJC42" s="214"/>
      <c r="FJD42" s="214"/>
      <c r="FJE42" s="214"/>
      <c r="FJF42" s="214"/>
      <c r="FJG42" s="214"/>
      <c r="FJH42" s="214"/>
      <c r="FJI42" s="214"/>
      <c r="FJJ42" s="214"/>
      <c r="FJK42" s="214"/>
      <c r="FJL42" s="214"/>
      <c r="FJM42" s="214"/>
      <c r="FJN42" s="214"/>
      <c r="FJO42" s="214"/>
      <c r="FJP42" s="214"/>
      <c r="FJQ42" s="214"/>
      <c r="FJR42" s="214"/>
      <c r="FJS42" s="214"/>
      <c r="FJT42" s="214"/>
      <c r="FJU42" s="214"/>
      <c r="FJV42" s="214"/>
      <c r="FJW42" s="214"/>
      <c r="FJX42" s="214"/>
      <c r="FJY42" s="214"/>
      <c r="FJZ42" s="214"/>
      <c r="FKA42" s="214"/>
      <c r="FKB42" s="214"/>
      <c r="FKC42" s="214"/>
      <c r="FKD42" s="214"/>
      <c r="FKE42" s="214"/>
      <c r="FKF42" s="214"/>
      <c r="FKG42" s="214"/>
      <c r="FKH42" s="214"/>
      <c r="FKI42" s="214"/>
      <c r="FKJ42" s="214"/>
      <c r="FKK42" s="214"/>
      <c r="FKL42" s="214"/>
      <c r="FKM42" s="214"/>
      <c r="FKN42" s="214"/>
      <c r="FKO42" s="214"/>
      <c r="FKP42" s="214"/>
      <c r="FKQ42" s="214"/>
      <c r="FKR42" s="214"/>
      <c r="FKS42" s="214"/>
      <c r="FKT42" s="214"/>
      <c r="FKU42" s="214"/>
      <c r="FKV42" s="214"/>
      <c r="FKW42" s="214"/>
      <c r="FKX42" s="214"/>
      <c r="FKY42" s="214"/>
      <c r="FKZ42" s="214"/>
      <c r="FLA42" s="214"/>
      <c r="FLB42" s="214"/>
      <c r="FLC42" s="214"/>
      <c r="FLD42" s="214"/>
      <c r="FLE42" s="214"/>
      <c r="FLF42" s="214"/>
      <c r="FLG42" s="214"/>
      <c r="FLH42" s="214"/>
      <c r="FLI42" s="214"/>
      <c r="FLJ42" s="214"/>
      <c r="FLK42" s="214"/>
      <c r="FLL42" s="214"/>
      <c r="FLM42" s="214"/>
      <c r="FLN42" s="214"/>
      <c r="FLO42" s="214"/>
      <c r="FLP42" s="214"/>
      <c r="FLQ42" s="214"/>
      <c r="FLR42" s="214"/>
      <c r="FLS42" s="214"/>
      <c r="FLT42" s="214"/>
      <c r="FLU42" s="214"/>
      <c r="FLV42" s="214"/>
      <c r="FLW42" s="214"/>
      <c r="FLX42" s="214"/>
      <c r="FLY42" s="214"/>
      <c r="FLZ42" s="214"/>
      <c r="FMA42" s="214"/>
      <c r="FMB42" s="214"/>
      <c r="FMC42" s="214"/>
      <c r="FMD42" s="214"/>
      <c r="FME42" s="214"/>
      <c r="FMF42" s="214"/>
      <c r="FMG42" s="214"/>
      <c r="FMH42" s="214"/>
      <c r="FMI42" s="214"/>
      <c r="FMJ42" s="214"/>
      <c r="FMK42" s="214"/>
      <c r="FML42" s="214"/>
      <c r="FMM42" s="214"/>
      <c r="FMN42" s="214"/>
      <c r="FMO42" s="214"/>
      <c r="FMP42" s="214"/>
      <c r="FMQ42" s="214"/>
      <c r="FMR42" s="214"/>
      <c r="FMS42" s="214"/>
      <c r="FMT42" s="214"/>
      <c r="FMU42" s="214"/>
      <c r="FMV42" s="214"/>
      <c r="FMW42" s="214"/>
      <c r="FMX42" s="214"/>
      <c r="FMY42" s="214"/>
      <c r="FMZ42" s="214"/>
      <c r="FNA42" s="214"/>
      <c r="FNB42" s="214"/>
      <c r="FNC42" s="214"/>
      <c r="FND42" s="214"/>
      <c r="FNE42" s="214"/>
      <c r="FNF42" s="214"/>
      <c r="FNG42" s="214"/>
      <c r="FNH42" s="214"/>
      <c r="FNI42" s="214"/>
      <c r="FNJ42" s="214"/>
      <c r="FNK42" s="214"/>
      <c r="FNL42" s="214"/>
      <c r="FNM42" s="214"/>
      <c r="FNN42" s="214"/>
      <c r="FNO42" s="214"/>
      <c r="FNP42" s="214"/>
      <c r="FNQ42" s="214"/>
      <c r="FNR42" s="214"/>
      <c r="FNS42" s="214"/>
      <c r="FNT42" s="214"/>
      <c r="FNU42" s="214"/>
      <c r="FNV42" s="214"/>
      <c r="FNW42" s="214"/>
      <c r="FNX42" s="214"/>
      <c r="FNY42" s="214"/>
      <c r="FNZ42" s="214"/>
      <c r="FOA42" s="214"/>
      <c r="FOB42" s="214"/>
      <c r="FOC42" s="214"/>
      <c r="FOD42" s="214"/>
      <c r="FOE42" s="214"/>
      <c r="FOF42" s="214"/>
      <c r="FOG42" s="214"/>
      <c r="FOH42" s="214"/>
      <c r="FOI42" s="214"/>
      <c r="FOJ42" s="214"/>
      <c r="FOK42" s="214"/>
      <c r="FOL42" s="214"/>
      <c r="FOM42" s="214"/>
      <c r="FON42" s="214"/>
      <c r="FOO42" s="214"/>
      <c r="FOP42" s="214"/>
      <c r="FOQ42" s="214"/>
      <c r="FOR42" s="214"/>
      <c r="FOS42" s="214"/>
      <c r="FOT42" s="214"/>
      <c r="FOU42" s="214"/>
      <c r="FOV42" s="214"/>
      <c r="FOW42" s="214"/>
      <c r="FOX42" s="214"/>
      <c r="FOY42" s="214"/>
      <c r="FOZ42" s="214"/>
      <c r="FPA42" s="214"/>
      <c r="FPB42" s="214"/>
      <c r="FPC42" s="214"/>
      <c r="FPD42" s="214"/>
      <c r="FPE42" s="214"/>
      <c r="FPF42" s="214"/>
      <c r="FPG42" s="214"/>
      <c r="FPH42" s="214"/>
      <c r="FPI42" s="214"/>
      <c r="FPJ42" s="214"/>
      <c r="FPK42" s="214"/>
      <c r="FPL42" s="214"/>
      <c r="FPM42" s="214"/>
      <c r="FPN42" s="214"/>
      <c r="FPO42" s="214"/>
      <c r="FPP42" s="214"/>
      <c r="FPQ42" s="214"/>
      <c r="FPR42" s="214"/>
      <c r="FPS42" s="214"/>
      <c r="FPT42" s="214"/>
      <c r="FPU42" s="214"/>
      <c r="FPV42" s="214"/>
      <c r="FPW42" s="214"/>
      <c r="FPX42" s="214"/>
      <c r="FPY42" s="214"/>
      <c r="FPZ42" s="214"/>
      <c r="FQA42" s="214"/>
      <c r="FQB42" s="214"/>
      <c r="FQC42" s="214"/>
      <c r="FQD42" s="214"/>
      <c r="FQE42" s="214"/>
      <c r="FQF42" s="214"/>
      <c r="FQG42" s="214"/>
      <c r="FQH42" s="214"/>
      <c r="FQI42" s="214"/>
      <c r="FQJ42" s="214"/>
      <c r="FQK42" s="214"/>
      <c r="FQL42" s="214"/>
      <c r="FQM42" s="214"/>
      <c r="FQN42" s="214"/>
      <c r="FQO42" s="214"/>
      <c r="FQP42" s="214"/>
      <c r="FQQ42" s="214"/>
      <c r="FQR42" s="214"/>
      <c r="FQS42" s="214"/>
      <c r="FQT42" s="214"/>
      <c r="FQU42" s="214"/>
      <c r="FQV42" s="214"/>
      <c r="FQW42" s="214"/>
      <c r="FQX42" s="214"/>
      <c r="FQY42" s="214"/>
      <c r="FQZ42" s="214"/>
      <c r="FRA42" s="214"/>
      <c r="FRB42" s="214"/>
      <c r="FRC42" s="214"/>
      <c r="FRD42" s="214"/>
      <c r="FRE42" s="214"/>
      <c r="FRF42" s="214"/>
      <c r="FRG42" s="214"/>
      <c r="FRH42" s="214"/>
      <c r="FRI42" s="214"/>
      <c r="FRJ42" s="214"/>
      <c r="FRK42" s="214"/>
      <c r="FRL42" s="214"/>
      <c r="FRM42" s="214"/>
      <c r="FRN42" s="214"/>
      <c r="FRO42" s="214"/>
      <c r="FRP42" s="214"/>
      <c r="FRQ42" s="214"/>
      <c r="FRR42" s="214"/>
      <c r="FRS42" s="214"/>
      <c r="FRT42" s="214"/>
      <c r="FRU42" s="214"/>
      <c r="FRV42" s="214"/>
      <c r="FRW42" s="214"/>
      <c r="FRX42" s="214"/>
      <c r="FRY42" s="214"/>
      <c r="FRZ42" s="214"/>
      <c r="FSA42" s="214"/>
      <c r="FSB42" s="214"/>
      <c r="FSC42" s="214"/>
      <c r="FSD42" s="214"/>
      <c r="FSE42" s="214"/>
      <c r="FSF42" s="214"/>
      <c r="FSG42" s="214"/>
      <c r="FSH42" s="214"/>
      <c r="FSI42" s="214"/>
      <c r="FSJ42" s="214"/>
      <c r="FSK42" s="214"/>
      <c r="FSL42" s="214"/>
      <c r="FSM42" s="214"/>
      <c r="FSN42" s="214"/>
      <c r="FSO42" s="214"/>
      <c r="FSP42" s="214"/>
      <c r="FSQ42" s="214"/>
      <c r="FSR42" s="214"/>
      <c r="FSS42" s="214"/>
      <c r="FST42" s="214"/>
      <c r="FSU42" s="214"/>
      <c r="FSV42" s="214"/>
      <c r="FSW42" s="214"/>
      <c r="FSX42" s="214"/>
      <c r="FSY42" s="214"/>
      <c r="FSZ42" s="214"/>
      <c r="FTA42" s="214"/>
      <c r="FTB42" s="214"/>
      <c r="FTC42" s="214"/>
      <c r="FTD42" s="214"/>
      <c r="FTE42" s="214"/>
      <c r="FTF42" s="214"/>
      <c r="FTG42" s="214"/>
      <c r="FTH42" s="214"/>
      <c r="FTI42" s="214"/>
      <c r="FTJ42" s="214"/>
      <c r="FTK42" s="214"/>
      <c r="FTL42" s="214"/>
      <c r="FTM42" s="214"/>
      <c r="FTN42" s="214"/>
      <c r="FTO42" s="214"/>
      <c r="FTP42" s="214"/>
      <c r="FTQ42" s="214"/>
      <c r="FTR42" s="214"/>
      <c r="FTS42" s="214"/>
      <c r="FTT42" s="214"/>
      <c r="FTU42" s="214"/>
      <c r="FTV42" s="214"/>
      <c r="FTW42" s="214"/>
      <c r="FTX42" s="214"/>
      <c r="FTY42" s="214"/>
      <c r="FTZ42" s="214"/>
      <c r="FUA42" s="214"/>
      <c r="FUB42" s="214"/>
      <c r="FUC42" s="214"/>
      <c r="FUD42" s="214"/>
      <c r="FUE42" s="214"/>
      <c r="FUF42" s="214"/>
      <c r="FUG42" s="214"/>
      <c r="FUH42" s="214"/>
      <c r="FUI42" s="214"/>
      <c r="FUJ42" s="214"/>
      <c r="FUK42" s="214"/>
      <c r="FUL42" s="214"/>
      <c r="FUM42" s="214"/>
      <c r="FUN42" s="214"/>
      <c r="FUO42" s="214"/>
      <c r="FUP42" s="214"/>
      <c r="FUQ42" s="214"/>
      <c r="FUR42" s="214"/>
      <c r="FUS42" s="214"/>
      <c r="FUT42" s="214"/>
      <c r="FUU42" s="214"/>
      <c r="FUV42" s="214"/>
      <c r="FUW42" s="214"/>
      <c r="FUX42" s="214"/>
      <c r="FUY42" s="214"/>
      <c r="FUZ42" s="214"/>
      <c r="FVA42" s="214"/>
      <c r="FVB42" s="214"/>
      <c r="FVC42" s="214"/>
      <c r="FVD42" s="214"/>
      <c r="FVE42" s="214"/>
      <c r="FVF42" s="214"/>
      <c r="FVG42" s="214"/>
      <c r="FVH42" s="214"/>
      <c r="FVI42" s="214"/>
      <c r="FVJ42" s="214"/>
      <c r="FVK42" s="214"/>
      <c r="FVL42" s="214"/>
      <c r="FVM42" s="214"/>
      <c r="FVN42" s="214"/>
      <c r="FVO42" s="214"/>
      <c r="FVP42" s="214"/>
      <c r="FVQ42" s="214"/>
      <c r="FVR42" s="214"/>
      <c r="FVS42" s="214"/>
      <c r="FVT42" s="214"/>
      <c r="FVU42" s="214"/>
      <c r="FVV42" s="214"/>
      <c r="FVW42" s="214"/>
      <c r="FVX42" s="214"/>
      <c r="FVY42" s="214"/>
      <c r="FVZ42" s="214"/>
      <c r="FWA42" s="214"/>
      <c r="FWB42" s="214"/>
      <c r="FWC42" s="214"/>
      <c r="FWD42" s="214"/>
      <c r="FWE42" s="214"/>
      <c r="FWF42" s="214"/>
      <c r="FWG42" s="214"/>
      <c r="FWH42" s="214"/>
      <c r="FWI42" s="214"/>
      <c r="FWJ42" s="214"/>
      <c r="FWK42" s="214"/>
      <c r="FWL42" s="214"/>
      <c r="FWM42" s="214"/>
      <c r="FWN42" s="214"/>
      <c r="FWO42" s="214"/>
      <c r="FWP42" s="214"/>
      <c r="FWQ42" s="214"/>
      <c r="FWR42" s="214"/>
      <c r="FWS42" s="214"/>
      <c r="FWT42" s="214"/>
      <c r="FWU42" s="214"/>
      <c r="FWV42" s="214"/>
      <c r="FWW42" s="214"/>
      <c r="FWX42" s="214"/>
      <c r="FWY42" s="214"/>
      <c r="FWZ42" s="214"/>
      <c r="FXA42" s="214"/>
      <c r="FXB42" s="214"/>
      <c r="FXC42" s="214"/>
      <c r="FXD42" s="214"/>
      <c r="FXE42" s="214"/>
      <c r="FXF42" s="214"/>
      <c r="FXG42" s="214"/>
      <c r="FXH42" s="214"/>
      <c r="FXI42" s="214"/>
      <c r="FXJ42" s="214"/>
      <c r="FXK42" s="214"/>
      <c r="FXL42" s="214"/>
      <c r="FXM42" s="214"/>
      <c r="FXN42" s="214"/>
      <c r="FXO42" s="214"/>
      <c r="FXP42" s="214"/>
      <c r="FXQ42" s="214"/>
      <c r="FXR42" s="214"/>
      <c r="FXS42" s="214"/>
      <c r="FXT42" s="214"/>
      <c r="FXU42" s="214"/>
      <c r="FXV42" s="214"/>
      <c r="FXW42" s="214"/>
      <c r="FXX42" s="214"/>
      <c r="FXY42" s="214"/>
      <c r="FXZ42" s="214"/>
      <c r="FYA42" s="214"/>
      <c r="FYB42" s="214"/>
      <c r="FYC42" s="214"/>
      <c r="FYD42" s="214"/>
      <c r="FYE42" s="214"/>
      <c r="FYF42" s="214"/>
      <c r="FYG42" s="214"/>
      <c r="FYH42" s="214"/>
      <c r="FYI42" s="214"/>
      <c r="FYJ42" s="214"/>
      <c r="FYK42" s="214"/>
      <c r="FYL42" s="214"/>
      <c r="FYM42" s="214"/>
      <c r="FYN42" s="214"/>
      <c r="FYO42" s="214"/>
      <c r="FYP42" s="214"/>
      <c r="FYQ42" s="214"/>
      <c r="FYR42" s="214"/>
      <c r="FYS42" s="214"/>
      <c r="FYT42" s="214"/>
      <c r="FYU42" s="214"/>
      <c r="FYV42" s="214"/>
      <c r="FYW42" s="214"/>
      <c r="FYX42" s="214"/>
      <c r="FYY42" s="214"/>
      <c r="FYZ42" s="214"/>
      <c r="FZA42" s="214"/>
      <c r="FZB42" s="214"/>
      <c r="FZC42" s="214"/>
      <c r="FZD42" s="214"/>
      <c r="FZE42" s="214"/>
      <c r="FZF42" s="214"/>
      <c r="FZG42" s="214"/>
      <c r="FZH42" s="214"/>
      <c r="FZI42" s="214"/>
      <c r="FZJ42" s="214"/>
      <c r="FZK42" s="214"/>
      <c r="FZL42" s="214"/>
      <c r="FZM42" s="214"/>
      <c r="FZN42" s="214"/>
      <c r="FZO42" s="214"/>
      <c r="FZP42" s="214"/>
      <c r="FZQ42" s="214"/>
      <c r="FZR42" s="214"/>
      <c r="FZS42" s="214"/>
      <c r="FZT42" s="214"/>
      <c r="FZU42" s="214"/>
      <c r="FZV42" s="214"/>
      <c r="FZW42" s="214"/>
      <c r="FZX42" s="214"/>
      <c r="FZY42" s="214"/>
      <c r="FZZ42" s="214"/>
      <c r="GAA42" s="214"/>
      <c r="GAB42" s="214"/>
      <c r="GAC42" s="214"/>
      <c r="GAD42" s="214"/>
      <c r="GAE42" s="214"/>
      <c r="GAF42" s="214"/>
      <c r="GAG42" s="214"/>
      <c r="GAH42" s="214"/>
      <c r="GAI42" s="214"/>
      <c r="GAJ42" s="214"/>
      <c r="GAK42" s="214"/>
      <c r="GAL42" s="214"/>
      <c r="GAM42" s="214"/>
      <c r="GAN42" s="214"/>
      <c r="GAO42" s="214"/>
      <c r="GAP42" s="214"/>
      <c r="GAQ42" s="214"/>
      <c r="GAR42" s="214"/>
      <c r="GAS42" s="214"/>
      <c r="GAT42" s="214"/>
      <c r="GAU42" s="214"/>
      <c r="GAV42" s="214"/>
      <c r="GAW42" s="214"/>
      <c r="GAX42" s="214"/>
      <c r="GAY42" s="214"/>
      <c r="GAZ42" s="214"/>
      <c r="GBA42" s="214"/>
      <c r="GBB42" s="214"/>
      <c r="GBC42" s="214"/>
      <c r="GBD42" s="214"/>
      <c r="GBE42" s="214"/>
      <c r="GBF42" s="214"/>
      <c r="GBG42" s="214"/>
      <c r="GBH42" s="214"/>
      <c r="GBI42" s="214"/>
      <c r="GBJ42" s="214"/>
      <c r="GBK42" s="214"/>
      <c r="GBL42" s="214"/>
      <c r="GBM42" s="214"/>
      <c r="GBN42" s="214"/>
      <c r="GBO42" s="214"/>
      <c r="GBP42" s="214"/>
      <c r="GBQ42" s="214"/>
      <c r="GBR42" s="214"/>
      <c r="GBS42" s="214"/>
      <c r="GBT42" s="214"/>
      <c r="GBU42" s="214"/>
      <c r="GBV42" s="214"/>
      <c r="GBW42" s="214"/>
      <c r="GBX42" s="214"/>
      <c r="GBY42" s="214"/>
      <c r="GBZ42" s="214"/>
      <c r="GCA42" s="214"/>
      <c r="GCB42" s="214"/>
      <c r="GCC42" s="214"/>
      <c r="GCD42" s="214"/>
      <c r="GCE42" s="214"/>
      <c r="GCF42" s="214"/>
      <c r="GCG42" s="214"/>
      <c r="GCH42" s="214"/>
      <c r="GCI42" s="214"/>
      <c r="GCJ42" s="214"/>
      <c r="GCK42" s="214"/>
      <c r="GCL42" s="214"/>
      <c r="GCM42" s="214"/>
      <c r="GCN42" s="214"/>
      <c r="GCO42" s="214"/>
      <c r="GCP42" s="214"/>
      <c r="GCQ42" s="214"/>
      <c r="GCR42" s="214"/>
      <c r="GCS42" s="214"/>
      <c r="GCT42" s="214"/>
      <c r="GCU42" s="214"/>
      <c r="GCV42" s="214"/>
      <c r="GCW42" s="214"/>
      <c r="GCX42" s="214"/>
      <c r="GCY42" s="214"/>
      <c r="GCZ42" s="214"/>
      <c r="GDA42" s="214"/>
      <c r="GDB42" s="214"/>
      <c r="GDC42" s="214"/>
      <c r="GDD42" s="214"/>
      <c r="GDE42" s="214"/>
      <c r="GDF42" s="214"/>
      <c r="GDG42" s="214"/>
      <c r="GDH42" s="214"/>
      <c r="GDI42" s="214"/>
      <c r="GDJ42" s="214"/>
      <c r="GDK42" s="214"/>
      <c r="GDL42" s="214"/>
      <c r="GDM42" s="214"/>
      <c r="GDN42" s="214"/>
      <c r="GDO42" s="214"/>
      <c r="GDP42" s="214"/>
      <c r="GDQ42" s="214"/>
      <c r="GDR42" s="214"/>
      <c r="GDS42" s="214"/>
      <c r="GDT42" s="214"/>
      <c r="GDU42" s="214"/>
      <c r="GDV42" s="214"/>
      <c r="GDW42" s="214"/>
      <c r="GDX42" s="214"/>
      <c r="GDY42" s="214"/>
      <c r="GDZ42" s="214"/>
      <c r="GEA42" s="214"/>
      <c r="GEB42" s="214"/>
      <c r="GEC42" s="214"/>
      <c r="GED42" s="214"/>
      <c r="GEE42" s="214"/>
      <c r="GEF42" s="214"/>
      <c r="GEG42" s="214"/>
      <c r="GEH42" s="214"/>
      <c r="GEI42" s="214"/>
      <c r="GEJ42" s="214"/>
      <c r="GEK42" s="214"/>
      <c r="GEL42" s="214"/>
      <c r="GEM42" s="214"/>
      <c r="GEN42" s="214"/>
      <c r="GEO42" s="214"/>
      <c r="GEP42" s="214"/>
      <c r="GEQ42" s="214"/>
      <c r="GER42" s="214"/>
      <c r="GES42" s="214"/>
      <c r="GET42" s="214"/>
      <c r="GEU42" s="214"/>
      <c r="GEV42" s="214"/>
      <c r="GEW42" s="214"/>
      <c r="GEX42" s="214"/>
      <c r="GEY42" s="214"/>
      <c r="GEZ42" s="214"/>
      <c r="GFA42" s="214"/>
      <c r="GFB42" s="214"/>
      <c r="GFC42" s="214"/>
      <c r="GFD42" s="214"/>
      <c r="GFE42" s="214"/>
      <c r="GFF42" s="214"/>
      <c r="GFG42" s="214"/>
      <c r="GFH42" s="214"/>
      <c r="GFI42" s="214"/>
      <c r="GFJ42" s="214"/>
      <c r="GFK42" s="214"/>
      <c r="GFL42" s="214"/>
      <c r="GFM42" s="214"/>
      <c r="GFN42" s="214"/>
      <c r="GFO42" s="214"/>
      <c r="GFP42" s="214"/>
      <c r="GFQ42" s="214"/>
      <c r="GFR42" s="214"/>
      <c r="GFS42" s="214"/>
      <c r="GFT42" s="214"/>
      <c r="GFU42" s="214"/>
      <c r="GFV42" s="214"/>
      <c r="GFW42" s="214"/>
      <c r="GFX42" s="214"/>
      <c r="GFY42" s="214"/>
      <c r="GFZ42" s="214"/>
      <c r="GGA42" s="214"/>
      <c r="GGB42" s="214"/>
      <c r="GGC42" s="214"/>
      <c r="GGD42" s="214"/>
      <c r="GGE42" s="214"/>
      <c r="GGF42" s="214"/>
      <c r="GGG42" s="214"/>
      <c r="GGH42" s="214"/>
      <c r="GGI42" s="214"/>
      <c r="GGJ42" s="214"/>
      <c r="GGK42" s="214"/>
      <c r="GGL42" s="214"/>
      <c r="GGM42" s="214"/>
      <c r="GGN42" s="214"/>
      <c r="GGO42" s="214"/>
      <c r="GGP42" s="214"/>
      <c r="GGQ42" s="214"/>
      <c r="GGR42" s="214"/>
      <c r="GGS42" s="214"/>
      <c r="GGT42" s="214"/>
      <c r="GGU42" s="214"/>
      <c r="GGV42" s="214"/>
      <c r="GGW42" s="214"/>
      <c r="GGX42" s="214"/>
      <c r="GGY42" s="214"/>
      <c r="GGZ42" s="214"/>
      <c r="GHA42" s="214"/>
      <c r="GHB42" s="214"/>
      <c r="GHC42" s="214"/>
      <c r="GHD42" s="214"/>
      <c r="GHE42" s="214"/>
      <c r="GHF42" s="214"/>
      <c r="GHG42" s="214"/>
      <c r="GHH42" s="214"/>
      <c r="GHI42" s="214"/>
      <c r="GHJ42" s="214"/>
      <c r="GHK42" s="214"/>
      <c r="GHL42" s="214"/>
      <c r="GHM42" s="214"/>
      <c r="GHN42" s="214"/>
      <c r="GHO42" s="214"/>
      <c r="GHP42" s="214"/>
      <c r="GHQ42" s="214"/>
      <c r="GHR42" s="214"/>
      <c r="GHS42" s="214"/>
      <c r="GHT42" s="214"/>
      <c r="GHU42" s="214"/>
      <c r="GHV42" s="214"/>
      <c r="GHW42" s="214"/>
      <c r="GHX42" s="214"/>
      <c r="GHY42" s="214"/>
      <c r="GHZ42" s="214"/>
      <c r="GIA42" s="214"/>
      <c r="GIB42" s="214"/>
      <c r="GIC42" s="214"/>
      <c r="GID42" s="214"/>
      <c r="GIE42" s="214"/>
      <c r="GIF42" s="214"/>
      <c r="GIG42" s="214"/>
      <c r="GIH42" s="214"/>
      <c r="GII42" s="214"/>
      <c r="GIJ42" s="214"/>
      <c r="GIK42" s="214"/>
      <c r="GIL42" s="214"/>
      <c r="GIM42" s="214"/>
      <c r="GIN42" s="214"/>
      <c r="GIO42" s="214"/>
      <c r="GIP42" s="214"/>
      <c r="GIQ42" s="214"/>
      <c r="GIR42" s="214"/>
      <c r="GIS42" s="214"/>
      <c r="GIT42" s="214"/>
      <c r="GIU42" s="214"/>
      <c r="GIV42" s="214"/>
      <c r="GIW42" s="214"/>
      <c r="GIX42" s="214"/>
      <c r="GIY42" s="214"/>
      <c r="GIZ42" s="214"/>
      <c r="GJA42" s="214"/>
      <c r="GJB42" s="214"/>
      <c r="GJC42" s="214"/>
      <c r="GJD42" s="214"/>
      <c r="GJE42" s="214"/>
      <c r="GJF42" s="214"/>
      <c r="GJG42" s="214"/>
      <c r="GJH42" s="214"/>
      <c r="GJI42" s="214"/>
      <c r="GJJ42" s="214"/>
      <c r="GJK42" s="214"/>
      <c r="GJL42" s="214"/>
      <c r="GJM42" s="214"/>
      <c r="GJN42" s="214"/>
      <c r="GJO42" s="214"/>
      <c r="GJP42" s="214"/>
      <c r="GJQ42" s="214"/>
      <c r="GJR42" s="214"/>
      <c r="GJS42" s="214"/>
      <c r="GJT42" s="214"/>
      <c r="GJU42" s="214"/>
      <c r="GJV42" s="214"/>
      <c r="GJW42" s="214"/>
      <c r="GJX42" s="214"/>
      <c r="GJY42" s="214"/>
      <c r="GJZ42" s="214"/>
      <c r="GKA42" s="214"/>
      <c r="GKB42" s="214"/>
      <c r="GKC42" s="214"/>
      <c r="GKD42" s="214"/>
      <c r="GKE42" s="214"/>
      <c r="GKF42" s="214"/>
      <c r="GKG42" s="214"/>
      <c r="GKH42" s="214"/>
      <c r="GKI42" s="214"/>
      <c r="GKJ42" s="214"/>
      <c r="GKK42" s="214"/>
      <c r="GKL42" s="214"/>
      <c r="GKM42" s="214"/>
      <c r="GKN42" s="214"/>
      <c r="GKO42" s="214"/>
      <c r="GKP42" s="214"/>
      <c r="GKQ42" s="214"/>
      <c r="GKR42" s="214"/>
      <c r="GKS42" s="214"/>
      <c r="GKT42" s="214"/>
      <c r="GKU42" s="214"/>
      <c r="GKV42" s="214"/>
      <c r="GKW42" s="214"/>
      <c r="GKX42" s="214"/>
      <c r="GKY42" s="214"/>
      <c r="GKZ42" s="214"/>
      <c r="GLA42" s="214"/>
      <c r="GLB42" s="214"/>
      <c r="GLC42" s="214"/>
      <c r="GLD42" s="214"/>
      <c r="GLE42" s="214"/>
      <c r="GLF42" s="214"/>
      <c r="GLG42" s="214"/>
      <c r="GLH42" s="214"/>
      <c r="GLI42" s="214"/>
      <c r="GLJ42" s="214"/>
      <c r="GLK42" s="214"/>
      <c r="GLL42" s="214"/>
      <c r="GLM42" s="214"/>
      <c r="GLN42" s="214"/>
      <c r="GLO42" s="214"/>
      <c r="GLP42" s="214"/>
      <c r="GLQ42" s="214"/>
      <c r="GLR42" s="214"/>
      <c r="GLS42" s="214"/>
      <c r="GLT42" s="214"/>
      <c r="GLU42" s="214"/>
      <c r="GLV42" s="214"/>
      <c r="GLW42" s="214"/>
      <c r="GLX42" s="214"/>
      <c r="GLY42" s="214"/>
      <c r="GLZ42" s="214"/>
      <c r="GMA42" s="214"/>
      <c r="GMB42" s="214"/>
      <c r="GMC42" s="214"/>
      <c r="GMD42" s="214"/>
      <c r="GME42" s="214"/>
      <c r="GMF42" s="214"/>
      <c r="GMG42" s="214"/>
      <c r="GMH42" s="214"/>
      <c r="GMI42" s="214"/>
      <c r="GMJ42" s="214"/>
      <c r="GMK42" s="214"/>
      <c r="GML42" s="214"/>
      <c r="GMM42" s="214"/>
      <c r="GMN42" s="214"/>
      <c r="GMO42" s="214"/>
      <c r="GMP42" s="214"/>
      <c r="GMQ42" s="214"/>
      <c r="GMR42" s="214"/>
      <c r="GMS42" s="214"/>
      <c r="GMT42" s="214"/>
      <c r="GMU42" s="214"/>
      <c r="GMV42" s="214"/>
      <c r="GMW42" s="214"/>
      <c r="GMX42" s="214"/>
      <c r="GMY42" s="214"/>
      <c r="GMZ42" s="214"/>
      <c r="GNA42" s="214"/>
      <c r="GNB42" s="214"/>
      <c r="GNC42" s="214"/>
      <c r="GND42" s="214"/>
      <c r="GNE42" s="214"/>
      <c r="GNF42" s="214"/>
      <c r="GNG42" s="214"/>
      <c r="GNH42" s="214"/>
      <c r="GNI42" s="214"/>
      <c r="GNJ42" s="214"/>
      <c r="GNK42" s="214"/>
      <c r="GNL42" s="214"/>
      <c r="GNM42" s="214"/>
      <c r="GNN42" s="214"/>
      <c r="GNO42" s="214"/>
      <c r="GNP42" s="214"/>
      <c r="GNQ42" s="214"/>
      <c r="GNR42" s="214"/>
      <c r="GNS42" s="214"/>
      <c r="GNT42" s="214"/>
      <c r="GNU42" s="214"/>
      <c r="GNV42" s="214"/>
      <c r="GNW42" s="214"/>
      <c r="GNX42" s="214"/>
      <c r="GNY42" s="214"/>
      <c r="GNZ42" s="214"/>
      <c r="GOA42" s="214"/>
      <c r="GOB42" s="214"/>
      <c r="GOC42" s="214"/>
      <c r="GOD42" s="214"/>
      <c r="GOE42" s="214"/>
      <c r="GOF42" s="214"/>
      <c r="GOG42" s="214"/>
      <c r="GOH42" s="214"/>
      <c r="GOI42" s="214"/>
      <c r="GOJ42" s="214"/>
      <c r="GOK42" s="214"/>
      <c r="GOL42" s="214"/>
      <c r="GOM42" s="214"/>
      <c r="GON42" s="214"/>
      <c r="GOO42" s="214"/>
      <c r="GOP42" s="214"/>
      <c r="GOQ42" s="214"/>
      <c r="GOR42" s="214"/>
      <c r="GOS42" s="214"/>
      <c r="GOT42" s="214"/>
      <c r="GOU42" s="214"/>
      <c r="GOV42" s="214"/>
      <c r="GOW42" s="214"/>
      <c r="GOX42" s="214"/>
      <c r="GOY42" s="214"/>
      <c r="GOZ42" s="214"/>
      <c r="GPA42" s="214"/>
      <c r="GPB42" s="214"/>
      <c r="GPC42" s="214"/>
      <c r="GPD42" s="214"/>
      <c r="GPE42" s="214"/>
      <c r="GPF42" s="214"/>
      <c r="GPG42" s="214"/>
      <c r="GPH42" s="214"/>
      <c r="GPI42" s="214"/>
      <c r="GPJ42" s="214"/>
      <c r="GPK42" s="214"/>
      <c r="GPL42" s="214"/>
      <c r="GPM42" s="214"/>
      <c r="GPN42" s="214"/>
      <c r="GPO42" s="214"/>
      <c r="GPP42" s="214"/>
      <c r="GPQ42" s="214"/>
      <c r="GPR42" s="214"/>
      <c r="GPS42" s="214"/>
      <c r="GPT42" s="214"/>
      <c r="GPU42" s="214"/>
      <c r="GPV42" s="214"/>
      <c r="GPW42" s="214"/>
      <c r="GPX42" s="214"/>
      <c r="GPY42" s="214"/>
      <c r="GPZ42" s="214"/>
      <c r="GQA42" s="214"/>
      <c r="GQB42" s="214"/>
      <c r="GQC42" s="214"/>
      <c r="GQD42" s="214"/>
      <c r="GQE42" s="214"/>
      <c r="GQF42" s="214"/>
      <c r="GQG42" s="214"/>
      <c r="GQH42" s="214"/>
      <c r="GQI42" s="214"/>
      <c r="GQJ42" s="214"/>
      <c r="GQK42" s="214"/>
      <c r="GQL42" s="214"/>
      <c r="GQM42" s="214"/>
      <c r="GQN42" s="214"/>
      <c r="GQO42" s="214"/>
      <c r="GQP42" s="214"/>
      <c r="GQQ42" s="214"/>
      <c r="GQR42" s="214"/>
      <c r="GQS42" s="214"/>
      <c r="GQT42" s="214"/>
      <c r="GQU42" s="214"/>
      <c r="GQV42" s="214"/>
      <c r="GQW42" s="214"/>
      <c r="GQX42" s="214"/>
      <c r="GQY42" s="214"/>
      <c r="GQZ42" s="214"/>
      <c r="GRA42" s="214"/>
      <c r="GRB42" s="214"/>
      <c r="GRC42" s="214"/>
      <c r="GRD42" s="214"/>
      <c r="GRE42" s="214"/>
      <c r="GRF42" s="214"/>
      <c r="GRG42" s="214"/>
      <c r="GRH42" s="214"/>
      <c r="GRI42" s="214"/>
      <c r="GRJ42" s="214"/>
      <c r="GRK42" s="214"/>
      <c r="GRL42" s="214"/>
      <c r="GRM42" s="214"/>
      <c r="GRN42" s="214"/>
      <c r="GRO42" s="214"/>
      <c r="GRP42" s="214"/>
      <c r="GRQ42" s="214"/>
      <c r="GRR42" s="214"/>
      <c r="GRS42" s="214"/>
      <c r="GRT42" s="214"/>
      <c r="GRU42" s="214"/>
      <c r="GRV42" s="214"/>
      <c r="GRW42" s="214"/>
      <c r="GRX42" s="214"/>
      <c r="GRY42" s="214"/>
      <c r="GRZ42" s="214"/>
      <c r="GSA42" s="214"/>
      <c r="GSB42" s="214"/>
      <c r="GSC42" s="214"/>
      <c r="GSD42" s="214"/>
      <c r="GSE42" s="214"/>
      <c r="GSF42" s="214"/>
      <c r="GSG42" s="214"/>
      <c r="GSH42" s="214"/>
      <c r="GSI42" s="214"/>
      <c r="GSJ42" s="214"/>
      <c r="GSK42" s="214"/>
      <c r="GSL42" s="214"/>
      <c r="GSM42" s="214"/>
      <c r="GSN42" s="214"/>
      <c r="GSO42" s="214"/>
      <c r="GSP42" s="214"/>
      <c r="GSQ42" s="214"/>
      <c r="GSR42" s="214"/>
      <c r="GSS42" s="214"/>
      <c r="GST42" s="214"/>
      <c r="GSU42" s="214"/>
      <c r="GSV42" s="214"/>
      <c r="GSW42" s="214"/>
      <c r="GSX42" s="214"/>
      <c r="GSY42" s="214"/>
      <c r="GSZ42" s="214"/>
      <c r="GTA42" s="214"/>
      <c r="GTB42" s="214"/>
      <c r="GTC42" s="214"/>
      <c r="GTD42" s="214"/>
      <c r="GTE42" s="214"/>
      <c r="GTF42" s="214"/>
      <c r="GTG42" s="214"/>
      <c r="GTH42" s="214"/>
      <c r="GTI42" s="214"/>
      <c r="GTJ42" s="214"/>
      <c r="GTK42" s="214"/>
      <c r="GTL42" s="214"/>
      <c r="GTM42" s="214"/>
      <c r="GTN42" s="214"/>
      <c r="GTO42" s="214"/>
      <c r="GTP42" s="214"/>
      <c r="GTQ42" s="214"/>
      <c r="GTR42" s="214"/>
      <c r="GTS42" s="214"/>
      <c r="GTT42" s="214"/>
      <c r="GTU42" s="214"/>
      <c r="GTV42" s="214"/>
      <c r="GTW42" s="214"/>
      <c r="GTX42" s="214"/>
      <c r="GTY42" s="214"/>
      <c r="GTZ42" s="214"/>
      <c r="GUA42" s="214"/>
      <c r="GUB42" s="214"/>
      <c r="GUC42" s="214"/>
      <c r="GUD42" s="214"/>
      <c r="GUE42" s="214"/>
      <c r="GUF42" s="214"/>
      <c r="GUG42" s="214"/>
      <c r="GUH42" s="214"/>
      <c r="GUI42" s="214"/>
      <c r="GUJ42" s="214"/>
      <c r="GUK42" s="214"/>
      <c r="GUL42" s="214"/>
      <c r="GUM42" s="214"/>
      <c r="GUN42" s="214"/>
      <c r="GUO42" s="214"/>
      <c r="GUP42" s="214"/>
      <c r="GUQ42" s="214"/>
      <c r="GUR42" s="214"/>
      <c r="GUS42" s="214"/>
      <c r="GUT42" s="214"/>
      <c r="GUU42" s="214"/>
      <c r="GUV42" s="214"/>
      <c r="GUW42" s="214"/>
      <c r="GUX42" s="214"/>
      <c r="GUY42" s="214"/>
      <c r="GUZ42" s="214"/>
      <c r="GVA42" s="214"/>
      <c r="GVB42" s="214"/>
      <c r="GVC42" s="214"/>
      <c r="GVD42" s="214"/>
      <c r="GVE42" s="214"/>
      <c r="GVF42" s="214"/>
      <c r="GVG42" s="214"/>
      <c r="GVH42" s="214"/>
      <c r="GVI42" s="214"/>
      <c r="GVJ42" s="214"/>
      <c r="GVK42" s="214"/>
      <c r="GVL42" s="214"/>
      <c r="GVM42" s="214"/>
      <c r="GVN42" s="214"/>
      <c r="GVO42" s="214"/>
      <c r="GVP42" s="214"/>
      <c r="GVQ42" s="214"/>
      <c r="GVR42" s="214"/>
      <c r="GVS42" s="214"/>
      <c r="GVT42" s="214"/>
      <c r="GVU42" s="214"/>
      <c r="GVV42" s="214"/>
      <c r="GVW42" s="214"/>
      <c r="GVX42" s="214"/>
      <c r="GVY42" s="214"/>
      <c r="GVZ42" s="214"/>
      <c r="GWA42" s="214"/>
      <c r="GWB42" s="214"/>
      <c r="GWC42" s="214"/>
      <c r="GWD42" s="214"/>
      <c r="GWE42" s="214"/>
      <c r="GWF42" s="214"/>
      <c r="GWG42" s="214"/>
      <c r="GWH42" s="214"/>
      <c r="GWI42" s="214"/>
      <c r="GWJ42" s="214"/>
      <c r="GWK42" s="214"/>
      <c r="GWL42" s="214"/>
      <c r="GWM42" s="214"/>
      <c r="GWN42" s="214"/>
      <c r="GWO42" s="214"/>
      <c r="GWP42" s="214"/>
      <c r="GWQ42" s="214"/>
      <c r="GWR42" s="214"/>
      <c r="GWS42" s="214"/>
      <c r="GWT42" s="214"/>
      <c r="GWU42" s="214"/>
      <c r="GWV42" s="214"/>
      <c r="GWW42" s="214"/>
      <c r="GWX42" s="214"/>
      <c r="GWY42" s="214"/>
      <c r="GWZ42" s="214"/>
      <c r="GXA42" s="214"/>
      <c r="GXB42" s="214"/>
      <c r="GXC42" s="214"/>
      <c r="GXD42" s="214"/>
      <c r="GXE42" s="214"/>
      <c r="GXF42" s="214"/>
      <c r="GXG42" s="214"/>
      <c r="GXH42" s="214"/>
      <c r="GXI42" s="214"/>
      <c r="GXJ42" s="214"/>
      <c r="GXK42" s="214"/>
      <c r="GXL42" s="214"/>
      <c r="GXM42" s="214"/>
      <c r="GXN42" s="214"/>
      <c r="GXO42" s="214"/>
      <c r="GXP42" s="214"/>
      <c r="GXQ42" s="214"/>
      <c r="GXR42" s="214"/>
      <c r="GXS42" s="214"/>
      <c r="GXT42" s="214"/>
      <c r="GXU42" s="214"/>
      <c r="GXV42" s="214"/>
      <c r="GXW42" s="214"/>
      <c r="GXX42" s="214"/>
      <c r="GXY42" s="214"/>
      <c r="GXZ42" s="214"/>
      <c r="GYA42" s="214"/>
      <c r="GYB42" s="214"/>
      <c r="GYC42" s="214"/>
      <c r="GYD42" s="214"/>
      <c r="GYE42" s="214"/>
      <c r="GYF42" s="214"/>
      <c r="GYG42" s="214"/>
      <c r="GYH42" s="214"/>
      <c r="GYI42" s="214"/>
      <c r="GYJ42" s="214"/>
      <c r="GYK42" s="214"/>
      <c r="GYL42" s="214"/>
      <c r="GYM42" s="214"/>
      <c r="GYN42" s="214"/>
      <c r="GYO42" s="214"/>
      <c r="GYP42" s="214"/>
      <c r="GYQ42" s="214"/>
      <c r="GYR42" s="214"/>
      <c r="GYS42" s="214"/>
      <c r="GYT42" s="214"/>
      <c r="GYU42" s="214"/>
      <c r="GYV42" s="214"/>
      <c r="GYW42" s="214"/>
      <c r="GYX42" s="214"/>
      <c r="GYY42" s="214"/>
      <c r="GYZ42" s="214"/>
      <c r="GZA42" s="214"/>
      <c r="GZB42" s="214"/>
      <c r="GZC42" s="214"/>
      <c r="GZD42" s="214"/>
      <c r="GZE42" s="214"/>
      <c r="GZF42" s="214"/>
      <c r="GZG42" s="214"/>
      <c r="GZH42" s="214"/>
      <c r="GZI42" s="214"/>
      <c r="GZJ42" s="214"/>
      <c r="GZK42" s="214"/>
      <c r="GZL42" s="214"/>
      <c r="GZM42" s="214"/>
      <c r="GZN42" s="214"/>
      <c r="GZO42" s="214"/>
      <c r="GZP42" s="214"/>
      <c r="GZQ42" s="214"/>
      <c r="GZR42" s="214"/>
      <c r="GZS42" s="214"/>
      <c r="GZT42" s="214"/>
      <c r="GZU42" s="214"/>
      <c r="GZV42" s="214"/>
      <c r="GZW42" s="214"/>
      <c r="GZX42" s="214"/>
      <c r="GZY42" s="214"/>
      <c r="GZZ42" s="214"/>
      <c r="HAA42" s="214"/>
      <c r="HAB42" s="214"/>
      <c r="HAC42" s="214"/>
      <c r="HAD42" s="214"/>
      <c r="HAE42" s="214"/>
      <c r="HAF42" s="214"/>
      <c r="HAG42" s="214"/>
      <c r="HAH42" s="214"/>
      <c r="HAI42" s="214"/>
      <c r="HAJ42" s="214"/>
      <c r="HAK42" s="214"/>
      <c r="HAL42" s="214"/>
      <c r="HAM42" s="214"/>
      <c r="HAN42" s="214"/>
      <c r="HAO42" s="214"/>
      <c r="HAP42" s="214"/>
      <c r="HAQ42" s="214"/>
      <c r="HAR42" s="214"/>
      <c r="HAS42" s="214"/>
      <c r="HAT42" s="214"/>
      <c r="HAU42" s="214"/>
      <c r="HAV42" s="214"/>
      <c r="HAW42" s="214"/>
      <c r="HAX42" s="214"/>
      <c r="HAY42" s="214"/>
      <c r="HAZ42" s="214"/>
      <c r="HBA42" s="214"/>
      <c r="HBB42" s="214"/>
      <c r="HBC42" s="214"/>
      <c r="HBD42" s="214"/>
      <c r="HBE42" s="214"/>
      <c r="HBF42" s="214"/>
      <c r="HBG42" s="214"/>
      <c r="HBH42" s="214"/>
      <c r="HBI42" s="214"/>
      <c r="HBJ42" s="214"/>
      <c r="HBK42" s="214"/>
      <c r="HBL42" s="214"/>
      <c r="HBM42" s="214"/>
      <c r="HBN42" s="214"/>
      <c r="HBO42" s="214"/>
      <c r="HBP42" s="214"/>
      <c r="HBQ42" s="214"/>
      <c r="HBR42" s="214"/>
      <c r="HBS42" s="214"/>
      <c r="HBT42" s="214"/>
      <c r="HBU42" s="214"/>
      <c r="HBV42" s="214"/>
      <c r="HBW42" s="214"/>
      <c r="HBX42" s="214"/>
      <c r="HBY42" s="214"/>
      <c r="HBZ42" s="214"/>
      <c r="HCA42" s="214"/>
      <c r="HCB42" s="214"/>
      <c r="HCC42" s="214"/>
      <c r="HCD42" s="214"/>
      <c r="HCE42" s="214"/>
      <c r="HCF42" s="214"/>
      <c r="HCG42" s="214"/>
      <c r="HCH42" s="214"/>
      <c r="HCI42" s="214"/>
      <c r="HCJ42" s="214"/>
      <c r="HCK42" s="214"/>
      <c r="HCL42" s="214"/>
      <c r="HCM42" s="214"/>
      <c r="HCN42" s="214"/>
      <c r="HCO42" s="214"/>
      <c r="HCP42" s="214"/>
      <c r="HCQ42" s="214"/>
      <c r="HCR42" s="214"/>
      <c r="HCS42" s="214"/>
      <c r="HCT42" s="214"/>
      <c r="HCU42" s="214"/>
      <c r="HCV42" s="214"/>
      <c r="HCW42" s="214"/>
      <c r="HCX42" s="214"/>
      <c r="HCY42" s="214"/>
      <c r="HCZ42" s="214"/>
      <c r="HDA42" s="214"/>
      <c r="HDB42" s="214"/>
      <c r="HDC42" s="214"/>
      <c r="HDD42" s="214"/>
      <c r="HDE42" s="214"/>
      <c r="HDF42" s="214"/>
      <c r="HDG42" s="214"/>
      <c r="HDH42" s="214"/>
      <c r="HDI42" s="214"/>
      <c r="HDJ42" s="214"/>
      <c r="HDK42" s="214"/>
      <c r="HDL42" s="214"/>
      <c r="HDM42" s="214"/>
      <c r="HDN42" s="214"/>
      <c r="HDO42" s="214"/>
      <c r="HDP42" s="214"/>
      <c r="HDQ42" s="214"/>
      <c r="HDR42" s="214"/>
      <c r="HDS42" s="214"/>
      <c r="HDT42" s="214"/>
      <c r="HDU42" s="214"/>
      <c r="HDV42" s="214"/>
      <c r="HDW42" s="214"/>
      <c r="HDX42" s="214"/>
      <c r="HDY42" s="214"/>
      <c r="HDZ42" s="214"/>
      <c r="HEA42" s="214"/>
      <c r="HEB42" s="214"/>
      <c r="HEC42" s="214"/>
      <c r="HED42" s="214"/>
      <c r="HEE42" s="214"/>
      <c r="HEF42" s="214"/>
      <c r="HEG42" s="214"/>
      <c r="HEH42" s="214"/>
      <c r="HEI42" s="214"/>
      <c r="HEJ42" s="214"/>
      <c r="HEK42" s="214"/>
      <c r="HEL42" s="214"/>
      <c r="HEM42" s="214"/>
      <c r="HEN42" s="214"/>
      <c r="HEO42" s="214"/>
      <c r="HEP42" s="214"/>
      <c r="HEQ42" s="214"/>
      <c r="HER42" s="214"/>
      <c r="HES42" s="214"/>
      <c r="HET42" s="214"/>
      <c r="HEU42" s="214"/>
      <c r="HEV42" s="214"/>
      <c r="HEW42" s="214"/>
      <c r="HEX42" s="214"/>
      <c r="HEY42" s="214"/>
      <c r="HEZ42" s="214"/>
      <c r="HFA42" s="214"/>
      <c r="HFB42" s="214"/>
      <c r="HFC42" s="214"/>
      <c r="HFD42" s="214"/>
      <c r="HFE42" s="214"/>
      <c r="HFF42" s="214"/>
      <c r="HFG42" s="214"/>
      <c r="HFH42" s="214"/>
      <c r="HFI42" s="214"/>
      <c r="HFJ42" s="214"/>
      <c r="HFK42" s="214"/>
      <c r="HFL42" s="214"/>
      <c r="HFM42" s="214"/>
      <c r="HFN42" s="214"/>
      <c r="HFO42" s="214"/>
      <c r="HFP42" s="214"/>
      <c r="HFQ42" s="214"/>
      <c r="HFR42" s="214"/>
      <c r="HFS42" s="214"/>
      <c r="HFT42" s="214"/>
      <c r="HFU42" s="214"/>
      <c r="HFV42" s="214"/>
      <c r="HFW42" s="214"/>
      <c r="HFX42" s="214"/>
      <c r="HFY42" s="214"/>
      <c r="HFZ42" s="214"/>
      <c r="HGA42" s="214"/>
      <c r="HGB42" s="214"/>
      <c r="HGC42" s="214"/>
      <c r="HGD42" s="214"/>
      <c r="HGE42" s="214"/>
      <c r="HGF42" s="214"/>
      <c r="HGG42" s="214"/>
      <c r="HGH42" s="214"/>
      <c r="HGI42" s="214"/>
      <c r="HGJ42" s="214"/>
      <c r="HGK42" s="214"/>
      <c r="HGL42" s="214"/>
      <c r="HGM42" s="214"/>
      <c r="HGN42" s="214"/>
      <c r="HGO42" s="214"/>
      <c r="HGP42" s="214"/>
      <c r="HGQ42" s="214"/>
      <c r="HGR42" s="214"/>
      <c r="HGS42" s="214"/>
      <c r="HGT42" s="214"/>
      <c r="HGU42" s="214"/>
      <c r="HGV42" s="214"/>
      <c r="HGW42" s="214"/>
      <c r="HGX42" s="214"/>
      <c r="HGY42" s="214"/>
      <c r="HGZ42" s="214"/>
      <c r="HHA42" s="214"/>
      <c r="HHB42" s="214"/>
      <c r="HHC42" s="214"/>
      <c r="HHD42" s="214"/>
      <c r="HHE42" s="214"/>
      <c r="HHF42" s="214"/>
      <c r="HHG42" s="214"/>
      <c r="HHH42" s="214"/>
      <c r="HHI42" s="214"/>
      <c r="HHJ42" s="214"/>
      <c r="HHK42" s="214"/>
      <c r="HHL42" s="214"/>
      <c r="HHM42" s="214"/>
      <c r="HHN42" s="214"/>
      <c r="HHO42" s="214"/>
      <c r="HHP42" s="214"/>
      <c r="HHQ42" s="214"/>
      <c r="HHR42" s="214"/>
      <c r="HHS42" s="214"/>
      <c r="HHT42" s="214"/>
      <c r="HHU42" s="214"/>
      <c r="HHV42" s="214"/>
      <c r="HHW42" s="214"/>
      <c r="HHX42" s="214"/>
      <c r="HHY42" s="214"/>
      <c r="HHZ42" s="214"/>
      <c r="HIA42" s="214"/>
      <c r="HIB42" s="214"/>
      <c r="HIC42" s="214"/>
      <c r="HID42" s="214"/>
      <c r="HIE42" s="214"/>
      <c r="HIF42" s="214"/>
      <c r="HIG42" s="214"/>
      <c r="HIH42" s="214"/>
      <c r="HII42" s="214"/>
      <c r="HIJ42" s="214"/>
      <c r="HIK42" s="214"/>
      <c r="HIL42" s="214"/>
      <c r="HIM42" s="214"/>
      <c r="HIN42" s="214"/>
      <c r="HIO42" s="214"/>
      <c r="HIP42" s="214"/>
      <c r="HIQ42" s="214"/>
      <c r="HIR42" s="214"/>
      <c r="HIS42" s="214"/>
      <c r="HIT42" s="214"/>
      <c r="HIU42" s="214"/>
      <c r="HIV42" s="214"/>
      <c r="HIW42" s="214"/>
      <c r="HIX42" s="214"/>
      <c r="HIY42" s="214"/>
      <c r="HIZ42" s="214"/>
      <c r="HJA42" s="214"/>
      <c r="HJB42" s="214"/>
      <c r="HJC42" s="214"/>
      <c r="HJD42" s="214"/>
      <c r="HJE42" s="214"/>
      <c r="HJF42" s="214"/>
      <c r="HJG42" s="214"/>
      <c r="HJH42" s="214"/>
      <c r="HJI42" s="214"/>
      <c r="HJJ42" s="214"/>
      <c r="HJK42" s="214"/>
      <c r="HJL42" s="214"/>
      <c r="HJM42" s="214"/>
      <c r="HJN42" s="214"/>
      <c r="HJO42" s="214"/>
      <c r="HJP42" s="214"/>
      <c r="HJQ42" s="214"/>
      <c r="HJR42" s="214"/>
      <c r="HJS42" s="214"/>
      <c r="HJT42" s="214"/>
      <c r="HJU42" s="214"/>
      <c r="HJV42" s="214"/>
      <c r="HJW42" s="214"/>
      <c r="HJX42" s="214"/>
      <c r="HJY42" s="214"/>
      <c r="HJZ42" s="214"/>
      <c r="HKA42" s="214"/>
      <c r="HKB42" s="214"/>
      <c r="HKC42" s="214"/>
      <c r="HKD42" s="214"/>
      <c r="HKE42" s="214"/>
      <c r="HKF42" s="214"/>
      <c r="HKG42" s="214"/>
      <c r="HKH42" s="214"/>
      <c r="HKI42" s="214"/>
      <c r="HKJ42" s="214"/>
      <c r="HKK42" s="214"/>
      <c r="HKL42" s="214"/>
      <c r="HKM42" s="214"/>
      <c r="HKN42" s="214"/>
      <c r="HKO42" s="214"/>
      <c r="HKP42" s="214"/>
      <c r="HKQ42" s="214"/>
      <c r="HKR42" s="214"/>
      <c r="HKS42" s="214"/>
      <c r="HKT42" s="214"/>
      <c r="HKU42" s="214"/>
      <c r="HKV42" s="214"/>
      <c r="HKW42" s="214"/>
      <c r="HKX42" s="214"/>
      <c r="HKY42" s="214"/>
      <c r="HKZ42" s="214"/>
      <c r="HLA42" s="214"/>
      <c r="HLB42" s="214"/>
      <c r="HLC42" s="214"/>
      <c r="HLD42" s="214"/>
      <c r="HLE42" s="214"/>
      <c r="HLF42" s="214"/>
      <c r="HLG42" s="214"/>
      <c r="HLH42" s="214"/>
      <c r="HLI42" s="214"/>
      <c r="HLJ42" s="214"/>
      <c r="HLK42" s="214"/>
      <c r="HLL42" s="214"/>
      <c r="HLM42" s="214"/>
      <c r="HLN42" s="214"/>
      <c r="HLO42" s="214"/>
      <c r="HLP42" s="214"/>
      <c r="HLQ42" s="214"/>
      <c r="HLR42" s="214"/>
      <c r="HLS42" s="214"/>
      <c r="HLT42" s="214"/>
      <c r="HLU42" s="214"/>
      <c r="HLV42" s="214"/>
      <c r="HLW42" s="214"/>
      <c r="HLX42" s="214"/>
      <c r="HLY42" s="214"/>
      <c r="HLZ42" s="214"/>
      <c r="HMA42" s="214"/>
      <c r="HMB42" s="214"/>
      <c r="HMC42" s="214"/>
      <c r="HMD42" s="214"/>
      <c r="HME42" s="214"/>
      <c r="HMF42" s="214"/>
      <c r="HMG42" s="214"/>
      <c r="HMH42" s="214"/>
      <c r="HMI42" s="214"/>
      <c r="HMJ42" s="214"/>
      <c r="HMK42" s="214"/>
      <c r="HML42" s="214"/>
      <c r="HMM42" s="214"/>
      <c r="HMN42" s="214"/>
      <c r="HMO42" s="214"/>
      <c r="HMP42" s="214"/>
      <c r="HMQ42" s="214"/>
      <c r="HMR42" s="214"/>
      <c r="HMS42" s="214"/>
      <c r="HMT42" s="214"/>
      <c r="HMU42" s="214"/>
      <c r="HMV42" s="214"/>
      <c r="HMW42" s="214"/>
      <c r="HMX42" s="214"/>
      <c r="HMY42" s="214"/>
      <c r="HMZ42" s="214"/>
      <c r="HNA42" s="214"/>
      <c r="HNB42" s="214"/>
      <c r="HNC42" s="214"/>
      <c r="HND42" s="214"/>
      <c r="HNE42" s="214"/>
      <c r="HNF42" s="214"/>
      <c r="HNG42" s="214"/>
      <c r="HNH42" s="214"/>
      <c r="HNI42" s="214"/>
      <c r="HNJ42" s="214"/>
      <c r="HNK42" s="214"/>
      <c r="HNL42" s="214"/>
      <c r="HNM42" s="214"/>
      <c r="HNN42" s="214"/>
      <c r="HNO42" s="214"/>
      <c r="HNP42" s="214"/>
      <c r="HNQ42" s="214"/>
      <c r="HNR42" s="214"/>
      <c r="HNS42" s="214"/>
      <c r="HNT42" s="214"/>
      <c r="HNU42" s="214"/>
      <c r="HNV42" s="214"/>
      <c r="HNW42" s="214"/>
      <c r="HNX42" s="214"/>
      <c r="HNY42" s="214"/>
      <c r="HNZ42" s="214"/>
      <c r="HOA42" s="214"/>
      <c r="HOB42" s="214"/>
      <c r="HOC42" s="214"/>
      <c r="HOD42" s="214"/>
      <c r="HOE42" s="214"/>
      <c r="HOF42" s="214"/>
      <c r="HOG42" s="214"/>
      <c r="HOH42" s="214"/>
      <c r="HOI42" s="214"/>
      <c r="HOJ42" s="214"/>
      <c r="HOK42" s="214"/>
      <c r="HOL42" s="214"/>
      <c r="HOM42" s="214"/>
      <c r="HON42" s="214"/>
      <c r="HOO42" s="214"/>
      <c r="HOP42" s="214"/>
      <c r="HOQ42" s="214"/>
      <c r="HOR42" s="214"/>
      <c r="HOS42" s="214"/>
      <c r="HOT42" s="214"/>
      <c r="HOU42" s="214"/>
      <c r="HOV42" s="214"/>
      <c r="HOW42" s="214"/>
      <c r="HOX42" s="214"/>
      <c r="HOY42" s="214"/>
      <c r="HOZ42" s="214"/>
      <c r="HPA42" s="214"/>
      <c r="HPB42" s="214"/>
      <c r="HPC42" s="214"/>
      <c r="HPD42" s="214"/>
      <c r="HPE42" s="214"/>
      <c r="HPF42" s="214"/>
      <c r="HPG42" s="214"/>
      <c r="HPH42" s="214"/>
      <c r="HPI42" s="214"/>
      <c r="HPJ42" s="214"/>
      <c r="HPK42" s="214"/>
      <c r="HPL42" s="214"/>
      <c r="HPM42" s="214"/>
      <c r="HPN42" s="214"/>
      <c r="HPO42" s="214"/>
      <c r="HPP42" s="214"/>
      <c r="HPQ42" s="214"/>
      <c r="HPR42" s="214"/>
      <c r="HPS42" s="214"/>
      <c r="HPT42" s="214"/>
      <c r="HPU42" s="214"/>
      <c r="HPV42" s="214"/>
      <c r="HPW42" s="214"/>
      <c r="HPX42" s="214"/>
      <c r="HPY42" s="214"/>
      <c r="HPZ42" s="214"/>
      <c r="HQA42" s="214"/>
      <c r="HQB42" s="214"/>
      <c r="HQC42" s="214"/>
      <c r="HQD42" s="214"/>
      <c r="HQE42" s="214"/>
      <c r="HQF42" s="214"/>
      <c r="HQG42" s="214"/>
      <c r="HQH42" s="214"/>
      <c r="HQI42" s="214"/>
      <c r="HQJ42" s="214"/>
      <c r="HQK42" s="214"/>
      <c r="HQL42" s="214"/>
      <c r="HQM42" s="214"/>
      <c r="HQN42" s="214"/>
      <c r="HQO42" s="214"/>
      <c r="HQP42" s="214"/>
      <c r="HQQ42" s="214"/>
      <c r="HQR42" s="214"/>
      <c r="HQS42" s="214"/>
      <c r="HQT42" s="214"/>
      <c r="HQU42" s="214"/>
      <c r="HQV42" s="214"/>
      <c r="HQW42" s="214"/>
      <c r="HQX42" s="214"/>
      <c r="HQY42" s="214"/>
      <c r="HQZ42" s="214"/>
      <c r="HRA42" s="214"/>
      <c r="HRB42" s="214"/>
      <c r="HRC42" s="214"/>
      <c r="HRD42" s="214"/>
      <c r="HRE42" s="214"/>
      <c r="HRF42" s="214"/>
      <c r="HRG42" s="214"/>
      <c r="HRH42" s="214"/>
      <c r="HRI42" s="214"/>
      <c r="HRJ42" s="214"/>
      <c r="HRK42" s="214"/>
      <c r="HRL42" s="214"/>
      <c r="HRM42" s="214"/>
      <c r="HRN42" s="214"/>
      <c r="HRO42" s="214"/>
      <c r="HRP42" s="214"/>
      <c r="HRQ42" s="214"/>
      <c r="HRR42" s="214"/>
      <c r="HRS42" s="214"/>
      <c r="HRT42" s="214"/>
      <c r="HRU42" s="214"/>
      <c r="HRV42" s="214"/>
      <c r="HRW42" s="214"/>
      <c r="HRX42" s="214"/>
      <c r="HRY42" s="214"/>
      <c r="HRZ42" s="214"/>
      <c r="HSA42" s="214"/>
      <c r="HSB42" s="214"/>
      <c r="HSC42" s="214"/>
      <c r="HSD42" s="214"/>
      <c r="HSE42" s="214"/>
      <c r="HSF42" s="214"/>
      <c r="HSG42" s="214"/>
      <c r="HSH42" s="214"/>
      <c r="HSI42" s="214"/>
      <c r="HSJ42" s="214"/>
      <c r="HSK42" s="214"/>
      <c r="HSL42" s="214"/>
      <c r="HSM42" s="214"/>
      <c r="HSN42" s="214"/>
      <c r="HSO42" s="214"/>
      <c r="HSP42" s="214"/>
      <c r="HSQ42" s="214"/>
      <c r="HSR42" s="214"/>
      <c r="HSS42" s="214"/>
      <c r="HST42" s="214"/>
      <c r="HSU42" s="214"/>
      <c r="HSV42" s="214"/>
      <c r="HSW42" s="214"/>
      <c r="HSX42" s="214"/>
      <c r="HSY42" s="214"/>
      <c r="HSZ42" s="214"/>
      <c r="HTA42" s="214"/>
      <c r="HTB42" s="214"/>
      <c r="HTC42" s="214"/>
      <c r="HTD42" s="214"/>
      <c r="HTE42" s="214"/>
      <c r="HTF42" s="214"/>
      <c r="HTG42" s="214"/>
      <c r="HTH42" s="214"/>
      <c r="HTI42" s="214"/>
      <c r="HTJ42" s="214"/>
      <c r="HTK42" s="214"/>
      <c r="HTL42" s="214"/>
      <c r="HTM42" s="214"/>
      <c r="HTN42" s="214"/>
      <c r="HTO42" s="214"/>
      <c r="HTP42" s="214"/>
      <c r="HTQ42" s="214"/>
      <c r="HTR42" s="214"/>
      <c r="HTS42" s="214"/>
      <c r="HTT42" s="214"/>
      <c r="HTU42" s="214"/>
      <c r="HTV42" s="214"/>
      <c r="HTW42" s="214"/>
      <c r="HTX42" s="214"/>
      <c r="HTY42" s="214"/>
      <c r="HTZ42" s="214"/>
      <c r="HUA42" s="214"/>
      <c r="HUB42" s="214"/>
      <c r="HUC42" s="214"/>
      <c r="HUD42" s="214"/>
      <c r="HUE42" s="214"/>
      <c r="HUF42" s="214"/>
      <c r="HUG42" s="214"/>
      <c r="HUH42" s="214"/>
      <c r="HUI42" s="214"/>
      <c r="HUJ42" s="214"/>
      <c r="HUK42" s="214"/>
      <c r="HUL42" s="214"/>
      <c r="HUM42" s="214"/>
      <c r="HUN42" s="214"/>
      <c r="HUO42" s="214"/>
      <c r="HUP42" s="214"/>
      <c r="HUQ42" s="214"/>
      <c r="HUR42" s="214"/>
      <c r="HUS42" s="214"/>
      <c r="HUT42" s="214"/>
      <c r="HUU42" s="214"/>
      <c r="HUV42" s="214"/>
      <c r="HUW42" s="214"/>
      <c r="HUX42" s="214"/>
      <c r="HUY42" s="214"/>
      <c r="HUZ42" s="214"/>
      <c r="HVA42" s="214"/>
      <c r="HVB42" s="214"/>
      <c r="HVC42" s="214"/>
      <c r="HVD42" s="214"/>
      <c r="HVE42" s="214"/>
      <c r="HVF42" s="214"/>
      <c r="HVG42" s="214"/>
      <c r="HVH42" s="214"/>
      <c r="HVI42" s="214"/>
      <c r="HVJ42" s="214"/>
      <c r="HVK42" s="214"/>
      <c r="HVL42" s="214"/>
      <c r="HVM42" s="214"/>
      <c r="HVN42" s="214"/>
      <c r="HVO42" s="214"/>
      <c r="HVP42" s="214"/>
      <c r="HVQ42" s="214"/>
      <c r="HVR42" s="214"/>
      <c r="HVS42" s="214"/>
      <c r="HVT42" s="214"/>
      <c r="HVU42" s="214"/>
      <c r="HVV42" s="214"/>
      <c r="HVW42" s="214"/>
      <c r="HVX42" s="214"/>
      <c r="HVY42" s="214"/>
      <c r="HVZ42" s="214"/>
      <c r="HWA42" s="214"/>
      <c r="HWB42" s="214"/>
      <c r="HWC42" s="214"/>
      <c r="HWD42" s="214"/>
      <c r="HWE42" s="214"/>
      <c r="HWF42" s="214"/>
      <c r="HWG42" s="214"/>
      <c r="HWH42" s="214"/>
      <c r="HWI42" s="214"/>
      <c r="HWJ42" s="214"/>
      <c r="HWK42" s="214"/>
      <c r="HWL42" s="214"/>
      <c r="HWM42" s="214"/>
      <c r="HWN42" s="214"/>
      <c r="HWO42" s="214"/>
      <c r="HWP42" s="214"/>
      <c r="HWQ42" s="214"/>
      <c r="HWR42" s="214"/>
      <c r="HWS42" s="214"/>
      <c r="HWT42" s="214"/>
      <c r="HWU42" s="214"/>
      <c r="HWV42" s="214"/>
      <c r="HWW42" s="214"/>
      <c r="HWX42" s="214"/>
      <c r="HWY42" s="214"/>
      <c r="HWZ42" s="214"/>
      <c r="HXA42" s="214"/>
      <c r="HXB42" s="214"/>
      <c r="HXC42" s="214"/>
      <c r="HXD42" s="214"/>
      <c r="HXE42" s="214"/>
      <c r="HXF42" s="214"/>
      <c r="HXG42" s="214"/>
      <c r="HXH42" s="214"/>
      <c r="HXI42" s="214"/>
      <c r="HXJ42" s="214"/>
      <c r="HXK42" s="214"/>
      <c r="HXL42" s="214"/>
      <c r="HXM42" s="214"/>
      <c r="HXN42" s="214"/>
      <c r="HXO42" s="214"/>
      <c r="HXP42" s="214"/>
      <c r="HXQ42" s="214"/>
      <c r="HXR42" s="214"/>
      <c r="HXS42" s="214"/>
      <c r="HXT42" s="214"/>
      <c r="HXU42" s="214"/>
      <c r="HXV42" s="214"/>
      <c r="HXW42" s="214"/>
      <c r="HXX42" s="214"/>
      <c r="HXY42" s="214"/>
      <c r="HXZ42" s="214"/>
      <c r="HYA42" s="214"/>
      <c r="HYB42" s="214"/>
      <c r="HYC42" s="214"/>
      <c r="HYD42" s="214"/>
      <c r="HYE42" s="214"/>
      <c r="HYF42" s="214"/>
      <c r="HYG42" s="214"/>
      <c r="HYH42" s="214"/>
      <c r="HYI42" s="214"/>
      <c r="HYJ42" s="214"/>
      <c r="HYK42" s="214"/>
      <c r="HYL42" s="214"/>
      <c r="HYM42" s="214"/>
      <c r="HYN42" s="214"/>
      <c r="HYO42" s="214"/>
      <c r="HYP42" s="214"/>
      <c r="HYQ42" s="214"/>
      <c r="HYR42" s="214"/>
      <c r="HYS42" s="214"/>
      <c r="HYT42" s="214"/>
      <c r="HYU42" s="214"/>
      <c r="HYV42" s="214"/>
      <c r="HYW42" s="214"/>
      <c r="HYX42" s="214"/>
      <c r="HYY42" s="214"/>
      <c r="HYZ42" s="214"/>
      <c r="HZA42" s="214"/>
      <c r="HZB42" s="214"/>
      <c r="HZC42" s="214"/>
      <c r="HZD42" s="214"/>
      <c r="HZE42" s="214"/>
      <c r="HZF42" s="214"/>
      <c r="HZG42" s="214"/>
      <c r="HZH42" s="214"/>
      <c r="HZI42" s="214"/>
      <c r="HZJ42" s="214"/>
      <c r="HZK42" s="214"/>
      <c r="HZL42" s="214"/>
      <c r="HZM42" s="214"/>
      <c r="HZN42" s="214"/>
      <c r="HZO42" s="214"/>
      <c r="HZP42" s="214"/>
      <c r="HZQ42" s="214"/>
      <c r="HZR42" s="214"/>
      <c r="HZS42" s="214"/>
      <c r="HZT42" s="214"/>
      <c r="HZU42" s="214"/>
      <c r="HZV42" s="214"/>
      <c r="HZW42" s="214"/>
      <c r="HZX42" s="214"/>
      <c r="HZY42" s="214"/>
      <c r="HZZ42" s="214"/>
      <c r="IAA42" s="214"/>
      <c r="IAB42" s="214"/>
      <c r="IAC42" s="214"/>
      <c r="IAD42" s="214"/>
      <c r="IAE42" s="214"/>
      <c r="IAF42" s="214"/>
      <c r="IAG42" s="214"/>
      <c r="IAH42" s="214"/>
      <c r="IAI42" s="214"/>
      <c r="IAJ42" s="214"/>
      <c r="IAK42" s="214"/>
      <c r="IAL42" s="214"/>
      <c r="IAM42" s="214"/>
      <c r="IAN42" s="214"/>
      <c r="IAO42" s="214"/>
      <c r="IAP42" s="214"/>
      <c r="IAQ42" s="214"/>
      <c r="IAR42" s="214"/>
      <c r="IAS42" s="214"/>
      <c r="IAT42" s="214"/>
      <c r="IAU42" s="214"/>
      <c r="IAV42" s="214"/>
      <c r="IAW42" s="214"/>
      <c r="IAX42" s="214"/>
      <c r="IAY42" s="214"/>
      <c r="IAZ42" s="214"/>
      <c r="IBA42" s="214"/>
      <c r="IBB42" s="214"/>
      <c r="IBC42" s="214"/>
      <c r="IBD42" s="214"/>
      <c r="IBE42" s="214"/>
      <c r="IBF42" s="214"/>
      <c r="IBG42" s="214"/>
      <c r="IBH42" s="214"/>
      <c r="IBI42" s="214"/>
      <c r="IBJ42" s="214"/>
      <c r="IBK42" s="214"/>
      <c r="IBL42" s="214"/>
      <c r="IBM42" s="214"/>
      <c r="IBN42" s="214"/>
      <c r="IBO42" s="214"/>
      <c r="IBP42" s="214"/>
      <c r="IBQ42" s="214"/>
      <c r="IBR42" s="214"/>
      <c r="IBS42" s="214"/>
      <c r="IBT42" s="214"/>
      <c r="IBU42" s="214"/>
      <c r="IBV42" s="214"/>
      <c r="IBW42" s="214"/>
      <c r="IBX42" s="214"/>
      <c r="IBY42" s="214"/>
      <c r="IBZ42" s="214"/>
      <c r="ICA42" s="214"/>
      <c r="ICB42" s="214"/>
      <c r="ICC42" s="214"/>
      <c r="ICD42" s="214"/>
      <c r="ICE42" s="214"/>
      <c r="ICF42" s="214"/>
      <c r="ICG42" s="214"/>
      <c r="ICH42" s="214"/>
      <c r="ICI42" s="214"/>
      <c r="ICJ42" s="214"/>
      <c r="ICK42" s="214"/>
      <c r="ICL42" s="214"/>
      <c r="ICM42" s="214"/>
      <c r="ICN42" s="214"/>
      <c r="ICO42" s="214"/>
      <c r="ICP42" s="214"/>
      <c r="ICQ42" s="214"/>
      <c r="ICR42" s="214"/>
      <c r="ICS42" s="214"/>
      <c r="ICT42" s="214"/>
      <c r="ICU42" s="214"/>
      <c r="ICV42" s="214"/>
      <c r="ICW42" s="214"/>
      <c r="ICX42" s="214"/>
      <c r="ICY42" s="214"/>
      <c r="ICZ42" s="214"/>
      <c r="IDA42" s="214"/>
      <c r="IDB42" s="214"/>
      <c r="IDC42" s="214"/>
      <c r="IDD42" s="214"/>
      <c r="IDE42" s="214"/>
      <c r="IDF42" s="214"/>
      <c r="IDG42" s="214"/>
      <c r="IDH42" s="214"/>
      <c r="IDI42" s="214"/>
      <c r="IDJ42" s="214"/>
      <c r="IDK42" s="214"/>
      <c r="IDL42" s="214"/>
      <c r="IDM42" s="214"/>
      <c r="IDN42" s="214"/>
      <c r="IDO42" s="214"/>
      <c r="IDP42" s="214"/>
      <c r="IDQ42" s="214"/>
      <c r="IDR42" s="214"/>
      <c r="IDS42" s="214"/>
      <c r="IDT42" s="214"/>
      <c r="IDU42" s="214"/>
      <c r="IDV42" s="214"/>
      <c r="IDW42" s="214"/>
      <c r="IDX42" s="214"/>
      <c r="IDY42" s="214"/>
      <c r="IDZ42" s="214"/>
      <c r="IEA42" s="214"/>
      <c r="IEB42" s="214"/>
      <c r="IEC42" s="214"/>
      <c r="IED42" s="214"/>
      <c r="IEE42" s="214"/>
      <c r="IEF42" s="214"/>
      <c r="IEG42" s="214"/>
      <c r="IEH42" s="214"/>
      <c r="IEI42" s="214"/>
      <c r="IEJ42" s="214"/>
      <c r="IEK42" s="214"/>
      <c r="IEL42" s="214"/>
      <c r="IEM42" s="214"/>
      <c r="IEN42" s="214"/>
      <c r="IEO42" s="214"/>
      <c r="IEP42" s="214"/>
      <c r="IEQ42" s="214"/>
      <c r="IER42" s="214"/>
      <c r="IES42" s="214"/>
      <c r="IET42" s="214"/>
      <c r="IEU42" s="214"/>
      <c r="IEV42" s="214"/>
      <c r="IEW42" s="214"/>
      <c r="IEX42" s="214"/>
      <c r="IEY42" s="214"/>
      <c r="IEZ42" s="214"/>
      <c r="IFA42" s="214"/>
      <c r="IFB42" s="214"/>
      <c r="IFC42" s="214"/>
      <c r="IFD42" s="214"/>
      <c r="IFE42" s="214"/>
      <c r="IFF42" s="214"/>
      <c r="IFG42" s="214"/>
      <c r="IFH42" s="214"/>
      <c r="IFI42" s="214"/>
      <c r="IFJ42" s="214"/>
      <c r="IFK42" s="214"/>
      <c r="IFL42" s="214"/>
      <c r="IFM42" s="214"/>
      <c r="IFN42" s="214"/>
      <c r="IFO42" s="214"/>
      <c r="IFP42" s="214"/>
      <c r="IFQ42" s="214"/>
      <c r="IFR42" s="214"/>
      <c r="IFS42" s="214"/>
      <c r="IFT42" s="214"/>
      <c r="IFU42" s="214"/>
      <c r="IFV42" s="214"/>
      <c r="IFW42" s="214"/>
      <c r="IFX42" s="214"/>
      <c r="IFY42" s="214"/>
      <c r="IFZ42" s="214"/>
      <c r="IGA42" s="214"/>
      <c r="IGB42" s="214"/>
      <c r="IGC42" s="214"/>
      <c r="IGD42" s="214"/>
      <c r="IGE42" s="214"/>
      <c r="IGF42" s="214"/>
      <c r="IGG42" s="214"/>
      <c r="IGH42" s="214"/>
      <c r="IGI42" s="214"/>
      <c r="IGJ42" s="214"/>
      <c r="IGK42" s="214"/>
      <c r="IGL42" s="214"/>
      <c r="IGM42" s="214"/>
      <c r="IGN42" s="214"/>
      <c r="IGO42" s="214"/>
      <c r="IGP42" s="214"/>
      <c r="IGQ42" s="214"/>
      <c r="IGR42" s="214"/>
      <c r="IGS42" s="214"/>
      <c r="IGT42" s="214"/>
      <c r="IGU42" s="214"/>
      <c r="IGV42" s="214"/>
      <c r="IGW42" s="214"/>
      <c r="IGX42" s="214"/>
      <c r="IGY42" s="214"/>
      <c r="IGZ42" s="214"/>
      <c r="IHA42" s="214"/>
      <c r="IHB42" s="214"/>
      <c r="IHC42" s="214"/>
      <c r="IHD42" s="214"/>
      <c r="IHE42" s="214"/>
      <c r="IHF42" s="214"/>
      <c r="IHG42" s="214"/>
      <c r="IHH42" s="214"/>
      <c r="IHI42" s="214"/>
      <c r="IHJ42" s="214"/>
      <c r="IHK42" s="214"/>
      <c r="IHL42" s="214"/>
      <c r="IHM42" s="214"/>
      <c r="IHN42" s="214"/>
      <c r="IHO42" s="214"/>
      <c r="IHP42" s="214"/>
      <c r="IHQ42" s="214"/>
      <c r="IHR42" s="214"/>
      <c r="IHS42" s="214"/>
      <c r="IHT42" s="214"/>
      <c r="IHU42" s="214"/>
      <c r="IHV42" s="214"/>
      <c r="IHW42" s="214"/>
      <c r="IHX42" s="214"/>
      <c r="IHY42" s="214"/>
      <c r="IHZ42" s="214"/>
      <c r="IIA42" s="214"/>
      <c r="IIB42" s="214"/>
      <c r="IIC42" s="214"/>
      <c r="IID42" s="214"/>
      <c r="IIE42" s="214"/>
      <c r="IIF42" s="214"/>
      <c r="IIG42" s="214"/>
      <c r="IIH42" s="214"/>
      <c r="III42" s="214"/>
      <c r="IIJ42" s="214"/>
      <c r="IIK42" s="214"/>
      <c r="IIL42" s="214"/>
      <c r="IIM42" s="214"/>
      <c r="IIN42" s="214"/>
      <c r="IIO42" s="214"/>
      <c r="IIP42" s="214"/>
      <c r="IIQ42" s="214"/>
      <c r="IIR42" s="214"/>
      <c r="IIS42" s="214"/>
      <c r="IIT42" s="214"/>
      <c r="IIU42" s="214"/>
      <c r="IIV42" s="214"/>
      <c r="IIW42" s="214"/>
      <c r="IIX42" s="214"/>
      <c r="IIY42" s="214"/>
      <c r="IIZ42" s="214"/>
      <c r="IJA42" s="214"/>
      <c r="IJB42" s="214"/>
      <c r="IJC42" s="214"/>
      <c r="IJD42" s="214"/>
      <c r="IJE42" s="214"/>
      <c r="IJF42" s="214"/>
      <c r="IJG42" s="214"/>
      <c r="IJH42" s="214"/>
      <c r="IJI42" s="214"/>
      <c r="IJJ42" s="214"/>
      <c r="IJK42" s="214"/>
      <c r="IJL42" s="214"/>
      <c r="IJM42" s="214"/>
      <c r="IJN42" s="214"/>
      <c r="IJO42" s="214"/>
      <c r="IJP42" s="214"/>
      <c r="IJQ42" s="214"/>
      <c r="IJR42" s="214"/>
      <c r="IJS42" s="214"/>
      <c r="IJT42" s="214"/>
      <c r="IJU42" s="214"/>
      <c r="IJV42" s="214"/>
      <c r="IJW42" s="214"/>
      <c r="IJX42" s="214"/>
      <c r="IJY42" s="214"/>
      <c r="IJZ42" s="214"/>
      <c r="IKA42" s="214"/>
      <c r="IKB42" s="214"/>
      <c r="IKC42" s="214"/>
      <c r="IKD42" s="214"/>
      <c r="IKE42" s="214"/>
      <c r="IKF42" s="214"/>
      <c r="IKG42" s="214"/>
      <c r="IKH42" s="214"/>
      <c r="IKI42" s="214"/>
      <c r="IKJ42" s="214"/>
      <c r="IKK42" s="214"/>
      <c r="IKL42" s="214"/>
      <c r="IKM42" s="214"/>
      <c r="IKN42" s="214"/>
      <c r="IKO42" s="214"/>
      <c r="IKP42" s="214"/>
      <c r="IKQ42" s="214"/>
      <c r="IKR42" s="214"/>
      <c r="IKS42" s="214"/>
      <c r="IKT42" s="214"/>
      <c r="IKU42" s="214"/>
      <c r="IKV42" s="214"/>
      <c r="IKW42" s="214"/>
      <c r="IKX42" s="214"/>
      <c r="IKY42" s="214"/>
      <c r="IKZ42" s="214"/>
      <c r="ILA42" s="214"/>
      <c r="ILB42" s="214"/>
      <c r="ILC42" s="214"/>
      <c r="ILD42" s="214"/>
      <c r="ILE42" s="214"/>
      <c r="ILF42" s="214"/>
      <c r="ILG42" s="214"/>
      <c r="ILH42" s="214"/>
      <c r="ILI42" s="214"/>
      <c r="ILJ42" s="214"/>
      <c r="ILK42" s="214"/>
      <c r="ILL42" s="214"/>
      <c r="ILM42" s="214"/>
      <c r="ILN42" s="214"/>
      <c r="ILO42" s="214"/>
      <c r="ILP42" s="214"/>
      <c r="ILQ42" s="214"/>
      <c r="ILR42" s="214"/>
      <c r="ILS42" s="214"/>
      <c r="ILT42" s="214"/>
      <c r="ILU42" s="214"/>
      <c r="ILV42" s="214"/>
      <c r="ILW42" s="214"/>
      <c r="ILX42" s="214"/>
      <c r="ILY42" s="214"/>
      <c r="ILZ42" s="214"/>
      <c r="IMA42" s="214"/>
      <c r="IMB42" s="214"/>
      <c r="IMC42" s="214"/>
      <c r="IMD42" s="214"/>
      <c r="IME42" s="214"/>
      <c r="IMF42" s="214"/>
      <c r="IMG42" s="214"/>
      <c r="IMH42" s="214"/>
      <c r="IMI42" s="214"/>
      <c r="IMJ42" s="214"/>
      <c r="IMK42" s="214"/>
      <c r="IML42" s="214"/>
      <c r="IMM42" s="214"/>
      <c r="IMN42" s="214"/>
      <c r="IMO42" s="214"/>
      <c r="IMP42" s="214"/>
      <c r="IMQ42" s="214"/>
      <c r="IMR42" s="214"/>
      <c r="IMS42" s="214"/>
      <c r="IMT42" s="214"/>
      <c r="IMU42" s="214"/>
      <c r="IMV42" s="214"/>
      <c r="IMW42" s="214"/>
      <c r="IMX42" s="214"/>
      <c r="IMY42" s="214"/>
      <c r="IMZ42" s="214"/>
      <c r="INA42" s="214"/>
      <c r="INB42" s="214"/>
      <c r="INC42" s="214"/>
      <c r="IND42" s="214"/>
      <c r="INE42" s="214"/>
      <c r="INF42" s="214"/>
      <c r="ING42" s="214"/>
      <c r="INH42" s="214"/>
      <c r="INI42" s="214"/>
      <c r="INJ42" s="214"/>
      <c r="INK42" s="214"/>
      <c r="INL42" s="214"/>
      <c r="INM42" s="214"/>
      <c r="INN42" s="214"/>
      <c r="INO42" s="214"/>
      <c r="INP42" s="214"/>
      <c r="INQ42" s="214"/>
      <c r="INR42" s="214"/>
      <c r="INS42" s="214"/>
      <c r="INT42" s="214"/>
      <c r="INU42" s="214"/>
      <c r="INV42" s="214"/>
      <c r="INW42" s="214"/>
      <c r="INX42" s="214"/>
      <c r="INY42" s="214"/>
      <c r="INZ42" s="214"/>
      <c r="IOA42" s="214"/>
      <c r="IOB42" s="214"/>
      <c r="IOC42" s="214"/>
      <c r="IOD42" s="214"/>
      <c r="IOE42" s="214"/>
      <c r="IOF42" s="214"/>
      <c r="IOG42" s="214"/>
      <c r="IOH42" s="214"/>
      <c r="IOI42" s="214"/>
      <c r="IOJ42" s="214"/>
      <c r="IOK42" s="214"/>
      <c r="IOL42" s="214"/>
      <c r="IOM42" s="214"/>
      <c r="ION42" s="214"/>
      <c r="IOO42" s="214"/>
      <c r="IOP42" s="214"/>
      <c r="IOQ42" s="214"/>
      <c r="IOR42" s="214"/>
      <c r="IOS42" s="214"/>
      <c r="IOT42" s="214"/>
      <c r="IOU42" s="214"/>
      <c r="IOV42" s="214"/>
      <c r="IOW42" s="214"/>
      <c r="IOX42" s="214"/>
      <c r="IOY42" s="214"/>
      <c r="IOZ42" s="214"/>
      <c r="IPA42" s="214"/>
      <c r="IPB42" s="214"/>
      <c r="IPC42" s="214"/>
      <c r="IPD42" s="214"/>
      <c r="IPE42" s="214"/>
      <c r="IPF42" s="214"/>
      <c r="IPG42" s="214"/>
      <c r="IPH42" s="214"/>
      <c r="IPI42" s="214"/>
      <c r="IPJ42" s="214"/>
      <c r="IPK42" s="214"/>
      <c r="IPL42" s="214"/>
      <c r="IPM42" s="214"/>
      <c r="IPN42" s="214"/>
      <c r="IPO42" s="214"/>
      <c r="IPP42" s="214"/>
      <c r="IPQ42" s="214"/>
      <c r="IPR42" s="214"/>
      <c r="IPS42" s="214"/>
      <c r="IPT42" s="214"/>
      <c r="IPU42" s="214"/>
      <c r="IPV42" s="214"/>
      <c r="IPW42" s="214"/>
      <c r="IPX42" s="214"/>
      <c r="IPY42" s="214"/>
      <c r="IPZ42" s="214"/>
      <c r="IQA42" s="214"/>
      <c r="IQB42" s="214"/>
      <c r="IQC42" s="214"/>
      <c r="IQD42" s="214"/>
      <c r="IQE42" s="214"/>
      <c r="IQF42" s="214"/>
      <c r="IQG42" s="214"/>
      <c r="IQH42" s="214"/>
      <c r="IQI42" s="214"/>
      <c r="IQJ42" s="214"/>
      <c r="IQK42" s="214"/>
      <c r="IQL42" s="214"/>
      <c r="IQM42" s="214"/>
      <c r="IQN42" s="214"/>
      <c r="IQO42" s="214"/>
      <c r="IQP42" s="214"/>
      <c r="IQQ42" s="214"/>
      <c r="IQR42" s="214"/>
      <c r="IQS42" s="214"/>
      <c r="IQT42" s="214"/>
      <c r="IQU42" s="214"/>
      <c r="IQV42" s="214"/>
      <c r="IQW42" s="214"/>
      <c r="IQX42" s="214"/>
      <c r="IQY42" s="214"/>
      <c r="IQZ42" s="214"/>
      <c r="IRA42" s="214"/>
      <c r="IRB42" s="214"/>
      <c r="IRC42" s="214"/>
      <c r="IRD42" s="214"/>
      <c r="IRE42" s="214"/>
      <c r="IRF42" s="214"/>
      <c r="IRG42" s="214"/>
      <c r="IRH42" s="214"/>
      <c r="IRI42" s="214"/>
      <c r="IRJ42" s="214"/>
      <c r="IRK42" s="214"/>
      <c r="IRL42" s="214"/>
      <c r="IRM42" s="214"/>
      <c r="IRN42" s="214"/>
      <c r="IRO42" s="214"/>
      <c r="IRP42" s="214"/>
      <c r="IRQ42" s="214"/>
      <c r="IRR42" s="214"/>
      <c r="IRS42" s="214"/>
      <c r="IRT42" s="214"/>
      <c r="IRU42" s="214"/>
      <c r="IRV42" s="214"/>
      <c r="IRW42" s="214"/>
      <c r="IRX42" s="214"/>
      <c r="IRY42" s="214"/>
      <c r="IRZ42" s="214"/>
      <c r="ISA42" s="214"/>
      <c r="ISB42" s="214"/>
      <c r="ISC42" s="214"/>
      <c r="ISD42" s="214"/>
      <c r="ISE42" s="214"/>
      <c r="ISF42" s="214"/>
      <c r="ISG42" s="214"/>
      <c r="ISH42" s="214"/>
      <c r="ISI42" s="214"/>
      <c r="ISJ42" s="214"/>
      <c r="ISK42" s="214"/>
      <c r="ISL42" s="214"/>
      <c r="ISM42" s="214"/>
      <c r="ISN42" s="214"/>
      <c r="ISO42" s="214"/>
      <c r="ISP42" s="214"/>
      <c r="ISQ42" s="214"/>
      <c r="ISR42" s="214"/>
      <c r="ISS42" s="214"/>
      <c r="IST42" s="214"/>
      <c r="ISU42" s="214"/>
      <c r="ISV42" s="214"/>
      <c r="ISW42" s="214"/>
      <c r="ISX42" s="214"/>
      <c r="ISY42" s="214"/>
      <c r="ISZ42" s="214"/>
      <c r="ITA42" s="214"/>
      <c r="ITB42" s="214"/>
      <c r="ITC42" s="214"/>
      <c r="ITD42" s="214"/>
      <c r="ITE42" s="214"/>
      <c r="ITF42" s="214"/>
      <c r="ITG42" s="214"/>
      <c r="ITH42" s="214"/>
      <c r="ITI42" s="214"/>
      <c r="ITJ42" s="214"/>
      <c r="ITK42" s="214"/>
      <c r="ITL42" s="214"/>
      <c r="ITM42" s="214"/>
      <c r="ITN42" s="214"/>
      <c r="ITO42" s="214"/>
      <c r="ITP42" s="214"/>
      <c r="ITQ42" s="214"/>
      <c r="ITR42" s="214"/>
      <c r="ITS42" s="214"/>
      <c r="ITT42" s="214"/>
      <c r="ITU42" s="214"/>
      <c r="ITV42" s="214"/>
      <c r="ITW42" s="214"/>
      <c r="ITX42" s="214"/>
      <c r="ITY42" s="214"/>
      <c r="ITZ42" s="214"/>
      <c r="IUA42" s="214"/>
      <c r="IUB42" s="214"/>
      <c r="IUC42" s="214"/>
      <c r="IUD42" s="214"/>
      <c r="IUE42" s="214"/>
      <c r="IUF42" s="214"/>
      <c r="IUG42" s="214"/>
      <c r="IUH42" s="214"/>
      <c r="IUI42" s="214"/>
      <c r="IUJ42" s="214"/>
      <c r="IUK42" s="214"/>
      <c r="IUL42" s="214"/>
      <c r="IUM42" s="214"/>
      <c r="IUN42" s="214"/>
      <c r="IUO42" s="214"/>
      <c r="IUP42" s="214"/>
      <c r="IUQ42" s="214"/>
      <c r="IUR42" s="214"/>
      <c r="IUS42" s="214"/>
      <c r="IUT42" s="214"/>
      <c r="IUU42" s="214"/>
      <c r="IUV42" s="214"/>
      <c r="IUW42" s="214"/>
      <c r="IUX42" s="214"/>
      <c r="IUY42" s="214"/>
      <c r="IUZ42" s="214"/>
      <c r="IVA42" s="214"/>
      <c r="IVB42" s="214"/>
      <c r="IVC42" s="214"/>
      <c r="IVD42" s="214"/>
      <c r="IVE42" s="214"/>
      <c r="IVF42" s="214"/>
      <c r="IVG42" s="214"/>
      <c r="IVH42" s="214"/>
      <c r="IVI42" s="214"/>
      <c r="IVJ42" s="214"/>
      <c r="IVK42" s="214"/>
      <c r="IVL42" s="214"/>
      <c r="IVM42" s="214"/>
      <c r="IVN42" s="214"/>
      <c r="IVO42" s="214"/>
      <c r="IVP42" s="214"/>
      <c r="IVQ42" s="214"/>
      <c r="IVR42" s="214"/>
      <c r="IVS42" s="214"/>
      <c r="IVT42" s="214"/>
      <c r="IVU42" s="214"/>
      <c r="IVV42" s="214"/>
      <c r="IVW42" s="214"/>
      <c r="IVX42" s="214"/>
      <c r="IVY42" s="214"/>
      <c r="IVZ42" s="214"/>
      <c r="IWA42" s="214"/>
      <c r="IWB42" s="214"/>
      <c r="IWC42" s="214"/>
      <c r="IWD42" s="214"/>
      <c r="IWE42" s="214"/>
      <c r="IWF42" s="214"/>
      <c r="IWG42" s="214"/>
      <c r="IWH42" s="214"/>
      <c r="IWI42" s="214"/>
      <c r="IWJ42" s="214"/>
      <c r="IWK42" s="214"/>
      <c r="IWL42" s="214"/>
      <c r="IWM42" s="214"/>
      <c r="IWN42" s="214"/>
      <c r="IWO42" s="214"/>
      <c r="IWP42" s="214"/>
      <c r="IWQ42" s="214"/>
      <c r="IWR42" s="214"/>
      <c r="IWS42" s="214"/>
      <c r="IWT42" s="214"/>
      <c r="IWU42" s="214"/>
      <c r="IWV42" s="214"/>
      <c r="IWW42" s="214"/>
      <c r="IWX42" s="214"/>
      <c r="IWY42" s="214"/>
      <c r="IWZ42" s="214"/>
      <c r="IXA42" s="214"/>
      <c r="IXB42" s="214"/>
      <c r="IXC42" s="214"/>
      <c r="IXD42" s="214"/>
      <c r="IXE42" s="214"/>
      <c r="IXF42" s="214"/>
      <c r="IXG42" s="214"/>
      <c r="IXH42" s="214"/>
      <c r="IXI42" s="214"/>
      <c r="IXJ42" s="214"/>
      <c r="IXK42" s="214"/>
      <c r="IXL42" s="214"/>
      <c r="IXM42" s="214"/>
      <c r="IXN42" s="214"/>
      <c r="IXO42" s="214"/>
      <c r="IXP42" s="214"/>
      <c r="IXQ42" s="214"/>
      <c r="IXR42" s="214"/>
      <c r="IXS42" s="214"/>
      <c r="IXT42" s="214"/>
      <c r="IXU42" s="214"/>
      <c r="IXV42" s="214"/>
      <c r="IXW42" s="214"/>
      <c r="IXX42" s="214"/>
      <c r="IXY42" s="214"/>
      <c r="IXZ42" s="214"/>
      <c r="IYA42" s="214"/>
      <c r="IYB42" s="214"/>
      <c r="IYC42" s="214"/>
      <c r="IYD42" s="214"/>
      <c r="IYE42" s="214"/>
      <c r="IYF42" s="214"/>
      <c r="IYG42" s="214"/>
      <c r="IYH42" s="214"/>
      <c r="IYI42" s="214"/>
      <c r="IYJ42" s="214"/>
      <c r="IYK42" s="214"/>
      <c r="IYL42" s="214"/>
      <c r="IYM42" s="214"/>
      <c r="IYN42" s="214"/>
      <c r="IYO42" s="214"/>
      <c r="IYP42" s="214"/>
      <c r="IYQ42" s="214"/>
      <c r="IYR42" s="214"/>
      <c r="IYS42" s="214"/>
      <c r="IYT42" s="214"/>
      <c r="IYU42" s="214"/>
      <c r="IYV42" s="214"/>
      <c r="IYW42" s="214"/>
      <c r="IYX42" s="214"/>
      <c r="IYY42" s="214"/>
      <c r="IYZ42" s="214"/>
      <c r="IZA42" s="214"/>
      <c r="IZB42" s="214"/>
      <c r="IZC42" s="214"/>
      <c r="IZD42" s="214"/>
      <c r="IZE42" s="214"/>
      <c r="IZF42" s="214"/>
      <c r="IZG42" s="214"/>
      <c r="IZH42" s="214"/>
      <c r="IZI42" s="214"/>
      <c r="IZJ42" s="214"/>
      <c r="IZK42" s="214"/>
      <c r="IZL42" s="214"/>
      <c r="IZM42" s="214"/>
      <c r="IZN42" s="214"/>
      <c r="IZO42" s="214"/>
      <c r="IZP42" s="214"/>
      <c r="IZQ42" s="214"/>
      <c r="IZR42" s="214"/>
      <c r="IZS42" s="214"/>
      <c r="IZT42" s="214"/>
      <c r="IZU42" s="214"/>
      <c r="IZV42" s="214"/>
      <c r="IZW42" s="214"/>
      <c r="IZX42" s="214"/>
      <c r="IZY42" s="214"/>
      <c r="IZZ42" s="214"/>
      <c r="JAA42" s="214"/>
      <c r="JAB42" s="214"/>
      <c r="JAC42" s="214"/>
      <c r="JAD42" s="214"/>
      <c r="JAE42" s="214"/>
      <c r="JAF42" s="214"/>
      <c r="JAG42" s="214"/>
      <c r="JAH42" s="214"/>
      <c r="JAI42" s="214"/>
      <c r="JAJ42" s="214"/>
      <c r="JAK42" s="214"/>
      <c r="JAL42" s="214"/>
      <c r="JAM42" s="214"/>
      <c r="JAN42" s="214"/>
      <c r="JAO42" s="214"/>
      <c r="JAP42" s="214"/>
      <c r="JAQ42" s="214"/>
      <c r="JAR42" s="214"/>
      <c r="JAS42" s="214"/>
      <c r="JAT42" s="214"/>
      <c r="JAU42" s="214"/>
      <c r="JAV42" s="214"/>
      <c r="JAW42" s="214"/>
      <c r="JAX42" s="214"/>
      <c r="JAY42" s="214"/>
      <c r="JAZ42" s="214"/>
      <c r="JBA42" s="214"/>
      <c r="JBB42" s="214"/>
      <c r="JBC42" s="214"/>
      <c r="JBD42" s="214"/>
      <c r="JBE42" s="214"/>
      <c r="JBF42" s="214"/>
      <c r="JBG42" s="214"/>
      <c r="JBH42" s="214"/>
      <c r="JBI42" s="214"/>
      <c r="JBJ42" s="214"/>
      <c r="JBK42" s="214"/>
      <c r="JBL42" s="214"/>
      <c r="JBM42" s="214"/>
      <c r="JBN42" s="214"/>
      <c r="JBO42" s="214"/>
      <c r="JBP42" s="214"/>
      <c r="JBQ42" s="214"/>
      <c r="JBR42" s="214"/>
      <c r="JBS42" s="214"/>
      <c r="JBT42" s="214"/>
      <c r="JBU42" s="214"/>
      <c r="JBV42" s="214"/>
      <c r="JBW42" s="214"/>
      <c r="JBX42" s="214"/>
      <c r="JBY42" s="214"/>
      <c r="JBZ42" s="214"/>
      <c r="JCA42" s="214"/>
      <c r="JCB42" s="214"/>
      <c r="JCC42" s="214"/>
      <c r="JCD42" s="214"/>
      <c r="JCE42" s="214"/>
      <c r="JCF42" s="214"/>
      <c r="JCG42" s="214"/>
      <c r="JCH42" s="214"/>
      <c r="JCI42" s="214"/>
      <c r="JCJ42" s="214"/>
      <c r="JCK42" s="214"/>
      <c r="JCL42" s="214"/>
      <c r="JCM42" s="214"/>
      <c r="JCN42" s="214"/>
      <c r="JCO42" s="214"/>
      <c r="JCP42" s="214"/>
      <c r="JCQ42" s="214"/>
      <c r="JCR42" s="214"/>
      <c r="JCS42" s="214"/>
      <c r="JCT42" s="214"/>
      <c r="JCU42" s="214"/>
      <c r="JCV42" s="214"/>
      <c r="JCW42" s="214"/>
      <c r="JCX42" s="214"/>
      <c r="JCY42" s="214"/>
      <c r="JCZ42" s="214"/>
      <c r="JDA42" s="214"/>
      <c r="JDB42" s="214"/>
      <c r="JDC42" s="214"/>
      <c r="JDD42" s="214"/>
      <c r="JDE42" s="214"/>
      <c r="JDF42" s="214"/>
      <c r="JDG42" s="214"/>
      <c r="JDH42" s="214"/>
      <c r="JDI42" s="214"/>
      <c r="JDJ42" s="214"/>
      <c r="JDK42" s="214"/>
      <c r="JDL42" s="214"/>
      <c r="JDM42" s="214"/>
      <c r="JDN42" s="214"/>
      <c r="JDO42" s="214"/>
      <c r="JDP42" s="214"/>
      <c r="JDQ42" s="214"/>
      <c r="JDR42" s="214"/>
      <c r="JDS42" s="214"/>
      <c r="JDT42" s="214"/>
      <c r="JDU42" s="214"/>
      <c r="JDV42" s="214"/>
      <c r="JDW42" s="214"/>
      <c r="JDX42" s="214"/>
      <c r="JDY42" s="214"/>
      <c r="JDZ42" s="214"/>
      <c r="JEA42" s="214"/>
      <c r="JEB42" s="214"/>
      <c r="JEC42" s="214"/>
      <c r="JED42" s="214"/>
      <c r="JEE42" s="214"/>
      <c r="JEF42" s="214"/>
      <c r="JEG42" s="214"/>
      <c r="JEH42" s="214"/>
      <c r="JEI42" s="214"/>
      <c r="JEJ42" s="214"/>
      <c r="JEK42" s="214"/>
      <c r="JEL42" s="214"/>
      <c r="JEM42" s="214"/>
      <c r="JEN42" s="214"/>
      <c r="JEO42" s="214"/>
      <c r="JEP42" s="214"/>
      <c r="JEQ42" s="214"/>
      <c r="JER42" s="214"/>
      <c r="JES42" s="214"/>
      <c r="JET42" s="214"/>
      <c r="JEU42" s="214"/>
      <c r="JEV42" s="214"/>
      <c r="JEW42" s="214"/>
      <c r="JEX42" s="214"/>
      <c r="JEY42" s="214"/>
      <c r="JEZ42" s="214"/>
      <c r="JFA42" s="214"/>
      <c r="JFB42" s="214"/>
      <c r="JFC42" s="214"/>
      <c r="JFD42" s="214"/>
      <c r="JFE42" s="214"/>
      <c r="JFF42" s="214"/>
      <c r="JFG42" s="214"/>
      <c r="JFH42" s="214"/>
      <c r="JFI42" s="214"/>
      <c r="JFJ42" s="214"/>
      <c r="JFK42" s="214"/>
      <c r="JFL42" s="214"/>
      <c r="JFM42" s="214"/>
      <c r="JFN42" s="214"/>
      <c r="JFO42" s="214"/>
      <c r="JFP42" s="214"/>
      <c r="JFQ42" s="214"/>
      <c r="JFR42" s="214"/>
      <c r="JFS42" s="214"/>
      <c r="JFT42" s="214"/>
      <c r="JFU42" s="214"/>
      <c r="JFV42" s="214"/>
      <c r="JFW42" s="214"/>
      <c r="JFX42" s="214"/>
      <c r="JFY42" s="214"/>
      <c r="JFZ42" s="214"/>
      <c r="JGA42" s="214"/>
      <c r="JGB42" s="214"/>
      <c r="JGC42" s="214"/>
      <c r="JGD42" s="214"/>
      <c r="JGE42" s="214"/>
      <c r="JGF42" s="214"/>
      <c r="JGG42" s="214"/>
      <c r="JGH42" s="214"/>
      <c r="JGI42" s="214"/>
      <c r="JGJ42" s="214"/>
      <c r="JGK42" s="214"/>
      <c r="JGL42" s="214"/>
      <c r="JGM42" s="214"/>
      <c r="JGN42" s="214"/>
      <c r="JGO42" s="214"/>
      <c r="JGP42" s="214"/>
      <c r="JGQ42" s="214"/>
      <c r="JGR42" s="214"/>
      <c r="JGS42" s="214"/>
      <c r="JGT42" s="214"/>
      <c r="JGU42" s="214"/>
      <c r="JGV42" s="214"/>
      <c r="JGW42" s="214"/>
      <c r="JGX42" s="214"/>
      <c r="JGY42" s="214"/>
      <c r="JGZ42" s="214"/>
      <c r="JHA42" s="214"/>
      <c r="JHB42" s="214"/>
      <c r="JHC42" s="214"/>
      <c r="JHD42" s="214"/>
      <c r="JHE42" s="214"/>
      <c r="JHF42" s="214"/>
      <c r="JHG42" s="214"/>
      <c r="JHH42" s="214"/>
      <c r="JHI42" s="214"/>
      <c r="JHJ42" s="214"/>
      <c r="JHK42" s="214"/>
      <c r="JHL42" s="214"/>
      <c r="JHM42" s="214"/>
      <c r="JHN42" s="214"/>
      <c r="JHO42" s="214"/>
      <c r="JHP42" s="214"/>
      <c r="JHQ42" s="214"/>
      <c r="JHR42" s="214"/>
      <c r="JHS42" s="214"/>
      <c r="JHT42" s="214"/>
      <c r="JHU42" s="214"/>
      <c r="JHV42" s="214"/>
      <c r="JHW42" s="214"/>
      <c r="JHX42" s="214"/>
      <c r="JHY42" s="214"/>
      <c r="JHZ42" s="214"/>
      <c r="JIA42" s="214"/>
      <c r="JIB42" s="214"/>
      <c r="JIC42" s="214"/>
      <c r="JID42" s="214"/>
      <c r="JIE42" s="214"/>
      <c r="JIF42" s="214"/>
      <c r="JIG42" s="214"/>
      <c r="JIH42" s="214"/>
      <c r="JII42" s="214"/>
      <c r="JIJ42" s="214"/>
      <c r="JIK42" s="214"/>
      <c r="JIL42" s="214"/>
      <c r="JIM42" s="214"/>
      <c r="JIN42" s="214"/>
      <c r="JIO42" s="214"/>
      <c r="JIP42" s="214"/>
      <c r="JIQ42" s="214"/>
      <c r="JIR42" s="214"/>
      <c r="JIS42" s="214"/>
      <c r="JIT42" s="214"/>
      <c r="JIU42" s="214"/>
      <c r="JIV42" s="214"/>
      <c r="JIW42" s="214"/>
      <c r="JIX42" s="214"/>
      <c r="JIY42" s="214"/>
      <c r="JIZ42" s="214"/>
      <c r="JJA42" s="214"/>
      <c r="JJB42" s="214"/>
      <c r="JJC42" s="214"/>
      <c r="JJD42" s="214"/>
      <c r="JJE42" s="214"/>
      <c r="JJF42" s="214"/>
      <c r="JJG42" s="214"/>
      <c r="JJH42" s="214"/>
      <c r="JJI42" s="214"/>
      <c r="JJJ42" s="214"/>
      <c r="JJK42" s="214"/>
      <c r="JJL42" s="214"/>
      <c r="JJM42" s="214"/>
      <c r="JJN42" s="214"/>
      <c r="JJO42" s="214"/>
      <c r="JJP42" s="214"/>
      <c r="JJQ42" s="214"/>
      <c r="JJR42" s="214"/>
      <c r="JJS42" s="214"/>
      <c r="JJT42" s="214"/>
      <c r="JJU42" s="214"/>
      <c r="JJV42" s="214"/>
      <c r="JJW42" s="214"/>
      <c r="JJX42" s="214"/>
      <c r="JJY42" s="214"/>
      <c r="JJZ42" s="214"/>
      <c r="JKA42" s="214"/>
      <c r="JKB42" s="214"/>
      <c r="JKC42" s="214"/>
      <c r="JKD42" s="214"/>
      <c r="JKE42" s="214"/>
      <c r="JKF42" s="214"/>
      <c r="JKG42" s="214"/>
      <c r="JKH42" s="214"/>
      <c r="JKI42" s="214"/>
      <c r="JKJ42" s="214"/>
      <c r="JKK42" s="214"/>
      <c r="JKL42" s="214"/>
      <c r="JKM42" s="214"/>
      <c r="JKN42" s="214"/>
      <c r="JKO42" s="214"/>
      <c r="JKP42" s="214"/>
      <c r="JKQ42" s="214"/>
      <c r="JKR42" s="214"/>
      <c r="JKS42" s="214"/>
      <c r="JKT42" s="214"/>
      <c r="JKU42" s="214"/>
      <c r="JKV42" s="214"/>
      <c r="JKW42" s="214"/>
      <c r="JKX42" s="214"/>
      <c r="JKY42" s="214"/>
      <c r="JKZ42" s="214"/>
      <c r="JLA42" s="214"/>
      <c r="JLB42" s="214"/>
      <c r="JLC42" s="214"/>
      <c r="JLD42" s="214"/>
      <c r="JLE42" s="214"/>
      <c r="JLF42" s="214"/>
      <c r="JLG42" s="214"/>
      <c r="JLH42" s="214"/>
      <c r="JLI42" s="214"/>
      <c r="JLJ42" s="214"/>
      <c r="JLK42" s="214"/>
      <c r="JLL42" s="214"/>
      <c r="JLM42" s="214"/>
      <c r="JLN42" s="214"/>
      <c r="JLO42" s="214"/>
      <c r="JLP42" s="214"/>
      <c r="JLQ42" s="214"/>
      <c r="JLR42" s="214"/>
      <c r="JLS42" s="214"/>
      <c r="JLT42" s="214"/>
      <c r="JLU42" s="214"/>
      <c r="JLV42" s="214"/>
      <c r="JLW42" s="214"/>
      <c r="JLX42" s="214"/>
      <c r="JLY42" s="214"/>
      <c r="JLZ42" s="214"/>
      <c r="JMA42" s="214"/>
      <c r="JMB42" s="214"/>
      <c r="JMC42" s="214"/>
      <c r="JMD42" s="214"/>
      <c r="JME42" s="214"/>
      <c r="JMF42" s="214"/>
      <c r="JMG42" s="214"/>
      <c r="JMH42" s="214"/>
      <c r="JMI42" s="214"/>
      <c r="JMJ42" s="214"/>
      <c r="JMK42" s="214"/>
      <c r="JML42" s="214"/>
      <c r="JMM42" s="214"/>
      <c r="JMN42" s="214"/>
      <c r="JMO42" s="214"/>
      <c r="JMP42" s="214"/>
      <c r="JMQ42" s="214"/>
      <c r="JMR42" s="214"/>
      <c r="JMS42" s="214"/>
      <c r="JMT42" s="214"/>
      <c r="JMU42" s="214"/>
      <c r="JMV42" s="214"/>
      <c r="JMW42" s="214"/>
      <c r="JMX42" s="214"/>
      <c r="JMY42" s="214"/>
      <c r="JMZ42" s="214"/>
      <c r="JNA42" s="214"/>
      <c r="JNB42" s="214"/>
      <c r="JNC42" s="214"/>
      <c r="JND42" s="214"/>
      <c r="JNE42" s="214"/>
      <c r="JNF42" s="214"/>
      <c r="JNG42" s="214"/>
      <c r="JNH42" s="214"/>
      <c r="JNI42" s="214"/>
      <c r="JNJ42" s="214"/>
      <c r="JNK42" s="214"/>
      <c r="JNL42" s="214"/>
      <c r="JNM42" s="214"/>
      <c r="JNN42" s="214"/>
      <c r="JNO42" s="214"/>
      <c r="JNP42" s="214"/>
      <c r="JNQ42" s="214"/>
      <c r="JNR42" s="214"/>
      <c r="JNS42" s="214"/>
      <c r="JNT42" s="214"/>
      <c r="JNU42" s="214"/>
      <c r="JNV42" s="214"/>
      <c r="JNW42" s="214"/>
      <c r="JNX42" s="214"/>
      <c r="JNY42" s="214"/>
      <c r="JNZ42" s="214"/>
      <c r="JOA42" s="214"/>
      <c r="JOB42" s="214"/>
      <c r="JOC42" s="214"/>
      <c r="JOD42" s="214"/>
      <c r="JOE42" s="214"/>
      <c r="JOF42" s="214"/>
      <c r="JOG42" s="214"/>
      <c r="JOH42" s="214"/>
      <c r="JOI42" s="214"/>
      <c r="JOJ42" s="214"/>
      <c r="JOK42" s="214"/>
      <c r="JOL42" s="214"/>
      <c r="JOM42" s="214"/>
      <c r="JON42" s="214"/>
      <c r="JOO42" s="214"/>
      <c r="JOP42" s="214"/>
      <c r="JOQ42" s="214"/>
      <c r="JOR42" s="214"/>
      <c r="JOS42" s="214"/>
      <c r="JOT42" s="214"/>
      <c r="JOU42" s="214"/>
      <c r="JOV42" s="214"/>
      <c r="JOW42" s="214"/>
      <c r="JOX42" s="214"/>
      <c r="JOY42" s="214"/>
      <c r="JOZ42" s="214"/>
      <c r="JPA42" s="214"/>
      <c r="JPB42" s="214"/>
      <c r="JPC42" s="214"/>
      <c r="JPD42" s="214"/>
      <c r="JPE42" s="214"/>
      <c r="JPF42" s="214"/>
      <c r="JPG42" s="214"/>
      <c r="JPH42" s="214"/>
      <c r="JPI42" s="214"/>
      <c r="JPJ42" s="214"/>
      <c r="JPK42" s="214"/>
      <c r="JPL42" s="214"/>
      <c r="JPM42" s="214"/>
      <c r="JPN42" s="214"/>
      <c r="JPO42" s="214"/>
      <c r="JPP42" s="214"/>
      <c r="JPQ42" s="214"/>
      <c r="JPR42" s="214"/>
      <c r="JPS42" s="214"/>
      <c r="JPT42" s="214"/>
      <c r="JPU42" s="214"/>
      <c r="JPV42" s="214"/>
      <c r="JPW42" s="214"/>
      <c r="JPX42" s="214"/>
      <c r="JPY42" s="214"/>
      <c r="JPZ42" s="214"/>
      <c r="JQA42" s="214"/>
      <c r="JQB42" s="214"/>
      <c r="JQC42" s="214"/>
      <c r="JQD42" s="214"/>
      <c r="JQE42" s="214"/>
      <c r="JQF42" s="214"/>
      <c r="JQG42" s="214"/>
      <c r="JQH42" s="214"/>
      <c r="JQI42" s="214"/>
      <c r="JQJ42" s="214"/>
      <c r="JQK42" s="214"/>
      <c r="JQL42" s="214"/>
      <c r="JQM42" s="214"/>
      <c r="JQN42" s="214"/>
      <c r="JQO42" s="214"/>
      <c r="JQP42" s="214"/>
      <c r="JQQ42" s="214"/>
      <c r="JQR42" s="214"/>
      <c r="JQS42" s="214"/>
      <c r="JQT42" s="214"/>
      <c r="JQU42" s="214"/>
      <c r="JQV42" s="214"/>
      <c r="JQW42" s="214"/>
      <c r="JQX42" s="214"/>
      <c r="JQY42" s="214"/>
      <c r="JQZ42" s="214"/>
      <c r="JRA42" s="214"/>
      <c r="JRB42" s="214"/>
      <c r="JRC42" s="214"/>
      <c r="JRD42" s="214"/>
      <c r="JRE42" s="214"/>
      <c r="JRF42" s="214"/>
      <c r="JRG42" s="214"/>
      <c r="JRH42" s="214"/>
      <c r="JRI42" s="214"/>
      <c r="JRJ42" s="214"/>
      <c r="JRK42" s="214"/>
      <c r="JRL42" s="214"/>
      <c r="JRM42" s="214"/>
      <c r="JRN42" s="214"/>
      <c r="JRO42" s="214"/>
      <c r="JRP42" s="214"/>
      <c r="JRQ42" s="214"/>
      <c r="JRR42" s="214"/>
      <c r="JRS42" s="214"/>
      <c r="JRT42" s="214"/>
      <c r="JRU42" s="214"/>
      <c r="JRV42" s="214"/>
      <c r="JRW42" s="214"/>
      <c r="JRX42" s="214"/>
      <c r="JRY42" s="214"/>
      <c r="JRZ42" s="214"/>
      <c r="JSA42" s="214"/>
      <c r="JSB42" s="214"/>
      <c r="JSC42" s="214"/>
      <c r="JSD42" s="214"/>
      <c r="JSE42" s="214"/>
      <c r="JSF42" s="214"/>
      <c r="JSG42" s="214"/>
      <c r="JSH42" s="214"/>
      <c r="JSI42" s="214"/>
      <c r="JSJ42" s="214"/>
      <c r="JSK42" s="214"/>
      <c r="JSL42" s="214"/>
      <c r="JSM42" s="214"/>
      <c r="JSN42" s="214"/>
      <c r="JSO42" s="214"/>
      <c r="JSP42" s="214"/>
      <c r="JSQ42" s="214"/>
      <c r="JSR42" s="214"/>
      <c r="JSS42" s="214"/>
      <c r="JST42" s="214"/>
      <c r="JSU42" s="214"/>
      <c r="JSV42" s="214"/>
      <c r="JSW42" s="214"/>
      <c r="JSX42" s="214"/>
      <c r="JSY42" s="214"/>
      <c r="JSZ42" s="214"/>
      <c r="JTA42" s="214"/>
      <c r="JTB42" s="214"/>
      <c r="JTC42" s="214"/>
      <c r="JTD42" s="214"/>
      <c r="JTE42" s="214"/>
      <c r="JTF42" s="214"/>
      <c r="JTG42" s="214"/>
      <c r="JTH42" s="214"/>
      <c r="JTI42" s="214"/>
      <c r="JTJ42" s="214"/>
      <c r="JTK42" s="214"/>
      <c r="JTL42" s="214"/>
      <c r="JTM42" s="214"/>
      <c r="JTN42" s="214"/>
      <c r="JTO42" s="214"/>
      <c r="JTP42" s="214"/>
      <c r="JTQ42" s="214"/>
      <c r="JTR42" s="214"/>
      <c r="JTS42" s="214"/>
      <c r="JTT42" s="214"/>
      <c r="JTU42" s="214"/>
      <c r="JTV42" s="214"/>
      <c r="JTW42" s="214"/>
      <c r="JTX42" s="214"/>
      <c r="JTY42" s="214"/>
      <c r="JTZ42" s="214"/>
      <c r="JUA42" s="214"/>
      <c r="JUB42" s="214"/>
      <c r="JUC42" s="214"/>
      <c r="JUD42" s="214"/>
      <c r="JUE42" s="214"/>
      <c r="JUF42" s="214"/>
      <c r="JUG42" s="214"/>
      <c r="JUH42" s="214"/>
      <c r="JUI42" s="214"/>
      <c r="JUJ42" s="214"/>
      <c r="JUK42" s="214"/>
      <c r="JUL42" s="214"/>
      <c r="JUM42" s="214"/>
      <c r="JUN42" s="214"/>
      <c r="JUO42" s="214"/>
      <c r="JUP42" s="214"/>
      <c r="JUQ42" s="214"/>
      <c r="JUR42" s="214"/>
      <c r="JUS42" s="214"/>
      <c r="JUT42" s="214"/>
      <c r="JUU42" s="214"/>
      <c r="JUV42" s="214"/>
      <c r="JUW42" s="214"/>
      <c r="JUX42" s="214"/>
      <c r="JUY42" s="214"/>
      <c r="JUZ42" s="214"/>
      <c r="JVA42" s="214"/>
      <c r="JVB42" s="214"/>
      <c r="JVC42" s="214"/>
      <c r="JVD42" s="214"/>
      <c r="JVE42" s="214"/>
      <c r="JVF42" s="214"/>
      <c r="JVG42" s="214"/>
      <c r="JVH42" s="214"/>
      <c r="JVI42" s="214"/>
      <c r="JVJ42" s="214"/>
      <c r="JVK42" s="214"/>
      <c r="JVL42" s="214"/>
      <c r="JVM42" s="214"/>
      <c r="JVN42" s="214"/>
      <c r="JVO42" s="214"/>
      <c r="JVP42" s="214"/>
      <c r="JVQ42" s="214"/>
      <c r="JVR42" s="214"/>
      <c r="JVS42" s="214"/>
      <c r="JVT42" s="214"/>
      <c r="JVU42" s="214"/>
      <c r="JVV42" s="214"/>
      <c r="JVW42" s="214"/>
      <c r="JVX42" s="214"/>
      <c r="JVY42" s="214"/>
      <c r="JVZ42" s="214"/>
      <c r="JWA42" s="214"/>
      <c r="JWB42" s="214"/>
      <c r="JWC42" s="214"/>
      <c r="JWD42" s="214"/>
      <c r="JWE42" s="214"/>
      <c r="JWF42" s="214"/>
      <c r="JWG42" s="214"/>
      <c r="JWH42" s="214"/>
      <c r="JWI42" s="214"/>
      <c r="JWJ42" s="214"/>
      <c r="JWK42" s="214"/>
      <c r="JWL42" s="214"/>
      <c r="JWM42" s="214"/>
      <c r="JWN42" s="214"/>
      <c r="JWO42" s="214"/>
      <c r="JWP42" s="214"/>
      <c r="JWQ42" s="214"/>
      <c r="JWR42" s="214"/>
      <c r="JWS42" s="214"/>
      <c r="JWT42" s="214"/>
      <c r="JWU42" s="214"/>
      <c r="JWV42" s="214"/>
      <c r="JWW42" s="214"/>
      <c r="JWX42" s="214"/>
      <c r="JWY42" s="214"/>
      <c r="JWZ42" s="214"/>
      <c r="JXA42" s="214"/>
      <c r="JXB42" s="214"/>
      <c r="JXC42" s="214"/>
      <c r="JXD42" s="214"/>
      <c r="JXE42" s="214"/>
      <c r="JXF42" s="214"/>
      <c r="JXG42" s="214"/>
      <c r="JXH42" s="214"/>
      <c r="JXI42" s="214"/>
      <c r="JXJ42" s="214"/>
      <c r="JXK42" s="214"/>
      <c r="JXL42" s="214"/>
      <c r="JXM42" s="214"/>
      <c r="JXN42" s="214"/>
      <c r="JXO42" s="214"/>
      <c r="JXP42" s="214"/>
      <c r="JXQ42" s="214"/>
      <c r="JXR42" s="214"/>
      <c r="JXS42" s="214"/>
      <c r="JXT42" s="214"/>
      <c r="JXU42" s="214"/>
      <c r="JXV42" s="214"/>
      <c r="JXW42" s="214"/>
      <c r="JXX42" s="214"/>
      <c r="JXY42" s="214"/>
      <c r="JXZ42" s="214"/>
      <c r="JYA42" s="214"/>
      <c r="JYB42" s="214"/>
      <c r="JYC42" s="214"/>
      <c r="JYD42" s="214"/>
      <c r="JYE42" s="214"/>
      <c r="JYF42" s="214"/>
      <c r="JYG42" s="214"/>
      <c r="JYH42" s="214"/>
      <c r="JYI42" s="214"/>
      <c r="JYJ42" s="214"/>
      <c r="JYK42" s="214"/>
      <c r="JYL42" s="214"/>
      <c r="JYM42" s="214"/>
      <c r="JYN42" s="214"/>
      <c r="JYO42" s="214"/>
      <c r="JYP42" s="214"/>
      <c r="JYQ42" s="214"/>
      <c r="JYR42" s="214"/>
      <c r="JYS42" s="214"/>
      <c r="JYT42" s="214"/>
      <c r="JYU42" s="214"/>
      <c r="JYV42" s="214"/>
      <c r="JYW42" s="214"/>
      <c r="JYX42" s="214"/>
      <c r="JYY42" s="214"/>
      <c r="JYZ42" s="214"/>
      <c r="JZA42" s="214"/>
      <c r="JZB42" s="214"/>
      <c r="JZC42" s="214"/>
      <c r="JZD42" s="214"/>
      <c r="JZE42" s="214"/>
      <c r="JZF42" s="214"/>
      <c r="JZG42" s="214"/>
      <c r="JZH42" s="214"/>
      <c r="JZI42" s="214"/>
      <c r="JZJ42" s="214"/>
      <c r="JZK42" s="214"/>
      <c r="JZL42" s="214"/>
      <c r="JZM42" s="214"/>
      <c r="JZN42" s="214"/>
      <c r="JZO42" s="214"/>
      <c r="JZP42" s="214"/>
      <c r="JZQ42" s="214"/>
      <c r="JZR42" s="214"/>
      <c r="JZS42" s="214"/>
      <c r="JZT42" s="214"/>
      <c r="JZU42" s="214"/>
      <c r="JZV42" s="214"/>
      <c r="JZW42" s="214"/>
      <c r="JZX42" s="214"/>
      <c r="JZY42" s="214"/>
      <c r="JZZ42" s="214"/>
      <c r="KAA42" s="214"/>
      <c r="KAB42" s="214"/>
      <c r="KAC42" s="214"/>
      <c r="KAD42" s="214"/>
      <c r="KAE42" s="214"/>
      <c r="KAF42" s="214"/>
      <c r="KAG42" s="214"/>
      <c r="KAH42" s="214"/>
      <c r="KAI42" s="214"/>
      <c r="KAJ42" s="214"/>
      <c r="KAK42" s="214"/>
      <c r="KAL42" s="214"/>
      <c r="KAM42" s="214"/>
      <c r="KAN42" s="214"/>
      <c r="KAO42" s="214"/>
      <c r="KAP42" s="214"/>
      <c r="KAQ42" s="214"/>
      <c r="KAR42" s="214"/>
      <c r="KAS42" s="214"/>
      <c r="KAT42" s="214"/>
      <c r="KAU42" s="214"/>
      <c r="KAV42" s="214"/>
      <c r="KAW42" s="214"/>
      <c r="KAX42" s="214"/>
      <c r="KAY42" s="214"/>
      <c r="KAZ42" s="214"/>
      <c r="KBA42" s="214"/>
      <c r="KBB42" s="214"/>
      <c r="KBC42" s="214"/>
      <c r="KBD42" s="214"/>
      <c r="KBE42" s="214"/>
      <c r="KBF42" s="214"/>
      <c r="KBG42" s="214"/>
      <c r="KBH42" s="214"/>
      <c r="KBI42" s="214"/>
      <c r="KBJ42" s="214"/>
      <c r="KBK42" s="214"/>
      <c r="KBL42" s="214"/>
      <c r="KBM42" s="214"/>
      <c r="KBN42" s="214"/>
      <c r="KBO42" s="214"/>
      <c r="KBP42" s="214"/>
      <c r="KBQ42" s="214"/>
      <c r="KBR42" s="214"/>
      <c r="KBS42" s="214"/>
      <c r="KBT42" s="214"/>
      <c r="KBU42" s="214"/>
      <c r="KBV42" s="214"/>
      <c r="KBW42" s="214"/>
      <c r="KBX42" s="214"/>
      <c r="KBY42" s="214"/>
      <c r="KBZ42" s="214"/>
      <c r="KCA42" s="214"/>
      <c r="KCB42" s="214"/>
      <c r="KCC42" s="214"/>
      <c r="KCD42" s="214"/>
      <c r="KCE42" s="214"/>
      <c r="KCF42" s="214"/>
      <c r="KCG42" s="214"/>
      <c r="KCH42" s="214"/>
      <c r="KCI42" s="214"/>
      <c r="KCJ42" s="214"/>
      <c r="KCK42" s="214"/>
      <c r="KCL42" s="214"/>
      <c r="KCM42" s="214"/>
      <c r="KCN42" s="214"/>
      <c r="KCO42" s="214"/>
      <c r="KCP42" s="214"/>
      <c r="KCQ42" s="214"/>
      <c r="KCR42" s="214"/>
      <c r="KCS42" s="214"/>
      <c r="KCT42" s="214"/>
      <c r="KCU42" s="214"/>
      <c r="KCV42" s="214"/>
      <c r="KCW42" s="214"/>
      <c r="KCX42" s="214"/>
      <c r="KCY42" s="214"/>
      <c r="KCZ42" s="214"/>
      <c r="KDA42" s="214"/>
      <c r="KDB42" s="214"/>
      <c r="KDC42" s="214"/>
      <c r="KDD42" s="214"/>
      <c r="KDE42" s="214"/>
      <c r="KDF42" s="214"/>
      <c r="KDG42" s="214"/>
      <c r="KDH42" s="214"/>
      <c r="KDI42" s="214"/>
      <c r="KDJ42" s="214"/>
      <c r="KDK42" s="214"/>
      <c r="KDL42" s="214"/>
      <c r="KDM42" s="214"/>
      <c r="KDN42" s="214"/>
      <c r="KDO42" s="214"/>
      <c r="KDP42" s="214"/>
      <c r="KDQ42" s="214"/>
      <c r="KDR42" s="214"/>
      <c r="KDS42" s="214"/>
      <c r="KDT42" s="214"/>
      <c r="KDU42" s="214"/>
      <c r="KDV42" s="214"/>
      <c r="KDW42" s="214"/>
      <c r="KDX42" s="214"/>
      <c r="KDY42" s="214"/>
      <c r="KDZ42" s="214"/>
      <c r="KEA42" s="214"/>
      <c r="KEB42" s="214"/>
      <c r="KEC42" s="214"/>
      <c r="KED42" s="214"/>
      <c r="KEE42" s="214"/>
      <c r="KEF42" s="214"/>
      <c r="KEG42" s="214"/>
      <c r="KEH42" s="214"/>
      <c r="KEI42" s="214"/>
      <c r="KEJ42" s="214"/>
      <c r="KEK42" s="214"/>
      <c r="KEL42" s="214"/>
      <c r="KEM42" s="214"/>
      <c r="KEN42" s="214"/>
      <c r="KEO42" s="214"/>
      <c r="KEP42" s="214"/>
      <c r="KEQ42" s="214"/>
      <c r="KER42" s="214"/>
      <c r="KES42" s="214"/>
      <c r="KET42" s="214"/>
      <c r="KEU42" s="214"/>
      <c r="KEV42" s="214"/>
      <c r="KEW42" s="214"/>
      <c r="KEX42" s="214"/>
      <c r="KEY42" s="214"/>
      <c r="KEZ42" s="214"/>
      <c r="KFA42" s="214"/>
      <c r="KFB42" s="214"/>
      <c r="KFC42" s="214"/>
      <c r="KFD42" s="214"/>
      <c r="KFE42" s="214"/>
      <c r="KFF42" s="214"/>
      <c r="KFG42" s="214"/>
      <c r="KFH42" s="214"/>
      <c r="KFI42" s="214"/>
      <c r="KFJ42" s="214"/>
      <c r="KFK42" s="214"/>
      <c r="KFL42" s="214"/>
      <c r="KFM42" s="214"/>
      <c r="KFN42" s="214"/>
      <c r="KFO42" s="214"/>
      <c r="KFP42" s="214"/>
      <c r="KFQ42" s="214"/>
      <c r="KFR42" s="214"/>
      <c r="KFS42" s="214"/>
      <c r="KFT42" s="214"/>
      <c r="KFU42" s="214"/>
      <c r="KFV42" s="214"/>
      <c r="KFW42" s="214"/>
      <c r="KFX42" s="214"/>
      <c r="KFY42" s="214"/>
      <c r="KFZ42" s="214"/>
      <c r="KGA42" s="214"/>
      <c r="KGB42" s="214"/>
      <c r="KGC42" s="214"/>
      <c r="KGD42" s="214"/>
      <c r="KGE42" s="214"/>
      <c r="KGF42" s="214"/>
      <c r="KGG42" s="214"/>
      <c r="KGH42" s="214"/>
      <c r="KGI42" s="214"/>
      <c r="KGJ42" s="214"/>
      <c r="KGK42" s="214"/>
      <c r="KGL42" s="214"/>
      <c r="KGM42" s="214"/>
      <c r="KGN42" s="214"/>
      <c r="KGO42" s="214"/>
      <c r="KGP42" s="214"/>
      <c r="KGQ42" s="214"/>
      <c r="KGR42" s="214"/>
      <c r="KGS42" s="214"/>
      <c r="KGT42" s="214"/>
      <c r="KGU42" s="214"/>
      <c r="KGV42" s="214"/>
      <c r="KGW42" s="214"/>
      <c r="KGX42" s="214"/>
      <c r="KGY42" s="214"/>
      <c r="KGZ42" s="214"/>
      <c r="KHA42" s="214"/>
      <c r="KHB42" s="214"/>
      <c r="KHC42" s="214"/>
      <c r="KHD42" s="214"/>
      <c r="KHE42" s="214"/>
      <c r="KHF42" s="214"/>
      <c r="KHG42" s="214"/>
      <c r="KHH42" s="214"/>
      <c r="KHI42" s="214"/>
      <c r="KHJ42" s="214"/>
      <c r="KHK42" s="214"/>
      <c r="KHL42" s="214"/>
      <c r="KHM42" s="214"/>
      <c r="KHN42" s="214"/>
      <c r="KHO42" s="214"/>
      <c r="KHP42" s="214"/>
      <c r="KHQ42" s="214"/>
      <c r="KHR42" s="214"/>
      <c r="KHS42" s="214"/>
      <c r="KHT42" s="214"/>
      <c r="KHU42" s="214"/>
      <c r="KHV42" s="214"/>
      <c r="KHW42" s="214"/>
      <c r="KHX42" s="214"/>
      <c r="KHY42" s="214"/>
      <c r="KHZ42" s="214"/>
      <c r="KIA42" s="214"/>
      <c r="KIB42" s="214"/>
      <c r="KIC42" s="214"/>
      <c r="KID42" s="214"/>
      <c r="KIE42" s="214"/>
      <c r="KIF42" s="214"/>
      <c r="KIG42" s="214"/>
      <c r="KIH42" s="214"/>
      <c r="KII42" s="214"/>
      <c r="KIJ42" s="214"/>
      <c r="KIK42" s="214"/>
      <c r="KIL42" s="214"/>
      <c r="KIM42" s="214"/>
      <c r="KIN42" s="214"/>
      <c r="KIO42" s="214"/>
      <c r="KIP42" s="214"/>
      <c r="KIQ42" s="214"/>
      <c r="KIR42" s="214"/>
      <c r="KIS42" s="214"/>
      <c r="KIT42" s="214"/>
      <c r="KIU42" s="214"/>
      <c r="KIV42" s="214"/>
      <c r="KIW42" s="214"/>
      <c r="KIX42" s="214"/>
      <c r="KIY42" s="214"/>
      <c r="KIZ42" s="214"/>
      <c r="KJA42" s="214"/>
      <c r="KJB42" s="214"/>
      <c r="KJC42" s="214"/>
      <c r="KJD42" s="214"/>
      <c r="KJE42" s="214"/>
      <c r="KJF42" s="214"/>
      <c r="KJG42" s="214"/>
      <c r="KJH42" s="214"/>
      <c r="KJI42" s="214"/>
      <c r="KJJ42" s="214"/>
      <c r="KJK42" s="214"/>
      <c r="KJL42" s="214"/>
      <c r="KJM42" s="214"/>
      <c r="KJN42" s="214"/>
      <c r="KJO42" s="214"/>
      <c r="KJP42" s="214"/>
      <c r="KJQ42" s="214"/>
      <c r="KJR42" s="214"/>
      <c r="KJS42" s="214"/>
      <c r="KJT42" s="214"/>
      <c r="KJU42" s="214"/>
      <c r="KJV42" s="214"/>
      <c r="KJW42" s="214"/>
      <c r="KJX42" s="214"/>
      <c r="KJY42" s="214"/>
      <c r="KJZ42" s="214"/>
      <c r="KKA42" s="214"/>
      <c r="KKB42" s="214"/>
      <c r="KKC42" s="214"/>
      <c r="KKD42" s="214"/>
      <c r="KKE42" s="214"/>
      <c r="KKF42" s="214"/>
      <c r="KKG42" s="214"/>
      <c r="KKH42" s="214"/>
      <c r="KKI42" s="214"/>
      <c r="KKJ42" s="214"/>
      <c r="KKK42" s="214"/>
      <c r="KKL42" s="214"/>
      <c r="KKM42" s="214"/>
      <c r="KKN42" s="214"/>
      <c r="KKO42" s="214"/>
      <c r="KKP42" s="214"/>
      <c r="KKQ42" s="214"/>
      <c r="KKR42" s="214"/>
      <c r="KKS42" s="214"/>
      <c r="KKT42" s="214"/>
      <c r="KKU42" s="214"/>
      <c r="KKV42" s="214"/>
      <c r="KKW42" s="214"/>
      <c r="KKX42" s="214"/>
      <c r="KKY42" s="214"/>
      <c r="KKZ42" s="214"/>
      <c r="KLA42" s="214"/>
      <c r="KLB42" s="214"/>
      <c r="KLC42" s="214"/>
      <c r="KLD42" s="214"/>
      <c r="KLE42" s="214"/>
      <c r="KLF42" s="214"/>
      <c r="KLG42" s="214"/>
      <c r="KLH42" s="214"/>
      <c r="KLI42" s="214"/>
      <c r="KLJ42" s="214"/>
      <c r="KLK42" s="214"/>
      <c r="KLL42" s="214"/>
      <c r="KLM42" s="214"/>
      <c r="KLN42" s="214"/>
      <c r="KLO42" s="214"/>
      <c r="KLP42" s="214"/>
      <c r="KLQ42" s="214"/>
      <c r="KLR42" s="214"/>
      <c r="KLS42" s="214"/>
      <c r="KLT42" s="214"/>
      <c r="KLU42" s="214"/>
      <c r="KLV42" s="214"/>
      <c r="KLW42" s="214"/>
      <c r="KLX42" s="214"/>
      <c r="KLY42" s="214"/>
      <c r="KLZ42" s="214"/>
      <c r="KMA42" s="214"/>
      <c r="KMB42" s="214"/>
      <c r="KMC42" s="214"/>
      <c r="KMD42" s="214"/>
      <c r="KME42" s="214"/>
      <c r="KMF42" s="214"/>
      <c r="KMG42" s="214"/>
      <c r="KMH42" s="214"/>
      <c r="KMI42" s="214"/>
      <c r="KMJ42" s="214"/>
      <c r="KMK42" s="214"/>
      <c r="KML42" s="214"/>
      <c r="KMM42" s="214"/>
      <c r="KMN42" s="214"/>
      <c r="KMO42" s="214"/>
      <c r="KMP42" s="214"/>
      <c r="KMQ42" s="214"/>
      <c r="KMR42" s="214"/>
      <c r="KMS42" s="214"/>
      <c r="KMT42" s="214"/>
      <c r="KMU42" s="214"/>
      <c r="KMV42" s="214"/>
      <c r="KMW42" s="214"/>
      <c r="KMX42" s="214"/>
      <c r="KMY42" s="214"/>
      <c r="KMZ42" s="214"/>
      <c r="KNA42" s="214"/>
      <c r="KNB42" s="214"/>
      <c r="KNC42" s="214"/>
      <c r="KND42" s="214"/>
      <c r="KNE42" s="214"/>
      <c r="KNF42" s="214"/>
      <c r="KNG42" s="214"/>
      <c r="KNH42" s="214"/>
      <c r="KNI42" s="214"/>
      <c r="KNJ42" s="214"/>
      <c r="KNK42" s="214"/>
      <c r="KNL42" s="214"/>
      <c r="KNM42" s="214"/>
      <c r="KNN42" s="214"/>
      <c r="KNO42" s="214"/>
      <c r="KNP42" s="214"/>
      <c r="KNQ42" s="214"/>
      <c r="KNR42" s="214"/>
      <c r="KNS42" s="214"/>
      <c r="KNT42" s="214"/>
      <c r="KNU42" s="214"/>
      <c r="KNV42" s="214"/>
      <c r="KNW42" s="214"/>
      <c r="KNX42" s="214"/>
      <c r="KNY42" s="214"/>
      <c r="KNZ42" s="214"/>
      <c r="KOA42" s="214"/>
      <c r="KOB42" s="214"/>
      <c r="KOC42" s="214"/>
      <c r="KOD42" s="214"/>
      <c r="KOE42" s="214"/>
      <c r="KOF42" s="214"/>
      <c r="KOG42" s="214"/>
      <c r="KOH42" s="214"/>
      <c r="KOI42" s="214"/>
      <c r="KOJ42" s="214"/>
      <c r="KOK42" s="214"/>
      <c r="KOL42" s="214"/>
      <c r="KOM42" s="214"/>
      <c r="KON42" s="214"/>
      <c r="KOO42" s="214"/>
      <c r="KOP42" s="214"/>
      <c r="KOQ42" s="214"/>
      <c r="KOR42" s="214"/>
      <c r="KOS42" s="214"/>
      <c r="KOT42" s="214"/>
      <c r="KOU42" s="214"/>
      <c r="KOV42" s="214"/>
      <c r="KOW42" s="214"/>
      <c r="KOX42" s="214"/>
      <c r="KOY42" s="214"/>
      <c r="KOZ42" s="214"/>
      <c r="KPA42" s="214"/>
      <c r="KPB42" s="214"/>
      <c r="KPC42" s="214"/>
      <c r="KPD42" s="214"/>
      <c r="KPE42" s="214"/>
      <c r="KPF42" s="214"/>
      <c r="KPG42" s="214"/>
      <c r="KPH42" s="214"/>
      <c r="KPI42" s="214"/>
      <c r="KPJ42" s="214"/>
      <c r="KPK42" s="214"/>
      <c r="KPL42" s="214"/>
      <c r="KPM42" s="214"/>
      <c r="KPN42" s="214"/>
      <c r="KPO42" s="214"/>
      <c r="KPP42" s="214"/>
      <c r="KPQ42" s="214"/>
      <c r="KPR42" s="214"/>
      <c r="KPS42" s="214"/>
      <c r="KPT42" s="214"/>
      <c r="KPU42" s="214"/>
      <c r="KPV42" s="214"/>
      <c r="KPW42" s="214"/>
      <c r="KPX42" s="214"/>
      <c r="KPY42" s="214"/>
      <c r="KPZ42" s="214"/>
      <c r="KQA42" s="214"/>
      <c r="KQB42" s="214"/>
      <c r="KQC42" s="214"/>
      <c r="KQD42" s="214"/>
      <c r="KQE42" s="214"/>
      <c r="KQF42" s="214"/>
      <c r="KQG42" s="214"/>
      <c r="KQH42" s="214"/>
      <c r="KQI42" s="214"/>
      <c r="KQJ42" s="214"/>
      <c r="KQK42" s="214"/>
      <c r="KQL42" s="214"/>
      <c r="KQM42" s="214"/>
      <c r="KQN42" s="214"/>
      <c r="KQO42" s="214"/>
      <c r="KQP42" s="214"/>
      <c r="KQQ42" s="214"/>
      <c r="KQR42" s="214"/>
      <c r="KQS42" s="214"/>
      <c r="KQT42" s="214"/>
      <c r="KQU42" s="214"/>
      <c r="KQV42" s="214"/>
      <c r="KQW42" s="214"/>
      <c r="KQX42" s="214"/>
      <c r="KQY42" s="214"/>
      <c r="KQZ42" s="214"/>
      <c r="KRA42" s="214"/>
      <c r="KRB42" s="214"/>
      <c r="KRC42" s="214"/>
      <c r="KRD42" s="214"/>
      <c r="KRE42" s="214"/>
      <c r="KRF42" s="214"/>
      <c r="KRG42" s="214"/>
      <c r="KRH42" s="214"/>
      <c r="KRI42" s="214"/>
      <c r="KRJ42" s="214"/>
      <c r="KRK42" s="214"/>
      <c r="KRL42" s="214"/>
      <c r="KRM42" s="214"/>
      <c r="KRN42" s="214"/>
      <c r="KRO42" s="214"/>
      <c r="KRP42" s="214"/>
      <c r="KRQ42" s="214"/>
      <c r="KRR42" s="214"/>
      <c r="KRS42" s="214"/>
      <c r="KRT42" s="214"/>
      <c r="KRU42" s="214"/>
      <c r="KRV42" s="214"/>
      <c r="KRW42" s="214"/>
      <c r="KRX42" s="214"/>
      <c r="KRY42" s="214"/>
      <c r="KRZ42" s="214"/>
      <c r="KSA42" s="214"/>
      <c r="KSB42" s="214"/>
      <c r="KSC42" s="214"/>
      <c r="KSD42" s="214"/>
      <c r="KSE42" s="214"/>
      <c r="KSF42" s="214"/>
      <c r="KSG42" s="214"/>
      <c r="KSH42" s="214"/>
      <c r="KSI42" s="214"/>
      <c r="KSJ42" s="214"/>
      <c r="KSK42" s="214"/>
      <c r="KSL42" s="214"/>
      <c r="KSM42" s="214"/>
      <c r="KSN42" s="214"/>
      <c r="KSO42" s="214"/>
      <c r="KSP42" s="214"/>
      <c r="KSQ42" s="214"/>
      <c r="KSR42" s="214"/>
      <c r="KSS42" s="214"/>
      <c r="KST42" s="214"/>
      <c r="KSU42" s="214"/>
      <c r="KSV42" s="214"/>
      <c r="KSW42" s="214"/>
      <c r="KSX42" s="214"/>
      <c r="KSY42" s="214"/>
      <c r="KSZ42" s="214"/>
      <c r="KTA42" s="214"/>
      <c r="KTB42" s="214"/>
      <c r="KTC42" s="214"/>
      <c r="KTD42" s="214"/>
      <c r="KTE42" s="214"/>
      <c r="KTF42" s="214"/>
      <c r="KTG42" s="214"/>
      <c r="KTH42" s="214"/>
      <c r="KTI42" s="214"/>
      <c r="KTJ42" s="214"/>
      <c r="KTK42" s="214"/>
      <c r="KTL42" s="214"/>
      <c r="KTM42" s="214"/>
      <c r="KTN42" s="214"/>
      <c r="KTO42" s="214"/>
      <c r="KTP42" s="214"/>
      <c r="KTQ42" s="214"/>
      <c r="KTR42" s="214"/>
      <c r="KTS42" s="214"/>
      <c r="KTT42" s="214"/>
      <c r="KTU42" s="214"/>
      <c r="KTV42" s="214"/>
      <c r="KTW42" s="214"/>
      <c r="KTX42" s="214"/>
      <c r="KTY42" s="214"/>
      <c r="KTZ42" s="214"/>
      <c r="KUA42" s="214"/>
      <c r="KUB42" s="214"/>
      <c r="KUC42" s="214"/>
      <c r="KUD42" s="214"/>
      <c r="KUE42" s="214"/>
      <c r="KUF42" s="214"/>
      <c r="KUG42" s="214"/>
      <c r="KUH42" s="214"/>
      <c r="KUI42" s="214"/>
      <c r="KUJ42" s="214"/>
      <c r="KUK42" s="214"/>
      <c r="KUL42" s="214"/>
      <c r="KUM42" s="214"/>
      <c r="KUN42" s="214"/>
      <c r="KUO42" s="214"/>
      <c r="KUP42" s="214"/>
      <c r="KUQ42" s="214"/>
      <c r="KUR42" s="214"/>
      <c r="KUS42" s="214"/>
      <c r="KUT42" s="214"/>
      <c r="KUU42" s="214"/>
      <c r="KUV42" s="214"/>
      <c r="KUW42" s="214"/>
      <c r="KUX42" s="214"/>
      <c r="KUY42" s="214"/>
      <c r="KUZ42" s="214"/>
      <c r="KVA42" s="214"/>
      <c r="KVB42" s="214"/>
      <c r="KVC42" s="214"/>
      <c r="KVD42" s="214"/>
      <c r="KVE42" s="214"/>
      <c r="KVF42" s="214"/>
      <c r="KVG42" s="214"/>
      <c r="KVH42" s="214"/>
      <c r="KVI42" s="214"/>
      <c r="KVJ42" s="214"/>
      <c r="KVK42" s="214"/>
      <c r="KVL42" s="214"/>
      <c r="KVM42" s="214"/>
      <c r="KVN42" s="214"/>
      <c r="KVO42" s="214"/>
      <c r="KVP42" s="214"/>
      <c r="KVQ42" s="214"/>
      <c r="KVR42" s="214"/>
      <c r="KVS42" s="214"/>
      <c r="KVT42" s="214"/>
      <c r="KVU42" s="214"/>
      <c r="KVV42" s="214"/>
      <c r="KVW42" s="214"/>
      <c r="KVX42" s="214"/>
      <c r="KVY42" s="214"/>
      <c r="KVZ42" s="214"/>
      <c r="KWA42" s="214"/>
      <c r="KWB42" s="214"/>
      <c r="KWC42" s="214"/>
      <c r="KWD42" s="214"/>
      <c r="KWE42" s="214"/>
      <c r="KWF42" s="214"/>
      <c r="KWG42" s="214"/>
      <c r="KWH42" s="214"/>
      <c r="KWI42" s="214"/>
      <c r="KWJ42" s="214"/>
      <c r="KWK42" s="214"/>
      <c r="KWL42" s="214"/>
      <c r="KWM42" s="214"/>
      <c r="KWN42" s="214"/>
      <c r="KWO42" s="214"/>
      <c r="KWP42" s="214"/>
      <c r="KWQ42" s="214"/>
      <c r="KWR42" s="214"/>
      <c r="KWS42" s="214"/>
      <c r="KWT42" s="214"/>
      <c r="KWU42" s="214"/>
      <c r="KWV42" s="214"/>
      <c r="KWW42" s="214"/>
      <c r="KWX42" s="214"/>
      <c r="KWY42" s="214"/>
      <c r="KWZ42" s="214"/>
      <c r="KXA42" s="214"/>
      <c r="KXB42" s="214"/>
      <c r="KXC42" s="214"/>
      <c r="KXD42" s="214"/>
      <c r="KXE42" s="214"/>
      <c r="KXF42" s="214"/>
      <c r="KXG42" s="214"/>
      <c r="KXH42" s="214"/>
      <c r="KXI42" s="214"/>
      <c r="KXJ42" s="214"/>
      <c r="KXK42" s="214"/>
      <c r="KXL42" s="214"/>
      <c r="KXM42" s="214"/>
      <c r="KXN42" s="214"/>
      <c r="KXO42" s="214"/>
      <c r="KXP42" s="214"/>
      <c r="KXQ42" s="214"/>
      <c r="KXR42" s="214"/>
      <c r="KXS42" s="214"/>
      <c r="KXT42" s="214"/>
      <c r="KXU42" s="214"/>
      <c r="KXV42" s="214"/>
      <c r="KXW42" s="214"/>
      <c r="KXX42" s="214"/>
      <c r="KXY42" s="214"/>
      <c r="KXZ42" s="214"/>
      <c r="KYA42" s="214"/>
      <c r="KYB42" s="214"/>
      <c r="KYC42" s="214"/>
      <c r="KYD42" s="214"/>
      <c r="KYE42" s="214"/>
      <c r="KYF42" s="214"/>
      <c r="KYG42" s="214"/>
      <c r="KYH42" s="214"/>
      <c r="KYI42" s="214"/>
      <c r="KYJ42" s="214"/>
      <c r="KYK42" s="214"/>
      <c r="KYL42" s="214"/>
      <c r="KYM42" s="214"/>
      <c r="KYN42" s="214"/>
      <c r="KYO42" s="214"/>
      <c r="KYP42" s="214"/>
      <c r="KYQ42" s="214"/>
      <c r="KYR42" s="214"/>
      <c r="KYS42" s="214"/>
      <c r="KYT42" s="214"/>
      <c r="KYU42" s="214"/>
      <c r="KYV42" s="214"/>
      <c r="KYW42" s="214"/>
      <c r="KYX42" s="214"/>
      <c r="KYY42" s="214"/>
      <c r="KYZ42" s="214"/>
      <c r="KZA42" s="214"/>
      <c r="KZB42" s="214"/>
      <c r="KZC42" s="214"/>
      <c r="KZD42" s="214"/>
      <c r="KZE42" s="214"/>
      <c r="KZF42" s="214"/>
      <c r="KZG42" s="214"/>
      <c r="KZH42" s="214"/>
      <c r="KZI42" s="214"/>
      <c r="KZJ42" s="214"/>
      <c r="KZK42" s="214"/>
      <c r="KZL42" s="214"/>
      <c r="KZM42" s="214"/>
      <c r="KZN42" s="214"/>
      <c r="KZO42" s="214"/>
      <c r="KZP42" s="214"/>
      <c r="KZQ42" s="214"/>
      <c r="KZR42" s="214"/>
      <c r="KZS42" s="214"/>
      <c r="KZT42" s="214"/>
      <c r="KZU42" s="214"/>
      <c r="KZV42" s="214"/>
      <c r="KZW42" s="214"/>
      <c r="KZX42" s="214"/>
      <c r="KZY42" s="214"/>
      <c r="KZZ42" s="214"/>
      <c r="LAA42" s="214"/>
      <c r="LAB42" s="214"/>
      <c r="LAC42" s="214"/>
      <c r="LAD42" s="214"/>
      <c r="LAE42" s="214"/>
      <c r="LAF42" s="214"/>
      <c r="LAG42" s="214"/>
      <c r="LAH42" s="214"/>
      <c r="LAI42" s="214"/>
      <c r="LAJ42" s="214"/>
      <c r="LAK42" s="214"/>
      <c r="LAL42" s="214"/>
      <c r="LAM42" s="214"/>
      <c r="LAN42" s="214"/>
      <c r="LAO42" s="214"/>
      <c r="LAP42" s="214"/>
      <c r="LAQ42" s="214"/>
      <c r="LAR42" s="214"/>
      <c r="LAS42" s="214"/>
      <c r="LAT42" s="214"/>
      <c r="LAU42" s="214"/>
      <c r="LAV42" s="214"/>
      <c r="LAW42" s="214"/>
      <c r="LAX42" s="214"/>
      <c r="LAY42" s="214"/>
      <c r="LAZ42" s="214"/>
      <c r="LBA42" s="214"/>
      <c r="LBB42" s="214"/>
      <c r="LBC42" s="214"/>
      <c r="LBD42" s="214"/>
      <c r="LBE42" s="214"/>
      <c r="LBF42" s="214"/>
      <c r="LBG42" s="214"/>
      <c r="LBH42" s="214"/>
      <c r="LBI42" s="214"/>
      <c r="LBJ42" s="214"/>
      <c r="LBK42" s="214"/>
      <c r="LBL42" s="214"/>
      <c r="LBM42" s="214"/>
      <c r="LBN42" s="214"/>
      <c r="LBO42" s="214"/>
      <c r="LBP42" s="214"/>
      <c r="LBQ42" s="214"/>
      <c r="LBR42" s="214"/>
      <c r="LBS42" s="214"/>
      <c r="LBT42" s="214"/>
      <c r="LBU42" s="214"/>
      <c r="LBV42" s="214"/>
      <c r="LBW42" s="214"/>
      <c r="LBX42" s="214"/>
      <c r="LBY42" s="214"/>
      <c r="LBZ42" s="214"/>
      <c r="LCA42" s="214"/>
      <c r="LCB42" s="214"/>
      <c r="LCC42" s="214"/>
      <c r="LCD42" s="214"/>
      <c r="LCE42" s="214"/>
      <c r="LCF42" s="214"/>
      <c r="LCG42" s="214"/>
      <c r="LCH42" s="214"/>
      <c r="LCI42" s="214"/>
      <c r="LCJ42" s="214"/>
      <c r="LCK42" s="214"/>
      <c r="LCL42" s="214"/>
      <c r="LCM42" s="214"/>
      <c r="LCN42" s="214"/>
      <c r="LCO42" s="214"/>
      <c r="LCP42" s="214"/>
      <c r="LCQ42" s="214"/>
      <c r="LCR42" s="214"/>
      <c r="LCS42" s="214"/>
      <c r="LCT42" s="214"/>
      <c r="LCU42" s="214"/>
      <c r="LCV42" s="214"/>
      <c r="LCW42" s="214"/>
      <c r="LCX42" s="214"/>
      <c r="LCY42" s="214"/>
      <c r="LCZ42" s="214"/>
      <c r="LDA42" s="214"/>
      <c r="LDB42" s="214"/>
      <c r="LDC42" s="214"/>
      <c r="LDD42" s="214"/>
      <c r="LDE42" s="214"/>
      <c r="LDF42" s="214"/>
      <c r="LDG42" s="214"/>
      <c r="LDH42" s="214"/>
      <c r="LDI42" s="214"/>
      <c r="LDJ42" s="214"/>
      <c r="LDK42" s="214"/>
      <c r="LDL42" s="214"/>
      <c r="LDM42" s="214"/>
      <c r="LDN42" s="214"/>
      <c r="LDO42" s="214"/>
      <c r="LDP42" s="214"/>
      <c r="LDQ42" s="214"/>
      <c r="LDR42" s="214"/>
      <c r="LDS42" s="214"/>
      <c r="LDT42" s="214"/>
      <c r="LDU42" s="214"/>
      <c r="LDV42" s="214"/>
      <c r="LDW42" s="214"/>
      <c r="LDX42" s="214"/>
      <c r="LDY42" s="214"/>
      <c r="LDZ42" s="214"/>
      <c r="LEA42" s="214"/>
      <c r="LEB42" s="214"/>
      <c r="LEC42" s="214"/>
      <c r="LED42" s="214"/>
      <c r="LEE42" s="214"/>
      <c r="LEF42" s="214"/>
      <c r="LEG42" s="214"/>
      <c r="LEH42" s="214"/>
      <c r="LEI42" s="214"/>
      <c r="LEJ42" s="214"/>
      <c r="LEK42" s="214"/>
      <c r="LEL42" s="214"/>
      <c r="LEM42" s="214"/>
      <c r="LEN42" s="214"/>
      <c r="LEO42" s="214"/>
      <c r="LEP42" s="214"/>
      <c r="LEQ42" s="214"/>
      <c r="LER42" s="214"/>
      <c r="LES42" s="214"/>
      <c r="LET42" s="214"/>
      <c r="LEU42" s="214"/>
      <c r="LEV42" s="214"/>
      <c r="LEW42" s="214"/>
      <c r="LEX42" s="214"/>
      <c r="LEY42" s="214"/>
      <c r="LEZ42" s="214"/>
      <c r="LFA42" s="214"/>
      <c r="LFB42" s="214"/>
      <c r="LFC42" s="214"/>
      <c r="LFD42" s="214"/>
      <c r="LFE42" s="214"/>
      <c r="LFF42" s="214"/>
      <c r="LFG42" s="214"/>
      <c r="LFH42" s="214"/>
      <c r="LFI42" s="214"/>
      <c r="LFJ42" s="214"/>
      <c r="LFK42" s="214"/>
      <c r="LFL42" s="214"/>
      <c r="LFM42" s="214"/>
      <c r="LFN42" s="214"/>
      <c r="LFO42" s="214"/>
      <c r="LFP42" s="214"/>
      <c r="LFQ42" s="214"/>
      <c r="LFR42" s="214"/>
      <c r="LFS42" s="214"/>
      <c r="LFT42" s="214"/>
      <c r="LFU42" s="214"/>
      <c r="LFV42" s="214"/>
      <c r="LFW42" s="214"/>
      <c r="LFX42" s="214"/>
      <c r="LFY42" s="214"/>
      <c r="LFZ42" s="214"/>
      <c r="LGA42" s="214"/>
      <c r="LGB42" s="214"/>
      <c r="LGC42" s="214"/>
      <c r="LGD42" s="214"/>
      <c r="LGE42" s="214"/>
      <c r="LGF42" s="214"/>
      <c r="LGG42" s="214"/>
      <c r="LGH42" s="214"/>
      <c r="LGI42" s="214"/>
      <c r="LGJ42" s="214"/>
      <c r="LGK42" s="214"/>
      <c r="LGL42" s="214"/>
      <c r="LGM42" s="214"/>
      <c r="LGN42" s="214"/>
      <c r="LGO42" s="214"/>
      <c r="LGP42" s="214"/>
      <c r="LGQ42" s="214"/>
      <c r="LGR42" s="214"/>
      <c r="LGS42" s="214"/>
      <c r="LGT42" s="214"/>
      <c r="LGU42" s="214"/>
      <c r="LGV42" s="214"/>
      <c r="LGW42" s="214"/>
      <c r="LGX42" s="214"/>
      <c r="LGY42" s="214"/>
      <c r="LGZ42" s="214"/>
      <c r="LHA42" s="214"/>
      <c r="LHB42" s="214"/>
      <c r="LHC42" s="214"/>
      <c r="LHD42" s="214"/>
      <c r="LHE42" s="214"/>
      <c r="LHF42" s="214"/>
      <c r="LHG42" s="214"/>
      <c r="LHH42" s="214"/>
      <c r="LHI42" s="214"/>
      <c r="LHJ42" s="214"/>
      <c r="LHK42" s="214"/>
      <c r="LHL42" s="214"/>
      <c r="LHM42" s="214"/>
      <c r="LHN42" s="214"/>
      <c r="LHO42" s="214"/>
      <c r="LHP42" s="214"/>
      <c r="LHQ42" s="214"/>
      <c r="LHR42" s="214"/>
      <c r="LHS42" s="214"/>
      <c r="LHT42" s="214"/>
      <c r="LHU42" s="214"/>
      <c r="LHV42" s="214"/>
      <c r="LHW42" s="214"/>
      <c r="LHX42" s="214"/>
      <c r="LHY42" s="214"/>
      <c r="LHZ42" s="214"/>
      <c r="LIA42" s="214"/>
      <c r="LIB42" s="214"/>
      <c r="LIC42" s="214"/>
      <c r="LID42" s="214"/>
      <c r="LIE42" s="214"/>
      <c r="LIF42" s="214"/>
      <c r="LIG42" s="214"/>
      <c r="LIH42" s="214"/>
      <c r="LII42" s="214"/>
      <c r="LIJ42" s="214"/>
      <c r="LIK42" s="214"/>
      <c r="LIL42" s="214"/>
      <c r="LIM42" s="214"/>
      <c r="LIN42" s="214"/>
      <c r="LIO42" s="214"/>
      <c r="LIP42" s="214"/>
      <c r="LIQ42" s="214"/>
      <c r="LIR42" s="214"/>
      <c r="LIS42" s="214"/>
      <c r="LIT42" s="214"/>
      <c r="LIU42" s="214"/>
      <c r="LIV42" s="214"/>
      <c r="LIW42" s="214"/>
      <c r="LIX42" s="214"/>
      <c r="LIY42" s="214"/>
      <c r="LIZ42" s="214"/>
      <c r="LJA42" s="214"/>
      <c r="LJB42" s="214"/>
      <c r="LJC42" s="214"/>
      <c r="LJD42" s="214"/>
      <c r="LJE42" s="214"/>
      <c r="LJF42" s="214"/>
      <c r="LJG42" s="214"/>
      <c r="LJH42" s="214"/>
      <c r="LJI42" s="214"/>
      <c r="LJJ42" s="214"/>
      <c r="LJK42" s="214"/>
      <c r="LJL42" s="214"/>
      <c r="LJM42" s="214"/>
      <c r="LJN42" s="214"/>
      <c r="LJO42" s="214"/>
      <c r="LJP42" s="214"/>
      <c r="LJQ42" s="214"/>
      <c r="LJR42" s="214"/>
      <c r="LJS42" s="214"/>
      <c r="LJT42" s="214"/>
      <c r="LJU42" s="214"/>
      <c r="LJV42" s="214"/>
      <c r="LJW42" s="214"/>
      <c r="LJX42" s="214"/>
      <c r="LJY42" s="214"/>
      <c r="LJZ42" s="214"/>
      <c r="LKA42" s="214"/>
      <c r="LKB42" s="214"/>
      <c r="LKC42" s="214"/>
      <c r="LKD42" s="214"/>
      <c r="LKE42" s="214"/>
      <c r="LKF42" s="214"/>
      <c r="LKG42" s="214"/>
      <c r="LKH42" s="214"/>
      <c r="LKI42" s="214"/>
      <c r="LKJ42" s="214"/>
      <c r="LKK42" s="214"/>
      <c r="LKL42" s="214"/>
      <c r="LKM42" s="214"/>
      <c r="LKN42" s="214"/>
      <c r="LKO42" s="214"/>
      <c r="LKP42" s="214"/>
      <c r="LKQ42" s="214"/>
      <c r="LKR42" s="214"/>
      <c r="LKS42" s="214"/>
      <c r="LKT42" s="214"/>
      <c r="LKU42" s="214"/>
      <c r="LKV42" s="214"/>
      <c r="LKW42" s="214"/>
      <c r="LKX42" s="214"/>
      <c r="LKY42" s="214"/>
      <c r="LKZ42" s="214"/>
      <c r="LLA42" s="214"/>
      <c r="LLB42" s="214"/>
      <c r="LLC42" s="214"/>
      <c r="LLD42" s="214"/>
      <c r="LLE42" s="214"/>
      <c r="LLF42" s="214"/>
      <c r="LLG42" s="214"/>
      <c r="LLH42" s="214"/>
      <c r="LLI42" s="214"/>
      <c r="LLJ42" s="214"/>
      <c r="LLK42" s="214"/>
      <c r="LLL42" s="214"/>
      <c r="LLM42" s="214"/>
      <c r="LLN42" s="214"/>
      <c r="LLO42" s="214"/>
      <c r="LLP42" s="214"/>
      <c r="LLQ42" s="214"/>
      <c r="LLR42" s="214"/>
      <c r="LLS42" s="214"/>
      <c r="LLT42" s="214"/>
      <c r="LLU42" s="214"/>
      <c r="LLV42" s="214"/>
      <c r="LLW42" s="214"/>
      <c r="LLX42" s="214"/>
      <c r="LLY42" s="214"/>
      <c r="LLZ42" s="214"/>
      <c r="LMA42" s="214"/>
      <c r="LMB42" s="214"/>
      <c r="LMC42" s="214"/>
      <c r="LMD42" s="214"/>
      <c r="LME42" s="214"/>
      <c r="LMF42" s="214"/>
      <c r="LMG42" s="214"/>
      <c r="LMH42" s="214"/>
      <c r="LMI42" s="214"/>
      <c r="LMJ42" s="214"/>
      <c r="LMK42" s="214"/>
      <c r="LML42" s="214"/>
      <c r="LMM42" s="214"/>
      <c r="LMN42" s="214"/>
      <c r="LMO42" s="214"/>
      <c r="LMP42" s="214"/>
      <c r="LMQ42" s="214"/>
      <c r="LMR42" s="214"/>
      <c r="LMS42" s="214"/>
      <c r="LMT42" s="214"/>
      <c r="LMU42" s="214"/>
      <c r="LMV42" s="214"/>
      <c r="LMW42" s="214"/>
      <c r="LMX42" s="214"/>
      <c r="LMY42" s="214"/>
      <c r="LMZ42" s="214"/>
      <c r="LNA42" s="214"/>
      <c r="LNB42" s="214"/>
      <c r="LNC42" s="214"/>
      <c r="LND42" s="214"/>
      <c r="LNE42" s="214"/>
      <c r="LNF42" s="214"/>
      <c r="LNG42" s="214"/>
      <c r="LNH42" s="214"/>
      <c r="LNI42" s="214"/>
      <c r="LNJ42" s="214"/>
      <c r="LNK42" s="214"/>
      <c r="LNL42" s="214"/>
      <c r="LNM42" s="214"/>
      <c r="LNN42" s="214"/>
      <c r="LNO42" s="214"/>
      <c r="LNP42" s="214"/>
      <c r="LNQ42" s="214"/>
      <c r="LNR42" s="214"/>
      <c r="LNS42" s="214"/>
      <c r="LNT42" s="214"/>
      <c r="LNU42" s="214"/>
      <c r="LNV42" s="214"/>
      <c r="LNW42" s="214"/>
      <c r="LNX42" s="214"/>
      <c r="LNY42" s="214"/>
      <c r="LNZ42" s="214"/>
      <c r="LOA42" s="214"/>
      <c r="LOB42" s="214"/>
      <c r="LOC42" s="214"/>
      <c r="LOD42" s="214"/>
      <c r="LOE42" s="214"/>
      <c r="LOF42" s="214"/>
      <c r="LOG42" s="214"/>
      <c r="LOH42" s="214"/>
      <c r="LOI42" s="214"/>
      <c r="LOJ42" s="214"/>
      <c r="LOK42" s="214"/>
      <c r="LOL42" s="214"/>
      <c r="LOM42" s="214"/>
      <c r="LON42" s="214"/>
      <c r="LOO42" s="214"/>
      <c r="LOP42" s="214"/>
      <c r="LOQ42" s="214"/>
      <c r="LOR42" s="214"/>
      <c r="LOS42" s="214"/>
      <c r="LOT42" s="214"/>
      <c r="LOU42" s="214"/>
      <c r="LOV42" s="214"/>
      <c r="LOW42" s="214"/>
      <c r="LOX42" s="214"/>
      <c r="LOY42" s="214"/>
      <c r="LOZ42" s="214"/>
      <c r="LPA42" s="214"/>
      <c r="LPB42" s="214"/>
      <c r="LPC42" s="214"/>
      <c r="LPD42" s="214"/>
      <c r="LPE42" s="214"/>
      <c r="LPF42" s="214"/>
      <c r="LPG42" s="214"/>
      <c r="LPH42" s="214"/>
      <c r="LPI42" s="214"/>
      <c r="LPJ42" s="214"/>
      <c r="LPK42" s="214"/>
      <c r="LPL42" s="214"/>
      <c r="LPM42" s="214"/>
      <c r="LPN42" s="214"/>
      <c r="LPO42" s="214"/>
      <c r="LPP42" s="214"/>
      <c r="LPQ42" s="214"/>
      <c r="LPR42" s="214"/>
      <c r="LPS42" s="214"/>
      <c r="LPT42" s="214"/>
      <c r="LPU42" s="214"/>
      <c r="LPV42" s="214"/>
      <c r="LPW42" s="214"/>
      <c r="LPX42" s="214"/>
      <c r="LPY42" s="214"/>
      <c r="LPZ42" s="214"/>
      <c r="LQA42" s="214"/>
      <c r="LQB42" s="214"/>
      <c r="LQC42" s="214"/>
      <c r="LQD42" s="214"/>
      <c r="LQE42" s="214"/>
      <c r="LQF42" s="214"/>
      <c r="LQG42" s="214"/>
      <c r="LQH42" s="214"/>
      <c r="LQI42" s="214"/>
      <c r="LQJ42" s="214"/>
      <c r="LQK42" s="214"/>
      <c r="LQL42" s="214"/>
      <c r="LQM42" s="214"/>
      <c r="LQN42" s="214"/>
      <c r="LQO42" s="214"/>
      <c r="LQP42" s="214"/>
      <c r="LQQ42" s="214"/>
      <c r="LQR42" s="214"/>
      <c r="LQS42" s="214"/>
      <c r="LQT42" s="214"/>
      <c r="LQU42" s="214"/>
      <c r="LQV42" s="214"/>
      <c r="LQW42" s="214"/>
      <c r="LQX42" s="214"/>
      <c r="LQY42" s="214"/>
      <c r="LQZ42" s="214"/>
      <c r="LRA42" s="214"/>
      <c r="LRB42" s="214"/>
      <c r="LRC42" s="214"/>
      <c r="LRD42" s="214"/>
      <c r="LRE42" s="214"/>
      <c r="LRF42" s="214"/>
      <c r="LRG42" s="214"/>
      <c r="LRH42" s="214"/>
      <c r="LRI42" s="214"/>
      <c r="LRJ42" s="214"/>
      <c r="LRK42" s="214"/>
      <c r="LRL42" s="214"/>
      <c r="LRM42" s="214"/>
      <c r="LRN42" s="214"/>
      <c r="LRO42" s="214"/>
      <c r="LRP42" s="214"/>
      <c r="LRQ42" s="214"/>
      <c r="LRR42" s="214"/>
      <c r="LRS42" s="214"/>
      <c r="LRT42" s="214"/>
      <c r="LRU42" s="214"/>
      <c r="LRV42" s="214"/>
      <c r="LRW42" s="214"/>
      <c r="LRX42" s="214"/>
      <c r="LRY42" s="214"/>
      <c r="LRZ42" s="214"/>
      <c r="LSA42" s="214"/>
      <c r="LSB42" s="214"/>
      <c r="LSC42" s="214"/>
      <c r="LSD42" s="214"/>
      <c r="LSE42" s="214"/>
      <c r="LSF42" s="214"/>
      <c r="LSG42" s="214"/>
      <c r="LSH42" s="214"/>
      <c r="LSI42" s="214"/>
      <c r="LSJ42" s="214"/>
      <c r="LSK42" s="214"/>
      <c r="LSL42" s="214"/>
      <c r="LSM42" s="214"/>
      <c r="LSN42" s="214"/>
      <c r="LSO42" s="214"/>
      <c r="LSP42" s="214"/>
      <c r="LSQ42" s="214"/>
      <c r="LSR42" s="214"/>
      <c r="LSS42" s="214"/>
      <c r="LST42" s="214"/>
      <c r="LSU42" s="214"/>
      <c r="LSV42" s="214"/>
      <c r="LSW42" s="214"/>
      <c r="LSX42" s="214"/>
      <c r="LSY42" s="214"/>
      <c r="LSZ42" s="214"/>
      <c r="LTA42" s="214"/>
      <c r="LTB42" s="214"/>
      <c r="LTC42" s="214"/>
      <c r="LTD42" s="214"/>
      <c r="LTE42" s="214"/>
      <c r="LTF42" s="214"/>
      <c r="LTG42" s="214"/>
      <c r="LTH42" s="214"/>
      <c r="LTI42" s="214"/>
      <c r="LTJ42" s="214"/>
      <c r="LTK42" s="214"/>
      <c r="LTL42" s="214"/>
      <c r="LTM42" s="214"/>
      <c r="LTN42" s="214"/>
      <c r="LTO42" s="214"/>
      <c r="LTP42" s="214"/>
      <c r="LTQ42" s="214"/>
      <c r="LTR42" s="214"/>
      <c r="LTS42" s="214"/>
      <c r="LTT42" s="214"/>
      <c r="LTU42" s="214"/>
      <c r="LTV42" s="214"/>
      <c r="LTW42" s="214"/>
      <c r="LTX42" s="214"/>
      <c r="LTY42" s="214"/>
      <c r="LTZ42" s="214"/>
      <c r="LUA42" s="214"/>
      <c r="LUB42" s="214"/>
      <c r="LUC42" s="214"/>
      <c r="LUD42" s="214"/>
      <c r="LUE42" s="214"/>
      <c r="LUF42" s="214"/>
      <c r="LUG42" s="214"/>
      <c r="LUH42" s="214"/>
      <c r="LUI42" s="214"/>
      <c r="LUJ42" s="214"/>
      <c r="LUK42" s="214"/>
      <c r="LUL42" s="214"/>
      <c r="LUM42" s="214"/>
      <c r="LUN42" s="214"/>
      <c r="LUO42" s="214"/>
      <c r="LUP42" s="214"/>
      <c r="LUQ42" s="214"/>
      <c r="LUR42" s="214"/>
      <c r="LUS42" s="214"/>
      <c r="LUT42" s="214"/>
      <c r="LUU42" s="214"/>
      <c r="LUV42" s="214"/>
      <c r="LUW42" s="214"/>
      <c r="LUX42" s="214"/>
      <c r="LUY42" s="214"/>
      <c r="LUZ42" s="214"/>
      <c r="LVA42" s="214"/>
      <c r="LVB42" s="214"/>
      <c r="LVC42" s="214"/>
      <c r="LVD42" s="214"/>
      <c r="LVE42" s="214"/>
      <c r="LVF42" s="214"/>
      <c r="LVG42" s="214"/>
      <c r="LVH42" s="214"/>
      <c r="LVI42" s="214"/>
      <c r="LVJ42" s="214"/>
      <c r="LVK42" s="214"/>
      <c r="LVL42" s="214"/>
      <c r="LVM42" s="214"/>
      <c r="LVN42" s="214"/>
      <c r="LVO42" s="214"/>
      <c r="LVP42" s="214"/>
      <c r="LVQ42" s="214"/>
      <c r="LVR42" s="214"/>
      <c r="LVS42" s="214"/>
      <c r="LVT42" s="214"/>
      <c r="LVU42" s="214"/>
      <c r="LVV42" s="214"/>
      <c r="LVW42" s="214"/>
      <c r="LVX42" s="214"/>
      <c r="LVY42" s="214"/>
      <c r="LVZ42" s="214"/>
      <c r="LWA42" s="214"/>
      <c r="LWB42" s="214"/>
      <c r="LWC42" s="214"/>
      <c r="LWD42" s="214"/>
      <c r="LWE42" s="214"/>
      <c r="LWF42" s="214"/>
      <c r="LWG42" s="214"/>
      <c r="LWH42" s="214"/>
      <c r="LWI42" s="214"/>
      <c r="LWJ42" s="214"/>
      <c r="LWK42" s="214"/>
      <c r="LWL42" s="214"/>
      <c r="LWM42" s="214"/>
      <c r="LWN42" s="214"/>
      <c r="LWO42" s="214"/>
      <c r="LWP42" s="214"/>
      <c r="LWQ42" s="214"/>
      <c r="LWR42" s="214"/>
      <c r="LWS42" s="214"/>
      <c r="LWT42" s="214"/>
      <c r="LWU42" s="214"/>
      <c r="LWV42" s="214"/>
      <c r="LWW42" s="214"/>
      <c r="LWX42" s="214"/>
      <c r="LWY42" s="214"/>
      <c r="LWZ42" s="214"/>
      <c r="LXA42" s="214"/>
      <c r="LXB42" s="214"/>
      <c r="LXC42" s="214"/>
      <c r="LXD42" s="214"/>
      <c r="LXE42" s="214"/>
      <c r="LXF42" s="214"/>
      <c r="LXG42" s="214"/>
      <c r="LXH42" s="214"/>
      <c r="LXI42" s="214"/>
      <c r="LXJ42" s="214"/>
      <c r="LXK42" s="214"/>
      <c r="LXL42" s="214"/>
      <c r="LXM42" s="214"/>
      <c r="LXN42" s="214"/>
      <c r="LXO42" s="214"/>
      <c r="LXP42" s="214"/>
      <c r="LXQ42" s="214"/>
      <c r="LXR42" s="214"/>
      <c r="LXS42" s="214"/>
      <c r="LXT42" s="214"/>
      <c r="LXU42" s="214"/>
      <c r="LXV42" s="214"/>
      <c r="LXW42" s="214"/>
      <c r="LXX42" s="214"/>
      <c r="LXY42" s="214"/>
      <c r="LXZ42" s="214"/>
      <c r="LYA42" s="214"/>
      <c r="LYB42" s="214"/>
      <c r="LYC42" s="214"/>
      <c r="LYD42" s="214"/>
      <c r="LYE42" s="214"/>
      <c r="LYF42" s="214"/>
      <c r="LYG42" s="214"/>
      <c r="LYH42" s="214"/>
      <c r="LYI42" s="214"/>
      <c r="LYJ42" s="214"/>
      <c r="LYK42" s="214"/>
      <c r="LYL42" s="214"/>
      <c r="LYM42" s="214"/>
      <c r="LYN42" s="214"/>
      <c r="LYO42" s="214"/>
      <c r="LYP42" s="214"/>
      <c r="LYQ42" s="214"/>
      <c r="LYR42" s="214"/>
      <c r="LYS42" s="214"/>
      <c r="LYT42" s="214"/>
      <c r="LYU42" s="214"/>
      <c r="LYV42" s="214"/>
      <c r="LYW42" s="214"/>
      <c r="LYX42" s="214"/>
      <c r="LYY42" s="214"/>
      <c r="LYZ42" s="214"/>
      <c r="LZA42" s="214"/>
      <c r="LZB42" s="214"/>
      <c r="LZC42" s="214"/>
      <c r="LZD42" s="214"/>
      <c r="LZE42" s="214"/>
      <c r="LZF42" s="214"/>
      <c r="LZG42" s="214"/>
      <c r="LZH42" s="214"/>
      <c r="LZI42" s="214"/>
      <c r="LZJ42" s="214"/>
      <c r="LZK42" s="214"/>
      <c r="LZL42" s="214"/>
      <c r="LZM42" s="214"/>
      <c r="LZN42" s="214"/>
      <c r="LZO42" s="214"/>
      <c r="LZP42" s="214"/>
      <c r="LZQ42" s="214"/>
      <c r="LZR42" s="214"/>
      <c r="LZS42" s="214"/>
      <c r="LZT42" s="214"/>
      <c r="LZU42" s="214"/>
      <c r="LZV42" s="214"/>
      <c r="LZW42" s="214"/>
      <c r="LZX42" s="214"/>
      <c r="LZY42" s="214"/>
      <c r="LZZ42" s="214"/>
      <c r="MAA42" s="214"/>
      <c r="MAB42" s="214"/>
      <c r="MAC42" s="214"/>
      <c r="MAD42" s="214"/>
      <c r="MAE42" s="214"/>
      <c r="MAF42" s="214"/>
      <c r="MAG42" s="214"/>
      <c r="MAH42" s="214"/>
      <c r="MAI42" s="214"/>
      <c r="MAJ42" s="214"/>
      <c r="MAK42" s="214"/>
      <c r="MAL42" s="214"/>
      <c r="MAM42" s="214"/>
      <c r="MAN42" s="214"/>
      <c r="MAO42" s="214"/>
      <c r="MAP42" s="214"/>
      <c r="MAQ42" s="214"/>
      <c r="MAR42" s="214"/>
      <c r="MAS42" s="214"/>
      <c r="MAT42" s="214"/>
      <c r="MAU42" s="214"/>
      <c r="MAV42" s="214"/>
      <c r="MAW42" s="214"/>
      <c r="MAX42" s="214"/>
      <c r="MAY42" s="214"/>
      <c r="MAZ42" s="214"/>
      <c r="MBA42" s="214"/>
      <c r="MBB42" s="214"/>
      <c r="MBC42" s="214"/>
      <c r="MBD42" s="214"/>
      <c r="MBE42" s="214"/>
      <c r="MBF42" s="214"/>
      <c r="MBG42" s="214"/>
      <c r="MBH42" s="214"/>
      <c r="MBI42" s="214"/>
      <c r="MBJ42" s="214"/>
      <c r="MBK42" s="214"/>
      <c r="MBL42" s="214"/>
      <c r="MBM42" s="214"/>
      <c r="MBN42" s="214"/>
      <c r="MBO42" s="214"/>
      <c r="MBP42" s="214"/>
      <c r="MBQ42" s="214"/>
      <c r="MBR42" s="214"/>
      <c r="MBS42" s="214"/>
      <c r="MBT42" s="214"/>
      <c r="MBU42" s="214"/>
      <c r="MBV42" s="214"/>
      <c r="MBW42" s="214"/>
      <c r="MBX42" s="214"/>
      <c r="MBY42" s="214"/>
      <c r="MBZ42" s="214"/>
      <c r="MCA42" s="214"/>
      <c r="MCB42" s="214"/>
      <c r="MCC42" s="214"/>
      <c r="MCD42" s="214"/>
      <c r="MCE42" s="214"/>
      <c r="MCF42" s="214"/>
      <c r="MCG42" s="214"/>
      <c r="MCH42" s="214"/>
      <c r="MCI42" s="214"/>
      <c r="MCJ42" s="214"/>
      <c r="MCK42" s="214"/>
      <c r="MCL42" s="214"/>
      <c r="MCM42" s="214"/>
      <c r="MCN42" s="214"/>
      <c r="MCO42" s="214"/>
      <c r="MCP42" s="214"/>
      <c r="MCQ42" s="214"/>
      <c r="MCR42" s="214"/>
      <c r="MCS42" s="214"/>
      <c r="MCT42" s="214"/>
      <c r="MCU42" s="214"/>
      <c r="MCV42" s="214"/>
      <c r="MCW42" s="214"/>
      <c r="MCX42" s="214"/>
      <c r="MCY42" s="214"/>
      <c r="MCZ42" s="214"/>
      <c r="MDA42" s="214"/>
      <c r="MDB42" s="214"/>
      <c r="MDC42" s="214"/>
      <c r="MDD42" s="214"/>
      <c r="MDE42" s="214"/>
      <c r="MDF42" s="214"/>
      <c r="MDG42" s="214"/>
      <c r="MDH42" s="214"/>
      <c r="MDI42" s="214"/>
      <c r="MDJ42" s="214"/>
      <c r="MDK42" s="214"/>
      <c r="MDL42" s="214"/>
      <c r="MDM42" s="214"/>
      <c r="MDN42" s="214"/>
      <c r="MDO42" s="214"/>
      <c r="MDP42" s="214"/>
      <c r="MDQ42" s="214"/>
      <c r="MDR42" s="214"/>
      <c r="MDS42" s="214"/>
      <c r="MDT42" s="214"/>
      <c r="MDU42" s="214"/>
      <c r="MDV42" s="214"/>
      <c r="MDW42" s="214"/>
      <c r="MDX42" s="214"/>
      <c r="MDY42" s="214"/>
      <c r="MDZ42" s="214"/>
      <c r="MEA42" s="214"/>
      <c r="MEB42" s="214"/>
      <c r="MEC42" s="214"/>
      <c r="MED42" s="214"/>
      <c r="MEE42" s="214"/>
      <c r="MEF42" s="214"/>
      <c r="MEG42" s="214"/>
      <c r="MEH42" s="214"/>
      <c r="MEI42" s="214"/>
      <c r="MEJ42" s="214"/>
      <c r="MEK42" s="214"/>
      <c r="MEL42" s="214"/>
      <c r="MEM42" s="214"/>
      <c r="MEN42" s="214"/>
      <c r="MEO42" s="214"/>
      <c r="MEP42" s="214"/>
      <c r="MEQ42" s="214"/>
      <c r="MER42" s="214"/>
      <c r="MES42" s="214"/>
      <c r="MET42" s="214"/>
      <c r="MEU42" s="214"/>
      <c r="MEV42" s="214"/>
      <c r="MEW42" s="214"/>
      <c r="MEX42" s="214"/>
      <c r="MEY42" s="214"/>
      <c r="MEZ42" s="214"/>
      <c r="MFA42" s="214"/>
      <c r="MFB42" s="214"/>
      <c r="MFC42" s="214"/>
      <c r="MFD42" s="214"/>
      <c r="MFE42" s="214"/>
      <c r="MFF42" s="214"/>
      <c r="MFG42" s="214"/>
      <c r="MFH42" s="214"/>
      <c r="MFI42" s="214"/>
      <c r="MFJ42" s="214"/>
      <c r="MFK42" s="214"/>
      <c r="MFL42" s="214"/>
      <c r="MFM42" s="214"/>
      <c r="MFN42" s="214"/>
      <c r="MFO42" s="214"/>
      <c r="MFP42" s="214"/>
      <c r="MFQ42" s="214"/>
      <c r="MFR42" s="214"/>
      <c r="MFS42" s="214"/>
      <c r="MFT42" s="214"/>
      <c r="MFU42" s="214"/>
      <c r="MFV42" s="214"/>
      <c r="MFW42" s="214"/>
      <c r="MFX42" s="214"/>
      <c r="MFY42" s="214"/>
      <c r="MFZ42" s="214"/>
      <c r="MGA42" s="214"/>
      <c r="MGB42" s="214"/>
      <c r="MGC42" s="214"/>
      <c r="MGD42" s="214"/>
      <c r="MGE42" s="214"/>
      <c r="MGF42" s="214"/>
      <c r="MGG42" s="214"/>
      <c r="MGH42" s="214"/>
      <c r="MGI42" s="214"/>
      <c r="MGJ42" s="214"/>
      <c r="MGK42" s="214"/>
      <c r="MGL42" s="214"/>
      <c r="MGM42" s="214"/>
      <c r="MGN42" s="214"/>
      <c r="MGO42" s="214"/>
      <c r="MGP42" s="214"/>
      <c r="MGQ42" s="214"/>
      <c r="MGR42" s="214"/>
      <c r="MGS42" s="214"/>
      <c r="MGT42" s="214"/>
      <c r="MGU42" s="214"/>
      <c r="MGV42" s="214"/>
      <c r="MGW42" s="214"/>
      <c r="MGX42" s="214"/>
      <c r="MGY42" s="214"/>
      <c r="MGZ42" s="214"/>
      <c r="MHA42" s="214"/>
      <c r="MHB42" s="214"/>
      <c r="MHC42" s="214"/>
      <c r="MHD42" s="214"/>
      <c r="MHE42" s="214"/>
      <c r="MHF42" s="214"/>
      <c r="MHG42" s="214"/>
      <c r="MHH42" s="214"/>
      <c r="MHI42" s="214"/>
      <c r="MHJ42" s="214"/>
      <c r="MHK42" s="214"/>
      <c r="MHL42" s="214"/>
      <c r="MHM42" s="214"/>
      <c r="MHN42" s="214"/>
      <c r="MHO42" s="214"/>
      <c r="MHP42" s="214"/>
      <c r="MHQ42" s="214"/>
      <c r="MHR42" s="214"/>
      <c r="MHS42" s="214"/>
      <c r="MHT42" s="214"/>
      <c r="MHU42" s="214"/>
      <c r="MHV42" s="214"/>
      <c r="MHW42" s="214"/>
      <c r="MHX42" s="214"/>
      <c r="MHY42" s="214"/>
      <c r="MHZ42" s="214"/>
      <c r="MIA42" s="214"/>
      <c r="MIB42" s="214"/>
      <c r="MIC42" s="214"/>
      <c r="MID42" s="214"/>
      <c r="MIE42" s="214"/>
      <c r="MIF42" s="214"/>
      <c r="MIG42" s="214"/>
      <c r="MIH42" s="214"/>
      <c r="MII42" s="214"/>
      <c r="MIJ42" s="214"/>
      <c r="MIK42" s="214"/>
      <c r="MIL42" s="214"/>
      <c r="MIM42" s="214"/>
      <c r="MIN42" s="214"/>
      <c r="MIO42" s="214"/>
      <c r="MIP42" s="214"/>
      <c r="MIQ42" s="214"/>
      <c r="MIR42" s="214"/>
      <c r="MIS42" s="214"/>
      <c r="MIT42" s="214"/>
      <c r="MIU42" s="214"/>
      <c r="MIV42" s="214"/>
      <c r="MIW42" s="214"/>
      <c r="MIX42" s="214"/>
      <c r="MIY42" s="214"/>
      <c r="MIZ42" s="214"/>
      <c r="MJA42" s="214"/>
      <c r="MJB42" s="214"/>
      <c r="MJC42" s="214"/>
      <c r="MJD42" s="214"/>
      <c r="MJE42" s="214"/>
      <c r="MJF42" s="214"/>
      <c r="MJG42" s="214"/>
      <c r="MJH42" s="214"/>
      <c r="MJI42" s="214"/>
      <c r="MJJ42" s="214"/>
      <c r="MJK42" s="214"/>
      <c r="MJL42" s="214"/>
      <c r="MJM42" s="214"/>
      <c r="MJN42" s="214"/>
      <c r="MJO42" s="214"/>
      <c r="MJP42" s="214"/>
      <c r="MJQ42" s="214"/>
      <c r="MJR42" s="214"/>
      <c r="MJS42" s="214"/>
      <c r="MJT42" s="214"/>
      <c r="MJU42" s="214"/>
      <c r="MJV42" s="214"/>
      <c r="MJW42" s="214"/>
      <c r="MJX42" s="214"/>
      <c r="MJY42" s="214"/>
      <c r="MJZ42" s="214"/>
      <c r="MKA42" s="214"/>
      <c r="MKB42" s="214"/>
      <c r="MKC42" s="214"/>
      <c r="MKD42" s="214"/>
      <c r="MKE42" s="214"/>
      <c r="MKF42" s="214"/>
      <c r="MKG42" s="214"/>
      <c r="MKH42" s="214"/>
      <c r="MKI42" s="214"/>
      <c r="MKJ42" s="214"/>
      <c r="MKK42" s="214"/>
      <c r="MKL42" s="214"/>
      <c r="MKM42" s="214"/>
      <c r="MKN42" s="214"/>
      <c r="MKO42" s="214"/>
      <c r="MKP42" s="214"/>
      <c r="MKQ42" s="214"/>
      <c r="MKR42" s="214"/>
      <c r="MKS42" s="214"/>
      <c r="MKT42" s="214"/>
      <c r="MKU42" s="214"/>
      <c r="MKV42" s="214"/>
      <c r="MKW42" s="214"/>
      <c r="MKX42" s="214"/>
      <c r="MKY42" s="214"/>
      <c r="MKZ42" s="214"/>
      <c r="MLA42" s="214"/>
      <c r="MLB42" s="214"/>
      <c r="MLC42" s="214"/>
      <c r="MLD42" s="214"/>
      <c r="MLE42" s="214"/>
      <c r="MLF42" s="214"/>
      <c r="MLG42" s="214"/>
      <c r="MLH42" s="214"/>
      <c r="MLI42" s="214"/>
      <c r="MLJ42" s="214"/>
      <c r="MLK42" s="214"/>
      <c r="MLL42" s="214"/>
      <c r="MLM42" s="214"/>
      <c r="MLN42" s="214"/>
      <c r="MLO42" s="214"/>
      <c r="MLP42" s="214"/>
      <c r="MLQ42" s="214"/>
      <c r="MLR42" s="214"/>
      <c r="MLS42" s="214"/>
      <c r="MLT42" s="214"/>
      <c r="MLU42" s="214"/>
      <c r="MLV42" s="214"/>
      <c r="MLW42" s="214"/>
      <c r="MLX42" s="214"/>
      <c r="MLY42" s="214"/>
      <c r="MLZ42" s="214"/>
      <c r="MMA42" s="214"/>
      <c r="MMB42" s="214"/>
      <c r="MMC42" s="214"/>
      <c r="MMD42" s="214"/>
      <c r="MME42" s="214"/>
      <c r="MMF42" s="214"/>
      <c r="MMG42" s="214"/>
      <c r="MMH42" s="214"/>
      <c r="MMI42" s="214"/>
      <c r="MMJ42" s="214"/>
      <c r="MMK42" s="214"/>
      <c r="MML42" s="214"/>
      <c r="MMM42" s="214"/>
      <c r="MMN42" s="214"/>
      <c r="MMO42" s="214"/>
      <c r="MMP42" s="214"/>
      <c r="MMQ42" s="214"/>
      <c r="MMR42" s="214"/>
      <c r="MMS42" s="214"/>
      <c r="MMT42" s="214"/>
      <c r="MMU42" s="214"/>
      <c r="MMV42" s="214"/>
      <c r="MMW42" s="214"/>
      <c r="MMX42" s="214"/>
      <c r="MMY42" s="214"/>
      <c r="MMZ42" s="214"/>
      <c r="MNA42" s="214"/>
      <c r="MNB42" s="214"/>
      <c r="MNC42" s="214"/>
      <c r="MND42" s="214"/>
      <c r="MNE42" s="214"/>
      <c r="MNF42" s="214"/>
      <c r="MNG42" s="214"/>
      <c r="MNH42" s="214"/>
      <c r="MNI42" s="214"/>
      <c r="MNJ42" s="214"/>
      <c r="MNK42" s="214"/>
      <c r="MNL42" s="214"/>
      <c r="MNM42" s="214"/>
      <c r="MNN42" s="214"/>
      <c r="MNO42" s="214"/>
      <c r="MNP42" s="214"/>
      <c r="MNQ42" s="214"/>
      <c r="MNR42" s="214"/>
      <c r="MNS42" s="214"/>
      <c r="MNT42" s="214"/>
      <c r="MNU42" s="214"/>
      <c r="MNV42" s="214"/>
      <c r="MNW42" s="214"/>
      <c r="MNX42" s="214"/>
      <c r="MNY42" s="214"/>
      <c r="MNZ42" s="214"/>
      <c r="MOA42" s="214"/>
      <c r="MOB42" s="214"/>
      <c r="MOC42" s="214"/>
      <c r="MOD42" s="214"/>
      <c r="MOE42" s="214"/>
      <c r="MOF42" s="214"/>
      <c r="MOG42" s="214"/>
      <c r="MOH42" s="214"/>
      <c r="MOI42" s="214"/>
      <c r="MOJ42" s="214"/>
      <c r="MOK42" s="214"/>
      <c r="MOL42" s="214"/>
      <c r="MOM42" s="214"/>
      <c r="MON42" s="214"/>
      <c r="MOO42" s="214"/>
      <c r="MOP42" s="214"/>
      <c r="MOQ42" s="214"/>
      <c r="MOR42" s="214"/>
      <c r="MOS42" s="214"/>
      <c r="MOT42" s="214"/>
      <c r="MOU42" s="214"/>
      <c r="MOV42" s="214"/>
      <c r="MOW42" s="214"/>
      <c r="MOX42" s="214"/>
      <c r="MOY42" s="214"/>
      <c r="MOZ42" s="214"/>
      <c r="MPA42" s="214"/>
      <c r="MPB42" s="214"/>
      <c r="MPC42" s="214"/>
      <c r="MPD42" s="214"/>
      <c r="MPE42" s="214"/>
      <c r="MPF42" s="214"/>
      <c r="MPG42" s="214"/>
      <c r="MPH42" s="214"/>
      <c r="MPI42" s="214"/>
      <c r="MPJ42" s="214"/>
      <c r="MPK42" s="214"/>
      <c r="MPL42" s="214"/>
      <c r="MPM42" s="214"/>
      <c r="MPN42" s="214"/>
      <c r="MPO42" s="214"/>
      <c r="MPP42" s="214"/>
      <c r="MPQ42" s="214"/>
      <c r="MPR42" s="214"/>
      <c r="MPS42" s="214"/>
      <c r="MPT42" s="214"/>
      <c r="MPU42" s="214"/>
      <c r="MPV42" s="214"/>
      <c r="MPW42" s="214"/>
      <c r="MPX42" s="214"/>
      <c r="MPY42" s="214"/>
      <c r="MPZ42" s="214"/>
      <c r="MQA42" s="214"/>
      <c r="MQB42" s="214"/>
      <c r="MQC42" s="214"/>
      <c r="MQD42" s="214"/>
      <c r="MQE42" s="214"/>
      <c r="MQF42" s="214"/>
      <c r="MQG42" s="214"/>
      <c r="MQH42" s="214"/>
      <c r="MQI42" s="214"/>
      <c r="MQJ42" s="214"/>
      <c r="MQK42" s="214"/>
      <c r="MQL42" s="214"/>
      <c r="MQM42" s="214"/>
      <c r="MQN42" s="214"/>
      <c r="MQO42" s="214"/>
      <c r="MQP42" s="214"/>
      <c r="MQQ42" s="214"/>
      <c r="MQR42" s="214"/>
      <c r="MQS42" s="214"/>
      <c r="MQT42" s="214"/>
      <c r="MQU42" s="214"/>
      <c r="MQV42" s="214"/>
      <c r="MQW42" s="214"/>
      <c r="MQX42" s="214"/>
      <c r="MQY42" s="214"/>
      <c r="MQZ42" s="214"/>
      <c r="MRA42" s="214"/>
      <c r="MRB42" s="214"/>
      <c r="MRC42" s="214"/>
      <c r="MRD42" s="214"/>
      <c r="MRE42" s="214"/>
      <c r="MRF42" s="214"/>
      <c r="MRG42" s="214"/>
      <c r="MRH42" s="214"/>
      <c r="MRI42" s="214"/>
      <c r="MRJ42" s="214"/>
      <c r="MRK42" s="214"/>
      <c r="MRL42" s="214"/>
      <c r="MRM42" s="214"/>
      <c r="MRN42" s="214"/>
      <c r="MRO42" s="214"/>
      <c r="MRP42" s="214"/>
      <c r="MRQ42" s="214"/>
      <c r="MRR42" s="214"/>
      <c r="MRS42" s="214"/>
      <c r="MRT42" s="214"/>
      <c r="MRU42" s="214"/>
      <c r="MRV42" s="214"/>
      <c r="MRW42" s="214"/>
      <c r="MRX42" s="214"/>
      <c r="MRY42" s="214"/>
      <c r="MRZ42" s="214"/>
      <c r="MSA42" s="214"/>
      <c r="MSB42" s="214"/>
      <c r="MSC42" s="214"/>
      <c r="MSD42" s="214"/>
      <c r="MSE42" s="214"/>
      <c r="MSF42" s="214"/>
      <c r="MSG42" s="214"/>
      <c r="MSH42" s="214"/>
      <c r="MSI42" s="214"/>
      <c r="MSJ42" s="214"/>
      <c r="MSK42" s="214"/>
      <c r="MSL42" s="214"/>
      <c r="MSM42" s="214"/>
      <c r="MSN42" s="214"/>
      <c r="MSO42" s="214"/>
      <c r="MSP42" s="214"/>
      <c r="MSQ42" s="214"/>
      <c r="MSR42" s="214"/>
      <c r="MSS42" s="214"/>
      <c r="MST42" s="214"/>
      <c r="MSU42" s="214"/>
      <c r="MSV42" s="214"/>
      <c r="MSW42" s="214"/>
      <c r="MSX42" s="214"/>
      <c r="MSY42" s="214"/>
      <c r="MSZ42" s="214"/>
      <c r="MTA42" s="214"/>
      <c r="MTB42" s="214"/>
      <c r="MTC42" s="214"/>
      <c r="MTD42" s="214"/>
      <c r="MTE42" s="214"/>
      <c r="MTF42" s="214"/>
      <c r="MTG42" s="214"/>
      <c r="MTH42" s="214"/>
      <c r="MTI42" s="214"/>
      <c r="MTJ42" s="214"/>
      <c r="MTK42" s="214"/>
      <c r="MTL42" s="214"/>
      <c r="MTM42" s="214"/>
      <c r="MTN42" s="214"/>
      <c r="MTO42" s="214"/>
      <c r="MTP42" s="214"/>
      <c r="MTQ42" s="214"/>
      <c r="MTR42" s="214"/>
      <c r="MTS42" s="214"/>
      <c r="MTT42" s="214"/>
      <c r="MTU42" s="214"/>
      <c r="MTV42" s="214"/>
      <c r="MTW42" s="214"/>
      <c r="MTX42" s="214"/>
      <c r="MTY42" s="214"/>
      <c r="MTZ42" s="214"/>
      <c r="MUA42" s="214"/>
      <c r="MUB42" s="214"/>
      <c r="MUC42" s="214"/>
      <c r="MUD42" s="214"/>
      <c r="MUE42" s="214"/>
      <c r="MUF42" s="214"/>
      <c r="MUG42" s="214"/>
      <c r="MUH42" s="214"/>
      <c r="MUI42" s="214"/>
      <c r="MUJ42" s="214"/>
      <c r="MUK42" s="214"/>
      <c r="MUL42" s="214"/>
      <c r="MUM42" s="214"/>
      <c r="MUN42" s="214"/>
      <c r="MUO42" s="214"/>
      <c r="MUP42" s="214"/>
      <c r="MUQ42" s="214"/>
      <c r="MUR42" s="214"/>
      <c r="MUS42" s="214"/>
      <c r="MUT42" s="214"/>
      <c r="MUU42" s="214"/>
      <c r="MUV42" s="214"/>
      <c r="MUW42" s="214"/>
      <c r="MUX42" s="214"/>
      <c r="MUY42" s="214"/>
      <c r="MUZ42" s="214"/>
      <c r="MVA42" s="214"/>
      <c r="MVB42" s="214"/>
      <c r="MVC42" s="214"/>
      <c r="MVD42" s="214"/>
      <c r="MVE42" s="214"/>
      <c r="MVF42" s="214"/>
      <c r="MVG42" s="214"/>
      <c r="MVH42" s="214"/>
      <c r="MVI42" s="214"/>
      <c r="MVJ42" s="214"/>
      <c r="MVK42" s="214"/>
      <c r="MVL42" s="214"/>
      <c r="MVM42" s="214"/>
      <c r="MVN42" s="214"/>
      <c r="MVO42" s="214"/>
      <c r="MVP42" s="214"/>
      <c r="MVQ42" s="214"/>
      <c r="MVR42" s="214"/>
      <c r="MVS42" s="214"/>
      <c r="MVT42" s="214"/>
      <c r="MVU42" s="214"/>
      <c r="MVV42" s="214"/>
      <c r="MVW42" s="214"/>
      <c r="MVX42" s="214"/>
      <c r="MVY42" s="214"/>
      <c r="MVZ42" s="214"/>
      <c r="MWA42" s="214"/>
      <c r="MWB42" s="214"/>
      <c r="MWC42" s="214"/>
      <c r="MWD42" s="214"/>
      <c r="MWE42" s="214"/>
      <c r="MWF42" s="214"/>
      <c r="MWG42" s="214"/>
      <c r="MWH42" s="214"/>
      <c r="MWI42" s="214"/>
      <c r="MWJ42" s="214"/>
      <c r="MWK42" s="214"/>
      <c r="MWL42" s="214"/>
      <c r="MWM42" s="214"/>
      <c r="MWN42" s="214"/>
      <c r="MWO42" s="214"/>
      <c r="MWP42" s="214"/>
      <c r="MWQ42" s="214"/>
      <c r="MWR42" s="214"/>
      <c r="MWS42" s="214"/>
      <c r="MWT42" s="214"/>
      <c r="MWU42" s="214"/>
      <c r="MWV42" s="214"/>
      <c r="MWW42" s="214"/>
      <c r="MWX42" s="214"/>
      <c r="MWY42" s="214"/>
      <c r="MWZ42" s="214"/>
      <c r="MXA42" s="214"/>
      <c r="MXB42" s="214"/>
      <c r="MXC42" s="214"/>
      <c r="MXD42" s="214"/>
      <c r="MXE42" s="214"/>
      <c r="MXF42" s="214"/>
      <c r="MXG42" s="214"/>
      <c r="MXH42" s="214"/>
      <c r="MXI42" s="214"/>
      <c r="MXJ42" s="214"/>
      <c r="MXK42" s="214"/>
      <c r="MXL42" s="214"/>
      <c r="MXM42" s="214"/>
      <c r="MXN42" s="214"/>
      <c r="MXO42" s="214"/>
      <c r="MXP42" s="214"/>
      <c r="MXQ42" s="214"/>
      <c r="MXR42" s="214"/>
      <c r="MXS42" s="214"/>
      <c r="MXT42" s="214"/>
      <c r="MXU42" s="214"/>
      <c r="MXV42" s="214"/>
      <c r="MXW42" s="214"/>
      <c r="MXX42" s="214"/>
      <c r="MXY42" s="214"/>
      <c r="MXZ42" s="214"/>
      <c r="MYA42" s="214"/>
      <c r="MYB42" s="214"/>
      <c r="MYC42" s="214"/>
      <c r="MYD42" s="214"/>
      <c r="MYE42" s="214"/>
      <c r="MYF42" s="214"/>
      <c r="MYG42" s="214"/>
      <c r="MYH42" s="214"/>
      <c r="MYI42" s="214"/>
      <c r="MYJ42" s="214"/>
      <c r="MYK42" s="214"/>
      <c r="MYL42" s="214"/>
      <c r="MYM42" s="214"/>
      <c r="MYN42" s="214"/>
      <c r="MYO42" s="214"/>
      <c r="MYP42" s="214"/>
      <c r="MYQ42" s="214"/>
      <c r="MYR42" s="214"/>
      <c r="MYS42" s="214"/>
      <c r="MYT42" s="214"/>
      <c r="MYU42" s="214"/>
      <c r="MYV42" s="214"/>
      <c r="MYW42" s="214"/>
      <c r="MYX42" s="214"/>
      <c r="MYY42" s="214"/>
      <c r="MYZ42" s="214"/>
      <c r="MZA42" s="214"/>
      <c r="MZB42" s="214"/>
      <c r="MZC42" s="214"/>
      <c r="MZD42" s="214"/>
      <c r="MZE42" s="214"/>
      <c r="MZF42" s="214"/>
      <c r="MZG42" s="214"/>
      <c r="MZH42" s="214"/>
      <c r="MZI42" s="214"/>
      <c r="MZJ42" s="214"/>
      <c r="MZK42" s="214"/>
      <c r="MZL42" s="214"/>
      <c r="MZM42" s="214"/>
      <c r="MZN42" s="214"/>
      <c r="MZO42" s="214"/>
      <c r="MZP42" s="214"/>
      <c r="MZQ42" s="214"/>
      <c r="MZR42" s="214"/>
      <c r="MZS42" s="214"/>
      <c r="MZT42" s="214"/>
      <c r="MZU42" s="214"/>
      <c r="MZV42" s="214"/>
      <c r="MZW42" s="214"/>
      <c r="MZX42" s="214"/>
      <c r="MZY42" s="214"/>
      <c r="MZZ42" s="214"/>
      <c r="NAA42" s="214"/>
      <c r="NAB42" s="214"/>
      <c r="NAC42" s="214"/>
      <c r="NAD42" s="214"/>
      <c r="NAE42" s="214"/>
      <c r="NAF42" s="214"/>
      <c r="NAG42" s="214"/>
      <c r="NAH42" s="214"/>
      <c r="NAI42" s="214"/>
      <c r="NAJ42" s="214"/>
      <c r="NAK42" s="214"/>
      <c r="NAL42" s="214"/>
      <c r="NAM42" s="214"/>
      <c r="NAN42" s="214"/>
      <c r="NAO42" s="214"/>
      <c r="NAP42" s="214"/>
      <c r="NAQ42" s="214"/>
      <c r="NAR42" s="214"/>
      <c r="NAS42" s="214"/>
      <c r="NAT42" s="214"/>
      <c r="NAU42" s="214"/>
      <c r="NAV42" s="214"/>
      <c r="NAW42" s="214"/>
      <c r="NAX42" s="214"/>
      <c r="NAY42" s="214"/>
      <c r="NAZ42" s="214"/>
      <c r="NBA42" s="214"/>
      <c r="NBB42" s="214"/>
      <c r="NBC42" s="214"/>
      <c r="NBD42" s="214"/>
      <c r="NBE42" s="214"/>
      <c r="NBF42" s="214"/>
      <c r="NBG42" s="214"/>
      <c r="NBH42" s="214"/>
      <c r="NBI42" s="214"/>
      <c r="NBJ42" s="214"/>
      <c r="NBK42" s="214"/>
      <c r="NBL42" s="214"/>
      <c r="NBM42" s="214"/>
      <c r="NBN42" s="214"/>
      <c r="NBO42" s="214"/>
      <c r="NBP42" s="214"/>
      <c r="NBQ42" s="214"/>
      <c r="NBR42" s="214"/>
      <c r="NBS42" s="214"/>
      <c r="NBT42" s="214"/>
      <c r="NBU42" s="214"/>
      <c r="NBV42" s="214"/>
      <c r="NBW42" s="214"/>
      <c r="NBX42" s="214"/>
      <c r="NBY42" s="214"/>
      <c r="NBZ42" s="214"/>
      <c r="NCA42" s="214"/>
      <c r="NCB42" s="214"/>
      <c r="NCC42" s="214"/>
      <c r="NCD42" s="214"/>
      <c r="NCE42" s="214"/>
      <c r="NCF42" s="214"/>
      <c r="NCG42" s="214"/>
      <c r="NCH42" s="214"/>
      <c r="NCI42" s="214"/>
      <c r="NCJ42" s="214"/>
      <c r="NCK42" s="214"/>
      <c r="NCL42" s="214"/>
      <c r="NCM42" s="214"/>
      <c r="NCN42" s="214"/>
      <c r="NCO42" s="214"/>
      <c r="NCP42" s="214"/>
      <c r="NCQ42" s="214"/>
      <c r="NCR42" s="214"/>
      <c r="NCS42" s="214"/>
      <c r="NCT42" s="214"/>
      <c r="NCU42" s="214"/>
      <c r="NCV42" s="214"/>
      <c r="NCW42" s="214"/>
      <c r="NCX42" s="214"/>
      <c r="NCY42" s="214"/>
      <c r="NCZ42" s="214"/>
      <c r="NDA42" s="214"/>
      <c r="NDB42" s="214"/>
      <c r="NDC42" s="214"/>
      <c r="NDD42" s="214"/>
      <c r="NDE42" s="214"/>
      <c r="NDF42" s="214"/>
      <c r="NDG42" s="214"/>
      <c r="NDH42" s="214"/>
      <c r="NDI42" s="214"/>
      <c r="NDJ42" s="214"/>
      <c r="NDK42" s="214"/>
      <c r="NDL42" s="214"/>
      <c r="NDM42" s="214"/>
      <c r="NDN42" s="214"/>
      <c r="NDO42" s="214"/>
      <c r="NDP42" s="214"/>
      <c r="NDQ42" s="214"/>
      <c r="NDR42" s="214"/>
      <c r="NDS42" s="214"/>
      <c r="NDT42" s="214"/>
      <c r="NDU42" s="214"/>
      <c r="NDV42" s="214"/>
      <c r="NDW42" s="214"/>
      <c r="NDX42" s="214"/>
      <c r="NDY42" s="214"/>
      <c r="NDZ42" s="214"/>
      <c r="NEA42" s="214"/>
      <c r="NEB42" s="214"/>
      <c r="NEC42" s="214"/>
      <c r="NED42" s="214"/>
      <c r="NEE42" s="214"/>
      <c r="NEF42" s="214"/>
      <c r="NEG42" s="214"/>
      <c r="NEH42" s="214"/>
      <c r="NEI42" s="214"/>
      <c r="NEJ42" s="214"/>
      <c r="NEK42" s="214"/>
      <c r="NEL42" s="214"/>
      <c r="NEM42" s="214"/>
      <c r="NEN42" s="214"/>
      <c r="NEO42" s="214"/>
      <c r="NEP42" s="214"/>
      <c r="NEQ42" s="214"/>
      <c r="NER42" s="214"/>
      <c r="NES42" s="214"/>
      <c r="NET42" s="214"/>
      <c r="NEU42" s="214"/>
      <c r="NEV42" s="214"/>
      <c r="NEW42" s="214"/>
      <c r="NEX42" s="214"/>
      <c r="NEY42" s="214"/>
      <c r="NEZ42" s="214"/>
      <c r="NFA42" s="214"/>
      <c r="NFB42" s="214"/>
      <c r="NFC42" s="214"/>
      <c r="NFD42" s="214"/>
      <c r="NFE42" s="214"/>
      <c r="NFF42" s="214"/>
      <c r="NFG42" s="214"/>
      <c r="NFH42" s="214"/>
      <c r="NFI42" s="214"/>
      <c r="NFJ42" s="214"/>
      <c r="NFK42" s="214"/>
      <c r="NFL42" s="214"/>
      <c r="NFM42" s="214"/>
      <c r="NFN42" s="214"/>
      <c r="NFO42" s="214"/>
      <c r="NFP42" s="214"/>
      <c r="NFQ42" s="214"/>
      <c r="NFR42" s="214"/>
      <c r="NFS42" s="214"/>
      <c r="NFT42" s="214"/>
      <c r="NFU42" s="214"/>
      <c r="NFV42" s="214"/>
      <c r="NFW42" s="214"/>
      <c r="NFX42" s="214"/>
      <c r="NFY42" s="214"/>
      <c r="NFZ42" s="214"/>
      <c r="NGA42" s="214"/>
      <c r="NGB42" s="214"/>
      <c r="NGC42" s="214"/>
      <c r="NGD42" s="214"/>
      <c r="NGE42" s="214"/>
      <c r="NGF42" s="214"/>
      <c r="NGG42" s="214"/>
      <c r="NGH42" s="214"/>
      <c r="NGI42" s="214"/>
      <c r="NGJ42" s="214"/>
      <c r="NGK42" s="214"/>
      <c r="NGL42" s="214"/>
      <c r="NGM42" s="214"/>
      <c r="NGN42" s="214"/>
      <c r="NGO42" s="214"/>
      <c r="NGP42" s="214"/>
      <c r="NGQ42" s="214"/>
      <c r="NGR42" s="214"/>
      <c r="NGS42" s="214"/>
      <c r="NGT42" s="214"/>
      <c r="NGU42" s="214"/>
      <c r="NGV42" s="214"/>
      <c r="NGW42" s="214"/>
      <c r="NGX42" s="214"/>
      <c r="NGY42" s="214"/>
      <c r="NGZ42" s="214"/>
      <c r="NHA42" s="214"/>
      <c r="NHB42" s="214"/>
      <c r="NHC42" s="214"/>
      <c r="NHD42" s="214"/>
      <c r="NHE42" s="214"/>
      <c r="NHF42" s="214"/>
      <c r="NHG42" s="214"/>
      <c r="NHH42" s="214"/>
      <c r="NHI42" s="214"/>
      <c r="NHJ42" s="214"/>
      <c r="NHK42" s="214"/>
      <c r="NHL42" s="214"/>
      <c r="NHM42" s="214"/>
      <c r="NHN42" s="214"/>
      <c r="NHO42" s="214"/>
      <c r="NHP42" s="214"/>
      <c r="NHQ42" s="214"/>
      <c r="NHR42" s="214"/>
      <c r="NHS42" s="214"/>
      <c r="NHT42" s="214"/>
      <c r="NHU42" s="214"/>
      <c r="NHV42" s="214"/>
      <c r="NHW42" s="214"/>
      <c r="NHX42" s="214"/>
      <c r="NHY42" s="214"/>
      <c r="NHZ42" s="214"/>
      <c r="NIA42" s="214"/>
      <c r="NIB42" s="214"/>
      <c r="NIC42" s="214"/>
      <c r="NID42" s="214"/>
      <c r="NIE42" s="214"/>
      <c r="NIF42" s="214"/>
      <c r="NIG42" s="214"/>
      <c r="NIH42" s="214"/>
      <c r="NII42" s="214"/>
      <c r="NIJ42" s="214"/>
      <c r="NIK42" s="214"/>
      <c r="NIL42" s="214"/>
      <c r="NIM42" s="214"/>
      <c r="NIN42" s="214"/>
      <c r="NIO42" s="214"/>
      <c r="NIP42" s="214"/>
      <c r="NIQ42" s="214"/>
      <c r="NIR42" s="214"/>
      <c r="NIS42" s="214"/>
      <c r="NIT42" s="214"/>
      <c r="NIU42" s="214"/>
      <c r="NIV42" s="214"/>
      <c r="NIW42" s="214"/>
      <c r="NIX42" s="214"/>
      <c r="NIY42" s="214"/>
      <c r="NIZ42" s="214"/>
      <c r="NJA42" s="214"/>
      <c r="NJB42" s="214"/>
      <c r="NJC42" s="214"/>
      <c r="NJD42" s="214"/>
      <c r="NJE42" s="214"/>
      <c r="NJF42" s="214"/>
      <c r="NJG42" s="214"/>
      <c r="NJH42" s="214"/>
      <c r="NJI42" s="214"/>
      <c r="NJJ42" s="214"/>
      <c r="NJK42" s="214"/>
      <c r="NJL42" s="214"/>
      <c r="NJM42" s="214"/>
      <c r="NJN42" s="214"/>
      <c r="NJO42" s="214"/>
      <c r="NJP42" s="214"/>
      <c r="NJQ42" s="214"/>
      <c r="NJR42" s="214"/>
      <c r="NJS42" s="214"/>
      <c r="NJT42" s="214"/>
      <c r="NJU42" s="214"/>
      <c r="NJV42" s="214"/>
      <c r="NJW42" s="214"/>
      <c r="NJX42" s="214"/>
      <c r="NJY42" s="214"/>
      <c r="NJZ42" s="214"/>
      <c r="NKA42" s="214"/>
      <c r="NKB42" s="214"/>
      <c r="NKC42" s="214"/>
      <c r="NKD42" s="214"/>
      <c r="NKE42" s="214"/>
      <c r="NKF42" s="214"/>
      <c r="NKG42" s="214"/>
      <c r="NKH42" s="214"/>
      <c r="NKI42" s="214"/>
      <c r="NKJ42" s="214"/>
      <c r="NKK42" s="214"/>
      <c r="NKL42" s="214"/>
      <c r="NKM42" s="214"/>
      <c r="NKN42" s="214"/>
      <c r="NKO42" s="214"/>
      <c r="NKP42" s="214"/>
      <c r="NKQ42" s="214"/>
      <c r="NKR42" s="214"/>
      <c r="NKS42" s="214"/>
      <c r="NKT42" s="214"/>
      <c r="NKU42" s="214"/>
      <c r="NKV42" s="214"/>
      <c r="NKW42" s="214"/>
      <c r="NKX42" s="214"/>
      <c r="NKY42" s="214"/>
      <c r="NKZ42" s="214"/>
      <c r="NLA42" s="214"/>
      <c r="NLB42" s="214"/>
      <c r="NLC42" s="214"/>
      <c r="NLD42" s="214"/>
      <c r="NLE42" s="214"/>
      <c r="NLF42" s="214"/>
      <c r="NLG42" s="214"/>
      <c r="NLH42" s="214"/>
      <c r="NLI42" s="214"/>
      <c r="NLJ42" s="214"/>
      <c r="NLK42" s="214"/>
      <c r="NLL42" s="214"/>
      <c r="NLM42" s="214"/>
      <c r="NLN42" s="214"/>
      <c r="NLO42" s="214"/>
      <c r="NLP42" s="214"/>
      <c r="NLQ42" s="214"/>
      <c r="NLR42" s="214"/>
      <c r="NLS42" s="214"/>
      <c r="NLT42" s="214"/>
      <c r="NLU42" s="214"/>
      <c r="NLV42" s="214"/>
      <c r="NLW42" s="214"/>
      <c r="NLX42" s="214"/>
      <c r="NLY42" s="214"/>
      <c r="NLZ42" s="214"/>
      <c r="NMA42" s="214"/>
      <c r="NMB42" s="214"/>
      <c r="NMC42" s="214"/>
      <c r="NMD42" s="214"/>
      <c r="NME42" s="214"/>
      <c r="NMF42" s="214"/>
      <c r="NMG42" s="214"/>
      <c r="NMH42" s="214"/>
      <c r="NMI42" s="214"/>
      <c r="NMJ42" s="214"/>
      <c r="NMK42" s="214"/>
      <c r="NML42" s="214"/>
      <c r="NMM42" s="214"/>
      <c r="NMN42" s="214"/>
      <c r="NMO42" s="214"/>
      <c r="NMP42" s="214"/>
      <c r="NMQ42" s="214"/>
      <c r="NMR42" s="214"/>
      <c r="NMS42" s="214"/>
      <c r="NMT42" s="214"/>
      <c r="NMU42" s="214"/>
      <c r="NMV42" s="214"/>
      <c r="NMW42" s="214"/>
      <c r="NMX42" s="214"/>
      <c r="NMY42" s="214"/>
      <c r="NMZ42" s="214"/>
      <c r="NNA42" s="214"/>
      <c r="NNB42" s="214"/>
      <c r="NNC42" s="214"/>
      <c r="NND42" s="214"/>
      <c r="NNE42" s="214"/>
      <c r="NNF42" s="214"/>
      <c r="NNG42" s="214"/>
      <c r="NNH42" s="214"/>
      <c r="NNI42" s="214"/>
      <c r="NNJ42" s="214"/>
      <c r="NNK42" s="214"/>
      <c r="NNL42" s="214"/>
      <c r="NNM42" s="214"/>
      <c r="NNN42" s="214"/>
      <c r="NNO42" s="214"/>
      <c r="NNP42" s="214"/>
      <c r="NNQ42" s="214"/>
      <c r="NNR42" s="214"/>
      <c r="NNS42" s="214"/>
      <c r="NNT42" s="214"/>
      <c r="NNU42" s="214"/>
      <c r="NNV42" s="214"/>
      <c r="NNW42" s="214"/>
      <c r="NNX42" s="214"/>
      <c r="NNY42" s="214"/>
      <c r="NNZ42" s="214"/>
      <c r="NOA42" s="214"/>
      <c r="NOB42" s="214"/>
      <c r="NOC42" s="214"/>
      <c r="NOD42" s="214"/>
      <c r="NOE42" s="214"/>
      <c r="NOF42" s="214"/>
      <c r="NOG42" s="214"/>
      <c r="NOH42" s="214"/>
      <c r="NOI42" s="214"/>
      <c r="NOJ42" s="214"/>
      <c r="NOK42" s="214"/>
      <c r="NOL42" s="214"/>
      <c r="NOM42" s="214"/>
      <c r="NON42" s="214"/>
      <c r="NOO42" s="214"/>
      <c r="NOP42" s="214"/>
      <c r="NOQ42" s="214"/>
      <c r="NOR42" s="214"/>
      <c r="NOS42" s="214"/>
      <c r="NOT42" s="214"/>
      <c r="NOU42" s="214"/>
      <c r="NOV42" s="214"/>
      <c r="NOW42" s="214"/>
      <c r="NOX42" s="214"/>
      <c r="NOY42" s="214"/>
      <c r="NOZ42" s="214"/>
      <c r="NPA42" s="214"/>
      <c r="NPB42" s="214"/>
      <c r="NPC42" s="214"/>
      <c r="NPD42" s="214"/>
      <c r="NPE42" s="214"/>
      <c r="NPF42" s="214"/>
      <c r="NPG42" s="214"/>
      <c r="NPH42" s="214"/>
      <c r="NPI42" s="214"/>
      <c r="NPJ42" s="214"/>
      <c r="NPK42" s="214"/>
      <c r="NPL42" s="214"/>
      <c r="NPM42" s="214"/>
      <c r="NPN42" s="214"/>
      <c r="NPO42" s="214"/>
      <c r="NPP42" s="214"/>
      <c r="NPQ42" s="214"/>
      <c r="NPR42" s="214"/>
      <c r="NPS42" s="214"/>
      <c r="NPT42" s="214"/>
      <c r="NPU42" s="214"/>
      <c r="NPV42" s="214"/>
      <c r="NPW42" s="214"/>
      <c r="NPX42" s="214"/>
      <c r="NPY42" s="214"/>
      <c r="NPZ42" s="214"/>
      <c r="NQA42" s="214"/>
      <c r="NQB42" s="214"/>
      <c r="NQC42" s="214"/>
      <c r="NQD42" s="214"/>
      <c r="NQE42" s="214"/>
      <c r="NQF42" s="214"/>
      <c r="NQG42" s="214"/>
      <c r="NQH42" s="214"/>
      <c r="NQI42" s="214"/>
      <c r="NQJ42" s="214"/>
      <c r="NQK42" s="214"/>
      <c r="NQL42" s="214"/>
      <c r="NQM42" s="214"/>
      <c r="NQN42" s="214"/>
      <c r="NQO42" s="214"/>
      <c r="NQP42" s="214"/>
      <c r="NQQ42" s="214"/>
      <c r="NQR42" s="214"/>
      <c r="NQS42" s="214"/>
      <c r="NQT42" s="214"/>
      <c r="NQU42" s="214"/>
      <c r="NQV42" s="214"/>
      <c r="NQW42" s="214"/>
      <c r="NQX42" s="214"/>
      <c r="NQY42" s="214"/>
      <c r="NQZ42" s="214"/>
      <c r="NRA42" s="214"/>
      <c r="NRB42" s="214"/>
      <c r="NRC42" s="214"/>
      <c r="NRD42" s="214"/>
      <c r="NRE42" s="214"/>
      <c r="NRF42" s="214"/>
      <c r="NRG42" s="214"/>
      <c r="NRH42" s="214"/>
      <c r="NRI42" s="214"/>
      <c r="NRJ42" s="214"/>
      <c r="NRK42" s="214"/>
      <c r="NRL42" s="214"/>
      <c r="NRM42" s="214"/>
      <c r="NRN42" s="214"/>
      <c r="NRO42" s="214"/>
      <c r="NRP42" s="214"/>
      <c r="NRQ42" s="214"/>
      <c r="NRR42" s="214"/>
      <c r="NRS42" s="214"/>
      <c r="NRT42" s="214"/>
      <c r="NRU42" s="214"/>
      <c r="NRV42" s="214"/>
      <c r="NRW42" s="214"/>
      <c r="NRX42" s="214"/>
      <c r="NRY42" s="214"/>
      <c r="NRZ42" s="214"/>
      <c r="NSA42" s="214"/>
      <c r="NSB42" s="214"/>
      <c r="NSC42" s="214"/>
      <c r="NSD42" s="214"/>
      <c r="NSE42" s="214"/>
      <c r="NSF42" s="214"/>
      <c r="NSG42" s="214"/>
      <c r="NSH42" s="214"/>
      <c r="NSI42" s="214"/>
      <c r="NSJ42" s="214"/>
      <c r="NSK42" s="214"/>
      <c r="NSL42" s="214"/>
      <c r="NSM42" s="214"/>
      <c r="NSN42" s="214"/>
      <c r="NSO42" s="214"/>
      <c r="NSP42" s="214"/>
      <c r="NSQ42" s="214"/>
      <c r="NSR42" s="214"/>
      <c r="NSS42" s="214"/>
      <c r="NST42" s="214"/>
      <c r="NSU42" s="214"/>
      <c r="NSV42" s="214"/>
      <c r="NSW42" s="214"/>
      <c r="NSX42" s="214"/>
      <c r="NSY42" s="214"/>
      <c r="NSZ42" s="214"/>
      <c r="NTA42" s="214"/>
      <c r="NTB42" s="214"/>
      <c r="NTC42" s="214"/>
      <c r="NTD42" s="214"/>
      <c r="NTE42" s="214"/>
      <c r="NTF42" s="214"/>
      <c r="NTG42" s="214"/>
      <c r="NTH42" s="214"/>
      <c r="NTI42" s="214"/>
      <c r="NTJ42" s="214"/>
      <c r="NTK42" s="214"/>
      <c r="NTL42" s="214"/>
      <c r="NTM42" s="214"/>
      <c r="NTN42" s="214"/>
      <c r="NTO42" s="214"/>
      <c r="NTP42" s="214"/>
      <c r="NTQ42" s="214"/>
      <c r="NTR42" s="214"/>
      <c r="NTS42" s="214"/>
      <c r="NTT42" s="214"/>
      <c r="NTU42" s="214"/>
      <c r="NTV42" s="214"/>
      <c r="NTW42" s="214"/>
      <c r="NTX42" s="214"/>
      <c r="NTY42" s="214"/>
      <c r="NTZ42" s="214"/>
      <c r="NUA42" s="214"/>
      <c r="NUB42" s="214"/>
      <c r="NUC42" s="214"/>
      <c r="NUD42" s="214"/>
      <c r="NUE42" s="214"/>
      <c r="NUF42" s="214"/>
      <c r="NUG42" s="214"/>
      <c r="NUH42" s="214"/>
      <c r="NUI42" s="214"/>
      <c r="NUJ42" s="214"/>
      <c r="NUK42" s="214"/>
      <c r="NUL42" s="214"/>
      <c r="NUM42" s="214"/>
      <c r="NUN42" s="214"/>
      <c r="NUO42" s="214"/>
      <c r="NUP42" s="214"/>
      <c r="NUQ42" s="214"/>
      <c r="NUR42" s="214"/>
      <c r="NUS42" s="214"/>
      <c r="NUT42" s="214"/>
      <c r="NUU42" s="214"/>
      <c r="NUV42" s="214"/>
      <c r="NUW42" s="214"/>
      <c r="NUX42" s="214"/>
      <c r="NUY42" s="214"/>
      <c r="NUZ42" s="214"/>
      <c r="NVA42" s="214"/>
      <c r="NVB42" s="214"/>
      <c r="NVC42" s="214"/>
      <c r="NVD42" s="214"/>
      <c r="NVE42" s="214"/>
      <c r="NVF42" s="214"/>
      <c r="NVG42" s="214"/>
      <c r="NVH42" s="214"/>
      <c r="NVI42" s="214"/>
      <c r="NVJ42" s="214"/>
      <c r="NVK42" s="214"/>
      <c r="NVL42" s="214"/>
      <c r="NVM42" s="214"/>
      <c r="NVN42" s="214"/>
      <c r="NVO42" s="214"/>
      <c r="NVP42" s="214"/>
      <c r="NVQ42" s="214"/>
      <c r="NVR42" s="214"/>
      <c r="NVS42" s="214"/>
      <c r="NVT42" s="214"/>
      <c r="NVU42" s="214"/>
      <c r="NVV42" s="214"/>
      <c r="NVW42" s="214"/>
      <c r="NVX42" s="214"/>
      <c r="NVY42" s="214"/>
      <c r="NVZ42" s="214"/>
      <c r="NWA42" s="214"/>
      <c r="NWB42" s="214"/>
      <c r="NWC42" s="214"/>
      <c r="NWD42" s="214"/>
      <c r="NWE42" s="214"/>
      <c r="NWF42" s="214"/>
      <c r="NWG42" s="214"/>
      <c r="NWH42" s="214"/>
      <c r="NWI42" s="214"/>
      <c r="NWJ42" s="214"/>
      <c r="NWK42" s="214"/>
      <c r="NWL42" s="214"/>
      <c r="NWM42" s="214"/>
      <c r="NWN42" s="214"/>
      <c r="NWO42" s="214"/>
      <c r="NWP42" s="214"/>
      <c r="NWQ42" s="214"/>
      <c r="NWR42" s="214"/>
      <c r="NWS42" s="214"/>
      <c r="NWT42" s="214"/>
      <c r="NWU42" s="214"/>
      <c r="NWV42" s="214"/>
      <c r="NWW42" s="214"/>
      <c r="NWX42" s="214"/>
      <c r="NWY42" s="214"/>
      <c r="NWZ42" s="214"/>
      <c r="NXA42" s="214"/>
      <c r="NXB42" s="214"/>
      <c r="NXC42" s="214"/>
      <c r="NXD42" s="214"/>
      <c r="NXE42" s="214"/>
      <c r="NXF42" s="214"/>
      <c r="NXG42" s="214"/>
      <c r="NXH42" s="214"/>
      <c r="NXI42" s="214"/>
      <c r="NXJ42" s="214"/>
      <c r="NXK42" s="214"/>
      <c r="NXL42" s="214"/>
      <c r="NXM42" s="214"/>
      <c r="NXN42" s="214"/>
      <c r="NXO42" s="214"/>
      <c r="NXP42" s="214"/>
      <c r="NXQ42" s="214"/>
      <c r="NXR42" s="214"/>
      <c r="NXS42" s="214"/>
      <c r="NXT42" s="214"/>
      <c r="NXU42" s="214"/>
      <c r="NXV42" s="214"/>
      <c r="NXW42" s="214"/>
      <c r="NXX42" s="214"/>
      <c r="NXY42" s="214"/>
      <c r="NXZ42" s="214"/>
      <c r="NYA42" s="214"/>
      <c r="NYB42" s="214"/>
      <c r="NYC42" s="214"/>
      <c r="NYD42" s="214"/>
      <c r="NYE42" s="214"/>
      <c r="NYF42" s="214"/>
      <c r="NYG42" s="214"/>
      <c r="NYH42" s="214"/>
      <c r="NYI42" s="214"/>
      <c r="NYJ42" s="214"/>
      <c r="NYK42" s="214"/>
      <c r="NYL42" s="214"/>
      <c r="NYM42" s="214"/>
      <c r="NYN42" s="214"/>
      <c r="NYO42" s="214"/>
      <c r="NYP42" s="214"/>
      <c r="NYQ42" s="214"/>
      <c r="NYR42" s="214"/>
      <c r="NYS42" s="214"/>
      <c r="NYT42" s="214"/>
      <c r="NYU42" s="214"/>
      <c r="NYV42" s="214"/>
      <c r="NYW42" s="214"/>
      <c r="NYX42" s="214"/>
      <c r="NYY42" s="214"/>
      <c r="NYZ42" s="214"/>
      <c r="NZA42" s="214"/>
      <c r="NZB42" s="214"/>
      <c r="NZC42" s="214"/>
      <c r="NZD42" s="214"/>
      <c r="NZE42" s="214"/>
      <c r="NZF42" s="214"/>
      <c r="NZG42" s="214"/>
      <c r="NZH42" s="214"/>
      <c r="NZI42" s="214"/>
      <c r="NZJ42" s="214"/>
      <c r="NZK42" s="214"/>
      <c r="NZL42" s="214"/>
      <c r="NZM42" s="214"/>
      <c r="NZN42" s="214"/>
      <c r="NZO42" s="214"/>
      <c r="NZP42" s="214"/>
      <c r="NZQ42" s="214"/>
      <c r="NZR42" s="214"/>
      <c r="NZS42" s="214"/>
      <c r="NZT42" s="214"/>
      <c r="NZU42" s="214"/>
      <c r="NZV42" s="214"/>
      <c r="NZW42" s="214"/>
      <c r="NZX42" s="214"/>
      <c r="NZY42" s="214"/>
      <c r="NZZ42" s="214"/>
      <c r="OAA42" s="214"/>
      <c r="OAB42" s="214"/>
      <c r="OAC42" s="214"/>
      <c r="OAD42" s="214"/>
      <c r="OAE42" s="214"/>
      <c r="OAF42" s="214"/>
      <c r="OAG42" s="214"/>
      <c r="OAH42" s="214"/>
      <c r="OAI42" s="214"/>
      <c r="OAJ42" s="214"/>
      <c r="OAK42" s="214"/>
      <c r="OAL42" s="214"/>
      <c r="OAM42" s="214"/>
      <c r="OAN42" s="214"/>
      <c r="OAO42" s="214"/>
      <c r="OAP42" s="214"/>
      <c r="OAQ42" s="214"/>
      <c r="OAR42" s="214"/>
      <c r="OAS42" s="214"/>
      <c r="OAT42" s="214"/>
      <c r="OAU42" s="214"/>
      <c r="OAV42" s="214"/>
      <c r="OAW42" s="214"/>
      <c r="OAX42" s="214"/>
      <c r="OAY42" s="214"/>
      <c r="OAZ42" s="214"/>
      <c r="OBA42" s="214"/>
      <c r="OBB42" s="214"/>
      <c r="OBC42" s="214"/>
      <c r="OBD42" s="214"/>
      <c r="OBE42" s="214"/>
      <c r="OBF42" s="214"/>
      <c r="OBG42" s="214"/>
      <c r="OBH42" s="214"/>
      <c r="OBI42" s="214"/>
      <c r="OBJ42" s="214"/>
      <c r="OBK42" s="214"/>
      <c r="OBL42" s="214"/>
      <c r="OBM42" s="214"/>
      <c r="OBN42" s="214"/>
      <c r="OBO42" s="214"/>
      <c r="OBP42" s="214"/>
      <c r="OBQ42" s="214"/>
      <c r="OBR42" s="214"/>
      <c r="OBS42" s="214"/>
      <c r="OBT42" s="214"/>
      <c r="OBU42" s="214"/>
      <c r="OBV42" s="214"/>
      <c r="OBW42" s="214"/>
      <c r="OBX42" s="214"/>
      <c r="OBY42" s="214"/>
      <c r="OBZ42" s="214"/>
      <c r="OCA42" s="214"/>
      <c r="OCB42" s="214"/>
      <c r="OCC42" s="214"/>
      <c r="OCD42" s="214"/>
      <c r="OCE42" s="214"/>
      <c r="OCF42" s="214"/>
      <c r="OCG42" s="214"/>
      <c r="OCH42" s="214"/>
      <c r="OCI42" s="214"/>
      <c r="OCJ42" s="214"/>
      <c r="OCK42" s="214"/>
      <c r="OCL42" s="214"/>
      <c r="OCM42" s="214"/>
      <c r="OCN42" s="214"/>
      <c r="OCO42" s="214"/>
      <c r="OCP42" s="214"/>
      <c r="OCQ42" s="214"/>
      <c r="OCR42" s="214"/>
      <c r="OCS42" s="214"/>
      <c r="OCT42" s="214"/>
      <c r="OCU42" s="214"/>
      <c r="OCV42" s="214"/>
      <c r="OCW42" s="214"/>
      <c r="OCX42" s="214"/>
      <c r="OCY42" s="214"/>
      <c r="OCZ42" s="214"/>
      <c r="ODA42" s="214"/>
      <c r="ODB42" s="214"/>
      <c r="ODC42" s="214"/>
      <c r="ODD42" s="214"/>
      <c r="ODE42" s="214"/>
      <c r="ODF42" s="214"/>
      <c r="ODG42" s="214"/>
      <c r="ODH42" s="214"/>
      <c r="ODI42" s="214"/>
      <c r="ODJ42" s="214"/>
      <c r="ODK42" s="214"/>
      <c r="ODL42" s="214"/>
      <c r="ODM42" s="214"/>
      <c r="ODN42" s="214"/>
      <c r="ODO42" s="214"/>
      <c r="ODP42" s="214"/>
      <c r="ODQ42" s="214"/>
      <c r="ODR42" s="214"/>
      <c r="ODS42" s="214"/>
      <c r="ODT42" s="214"/>
      <c r="ODU42" s="214"/>
      <c r="ODV42" s="214"/>
      <c r="ODW42" s="214"/>
      <c r="ODX42" s="214"/>
      <c r="ODY42" s="214"/>
      <c r="ODZ42" s="214"/>
      <c r="OEA42" s="214"/>
      <c r="OEB42" s="214"/>
      <c r="OEC42" s="214"/>
      <c r="OED42" s="214"/>
      <c r="OEE42" s="214"/>
      <c r="OEF42" s="214"/>
      <c r="OEG42" s="214"/>
      <c r="OEH42" s="214"/>
      <c r="OEI42" s="214"/>
      <c r="OEJ42" s="214"/>
      <c r="OEK42" s="214"/>
      <c r="OEL42" s="214"/>
      <c r="OEM42" s="214"/>
      <c r="OEN42" s="214"/>
      <c r="OEO42" s="214"/>
      <c r="OEP42" s="214"/>
      <c r="OEQ42" s="214"/>
      <c r="OER42" s="214"/>
      <c r="OES42" s="214"/>
      <c r="OET42" s="214"/>
      <c r="OEU42" s="214"/>
      <c r="OEV42" s="214"/>
      <c r="OEW42" s="214"/>
      <c r="OEX42" s="214"/>
      <c r="OEY42" s="214"/>
      <c r="OEZ42" s="214"/>
      <c r="OFA42" s="214"/>
      <c r="OFB42" s="214"/>
      <c r="OFC42" s="214"/>
      <c r="OFD42" s="214"/>
      <c r="OFE42" s="214"/>
      <c r="OFF42" s="214"/>
      <c r="OFG42" s="214"/>
      <c r="OFH42" s="214"/>
      <c r="OFI42" s="214"/>
      <c r="OFJ42" s="214"/>
      <c r="OFK42" s="214"/>
      <c r="OFL42" s="214"/>
      <c r="OFM42" s="214"/>
      <c r="OFN42" s="214"/>
      <c r="OFO42" s="214"/>
      <c r="OFP42" s="214"/>
      <c r="OFQ42" s="214"/>
      <c r="OFR42" s="214"/>
      <c r="OFS42" s="214"/>
      <c r="OFT42" s="214"/>
      <c r="OFU42" s="214"/>
      <c r="OFV42" s="214"/>
      <c r="OFW42" s="214"/>
      <c r="OFX42" s="214"/>
      <c r="OFY42" s="214"/>
      <c r="OFZ42" s="214"/>
      <c r="OGA42" s="214"/>
      <c r="OGB42" s="214"/>
      <c r="OGC42" s="214"/>
      <c r="OGD42" s="214"/>
      <c r="OGE42" s="214"/>
      <c r="OGF42" s="214"/>
      <c r="OGG42" s="214"/>
      <c r="OGH42" s="214"/>
      <c r="OGI42" s="214"/>
      <c r="OGJ42" s="214"/>
      <c r="OGK42" s="214"/>
      <c r="OGL42" s="214"/>
      <c r="OGM42" s="214"/>
      <c r="OGN42" s="214"/>
      <c r="OGO42" s="214"/>
      <c r="OGP42" s="214"/>
      <c r="OGQ42" s="214"/>
      <c r="OGR42" s="214"/>
      <c r="OGS42" s="214"/>
      <c r="OGT42" s="214"/>
      <c r="OGU42" s="214"/>
      <c r="OGV42" s="214"/>
      <c r="OGW42" s="214"/>
      <c r="OGX42" s="214"/>
      <c r="OGY42" s="214"/>
      <c r="OGZ42" s="214"/>
      <c r="OHA42" s="214"/>
      <c r="OHB42" s="214"/>
      <c r="OHC42" s="214"/>
      <c r="OHD42" s="214"/>
      <c r="OHE42" s="214"/>
      <c r="OHF42" s="214"/>
      <c r="OHG42" s="214"/>
      <c r="OHH42" s="214"/>
      <c r="OHI42" s="214"/>
      <c r="OHJ42" s="214"/>
      <c r="OHK42" s="214"/>
      <c r="OHL42" s="214"/>
      <c r="OHM42" s="214"/>
      <c r="OHN42" s="214"/>
      <c r="OHO42" s="214"/>
      <c r="OHP42" s="214"/>
      <c r="OHQ42" s="214"/>
      <c r="OHR42" s="214"/>
      <c r="OHS42" s="214"/>
      <c r="OHT42" s="214"/>
      <c r="OHU42" s="214"/>
      <c r="OHV42" s="214"/>
      <c r="OHW42" s="214"/>
      <c r="OHX42" s="214"/>
      <c r="OHY42" s="214"/>
      <c r="OHZ42" s="214"/>
      <c r="OIA42" s="214"/>
      <c r="OIB42" s="214"/>
      <c r="OIC42" s="214"/>
      <c r="OID42" s="214"/>
      <c r="OIE42" s="214"/>
      <c r="OIF42" s="214"/>
      <c r="OIG42" s="214"/>
      <c r="OIH42" s="214"/>
      <c r="OII42" s="214"/>
      <c r="OIJ42" s="214"/>
      <c r="OIK42" s="214"/>
      <c r="OIL42" s="214"/>
      <c r="OIM42" s="214"/>
      <c r="OIN42" s="214"/>
      <c r="OIO42" s="214"/>
      <c r="OIP42" s="214"/>
      <c r="OIQ42" s="214"/>
      <c r="OIR42" s="214"/>
      <c r="OIS42" s="214"/>
      <c r="OIT42" s="214"/>
      <c r="OIU42" s="214"/>
      <c r="OIV42" s="214"/>
      <c r="OIW42" s="214"/>
      <c r="OIX42" s="214"/>
      <c r="OIY42" s="214"/>
      <c r="OIZ42" s="214"/>
      <c r="OJA42" s="214"/>
      <c r="OJB42" s="214"/>
      <c r="OJC42" s="214"/>
      <c r="OJD42" s="214"/>
      <c r="OJE42" s="214"/>
      <c r="OJF42" s="214"/>
      <c r="OJG42" s="214"/>
      <c r="OJH42" s="214"/>
      <c r="OJI42" s="214"/>
      <c r="OJJ42" s="214"/>
      <c r="OJK42" s="214"/>
      <c r="OJL42" s="214"/>
      <c r="OJM42" s="214"/>
      <c r="OJN42" s="214"/>
      <c r="OJO42" s="214"/>
      <c r="OJP42" s="214"/>
      <c r="OJQ42" s="214"/>
      <c r="OJR42" s="214"/>
      <c r="OJS42" s="214"/>
      <c r="OJT42" s="214"/>
      <c r="OJU42" s="214"/>
      <c r="OJV42" s="214"/>
      <c r="OJW42" s="214"/>
      <c r="OJX42" s="214"/>
      <c r="OJY42" s="214"/>
      <c r="OJZ42" s="214"/>
      <c r="OKA42" s="214"/>
      <c r="OKB42" s="214"/>
      <c r="OKC42" s="214"/>
      <c r="OKD42" s="214"/>
      <c r="OKE42" s="214"/>
      <c r="OKF42" s="214"/>
      <c r="OKG42" s="214"/>
      <c r="OKH42" s="214"/>
      <c r="OKI42" s="214"/>
      <c r="OKJ42" s="214"/>
      <c r="OKK42" s="214"/>
      <c r="OKL42" s="214"/>
      <c r="OKM42" s="214"/>
      <c r="OKN42" s="214"/>
      <c r="OKO42" s="214"/>
      <c r="OKP42" s="214"/>
      <c r="OKQ42" s="214"/>
      <c r="OKR42" s="214"/>
      <c r="OKS42" s="214"/>
      <c r="OKT42" s="214"/>
      <c r="OKU42" s="214"/>
      <c r="OKV42" s="214"/>
      <c r="OKW42" s="214"/>
      <c r="OKX42" s="214"/>
      <c r="OKY42" s="214"/>
      <c r="OKZ42" s="214"/>
      <c r="OLA42" s="214"/>
      <c r="OLB42" s="214"/>
      <c r="OLC42" s="214"/>
      <c r="OLD42" s="214"/>
      <c r="OLE42" s="214"/>
      <c r="OLF42" s="214"/>
      <c r="OLG42" s="214"/>
      <c r="OLH42" s="214"/>
      <c r="OLI42" s="214"/>
      <c r="OLJ42" s="214"/>
      <c r="OLK42" s="214"/>
      <c r="OLL42" s="214"/>
      <c r="OLM42" s="214"/>
      <c r="OLN42" s="214"/>
      <c r="OLO42" s="214"/>
      <c r="OLP42" s="214"/>
      <c r="OLQ42" s="214"/>
      <c r="OLR42" s="214"/>
      <c r="OLS42" s="214"/>
      <c r="OLT42" s="214"/>
      <c r="OLU42" s="214"/>
      <c r="OLV42" s="214"/>
      <c r="OLW42" s="214"/>
      <c r="OLX42" s="214"/>
      <c r="OLY42" s="214"/>
      <c r="OLZ42" s="214"/>
      <c r="OMA42" s="214"/>
      <c r="OMB42" s="214"/>
      <c r="OMC42" s="214"/>
      <c r="OMD42" s="214"/>
      <c r="OME42" s="214"/>
      <c r="OMF42" s="214"/>
      <c r="OMG42" s="214"/>
      <c r="OMH42" s="214"/>
      <c r="OMI42" s="214"/>
      <c r="OMJ42" s="214"/>
      <c r="OMK42" s="214"/>
      <c r="OML42" s="214"/>
      <c r="OMM42" s="214"/>
      <c r="OMN42" s="214"/>
      <c r="OMO42" s="214"/>
      <c r="OMP42" s="214"/>
      <c r="OMQ42" s="214"/>
      <c r="OMR42" s="214"/>
      <c r="OMS42" s="214"/>
      <c r="OMT42" s="214"/>
      <c r="OMU42" s="214"/>
      <c r="OMV42" s="214"/>
      <c r="OMW42" s="214"/>
      <c r="OMX42" s="214"/>
      <c r="OMY42" s="214"/>
      <c r="OMZ42" s="214"/>
      <c r="ONA42" s="214"/>
      <c r="ONB42" s="214"/>
      <c r="ONC42" s="214"/>
      <c r="OND42" s="214"/>
      <c r="ONE42" s="214"/>
      <c r="ONF42" s="214"/>
      <c r="ONG42" s="214"/>
      <c r="ONH42" s="214"/>
      <c r="ONI42" s="214"/>
      <c r="ONJ42" s="214"/>
      <c r="ONK42" s="214"/>
      <c r="ONL42" s="214"/>
      <c r="ONM42" s="214"/>
      <c r="ONN42" s="214"/>
      <c r="ONO42" s="214"/>
      <c r="ONP42" s="214"/>
      <c r="ONQ42" s="214"/>
      <c r="ONR42" s="214"/>
      <c r="ONS42" s="214"/>
      <c r="ONT42" s="214"/>
      <c r="ONU42" s="214"/>
      <c r="ONV42" s="214"/>
      <c r="ONW42" s="214"/>
      <c r="ONX42" s="214"/>
      <c r="ONY42" s="214"/>
      <c r="ONZ42" s="214"/>
      <c r="OOA42" s="214"/>
      <c r="OOB42" s="214"/>
      <c r="OOC42" s="214"/>
      <c r="OOD42" s="214"/>
      <c r="OOE42" s="214"/>
      <c r="OOF42" s="214"/>
      <c r="OOG42" s="214"/>
      <c r="OOH42" s="214"/>
      <c r="OOI42" s="214"/>
      <c r="OOJ42" s="214"/>
      <c r="OOK42" s="214"/>
      <c r="OOL42" s="214"/>
      <c r="OOM42" s="214"/>
      <c r="OON42" s="214"/>
      <c r="OOO42" s="214"/>
      <c r="OOP42" s="214"/>
      <c r="OOQ42" s="214"/>
      <c r="OOR42" s="214"/>
      <c r="OOS42" s="214"/>
      <c r="OOT42" s="214"/>
      <c r="OOU42" s="214"/>
      <c r="OOV42" s="214"/>
      <c r="OOW42" s="214"/>
      <c r="OOX42" s="214"/>
      <c r="OOY42" s="214"/>
      <c r="OOZ42" s="214"/>
      <c r="OPA42" s="214"/>
      <c r="OPB42" s="214"/>
      <c r="OPC42" s="214"/>
      <c r="OPD42" s="214"/>
      <c r="OPE42" s="214"/>
      <c r="OPF42" s="214"/>
      <c r="OPG42" s="214"/>
      <c r="OPH42" s="214"/>
      <c r="OPI42" s="214"/>
      <c r="OPJ42" s="214"/>
      <c r="OPK42" s="214"/>
      <c r="OPL42" s="214"/>
      <c r="OPM42" s="214"/>
      <c r="OPN42" s="214"/>
      <c r="OPO42" s="214"/>
      <c r="OPP42" s="214"/>
      <c r="OPQ42" s="214"/>
      <c r="OPR42" s="214"/>
      <c r="OPS42" s="214"/>
      <c r="OPT42" s="214"/>
      <c r="OPU42" s="214"/>
      <c r="OPV42" s="214"/>
      <c r="OPW42" s="214"/>
      <c r="OPX42" s="214"/>
      <c r="OPY42" s="214"/>
      <c r="OPZ42" s="214"/>
      <c r="OQA42" s="214"/>
      <c r="OQB42" s="214"/>
      <c r="OQC42" s="214"/>
      <c r="OQD42" s="214"/>
      <c r="OQE42" s="214"/>
      <c r="OQF42" s="214"/>
      <c r="OQG42" s="214"/>
      <c r="OQH42" s="214"/>
      <c r="OQI42" s="214"/>
      <c r="OQJ42" s="214"/>
      <c r="OQK42" s="214"/>
      <c r="OQL42" s="214"/>
      <c r="OQM42" s="214"/>
      <c r="OQN42" s="214"/>
      <c r="OQO42" s="214"/>
      <c r="OQP42" s="214"/>
      <c r="OQQ42" s="214"/>
      <c r="OQR42" s="214"/>
      <c r="OQS42" s="214"/>
      <c r="OQT42" s="214"/>
      <c r="OQU42" s="214"/>
      <c r="OQV42" s="214"/>
      <c r="OQW42" s="214"/>
      <c r="OQX42" s="214"/>
      <c r="OQY42" s="214"/>
      <c r="OQZ42" s="214"/>
      <c r="ORA42" s="214"/>
      <c r="ORB42" s="214"/>
      <c r="ORC42" s="214"/>
      <c r="ORD42" s="214"/>
      <c r="ORE42" s="214"/>
      <c r="ORF42" s="214"/>
      <c r="ORG42" s="214"/>
      <c r="ORH42" s="214"/>
      <c r="ORI42" s="214"/>
      <c r="ORJ42" s="214"/>
      <c r="ORK42" s="214"/>
      <c r="ORL42" s="214"/>
      <c r="ORM42" s="214"/>
      <c r="ORN42" s="214"/>
      <c r="ORO42" s="214"/>
      <c r="ORP42" s="214"/>
      <c r="ORQ42" s="214"/>
      <c r="ORR42" s="214"/>
      <c r="ORS42" s="214"/>
      <c r="ORT42" s="214"/>
      <c r="ORU42" s="214"/>
      <c r="ORV42" s="214"/>
      <c r="ORW42" s="214"/>
      <c r="ORX42" s="214"/>
      <c r="ORY42" s="214"/>
      <c r="ORZ42" s="214"/>
      <c r="OSA42" s="214"/>
      <c r="OSB42" s="214"/>
      <c r="OSC42" s="214"/>
      <c r="OSD42" s="214"/>
      <c r="OSE42" s="214"/>
      <c r="OSF42" s="214"/>
      <c r="OSG42" s="214"/>
      <c r="OSH42" s="214"/>
      <c r="OSI42" s="214"/>
      <c r="OSJ42" s="214"/>
      <c r="OSK42" s="214"/>
      <c r="OSL42" s="214"/>
      <c r="OSM42" s="214"/>
      <c r="OSN42" s="214"/>
      <c r="OSO42" s="214"/>
      <c r="OSP42" s="214"/>
      <c r="OSQ42" s="214"/>
      <c r="OSR42" s="214"/>
      <c r="OSS42" s="214"/>
      <c r="OST42" s="214"/>
      <c r="OSU42" s="214"/>
      <c r="OSV42" s="214"/>
      <c r="OSW42" s="214"/>
      <c r="OSX42" s="214"/>
      <c r="OSY42" s="214"/>
      <c r="OSZ42" s="214"/>
      <c r="OTA42" s="214"/>
      <c r="OTB42" s="214"/>
      <c r="OTC42" s="214"/>
      <c r="OTD42" s="214"/>
      <c r="OTE42" s="214"/>
      <c r="OTF42" s="214"/>
      <c r="OTG42" s="214"/>
      <c r="OTH42" s="214"/>
      <c r="OTI42" s="214"/>
      <c r="OTJ42" s="214"/>
      <c r="OTK42" s="214"/>
      <c r="OTL42" s="214"/>
      <c r="OTM42" s="214"/>
      <c r="OTN42" s="214"/>
      <c r="OTO42" s="214"/>
      <c r="OTP42" s="214"/>
      <c r="OTQ42" s="214"/>
      <c r="OTR42" s="214"/>
      <c r="OTS42" s="214"/>
      <c r="OTT42" s="214"/>
      <c r="OTU42" s="214"/>
      <c r="OTV42" s="214"/>
      <c r="OTW42" s="214"/>
      <c r="OTX42" s="214"/>
      <c r="OTY42" s="214"/>
      <c r="OTZ42" s="214"/>
      <c r="OUA42" s="214"/>
      <c r="OUB42" s="214"/>
      <c r="OUC42" s="214"/>
      <c r="OUD42" s="214"/>
      <c r="OUE42" s="214"/>
      <c r="OUF42" s="214"/>
      <c r="OUG42" s="214"/>
      <c r="OUH42" s="214"/>
      <c r="OUI42" s="214"/>
      <c r="OUJ42" s="214"/>
      <c r="OUK42" s="214"/>
      <c r="OUL42" s="214"/>
      <c r="OUM42" s="214"/>
      <c r="OUN42" s="214"/>
      <c r="OUO42" s="214"/>
      <c r="OUP42" s="214"/>
      <c r="OUQ42" s="214"/>
      <c r="OUR42" s="214"/>
      <c r="OUS42" s="214"/>
      <c r="OUT42" s="214"/>
      <c r="OUU42" s="214"/>
      <c r="OUV42" s="214"/>
      <c r="OUW42" s="214"/>
      <c r="OUX42" s="214"/>
      <c r="OUY42" s="214"/>
      <c r="OUZ42" s="214"/>
      <c r="OVA42" s="214"/>
      <c r="OVB42" s="214"/>
      <c r="OVC42" s="214"/>
      <c r="OVD42" s="214"/>
      <c r="OVE42" s="214"/>
      <c r="OVF42" s="214"/>
      <c r="OVG42" s="214"/>
      <c r="OVH42" s="214"/>
      <c r="OVI42" s="214"/>
      <c r="OVJ42" s="214"/>
      <c r="OVK42" s="214"/>
      <c r="OVL42" s="214"/>
      <c r="OVM42" s="214"/>
      <c r="OVN42" s="214"/>
      <c r="OVO42" s="214"/>
      <c r="OVP42" s="214"/>
      <c r="OVQ42" s="214"/>
      <c r="OVR42" s="214"/>
      <c r="OVS42" s="214"/>
      <c r="OVT42" s="214"/>
      <c r="OVU42" s="214"/>
      <c r="OVV42" s="214"/>
      <c r="OVW42" s="214"/>
      <c r="OVX42" s="214"/>
      <c r="OVY42" s="214"/>
      <c r="OVZ42" s="214"/>
      <c r="OWA42" s="214"/>
      <c r="OWB42" s="214"/>
      <c r="OWC42" s="214"/>
      <c r="OWD42" s="214"/>
      <c r="OWE42" s="214"/>
      <c r="OWF42" s="214"/>
      <c r="OWG42" s="214"/>
      <c r="OWH42" s="214"/>
      <c r="OWI42" s="214"/>
      <c r="OWJ42" s="214"/>
      <c r="OWK42" s="214"/>
      <c r="OWL42" s="214"/>
      <c r="OWM42" s="214"/>
      <c r="OWN42" s="214"/>
      <c r="OWO42" s="214"/>
      <c r="OWP42" s="214"/>
      <c r="OWQ42" s="214"/>
      <c r="OWR42" s="214"/>
      <c r="OWS42" s="214"/>
      <c r="OWT42" s="214"/>
      <c r="OWU42" s="214"/>
      <c r="OWV42" s="214"/>
      <c r="OWW42" s="214"/>
      <c r="OWX42" s="214"/>
      <c r="OWY42" s="214"/>
      <c r="OWZ42" s="214"/>
      <c r="OXA42" s="214"/>
      <c r="OXB42" s="214"/>
      <c r="OXC42" s="214"/>
      <c r="OXD42" s="214"/>
      <c r="OXE42" s="214"/>
      <c r="OXF42" s="214"/>
      <c r="OXG42" s="214"/>
      <c r="OXH42" s="214"/>
      <c r="OXI42" s="214"/>
      <c r="OXJ42" s="214"/>
      <c r="OXK42" s="214"/>
      <c r="OXL42" s="214"/>
      <c r="OXM42" s="214"/>
      <c r="OXN42" s="214"/>
      <c r="OXO42" s="214"/>
      <c r="OXP42" s="214"/>
      <c r="OXQ42" s="214"/>
      <c r="OXR42" s="214"/>
      <c r="OXS42" s="214"/>
      <c r="OXT42" s="214"/>
      <c r="OXU42" s="214"/>
      <c r="OXV42" s="214"/>
      <c r="OXW42" s="214"/>
      <c r="OXX42" s="214"/>
      <c r="OXY42" s="214"/>
      <c r="OXZ42" s="214"/>
      <c r="OYA42" s="214"/>
      <c r="OYB42" s="214"/>
      <c r="OYC42" s="214"/>
      <c r="OYD42" s="214"/>
      <c r="OYE42" s="214"/>
      <c r="OYF42" s="214"/>
      <c r="OYG42" s="214"/>
      <c r="OYH42" s="214"/>
      <c r="OYI42" s="214"/>
      <c r="OYJ42" s="214"/>
      <c r="OYK42" s="214"/>
      <c r="OYL42" s="214"/>
      <c r="OYM42" s="214"/>
      <c r="OYN42" s="214"/>
      <c r="OYO42" s="214"/>
      <c r="OYP42" s="214"/>
      <c r="OYQ42" s="214"/>
      <c r="OYR42" s="214"/>
      <c r="OYS42" s="214"/>
      <c r="OYT42" s="214"/>
      <c r="OYU42" s="214"/>
      <c r="OYV42" s="214"/>
      <c r="OYW42" s="214"/>
      <c r="OYX42" s="214"/>
      <c r="OYY42" s="214"/>
      <c r="OYZ42" s="214"/>
      <c r="OZA42" s="214"/>
      <c r="OZB42" s="214"/>
      <c r="OZC42" s="214"/>
      <c r="OZD42" s="214"/>
      <c r="OZE42" s="214"/>
      <c r="OZF42" s="214"/>
      <c r="OZG42" s="214"/>
      <c r="OZH42" s="214"/>
      <c r="OZI42" s="214"/>
      <c r="OZJ42" s="214"/>
      <c r="OZK42" s="214"/>
      <c r="OZL42" s="214"/>
      <c r="OZM42" s="214"/>
      <c r="OZN42" s="214"/>
      <c r="OZO42" s="214"/>
      <c r="OZP42" s="214"/>
      <c r="OZQ42" s="214"/>
      <c r="OZR42" s="214"/>
      <c r="OZS42" s="214"/>
      <c r="OZT42" s="214"/>
      <c r="OZU42" s="214"/>
      <c r="OZV42" s="214"/>
      <c r="OZW42" s="214"/>
      <c r="OZX42" s="214"/>
      <c r="OZY42" s="214"/>
      <c r="OZZ42" s="214"/>
      <c r="PAA42" s="214"/>
      <c r="PAB42" s="214"/>
      <c r="PAC42" s="214"/>
      <c r="PAD42" s="214"/>
      <c r="PAE42" s="214"/>
      <c r="PAF42" s="214"/>
      <c r="PAG42" s="214"/>
      <c r="PAH42" s="214"/>
      <c r="PAI42" s="214"/>
      <c r="PAJ42" s="214"/>
      <c r="PAK42" s="214"/>
      <c r="PAL42" s="214"/>
      <c r="PAM42" s="214"/>
      <c r="PAN42" s="214"/>
      <c r="PAO42" s="214"/>
      <c r="PAP42" s="214"/>
      <c r="PAQ42" s="214"/>
      <c r="PAR42" s="214"/>
      <c r="PAS42" s="214"/>
      <c r="PAT42" s="214"/>
      <c r="PAU42" s="214"/>
      <c r="PAV42" s="214"/>
      <c r="PAW42" s="214"/>
      <c r="PAX42" s="214"/>
      <c r="PAY42" s="214"/>
      <c r="PAZ42" s="214"/>
      <c r="PBA42" s="214"/>
      <c r="PBB42" s="214"/>
      <c r="PBC42" s="214"/>
      <c r="PBD42" s="214"/>
      <c r="PBE42" s="214"/>
      <c r="PBF42" s="214"/>
      <c r="PBG42" s="214"/>
      <c r="PBH42" s="214"/>
      <c r="PBI42" s="214"/>
      <c r="PBJ42" s="214"/>
      <c r="PBK42" s="214"/>
      <c r="PBL42" s="214"/>
      <c r="PBM42" s="214"/>
      <c r="PBN42" s="214"/>
      <c r="PBO42" s="214"/>
      <c r="PBP42" s="214"/>
      <c r="PBQ42" s="214"/>
      <c r="PBR42" s="214"/>
      <c r="PBS42" s="214"/>
      <c r="PBT42" s="214"/>
      <c r="PBU42" s="214"/>
      <c r="PBV42" s="214"/>
      <c r="PBW42" s="214"/>
      <c r="PBX42" s="214"/>
      <c r="PBY42" s="214"/>
      <c r="PBZ42" s="214"/>
      <c r="PCA42" s="214"/>
      <c r="PCB42" s="214"/>
      <c r="PCC42" s="214"/>
      <c r="PCD42" s="214"/>
      <c r="PCE42" s="214"/>
      <c r="PCF42" s="214"/>
      <c r="PCG42" s="214"/>
      <c r="PCH42" s="214"/>
      <c r="PCI42" s="214"/>
      <c r="PCJ42" s="214"/>
      <c r="PCK42" s="214"/>
      <c r="PCL42" s="214"/>
      <c r="PCM42" s="214"/>
      <c r="PCN42" s="214"/>
      <c r="PCO42" s="214"/>
      <c r="PCP42" s="214"/>
      <c r="PCQ42" s="214"/>
      <c r="PCR42" s="214"/>
      <c r="PCS42" s="214"/>
      <c r="PCT42" s="214"/>
      <c r="PCU42" s="214"/>
      <c r="PCV42" s="214"/>
      <c r="PCW42" s="214"/>
      <c r="PCX42" s="214"/>
      <c r="PCY42" s="214"/>
      <c r="PCZ42" s="214"/>
      <c r="PDA42" s="214"/>
      <c r="PDB42" s="214"/>
      <c r="PDC42" s="214"/>
      <c r="PDD42" s="214"/>
      <c r="PDE42" s="214"/>
      <c r="PDF42" s="214"/>
      <c r="PDG42" s="214"/>
      <c r="PDH42" s="214"/>
      <c r="PDI42" s="214"/>
      <c r="PDJ42" s="214"/>
      <c r="PDK42" s="214"/>
      <c r="PDL42" s="214"/>
      <c r="PDM42" s="214"/>
      <c r="PDN42" s="214"/>
      <c r="PDO42" s="214"/>
      <c r="PDP42" s="214"/>
      <c r="PDQ42" s="214"/>
      <c r="PDR42" s="214"/>
      <c r="PDS42" s="214"/>
      <c r="PDT42" s="214"/>
      <c r="PDU42" s="214"/>
      <c r="PDV42" s="214"/>
      <c r="PDW42" s="214"/>
      <c r="PDX42" s="214"/>
      <c r="PDY42" s="214"/>
      <c r="PDZ42" s="214"/>
      <c r="PEA42" s="214"/>
      <c r="PEB42" s="214"/>
      <c r="PEC42" s="214"/>
      <c r="PED42" s="214"/>
      <c r="PEE42" s="214"/>
      <c r="PEF42" s="214"/>
      <c r="PEG42" s="214"/>
      <c r="PEH42" s="214"/>
      <c r="PEI42" s="214"/>
      <c r="PEJ42" s="214"/>
      <c r="PEK42" s="214"/>
      <c r="PEL42" s="214"/>
      <c r="PEM42" s="214"/>
      <c r="PEN42" s="214"/>
      <c r="PEO42" s="214"/>
      <c r="PEP42" s="214"/>
      <c r="PEQ42" s="214"/>
      <c r="PER42" s="214"/>
      <c r="PES42" s="214"/>
      <c r="PET42" s="214"/>
      <c r="PEU42" s="214"/>
      <c r="PEV42" s="214"/>
      <c r="PEW42" s="214"/>
      <c r="PEX42" s="214"/>
      <c r="PEY42" s="214"/>
      <c r="PEZ42" s="214"/>
      <c r="PFA42" s="214"/>
      <c r="PFB42" s="214"/>
      <c r="PFC42" s="214"/>
      <c r="PFD42" s="214"/>
      <c r="PFE42" s="214"/>
      <c r="PFF42" s="214"/>
      <c r="PFG42" s="214"/>
      <c r="PFH42" s="214"/>
      <c r="PFI42" s="214"/>
      <c r="PFJ42" s="214"/>
      <c r="PFK42" s="214"/>
      <c r="PFL42" s="214"/>
      <c r="PFM42" s="214"/>
      <c r="PFN42" s="214"/>
      <c r="PFO42" s="214"/>
      <c r="PFP42" s="214"/>
      <c r="PFQ42" s="214"/>
      <c r="PFR42" s="214"/>
      <c r="PFS42" s="214"/>
      <c r="PFT42" s="214"/>
      <c r="PFU42" s="214"/>
      <c r="PFV42" s="214"/>
      <c r="PFW42" s="214"/>
      <c r="PFX42" s="214"/>
      <c r="PFY42" s="214"/>
      <c r="PFZ42" s="214"/>
      <c r="PGA42" s="214"/>
      <c r="PGB42" s="214"/>
      <c r="PGC42" s="214"/>
      <c r="PGD42" s="214"/>
      <c r="PGE42" s="214"/>
      <c r="PGF42" s="214"/>
      <c r="PGG42" s="214"/>
      <c r="PGH42" s="214"/>
      <c r="PGI42" s="214"/>
      <c r="PGJ42" s="214"/>
      <c r="PGK42" s="214"/>
      <c r="PGL42" s="214"/>
      <c r="PGM42" s="214"/>
      <c r="PGN42" s="214"/>
      <c r="PGO42" s="214"/>
      <c r="PGP42" s="214"/>
      <c r="PGQ42" s="214"/>
      <c r="PGR42" s="214"/>
      <c r="PGS42" s="214"/>
      <c r="PGT42" s="214"/>
      <c r="PGU42" s="214"/>
      <c r="PGV42" s="214"/>
      <c r="PGW42" s="214"/>
      <c r="PGX42" s="214"/>
      <c r="PGY42" s="214"/>
      <c r="PGZ42" s="214"/>
      <c r="PHA42" s="214"/>
      <c r="PHB42" s="214"/>
      <c r="PHC42" s="214"/>
      <c r="PHD42" s="214"/>
      <c r="PHE42" s="214"/>
      <c r="PHF42" s="214"/>
      <c r="PHG42" s="214"/>
      <c r="PHH42" s="214"/>
      <c r="PHI42" s="214"/>
      <c r="PHJ42" s="214"/>
      <c r="PHK42" s="214"/>
      <c r="PHL42" s="214"/>
      <c r="PHM42" s="214"/>
      <c r="PHN42" s="214"/>
      <c r="PHO42" s="214"/>
      <c r="PHP42" s="214"/>
      <c r="PHQ42" s="214"/>
      <c r="PHR42" s="214"/>
      <c r="PHS42" s="214"/>
      <c r="PHT42" s="214"/>
      <c r="PHU42" s="214"/>
      <c r="PHV42" s="214"/>
      <c r="PHW42" s="214"/>
      <c r="PHX42" s="214"/>
      <c r="PHY42" s="214"/>
      <c r="PHZ42" s="214"/>
      <c r="PIA42" s="214"/>
      <c r="PIB42" s="214"/>
      <c r="PIC42" s="214"/>
      <c r="PID42" s="214"/>
      <c r="PIE42" s="214"/>
      <c r="PIF42" s="214"/>
      <c r="PIG42" s="214"/>
      <c r="PIH42" s="214"/>
      <c r="PII42" s="214"/>
      <c r="PIJ42" s="214"/>
      <c r="PIK42" s="214"/>
      <c r="PIL42" s="214"/>
      <c r="PIM42" s="214"/>
      <c r="PIN42" s="214"/>
      <c r="PIO42" s="214"/>
      <c r="PIP42" s="214"/>
      <c r="PIQ42" s="214"/>
      <c r="PIR42" s="214"/>
      <c r="PIS42" s="214"/>
      <c r="PIT42" s="214"/>
      <c r="PIU42" s="214"/>
      <c r="PIV42" s="214"/>
      <c r="PIW42" s="214"/>
      <c r="PIX42" s="214"/>
      <c r="PIY42" s="214"/>
      <c r="PIZ42" s="214"/>
      <c r="PJA42" s="214"/>
      <c r="PJB42" s="214"/>
      <c r="PJC42" s="214"/>
      <c r="PJD42" s="214"/>
      <c r="PJE42" s="214"/>
      <c r="PJF42" s="214"/>
      <c r="PJG42" s="214"/>
      <c r="PJH42" s="214"/>
      <c r="PJI42" s="214"/>
      <c r="PJJ42" s="214"/>
      <c r="PJK42" s="214"/>
      <c r="PJL42" s="214"/>
      <c r="PJM42" s="214"/>
      <c r="PJN42" s="214"/>
      <c r="PJO42" s="214"/>
      <c r="PJP42" s="214"/>
      <c r="PJQ42" s="214"/>
      <c r="PJR42" s="214"/>
      <c r="PJS42" s="214"/>
      <c r="PJT42" s="214"/>
      <c r="PJU42" s="214"/>
      <c r="PJV42" s="214"/>
      <c r="PJW42" s="214"/>
      <c r="PJX42" s="214"/>
      <c r="PJY42" s="214"/>
      <c r="PJZ42" s="214"/>
      <c r="PKA42" s="214"/>
      <c r="PKB42" s="214"/>
      <c r="PKC42" s="214"/>
      <c r="PKD42" s="214"/>
      <c r="PKE42" s="214"/>
      <c r="PKF42" s="214"/>
      <c r="PKG42" s="214"/>
      <c r="PKH42" s="214"/>
      <c r="PKI42" s="214"/>
      <c r="PKJ42" s="214"/>
      <c r="PKK42" s="214"/>
      <c r="PKL42" s="214"/>
      <c r="PKM42" s="214"/>
      <c r="PKN42" s="214"/>
      <c r="PKO42" s="214"/>
      <c r="PKP42" s="214"/>
      <c r="PKQ42" s="214"/>
      <c r="PKR42" s="214"/>
      <c r="PKS42" s="214"/>
      <c r="PKT42" s="214"/>
      <c r="PKU42" s="214"/>
      <c r="PKV42" s="214"/>
      <c r="PKW42" s="214"/>
      <c r="PKX42" s="214"/>
      <c r="PKY42" s="214"/>
      <c r="PKZ42" s="214"/>
      <c r="PLA42" s="214"/>
      <c r="PLB42" s="214"/>
      <c r="PLC42" s="214"/>
      <c r="PLD42" s="214"/>
      <c r="PLE42" s="214"/>
      <c r="PLF42" s="214"/>
      <c r="PLG42" s="214"/>
      <c r="PLH42" s="214"/>
      <c r="PLI42" s="214"/>
      <c r="PLJ42" s="214"/>
      <c r="PLK42" s="214"/>
      <c r="PLL42" s="214"/>
      <c r="PLM42" s="214"/>
      <c r="PLN42" s="214"/>
      <c r="PLO42" s="214"/>
      <c r="PLP42" s="214"/>
      <c r="PLQ42" s="214"/>
      <c r="PLR42" s="214"/>
      <c r="PLS42" s="214"/>
      <c r="PLT42" s="214"/>
      <c r="PLU42" s="214"/>
      <c r="PLV42" s="214"/>
      <c r="PLW42" s="214"/>
      <c r="PLX42" s="214"/>
      <c r="PLY42" s="214"/>
      <c r="PLZ42" s="214"/>
      <c r="PMA42" s="214"/>
      <c r="PMB42" s="214"/>
      <c r="PMC42" s="214"/>
      <c r="PMD42" s="214"/>
      <c r="PME42" s="214"/>
      <c r="PMF42" s="214"/>
      <c r="PMG42" s="214"/>
      <c r="PMH42" s="214"/>
      <c r="PMI42" s="214"/>
      <c r="PMJ42" s="214"/>
      <c r="PMK42" s="214"/>
      <c r="PML42" s="214"/>
      <c r="PMM42" s="214"/>
      <c r="PMN42" s="214"/>
      <c r="PMO42" s="214"/>
      <c r="PMP42" s="214"/>
      <c r="PMQ42" s="214"/>
      <c r="PMR42" s="214"/>
      <c r="PMS42" s="214"/>
      <c r="PMT42" s="214"/>
      <c r="PMU42" s="214"/>
      <c r="PMV42" s="214"/>
      <c r="PMW42" s="214"/>
      <c r="PMX42" s="214"/>
      <c r="PMY42" s="214"/>
      <c r="PMZ42" s="214"/>
      <c r="PNA42" s="214"/>
      <c r="PNB42" s="214"/>
      <c r="PNC42" s="214"/>
      <c r="PND42" s="214"/>
      <c r="PNE42" s="214"/>
      <c r="PNF42" s="214"/>
      <c r="PNG42" s="214"/>
      <c r="PNH42" s="214"/>
      <c r="PNI42" s="214"/>
      <c r="PNJ42" s="214"/>
      <c r="PNK42" s="214"/>
      <c r="PNL42" s="214"/>
      <c r="PNM42" s="214"/>
      <c r="PNN42" s="214"/>
      <c r="PNO42" s="214"/>
      <c r="PNP42" s="214"/>
      <c r="PNQ42" s="214"/>
      <c r="PNR42" s="214"/>
      <c r="PNS42" s="214"/>
      <c r="PNT42" s="214"/>
      <c r="PNU42" s="214"/>
      <c r="PNV42" s="214"/>
      <c r="PNW42" s="214"/>
      <c r="PNX42" s="214"/>
      <c r="PNY42" s="214"/>
      <c r="PNZ42" s="214"/>
      <c r="POA42" s="214"/>
      <c r="POB42" s="214"/>
      <c r="POC42" s="214"/>
      <c r="POD42" s="214"/>
      <c r="POE42" s="214"/>
      <c r="POF42" s="214"/>
      <c r="POG42" s="214"/>
      <c r="POH42" s="214"/>
      <c r="POI42" s="214"/>
      <c r="POJ42" s="214"/>
      <c r="POK42" s="214"/>
      <c r="POL42" s="214"/>
      <c r="POM42" s="214"/>
      <c r="PON42" s="214"/>
      <c r="POO42" s="214"/>
      <c r="POP42" s="214"/>
      <c r="POQ42" s="214"/>
      <c r="POR42" s="214"/>
      <c r="POS42" s="214"/>
      <c r="POT42" s="214"/>
      <c r="POU42" s="214"/>
      <c r="POV42" s="214"/>
      <c r="POW42" s="214"/>
      <c r="POX42" s="214"/>
      <c r="POY42" s="214"/>
      <c r="POZ42" s="214"/>
      <c r="PPA42" s="214"/>
      <c r="PPB42" s="214"/>
      <c r="PPC42" s="214"/>
      <c r="PPD42" s="214"/>
      <c r="PPE42" s="214"/>
      <c r="PPF42" s="214"/>
      <c r="PPG42" s="214"/>
      <c r="PPH42" s="214"/>
      <c r="PPI42" s="214"/>
      <c r="PPJ42" s="214"/>
      <c r="PPK42" s="214"/>
      <c r="PPL42" s="214"/>
      <c r="PPM42" s="214"/>
      <c r="PPN42" s="214"/>
      <c r="PPO42" s="214"/>
      <c r="PPP42" s="214"/>
      <c r="PPQ42" s="214"/>
      <c r="PPR42" s="214"/>
      <c r="PPS42" s="214"/>
      <c r="PPT42" s="214"/>
      <c r="PPU42" s="214"/>
      <c r="PPV42" s="214"/>
      <c r="PPW42" s="214"/>
      <c r="PPX42" s="214"/>
      <c r="PPY42" s="214"/>
      <c r="PPZ42" s="214"/>
      <c r="PQA42" s="214"/>
      <c r="PQB42" s="214"/>
      <c r="PQC42" s="214"/>
      <c r="PQD42" s="214"/>
      <c r="PQE42" s="214"/>
      <c r="PQF42" s="214"/>
      <c r="PQG42" s="214"/>
      <c r="PQH42" s="214"/>
      <c r="PQI42" s="214"/>
      <c r="PQJ42" s="214"/>
      <c r="PQK42" s="214"/>
      <c r="PQL42" s="214"/>
      <c r="PQM42" s="214"/>
      <c r="PQN42" s="214"/>
      <c r="PQO42" s="214"/>
      <c r="PQP42" s="214"/>
      <c r="PQQ42" s="214"/>
      <c r="PQR42" s="214"/>
      <c r="PQS42" s="214"/>
      <c r="PQT42" s="214"/>
      <c r="PQU42" s="214"/>
      <c r="PQV42" s="214"/>
      <c r="PQW42" s="214"/>
      <c r="PQX42" s="214"/>
      <c r="PQY42" s="214"/>
      <c r="PQZ42" s="214"/>
      <c r="PRA42" s="214"/>
      <c r="PRB42" s="214"/>
      <c r="PRC42" s="214"/>
      <c r="PRD42" s="214"/>
      <c r="PRE42" s="214"/>
      <c r="PRF42" s="214"/>
      <c r="PRG42" s="214"/>
      <c r="PRH42" s="214"/>
      <c r="PRI42" s="214"/>
      <c r="PRJ42" s="214"/>
      <c r="PRK42" s="214"/>
      <c r="PRL42" s="214"/>
      <c r="PRM42" s="214"/>
      <c r="PRN42" s="214"/>
      <c r="PRO42" s="214"/>
      <c r="PRP42" s="214"/>
      <c r="PRQ42" s="214"/>
      <c r="PRR42" s="214"/>
      <c r="PRS42" s="214"/>
      <c r="PRT42" s="214"/>
      <c r="PRU42" s="214"/>
      <c r="PRV42" s="214"/>
      <c r="PRW42" s="214"/>
      <c r="PRX42" s="214"/>
      <c r="PRY42" s="214"/>
      <c r="PRZ42" s="214"/>
      <c r="PSA42" s="214"/>
      <c r="PSB42" s="214"/>
      <c r="PSC42" s="214"/>
      <c r="PSD42" s="214"/>
      <c r="PSE42" s="214"/>
      <c r="PSF42" s="214"/>
      <c r="PSG42" s="214"/>
      <c r="PSH42" s="214"/>
      <c r="PSI42" s="214"/>
      <c r="PSJ42" s="214"/>
      <c r="PSK42" s="214"/>
      <c r="PSL42" s="214"/>
      <c r="PSM42" s="214"/>
      <c r="PSN42" s="214"/>
      <c r="PSO42" s="214"/>
      <c r="PSP42" s="214"/>
      <c r="PSQ42" s="214"/>
      <c r="PSR42" s="214"/>
      <c r="PSS42" s="214"/>
      <c r="PST42" s="214"/>
      <c r="PSU42" s="214"/>
      <c r="PSV42" s="214"/>
      <c r="PSW42" s="214"/>
      <c r="PSX42" s="214"/>
      <c r="PSY42" s="214"/>
      <c r="PSZ42" s="214"/>
      <c r="PTA42" s="214"/>
      <c r="PTB42" s="214"/>
      <c r="PTC42" s="214"/>
      <c r="PTD42" s="214"/>
      <c r="PTE42" s="214"/>
      <c r="PTF42" s="214"/>
      <c r="PTG42" s="214"/>
      <c r="PTH42" s="214"/>
      <c r="PTI42" s="214"/>
      <c r="PTJ42" s="214"/>
      <c r="PTK42" s="214"/>
      <c r="PTL42" s="214"/>
      <c r="PTM42" s="214"/>
      <c r="PTN42" s="214"/>
      <c r="PTO42" s="214"/>
      <c r="PTP42" s="214"/>
      <c r="PTQ42" s="214"/>
      <c r="PTR42" s="214"/>
      <c r="PTS42" s="214"/>
      <c r="PTT42" s="214"/>
      <c r="PTU42" s="214"/>
      <c r="PTV42" s="214"/>
      <c r="PTW42" s="214"/>
      <c r="PTX42" s="214"/>
      <c r="PTY42" s="214"/>
      <c r="PTZ42" s="214"/>
      <c r="PUA42" s="214"/>
      <c r="PUB42" s="214"/>
      <c r="PUC42" s="214"/>
      <c r="PUD42" s="214"/>
      <c r="PUE42" s="214"/>
      <c r="PUF42" s="214"/>
      <c r="PUG42" s="214"/>
      <c r="PUH42" s="214"/>
      <c r="PUI42" s="214"/>
      <c r="PUJ42" s="214"/>
      <c r="PUK42" s="214"/>
      <c r="PUL42" s="214"/>
      <c r="PUM42" s="214"/>
      <c r="PUN42" s="214"/>
      <c r="PUO42" s="214"/>
      <c r="PUP42" s="214"/>
      <c r="PUQ42" s="214"/>
      <c r="PUR42" s="214"/>
      <c r="PUS42" s="214"/>
      <c r="PUT42" s="214"/>
      <c r="PUU42" s="214"/>
      <c r="PUV42" s="214"/>
      <c r="PUW42" s="214"/>
      <c r="PUX42" s="214"/>
      <c r="PUY42" s="214"/>
      <c r="PUZ42" s="214"/>
      <c r="PVA42" s="214"/>
      <c r="PVB42" s="214"/>
      <c r="PVC42" s="214"/>
      <c r="PVD42" s="214"/>
      <c r="PVE42" s="214"/>
      <c r="PVF42" s="214"/>
      <c r="PVG42" s="214"/>
      <c r="PVH42" s="214"/>
      <c r="PVI42" s="214"/>
      <c r="PVJ42" s="214"/>
      <c r="PVK42" s="214"/>
      <c r="PVL42" s="214"/>
      <c r="PVM42" s="214"/>
      <c r="PVN42" s="214"/>
      <c r="PVO42" s="214"/>
      <c r="PVP42" s="214"/>
      <c r="PVQ42" s="214"/>
      <c r="PVR42" s="214"/>
      <c r="PVS42" s="214"/>
      <c r="PVT42" s="214"/>
      <c r="PVU42" s="214"/>
      <c r="PVV42" s="214"/>
      <c r="PVW42" s="214"/>
      <c r="PVX42" s="214"/>
      <c r="PVY42" s="214"/>
      <c r="PVZ42" s="214"/>
      <c r="PWA42" s="214"/>
      <c r="PWB42" s="214"/>
      <c r="PWC42" s="214"/>
      <c r="PWD42" s="214"/>
      <c r="PWE42" s="214"/>
      <c r="PWF42" s="214"/>
      <c r="PWG42" s="214"/>
      <c r="PWH42" s="214"/>
      <c r="PWI42" s="214"/>
      <c r="PWJ42" s="214"/>
      <c r="PWK42" s="214"/>
      <c r="PWL42" s="214"/>
      <c r="PWM42" s="214"/>
      <c r="PWN42" s="214"/>
      <c r="PWO42" s="214"/>
      <c r="PWP42" s="214"/>
      <c r="PWQ42" s="214"/>
      <c r="PWR42" s="214"/>
      <c r="PWS42" s="214"/>
      <c r="PWT42" s="214"/>
      <c r="PWU42" s="214"/>
      <c r="PWV42" s="214"/>
      <c r="PWW42" s="214"/>
      <c r="PWX42" s="214"/>
      <c r="PWY42" s="214"/>
      <c r="PWZ42" s="214"/>
      <c r="PXA42" s="214"/>
      <c r="PXB42" s="214"/>
      <c r="PXC42" s="214"/>
      <c r="PXD42" s="214"/>
      <c r="PXE42" s="214"/>
      <c r="PXF42" s="214"/>
      <c r="PXG42" s="214"/>
      <c r="PXH42" s="214"/>
      <c r="PXI42" s="214"/>
      <c r="PXJ42" s="214"/>
      <c r="PXK42" s="214"/>
      <c r="PXL42" s="214"/>
      <c r="PXM42" s="214"/>
      <c r="PXN42" s="214"/>
      <c r="PXO42" s="214"/>
      <c r="PXP42" s="214"/>
      <c r="PXQ42" s="214"/>
      <c r="PXR42" s="214"/>
      <c r="PXS42" s="214"/>
      <c r="PXT42" s="214"/>
      <c r="PXU42" s="214"/>
      <c r="PXV42" s="214"/>
      <c r="PXW42" s="214"/>
      <c r="PXX42" s="214"/>
      <c r="PXY42" s="214"/>
      <c r="PXZ42" s="214"/>
      <c r="PYA42" s="214"/>
      <c r="PYB42" s="214"/>
      <c r="PYC42" s="214"/>
      <c r="PYD42" s="214"/>
      <c r="PYE42" s="214"/>
      <c r="PYF42" s="214"/>
      <c r="PYG42" s="214"/>
      <c r="PYH42" s="214"/>
      <c r="PYI42" s="214"/>
      <c r="PYJ42" s="214"/>
      <c r="PYK42" s="214"/>
      <c r="PYL42" s="214"/>
      <c r="PYM42" s="214"/>
      <c r="PYN42" s="214"/>
      <c r="PYO42" s="214"/>
      <c r="PYP42" s="214"/>
      <c r="PYQ42" s="214"/>
      <c r="PYR42" s="214"/>
      <c r="PYS42" s="214"/>
      <c r="PYT42" s="214"/>
      <c r="PYU42" s="214"/>
      <c r="PYV42" s="214"/>
      <c r="PYW42" s="214"/>
      <c r="PYX42" s="214"/>
      <c r="PYY42" s="214"/>
      <c r="PYZ42" s="214"/>
      <c r="PZA42" s="214"/>
      <c r="PZB42" s="214"/>
      <c r="PZC42" s="214"/>
      <c r="PZD42" s="214"/>
      <c r="PZE42" s="214"/>
      <c r="PZF42" s="214"/>
      <c r="PZG42" s="214"/>
      <c r="PZH42" s="214"/>
      <c r="PZI42" s="214"/>
      <c r="PZJ42" s="214"/>
      <c r="PZK42" s="214"/>
      <c r="PZL42" s="214"/>
      <c r="PZM42" s="214"/>
      <c r="PZN42" s="214"/>
      <c r="PZO42" s="214"/>
      <c r="PZP42" s="214"/>
      <c r="PZQ42" s="214"/>
      <c r="PZR42" s="214"/>
      <c r="PZS42" s="214"/>
      <c r="PZT42" s="214"/>
      <c r="PZU42" s="214"/>
      <c r="PZV42" s="214"/>
      <c r="PZW42" s="214"/>
      <c r="PZX42" s="214"/>
      <c r="PZY42" s="214"/>
      <c r="PZZ42" s="214"/>
      <c r="QAA42" s="214"/>
      <c r="QAB42" s="214"/>
      <c r="QAC42" s="214"/>
      <c r="QAD42" s="214"/>
      <c r="QAE42" s="214"/>
      <c r="QAF42" s="214"/>
      <c r="QAG42" s="214"/>
      <c r="QAH42" s="214"/>
      <c r="QAI42" s="214"/>
      <c r="QAJ42" s="214"/>
      <c r="QAK42" s="214"/>
      <c r="QAL42" s="214"/>
      <c r="QAM42" s="214"/>
      <c r="QAN42" s="214"/>
      <c r="QAO42" s="214"/>
      <c r="QAP42" s="214"/>
      <c r="QAQ42" s="214"/>
      <c r="QAR42" s="214"/>
      <c r="QAS42" s="214"/>
      <c r="QAT42" s="214"/>
      <c r="QAU42" s="214"/>
      <c r="QAV42" s="214"/>
      <c r="QAW42" s="214"/>
      <c r="QAX42" s="214"/>
      <c r="QAY42" s="214"/>
      <c r="QAZ42" s="214"/>
      <c r="QBA42" s="214"/>
      <c r="QBB42" s="214"/>
      <c r="QBC42" s="214"/>
      <c r="QBD42" s="214"/>
      <c r="QBE42" s="214"/>
      <c r="QBF42" s="214"/>
      <c r="QBG42" s="214"/>
      <c r="QBH42" s="214"/>
      <c r="QBI42" s="214"/>
      <c r="QBJ42" s="214"/>
      <c r="QBK42" s="214"/>
      <c r="QBL42" s="214"/>
      <c r="QBM42" s="214"/>
      <c r="QBN42" s="214"/>
      <c r="QBO42" s="214"/>
      <c r="QBP42" s="214"/>
      <c r="QBQ42" s="214"/>
      <c r="QBR42" s="214"/>
      <c r="QBS42" s="214"/>
      <c r="QBT42" s="214"/>
      <c r="QBU42" s="214"/>
      <c r="QBV42" s="214"/>
      <c r="QBW42" s="214"/>
      <c r="QBX42" s="214"/>
      <c r="QBY42" s="214"/>
      <c r="QBZ42" s="214"/>
      <c r="QCA42" s="214"/>
      <c r="QCB42" s="214"/>
      <c r="QCC42" s="214"/>
      <c r="QCD42" s="214"/>
      <c r="QCE42" s="214"/>
      <c r="QCF42" s="214"/>
      <c r="QCG42" s="214"/>
      <c r="QCH42" s="214"/>
      <c r="QCI42" s="214"/>
      <c r="QCJ42" s="214"/>
      <c r="QCK42" s="214"/>
      <c r="QCL42" s="214"/>
      <c r="QCM42" s="214"/>
      <c r="QCN42" s="214"/>
      <c r="QCO42" s="214"/>
      <c r="QCP42" s="214"/>
      <c r="QCQ42" s="214"/>
      <c r="QCR42" s="214"/>
      <c r="QCS42" s="214"/>
      <c r="QCT42" s="214"/>
      <c r="QCU42" s="214"/>
      <c r="QCV42" s="214"/>
      <c r="QCW42" s="214"/>
      <c r="QCX42" s="214"/>
      <c r="QCY42" s="214"/>
      <c r="QCZ42" s="214"/>
      <c r="QDA42" s="214"/>
      <c r="QDB42" s="214"/>
      <c r="QDC42" s="214"/>
      <c r="QDD42" s="214"/>
      <c r="QDE42" s="214"/>
      <c r="QDF42" s="214"/>
      <c r="QDG42" s="214"/>
      <c r="QDH42" s="214"/>
      <c r="QDI42" s="214"/>
      <c r="QDJ42" s="214"/>
      <c r="QDK42" s="214"/>
      <c r="QDL42" s="214"/>
      <c r="QDM42" s="214"/>
      <c r="QDN42" s="214"/>
      <c r="QDO42" s="214"/>
      <c r="QDP42" s="214"/>
      <c r="QDQ42" s="214"/>
      <c r="QDR42" s="214"/>
      <c r="QDS42" s="214"/>
      <c r="QDT42" s="214"/>
      <c r="QDU42" s="214"/>
      <c r="QDV42" s="214"/>
      <c r="QDW42" s="214"/>
      <c r="QDX42" s="214"/>
      <c r="QDY42" s="214"/>
      <c r="QDZ42" s="214"/>
      <c r="QEA42" s="214"/>
      <c r="QEB42" s="214"/>
      <c r="QEC42" s="214"/>
      <c r="QED42" s="214"/>
      <c r="QEE42" s="214"/>
      <c r="QEF42" s="214"/>
      <c r="QEG42" s="214"/>
      <c r="QEH42" s="214"/>
      <c r="QEI42" s="214"/>
      <c r="QEJ42" s="214"/>
      <c r="QEK42" s="214"/>
      <c r="QEL42" s="214"/>
      <c r="QEM42" s="214"/>
      <c r="QEN42" s="214"/>
      <c r="QEO42" s="214"/>
      <c r="QEP42" s="214"/>
      <c r="QEQ42" s="214"/>
      <c r="QER42" s="214"/>
      <c r="QES42" s="214"/>
      <c r="QET42" s="214"/>
      <c r="QEU42" s="214"/>
      <c r="QEV42" s="214"/>
      <c r="QEW42" s="214"/>
      <c r="QEX42" s="214"/>
      <c r="QEY42" s="214"/>
      <c r="QEZ42" s="214"/>
      <c r="QFA42" s="214"/>
      <c r="QFB42" s="214"/>
      <c r="QFC42" s="214"/>
      <c r="QFD42" s="214"/>
      <c r="QFE42" s="214"/>
      <c r="QFF42" s="214"/>
      <c r="QFG42" s="214"/>
      <c r="QFH42" s="214"/>
      <c r="QFI42" s="214"/>
      <c r="QFJ42" s="214"/>
      <c r="QFK42" s="214"/>
      <c r="QFL42" s="214"/>
      <c r="QFM42" s="214"/>
      <c r="QFN42" s="214"/>
      <c r="QFO42" s="214"/>
      <c r="QFP42" s="214"/>
      <c r="QFQ42" s="214"/>
      <c r="QFR42" s="214"/>
      <c r="QFS42" s="214"/>
      <c r="QFT42" s="214"/>
      <c r="QFU42" s="214"/>
      <c r="QFV42" s="214"/>
      <c r="QFW42" s="214"/>
      <c r="QFX42" s="214"/>
      <c r="QFY42" s="214"/>
      <c r="QFZ42" s="214"/>
      <c r="QGA42" s="214"/>
      <c r="QGB42" s="214"/>
      <c r="QGC42" s="214"/>
      <c r="QGD42" s="214"/>
      <c r="QGE42" s="214"/>
      <c r="QGF42" s="214"/>
      <c r="QGG42" s="214"/>
      <c r="QGH42" s="214"/>
      <c r="QGI42" s="214"/>
      <c r="QGJ42" s="214"/>
      <c r="QGK42" s="214"/>
      <c r="QGL42" s="214"/>
      <c r="QGM42" s="214"/>
      <c r="QGN42" s="214"/>
      <c r="QGO42" s="214"/>
      <c r="QGP42" s="214"/>
      <c r="QGQ42" s="214"/>
      <c r="QGR42" s="214"/>
      <c r="QGS42" s="214"/>
      <c r="QGT42" s="214"/>
      <c r="QGU42" s="214"/>
      <c r="QGV42" s="214"/>
      <c r="QGW42" s="214"/>
      <c r="QGX42" s="214"/>
      <c r="QGY42" s="214"/>
      <c r="QGZ42" s="214"/>
      <c r="QHA42" s="214"/>
      <c r="QHB42" s="214"/>
      <c r="QHC42" s="214"/>
      <c r="QHD42" s="214"/>
      <c r="QHE42" s="214"/>
      <c r="QHF42" s="214"/>
      <c r="QHG42" s="214"/>
      <c r="QHH42" s="214"/>
      <c r="QHI42" s="214"/>
      <c r="QHJ42" s="214"/>
      <c r="QHK42" s="214"/>
      <c r="QHL42" s="214"/>
      <c r="QHM42" s="214"/>
      <c r="QHN42" s="214"/>
      <c r="QHO42" s="214"/>
      <c r="QHP42" s="214"/>
      <c r="QHQ42" s="214"/>
      <c r="QHR42" s="214"/>
      <c r="QHS42" s="214"/>
      <c r="QHT42" s="214"/>
      <c r="QHU42" s="214"/>
      <c r="QHV42" s="214"/>
      <c r="QHW42" s="214"/>
      <c r="QHX42" s="214"/>
      <c r="QHY42" s="214"/>
      <c r="QHZ42" s="214"/>
      <c r="QIA42" s="214"/>
      <c r="QIB42" s="214"/>
      <c r="QIC42" s="214"/>
      <c r="QID42" s="214"/>
      <c r="QIE42" s="214"/>
      <c r="QIF42" s="214"/>
      <c r="QIG42" s="214"/>
      <c r="QIH42" s="214"/>
      <c r="QII42" s="214"/>
      <c r="QIJ42" s="214"/>
      <c r="QIK42" s="214"/>
      <c r="QIL42" s="214"/>
      <c r="QIM42" s="214"/>
      <c r="QIN42" s="214"/>
      <c r="QIO42" s="214"/>
      <c r="QIP42" s="214"/>
      <c r="QIQ42" s="214"/>
      <c r="QIR42" s="214"/>
      <c r="QIS42" s="214"/>
      <c r="QIT42" s="214"/>
      <c r="QIU42" s="214"/>
      <c r="QIV42" s="214"/>
      <c r="QIW42" s="214"/>
      <c r="QIX42" s="214"/>
      <c r="QIY42" s="214"/>
      <c r="QIZ42" s="214"/>
      <c r="QJA42" s="214"/>
      <c r="QJB42" s="214"/>
      <c r="QJC42" s="214"/>
      <c r="QJD42" s="214"/>
      <c r="QJE42" s="214"/>
      <c r="QJF42" s="214"/>
      <c r="QJG42" s="214"/>
      <c r="QJH42" s="214"/>
      <c r="QJI42" s="214"/>
      <c r="QJJ42" s="214"/>
      <c r="QJK42" s="214"/>
      <c r="QJL42" s="214"/>
      <c r="QJM42" s="214"/>
      <c r="QJN42" s="214"/>
      <c r="QJO42" s="214"/>
      <c r="QJP42" s="214"/>
      <c r="QJQ42" s="214"/>
      <c r="QJR42" s="214"/>
      <c r="QJS42" s="214"/>
      <c r="QJT42" s="214"/>
      <c r="QJU42" s="214"/>
      <c r="QJV42" s="214"/>
      <c r="QJW42" s="214"/>
      <c r="QJX42" s="214"/>
      <c r="QJY42" s="214"/>
      <c r="QJZ42" s="214"/>
      <c r="QKA42" s="214"/>
      <c r="QKB42" s="214"/>
      <c r="QKC42" s="214"/>
      <c r="QKD42" s="214"/>
      <c r="QKE42" s="214"/>
      <c r="QKF42" s="214"/>
      <c r="QKG42" s="214"/>
      <c r="QKH42" s="214"/>
      <c r="QKI42" s="214"/>
      <c r="QKJ42" s="214"/>
      <c r="QKK42" s="214"/>
      <c r="QKL42" s="214"/>
      <c r="QKM42" s="214"/>
      <c r="QKN42" s="214"/>
      <c r="QKO42" s="214"/>
      <c r="QKP42" s="214"/>
      <c r="QKQ42" s="214"/>
      <c r="QKR42" s="214"/>
      <c r="QKS42" s="214"/>
      <c r="QKT42" s="214"/>
      <c r="QKU42" s="214"/>
      <c r="QKV42" s="214"/>
      <c r="QKW42" s="214"/>
      <c r="QKX42" s="214"/>
      <c r="QKY42" s="214"/>
      <c r="QKZ42" s="214"/>
      <c r="QLA42" s="214"/>
      <c r="QLB42" s="214"/>
      <c r="QLC42" s="214"/>
      <c r="QLD42" s="214"/>
      <c r="QLE42" s="214"/>
      <c r="QLF42" s="214"/>
      <c r="QLG42" s="214"/>
      <c r="QLH42" s="214"/>
      <c r="QLI42" s="214"/>
      <c r="QLJ42" s="214"/>
      <c r="QLK42" s="214"/>
      <c r="QLL42" s="214"/>
      <c r="QLM42" s="214"/>
      <c r="QLN42" s="214"/>
      <c r="QLO42" s="214"/>
      <c r="QLP42" s="214"/>
      <c r="QLQ42" s="214"/>
      <c r="QLR42" s="214"/>
      <c r="QLS42" s="214"/>
      <c r="QLT42" s="214"/>
      <c r="QLU42" s="214"/>
      <c r="QLV42" s="214"/>
      <c r="QLW42" s="214"/>
      <c r="QLX42" s="214"/>
      <c r="QLY42" s="214"/>
      <c r="QLZ42" s="214"/>
      <c r="QMA42" s="214"/>
      <c r="QMB42" s="214"/>
      <c r="QMC42" s="214"/>
      <c r="QMD42" s="214"/>
      <c r="QME42" s="214"/>
      <c r="QMF42" s="214"/>
      <c r="QMG42" s="214"/>
      <c r="QMH42" s="214"/>
      <c r="QMI42" s="214"/>
      <c r="QMJ42" s="214"/>
      <c r="QMK42" s="214"/>
      <c r="QML42" s="214"/>
      <c r="QMM42" s="214"/>
      <c r="QMN42" s="214"/>
      <c r="QMO42" s="214"/>
      <c r="QMP42" s="214"/>
      <c r="QMQ42" s="214"/>
      <c r="QMR42" s="214"/>
      <c r="QMS42" s="214"/>
      <c r="QMT42" s="214"/>
      <c r="QMU42" s="214"/>
      <c r="QMV42" s="214"/>
      <c r="QMW42" s="214"/>
      <c r="QMX42" s="214"/>
      <c r="QMY42" s="214"/>
      <c r="QMZ42" s="214"/>
      <c r="QNA42" s="214"/>
      <c r="QNB42" s="214"/>
      <c r="QNC42" s="214"/>
      <c r="QND42" s="214"/>
      <c r="QNE42" s="214"/>
      <c r="QNF42" s="214"/>
      <c r="QNG42" s="214"/>
      <c r="QNH42" s="214"/>
      <c r="QNI42" s="214"/>
      <c r="QNJ42" s="214"/>
      <c r="QNK42" s="214"/>
      <c r="QNL42" s="214"/>
      <c r="QNM42" s="214"/>
      <c r="QNN42" s="214"/>
      <c r="QNO42" s="214"/>
      <c r="QNP42" s="214"/>
      <c r="QNQ42" s="214"/>
      <c r="QNR42" s="214"/>
      <c r="QNS42" s="214"/>
      <c r="QNT42" s="214"/>
      <c r="QNU42" s="214"/>
      <c r="QNV42" s="214"/>
      <c r="QNW42" s="214"/>
      <c r="QNX42" s="214"/>
      <c r="QNY42" s="214"/>
      <c r="QNZ42" s="214"/>
      <c r="QOA42" s="214"/>
      <c r="QOB42" s="214"/>
      <c r="QOC42" s="214"/>
      <c r="QOD42" s="214"/>
      <c r="QOE42" s="214"/>
      <c r="QOF42" s="214"/>
      <c r="QOG42" s="214"/>
      <c r="QOH42" s="214"/>
      <c r="QOI42" s="214"/>
      <c r="QOJ42" s="214"/>
      <c r="QOK42" s="214"/>
      <c r="QOL42" s="214"/>
      <c r="QOM42" s="214"/>
      <c r="QON42" s="214"/>
      <c r="QOO42" s="214"/>
      <c r="QOP42" s="214"/>
      <c r="QOQ42" s="214"/>
      <c r="QOR42" s="214"/>
      <c r="QOS42" s="214"/>
      <c r="QOT42" s="214"/>
      <c r="QOU42" s="214"/>
      <c r="QOV42" s="214"/>
      <c r="QOW42" s="214"/>
      <c r="QOX42" s="214"/>
      <c r="QOY42" s="214"/>
      <c r="QOZ42" s="214"/>
      <c r="QPA42" s="214"/>
      <c r="QPB42" s="214"/>
      <c r="QPC42" s="214"/>
      <c r="QPD42" s="214"/>
      <c r="QPE42" s="214"/>
      <c r="QPF42" s="214"/>
      <c r="QPG42" s="214"/>
      <c r="QPH42" s="214"/>
      <c r="QPI42" s="214"/>
      <c r="QPJ42" s="214"/>
      <c r="QPK42" s="214"/>
      <c r="QPL42" s="214"/>
      <c r="QPM42" s="214"/>
      <c r="QPN42" s="214"/>
      <c r="QPO42" s="214"/>
      <c r="QPP42" s="214"/>
      <c r="QPQ42" s="214"/>
      <c r="QPR42" s="214"/>
      <c r="QPS42" s="214"/>
      <c r="QPT42" s="214"/>
      <c r="QPU42" s="214"/>
      <c r="QPV42" s="214"/>
      <c r="QPW42" s="214"/>
      <c r="QPX42" s="214"/>
      <c r="QPY42" s="214"/>
      <c r="QPZ42" s="214"/>
      <c r="QQA42" s="214"/>
      <c r="QQB42" s="214"/>
      <c r="QQC42" s="214"/>
      <c r="QQD42" s="214"/>
      <c r="QQE42" s="214"/>
      <c r="QQF42" s="214"/>
      <c r="QQG42" s="214"/>
      <c r="QQH42" s="214"/>
      <c r="QQI42" s="214"/>
      <c r="QQJ42" s="214"/>
      <c r="QQK42" s="214"/>
      <c r="QQL42" s="214"/>
      <c r="QQM42" s="214"/>
      <c r="QQN42" s="214"/>
      <c r="QQO42" s="214"/>
      <c r="QQP42" s="214"/>
      <c r="QQQ42" s="214"/>
      <c r="QQR42" s="214"/>
      <c r="QQS42" s="214"/>
      <c r="QQT42" s="214"/>
      <c r="QQU42" s="214"/>
      <c r="QQV42" s="214"/>
      <c r="QQW42" s="214"/>
      <c r="QQX42" s="214"/>
      <c r="QQY42" s="214"/>
      <c r="QQZ42" s="214"/>
      <c r="QRA42" s="214"/>
      <c r="QRB42" s="214"/>
      <c r="QRC42" s="214"/>
      <c r="QRD42" s="214"/>
      <c r="QRE42" s="214"/>
      <c r="QRF42" s="214"/>
      <c r="QRG42" s="214"/>
      <c r="QRH42" s="214"/>
      <c r="QRI42" s="214"/>
      <c r="QRJ42" s="214"/>
      <c r="QRK42" s="214"/>
      <c r="QRL42" s="214"/>
      <c r="QRM42" s="214"/>
      <c r="QRN42" s="214"/>
      <c r="QRO42" s="214"/>
      <c r="QRP42" s="214"/>
      <c r="QRQ42" s="214"/>
      <c r="QRR42" s="214"/>
      <c r="QRS42" s="214"/>
      <c r="QRT42" s="214"/>
      <c r="QRU42" s="214"/>
      <c r="QRV42" s="214"/>
      <c r="QRW42" s="214"/>
      <c r="QRX42" s="214"/>
      <c r="QRY42" s="214"/>
      <c r="QRZ42" s="214"/>
      <c r="QSA42" s="214"/>
      <c r="QSB42" s="214"/>
      <c r="QSC42" s="214"/>
      <c r="QSD42" s="214"/>
      <c r="QSE42" s="214"/>
      <c r="QSF42" s="214"/>
      <c r="QSG42" s="214"/>
      <c r="QSH42" s="214"/>
      <c r="QSI42" s="214"/>
      <c r="QSJ42" s="214"/>
      <c r="QSK42" s="214"/>
      <c r="QSL42" s="214"/>
      <c r="QSM42" s="214"/>
      <c r="QSN42" s="214"/>
      <c r="QSO42" s="214"/>
      <c r="QSP42" s="214"/>
      <c r="QSQ42" s="214"/>
      <c r="QSR42" s="214"/>
      <c r="QSS42" s="214"/>
      <c r="QST42" s="214"/>
      <c r="QSU42" s="214"/>
      <c r="QSV42" s="214"/>
      <c r="QSW42" s="214"/>
      <c r="QSX42" s="214"/>
      <c r="QSY42" s="214"/>
      <c r="QSZ42" s="214"/>
      <c r="QTA42" s="214"/>
      <c r="QTB42" s="214"/>
      <c r="QTC42" s="214"/>
      <c r="QTD42" s="214"/>
      <c r="QTE42" s="214"/>
      <c r="QTF42" s="214"/>
      <c r="QTG42" s="214"/>
      <c r="QTH42" s="214"/>
      <c r="QTI42" s="214"/>
      <c r="QTJ42" s="214"/>
      <c r="QTK42" s="214"/>
      <c r="QTL42" s="214"/>
      <c r="QTM42" s="214"/>
      <c r="QTN42" s="214"/>
      <c r="QTO42" s="214"/>
      <c r="QTP42" s="214"/>
      <c r="QTQ42" s="214"/>
      <c r="QTR42" s="214"/>
      <c r="QTS42" s="214"/>
      <c r="QTT42" s="214"/>
      <c r="QTU42" s="214"/>
      <c r="QTV42" s="214"/>
      <c r="QTW42" s="214"/>
      <c r="QTX42" s="214"/>
      <c r="QTY42" s="214"/>
      <c r="QTZ42" s="214"/>
      <c r="QUA42" s="214"/>
      <c r="QUB42" s="214"/>
      <c r="QUC42" s="214"/>
      <c r="QUD42" s="214"/>
      <c r="QUE42" s="214"/>
      <c r="QUF42" s="214"/>
      <c r="QUG42" s="214"/>
      <c r="QUH42" s="214"/>
      <c r="QUI42" s="214"/>
      <c r="QUJ42" s="214"/>
      <c r="QUK42" s="214"/>
      <c r="QUL42" s="214"/>
      <c r="QUM42" s="214"/>
      <c r="QUN42" s="214"/>
      <c r="QUO42" s="214"/>
      <c r="QUP42" s="214"/>
      <c r="QUQ42" s="214"/>
      <c r="QUR42" s="214"/>
      <c r="QUS42" s="214"/>
      <c r="QUT42" s="214"/>
      <c r="QUU42" s="214"/>
      <c r="QUV42" s="214"/>
      <c r="QUW42" s="214"/>
      <c r="QUX42" s="214"/>
      <c r="QUY42" s="214"/>
      <c r="QUZ42" s="214"/>
      <c r="QVA42" s="214"/>
      <c r="QVB42" s="214"/>
      <c r="QVC42" s="214"/>
      <c r="QVD42" s="214"/>
      <c r="QVE42" s="214"/>
      <c r="QVF42" s="214"/>
      <c r="QVG42" s="214"/>
      <c r="QVH42" s="214"/>
      <c r="QVI42" s="214"/>
      <c r="QVJ42" s="214"/>
      <c r="QVK42" s="214"/>
      <c r="QVL42" s="214"/>
      <c r="QVM42" s="214"/>
      <c r="QVN42" s="214"/>
      <c r="QVO42" s="214"/>
      <c r="QVP42" s="214"/>
      <c r="QVQ42" s="214"/>
      <c r="QVR42" s="214"/>
      <c r="QVS42" s="214"/>
      <c r="QVT42" s="214"/>
      <c r="QVU42" s="214"/>
      <c r="QVV42" s="214"/>
      <c r="QVW42" s="214"/>
      <c r="QVX42" s="214"/>
      <c r="QVY42" s="214"/>
      <c r="QVZ42" s="214"/>
      <c r="QWA42" s="214"/>
      <c r="QWB42" s="214"/>
      <c r="QWC42" s="214"/>
      <c r="QWD42" s="214"/>
      <c r="QWE42" s="214"/>
      <c r="QWF42" s="214"/>
      <c r="QWG42" s="214"/>
      <c r="QWH42" s="214"/>
      <c r="QWI42" s="214"/>
      <c r="QWJ42" s="214"/>
      <c r="QWK42" s="214"/>
      <c r="QWL42" s="214"/>
      <c r="QWM42" s="214"/>
      <c r="QWN42" s="214"/>
      <c r="QWO42" s="214"/>
      <c r="QWP42" s="214"/>
      <c r="QWQ42" s="214"/>
      <c r="QWR42" s="214"/>
      <c r="QWS42" s="214"/>
      <c r="QWT42" s="214"/>
      <c r="QWU42" s="214"/>
      <c r="QWV42" s="214"/>
      <c r="QWW42" s="214"/>
      <c r="QWX42" s="214"/>
      <c r="QWY42" s="214"/>
      <c r="QWZ42" s="214"/>
      <c r="QXA42" s="214"/>
      <c r="QXB42" s="214"/>
      <c r="QXC42" s="214"/>
      <c r="QXD42" s="214"/>
      <c r="QXE42" s="214"/>
      <c r="QXF42" s="214"/>
      <c r="QXG42" s="214"/>
      <c r="QXH42" s="214"/>
      <c r="QXI42" s="214"/>
      <c r="QXJ42" s="214"/>
      <c r="QXK42" s="214"/>
      <c r="QXL42" s="214"/>
      <c r="QXM42" s="214"/>
      <c r="QXN42" s="214"/>
      <c r="QXO42" s="214"/>
      <c r="QXP42" s="214"/>
      <c r="QXQ42" s="214"/>
      <c r="QXR42" s="214"/>
      <c r="QXS42" s="214"/>
      <c r="QXT42" s="214"/>
      <c r="QXU42" s="214"/>
      <c r="QXV42" s="214"/>
      <c r="QXW42" s="214"/>
      <c r="QXX42" s="214"/>
      <c r="QXY42" s="214"/>
      <c r="QXZ42" s="214"/>
      <c r="QYA42" s="214"/>
      <c r="QYB42" s="214"/>
      <c r="QYC42" s="214"/>
      <c r="QYD42" s="214"/>
      <c r="QYE42" s="214"/>
      <c r="QYF42" s="214"/>
      <c r="QYG42" s="214"/>
      <c r="QYH42" s="214"/>
      <c r="QYI42" s="214"/>
      <c r="QYJ42" s="214"/>
      <c r="QYK42" s="214"/>
      <c r="QYL42" s="214"/>
      <c r="QYM42" s="214"/>
      <c r="QYN42" s="214"/>
      <c r="QYO42" s="214"/>
      <c r="QYP42" s="214"/>
      <c r="QYQ42" s="214"/>
      <c r="QYR42" s="214"/>
      <c r="QYS42" s="214"/>
      <c r="QYT42" s="214"/>
      <c r="QYU42" s="214"/>
      <c r="QYV42" s="214"/>
      <c r="QYW42" s="214"/>
      <c r="QYX42" s="214"/>
      <c r="QYY42" s="214"/>
      <c r="QYZ42" s="214"/>
      <c r="QZA42" s="214"/>
      <c r="QZB42" s="214"/>
      <c r="QZC42" s="214"/>
      <c r="QZD42" s="214"/>
      <c r="QZE42" s="214"/>
      <c r="QZF42" s="214"/>
      <c r="QZG42" s="214"/>
      <c r="QZH42" s="214"/>
      <c r="QZI42" s="214"/>
      <c r="QZJ42" s="214"/>
      <c r="QZK42" s="214"/>
      <c r="QZL42" s="214"/>
      <c r="QZM42" s="214"/>
      <c r="QZN42" s="214"/>
      <c r="QZO42" s="214"/>
      <c r="QZP42" s="214"/>
      <c r="QZQ42" s="214"/>
      <c r="QZR42" s="214"/>
      <c r="QZS42" s="214"/>
      <c r="QZT42" s="214"/>
      <c r="QZU42" s="214"/>
      <c r="QZV42" s="214"/>
      <c r="QZW42" s="214"/>
      <c r="QZX42" s="214"/>
      <c r="QZY42" s="214"/>
      <c r="QZZ42" s="214"/>
      <c r="RAA42" s="214"/>
      <c r="RAB42" s="214"/>
      <c r="RAC42" s="214"/>
      <c r="RAD42" s="214"/>
      <c r="RAE42" s="214"/>
      <c r="RAF42" s="214"/>
      <c r="RAG42" s="214"/>
      <c r="RAH42" s="214"/>
      <c r="RAI42" s="214"/>
      <c r="RAJ42" s="214"/>
      <c r="RAK42" s="214"/>
      <c r="RAL42" s="214"/>
      <c r="RAM42" s="214"/>
      <c r="RAN42" s="214"/>
      <c r="RAO42" s="214"/>
      <c r="RAP42" s="214"/>
      <c r="RAQ42" s="214"/>
      <c r="RAR42" s="214"/>
      <c r="RAS42" s="214"/>
      <c r="RAT42" s="214"/>
      <c r="RAU42" s="214"/>
      <c r="RAV42" s="214"/>
      <c r="RAW42" s="214"/>
      <c r="RAX42" s="214"/>
      <c r="RAY42" s="214"/>
      <c r="RAZ42" s="214"/>
      <c r="RBA42" s="214"/>
      <c r="RBB42" s="214"/>
      <c r="RBC42" s="214"/>
      <c r="RBD42" s="214"/>
      <c r="RBE42" s="214"/>
      <c r="RBF42" s="214"/>
      <c r="RBG42" s="214"/>
      <c r="RBH42" s="214"/>
      <c r="RBI42" s="214"/>
      <c r="RBJ42" s="214"/>
      <c r="RBK42" s="214"/>
      <c r="RBL42" s="214"/>
      <c r="RBM42" s="214"/>
      <c r="RBN42" s="214"/>
      <c r="RBO42" s="214"/>
      <c r="RBP42" s="214"/>
      <c r="RBQ42" s="214"/>
      <c r="RBR42" s="214"/>
      <c r="RBS42" s="214"/>
      <c r="RBT42" s="214"/>
      <c r="RBU42" s="214"/>
      <c r="RBV42" s="214"/>
      <c r="RBW42" s="214"/>
      <c r="RBX42" s="214"/>
      <c r="RBY42" s="214"/>
      <c r="RBZ42" s="214"/>
      <c r="RCA42" s="214"/>
      <c r="RCB42" s="214"/>
      <c r="RCC42" s="214"/>
      <c r="RCD42" s="214"/>
      <c r="RCE42" s="214"/>
      <c r="RCF42" s="214"/>
      <c r="RCG42" s="214"/>
      <c r="RCH42" s="214"/>
      <c r="RCI42" s="214"/>
      <c r="RCJ42" s="214"/>
      <c r="RCK42" s="214"/>
      <c r="RCL42" s="214"/>
      <c r="RCM42" s="214"/>
      <c r="RCN42" s="214"/>
      <c r="RCO42" s="214"/>
      <c r="RCP42" s="214"/>
      <c r="RCQ42" s="214"/>
      <c r="RCR42" s="214"/>
      <c r="RCS42" s="214"/>
      <c r="RCT42" s="214"/>
      <c r="RCU42" s="214"/>
      <c r="RCV42" s="214"/>
      <c r="RCW42" s="214"/>
      <c r="RCX42" s="214"/>
      <c r="RCY42" s="214"/>
      <c r="RCZ42" s="214"/>
      <c r="RDA42" s="214"/>
      <c r="RDB42" s="214"/>
      <c r="RDC42" s="214"/>
      <c r="RDD42" s="214"/>
      <c r="RDE42" s="214"/>
      <c r="RDF42" s="214"/>
      <c r="RDG42" s="214"/>
      <c r="RDH42" s="214"/>
      <c r="RDI42" s="214"/>
      <c r="RDJ42" s="214"/>
      <c r="RDK42" s="214"/>
      <c r="RDL42" s="214"/>
      <c r="RDM42" s="214"/>
      <c r="RDN42" s="214"/>
      <c r="RDO42" s="214"/>
      <c r="RDP42" s="214"/>
      <c r="RDQ42" s="214"/>
      <c r="RDR42" s="214"/>
      <c r="RDS42" s="214"/>
      <c r="RDT42" s="214"/>
      <c r="RDU42" s="214"/>
      <c r="RDV42" s="214"/>
      <c r="RDW42" s="214"/>
      <c r="RDX42" s="214"/>
      <c r="RDY42" s="214"/>
      <c r="RDZ42" s="214"/>
      <c r="REA42" s="214"/>
      <c r="REB42" s="214"/>
      <c r="REC42" s="214"/>
      <c r="RED42" s="214"/>
      <c r="REE42" s="214"/>
      <c r="REF42" s="214"/>
      <c r="REG42" s="214"/>
      <c r="REH42" s="214"/>
      <c r="REI42" s="214"/>
      <c r="REJ42" s="214"/>
      <c r="REK42" s="214"/>
      <c r="REL42" s="214"/>
      <c r="REM42" s="214"/>
      <c r="REN42" s="214"/>
      <c r="REO42" s="214"/>
      <c r="REP42" s="214"/>
      <c r="REQ42" s="214"/>
      <c r="RER42" s="214"/>
      <c r="RES42" s="214"/>
      <c r="RET42" s="214"/>
      <c r="REU42" s="214"/>
      <c r="REV42" s="214"/>
      <c r="REW42" s="214"/>
      <c r="REX42" s="214"/>
      <c r="REY42" s="214"/>
      <c r="REZ42" s="214"/>
      <c r="RFA42" s="214"/>
      <c r="RFB42" s="214"/>
      <c r="RFC42" s="214"/>
      <c r="RFD42" s="214"/>
      <c r="RFE42" s="214"/>
      <c r="RFF42" s="214"/>
      <c r="RFG42" s="214"/>
      <c r="RFH42" s="214"/>
      <c r="RFI42" s="214"/>
      <c r="RFJ42" s="214"/>
      <c r="RFK42" s="214"/>
      <c r="RFL42" s="214"/>
      <c r="RFM42" s="214"/>
      <c r="RFN42" s="214"/>
      <c r="RFO42" s="214"/>
      <c r="RFP42" s="214"/>
      <c r="RFQ42" s="214"/>
      <c r="RFR42" s="214"/>
      <c r="RFS42" s="214"/>
      <c r="RFT42" s="214"/>
      <c r="RFU42" s="214"/>
      <c r="RFV42" s="214"/>
      <c r="RFW42" s="214"/>
      <c r="RFX42" s="214"/>
      <c r="RFY42" s="214"/>
      <c r="RFZ42" s="214"/>
      <c r="RGA42" s="214"/>
      <c r="RGB42" s="214"/>
      <c r="RGC42" s="214"/>
      <c r="RGD42" s="214"/>
      <c r="RGE42" s="214"/>
      <c r="RGF42" s="214"/>
      <c r="RGG42" s="214"/>
      <c r="RGH42" s="214"/>
      <c r="RGI42" s="214"/>
      <c r="RGJ42" s="214"/>
      <c r="RGK42" s="214"/>
      <c r="RGL42" s="214"/>
      <c r="RGM42" s="214"/>
      <c r="RGN42" s="214"/>
      <c r="RGO42" s="214"/>
      <c r="RGP42" s="214"/>
      <c r="RGQ42" s="214"/>
      <c r="RGR42" s="214"/>
      <c r="RGS42" s="214"/>
      <c r="RGT42" s="214"/>
      <c r="RGU42" s="214"/>
      <c r="RGV42" s="214"/>
      <c r="RGW42" s="214"/>
      <c r="RGX42" s="214"/>
      <c r="RGY42" s="214"/>
      <c r="RGZ42" s="214"/>
      <c r="RHA42" s="214"/>
      <c r="RHB42" s="214"/>
      <c r="RHC42" s="214"/>
      <c r="RHD42" s="214"/>
      <c r="RHE42" s="214"/>
      <c r="RHF42" s="214"/>
      <c r="RHG42" s="214"/>
      <c r="RHH42" s="214"/>
      <c r="RHI42" s="214"/>
      <c r="RHJ42" s="214"/>
      <c r="RHK42" s="214"/>
      <c r="RHL42" s="214"/>
      <c r="RHM42" s="214"/>
      <c r="RHN42" s="214"/>
      <c r="RHO42" s="214"/>
      <c r="RHP42" s="214"/>
      <c r="RHQ42" s="214"/>
      <c r="RHR42" s="214"/>
      <c r="RHS42" s="214"/>
      <c r="RHT42" s="214"/>
      <c r="RHU42" s="214"/>
      <c r="RHV42" s="214"/>
      <c r="RHW42" s="214"/>
      <c r="RHX42" s="214"/>
      <c r="RHY42" s="214"/>
      <c r="RHZ42" s="214"/>
      <c r="RIA42" s="214"/>
      <c r="RIB42" s="214"/>
      <c r="RIC42" s="214"/>
      <c r="RID42" s="214"/>
      <c r="RIE42" s="214"/>
      <c r="RIF42" s="214"/>
      <c r="RIG42" s="214"/>
      <c r="RIH42" s="214"/>
      <c r="RII42" s="214"/>
      <c r="RIJ42" s="214"/>
      <c r="RIK42" s="214"/>
      <c r="RIL42" s="214"/>
      <c r="RIM42" s="214"/>
      <c r="RIN42" s="214"/>
      <c r="RIO42" s="214"/>
      <c r="RIP42" s="214"/>
      <c r="RIQ42" s="214"/>
      <c r="RIR42" s="214"/>
      <c r="RIS42" s="214"/>
      <c r="RIT42" s="214"/>
      <c r="RIU42" s="214"/>
      <c r="RIV42" s="214"/>
      <c r="RIW42" s="214"/>
      <c r="RIX42" s="214"/>
      <c r="RIY42" s="214"/>
      <c r="RIZ42" s="214"/>
      <c r="RJA42" s="214"/>
      <c r="RJB42" s="214"/>
      <c r="RJC42" s="214"/>
      <c r="RJD42" s="214"/>
      <c r="RJE42" s="214"/>
      <c r="RJF42" s="214"/>
      <c r="RJG42" s="214"/>
      <c r="RJH42" s="214"/>
      <c r="RJI42" s="214"/>
      <c r="RJJ42" s="214"/>
      <c r="RJK42" s="214"/>
      <c r="RJL42" s="214"/>
      <c r="RJM42" s="214"/>
      <c r="RJN42" s="214"/>
      <c r="RJO42" s="214"/>
      <c r="RJP42" s="214"/>
      <c r="RJQ42" s="214"/>
      <c r="RJR42" s="214"/>
      <c r="RJS42" s="214"/>
      <c r="RJT42" s="214"/>
      <c r="RJU42" s="214"/>
      <c r="RJV42" s="214"/>
      <c r="RJW42" s="214"/>
      <c r="RJX42" s="214"/>
      <c r="RJY42" s="214"/>
      <c r="RJZ42" s="214"/>
      <c r="RKA42" s="214"/>
      <c r="RKB42" s="214"/>
      <c r="RKC42" s="214"/>
      <c r="RKD42" s="214"/>
      <c r="RKE42" s="214"/>
      <c r="RKF42" s="214"/>
      <c r="RKG42" s="214"/>
      <c r="RKH42" s="214"/>
      <c r="RKI42" s="214"/>
      <c r="RKJ42" s="214"/>
      <c r="RKK42" s="214"/>
      <c r="RKL42" s="214"/>
      <c r="RKM42" s="214"/>
      <c r="RKN42" s="214"/>
      <c r="RKO42" s="214"/>
      <c r="RKP42" s="214"/>
      <c r="RKQ42" s="214"/>
      <c r="RKR42" s="214"/>
      <c r="RKS42" s="214"/>
      <c r="RKT42" s="214"/>
      <c r="RKU42" s="214"/>
      <c r="RKV42" s="214"/>
      <c r="RKW42" s="214"/>
      <c r="RKX42" s="214"/>
      <c r="RKY42" s="214"/>
      <c r="RKZ42" s="214"/>
      <c r="RLA42" s="214"/>
      <c r="RLB42" s="214"/>
      <c r="RLC42" s="214"/>
      <c r="RLD42" s="214"/>
      <c r="RLE42" s="214"/>
      <c r="RLF42" s="214"/>
      <c r="RLG42" s="214"/>
      <c r="RLH42" s="214"/>
      <c r="RLI42" s="214"/>
      <c r="RLJ42" s="214"/>
      <c r="RLK42" s="214"/>
      <c r="RLL42" s="214"/>
      <c r="RLM42" s="214"/>
      <c r="RLN42" s="214"/>
      <c r="RLO42" s="214"/>
      <c r="RLP42" s="214"/>
      <c r="RLQ42" s="214"/>
      <c r="RLR42" s="214"/>
      <c r="RLS42" s="214"/>
      <c r="RLT42" s="214"/>
      <c r="RLU42" s="214"/>
      <c r="RLV42" s="214"/>
      <c r="RLW42" s="214"/>
      <c r="RLX42" s="214"/>
      <c r="RLY42" s="214"/>
      <c r="RLZ42" s="214"/>
      <c r="RMA42" s="214"/>
      <c r="RMB42" s="214"/>
      <c r="RMC42" s="214"/>
      <c r="RMD42" s="214"/>
      <c r="RME42" s="214"/>
      <c r="RMF42" s="214"/>
      <c r="RMG42" s="214"/>
      <c r="RMH42" s="214"/>
      <c r="RMI42" s="214"/>
      <c r="RMJ42" s="214"/>
      <c r="RMK42" s="214"/>
      <c r="RML42" s="214"/>
      <c r="RMM42" s="214"/>
      <c r="RMN42" s="214"/>
      <c r="RMO42" s="214"/>
      <c r="RMP42" s="214"/>
      <c r="RMQ42" s="214"/>
      <c r="RMR42" s="214"/>
      <c r="RMS42" s="214"/>
      <c r="RMT42" s="214"/>
      <c r="RMU42" s="214"/>
      <c r="RMV42" s="214"/>
      <c r="RMW42" s="214"/>
      <c r="RMX42" s="214"/>
      <c r="RMY42" s="214"/>
      <c r="RMZ42" s="214"/>
      <c r="RNA42" s="214"/>
      <c r="RNB42" s="214"/>
      <c r="RNC42" s="214"/>
      <c r="RND42" s="214"/>
      <c r="RNE42" s="214"/>
      <c r="RNF42" s="214"/>
      <c r="RNG42" s="214"/>
      <c r="RNH42" s="214"/>
      <c r="RNI42" s="214"/>
      <c r="RNJ42" s="214"/>
      <c r="RNK42" s="214"/>
      <c r="RNL42" s="214"/>
      <c r="RNM42" s="214"/>
      <c r="RNN42" s="214"/>
      <c r="RNO42" s="214"/>
      <c r="RNP42" s="214"/>
      <c r="RNQ42" s="214"/>
      <c r="RNR42" s="214"/>
      <c r="RNS42" s="214"/>
      <c r="RNT42" s="214"/>
      <c r="RNU42" s="214"/>
      <c r="RNV42" s="214"/>
      <c r="RNW42" s="214"/>
      <c r="RNX42" s="214"/>
      <c r="RNY42" s="214"/>
      <c r="RNZ42" s="214"/>
      <c r="ROA42" s="214"/>
      <c r="ROB42" s="214"/>
      <c r="ROC42" s="214"/>
      <c r="ROD42" s="214"/>
      <c r="ROE42" s="214"/>
      <c r="ROF42" s="214"/>
      <c r="ROG42" s="214"/>
      <c r="ROH42" s="214"/>
      <c r="ROI42" s="214"/>
      <c r="ROJ42" s="214"/>
      <c r="ROK42" s="214"/>
      <c r="ROL42" s="214"/>
      <c r="ROM42" s="214"/>
      <c r="RON42" s="214"/>
      <c r="ROO42" s="214"/>
      <c r="ROP42" s="214"/>
      <c r="ROQ42" s="214"/>
      <c r="ROR42" s="214"/>
      <c r="ROS42" s="214"/>
      <c r="ROT42" s="214"/>
      <c r="ROU42" s="214"/>
      <c r="ROV42" s="214"/>
      <c r="ROW42" s="214"/>
      <c r="ROX42" s="214"/>
      <c r="ROY42" s="214"/>
      <c r="ROZ42" s="214"/>
      <c r="RPA42" s="214"/>
      <c r="RPB42" s="214"/>
      <c r="RPC42" s="214"/>
      <c r="RPD42" s="214"/>
      <c r="RPE42" s="214"/>
      <c r="RPF42" s="214"/>
      <c r="RPG42" s="214"/>
      <c r="RPH42" s="214"/>
      <c r="RPI42" s="214"/>
      <c r="RPJ42" s="214"/>
      <c r="RPK42" s="214"/>
      <c r="RPL42" s="214"/>
      <c r="RPM42" s="214"/>
      <c r="RPN42" s="214"/>
      <c r="RPO42" s="214"/>
      <c r="RPP42" s="214"/>
      <c r="RPQ42" s="214"/>
      <c r="RPR42" s="214"/>
      <c r="RPS42" s="214"/>
      <c r="RPT42" s="214"/>
      <c r="RPU42" s="214"/>
      <c r="RPV42" s="214"/>
      <c r="RPW42" s="214"/>
      <c r="RPX42" s="214"/>
      <c r="RPY42" s="214"/>
      <c r="RPZ42" s="214"/>
      <c r="RQA42" s="214"/>
      <c r="RQB42" s="214"/>
      <c r="RQC42" s="214"/>
      <c r="RQD42" s="214"/>
      <c r="RQE42" s="214"/>
      <c r="RQF42" s="214"/>
      <c r="RQG42" s="214"/>
      <c r="RQH42" s="214"/>
      <c r="RQI42" s="214"/>
      <c r="RQJ42" s="214"/>
      <c r="RQK42" s="214"/>
      <c r="RQL42" s="214"/>
      <c r="RQM42" s="214"/>
      <c r="RQN42" s="214"/>
      <c r="RQO42" s="214"/>
      <c r="RQP42" s="214"/>
      <c r="RQQ42" s="214"/>
      <c r="RQR42" s="214"/>
      <c r="RQS42" s="214"/>
      <c r="RQT42" s="214"/>
      <c r="RQU42" s="214"/>
      <c r="RQV42" s="214"/>
      <c r="RQW42" s="214"/>
      <c r="RQX42" s="214"/>
      <c r="RQY42" s="214"/>
      <c r="RQZ42" s="214"/>
      <c r="RRA42" s="214"/>
      <c r="RRB42" s="214"/>
      <c r="RRC42" s="214"/>
      <c r="RRD42" s="214"/>
      <c r="RRE42" s="214"/>
      <c r="RRF42" s="214"/>
      <c r="RRG42" s="214"/>
      <c r="RRH42" s="214"/>
      <c r="RRI42" s="214"/>
      <c r="RRJ42" s="214"/>
      <c r="RRK42" s="214"/>
      <c r="RRL42" s="214"/>
      <c r="RRM42" s="214"/>
      <c r="RRN42" s="214"/>
      <c r="RRO42" s="214"/>
      <c r="RRP42" s="214"/>
      <c r="RRQ42" s="214"/>
      <c r="RRR42" s="214"/>
      <c r="RRS42" s="214"/>
      <c r="RRT42" s="214"/>
      <c r="RRU42" s="214"/>
      <c r="RRV42" s="214"/>
      <c r="RRW42" s="214"/>
      <c r="RRX42" s="214"/>
      <c r="RRY42" s="214"/>
      <c r="RRZ42" s="214"/>
      <c r="RSA42" s="214"/>
      <c r="RSB42" s="214"/>
      <c r="RSC42" s="214"/>
      <c r="RSD42" s="214"/>
      <c r="RSE42" s="214"/>
      <c r="RSF42" s="214"/>
      <c r="RSG42" s="214"/>
      <c r="RSH42" s="214"/>
      <c r="RSI42" s="214"/>
      <c r="RSJ42" s="214"/>
      <c r="RSK42" s="214"/>
      <c r="RSL42" s="214"/>
      <c r="RSM42" s="214"/>
      <c r="RSN42" s="214"/>
      <c r="RSO42" s="214"/>
      <c r="RSP42" s="214"/>
      <c r="RSQ42" s="214"/>
      <c r="RSR42" s="214"/>
      <c r="RSS42" s="214"/>
      <c r="RST42" s="214"/>
      <c r="RSU42" s="214"/>
      <c r="RSV42" s="214"/>
      <c r="RSW42" s="214"/>
      <c r="RSX42" s="214"/>
      <c r="RSY42" s="214"/>
      <c r="RSZ42" s="214"/>
      <c r="RTA42" s="214"/>
      <c r="RTB42" s="214"/>
      <c r="RTC42" s="214"/>
      <c r="RTD42" s="214"/>
      <c r="RTE42" s="214"/>
      <c r="RTF42" s="214"/>
      <c r="RTG42" s="214"/>
      <c r="RTH42" s="214"/>
      <c r="RTI42" s="214"/>
      <c r="RTJ42" s="214"/>
      <c r="RTK42" s="214"/>
      <c r="RTL42" s="214"/>
      <c r="RTM42" s="214"/>
      <c r="RTN42" s="214"/>
      <c r="RTO42" s="214"/>
      <c r="RTP42" s="214"/>
      <c r="RTQ42" s="214"/>
      <c r="RTR42" s="214"/>
      <c r="RTS42" s="214"/>
      <c r="RTT42" s="214"/>
      <c r="RTU42" s="214"/>
      <c r="RTV42" s="214"/>
      <c r="RTW42" s="214"/>
      <c r="RTX42" s="214"/>
      <c r="RTY42" s="214"/>
      <c r="RTZ42" s="214"/>
      <c r="RUA42" s="214"/>
      <c r="RUB42" s="214"/>
      <c r="RUC42" s="214"/>
      <c r="RUD42" s="214"/>
      <c r="RUE42" s="214"/>
      <c r="RUF42" s="214"/>
      <c r="RUG42" s="214"/>
      <c r="RUH42" s="214"/>
      <c r="RUI42" s="214"/>
      <c r="RUJ42" s="214"/>
      <c r="RUK42" s="214"/>
      <c r="RUL42" s="214"/>
      <c r="RUM42" s="214"/>
      <c r="RUN42" s="214"/>
      <c r="RUO42" s="214"/>
      <c r="RUP42" s="214"/>
      <c r="RUQ42" s="214"/>
      <c r="RUR42" s="214"/>
      <c r="RUS42" s="214"/>
      <c r="RUT42" s="214"/>
      <c r="RUU42" s="214"/>
      <c r="RUV42" s="214"/>
      <c r="RUW42" s="214"/>
      <c r="RUX42" s="214"/>
      <c r="RUY42" s="214"/>
      <c r="RUZ42" s="214"/>
      <c r="RVA42" s="214"/>
      <c r="RVB42" s="214"/>
      <c r="RVC42" s="214"/>
      <c r="RVD42" s="214"/>
      <c r="RVE42" s="214"/>
      <c r="RVF42" s="214"/>
      <c r="RVG42" s="214"/>
      <c r="RVH42" s="214"/>
      <c r="RVI42" s="214"/>
      <c r="RVJ42" s="214"/>
      <c r="RVK42" s="214"/>
      <c r="RVL42" s="214"/>
      <c r="RVM42" s="214"/>
      <c r="RVN42" s="214"/>
      <c r="RVO42" s="214"/>
      <c r="RVP42" s="214"/>
      <c r="RVQ42" s="214"/>
      <c r="RVR42" s="214"/>
      <c r="RVS42" s="214"/>
      <c r="RVT42" s="214"/>
      <c r="RVU42" s="214"/>
      <c r="RVV42" s="214"/>
      <c r="RVW42" s="214"/>
      <c r="RVX42" s="214"/>
      <c r="RVY42" s="214"/>
      <c r="RVZ42" s="214"/>
      <c r="RWA42" s="214"/>
      <c r="RWB42" s="214"/>
      <c r="RWC42" s="214"/>
      <c r="RWD42" s="214"/>
      <c r="RWE42" s="214"/>
      <c r="RWF42" s="214"/>
      <c r="RWG42" s="214"/>
      <c r="RWH42" s="214"/>
      <c r="RWI42" s="214"/>
      <c r="RWJ42" s="214"/>
      <c r="RWK42" s="214"/>
      <c r="RWL42" s="214"/>
      <c r="RWM42" s="214"/>
      <c r="RWN42" s="214"/>
      <c r="RWO42" s="214"/>
      <c r="RWP42" s="214"/>
      <c r="RWQ42" s="214"/>
      <c r="RWR42" s="214"/>
      <c r="RWS42" s="214"/>
      <c r="RWT42" s="214"/>
      <c r="RWU42" s="214"/>
      <c r="RWV42" s="214"/>
      <c r="RWW42" s="214"/>
      <c r="RWX42" s="214"/>
      <c r="RWY42" s="214"/>
      <c r="RWZ42" s="214"/>
      <c r="RXA42" s="214"/>
      <c r="RXB42" s="214"/>
      <c r="RXC42" s="214"/>
      <c r="RXD42" s="214"/>
      <c r="RXE42" s="214"/>
      <c r="RXF42" s="214"/>
      <c r="RXG42" s="214"/>
      <c r="RXH42" s="214"/>
      <c r="RXI42" s="214"/>
      <c r="RXJ42" s="214"/>
      <c r="RXK42" s="214"/>
      <c r="RXL42" s="214"/>
      <c r="RXM42" s="214"/>
      <c r="RXN42" s="214"/>
      <c r="RXO42" s="214"/>
      <c r="RXP42" s="214"/>
      <c r="RXQ42" s="214"/>
      <c r="RXR42" s="214"/>
      <c r="RXS42" s="214"/>
      <c r="RXT42" s="214"/>
      <c r="RXU42" s="214"/>
      <c r="RXV42" s="214"/>
      <c r="RXW42" s="214"/>
      <c r="RXX42" s="214"/>
      <c r="RXY42" s="214"/>
      <c r="RXZ42" s="214"/>
      <c r="RYA42" s="214"/>
      <c r="RYB42" s="214"/>
      <c r="RYC42" s="214"/>
      <c r="RYD42" s="214"/>
      <c r="RYE42" s="214"/>
      <c r="RYF42" s="214"/>
      <c r="RYG42" s="214"/>
      <c r="RYH42" s="214"/>
      <c r="RYI42" s="214"/>
      <c r="RYJ42" s="214"/>
      <c r="RYK42" s="214"/>
      <c r="RYL42" s="214"/>
      <c r="RYM42" s="214"/>
      <c r="RYN42" s="214"/>
      <c r="RYO42" s="214"/>
      <c r="RYP42" s="214"/>
      <c r="RYQ42" s="214"/>
      <c r="RYR42" s="214"/>
      <c r="RYS42" s="214"/>
      <c r="RYT42" s="214"/>
      <c r="RYU42" s="214"/>
      <c r="RYV42" s="214"/>
      <c r="RYW42" s="214"/>
      <c r="RYX42" s="214"/>
      <c r="RYY42" s="214"/>
      <c r="RYZ42" s="214"/>
      <c r="RZA42" s="214"/>
      <c r="RZB42" s="214"/>
      <c r="RZC42" s="214"/>
      <c r="RZD42" s="214"/>
      <c r="RZE42" s="214"/>
      <c r="RZF42" s="214"/>
      <c r="RZG42" s="214"/>
      <c r="RZH42" s="214"/>
      <c r="RZI42" s="214"/>
      <c r="RZJ42" s="214"/>
      <c r="RZK42" s="214"/>
      <c r="RZL42" s="214"/>
      <c r="RZM42" s="214"/>
      <c r="RZN42" s="214"/>
      <c r="RZO42" s="214"/>
      <c r="RZP42" s="214"/>
      <c r="RZQ42" s="214"/>
      <c r="RZR42" s="214"/>
      <c r="RZS42" s="214"/>
      <c r="RZT42" s="214"/>
      <c r="RZU42" s="214"/>
      <c r="RZV42" s="214"/>
      <c r="RZW42" s="214"/>
      <c r="RZX42" s="214"/>
      <c r="RZY42" s="214"/>
      <c r="RZZ42" s="214"/>
      <c r="SAA42" s="214"/>
      <c r="SAB42" s="214"/>
      <c r="SAC42" s="214"/>
      <c r="SAD42" s="214"/>
      <c r="SAE42" s="214"/>
      <c r="SAF42" s="214"/>
      <c r="SAG42" s="214"/>
      <c r="SAH42" s="214"/>
      <c r="SAI42" s="214"/>
      <c r="SAJ42" s="214"/>
      <c r="SAK42" s="214"/>
      <c r="SAL42" s="214"/>
      <c r="SAM42" s="214"/>
      <c r="SAN42" s="214"/>
      <c r="SAO42" s="214"/>
      <c r="SAP42" s="214"/>
      <c r="SAQ42" s="214"/>
      <c r="SAR42" s="214"/>
      <c r="SAS42" s="214"/>
      <c r="SAT42" s="214"/>
      <c r="SAU42" s="214"/>
      <c r="SAV42" s="214"/>
      <c r="SAW42" s="214"/>
      <c r="SAX42" s="214"/>
      <c r="SAY42" s="214"/>
      <c r="SAZ42" s="214"/>
      <c r="SBA42" s="214"/>
      <c r="SBB42" s="214"/>
      <c r="SBC42" s="214"/>
      <c r="SBD42" s="214"/>
      <c r="SBE42" s="214"/>
      <c r="SBF42" s="214"/>
      <c r="SBG42" s="214"/>
      <c r="SBH42" s="214"/>
      <c r="SBI42" s="214"/>
      <c r="SBJ42" s="214"/>
      <c r="SBK42" s="214"/>
      <c r="SBL42" s="214"/>
      <c r="SBM42" s="214"/>
      <c r="SBN42" s="214"/>
      <c r="SBO42" s="214"/>
      <c r="SBP42" s="214"/>
      <c r="SBQ42" s="214"/>
      <c r="SBR42" s="214"/>
      <c r="SBS42" s="214"/>
      <c r="SBT42" s="214"/>
      <c r="SBU42" s="214"/>
      <c r="SBV42" s="214"/>
      <c r="SBW42" s="214"/>
      <c r="SBX42" s="214"/>
      <c r="SBY42" s="214"/>
      <c r="SBZ42" s="214"/>
      <c r="SCA42" s="214"/>
      <c r="SCB42" s="214"/>
      <c r="SCC42" s="214"/>
      <c r="SCD42" s="214"/>
      <c r="SCE42" s="214"/>
      <c r="SCF42" s="214"/>
      <c r="SCG42" s="214"/>
      <c r="SCH42" s="214"/>
      <c r="SCI42" s="214"/>
      <c r="SCJ42" s="214"/>
      <c r="SCK42" s="214"/>
      <c r="SCL42" s="214"/>
      <c r="SCM42" s="214"/>
      <c r="SCN42" s="214"/>
      <c r="SCO42" s="214"/>
      <c r="SCP42" s="214"/>
      <c r="SCQ42" s="214"/>
      <c r="SCR42" s="214"/>
      <c r="SCS42" s="214"/>
      <c r="SCT42" s="214"/>
      <c r="SCU42" s="214"/>
      <c r="SCV42" s="214"/>
      <c r="SCW42" s="214"/>
      <c r="SCX42" s="214"/>
      <c r="SCY42" s="214"/>
      <c r="SCZ42" s="214"/>
      <c r="SDA42" s="214"/>
      <c r="SDB42" s="214"/>
      <c r="SDC42" s="214"/>
      <c r="SDD42" s="214"/>
      <c r="SDE42" s="214"/>
      <c r="SDF42" s="214"/>
      <c r="SDG42" s="214"/>
      <c r="SDH42" s="214"/>
      <c r="SDI42" s="214"/>
      <c r="SDJ42" s="214"/>
      <c r="SDK42" s="214"/>
      <c r="SDL42" s="214"/>
      <c r="SDM42" s="214"/>
      <c r="SDN42" s="214"/>
      <c r="SDO42" s="214"/>
      <c r="SDP42" s="214"/>
      <c r="SDQ42" s="214"/>
      <c r="SDR42" s="214"/>
      <c r="SDS42" s="214"/>
      <c r="SDT42" s="214"/>
      <c r="SDU42" s="214"/>
      <c r="SDV42" s="214"/>
      <c r="SDW42" s="214"/>
      <c r="SDX42" s="214"/>
      <c r="SDY42" s="214"/>
      <c r="SDZ42" s="214"/>
      <c r="SEA42" s="214"/>
      <c r="SEB42" s="214"/>
      <c r="SEC42" s="214"/>
      <c r="SED42" s="214"/>
      <c r="SEE42" s="214"/>
      <c r="SEF42" s="214"/>
      <c r="SEG42" s="214"/>
      <c r="SEH42" s="214"/>
      <c r="SEI42" s="214"/>
      <c r="SEJ42" s="214"/>
      <c r="SEK42" s="214"/>
      <c r="SEL42" s="214"/>
      <c r="SEM42" s="214"/>
      <c r="SEN42" s="214"/>
      <c r="SEO42" s="214"/>
      <c r="SEP42" s="214"/>
      <c r="SEQ42" s="214"/>
      <c r="SER42" s="214"/>
      <c r="SES42" s="214"/>
      <c r="SET42" s="214"/>
      <c r="SEU42" s="214"/>
      <c r="SEV42" s="214"/>
      <c r="SEW42" s="214"/>
      <c r="SEX42" s="214"/>
      <c r="SEY42" s="214"/>
      <c r="SEZ42" s="214"/>
      <c r="SFA42" s="214"/>
      <c r="SFB42" s="214"/>
      <c r="SFC42" s="214"/>
      <c r="SFD42" s="214"/>
      <c r="SFE42" s="214"/>
      <c r="SFF42" s="214"/>
      <c r="SFG42" s="214"/>
      <c r="SFH42" s="214"/>
      <c r="SFI42" s="214"/>
      <c r="SFJ42" s="214"/>
      <c r="SFK42" s="214"/>
      <c r="SFL42" s="214"/>
      <c r="SFM42" s="214"/>
      <c r="SFN42" s="214"/>
      <c r="SFO42" s="214"/>
      <c r="SFP42" s="214"/>
      <c r="SFQ42" s="214"/>
      <c r="SFR42" s="214"/>
      <c r="SFS42" s="214"/>
      <c r="SFT42" s="214"/>
      <c r="SFU42" s="214"/>
      <c r="SFV42" s="214"/>
      <c r="SFW42" s="214"/>
      <c r="SFX42" s="214"/>
      <c r="SFY42" s="214"/>
      <c r="SFZ42" s="214"/>
      <c r="SGA42" s="214"/>
      <c r="SGB42" s="214"/>
      <c r="SGC42" s="214"/>
      <c r="SGD42" s="214"/>
      <c r="SGE42" s="214"/>
      <c r="SGF42" s="214"/>
      <c r="SGG42" s="214"/>
      <c r="SGH42" s="214"/>
      <c r="SGI42" s="214"/>
      <c r="SGJ42" s="214"/>
      <c r="SGK42" s="214"/>
      <c r="SGL42" s="214"/>
      <c r="SGM42" s="214"/>
      <c r="SGN42" s="214"/>
      <c r="SGO42" s="214"/>
      <c r="SGP42" s="214"/>
      <c r="SGQ42" s="214"/>
      <c r="SGR42" s="214"/>
      <c r="SGS42" s="214"/>
      <c r="SGT42" s="214"/>
      <c r="SGU42" s="214"/>
      <c r="SGV42" s="214"/>
      <c r="SGW42" s="214"/>
      <c r="SGX42" s="214"/>
      <c r="SGY42" s="214"/>
      <c r="SGZ42" s="214"/>
      <c r="SHA42" s="214"/>
      <c r="SHB42" s="214"/>
      <c r="SHC42" s="214"/>
      <c r="SHD42" s="214"/>
      <c r="SHE42" s="214"/>
      <c r="SHF42" s="214"/>
      <c r="SHG42" s="214"/>
      <c r="SHH42" s="214"/>
      <c r="SHI42" s="214"/>
      <c r="SHJ42" s="214"/>
      <c r="SHK42" s="214"/>
      <c r="SHL42" s="214"/>
      <c r="SHM42" s="214"/>
      <c r="SHN42" s="214"/>
      <c r="SHO42" s="214"/>
      <c r="SHP42" s="214"/>
      <c r="SHQ42" s="214"/>
      <c r="SHR42" s="214"/>
      <c r="SHS42" s="214"/>
      <c r="SHT42" s="214"/>
      <c r="SHU42" s="214"/>
      <c r="SHV42" s="214"/>
      <c r="SHW42" s="214"/>
      <c r="SHX42" s="214"/>
      <c r="SHY42" s="214"/>
      <c r="SHZ42" s="214"/>
      <c r="SIA42" s="214"/>
      <c r="SIB42" s="214"/>
      <c r="SIC42" s="214"/>
      <c r="SID42" s="214"/>
      <c r="SIE42" s="214"/>
      <c r="SIF42" s="214"/>
      <c r="SIG42" s="214"/>
      <c r="SIH42" s="214"/>
      <c r="SII42" s="214"/>
      <c r="SIJ42" s="214"/>
      <c r="SIK42" s="214"/>
      <c r="SIL42" s="214"/>
      <c r="SIM42" s="214"/>
      <c r="SIN42" s="214"/>
      <c r="SIO42" s="214"/>
      <c r="SIP42" s="214"/>
      <c r="SIQ42" s="214"/>
      <c r="SIR42" s="214"/>
      <c r="SIS42" s="214"/>
      <c r="SIT42" s="214"/>
      <c r="SIU42" s="214"/>
      <c r="SIV42" s="214"/>
      <c r="SIW42" s="214"/>
      <c r="SIX42" s="214"/>
      <c r="SIY42" s="214"/>
      <c r="SIZ42" s="214"/>
      <c r="SJA42" s="214"/>
      <c r="SJB42" s="214"/>
      <c r="SJC42" s="214"/>
      <c r="SJD42" s="214"/>
      <c r="SJE42" s="214"/>
      <c r="SJF42" s="214"/>
      <c r="SJG42" s="214"/>
      <c r="SJH42" s="214"/>
      <c r="SJI42" s="214"/>
      <c r="SJJ42" s="214"/>
      <c r="SJK42" s="214"/>
      <c r="SJL42" s="214"/>
      <c r="SJM42" s="214"/>
      <c r="SJN42" s="214"/>
      <c r="SJO42" s="214"/>
      <c r="SJP42" s="214"/>
      <c r="SJQ42" s="214"/>
      <c r="SJR42" s="214"/>
      <c r="SJS42" s="214"/>
      <c r="SJT42" s="214"/>
      <c r="SJU42" s="214"/>
      <c r="SJV42" s="214"/>
      <c r="SJW42" s="214"/>
      <c r="SJX42" s="214"/>
      <c r="SJY42" s="214"/>
      <c r="SJZ42" s="214"/>
      <c r="SKA42" s="214"/>
      <c r="SKB42" s="214"/>
      <c r="SKC42" s="214"/>
      <c r="SKD42" s="214"/>
      <c r="SKE42" s="214"/>
      <c r="SKF42" s="214"/>
      <c r="SKG42" s="214"/>
      <c r="SKH42" s="214"/>
      <c r="SKI42" s="214"/>
      <c r="SKJ42" s="214"/>
      <c r="SKK42" s="214"/>
      <c r="SKL42" s="214"/>
      <c r="SKM42" s="214"/>
      <c r="SKN42" s="214"/>
      <c r="SKO42" s="214"/>
      <c r="SKP42" s="214"/>
      <c r="SKQ42" s="214"/>
      <c r="SKR42" s="214"/>
      <c r="SKS42" s="214"/>
      <c r="SKT42" s="214"/>
      <c r="SKU42" s="214"/>
      <c r="SKV42" s="214"/>
      <c r="SKW42" s="214"/>
      <c r="SKX42" s="214"/>
      <c r="SKY42" s="214"/>
      <c r="SKZ42" s="214"/>
      <c r="SLA42" s="214"/>
      <c r="SLB42" s="214"/>
      <c r="SLC42" s="214"/>
      <c r="SLD42" s="214"/>
      <c r="SLE42" s="214"/>
      <c r="SLF42" s="214"/>
      <c r="SLG42" s="214"/>
      <c r="SLH42" s="214"/>
      <c r="SLI42" s="214"/>
      <c r="SLJ42" s="214"/>
      <c r="SLK42" s="214"/>
      <c r="SLL42" s="214"/>
      <c r="SLM42" s="214"/>
      <c r="SLN42" s="214"/>
      <c r="SLO42" s="214"/>
      <c r="SLP42" s="214"/>
      <c r="SLQ42" s="214"/>
      <c r="SLR42" s="214"/>
      <c r="SLS42" s="214"/>
      <c r="SLT42" s="214"/>
      <c r="SLU42" s="214"/>
      <c r="SLV42" s="214"/>
      <c r="SLW42" s="214"/>
      <c r="SLX42" s="214"/>
      <c r="SLY42" s="214"/>
      <c r="SLZ42" s="214"/>
      <c r="SMA42" s="214"/>
      <c r="SMB42" s="214"/>
      <c r="SMC42" s="214"/>
      <c r="SMD42" s="214"/>
      <c r="SME42" s="214"/>
      <c r="SMF42" s="214"/>
      <c r="SMG42" s="214"/>
      <c r="SMH42" s="214"/>
      <c r="SMI42" s="214"/>
      <c r="SMJ42" s="214"/>
      <c r="SMK42" s="214"/>
      <c r="SML42" s="214"/>
      <c r="SMM42" s="214"/>
      <c r="SMN42" s="214"/>
      <c r="SMO42" s="214"/>
      <c r="SMP42" s="214"/>
      <c r="SMQ42" s="214"/>
      <c r="SMR42" s="214"/>
      <c r="SMS42" s="214"/>
      <c r="SMT42" s="214"/>
      <c r="SMU42" s="214"/>
      <c r="SMV42" s="214"/>
      <c r="SMW42" s="214"/>
      <c r="SMX42" s="214"/>
      <c r="SMY42" s="214"/>
      <c r="SMZ42" s="214"/>
      <c r="SNA42" s="214"/>
      <c r="SNB42" s="214"/>
      <c r="SNC42" s="214"/>
      <c r="SND42" s="214"/>
      <c r="SNE42" s="214"/>
      <c r="SNF42" s="214"/>
      <c r="SNG42" s="214"/>
      <c r="SNH42" s="214"/>
      <c r="SNI42" s="214"/>
      <c r="SNJ42" s="214"/>
      <c r="SNK42" s="214"/>
      <c r="SNL42" s="214"/>
      <c r="SNM42" s="214"/>
      <c r="SNN42" s="214"/>
      <c r="SNO42" s="214"/>
      <c r="SNP42" s="214"/>
      <c r="SNQ42" s="214"/>
      <c r="SNR42" s="214"/>
      <c r="SNS42" s="214"/>
      <c r="SNT42" s="214"/>
      <c r="SNU42" s="214"/>
      <c r="SNV42" s="214"/>
      <c r="SNW42" s="214"/>
      <c r="SNX42" s="214"/>
      <c r="SNY42" s="214"/>
      <c r="SNZ42" s="214"/>
      <c r="SOA42" s="214"/>
      <c r="SOB42" s="214"/>
      <c r="SOC42" s="214"/>
      <c r="SOD42" s="214"/>
      <c r="SOE42" s="214"/>
      <c r="SOF42" s="214"/>
      <c r="SOG42" s="214"/>
      <c r="SOH42" s="214"/>
      <c r="SOI42" s="214"/>
      <c r="SOJ42" s="214"/>
      <c r="SOK42" s="214"/>
      <c r="SOL42" s="214"/>
      <c r="SOM42" s="214"/>
      <c r="SON42" s="214"/>
      <c r="SOO42" s="214"/>
      <c r="SOP42" s="214"/>
      <c r="SOQ42" s="214"/>
      <c r="SOR42" s="214"/>
      <c r="SOS42" s="214"/>
      <c r="SOT42" s="214"/>
      <c r="SOU42" s="214"/>
      <c r="SOV42" s="214"/>
      <c r="SOW42" s="214"/>
      <c r="SOX42" s="214"/>
      <c r="SOY42" s="214"/>
      <c r="SOZ42" s="214"/>
      <c r="SPA42" s="214"/>
      <c r="SPB42" s="214"/>
      <c r="SPC42" s="214"/>
      <c r="SPD42" s="214"/>
      <c r="SPE42" s="214"/>
      <c r="SPF42" s="214"/>
      <c r="SPG42" s="214"/>
      <c r="SPH42" s="214"/>
      <c r="SPI42" s="214"/>
      <c r="SPJ42" s="214"/>
      <c r="SPK42" s="214"/>
      <c r="SPL42" s="214"/>
      <c r="SPM42" s="214"/>
      <c r="SPN42" s="214"/>
      <c r="SPO42" s="214"/>
      <c r="SPP42" s="214"/>
      <c r="SPQ42" s="214"/>
      <c r="SPR42" s="214"/>
      <c r="SPS42" s="214"/>
      <c r="SPT42" s="214"/>
      <c r="SPU42" s="214"/>
      <c r="SPV42" s="214"/>
      <c r="SPW42" s="214"/>
      <c r="SPX42" s="214"/>
      <c r="SPY42" s="214"/>
      <c r="SPZ42" s="214"/>
      <c r="SQA42" s="214"/>
      <c r="SQB42" s="214"/>
      <c r="SQC42" s="214"/>
      <c r="SQD42" s="214"/>
      <c r="SQE42" s="214"/>
      <c r="SQF42" s="214"/>
      <c r="SQG42" s="214"/>
      <c r="SQH42" s="214"/>
      <c r="SQI42" s="214"/>
      <c r="SQJ42" s="214"/>
      <c r="SQK42" s="214"/>
      <c r="SQL42" s="214"/>
      <c r="SQM42" s="214"/>
      <c r="SQN42" s="214"/>
      <c r="SQO42" s="214"/>
      <c r="SQP42" s="214"/>
      <c r="SQQ42" s="214"/>
      <c r="SQR42" s="214"/>
      <c r="SQS42" s="214"/>
      <c r="SQT42" s="214"/>
      <c r="SQU42" s="214"/>
      <c r="SQV42" s="214"/>
      <c r="SQW42" s="214"/>
      <c r="SQX42" s="214"/>
      <c r="SQY42" s="214"/>
      <c r="SQZ42" s="214"/>
      <c r="SRA42" s="214"/>
      <c r="SRB42" s="214"/>
      <c r="SRC42" s="214"/>
      <c r="SRD42" s="214"/>
      <c r="SRE42" s="214"/>
      <c r="SRF42" s="214"/>
      <c r="SRG42" s="214"/>
      <c r="SRH42" s="214"/>
      <c r="SRI42" s="214"/>
      <c r="SRJ42" s="214"/>
      <c r="SRK42" s="214"/>
      <c r="SRL42" s="214"/>
      <c r="SRM42" s="214"/>
      <c r="SRN42" s="214"/>
      <c r="SRO42" s="214"/>
      <c r="SRP42" s="214"/>
      <c r="SRQ42" s="214"/>
      <c r="SRR42" s="214"/>
      <c r="SRS42" s="214"/>
      <c r="SRT42" s="214"/>
      <c r="SRU42" s="214"/>
      <c r="SRV42" s="214"/>
      <c r="SRW42" s="214"/>
      <c r="SRX42" s="214"/>
      <c r="SRY42" s="214"/>
      <c r="SRZ42" s="214"/>
      <c r="SSA42" s="214"/>
      <c r="SSB42" s="214"/>
      <c r="SSC42" s="214"/>
      <c r="SSD42" s="214"/>
      <c r="SSE42" s="214"/>
      <c r="SSF42" s="214"/>
      <c r="SSG42" s="214"/>
      <c r="SSH42" s="214"/>
      <c r="SSI42" s="214"/>
      <c r="SSJ42" s="214"/>
      <c r="SSK42" s="214"/>
      <c r="SSL42" s="214"/>
      <c r="SSM42" s="214"/>
      <c r="SSN42" s="214"/>
      <c r="SSO42" s="214"/>
      <c r="SSP42" s="214"/>
      <c r="SSQ42" s="214"/>
      <c r="SSR42" s="214"/>
      <c r="SSS42" s="214"/>
      <c r="SST42" s="214"/>
      <c r="SSU42" s="214"/>
      <c r="SSV42" s="214"/>
      <c r="SSW42" s="214"/>
      <c r="SSX42" s="214"/>
      <c r="SSY42" s="214"/>
      <c r="SSZ42" s="214"/>
      <c r="STA42" s="214"/>
      <c r="STB42" s="214"/>
      <c r="STC42" s="214"/>
      <c r="STD42" s="214"/>
      <c r="STE42" s="214"/>
      <c r="STF42" s="214"/>
      <c r="STG42" s="214"/>
      <c r="STH42" s="214"/>
      <c r="STI42" s="214"/>
      <c r="STJ42" s="214"/>
      <c r="STK42" s="214"/>
      <c r="STL42" s="214"/>
      <c r="STM42" s="214"/>
      <c r="STN42" s="214"/>
      <c r="STO42" s="214"/>
      <c r="STP42" s="214"/>
      <c r="STQ42" s="214"/>
      <c r="STR42" s="214"/>
      <c r="STS42" s="214"/>
      <c r="STT42" s="214"/>
      <c r="STU42" s="214"/>
      <c r="STV42" s="214"/>
      <c r="STW42" s="214"/>
      <c r="STX42" s="214"/>
      <c r="STY42" s="214"/>
      <c r="STZ42" s="214"/>
      <c r="SUA42" s="214"/>
      <c r="SUB42" s="214"/>
      <c r="SUC42" s="214"/>
      <c r="SUD42" s="214"/>
      <c r="SUE42" s="214"/>
      <c r="SUF42" s="214"/>
      <c r="SUG42" s="214"/>
      <c r="SUH42" s="214"/>
      <c r="SUI42" s="214"/>
      <c r="SUJ42" s="214"/>
      <c r="SUK42" s="214"/>
      <c r="SUL42" s="214"/>
      <c r="SUM42" s="214"/>
      <c r="SUN42" s="214"/>
      <c r="SUO42" s="214"/>
      <c r="SUP42" s="214"/>
      <c r="SUQ42" s="214"/>
      <c r="SUR42" s="214"/>
      <c r="SUS42" s="214"/>
      <c r="SUT42" s="214"/>
      <c r="SUU42" s="214"/>
      <c r="SUV42" s="214"/>
      <c r="SUW42" s="214"/>
      <c r="SUX42" s="214"/>
      <c r="SUY42" s="214"/>
      <c r="SUZ42" s="214"/>
      <c r="SVA42" s="214"/>
      <c r="SVB42" s="214"/>
      <c r="SVC42" s="214"/>
      <c r="SVD42" s="214"/>
      <c r="SVE42" s="214"/>
      <c r="SVF42" s="214"/>
      <c r="SVG42" s="214"/>
      <c r="SVH42" s="214"/>
      <c r="SVI42" s="214"/>
      <c r="SVJ42" s="214"/>
      <c r="SVK42" s="214"/>
      <c r="SVL42" s="214"/>
      <c r="SVM42" s="214"/>
      <c r="SVN42" s="214"/>
      <c r="SVO42" s="214"/>
      <c r="SVP42" s="214"/>
      <c r="SVQ42" s="214"/>
      <c r="SVR42" s="214"/>
      <c r="SVS42" s="214"/>
      <c r="SVT42" s="214"/>
      <c r="SVU42" s="214"/>
      <c r="SVV42" s="214"/>
      <c r="SVW42" s="214"/>
      <c r="SVX42" s="214"/>
      <c r="SVY42" s="214"/>
      <c r="SVZ42" s="214"/>
      <c r="SWA42" s="214"/>
      <c r="SWB42" s="214"/>
      <c r="SWC42" s="214"/>
      <c r="SWD42" s="214"/>
      <c r="SWE42" s="214"/>
      <c r="SWF42" s="214"/>
      <c r="SWG42" s="214"/>
      <c r="SWH42" s="214"/>
      <c r="SWI42" s="214"/>
      <c r="SWJ42" s="214"/>
      <c r="SWK42" s="214"/>
      <c r="SWL42" s="214"/>
      <c r="SWM42" s="214"/>
      <c r="SWN42" s="214"/>
      <c r="SWO42" s="214"/>
      <c r="SWP42" s="214"/>
      <c r="SWQ42" s="214"/>
      <c r="SWR42" s="214"/>
      <c r="SWS42" s="214"/>
      <c r="SWT42" s="214"/>
      <c r="SWU42" s="214"/>
      <c r="SWV42" s="214"/>
      <c r="SWW42" s="214"/>
      <c r="SWX42" s="214"/>
      <c r="SWY42" s="214"/>
      <c r="SWZ42" s="214"/>
      <c r="SXA42" s="214"/>
      <c r="SXB42" s="214"/>
      <c r="SXC42" s="214"/>
      <c r="SXD42" s="214"/>
      <c r="SXE42" s="214"/>
      <c r="SXF42" s="214"/>
      <c r="SXG42" s="214"/>
      <c r="SXH42" s="214"/>
      <c r="SXI42" s="214"/>
      <c r="SXJ42" s="214"/>
      <c r="SXK42" s="214"/>
      <c r="SXL42" s="214"/>
      <c r="SXM42" s="214"/>
      <c r="SXN42" s="214"/>
      <c r="SXO42" s="214"/>
      <c r="SXP42" s="214"/>
      <c r="SXQ42" s="214"/>
      <c r="SXR42" s="214"/>
      <c r="SXS42" s="214"/>
      <c r="SXT42" s="214"/>
      <c r="SXU42" s="214"/>
      <c r="SXV42" s="214"/>
      <c r="SXW42" s="214"/>
      <c r="SXX42" s="214"/>
      <c r="SXY42" s="214"/>
      <c r="SXZ42" s="214"/>
      <c r="SYA42" s="214"/>
      <c r="SYB42" s="214"/>
      <c r="SYC42" s="214"/>
      <c r="SYD42" s="214"/>
      <c r="SYE42" s="214"/>
      <c r="SYF42" s="214"/>
      <c r="SYG42" s="214"/>
      <c r="SYH42" s="214"/>
      <c r="SYI42" s="214"/>
      <c r="SYJ42" s="214"/>
      <c r="SYK42" s="214"/>
      <c r="SYL42" s="214"/>
      <c r="SYM42" s="214"/>
      <c r="SYN42" s="214"/>
      <c r="SYO42" s="214"/>
      <c r="SYP42" s="214"/>
      <c r="SYQ42" s="214"/>
      <c r="SYR42" s="214"/>
      <c r="SYS42" s="214"/>
      <c r="SYT42" s="214"/>
      <c r="SYU42" s="214"/>
      <c r="SYV42" s="214"/>
      <c r="SYW42" s="214"/>
      <c r="SYX42" s="214"/>
      <c r="SYY42" s="214"/>
      <c r="SYZ42" s="214"/>
      <c r="SZA42" s="214"/>
      <c r="SZB42" s="214"/>
      <c r="SZC42" s="214"/>
      <c r="SZD42" s="214"/>
      <c r="SZE42" s="214"/>
      <c r="SZF42" s="214"/>
      <c r="SZG42" s="214"/>
      <c r="SZH42" s="214"/>
      <c r="SZI42" s="214"/>
      <c r="SZJ42" s="214"/>
      <c r="SZK42" s="214"/>
      <c r="SZL42" s="214"/>
      <c r="SZM42" s="214"/>
      <c r="SZN42" s="214"/>
      <c r="SZO42" s="214"/>
      <c r="SZP42" s="214"/>
      <c r="SZQ42" s="214"/>
      <c r="SZR42" s="214"/>
      <c r="SZS42" s="214"/>
      <c r="SZT42" s="214"/>
      <c r="SZU42" s="214"/>
      <c r="SZV42" s="214"/>
      <c r="SZW42" s="214"/>
      <c r="SZX42" s="214"/>
      <c r="SZY42" s="214"/>
      <c r="SZZ42" s="214"/>
      <c r="TAA42" s="214"/>
      <c r="TAB42" s="214"/>
      <c r="TAC42" s="214"/>
      <c r="TAD42" s="214"/>
      <c r="TAE42" s="214"/>
      <c r="TAF42" s="214"/>
      <c r="TAG42" s="214"/>
      <c r="TAH42" s="214"/>
      <c r="TAI42" s="214"/>
      <c r="TAJ42" s="214"/>
      <c r="TAK42" s="214"/>
      <c r="TAL42" s="214"/>
      <c r="TAM42" s="214"/>
      <c r="TAN42" s="214"/>
      <c r="TAO42" s="214"/>
      <c r="TAP42" s="214"/>
      <c r="TAQ42" s="214"/>
      <c r="TAR42" s="214"/>
      <c r="TAS42" s="214"/>
      <c r="TAT42" s="214"/>
      <c r="TAU42" s="214"/>
      <c r="TAV42" s="214"/>
      <c r="TAW42" s="214"/>
      <c r="TAX42" s="214"/>
      <c r="TAY42" s="214"/>
      <c r="TAZ42" s="214"/>
      <c r="TBA42" s="214"/>
      <c r="TBB42" s="214"/>
      <c r="TBC42" s="214"/>
      <c r="TBD42" s="214"/>
      <c r="TBE42" s="214"/>
      <c r="TBF42" s="214"/>
      <c r="TBG42" s="214"/>
      <c r="TBH42" s="214"/>
      <c r="TBI42" s="214"/>
      <c r="TBJ42" s="214"/>
      <c r="TBK42" s="214"/>
      <c r="TBL42" s="214"/>
      <c r="TBM42" s="214"/>
      <c r="TBN42" s="214"/>
      <c r="TBO42" s="214"/>
      <c r="TBP42" s="214"/>
      <c r="TBQ42" s="214"/>
      <c r="TBR42" s="214"/>
      <c r="TBS42" s="214"/>
      <c r="TBT42" s="214"/>
      <c r="TBU42" s="214"/>
      <c r="TBV42" s="214"/>
      <c r="TBW42" s="214"/>
      <c r="TBX42" s="214"/>
      <c r="TBY42" s="214"/>
      <c r="TBZ42" s="214"/>
      <c r="TCA42" s="214"/>
      <c r="TCB42" s="214"/>
      <c r="TCC42" s="214"/>
      <c r="TCD42" s="214"/>
      <c r="TCE42" s="214"/>
      <c r="TCF42" s="214"/>
      <c r="TCG42" s="214"/>
      <c r="TCH42" s="214"/>
      <c r="TCI42" s="214"/>
      <c r="TCJ42" s="214"/>
      <c r="TCK42" s="214"/>
      <c r="TCL42" s="214"/>
      <c r="TCM42" s="214"/>
      <c r="TCN42" s="214"/>
      <c r="TCO42" s="214"/>
      <c r="TCP42" s="214"/>
      <c r="TCQ42" s="214"/>
      <c r="TCR42" s="214"/>
      <c r="TCS42" s="214"/>
      <c r="TCT42" s="214"/>
      <c r="TCU42" s="214"/>
      <c r="TCV42" s="214"/>
      <c r="TCW42" s="214"/>
      <c r="TCX42" s="214"/>
      <c r="TCY42" s="214"/>
      <c r="TCZ42" s="214"/>
      <c r="TDA42" s="214"/>
      <c r="TDB42" s="214"/>
      <c r="TDC42" s="214"/>
      <c r="TDD42" s="214"/>
      <c r="TDE42" s="214"/>
      <c r="TDF42" s="214"/>
      <c r="TDG42" s="214"/>
      <c r="TDH42" s="214"/>
      <c r="TDI42" s="214"/>
      <c r="TDJ42" s="214"/>
      <c r="TDK42" s="214"/>
      <c r="TDL42" s="214"/>
      <c r="TDM42" s="214"/>
      <c r="TDN42" s="214"/>
      <c r="TDO42" s="214"/>
      <c r="TDP42" s="214"/>
      <c r="TDQ42" s="214"/>
      <c r="TDR42" s="214"/>
      <c r="TDS42" s="214"/>
      <c r="TDT42" s="214"/>
      <c r="TDU42" s="214"/>
      <c r="TDV42" s="214"/>
      <c r="TDW42" s="214"/>
      <c r="TDX42" s="214"/>
      <c r="TDY42" s="214"/>
      <c r="TDZ42" s="214"/>
      <c r="TEA42" s="214"/>
      <c r="TEB42" s="214"/>
      <c r="TEC42" s="214"/>
      <c r="TED42" s="214"/>
      <c r="TEE42" s="214"/>
      <c r="TEF42" s="214"/>
      <c r="TEG42" s="214"/>
      <c r="TEH42" s="214"/>
      <c r="TEI42" s="214"/>
      <c r="TEJ42" s="214"/>
      <c r="TEK42" s="214"/>
      <c r="TEL42" s="214"/>
      <c r="TEM42" s="214"/>
      <c r="TEN42" s="214"/>
      <c r="TEO42" s="214"/>
      <c r="TEP42" s="214"/>
      <c r="TEQ42" s="214"/>
      <c r="TER42" s="214"/>
      <c r="TES42" s="214"/>
      <c r="TET42" s="214"/>
      <c r="TEU42" s="214"/>
      <c r="TEV42" s="214"/>
      <c r="TEW42" s="214"/>
      <c r="TEX42" s="214"/>
      <c r="TEY42" s="214"/>
      <c r="TEZ42" s="214"/>
      <c r="TFA42" s="214"/>
      <c r="TFB42" s="214"/>
      <c r="TFC42" s="214"/>
      <c r="TFD42" s="214"/>
      <c r="TFE42" s="214"/>
      <c r="TFF42" s="214"/>
      <c r="TFG42" s="214"/>
      <c r="TFH42" s="214"/>
      <c r="TFI42" s="214"/>
      <c r="TFJ42" s="214"/>
      <c r="TFK42" s="214"/>
      <c r="TFL42" s="214"/>
      <c r="TFM42" s="214"/>
      <c r="TFN42" s="214"/>
      <c r="TFO42" s="214"/>
      <c r="TFP42" s="214"/>
      <c r="TFQ42" s="214"/>
      <c r="TFR42" s="214"/>
      <c r="TFS42" s="214"/>
      <c r="TFT42" s="214"/>
      <c r="TFU42" s="214"/>
      <c r="TFV42" s="214"/>
      <c r="TFW42" s="214"/>
      <c r="TFX42" s="214"/>
      <c r="TFY42" s="214"/>
      <c r="TFZ42" s="214"/>
      <c r="TGA42" s="214"/>
      <c r="TGB42" s="214"/>
      <c r="TGC42" s="214"/>
      <c r="TGD42" s="214"/>
      <c r="TGE42" s="214"/>
      <c r="TGF42" s="214"/>
      <c r="TGG42" s="214"/>
      <c r="TGH42" s="214"/>
      <c r="TGI42" s="214"/>
      <c r="TGJ42" s="214"/>
      <c r="TGK42" s="214"/>
      <c r="TGL42" s="214"/>
      <c r="TGM42" s="214"/>
      <c r="TGN42" s="214"/>
      <c r="TGO42" s="214"/>
      <c r="TGP42" s="214"/>
      <c r="TGQ42" s="214"/>
      <c r="TGR42" s="214"/>
      <c r="TGS42" s="214"/>
      <c r="TGT42" s="214"/>
      <c r="TGU42" s="214"/>
      <c r="TGV42" s="214"/>
      <c r="TGW42" s="214"/>
      <c r="TGX42" s="214"/>
      <c r="TGY42" s="214"/>
      <c r="TGZ42" s="214"/>
      <c r="THA42" s="214"/>
      <c r="THB42" s="214"/>
      <c r="THC42" s="214"/>
      <c r="THD42" s="214"/>
      <c r="THE42" s="214"/>
      <c r="THF42" s="214"/>
      <c r="THG42" s="214"/>
      <c r="THH42" s="214"/>
      <c r="THI42" s="214"/>
      <c r="THJ42" s="214"/>
      <c r="THK42" s="214"/>
      <c r="THL42" s="214"/>
      <c r="THM42" s="214"/>
      <c r="THN42" s="214"/>
      <c r="THO42" s="214"/>
      <c r="THP42" s="214"/>
      <c r="THQ42" s="214"/>
      <c r="THR42" s="214"/>
      <c r="THS42" s="214"/>
      <c r="THT42" s="214"/>
      <c r="THU42" s="214"/>
      <c r="THV42" s="214"/>
      <c r="THW42" s="214"/>
      <c r="THX42" s="214"/>
      <c r="THY42" s="214"/>
      <c r="THZ42" s="214"/>
      <c r="TIA42" s="214"/>
      <c r="TIB42" s="214"/>
      <c r="TIC42" s="214"/>
      <c r="TID42" s="214"/>
      <c r="TIE42" s="214"/>
      <c r="TIF42" s="214"/>
      <c r="TIG42" s="214"/>
      <c r="TIH42" s="214"/>
      <c r="TII42" s="214"/>
      <c r="TIJ42" s="214"/>
      <c r="TIK42" s="214"/>
      <c r="TIL42" s="214"/>
      <c r="TIM42" s="214"/>
      <c r="TIN42" s="214"/>
      <c r="TIO42" s="214"/>
      <c r="TIP42" s="214"/>
      <c r="TIQ42" s="214"/>
      <c r="TIR42" s="214"/>
      <c r="TIS42" s="214"/>
      <c r="TIT42" s="214"/>
      <c r="TIU42" s="214"/>
      <c r="TIV42" s="214"/>
      <c r="TIW42" s="214"/>
      <c r="TIX42" s="214"/>
      <c r="TIY42" s="214"/>
      <c r="TIZ42" s="214"/>
      <c r="TJA42" s="214"/>
      <c r="TJB42" s="214"/>
      <c r="TJC42" s="214"/>
      <c r="TJD42" s="214"/>
      <c r="TJE42" s="214"/>
      <c r="TJF42" s="214"/>
      <c r="TJG42" s="214"/>
      <c r="TJH42" s="214"/>
      <c r="TJI42" s="214"/>
      <c r="TJJ42" s="214"/>
      <c r="TJK42" s="214"/>
      <c r="TJL42" s="214"/>
      <c r="TJM42" s="214"/>
      <c r="TJN42" s="214"/>
      <c r="TJO42" s="214"/>
      <c r="TJP42" s="214"/>
      <c r="TJQ42" s="214"/>
      <c r="TJR42" s="214"/>
      <c r="TJS42" s="214"/>
      <c r="TJT42" s="214"/>
      <c r="TJU42" s="214"/>
      <c r="TJV42" s="214"/>
      <c r="TJW42" s="214"/>
      <c r="TJX42" s="214"/>
      <c r="TJY42" s="214"/>
      <c r="TJZ42" s="214"/>
      <c r="TKA42" s="214"/>
      <c r="TKB42" s="214"/>
      <c r="TKC42" s="214"/>
      <c r="TKD42" s="214"/>
      <c r="TKE42" s="214"/>
      <c r="TKF42" s="214"/>
      <c r="TKG42" s="214"/>
      <c r="TKH42" s="214"/>
      <c r="TKI42" s="214"/>
      <c r="TKJ42" s="214"/>
      <c r="TKK42" s="214"/>
      <c r="TKL42" s="214"/>
      <c r="TKM42" s="214"/>
      <c r="TKN42" s="214"/>
      <c r="TKO42" s="214"/>
      <c r="TKP42" s="214"/>
      <c r="TKQ42" s="214"/>
      <c r="TKR42" s="214"/>
      <c r="TKS42" s="214"/>
      <c r="TKT42" s="214"/>
      <c r="TKU42" s="214"/>
      <c r="TKV42" s="214"/>
      <c r="TKW42" s="214"/>
      <c r="TKX42" s="214"/>
      <c r="TKY42" s="214"/>
      <c r="TKZ42" s="214"/>
      <c r="TLA42" s="214"/>
      <c r="TLB42" s="214"/>
      <c r="TLC42" s="214"/>
      <c r="TLD42" s="214"/>
      <c r="TLE42" s="214"/>
      <c r="TLF42" s="214"/>
      <c r="TLG42" s="214"/>
      <c r="TLH42" s="214"/>
      <c r="TLI42" s="214"/>
      <c r="TLJ42" s="214"/>
      <c r="TLK42" s="214"/>
      <c r="TLL42" s="214"/>
      <c r="TLM42" s="214"/>
      <c r="TLN42" s="214"/>
      <c r="TLO42" s="214"/>
      <c r="TLP42" s="214"/>
      <c r="TLQ42" s="214"/>
      <c r="TLR42" s="214"/>
      <c r="TLS42" s="214"/>
      <c r="TLT42" s="214"/>
      <c r="TLU42" s="214"/>
      <c r="TLV42" s="214"/>
      <c r="TLW42" s="214"/>
      <c r="TLX42" s="214"/>
      <c r="TLY42" s="214"/>
      <c r="TLZ42" s="214"/>
      <c r="TMA42" s="214"/>
      <c r="TMB42" s="214"/>
      <c r="TMC42" s="214"/>
      <c r="TMD42" s="214"/>
      <c r="TME42" s="214"/>
      <c r="TMF42" s="214"/>
      <c r="TMG42" s="214"/>
      <c r="TMH42" s="214"/>
      <c r="TMI42" s="214"/>
      <c r="TMJ42" s="214"/>
      <c r="TMK42" s="214"/>
      <c r="TML42" s="214"/>
      <c r="TMM42" s="214"/>
      <c r="TMN42" s="214"/>
      <c r="TMO42" s="214"/>
      <c r="TMP42" s="214"/>
      <c r="TMQ42" s="214"/>
      <c r="TMR42" s="214"/>
      <c r="TMS42" s="214"/>
      <c r="TMT42" s="214"/>
      <c r="TMU42" s="214"/>
      <c r="TMV42" s="214"/>
      <c r="TMW42" s="214"/>
      <c r="TMX42" s="214"/>
      <c r="TMY42" s="214"/>
      <c r="TMZ42" s="214"/>
      <c r="TNA42" s="214"/>
      <c r="TNB42" s="214"/>
      <c r="TNC42" s="214"/>
      <c r="TND42" s="214"/>
      <c r="TNE42" s="214"/>
      <c r="TNF42" s="214"/>
      <c r="TNG42" s="214"/>
      <c r="TNH42" s="214"/>
      <c r="TNI42" s="214"/>
      <c r="TNJ42" s="214"/>
      <c r="TNK42" s="214"/>
      <c r="TNL42" s="214"/>
      <c r="TNM42" s="214"/>
      <c r="TNN42" s="214"/>
      <c r="TNO42" s="214"/>
      <c r="TNP42" s="214"/>
      <c r="TNQ42" s="214"/>
      <c r="TNR42" s="214"/>
      <c r="TNS42" s="214"/>
      <c r="TNT42" s="214"/>
      <c r="TNU42" s="214"/>
      <c r="TNV42" s="214"/>
      <c r="TNW42" s="214"/>
      <c r="TNX42" s="214"/>
      <c r="TNY42" s="214"/>
      <c r="TNZ42" s="214"/>
      <c r="TOA42" s="214"/>
      <c r="TOB42" s="214"/>
      <c r="TOC42" s="214"/>
      <c r="TOD42" s="214"/>
      <c r="TOE42" s="214"/>
      <c r="TOF42" s="214"/>
      <c r="TOG42" s="214"/>
      <c r="TOH42" s="214"/>
      <c r="TOI42" s="214"/>
      <c r="TOJ42" s="214"/>
      <c r="TOK42" s="214"/>
      <c r="TOL42" s="214"/>
      <c r="TOM42" s="214"/>
      <c r="TON42" s="214"/>
      <c r="TOO42" s="214"/>
      <c r="TOP42" s="214"/>
      <c r="TOQ42" s="214"/>
      <c r="TOR42" s="214"/>
      <c r="TOS42" s="214"/>
      <c r="TOT42" s="214"/>
      <c r="TOU42" s="214"/>
      <c r="TOV42" s="214"/>
      <c r="TOW42" s="214"/>
      <c r="TOX42" s="214"/>
      <c r="TOY42" s="214"/>
      <c r="TOZ42" s="214"/>
      <c r="TPA42" s="214"/>
      <c r="TPB42" s="214"/>
      <c r="TPC42" s="214"/>
      <c r="TPD42" s="214"/>
      <c r="TPE42" s="214"/>
      <c r="TPF42" s="214"/>
      <c r="TPG42" s="214"/>
      <c r="TPH42" s="214"/>
      <c r="TPI42" s="214"/>
      <c r="TPJ42" s="214"/>
      <c r="TPK42" s="214"/>
      <c r="TPL42" s="214"/>
      <c r="TPM42" s="214"/>
      <c r="TPN42" s="214"/>
      <c r="TPO42" s="214"/>
      <c r="TPP42" s="214"/>
      <c r="TPQ42" s="214"/>
      <c r="TPR42" s="214"/>
      <c r="TPS42" s="214"/>
      <c r="TPT42" s="214"/>
      <c r="TPU42" s="214"/>
      <c r="TPV42" s="214"/>
      <c r="TPW42" s="214"/>
      <c r="TPX42" s="214"/>
      <c r="TPY42" s="214"/>
      <c r="TPZ42" s="214"/>
      <c r="TQA42" s="214"/>
      <c r="TQB42" s="214"/>
      <c r="TQC42" s="214"/>
      <c r="TQD42" s="214"/>
      <c r="TQE42" s="214"/>
      <c r="TQF42" s="214"/>
      <c r="TQG42" s="214"/>
      <c r="TQH42" s="214"/>
      <c r="TQI42" s="214"/>
      <c r="TQJ42" s="214"/>
      <c r="TQK42" s="214"/>
      <c r="TQL42" s="214"/>
      <c r="TQM42" s="214"/>
      <c r="TQN42" s="214"/>
      <c r="TQO42" s="214"/>
      <c r="TQP42" s="214"/>
      <c r="TQQ42" s="214"/>
      <c r="TQR42" s="214"/>
      <c r="TQS42" s="214"/>
      <c r="TQT42" s="214"/>
      <c r="TQU42" s="214"/>
      <c r="TQV42" s="214"/>
      <c r="TQW42" s="214"/>
      <c r="TQX42" s="214"/>
      <c r="TQY42" s="214"/>
      <c r="TQZ42" s="214"/>
      <c r="TRA42" s="214"/>
      <c r="TRB42" s="214"/>
      <c r="TRC42" s="214"/>
      <c r="TRD42" s="214"/>
      <c r="TRE42" s="214"/>
      <c r="TRF42" s="214"/>
      <c r="TRG42" s="214"/>
      <c r="TRH42" s="214"/>
      <c r="TRI42" s="214"/>
      <c r="TRJ42" s="214"/>
      <c r="TRK42" s="214"/>
      <c r="TRL42" s="214"/>
      <c r="TRM42" s="214"/>
      <c r="TRN42" s="214"/>
      <c r="TRO42" s="214"/>
      <c r="TRP42" s="214"/>
      <c r="TRQ42" s="214"/>
      <c r="TRR42" s="214"/>
      <c r="TRS42" s="214"/>
      <c r="TRT42" s="214"/>
      <c r="TRU42" s="214"/>
      <c r="TRV42" s="214"/>
      <c r="TRW42" s="214"/>
      <c r="TRX42" s="214"/>
      <c r="TRY42" s="214"/>
      <c r="TRZ42" s="214"/>
      <c r="TSA42" s="214"/>
      <c r="TSB42" s="214"/>
      <c r="TSC42" s="214"/>
      <c r="TSD42" s="214"/>
      <c r="TSE42" s="214"/>
      <c r="TSF42" s="214"/>
      <c r="TSG42" s="214"/>
      <c r="TSH42" s="214"/>
      <c r="TSI42" s="214"/>
      <c r="TSJ42" s="214"/>
      <c r="TSK42" s="214"/>
      <c r="TSL42" s="214"/>
      <c r="TSM42" s="214"/>
      <c r="TSN42" s="214"/>
      <c r="TSO42" s="214"/>
      <c r="TSP42" s="214"/>
      <c r="TSQ42" s="214"/>
      <c r="TSR42" s="214"/>
      <c r="TSS42" s="214"/>
      <c r="TST42" s="214"/>
      <c r="TSU42" s="214"/>
      <c r="TSV42" s="214"/>
      <c r="TSW42" s="214"/>
      <c r="TSX42" s="214"/>
      <c r="TSY42" s="214"/>
      <c r="TSZ42" s="214"/>
      <c r="TTA42" s="214"/>
      <c r="TTB42" s="214"/>
      <c r="TTC42" s="214"/>
      <c r="TTD42" s="214"/>
      <c r="TTE42" s="214"/>
      <c r="TTF42" s="214"/>
      <c r="TTG42" s="214"/>
      <c r="TTH42" s="214"/>
      <c r="TTI42" s="214"/>
      <c r="TTJ42" s="214"/>
      <c r="TTK42" s="214"/>
      <c r="TTL42" s="214"/>
      <c r="TTM42" s="214"/>
      <c r="TTN42" s="214"/>
      <c r="TTO42" s="214"/>
      <c r="TTP42" s="214"/>
      <c r="TTQ42" s="214"/>
      <c r="TTR42" s="214"/>
      <c r="TTS42" s="214"/>
      <c r="TTT42" s="214"/>
      <c r="TTU42" s="214"/>
      <c r="TTV42" s="214"/>
      <c r="TTW42" s="214"/>
      <c r="TTX42" s="214"/>
      <c r="TTY42" s="214"/>
      <c r="TTZ42" s="214"/>
      <c r="TUA42" s="214"/>
      <c r="TUB42" s="214"/>
      <c r="TUC42" s="214"/>
      <c r="TUD42" s="214"/>
      <c r="TUE42" s="214"/>
      <c r="TUF42" s="214"/>
      <c r="TUG42" s="214"/>
      <c r="TUH42" s="214"/>
      <c r="TUI42" s="214"/>
      <c r="TUJ42" s="214"/>
      <c r="TUK42" s="214"/>
      <c r="TUL42" s="214"/>
      <c r="TUM42" s="214"/>
      <c r="TUN42" s="214"/>
      <c r="TUO42" s="214"/>
      <c r="TUP42" s="214"/>
      <c r="TUQ42" s="214"/>
      <c r="TUR42" s="214"/>
      <c r="TUS42" s="214"/>
      <c r="TUT42" s="214"/>
      <c r="TUU42" s="214"/>
      <c r="TUV42" s="214"/>
      <c r="TUW42" s="214"/>
      <c r="TUX42" s="214"/>
      <c r="TUY42" s="214"/>
      <c r="TUZ42" s="214"/>
      <c r="TVA42" s="214"/>
      <c r="TVB42" s="214"/>
      <c r="TVC42" s="214"/>
      <c r="TVD42" s="214"/>
      <c r="TVE42" s="214"/>
      <c r="TVF42" s="214"/>
      <c r="TVG42" s="214"/>
      <c r="TVH42" s="214"/>
      <c r="TVI42" s="214"/>
      <c r="TVJ42" s="214"/>
      <c r="TVK42" s="214"/>
      <c r="TVL42" s="214"/>
      <c r="TVM42" s="214"/>
      <c r="TVN42" s="214"/>
      <c r="TVO42" s="214"/>
      <c r="TVP42" s="214"/>
      <c r="TVQ42" s="214"/>
      <c r="TVR42" s="214"/>
      <c r="TVS42" s="214"/>
      <c r="TVT42" s="214"/>
      <c r="TVU42" s="214"/>
      <c r="TVV42" s="214"/>
      <c r="TVW42" s="214"/>
      <c r="TVX42" s="214"/>
      <c r="TVY42" s="214"/>
      <c r="TVZ42" s="214"/>
      <c r="TWA42" s="214"/>
      <c r="TWB42" s="214"/>
      <c r="TWC42" s="214"/>
      <c r="TWD42" s="214"/>
      <c r="TWE42" s="214"/>
      <c r="TWF42" s="214"/>
      <c r="TWG42" s="214"/>
      <c r="TWH42" s="214"/>
      <c r="TWI42" s="214"/>
      <c r="TWJ42" s="214"/>
      <c r="TWK42" s="214"/>
      <c r="TWL42" s="214"/>
      <c r="TWM42" s="214"/>
      <c r="TWN42" s="214"/>
      <c r="TWO42" s="214"/>
      <c r="TWP42" s="214"/>
      <c r="TWQ42" s="214"/>
      <c r="TWR42" s="214"/>
      <c r="TWS42" s="214"/>
      <c r="TWT42" s="214"/>
      <c r="TWU42" s="214"/>
      <c r="TWV42" s="214"/>
      <c r="TWW42" s="214"/>
      <c r="TWX42" s="214"/>
      <c r="TWY42" s="214"/>
      <c r="TWZ42" s="214"/>
      <c r="TXA42" s="214"/>
      <c r="TXB42" s="214"/>
      <c r="TXC42" s="214"/>
      <c r="TXD42" s="214"/>
      <c r="TXE42" s="214"/>
      <c r="TXF42" s="214"/>
      <c r="TXG42" s="214"/>
      <c r="TXH42" s="214"/>
      <c r="TXI42" s="214"/>
      <c r="TXJ42" s="214"/>
      <c r="TXK42" s="214"/>
      <c r="TXL42" s="214"/>
      <c r="TXM42" s="214"/>
      <c r="TXN42" s="214"/>
      <c r="TXO42" s="214"/>
      <c r="TXP42" s="214"/>
      <c r="TXQ42" s="214"/>
      <c r="TXR42" s="214"/>
      <c r="TXS42" s="214"/>
      <c r="TXT42" s="214"/>
      <c r="TXU42" s="214"/>
      <c r="TXV42" s="214"/>
      <c r="TXW42" s="214"/>
      <c r="TXX42" s="214"/>
      <c r="TXY42" s="214"/>
      <c r="TXZ42" s="214"/>
      <c r="TYA42" s="214"/>
      <c r="TYB42" s="214"/>
      <c r="TYC42" s="214"/>
      <c r="TYD42" s="214"/>
      <c r="TYE42" s="214"/>
      <c r="TYF42" s="214"/>
      <c r="TYG42" s="214"/>
      <c r="TYH42" s="214"/>
      <c r="TYI42" s="214"/>
      <c r="TYJ42" s="214"/>
      <c r="TYK42" s="214"/>
      <c r="TYL42" s="214"/>
      <c r="TYM42" s="214"/>
      <c r="TYN42" s="214"/>
      <c r="TYO42" s="214"/>
      <c r="TYP42" s="214"/>
      <c r="TYQ42" s="214"/>
      <c r="TYR42" s="214"/>
      <c r="TYS42" s="214"/>
      <c r="TYT42" s="214"/>
      <c r="TYU42" s="214"/>
      <c r="TYV42" s="214"/>
      <c r="TYW42" s="214"/>
      <c r="TYX42" s="214"/>
      <c r="TYY42" s="214"/>
      <c r="TYZ42" s="214"/>
      <c r="TZA42" s="214"/>
      <c r="TZB42" s="214"/>
      <c r="TZC42" s="214"/>
      <c r="TZD42" s="214"/>
      <c r="TZE42" s="214"/>
      <c r="TZF42" s="214"/>
      <c r="TZG42" s="214"/>
      <c r="TZH42" s="214"/>
      <c r="TZI42" s="214"/>
      <c r="TZJ42" s="214"/>
      <c r="TZK42" s="214"/>
      <c r="TZL42" s="214"/>
      <c r="TZM42" s="214"/>
      <c r="TZN42" s="214"/>
      <c r="TZO42" s="214"/>
      <c r="TZP42" s="214"/>
      <c r="TZQ42" s="214"/>
      <c r="TZR42" s="214"/>
      <c r="TZS42" s="214"/>
      <c r="TZT42" s="214"/>
      <c r="TZU42" s="214"/>
      <c r="TZV42" s="214"/>
      <c r="TZW42" s="214"/>
      <c r="TZX42" s="214"/>
      <c r="TZY42" s="214"/>
      <c r="TZZ42" s="214"/>
      <c r="UAA42" s="214"/>
      <c r="UAB42" s="214"/>
      <c r="UAC42" s="214"/>
      <c r="UAD42" s="214"/>
      <c r="UAE42" s="214"/>
      <c r="UAF42" s="214"/>
      <c r="UAG42" s="214"/>
      <c r="UAH42" s="214"/>
      <c r="UAI42" s="214"/>
      <c r="UAJ42" s="214"/>
      <c r="UAK42" s="214"/>
      <c r="UAL42" s="214"/>
      <c r="UAM42" s="214"/>
      <c r="UAN42" s="214"/>
      <c r="UAO42" s="214"/>
      <c r="UAP42" s="214"/>
      <c r="UAQ42" s="214"/>
      <c r="UAR42" s="214"/>
      <c r="UAS42" s="214"/>
      <c r="UAT42" s="214"/>
      <c r="UAU42" s="214"/>
      <c r="UAV42" s="214"/>
      <c r="UAW42" s="214"/>
      <c r="UAX42" s="214"/>
      <c r="UAY42" s="214"/>
      <c r="UAZ42" s="214"/>
      <c r="UBA42" s="214"/>
      <c r="UBB42" s="214"/>
      <c r="UBC42" s="214"/>
      <c r="UBD42" s="214"/>
      <c r="UBE42" s="214"/>
      <c r="UBF42" s="214"/>
      <c r="UBG42" s="214"/>
      <c r="UBH42" s="214"/>
      <c r="UBI42" s="214"/>
      <c r="UBJ42" s="214"/>
      <c r="UBK42" s="214"/>
      <c r="UBL42" s="214"/>
      <c r="UBM42" s="214"/>
      <c r="UBN42" s="214"/>
      <c r="UBO42" s="214"/>
      <c r="UBP42" s="214"/>
      <c r="UBQ42" s="214"/>
      <c r="UBR42" s="214"/>
      <c r="UBS42" s="214"/>
      <c r="UBT42" s="214"/>
      <c r="UBU42" s="214"/>
      <c r="UBV42" s="214"/>
      <c r="UBW42" s="214"/>
      <c r="UBX42" s="214"/>
      <c r="UBY42" s="214"/>
      <c r="UBZ42" s="214"/>
      <c r="UCA42" s="214"/>
      <c r="UCB42" s="214"/>
      <c r="UCC42" s="214"/>
      <c r="UCD42" s="214"/>
      <c r="UCE42" s="214"/>
      <c r="UCF42" s="214"/>
      <c r="UCG42" s="214"/>
      <c r="UCH42" s="214"/>
      <c r="UCI42" s="214"/>
      <c r="UCJ42" s="214"/>
      <c r="UCK42" s="214"/>
      <c r="UCL42" s="214"/>
      <c r="UCM42" s="214"/>
      <c r="UCN42" s="214"/>
      <c r="UCO42" s="214"/>
      <c r="UCP42" s="214"/>
      <c r="UCQ42" s="214"/>
      <c r="UCR42" s="214"/>
      <c r="UCS42" s="214"/>
      <c r="UCT42" s="214"/>
      <c r="UCU42" s="214"/>
      <c r="UCV42" s="214"/>
      <c r="UCW42" s="214"/>
      <c r="UCX42" s="214"/>
      <c r="UCY42" s="214"/>
      <c r="UCZ42" s="214"/>
      <c r="UDA42" s="214"/>
      <c r="UDB42" s="214"/>
      <c r="UDC42" s="214"/>
      <c r="UDD42" s="214"/>
      <c r="UDE42" s="214"/>
      <c r="UDF42" s="214"/>
      <c r="UDG42" s="214"/>
      <c r="UDH42" s="214"/>
      <c r="UDI42" s="214"/>
      <c r="UDJ42" s="214"/>
      <c r="UDK42" s="214"/>
      <c r="UDL42" s="214"/>
      <c r="UDM42" s="214"/>
      <c r="UDN42" s="214"/>
      <c r="UDO42" s="214"/>
      <c r="UDP42" s="214"/>
      <c r="UDQ42" s="214"/>
      <c r="UDR42" s="214"/>
      <c r="UDS42" s="214"/>
      <c r="UDT42" s="214"/>
      <c r="UDU42" s="214"/>
      <c r="UDV42" s="214"/>
      <c r="UDW42" s="214"/>
      <c r="UDX42" s="214"/>
      <c r="UDY42" s="214"/>
      <c r="UDZ42" s="214"/>
      <c r="UEA42" s="214"/>
      <c r="UEB42" s="214"/>
      <c r="UEC42" s="214"/>
      <c r="UED42" s="214"/>
      <c r="UEE42" s="214"/>
      <c r="UEF42" s="214"/>
      <c r="UEG42" s="214"/>
      <c r="UEH42" s="214"/>
      <c r="UEI42" s="214"/>
      <c r="UEJ42" s="214"/>
      <c r="UEK42" s="214"/>
      <c r="UEL42" s="214"/>
      <c r="UEM42" s="214"/>
      <c r="UEN42" s="214"/>
      <c r="UEO42" s="214"/>
      <c r="UEP42" s="214"/>
      <c r="UEQ42" s="214"/>
      <c r="UER42" s="214"/>
      <c r="UES42" s="214"/>
      <c r="UET42" s="214"/>
      <c r="UEU42" s="214"/>
      <c r="UEV42" s="214"/>
      <c r="UEW42" s="214"/>
      <c r="UEX42" s="214"/>
      <c r="UEY42" s="214"/>
      <c r="UEZ42" s="214"/>
      <c r="UFA42" s="214"/>
      <c r="UFB42" s="214"/>
      <c r="UFC42" s="214"/>
      <c r="UFD42" s="214"/>
      <c r="UFE42" s="214"/>
      <c r="UFF42" s="214"/>
      <c r="UFG42" s="214"/>
      <c r="UFH42" s="214"/>
      <c r="UFI42" s="214"/>
      <c r="UFJ42" s="214"/>
      <c r="UFK42" s="214"/>
      <c r="UFL42" s="214"/>
      <c r="UFM42" s="214"/>
      <c r="UFN42" s="214"/>
      <c r="UFO42" s="214"/>
      <c r="UFP42" s="214"/>
      <c r="UFQ42" s="214"/>
      <c r="UFR42" s="214"/>
      <c r="UFS42" s="214"/>
      <c r="UFT42" s="214"/>
      <c r="UFU42" s="214"/>
      <c r="UFV42" s="214"/>
      <c r="UFW42" s="214"/>
      <c r="UFX42" s="214"/>
      <c r="UFY42" s="214"/>
      <c r="UFZ42" s="214"/>
      <c r="UGA42" s="214"/>
      <c r="UGB42" s="214"/>
      <c r="UGC42" s="214"/>
      <c r="UGD42" s="214"/>
      <c r="UGE42" s="214"/>
      <c r="UGF42" s="214"/>
      <c r="UGG42" s="214"/>
      <c r="UGH42" s="214"/>
      <c r="UGI42" s="214"/>
      <c r="UGJ42" s="214"/>
      <c r="UGK42" s="214"/>
      <c r="UGL42" s="214"/>
      <c r="UGM42" s="214"/>
      <c r="UGN42" s="214"/>
      <c r="UGO42" s="214"/>
      <c r="UGP42" s="214"/>
      <c r="UGQ42" s="214"/>
      <c r="UGR42" s="214"/>
      <c r="UGS42" s="214"/>
      <c r="UGT42" s="214"/>
      <c r="UGU42" s="214"/>
      <c r="UGV42" s="214"/>
      <c r="UGW42" s="214"/>
      <c r="UGX42" s="214"/>
      <c r="UGY42" s="214"/>
      <c r="UGZ42" s="214"/>
      <c r="UHA42" s="214"/>
      <c r="UHB42" s="214"/>
      <c r="UHC42" s="214"/>
      <c r="UHD42" s="214"/>
      <c r="UHE42" s="214"/>
      <c r="UHF42" s="214"/>
      <c r="UHG42" s="214"/>
      <c r="UHH42" s="214"/>
      <c r="UHI42" s="214"/>
      <c r="UHJ42" s="214"/>
      <c r="UHK42" s="214"/>
      <c r="UHL42" s="214"/>
      <c r="UHM42" s="214"/>
      <c r="UHN42" s="214"/>
      <c r="UHO42" s="214"/>
      <c r="UHP42" s="214"/>
      <c r="UHQ42" s="214"/>
      <c r="UHR42" s="214"/>
      <c r="UHS42" s="214"/>
      <c r="UHT42" s="214"/>
      <c r="UHU42" s="214"/>
      <c r="UHV42" s="214"/>
      <c r="UHW42" s="214"/>
      <c r="UHX42" s="214"/>
      <c r="UHY42" s="214"/>
      <c r="UHZ42" s="214"/>
      <c r="UIA42" s="214"/>
      <c r="UIB42" s="214"/>
      <c r="UIC42" s="214"/>
      <c r="UID42" s="214"/>
      <c r="UIE42" s="214"/>
      <c r="UIF42" s="214"/>
      <c r="UIG42" s="214"/>
      <c r="UIH42" s="214"/>
      <c r="UII42" s="214"/>
      <c r="UIJ42" s="214"/>
      <c r="UIK42" s="214"/>
      <c r="UIL42" s="214"/>
      <c r="UIM42" s="214"/>
      <c r="UIN42" s="214"/>
      <c r="UIO42" s="214"/>
      <c r="UIP42" s="214"/>
      <c r="UIQ42" s="214"/>
      <c r="UIR42" s="214"/>
      <c r="UIS42" s="214"/>
      <c r="UIT42" s="214"/>
      <c r="UIU42" s="214"/>
      <c r="UIV42" s="214"/>
      <c r="UIW42" s="214"/>
      <c r="UIX42" s="214"/>
      <c r="UIY42" s="214"/>
      <c r="UIZ42" s="214"/>
      <c r="UJA42" s="214"/>
      <c r="UJB42" s="214"/>
      <c r="UJC42" s="214"/>
      <c r="UJD42" s="214"/>
      <c r="UJE42" s="214"/>
      <c r="UJF42" s="214"/>
      <c r="UJG42" s="214"/>
      <c r="UJH42" s="214"/>
      <c r="UJI42" s="214"/>
      <c r="UJJ42" s="214"/>
      <c r="UJK42" s="214"/>
      <c r="UJL42" s="214"/>
      <c r="UJM42" s="214"/>
      <c r="UJN42" s="214"/>
      <c r="UJO42" s="214"/>
      <c r="UJP42" s="214"/>
      <c r="UJQ42" s="214"/>
      <c r="UJR42" s="214"/>
      <c r="UJS42" s="214"/>
      <c r="UJT42" s="214"/>
      <c r="UJU42" s="214"/>
      <c r="UJV42" s="214"/>
      <c r="UJW42" s="214"/>
      <c r="UJX42" s="214"/>
      <c r="UJY42" s="214"/>
      <c r="UJZ42" s="214"/>
      <c r="UKA42" s="214"/>
      <c r="UKB42" s="214"/>
      <c r="UKC42" s="214"/>
      <c r="UKD42" s="214"/>
      <c r="UKE42" s="214"/>
      <c r="UKF42" s="214"/>
      <c r="UKG42" s="214"/>
      <c r="UKH42" s="214"/>
      <c r="UKI42" s="214"/>
      <c r="UKJ42" s="214"/>
      <c r="UKK42" s="214"/>
      <c r="UKL42" s="214"/>
      <c r="UKM42" s="214"/>
      <c r="UKN42" s="214"/>
      <c r="UKO42" s="214"/>
      <c r="UKP42" s="214"/>
      <c r="UKQ42" s="214"/>
      <c r="UKR42" s="214"/>
      <c r="UKS42" s="214"/>
      <c r="UKT42" s="214"/>
      <c r="UKU42" s="214"/>
      <c r="UKV42" s="214"/>
      <c r="UKW42" s="214"/>
      <c r="UKX42" s="214"/>
      <c r="UKY42" s="214"/>
      <c r="UKZ42" s="214"/>
      <c r="ULA42" s="214"/>
      <c r="ULB42" s="214"/>
      <c r="ULC42" s="214"/>
      <c r="ULD42" s="214"/>
      <c r="ULE42" s="214"/>
      <c r="ULF42" s="214"/>
      <c r="ULG42" s="214"/>
      <c r="ULH42" s="214"/>
      <c r="ULI42" s="214"/>
      <c r="ULJ42" s="214"/>
      <c r="ULK42" s="214"/>
      <c r="ULL42" s="214"/>
      <c r="ULM42" s="214"/>
      <c r="ULN42" s="214"/>
      <c r="ULO42" s="214"/>
      <c r="ULP42" s="214"/>
      <c r="ULQ42" s="214"/>
      <c r="ULR42" s="214"/>
      <c r="ULS42" s="214"/>
      <c r="ULT42" s="214"/>
      <c r="ULU42" s="214"/>
      <c r="ULV42" s="214"/>
      <c r="ULW42" s="214"/>
      <c r="ULX42" s="214"/>
      <c r="ULY42" s="214"/>
      <c r="ULZ42" s="214"/>
      <c r="UMA42" s="214"/>
      <c r="UMB42" s="214"/>
      <c r="UMC42" s="214"/>
      <c r="UMD42" s="214"/>
      <c r="UME42" s="214"/>
      <c r="UMF42" s="214"/>
      <c r="UMG42" s="214"/>
      <c r="UMH42" s="214"/>
      <c r="UMI42" s="214"/>
      <c r="UMJ42" s="214"/>
      <c r="UMK42" s="214"/>
      <c r="UML42" s="214"/>
      <c r="UMM42" s="214"/>
      <c r="UMN42" s="214"/>
      <c r="UMO42" s="214"/>
      <c r="UMP42" s="214"/>
      <c r="UMQ42" s="214"/>
      <c r="UMR42" s="214"/>
      <c r="UMS42" s="214"/>
      <c r="UMT42" s="214"/>
      <c r="UMU42" s="214"/>
      <c r="UMV42" s="214"/>
      <c r="UMW42" s="214"/>
      <c r="UMX42" s="214"/>
      <c r="UMY42" s="214"/>
      <c r="UMZ42" s="214"/>
      <c r="UNA42" s="214"/>
      <c r="UNB42" s="214"/>
      <c r="UNC42" s="214"/>
      <c r="UND42" s="214"/>
      <c r="UNE42" s="214"/>
      <c r="UNF42" s="214"/>
      <c r="UNG42" s="214"/>
      <c r="UNH42" s="214"/>
      <c r="UNI42" s="214"/>
      <c r="UNJ42" s="214"/>
      <c r="UNK42" s="214"/>
      <c r="UNL42" s="214"/>
      <c r="UNM42" s="214"/>
      <c r="UNN42" s="214"/>
      <c r="UNO42" s="214"/>
      <c r="UNP42" s="214"/>
      <c r="UNQ42" s="214"/>
      <c r="UNR42" s="214"/>
      <c r="UNS42" s="214"/>
      <c r="UNT42" s="214"/>
      <c r="UNU42" s="214"/>
      <c r="UNV42" s="214"/>
      <c r="UNW42" s="214"/>
      <c r="UNX42" s="214"/>
      <c r="UNY42" s="214"/>
      <c r="UNZ42" s="214"/>
      <c r="UOA42" s="214"/>
      <c r="UOB42" s="214"/>
      <c r="UOC42" s="214"/>
      <c r="UOD42" s="214"/>
      <c r="UOE42" s="214"/>
      <c r="UOF42" s="214"/>
      <c r="UOG42" s="214"/>
      <c r="UOH42" s="214"/>
      <c r="UOI42" s="214"/>
      <c r="UOJ42" s="214"/>
      <c r="UOK42" s="214"/>
      <c r="UOL42" s="214"/>
      <c r="UOM42" s="214"/>
      <c r="UON42" s="214"/>
      <c r="UOO42" s="214"/>
      <c r="UOP42" s="214"/>
      <c r="UOQ42" s="214"/>
      <c r="UOR42" s="214"/>
      <c r="UOS42" s="214"/>
      <c r="UOT42" s="214"/>
      <c r="UOU42" s="214"/>
      <c r="UOV42" s="214"/>
      <c r="UOW42" s="214"/>
      <c r="UOX42" s="214"/>
      <c r="UOY42" s="214"/>
      <c r="UOZ42" s="214"/>
      <c r="UPA42" s="214"/>
      <c r="UPB42" s="214"/>
      <c r="UPC42" s="214"/>
      <c r="UPD42" s="214"/>
      <c r="UPE42" s="214"/>
      <c r="UPF42" s="214"/>
      <c r="UPG42" s="214"/>
      <c r="UPH42" s="214"/>
      <c r="UPI42" s="214"/>
      <c r="UPJ42" s="214"/>
      <c r="UPK42" s="214"/>
      <c r="UPL42" s="214"/>
      <c r="UPM42" s="214"/>
      <c r="UPN42" s="214"/>
      <c r="UPO42" s="214"/>
      <c r="UPP42" s="214"/>
      <c r="UPQ42" s="214"/>
      <c r="UPR42" s="214"/>
      <c r="UPS42" s="214"/>
      <c r="UPT42" s="214"/>
      <c r="UPU42" s="214"/>
      <c r="UPV42" s="214"/>
      <c r="UPW42" s="214"/>
      <c r="UPX42" s="214"/>
      <c r="UPY42" s="214"/>
      <c r="UPZ42" s="214"/>
      <c r="UQA42" s="214"/>
      <c r="UQB42" s="214"/>
      <c r="UQC42" s="214"/>
      <c r="UQD42" s="214"/>
      <c r="UQE42" s="214"/>
      <c r="UQF42" s="214"/>
      <c r="UQG42" s="214"/>
      <c r="UQH42" s="214"/>
      <c r="UQI42" s="214"/>
      <c r="UQJ42" s="214"/>
      <c r="UQK42" s="214"/>
      <c r="UQL42" s="214"/>
      <c r="UQM42" s="214"/>
      <c r="UQN42" s="214"/>
      <c r="UQO42" s="214"/>
      <c r="UQP42" s="214"/>
      <c r="UQQ42" s="214"/>
      <c r="UQR42" s="214"/>
      <c r="UQS42" s="214"/>
      <c r="UQT42" s="214"/>
      <c r="UQU42" s="214"/>
      <c r="UQV42" s="214"/>
      <c r="UQW42" s="214"/>
      <c r="UQX42" s="214"/>
      <c r="UQY42" s="214"/>
      <c r="UQZ42" s="214"/>
      <c r="URA42" s="214"/>
      <c r="URB42" s="214"/>
      <c r="URC42" s="214"/>
      <c r="URD42" s="214"/>
      <c r="URE42" s="214"/>
      <c r="URF42" s="214"/>
      <c r="URG42" s="214"/>
      <c r="URH42" s="214"/>
      <c r="URI42" s="214"/>
      <c r="URJ42" s="214"/>
      <c r="URK42" s="214"/>
      <c r="URL42" s="214"/>
      <c r="URM42" s="214"/>
      <c r="URN42" s="214"/>
      <c r="URO42" s="214"/>
      <c r="URP42" s="214"/>
      <c r="URQ42" s="214"/>
      <c r="URR42" s="214"/>
      <c r="URS42" s="214"/>
      <c r="URT42" s="214"/>
      <c r="URU42" s="214"/>
      <c r="URV42" s="214"/>
      <c r="URW42" s="214"/>
      <c r="URX42" s="214"/>
      <c r="URY42" s="214"/>
      <c r="URZ42" s="214"/>
      <c r="USA42" s="214"/>
      <c r="USB42" s="214"/>
      <c r="USC42" s="214"/>
      <c r="USD42" s="214"/>
      <c r="USE42" s="214"/>
      <c r="USF42" s="214"/>
      <c r="USG42" s="214"/>
      <c r="USH42" s="214"/>
      <c r="USI42" s="214"/>
      <c r="USJ42" s="214"/>
      <c r="USK42" s="214"/>
      <c r="USL42" s="214"/>
      <c r="USM42" s="214"/>
      <c r="USN42" s="214"/>
      <c r="USO42" s="214"/>
      <c r="USP42" s="214"/>
      <c r="USQ42" s="214"/>
      <c r="USR42" s="214"/>
      <c r="USS42" s="214"/>
      <c r="UST42" s="214"/>
      <c r="USU42" s="214"/>
      <c r="USV42" s="214"/>
      <c r="USW42" s="214"/>
      <c r="USX42" s="214"/>
      <c r="USY42" s="214"/>
      <c r="USZ42" s="214"/>
      <c r="UTA42" s="214"/>
      <c r="UTB42" s="214"/>
      <c r="UTC42" s="214"/>
      <c r="UTD42" s="214"/>
      <c r="UTE42" s="214"/>
      <c r="UTF42" s="214"/>
      <c r="UTG42" s="214"/>
      <c r="UTH42" s="214"/>
      <c r="UTI42" s="214"/>
      <c r="UTJ42" s="214"/>
      <c r="UTK42" s="214"/>
      <c r="UTL42" s="214"/>
      <c r="UTM42" s="214"/>
      <c r="UTN42" s="214"/>
      <c r="UTO42" s="214"/>
      <c r="UTP42" s="214"/>
      <c r="UTQ42" s="214"/>
      <c r="UTR42" s="214"/>
      <c r="UTS42" s="214"/>
      <c r="UTT42" s="214"/>
      <c r="UTU42" s="214"/>
      <c r="UTV42" s="214"/>
      <c r="UTW42" s="214"/>
      <c r="UTX42" s="214"/>
      <c r="UTY42" s="214"/>
      <c r="UTZ42" s="214"/>
      <c r="UUA42" s="214"/>
      <c r="UUB42" s="214"/>
      <c r="UUC42" s="214"/>
      <c r="UUD42" s="214"/>
      <c r="UUE42" s="214"/>
      <c r="UUF42" s="214"/>
      <c r="UUG42" s="214"/>
      <c r="UUH42" s="214"/>
      <c r="UUI42" s="214"/>
      <c r="UUJ42" s="214"/>
      <c r="UUK42" s="214"/>
      <c r="UUL42" s="214"/>
      <c r="UUM42" s="214"/>
      <c r="UUN42" s="214"/>
      <c r="UUO42" s="214"/>
      <c r="UUP42" s="214"/>
      <c r="UUQ42" s="214"/>
      <c r="UUR42" s="214"/>
      <c r="UUS42" s="214"/>
      <c r="UUT42" s="214"/>
      <c r="UUU42" s="214"/>
      <c r="UUV42" s="214"/>
      <c r="UUW42" s="214"/>
      <c r="UUX42" s="214"/>
      <c r="UUY42" s="214"/>
      <c r="UUZ42" s="214"/>
      <c r="UVA42" s="214"/>
      <c r="UVB42" s="214"/>
      <c r="UVC42" s="214"/>
      <c r="UVD42" s="214"/>
      <c r="UVE42" s="214"/>
      <c r="UVF42" s="214"/>
      <c r="UVG42" s="214"/>
      <c r="UVH42" s="214"/>
      <c r="UVI42" s="214"/>
      <c r="UVJ42" s="214"/>
      <c r="UVK42" s="214"/>
      <c r="UVL42" s="214"/>
      <c r="UVM42" s="214"/>
      <c r="UVN42" s="214"/>
      <c r="UVO42" s="214"/>
      <c r="UVP42" s="214"/>
      <c r="UVQ42" s="214"/>
      <c r="UVR42" s="214"/>
      <c r="UVS42" s="214"/>
      <c r="UVT42" s="214"/>
      <c r="UVU42" s="214"/>
      <c r="UVV42" s="214"/>
      <c r="UVW42" s="214"/>
      <c r="UVX42" s="214"/>
      <c r="UVY42" s="214"/>
      <c r="UVZ42" s="214"/>
      <c r="UWA42" s="214"/>
      <c r="UWB42" s="214"/>
      <c r="UWC42" s="214"/>
      <c r="UWD42" s="214"/>
      <c r="UWE42" s="214"/>
      <c r="UWF42" s="214"/>
      <c r="UWG42" s="214"/>
      <c r="UWH42" s="214"/>
      <c r="UWI42" s="214"/>
      <c r="UWJ42" s="214"/>
      <c r="UWK42" s="214"/>
      <c r="UWL42" s="214"/>
      <c r="UWM42" s="214"/>
      <c r="UWN42" s="214"/>
      <c r="UWO42" s="214"/>
      <c r="UWP42" s="214"/>
      <c r="UWQ42" s="214"/>
      <c r="UWR42" s="214"/>
      <c r="UWS42" s="214"/>
      <c r="UWT42" s="214"/>
      <c r="UWU42" s="214"/>
      <c r="UWV42" s="214"/>
      <c r="UWW42" s="214"/>
      <c r="UWX42" s="214"/>
      <c r="UWY42" s="214"/>
      <c r="UWZ42" s="214"/>
      <c r="UXA42" s="214"/>
      <c r="UXB42" s="214"/>
      <c r="UXC42" s="214"/>
      <c r="UXD42" s="214"/>
      <c r="UXE42" s="214"/>
      <c r="UXF42" s="214"/>
      <c r="UXG42" s="214"/>
      <c r="UXH42" s="214"/>
      <c r="UXI42" s="214"/>
      <c r="UXJ42" s="214"/>
      <c r="UXK42" s="214"/>
      <c r="UXL42" s="214"/>
      <c r="UXM42" s="214"/>
      <c r="UXN42" s="214"/>
      <c r="UXO42" s="214"/>
      <c r="UXP42" s="214"/>
      <c r="UXQ42" s="214"/>
      <c r="UXR42" s="214"/>
      <c r="UXS42" s="214"/>
      <c r="UXT42" s="214"/>
      <c r="UXU42" s="214"/>
      <c r="UXV42" s="214"/>
      <c r="UXW42" s="214"/>
      <c r="UXX42" s="214"/>
      <c r="UXY42" s="214"/>
      <c r="UXZ42" s="214"/>
      <c r="UYA42" s="214"/>
      <c r="UYB42" s="214"/>
      <c r="UYC42" s="214"/>
      <c r="UYD42" s="214"/>
      <c r="UYE42" s="214"/>
      <c r="UYF42" s="214"/>
      <c r="UYG42" s="214"/>
      <c r="UYH42" s="214"/>
      <c r="UYI42" s="214"/>
      <c r="UYJ42" s="214"/>
      <c r="UYK42" s="214"/>
      <c r="UYL42" s="214"/>
      <c r="UYM42" s="214"/>
      <c r="UYN42" s="214"/>
      <c r="UYO42" s="214"/>
      <c r="UYP42" s="214"/>
      <c r="UYQ42" s="214"/>
      <c r="UYR42" s="214"/>
      <c r="UYS42" s="214"/>
      <c r="UYT42" s="214"/>
      <c r="UYU42" s="214"/>
      <c r="UYV42" s="214"/>
      <c r="UYW42" s="214"/>
      <c r="UYX42" s="214"/>
      <c r="UYY42" s="214"/>
      <c r="UYZ42" s="214"/>
      <c r="UZA42" s="214"/>
      <c r="UZB42" s="214"/>
      <c r="UZC42" s="214"/>
      <c r="UZD42" s="214"/>
      <c r="UZE42" s="214"/>
      <c r="UZF42" s="214"/>
      <c r="UZG42" s="214"/>
      <c r="UZH42" s="214"/>
      <c r="UZI42" s="214"/>
      <c r="UZJ42" s="214"/>
      <c r="UZK42" s="214"/>
      <c r="UZL42" s="214"/>
      <c r="UZM42" s="214"/>
      <c r="UZN42" s="214"/>
      <c r="UZO42" s="214"/>
      <c r="UZP42" s="214"/>
      <c r="UZQ42" s="214"/>
      <c r="UZR42" s="214"/>
      <c r="UZS42" s="214"/>
      <c r="UZT42" s="214"/>
      <c r="UZU42" s="214"/>
      <c r="UZV42" s="214"/>
      <c r="UZW42" s="214"/>
      <c r="UZX42" s="214"/>
      <c r="UZY42" s="214"/>
      <c r="UZZ42" s="214"/>
      <c r="VAA42" s="214"/>
      <c r="VAB42" s="214"/>
      <c r="VAC42" s="214"/>
      <c r="VAD42" s="214"/>
      <c r="VAE42" s="214"/>
      <c r="VAF42" s="214"/>
      <c r="VAG42" s="214"/>
      <c r="VAH42" s="214"/>
      <c r="VAI42" s="214"/>
      <c r="VAJ42" s="214"/>
      <c r="VAK42" s="214"/>
      <c r="VAL42" s="214"/>
      <c r="VAM42" s="214"/>
      <c r="VAN42" s="214"/>
      <c r="VAO42" s="214"/>
      <c r="VAP42" s="214"/>
      <c r="VAQ42" s="214"/>
      <c r="VAR42" s="214"/>
      <c r="VAS42" s="214"/>
      <c r="VAT42" s="214"/>
      <c r="VAU42" s="214"/>
      <c r="VAV42" s="214"/>
      <c r="VAW42" s="214"/>
      <c r="VAX42" s="214"/>
      <c r="VAY42" s="214"/>
      <c r="VAZ42" s="214"/>
      <c r="VBA42" s="214"/>
      <c r="VBB42" s="214"/>
      <c r="VBC42" s="214"/>
      <c r="VBD42" s="214"/>
      <c r="VBE42" s="214"/>
      <c r="VBF42" s="214"/>
      <c r="VBG42" s="214"/>
      <c r="VBH42" s="214"/>
      <c r="VBI42" s="214"/>
      <c r="VBJ42" s="214"/>
      <c r="VBK42" s="214"/>
      <c r="VBL42" s="214"/>
      <c r="VBM42" s="214"/>
      <c r="VBN42" s="214"/>
      <c r="VBO42" s="214"/>
      <c r="VBP42" s="214"/>
      <c r="VBQ42" s="214"/>
      <c r="VBR42" s="214"/>
      <c r="VBS42" s="214"/>
      <c r="VBT42" s="214"/>
      <c r="VBU42" s="214"/>
      <c r="VBV42" s="214"/>
      <c r="VBW42" s="214"/>
      <c r="VBX42" s="214"/>
      <c r="VBY42" s="214"/>
      <c r="VBZ42" s="214"/>
      <c r="VCA42" s="214"/>
      <c r="VCB42" s="214"/>
      <c r="VCC42" s="214"/>
      <c r="VCD42" s="214"/>
      <c r="VCE42" s="214"/>
      <c r="VCF42" s="214"/>
      <c r="VCG42" s="214"/>
      <c r="VCH42" s="214"/>
      <c r="VCI42" s="214"/>
      <c r="VCJ42" s="214"/>
      <c r="VCK42" s="214"/>
      <c r="VCL42" s="214"/>
      <c r="VCM42" s="214"/>
      <c r="VCN42" s="214"/>
      <c r="VCO42" s="214"/>
      <c r="VCP42" s="214"/>
      <c r="VCQ42" s="214"/>
      <c r="VCR42" s="214"/>
      <c r="VCS42" s="214"/>
      <c r="VCT42" s="214"/>
      <c r="VCU42" s="214"/>
      <c r="VCV42" s="214"/>
      <c r="VCW42" s="214"/>
      <c r="VCX42" s="214"/>
      <c r="VCY42" s="214"/>
      <c r="VCZ42" s="214"/>
      <c r="VDA42" s="214"/>
      <c r="VDB42" s="214"/>
      <c r="VDC42" s="214"/>
      <c r="VDD42" s="214"/>
      <c r="VDE42" s="214"/>
      <c r="VDF42" s="214"/>
      <c r="VDG42" s="214"/>
      <c r="VDH42" s="214"/>
      <c r="VDI42" s="214"/>
      <c r="VDJ42" s="214"/>
      <c r="VDK42" s="214"/>
      <c r="VDL42" s="214"/>
      <c r="VDM42" s="214"/>
      <c r="VDN42" s="214"/>
      <c r="VDO42" s="214"/>
      <c r="VDP42" s="214"/>
      <c r="VDQ42" s="214"/>
      <c r="VDR42" s="214"/>
      <c r="VDS42" s="214"/>
      <c r="VDT42" s="214"/>
      <c r="VDU42" s="214"/>
      <c r="VDV42" s="214"/>
      <c r="VDW42" s="214"/>
      <c r="VDX42" s="214"/>
      <c r="VDY42" s="214"/>
      <c r="VDZ42" s="214"/>
      <c r="VEA42" s="214"/>
      <c r="VEB42" s="214"/>
      <c r="VEC42" s="214"/>
      <c r="VED42" s="214"/>
      <c r="VEE42" s="214"/>
      <c r="VEF42" s="214"/>
      <c r="VEG42" s="214"/>
      <c r="VEH42" s="214"/>
      <c r="VEI42" s="214"/>
      <c r="VEJ42" s="214"/>
      <c r="VEK42" s="214"/>
      <c r="VEL42" s="214"/>
      <c r="VEM42" s="214"/>
      <c r="VEN42" s="214"/>
      <c r="VEO42" s="214"/>
      <c r="VEP42" s="214"/>
      <c r="VEQ42" s="214"/>
      <c r="VER42" s="214"/>
      <c r="VES42" s="214"/>
      <c r="VET42" s="214"/>
      <c r="VEU42" s="214"/>
      <c r="VEV42" s="214"/>
      <c r="VEW42" s="214"/>
      <c r="VEX42" s="214"/>
      <c r="VEY42" s="214"/>
      <c r="VEZ42" s="214"/>
      <c r="VFA42" s="214"/>
      <c r="VFB42" s="214"/>
      <c r="VFC42" s="214"/>
      <c r="VFD42" s="214"/>
      <c r="VFE42" s="214"/>
      <c r="VFF42" s="214"/>
      <c r="VFG42" s="214"/>
      <c r="VFH42" s="214"/>
      <c r="VFI42" s="214"/>
      <c r="VFJ42" s="214"/>
      <c r="VFK42" s="214"/>
      <c r="VFL42" s="214"/>
      <c r="VFM42" s="214"/>
      <c r="VFN42" s="214"/>
      <c r="VFO42" s="214"/>
      <c r="VFP42" s="214"/>
      <c r="VFQ42" s="214"/>
      <c r="VFR42" s="214"/>
      <c r="VFS42" s="214"/>
      <c r="VFT42" s="214"/>
      <c r="VFU42" s="214"/>
      <c r="VFV42" s="214"/>
      <c r="VFW42" s="214"/>
      <c r="VFX42" s="214"/>
      <c r="VFY42" s="214"/>
      <c r="VFZ42" s="214"/>
      <c r="VGA42" s="214"/>
      <c r="VGB42" s="214"/>
      <c r="VGC42" s="214"/>
      <c r="VGD42" s="214"/>
      <c r="VGE42" s="214"/>
      <c r="VGF42" s="214"/>
      <c r="VGG42" s="214"/>
      <c r="VGH42" s="214"/>
      <c r="VGI42" s="214"/>
      <c r="VGJ42" s="214"/>
      <c r="VGK42" s="214"/>
      <c r="VGL42" s="214"/>
      <c r="VGM42" s="214"/>
      <c r="VGN42" s="214"/>
      <c r="VGO42" s="214"/>
      <c r="VGP42" s="214"/>
      <c r="VGQ42" s="214"/>
      <c r="VGR42" s="214"/>
      <c r="VGS42" s="214"/>
      <c r="VGT42" s="214"/>
      <c r="VGU42" s="214"/>
      <c r="VGV42" s="214"/>
      <c r="VGW42" s="214"/>
      <c r="VGX42" s="214"/>
      <c r="VGY42" s="214"/>
      <c r="VGZ42" s="214"/>
      <c r="VHA42" s="214"/>
      <c r="VHB42" s="214"/>
      <c r="VHC42" s="214"/>
      <c r="VHD42" s="214"/>
      <c r="VHE42" s="214"/>
      <c r="VHF42" s="214"/>
      <c r="VHG42" s="214"/>
      <c r="VHH42" s="214"/>
      <c r="VHI42" s="214"/>
      <c r="VHJ42" s="214"/>
      <c r="VHK42" s="214"/>
      <c r="VHL42" s="214"/>
      <c r="VHM42" s="214"/>
      <c r="VHN42" s="214"/>
      <c r="VHO42" s="214"/>
      <c r="VHP42" s="214"/>
      <c r="VHQ42" s="214"/>
      <c r="VHR42" s="214"/>
      <c r="VHS42" s="214"/>
      <c r="VHT42" s="214"/>
      <c r="VHU42" s="214"/>
      <c r="VHV42" s="214"/>
      <c r="VHW42" s="214"/>
      <c r="VHX42" s="214"/>
      <c r="VHY42" s="214"/>
      <c r="VHZ42" s="214"/>
      <c r="VIA42" s="214"/>
      <c r="VIB42" s="214"/>
      <c r="VIC42" s="214"/>
      <c r="VID42" s="214"/>
      <c r="VIE42" s="214"/>
      <c r="VIF42" s="214"/>
      <c r="VIG42" s="214"/>
      <c r="VIH42" s="214"/>
      <c r="VII42" s="214"/>
      <c r="VIJ42" s="214"/>
      <c r="VIK42" s="214"/>
      <c r="VIL42" s="214"/>
      <c r="VIM42" s="214"/>
      <c r="VIN42" s="214"/>
      <c r="VIO42" s="214"/>
      <c r="VIP42" s="214"/>
      <c r="VIQ42" s="214"/>
      <c r="VIR42" s="214"/>
      <c r="VIS42" s="214"/>
      <c r="VIT42" s="214"/>
      <c r="VIU42" s="214"/>
      <c r="VIV42" s="214"/>
      <c r="VIW42" s="214"/>
      <c r="VIX42" s="214"/>
      <c r="VIY42" s="214"/>
      <c r="VIZ42" s="214"/>
      <c r="VJA42" s="214"/>
      <c r="VJB42" s="214"/>
      <c r="VJC42" s="214"/>
      <c r="VJD42" s="214"/>
      <c r="VJE42" s="214"/>
      <c r="VJF42" s="214"/>
      <c r="VJG42" s="214"/>
      <c r="VJH42" s="214"/>
      <c r="VJI42" s="214"/>
      <c r="VJJ42" s="214"/>
      <c r="VJK42" s="214"/>
      <c r="VJL42" s="214"/>
      <c r="VJM42" s="214"/>
      <c r="VJN42" s="214"/>
      <c r="VJO42" s="214"/>
      <c r="VJP42" s="214"/>
      <c r="VJQ42" s="214"/>
      <c r="VJR42" s="214"/>
      <c r="VJS42" s="214"/>
      <c r="VJT42" s="214"/>
      <c r="VJU42" s="214"/>
      <c r="VJV42" s="214"/>
      <c r="VJW42" s="214"/>
      <c r="VJX42" s="214"/>
      <c r="VJY42" s="214"/>
      <c r="VJZ42" s="214"/>
      <c r="VKA42" s="214"/>
      <c r="VKB42" s="214"/>
      <c r="VKC42" s="214"/>
      <c r="VKD42" s="214"/>
      <c r="VKE42" s="214"/>
      <c r="VKF42" s="214"/>
      <c r="VKG42" s="214"/>
      <c r="VKH42" s="214"/>
      <c r="VKI42" s="214"/>
      <c r="VKJ42" s="214"/>
      <c r="VKK42" s="214"/>
      <c r="VKL42" s="214"/>
      <c r="VKM42" s="214"/>
      <c r="VKN42" s="214"/>
      <c r="VKO42" s="214"/>
      <c r="VKP42" s="214"/>
      <c r="VKQ42" s="214"/>
      <c r="VKR42" s="214"/>
      <c r="VKS42" s="214"/>
      <c r="VKT42" s="214"/>
      <c r="VKU42" s="214"/>
      <c r="VKV42" s="214"/>
      <c r="VKW42" s="214"/>
      <c r="VKX42" s="214"/>
      <c r="VKY42" s="214"/>
      <c r="VKZ42" s="214"/>
      <c r="VLA42" s="214"/>
      <c r="VLB42" s="214"/>
      <c r="VLC42" s="214"/>
      <c r="VLD42" s="214"/>
      <c r="VLE42" s="214"/>
      <c r="VLF42" s="214"/>
      <c r="VLG42" s="214"/>
      <c r="VLH42" s="214"/>
      <c r="VLI42" s="214"/>
      <c r="VLJ42" s="214"/>
      <c r="VLK42" s="214"/>
      <c r="VLL42" s="214"/>
      <c r="VLM42" s="214"/>
      <c r="VLN42" s="214"/>
      <c r="VLO42" s="214"/>
      <c r="VLP42" s="214"/>
      <c r="VLQ42" s="214"/>
      <c r="VLR42" s="214"/>
      <c r="VLS42" s="214"/>
      <c r="VLT42" s="214"/>
      <c r="VLU42" s="214"/>
      <c r="VLV42" s="214"/>
      <c r="VLW42" s="214"/>
      <c r="VLX42" s="214"/>
      <c r="VLY42" s="214"/>
      <c r="VLZ42" s="214"/>
      <c r="VMA42" s="214"/>
      <c r="VMB42" s="214"/>
      <c r="VMC42" s="214"/>
      <c r="VMD42" s="214"/>
      <c r="VME42" s="214"/>
      <c r="VMF42" s="214"/>
      <c r="VMG42" s="214"/>
      <c r="VMH42" s="214"/>
      <c r="VMI42" s="214"/>
      <c r="VMJ42" s="214"/>
      <c r="VMK42" s="214"/>
      <c r="VML42" s="214"/>
      <c r="VMM42" s="214"/>
      <c r="VMN42" s="214"/>
      <c r="VMO42" s="214"/>
      <c r="VMP42" s="214"/>
      <c r="VMQ42" s="214"/>
      <c r="VMR42" s="214"/>
      <c r="VMS42" s="214"/>
      <c r="VMT42" s="214"/>
      <c r="VMU42" s="214"/>
      <c r="VMV42" s="214"/>
      <c r="VMW42" s="214"/>
      <c r="VMX42" s="214"/>
      <c r="VMY42" s="214"/>
      <c r="VMZ42" s="214"/>
      <c r="VNA42" s="214"/>
      <c r="VNB42" s="214"/>
      <c r="VNC42" s="214"/>
      <c r="VND42" s="214"/>
      <c r="VNE42" s="214"/>
      <c r="VNF42" s="214"/>
      <c r="VNG42" s="214"/>
      <c r="VNH42" s="214"/>
      <c r="VNI42" s="214"/>
      <c r="VNJ42" s="214"/>
      <c r="VNK42" s="214"/>
      <c r="VNL42" s="214"/>
      <c r="VNM42" s="214"/>
      <c r="VNN42" s="214"/>
      <c r="VNO42" s="214"/>
      <c r="VNP42" s="214"/>
      <c r="VNQ42" s="214"/>
      <c r="VNR42" s="214"/>
      <c r="VNS42" s="214"/>
      <c r="VNT42" s="214"/>
      <c r="VNU42" s="214"/>
      <c r="VNV42" s="214"/>
      <c r="VNW42" s="214"/>
      <c r="VNX42" s="214"/>
      <c r="VNY42" s="214"/>
      <c r="VNZ42" s="214"/>
      <c r="VOA42" s="214"/>
      <c r="VOB42" s="214"/>
      <c r="VOC42" s="214"/>
      <c r="VOD42" s="214"/>
      <c r="VOE42" s="214"/>
      <c r="VOF42" s="214"/>
      <c r="VOG42" s="214"/>
      <c r="VOH42" s="214"/>
      <c r="VOI42" s="214"/>
      <c r="VOJ42" s="214"/>
      <c r="VOK42" s="214"/>
      <c r="VOL42" s="214"/>
      <c r="VOM42" s="214"/>
      <c r="VON42" s="214"/>
      <c r="VOO42" s="214"/>
      <c r="VOP42" s="214"/>
      <c r="VOQ42" s="214"/>
      <c r="VOR42" s="214"/>
      <c r="VOS42" s="214"/>
      <c r="VOT42" s="214"/>
      <c r="VOU42" s="214"/>
      <c r="VOV42" s="214"/>
      <c r="VOW42" s="214"/>
      <c r="VOX42" s="214"/>
      <c r="VOY42" s="214"/>
      <c r="VOZ42" s="214"/>
      <c r="VPA42" s="214"/>
      <c r="VPB42" s="214"/>
      <c r="VPC42" s="214"/>
      <c r="VPD42" s="214"/>
      <c r="VPE42" s="214"/>
      <c r="VPF42" s="214"/>
      <c r="VPG42" s="214"/>
      <c r="VPH42" s="214"/>
      <c r="VPI42" s="214"/>
      <c r="VPJ42" s="214"/>
      <c r="VPK42" s="214"/>
      <c r="VPL42" s="214"/>
      <c r="VPM42" s="214"/>
      <c r="VPN42" s="214"/>
      <c r="VPO42" s="214"/>
      <c r="VPP42" s="214"/>
      <c r="VPQ42" s="214"/>
      <c r="VPR42" s="214"/>
      <c r="VPS42" s="214"/>
      <c r="VPT42" s="214"/>
      <c r="VPU42" s="214"/>
      <c r="VPV42" s="214"/>
      <c r="VPW42" s="214"/>
      <c r="VPX42" s="214"/>
      <c r="VPY42" s="214"/>
      <c r="VPZ42" s="214"/>
      <c r="VQA42" s="214"/>
      <c r="VQB42" s="214"/>
      <c r="VQC42" s="214"/>
      <c r="VQD42" s="214"/>
      <c r="VQE42" s="214"/>
      <c r="VQF42" s="214"/>
      <c r="VQG42" s="214"/>
      <c r="VQH42" s="214"/>
      <c r="VQI42" s="214"/>
      <c r="VQJ42" s="214"/>
      <c r="VQK42" s="214"/>
      <c r="VQL42" s="214"/>
      <c r="VQM42" s="214"/>
      <c r="VQN42" s="214"/>
      <c r="VQO42" s="214"/>
      <c r="VQP42" s="214"/>
      <c r="VQQ42" s="214"/>
      <c r="VQR42" s="214"/>
      <c r="VQS42" s="214"/>
      <c r="VQT42" s="214"/>
      <c r="VQU42" s="214"/>
      <c r="VQV42" s="214"/>
      <c r="VQW42" s="214"/>
      <c r="VQX42" s="214"/>
      <c r="VQY42" s="214"/>
      <c r="VQZ42" s="214"/>
      <c r="VRA42" s="214"/>
      <c r="VRB42" s="214"/>
      <c r="VRC42" s="214"/>
      <c r="VRD42" s="214"/>
      <c r="VRE42" s="214"/>
      <c r="VRF42" s="214"/>
      <c r="VRG42" s="214"/>
      <c r="VRH42" s="214"/>
      <c r="VRI42" s="214"/>
      <c r="VRJ42" s="214"/>
      <c r="VRK42" s="214"/>
      <c r="VRL42" s="214"/>
      <c r="VRM42" s="214"/>
      <c r="VRN42" s="214"/>
      <c r="VRO42" s="214"/>
      <c r="VRP42" s="214"/>
      <c r="VRQ42" s="214"/>
      <c r="VRR42" s="214"/>
      <c r="VRS42" s="214"/>
      <c r="VRT42" s="214"/>
      <c r="VRU42" s="214"/>
      <c r="VRV42" s="214"/>
      <c r="VRW42" s="214"/>
      <c r="VRX42" s="214"/>
      <c r="VRY42" s="214"/>
      <c r="VRZ42" s="214"/>
      <c r="VSA42" s="214"/>
      <c r="VSB42" s="214"/>
      <c r="VSC42" s="214"/>
      <c r="VSD42" s="214"/>
      <c r="VSE42" s="214"/>
      <c r="VSF42" s="214"/>
      <c r="VSG42" s="214"/>
      <c r="VSH42" s="214"/>
      <c r="VSI42" s="214"/>
      <c r="VSJ42" s="214"/>
      <c r="VSK42" s="214"/>
      <c r="VSL42" s="214"/>
      <c r="VSM42" s="214"/>
      <c r="VSN42" s="214"/>
      <c r="VSO42" s="214"/>
      <c r="VSP42" s="214"/>
      <c r="VSQ42" s="214"/>
      <c r="VSR42" s="214"/>
      <c r="VSS42" s="214"/>
      <c r="VST42" s="214"/>
      <c r="VSU42" s="214"/>
      <c r="VSV42" s="214"/>
      <c r="VSW42" s="214"/>
      <c r="VSX42" s="214"/>
      <c r="VSY42" s="214"/>
      <c r="VSZ42" s="214"/>
      <c r="VTA42" s="214"/>
      <c r="VTB42" s="214"/>
      <c r="VTC42" s="214"/>
      <c r="VTD42" s="214"/>
      <c r="VTE42" s="214"/>
      <c r="VTF42" s="214"/>
      <c r="VTG42" s="214"/>
      <c r="VTH42" s="214"/>
      <c r="VTI42" s="214"/>
      <c r="VTJ42" s="214"/>
      <c r="VTK42" s="214"/>
      <c r="VTL42" s="214"/>
      <c r="VTM42" s="214"/>
      <c r="VTN42" s="214"/>
      <c r="VTO42" s="214"/>
      <c r="VTP42" s="214"/>
      <c r="VTQ42" s="214"/>
      <c r="VTR42" s="214"/>
      <c r="VTS42" s="214"/>
      <c r="VTT42" s="214"/>
      <c r="VTU42" s="214"/>
      <c r="VTV42" s="214"/>
      <c r="VTW42" s="214"/>
      <c r="VTX42" s="214"/>
      <c r="VTY42" s="214"/>
      <c r="VTZ42" s="214"/>
      <c r="VUA42" s="214"/>
      <c r="VUB42" s="214"/>
      <c r="VUC42" s="214"/>
      <c r="VUD42" s="214"/>
      <c r="VUE42" s="214"/>
      <c r="VUF42" s="214"/>
      <c r="VUG42" s="214"/>
      <c r="VUH42" s="214"/>
      <c r="VUI42" s="214"/>
      <c r="VUJ42" s="214"/>
      <c r="VUK42" s="214"/>
      <c r="VUL42" s="214"/>
      <c r="VUM42" s="214"/>
      <c r="VUN42" s="214"/>
      <c r="VUO42" s="214"/>
      <c r="VUP42" s="214"/>
      <c r="VUQ42" s="214"/>
      <c r="VUR42" s="214"/>
      <c r="VUS42" s="214"/>
      <c r="VUT42" s="214"/>
      <c r="VUU42" s="214"/>
      <c r="VUV42" s="214"/>
      <c r="VUW42" s="214"/>
      <c r="VUX42" s="214"/>
      <c r="VUY42" s="214"/>
      <c r="VUZ42" s="214"/>
      <c r="VVA42" s="214"/>
      <c r="VVB42" s="214"/>
      <c r="VVC42" s="214"/>
      <c r="VVD42" s="214"/>
      <c r="VVE42" s="214"/>
      <c r="VVF42" s="214"/>
      <c r="VVG42" s="214"/>
      <c r="VVH42" s="214"/>
      <c r="VVI42" s="214"/>
      <c r="VVJ42" s="214"/>
      <c r="VVK42" s="214"/>
      <c r="VVL42" s="214"/>
      <c r="VVM42" s="214"/>
      <c r="VVN42" s="214"/>
      <c r="VVO42" s="214"/>
      <c r="VVP42" s="214"/>
      <c r="VVQ42" s="214"/>
      <c r="VVR42" s="214"/>
      <c r="VVS42" s="214"/>
      <c r="VVT42" s="214"/>
      <c r="VVU42" s="214"/>
      <c r="VVV42" s="214"/>
      <c r="VVW42" s="214"/>
      <c r="VVX42" s="214"/>
      <c r="VVY42" s="214"/>
      <c r="VVZ42" s="214"/>
      <c r="VWA42" s="214"/>
      <c r="VWB42" s="214"/>
      <c r="VWC42" s="214"/>
      <c r="VWD42" s="214"/>
      <c r="VWE42" s="214"/>
      <c r="VWF42" s="214"/>
      <c r="VWG42" s="214"/>
      <c r="VWH42" s="214"/>
      <c r="VWI42" s="214"/>
      <c r="VWJ42" s="214"/>
      <c r="VWK42" s="214"/>
      <c r="VWL42" s="214"/>
      <c r="VWM42" s="214"/>
      <c r="VWN42" s="214"/>
      <c r="VWO42" s="214"/>
      <c r="VWP42" s="214"/>
      <c r="VWQ42" s="214"/>
      <c r="VWR42" s="214"/>
      <c r="VWS42" s="214"/>
      <c r="VWT42" s="214"/>
      <c r="VWU42" s="214"/>
      <c r="VWV42" s="214"/>
      <c r="VWW42" s="214"/>
      <c r="VWX42" s="214"/>
      <c r="VWY42" s="214"/>
      <c r="VWZ42" s="214"/>
      <c r="VXA42" s="214"/>
      <c r="VXB42" s="214"/>
      <c r="VXC42" s="214"/>
      <c r="VXD42" s="214"/>
      <c r="VXE42" s="214"/>
      <c r="VXF42" s="214"/>
      <c r="VXG42" s="214"/>
      <c r="VXH42" s="214"/>
      <c r="VXI42" s="214"/>
      <c r="VXJ42" s="214"/>
      <c r="VXK42" s="214"/>
      <c r="VXL42" s="214"/>
      <c r="VXM42" s="214"/>
      <c r="VXN42" s="214"/>
      <c r="VXO42" s="214"/>
      <c r="VXP42" s="214"/>
      <c r="VXQ42" s="214"/>
      <c r="VXR42" s="214"/>
      <c r="VXS42" s="214"/>
      <c r="VXT42" s="214"/>
      <c r="VXU42" s="214"/>
      <c r="VXV42" s="214"/>
      <c r="VXW42" s="214"/>
      <c r="VXX42" s="214"/>
      <c r="VXY42" s="214"/>
      <c r="VXZ42" s="214"/>
      <c r="VYA42" s="214"/>
      <c r="VYB42" s="214"/>
      <c r="VYC42" s="214"/>
      <c r="VYD42" s="214"/>
      <c r="VYE42" s="214"/>
      <c r="VYF42" s="214"/>
      <c r="VYG42" s="214"/>
      <c r="VYH42" s="214"/>
      <c r="VYI42" s="214"/>
      <c r="VYJ42" s="214"/>
      <c r="VYK42" s="214"/>
      <c r="VYL42" s="214"/>
      <c r="VYM42" s="214"/>
      <c r="VYN42" s="214"/>
      <c r="VYO42" s="214"/>
      <c r="VYP42" s="214"/>
      <c r="VYQ42" s="214"/>
      <c r="VYR42" s="214"/>
      <c r="VYS42" s="214"/>
      <c r="VYT42" s="214"/>
      <c r="VYU42" s="214"/>
      <c r="VYV42" s="214"/>
      <c r="VYW42" s="214"/>
      <c r="VYX42" s="214"/>
      <c r="VYY42" s="214"/>
      <c r="VYZ42" s="214"/>
      <c r="VZA42" s="214"/>
      <c r="VZB42" s="214"/>
      <c r="VZC42" s="214"/>
      <c r="VZD42" s="214"/>
      <c r="VZE42" s="214"/>
      <c r="VZF42" s="214"/>
      <c r="VZG42" s="214"/>
      <c r="VZH42" s="214"/>
      <c r="VZI42" s="214"/>
      <c r="VZJ42" s="214"/>
      <c r="VZK42" s="214"/>
      <c r="VZL42" s="214"/>
      <c r="VZM42" s="214"/>
      <c r="VZN42" s="214"/>
      <c r="VZO42" s="214"/>
      <c r="VZP42" s="214"/>
      <c r="VZQ42" s="214"/>
      <c r="VZR42" s="214"/>
      <c r="VZS42" s="214"/>
      <c r="VZT42" s="214"/>
      <c r="VZU42" s="214"/>
      <c r="VZV42" s="214"/>
      <c r="VZW42" s="214"/>
      <c r="VZX42" s="214"/>
      <c r="VZY42" s="214"/>
      <c r="VZZ42" s="214"/>
      <c r="WAA42" s="214"/>
      <c r="WAB42" s="214"/>
      <c r="WAC42" s="214"/>
      <c r="WAD42" s="214"/>
      <c r="WAE42" s="214"/>
      <c r="WAF42" s="214"/>
      <c r="WAG42" s="214"/>
      <c r="WAH42" s="214"/>
      <c r="WAI42" s="214"/>
      <c r="WAJ42" s="214"/>
      <c r="WAK42" s="214"/>
      <c r="WAL42" s="214"/>
      <c r="WAM42" s="214"/>
      <c r="WAN42" s="214"/>
      <c r="WAO42" s="214"/>
      <c r="WAP42" s="214"/>
      <c r="WAQ42" s="214"/>
      <c r="WAR42" s="214"/>
      <c r="WAS42" s="214"/>
      <c r="WAT42" s="214"/>
      <c r="WAU42" s="214"/>
      <c r="WAV42" s="214"/>
      <c r="WAW42" s="214"/>
      <c r="WAX42" s="214"/>
      <c r="WAY42" s="214"/>
      <c r="WAZ42" s="214"/>
      <c r="WBA42" s="214"/>
      <c r="WBB42" s="214"/>
      <c r="WBC42" s="214"/>
      <c r="WBD42" s="214"/>
      <c r="WBE42" s="214"/>
      <c r="WBF42" s="214"/>
      <c r="WBG42" s="214"/>
      <c r="WBH42" s="214"/>
      <c r="WBI42" s="214"/>
      <c r="WBJ42" s="214"/>
      <c r="WBK42" s="214"/>
      <c r="WBL42" s="214"/>
      <c r="WBM42" s="214"/>
      <c r="WBN42" s="214"/>
      <c r="WBO42" s="214"/>
      <c r="WBP42" s="214"/>
      <c r="WBQ42" s="214"/>
      <c r="WBR42" s="214"/>
      <c r="WBS42" s="214"/>
      <c r="WBT42" s="214"/>
      <c r="WBU42" s="214"/>
      <c r="WBV42" s="214"/>
      <c r="WBW42" s="214"/>
      <c r="WBX42" s="214"/>
      <c r="WBY42" s="214"/>
      <c r="WBZ42" s="214"/>
      <c r="WCA42" s="214"/>
      <c r="WCB42" s="214"/>
      <c r="WCC42" s="214"/>
      <c r="WCD42" s="214"/>
      <c r="WCE42" s="214"/>
      <c r="WCF42" s="214"/>
      <c r="WCG42" s="214"/>
      <c r="WCH42" s="214"/>
      <c r="WCI42" s="214"/>
      <c r="WCJ42" s="214"/>
      <c r="WCK42" s="214"/>
      <c r="WCL42" s="214"/>
      <c r="WCM42" s="214"/>
      <c r="WCN42" s="214"/>
      <c r="WCO42" s="214"/>
      <c r="WCP42" s="214"/>
      <c r="WCQ42" s="214"/>
      <c r="WCR42" s="214"/>
      <c r="WCS42" s="214"/>
      <c r="WCT42" s="214"/>
      <c r="WCU42" s="214"/>
      <c r="WCV42" s="214"/>
      <c r="WCW42" s="214"/>
      <c r="WCX42" s="214"/>
      <c r="WCY42" s="214"/>
      <c r="WCZ42" s="214"/>
      <c r="WDA42" s="214"/>
      <c r="WDB42" s="214"/>
      <c r="WDC42" s="214"/>
      <c r="WDD42" s="214"/>
      <c r="WDE42" s="214"/>
      <c r="WDF42" s="214"/>
      <c r="WDG42" s="214"/>
      <c r="WDH42" s="214"/>
      <c r="WDI42" s="214"/>
      <c r="WDJ42" s="214"/>
      <c r="WDK42" s="214"/>
      <c r="WDL42" s="214"/>
      <c r="WDM42" s="214"/>
      <c r="WDN42" s="214"/>
      <c r="WDO42" s="214"/>
      <c r="WDP42" s="214"/>
      <c r="WDQ42" s="214"/>
      <c r="WDR42" s="214"/>
      <c r="WDS42" s="214"/>
      <c r="WDT42" s="214"/>
      <c r="WDU42" s="214"/>
      <c r="WDV42" s="214"/>
      <c r="WDW42" s="214"/>
      <c r="WDX42" s="214"/>
      <c r="WDY42" s="214"/>
      <c r="WDZ42" s="214"/>
      <c r="WEA42" s="214"/>
      <c r="WEB42" s="214"/>
      <c r="WEC42" s="214"/>
      <c r="WED42" s="214"/>
      <c r="WEE42" s="214"/>
      <c r="WEF42" s="214"/>
      <c r="WEG42" s="214"/>
      <c r="WEH42" s="214"/>
      <c r="WEI42" s="214"/>
      <c r="WEJ42" s="214"/>
      <c r="WEK42" s="214"/>
      <c r="WEL42" s="214"/>
      <c r="WEM42" s="214"/>
      <c r="WEN42" s="214"/>
      <c r="WEO42" s="214"/>
      <c r="WEP42" s="214"/>
      <c r="WEQ42" s="214"/>
      <c r="WER42" s="214"/>
      <c r="WES42" s="214"/>
      <c r="WET42" s="214"/>
      <c r="WEU42" s="214"/>
      <c r="WEV42" s="214"/>
      <c r="WEW42" s="214"/>
      <c r="WEX42" s="214"/>
      <c r="WEY42" s="214"/>
      <c r="WEZ42" s="214"/>
      <c r="WFA42" s="214"/>
      <c r="WFB42" s="214"/>
      <c r="WFC42" s="214"/>
      <c r="WFD42" s="214"/>
      <c r="WFE42" s="214"/>
      <c r="WFF42" s="214"/>
      <c r="WFG42" s="214"/>
      <c r="WFH42" s="214"/>
      <c r="WFI42" s="214"/>
      <c r="WFJ42" s="214"/>
      <c r="WFK42" s="214"/>
      <c r="WFL42" s="214"/>
      <c r="WFM42" s="214"/>
      <c r="WFN42" s="214"/>
      <c r="WFO42" s="214"/>
      <c r="WFP42" s="214"/>
      <c r="WFQ42" s="214"/>
      <c r="WFR42" s="214"/>
      <c r="WFS42" s="214"/>
      <c r="WFT42" s="214"/>
      <c r="WFU42" s="214"/>
      <c r="WFV42" s="214"/>
      <c r="WFW42" s="214"/>
      <c r="WFX42" s="214"/>
      <c r="WFY42" s="214"/>
      <c r="WFZ42" s="214"/>
      <c r="WGA42" s="214"/>
      <c r="WGB42" s="214"/>
      <c r="WGC42" s="214"/>
      <c r="WGD42" s="214"/>
      <c r="WGE42" s="214"/>
      <c r="WGF42" s="214"/>
      <c r="WGG42" s="214"/>
      <c r="WGH42" s="214"/>
      <c r="WGI42" s="214"/>
      <c r="WGJ42" s="214"/>
      <c r="WGK42" s="214"/>
      <c r="WGL42" s="214"/>
      <c r="WGM42" s="214"/>
      <c r="WGN42" s="214"/>
      <c r="WGO42" s="214"/>
      <c r="WGP42" s="214"/>
      <c r="WGQ42" s="214"/>
      <c r="WGR42" s="214"/>
      <c r="WGS42" s="214"/>
      <c r="WGT42" s="214"/>
      <c r="WGU42" s="214"/>
      <c r="WGV42" s="214"/>
      <c r="WGW42" s="214"/>
      <c r="WGX42" s="214"/>
      <c r="WGY42" s="214"/>
      <c r="WGZ42" s="214"/>
      <c r="WHA42" s="214"/>
      <c r="WHB42" s="214"/>
      <c r="WHC42" s="214"/>
      <c r="WHD42" s="214"/>
      <c r="WHE42" s="214"/>
      <c r="WHF42" s="214"/>
      <c r="WHG42" s="214"/>
      <c r="WHH42" s="214"/>
      <c r="WHI42" s="214"/>
      <c r="WHJ42" s="214"/>
      <c r="WHK42" s="214"/>
      <c r="WHL42" s="214"/>
      <c r="WHM42" s="214"/>
      <c r="WHN42" s="214"/>
      <c r="WHO42" s="214"/>
      <c r="WHP42" s="214"/>
      <c r="WHQ42" s="214"/>
      <c r="WHR42" s="214"/>
      <c r="WHS42" s="214"/>
      <c r="WHT42" s="214"/>
      <c r="WHU42" s="214"/>
      <c r="WHV42" s="214"/>
      <c r="WHW42" s="214"/>
      <c r="WHX42" s="214"/>
      <c r="WHY42" s="214"/>
      <c r="WHZ42" s="214"/>
      <c r="WIA42" s="214"/>
      <c r="WIB42" s="214"/>
      <c r="WIC42" s="214"/>
      <c r="WID42" s="214"/>
      <c r="WIE42" s="214"/>
      <c r="WIF42" s="214"/>
      <c r="WIG42" s="214"/>
      <c r="WIH42" s="214"/>
      <c r="WII42" s="214"/>
      <c r="WIJ42" s="214"/>
      <c r="WIK42" s="214"/>
      <c r="WIL42" s="214"/>
      <c r="WIM42" s="214"/>
      <c r="WIN42" s="214"/>
      <c r="WIO42" s="214"/>
      <c r="WIP42" s="214"/>
      <c r="WIQ42" s="214"/>
      <c r="WIR42" s="214"/>
      <c r="WIS42" s="214"/>
      <c r="WIT42" s="214"/>
      <c r="WIU42" s="214"/>
      <c r="WIV42" s="214"/>
      <c r="WIW42" s="214"/>
      <c r="WIX42" s="214"/>
      <c r="WIY42" s="214"/>
      <c r="WIZ42" s="214"/>
      <c r="WJA42" s="214"/>
      <c r="WJB42" s="214"/>
      <c r="WJC42" s="214"/>
      <c r="WJD42" s="214"/>
      <c r="WJE42" s="214"/>
      <c r="WJF42" s="214"/>
      <c r="WJG42" s="214"/>
      <c r="WJH42" s="214"/>
      <c r="WJI42" s="214"/>
      <c r="WJJ42" s="214"/>
      <c r="WJK42" s="214"/>
      <c r="WJL42" s="214"/>
      <c r="WJM42" s="214"/>
      <c r="WJN42" s="214"/>
      <c r="WJO42" s="214"/>
      <c r="WJP42" s="214"/>
      <c r="WJQ42" s="214"/>
      <c r="WJR42" s="214"/>
      <c r="WJS42" s="214"/>
      <c r="WJT42" s="214"/>
      <c r="WJU42" s="214"/>
      <c r="WJV42" s="214"/>
      <c r="WJW42" s="214"/>
      <c r="WJX42" s="214"/>
      <c r="WJY42" s="214"/>
      <c r="WJZ42" s="214"/>
      <c r="WKA42" s="214"/>
      <c r="WKB42" s="214"/>
      <c r="WKC42" s="214"/>
      <c r="WKD42" s="214"/>
      <c r="WKE42" s="214"/>
      <c r="WKF42" s="214"/>
      <c r="WKG42" s="214"/>
      <c r="WKH42" s="214"/>
      <c r="WKI42" s="214"/>
      <c r="WKJ42" s="214"/>
      <c r="WKK42" s="214"/>
      <c r="WKL42" s="214"/>
      <c r="WKM42" s="214"/>
      <c r="WKN42" s="214"/>
      <c r="WKO42" s="214"/>
      <c r="WKP42" s="214"/>
      <c r="WKQ42" s="214"/>
      <c r="WKR42" s="214"/>
      <c r="WKS42" s="214"/>
      <c r="WKT42" s="214"/>
      <c r="WKU42" s="214"/>
      <c r="WKV42" s="214"/>
      <c r="WKW42" s="214"/>
      <c r="WKX42" s="214"/>
      <c r="WKY42" s="214"/>
      <c r="WKZ42" s="214"/>
      <c r="WLA42" s="214"/>
      <c r="WLB42" s="214"/>
      <c r="WLC42" s="214"/>
      <c r="WLD42" s="214"/>
      <c r="WLE42" s="214"/>
      <c r="WLF42" s="214"/>
      <c r="WLG42" s="214"/>
      <c r="WLH42" s="214"/>
      <c r="WLI42" s="214"/>
      <c r="WLJ42" s="214"/>
      <c r="WLK42" s="214"/>
      <c r="WLL42" s="214"/>
      <c r="WLM42" s="214"/>
      <c r="WLN42" s="214"/>
      <c r="WLO42" s="214"/>
      <c r="WLP42" s="214"/>
      <c r="WLQ42" s="214"/>
      <c r="WLR42" s="214"/>
      <c r="WLS42" s="214"/>
      <c r="WLT42" s="214"/>
      <c r="WLU42" s="214"/>
      <c r="WLV42" s="214"/>
      <c r="WLW42" s="214"/>
      <c r="WLX42" s="214"/>
      <c r="WLY42" s="214"/>
      <c r="WLZ42" s="214"/>
      <c r="WMA42" s="214"/>
      <c r="WMB42" s="214"/>
      <c r="WMC42" s="214"/>
      <c r="WMD42" s="214"/>
      <c r="WME42" s="214"/>
      <c r="WMF42" s="214"/>
      <c r="WMG42" s="214"/>
      <c r="WMH42" s="214"/>
      <c r="WMI42" s="214"/>
      <c r="WMJ42" s="214"/>
      <c r="WMK42" s="214"/>
      <c r="WML42" s="214"/>
      <c r="WMM42" s="214"/>
      <c r="WMN42" s="214"/>
      <c r="WMO42" s="214"/>
      <c r="WMP42" s="214"/>
      <c r="WMQ42" s="214"/>
      <c r="WMR42" s="214"/>
      <c r="WMS42" s="214"/>
      <c r="WMT42" s="214"/>
      <c r="WMU42" s="214"/>
      <c r="WMV42" s="214"/>
      <c r="WMW42" s="214"/>
      <c r="WMX42" s="214"/>
      <c r="WMY42" s="214"/>
      <c r="WMZ42" s="214"/>
      <c r="WNA42" s="214"/>
      <c r="WNB42" s="214"/>
      <c r="WNC42" s="214"/>
      <c r="WND42" s="214"/>
      <c r="WNE42" s="214"/>
      <c r="WNF42" s="214"/>
      <c r="WNG42" s="214"/>
      <c r="WNH42" s="214"/>
      <c r="WNI42" s="214"/>
      <c r="WNJ42" s="214"/>
      <c r="WNK42" s="214"/>
      <c r="WNL42" s="214"/>
      <c r="WNM42" s="214"/>
      <c r="WNN42" s="214"/>
      <c r="WNO42" s="214"/>
      <c r="WNP42" s="214"/>
      <c r="WNQ42" s="214"/>
      <c r="WNR42" s="214"/>
      <c r="WNS42" s="214"/>
      <c r="WNT42" s="214"/>
      <c r="WNU42" s="214"/>
      <c r="WNV42" s="214"/>
      <c r="WNW42" s="214"/>
      <c r="WNX42" s="214"/>
      <c r="WNY42" s="214"/>
      <c r="WNZ42" s="214"/>
      <c r="WOA42" s="214"/>
      <c r="WOB42" s="214"/>
      <c r="WOC42" s="214"/>
      <c r="WOD42" s="214"/>
      <c r="WOE42" s="214"/>
      <c r="WOF42" s="214"/>
      <c r="WOG42" s="214"/>
      <c r="WOH42" s="214"/>
      <c r="WOI42" s="214"/>
      <c r="WOJ42" s="214"/>
      <c r="WOK42" s="214"/>
      <c r="WOL42" s="214"/>
      <c r="WOM42" s="214"/>
      <c r="WON42" s="214"/>
      <c r="WOO42" s="214"/>
      <c r="WOP42" s="214"/>
      <c r="WOQ42" s="214"/>
      <c r="WOR42" s="214"/>
      <c r="WOS42" s="214"/>
      <c r="WOT42" s="214"/>
      <c r="WOU42" s="214"/>
      <c r="WOV42" s="214"/>
      <c r="WOW42" s="214"/>
      <c r="WOX42" s="214"/>
      <c r="WOY42" s="214"/>
      <c r="WOZ42" s="214"/>
      <c r="WPA42" s="214"/>
      <c r="WPB42" s="214"/>
      <c r="WPC42" s="214"/>
      <c r="WPD42" s="214"/>
      <c r="WPE42" s="214"/>
      <c r="WPF42" s="214"/>
      <c r="WPG42" s="214"/>
      <c r="WPH42" s="214"/>
      <c r="WPI42" s="214"/>
      <c r="WPJ42" s="214"/>
      <c r="WPK42" s="214"/>
      <c r="WPL42" s="214"/>
      <c r="WPM42" s="214"/>
      <c r="WPN42" s="214"/>
      <c r="WPO42" s="214"/>
      <c r="WPP42" s="214"/>
      <c r="WPQ42" s="214"/>
      <c r="WPR42" s="214"/>
      <c r="WPS42" s="214"/>
      <c r="WPT42" s="214"/>
      <c r="WPU42" s="214"/>
      <c r="WPV42" s="214"/>
      <c r="WPW42" s="214"/>
      <c r="WPX42" s="214"/>
      <c r="WPY42" s="214"/>
      <c r="WPZ42" s="214"/>
      <c r="WQA42" s="214"/>
      <c r="WQB42" s="214"/>
      <c r="WQC42" s="214"/>
      <c r="WQD42" s="214"/>
      <c r="WQE42" s="214"/>
      <c r="WQF42" s="214"/>
      <c r="WQG42" s="214"/>
      <c r="WQH42" s="214"/>
      <c r="WQI42" s="214"/>
      <c r="WQJ42" s="214"/>
      <c r="WQK42" s="214"/>
      <c r="WQL42" s="214"/>
      <c r="WQM42" s="214"/>
      <c r="WQN42" s="214"/>
      <c r="WQO42" s="214"/>
      <c r="WQP42" s="214"/>
      <c r="WQQ42" s="214"/>
      <c r="WQR42" s="214"/>
      <c r="WQS42" s="214"/>
      <c r="WQT42" s="214"/>
      <c r="WQU42" s="214"/>
      <c r="WQV42" s="214"/>
      <c r="WQW42" s="214"/>
      <c r="WQX42" s="214"/>
      <c r="WQY42" s="214"/>
      <c r="WQZ42" s="214"/>
      <c r="WRA42" s="214"/>
      <c r="WRB42" s="214"/>
      <c r="WRC42" s="214"/>
      <c r="WRD42" s="214"/>
      <c r="WRE42" s="214"/>
      <c r="WRF42" s="214"/>
      <c r="WRG42" s="214"/>
      <c r="WRH42" s="214"/>
      <c r="WRI42" s="214"/>
      <c r="WRJ42" s="214"/>
      <c r="WRK42" s="214"/>
      <c r="WRL42" s="214"/>
      <c r="WRM42" s="214"/>
      <c r="WRN42" s="214"/>
      <c r="WRO42" s="214"/>
      <c r="WRP42" s="214"/>
      <c r="WRQ42" s="214"/>
      <c r="WRR42" s="214"/>
      <c r="WRS42" s="214"/>
      <c r="WRT42" s="214"/>
      <c r="WRU42" s="214"/>
      <c r="WRV42" s="214"/>
      <c r="WRW42" s="214"/>
      <c r="WRX42" s="214"/>
      <c r="WRY42" s="214"/>
      <c r="WRZ42" s="214"/>
      <c r="WSA42" s="214"/>
      <c r="WSB42" s="214"/>
      <c r="WSC42" s="214"/>
      <c r="WSD42" s="214"/>
      <c r="WSE42" s="214"/>
      <c r="WSF42" s="214"/>
      <c r="WSG42" s="214"/>
      <c r="WSH42" s="214"/>
      <c r="WSI42" s="214"/>
      <c r="WSJ42" s="214"/>
      <c r="WSK42" s="214"/>
      <c r="WSL42" s="214"/>
      <c r="WSM42" s="214"/>
      <c r="WSN42" s="214"/>
      <c r="WSO42" s="214"/>
      <c r="WSP42" s="214"/>
      <c r="WSQ42" s="214"/>
      <c r="WSR42" s="214"/>
      <c r="WSS42" s="214"/>
      <c r="WST42" s="214"/>
      <c r="WSU42" s="214"/>
      <c r="WSV42" s="214"/>
      <c r="WSW42" s="214"/>
      <c r="WSX42" s="214"/>
      <c r="WSY42" s="214"/>
      <c r="WSZ42" s="214"/>
      <c r="WTA42" s="214"/>
      <c r="WTB42" s="214"/>
      <c r="WTC42" s="214"/>
      <c r="WTD42" s="214"/>
      <c r="WTE42" s="214"/>
      <c r="WTF42" s="214"/>
      <c r="WTG42" s="214"/>
      <c r="WTH42" s="214"/>
      <c r="WTI42" s="214"/>
      <c r="WTJ42" s="214"/>
      <c r="WTK42" s="214"/>
      <c r="WTL42" s="214"/>
      <c r="WTM42" s="214"/>
      <c r="WTN42" s="214"/>
      <c r="WTO42" s="214"/>
      <c r="WTP42" s="214"/>
      <c r="WTQ42" s="214"/>
      <c r="WTR42" s="214"/>
      <c r="WTS42" s="214"/>
      <c r="WTT42" s="214"/>
      <c r="WTU42" s="214"/>
      <c r="WTV42" s="214"/>
      <c r="WTW42" s="214"/>
      <c r="WTX42" s="214"/>
      <c r="WTY42" s="214"/>
      <c r="WTZ42" s="214"/>
      <c r="WUA42" s="214"/>
      <c r="WUB42" s="214"/>
      <c r="WUC42" s="214"/>
      <c r="WUD42" s="214"/>
      <c r="WUE42" s="214"/>
      <c r="WUF42" s="214"/>
      <c r="WUG42" s="214"/>
      <c r="WUH42" s="214"/>
      <c r="WUI42" s="214"/>
      <c r="WUJ42" s="214"/>
      <c r="WUK42" s="214"/>
      <c r="WUL42" s="214"/>
      <c r="WUM42" s="214"/>
      <c r="WUN42" s="214"/>
      <c r="WUO42" s="214"/>
      <c r="WUP42" s="214"/>
      <c r="WUQ42" s="214"/>
      <c r="WUR42" s="214"/>
      <c r="WUS42" s="214"/>
      <c r="WUT42" s="214"/>
      <c r="WUU42" s="214"/>
      <c r="WUV42" s="214"/>
      <c r="WUW42" s="214"/>
      <c r="WUX42" s="214"/>
      <c r="WUY42" s="214"/>
      <c r="WUZ42" s="214"/>
      <c r="WVA42" s="214"/>
      <c r="WVB42" s="214"/>
      <c r="WVC42" s="214"/>
      <c r="WVD42" s="214"/>
      <c r="WVE42" s="214"/>
      <c r="WVF42" s="214"/>
      <c r="WVG42" s="214"/>
      <c r="WVH42" s="214"/>
      <c r="WVI42" s="214"/>
      <c r="WVJ42" s="214"/>
      <c r="WVK42" s="214"/>
      <c r="WVL42" s="214"/>
      <c r="WVM42" s="214"/>
      <c r="WVN42" s="214"/>
      <c r="WVO42" s="214"/>
      <c r="WVP42" s="214"/>
      <c r="WVQ42" s="214"/>
      <c r="WVR42" s="214"/>
      <c r="WVS42" s="214"/>
      <c r="WVT42" s="214"/>
      <c r="WVU42" s="214"/>
      <c r="WVV42" s="214"/>
      <c r="WVW42" s="214"/>
    </row>
    <row r="43" spans="1:16143" s="213" customFormat="1" ht="30" customHeight="1">
      <c r="A43" s="222" t="s">
        <v>2685</v>
      </c>
      <c r="B43" s="222"/>
      <c r="C43" s="222"/>
      <c r="D43" s="222"/>
      <c r="E43" s="222"/>
      <c r="F43" s="222">
        <f>SUM(F37:F41)</f>
        <v>0</v>
      </c>
      <c r="G43" s="222"/>
      <c r="H43" s="222">
        <f>SUM(H37:H41)</f>
        <v>0</v>
      </c>
      <c r="I43" s="222"/>
      <c r="J43" s="222">
        <f>SUM(J37:J41)</f>
        <v>13453704</v>
      </c>
      <c r="K43" s="222"/>
      <c r="L43" s="222">
        <f>F43+H43+J43</f>
        <v>13453704</v>
      </c>
      <c r="M43" s="222"/>
      <c r="O43" s="214"/>
      <c r="P43" s="214"/>
      <c r="Q43" s="214"/>
      <c r="R43" s="214"/>
      <c r="S43" s="214"/>
      <c r="T43" s="214"/>
      <c r="U43" s="214"/>
      <c r="V43" s="214"/>
      <c r="W43" s="214"/>
      <c r="X43" s="214"/>
      <c r="Y43" s="214"/>
      <c r="Z43" s="214"/>
      <c r="AA43" s="214"/>
      <c r="AB43" s="214"/>
      <c r="AC43" s="214"/>
      <c r="AD43" s="214"/>
      <c r="AE43" s="214"/>
      <c r="AF43" s="214"/>
      <c r="AG43" s="214"/>
      <c r="AH43" s="214"/>
      <c r="AI43" s="214"/>
      <c r="AJ43" s="214"/>
      <c r="AK43" s="214"/>
      <c r="AL43" s="214"/>
      <c r="AM43" s="214"/>
      <c r="AN43" s="214"/>
      <c r="AO43" s="214"/>
      <c r="AP43" s="214"/>
      <c r="AQ43" s="214"/>
      <c r="AR43" s="214"/>
      <c r="AS43" s="214"/>
      <c r="AT43" s="214"/>
      <c r="AU43" s="214"/>
      <c r="AV43" s="214"/>
      <c r="AW43" s="214"/>
      <c r="AX43" s="214"/>
      <c r="AY43" s="214"/>
      <c r="AZ43" s="214"/>
      <c r="BA43" s="214"/>
      <c r="BB43" s="214"/>
      <c r="BC43" s="214"/>
      <c r="BD43" s="214"/>
      <c r="BE43" s="214"/>
      <c r="BF43" s="214"/>
      <c r="BG43" s="214"/>
      <c r="BH43" s="214"/>
      <c r="BI43" s="214"/>
      <c r="BJ43" s="214"/>
      <c r="BK43" s="214"/>
      <c r="BL43" s="214"/>
      <c r="BM43" s="214"/>
      <c r="BN43" s="214"/>
      <c r="BO43" s="214"/>
      <c r="BP43" s="214"/>
      <c r="BQ43" s="214"/>
      <c r="BR43" s="214"/>
      <c r="BS43" s="214"/>
      <c r="BT43" s="214"/>
      <c r="BU43" s="214"/>
      <c r="BV43" s="214"/>
      <c r="BW43" s="214"/>
      <c r="BX43" s="214"/>
      <c r="BY43" s="214"/>
      <c r="BZ43" s="214"/>
      <c r="CA43" s="214"/>
      <c r="CB43" s="214"/>
      <c r="CC43" s="214"/>
      <c r="CD43" s="214"/>
      <c r="CE43" s="214"/>
      <c r="CF43" s="214"/>
      <c r="CG43" s="214"/>
      <c r="CH43" s="214"/>
      <c r="CI43" s="214"/>
      <c r="CJ43" s="214"/>
      <c r="CK43" s="214"/>
      <c r="CL43" s="214"/>
      <c r="CM43" s="214"/>
      <c r="CN43" s="214"/>
      <c r="CO43" s="214"/>
      <c r="CP43" s="214"/>
      <c r="CQ43" s="214"/>
      <c r="CR43" s="214"/>
      <c r="CS43" s="214"/>
      <c r="CT43" s="214"/>
      <c r="CU43" s="214"/>
      <c r="CV43" s="214"/>
      <c r="CW43" s="214"/>
      <c r="CX43" s="214"/>
      <c r="CY43" s="214"/>
      <c r="CZ43" s="214"/>
      <c r="DA43" s="214"/>
      <c r="DB43" s="214"/>
      <c r="DC43" s="214"/>
      <c r="DD43" s="214"/>
      <c r="DE43" s="214"/>
      <c r="DF43" s="214"/>
      <c r="DG43" s="214"/>
      <c r="DH43" s="214"/>
      <c r="DI43" s="214"/>
      <c r="DJ43" s="214"/>
      <c r="DK43" s="214"/>
      <c r="DL43" s="214"/>
      <c r="DM43" s="214"/>
      <c r="DN43" s="214"/>
      <c r="DO43" s="214"/>
      <c r="DP43" s="214"/>
      <c r="DQ43" s="214"/>
      <c r="DR43" s="214"/>
      <c r="DS43" s="214"/>
      <c r="DT43" s="214"/>
      <c r="DU43" s="214"/>
      <c r="DV43" s="214"/>
      <c r="DW43" s="214"/>
      <c r="DX43" s="214"/>
      <c r="DY43" s="214"/>
      <c r="DZ43" s="214"/>
      <c r="EA43" s="214"/>
      <c r="EB43" s="214"/>
      <c r="EC43" s="214"/>
      <c r="ED43" s="214"/>
      <c r="EE43" s="214"/>
      <c r="EF43" s="214"/>
      <c r="EG43" s="214"/>
      <c r="EH43" s="214"/>
      <c r="EI43" s="214"/>
      <c r="EJ43" s="214"/>
      <c r="EK43" s="214"/>
      <c r="EL43" s="214"/>
      <c r="EM43" s="214"/>
      <c r="EN43" s="214"/>
      <c r="EO43" s="214"/>
      <c r="EP43" s="214"/>
      <c r="EQ43" s="214"/>
      <c r="ER43" s="214"/>
      <c r="ES43" s="214"/>
      <c r="ET43" s="214"/>
      <c r="EU43" s="214"/>
      <c r="EV43" s="214"/>
      <c r="EW43" s="214"/>
      <c r="EX43" s="214"/>
      <c r="EY43" s="214"/>
      <c r="EZ43" s="214"/>
      <c r="FA43" s="214"/>
      <c r="FB43" s="214"/>
      <c r="FC43" s="214"/>
      <c r="FD43" s="214"/>
      <c r="FE43" s="214"/>
      <c r="FF43" s="214"/>
      <c r="FG43" s="214"/>
      <c r="FH43" s="214"/>
      <c r="FI43" s="214"/>
      <c r="FJ43" s="214"/>
      <c r="FK43" s="214"/>
      <c r="FL43" s="214"/>
      <c r="FM43" s="214"/>
      <c r="FN43" s="214"/>
      <c r="FO43" s="214"/>
      <c r="FP43" s="214"/>
      <c r="FQ43" s="214"/>
      <c r="FR43" s="214"/>
      <c r="FS43" s="214"/>
      <c r="FT43" s="214"/>
      <c r="FU43" s="214"/>
      <c r="FV43" s="214"/>
      <c r="FW43" s="214"/>
      <c r="FX43" s="214"/>
      <c r="FY43" s="214"/>
      <c r="FZ43" s="214"/>
      <c r="GA43" s="214"/>
      <c r="GB43" s="214"/>
      <c r="GC43" s="214"/>
      <c r="GD43" s="214"/>
      <c r="GE43" s="214"/>
      <c r="GF43" s="214"/>
      <c r="GG43" s="214"/>
      <c r="GH43" s="214"/>
      <c r="GI43" s="214"/>
      <c r="GJ43" s="214"/>
      <c r="GK43" s="214"/>
      <c r="GL43" s="214"/>
      <c r="GM43" s="214"/>
      <c r="GN43" s="214"/>
      <c r="GO43" s="214"/>
      <c r="GP43" s="214"/>
      <c r="GQ43" s="214"/>
      <c r="GR43" s="214"/>
      <c r="GS43" s="214"/>
      <c r="GT43" s="214"/>
      <c r="GU43" s="214"/>
      <c r="GV43" s="214"/>
      <c r="GW43" s="214"/>
      <c r="GX43" s="214"/>
      <c r="GY43" s="214"/>
      <c r="GZ43" s="214"/>
      <c r="HA43" s="214"/>
      <c r="HB43" s="214"/>
      <c r="HC43" s="214"/>
      <c r="HD43" s="214"/>
      <c r="HE43" s="214"/>
      <c r="HF43" s="214"/>
      <c r="HG43" s="214"/>
      <c r="HH43" s="214"/>
      <c r="HI43" s="214"/>
      <c r="HJ43" s="214"/>
      <c r="HK43" s="214"/>
      <c r="HL43" s="214"/>
      <c r="HM43" s="214"/>
      <c r="HN43" s="214"/>
      <c r="HO43" s="214"/>
      <c r="HP43" s="214"/>
      <c r="HQ43" s="214"/>
      <c r="HR43" s="214"/>
      <c r="HS43" s="214"/>
      <c r="HT43" s="214"/>
      <c r="HU43" s="214"/>
      <c r="HV43" s="214"/>
      <c r="HW43" s="214"/>
      <c r="HX43" s="214"/>
      <c r="HY43" s="214"/>
      <c r="HZ43" s="214"/>
      <c r="IA43" s="214"/>
      <c r="IB43" s="214"/>
      <c r="IC43" s="214"/>
      <c r="ID43" s="214"/>
      <c r="IE43" s="214"/>
      <c r="IF43" s="214"/>
      <c r="IG43" s="214"/>
      <c r="IH43" s="214"/>
      <c r="II43" s="214"/>
      <c r="IJ43" s="214"/>
      <c r="IK43" s="214"/>
      <c r="IL43" s="214"/>
      <c r="IM43" s="214"/>
      <c r="IN43" s="214"/>
      <c r="IO43" s="214"/>
      <c r="IP43" s="214"/>
      <c r="IQ43" s="214"/>
      <c r="IR43" s="214"/>
      <c r="IS43" s="214"/>
      <c r="IT43" s="214"/>
      <c r="IU43" s="214"/>
      <c r="IV43" s="214"/>
      <c r="IW43" s="214"/>
      <c r="IX43" s="214"/>
      <c r="IY43" s="214"/>
      <c r="IZ43" s="214"/>
      <c r="JA43" s="214"/>
      <c r="JB43" s="214"/>
      <c r="JC43" s="214"/>
      <c r="JD43" s="214"/>
      <c r="JE43" s="214"/>
      <c r="JF43" s="214"/>
      <c r="JG43" s="214"/>
      <c r="JH43" s="214"/>
      <c r="JI43" s="214"/>
      <c r="JJ43" s="214"/>
      <c r="JK43" s="214"/>
      <c r="JL43" s="214"/>
      <c r="JM43" s="214"/>
      <c r="JN43" s="214"/>
      <c r="JO43" s="214"/>
      <c r="JP43" s="214"/>
      <c r="JQ43" s="214"/>
      <c r="JR43" s="214"/>
      <c r="JS43" s="214"/>
      <c r="JT43" s="214"/>
      <c r="JU43" s="214"/>
      <c r="JV43" s="214"/>
      <c r="JW43" s="214"/>
      <c r="JX43" s="214"/>
      <c r="JY43" s="214"/>
      <c r="JZ43" s="214"/>
      <c r="KA43" s="214"/>
      <c r="KB43" s="214"/>
      <c r="KC43" s="214"/>
      <c r="KD43" s="214"/>
      <c r="KE43" s="214"/>
      <c r="KF43" s="214"/>
      <c r="KG43" s="214"/>
      <c r="KH43" s="214"/>
      <c r="KI43" s="214"/>
      <c r="KJ43" s="214"/>
      <c r="KK43" s="214"/>
      <c r="KL43" s="214"/>
      <c r="KM43" s="214"/>
      <c r="KN43" s="214"/>
      <c r="KO43" s="214"/>
      <c r="KP43" s="214"/>
      <c r="KQ43" s="214"/>
      <c r="KR43" s="214"/>
      <c r="KS43" s="214"/>
      <c r="KT43" s="214"/>
      <c r="KU43" s="214"/>
      <c r="KV43" s="214"/>
      <c r="KW43" s="214"/>
      <c r="KX43" s="214"/>
      <c r="KY43" s="214"/>
      <c r="KZ43" s="214"/>
      <c r="LA43" s="214"/>
      <c r="LB43" s="214"/>
      <c r="LC43" s="214"/>
      <c r="LD43" s="214"/>
      <c r="LE43" s="214"/>
      <c r="LF43" s="214"/>
      <c r="LG43" s="214"/>
      <c r="LH43" s="214"/>
      <c r="LI43" s="214"/>
      <c r="LJ43" s="214"/>
      <c r="LK43" s="214"/>
      <c r="LL43" s="214"/>
      <c r="LM43" s="214"/>
      <c r="LN43" s="214"/>
      <c r="LO43" s="214"/>
      <c r="LP43" s="214"/>
      <c r="LQ43" s="214"/>
      <c r="LR43" s="214"/>
      <c r="LS43" s="214"/>
      <c r="LT43" s="214"/>
      <c r="LU43" s="214"/>
      <c r="LV43" s="214"/>
      <c r="LW43" s="214"/>
      <c r="LX43" s="214"/>
      <c r="LY43" s="214"/>
      <c r="LZ43" s="214"/>
      <c r="MA43" s="214"/>
      <c r="MB43" s="214"/>
      <c r="MC43" s="214"/>
      <c r="MD43" s="214"/>
      <c r="ME43" s="214"/>
      <c r="MF43" s="214"/>
      <c r="MG43" s="214"/>
      <c r="MH43" s="214"/>
      <c r="MI43" s="214"/>
      <c r="MJ43" s="214"/>
      <c r="MK43" s="214"/>
      <c r="ML43" s="214"/>
      <c r="MM43" s="214"/>
      <c r="MN43" s="214"/>
      <c r="MO43" s="214"/>
      <c r="MP43" s="214"/>
      <c r="MQ43" s="214"/>
      <c r="MR43" s="214"/>
      <c r="MS43" s="214"/>
      <c r="MT43" s="214"/>
      <c r="MU43" s="214"/>
      <c r="MV43" s="214"/>
      <c r="MW43" s="214"/>
      <c r="MX43" s="214"/>
      <c r="MY43" s="214"/>
      <c r="MZ43" s="214"/>
      <c r="NA43" s="214"/>
      <c r="NB43" s="214"/>
      <c r="NC43" s="214"/>
      <c r="ND43" s="214"/>
      <c r="NE43" s="214"/>
      <c r="NF43" s="214"/>
      <c r="NG43" s="214"/>
      <c r="NH43" s="214"/>
      <c r="NI43" s="214"/>
      <c r="NJ43" s="214"/>
      <c r="NK43" s="214"/>
      <c r="NL43" s="214"/>
      <c r="NM43" s="214"/>
      <c r="NN43" s="214"/>
      <c r="NO43" s="214"/>
      <c r="NP43" s="214"/>
      <c r="NQ43" s="214"/>
      <c r="NR43" s="214"/>
      <c r="NS43" s="214"/>
      <c r="NT43" s="214"/>
      <c r="NU43" s="214"/>
      <c r="NV43" s="214"/>
      <c r="NW43" s="214"/>
      <c r="NX43" s="214"/>
      <c r="NY43" s="214"/>
      <c r="NZ43" s="214"/>
      <c r="OA43" s="214"/>
      <c r="OB43" s="214"/>
      <c r="OC43" s="214"/>
      <c r="OD43" s="214"/>
      <c r="OE43" s="214"/>
      <c r="OF43" s="214"/>
      <c r="OG43" s="214"/>
      <c r="OH43" s="214"/>
      <c r="OI43" s="214"/>
      <c r="OJ43" s="214"/>
      <c r="OK43" s="214"/>
      <c r="OL43" s="214"/>
      <c r="OM43" s="214"/>
      <c r="ON43" s="214"/>
      <c r="OO43" s="214"/>
      <c r="OP43" s="214"/>
      <c r="OQ43" s="214"/>
      <c r="OR43" s="214"/>
      <c r="OS43" s="214"/>
      <c r="OT43" s="214"/>
      <c r="OU43" s="214"/>
      <c r="OV43" s="214"/>
      <c r="OW43" s="214"/>
      <c r="OX43" s="214"/>
      <c r="OY43" s="214"/>
      <c r="OZ43" s="214"/>
      <c r="PA43" s="214"/>
      <c r="PB43" s="214"/>
      <c r="PC43" s="214"/>
      <c r="PD43" s="214"/>
      <c r="PE43" s="214"/>
      <c r="PF43" s="214"/>
      <c r="PG43" s="214"/>
      <c r="PH43" s="214"/>
      <c r="PI43" s="214"/>
      <c r="PJ43" s="214"/>
      <c r="PK43" s="214"/>
      <c r="PL43" s="214"/>
      <c r="PM43" s="214"/>
      <c r="PN43" s="214"/>
      <c r="PO43" s="214"/>
      <c r="PP43" s="214"/>
      <c r="PQ43" s="214"/>
      <c r="PR43" s="214"/>
      <c r="PS43" s="214"/>
      <c r="PT43" s="214"/>
      <c r="PU43" s="214"/>
      <c r="PV43" s="214"/>
      <c r="PW43" s="214"/>
      <c r="PX43" s="214"/>
      <c r="PY43" s="214"/>
      <c r="PZ43" s="214"/>
      <c r="QA43" s="214"/>
      <c r="QB43" s="214"/>
      <c r="QC43" s="214"/>
      <c r="QD43" s="214"/>
      <c r="QE43" s="214"/>
      <c r="QF43" s="214"/>
      <c r="QG43" s="214"/>
      <c r="QH43" s="214"/>
      <c r="QI43" s="214"/>
      <c r="QJ43" s="214"/>
      <c r="QK43" s="214"/>
      <c r="QL43" s="214"/>
      <c r="QM43" s="214"/>
      <c r="QN43" s="214"/>
      <c r="QO43" s="214"/>
      <c r="QP43" s="214"/>
      <c r="QQ43" s="214"/>
      <c r="QR43" s="214"/>
      <c r="QS43" s="214"/>
      <c r="QT43" s="214"/>
      <c r="QU43" s="214"/>
      <c r="QV43" s="214"/>
      <c r="QW43" s="214"/>
      <c r="QX43" s="214"/>
      <c r="QY43" s="214"/>
      <c r="QZ43" s="214"/>
      <c r="RA43" s="214"/>
      <c r="RB43" s="214"/>
      <c r="RC43" s="214"/>
      <c r="RD43" s="214"/>
      <c r="RE43" s="214"/>
      <c r="RF43" s="214"/>
      <c r="RG43" s="214"/>
      <c r="RH43" s="214"/>
      <c r="RI43" s="214"/>
      <c r="RJ43" s="214"/>
      <c r="RK43" s="214"/>
      <c r="RL43" s="214"/>
      <c r="RM43" s="214"/>
      <c r="RN43" s="214"/>
      <c r="RO43" s="214"/>
      <c r="RP43" s="214"/>
      <c r="RQ43" s="214"/>
      <c r="RR43" s="214"/>
      <c r="RS43" s="214"/>
      <c r="RT43" s="214"/>
      <c r="RU43" s="214"/>
      <c r="RV43" s="214"/>
      <c r="RW43" s="214"/>
      <c r="RX43" s="214"/>
      <c r="RY43" s="214"/>
      <c r="RZ43" s="214"/>
      <c r="SA43" s="214"/>
      <c r="SB43" s="214"/>
      <c r="SC43" s="214"/>
      <c r="SD43" s="214"/>
      <c r="SE43" s="214"/>
      <c r="SF43" s="214"/>
      <c r="SG43" s="214"/>
      <c r="SH43" s="214"/>
      <c r="SI43" s="214"/>
      <c r="SJ43" s="214"/>
      <c r="SK43" s="214"/>
      <c r="SL43" s="214"/>
      <c r="SM43" s="214"/>
      <c r="SN43" s="214"/>
      <c r="SO43" s="214"/>
      <c r="SP43" s="214"/>
      <c r="SQ43" s="214"/>
      <c r="SR43" s="214"/>
      <c r="SS43" s="214"/>
      <c r="ST43" s="214"/>
      <c r="SU43" s="214"/>
      <c r="SV43" s="214"/>
      <c r="SW43" s="214"/>
      <c r="SX43" s="214"/>
      <c r="SY43" s="214"/>
      <c r="SZ43" s="214"/>
      <c r="TA43" s="214"/>
      <c r="TB43" s="214"/>
      <c r="TC43" s="214"/>
      <c r="TD43" s="214"/>
      <c r="TE43" s="214"/>
      <c r="TF43" s="214"/>
      <c r="TG43" s="214"/>
      <c r="TH43" s="214"/>
      <c r="TI43" s="214"/>
      <c r="TJ43" s="214"/>
      <c r="TK43" s="214"/>
      <c r="TL43" s="214"/>
      <c r="TM43" s="214"/>
      <c r="TN43" s="214"/>
      <c r="TO43" s="214"/>
      <c r="TP43" s="214"/>
      <c r="TQ43" s="214"/>
      <c r="TR43" s="214"/>
      <c r="TS43" s="214"/>
      <c r="TT43" s="214"/>
      <c r="TU43" s="214"/>
      <c r="TV43" s="214"/>
      <c r="TW43" s="214"/>
      <c r="TX43" s="214"/>
      <c r="TY43" s="214"/>
      <c r="TZ43" s="214"/>
      <c r="UA43" s="214"/>
      <c r="UB43" s="214"/>
      <c r="UC43" s="214"/>
      <c r="UD43" s="214"/>
      <c r="UE43" s="214"/>
      <c r="UF43" s="214"/>
      <c r="UG43" s="214"/>
      <c r="UH43" s="214"/>
      <c r="UI43" s="214"/>
      <c r="UJ43" s="214"/>
      <c r="UK43" s="214"/>
      <c r="UL43" s="214"/>
      <c r="UM43" s="214"/>
      <c r="UN43" s="214"/>
      <c r="UO43" s="214"/>
      <c r="UP43" s="214"/>
      <c r="UQ43" s="214"/>
      <c r="UR43" s="214"/>
      <c r="US43" s="214"/>
      <c r="UT43" s="214"/>
      <c r="UU43" s="214"/>
      <c r="UV43" s="214"/>
      <c r="UW43" s="214"/>
      <c r="UX43" s="214"/>
      <c r="UY43" s="214"/>
      <c r="UZ43" s="214"/>
      <c r="VA43" s="214"/>
      <c r="VB43" s="214"/>
      <c r="VC43" s="214"/>
      <c r="VD43" s="214"/>
      <c r="VE43" s="214"/>
      <c r="VF43" s="214"/>
      <c r="VG43" s="214"/>
      <c r="VH43" s="214"/>
      <c r="VI43" s="214"/>
      <c r="VJ43" s="214"/>
      <c r="VK43" s="214"/>
      <c r="VL43" s="214"/>
      <c r="VM43" s="214"/>
      <c r="VN43" s="214"/>
      <c r="VO43" s="214"/>
      <c r="VP43" s="214"/>
      <c r="VQ43" s="214"/>
      <c r="VR43" s="214"/>
      <c r="VS43" s="214"/>
      <c r="VT43" s="214"/>
      <c r="VU43" s="214"/>
      <c r="VV43" s="214"/>
      <c r="VW43" s="214"/>
      <c r="VX43" s="214"/>
      <c r="VY43" s="214"/>
      <c r="VZ43" s="214"/>
      <c r="WA43" s="214"/>
      <c r="WB43" s="214"/>
      <c r="WC43" s="214"/>
      <c r="WD43" s="214"/>
      <c r="WE43" s="214"/>
      <c r="WF43" s="214"/>
      <c r="WG43" s="214"/>
      <c r="WH43" s="214"/>
      <c r="WI43" s="214"/>
      <c r="WJ43" s="214"/>
      <c r="WK43" s="214"/>
      <c r="WL43" s="214"/>
      <c r="WM43" s="214"/>
      <c r="WN43" s="214"/>
      <c r="WO43" s="214"/>
      <c r="WP43" s="214"/>
      <c r="WQ43" s="214"/>
      <c r="WR43" s="214"/>
      <c r="WS43" s="214"/>
      <c r="WT43" s="214"/>
      <c r="WU43" s="214"/>
      <c r="WV43" s="214"/>
      <c r="WW43" s="214"/>
      <c r="WX43" s="214"/>
      <c r="WY43" s="214"/>
      <c r="WZ43" s="214"/>
      <c r="XA43" s="214"/>
      <c r="XB43" s="214"/>
      <c r="XC43" s="214"/>
      <c r="XD43" s="214"/>
      <c r="XE43" s="214"/>
      <c r="XF43" s="214"/>
      <c r="XG43" s="214"/>
      <c r="XH43" s="214"/>
      <c r="XI43" s="214"/>
      <c r="XJ43" s="214"/>
      <c r="XK43" s="214"/>
      <c r="XL43" s="214"/>
      <c r="XM43" s="214"/>
      <c r="XN43" s="214"/>
      <c r="XO43" s="214"/>
      <c r="XP43" s="214"/>
      <c r="XQ43" s="214"/>
      <c r="XR43" s="214"/>
      <c r="XS43" s="214"/>
      <c r="XT43" s="214"/>
      <c r="XU43" s="214"/>
      <c r="XV43" s="214"/>
      <c r="XW43" s="214"/>
      <c r="XX43" s="214"/>
      <c r="XY43" s="214"/>
      <c r="XZ43" s="214"/>
      <c r="YA43" s="214"/>
      <c r="YB43" s="214"/>
      <c r="YC43" s="214"/>
      <c r="YD43" s="214"/>
      <c r="YE43" s="214"/>
      <c r="YF43" s="214"/>
      <c r="YG43" s="214"/>
      <c r="YH43" s="214"/>
      <c r="YI43" s="214"/>
      <c r="YJ43" s="214"/>
      <c r="YK43" s="214"/>
      <c r="YL43" s="214"/>
      <c r="YM43" s="214"/>
      <c r="YN43" s="214"/>
      <c r="YO43" s="214"/>
      <c r="YP43" s="214"/>
      <c r="YQ43" s="214"/>
      <c r="YR43" s="214"/>
      <c r="YS43" s="214"/>
      <c r="YT43" s="214"/>
      <c r="YU43" s="214"/>
      <c r="YV43" s="214"/>
      <c r="YW43" s="214"/>
      <c r="YX43" s="214"/>
      <c r="YY43" s="214"/>
      <c r="YZ43" s="214"/>
      <c r="ZA43" s="214"/>
      <c r="ZB43" s="214"/>
      <c r="ZC43" s="214"/>
      <c r="ZD43" s="214"/>
      <c r="ZE43" s="214"/>
      <c r="ZF43" s="214"/>
      <c r="ZG43" s="214"/>
      <c r="ZH43" s="214"/>
      <c r="ZI43" s="214"/>
      <c r="ZJ43" s="214"/>
      <c r="ZK43" s="214"/>
      <c r="ZL43" s="214"/>
      <c r="ZM43" s="214"/>
      <c r="ZN43" s="214"/>
      <c r="ZO43" s="214"/>
      <c r="ZP43" s="214"/>
      <c r="ZQ43" s="214"/>
      <c r="ZR43" s="214"/>
      <c r="ZS43" s="214"/>
      <c r="ZT43" s="214"/>
      <c r="ZU43" s="214"/>
      <c r="ZV43" s="214"/>
      <c r="ZW43" s="214"/>
      <c r="ZX43" s="214"/>
      <c r="ZY43" s="214"/>
      <c r="ZZ43" s="214"/>
      <c r="AAA43" s="214"/>
      <c r="AAB43" s="214"/>
      <c r="AAC43" s="214"/>
      <c r="AAD43" s="214"/>
      <c r="AAE43" s="214"/>
      <c r="AAF43" s="214"/>
      <c r="AAG43" s="214"/>
      <c r="AAH43" s="214"/>
      <c r="AAI43" s="214"/>
      <c r="AAJ43" s="214"/>
      <c r="AAK43" s="214"/>
      <c r="AAL43" s="214"/>
      <c r="AAM43" s="214"/>
      <c r="AAN43" s="214"/>
      <c r="AAO43" s="214"/>
      <c r="AAP43" s="214"/>
      <c r="AAQ43" s="214"/>
      <c r="AAR43" s="214"/>
      <c r="AAS43" s="214"/>
      <c r="AAT43" s="214"/>
      <c r="AAU43" s="214"/>
      <c r="AAV43" s="214"/>
      <c r="AAW43" s="214"/>
      <c r="AAX43" s="214"/>
      <c r="AAY43" s="214"/>
      <c r="AAZ43" s="214"/>
      <c r="ABA43" s="214"/>
      <c r="ABB43" s="214"/>
      <c r="ABC43" s="214"/>
      <c r="ABD43" s="214"/>
      <c r="ABE43" s="214"/>
      <c r="ABF43" s="214"/>
      <c r="ABG43" s="214"/>
      <c r="ABH43" s="214"/>
      <c r="ABI43" s="214"/>
      <c r="ABJ43" s="214"/>
      <c r="ABK43" s="214"/>
      <c r="ABL43" s="214"/>
      <c r="ABM43" s="214"/>
      <c r="ABN43" s="214"/>
      <c r="ABO43" s="214"/>
      <c r="ABP43" s="214"/>
      <c r="ABQ43" s="214"/>
      <c r="ABR43" s="214"/>
      <c r="ABS43" s="214"/>
      <c r="ABT43" s="214"/>
      <c r="ABU43" s="214"/>
      <c r="ABV43" s="214"/>
      <c r="ABW43" s="214"/>
      <c r="ABX43" s="214"/>
      <c r="ABY43" s="214"/>
      <c r="ABZ43" s="214"/>
      <c r="ACA43" s="214"/>
      <c r="ACB43" s="214"/>
      <c r="ACC43" s="214"/>
      <c r="ACD43" s="214"/>
      <c r="ACE43" s="214"/>
      <c r="ACF43" s="214"/>
      <c r="ACG43" s="214"/>
      <c r="ACH43" s="214"/>
      <c r="ACI43" s="214"/>
      <c r="ACJ43" s="214"/>
      <c r="ACK43" s="214"/>
      <c r="ACL43" s="214"/>
      <c r="ACM43" s="214"/>
      <c r="ACN43" s="214"/>
      <c r="ACO43" s="214"/>
      <c r="ACP43" s="214"/>
      <c r="ACQ43" s="214"/>
      <c r="ACR43" s="214"/>
      <c r="ACS43" s="214"/>
      <c r="ACT43" s="214"/>
      <c r="ACU43" s="214"/>
      <c r="ACV43" s="214"/>
      <c r="ACW43" s="214"/>
      <c r="ACX43" s="214"/>
      <c r="ACY43" s="214"/>
      <c r="ACZ43" s="214"/>
      <c r="ADA43" s="214"/>
      <c r="ADB43" s="214"/>
      <c r="ADC43" s="214"/>
      <c r="ADD43" s="214"/>
      <c r="ADE43" s="214"/>
      <c r="ADF43" s="214"/>
      <c r="ADG43" s="214"/>
      <c r="ADH43" s="214"/>
      <c r="ADI43" s="214"/>
      <c r="ADJ43" s="214"/>
      <c r="ADK43" s="214"/>
      <c r="ADL43" s="214"/>
      <c r="ADM43" s="214"/>
      <c r="ADN43" s="214"/>
      <c r="ADO43" s="214"/>
      <c r="ADP43" s="214"/>
      <c r="ADQ43" s="214"/>
      <c r="ADR43" s="214"/>
      <c r="ADS43" s="214"/>
      <c r="ADT43" s="214"/>
      <c r="ADU43" s="214"/>
      <c r="ADV43" s="214"/>
      <c r="ADW43" s="214"/>
      <c r="ADX43" s="214"/>
      <c r="ADY43" s="214"/>
      <c r="ADZ43" s="214"/>
      <c r="AEA43" s="214"/>
      <c r="AEB43" s="214"/>
      <c r="AEC43" s="214"/>
      <c r="AED43" s="214"/>
      <c r="AEE43" s="214"/>
      <c r="AEF43" s="214"/>
      <c r="AEG43" s="214"/>
      <c r="AEH43" s="214"/>
      <c r="AEI43" s="214"/>
      <c r="AEJ43" s="214"/>
      <c r="AEK43" s="214"/>
      <c r="AEL43" s="214"/>
      <c r="AEM43" s="214"/>
      <c r="AEN43" s="214"/>
      <c r="AEO43" s="214"/>
      <c r="AEP43" s="214"/>
      <c r="AEQ43" s="214"/>
      <c r="AER43" s="214"/>
      <c r="AES43" s="214"/>
      <c r="AET43" s="214"/>
      <c r="AEU43" s="214"/>
      <c r="AEV43" s="214"/>
      <c r="AEW43" s="214"/>
      <c r="AEX43" s="214"/>
      <c r="AEY43" s="214"/>
      <c r="AEZ43" s="214"/>
      <c r="AFA43" s="214"/>
      <c r="AFB43" s="214"/>
      <c r="AFC43" s="214"/>
      <c r="AFD43" s="214"/>
      <c r="AFE43" s="214"/>
      <c r="AFF43" s="214"/>
      <c r="AFG43" s="214"/>
      <c r="AFH43" s="214"/>
      <c r="AFI43" s="214"/>
      <c r="AFJ43" s="214"/>
      <c r="AFK43" s="214"/>
      <c r="AFL43" s="214"/>
      <c r="AFM43" s="214"/>
      <c r="AFN43" s="214"/>
      <c r="AFO43" s="214"/>
      <c r="AFP43" s="214"/>
      <c r="AFQ43" s="214"/>
      <c r="AFR43" s="214"/>
      <c r="AFS43" s="214"/>
      <c r="AFT43" s="214"/>
      <c r="AFU43" s="214"/>
      <c r="AFV43" s="214"/>
      <c r="AFW43" s="214"/>
      <c r="AFX43" s="214"/>
      <c r="AFY43" s="214"/>
      <c r="AFZ43" s="214"/>
      <c r="AGA43" s="214"/>
      <c r="AGB43" s="214"/>
      <c r="AGC43" s="214"/>
      <c r="AGD43" s="214"/>
      <c r="AGE43" s="214"/>
      <c r="AGF43" s="214"/>
      <c r="AGG43" s="214"/>
      <c r="AGH43" s="214"/>
      <c r="AGI43" s="214"/>
      <c r="AGJ43" s="214"/>
      <c r="AGK43" s="214"/>
      <c r="AGL43" s="214"/>
      <c r="AGM43" s="214"/>
      <c r="AGN43" s="214"/>
      <c r="AGO43" s="214"/>
      <c r="AGP43" s="214"/>
      <c r="AGQ43" s="214"/>
      <c r="AGR43" s="214"/>
      <c r="AGS43" s="214"/>
      <c r="AGT43" s="214"/>
      <c r="AGU43" s="214"/>
      <c r="AGV43" s="214"/>
      <c r="AGW43" s="214"/>
      <c r="AGX43" s="214"/>
      <c r="AGY43" s="214"/>
      <c r="AGZ43" s="214"/>
      <c r="AHA43" s="214"/>
      <c r="AHB43" s="214"/>
      <c r="AHC43" s="214"/>
      <c r="AHD43" s="214"/>
      <c r="AHE43" s="214"/>
      <c r="AHF43" s="214"/>
      <c r="AHG43" s="214"/>
      <c r="AHH43" s="214"/>
      <c r="AHI43" s="214"/>
      <c r="AHJ43" s="214"/>
      <c r="AHK43" s="214"/>
      <c r="AHL43" s="214"/>
      <c r="AHM43" s="214"/>
      <c r="AHN43" s="214"/>
      <c r="AHO43" s="214"/>
      <c r="AHP43" s="214"/>
      <c r="AHQ43" s="214"/>
      <c r="AHR43" s="214"/>
      <c r="AHS43" s="214"/>
      <c r="AHT43" s="214"/>
      <c r="AHU43" s="214"/>
      <c r="AHV43" s="214"/>
      <c r="AHW43" s="214"/>
      <c r="AHX43" s="214"/>
      <c r="AHY43" s="214"/>
      <c r="AHZ43" s="214"/>
      <c r="AIA43" s="214"/>
      <c r="AIB43" s="214"/>
      <c r="AIC43" s="214"/>
      <c r="AID43" s="214"/>
      <c r="AIE43" s="214"/>
      <c r="AIF43" s="214"/>
      <c r="AIG43" s="214"/>
      <c r="AIH43" s="214"/>
      <c r="AII43" s="214"/>
      <c r="AIJ43" s="214"/>
      <c r="AIK43" s="214"/>
      <c r="AIL43" s="214"/>
      <c r="AIM43" s="214"/>
      <c r="AIN43" s="214"/>
      <c r="AIO43" s="214"/>
      <c r="AIP43" s="214"/>
      <c r="AIQ43" s="214"/>
      <c r="AIR43" s="214"/>
      <c r="AIS43" s="214"/>
      <c r="AIT43" s="214"/>
      <c r="AIU43" s="214"/>
      <c r="AIV43" s="214"/>
      <c r="AIW43" s="214"/>
      <c r="AIX43" s="214"/>
      <c r="AIY43" s="214"/>
      <c r="AIZ43" s="214"/>
      <c r="AJA43" s="214"/>
      <c r="AJB43" s="214"/>
      <c r="AJC43" s="214"/>
      <c r="AJD43" s="214"/>
      <c r="AJE43" s="214"/>
      <c r="AJF43" s="214"/>
      <c r="AJG43" s="214"/>
      <c r="AJH43" s="214"/>
      <c r="AJI43" s="214"/>
      <c r="AJJ43" s="214"/>
      <c r="AJK43" s="214"/>
      <c r="AJL43" s="214"/>
      <c r="AJM43" s="214"/>
      <c r="AJN43" s="214"/>
      <c r="AJO43" s="214"/>
      <c r="AJP43" s="214"/>
      <c r="AJQ43" s="214"/>
      <c r="AJR43" s="214"/>
      <c r="AJS43" s="214"/>
      <c r="AJT43" s="214"/>
      <c r="AJU43" s="214"/>
      <c r="AJV43" s="214"/>
      <c r="AJW43" s="214"/>
      <c r="AJX43" s="214"/>
      <c r="AJY43" s="214"/>
      <c r="AJZ43" s="214"/>
      <c r="AKA43" s="214"/>
      <c r="AKB43" s="214"/>
      <c r="AKC43" s="214"/>
      <c r="AKD43" s="214"/>
      <c r="AKE43" s="214"/>
      <c r="AKF43" s="214"/>
      <c r="AKG43" s="214"/>
      <c r="AKH43" s="214"/>
      <c r="AKI43" s="214"/>
      <c r="AKJ43" s="214"/>
      <c r="AKK43" s="214"/>
      <c r="AKL43" s="214"/>
      <c r="AKM43" s="214"/>
      <c r="AKN43" s="214"/>
      <c r="AKO43" s="214"/>
      <c r="AKP43" s="214"/>
      <c r="AKQ43" s="214"/>
      <c r="AKR43" s="214"/>
      <c r="AKS43" s="214"/>
      <c r="AKT43" s="214"/>
      <c r="AKU43" s="214"/>
      <c r="AKV43" s="214"/>
      <c r="AKW43" s="214"/>
      <c r="AKX43" s="214"/>
      <c r="AKY43" s="214"/>
      <c r="AKZ43" s="214"/>
      <c r="ALA43" s="214"/>
      <c r="ALB43" s="214"/>
      <c r="ALC43" s="214"/>
      <c r="ALD43" s="214"/>
      <c r="ALE43" s="214"/>
      <c r="ALF43" s="214"/>
      <c r="ALG43" s="214"/>
      <c r="ALH43" s="214"/>
      <c r="ALI43" s="214"/>
      <c r="ALJ43" s="214"/>
      <c r="ALK43" s="214"/>
      <c r="ALL43" s="214"/>
      <c r="ALM43" s="214"/>
      <c r="ALN43" s="214"/>
      <c r="ALO43" s="214"/>
      <c r="ALP43" s="214"/>
      <c r="ALQ43" s="214"/>
      <c r="ALR43" s="214"/>
      <c r="ALS43" s="214"/>
      <c r="ALT43" s="214"/>
      <c r="ALU43" s="214"/>
      <c r="ALV43" s="214"/>
      <c r="ALW43" s="214"/>
      <c r="ALX43" s="214"/>
      <c r="ALY43" s="214"/>
      <c r="ALZ43" s="214"/>
      <c r="AMA43" s="214"/>
      <c r="AMB43" s="214"/>
      <c r="AMC43" s="214"/>
      <c r="AMD43" s="214"/>
      <c r="AME43" s="214"/>
      <c r="AMF43" s="214"/>
      <c r="AMG43" s="214"/>
      <c r="AMH43" s="214"/>
      <c r="AMI43" s="214"/>
      <c r="AMJ43" s="214"/>
      <c r="AMK43" s="214"/>
      <c r="AML43" s="214"/>
      <c r="AMM43" s="214"/>
      <c r="AMN43" s="214"/>
      <c r="AMO43" s="214"/>
      <c r="AMP43" s="214"/>
      <c r="AMQ43" s="214"/>
      <c r="AMR43" s="214"/>
      <c r="AMS43" s="214"/>
      <c r="AMT43" s="214"/>
      <c r="AMU43" s="214"/>
      <c r="AMV43" s="214"/>
      <c r="AMW43" s="214"/>
      <c r="AMX43" s="214"/>
      <c r="AMY43" s="214"/>
      <c r="AMZ43" s="214"/>
      <c r="ANA43" s="214"/>
      <c r="ANB43" s="214"/>
      <c r="ANC43" s="214"/>
      <c r="AND43" s="214"/>
      <c r="ANE43" s="214"/>
      <c r="ANF43" s="214"/>
      <c r="ANG43" s="214"/>
      <c r="ANH43" s="214"/>
      <c r="ANI43" s="214"/>
      <c r="ANJ43" s="214"/>
      <c r="ANK43" s="214"/>
      <c r="ANL43" s="214"/>
      <c r="ANM43" s="214"/>
      <c r="ANN43" s="214"/>
      <c r="ANO43" s="214"/>
      <c r="ANP43" s="214"/>
      <c r="ANQ43" s="214"/>
      <c r="ANR43" s="214"/>
      <c r="ANS43" s="214"/>
      <c r="ANT43" s="214"/>
      <c r="ANU43" s="214"/>
      <c r="ANV43" s="214"/>
      <c r="ANW43" s="214"/>
      <c r="ANX43" s="214"/>
      <c r="ANY43" s="214"/>
      <c r="ANZ43" s="214"/>
      <c r="AOA43" s="214"/>
      <c r="AOB43" s="214"/>
      <c r="AOC43" s="214"/>
      <c r="AOD43" s="214"/>
      <c r="AOE43" s="214"/>
      <c r="AOF43" s="214"/>
      <c r="AOG43" s="214"/>
      <c r="AOH43" s="214"/>
      <c r="AOI43" s="214"/>
      <c r="AOJ43" s="214"/>
      <c r="AOK43" s="214"/>
      <c r="AOL43" s="214"/>
      <c r="AOM43" s="214"/>
      <c r="AON43" s="214"/>
      <c r="AOO43" s="214"/>
      <c r="AOP43" s="214"/>
      <c r="AOQ43" s="214"/>
      <c r="AOR43" s="214"/>
      <c r="AOS43" s="214"/>
      <c r="AOT43" s="214"/>
      <c r="AOU43" s="214"/>
      <c r="AOV43" s="214"/>
      <c r="AOW43" s="214"/>
      <c r="AOX43" s="214"/>
      <c r="AOY43" s="214"/>
      <c r="AOZ43" s="214"/>
      <c r="APA43" s="214"/>
      <c r="APB43" s="214"/>
      <c r="APC43" s="214"/>
      <c r="APD43" s="214"/>
      <c r="APE43" s="214"/>
      <c r="APF43" s="214"/>
      <c r="APG43" s="214"/>
      <c r="APH43" s="214"/>
      <c r="API43" s="214"/>
      <c r="APJ43" s="214"/>
      <c r="APK43" s="214"/>
      <c r="APL43" s="214"/>
      <c r="APM43" s="214"/>
      <c r="APN43" s="214"/>
      <c r="APO43" s="214"/>
      <c r="APP43" s="214"/>
      <c r="APQ43" s="214"/>
      <c r="APR43" s="214"/>
      <c r="APS43" s="214"/>
      <c r="APT43" s="214"/>
      <c r="APU43" s="214"/>
      <c r="APV43" s="214"/>
      <c r="APW43" s="214"/>
      <c r="APX43" s="214"/>
      <c r="APY43" s="214"/>
      <c r="APZ43" s="214"/>
      <c r="AQA43" s="214"/>
      <c r="AQB43" s="214"/>
      <c r="AQC43" s="214"/>
      <c r="AQD43" s="214"/>
      <c r="AQE43" s="214"/>
      <c r="AQF43" s="214"/>
      <c r="AQG43" s="214"/>
      <c r="AQH43" s="214"/>
      <c r="AQI43" s="214"/>
      <c r="AQJ43" s="214"/>
      <c r="AQK43" s="214"/>
      <c r="AQL43" s="214"/>
      <c r="AQM43" s="214"/>
      <c r="AQN43" s="214"/>
      <c r="AQO43" s="214"/>
      <c r="AQP43" s="214"/>
      <c r="AQQ43" s="214"/>
      <c r="AQR43" s="214"/>
      <c r="AQS43" s="214"/>
      <c r="AQT43" s="214"/>
      <c r="AQU43" s="214"/>
      <c r="AQV43" s="214"/>
      <c r="AQW43" s="214"/>
      <c r="AQX43" s="214"/>
      <c r="AQY43" s="214"/>
      <c r="AQZ43" s="214"/>
      <c r="ARA43" s="214"/>
      <c r="ARB43" s="214"/>
      <c r="ARC43" s="214"/>
      <c r="ARD43" s="214"/>
      <c r="ARE43" s="214"/>
      <c r="ARF43" s="214"/>
      <c r="ARG43" s="214"/>
      <c r="ARH43" s="214"/>
      <c r="ARI43" s="214"/>
      <c r="ARJ43" s="214"/>
      <c r="ARK43" s="214"/>
      <c r="ARL43" s="214"/>
      <c r="ARM43" s="214"/>
      <c r="ARN43" s="214"/>
      <c r="ARO43" s="214"/>
      <c r="ARP43" s="214"/>
      <c r="ARQ43" s="214"/>
      <c r="ARR43" s="214"/>
      <c r="ARS43" s="214"/>
      <c r="ART43" s="214"/>
      <c r="ARU43" s="214"/>
      <c r="ARV43" s="214"/>
      <c r="ARW43" s="214"/>
      <c r="ARX43" s="214"/>
      <c r="ARY43" s="214"/>
      <c r="ARZ43" s="214"/>
      <c r="ASA43" s="214"/>
      <c r="ASB43" s="214"/>
      <c r="ASC43" s="214"/>
      <c r="ASD43" s="214"/>
      <c r="ASE43" s="214"/>
      <c r="ASF43" s="214"/>
      <c r="ASG43" s="214"/>
      <c r="ASH43" s="214"/>
      <c r="ASI43" s="214"/>
      <c r="ASJ43" s="214"/>
      <c r="ASK43" s="214"/>
      <c r="ASL43" s="214"/>
      <c r="ASM43" s="214"/>
      <c r="ASN43" s="214"/>
      <c r="ASO43" s="214"/>
      <c r="ASP43" s="214"/>
      <c r="ASQ43" s="214"/>
      <c r="ASR43" s="214"/>
      <c r="ASS43" s="214"/>
      <c r="AST43" s="214"/>
      <c r="ASU43" s="214"/>
      <c r="ASV43" s="214"/>
      <c r="ASW43" s="214"/>
      <c r="ASX43" s="214"/>
      <c r="ASY43" s="214"/>
      <c r="ASZ43" s="214"/>
      <c r="ATA43" s="214"/>
      <c r="ATB43" s="214"/>
      <c r="ATC43" s="214"/>
      <c r="ATD43" s="214"/>
      <c r="ATE43" s="214"/>
      <c r="ATF43" s="214"/>
      <c r="ATG43" s="214"/>
      <c r="ATH43" s="214"/>
      <c r="ATI43" s="214"/>
      <c r="ATJ43" s="214"/>
      <c r="ATK43" s="214"/>
      <c r="ATL43" s="214"/>
      <c r="ATM43" s="214"/>
      <c r="ATN43" s="214"/>
      <c r="ATO43" s="214"/>
      <c r="ATP43" s="214"/>
      <c r="ATQ43" s="214"/>
      <c r="ATR43" s="214"/>
      <c r="ATS43" s="214"/>
      <c r="ATT43" s="214"/>
      <c r="ATU43" s="214"/>
      <c r="ATV43" s="214"/>
      <c r="ATW43" s="214"/>
      <c r="ATX43" s="214"/>
      <c r="ATY43" s="214"/>
      <c r="ATZ43" s="214"/>
      <c r="AUA43" s="214"/>
      <c r="AUB43" s="214"/>
      <c r="AUC43" s="214"/>
      <c r="AUD43" s="214"/>
      <c r="AUE43" s="214"/>
      <c r="AUF43" s="214"/>
      <c r="AUG43" s="214"/>
      <c r="AUH43" s="214"/>
      <c r="AUI43" s="214"/>
      <c r="AUJ43" s="214"/>
      <c r="AUK43" s="214"/>
      <c r="AUL43" s="214"/>
      <c r="AUM43" s="214"/>
      <c r="AUN43" s="214"/>
      <c r="AUO43" s="214"/>
      <c r="AUP43" s="214"/>
      <c r="AUQ43" s="214"/>
      <c r="AUR43" s="214"/>
      <c r="AUS43" s="214"/>
      <c r="AUT43" s="214"/>
      <c r="AUU43" s="214"/>
      <c r="AUV43" s="214"/>
      <c r="AUW43" s="214"/>
      <c r="AUX43" s="214"/>
      <c r="AUY43" s="214"/>
      <c r="AUZ43" s="214"/>
      <c r="AVA43" s="214"/>
      <c r="AVB43" s="214"/>
      <c r="AVC43" s="214"/>
      <c r="AVD43" s="214"/>
      <c r="AVE43" s="214"/>
      <c r="AVF43" s="214"/>
      <c r="AVG43" s="214"/>
      <c r="AVH43" s="214"/>
      <c r="AVI43" s="214"/>
      <c r="AVJ43" s="214"/>
      <c r="AVK43" s="214"/>
      <c r="AVL43" s="214"/>
      <c r="AVM43" s="214"/>
      <c r="AVN43" s="214"/>
      <c r="AVO43" s="214"/>
      <c r="AVP43" s="214"/>
      <c r="AVQ43" s="214"/>
      <c r="AVR43" s="214"/>
      <c r="AVS43" s="214"/>
      <c r="AVT43" s="214"/>
      <c r="AVU43" s="214"/>
      <c r="AVV43" s="214"/>
      <c r="AVW43" s="214"/>
      <c r="AVX43" s="214"/>
      <c r="AVY43" s="214"/>
      <c r="AVZ43" s="214"/>
      <c r="AWA43" s="214"/>
      <c r="AWB43" s="214"/>
      <c r="AWC43" s="214"/>
      <c r="AWD43" s="214"/>
      <c r="AWE43" s="214"/>
      <c r="AWF43" s="214"/>
      <c r="AWG43" s="214"/>
      <c r="AWH43" s="214"/>
      <c r="AWI43" s="214"/>
      <c r="AWJ43" s="214"/>
      <c r="AWK43" s="214"/>
      <c r="AWL43" s="214"/>
      <c r="AWM43" s="214"/>
      <c r="AWN43" s="214"/>
      <c r="AWO43" s="214"/>
      <c r="AWP43" s="214"/>
      <c r="AWQ43" s="214"/>
      <c r="AWR43" s="214"/>
      <c r="AWS43" s="214"/>
      <c r="AWT43" s="214"/>
      <c r="AWU43" s="214"/>
      <c r="AWV43" s="214"/>
      <c r="AWW43" s="214"/>
      <c r="AWX43" s="214"/>
      <c r="AWY43" s="214"/>
      <c r="AWZ43" s="214"/>
      <c r="AXA43" s="214"/>
      <c r="AXB43" s="214"/>
      <c r="AXC43" s="214"/>
      <c r="AXD43" s="214"/>
      <c r="AXE43" s="214"/>
      <c r="AXF43" s="214"/>
      <c r="AXG43" s="214"/>
      <c r="AXH43" s="214"/>
      <c r="AXI43" s="214"/>
      <c r="AXJ43" s="214"/>
      <c r="AXK43" s="214"/>
      <c r="AXL43" s="214"/>
      <c r="AXM43" s="214"/>
      <c r="AXN43" s="214"/>
      <c r="AXO43" s="214"/>
      <c r="AXP43" s="214"/>
      <c r="AXQ43" s="214"/>
      <c r="AXR43" s="214"/>
      <c r="AXS43" s="214"/>
      <c r="AXT43" s="214"/>
      <c r="AXU43" s="214"/>
      <c r="AXV43" s="214"/>
      <c r="AXW43" s="214"/>
      <c r="AXX43" s="214"/>
      <c r="AXY43" s="214"/>
      <c r="AXZ43" s="214"/>
      <c r="AYA43" s="214"/>
      <c r="AYB43" s="214"/>
      <c r="AYC43" s="214"/>
      <c r="AYD43" s="214"/>
      <c r="AYE43" s="214"/>
      <c r="AYF43" s="214"/>
      <c r="AYG43" s="214"/>
      <c r="AYH43" s="214"/>
      <c r="AYI43" s="214"/>
      <c r="AYJ43" s="214"/>
      <c r="AYK43" s="214"/>
      <c r="AYL43" s="214"/>
      <c r="AYM43" s="214"/>
      <c r="AYN43" s="214"/>
      <c r="AYO43" s="214"/>
      <c r="AYP43" s="214"/>
      <c r="AYQ43" s="214"/>
      <c r="AYR43" s="214"/>
      <c r="AYS43" s="214"/>
      <c r="AYT43" s="214"/>
      <c r="AYU43" s="214"/>
      <c r="AYV43" s="214"/>
      <c r="AYW43" s="214"/>
      <c r="AYX43" s="214"/>
      <c r="AYY43" s="214"/>
      <c r="AYZ43" s="214"/>
      <c r="AZA43" s="214"/>
      <c r="AZB43" s="214"/>
      <c r="AZC43" s="214"/>
      <c r="AZD43" s="214"/>
      <c r="AZE43" s="214"/>
      <c r="AZF43" s="214"/>
      <c r="AZG43" s="214"/>
      <c r="AZH43" s="214"/>
      <c r="AZI43" s="214"/>
      <c r="AZJ43" s="214"/>
      <c r="AZK43" s="214"/>
      <c r="AZL43" s="214"/>
      <c r="AZM43" s="214"/>
      <c r="AZN43" s="214"/>
      <c r="AZO43" s="214"/>
      <c r="AZP43" s="214"/>
      <c r="AZQ43" s="214"/>
      <c r="AZR43" s="214"/>
      <c r="AZS43" s="214"/>
      <c r="AZT43" s="214"/>
      <c r="AZU43" s="214"/>
      <c r="AZV43" s="214"/>
      <c r="AZW43" s="214"/>
      <c r="AZX43" s="214"/>
      <c r="AZY43" s="214"/>
      <c r="AZZ43" s="214"/>
      <c r="BAA43" s="214"/>
      <c r="BAB43" s="214"/>
      <c r="BAC43" s="214"/>
      <c r="BAD43" s="214"/>
      <c r="BAE43" s="214"/>
      <c r="BAF43" s="214"/>
      <c r="BAG43" s="214"/>
      <c r="BAH43" s="214"/>
      <c r="BAI43" s="214"/>
      <c r="BAJ43" s="214"/>
      <c r="BAK43" s="214"/>
      <c r="BAL43" s="214"/>
      <c r="BAM43" s="214"/>
      <c r="BAN43" s="214"/>
      <c r="BAO43" s="214"/>
      <c r="BAP43" s="214"/>
      <c r="BAQ43" s="214"/>
      <c r="BAR43" s="214"/>
      <c r="BAS43" s="214"/>
      <c r="BAT43" s="214"/>
      <c r="BAU43" s="214"/>
      <c r="BAV43" s="214"/>
      <c r="BAW43" s="214"/>
      <c r="BAX43" s="214"/>
      <c r="BAY43" s="214"/>
      <c r="BAZ43" s="214"/>
      <c r="BBA43" s="214"/>
      <c r="BBB43" s="214"/>
      <c r="BBC43" s="214"/>
      <c r="BBD43" s="214"/>
      <c r="BBE43" s="214"/>
      <c r="BBF43" s="214"/>
      <c r="BBG43" s="214"/>
      <c r="BBH43" s="214"/>
      <c r="BBI43" s="214"/>
      <c r="BBJ43" s="214"/>
      <c r="BBK43" s="214"/>
      <c r="BBL43" s="214"/>
      <c r="BBM43" s="214"/>
      <c r="BBN43" s="214"/>
      <c r="BBO43" s="214"/>
      <c r="BBP43" s="214"/>
      <c r="BBQ43" s="214"/>
      <c r="BBR43" s="214"/>
      <c r="BBS43" s="214"/>
      <c r="BBT43" s="214"/>
      <c r="BBU43" s="214"/>
      <c r="BBV43" s="214"/>
      <c r="BBW43" s="214"/>
      <c r="BBX43" s="214"/>
      <c r="BBY43" s="214"/>
      <c r="BBZ43" s="214"/>
      <c r="BCA43" s="214"/>
      <c r="BCB43" s="214"/>
      <c r="BCC43" s="214"/>
      <c r="BCD43" s="214"/>
      <c r="BCE43" s="214"/>
      <c r="BCF43" s="214"/>
      <c r="BCG43" s="214"/>
      <c r="BCH43" s="214"/>
      <c r="BCI43" s="214"/>
      <c r="BCJ43" s="214"/>
      <c r="BCK43" s="214"/>
      <c r="BCL43" s="214"/>
      <c r="BCM43" s="214"/>
      <c r="BCN43" s="214"/>
      <c r="BCO43" s="214"/>
      <c r="BCP43" s="214"/>
      <c r="BCQ43" s="214"/>
      <c r="BCR43" s="214"/>
      <c r="BCS43" s="214"/>
      <c r="BCT43" s="214"/>
      <c r="BCU43" s="214"/>
      <c r="BCV43" s="214"/>
      <c r="BCW43" s="214"/>
      <c r="BCX43" s="214"/>
      <c r="BCY43" s="214"/>
      <c r="BCZ43" s="214"/>
      <c r="BDA43" s="214"/>
      <c r="BDB43" s="214"/>
      <c r="BDC43" s="214"/>
      <c r="BDD43" s="214"/>
      <c r="BDE43" s="214"/>
      <c r="BDF43" s="214"/>
      <c r="BDG43" s="214"/>
      <c r="BDH43" s="214"/>
      <c r="BDI43" s="214"/>
      <c r="BDJ43" s="214"/>
      <c r="BDK43" s="214"/>
      <c r="BDL43" s="214"/>
      <c r="BDM43" s="214"/>
      <c r="BDN43" s="214"/>
      <c r="BDO43" s="214"/>
      <c r="BDP43" s="214"/>
      <c r="BDQ43" s="214"/>
      <c r="BDR43" s="214"/>
      <c r="BDS43" s="214"/>
      <c r="BDT43" s="214"/>
      <c r="BDU43" s="214"/>
      <c r="BDV43" s="214"/>
      <c r="BDW43" s="214"/>
      <c r="BDX43" s="214"/>
      <c r="BDY43" s="214"/>
      <c r="BDZ43" s="214"/>
      <c r="BEA43" s="214"/>
      <c r="BEB43" s="214"/>
      <c r="BEC43" s="214"/>
      <c r="BED43" s="214"/>
      <c r="BEE43" s="214"/>
      <c r="BEF43" s="214"/>
      <c r="BEG43" s="214"/>
      <c r="BEH43" s="214"/>
      <c r="BEI43" s="214"/>
      <c r="BEJ43" s="214"/>
      <c r="BEK43" s="214"/>
      <c r="BEL43" s="214"/>
      <c r="BEM43" s="214"/>
      <c r="BEN43" s="214"/>
      <c r="BEO43" s="214"/>
      <c r="BEP43" s="214"/>
      <c r="BEQ43" s="214"/>
      <c r="BER43" s="214"/>
      <c r="BES43" s="214"/>
      <c r="BET43" s="214"/>
      <c r="BEU43" s="214"/>
      <c r="BEV43" s="214"/>
      <c r="BEW43" s="214"/>
      <c r="BEX43" s="214"/>
      <c r="BEY43" s="214"/>
      <c r="BEZ43" s="214"/>
      <c r="BFA43" s="214"/>
      <c r="BFB43" s="214"/>
      <c r="BFC43" s="214"/>
      <c r="BFD43" s="214"/>
      <c r="BFE43" s="214"/>
      <c r="BFF43" s="214"/>
      <c r="BFG43" s="214"/>
      <c r="BFH43" s="214"/>
      <c r="BFI43" s="214"/>
      <c r="BFJ43" s="214"/>
      <c r="BFK43" s="214"/>
      <c r="BFL43" s="214"/>
      <c r="BFM43" s="214"/>
      <c r="BFN43" s="214"/>
      <c r="BFO43" s="214"/>
      <c r="BFP43" s="214"/>
      <c r="BFQ43" s="214"/>
      <c r="BFR43" s="214"/>
      <c r="BFS43" s="214"/>
      <c r="BFT43" s="214"/>
      <c r="BFU43" s="214"/>
      <c r="BFV43" s="214"/>
      <c r="BFW43" s="214"/>
      <c r="BFX43" s="214"/>
      <c r="BFY43" s="214"/>
      <c r="BFZ43" s="214"/>
      <c r="BGA43" s="214"/>
      <c r="BGB43" s="214"/>
      <c r="BGC43" s="214"/>
      <c r="BGD43" s="214"/>
      <c r="BGE43" s="214"/>
      <c r="BGF43" s="214"/>
      <c r="BGG43" s="214"/>
      <c r="BGH43" s="214"/>
      <c r="BGI43" s="214"/>
      <c r="BGJ43" s="214"/>
      <c r="BGK43" s="214"/>
      <c r="BGL43" s="214"/>
      <c r="BGM43" s="214"/>
      <c r="BGN43" s="214"/>
      <c r="BGO43" s="214"/>
      <c r="BGP43" s="214"/>
      <c r="BGQ43" s="214"/>
      <c r="BGR43" s="214"/>
      <c r="BGS43" s="214"/>
      <c r="BGT43" s="214"/>
      <c r="BGU43" s="214"/>
      <c r="BGV43" s="214"/>
      <c r="BGW43" s="214"/>
      <c r="BGX43" s="214"/>
      <c r="BGY43" s="214"/>
      <c r="BGZ43" s="214"/>
      <c r="BHA43" s="214"/>
      <c r="BHB43" s="214"/>
      <c r="BHC43" s="214"/>
      <c r="BHD43" s="214"/>
      <c r="BHE43" s="214"/>
      <c r="BHF43" s="214"/>
      <c r="BHG43" s="214"/>
      <c r="BHH43" s="214"/>
      <c r="BHI43" s="214"/>
      <c r="BHJ43" s="214"/>
      <c r="BHK43" s="214"/>
      <c r="BHL43" s="214"/>
      <c r="BHM43" s="214"/>
      <c r="BHN43" s="214"/>
      <c r="BHO43" s="214"/>
      <c r="BHP43" s="214"/>
      <c r="BHQ43" s="214"/>
      <c r="BHR43" s="214"/>
      <c r="BHS43" s="214"/>
      <c r="BHT43" s="214"/>
      <c r="BHU43" s="214"/>
      <c r="BHV43" s="214"/>
      <c r="BHW43" s="214"/>
      <c r="BHX43" s="214"/>
      <c r="BHY43" s="214"/>
      <c r="BHZ43" s="214"/>
      <c r="BIA43" s="214"/>
      <c r="BIB43" s="214"/>
      <c r="BIC43" s="214"/>
      <c r="BID43" s="214"/>
      <c r="BIE43" s="214"/>
      <c r="BIF43" s="214"/>
      <c r="BIG43" s="214"/>
      <c r="BIH43" s="214"/>
      <c r="BII43" s="214"/>
      <c r="BIJ43" s="214"/>
      <c r="BIK43" s="214"/>
      <c r="BIL43" s="214"/>
      <c r="BIM43" s="214"/>
      <c r="BIN43" s="214"/>
      <c r="BIO43" s="214"/>
      <c r="BIP43" s="214"/>
      <c r="BIQ43" s="214"/>
      <c r="BIR43" s="214"/>
      <c r="BIS43" s="214"/>
      <c r="BIT43" s="214"/>
      <c r="BIU43" s="214"/>
      <c r="BIV43" s="214"/>
      <c r="BIW43" s="214"/>
      <c r="BIX43" s="214"/>
      <c r="BIY43" s="214"/>
      <c r="BIZ43" s="214"/>
      <c r="BJA43" s="214"/>
      <c r="BJB43" s="214"/>
      <c r="BJC43" s="214"/>
      <c r="BJD43" s="214"/>
      <c r="BJE43" s="214"/>
      <c r="BJF43" s="214"/>
      <c r="BJG43" s="214"/>
      <c r="BJH43" s="214"/>
      <c r="BJI43" s="214"/>
      <c r="BJJ43" s="214"/>
      <c r="BJK43" s="214"/>
      <c r="BJL43" s="214"/>
      <c r="BJM43" s="214"/>
      <c r="BJN43" s="214"/>
      <c r="BJO43" s="214"/>
      <c r="BJP43" s="214"/>
      <c r="BJQ43" s="214"/>
      <c r="BJR43" s="214"/>
      <c r="BJS43" s="214"/>
      <c r="BJT43" s="214"/>
      <c r="BJU43" s="214"/>
      <c r="BJV43" s="214"/>
      <c r="BJW43" s="214"/>
      <c r="BJX43" s="214"/>
      <c r="BJY43" s="214"/>
      <c r="BJZ43" s="214"/>
      <c r="BKA43" s="214"/>
      <c r="BKB43" s="214"/>
      <c r="BKC43" s="214"/>
      <c r="BKD43" s="214"/>
      <c r="BKE43" s="214"/>
      <c r="BKF43" s="214"/>
      <c r="BKG43" s="214"/>
      <c r="BKH43" s="214"/>
      <c r="BKI43" s="214"/>
      <c r="BKJ43" s="214"/>
      <c r="BKK43" s="214"/>
      <c r="BKL43" s="214"/>
      <c r="BKM43" s="214"/>
      <c r="BKN43" s="214"/>
      <c r="BKO43" s="214"/>
      <c r="BKP43" s="214"/>
      <c r="BKQ43" s="214"/>
      <c r="BKR43" s="214"/>
      <c r="BKS43" s="214"/>
      <c r="BKT43" s="214"/>
      <c r="BKU43" s="214"/>
      <c r="BKV43" s="214"/>
      <c r="BKW43" s="214"/>
      <c r="BKX43" s="214"/>
      <c r="BKY43" s="214"/>
      <c r="BKZ43" s="214"/>
      <c r="BLA43" s="214"/>
      <c r="BLB43" s="214"/>
      <c r="BLC43" s="214"/>
      <c r="BLD43" s="214"/>
      <c r="BLE43" s="214"/>
      <c r="BLF43" s="214"/>
      <c r="BLG43" s="214"/>
      <c r="BLH43" s="214"/>
      <c r="BLI43" s="214"/>
      <c r="BLJ43" s="214"/>
      <c r="BLK43" s="214"/>
      <c r="BLL43" s="214"/>
      <c r="BLM43" s="214"/>
      <c r="BLN43" s="214"/>
      <c r="BLO43" s="214"/>
      <c r="BLP43" s="214"/>
      <c r="BLQ43" s="214"/>
      <c r="BLR43" s="214"/>
      <c r="BLS43" s="214"/>
      <c r="BLT43" s="214"/>
      <c r="BLU43" s="214"/>
      <c r="BLV43" s="214"/>
      <c r="BLW43" s="214"/>
      <c r="BLX43" s="214"/>
      <c r="BLY43" s="214"/>
      <c r="BLZ43" s="214"/>
      <c r="BMA43" s="214"/>
      <c r="BMB43" s="214"/>
      <c r="BMC43" s="214"/>
      <c r="BMD43" s="214"/>
      <c r="BME43" s="214"/>
      <c r="BMF43" s="214"/>
      <c r="BMG43" s="214"/>
      <c r="BMH43" s="214"/>
      <c r="BMI43" s="214"/>
      <c r="BMJ43" s="214"/>
      <c r="BMK43" s="214"/>
      <c r="BML43" s="214"/>
      <c r="BMM43" s="214"/>
      <c r="BMN43" s="214"/>
      <c r="BMO43" s="214"/>
      <c r="BMP43" s="214"/>
      <c r="BMQ43" s="214"/>
      <c r="BMR43" s="214"/>
      <c r="BMS43" s="214"/>
      <c r="BMT43" s="214"/>
      <c r="BMU43" s="214"/>
      <c r="BMV43" s="214"/>
      <c r="BMW43" s="214"/>
      <c r="BMX43" s="214"/>
      <c r="BMY43" s="214"/>
      <c r="BMZ43" s="214"/>
      <c r="BNA43" s="214"/>
      <c r="BNB43" s="214"/>
      <c r="BNC43" s="214"/>
      <c r="BND43" s="214"/>
      <c r="BNE43" s="214"/>
      <c r="BNF43" s="214"/>
      <c r="BNG43" s="214"/>
      <c r="BNH43" s="214"/>
      <c r="BNI43" s="214"/>
      <c r="BNJ43" s="214"/>
      <c r="BNK43" s="214"/>
      <c r="BNL43" s="214"/>
      <c r="BNM43" s="214"/>
      <c r="BNN43" s="214"/>
      <c r="BNO43" s="214"/>
      <c r="BNP43" s="214"/>
      <c r="BNQ43" s="214"/>
      <c r="BNR43" s="214"/>
      <c r="BNS43" s="214"/>
      <c r="BNT43" s="214"/>
      <c r="BNU43" s="214"/>
      <c r="BNV43" s="214"/>
      <c r="BNW43" s="214"/>
      <c r="BNX43" s="214"/>
      <c r="BNY43" s="214"/>
      <c r="BNZ43" s="214"/>
      <c r="BOA43" s="214"/>
      <c r="BOB43" s="214"/>
      <c r="BOC43" s="214"/>
      <c r="BOD43" s="214"/>
      <c r="BOE43" s="214"/>
      <c r="BOF43" s="214"/>
      <c r="BOG43" s="214"/>
      <c r="BOH43" s="214"/>
      <c r="BOI43" s="214"/>
      <c r="BOJ43" s="214"/>
      <c r="BOK43" s="214"/>
      <c r="BOL43" s="214"/>
      <c r="BOM43" s="214"/>
      <c r="BON43" s="214"/>
      <c r="BOO43" s="214"/>
      <c r="BOP43" s="214"/>
      <c r="BOQ43" s="214"/>
      <c r="BOR43" s="214"/>
      <c r="BOS43" s="214"/>
      <c r="BOT43" s="214"/>
      <c r="BOU43" s="214"/>
      <c r="BOV43" s="214"/>
      <c r="BOW43" s="214"/>
      <c r="BOX43" s="214"/>
      <c r="BOY43" s="214"/>
      <c r="BOZ43" s="214"/>
      <c r="BPA43" s="214"/>
      <c r="BPB43" s="214"/>
      <c r="BPC43" s="214"/>
      <c r="BPD43" s="214"/>
      <c r="BPE43" s="214"/>
      <c r="BPF43" s="214"/>
      <c r="BPG43" s="214"/>
      <c r="BPH43" s="214"/>
      <c r="BPI43" s="214"/>
      <c r="BPJ43" s="214"/>
      <c r="BPK43" s="214"/>
      <c r="BPL43" s="214"/>
      <c r="BPM43" s="214"/>
      <c r="BPN43" s="214"/>
      <c r="BPO43" s="214"/>
      <c r="BPP43" s="214"/>
      <c r="BPQ43" s="214"/>
      <c r="BPR43" s="214"/>
      <c r="BPS43" s="214"/>
      <c r="BPT43" s="214"/>
      <c r="BPU43" s="214"/>
      <c r="BPV43" s="214"/>
      <c r="BPW43" s="214"/>
      <c r="BPX43" s="214"/>
      <c r="BPY43" s="214"/>
      <c r="BPZ43" s="214"/>
      <c r="BQA43" s="214"/>
      <c r="BQB43" s="214"/>
      <c r="BQC43" s="214"/>
      <c r="BQD43" s="214"/>
      <c r="BQE43" s="214"/>
      <c r="BQF43" s="214"/>
      <c r="BQG43" s="214"/>
      <c r="BQH43" s="214"/>
      <c r="BQI43" s="214"/>
      <c r="BQJ43" s="214"/>
      <c r="BQK43" s="214"/>
      <c r="BQL43" s="214"/>
      <c r="BQM43" s="214"/>
      <c r="BQN43" s="214"/>
      <c r="BQO43" s="214"/>
      <c r="BQP43" s="214"/>
      <c r="BQQ43" s="214"/>
      <c r="BQR43" s="214"/>
      <c r="BQS43" s="214"/>
      <c r="BQT43" s="214"/>
      <c r="BQU43" s="214"/>
      <c r="BQV43" s="214"/>
      <c r="BQW43" s="214"/>
      <c r="BQX43" s="214"/>
      <c r="BQY43" s="214"/>
      <c r="BQZ43" s="214"/>
      <c r="BRA43" s="214"/>
      <c r="BRB43" s="214"/>
      <c r="BRC43" s="214"/>
      <c r="BRD43" s="214"/>
      <c r="BRE43" s="214"/>
      <c r="BRF43" s="214"/>
      <c r="BRG43" s="214"/>
      <c r="BRH43" s="214"/>
      <c r="BRI43" s="214"/>
      <c r="BRJ43" s="214"/>
      <c r="BRK43" s="214"/>
      <c r="BRL43" s="214"/>
      <c r="BRM43" s="214"/>
      <c r="BRN43" s="214"/>
      <c r="BRO43" s="214"/>
      <c r="BRP43" s="214"/>
      <c r="BRQ43" s="214"/>
      <c r="BRR43" s="214"/>
      <c r="BRS43" s="214"/>
      <c r="BRT43" s="214"/>
      <c r="BRU43" s="214"/>
      <c r="BRV43" s="214"/>
      <c r="BRW43" s="214"/>
      <c r="BRX43" s="214"/>
      <c r="BRY43" s="214"/>
      <c r="BRZ43" s="214"/>
      <c r="BSA43" s="214"/>
      <c r="BSB43" s="214"/>
      <c r="BSC43" s="214"/>
      <c r="BSD43" s="214"/>
      <c r="BSE43" s="214"/>
      <c r="BSF43" s="214"/>
      <c r="BSG43" s="214"/>
      <c r="BSH43" s="214"/>
      <c r="BSI43" s="214"/>
      <c r="BSJ43" s="214"/>
      <c r="BSK43" s="214"/>
      <c r="BSL43" s="214"/>
      <c r="BSM43" s="214"/>
      <c r="BSN43" s="214"/>
      <c r="BSO43" s="214"/>
      <c r="BSP43" s="214"/>
      <c r="BSQ43" s="214"/>
      <c r="BSR43" s="214"/>
      <c r="BSS43" s="214"/>
      <c r="BST43" s="214"/>
      <c r="BSU43" s="214"/>
      <c r="BSV43" s="214"/>
      <c r="BSW43" s="214"/>
      <c r="BSX43" s="214"/>
      <c r="BSY43" s="214"/>
      <c r="BSZ43" s="214"/>
      <c r="BTA43" s="214"/>
      <c r="BTB43" s="214"/>
      <c r="BTC43" s="214"/>
      <c r="BTD43" s="214"/>
      <c r="BTE43" s="214"/>
      <c r="BTF43" s="214"/>
      <c r="BTG43" s="214"/>
      <c r="BTH43" s="214"/>
      <c r="BTI43" s="214"/>
      <c r="BTJ43" s="214"/>
      <c r="BTK43" s="214"/>
      <c r="BTL43" s="214"/>
      <c r="BTM43" s="214"/>
      <c r="BTN43" s="214"/>
      <c r="BTO43" s="214"/>
      <c r="BTP43" s="214"/>
      <c r="BTQ43" s="214"/>
      <c r="BTR43" s="214"/>
      <c r="BTS43" s="214"/>
      <c r="BTT43" s="214"/>
      <c r="BTU43" s="214"/>
      <c r="BTV43" s="214"/>
      <c r="BTW43" s="214"/>
      <c r="BTX43" s="214"/>
      <c r="BTY43" s="214"/>
      <c r="BTZ43" s="214"/>
      <c r="BUA43" s="214"/>
      <c r="BUB43" s="214"/>
      <c r="BUC43" s="214"/>
      <c r="BUD43" s="214"/>
      <c r="BUE43" s="214"/>
      <c r="BUF43" s="214"/>
      <c r="BUG43" s="214"/>
      <c r="BUH43" s="214"/>
      <c r="BUI43" s="214"/>
      <c r="BUJ43" s="214"/>
      <c r="BUK43" s="214"/>
      <c r="BUL43" s="214"/>
      <c r="BUM43" s="214"/>
      <c r="BUN43" s="214"/>
      <c r="BUO43" s="214"/>
      <c r="BUP43" s="214"/>
      <c r="BUQ43" s="214"/>
      <c r="BUR43" s="214"/>
      <c r="BUS43" s="214"/>
      <c r="BUT43" s="214"/>
      <c r="BUU43" s="214"/>
      <c r="BUV43" s="214"/>
      <c r="BUW43" s="214"/>
      <c r="BUX43" s="214"/>
      <c r="BUY43" s="214"/>
      <c r="BUZ43" s="214"/>
      <c r="BVA43" s="214"/>
      <c r="BVB43" s="214"/>
      <c r="BVC43" s="214"/>
      <c r="BVD43" s="214"/>
      <c r="BVE43" s="214"/>
      <c r="BVF43" s="214"/>
      <c r="BVG43" s="214"/>
      <c r="BVH43" s="214"/>
      <c r="BVI43" s="214"/>
      <c r="BVJ43" s="214"/>
      <c r="BVK43" s="214"/>
      <c r="BVL43" s="214"/>
      <c r="BVM43" s="214"/>
      <c r="BVN43" s="214"/>
      <c r="BVO43" s="214"/>
      <c r="BVP43" s="214"/>
      <c r="BVQ43" s="214"/>
      <c r="BVR43" s="214"/>
      <c r="BVS43" s="214"/>
      <c r="BVT43" s="214"/>
      <c r="BVU43" s="214"/>
      <c r="BVV43" s="214"/>
      <c r="BVW43" s="214"/>
      <c r="BVX43" s="214"/>
      <c r="BVY43" s="214"/>
      <c r="BVZ43" s="214"/>
      <c r="BWA43" s="214"/>
      <c r="BWB43" s="214"/>
      <c r="BWC43" s="214"/>
      <c r="BWD43" s="214"/>
      <c r="BWE43" s="214"/>
      <c r="BWF43" s="214"/>
      <c r="BWG43" s="214"/>
      <c r="BWH43" s="214"/>
      <c r="BWI43" s="214"/>
      <c r="BWJ43" s="214"/>
      <c r="BWK43" s="214"/>
      <c r="BWL43" s="214"/>
      <c r="BWM43" s="214"/>
      <c r="BWN43" s="214"/>
      <c r="BWO43" s="214"/>
      <c r="BWP43" s="214"/>
      <c r="BWQ43" s="214"/>
      <c r="BWR43" s="214"/>
      <c r="BWS43" s="214"/>
      <c r="BWT43" s="214"/>
      <c r="BWU43" s="214"/>
      <c r="BWV43" s="214"/>
      <c r="BWW43" s="214"/>
      <c r="BWX43" s="214"/>
      <c r="BWY43" s="214"/>
      <c r="BWZ43" s="214"/>
      <c r="BXA43" s="214"/>
      <c r="BXB43" s="214"/>
      <c r="BXC43" s="214"/>
      <c r="BXD43" s="214"/>
      <c r="BXE43" s="214"/>
      <c r="BXF43" s="214"/>
      <c r="BXG43" s="214"/>
      <c r="BXH43" s="214"/>
      <c r="BXI43" s="214"/>
      <c r="BXJ43" s="214"/>
      <c r="BXK43" s="214"/>
      <c r="BXL43" s="214"/>
      <c r="BXM43" s="214"/>
      <c r="BXN43" s="214"/>
      <c r="BXO43" s="214"/>
      <c r="BXP43" s="214"/>
      <c r="BXQ43" s="214"/>
      <c r="BXR43" s="214"/>
      <c r="BXS43" s="214"/>
      <c r="BXT43" s="214"/>
      <c r="BXU43" s="214"/>
      <c r="BXV43" s="214"/>
      <c r="BXW43" s="214"/>
      <c r="BXX43" s="214"/>
      <c r="BXY43" s="214"/>
      <c r="BXZ43" s="214"/>
      <c r="BYA43" s="214"/>
      <c r="BYB43" s="214"/>
      <c r="BYC43" s="214"/>
      <c r="BYD43" s="214"/>
      <c r="BYE43" s="214"/>
      <c r="BYF43" s="214"/>
      <c r="BYG43" s="214"/>
      <c r="BYH43" s="214"/>
      <c r="BYI43" s="214"/>
      <c r="BYJ43" s="214"/>
      <c r="BYK43" s="214"/>
      <c r="BYL43" s="214"/>
      <c r="BYM43" s="214"/>
      <c r="BYN43" s="214"/>
      <c r="BYO43" s="214"/>
      <c r="BYP43" s="214"/>
      <c r="BYQ43" s="214"/>
      <c r="BYR43" s="214"/>
      <c r="BYS43" s="214"/>
      <c r="BYT43" s="214"/>
      <c r="BYU43" s="214"/>
      <c r="BYV43" s="214"/>
      <c r="BYW43" s="214"/>
      <c r="BYX43" s="214"/>
      <c r="BYY43" s="214"/>
      <c r="BYZ43" s="214"/>
      <c r="BZA43" s="214"/>
      <c r="BZB43" s="214"/>
      <c r="BZC43" s="214"/>
      <c r="BZD43" s="214"/>
      <c r="BZE43" s="214"/>
      <c r="BZF43" s="214"/>
      <c r="BZG43" s="214"/>
      <c r="BZH43" s="214"/>
      <c r="BZI43" s="214"/>
      <c r="BZJ43" s="214"/>
      <c r="BZK43" s="214"/>
      <c r="BZL43" s="214"/>
      <c r="BZM43" s="214"/>
      <c r="BZN43" s="214"/>
      <c r="BZO43" s="214"/>
      <c r="BZP43" s="214"/>
      <c r="BZQ43" s="214"/>
      <c r="BZR43" s="214"/>
      <c r="BZS43" s="214"/>
      <c r="BZT43" s="214"/>
      <c r="BZU43" s="214"/>
      <c r="BZV43" s="214"/>
      <c r="BZW43" s="214"/>
      <c r="BZX43" s="214"/>
      <c r="BZY43" s="214"/>
      <c r="BZZ43" s="214"/>
      <c r="CAA43" s="214"/>
      <c r="CAB43" s="214"/>
      <c r="CAC43" s="214"/>
      <c r="CAD43" s="214"/>
      <c r="CAE43" s="214"/>
      <c r="CAF43" s="214"/>
      <c r="CAG43" s="214"/>
      <c r="CAH43" s="214"/>
      <c r="CAI43" s="214"/>
      <c r="CAJ43" s="214"/>
      <c r="CAK43" s="214"/>
      <c r="CAL43" s="214"/>
      <c r="CAM43" s="214"/>
      <c r="CAN43" s="214"/>
      <c r="CAO43" s="214"/>
      <c r="CAP43" s="214"/>
      <c r="CAQ43" s="214"/>
      <c r="CAR43" s="214"/>
      <c r="CAS43" s="214"/>
      <c r="CAT43" s="214"/>
      <c r="CAU43" s="214"/>
      <c r="CAV43" s="214"/>
      <c r="CAW43" s="214"/>
      <c r="CAX43" s="214"/>
      <c r="CAY43" s="214"/>
      <c r="CAZ43" s="214"/>
      <c r="CBA43" s="214"/>
      <c r="CBB43" s="214"/>
      <c r="CBC43" s="214"/>
      <c r="CBD43" s="214"/>
      <c r="CBE43" s="214"/>
      <c r="CBF43" s="214"/>
      <c r="CBG43" s="214"/>
      <c r="CBH43" s="214"/>
      <c r="CBI43" s="214"/>
      <c r="CBJ43" s="214"/>
      <c r="CBK43" s="214"/>
      <c r="CBL43" s="214"/>
      <c r="CBM43" s="214"/>
      <c r="CBN43" s="214"/>
      <c r="CBO43" s="214"/>
      <c r="CBP43" s="214"/>
      <c r="CBQ43" s="214"/>
      <c r="CBR43" s="214"/>
      <c r="CBS43" s="214"/>
      <c r="CBT43" s="214"/>
      <c r="CBU43" s="214"/>
      <c r="CBV43" s="214"/>
      <c r="CBW43" s="214"/>
      <c r="CBX43" s="214"/>
      <c r="CBY43" s="214"/>
      <c r="CBZ43" s="214"/>
      <c r="CCA43" s="214"/>
      <c r="CCB43" s="214"/>
      <c r="CCC43" s="214"/>
      <c r="CCD43" s="214"/>
      <c r="CCE43" s="214"/>
      <c r="CCF43" s="214"/>
      <c r="CCG43" s="214"/>
      <c r="CCH43" s="214"/>
      <c r="CCI43" s="214"/>
      <c r="CCJ43" s="214"/>
      <c r="CCK43" s="214"/>
      <c r="CCL43" s="214"/>
      <c r="CCM43" s="214"/>
      <c r="CCN43" s="214"/>
      <c r="CCO43" s="214"/>
      <c r="CCP43" s="214"/>
      <c r="CCQ43" s="214"/>
      <c r="CCR43" s="214"/>
      <c r="CCS43" s="214"/>
      <c r="CCT43" s="214"/>
      <c r="CCU43" s="214"/>
      <c r="CCV43" s="214"/>
      <c r="CCW43" s="214"/>
      <c r="CCX43" s="214"/>
      <c r="CCY43" s="214"/>
      <c r="CCZ43" s="214"/>
      <c r="CDA43" s="214"/>
      <c r="CDB43" s="214"/>
      <c r="CDC43" s="214"/>
      <c r="CDD43" s="214"/>
      <c r="CDE43" s="214"/>
      <c r="CDF43" s="214"/>
      <c r="CDG43" s="214"/>
      <c r="CDH43" s="214"/>
      <c r="CDI43" s="214"/>
      <c r="CDJ43" s="214"/>
      <c r="CDK43" s="214"/>
      <c r="CDL43" s="214"/>
      <c r="CDM43" s="214"/>
      <c r="CDN43" s="214"/>
      <c r="CDO43" s="214"/>
      <c r="CDP43" s="214"/>
      <c r="CDQ43" s="214"/>
      <c r="CDR43" s="214"/>
      <c r="CDS43" s="214"/>
      <c r="CDT43" s="214"/>
      <c r="CDU43" s="214"/>
      <c r="CDV43" s="214"/>
      <c r="CDW43" s="214"/>
      <c r="CDX43" s="214"/>
      <c r="CDY43" s="214"/>
      <c r="CDZ43" s="214"/>
      <c r="CEA43" s="214"/>
      <c r="CEB43" s="214"/>
      <c r="CEC43" s="214"/>
      <c r="CED43" s="214"/>
      <c r="CEE43" s="214"/>
      <c r="CEF43" s="214"/>
      <c r="CEG43" s="214"/>
      <c r="CEH43" s="214"/>
      <c r="CEI43" s="214"/>
      <c r="CEJ43" s="214"/>
      <c r="CEK43" s="214"/>
      <c r="CEL43" s="214"/>
      <c r="CEM43" s="214"/>
      <c r="CEN43" s="214"/>
      <c r="CEO43" s="214"/>
      <c r="CEP43" s="214"/>
      <c r="CEQ43" s="214"/>
      <c r="CER43" s="214"/>
      <c r="CES43" s="214"/>
      <c r="CET43" s="214"/>
      <c r="CEU43" s="214"/>
      <c r="CEV43" s="214"/>
      <c r="CEW43" s="214"/>
      <c r="CEX43" s="214"/>
      <c r="CEY43" s="214"/>
      <c r="CEZ43" s="214"/>
      <c r="CFA43" s="214"/>
      <c r="CFB43" s="214"/>
      <c r="CFC43" s="214"/>
      <c r="CFD43" s="214"/>
      <c r="CFE43" s="214"/>
      <c r="CFF43" s="214"/>
      <c r="CFG43" s="214"/>
      <c r="CFH43" s="214"/>
      <c r="CFI43" s="214"/>
      <c r="CFJ43" s="214"/>
      <c r="CFK43" s="214"/>
      <c r="CFL43" s="214"/>
      <c r="CFM43" s="214"/>
      <c r="CFN43" s="214"/>
      <c r="CFO43" s="214"/>
      <c r="CFP43" s="214"/>
      <c r="CFQ43" s="214"/>
      <c r="CFR43" s="214"/>
      <c r="CFS43" s="214"/>
      <c r="CFT43" s="214"/>
      <c r="CFU43" s="214"/>
      <c r="CFV43" s="214"/>
      <c r="CFW43" s="214"/>
      <c r="CFX43" s="214"/>
      <c r="CFY43" s="214"/>
      <c r="CFZ43" s="214"/>
      <c r="CGA43" s="214"/>
      <c r="CGB43" s="214"/>
      <c r="CGC43" s="214"/>
      <c r="CGD43" s="214"/>
      <c r="CGE43" s="214"/>
      <c r="CGF43" s="214"/>
      <c r="CGG43" s="214"/>
      <c r="CGH43" s="214"/>
      <c r="CGI43" s="214"/>
      <c r="CGJ43" s="214"/>
      <c r="CGK43" s="214"/>
      <c r="CGL43" s="214"/>
      <c r="CGM43" s="214"/>
      <c r="CGN43" s="214"/>
      <c r="CGO43" s="214"/>
      <c r="CGP43" s="214"/>
      <c r="CGQ43" s="214"/>
      <c r="CGR43" s="214"/>
      <c r="CGS43" s="214"/>
      <c r="CGT43" s="214"/>
      <c r="CGU43" s="214"/>
      <c r="CGV43" s="214"/>
      <c r="CGW43" s="214"/>
      <c r="CGX43" s="214"/>
      <c r="CGY43" s="214"/>
      <c r="CGZ43" s="214"/>
      <c r="CHA43" s="214"/>
      <c r="CHB43" s="214"/>
      <c r="CHC43" s="214"/>
      <c r="CHD43" s="214"/>
      <c r="CHE43" s="214"/>
      <c r="CHF43" s="214"/>
      <c r="CHG43" s="214"/>
      <c r="CHH43" s="214"/>
      <c r="CHI43" s="214"/>
      <c r="CHJ43" s="214"/>
      <c r="CHK43" s="214"/>
      <c r="CHL43" s="214"/>
      <c r="CHM43" s="214"/>
      <c r="CHN43" s="214"/>
      <c r="CHO43" s="214"/>
      <c r="CHP43" s="214"/>
      <c r="CHQ43" s="214"/>
      <c r="CHR43" s="214"/>
      <c r="CHS43" s="214"/>
      <c r="CHT43" s="214"/>
      <c r="CHU43" s="214"/>
      <c r="CHV43" s="214"/>
      <c r="CHW43" s="214"/>
      <c r="CHX43" s="214"/>
      <c r="CHY43" s="214"/>
      <c r="CHZ43" s="214"/>
      <c r="CIA43" s="214"/>
      <c r="CIB43" s="214"/>
      <c r="CIC43" s="214"/>
      <c r="CID43" s="214"/>
      <c r="CIE43" s="214"/>
      <c r="CIF43" s="214"/>
      <c r="CIG43" s="214"/>
      <c r="CIH43" s="214"/>
      <c r="CII43" s="214"/>
      <c r="CIJ43" s="214"/>
      <c r="CIK43" s="214"/>
      <c r="CIL43" s="214"/>
      <c r="CIM43" s="214"/>
      <c r="CIN43" s="214"/>
      <c r="CIO43" s="214"/>
      <c r="CIP43" s="214"/>
      <c r="CIQ43" s="214"/>
      <c r="CIR43" s="214"/>
      <c r="CIS43" s="214"/>
      <c r="CIT43" s="214"/>
      <c r="CIU43" s="214"/>
      <c r="CIV43" s="214"/>
      <c r="CIW43" s="214"/>
      <c r="CIX43" s="214"/>
      <c r="CIY43" s="214"/>
      <c r="CIZ43" s="214"/>
      <c r="CJA43" s="214"/>
      <c r="CJB43" s="214"/>
      <c r="CJC43" s="214"/>
      <c r="CJD43" s="214"/>
      <c r="CJE43" s="214"/>
      <c r="CJF43" s="214"/>
      <c r="CJG43" s="214"/>
      <c r="CJH43" s="214"/>
      <c r="CJI43" s="214"/>
      <c r="CJJ43" s="214"/>
      <c r="CJK43" s="214"/>
      <c r="CJL43" s="214"/>
      <c r="CJM43" s="214"/>
      <c r="CJN43" s="214"/>
      <c r="CJO43" s="214"/>
      <c r="CJP43" s="214"/>
      <c r="CJQ43" s="214"/>
      <c r="CJR43" s="214"/>
      <c r="CJS43" s="214"/>
      <c r="CJT43" s="214"/>
      <c r="CJU43" s="214"/>
      <c r="CJV43" s="214"/>
      <c r="CJW43" s="214"/>
      <c r="CJX43" s="214"/>
      <c r="CJY43" s="214"/>
      <c r="CJZ43" s="214"/>
      <c r="CKA43" s="214"/>
      <c r="CKB43" s="214"/>
      <c r="CKC43" s="214"/>
      <c r="CKD43" s="214"/>
      <c r="CKE43" s="214"/>
      <c r="CKF43" s="214"/>
      <c r="CKG43" s="214"/>
      <c r="CKH43" s="214"/>
      <c r="CKI43" s="214"/>
      <c r="CKJ43" s="214"/>
      <c r="CKK43" s="214"/>
      <c r="CKL43" s="214"/>
      <c r="CKM43" s="214"/>
      <c r="CKN43" s="214"/>
      <c r="CKO43" s="214"/>
      <c r="CKP43" s="214"/>
      <c r="CKQ43" s="214"/>
      <c r="CKR43" s="214"/>
      <c r="CKS43" s="214"/>
      <c r="CKT43" s="214"/>
      <c r="CKU43" s="214"/>
      <c r="CKV43" s="214"/>
      <c r="CKW43" s="214"/>
      <c r="CKX43" s="214"/>
      <c r="CKY43" s="214"/>
      <c r="CKZ43" s="214"/>
      <c r="CLA43" s="214"/>
      <c r="CLB43" s="214"/>
      <c r="CLC43" s="214"/>
      <c r="CLD43" s="214"/>
      <c r="CLE43" s="214"/>
      <c r="CLF43" s="214"/>
      <c r="CLG43" s="214"/>
      <c r="CLH43" s="214"/>
      <c r="CLI43" s="214"/>
      <c r="CLJ43" s="214"/>
      <c r="CLK43" s="214"/>
      <c r="CLL43" s="214"/>
      <c r="CLM43" s="214"/>
      <c r="CLN43" s="214"/>
      <c r="CLO43" s="214"/>
      <c r="CLP43" s="214"/>
      <c r="CLQ43" s="214"/>
      <c r="CLR43" s="214"/>
      <c r="CLS43" s="214"/>
      <c r="CLT43" s="214"/>
      <c r="CLU43" s="214"/>
      <c r="CLV43" s="214"/>
      <c r="CLW43" s="214"/>
      <c r="CLX43" s="214"/>
      <c r="CLY43" s="214"/>
      <c r="CLZ43" s="214"/>
      <c r="CMA43" s="214"/>
      <c r="CMB43" s="214"/>
      <c r="CMC43" s="214"/>
      <c r="CMD43" s="214"/>
      <c r="CME43" s="214"/>
      <c r="CMF43" s="214"/>
      <c r="CMG43" s="214"/>
      <c r="CMH43" s="214"/>
      <c r="CMI43" s="214"/>
      <c r="CMJ43" s="214"/>
      <c r="CMK43" s="214"/>
      <c r="CML43" s="214"/>
      <c r="CMM43" s="214"/>
      <c r="CMN43" s="214"/>
      <c r="CMO43" s="214"/>
      <c r="CMP43" s="214"/>
      <c r="CMQ43" s="214"/>
      <c r="CMR43" s="214"/>
      <c r="CMS43" s="214"/>
      <c r="CMT43" s="214"/>
      <c r="CMU43" s="214"/>
      <c r="CMV43" s="214"/>
      <c r="CMW43" s="214"/>
      <c r="CMX43" s="214"/>
      <c r="CMY43" s="214"/>
      <c r="CMZ43" s="214"/>
      <c r="CNA43" s="214"/>
      <c r="CNB43" s="214"/>
      <c r="CNC43" s="214"/>
      <c r="CND43" s="214"/>
      <c r="CNE43" s="214"/>
      <c r="CNF43" s="214"/>
      <c r="CNG43" s="214"/>
      <c r="CNH43" s="214"/>
      <c r="CNI43" s="214"/>
      <c r="CNJ43" s="214"/>
      <c r="CNK43" s="214"/>
      <c r="CNL43" s="214"/>
      <c r="CNM43" s="214"/>
      <c r="CNN43" s="214"/>
      <c r="CNO43" s="214"/>
      <c r="CNP43" s="214"/>
      <c r="CNQ43" s="214"/>
      <c r="CNR43" s="214"/>
      <c r="CNS43" s="214"/>
      <c r="CNT43" s="214"/>
      <c r="CNU43" s="214"/>
      <c r="CNV43" s="214"/>
      <c r="CNW43" s="214"/>
      <c r="CNX43" s="214"/>
      <c r="CNY43" s="214"/>
      <c r="CNZ43" s="214"/>
      <c r="COA43" s="214"/>
      <c r="COB43" s="214"/>
      <c r="COC43" s="214"/>
      <c r="COD43" s="214"/>
      <c r="COE43" s="214"/>
      <c r="COF43" s="214"/>
      <c r="COG43" s="214"/>
      <c r="COH43" s="214"/>
      <c r="COI43" s="214"/>
      <c r="COJ43" s="214"/>
      <c r="COK43" s="214"/>
      <c r="COL43" s="214"/>
      <c r="COM43" s="214"/>
      <c r="CON43" s="214"/>
      <c r="COO43" s="214"/>
      <c r="COP43" s="214"/>
      <c r="COQ43" s="214"/>
      <c r="COR43" s="214"/>
      <c r="COS43" s="214"/>
      <c r="COT43" s="214"/>
      <c r="COU43" s="214"/>
      <c r="COV43" s="214"/>
      <c r="COW43" s="214"/>
      <c r="COX43" s="214"/>
      <c r="COY43" s="214"/>
      <c r="COZ43" s="214"/>
      <c r="CPA43" s="214"/>
      <c r="CPB43" s="214"/>
      <c r="CPC43" s="214"/>
      <c r="CPD43" s="214"/>
      <c r="CPE43" s="214"/>
      <c r="CPF43" s="214"/>
      <c r="CPG43" s="214"/>
      <c r="CPH43" s="214"/>
      <c r="CPI43" s="214"/>
      <c r="CPJ43" s="214"/>
      <c r="CPK43" s="214"/>
      <c r="CPL43" s="214"/>
      <c r="CPM43" s="214"/>
      <c r="CPN43" s="214"/>
      <c r="CPO43" s="214"/>
      <c r="CPP43" s="214"/>
      <c r="CPQ43" s="214"/>
      <c r="CPR43" s="214"/>
      <c r="CPS43" s="214"/>
      <c r="CPT43" s="214"/>
      <c r="CPU43" s="214"/>
      <c r="CPV43" s="214"/>
      <c r="CPW43" s="214"/>
      <c r="CPX43" s="214"/>
      <c r="CPY43" s="214"/>
      <c r="CPZ43" s="214"/>
      <c r="CQA43" s="214"/>
      <c r="CQB43" s="214"/>
      <c r="CQC43" s="214"/>
      <c r="CQD43" s="214"/>
      <c r="CQE43" s="214"/>
      <c r="CQF43" s="214"/>
      <c r="CQG43" s="214"/>
      <c r="CQH43" s="214"/>
      <c r="CQI43" s="214"/>
      <c r="CQJ43" s="214"/>
      <c r="CQK43" s="214"/>
      <c r="CQL43" s="214"/>
      <c r="CQM43" s="214"/>
      <c r="CQN43" s="214"/>
      <c r="CQO43" s="214"/>
      <c r="CQP43" s="214"/>
      <c r="CQQ43" s="214"/>
      <c r="CQR43" s="214"/>
      <c r="CQS43" s="214"/>
      <c r="CQT43" s="214"/>
      <c r="CQU43" s="214"/>
      <c r="CQV43" s="214"/>
      <c r="CQW43" s="214"/>
      <c r="CQX43" s="214"/>
      <c r="CQY43" s="214"/>
      <c r="CQZ43" s="214"/>
      <c r="CRA43" s="214"/>
      <c r="CRB43" s="214"/>
      <c r="CRC43" s="214"/>
      <c r="CRD43" s="214"/>
      <c r="CRE43" s="214"/>
      <c r="CRF43" s="214"/>
      <c r="CRG43" s="214"/>
      <c r="CRH43" s="214"/>
      <c r="CRI43" s="214"/>
      <c r="CRJ43" s="214"/>
      <c r="CRK43" s="214"/>
      <c r="CRL43" s="214"/>
      <c r="CRM43" s="214"/>
      <c r="CRN43" s="214"/>
      <c r="CRO43" s="214"/>
      <c r="CRP43" s="214"/>
      <c r="CRQ43" s="214"/>
      <c r="CRR43" s="214"/>
      <c r="CRS43" s="214"/>
      <c r="CRT43" s="214"/>
      <c r="CRU43" s="214"/>
      <c r="CRV43" s="214"/>
      <c r="CRW43" s="214"/>
      <c r="CRX43" s="214"/>
      <c r="CRY43" s="214"/>
      <c r="CRZ43" s="214"/>
      <c r="CSA43" s="214"/>
      <c r="CSB43" s="214"/>
      <c r="CSC43" s="214"/>
      <c r="CSD43" s="214"/>
      <c r="CSE43" s="214"/>
      <c r="CSF43" s="214"/>
      <c r="CSG43" s="214"/>
      <c r="CSH43" s="214"/>
      <c r="CSI43" s="214"/>
      <c r="CSJ43" s="214"/>
      <c r="CSK43" s="214"/>
      <c r="CSL43" s="214"/>
      <c r="CSM43" s="214"/>
      <c r="CSN43" s="214"/>
      <c r="CSO43" s="214"/>
      <c r="CSP43" s="214"/>
      <c r="CSQ43" s="214"/>
      <c r="CSR43" s="214"/>
      <c r="CSS43" s="214"/>
      <c r="CST43" s="214"/>
      <c r="CSU43" s="214"/>
      <c r="CSV43" s="214"/>
      <c r="CSW43" s="214"/>
      <c r="CSX43" s="214"/>
      <c r="CSY43" s="214"/>
      <c r="CSZ43" s="214"/>
      <c r="CTA43" s="214"/>
      <c r="CTB43" s="214"/>
      <c r="CTC43" s="214"/>
      <c r="CTD43" s="214"/>
      <c r="CTE43" s="214"/>
      <c r="CTF43" s="214"/>
      <c r="CTG43" s="214"/>
      <c r="CTH43" s="214"/>
      <c r="CTI43" s="214"/>
      <c r="CTJ43" s="214"/>
      <c r="CTK43" s="214"/>
      <c r="CTL43" s="214"/>
      <c r="CTM43" s="214"/>
      <c r="CTN43" s="214"/>
      <c r="CTO43" s="214"/>
      <c r="CTP43" s="214"/>
      <c r="CTQ43" s="214"/>
      <c r="CTR43" s="214"/>
      <c r="CTS43" s="214"/>
      <c r="CTT43" s="214"/>
      <c r="CTU43" s="214"/>
      <c r="CTV43" s="214"/>
      <c r="CTW43" s="214"/>
      <c r="CTX43" s="214"/>
      <c r="CTY43" s="214"/>
      <c r="CTZ43" s="214"/>
      <c r="CUA43" s="214"/>
      <c r="CUB43" s="214"/>
      <c r="CUC43" s="214"/>
      <c r="CUD43" s="214"/>
      <c r="CUE43" s="214"/>
      <c r="CUF43" s="214"/>
      <c r="CUG43" s="214"/>
      <c r="CUH43" s="214"/>
      <c r="CUI43" s="214"/>
      <c r="CUJ43" s="214"/>
      <c r="CUK43" s="214"/>
      <c r="CUL43" s="214"/>
      <c r="CUM43" s="214"/>
      <c r="CUN43" s="214"/>
      <c r="CUO43" s="214"/>
      <c r="CUP43" s="214"/>
      <c r="CUQ43" s="214"/>
      <c r="CUR43" s="214"/>
      <c r="CUS43" s="214"/>
      <c r="CUT43" s="214"/>
      <c r="CUU43" s="214"/>
      <c r="CUV43" s="214"/>
      <c r="CUW43" s="214"/>
      <c r="CUX43" s="214"/>
      <c r="CUY43" s="214"/>
      <c r="CUZ43" s="214"/>
      <c r="CVA43" s="214"/>
      <c r="CVB43" s="214"/>
      <c r="CVC43" s="214"/>
      <c r="CVD43" s="214"/>
      <c r="CVE43" s="214"/>
      <c r="CVF43" s="214"/>
      <c r="CVG43" s="214"/>
      <c r="CVH43" s="214"/>
      <c r="CVI43" s="214"/>
      <c r="CVJ43" s="214"/>
      <c r="CVK43" s="214"/>
      <c r="CVL43" s="214"/>
      <c r="CVM43" s="214"/>
      <c r="CVN43" s="214"/>
      <c r="CVO43" s="214"/>
      <c r="CVP43" s="214"/>
      <c r="CVQ43" s="214"/>
      <c r="CVR43" s="214"/>
      <c r="CVS43" s="214"/>
      <c r="CVT43" s="214"/>
      <c r="CVU43" s="214"/>
      <c r="CVV43" s="214"/>
      <c r="CVW43" s="214"/>
      <c r="CVX43" s="214"/>
      <c r="CVY43" s="214"/>
      <c r="CVZ43" s="214"/>
      <c r="CWA43" s="214"/>
      <c r="CWB43" s="214"/>
      <c r="CWC43" s="214"/>
      <c r="CWD43" s="214"/>
      <c r="CWE43" s="214"/>
      <c r="CWF43" s="214"/>
      <c r="CWG43" s="214"/>
      <c r="CWH43" s="214"/>
      <c r="CWI43" s="214"/>
      <c r="CWJ43" s="214"/>
      <c r="CWK43" s="214"/>
      <c r="CWL43" s="214"/>
      <c r="CWM43" s="214"/>
      <c r="CWN43" s="214"/>
      <c r="CWO43" s="214"/>
      <c r="CWP43" s="214"/>
      <c r="CWQ43" s="214"/>
      <c r="CWR43" s="214"/>
      <c r="CWS43" s="214"/>
      <c r="CWT43" s="214"/>
      <c r="CWU43" s="214"/>
      <c r="CWV43" s="214"/>
      <c r="CWW43" s="214"/>
      <c r="CWX43" s="214"/>
      <c r="CWY43" s="214"/>
      <c r="CWZ43" s="214"/>
      <c r="CXA43" s="214"/>
      <c r="CXB43" s="214"/>
      <c r="CXC43" s="214"/>
      <c r="CXD43" s="214"/>
      <c r="CXE43" s="214"/>
      <c r="CXF43" s="214"/>
      <c r="CXG43" s="214"/>
      <c r="CXH43" s="214"/>
      <c r="CXI43" s="214"/>
      <c r="CXJ43" s="214"/>
      <c r="CXK43" s="214"/>
      <c r="CXL43" s="214"/>
      <c r="CXM43" s="214"/>
      <c r="CXN43" s="214"/>
      <c r="CXO43" s="214"/>
      <c r="CXP43" s="214"/>
      <c r="CXQ43" s="214"/>
      <c r="CXR43" s="214"/>
      <c r="CXS43" s="214"/>
      <c r="CXT43" s="214"/>
      <c r="CXU43" s="214"/>
      <c r="CXV43" s="214"/>
      <c r="CXW43" s="214"/>
      <c r="CXX43" s="214"/>
      <c r="CXY43" s="214"/>
      <c r="CXZ43" s="214"/>
      <c r="CYA43" s="214"/>
      <c r="CYB43" s="214"/>
      <c r="CYC43" s="214"/>
      <c r="CYD43" s="214"/>
      <c r="CYE43" s="214"/>
      <c r="CYF43" s="214"/>
      <c r="CYG43" s="214"/>
      <c r="CYH43" s="214"/>
      <c r="CYI43" s="214"/>
      <c r="CYJ43" s="214"/>
      <c r="CYK43" s="214"/>
      <c r="CYL43" s="214"/>
      <c r="CYM43" s="214"/>
      <c r="CYN43" s="214"/>
      <c r="CYO43" s="214"/>
      <c r="CYP43" s="214"/>
      <c r="CYQ43" s="214"/>
      <c r="CYR43" s="214"/>
      <c r="CYS43" s="214"/>
      <c r="CYT43" s="214"/>
      <c r="CYU43" s="214"/>
      <c r="CYV43" s="214"/>
      <c r="CYW43" s="214"/>
      <c r="CYX43" s="214"/>
      <c r="CYY43" s="214"/>
      <c r="CYZ43" s="214"/>
      <c r="CZA43" s="214"/>
      <c r="CZB43" s="214"/>
      <c r="CZC43" s="214"/>
      <c r="CZD43" s="214"/>
      <c r="CZE43" s="214"/>
      <c r="CZF43" s="214"/>
      <c r="CZG43" s="214"/>
      <c r="CZH43" s="214"/>
      <c r="CZI43" s="214"/>
      <c r="CZJ43" s="214"/>
      <c r="CZK43" s="214"/>
      <c r="CZL43" s="214"/>
      <c r="CZM43" s="214"/>
      <c r="CZN43" s="214"/>
      <c r="CZO43" s="214"/>
      <c r="CZP43" s="214"/>
      <c r="CZQ43" s="214"/>
      <c r="CZR43" s="214"/>
      <c r="CZS43" s="214"/>
      <c r="CZT43" s="214"/>
      <c r="CZU43" s="214"/>
      <c r="CZV43" s="214"/>
      <c r="CZW43" s="214"/>
      <c r="CZX43" s="214"/>
      <c r="CZY43" s="214"/>
      <c r="CZZ43" s="214"/>
      <c r="DAA43" s="214"/>
      <c r="DAB43" s="214"/>
      <c r="DAC43" s="214"/>
      <c r="DAD43" s="214"/>
      <c r="DAE43" s="214"/>
      <c r="DAF43" s="214"/>
      <c r="DAG43" s="214"/>
      <c r="DAH43" s="214"/>
      <c r="DAI43" s="214"/>
      <c r="DAJ43" s="214"/>
      <c r="DAK43" s="214"/>
      <c r="DAL43" s="214"/>
      <c r="DAM43" s="214"/>
      <c r="DAN43" s="214"/>
      <c r="DAO43" s="214"/>
      <c r="DAP43" s="214"/>
      <c r="DAQ43" s="214"/>
      <c r="DAR43" s="214"/>
      <c r="DAS43" s="214"/>
      <c r="DAT43" s="214"/>
      <c r="DAU43" s="214"/>
      <c r="DAV43" s="214"/>
      <c r="DAW43" s="214"/>
      <c r="DAX43" s="214"/>
      <c r="DAY43" s="214"/>
      <c r="DAZ43" s="214"/>
      <c r="DBA43" s="214"/>
      <c r="DBB43" s="214"/>
      <c r="DBC43" s="214"/>
      <c r="DBD43" s="214"/>
      <c r="DBE43" s="214"/>
      <c r="DBF43" s="214"/>
      <c r="DBG43" s="214"/>
      <c r="DBH43" s="214"/>
      <c r="DBI43" s="214"/>
      <c r="DBJ43" s="214"/>
      <c r="DBK43" s="214"/>
      <c r="DBL43" s="214"/>
      <c r="DBM43" s="214"/>
      <c r="DBN43" s="214"/>
      <c r="DBO43" s="214"/>
      <c r="DBP43" s="214"/>
      <c r="DBQ43" s="214"/>
      <c r="DBR43" s="214"/>
      <c r="DBS43" s="214"/>
      <c r="DBT43" s="214"/>
      <c r="DBU43" s="214"/>
      <c r="DBV43" s="214"/>
      <c r="DBW43" s="214"/>
      <c r="DBX43" s="214"/>
      <c r="DBY43" s="214"/>
      <c r="DBZ43" s="214"/>
      <c r="DCA43" s="214"/>
      <c r="DCB43" s="214"/>
      <c r="DCC43" s="214"/>
      <c r="DCD43" s="214"/>
      <c r="DCE43" s="214"/>
      <c r="DCF43" s="214"/>
      <c r="DCG43" s="214"/>
      <c r="DCH43" s="214"/>
      <c r="DCI43" s="214"/>
      <c r="DCJ43" s="214"/>
      <c r="DCK43" s="214"/>
      <c r="DCL43" s="214"/>
      <c r="DCM43" s="214"/>
      <c r="DCN43" s="214"/>
      <c r="DCO43" s="214"/>
      <c r="DCP43" s="214"/>
      <c r="DCQ43" s="214"/>
      <c r="DCR43" s="214"/>
      <c r="DCS43" s="214"/>
      <c r="DCT43" s="214"/>
      <c r="DCU43" s="214"/>
      <c r="DCV43" s="214"/>
      <c r="DCW43" s="214"/>
      <c r="DCX43" s="214"/>
      <c r="DCY43" s="214"/>
      <c r="DCZ43" s="214"/>
      <c r="DDA43" s="214"/>
      <c r="DDB43" s="214"/>
      <c r="DDC43" s="214"/>
      <c r="DDD43" s="214"/>
      <c r="DDE43" s="214"/>
      <c r="DDF43" s="214"/>
      <c r="DDG43" s="214"/>
      <c r="DDH43" s="214"/>
      <c r="DDI43" s="214"/>
      <c r="DDJ43" s="214"/>
      <c r="DDK43" s="214"/>
      <c r="DDL43" s="214"/>
      <c r="DDM43" s="214"/>
      <c r="DDN43" s="214"/>
      <c r="DDO43" s="214"/>
      <c r="DDP43" s="214"/>
      <c r="DDQ43" s="214"/>
      <c r="DDR43" s="214"/>
      <c r="DDS43" s="214"/>
      <c r="DDT43" s="214"/>
      <c r="DDU43" s="214"/>
      <c r="DDV43" s="214"/>
      <c r="DDW43" s="214"/>
      <c r="DDX43" s="214"/>
      <c r="DDY43" s="214"/>
      <c r="DDZ43" s="214"/>
      <c r="DEA43" s="214"/>
      <c r="DEB43" s="214"/>
      <c r="DEC43" s="214"/>
      <c r="DED43" s="214"/>
      <c r="DEE43" s="214"/>
      <c r="DEF43" s="214"/>
      <c r="DEG43" s="214"/>
      <c r="DEH43" s="214"/>
      <c r="DEI43" s="214"/>
      <c r="DEJ43" s="214"/>
      <c r="DEK43" s="214"/>
      <c r="DEL43" s="214"/>
      <c r="DEM43" s="214"/>
      <c r="DEN43" s="214"/>
      <c r="DEO43" s="214"/>
      <c r="DEP43" s="214"/>
      <c r="DEQ43" s="214"/>
      <c r="DER43" s="214"/>
      <c r="DES43" s="214"/>
      <c r="DET43" s="214"/>
      <c r="DEU43" s="214"/>
      <c r="DEV43" s="214"/>
      <c r="DEW43" s="214"/>
      <c r="DEX43" s="214"/>
      <c r="DEY43" s="214"/>
      <c r="DEZ43" s="214"/>
      <c r="DFA43" s="214"/>
      <c r="DFB43" s="214"/>
      <c r="DFC43" s="214"/>
      <c r="DFD43" s="214"/>
      <c r="DFE43" s="214"/>
      <c r="DFF43" s="214"/>
      <c r="DFG43" s="214"/>
      <c r="DFH43" s="214"/>
      <c r="DFI43" s="214"/>
      <c r="DFJ43" s="214"/>
      <c r="DFK43" s="214"/>
      <c r="DFL43" s="214"/>
      <c r="DFM43" s="214"/>
      <c r="DFN43" s="214"/>
      <c r="DFO43" s="214"/>
      <c r="DFP43" s="214"/>
      <c r="DFQ43" s="214"/>
      <c r="DFR43" s="214"/>
      <c r="DFS43" s="214"/>
      <c r="DFT43" s="214"/>
      <c r="DFU43" s="214"/>
      <c r="DFV43" s="214"/>
      <c r="DFW43" s="214"/>
      <c r="DFX43" s="214"/>
      <c r="DFY43" s="214"/>
      <c r="DFZ43" s="214"/>
      <c r="DGA43" s="214"/>
      <c r="DGB43" s="214"/>
      <c r="DGC43" s="214"/>
      <c r="DGD43" s="214"/>
      <c r="DGE43" s="214"/>
      <c r="DGF43" s="214"/>
      <c r="DGG43" s="214"/>
      <c r="DGH43" s="214"/>
      <c r="DGI43" s="214"/>
      <c r="DGJ43" s="214"/>
      <c r="DGK43" s="214"/>
      <c r="DGL43" s="214"/>
      <c r="DGM43" s="214"/>
      <c r="DGN43" s="214"/>
      <c r="DGO43" s="214"/>
      <c r="DGP43" s="214"/>
      <c r="DGQ43" s="214"/>
      <c r="DGR43" s="214"/>
      <c r="DGS43" s="214"/>
      <c r="DGT43" s="214"/>
      <c r="DGU43" s="214"/>
      <c r="DGV43" s="214"/>
      <c r="DGW43" s="214"/>
      <c r="DGX43" s="214"/>
      <c r="DGY43" s="214"/>
      <c r="DGZ43" s="214"/>
      <c r="DHA43" s="214"/>
      <c r="DHB43" s="214"/>
      <c r="DHC43" s="214"/>
      <c r="DHD43" s="214"/>
      <c r="DHE43" s="214"/>
      <c r="DHF43" s="214"/>
      <c r="DHG43" s="214"/>
      <c r="DHH43" s="214"/>
      <c r="DHI43" s="214"/>
      <c r="DHJ43" s="214"/>
      <c r="DHK43" s="214"/>
      <c r="DHL43" s="214"/>
      <c r="DHM43" s="214"/>
      <c r="DHN43" s="214"/>
      <c r="DHO43" s="214"/>
      <c r="DHP43" s="214"/>
      <c r="DHQ43" s="214"/>
      <c r="DHR43" s="214"/>
      <c r="DHS43" s="214"/>
      <c r="DHT43" s="214"/>
      <c r="DHU43" s="214"/>
      <c r="DHV43" s="214"/>
      <c r="DHW43" s="214"/>
      <c r="DHX43" s="214"/>
      <c r="DHY43" s="214"/>
      <c r="DHZ43" s="214"/>
      <c r="DIA43" s="214"/>
      <c r="DIB43" s="214"/>
      <c r="DIC43" s="214"/>
      <c r="DID43" s="214"/>
      <c r="DIE43" s="214"/>
      <c r="DIF43" s="214"/>
      <c r="DIG43" s="214"/>
      <c r="DIH43" s="214"/>
      <c r="DII43" s="214"/>
      <c r="DIJ43" s="214"/>
      <c r="DIK43" s="214"/>
      <c r="DIL43" s="214"/>
      <c r="DIM43" s="214"/>
      <c r="DIN43" s="214"/>
      <c r="DIO43" s="214"/>
      <c r="DIP43" s="214"/>
      <c r="DIQ43" s="214"/>
      <c r="DIR43" s="214"/>
      <c r="DIS43" s="214"/>
      <c r="DIT43" s="214"/>
      <c r="DIU43" s="214"/>
      <c r="DIV43" s="214"/>
      <c r="DIW43" s="214"/>
      <c r="DIX43" s="214"/>
      <c r="DIY43" s="214"/>
      <c r="DIZ43" s="214"/>
      <c r="DJA43" s="214"/>
      <c r="DJB43" s="214"/>
      <c r="DJC43" s="214"/>
      <c r="DJD43" s="214"/>
      <c r="DJE43" s="214"/>
      <c r="DJF43" s="214"/>
      <c r="DJG43" s="214"/>
      <c r="DJH43" s="214"/>
      <c r="DJI43" s="214"/>
      <c r="DJJ43" s="214"/>
      <c r="DJK43" s="214"/>
      <c r="DJL43" s="214"/>
      <c r="DJM43" s="214"/>
      <c r="DJN43" s="214"/>
      <c r="DJO43" s="214"/>
      <c r="DJP43" s="214"/>
      <c r="DJQ43" s="214"/>
      <c r="DJR43" s="214"/>
      <c r="DJS43" s="214"/>
      <c r="DJT43" s="214"/>
      <c r="DJU43" s="214"/>
      <c r="DJV43" s="214"/>
      <c r="DJW43" s="214"/>
      <c r="DJX43" s="214"/>
      <c r="DJY43" s="214"/>
      <c r="DJZ43" s="214"/>
      <c r="DKA43" s="214"/>
      <c r="DKB43" s="214"/>
      <c r="DKC43" s="214"/>
      <c r="DKD43" s="214"/>
      <c r="DKE43" s="214"/>
      <c r="DKF43" s="214"/>
      <c r="DKG43" s="214"/>
      <c r="DKH43" s="214"/>
      <c r="DKI43" s="214"/>
      <c r="DKJ43" s="214"/>
      <c r="DKK43" s="214"/>
      <c r="DKL43" s="214"/>
      <c r="DKM43" s="214"/>
      <c r="DKN43" s="214"/>
      <c r="DKO43" s="214"/>
      <c r="DKP43" s="214"/>
      <c r="DKQ43" s="214"/>
      <c r="DKR43" s="214"/>
      <c r="DKS43" s="214"/>
      <c r="DKT43" s="214"/>
      <c r="DKU43" s="214"/>
      <c r="DKV43" s="214"/>
      <c r="DKW43" s="214"/>
      <c r="DKX43" s="214"/>
      <c r="DKY43" s="214"/>
      <c r="DKZ43" s="214"/>
      <c r="DLA43" s="214"/>
      <c r="DLB43" s="214"/>
      <c r="DLC43" s="214"/>
      <c r="DLD43" s="214"/>
      <c r="DLE43" s="214"/>
      <c r="DLF43" s="214"/>
      <c r="DLG43" s="214"/>
      <c r="DLH43" s="214"/>
      <c r="DLI43" s="214"/>
      <c r="DLJ43" s="214"/>
      <c r="DLK43" s="214"/>
      <c r="DLL43" s="214"/>
      <c r="DLM43" s="214"/>
      <c r="DLN43" s="214"/>
      <c r="DLO43" s="214"/>
      <c r="DLP43" s="214"/>
      <c r="DLQ43" s="214"/>
      <c r="DLR43" s="214"/>
      <c r="DLS43" s="214"/>
      <c r="DLT43" s="214"/>
      <c r="DLU43" s="214"/>
      <c r="DLV43" s="214"/>
      <c r="DLW43" s="214"/>
      <c r="DLX43" s="214"/>
      <c r="DLY43" s="214"/>
      <c r="DLZ43" s="214"/>
      <c r="DMA43" s="214"/>
      <c r="DMB43" s="214"/>
      <c r="DMC43" s="214"/>
      <c r="DMD43" s="214"/>
      <c r="DME43" s="214"/>
      <c r="DMF43" s="214"/>
      <c r="DMG43" s="214"/>
      <c r="DMH43" s="214"/>
      <c r="DMI43" s="214"/>
      <c r="DMJ43" s="214"/>
      <c r="DMK43" s="214"/>
      <c r="DML43" s="214"/>
      <c r="DMM43" s="214"/>
      <c r="DMN43" s="214"/>
      <c r="DMO43" s="214"/>
      <c r="DMP43" s="214"/>
      <c r="DMQ43" s="214"/>
      <c r="DMR43" s="214"/>
      <c r="DMS43" s="214"/>
      <c r="DMT43" s="214"/>
      <c r="DMU43" s="214"/>
      <c r="DMV43" s="214"/>
      <c r="DMW43" s="214"/>
      <c r="DMX43" s="214"/>
      <c r="DMY43" s="214"/>
      <c r="DMZ43" s="214"/>
      <c r="DNA43" s="214"/>
      <c r="DNB43" s="214"/>
      <c r="DNC43" s="214"/>
      <c r="DND43" s="214"/>
      <c r="DNE43" s="214"/>
      <c r="DNF43" s="214"/>
      <c r="DNG43" s="214"/>
      <c r="DNH43" s="214"/>
      <c r="DNI43" s="214"/>
      <c r="DNJ43" s="214"/>
      <c r="DNK43" s="214"/>
      <c r="DNL43" s="214"/>
      <c r="DNM43" s="214"/>
      <c r="DNN43" s="214"/>
      <c r="DNO43" s="214"/>
      <c r="DNP43" s="214"/>
      <c r="DNQ43" s="214"/>
      <c r="DNR43" s="214"/>
      <c r="DNS43" s="214"/>
      <c r="DNT43" s="214"/>
      <c r="DNU43" s="214"/>
      <c r="DNV43" s="214"/>
      <c r="DNW43" s="214"/>
      <c r="DNX43" s="214"/>
      <c r="DNY43" s="214"/>
      <c r="DNZ43" s="214"/>
      <c r="DOA43" s="214"/>
      <c r="DOB43" s="214"/>
      <c r="DOC43" s="214"/>
      <c r="DOD43" s="214"/>
      <c r="DOE43" s="214"/>
      <c r="DOF43" s="214"/>
      <c r="DOG43" s="214"/>
      <c r="DOH43" s="214"/>
      <c r="DOI43" s="214"/>
      <c r="DOJ43" s="214"/>
      <c r="DOK43" s="214"/>
      <c r="DOL43" s="214"/>
      <c r="DOM43" s="214"/>
      <c r="DON43" s="214"/>
      <c r="DOO43" s="214"/>
      <c r="DOP43" s="214"/>
      <c r="DOQ43" s="214"/>
      <c r="DOR43" s="214"/>
      <c r="DOS43" s="214"/>
      <c r="DOT43" s="214"/>
      <c r="DOU43" s="214"/>
      <c r="DOV43" s="214"/>
      <c r="DOW43" s="214"/>
      <c r="DOX43" s="214"/>
      <c r="DOY43" s="214"/>
      <c r="DOZ43" s="214"/>
      <c r="DPA43" s="214"/>
      <c r="DPB43" s="214"/>
      <c r="DPC43" s="214"/>
      <c r="DPD43" s="214"/>
      <c r="DPE43" s="214"/>
      <c r="DPF43" s="214"/>
      <c r="DPG43" s="214"/>
      <c r="DPH43" s="214"/>
      <c r="DPI43" s="214"/>
      <c r="DPJ43" s="214"/>
      <c r="DPK43" s="214"/>
      <c r="DPL43" s="214"/>
      <c r="DPM43" s="214"/>
      <c r="DPN43" s="214"/>
      <c r="DPO43" s="214"/>
      <c r="DPP43" s="214"/>
      <c r="DPQ43" s="214"/>
      <c r="DPR43" s="214"/>
      <c r="DPS43" s="214"/>
      <c r="DPT43" s="214"/>
      <c r="DPU43" s="214"/>
      <c r="DPV43" s="214"/>
      <c r="DPW43" s="214"/>
      <c r="DPX43" s="214"/>
      <c r="DPY43" s="214"/>
      <c r="DPZ43" s="214"/>
      <c r="DQA43" s="214"/>
      <c r="DQB43" s="214"/>
      <c r="DQC43" s="214"/>
      <c r="DQD43" s="214"/>
      <c r="DQE43" s="214"/>
      <c r="DQF43" s="214"/>
      <c r="DQG43" s="214"/>
      <c r="DQH43" s="214"/>
      <c r="DQI43" s="214"/>
      <c r="DQJ43" s="214"/>
      <c r="DQK43" s="214"/>
      <c r="DQL43" s="214"/>
      <c r="DQM43" s="214"/>
      <c r="DQN43" s="214"/>
      <c r="DQO43" s="214"/>
      <c r="DQP43" s="214"/>
      <c r="DQQ43" s="214"/>
      <c r="DQR43" s="214"/>
      <c r="DQS43" s="214"/>
      <c r="DQT43" s="214"/>
      <c r="DQU43" s="214"/>
      <c r="DQV43" s="214"/>
      <c r="DQW43" s="214"/>
      <c r="DQX43" s="214"/>
      <c r="DQY43" s="214"/>
      <c r="DQZ43" s="214"/>
      <c r="DRA43" s="214"/>
      <c r="DRB43" s="214"/>
      <c r="DRC43" s="214"/>
      <c r="DRD43" s="214"/>
      <c r="DRE43" s="214"/>
      <c r="DRF43" s="214"/>
      <c r="DRG43" s="214"/>
      <c r="DRH43" s="214"/>
      <c r="DRI43" s="214"/>
      <c r="DRJ43" s="214"/>
      <c r="DRK43" s="214"/>
      <c r="DRL43" s="214"/>
      <c r="DRM43" s="214"/>
      <c r="DRN43" s="214"/>
      <c r="DRO43" s="214"/>
      <c r="DRP43" s="214"/>
      <c r="DRQ43" s="214"/>
      <c r="DRR43" s="214"/>
      <c r="DRS43" s="214"/>
      <c r="DRT43" s="214"/>
      <c r="DRU43" s="214"/>
      <c r="DRV43" s="214"/>
      <c r="DRW43" s="214"/>
      <c r="DRX43" s="214"/>
      <c r="DRY43" s="214"/>
      <c r="DRZ43" s="214"/>
      <c r="DSA43" s="214"/>
      <c r="DSB43" s="214"/>
      <c r="DSC43" s="214"/>
      <c r="DSD43" s="214"/>
      <c r="DSE43" s="214"/>
      <c r="DSF43" s="214"/>
      <c r="DSG43" s="214"/>
      <c r="DSH43" s="214"/>
      <c r="DSI43" s="214"/>
      <c r="DSJ43" s="214"/>
      <c r="DSK43" s="214"/>
      <c r="DSL43" s="214"/>
      <c r="DSM43" s="214"/>
      <c r="DSN43" s="214"/>
      <c r="DSO43" s="214"/>
      <c r="DSP43" s="214"/>
      <c r="DSQ43" s="214"/>
      <c r="DSR43" s="214"/>
      <c r="DSS43" s="214"/>
      <c r="DST43" s="214"/>
      <c r="DSU43" s="214"/>
      <c r="DSV43" s="214"/>
      <c r="DSW43" s="214"/>
      <c r="DSX43" s="214"/>
      <c r="DSY43" s="214"/>
      <c r="DSZ43" s="214"/>
      <c r="DTA43" s="214"/>
      <c r="DTB43" s="214"/>
      <c r="DTC43" s="214"/>
      <c r="DTD43" s="214"/>
      <c r="DTE43" s="214"/>
      <c r="DTF43" s="214"/>
      <c r="DTG43" s="214"/>
      <c r="DTH43" s="214"/>
      <c r="DTI43" s="214"/>
      <c r="DTJ43" s="214"/>
      <c r="DTK43" s="214"/>
      <c r="DTL43" s="214"/>
      <c r="DTM43" s="214"/>
      <c r="DTN43" s="214"/>
      <c r="DTO43" s="214"/>
      <c r="DTP43" s="214"/>
      <c r="DTQ43" s="214"/>
      <c r="DTR43" s="214"/>
      <c r="DTS43" s="214"/>
      <c r="DTT43" s="214"/>
      <c r="DTU43" s="214"/>
      <c r="DTV43" s="214"/>
      <c r="DTW43" s="214"/>
      <c r="DTX43" s="214"/>
      <c r="DTY43" s="214"/>
      <c r="DTZ43" s="214"/>
      <c r="DUA43" s="214"/>
      <c r="DUB43" s="214"/>
      <c r="DUC43" s="214"/>
      <c r="DUD43" s="214"/>
      <c r="DUE43" s="214"/>
      <c r="DUF43" s="214"/>
      <c r="DUG43" s="214"/>
      <c r="DUH43" s="214"/>
      <c r="DUI43" s="214"/>
      <c r="DUJ43" s="214"/>
      <c r="DUK43" s="214"/>
      <c r="DUL43" s="214"/>
      <c r="DUM43" s="214"/>
      <c r="DUN43" s="214"/>
      <c r="DUO43" s="214"/>
      <c r="DUP43" s="214"/>
      <c r="DUQ43" s="214"/>
      <c r="DUR43" s="214"/>
      <c r="DUS43" s="214"/>
      <c r="DUT43" s="214"/>
      <c r="DUU43" s="214"/>
      <c r="DUV43" s="214"/>
      <c r="DUW43" s="214"/>
      <c r="DUX43" s="214"/>
      <c r="DUY43" s="214"/>
      <c r="DUZ43" s="214"/>
      <c r="DVA43" s="214"/>
      <c r="DVB43" s="214"/>
      <c r="DVC43" s="214"/>
      <c r="DVD43" s="214"/>
      <c r="DVE43" s="214"/>
      <c r="DVF43" s="214"/>
      <c r="DVG43" s="214"/>
      <c r="DVH43" s="214"/>
      <c r="DVI43" s="214"/>
      <c r="DVJ43" s="214"/>
      <c r="DVK43" s="214"/>
      <c r="DVL43" s="214"/>
      <c r="DVM43" s="214"/>
      <c r="DVN43" s="214"/>
      <c r="DVO43" s="214"/>
      <c r="DVP43" s="214"/>
      <c r="DVQ43" s="214"/>
      <c r="DVR43" s="214"/>
      <c r="DVS43" s="214"/>
      <c r="DVT43" s="214"/>
      <c r="DVU43" s="214"/>
      <c r="DVV43" s="214"/>
      <c r="DVW43" s="214"/>
      <c r="DVX43" s="214"/>
      <c r="DVY43" s="214"/>
      <c r="DVZ43" s="214"/>
      <c r="DWA43" s="214"/>
      <c r="DWB43" s="214"/>
      <c r="DWC43" s="214"/>
      <c r="DWD43" s="214"/>
      <c r="DWE43" s="214"/>
      <c r="DWF43" s="214"/>
      <c r="DWG43" s="214"/>
      <c r="DWH43" s="214"/>
      <c r="DWI43" s="214"/>
      <c r="DWJ43" s="214"/>
      <c r="DWK43" s="214"/>
      <c r="DWL43" s="214"/>
      <c r="DWM43" s="214"/>
      <c r="DWN43" s="214"/>
      <c r="DWO43" s="214"/>
      <c r="DWP43" s="214"/>
      <c r="DWQ43" s="214"/>
      <c r="DWR43" s="214"/>
      <c r="DWS43" s="214"/>
      <c r="DWT43" s="214"/>
      <c r="DWU43" s="214"/>
      <c r="DWV43" s="214"/>
      <c r="DWW43" s="214"/>
      <c r="DWX43" s="214"/>
      <c r="DWY43" s="214"/>
      <c r="DWZ43" s="214"/>
      <c r="DXA43" s="214"/>
      <c r="DXB43" s="214"/>
      <c r="DXC43" s="214"/>
      <c r="DXD43" s="214"/>
      <c r="DXE43" s="214"/>
      <c r="DXF43" s="214"/>
      <c r="DXG43" s="214"/>
      <c r="DXH43" s="214"/>
      <c r="DXI43" s="214"/>
      <c r="DXJ43" s="214"/>
      <c r="DXK43" s="214"/>
      <c r="DXL43" s="214"/>
      <c r="DXM43" s="214"/>
      <c r="DXN43" s="214"/>
      <c r="DXO43" s="214"/>
      <c r="DXP43" s="214"/>
      <c r="DXQ43" s="214"/>
      <c r="DXR43" s="214"/>
      <c r="DXS43" s="214"/>
      <c r="DXT43" s="214"/>
      <c r="DXU43" s="214"/>
      <c r="DXV43" s="214"/>
      <c r="DXW43" s="214"/>
      <c r="DXX43" s="214"/>
      <c r="DXY43" s="214"/>
      <c r="DXZ43" s="214"/>
      <c r="DYA43" s="214"/>
      <c r="DYB43" s="214"/>
      <c r="DYC43" s="214"/>
      <c r="DYD43" s="214"/>
      <c r="DYE43" s="214"/>
      <c r="DYF43" s="214"/>
      <c r="DYG43" s="214"/>
      <c r="DYH43" s="214"/>
      <c r="DYI43" s="214"/>
      <c r="DYJ43" s="214"/>
      <c r="DYK43" s="214"/>
      <c r="DYL43" s="214"/>
      <c r="DYM43" s="214"/>
      <c r="DYN43" s="214"/>
      <c r="DYO43" s="214"/>
      <c r="DYP43" s="214"/>
      <c r="DYQ43" s="214"/>
      <c r="DYR43" s="214"/>
      <c r="DYS43" s="214"/>
      <c r="DYT43" s="214"/>
      <c r="DYU43" s="214"/>
      <c r="DYV43" s="214"/>
      <c r="DYW43" s="214"/>
      <c r="DYX43" s="214"/>
      <c r="DYY43" s="214"/>
      <c r="DYZ43" s="214"/>
      <c r="DZA43" s="214"/>
      <c r="DZB43" s="214"/>
      <c r="DZC43" s="214"/>
      <c r="DZD43" s="214"/>
      <c r="DZE43" s="214"/>
      <c r="DZF43" s="214"/>
      <c r="DZG43" s="214"/>
      <c r="DZH43" s="214"/>
      <c r="DZI43" s="214"/>
      <c r="DZJ43" s="214"/>
      <c r="DZK43" s="214"/>
      <c r="DZL43" s="214"/>
      <c r="DZM43" s="214"/>
      <c r="DZN43" s="214"/>
      <c r="DZO43" s="214"/>
      <c r="DZP43" s="214"/>
      <c r="DZQ43" s="214"/>
      <c r="DZR43" s="214"/>
      <c r="DZS43" s="214"/>
      <c r="DZT43" s="214"/>
      <c r="DZU43" s="214"/>
      <c r="DZV43" s="214"/>
      <c r="DZW43" s="214"/>
      <c r="DZX43" s="214"/>
      <c r="DZY43" s="214"/>
      <c r="DZZ43" s="214"/>
      <c r="EAA43" s="214"/>
      <c r="EAB43" s="214"/>
      <c r="EAC43" s="214"/>
      <c r="EAD43" s="214"/>
      <c r="EAE43" s="214"/>
      <c r="EAF43" s="214"/>
      <c r="EAG43" s="214"/>
      <c r="EAH43" s="214"/>
      <c r="EAI43" s="214"/>
      <c r="EAJ43" s="214"/>
      <c r="EAK43" s="214"/>
      <c r="EAL43" s="214"/>
      <c r="EAM43" s="214"/>
      <c r="EAN43" s="214"/>
      <c r="EAO43" s="214"/>
      <c r="EAP43" s="214"/>
      <c r="EAQ43" s="214"/>
      <c r="EAR43" s="214"/>
      <c r="EAS43" s="214"/>
      <c r="EAT43" s="214"/>
      <c r="EAU43" s="214"/>
      <c r="EAV43" s="214"/>
      <c r="EAW43" s="214"/>
      <c r="EAX43" s="214"/>
      <c r="EAY43" s="214"/>
      <c r="EAZ43" s="214"/>
      <c r="EBA43" s="214"/>
      <c r="EBB43" s="214"/>
      <c r="EBC43" s="214"/>
      <c r="EBD43" s="214"/>
      <c r="EBE43" s="214"/>
      <c r="EBF43" s="214"/>
      <c r="EBG43" s="214"/>
      <c r="EBH43" s="214"/>
      <c r="EBI43" s="214"/>
      <c r="EBJ43" s="214"/>
      <c r="EBK43" s="214"/>
      <c r="EBL43" s="214"/>
      <c r="EBM43" s="214"/>
      <c r="EBN43" s="214"/>
      <c r="EBO43" s="214"/>
      <c r="EBP43" s="214"/>
      <c r="EBQ43" s="214"/>
      <c r="EBR43" s="214"/>
      <c r="EBS43" s="214"/>
      <c r="EBT43" s="214"/>
      <c r="EBU43" s="214"/>
      <c r="EBV43" s="214"/>
      <c r="EBW43" s="214"/>
      <c r="EBX43" s="214"/>
      <c r="EBY43" s="214"/>
      <c r="EBZ43" s="214"/>
      <c r="ECA43" s="214"/>
      <c r="ECB43" s="214"/>
      <c r="ECC43" s="214"/>
      <c r="ECD43" s="214"/>
      <c r="ECE43" s="214"/>
      <c r="ECF43" s="214"/>
      <c r="ECG43" s="214"/>
      <c r="ECH43" s="214"/>
      <c r="ECI43" s="214"/>
      <c r="ECJ43" s="214"/>
      <c r="ECK43" s="214"/>
      <c r="ECL43" s="214"/>
      <c r="ECM43" s="214"/>
      <c r="ECN43" s="214"/>
      <c r="ECO43" s="214"/>
      <c r="ECP43" s="214"/>
      <c r="ECQ43" s="214"/>
      <c r="ECR43" s="214"/>
      <c r="ECS43" s="214"/>
      <c r="ECT43" s="214"/>
      <c r="ECU43" s="214"/>
      <c r="ECV43" s="214"/>
      <c r="ECW43" s="214"/>
      <c r="ECX43" s="214"/>
      <c r="ECY43" s="214"/>
      <c r="ECZ43" s="214"/>
      <c r="EDA43" s="214"/>
      <c r="EDB43" s="214"/>
      <c r="EDC43" s="214"/>
      <c r="EDD43" s="214"/>
      <c r="EDE43" s="214"/>
      <c r="EDF43" s="214"/>
      <c r="EDG43" s="214"/>
      <c r="EDH43" s="214"/>
      <c r="EDI43" s="214"/>
      <c r="EDJ43" s="214"/>
      <c r="EDK43" s="214"/>
      <c r="EDL43" s="214"/>
      <c r="EDM43" s="214"/>
      <c r="EDN43" s="214"/>
      <c r="EDO43" s="214"/>
      <c r="EDP43" s="214"/>
      <c r="EDQ43" s="214"/>
      <c r="EDR43" s="214"/>
      <c r="EDS43" s="214"/>
      <c r="EDT43" s="214"/>
      <c r="EDU43" s="214"/>
      <c r="EDV43" s="214"/>
      <c r="EDW43" s="214"/>
      <c r="EDX43" s="214"/>
      <c r="EDY43" s="214"/>
      <c r="EDZ43" s="214"/>
      <c r="EEA43" s="214"/>
      <c r="EEB43" s="214"/>
      <c r="EEC43" s="214"/>
      <c r="EED43" s="214"/>
      <c r="EEE43" s="214"/>
      <c r="EEF43" s="214"/>
      <c r="EEG43" s="214"/>
      <c r="EEH43" s="214"/>
      <c r="EEI43" s="214"/>
      <c r="EEJ43" s="214"/>
      <c r="EEK43" s="214"/>
      <c r="EEL43" s="214"/>
      <c r="EEM43" s="214"/>
      <c r="EEN43" s="214"/>
      <c r="EEO43" s="214"/>
      <c r="EEP43" s="214"/>
      <c r="EEQ43" s="214"/>
      <c r="EER43" s="214"/>
      <c r="EES43" s="214"/>
      <c r="EET43" s="214"/>
      <c r="EEU43" s="214"/>
      <c r="EEV43" s="214"/>
      <c r="EEW43" s="214"/>
      <c r="EEX43" s="214"/>
      <c r="EEY43" s="214"/>
      <c r="EEZ43" s="214"/>
      <c r="EFA43" s="214"/>
      <c r="EFB43" s="214"/>
      <c r="EFC43" s="214"/>
      <c r="EFD43" s="214"/>
      <c r="EFE43" s="214"/>
      <c r="EFF43" s="214"/>
      <c r="EFG43" s="214"/>
      <c r="EFH43" s="214"/>
      <c r="EFI43" s="214"/>
      <c r="EFJ43" s="214"/>
      <c r="EFK43" s="214"/>
      <c r="EFL43" s="214"/>
      <c r="EFM43" s="214"/>
      <c r="EFN43" s="214"/>
      <c r="EFO43" s="214"/>
      <c r="EFP43" s="214"/>
      <c r="EFQ43" s="214"/>
      <c r="EFR43" s="214"/>
      <c r="EFS43" s="214"/>
      <c r="EFT43" s="214"/>
      <c r="EFU43" s="214"/>
      <c r="EFV43" s="214"/>
      <c r="EFW43" s="214"/>
      <c r="EFX43" s="214"/>
      <c r="EFY43" s="214"/>
      <c r="EFZ43" s="214"/>
      <c r="EGA43" s="214"/>
      <c r="EGB43" s="214"/>
      <c r="EGC43" s="214"/>
      <c r="EGD43" s="214"/>
      <c r="EGE43" s="214"/>
      <c r="EGF43" s="214"/>
      <c r="EGG43" s="214"/>
      <c r="EGH43" s="214"/>
      <c r="EGI43" s="214"/>
      <c r="EGJ43" s="214"/>
      <c r="EGK43" s="214"/>
      <c r="EGL43" s="214"/>
      <c r="EGM43" s="214"/>
      <c r="EGN43" s="214"/>
      <c r="EGO43" s="214"/>
      <c r="EGP43" s="214"/>
      <c r="EGQ43" s="214"/>
      <c r="EGR43" s="214"/>
      <c r="EGS43" s="214"/>
      <c r="EGT43" s="214"/>
      <c r="EGU43" s="214"/>
      <c r="EGV43" s="214"/>
      <c r="EGW43" s="214"/>
      <c r="EGX43" s="214"/>
      <c r="EGY43" s="214"/>
      <c r="EGZ43" s="214"/>
      <c r="EHA43" s="214"/>
      <c r="EHB43" s="214"/>
      <c r="EHC43" s="214"/>
      <c r="EHD43" s="214"/>
      <c r="EHE43" s="214"/>
      <c r="EHF43" s="214"/>
      <c r="EHG43" s="214"/>
      <c r="EHH43" s="214"/>
      <c r="EHI43" s="214"/>
      <c r="EHJ43" s="214"/>
      <c r="EHK43" s="214"/>
      <c r="EHL43" s="214"/>
      <c r="EHM43" s="214"/>
      <c r="EHN43" s="214"/>
      <c r="EHO43" s="214"/>
      <c r="EHP43" s="214"/>
      <c r="EHQ43" s="214"/>
      <c r="EHR43" s="214"/>
      <c r="EHS43" s="214"/>
      <c r="EHT43" s="214"/>
      <c r="EHU43" s="214"/>
      <c r="EHV43" s="214"/>
      <c r="EHW43" s="214"/>
      <c r="EHX43" s="214"/>
      <c r="EHY43" s="214"/>
      <c r="EHZ43" s="214"/>
      <c r="EIA43" s="214"/>
      <c r="EIB43" s="214"/>
      <c r="EIC43" s="214"/>
      <c r="EID43" s="214"/>
      <c r="EIE43" s="214"/>
      <c r="EIF43" s="214"/>
      <c r="EIG43" s="214"/>
      <c r="EIH43" s="214"/>
      <c r="EII43" s="214"/>
      <c r="EIJ43" s="214"/>
      <c r="EIK43" s="214"/>
      <c r="EIL43" s="214"/>
      <c r="EIM43" s="214"/>
      <c r="EIN43" s="214"/>
      <c r="EIO43" s="214"/>
      <c r="EIP43" s="214"/>
      <c r="EIQ43" s="214"/>
      <c r="EIR43" s="214"/>
      <c r="EIS43" s="214"/>
      <c r="EIT43" s="214"/>
      <c r="EIU43" s="214"/>
      <c r="EIV43" s="214"/>
      <c r="EIW43" s="214"/>
      <c r="EIX43" s="214"/>
      <c r="EIY43" s="214"/>
      <c r="EIZ43" s="214"/>
      <c r="EJA43" s="214"/>
      <c r="EJB43" s="214"/>
      <c r="EJC43" s="214"/>
      <c r="EJD43" s="214"/>
      <c r="EJE43" s="214"/>
      <c r="EJF43" s="214"/>
      <c r="EJG43" s="214"/>
      <c r="EJH43" s="214"/>
      <c r="EJI43" s="214"/>
      <c r="EJJ43" s="214"/>
      <c r="EJK43" s="214"/>
      <c r="EJL43" s="214"/>
      <c r="EJM43" s="214"/>
      <c r="EJN43" s="214"/>
      <c r="EJO43" s="214"/>
      <c r="EJP43" s="214"/>
      <c r="EJQ43" s="214"/>
      <c r="EJR43" s="214"/>
      <c r="EJS43" s="214"/>
      <c r="EJT43" s="214"/>
      <c r="EJU43" s="214"/>
      <c r="EJV43" s="214"/>
      <c r="EJW43" s="214"/>
      <c r="EJX43" s="214"/>
      <c r="EJY43" s="214"/>
      <c r="EJZ43" s="214"/>
      <c r="EKA43" s="214"/>
      <c r="EKB43" s="214"/>
      <c r="EKC43" s="214"/>
      <c r="EKD43" s="214"/>
      <c r="EKE43" s="214"/>
      <c r="EKF43" s="214"/>
      <c r="EKG43" s="214"/>
      <c r="EKH43" s="214"/>
      <c r="EKI43" s="214"/>
      <c r="EKJ43" s="214"/>
      <c r="EKK43" s="214"/>
      <c r="EKL43" s="214"/>
      <c r="EKM43" s="214"/>
      <c r="EKN43" s="214"/>
      <c r="EKO43" s="214"/>
      <c r="EKP43" s="214"/>
      <c r="EKQ43" s="214"/>
      <c r="EKR43" s="214"/>
      <c r="EKS43" s="214"/>
      <c r="EKT43" s="214"/>
      <c r="EKU43" s="214"/>
      <c r="EKV43" s="214"/>
      <c r="EKW43" s="214"/>
      <c r="EKX43" s="214"/>
      <c r="EKY43" s="214"/>
      <c r="EKZ43" s="214"/>
      <c r="ELA43" s="214"/>
      <c r="ELB43" s="214"/>
      <c r="ELC43" s="214"/>
      <c r="ELD43" s="214"/>
      <c r="ELE43" s="214"/>
      <c r="ELF43" s="214"/>
      <c r="ELG43" s="214"/>
      <c r="ELH43" s="214"/>
      <c r="ELI43" s="214"/>
      <c r="ELJ43" s="214"/>
      <c r="ELK43" s="214"/>
      <c r="ELL43" s="214"/>
      <c r="ELM43" s="214"/>
      <c r="ELN43" s="214"/>
      <c r="ELO43" s="214"/>
      <c r="ELP43" s="214"/>
      <c r="ELQ43" s="214"/>
      <c r="ELR43" s="214"/>
      <c r="ELS43" s="214"/>
      <c r="ELT43" s="214"/>
      <c r="ELU43" s="214"/>
      <c r="ELV43" s="214"/>
      <c r="ELW43" s="214"/>
      <c r="ELX43" s="214"/>
      <c r="ELY43" s="214"/>
      <c r="ELZ43" s="214"/>
      <c r="EMA43" s="214"/>
      <c r="EMB43" s="214"/>
      <c r="EMC43" s="214"/>
      <c r="EMD43" s="214"/>
      <c r="EME43" s="214"/>
      <c r="EMF43" s="214"/>
      <c r="EMG43" s="214"/>
      <c r="EMH43" s="214"/>
      <c r="EMI43" s="214"/>
      <c r="EMJ43" s="214"/>
      <c r="EMK43" s="214"/>
      <c r="EML43" s="214"/>
      <c r="EMM43" s="214"/>
      <c r="EMN43" s="214"/>
      <c r="EMO43" s="214"/>
      <c r="EMP43" s="214"/>
      <c r="EMQ43" s="214"/>
      <c r="EMR43" s="214"/>
      <c r="EMS43" s="214"/>
      <c r="EMT43" s="214"/>
      <c r="EMU43" s="214"/>
      <c r="EMV43" s="214"/>
      <c r="EMW43" s="214"/>
      <c r="EMX43" s="214"/>
      <c r="EMY43" s="214"/>
      <c r="EMZ43" s="214"/>
      <c r="ENA43" s="214"/>
      <c r="ENB43" s="214"/>
      <c r="ENC43" s="214"/>
      <c r="END43" s="214"/>
      <c r="ENE43" s="214"/>
      <c r="ENF43" s="214"/>
      <c r="ENG43" s="214"/>
      <c r="ENH43" s="214"/>
      <c r="ENI43" s="214"/>
      <c r="ENJ43" s="214"/>
      <c r="ENK43" s="214"/>
      <c r="ENL43" s="214"/>
      <c r="ENM43" s="214"/>
      <c r="ENN43" s="214"/>
      <c r="ENO43" s="214"/>
      <c r="ENP43" s="214"/>
      <c r="ENQ43" s="214"/>
      <c r="ENR43" s="214"/>
      <c r="ENS43" s="214"/>
      <c r="ENT43" s="214"/>
      <c r="ENU43" s="214"/>
      <c r="ENV43" s="214"/>
      <c r="ENW43" s="214"/>
      <c r="ENX43" s="214"/>
      <c r="ENY43" s="214"/>
      <c r="ENZ43" s="214"/>
      <c r="EOA43" s="214"/>
      <c r="EOB43" s="214"/>
      <c r="EOC43" s="214"/>
      <c r="EOD43" s="214"/>
      <c r="EOE43" s="214"/>
      <c r="EOF43" s="214"/>
      <c r="EOG43" s="214"/>
      <c r="EOH43" s="214"/>
      <c r="EOI43" s="214"/>
      <c r="EOJ43" s="214"/>
      <c r="EOK43" s="214"/>
      <c r="EOL43" s="214"/>
      <c r="EOM43" s="214"/>
      <c r="EON43" s="214"/>
      <c r="EOO43" s="214"/>
      <c r="EOP43" s="214"/>
      <c r="EOQ43" s="214"/>
      <c r="EOR43" s="214"/>
      <c r="EOS43" s="214"/>
      <c r="EOT43" s="214"/>
      <c r="EOU43" s="214"/>
      <c r="EOV43" s="214"/>
      <c r="EOW43" s="214"/>
      <c r="EOX43" s="214"/>
      <c r="EOY43" s="214"/>
      <c r="EOZ43" s="214"/>
      <c r="EPA43" s="214"/>
      <c r="EPB43" s="214"/>
      <c r="EPC43" s="214"/>
      <c r="EPD43" s="214"/>
      <c r="EPE43" s="214"/>
      <c r="EPF43" s="214"/>
      <c r="EPG43" s="214"/>
      <c r="EPH43" s="214"/>
      <c r="EPI43" s="214"/>
      <c r="EPJ43" s="214"/>
      <c r="EPK43" s="214"/>
      <c r="EPL43" s="214"/>
      <c r="EPM43" s="214"/>
      <c r="EPN43" s="214"/>
      <c r="EPO43" s="214"/>
      <c r="EPP43" s="214"/>
      <c r="EPQ43" s="214"/>
      <c r="EPR43" s="214"/>
      <c r="EPS43" s="214"/>
      <c r="EPT43" s="214"/>
      <c r="EPU43" s="214"/>
      <c r="EPV43" s="214"/>
      <c r="EPW43" s="214"/>
      <c r="EPX43" s="214"/>
      <c r="EPY43" s="214"/>
      <c r="EPZ43" s="214"/>
      <c r="EQA43" s="214"/>
      <c r="EQB43" s="214"/>
      <c r="EQC43" s="214"/>
      <c r="EQD43" s="214"/>
      <c r="EQE43" s="214"/>
      <c r="EQF43" s="214"/>
      <c r="EQG43" s="214"/>
      <c r="EQH43" s="214"/>
      <c r="EQI43" s="214"/>
      <c r="EQJ43" s="214"/>
      <c r="EQK43" s="214"/>
      <c r="EQL43" s="214"/>
      <c r="EQM43" s="214"/>
      <c r="EQN43" s="214"/>
      <c r="EQO43" s="214"/>
      <c r="EQP43" s="214"/>
      <c r="EQQ43" s="214"/>
      <c r="EQR43" s="214"/>
      <c r="EQS43" s="214"/>
      <c r="EQT43" s="214"/>
      <c r="EQU43" s="214"/>
      <c r="EQV43" s="214"/>
      <c r="EQW43" s="214"/>
      <c r="EQX43" s="214"/>
      <c r="EQY43" s="214"/>
      <c r="EQZ43" s="214"/>
      <c r="ERA43" s="214"/>
      <c r="ERB43" s="214"/>
      <c r="ERC43" s="214"/>
      <c r="ERD43" s="214"/>
      <c r="ERE43" s="214"/>
      <c r="ERF43" s="214"/>
      <c r="ERG43" s="214"/>
      <c r="ERH43" s="214"/>
      <c r="ERI43" s="214"/>
      <c r="ERJ43" s="214"/>
      <c r="ERK43" s="214"/>
      <c r="ERL43" s="214"/>
      <c r="ERM43" s="214"/>
      <c r="ERN43" s="214"/>
      <c r="ERO43" s="214"/>
      <c r="ERP43" s="214"/>
      <c r="ERQ43" s="214"/>
      <c r="ERR43" s="214"/>
      <c r="ERS43" s="214"/>
      <c r="ERT43" s="214"/>
      <c r="ERU43" s="214"/>
      <c r="ERV43" s="214"/>
      <c r="ERW43" s="214"/>
      <c r="ERX43" s="214"/>
      <c r="ERY43" s="214"/>
      <c r="ERZ43" s="214"/>
      <c r="ESA43" s="214"/>
      <c r="ESB43" s="214"/>
      <c r="ESC43" s="214"/>
      <c r="ESD43" s="214"/>
      <c r="ESE43" s="214"/>
      <c r="ESF43" s="214"/>
      <c r="ESG43" s="214"/>
      <c r="ESH43" s="214"/>
      <c r="ESI43" s="214"/>
      <c r="ESJ43" s="214"/>
      <c r="ESK43" s="214"/>
      <c r="ESL43" s="214"/>
      <c r="ESM43" s="214"/>
      <c r="ESN43" s="214"/>
      <c r="ESO43" s="214"/>
      <c r="ESP43" s="214"/>
      <c r="ESQ43" s="214"/>
      <c r="ESR43" s="214"/>
      <c r="ESS43" s="214"/>
      <c r="EST43" s="214"/>
      <c r="ESU43" s="214"/>
      <c r="ESV43" s="214"/>
      <c r="ESW43" s="214"/>
      <c r="ESX43" s="214"/>
      <c r="ESY43" s="214"/>
      <c r="ESZ43" s="214"/>
      <c r="ETA43" s="214"/>
      <c r="ETB43" s="214"/>
      <c r="ETC43" s="214"/>
      <c r="ETD43" s="214"/>
      <c r="ETE43" s="214"/>
      <c r="ETF43" s="214"/>
      <c r="ETG43" s="214"/>
      <c r="ETH43" s="214"/>
      <c r="ETI43" s="214"/>
      <c r="ETJ43" s="214"/>
      <c r="ETK43" s="214"/>
      <c r="ETL43" s="214"/>
      <c r="ETM43" s="214"/>
      <c r="ETN43" s="214"/>
      <c r="ETO43" s="214"/>
      <c r="ETP43" s="214"/>
      <c r="ETQ43" s="214"/>
      <c r="ETR43" s="214"/>
      <c r="ETS43" s="214"/>
      <c r="ETT43" s="214"/>
      <c r="ETU43" s="214"/>
      <c r="ETV43" s="214"/>
      <c r="ETW43" s="214"/>
      <c r="ETX43" s="214"/>
      <c r="ETY43" s="214"/>
      <c r="ETZ43" s="214"/>
      <c r="EUA43" s="214"/>
      <c r="EUB43" s="214"/>
      <c r="EUC43" s="214"/>
      <c r="EUD43" s="214"/>
      <c r="EUE43" s="214"/>
      <c r="EUF43" s="214"/>
      <c r="EUG43" s="214"/>
      <c r="EUH43" s="214"/>
      <c r="EUI43" s="214"/>
      <c r="EUJ43" s="214"/>
      <c r="EUK43" s="214"/>
      <c r="EUL43" s="214"/>
      <c r="EUM43" s="214"/>
      <c r="EUN43" s="214"/>
      <c r="EUO43" s="214"/>
      <c r="EUP43" s="214"/>
      <c r="EUQ43" s="214"/>
      <c r="EUR43" s="214"/>
      <c r="EUS43" s="214"/>
      <c r="EUT43" s="214"/>
      <c r="EUU43" s="214"/>
      <c r="EUV43" s="214"/>
      <c r="EUW43" s="214"/>
      <c r="EUX43" s="214"/>
      <c r="EUY43" s="214"/>
      <c r="EUZ43" s="214"/>
      <c r="EVA43" s="214"/>
      <c r="EVB43" s="214"/>
      <c r="EVC43" s="214"/>
      <c r="EVD43" s="214"/>
      <c r="EVE43" s="214"/>
      <c r="EVF43" s="214"/>
      <c r="EVG43" s="214"/>
      <c r="EVH43" s="214"/>
      <c r="EVI43" s="214"/>
      <c r="EVJ43" s="214"/>
      <c r="EVK43" s="214"/>
      <c r="EVL43" s="214"/>
      <c r="EVM43" s="214"/>
      <c r="EVN43" s="214"/>
      <c r="EVO43" s="214"/>
      <c r="EVP43" s="214"/>
      <c r="EVQ43" s="214"/>
      <c r="EVR43" s="214"/>
      <c r="EVS43" s="214"/>
      <c r="EVT43" s="214"/>
      <c r="EVU43" s="214"/>
      <c r="EVV43" s="214"/>
      <c r="EVW43" s="214"/>
      <c r="EVX43" s="214"/>
      <c r="EVY43" s="214"/>
      <c r="EVZ43" s="214"/>
      <c r="EWA43" s="214"/>
      <c r="EWB43" s="214"/>
      <c r="EWC43" s="214"/>
      <c r="EWD43" s="214"/>
      <c r="EWE43" s="214"/>
      <c r="EWF43" s="214"/>
      <c r="EWG43" s="214"/>
      <c r="EWH43" s="214"/>
      <c r="EWI43" s="214"/>
      <c r="EWJ43" s="214"/>
      <c r="EWK43" s="214"/>
      <c r="EWL43" s="214"/>
      <c r="EWM43" s="214"/>
      <c r="EWN43" s="214"/>
      <c r="EWO43" s="214"/>
      <c r="EWP43" s="214"/>
      <c r="EWQ43" s="214"/>
      <c r="EWR43" s="214"/>
      <c r="EWS43" s="214"/>
      <c r="EWT43" s="214"/>
      <c r="EWU43" s="214"/>
      <c r="EWV43" s="214"/>
      <c r="EWW43" s="214"/>
      <c r="EWX43" s="214"/>
      <c r="EWY43" s="214"/>
      <c r="EWZ43" s="214"/>
      <c r="EXA43" s="214"/>
      <c r="EXB43" s="214"/>
      <c r="EXC43" s="214"/>
      <c r="EXD43" s="214"/>
      <c r="EXE43" s="214"/>
      <c r="EXF43" s="214"/>
      <c r="EXG43" s="214"/>
      <c r="EXH43" s="214"/>
      <c r="EXI43" s="214"/>
      <c r="EXJ43" s="214"/>
      <c r="EXK43" s="214"/>
      <c r="EXL43" s="214"/>
      <c r="EXM43" s="214"/>
      <c r="EXN43" s="214"/>
      <c r="EXO43" s="214"/>
      <c r="EXP43" s="214"/>
      <c r="EXQ43" s="214"/>
      <c r="EXR43" s="214"/>
      <c r="EXS43" s="214"/>
      <c r="EXT43" s="214"/>
      <c r="EXU43" s="214"/>
      <c r="EXV43" s="214"/>
      <c r="EXW43" s="214"/>
      <c r="EXX43" s="214"/>
      <c r="EXY43" s="214"/>
      <c r="EXZ43" s="214"/>
      <c r="EYA43" s="214"/>
      <c r="EYB43" s="214"/>
      <c r="EYC43" s="214"/>
      <c r="EYD43" s="214"/>
      <c r="EYE43" s="214"/>
      <c r="EYF43" s="214"/>
      <c r="EYG43" s="214"/>
      <c r="EYH43" s="214"/>
      <c r="EYI43" s="214"/>
      <c r="EYJ43" s="214"/>
      <c r="EYK43" s="214"/>
      <c r="EYL43" s="214"/>
      <c r="EYM43" s="214"/>
      <c r="EYN43" s="214"/>
      <c r="EYO43" s="214"/>
      <c r="EYP43" s="214"/>
      <c r="EYQ43" s="214"/>
      <c r="EYR43" s="214"/>
      <c r="EYS43" s="214"/>
      <c r="EYT43" s="214"/>
      <c r="EYU43" s="214"/>
      <c r="EYV43" s="214"/>
      <c r="EYW43" s="214"/>
      <c r="EYX43" s="214"/>
      <c r="EYY43" s="214"/>
      <c r="EYZ43" s="214"/>
      <c r="EZA43" s="214"/>
      <c r="EZB43" s="214"/>
      <c r="EZC43" s="214"/>
      <c r="EZD43" s="214"/>
      <c r="EZE43" s="214"/>
      <c r="EZF43" s="214"/>
      <c r="EZG43" s="214"/>
      <c r="EZH43" s="214"/>
      <c r="EZI43" s="214"/>
      <c r="EZJ43" s="214"/>
      <c r="EZK43" s="214"/>
      <c r="EZL43" s="214"/>
      <c r="EZM43" s="214"/>
      <c r="EZN43" s="214"/>
      <c r="EZO43" s="214"/>
      <c r="EZP43" s="214"/>
      <c r="EZQ43" s="214"/>
      <c r="EZR43" s="214"/>
      <c r="EZS43" s="214"/>
      <c r="EZT43" s="214"/>
      <c r="EZU43" s="214"/>
      <c r="EZV43" s="214"/>
      <c r="EZW43" s="214"/>
      <c r="EZX43" s="214"/>
      <c r="EZY43" s="214"/>
      <c r="EZZ43" s="214"/>
      <c r="FAA43" s="214"/>
      <c r="FAB43" s="214"/>
      <c r="FAC43" s="214"/>
      <c r="FAD43" s="214"/>
      <c r="FAE43" s="214"/>
      <c r="FAF43" s="214"/>
      <c r="FAG43" s="214"/>
      <c r="FAH43" s="214"/>
      <c r="FAI43" s="214"/>
      <c r="FAJ43" s="214"/>
      <c r="FAK43" s="214"/>
      <c r="FAL43" s="214"/>
      <c r="FAM43" s="214"/>
      <c r="FAN43" s="214"/>
      <c r="FAO43" s="214"/>
      <c r="FAP43" s="214"/>
      <c r="FAQ43" s="214"/>
      <c r="FAR43" s="214"/>
      <c r="FAS43" s="214"/>
      <c r="FAT43" s="214"/>
      <c r="FAU43" s="214"/>
      <c r="FAV43" s="214"/>
      <c r="FAW43" s="214"/>
      <c r="FAX43" s="214"/>
      <c r="FAY43" s="214"/>
      <c r="FAZ43" s="214"/>
      <c r="FBA43" s="214"/>
      <c r="FBB43" s="214"/>
      <c r="FBC43" s="214"/>
      <c r="FBD43" s="214"/>
      <c r="FBE43" s="214"/>
      <c r="FBF43" s="214"/>
      <c r="FBG43" s="214"/>
      <c r="FBH43" s="214"/>
      <c r="FBI43" s="214"/>
      <c r="FBJ43" s="214"/>
      <c r="FBK43" s="214"/>
      <c r="FBL43" s="214"/>
      <c r="FBM43" s="214"/>
      <c r="FBN43" s="214"/>
      <c r="FBO43" s="214"/>
      <c r="FBP43" s="214"/>
      <c r="FBQ43" s="214"/>
      <c r="FBR43" s="214"/>
      <c r="FBS43" s="214"/>
      <c r="FBT43" s="214"/>
      <c r="FBU43" s="214"/>
      <c r="FBV43" s="214"/>
      <c r="FBW43" s="214"/>
      <c r="FBX43" s="214"/>
      <c r="FBY43" s="214"/>
      <c r="FBZ43" s="214"/>
      <c r="FCA43" s="214"/>
      <c r="FCB43" s="214"/>
      <c r="FCC43" s="214"/>
      <c r="FCD43" s="214"/>
      <c r="FCE43" s="214"/>
      <c r="FCF43" s="214"/>
      <c r="FCG43" s="214"/>
      <c r="FCH43" s="214"/>
      <c r="FCI43" s="214"/>
      <c r="FCJ43" s="214"/>
      <c r="FCK43" s="214"/>
      <c r="FCL43" s="214"/>
      <c r="FCM43" s="214"/>
      <c r="FCN43" s="214"/>
      <c r="FCO43" s="214"/>
      <c r="FCP43" s="214"/>
      <c r="FCQ43" s="214"/>
      <c r="FCR43" s="214"/>
      <c r="FCS43" s="214"/>
      <c r="FCT43" s="214"/>
      <c r="FCU43" s="214"/>
      <c r="FCV43" s="214"/>
      <c r="FCW43" s="214"/>
      <c r="FCX43" s="214"/>
      <c r="FCY43" s="214"/>
      <c r="FCZ43" s="214"/>
      <c r="FDA43" s="214"/>
      <c r="FDB43" s="214"/>
      <c r="FDC43" s="214"/>
      <c r="FDD43" s="214"/>
      <c r="FDE43" s="214"/>
      <c r="FDF43" s="214"/>
      <c r="FDG43" s="214"/>
      <c r="FDH43" s="214"/>
      <c r="FDI43" s="214"/>
      <c r="FDJ43" s="214"/>
      <c r="FDK43" s="214"/>
      <c r="FDL43" s="214"/>
      <c r="FDM43" s="214"/>
      <c r="FDN43" s="214"/>
      <c r="FDO43" s="214"/>
      <c r="FDP43" s="214"/>
      <c r="FDQ43" s="214"/>
      <c r="FDR43" s="214"/>
      <c r="FDS43" s="214"/>
      <c r="FDT43" s="214"/>
      <c r="FDU43" s="214"/>
      <c r="FDV43" s="214"/>
      <c r="FDW43" s="214"/>
      <c r="FDX43" s="214"/>
      <c r="FDY43" s="214"/>
      <c r="FDZ43" s="214"/>
      <c r="FEA43" s="214"/>
      <c r="FEB43" s="214"/>
      <c r="FEC43" s="214"/>
      <c r="FED43" s="214"/>
      <c r="FEE43" s="214"/>
      <c r="FEF43" s="214"/>
      <c r="FEG43" s="214"/>
      <c r="FEH43" s="214"/>
      <c r="FEI43" s="214"/>
      <c r="FEJ43" s="214"/>
      <c r="FEK43" s="214"/>
      <c r="FEL43" s="214"/>
      <c r="FEM43" s="214"/>
      <c r="FEN43" s="214"/>
      <c r="FEO43" s="214"/>
      <c r="FEP43" s="214"/>
      <c r="FEQ43" s="214"/>
      <c r="FER43" s="214"/>
      <c r="FES43" s="214"/>
      <c r="FET43" s="214"/>
      <c r="FEU43" s="214"/>
      <c r="FEV43" s="214"/>
      <c r="FEW43" s="214"/>
      <c r="FEX43" s="214"/>
      <c r="FEY43" s="214"/>
      <c r="FEZ43" s="214"/>
      <c r="FFA43" s="214"/>
      <c r="FFB43" s="214"/>
      <c r="FFC43" s="214"/>
      <c r="FFD43" s="214"/>
      <c r="FFE43" s="214"/>
      <c r="FFF43" s="214"/>
      <c r="FFG43" s="214"/>
      <c r="FFH43" s="214"/>
      <c r="FFI43" s="214"/>
      <c r="FFJ43" s="214"/>
      <c r="FFK43" s="214"/>
      <c r="FFL43" s="214"/>
      <c r="FFM43" s="214"/>
      <c r="FFN43" s="214"/>
      <c r="FFO43" s="214"/>
      <c r="FFP43" s="214"/>
      <c r="FFQ43" s="214"/>
      <c r="FFR43" s="214"/>
      <c r="FFS43" s="214"/>
      <c r="FFT43" s="214"/>
      <c r="FFU43" s="214"/>
      <c r="FFV43" s="214"/>
      <c r="FFW43" s="214"/>
      <c r="FFX43" s="214"/>
      <c r="FFY43" s="214"/>
      <c r="FFZ43" s="214"/>
      <c r="FGA43" s="214"/>
      <c r="FGB43" s="214"/>
      <c r="FGC43" s="214"/>
      <c r="FGD43" s="214"/>
      <c r="FGE43" s="214"/>
      <c r="FGF43" s="214"/>
      <c r="FGG43" s="214"/>
      <c r="FGH43" s="214"/>
      <c r="FGI43" s="214"/>
      <c r="FGJ43" s="214"/>
      <c r="FGK43" s="214"/>
      <c r="FGL43" s="214"/>
      <c r="FGM43" s="214"/>
      <c r="FGN43" s="214"/>
      <c r="FGO43" s="214"/>
      <c r="FGP43" s="214"/>
      <c r="FGQ43" s="214"/>
      <c r="FGR43" s="214"/>
      <c r="FGS43" s="214"/>
      <c r="FGT43" s="214"/>
      <c r="FGU43" s="214"/>
      <c r="FGV43" s="214"/>
      <c r="FGW43" s="214"/>
      <c r="FGX43" s="214"/>
      <c r="FGY43" s="214"/>
      <c r="FGZ43" s="214"/>
      <c r="FHA43" s="214"/>
      <c r="FHB43" s="214"/>
      <c r="FHC43" s="214"/>
      <c r="FHD43" s="214"/>
      <c r="FHE43" s="214"/>
      <c r="FHF43" s="214"/>
      <c r="FHG43" s="214"/>
      <c r="FHH43" s="214"/>
      <c r="FHI43" s="214"/>
      <c r="FHJ43" s="214"/>
      <c r="FHK43" s="214"/>
      <c r="FHL43" s="214"/>
      <c r="FHM43" s="214"/>
      <c r="FHN43" s="214"/>
      <c r="FHO43" s="214"/>
      <c r="FHP43" s="214"/>
      <c r="FHQ43" s="214"/>
      <c r="FHR43" s="214"/>
      <c r="FHS43" s="214"/>
      <c r="FHT43" s="214"/>
      <c r="FHU43" s="214"/>
      <c r="FHV43" s="214"/>
      <c r="FHW43" s="214"/>
      <c r="FHX43" s="214"/>
      <c r="FHY43" s="214"/>
      <c r="FHZ43" s="214"/>
      <c r="FIA43" s="214"/>
      <c r="FIB43" s="214"/>
      <c r="FIC43" s="214"/>
      <c r="FID43" s="214"/>
      <c r="FIE43" s="214"/>
      <c r="FIF43" s="214"/>
      <c r="FIG43" s="214"/>
      <c r="FIH43" s="214"/>
      <c r="FII43" s="214"/>
      <c r="FIJ43" s="214"/>
      <c r="FIK43" s="214"/>
      <c r="FIL43" s="214"/>
      <c r="FIM43" s="214"/>
      <c r="FIN43" s="214"/>
      <c r="FIO43" s="214"/>
      <c r="FIP43" s="214"/>
      <c r="FIQ43" s="214"/>
      <c r="FIR43" s="214"/>
      <c r="FIS43" s="214"/>
      <c r="FIT43" s="214"/>
      <c r="FIU43" s="214"/>
      <c r="FIV43" s="214"/>
      <c r="FIW43" s="214"/>
      <c r="FIX43" s="214"/>
      <c r="FIY43" s="214"/>
      <c r="FIZ43" s="214"/>
      <c r="FJA43" s="214"/>
      <c r="FJB43" s="214"/>
      <c r="FJC43" s="214"/>
      <c r="FJD43" s="214"/>
      <c r="FJE43" s="214"/>
      <c r="FJF43" s="214"/>
      <c r="FJG43" s="214"/>
      <c r="FJH43" s="214"/>
      <c r="FJI43" s="214"/>
      <c r="FJJ43" s="214"/>
      <c r="FJK43" s="214"/>
      <c r="FJL43" s="214"/>
      <c r="FJM43" s="214"/>
      <c r="FJN43" s="214"/>
      <c r="FJO43" s="214"/>
      <c r="FJP43" s="214"/>
      <c r="FJQ43" s="214"/>
      <c r="FJR43" s="214"/>
      <c r="FJS43" s="214"/>
      <c r="FJT43" s="214"/>
      <c r="FJU43" s="214"/>
      <c r="FJV43" s="214"/>
      <c r="FJW43" s="214"/>
      <c r="FJX43" s="214"/>
      <c r="FJY43" s="214"/>
      <c r="FJZ43" s="214"/>
      <c r="FKA43" s="214"/>
      <c r="FKB43" s="214"/>
      <c r="FKC43" s="214"/>
      <c r="FKD43" s="214"/>
      <c r="FKE43" s="214"/>
      <c r="FKF43" s="214"/>
      <c r="FKG43" s="214"/>
      <c r="FKH43" s="214"/>
      <c r="FKI43" s="214"/>
      <c r="FKJ43" s="214"/>
      <c r="FKK43" s="214"/>
      <c r="FKL43" s="214"/>
      <c r="FKM43" s="214"/>
      <c r="FKN43" s="214"/>
      <c r="FKO43" s="214"/>
      <c r="FKP43" s="214"/>
      <c r="FKQ43" s="214"/>
      <c r="FKR43" s="214"/>
      <c r="FKS43" s="214"/>
      <c r="FKT43" s="214"/>
      <c r="FKU43" s="214"/>
      <c r="FKV43" s="214"/>
      <c r="FKW43" s="214"/>
      <c r="FKX43" s="214"/>
      <c r="FKY43" s="214"/>
      <c r="FKZ43" s="214"/>
      <c r="FLA43" s="214"/>
      <c r="FLB43" s="214"/>
      <c r="FLC43" s="214"/>
      <c r="FLD43" s="214"/>
      <c r="FLE43" s="214"/>
      <c r="FLF43" s="214"/>
      <c r="FLG43" s="214"/>
      <c r="FLH43" s="214"/>
      <c r="FLI43" s="214"/>
      <c r="FLJ43" s="214"/>
      <c r="FLK43" s="214"/>
      <c r="FLL43" s="214"/>
      <c r="FLM43" s="214"/>
      <c r="FLN43" s="214"/>
      <c r="FLO43" s="214"/>
      <c r="FLP43" s="214"/>
      <c r="FLQ43" s="214"/>
      <c r="FLR43" s="214"/>
      <c r="FLS43" s="214"/>
      <c r="FLT43" s="214"/>
      <c r="FLU43" s="214"/>
      <c r="FLV43" s="214"/>
      <c r="FLW43" s="214"/>
      <c r="FLX43" s="214"/>
      <c r="FLY43" s="214"/>
      <c r="FLZ43" s="214"/>
      <c r="FMA43" s="214"/>
      <c r="FMB43" s="214"/>
      <c r="FMC43" s="214"/>
      <c r="FMD43" s="214"/>
      <c r="FME43" s="214"/>
      <c r="FMF43" s="214"/>
      <c r="FMG43" s="214"/>
      <c r="FMH43" s="214"/>
      <c r="FMI43" s="214"/>
      <c r="FMJ43" s="214"/>
      <c r="FMK43" s="214"/>
      <c r="FML43" s="214"/>
      <c r="FMM43" s="214"/>
      <c r="FMN43" s="214"/>
      <c r="FMO43" s="214"/>
      <c r="FMP43" s="214"/>
      <c r="FMQ43" s="214"/>
      <c r="FMR43" s="214"/>
      <c r="FMS43" s="214"/>
      <c r="FMT43" s="214"/>
      <c r="FMU43" s="214"/>
      <c r="FMV43" s="214"/>
      <c r="FMW43" s="214"/>
      <c r="FMX43" s="214"/>
      <c r="FMY43" s="214"/>
      <c r="FMZ43" s="214"/>
      <c r="FNA43" s="214"/>
      <c r="FNB43" s="214"/>
      <c r="FNC43" s="214"/>
      <c r="FND43" s="214"/>
      <c r="FNE43" s="214"/>
      <c r="FNF43" s="214"/>
      <c r="FNG43" s="214"/>
      <c r="FNH43" s="214"/>
      <c r="FNI43" s="214"/>
      <c r="FNJ43" s="214"/>
      <c r="FNK43" s="214"/>
      <c r="FNL43" s="214"/>
      <c r="FNM43" s="214"/>
      <c r="FNN43" s="214"/>
      <c r="FNO43" s="214"/>
      <c r="FNP43" s="214"/>
      <c r="FNQ43" s="214"/>
      <c r="FNR43" s="214"/>
      <c r="FNS43" s="214"/>
      <c r="FNT43" s="214"/>
      <c r="FNU43" s="214"/>
      <c r="FNV43" s="214"/>
      <c r="FNW43" s="214"/>
      <c r="FNX43" s="214"/>
      <c r="FNY43" s="214"/>
      <c r="FNZ43" s="214"/>
      <c r="FOA43" s="214"/>
      <c r="FOB43" s="214"/>
      <c r="FOC43" s="214"/>
      <c r="FOD43" s="214"/>
      <c r="FOE43" s="214"/>
      <c r="FOF43" s="214"/>
      <c r="FOG43" s="214"/>
      <c r="FOH43" s="214"/>
      <c r="FOI43" s="214"/>
      <c r="FOJ43" s="214"/>
      <c r="FOK43" s="214"/>
      <c r="FOL43" s="214"/>
      <c r="FOM43" s="214"/>
      <c r="FON43" s="214"/>
      <c r="FOO43" s="214"/>
      <c r="FOP43" s="214"/>
      <c r="FOQ43" s="214"/>
      <c r="FOR43" s="214"/>
      <c r="FOS43" s="214"/>
      <c r="FOT43" s="214"/>
      <c r="FOU43" s="214"/>
      <c r="FOV43" s="214"/>
      <c r="FOW43" s="214"/>
      <c r="FOX43" s="214"/>
      <c r="FOY43" s="214"/>
      <c r="FOZ43" s="214"/>
      <c r="FPA43" s="214"/>
      <c r="FPB43" s="214"/>
      <c r="FPC43" s="214"/>
      <c r="FPD43" s="214"/>
      <c r="FPE43" s="214"/>
      <c r="FPF43" s="214"/>
      <c r="FPG43" s="214"/>
      <c r="FPH43" s="214"/>
      <c r="FPI43" s="214"/>
      <c r="FPJ43" s="214"/>
      <c r="FPK43" s="214"/>
      <c r="FPL43" s="214"/>
      <c r="FPM43" s="214"/>
      <c r="FPN43" s="214"/>
      <c r="FPO43" s="214"/>
      <c r="FPP43" s="214"/>
      <c r="FPQ43" s="214"/>
      <c r="FPR43" s="214"/>
      <c r="FPS43" s="214"/>
      <c r="FPT43" s="214"/>
      <c r="FPU43" s="214"/>
      <c r="FPV43" s="214"/>
      <c r="FPW43" s="214"/>
      <c r="FPX43" s="214"/>
      <c r="FPY43" s="214"/>
      <c r="FPZ43" s="214"/>
      <c r="FQA43" s="214"/>
      <c r="FQB43" s="214"/>
      <c r="FQC43" s="214"/>
      <c r="FQD43" s="214"/>
      <c r="FQE43" s="214"/>
      <c r="FQF43" s="214"/>
      <c r="FQG43" s="214"/>
      <c r="FQH43" s="214"/>
      <c r="FQI43" s="214"/>
      <c r="FQJ43" s="214"/>
      <c r="FQK43" s="214"/>
      <c r="FQL43" s="214"/>
      <c r="FQM43" s="214"/>
      <c r="FQN43" s="214"/>
      <c r="FQO43" s="214"/>
      <c r="FQP43" s="214"/>
      <c r="FQQ43" s="214"/>
      <c r="FQR43" s="214"/>
      <c r="FQS43" s="214"/>
      <c r="FQT43" s="214"/>
      <c r="FQU43" s="214"/>
      <c r="FQV43" s="214"/>
      <c r="FQW43" s="214"/>
      <c r="FQX43" s="214"/>
      <c r="FQY43" s="214"/>
      <c r="FQZ43" s="214"/>
      <c r="FRA43" s="214"/>
      <c r="FRB43" s="214"/>
      <c r="FRC43" s="214"/>
      <c r="FRD43" s="214"/>
      <c r="FRE43" s="214"/>
      <c r="FRF43" s="214"/>
      <c r="FRG43" s="214"/>
      <c r="FRH43" s="214"/>
      <c r="FRI43" s="214"/>
      <c r="FRJ43" s="214"/>
      <c r="FRK43" s="214"/>
      <c r="FRL43" s="214"/>
      <c r="FRM43" s="214"/>
      <c r="FRN43" s="214"/>
      <c r="FRO43" s="214"/>
      <c r="FRP43" s="214"/>
      <c r="FRQ43" s="214"/>
      <c r="FRR43" s="214"/>
      <c r="FRS43" s="214"/>
      <c r="FRT43" s="214"/>
      <c r="FRU43" s="214"/>
      <c r="FRV43" s="214"/>
      <c r="FRW43" s="214"/>
      <c r="FRX43" s="214"/>
      <c r="FRY43" s="214"/>
      <c r="FRZ43" s="214"/>
      <c r="FSA43" s="214"/>
      <c r="FSB43" s="214"/>
      <c r="FSC43" s="214"/>
      <c r="FSD43" s="214"/>
      <c r="FSE43" s="214"/>
      <c r="FSF43" s="214"/>
      <c r="FSG43" s="214"/>
      <c r="FSH43" s="214"/>
      <c r="FSI43" s="214"/>
      <c r="FSJ43" s="214"/>
      <c r="FSK43" s="214"/>
      <c r="FSL43" s="214"/>
      <c r="FSM43" s="214"/>
      <c r="FSN43" s="214"/>
      <c r="FSO43" s="214"/>
      <c r="FSP43" s="214"/>
      <c r="FSQ43" s="214"/>
      <c r="FSR43" s="214"/>
      <c r="FSS43" s="214"/>
      <c r="FST43" s="214"/>
      <c r="FSU43" s="214"/>
      <c r="FSV43" s="214"/>
      <c r="FSW43" s="214"/>
      <c r="FSX43" s="214"/>
      <c r="FSY43" s="214"/>
      <c r="FSZ43" s="214"/>
      <c r="FTA43" s="214"/>
      <c r="FTB43" s="214"/>
      <c r="FTC43" s="214"/>
      <c r="FTD43" s="214"/>
      <c r="FTE43" s="214"/>
      <c r="FTF43" s="214"/>
      <c r="FTG43" s="214"/>
      <c r="FTH43" s="214"/>
      <c r="FTI43" s="214"/>
      <c r="FTJ43" s="214"/>
      <c r="FTK43" s="214"/>
      <c r="FTL43" s="214"/>
      <c r="FTM43" s="214"/>
      <c r="FTN43" s="214"/>
      <c r="FTO43" s="214"/>
      <c r="FTP43" s="214"/>
      <c r="FTQ43" s="214"/>
      <c r="FTR43" s="214"/>
      <c r="FTS43" s="214"/>
      <c r="FTT43" s="214"/>
      <c r="FTU43" s="214"/>
      <c r="FTV43" s="214"/>
      <c r="FTW43" s="214"/>
      <c r="FTX43" s="214"/>
      <c r="FTY43" s="214"/>
      <c r="FTZ43" s="214"/>
      <c r="FUA43" s="214"/>
      <c r="FUB43" s="214"/>
      <c r="FUC43" s="214"/>
      <c r="FUD43" s="214"/>
      <c r="FUE43" s="214"/>
      <c r="FUF43" s="214"/>
      <c r="FUG43" s="214"/>
      <c r="FUH43" s="214"/>
      <c r="FUI43" s="214"/>
      <c r="FUJ43" s="214"/>
      <c r="FUK43" s="214"/>
      <c r="FUL43" s="214"/>
      <c r="FUM43" s="214"/>
      <c r="FUN43" s="214"/>
      <c r="FUO43" s="214"/>
      <c r="FUP43" s="214"/>
      <c r="FUQ43" s="214"/>
      <c r="FUR43" s="214"/>
      <c r="FUS43" s="214"/>
      <c r="FUT43" s="214"/>
      <c r="FUU43" s="214"/>
      <c r="FUV43" s="214"/>
      <c r="FUW43" s="214"/>
      <c r="FUX43" s="214"/>
      <c r="FUY43" s="214"/>
      <c r="FUZ43" s="214"/>
      <c r="FVA43" s="214"/>
      <c r="FVB43" s="214"/>
      <c r="FVC43" s="214"/>
      <c r="FVD43" s="214"/>
      <c r="FVE43" s="214"/>
      <c r="FVF43" s="214"/>
      <c r="FVG43" s="214"/>
      <c r="FVH43" s="214"/>
      <c r="FVI43" s="214"/>
      <c r="FVJ43" s="214"/>
      <c r="FVK43" s="214"/>
      <c r="FVL43" s="214"/>
      <c r="FVM43" s="214"/>
      <c r="FVN43" s="214"/>
      <c r="FVO43" s="214"/>
      <c r="FVP43" s="214"/>
      <c r="FVQ43" s="214"/>
      <c r="FVR43" s="214"/>
      <c r="FVS43" s="214"/>
      <c r="FVT43" s="214"/>
      <c r="FVU43" s="214"/>
      <c r="FVV43" s="214"/>
      <c r="FVW43" s="214"/>
      <c r="FVX43" s="214"/>
      <c r="FVY43" s="214"/>
      <c r="FVZ43" s="214"/>
      <c r="FWA43" s="214"/>
      <c r="FWB43" s="214"/>
      <c r="FWC43" s="214"/>
      <c r="FWD43" s="214"/>
      <c r="FWE43" s="214"/>
      <c r="FWF43" s="214"/>
      <c r="FWG43" s="214"/>
      <c r="FWH43" s="214"/>
      <c r="FWI43" s="214"/>
      <c r="FWJ43" s="214"/>
      <c r="FWK43" s="214"/>
      <c r="FWL43" s="214"/>
      <c r="FWM43" s="214"/>
      <c r="FWN43" s="214"/>
      <c r="FWO43" s="214"/>
      <c r="FWP43" s="214"/>
      <c r="FWQ43" s="214"/>
      <c r="FWR43" s="214"/>
      <c r="FWS43" s="214"/>
      <c r="FWT43" s="214"/>
      <c r="FWU43" s="214"/>
      <c r="FWV43" s="214"/>
      <c r="FWW43" s="214"/>
      <c r="FWX43" s="214"/>
      <c r="FWY43" s="214"/>
      <c r="FWZ43" s="214"/>
      <c r="FXA43" s="214"/>
      <c r="FXB43" s="214"/>
      <c r="FXC43" s="214"/>
      <c r="FXD43" s="214"/>
      <c r="FXE43" s="214"/>
      <c r="FXF43" s="214"/>
      <c r="FXG43" s="214"/>
      <c r="FXH43" s="214"/>
      <c r="FXI43" s="214"/>
      <c r="FXJ43" s="214"/>
      <c r="FXK43" s="214"/>
      <c r="FXL43" s="214"/>
      <c r="FXM43" s="214"/>
      <c r="FXN43" s="214"/>
      <c r="FXO43" s="214"/>
      <c r="FXP43" s="214"/>
      <c r="FXQ43" s="214"/>
      <c r="FXR43" s="214"/>
      <c r="FXS43" s="214"/>
      <c r="FXT43" s="214"/>
      <c r="FXU43" s="214"/>
      <c r="FXV43" s="214"/>
      <c r="FXW43" s="214"/>
      <c r="FXX43" s="214"/>
      <c r="FXY43" s="214"/>
      <c r="FXZ43" s="214"/>
      <c r="FYA43" s="214"/>
      <c r="FYB43" s="214"/>
      <c r="FYC43" s="214"/>
      <c r="FYD43" s="214"/>
      <c r="FYE43" s="214"/>
      <c r="FYF43" s="214"/>
      <c r="FYG43" s="214"/>
      <c r="FYH43" s="214"/>
      <c r="FYI43" s="214"/>
      <c r="FYJ43" s="214"/>
      <c r="FYK43" s="214"/>
      <c r="FYL43" s="214"/>
      <c r="FYM43" s="214"/>
      <c r="FYN43" s="214"/>
      <c r="FYO43" s="214"/>
      <c r="FYP43" s="214"/>
      <c r="FYQ43" s="214"/>
      <c r="FYR43" s="214"/>
      <c r="FYS43" s="214"/>
      <c r="FYT43" s="214"/>
      <c r="FYU43" s="214"/>
      <c r="FYV43" s="214"/>
      <c r="FYW43" s="214"/>
      <c r="FYX43" s="214"/>
      <c r="FYY43" s="214"/>
      <c r="FYZ43" s="214"/>
      <c r="FZA43" s="214"/>
      <c r="FZB43" s="214"/>
      <c r="FZC43" s="214"/>
      <c r="FZD43" s="214"/>
      <c r="FZE43" s="214"/>
      <c r="FZF43" s="214"/>
      <c r="FZG43" s="214"/>
      <c r="FZH43" s="214"/>
      <c r="FZI43" s="214"/>
      <c r="FZJ43" s="214"/>
      <c r="FZK43" s="214"/>
      <c r="FZL43" s="214"/>
      <c r="FZM43" s="214"/>
      <c r="FZN43" s="214"/>
      <c r="FZO43" s="214"/>
      <c r="FZP43" s="214"/>
      <c r="FZQ43" s="214"/>
      <c r="FZR43" s="214"/>
      <c r="FZS43" s="214"/>
      <c r="FZT43" s="214"/>
      <c r="FZU43" s="214"/>
      <c r="FZV43" s="214"/>
      <c r="FZW43" s="214"/>
      <c r="FZX43" s="214"/>
      <c r="FZY43" s="214"/>
      <c r="FZZ43" s="214"/>
      <c r="GAA43" s="214"/>
      <c r="GAB43" s="214"/>
      <c r="GAC43" s="214"/>
      <c r="GAD43" s="214"/>
      <c r="GAE43" s="214"/>
      <c r="GAF43" s="214"/>
      <c r="GAG43" s="214"/>
      <c r="GAH43" s="214"/>
      <c r="GAI43" s="214"/>
      <c r="GAJ43" s="214"/>
      <c r="GAK43" s="214"/>
      <c r="GAL43" s="214"/>
      <c r="GAM43" s="214"/>
      <c r="GAN43" s="214"/>
      <c r="GAO43" s="214"/>
      <c r="GAP43" s="214"/>
      <c r="GAQ43" s="214"/>
      <c r="GAR43" s="214"/>
      <c r="GAS43" s="214"/>
      <c r="GAT43" s="214"/>
      <c r="GAU43" s="214"/>
      <c r="GAV43" s="214"/>
      <c r="GAW43" s="214"/>
      <c r="GAX43" s="214"/>
      <c r="GAY43" s="214"/>
      <c r="GAZ43" s="214"/>
      <c r="GBA43" s="214"/>
      <c r="GBB43" s="214"/>
      <c r="GBC43" s="214"/>
      <c r="GBD43" s="214"/>
      <c r="GBE43" s="214"/>
      <c r="GBF43" s="214"/>
      <c r="GBG43" s="214"/>
      <c r="GBH43" s="214"/>
      <c r="GBI43" s="214"/>
      <c r="GBJ43" s="214"/>
      <c r="GBK43" s="214"/>
      <c r="GBL43" s="214"/>
      <c r="GBM43" s="214"/>
      <c r="GBN43" s="214"/>
      <c r="GBO43" s="214"/>
      <c r="GBP43" s="214"/>
      <c r="GBQ43" s="214"/>
      <c r="GBR43" s="214"/>
      <c r="GBS43" s="214"/>
      <c r="GBT43" s="214"/>
      <c r="GBU43" s="214"/>
      <c r="GBV43" s="214"/>
      <c r="GBW43" s="214"/>
      <c r="GBX43" s="214"/>
      <c r="GBY43" s="214"/>
      <c r="GBZ43" s="214"/>
      <c r="GCA43" s="214"/>
      <c r="GCB43" s="214"/>
      <c r="GCC43" s="214"/>
      <c r="GCD43" s="214"/>
      <c r="GCE43" s="214"/>
      <c r="GCF43" s="214"/>
      <c r="GCG43" s="214"/>
      <c r="GCH43" s="214"/>
      <c r="GCI43" s="214"/>
      <c r="GCJ43" s="214"/>
      <c r="GCK43" s="214"/>
      <c r="GCL43" s="214"/>
      <c r="GCM43" s="214"/>
      <c r="GCN43" s="214"/>
      <c r="GCO43" s="214"/>
      <c r="GCP43" s="214"/>
      <c r="GCQ43" s="214"/>
      <c r="GCR43" s="214"/>
      <c r="GCS43" s="214"/>
      <c r="GCT43" s="214"/>
      <c r="GCU43" s="214"/>
      <c r="GCV43" s="214"/>
      <c r="GCW43" s="214"/>
      <c r="GCX43" s="214"/>
      <c r="GCY43" s="214"/>
      <c r="GCZ43" s="214"/>
      <c r="GDA43" s="214"/>
      <c r="GDB43" s="214"/>
      <c r="GDC43" s="214"/>
      <c r="GDD43" s="214"/>
      <c r="GDE43" s="214"/>
      <c r="GDF43" s="214"/>
      <c r="GDG43" s="214"/>
      <c r="GDH43" s="214"/>
      <c r="GDI43" s="214"/>
      <c r="GDJ43" s="214"/>
      <c r="GDK43" s="214"/>
      <c r="GDL43" s="214"/>
      <c r="GDM43" s="214"/>
      <c r="GDN43" s="214"/>
      <c r="GDO43" s="214"/>
      <c r="GDP43" s="214"/>
      <c r="GDQ43" s="214"/>
      <c r="GDR43" s="214"/>
      <c r="GDS43" s="214"/>
      <c r="GDT43" s="214"/>
      <c r="GDU43" s="214"/>
      <c r="GDV43" s="214"/>
      <c r="GDW43" s="214"/>
      <c r="GDX43" s="214"/>
      <c r="GDY43" s="214"/>
      <c r="GDZ43" s="214"/>
      <c r="GEA43" s="214"/>
      <c r="GEB43" s="214"/>
      <c r="GEC43" s="214"/>
      <c r="GED43" s="214"/>
      <c r="GEE43" s="214"/>
      <c r="GEF43" s="214"/>
      <c r="GEG43" s="214"/>
      <c r="GEH43" s="214"/>
      <c r="GEI43" s="214"/>
      <c r="GEJ43" s="214"/>
      <c r="GEK43" s="214"/>
      <c r="GEL43" s="214"/>
      <c r="GEM43" s="214"/>
      <c r="GEN43" s="214"/>
      <c r="GEO43" s="214"/>
      <c r="GEP43" s="214"/>
      <c r="GEQ43" s="214"/>
      <c r="GER43" s="214"/>
      <c r="GES43" s="214"/>
      <c r="GET43" s="214"/>
      <c r="GEU43" s="214"/>
      <c r="GEV43" s="214"/>
      <c r="GEW43" s="214"/>
      <c r="GEX43" s="214"/>
      <c r="GEY43" s="214"/>
      <c r="GEZ43" s="214"/>
      <c r="GFA43" s="214"/>
      <c r="GFB43" s="214"/>
      <c r="GFC43" s="214"/>
      <c r="GFD43" s="214"/>
      <c r="GFE43" s="214"/>
      <c r="GFF43" s="214"/>
      <c r="GFG43" s="214"/>
      <c r="GFH43" s="214"/>
      <c r="GFI43" s="214"/>
      <c r="GFJ43" s="214"/>
      <c r="GFK43" s="214"/>
      <c r="GFL43" s="214"/>
      <c r="GFM43" s="214"/>
      <c r="GFN43" s="214"/>
      <c r="GFO43" s="214"/>
      <c r="GFP43" s="214"/>
      <c r="GFQ43" s="214"/>
      <c r="GFR43" s="214"/>
      <c r="GFS43" s="214"/>
      <c r="GFT43" s="214"/>
      <c r="GFU43" s="214"/>
      <c r="GFV43" s="214"/>
      <c r="GFW43" s="214"/>
      <c r="GFX43" s="214"/>
      <c r="GFY43" s="214"/>
      <c r="GFZ43" s="214"/>
      <c r="GGA43" s="214"/>
      <c r="GGB43" s="214"/>
      <c r="GGC43" s="214"/>
      <c r="GGD43" s="214"/>
      <c r="GGE43" s="214"/>
      <c r="GGF43" s="214"/>
      <c r="GGG43" s="214"/>
      <c r="GGH43" s="214"/>
      <c r="GGI43" s="214"/>
      <c r="GGJ43" s="214"/>
      <c r="GGK43" s="214"/>
      <c r="GGL43" s="214"/>
      <c r="GGM43" s="214"/>
      <c r="GGN43" s="214"/>
      <c r="GGO43" s="214"/>
      <c r="GGP43" s="214"/>
      <c r="GGQ43" s="214"/>
      <c r="GGR43" s="214"/>
      <c r="GGS43" s="214"/>
      <c r="GGT43" s="214"/>
      <c r="GGU43" s="214"/>
      <c r="GGV43" s="214"/>
      <c r="GGW43" s="214"/>
      <c r="GGX43" s="214"/>
      <c r="GGY43" s="214"/>
      <c r="GGZ43" s="214"/>
      <c r="GHA43" s="214"/>
      <c r="GHB43" s="214"/>
      <c r="GHC43" s="214"/>
      <c r="GHD43" s="214"/>
      <c r="GHE43" s="214"/>
      <c r="GHF43" s="214"/>
      <c r="GHG43" s="214"/>
      <c r="GHH43" s="214"/>
      <c r="GHI43" s="214"/>
      <c r="GHJ43" s="214"/>
      <c r="GHK43" s="214"/>
      <c r="GHL43" s="214"/>
      <c r="GHM43" s="214"/>
      <c r="GHN43" s="214"/>
      <c r="GHO43" s="214"/>
      <c r="GHP43" s="214"/>
      <c r="GHQ43" s="214"/>
      <c r="GHR43" s="214"/>
      <c r="GHS43" s="214"/>
      <c r="GHT43" s="214"/>
      <c r="GHU43" s="214"/>
      <c r="GHV43" s="214"/>
      <c r="GHW43" s="214"/>
      <c r="GHX43" s="214"/>
      <c r="GHY43" s="214"/>
      <c r="GHZ43" s="214"/>
      <c r="GIA43" s="214"/>
      <c r="GIB43" s="214"/>
      <c r="GIC43" s="214"/>
      <c r="GID43" s="214"/>
      <c r="GIE43" s="214"/>
      <c r="GIF43" s="214"/>
      <c r="GIG43" s="214"/>
      <c r="GIH43" s="214"/>
      <c r="GII43" s="214"/>
      <c r="GIJ43" s="214"/>
      <c r="GIK43" s="214"/>
      <c r="GIL43" s="214"/>
      <c r="GIM43" s="214"/>
      <c r="GIN43" s="214"/>
      <c r="GIO43" s="214"/>
      <c r="GIP43" s="214"/>
      <c r="GIQ43" s="214"/>
      <c r="GIR43" s="214"/>
      <c r="GIS43" s="214"/>
      <c r="GIT43" s="214"/>
      <c r="GIU43" s="214"/>
      <c r="GIV43" s="214"/>
      <c r="GIW43" s="214"/>
      <c r="GIX43" s="214"/>
      <c r="GIY43" s="214"/>
      <c r="GIZ43" s="214"/>
      <c r="GJA43" s="214"/>
      <c r="GJB43" s="214"/>
      <c r="GJC43" s="214"/>
      <c r="GJD43" s="214"/>
      <c r="GJE43" s="214"/>
      <c r="GJF43" s="214"/>
      <c r="GJG43" s="214"/>
      <c r="GJH43" s="214"/>
      <c r="GJI43" s="214"/>
      <c r="GJJ43" s="214"/>
      <c r="GJK43" s="214"/>
      <c r="GJL43" s="214"/>
      <c r="GJM43" s="214"/>
      <c r="GJN43" s="214"/>
      <c r="GJO43" s="214"/>
      <c r="GJP43" s="214"/>
      <c r="GJQ43" s="214"/>
      <c r="GJR43" s="214"/>
      <c r="GJS43" s="214"/>
      <c r="GJT43" s="214"/>
      <c r="GJU43" s="214"/>
      <c r="GJV43" s="214"/>
      <c r="GJW43" s="214"/>
      <c r="GJX43" s="214"/>
      <c r="GJY43" s="214"/>
      <c r="GJZ43" s="214"/>
      <c r="GKA43" s="214"/>
      <c r="GKB43" s="214"/>
      <c r="GKC43" s="214"/>
      <c r="GKD43" s="214"/>
      <c r="GKE43" s="214"/>
      <c r="GKF43" s="214"/>
      <c r="GKG43" s="214"/>
      <c r="GKH43" s="214"/>
      <c r="GKI43" s="214"/>
      <c r="GKJ43" s="214"/>
      <c r="GKK43" s="214"/>
      <c r="GKL43" s="214"/>
      <c r="GKM43" s="214"/>
      <c r="GKN43" s="214"/>
      <c r="GKO43" s="214"/>
      <c r="GKP43" s="214"/>
      <c r="GKQ43" s="214"/>
      <c r="GKR43" s="214"/>
      <c r="GKS43" s="214"/>
      <c r="GKT43" s="214"/>
      <c r="GKU43" s="214"/>
      <c r="GKV43" s="214"/>
      <c r="GKW43" s="214"/>
      <c r="GKX43" s="214"/>
      <c r="GKY43" s="214"/>
      <c r="GKZ43" s="214"/>
      <c r="GLA43" s="214"/>
      <c r="GLB43" s="214"/>
      <c r="GLC43" s="214"/>
      <c r="GLD43" s="214"/>
      <c r="GLE43" s="214"/>
      <c r="GLF43" s="214"/>
      <c r="GLG43" s="214"/>
      <c r="GLH43" s="214"/>
      <c r="GLI43" s="214"/>
      <c r="GLJ43" s="214"/>
      <c r="GLK43" s="214"/>
      <c r="GLL43" s="214"/>
      <c r="GLM43" s="214"/>
      <c r="GLN43" s="214"/>
      <c r="GLO43" s="214"/>
      <c r="GLP43" s="214"/>
      <c r="GLQ43" s="214"/>
      <c r="GLR43" s="214"/>
      <c r="GLS43" s="214"/>
      <c r="GLT43" s="214"/>
      <c r="GLU43" s="214"/>
      <c r="GLV43" s="214"/>
      <c r="GLW43" s="214"/>
      <c r="GLX43" s="214"/>
      <c r="GLY43" s="214"/>
      <c r="GLZ43" s="214"/>
      <c r="GMA43" s="214"/>
      <c r="GMB43" s="214"/>
      <c r="GMC43" s="214"/>
      <c r="GMD43" s="214"/>
      <c r="GME43" s="214"/>
      <c r="GMF43" s="214"/>
      <c r="GMG43" s="214"/>
      <c r="GMH43" s="214"/>
      <c r="GMI43" s="214"/>
      <c r="GMJ43" s="214"/>
      <c r="GMK43" s="214"/>
      <c r="GML43" s="214"/>
      <c r="GMM43" s="214"/>
      <c r="GMN43" s="214"/>
      <c r="GMO43" s="214"/>
      <c r="GMP43" s="214"/>
      <c r="GMQ43" s="214"/>
      <c r="GMR43" s="214"/>
      <c r="GMS43" s="214"/>
      <c r="GMT43" s="214"/>
      <c r="GMU43" s="214"/>
      <c r="GMV43" s="214"/>
      <c r="GMW43" s="214"/>
      <c r="GMX43" s="214"/>
      <c r="GMY43" s="214"/>
      <c r="GMZ43" s="214"/>
      <c r="GNA43" s="214"/>
      <c r="GNB43" s="214"/>
      <c r="GNC43" s="214"/>
      <c r="GND43" s="214"/>
      <c r="GNE43" s="214"/>
      <c r="GNF43" s="214"/>
      <c r="GNG43" s="214"/>
      <c r="GNH43" s="214"/>
      <c r="GNI43" s="214"/>
      <c r="GNJ43" s="214"/>
      <c r="GNK43" s="214"/>
      <c r="GNL43" s="214"/>
      <c r="GNM43" s="214"/>
      <c r="GNN43" s="214"/>
      <c r="GNO43" s="214"/>
      <c r="GNP43" s="214"/>
      <c r="GNQ43" s="214"/>
      <c r="GNR43" s="214"/>
      <c r="GNS43" s="214"/>
      <c r="GNT43" s="214"/>
      <c r="GNU43" s="214"/>
      <c r="GNV43" s="214"/>
      <c r="GNW43" s="214"/>
      <c r="GNX43" s="214"/>
      <c r="GNY43" s="214"/>
      <c r="GNZ43" s="214"/>
      <c r="GOA43" s="214"/>
      <c r="GOB43" s="214"/>
      <c r="GOC43" s="214"/>
      <c r="GOD43" s="214"/>
      <c r="GOE43" s="214"/>
      <c r="GOF43" s="214"/>
      <c r="GOG43" s="214"/>
      <c r="GOH43" s="214"/>
      <c r="GOI43" s="214"/>
      <c r="GOJ43" s="214"/>
      <c r="GOK43" s="214"/>
      <c r="GOL43" s="214"/>
      <c r="GOM43" s="214"/>
      <c r="GON43" s="214"/>
      <c r="GOO43" s="214"/>
      <c r="GOP43" s="214"/>
      <c r="GOQ43" s="214"/>
      <c r="GOR43" s="214"/>
      <c r="GOS43" s="214"/>
      <c r="GOT43" s="214"/>
      <c r="GOU43" s="214"/>
      <c r="GOV43" s="214"/>
      <c r="GOW43" s="214"/>
      <c r="GOX43" s="214"/>
      <c r="GOY43" s="214"/>
      <c r="GOZ43" s="214"/>
      <c r="GPA43" s="214"/>
      <c r="GPB43" s="214"/>
      <c r="GPC43" s="214"/>
      <c r="GPD43" s="214"/>
      <c r="GPE43" s="214"/>
      <c r="GPF43" s="214"/>
      <c r="GPG43" s="214"/>
      <c r="GPH43" s="214"/>
      <c r="GPI43" s="214"/>
      <c r="GPJ43" s="214"/>
      <c r="GPK43" s="214"/>
      <c r="GPL43" s="214"/>
      <c r="GPM43" s="214"/>
      <c r="GPN43" s="214"/>
      <c r="GPO43" s="214"/>
      <c r="GPP43" s="214"/>
      <c r="GPQ43" s="214"/>
      <c r="GPR43" s="214"/>
      <c r="GPS43" s="214"/>
      <c r="GPT43" s="214"/>
      <c r="GPU43" s="214"/>
      <c r="GPV43" s="214"/>
      <c r="GPW43" s="214"/>
      <c r="GPX43" s="214"/>
      <c r="GPY43" s="214"/>
      <c r="GPZ43" s="214"/>
      <c r="GQA43" s="214"/>
      <c r="GQB43" s="214"/>
      <c r="GQC43" s="214"/>
      <c r="GQD43" s="214"/>
      <c r="GQE43" s="214"/>
      <c r="GQF43" s="214"/>
      <c r="GQG43" s="214"/>
      <c r="GQH43" s="214"/>
      <c r="GQI43" s="214"/>
      <c r="GQJ43" s="214"/>
      <c r="GQK43" s="214"/>
      <c r="GQL43" s="214"/>
      <c r="GQM43" s="214"/>
      <c r="GQN43" s="214"/>
      <c r="GQO43" s="214"/>
      <c r="GQP43" s="214"/>
      <c r="GQQ43" s="214"/>
      <c r="GQR43" s="214"/>
      <c r="GQS43" s="214"/>
      <c r="GQT43" s="214"/>
      <c r="GQU43" s="214"/>
      <c r="GQV43" s="214"/>
      <c r="GQW43" s="214"/>
      <c r="GQX43" s="214"/>
      <c r="GQY43" s="214"/>
      <c r="GQZ43" s="214"/>
      <c r="GRA43" s="214"/>
      <c r="GRB43" s="214"/>
      <c r="GRC43" s="214"/>
      <c r="GRD43" s="214"/>
      <c r="GRE43" s="214"/>
      <c r="GRF43" s="214"/>
      <c r="GRG43" s="214"/>
      <c r="GRH43" s="214"/>
      <c r="GRI43" s="214"/>
      <c r="GRJ43" s="214"/>
      <c r="GRK43" s="214"/>
      <c r="GRL43" s="214"/>
      <c r="GRM43" s="214"/>
      <c r="GRN43" s="214"/>
      <c r="GRO43" s="214"/>
      <c r="GRP43" s="214"/>
      <c r="GRQ43" s="214"/>
      <c r="GRR43" s="214"/>
      <c r="GRS43" s="214"/>
      <c r="GRT43" s="214"/>
      <c r="GRU43" s="214"/>
      <c r="GRV43" s="214"/>
      <c r="GRW43" s="214"/>
      <c r="GRX43" s="214"/>
      <c r="GRY43" s="214"/>
      <c r="GRZ43" s="214"/>
      <c r="GSA43" s="214"/>
      <c r="GSB43" s="214"/>
      <c r="GSC43" s="214"/>
      <c r="GSD43" s="214"/>
      <c r="GSE43" s="214"/>
      <c r="GSF43" s="214"/>
      <c r="GSG43" s="214"/>
      <c r="GSH43" s="214"/>
      <c r="GSI43" s="214"/>
      <c r="GSJ43" s="214"/>
      <c r="GSK43" s="214"/>
      <c r="GSL43" s="214"/>
      <c r="GSM43" s="214"/>
      <c r="GSN43" s="214"/>
      <c r="GSO43" s="214"/>
      <c r="GSP43" s="214"/>
      <c r="GSQ43" s="214"/>
      <c r="GSR43" s="214"/>
      <c r="GSS43" s="214"/>
      <c r="GST43" s="214"/>
      <c r="GSU43" s="214"/>
      <c r="GSV43" s="214"/>
      <c r="GSW43" s="214"/>
      <c r="GSX43" s="214"/>
      <c r="GSY43" s="214"/>
      <c r="GSZ43" s="214"/>
      <c r="GTA43" s="214"/>
      <c r="GTB43" s="214"/>
      <c r="GTC43" s="214"/>
      <c r="GTD43" s="214"/>
      <c r="GTE43" s="214"/>
      <c r="GTF43" s="214"/>
      <c r="GTG43" s="214"/>
      <c r="GTH43" s="214"/>
      <c r="GTI43" s="214"/>
      <c r="GTJ43" s="214"/>
      <c r="GTK43" s="214"/>
      <c r="GTL43" s="214"/>
      <c r="GTM43" s="214"/>
      <c r="GTN43" s="214"/>
      <c r="GTO43" s="214"/>
      <c r="GTP43" s="214"/>
      <c r="GTQ43" s="214"/>
      <c r="GTR43" s="214"/>
      <c r="GTS43" s="214"/>
      <c r="GTT43" s="214"/>
      <c r="GTU43" s="214"/>
      <c r="GTV43" s="214"/>
      <c r="GTW43" s="214"/>
      <c r="GTX43" s="214"/>
      <c r="GTY43" s="214"/>
      <c r="GTZ43" s="214"/>
      <c r="GUA43" s="214"/>
      <c r="GUB43" s="214"/>
      <c r="GUC43" s="214"/>
      <c r="GUD43" s="214"/>
      <c r="GUE43" s="214"/>
      <c r="GUF43" s="214"/>
      <c r="GUG43" s="214"/>
      <c r="GUH43" s="214"/>
      <c r="GUI43" s="214"/>
      <c r="GUJ43" s="214"/>
      <c r="GUK43" s="214"/>
      <c r="GUL43" s="214"/>
      <c r="GUM43" s="214"/>
      <c r="GUN43" s="214"/>
      <c r="GUO43" s="214"/>
      <c r="GUP43" s="214"/>
      <c r="GUQ43" s="214"/>
      <c r="GUR43" s="214"/>
      <c r="GUS43" s="214"/>
      <c r="GUT43" s="214"/>
      <c r="GUU43" s="214"/>
      <c r="GUV43" s="214"/>
      <c r="GUW43" s="214"/>
      <c r="GUX43" s="214"/>
      <c r="GUY43" s="214"/>
      <c r="GUZ43" s="214"/>
      <c r="GVA43" s="214"/>
      <c r="GVB43" s="214"/>
      <c r="GVC43" s="214"/>
      <c r="GVD43" s="214"/>
      <c r="GVE43" s="214"/>
      <c r="GVF43" s="214"/>
      <c r="GVG43" s="214"/>
      <c r="GVH43" s="214"/>
      <c r="GVI43" s="214"/>
      <c r="GVJ43" s="214"/>
      <c r="GVK43" s="214"/>
      <c r="GVL43" s="214"/>
      <c r="GVM43" s="214"/>
      <c r="GVN43" s="214"/>
      <c r="GVO43" s="214"/>
      <c r="GVP43" s="214"/>
      <c r="GVQ43" s="214"/>
      <c r="GVR43" s="214"/>
      <c r="GVS43" s="214"/>
      <c r="GVT43" s="214"/>
      <c r="GVU43" s="214"/>
      <c r="GVV43" s="214"/>
      <c r="GVW43" s="214"/>
      <c r="GVX43" s="214"/>
      <c r="GVY43" s="214"/>
      <c r="GVZ43" s="214"/>
      <c r="GWA43" s="214"/>
      <c r="GWB43" s="214"/>
      <c r="GWC43" s="214"/>
      <c r="GWD43" s="214"/>
      <c r="GWE43" s="214"/>
      <c r="GWF43" s="214"/>
      <c r="GWG43" s="214"/>
      <c r="GWH43" s="214"/>
      <c r="GWI43" s="214"/>
      <c r="GWJ43" s="214"/>
      <c r="GWK43" s="214"/>
      <c r="GWL43" s="214"/>
      <c r="GWM43" s="214"/>
      <c r="GWN43" s="214"/>
      <c r="GWO43" s="214"/>
      <c r="GWP43" s="214"/>
      <c r="GWQ43" s="214"/>
      <c r="GWR43" s="214"/>
      <c r="GWS43" s="214"/>
      <c r="GWT43" s="214"/>
      <c r="GWU43" s="214"/>
      <c r="GWV43" s="214"/>
      <c r="GWW43" s="214"/>
      <c r="GWX43" s="214"/>
      <c r="GWY43" s="214"/>
      <c r="GWZ43" s="214"/>
      <c r="GXA43" s="214"/>
      <c r="GXB43" s="214"/>
      <c r="GXC43" s="214"/>
      <c r="GXD43" s="214"/>
      <c r="GXE43" s="214"/>
      <c r="GXF43" s="214"/>
      <c r="GXG43" s="214"/>
      <c r="GXH43" s="214"/>
      <c r="GXI43" s="214"/>
      <c r="GXJ43" s="214"/>
      <c r="GXK43" s="214"/>
      <c r="GXL43" s="214"/>
      <c r="GXM43" s="214"/>
      <c r="GXN43" s="214"/>
      <c r="GXO43" s="214"/>
      <c r="GXP43" s="214"/>
      <c r="GXQ43" s="214"/>
      <c r="GXR43" s="214"/>
      <c r="GXS43" s="214"/>
      <c r="GXT43" s="214"/>
      <c r="GXU43" s="214"/>
      <c r="GXV43" s="214"/>
      <c r="GXW43" s="214"/>
      <c r="GXX43" s="214"/>
      <c r="GXY43" s="214"/>
      <c r="GXZ43" s="214"/>
      <c r="GYA43" s="214"/>
      <c r="GYB43" s="214"/>
      <c r="GYC43" s="214"/>
      <c r="GYD43" s="214"/>
      <c r="GYE43" s="214"/>
      <c r="GYF43" s="214"/>
      <c r="GYG43" s="214"/>
      <c r="GYH43" s="214"/>
      <c r="GYI43" s="214"/>
      <c r="GYJ43" s="214"/>
      <c r="GYK43" s="214"/>
      <c r="GYL43" s="214"/>
      <c r="GYM43" s="214"/>
      <c r="GYN43" s="214"/>
      <c r="GYO43" s="214"/>
      <c r="GYP43" s="214"/>
      <c r="GYQ43" s="214"/>
      <c r="GYR43" s="214"/>
      <c r="GYS43" s="214"/>
      <c r="GYT43" s="214"/>
      <c r="GYU43" s="214"/>
      <c r="GYV43" s="214"/>
      <c r="GYW43" s="214"/>
      <c r="GYX43" s="214"/>
      <c r="GYY43" s="214"/>
      <c r="GYZ43" s="214"/>
      <c r="GZA43" s="214"/>
      <c r="GZB43" s="214"/>
      <c r="GZC43" s="214"/>
      <c r="GZD43" s="214"/>
      <c r="GZE43" s="214"/>
      <c r="GZF43" s="214"/>
      <c r="GZG43" s="214"/>
      <c r="GZH43" s="214"/>
      <c r="GZI43" s="214"/>
      <c r="GZJ43" s="214"/>
      <c r="GZK43" s="214"/>
      <c r="GZL43" s="214"/>
      <c r="GZM43" s="214"/>
      <c r="GZN43" s="214"/>
      <c r="GZO43" s="214"/>
      <c r="GZP43" s="214"/>
      <c r="GZQ43" s="214"/>
      <c r="GZR43" s="214"/>
      <c r="GZS43" s="214"/>
      <c r="GZT43" s="214"/>
      <c r="GZU43" s="214"/>
      <c r="GZV43" s="214"/>
      <c r="GZW43" s="214"/>
      <c r="GZX43" s="214"/>
      <c r="GZY43" s="214"/>
      <c r="GZZ43" s="214"/>
      <c r="HAA43" s="214"/>
      <c r="HAB43" s="214"/>
      <c r="HAC43" s="214"/>
      <c r="HAD43" s="214"/>
      <c r="HAE43" s="214"/>
      <c r="HAF43" s="214"/>
      <c r="HAG43" s="214"/>
      <c r="HAH43" s="214"/>
      <c r="HAI43" s="214"/>
      <c r="HAJ43" s="214"/>
      <c r="HAK43" s="214"/>
      <c r="HAL43" s="214"/>
      <c r="HAM43" s="214"/>
      <c r="HAN43" s="214"/>
      <c r="HAO43" s="214"/>
      <c r="HAP43" s="214"/>
      <c r="HAQ43" s="214"/>
      <c r="HAR43" s="214"/>
      <c r="HAS43" s="214"/>
      <c r="HAT43" s="214"/>
      <c r="HAU43" s="214"/>
      <c r="HAV43" s="214"/>
      <c r="HAW43" s="214"/>
      <c r="HAX43" s="214"/>
      <c r="HAY43" s="214"/>
      <c r="HAZ43" s="214"/>
      <c r="HBA43" s="214"/>
      <c r="HBB43" s="214"/>
      <c r="HBC43" s="214"/>
      <c r="HBD43" s="214"/>
      <c r="HBE43" s="214"/>
      <c r="HBF43" s="214"/>
      <c r="HBG43" s="214"/>
      <c r="HBH43" s="214"/>
      <c r="HBI43" s="214"/>
      <c r="HBJ43" s="214"/>
      <c r="HBK43" s="214"/>
      <c r="HBL43" s="214"/>
      <c r="HBM43" s="214"/>
      <c r="HBN43" s="214"/>
      <c r="HBO43" s="214"/>
      <c r="HBP43" s="214"/>
      <c r="HBQ43" s="214"/>
      <c r="HBR43" s="214"/>
      <c r="HBS43" s="214"/>
      <c r="HBT43" s="214"/>
      <c r="HBU43" s="214"/>
      <c r="HBV43" s="214"/>
      <c r="HBW43" s="214"/>
      <c r="HBX43" s="214"/>
      <c r="HBY43" s="214"/>
      <c r="HBZ43" s="214"/>
      <c r="HCA43" s="214"/>
      <c r="HCB43" s="214"/>
      <c r="HCC43" s="214"/>
      <c r="HCD43" s="214"/>
      <c r="HCE43" s="214"/>
      <c r="HCF43" s="214"/>
      <c r="HCG43" s="214"/>
      <c r="HCH43" s="214"/>
      <c r="HCI43" s="214"/>
      <c r="HCJ43" s="214"/>
      <c r="HCK43" s="214"/>
      <c r="HCL43" s="214"/>
      <c r="HCM43" s="214"/>
      <c r="HCN43" s="214"/>
      <c r="HCO43" s="214"/>
      <c r="HCP43" s="214"/>
      <c r="HCQ43" s="214"/>
      <c r="HCR43" s="214"/>
      <c r="HCS43" s="214"/>
      <c r="HCT43" s="214"/>
      <c r="HCU43" s="214"/>
      <c r="HCV43" s="214"/>
      <c r="HCW43" s="214"/>
      <c r="HCX43" s="214"/>
      <c r="HCY43" s="214"/>
      <c r="HCZ43" s="214"/>
      <c r="HDA43" s="214"/>
      <c r="HDB43" s="214"/>
      <c r="HDC43" s="214"/>
      <c r="HDD43" s="214"/>
      <c r="HDE43" s="214"/>
      <c r="HDF43" s="214"/>
      <c r="HDG43" s="214"/>
      <c r="HDH43" s="214"/>
      <c r="HDI43" s="214"/>
      <c r="HDJ43" s="214"/>
      <c r="HDK43" s="214"/>
      <c r="HDL43" s="214"/>
      <c r="HDM43" s="214"/>
      <c r="HDN43" s="214"/>
      <c r="HDO43" s="214"/>
      <c r="HDP43" s="214"/>
      <c r="HDQ43" s="214"/>
      <c r="HDR43" s="214"/>
      <c r="HDS43" s="214"/>
      <c r="HDT43" s="214"/>
      <c r="HDU43" s="214"/>
      <c r="HDV43" s="214"/>
      <c r="HDW43" s="214"/>
      <c r="HDX43" s="214"/>
      <c r="HDY43" s="214"/>
      <c r="HDZ43" s="214"/>
      <c r="HEA43" s="214"/>
      <c r="HEB43" s="214"/>
      <c r="HEC43" s="214"/>
      <c r="HED43" s="214"/>
      <c r="HEE43" s="214"/>
      <c r="HEF43" s="214"/>
      <c r="HEG43" s="214"/>
      <c r="HEH43" s="214"/>
      <c r="HEI43" s="214"/>
      <c r="HEJ43" s="214"/>
      <c r="HEK43" s="214"/>
      <c r="HEL43" s="214"/>
      <c r="HEM43" s="214"/>
      <c r="HEN43" s="214"/>
      <c r="HEO43" s="214"/>
      <c r="HEP43" s="214"/>
      <c r="HEQ43" s="214"/>
      <c r="HER43" s="214"/>
      <c r="HES43" s="214"/>
      <c r="HET43" s="214"/>
      <c r="HEU43" s="214"/>
      <c r="HEV43" s="214"/>
      <c r="HEW43" s="214"/>
      <c r="HEX43" s="214"/>
      <c r="HEY43" s="214"/>
      <c r="HEZ43" s="214"/>
      <c r="HFA43" s="214"/>
      <c r="HFB43" s="214"/>
      <c r="HFC43" s="214"/>
      <c r="HFD43" s="214"/>
      <c r="HFE43" s="214"/>
      <c r="HFF43" s="214"/>
      <c r="HFG43" s="214"/>
      <c r="HFH43" s="214"/>
      <c r="HFI43" s="214"/>
      <c r="HFJ43" s="214"/>
      <c r="HFK43" s="214"/>
      <c r="HFL43" s="214"/>
      <c r="HFM43" s="214"/>
      <c r="HFN43" s="214"/>
      <c r="HFO43" s="214"/>
      <c r="HFP43" s="214"/>
      <c r="HFQ43" s="214"/>
      <c r="HFR43" s="214"/>
      <c r="HFS43" s="214"/>
      <c r="HFT43" s="214"/>
      <c r="HFU43" s="214"/>
      <c r="HFV43" s="214"/>
      <c r="HFW43" s="214"/>
      <c r="HFX43" s="214"/>
      <c r="HFY43" s="214"/>
      <c r="HFZ43" s="214"/>
      <c r="HGA43" s="214"/>
      <c r="HGB43" s="214"/>
      <c r="HGC43" s="214"/>
      <c r="HGD43" s="214"/>
      <c r="HGE43" s="214"/>
      <c r="HGF43" s="214"/>
      <c r="HGG43" s="214"/>
      <c r="HGH43" s="214"/>
      <c r="HGI43" s="214"/>
      <c r="HGJ43" s="214"/>
      <c r="HGK43" s="214"/>
      <c r="HGL43" s="214"/>
      <c r="HGM43" s="214"/>
      <c r="HGN43" s="214"/>
      <c r="HGO43" s="214"/>
      <c r="HGP43" s="214"/>
      <c r="HGQ43" s="214"/>
      <c r="HGR43" s="214"/>
      <c r="HGS43" s="214"/>
      <c r="HGT43" s="214"/>
      <c r="HGU43" s="214"/>
      <c r="HGV43" s="214"/>
      <c r="HGW43" s="214"/>
      <c r="HGX43" s="214"/>
      <c r="HGY43" s="214"/>
      <c r="HGZ43" s="214"/>
      <c r="HHA43" s="214"/>
      <c r="HHB43" s="214"/>
      <c r="HHC43" s="214"/>
      <c r="HHD43" s="214"/>
      <c r="HHE43" s="214"/>
      <c r="HHF43" s="214"/>
      <c r="HHG43" s="214"/>
      <c r="HHH43" s="214"/>
      <c r="HHI43" s="214"/>
      <c r="HHJ43" s="214"/>
      <c r="HHK43" s="214"/>
      <c r="HHL43" s="214"/>
      <c r="HHM43" s="214"/>
      <c r="HHN43" s="214"/>
      <c r="HHO43" s="214"/>
      <c r="HHP43" s="214"/>
      <c r="HHQ43" s="214"/>
      <c r="HHR43" s="214"/>
      <c r="HHS43" s="214"/>
      <c r="HHT43" s="214"/>
      <c r="HHU43" s="214"/>
      <c r="HHV43" s="214"/>
      <c r="HHW43" s="214"/>
      <c r="HHX43" s="214"/>
      <c r="HHY43" s="214"/>
      <c r="HHZ43" s="214"/>
      <c r="HIA43" s="214"/>
      <c r="HIB43" s="214"/>
      <c r="HIC43" s="214"/>
      <c r="HID43" s="214"/>
      <c r="HIE43" s="214"/>
      <c r="HIF43" s="214"/>
      <c r="HIG43" s="214"/>
      <c r="HIH43" s="214"/>
      <c r="HII43" s="214"/>
      <c r="HIJ43" s="214"/>
      <c r="HIK43" s="214"/>
      <c r="HIL43" s="214"/>
      <c r="HIM43" s="214"/>
      <c r="HIN43" s="214"/>
      <c r="HIO43" s="214"/>
      <c r="HIP43" s="214"/>
      <c r="HIQ43" s="214"/>
      <c r="HIR43" s="214"/>
      <c r="HIS43" s="214"/>
      <c r="HIT43" s="214"/>
      <c r="HIU43" s="214"/>
      <c r="HIV43" s="214"/>
      <c r="HIW43" s="214"/>
      <c r="HIX43" s="214"/>
      <c r="HIY43" s="214"/>
      <c r="HIZ43" s="214"/>
      <c r="HJA43" s="214"/>
      <c r="HJB43" s="214"/>
      <c r="HJC43" s="214"/>
      <c r="HJD43" s="214"/>
      <c r="HJE43" s="214"/>
      <c r="HJF43" s="214"/>
      <c r="HJG43" s="214"/>
      <c r="HJH43" s="214"/>
      <c r="HJI43" s="214"/>
      <c r="HJJ43" s="214"/>
      <c r="HJK43" s="214"/>
      <c r="HJL43" s="214"/>
      <c r="HJM43" s="214"/>
      <c r="HJN43" s="214"/>
      <c r="HJO43" s="214"/>
      <c r="HJP43" s="214"/>
      <c r="HJQ43" s="214"/>
      <c r="HJR43" s="214"/>
      <c r="HJS43" s="214"/>
      <c r="HJT43" s="214"/>
      <c r="HJU43" s="214"/>
      <c r="HJV43" s="214"/>
      <c r="HJW43" s="214"/>
      <c r="HJX43" s="214"/>
      <c r="HJY43" s="214"/>
      <c r="HJZ43" s="214"/>
      <c r="HKA43" s="214"/>
      <c r="HKB43" s="214"/>
      <c r="HKC43" s="214"/>
      <c r="HKD43" s="214"/>
      <c r="HKE43" s="214"/>
      <c r="HKF43" s="214"/>
      <c r="HKG43" s="214"/>
      <c r="HKH43" s="214"/>
      <c r="HKI43" s="214"/>
      <c r="HKJ43" s="214"/>
      <c r="HKK43" s="214"/>
      <c r="HKL43" s="214"/>
      <c r="HKM43" s="214"/>
      <c r="HKN43" s="214"/>
      <c r="HKO43" s="214"/>
      <c r="HKP43" s="214"/>
      <c r="HKQ43" s="214"/>
      <c r="HKR43" s="214"/>
      <c r="HKS43" s="214"/>
      <c r="HKT43" s="214"/>
      <c r="HKU43" s="214"/>
      <c r="HKV43" s="214"/>
      <c r="HKW43" s="214"/>
      <c r="HKX43" s="214"/>
      <c r="HKY43" s="214"/>
      <c r="HKZ43" s="214"/>
      <c r="HLA43" s="214"/>
      <c r="HLB43" s="214"/>
      <c r="HLC43" s="214"/>
      <c r="HLD43" s="214"/>
      <c r="HLE43" s="214"/>
      <c r="HLF43" s="214"/>
      <c r="HLG43" s="214"/>
      <c r="HLH43" s="214"/>
      <c r="HLI43" s="214"/>
      <c r="HLJ43" s="214"/>
      <c r="HLK43" s="214"/>
      <c r="HLL43" s="214"/>
      <c r="HLM43" s="214"/>
      <c r="HLN43" s="214"/>
      <c r="HLO43" s="214"/>
      <c r="HLP43" s="214"/>
      <c r="HLQ43" s="214"/>
      <c r="HLR43" s="214"/>
      <c r="HLS43" s="214"/>
      <c r="HLT43" s="214"/>
      <c r="HLU43" s="214"/>
      <c r="HLV43" s="214"/>
      <c r="HLW43" s="214"/>
      <c r="HLX43" s="214"/>
      <c r="HLY43" s="214"/>
      <c r="HLZ43" s="214"/>
      <c r="HMA43" s="214"/>
      <c r="HMB43" s="214"/>
      <c r="HMC43" s="214"/>
      <c r="HMD43" s="214"/>
      <c r="HME43" s="214"/>
      <c r="HMF43" s="214"/>
      <c r="HMG43" s="214"/>
      <c r="HMH43" s="214"/>
      <c r="HMI43" s="214"/>
      <c r="HMJ43" s="214"/>
      <c r="HMK43" s="214"/>
      <c r="HML43" s="214"/>
      <c r="HMM43" s="214"/>
      <c r="HMN43" s="214"/>
      <c r="HMO43" s="214"/>
      <c r="HMP43" s="214"/>
      <c r="HMQ43" s="214"/>
      <c r="HMR43" s="214"/>
      <c r="HMS43" s="214"/>
      <c r="HMT43" s="214"/>
      <c r="HMU43" s="214"/>
      <c r="HMV43" s="214"/>
      <c r="HMW43" s="214"/>
      <c r="HMX43" s="214"/>
      <c r="HMY43" s="214"/>
      <c r="HMZ43" s="214"/>
      <c r="HNA43" s="214"/>
      <c r="HNB43" s="214"/>
      <c r="HNC43" s="214"/>
      <c r="HND43" s="214"/>
      <c r="HNE43" s="214"/>
      <c r="HNF43" s="214"/>
      <c r="HNG43" s="214"/>
      <c r="HNH43" s="214"/>
      <c r="HNI43" s="214"/>
      <c r="HNJ43" s="214"/>
      <c r="HNK43" s="214"/>
      <c r="HNL43" s="214"/>
      <c r="HNM43" s="214"/>
      <c r="HNN43" s="214"/>
      <c r="HNO43" s="214"/>
      <c r="HNP43" s="214"/>
      <c r="HNQ43" s="214"/>
      <c r="HNR43" s="214"/>
      <c r="HNS43" s="214"/>
      <c r="HNT43" s="214"/>
      <c r="HNU43" s="214"/>
      <c r="HNV43" s="214"/>
      <c r="HNW43" s="214"/>
      <c r="HNX43" s="214"/>
      <c r="HNY43" s="214"/>
      <c r="HNZ43" s="214"/>
      <c r="HOA43" s="214"/>
      <c r="HOB43" s="214"/>
      <c r="HOC43" s="214"/>
      <c r="HOD43" s="214"/>
      <c r="HOE43" s="214"/>
      <c r="HOF43" s="214"/>
      <c r="HOG43" s="214"/>
      <c r="HOH43" s="214"/>
      <c r="HOI43" s="214"/>
      <c r="HOJ43" s="214"/>
      <c r="HOK43" s="214"/>
      <c r="HOL43" s="214"/>
      <c r="HOM43" s="214"/>
      <c r="HON43" s="214"/>
      <c r="HOO43" s="214"/>
      <c r="HOP43" s="214"/>
      <c r="HOQ43" s="214"/>
      <c r="HOR43" s="214"/>
      <c r="HOS43" s="214"/>
      <c r="HOT43" s="214"/>
      <c r="HOU43" s="214"/>
      <c r="HOV43" s="214"/>
      <c r="HOW43" s="214"/>
      <c r="HOX43" s="214"/>
      <c r="HOY43" s="214"/>
      <c r="HOZ43" s="214"/>
      <c r="HPA43" s="214"/>
      <c r="HPB43" s="214"/>
      <c r="HPC43" s="214"/>
      <c r="HPD43" s="214"/>
      <c r="HPE43" s="214"/>
      <c r="HPF43" s="214"/>
      <c r="HPG43" s="214"/>
      <c r="HPH43" s="214"/>
      <c r="HPI43" s="214"/>
      <c r="HPJ43" s="214"/>
      <c r="HPK43" s="214"/>
      <c r="HPL43" s="214"/>
      <c r="HPM43" s="214"/>
      <c r="HPN43" s="214"/>
      <c r="HPO43" s="214"/>
      <c r="HPP43" s="214"/>
      <c r="HPQ43" s="214"/>
      <c r="HPR43" s="214"/>
      <c r="HPS43" s="214"/>
      <c r="HPT43" s="214"/>
      <c r="HPU43" s="214"/>
      <c r="HPV43" s="214"/>
      <c r="HPW43" s="214"/>
      <c r="HPX43" s="214"/>
      <c r="HPY43" s="214"/>
      <c r="HPZ43" s="214"/>
      <c r="HQA43" s="214"/>
      <c r="HQB43" s="214"/>
      <c r="HQC43" s="214"/>
      <c r="HQD43" s="214"/>
      <c r="HQE43" s="214"/>
      <c r="HQF43" s="214"/>
      <c r="HQG43" s="214"/>
      <c r="HQH43" s="214"/>
      <c r="HQI43" s="214"/>
      <c r="HQJ43" s="214"/>
      <c r="HQK43" s="214"/>
      <c r="HQL43" s="214"/>
      <c r="HQM43" s="214"/>
      <c r="HQN43" s="214"/>
      <c r="HQO43" s="214"/>
      <c r="HQP43" s="214"/>
      <c r="HQQ43" s="214"/>
      <c r="HQR43" s="214"/>
      <c r="HQS43" s="214"/>
      <c r="HQT43" s="214"/>
      <c r="HQU43" s="214"/>
      <c r="HQV43" s="214"/>
      <c r="HQW43" s="214"/>
      <c r="HQX43" s="214"/>
      <c r="HQY43" s="214"/>
      <c r="HQZ43" s="214"/>
      <c r="HRA43" s="214"/>
      <c r="HRB43" s="214"/>
      <c r="HRC43" s="214"/>
      <c r="HRD43" s="214"/>
      <c r="HRE43" s="214"/>
      <c r="HRF43" s="214"/>
      <c r="HRG43" s="214"/>
      <c r="HRH43" s="214"/>
      <c r="HRI43" s="214"/>
      <c r="HRJ43" s="214"/>
      <c r="HRK43" s="214"/>
      <c r="HRL43" s="214"/>
      <c r="HRM43" s="214"/>
      <c r="HRN43" s="214"/>
      <c r="HRO43" s="214"/>
      <c r="HRP43" s="214"/>
      <c r="HRQ43" s="214"/>
      <c r="HRR43" s="214"/>
      <c r="HRS43" s="214"/>
      <c r="HRT43" s="214"/>
      <c r="HRU43" s="214"/>
      <c r="HRV43" s="214"/>
      <c r="HRW43" s="214"/>
      <c r="HRX43" s="214"/>
      <c r="HRY43" s="214"/>
      <c r="HRZ43" s="214"/>
      <c r="HSA43" s="214"/>
      <c r="HSB43" s="214"/>
      <c r="HSC43" s="214"/>
      <c r="HSD43" s="214"/>
      <c r="HSE43" s="214"/>
      <c r="HSF43" s="214"/>
      <c r="HSG43" s="214"/>
      <c r="HSH43" s="214"/>
      <c r="HSI43" s="214"/>
      <c r="HSJ43" s="214"/>
      <c r="HSK43" s="214"/>
      <c r="HSL43" s="214"/>
      <c r="HSM43" s="214"/>
      <c r="HSN43" s="214"/>
      <c r="HSO43" s="214"/>
      <c r="HSP43" s="214"/>
      <c r="HSQ43" s="214"/>
      <c r="HSR43" s="214"/>
      <c r="HSS43" s="214"/>
      <c r="HST43" s="214"/>
      <c r="HSU43" s="214"/>
      <c r="HSV43" s="214"/>
      <c r="HSW43" s="214"/>
      <c r="HSX43" s="214"/>
      <c r="HSY43" s="214"/>
      <c r="HSZ43" s="214"/>
      <c r="HTA43" s="214"/>
      <c r="HTB43" s="214"/>
      <c r="HTC43" s="214"/>
      <c r="HTD43" s="214"/>
      <c r="HTE43" s="214"/>
      <c r="HTF43" s="214"/>
      <c r="HTG43" s="214"/>
      <c r="HTH43" s="214"/>
      <c r="HTI43" s="214"/>
      <c r="HTJ43" s="214"/>
      <c r="HTK43" s="214"/>
      <c r="HTL43" s="214"/>
      <c r="HTM43" s="214"/>
      <c r="HTN43" s="214"/>
      <c r="HTO43" s="214"/>
      <c r="HTP43" s="214"/>
      <c r="HTQ43" s="214"/>
      <c r="HTR43" s="214"/>
      <c r="HTS43" s="214"/>
      <c r="HTT43" s="214"/>
      <c r="HTU43" s="214"/>
      <c r="HTV43" s="214"/>
      <c r="HTW43" s="214"/>
      <c r="HTX43" s="214"/>
      <c r="HTY43" s="214"/>
      <c r="HTZ43" s="214"/>
      <c r="HUA43" s="214"/>
      <c r="HUB43" s="214"/>
      <c r="HUC43" s="214"/>
      <c r="HUD43" s="214"/>
      <c r="HUE43" s="214"/>
      <c r="HUF43" s="214"/>
      <c r="HUG43" s="214"/>
      <c r="HUH43" s="214"/>
      <c r="HUI43" s="214"/>
      <c r="HUJ43" s="214"/>
      <c r="HUK43" s="214"/>
      <c r="HUL43" s="214"/>
      <c r="HUM43" s="214"/>
      <c r="HUN43" s="214"/>
      <c r="HUO43" s="214"/>
      <c r="HUP43" s="214"/>
      <c r="HUQ43" s="214"/>
      <c r="HUR43" s="214"/>
      <c r="HUS43" s="214"/>
      <c r="HUT43" s="214"/>
      <c r="HUU43" s="214"/>
      <c r="HUV43" s="214"/>
      <c r="HUW43" s="214"/>
      <c r="HUX43" s="214"/>
      <c r="HUY43" s="214"/>
      <c r="HUZ43" s="214"/>
      <c r="HVA43" s="214"/>
      <c r="HVB43" s="214"/>
      <c r="HVC43" s="214"/>
      <c r="HVD43" s="214"/>
      <c r="HVE43" s="214"/>
      <c r="HVF43" s="214"/>
      <c r="HVG43" s="214"/>
      <c r="HVH43" s="214"/>
      <c r="HVI43" s="214"/>
      <c r="HVJ43" s="214"/>
      <c r="HVK43" s="214"/>
      <c r="HVL43" s="214"/>
      <c r="HVM43" s="214"/>
      <c r="HVN43" s="214"/>
      <c r="HVO43" s="214"/>
      <c r="HVP43" s="214"/>
      <c r="HVQ43" s="214"/>
      <c r="HVR43" s="214"/>
      <c r="HVS43" s="214"/>
      <c r="HVT43" s="214"/>
      <c r="HVU43" s="214"/>
      <c r="HVV43" s="214"/>
      <c r="HVW43" s="214"/>
      <c r="HVX43" s="214"/>
      <c r="HVY43" s="214"/>
      <c r="HVZ43" s="214"/>
      <c r="HWA43" s="214"/>
      <c r="HWB43" s="214"/>
      <c r="HWC43" s="214"/>
      <c r="HWD43" s="214"/>
      <c r="HWE43" s="214"/>
      <c r="HWF43" s="214"/>
      <c r="HWG43" s="214"/>
      <c r="HWH43" s="214"/>
      <c r="HWI43" s="214"/>
      <c r="HWJ43" s="214"/>
      <c r="HWK43" s="214"/>
      <c r="HWL43" s="214"/>
      <c r="HWM43" s="214"/>
      <c r="HWN43" s="214"/>
      <c r="HWO43" s="214"/>
      <c r="HWP43" s="214"/>
      <c r="HWQ43" s="214"/>
      <c r="HWR43" s="214"/>
      <c r="HWS43" s="214"/>
      <c r="HWT43" s="214"/>
      <c r="HWU43" s="214"/>
      <c r="HWV43" s="214"/>
      <c r="HWW43" s="214"/>
      <c r="HWX43" s="214"/>
      <c r="HWY43" s="214"/>
      <c r="HWZ43" s="214"/>
      <c r="HXA43" s="214"/>
      <c r="HXB43" s="214"/>
      <c r="HXC43" s="214"/>
      <c r="HXD43" s="214"/>
      <c r="HXE43" s="214"/>
      <c r="HXF43" s="214"/>
      <c r="HXG43" s="214"/>
      <c r="HXH43" s="214"/>
      <c r="HXI43" s="214"/>
      <c r="HXJ43" s="214"/>
      <c r="HXK43" s="214"/>
      <c r="HXL43" s="214"/>
      <c r="HXM43" s="214"/>
      <c r="HXN43" s="214"/>
      <c r="HXO43" s="214"/>
      <c r="HXP43" s="214"/>
      <c r="HXQ43" s="214"/>
      <c r="HXR43" s="214"/>
      <c r="HXS43" s="214"/>
      <c r="HXT43" s="214"/>
      <c r="HXU43" s="214"/>
      <c r="HXV43" s="214"/>
      <c r="HXW43" s="214"/>
      <c r="HXX43" s="214"/>
      <c r="HXY43" s="214"/>
      <c r="HXZ43" s="214"/>
      <c r="HYA43" s="214"/>
      <c r="HYB43" s="214"/>
      <c r="HYC43" s="214"/>
      <c r="HYD43" s="214"/>
      <c r="HYE43" s="214"/>
      <c r="HYF43" s="214"/>
      <c r="HYG43" s="214"/>
      <c r="HYH43" s="214"/>
      <c r="HYI43" s="214"/>
      <c r="HYJ43" s="214"/>
      <c r="HYK43" s="214"/>
      <c r="HYL43" s="214"/>
      <c r="HYM43" s="214"/>
      <c r="HYN43" s="214"/>
      <c r="HYO43" s="214"/>
      <c r="HYP43" s="214"/>
      <c r="HYQ43" s="214"/>
      <c r="HYR43" s="214"/>
      <c r="HYS43" s="214"/>
      <c r="HYT43" s="214"/>
      <c r="HYU43" s="214"/>
      <c r="HYV43" s="214"/>
      <c r="HYW43" s="214"/>
      <c r="HYX43" s="214"/>
      <c r="HYY43" s="214"/>
      <c r="HYZ43" s="214"/>
      <c r="HZA43" s="214"/>
      <c r="HZB43" s="214"/>
      <c r="HZC43" s="214"/>
      <c r="HZD43" s="214"/>
      <c r="HZE43" s="214"/>
      <c r="HZF43" s="214"/>
      <c r="HZG43" s="214"/>
      <c r="HZH43" s="214"/>
      <c r="HZI43" s="214"/>
      <c r="HZJ43" s="214"/>
      <c r="HZK43" s="214"/>
      <c r="HZL43" s="214"/>
      <c r="HZM43" s="214"/>
      <c r="HZN43" s="214"/>
      <c r="HZO43" s="214"/>
      <c r="HZP43" s="214"/>
      <c r="HZQ43" s="214"/>
      <c r="HZR43" s="214"/>
      <c r="HZS43" s="214"/>
      <c r="HZT43" s="214"/>
      <c r="HZU43" s="214"/>
      <c r="HZV43" s="214"/>
      <c r="HZW43" s="214"/>
      <c r="HZX43" s="214"/>
      <c r="HZY43" s="214"/>
      <c r="HZZ43" s="214"/>
      <c r="IAA43" s="214"/>
      <c r="IAB43" s="214"/>
      <c r="IAC43" s="214"/>
      <c r="IAD43" s="214"/>
      <c r="IAE43" s="214"/>
      <c r="IAF43" s="214"/>
      <c r="IAG43" s="214"/>
      <c r="IAH43" s="214"/>
      <c r="IAI43" s="214"/>
      <c r="IAJ43" s="214"/>
      <c r="IAK43" s="214"/>
      <c r="IAL43" s="214"/>
      <c r="IAM43" s="214"/>
      <c r="IAN43" s="214"/>
      <c r="IAO43" s="214"/>
      <c r="IAP43" s="214"/>
      <c r="IAQ43" s="214"/>
      <c r="IAR43" s="214"/>
      <c r="IAS43" s="214"/>
      <c r="IAT43" s="214"/>
      <c r="IAU43" s="214"/>
      <c r="IAV43" s="214"/>
      <c r="IAW43" s="214"/>
      <c r="IAX43" s="214"/>
      <c r="IAY43" s="214"/>
      <c r="IAZ43" s="214"/>
      <c r="IBA43" s="214"/>
      <c r="IBB43" s="214"/>
      <c r="IBC43" s="214"/>
      <c r="IBD43" s="214"/>
      <c r="IBE43" s="214"/>
      <c r="IBF43" s="214"/>
      <c r="IBG43" s="214"/>
      <c r="IBH43" s="214"/>
      <c r="IBI43" s="214"/>
      <c r="IBJ43" s="214"/>
      <c r="IBK43" s="214"/>
      <c r="IBL43" s="214"/>
      <c r="IBM43" s="214"/>
      <c r="IBN43" s="214"/>
      <c r="IBO43" s="214"/>
      <c r="IBP43" s="214"/>
      <c r="IBQ43" s="214"/>
      <c r="IBR43" s="214"/>
      <c r="IBS43" s="214"/>
      <c r="IBT43" s="214"/>
      <c r="IBU43" s="214"/>
      <c r="IBV43" s="214"/>
      <c r="IBW43" s="214"/>
      <c r="IBX43" s="214"/>
      <c r="IBY43" s="214"/>
      <c r="IBZ43" s="214"/>
      <c r="ICA43" s="214"/>
      <c r="ICB43" s="214"/>
      <c r="ICC43" s="214"/>
      <c r="ICD43" s="214"/>
      <c r="ICE43" s="214"/>
      <c r="ICF43" s="214"/>
      <c r="ICG43" s="214"/>
      <c r="ICH43" s="214"/>
      <c r="ICI43" s="214"/>
      <c r="ICJ43" s="214"/>
      <c r="ICK43" s="214"/>
      <c r="ICL43" s="214"/>
      <c r="ICM43" s="214"/>
      <c r="ICN43" s="214"/>
      <c r="ICO43" s="214"/>
      <c r="ICP43" s="214"/>
      <c r="ICQ43" s="214"/>
      <c r="ICR43" s="214"/>
      <c r="ICS43" s="214"/>
      <c r="ICT43" s="214"/>
      <c r="ICU43" s="214"/>
      <c r="ICV43" s="214"/>
      <c r="ICW43" s="214"/>
      <c r="ICX43" s="214"/>
      <c r="ICY43" s="214"/>
      <c r="ICZ43" s="214"/>
      <c r="IDA43" s="214"/>
      <c r="IDB43" s="214"/>
      <c r="IDC43" s="214"/>
      <c r="IDD43" s="214"/>
      <c r="IDE43" s="214"/>
      <c r="IDF43" s="214"/>
      <c r="IDG43" s="214"/>
      <c r="IDH43" s="214"/>
      <c r="IDI43" s="214"/>
      <c r="IDJ43" s="214"/>
      <c r="IDK43" s="214"/>
      <c r="IDL43" s="214"/>
      <c r="IDM43" s="214"/>
      <c r="IDN43" s="214"/>
      <c r="IDO43" s="214"/>
      <c r="IDP43" s="214"/>
      <c r="IDQ43" s="214"/>
      <c r="IDR43" s="214"/>
      <c r="IDS43" s="214"/>
      <c r="IDT43" s="214"/>
      <c r="IDU43" s="214"/>
      <c r="IDV43" s="214"/>
      <c r="IDW43" s="214"/>
      <c r="IDX43" s="214"/>
      <c r="IDY43" s="214"/>
      <c r="IDZ43" s="214"/>
      <c r="IEA43" s="214"/>
      <c r="IEB43" s="214"/>
      <c r="IEC43" s="214"/>
      <c r="IED43" s="214"/>
      <c r="IEE43" s="214"/>
      <c r="IEF43" s="214"/>
      <c r="IEG43" s="214"/>
      <c r="IEH43" s="214"/>
      <c r="IEI43" s="214"/>
      <c r="IEJ43" s="214"/>
      <c r="IEK43" s="214"/>
      <c r="IEL43" s="214"/>
      <c r="IEM43" s="214"/>
      <c r="IEN43" s="214"/>
      <c r="IEO43" s="214"/>
      <c r="IEP43" s="214"/>
      <c r="IEQ43" s="214"/>
      <c r="IER43" s="214"/>
      <c r="IES43" s="214"/>
      <c r="IET43" s="214"/>
      <c r="IEU43" s="214"/>
      <c r="IEV43" s="214"/>
      <c r="IEW43" s="214"/>
      <c r="IEX43" s="214"/>
      <c r="IEY43" s="214"/>
      <c r="IEZ43" s="214"/>
      <c r="IFA43" s="214"/>
      <c r="IFB43" s="214"/>
      <c r="IFC43" s="214"/>
      <c r="IFD43" s="214"/>
      <c r="IFE43" s="214"/>
      <c r="IFF43" s="214"/>
      <c r="IFG43" s="214"/>
      <c r="IFH43" s="214"/>
      <c r="IFI43" s="214"/>
      <c r="IFJ43" s="214"/>
      <c r="IFK43" s="214"/>
      <c r="IFL43" s="214"/>
      <c r="IFM43" s="214"/>
      <c r="IFN43" s="214"/>
      <c r="IFO43" s="214"/>
      <c r="IFP43" s="214"/>
      <c r="IFQ43" s="214"/>
      <c r="IFR43" s="214"/>
      <c r="IFS43" s="214"/>
      <c r="IFT43" s="214"/>
      <c r="IFU43" s="214"/>
      <c r="IFV43" s="214"/>
      <c r="IFW43" s="214"/>
      <c r="IFX43" s="214"/>
      <c r="IFY43" s="214"/>
      <c r="IFZ43" s="214"/>
      <c r="IGA43" s="214"/>
      <c r="IGB43" s="214"/>
      <c r="IGC43" s="214"/>
      <c r="IGD43" s="214"/>
      <c r="IGE43" s="214"/>
      <c r="IGF43" s="214"/>
      <c r="IGG43" s="214"/>
      <c r="IGH43" s="214"/>
      <c r="IGI43" s="214"/>
      <c r="IGJ43" s="214"/>
      <c r="IGK43" s="214"/>
      <c r="IGL43" s="214"/>
      <c r="IGM43" s="214"/>
      <c r="IGN43" s="214"/>
      <c r="IGO43" s="214"/>
      <c r="IGP43" s="214"/>
      <c r="IGQ43" s="214"/>
      <c r="IGR43" s="214"/>
      <c r="IGS43" s="214"/>
      <c r="IGT43" s="214"/>
      <c r="IGU43" s="214"/>
      <c r="IGV43" s="214"/>
      <c r="IGW43" s="214"/>
      <c r="IGX43" s="214"/>
      <c r="IGY43" s="214"/>
      <c r="IGZ43" s="214"/>
      <c r="IHA43" s="214"/>
      <c r="IHB43" s="214"/>
      <c r="IHC43" s="214"/>
      <c r="IHD43" s="214"/>
      <c r="IHE43" s="214"/>
      <c r="IHF43" s="214"/>
      <c r="IHG43" s="214"/>
      <c r="IHH43" s="214"/>
      <c r="IHI43" s="214"/>
      <c r="IHJ43" s="214"/>
      <c r="IHK43" s="214"/>
      <c r="IHL43" s="214"/>
      <c r="IHM43" s="214"/>
      <c r="IHN43" s="214"/>
      <c r="IHO43" s="214"/>
      <c r="IHP43" s="214"/>
      <c r="IHQ43" s="214"/>
      <c r="IHR43" s="214"/>
      <c r="IHS43" s="214"/>
      <c r="IHT43" s="214"/>
      <c r="IHU43" s="214"/>
      <c r="IHV43" s="214"/>
      <c r="IHW43" s="214"/>
      <c r="IHX43" s="214"/>
      <c r="IHY43" s="214"/>
      <c r="IHZ43" s="214"/>
      <c r="IIA43" s="214"/>
      <c r="IIB43" s="214"/>
      <c r="IIC43" s="214"/>
      <c r="IID43" s="214"/>
      <c r="IIE43" s="214"/>
      <c r="IIF43" s="214"/>
      <c r="IIG43" s="214"/>
      <c r="IIH43" s="214"/>
      <c r="III43" s="214"/>
      <c r="IIJ43" s="214"/>
      <c r="IIK43" s="214"/>
      <c r="IIL43" s="214"/>
      <c r="IIM43" s="214"/>
      <c r="IIN43" s="214"/>
      <c r="IIO43" s="214"/>
      <c r="IIP43" s="214"/>
      <c r="IIQ43" s="214"/>
      <c r="IIR43" s="214"/>
      <c r="IIS43" s="214"/>
      <c r="IIT43" s="214"/>
      <c r="IIU43" s="214"/>
      <c r="IIV43" s="214"/>
      <c r="IIW43" s="214"/>
      <c r="IIX43" s="214"/>
      <c r="IIY43" s="214"/>
      <c r="IIZ43" s="214"/>
      <c r="IJA43" s="214"/>
      <c r="IJB43" s="214"/>
      <c r="IJC43" s="214"/>
      <c r="IJD43" s="214"/>
      <c r="IJE43" s="214"/>
      <c r="IJF43" s="214"/>
      <c r="IJG43" s="214"/>
      <c r="IJH43" s="214"/>
      <c r="IJI43" s="214"/>
      <c r="IJJ43" s="214"/>
      <c r="IJK43" s="214"/>
      <c r="IJL43" s="214"/>
      <c r="IJM43" s="214"/>
      <c r="IJN43" s="214"/>
      <c r="IJO43" s="214"/>
      <c r="IJP43" s="214"/>
      <c r="IJQ43" s="214"/>
      <c r="IJR43" s="214"/>
      <c r="IJS43" s="214"/>
      <c r="IJT43" s="214"/>
      <c r="IJU43" s="214"/>
      <c r="IJV43" s="214"/>
      <c r="IJW43" s="214"/>
      <c r="IJX43" s="214"/>
      <c r="IJY43" s="214"/>
      <c r="IJZ43" s="214"/>
      <c r="IKA43" s="214"/>
      <c r="IKB43" s="214"/>
      <c r="IKC43" s="214"/>
      <c r="IKD43" s="214"/>
      <c r="IKE43" s="214"/>
      <c r="IKF43" s="214"/>
      <c r="IKG43" s="214"/>
      <c r="IKH43" s="214"/>
      <c r="IKI43" s="214"/>
      <c r="IKJ43" s="214"/>
      <c r="IKK43" s="214"/>
      <c r="IKL43" s="214"/>
      <c r="IKM43" s="214"/>
      <c r="IKN43" s="214"/>
      <c r="IKO43" s="214"/>
      <c r="IKP43" s="214"/>
      <c r="IKQ43" s="214"/>
      <c r="IKR43" s="214"/>
      <c r="IKS43" s="214"/>
      <c r="IKT43" s="214"/>
      <c r="IKU43" s="214"/>
      <c r="IKV43" s="214"/>
      <c r="IKW43" s="214"/>
      <c r="IKX43" s="214"/>
      <c r="IKY43" s="214"/>
      <c r="IKZ43" s="214"/>
      <c r="ILA43" s="214"/>
      <c r="ILB43" s="214"/>
      <c r="ILC43" s="214"/>
      <c r="ILD43" s="214"/>
      <c r="ILE43" s="214"/>
      <c r="ILF43" s="214"/>
      <c r="ILG43" s="214"/>
      <c r="ILH43" s="214"/>
      <c r="ILI43" s="214"/>
      <c r="ILJ43" s="214"/>
      <c r="ILK43" s="214"/>
      <c r="ILL43" s="214"/>
      <c r="ILM43" s="214"/>
      <c r="ILN43" s="214"/>
      <c r="ILO43" s="214"/>
      <c r="ILP43" s="214"/>
      <c r="ILQ43" s="214"/>
      <c r="ILR43" s="214"/>
      <c r="ILS43" s="214"/>
      <c r="ILT43" s="214"/>
      <c r="ILU43" s="214"/>
      <c r="ILV43" s="214"/>
      <c r="ILW43" s="214"/>
      <c r="ILX43" s="214"/>
      <c r="ILY43" s="214"/>
      <c r="ILZ43" s="214"/>
      <c r="IMA43" s="214"/>
      <c r="IMB43" s="214"/>
      <c r="IMC43" s="214"/>
      <c r="IMD43" s="214"/>
      <c r="IME43" s="214"/>
      <c r="IMF43" s="214"/>
      <c r="IMG43" s="214"/>
      <c r="IMH43" s="214"/>
      <c r="IMI43" s="214"/>
      <c r="IMJ43" s="214"/>
      <c r="IMK43" s="214"/>
      <c r="IML43" s="214"/>
      <c r="IMM43" s="214"/>
      <c r="IMN43" s="214"/>
      <c r="IMO43" s="214"/>
      <c r="IMP43" s="214"/>
      <c r="IMQ43" s="214"/>
      <c r="IMR43" s="214"/>
      <c r="IMS43" s="214"/>
      <c r="IMT43" s="214"/>
      <c r="IMU43" s="214"/>
      <c r="IMV43" s="214"/>
      <c r="IMW43" s="214"/>
      <c r="IMX43" s="214"/>
      <c r="IMY43" s="214"/>
      <c r="IMZ43" s="214"/>
      <c r="INA43" s="214"/>
      <c r="INB43" s="214"/>
      <c r="INC43" s="214"/>
      <c r="IND43" s="214"/>
      <c r="INE43" s="214"/>
      <c r="INF43" s="214"/>
      <c r="ING43" s="214"/>
      <c r="INH43" s="214"/>
      <c r="INI43" s="214"/>
      <c r="INJ43" s="214"/>
      <c r="INK43" s="214"/>
      <c r="INL43" s="214"/>
      <c r="INM43" s="214"/>
      <c r="INN43" s="214"/>
      <c r="INO43" s="214"/>
      <c r="INP43" s="214"/>
      <c r="INQ43" s="214"/>
      <c r="INR43" s="214"/>
      <c r="INS43" s="214"/>
      <c r="INT43" s="214"/>
      <c r="INU43" s="214"/>
      <c r="INV43" s="214"/>
      <c r="INW43" s="214"/>
      <c r="INX43" s="214"/>
      <c r="INY43" s="214"/>
      <c r="INZ43" s="214"/>
      <c r="IOA43" s="214"/>
      <c r="IOB43" s="214"/>
      <c r="IOC43" s="214"/>
      <c r="IOD43" s="214"/>
      <c r="IOE43" s="214"/>
      <c r="IOF43" s="214"/>
      <c r="IOG43" s="214"/>
      <c r="IOH43" s="214"/>
      <c r="IOI43" s="214"/>
      <c r="IOJ43" s="214"/>
      <c r="IOK43" s="214"/>
      <c r="IOL43" s="214"/>
      <c r="IOM43" s="214"/>
      <c r="ION43" s="214"/>
      <c r="IOO43" s="214"/>
      <c r="IOP43" s="214"/>
      <c r="IOQ43" s="214"/>
      <c r="IOR43" s="214"/>
      <c r="IOS43" s="214"/>
      <c r="IOT43" s="214"/>
      <c r="IOU43" s="214"/>
      <c r="IOV43" s="214"/>
      <c r="IOW43" s="214"/>
      <c r="IOX43" s="214"/>
      <c r="IOY43" s="214"/>
      <c r="IOZ43" s="214"/>
      <c r="IPA43" s="214"/>
      <c r="IPB43" s="214"/>
      <c r="IPC43" s="214"/>
      <c r="IPD43" s="214"/>
      <c r="IPE43" s="214"/>
      <c r="IPF43" s="214"/>
      <c r="IPG43" s="214"/>
      <c r="IPH43" s="214"/>
      <c r="IPI43" s="214"/>
      <c r="IPJ43" s="214"/>
      <c r="IPK43" s="214"/>
      <c r="IPL43" s="214"/>
      <c r="IPM43" s="214"/>
      <c r="IPN43" s="214"/>
      <c r="IPO43" s="214"/>
      <c r="IPP43" s="214"/>
      <c r="IPQ43" s="214"/>
      <c r="IPR43" s="214"/>
      <c r="IPS43" s="214"/>
      <c r="IPT43" s="214"/>
      <c r="IPU43" s="214"/>
      <c r="IPV43" s="214"/>
      <c r="IPW43" s="214"/>
      <c r="IPX43" s="214"/>
      <c r="IPY43" s="214"/>
      <c r="IPZ43" s="214"/>
      <c r="IQA43" s="214"/>
      <c r="IQB43" s="214"/>
      <c r="IQC43" s="214"/>
      <c r="IQD43" s="214"/>
      <c r="IQE43" s="214"/>
      <c r="IQF43" s="214"/>
      <c r="IQG43" s="214"/>
      <c r="IQH43" s="214"/>
      <c r="IQI43" s="214"/>
      <c r="IQJ43" s="214"/>
      <c r="IQK43" s="214"/>
      <c r="IQL43" s="214"/>
      <c r="IQM43" s="214"/>
      <c r="IQN43" s="214"/>
      <c r="IQO43" s="214"/>
      <c r="IQP43" s="214"/>
      <c r="IQQ43" s="214"/>
      <c r="IQR43" s="214"/>
      <c r="IQS43" s="214"/>
      <c r="IQT43" s="214"/>
      <c r="IQU43" s="214"/>
      <c r="IQV43" s="214"/>
      <c r="IQW43" s="214"/>
      <c r="IQX43" s="214"/>
      <c r="IQY43" s="214"/>
      <c r="IQZ43" s="214"/>
      <c r="IRA43" s="214"/>
      <c r="IRB43" s="214"/>
      <c r="IRC43" s="214"/>
      <c r="IRD43" s="214"/>
      <c r="IRE43" s="214"/>
      <c r="IRF43" s="214"/>
      <c r="IRG43" s="214"/>
      <c r="IRH43" s="214"/>
      <c r="IRI43" s="214"/>
      <c r="IRJ43" s="214"/>
      <c r="IRK43" s="214"/>
      <c r="IRL43" s="214"/>
      <c r="IRM43" s="214"/>
      <c r="IRN43" s="214"/>
      <c r="IRO43" s="214"/>
      <c r="IRP43" s="214"/>
      <c r="IRQ43" s="214"/>
      <c r="IRR43" s="214"/>
      <c r="IRS43" s="214"/>
      <c r="IRT43" s="214"/>
      <c r="IRU43" s="214"/>
      <c r="IRV43" s="214"/>
      <c r="IRW43" s="214"/>
      <c r="IRX43" s="214"/>
      <c r="IRY43" s="214"/>
      <c r="IRZ43" s="214"/>
      <c r="ISA43" s="214"/>
      <c r="ISB43" s="214"/>
      <c r="ISC43" s="214"/>
      <c r="ISD43" s="214"/>
      <c r="ISE43" s="214"/>
      <c r="ISF43" s="214"/>
      <c r="ISG43" s="214"/>
      <c r="ISH43" s="214"/>
      <c r="ISI43" s="214"/>
      <c r="ISJ43" s="214"/>
      <c r="ISK43" s="214"/>
      <c r="ISL43" s="214"/>
      <c r="ISM43" s="214"/>
      <c r="ISN43" s="214"/>
      <c r="ISO43" s="214"/>
      <c r="ISP43" s="214"/>
      <c r="ISQ43" s="214"/>
      <c r="ISR43" s="214"/>
      <c r="ISS43" s="214"/>
      <c r="IST43" s="214"/>
      <c r="ISU43" s="214"/>
      <c r="ISV43" s="214"/>
      <c r="ISW43" s="214"/>
      <c r="ISX43" s="214"/>
      <c r="ISY43" s="214"/>
      <c r="ISZ43" s="214"/>
      <c r="ITA43" s="214"/>
      <c r="ITB43" s="214"/>
      <c r="ITC43" s="214"/>
      <c r="ITD43" s="214"/>
      <c r="ITE43" s="214"/>
      <c r="ITF43" s="214"/>
      <c r="ITG43" s="214"/>
      <c r="ITH43" s="214"/>
      <c r="ITI43" s="214"/>
      <c r="ITJ43" s="214"/>
      <c r="ITK43" s="214"/>
      <c r="ITL43" s="214"/>
      <c r="ITM43" s="214"/>
      <c r="ITN43" s="214"/>
      <c r="ITO43" s="214"/>
      <c r="ITP43" s="214"/>
      <c r="ITQ43" s="214"/>
      <c r="ITR43" s="214"/>
      <c r="ITS43" s="214"/>
      <c r="ITT43" s="214"/>
      <c r="ITU43" s="214"/>
      <c r="ITV43" s="214"/>
      <c r="ITW43" s="214"/>
      <c r="ITX43" s="214"/>
      <c r="ITY43" s="214"/>
      <c r="ITZ43" s="214"/>
      <c r="IUA43" s="214"/>
      <c r="IUB43" s="214"/>
      <c r="IUC43" s="214"/>
      <c r="IUD43" s="214"/>
      <c r="IUE43" s="214"/>
      <c r="IUF43" s="214"/>
      <c r="IUG43" s="214"/>
      <c r="IUH43" s="214"/>
      <c r="IUI43" s="214"/>
      <c r="IUJ43" s="214"/>
      <c r="IUK43" s="214"/>
      <c r="IUL43" s="214"/>
      <c r="IUM43" s="214"/>
      <c r="IUN43" s="214"/>
      <c r="IUO43" s="214"/>
      <c r="IUP43" s="214"/>
      <c r="IUQ43" s="214"/>
      <c r="IUR43" s="214"/>
      <c r="IUS43" s="214"/>
      <c r="IUT43" s="214"/>
      <c r="IUU43" s="214"/>
      <c r="IUV43" s="214"/>
      <c r="IUW43" s="214"/>
      <c r="IUX43" s="214"/>
      <c r="IUY43" s="214"/>
      <c r="IUZ43" s="214"/>
      <c r="IVA43" s="214"/>
      <c r="IVB43" s="214"/>
      <c r="IVC43" s="214"/>
      <c r="IVD43" s="214"/>
      <c r="IVE43" s="214"/>
      <c r="IVF43" s="214"/>
      <c r="IVG43" s="214"/>
      <c r="IVH43" s="214"/>
      <c r="IVI43" s="214"/>
      <c r="IVJ43" s="214"/>
      <c r="IVK43" s="214"/>
      <c r="IVL43" s="214"/>
      <c r="IVM43" s="214"/>
      <c r="IVN43" s="214"/>
      <c r="IVO43" s="214"/>
      <c r="IVP43" s="214"/>
      <c r="IVQ43" s="214"/>
      <c r="IVR43" s="214"/>
      <c r="IVS43" s="214"/>
      <c r="IVT43" s="214"/>
      <c r="IVU43" s="214"/>
      <c r="IVV43" s="214"/>
      <c r="IVW43" s="214"/>
      <c r="IVX43" s="214"/>
      <c r="IVY43" s="214"/>
      <c r="IVZ43" s="214"/>
      <c r="IWA43" s="214"/>
      <c r="IWB43" s="214"/>
      <c r="IWC43" s="214"/>
      <c r="IWD43" s="214"/>
      <c r="IWE43" s="214"/>
      <c r="IWF43" s="214"/>
      <c r="IWG43" s="214"/>
      <c r="IWH43" s="214"/>
      <c r="IWI43" s="214"/>
      <c r="IWJ43" s="214"/>
      <c r="IWK43" s="214"/>
      <c r="IWL43" s="214"/>
      <c r="IWM43" s="214"/>
      <c r="IWN43" s="214"/>
      <c r="IWO43" s="214"/>
      <c r="IWP43" s="214"/>
      <c r="IWQ43" s="214"/>
      <c r="IWR43" s="214"/>
      <c r="IWS43" s="214"/>
      <c r="IWT43" s="214"/>
      <c r="IWU43" s="214"/>
      <c r="IWV43" s="214"/>
      <c r="IWW43" s="214"/>
      <c r="IWX43" s="214"/>
      <c r="IWY43" s="214"/>
      <c r="IWZ43" s="214"/>
      <c r="IXA43" s="214"/>
      <c r="IXB43" s="214"/>
      <c r="IXC43" s="214"/>
      <c r="IXD43" s="214"/>
      <c r="IXE43" s="214"/>
      <c r="IXF43" s="214"/>
      <c r="IXG43" s="214"/>
      <c r="IXH43" s="214"/>
      <c r="IXI43" s="214"/>
      <c r="IXJ43" s="214"/>
      <c r="IXK43" s="214"/>
      <c r="IXL43" s="214"/>
      <c r="IXM43" s="214"/>
      <c r="IXN43" s="214"/>
      <c r="IXO43" s="214"/>
      <c r="IXP43" s="214"/>
      <c r="IXQ43" s="214"/>
      <c r="IXR43" s="214"/>
      <c r="IXS43" s="214"/>
      <c r="IXT43" s="214"/>
      <c r="IXU43" s="214"/>
      <c r="IXV43" s="214"/>
      <c r="IXW43" s="214"/>
      <c r="IXX43" s="214"/>
      <c r="IXY43" s="214"/>
      <c r="IXZ43" s="214"/>
      <c r="IYA43" s="214"/>
      <c r="IYB43" s="214"/>
      <c r="IYC43" s="214"/>
      <c r="IYD43" s="214"/>
      <c r="IYE43" s="214"/>
      <c r="IYF43" s="214"/>
      <c r="IYG43" s="214"/>
      <c r="IYH43" s="214"/>
      <c r="IYI43" s="214"/>
      <c r="IYJ43" s="214"/>
      <c r="IYK43" s="214"/>
      <c r="IYL43" s="214"/>
      <c r="IYM43" s="214"/>
      <c r="IYN43" s="214"/>
      <c r="IYO43" s="214"/>
      <c r="IYP43" s="214"/>
      <c r="IYQ43" s="214"/>
      <c r="IYR43" s="214"/>
      <c r="IYS43" s="214"/>
      <c r="IYT43" s="214"/>
      <c r="IYU43" s="214"/>
      <c r="IYV43" s="214"/>
      <c r="IYW43" s="214"/>
      <c r="IYX43" s="214"/>
      <c r="IYY43" s="214"/>
      <c r="IYZ43" s="214"/>
      <c r="IZA43" s="214"/>
      <c r="IZB43" s="214"/>
      <c r="IZC43" s="214"/>
      <c r="IZD43" s="214"/>
      <c r="IZE43" s="214"/>
      <c r="IZF43" s="214"/>
      <c r="IZG43" s="214"/>
      <c r="IZH43" s="214"/>
      <c r="IZI43" s="214"/>
      <c r="IZJ43" s="214"/>
      <c r="IZK43" s="214"/>
      <c r="IZL43" s="214"/>
      <c r="IZM43" s="214"/>
      <c r="IZN43" s="214"/>
      <c r="IZO43" s="214"/>
      <c r="IZP43" s="214"/>
      <c r="IZQ43" s="214"/>
      <c r="IZR43" s="214"/>
      <c r="IZS43" s="214"/>
      <c r="IZT43" s="214"/>
      <c r="IZU43" s="214"/>
      <c r="IZV43" s="214"/>
      <c r="IZW43" s="214"/>
      <c r="IZX43" s="214"/>
      <c r="IZY43" s="214"/>
      <c r="IZZ43" s="214"/>
      <c r="JAA43" s="214"/>
      <c r="JAB43" s="214"/>
      <c r="JAC43" s="214"/>
      <c r="JAD43" s="214"/>
      <c r="JAE43" s="214"/>
      <c r="JAF43" s="214"/>
      <c r="JAG43" s="214"/>
      <c r="JAH43" s="214"/>
      <c r="JAI43" s="214"/>
      <c r="JAJ43" s="214"/>
      <c r="JAK43" s="214"/>
      <c r="JAL43" s="214"/>
      <c r="JAM43" s="214"/>
      <c r="JAN43" s="214"/>
      <c r="JAO43" s="214"/>
      <c r="JAP43" s="214"/>
      <c r="JAQ43" s="214"/>
      <c r="JAR43" s="214"/>
      <c r="JAS43" s="214"/>
      <c r="JAT43" s="214"/>
      <c r="JAU43" s="214"/>
      <c r="JAV43" s="214"/>
      <c r="JAW43" s="214"/>
      <c r="JAX43" s="214"/>
      <c r="JAY43" s="214"/>
      <c r="JAZ43" s="214"/>
      <c r="JBA43" s="214"/>
      <c r="JBB43" s="214"/>
      <c r="JBC43" s="214"/>
      <c r="JBD43" s="214"/>
      <c r="JBE43" s="214"/>
      <c r="JBF43" s="214"/>
      <c r="JBG43" s="214"/>
      <c r="JBH43" s="214"/>
      <c r="JBI43" s="214"/>
      <c r="JBJ43" s="214"/>
      <c r="JBK43" s="214"/>
      <c r="JBL43" s="214"/>
      <c r="JBM43" s="214"/>
      <c r="JBN43" s="214"/>
      <c r="JBO43" s="214"/>
      <c r="JBP43" s="214"/>
      <c r="JBQ43" s="214"/>
      <c r="JBR43" s="214"/>
      <c r="JBS43" s="214"/>
      <c r="JBT43" s="214"/>
      <c r="JBU43" s="214"/>
      <c r="JBV43" s="214"/>
      <c r="JBW43" s="214"/>
      <c r="JBX43" s="214"/>
      <c r="JBY43" s="214"/>
      <c r="JBZ43" s="214"/>
      <c r="JCA43" s="214"/>
      <c r="JCB43" s="214"/>
      <c r="JCC43" s="214"/>
      <c r="JCD43" s="214"/>
      <c r="JCE43" s="214"/>
      <c r="JCF43" s="214"/>
      <c r="JCG43" s="214"/>
      <c r="JCH43" s="214"/>
      <c r="JCI43" s="214"/>
      <c r="JCJ43" s="214"/>
      <c r="JCK43" s="214"/>
      <c r="JCL43" s="214"/>
      <c r="JCM43" s="214"/>
      <c r="JCN43" s="214"/>
      <c r="JCO43" s="214"/>
      <c r="JCP43" s="214"/>
      <c r="JCQ43" s="214"/>
      <c r="JCR43" s="214"/>
      <c r="JCS43" s="214"/>
      <c r="JCT43" s="214"/>
      <c r="JCU43" s="214"/>
      <c r="JCV43" s="214"/>
      <c r="JCW43" s="214"/>
      <c r="JCX43" s="214"/>
      <c r="JCY43" s="214"/>
      <c r="JCZ43" s="214"/>
      <c r="JDA43" s="214"/>
      <c r="JDB43" s="214"/>
      <c r="JDC43" s="214"/>
      <c r="JDD43" s="214"/>
      <c r="JDE43" s="214"/>
      <c r="JDF43" s="214"/>
      <c r="JDG43" s="214"/>
      <c r="JDH43" s="214"/>
      <c r="JDI43" s="214"/>
      <c r="JDJ43" s="214"/>
      <c r="JDK43" s="214"/>
      <c r="JDL43" s="214"/>
      <c r="JDM43" s="214"/>
      <c r="JDN43" s="214"/>
      <c r="JDO43" s="214"/>
      <c r="JDP43" s="214"/>
      <c r="JDQ43" s="214"/>
      <c r="JDR43" s="214"/>
      <c r="JDS43" s="214"/>
      <c r="JDT43" s="214"/>
      <c r="JDU43" s="214"/>
      <c r="JDV43" s="214"/>
      <c r="JDW43" s="214"/>
      <c r="JDX43" s="214"/>
      <c r="JDY43" s="214"/>
      <c r="JDZ43" s="214"/>
      <c r="JEA43" s="214"/>
      <c r="JEB43" s="214"/>
      <c r="JEC43" s="214"/>
      <c r="JED43" s="214"/>
      <c r="JEE43" s="214"/>
      <c r="JEF43" s="214"/>
      <c r="JEG43" s="214"/>
      <c r="JEH43" s="214"/>
      <c r="JEI43" s="214"/>
      <c r="JEJ43" s="214"/>
      <c r="JEK43" s="214"/>
      <c r="JEL43" s="214"/>
      <c r="JEM43" s="214"/>
      <c r="JEN43" s="214"/>
      <c r="JEO43" s="214"/>
      <c r="JEP43" s="214"/>
      <c r="JEQ43" s="214"/>
      <c r="JER43" s="214"/>
      <c r="JES43" s="214"/>
      <c r="JET43" s="214"/>
      <c r="JEU43" s="214"/>
      <c r="JEV43" s="214"/>
      <c r="JEW43" s="214"/>
      <c r="JEX43" s="214"/>
      <c r="JEY43" s="214"/>
      <c r="JEZ43" s="214"/>
      <c r="JFA43" s="214"/>
      <c r="JFB43" s="214"/>
      <c r="JFC43" s="214"/>
      <c r="JFD43" s="214"/>
      <c r="JFE43" s="214"/>
      <c r="JFF43" s="214"/>
      <c r="JFG43" s="214"/>
      <c r="JFH43" s="214"/>
      <c r="JFI43" s="214"/>
      <c r="JFJ43" s="214"/>
      <c r="JFK43" s="214"/>
      <c r="JFL43" s="214"/>
      <c r="JFM43" s="214"/>
      <c r="JFN43" s="214"/>
      <c r="JFO43" s="214"/>
      <c r="JFP43" s="214"/>
      <c r="JFQ43" s="214"/>
      <c r="JFR43" s="214"/>
      <c r="JFS43" s="214"/>
      <c r="JFT43" s="214"/>
      <c r="JFU43" s="214"/>
      <c r="JFV43" s="214"/>
      <c r="JFW43" s="214"/>
      <c r="JFX43" s="214"/>
      <c r="JFY43" s="214"/>
      <c r="JFZ43" s="214"/>
      <c r="JGA43" s="214"/>
      <c r="JGB43" s="214"/>
      <c r="JGC43" s="214"/>
      <c r="JGD43" s="214"/>
      <c r="JGE43" s="214"/>
      <c r="JGF43" s="214"/>
      <c r="JGG43" s="214"/>
      <c r="JGH43" s="214"/>
      <c r="JGI43" s="214"/>
      <c r="JGJ43" s="214"/>
      <c r="JGK43" s="214"/>
      <c r="JGL43" s="214"/>
      <c r="JGM43" s="214"/>
      <c r="JGN43" s="214"/>
      <c r="JGO43" s="214"/>
      <c r="JGP43" s="214"/>
      <c r="JGQ43" s="214"/>
      <c r="JGR43" s="214"/>
      <c r="JGS43" s="214"/>
      <c r="JGT43" s="214"/>
      <c r="JGU43" s="214"/>
      <c r="JGV43" s="214"/>
      <c r="JGW43" s="214"/>
      <c r="JGX43" s="214"/>
      <c r="JGY43" s="214"/>
      <c r="JGZ43" s="214"/>
      <c r="JHA43" s="214"/>
      <c r="JHB43" s="214"/>
      <c r="JHC43" s="214"/>
      <c r="JHD43" s="214"/>
      <c r="JHE43" s="214"/>
      <c r="JHF43" s="214"/>
      <c r="JHG43" s="214"/>
      <c r="JHH43" s="214"/>
      <c r="JHI43" s="214"/>
      <c r="JHJ43" s="214"/>
      <c r="JHK43" s="214"/>
      <c r="JHL43" s="214"/>
      <c r="JHM43" s="214"/>
      <c r="JHN43" s="214"/>
      <c r="JHO43" s="214"/>
      <c r="JHP43" s="214"/>
      <c r="JHQ43" s="214"/>
      <c r="JHR43" s="214"/>
      <c r="JHS43" s="214"/>
      <c r="JHT43" s="214"/>
      <c r="JHU43" s="214"/>
      <c r="JHV43" s="214"/>
      <c r="JHW43" s="214"/>
      <c r="JHX43" s="214"/>
      <c r="JHY43" s="214"/>
      <c r="JHZ43" s="214"/>
      <c r="JIA43" s="214"/>
      <c r="JIB43" s="214"/>
      <c r="JIC43" s="214"/>
      <c r="JID43" s="214"/>
      <c r="JIE43" s="214"/>
      <c r="JIF43" s="214"/>
      <c r="JIG43" s="214"/>
      <c r="JIH43" s="214"/>
      <c r="JII43" s="214"/>
      <c r="JIJ43" s="214"/>
      <c r="JIK43" s="214"/>
      <c r="JIL43" s="214"/>
      <c r="JIM43" s="214"/>
      <c r="JIN43" s="214"/>
      <c r="JIO43" s="214"/>
      <c r="JIP43" s="214"/>
      <c r="JIQ43" s="214"/>
      <c r="JIR43" s="214"/>
      <c r="JIS43" s="214"/>
      <c r="JIT43" s="214"/>
      <c r="JIU43" s="214"/>
      <c r="JIV43" s="214"/>
      <c r="JIW43" s="214"/>
      <c r="JIX43" s="214"/>
      <c r="JIY43" s="214"/>
      <c r="JIZ43" s="214"/>
      <c r="JJA43" s="214"/>
      <c r="JJB43" s="214"/>
      <c r="JJC43" s="214"/>
      <c r="JJD43" s="214"/>
      <c r="JJE43" s="214"/>
      <c r="JJF43" s="214"/>
      <c r="JJG43" s="214"/>
      <c r="JJH43" s="214"/>
      <c r="JJI43" s="214"/>
      <c r="JJJ43" s="214"/>
      <c r="JJK43" s="214"/>
      <c r="JJL43" s="214"/>
      <c r="JJM43" s="214"/>
      <c r="JJN43" s="214"/>
      <c r="JJO43" s="214"/>
      <c r="JJP43" s="214"/>
      <c r="JJQ43" s="214"/>
      <c r="JJR43" s="214"/>
      <c r="JJS43" s="214"/>
      <c r="JJT43" s="214"/>
      <c r="JJU43" s="214"/>
      <c r="JJV43" s="214"/>
      <c r="JJW43" s="214"/>
      <c r="JJX43" s="214"/>
      <c r="JJY43" s="214"/>
      <c r="JJZ43" s="214"/>
      <c r="JKA43" s="214"/>
      <c r="JKB43" s="214"/>
      <c r="JKC43" s="214"/>
      <c r="JKD43" s="214"/>
      <c r="JKE43" s="214"/>
      <c r="JKF43" s="214"/>
      <c r="JKG43" s="214"/>
      <c r="JKH43" s="214"/>
      <c r="JKI43" s="214"/>
      <c r="JKJ43" s="214"/>
      <c r="JKK43" s="214"/>
      <c r="JKL43" s="214"/>
      <c r="JKM43" s="214"/>
      <c r="JKN43" s="214"/>
      <c r="JKO43" s="214"/>
      <c r="JKP43" s="214"/>
      <c r="JKQ43" s="214"/>
      <c r="JKR43" s="214"/>
      <c r="JKS43" s="214"/>
      <c r="JKT43" s="214"/>
      <c r="JKU43" s="214"/>
      <c r="JKV43" s="214"/>
      <c r="JKW43" s="214"/>
      <c r="JKX43" s="214"/>
      <c r="JKY43" s="214"/>
      <c r="JKZ43" s="214"/>
      <c r="JLA43" s="214"/>
      <c r="JLB43" s="214"/>
      <c r="JLC43" s="214"/>
      <c r="JLD43" s="214"/>
      <c r="JLE43" s="214"/>
      <c r="JLF43" s="214"/>
      <c r="JLG43" s="214"/>
      <c r="JLH43" s="214"/>
      <c r="JLI43" s="214"/>
      <c r="JLJ43" s="214"/>
      <c r="JLK43" s="214"/>
      <c r="JLL43" s="214"/>
      <c r="JLM43" s="214"/>
      <c r="JLN43" s="214"/>
      <c r="JLO43" s="214"/>
      <c r="JLP43" s="214"/>
      <c r="JLQ43" s="214"/>
      <c r="JLR43" s="214"/>
      <c r="JLS43" s="214"/>
      <c r="JLT43" s="214"/>
      <c r="JLU43" s="214"/>
      <c r="JLV43" s="214"/>
      <c r="JLW43" s="214"/>
      <c r="JLX43" s="214"/>
      <c r="JLY43" s="214"/>
      <c r="JLZ43" s="214"/>
      <c r="JMA43" s="214"/>
      <c r="JMB43" s="214"/>
      <c r="JMC43" s="214"/>
      <c r="JMD43" s="214"/>
      <c r="JME43" s="214"/>
      <c r="JMF43" s="214"/>
      <c r="JMG43" s="214"/>
      <c r="JMH43" s="214"/>
      <c r="JMI43" s="214"/>
      <c r="JMJ43" s="214"/>
      <c r="JMK43" s="214"/>
      <c r="JML43" s="214"/>
      <c r="JMM43" s="214"/>
      <c r="JMN43" s="214"/>
      <c r="JMO43" s="214"/>
      <c r="JMP43" s="214"/>
      <c r="JMQ43" s="214"/>
      <c r="JMR43" s="214"/>
      <c r="JMS43" s="214"/>
      <c r="JMT43" s="214"/>
      <c r="JMU43" s="214"/>
      <c r="JMV43" s="214"/>
      <c r="JMW43" s="214"/>
      <c r="JMX43" s="214"/>
      <c r="JMY43" s="214"/>
      <c r="JMZ43" s="214"/>
      <c r="JNA43" s="214"/>
      <c r="JNB43" s="214"/>
      <c r="JNC43" s="214"/>
      <c r="JND43" s="214"/>
      <c r="JNE43" s="214"/>
      <c r="JNF43" s="214"/>
      <c r="JNG43" s="214"/>
      <c r="JNH43" s="214"/>
      <c r="JNI43" s="214"/>
      <c r="JNJ43" s="214"/>
      <c r="JNK43" s="214"/>
      <c r="JNL43" s="214"/>
      <c r="JNM43" s="214"/>
      <c r="JNN43" s="214"/>
      <c r="JNO43" s="214"/>
      <c r="JNP43" s="214"/>
      <c r="JNQ43" s="214"/>
      <c r="JNR43" s="214"/>
      <c r="JNS43" s="214"/>
      <c r="JNT43" s="214"/>
      <c r="JNU43" s="214"/>
      <c r="JNV43" s="214"/>
      <c r="JNW43" s="214"/>
      <c r="JNX43" s="214"/>
      <c r="JNY43" s="214"/>
      <c r="JNZ43" s="214"/>
      <c r="JOA43" s="214"/>
      <c r="JOB43" s="214"/>
      <c r="JOC43" s="214"/>
      <c r="JOD43" s="214"/>
      <c r="JOE43" s="214"/>
      <c r="JOF43" s="214"/>
      <c r="JOG43" s="214"/>
      <c r="JOH43" s="214"/>
      <c r="JOI43" s="214"/>
      <c r="JOJ43" s="214"/>
      <c r="JOK43" s="214"/>
      <c r="JOL43" s="214"/>
      <c r="JOM43" s="214"/>
      <c r="JON43" s="214"/>
      <c r="JOO43" s="214"/>
      <c r="JOP43" s="214"/>
      <c r="JOQ43" s="214"/>
      <c r="JOR43" s="214"/>
      <c r="JOS43" s="214"/>
      <c r="JOT43" s="214"/>
      <c r="JOU43" s="214"/>
      <c r="JOV43" s="214"/>
      <c r="JOW43" s="214"/>
      <c r="JOX43" s="214"/>
      <c r="JOY43" s="214"/>
      <c r="JOZ43" s="214"/>
      <c r="JPA43" s="214"/>
      <c r="JPB43" s="214"/>
      <c r="JPC43" s="214"/>
      <c r="JPD43" s="214"/>
      <c r="JPE43" s="214"/>
      <c r="JPF43" s="214"/>
      <c r="JPG43" s="214"/>
      <c r="JPH43" s="214"/>
      <c r="JPI43" s="214"/>
      <c r="JPJ43" s="214"/>
      <c r="JPK43" s="214"/>
      <c r="JPL43" s="214"/>
      <c r="JPM43" s="214"/>
      <c r="JPN43" s="214"/>
      <c r="JPO43" s="214"/>
      <c r="JPP43" s="214"/>
      <c r="JPQ43" s="214"/>
      <c r="JPR43" s="214"/>
      <c r="JPS43" s="214"/>
      <c r="JPT43" s="214"/>
      <c r="JPU43" s="214"/>
      <c r="JPV43" s="214"/>
      <c r="JPW43" s="214"/>
      <c r="JPX43" s="214"/>
      <c r="JPY43" s="214"/>
      <c r="JPZ43" s="214"/>
      <c r="JQA43" s="214"/>
      <c r="JQB43" s="214"/>
      <c r="JQC43" s="214"/>
      <c r="JQD43" s="214"/>
      <c r="JQE43" s="214"/>
      <c r="JQF43" s="214"/>
      <c r="JQG43" s="214"/>
      <c r="JQH43" s="214"/>
      <c r="JQI43" s="214"/>
      <c r="JQJ43" s="214"/>
      <c r="JQK43" s="214"/>
      <c r="JQL43" s="214"/>
      <c r="JQM43" s="214"/>
      <c r="JQN43" s="214"/>
      <c r="JQO43" s="214"/>
      <c r="JQP43" s="214"/>
      <c r="JQQ43" s="214"/>
      <c r="JQR43" s="214"/>
      <c r="JQS43" s="214"/>
      <c r="JQT43" s="214"/>
      <c r="JQU43" s="214"/>
      <c r="JQV43" s="214"/>
      <c r="JQW43" s="214"/>
      <c r="JQX43" s="214"/>
      <c r="JQY43" s="214"/>
      <c r="JQZ43" s="214"/>
      <c r="JRA43" s="214"/>
      <c r="JRB43" s="214"/>
      <c r="JRC43" s="214"/>
      <c r="JRD43" s="214"/>
      <c r="JRE43" s="214"/>
      <c r="JRF43" s="214"/>
      <c r="JRG43" s="214"/>
      <c r="JRH43" s="214"/>
      <c r="JRI43" s="214"/>
      <c r="JRJ43" s="214"/>
      <c r="JRK43" s="214"/>
      <c r="JRL43" s="214"/>
      <c r="JRM43" s="214"/>
      <c r="JRN43" s="214"/>
      <c r="JRO43" s="214"/>
      <c r="JRP43" s="214"/>
      <c r="JRQ43" s="214"/>
      <c r="JRR43" s="214"/>
      <c r="JRS43" s="214"/>
      <c r="JRT43" s="214"/>
      <c r="JRU43" s="214"/>
      <c r="JRV43" s="214"/>
      <c r="JRW43" s="214"/>
      <c r="JRX43" s="214"/>
      <c r="JRY43" s="214"/>
      <c r="JRZ43" s="214"/>
      <c r="JSA43" s="214"/>
      <c r="JSB43" s="214"/>
      <c r="JSC43" s="214"/>
      <c r="JSD43" s="214"/>
      <c r="JSE43" s="214"/>
      <c r="JSF43" s="214"/>
      <c r="JSG43" s="214"/>
      <c r="JSH43" s="214"/>
      <c r="JSI43" s="214"/>
      <c r="JSJ43" s="214"/>
      <c r="JSK43" s="214"/>
      <c r="JSL43" s="214"/>
      <c r="JSM43" s="214"/>
      <c r="JSN43" s="214"/>
      <c r="JSO43" s="214"/>
      <c r="JSP43" s="214"/>
      <c r="JSQ43" s="214"/>
      <c r="JSR43" s="214"/>
      <c r="JSS43" s="214"/>
      <c r="JST43" s="214"/>
      <c r="JSU43" s="214"/>
      <c r="JSV43" s="214"/>
      <c r="JSW43" s="214"/>
      <c r="JSX43" s="214"/>
      <c r="JSY43" s="214"/>
      <c r="JSZ43" s="214"/>
      <c r="JTA43" s="214"/>
      <c r="JTB43" s="214"/>
      <c r="JTC43" s="214"/>
      <c r="JTD43" s="214"/>
      <c r="JTE43" s="214"/>
      <c r="JTF43" s="214"/>
      <c r="JTG43" s="214"/>
      <c r="JTH43" s="214"/>
      <c r="JTI43" s="214"/>
      <c r="JTJ43" s="214"/>
      <c r="JTK43" s="214"/>
      <c r="JTL43" s="214"/>
      <c r="JTM43" s="214"/>
      <c r="JTN43" s="214"/>
      <c r="JTO43" s="214"/>
      <c r="JTP43" s="214"/>
      <c r="JTQ43" s="214"/>
      <c r="JTR43" s="214"/>
      <c r="JTS43" s="214"/>
      <c r="JTT43" s="214"/>
      <c r="JTU43" s="214"/>
      <c r="JTV43" s="214"/>
      <c r="JTW43" s="214"/>
      <c r="JTX43" s="214"/>
      <c r="JTY43" s="214"/>
      <c r="JTZ43" s="214"/>
      <c r="JUA43" s="214"/>
      <c r="JUB43" s="214"/>
      <c r="JUC43" s="214"/>
      <c r="JUD43" s="214"/>
      <c r="JUE43" s="214"/>
      <c r="JUF43" s="214"/>
      <c r="JUG43" s="214"/>
      <c r="JUH43" s="214"/>
      <c r="JUI43" s="214"/>
      <c r="JUJ43" s="214"/>
      <c r="JUK43" s="214"/>
      <c r="JUL43" s="214"/>
      <c r="JUM43" s="214"/>
      <c r="JUN43" s="214"/>
      <c r="JUO43" s="214"/>
      <c r="JUP43" s="214"/>
      <c r="JUQ43" s="214"/>
      <c r="JUR43" s="214"/>
      <c r="JUS43" s="214"/>
      <c r="JUT43" s="214"/>
      <c r="JUU43" s="214"/>
      <c r="JUV43" s="214"/>
      <c r="JUW43" s="214"/>
      <c r="JUX43" s="214"/>
      <c r="JUY43" s="214"/>
      <c r="JUZ43" s="214"/>
      <c r="JVA43" s="214"/>
      <c r="JVB43" s="214"/>
      <c r="JVC43" s="214"/>
      <c r="JVD43" s="214"/>
      <c r="JVE43" s="214"/>
      <c r="JVF43" s="214"/>
      <c r="JVG43" s="214"/>
      <c r="JVH43" s="214"/>
      <c r="JVI43" s="214"/>
      <c r="JVJ43" s="214"/>
      <c r="JVK43" s="214"/>
      <c r="JVL43" s="214"/>
      <c r="JVM43" s="214"/>
      <c r="JVN43" s="214"/>
      <c r="JVO43" s="214"/>
      <c r="JVP43" s="214"/>
      <c r="JVQ43" s="214"/>
      <c r="JVR43" s="214"/>
      <c r="JVS43" s="214"/>
      <c r="JVT43" s="214"/>
      <c r="JVU43" s="214"/>
      <c r="JVV43" s="214"/>
      <c r="JVW43" s="214"/>
      <c r="JVX43" s="214"/>
      <c r="JVY43" s="214"/>
      <c r="JVZ43" s="214"/>
      <c r="JWA43" s="214"/>
      <c r="JWB43" s="214"/>
      <c r="JWC43" s="214"/>
      <c r="JWD43" s="214"/>
      <c r="JWE43" s="214"/>
      <c r="JWF43" s="214"/>
      <c r="JWG43" s="214"/>
      <c r="JWH43" s="214"/>
      <c r="JWI43" s="214"/>
      <c r="JWJ43" s="214"/>
      <c r="JWK43" s="214"/>
      <c r="JWL43" s="214"/>
      <c r="JWM43" s="214"/>
      <c r="JWN43" s="214"/>
      <c r="JWO43" s="214"/>
      <c r="JWP43" s="214"/>
      <c r="JWQ43" s="214"/>
      <c r="JWR43" s="214"/>
      <c r="JWS43" s="214"/>
      <c r="JWT43" s="214"/>
      <c r="JWU43" s="214"/>
      <c r="JWV43" s="214"/>
      <c r="JWW43" s="214"/>
      <c r="JWX43" s="214"/>
      <c r="JWY43" s="214"/>
      <c r="JWZ43" s="214"/>
      <c r="JXA43" s="214"/>
      <c r="JXB43" s="214"/>
      <c r="JXC43" s="214"/>
      <c r="JXD43" s="214"/>
      <c r="JXE43" s="214"/>
      <c r="JXF43" s="214"/>
      <c r="JXG43" s="214"/>
      <c r="JXH43" s="214"/>
      <c r="JXI43" s="214"/>
      <c r="JXJ43" s="214"/>
      <c r="JXK43" s="214"/>
      <c r="JXL43" s="214"/>
      <c r="JXM43" s="214"/>
      <c r="JXN43" s="214"/>
      <c r="JXO43" s="214"/>
      <c r="JXP43" s="214"/>
      <c r="JXQ43" s="214"/>
      <c r="JXR43" s="214"/>
      <c r="JXS43" s="214"/>
      <c r="JXT43" s="214"/>
      <c r="JXU43" s="214"/>
      <c r="JXV43" s="214"/>
      <c r="JXW43" s="214"/>
      <c r="JXX43" s="214"/>
      <c r="JXY43" s="214"/>
      <c r="JXZ43" s="214"/>
      <c r="JYA43" s="214"/>
      <c r="JYB43" s="214"/>
      <c r="JYC43" s="214"/>
      <c r="JYD43" s="214"/>
      <c r="JYE43" s="214"/>
      <c r="JYF43" s="214"/>
      <c r="JYG43" s="214"/>
      <c r="JYH43" s="214"/>
      <c r="JYI43" s="214"/>
      <c r="JYJ43" s="214"/>
      <c r="JYK43" s="214"/>
      <c r="JYL43" s="214"/>
      <c r="JYM43" s="214"/>
      <c r="JYN43" s="214"/>
      <c r="JYO43" s="214"/>
      <c r="JYP43" s="214"/>
      <c r="JYQ43" s="214"/>
      <c r="JYR43" s="214"/>
      <c r="JYS43" s="214"/>
      <c r="JYT43" s="214"/>
      <c r="JYU43" s="214"/>
      <c r="JYV43" s="214"/>
      <c r="JYW43" s="214"/>
      <c r="JYX43" s="214"/>
      <c r="JYY43" s="214"/>
      <c r="JYZ43" s="214"/>
      <c r="JZA43" s="214"/>
      <c r="JZB43" s="214"/>
      <c r="JZC43" s="214"/>
      <c r="JZD43" s="214"/>
      <c r="JZE43" s="214"/>
      <c r="JZF43" s="214"/>
      <c r="JZG43" s="214"/>
      <c r="JZH43" s="214"/>
      <c r="JZI43" s="214"/>
      <c r="JZJ43" s="214"/>
      <c r="JZK43" s="214"/>
      <c r="JZL43" s="214"/>
      <c r="JZM43" s="214"/>
      <c r="JZN43" s="214"/>
      <c r="JZO43" s="214"/>
      <c r="JZP43" s="214"/>
      <c r="JZQ43" s="214"/>
      <c r="JZR43" s="214"/>
      <c r="JZS43" s="214"/>
      <c r="JZT43" s="214"/>
      <c r="JZU43" s="214"/>
      <c r="JZV43" s="214"/>
      <c r="JZW43" s="214"/>
      <c r="JZX43" s="214"/>
      <c r="JZY43" s="214"/>
      <c r="JZZ43" s="214"/>
      <c r="KAA43" s="214"/>
      <c r="KAB43" s="214"/>
      <c r="KAC43" s="214"/>
      <c r="KAD43" s="214"/>
      <c r="KAE43" s="214"/>
      <c r="KAF43" s="214"/>
      <c r="KAG43" s="214"/>
      <c r="KAH43" s="214"/>
      <c r="KAI43" s="214"/>
      <c r="KAJ43" s="214"/>
      <c r="KAK43" s="214"/>
      <c r="KAL43" s="214"/>
      <c r="KAM43" s="214"/>
      <c r="KAN43" s="214"/>
      <c r="KAO43" s="214"/>
      <c r="KAP43" s="214"/>
      <c r="KAQ43" s="214"/>
      <c r="KAR43" s="214"/>
      <c r="KAS43" s="214"/>
      <c r="KAT43" s="214"/>
      <c r="KAU43" s="214"/>
      <c r="KAV43" s="214"/>
      <c r="KAW43" s="214"/>
      <c r="KAX43" s="214"/>
      <c r="KAY43" s="214"/>
      <c r="KAZ43" s="214"/>
      <c r="KBA43" s="214"/>
      <c r="KBB43" s="214"/>
      <c r="KBC43" s="214"/>
      <c r="KBD43" s="214"/>
      <c r="KBE43" s="214"/>
      <c r="KBF43" s="214"/>
      <c r="KBG43" s="214"/>
      <c r="KBH43" s="214"/>
      <c r="KBI43" s="214"/>
      <c r="KBJ43" s="214"/>
      <c r="KBK43" s="214"/>
      <c r="KBL43" s="214"/>
      <c r="KBM43" s="214"/>
      <c r="KBN43" s="214"/>
      <c r="KBO43" s="214"/>
      <c r="KBP43" s="214"/>
      <c r="KBQ43" s="214"/>
      <c r="KBR43" s="214"/>
      <c r="KBS43" s="214"/>
      <c r="KBT43" s="214"/>
      <c r="KBU43" s="214"/>
      <c r="KBV43" s="214"/>
      <c r="KBW43" s="214"/>
      <c r="KBX43" s="214"/>
      <c r="KBY43" s="214"/>
      <c r="KBZ43" s="214"/>
      <c r="KCA43" s="214"/>
      <c r="KCB43" s="214"/>
      <c r="KCC43" s="214"/>
      <c r="KCD43" s="214"/>
      <c r="KCE43" s="214"/>
      <c r="KCF43" s="214"/>
      <c r="KCG43" s="214"/>
      <c r="KCH43" s="214"/>
      <c r="KCI43" s="214"/>
      <c r="KCJ43" s="214"/>
      <c r="KCK43" s="214"/>
      <c r="KCL43" s="214"/>
      <c r="KCM43" s="214"/>
      <c r="KCN43" s="214"/>
      <c r="KCO43" s="214"/>
      <c r="KCP43" s="214"/>
      <c r="KCQ43" s="214"/>
      <c r="KCR43" s="214"/>
      <c r="KCS43" s="214"/>
      <c r="KCT43" s="214"/>
      <c r="KCU43" s="214"/>
      <c r="KCV43" s="214"/>
      <c r="KCW43" s="214"/>
      <c r="KCX43" s="214"/>
      <c r="KCY43" s="214"/>
      <c r="KCZ43" s="214"/>
      <c r="KDA43" s="214"/>
      <c r="KDB43" s="214"/>
      <c r="KDC43" s="214"/>
      <c r="KDD43" s="214"/>
      <c r="KDE43" s="214"/>
      <c r="KDF43" s="214"/>
      <c r="KDG43" s="214"/>
      <c r="KDH43" s="214"/>
      <c r="KDI43" s="214"/>
      <c r="KDJ43" s="214"/>
      <c r="KDK43" s="214"/>
      <c r="KDL43" s="214"/>
      <c r="KDM43" s="214"/>
      <c r="KDN43" s="214"/>
      <c r="KDO43" s="214"/>
      <c r="KDP43" s="214"/>
      <c r="KDQ43" s="214"/>
      <c r="KDR43" s="214"/>
      <c r="KDS43" s="214"/>
      <c r="KDT43" s="214"/>
      <c r="KDU43" s="214"/>
      <c r="KDV43" s="214"/>
      <c r="KDW43" s="214"/>
      <c r="KDX43" s="214"/>
      <c r="KDY43" s="214"/>
      <c r="KDZ43" s="214"/>
      <c r="KEA43" s="214"/>
      <c r="KEB43" s="214"/>
      <c r="KEC43" s="214"/>
      <c r="KED43" s="214"/>
      <c r="KEE43" s="214"/>
      <c r="KEF43" s="214"/>
      <c r="KEG43" s="214"/>
      <c r="KEH43" s="214"/>
      <c r="KEI43" s="214"/>
      <c r="KEJ43" s="214"/>
      <c r="KEK43" s="214"/>
      <c r="KEL43" s="214"/>
      <c r="KEM43" s="214"/>
      <c r="KEN43" s="214"/>
      <c r="KEO43" s="214"/>
      <c r="KEP43" s="214"/>
      <c r="KEQ43" s="214"/>
      <c r="KER43" s="214"/>
      <c r="KES43" s="214"/>
      <c r="KET43" s="214"/>
      <c r="KEU43" s="214"/>
      <c r="KEV43" s="214"/>
      <c r="KEW43" s="214"/>
      <c r="KEX43" s="214"/>
      <c r="KEY43" s="214"/>
      <c r="KEZ43" s="214"/>
      <c r="KFA43" s="214"/>
      <c r="KFB43" s="214"/>
      <c r="KFC43" s="214"/>
      <c r="KFD43" s="214"/>
      <c r="KFE43" s="214"/>
      <c r="KFF43" s="214"/>
      <c r="KFG43" s="214"/>
      <c r="KFH43" s="214"/>
      <c r="KFI43" s="214"/>
      <c r="KFJ43" s="214"/>
      <c r="KFK43" s="214"/>
      <c r="KFL43" s="214"/>
      <c r="KFM43" s="214"/>
      <c r="KFN43" s="214"/>
      <c r="KFO43" s="214"/>
      <c r="KFP43" s="214"/>
      <c r="KFQ43" s="214"/>
      <c r="KFR43" s="214"/>
      <c r="KFS43" s="214"/>
      <c r="KFT43" s="214"/>
      <c r="KFU43" s="214"/>
      <c r="KFV43" s="214"/>
      <c r="KFW43" s="214"/>
      <c r="KFX43" s="214"/>
      <c r="KFY43" s="214"/>
      <c r="KFZ43" s="214"/>
      <c r="KGA43" s="214"/>
      <c r="KGB43" s="214"/>
      <c r="KGC43" s="214"/>
      <c r="KGD43" s="214"/>
      <c r="KGE43" s="214"/>
      <c r="KGF43" s="214"/>
      <c r="KGG43" s="214"/>
      <c r="KGH43" s="214"/>
      <c r="KGI43" s="214"/>
      <c r="KGJ43" s="214"/>
      <c r="KGK43" s="214"/>
      <c r="KGL43" s="214"/>
      <c r="KGM43" s="214"/>
      <c r="KGN43" s="214"/>
      <c r="KGO43" s="214"/>
      <c r="KGP43" s="214"/>
      <c r="KGQ43" s="214"/>
      <c r="KGR43" s="214"/>
      <c r="KGS43" s="214"/>
      <c r="KGT43" s="214"/>
      <c r="KGU43" s="214"/>
      <c r="KGV43" s="214"/>
      <c r="KGW43" s="214"/>
      <c r="KGX43" s="214"/>
      <c r="KGY43" s="214"/>
      <c r="KGZ43" s="214"/>
      <c r="KHA43" s="214"/>
      <c r="KHB43" s="214"/>
      <c r="KHC43" s="214"/>
      <c r="KHD43" s="214"/>
      <c r="KHE43" s="214"/>
      <c r="KHF43" s="214"/>
      <c r="KHG43" s="214"/>
      <c r="KHH43" s="214"/>
      <c r="KHI43" s="214"/>
      <c r="KHJ43" s="214"/>
      <c r="KHK43" s="214"/>
      <c r="KHL43" s="214"/>
      <c r="KHM43" s="214"/>
      <c r="KHN43" s="214"/>
      <c r="KHO43" s="214"/>
      <c r="KHP43" s="214"/>
      <c r="KHQ43" s="214"/>
      <c r="KHR43" s="214"/>
      <c r="KHS43" s="214"/>
      <c r="KHT43" s="214"/>
      <c r="KHU43" s="214"/>
      <c r="KHV43" s="214"/>
      <c r="KHW43" s="214"/>
      <c r="KHX43" s="214"/>
      <c r="KHY43" s="214"/>
      <c r="KHZ43" s="214"/>
      <c r="KIA43" s="214"/>
      <c r="KIB43" s="214"/>
      <c r="KIC43" s="214"/>
      <c r="KID43" s="214"/>
      <c r="KIE43" s="214"/>
      <c r="KIF43" s="214"/>
      <c r="KIG43" s="214"/>
      <c r="KIH43" s="214"/>
      <c r="KII43" s="214"/>
      <c r="KIJ43" s="214"/>
      <c r="KIK43" s="214"/>
      <c r="KIL43" s="214"/>
      <c r="KIM43" s="214"/>
      <c r="KIN43" s="214"/>
      <c r="KIO43" s="214"/>
      <c r="KIP43" s="214"/>
      <c r="KIQ43" s="214"/>
      <c r="KIR43" s="214"/>
      <c r="KIS43" s="214"/>
      <c r="KIT43" s="214"/>
      <c r="KIU43" s="214"/>
      <c r="KIV43" s="214"/>
      <c r="KIW43" s="214"/>
      <c r="KIX43" s="214"/>
      <c r="KIY43" s="214"/>
      <c r="KIZ43" s="214"/>
      <c r="KJA43" s="214"/>
      <c r="KJB43" s="214"/>
      <c r="KJC43" s="214"/>
      <c r="KJD43" s="214"/>
      <c r="KJE43" s="214"/>
      <c r="KJF43" s="214"/>
      <c r="KJG43" s="214"/>
      <c r="KJH43" s="214"/>
      <c r="KJI43" s="214"/>
      <c r="KJJ43" s="214"/>
      <c r="KJK43" s="214"/>
      <c r="KJL43" s="214"/>
      <c r="KJM43" s="214"/>
      <c r="KJN43" s="214"/>
      <c r="KJO43" s="214"/>
      <c r="KJP43" s="214"/>
      <c r="KJQ43" s="214"/>
      <c r="KJR43" s="214"/>
      <c r="KJS43" s="214"/>
      <c r="KJT43" s="214"/>
      <c r="KJU43" s="214"/>
      <c r="KJV43" s="214"/>
      <c r="KJW43" s="214"/>
      <c r="KJX43" s="214"/>
      <c r="KJY43" s="214"/>
      <c r="KJZ43" s="214"/>
      <c r="KKA43" s="214"/>
      <c r="KKB43" s="214"/>
      <c r="KKC43" s="214"/>
      <c r="KKD43" s="214"/>
      <c r="KKE43" s="214"/>
      <c r="KKF43" s="214"/>
      <c r="KKG43" s="214"/>
      <c r="KKH43" s="214"/>
      <c r="KKI43" s="214"/>
      <c r="KKJ43" s="214"/>
      <c r="KKK43" s="214"/>
      <c r="KKL43" s="214"/>
      <c r="KKM43" s="214"/>
      <c r="KKN43" s="214"/>
      <c r="KKO43" s="214"/>
      <c r="KKP43" s="214"/>
      <c r="KKQ43" s="214"/>
      <c r="KKR43" s="214"/>
      <c r="KKS43" s="214"/>
      <c r="KKT43" s="214"/>
      <c r="KKU43" s="214"/>
      <c r="KKV43" s="214"/>
      <c r="KKW43" s="214"/>
      <c r="KKX43" s="214"/>
      <c r="KKY43" s="214"/>
      <c r="KKZ43" s="214"/>
      <c r="KLA43" s="214"/>
      <c r="KLB43" s="214"/>
      <c r="KLC43" s="214"/>
      <c r="KLD43" s="214"/>
      <c r="KLE43" s="214"/>
      <c r="KLF43" s="214"/>
      <c r="KLG43" s="214"/>
      <c r="KLH43" s="214"/>
      <c r="KLI43" s="214"/>
      <c r="KLJ43" s="214"/>
      <c r="KLK43" s="214"/>
      <c r="KLL43" s="214"/>
      <c r="KLM43" s="214"/>
      <c r="KLN43" s="214"/>
      <c r="KLO43" s="214"/>
      <c r="KLP43" s="214"/>
      <c r="KLQ43" s="214"/>
      <c r="KLR43" s="214"/>
      <c r="KLS43" s="214"/>
      <c r="KLT43" s="214"/>
      <c r="KLU43" s="214"/>
      <c r="KLV43" s="214"/>
      <c r="KLW43" s="214"/>
      <c r="KLX43" s="214"/>
      <c r="KLY43" s="214"/>
      <c r="KLZ43" s="214"/>
      <c r="KMA43" s="214"/>
      <c r="KMB43" s="214"/>
      <c r="KMC43" s="214"/>
      <c r="KMD43" s="214"/>
      <c r="KME43" s="214"/>
      <c r="KMF43" s="214"/>
      <c r="KMG43" s="214"/>
      <c r="KMH43" s="214"/>
      <c r="KMI43" s="214"/>
      <c r="KMJ43" s="214"/>
      <c r="KMK43" s="214"/>
      <c r="KML43" s="214"/>
      <c r="KMM43" s="214"/>
      <c r="KMN43" s="214"/>
      <c r="KMO43" s="214"/>
      <c r="KMP43" s="214"/>
      <c r="KMQ43" s="214"/>
      <c r="KMR43" s="214"/>
      <c r="KMS43" s="214"/>
      <c r="KMT43" s="214"/>
      <c r="KMU43" s="214"/>
      <c r="KMV43" s="214"/>
      <c r="KMW43" s="214"/>
      <c r="KMX43" s="214"/>
      <c r="KMY43" s="214"/>
      <c r="KMZ43" s="214"/>
      <c r="KNA43" s="214"/>
      <c r="KNB43" s="214"/>
      <c r="KNC43" s="214"/>
      <c r="KND43" s="214"/>
      <c r="KNE43" s="214"/>
      <c r="KNF43" s="214"/>
      <c r="KNG43" s="214"/>
      <c r="KNH43" s="214"/>
      <c r="KNI43" s="214"/>
      <c r="KNJ43" s="214"/>
      <c r="KNK43" s="214"/>
      <c r="KNL43" s="214"/>
      <c r="KNM43" s="214"/>
      <c r="KNN43" s="214"/>
      <c r="KNO43" s="214"/>
      <c r="KNP43" s="214"/>
      <c r="KNQ43" s="214"/>
      <c r="KNR43" s="214"/>
      <c r="KNS43" s="214"/>
      <c r="KNT43" s="214"/>
      <c r="KNU43" s="214"/>
      <c r="KNV43" s="214"/>
      <c r="KNW43" s="214"/>
      <c r="KNX43" s="214"/>
      <c r="KNY43" s="214"/>
      <c r="KNZ43" s="214"/>
      <c r="KOA43" s="214"/>
      <c r="KOB43" s="214"/>
      <c r="KOC43" s="214"/>
      <c r="KOD43" s="214"/>
      <c r="KOE43" s="214"/>
      <c r="KOF43" s="214"/>
      <c r="KOG43" s="214"/>
      <c r="KOH43" s="214"/>
      <c r="KOI43" s="214"/>
      <c r="KOJ43" s="214"/>
      <c r="KOK43" s="214"/>
      <c r="KOL43" s="214"/>
      <c r="KOM43" s="214"/>
      <c r="KON43" s="214"/>
      <c r="KOO43" s="214"/>
      <c r="KOP43" s="214"/>
      <c r="KOQ43" s="214"/>
      <c r="KOR43" s="214"/>
      <c r="KOS43" s="214"/>
      <c r="KOT43" s="214"/>
      <c r="KOU43" s="214"/>
      <c r="KOV43" s="214"/>
      <c r="KOW43" s="214"/>
      <c r="KOX43" s="214"/>
      <c r="KOY43" s="214"/>
      <c r="KOZ43" s="214"/>
      <c r="KPA43" s="214"/>
      <c r="KPB43" s="214"/>
      <c r="KPC43" s="214"/>
      <c r="KPD43" s="214"/>
      <c r="KPE43" s="214"/>
      <c r="KPF43" s="214"/>
      <c r="KPG43" s="214"/>
      <c r="KPH43" s="214"/>
      <c r="KPI43" s="214"/>
      <c r="KPJ43" s="214"/>
      <c r="KPK43" s="214"/>
      <c r="KPL43" s="214"/>
      <c r="KPM43" s="214"/>
      <c r="KPN43" s="214"/>
      <c r="KPO43" s="214"/>
      <c r="KPP43" s="214"/>
      <c r="KPQ43" s="214"/>
      <c r="KPR43" s="214"/>
      <c r="KPS43" s="214"/>
      <c r="KPT43" s="214"/>
      <c r="KPU43" s="214"/>
      <c r="KPV43" s="214"/>
      <c r="KPW43" s="214"/>
      <c r="KPX43" s="214"/>
      <c r="KPY43" s="214"/>
      <c r="KPZ43" s="214"/>
      <c r="KQA43" s="214"/>
      <c r="KQB43" s="214"/>
      <c r="KQC43" s="214"/>
      <c r="KQD43" s="214"/>
      <c r="KQE43" s="214"/>
      <c r="KQF43" s="214"/>
      <c r="KQG43" s="214"/>
      <c r="KQH43" s="214"/>
      <c r="KQI43" s="214"/>
      <c r="KQJ43" s="214"/>
      <c r="KQK43" s="214"/>
      <c r="KQL43" s="214"/>
      <c r="KQM43" s="214"/>
      <c r="KQN43" s="214"/>
      <c r="KQO43" s="214"/>
      <c r="KQP43" s="214"/>
      <c r="KQQ43" s="214"/>
      <c r="KQR43" s="214"/>
      <c r="KQS43" s="214"/>
      <c r="KQT43" s="214"/>
      <c r="KQU43" s="214"/>
      <c r="KQV43" s="214"/>
      <c r="KQW43" s="214"/>
      <c r="KQX43" s="214"/>
      <c r="KQY43" s="214"/>
      <c r="KQZ43" s="214"/>
      <c r="KRA43" s="214"/>
      <c r="KRB43" s="214"/>
      <c r="KRC43" s="214"/>
      <c r="KRD43" s="214"/>
      <c r="KRE43" s="214"/>
      <c r="KRF43" s="214"/>
      <c r="KRG43" s="214"/>
      <c r="KRH43" s="214"/>
      <c r="KRI43" s="214"/>
      <c r="KRJ43" s="214"/>
      <c r="KRK43" s="214"/>
      <c r="KRL43" s="214"/>
      <c r="KRM43" s="214"/>
      <c r="KRN43" s="214"/>
      <c r="KRO43" s="214"/>
      <c r="KRP43" s="214"/>
      <c r="KRQ43" s="214"/>
      <c r="KRR43" s="214"/>
      <c r="KRS43" s="214"/>
      <c r="KRT43" s="214"/>
      <c r="KRU43" s="214"/>
      <c r="KRV43" s="214"/>
      <c r="KRW43" s="214"/>
      <c r="KRX43" s="214"/>
      <c r="KRY43" s="214"/>
      <c r="KRZ43" s="214"/>
      <c r="KSA43" s="214"/>
      <c r="KSB43" s="214"/>
      <c r="KSC43" s="214"/>
      <c r="KSD43" s="214"/>
      <c r="KSE43" s="214"/>
      <c r="KSF43" s="214"/>
      <c r="KSG43" s="214"/>
      <c r="KSH43" s="214"/>
      <c r="KSI43" s="214"/>
      <c r="KSJ43" s="214"/>
      <c r="KSK43" s="214"/>
      <c r="KSL43" s="214"/>
      <c r="KSM43" s="214"/>
      <c r="KSN43" s="214"/>
      <c r="KSO43" s="214"/>
      <c r="KSP43" s="214"/>
      <c r="KSQ43" s="214"/>
      <c r="KSR43" s="214"/>
      <c r="KSS43" s="214"/>
      <c r="KST43" s="214"/>
      <c r="KSU43" s="214"/>
      <c r="KSV43" s="214"/>
      <c r="KSW43" s="214"/>
      <c r="KSX43" s="214"/>
      <c r="KSY43" s="214"/>
      <c r="KSZ43" s="214"/>
      <c r="KTA43" s="214"/>
      <c r="KTB43" s="214"/>
      <c r="KTC43" s="214"/>
      <c r="KTD43" s="214"/>
      <c r="KTE43" s="214"/>
      <c r="KTF43" s="214"/>
      <c r="KTG43" s="214"/>
      <c r="KTH43" s="214"/>
      <c r="KTI43" s="214"/>
      <c r="KTJ43" s="214"/>
      <c r="KTK43" s="214"/>
      <c r="KTL43" s="214"/>
      <c r="KTM43" s="214"/>
      <c r="KTN43" s="214"/>
      <c r="KTO43" s="214"/>
      <c r="KTP43" s="214"/>
      <c r="KTQ43" s="214"/>
      <c r="KTR43" s="214"/>
      <c r="KTS43" s="214"/>
      <c r="KTT43" s="214"/>
      <c r="KTU43" s="214"/>
      <c r="KTV43" s="214"/>
      <c r="KTW43" s="214"/>
      <c r="KTX43" s="214"/>
      <c r="KTY43" s="214"/>
      <c r="KTZ43" s="214"/>
      <c r="KUA43" s="214"/>
      <c r="KUB43" s="214"/>
      <c r="KUC43" s="214"/>
      <c r="KUD43" s="214"/>
      <c r="KUE43" s="214"/>
      <c r="KUF43" s="214"/>
      <c r="KUG43" s="214"/>
      <c r="KUH43" s="214"/>
      <c r="KUI43" s="214"/>
      <c r="KUJ43" s="214"/>
      <c r="KUK43" s="214"/>
      <c r="KUL43" s="214"/>
      <c r="KUM43" s="214"/>
      <c r="KUN43" s="214"/>
      <c r="KUO43" s="214"/>
      <c r="KUP43" s="214"/>
      <c r="KUQ43" s="214"/>
      <c r="KUR43" s="214"/>
      <c r="KUS43" s="214"/>
      <c r="KUT43" s="214"/>
      <c r="KUU43" s="214"/>
      <c r="KUV43" s="214"/>
      <c r="KUW43" s="214"/>
      <c r="KUX43" s="214"/>
      <c r="KUY43" s="214"/>
      <c r="KUZ43" s="214"/>
      <c r="KVA43" s="214"/>
      <c r="KVB43" s="214"/>
      <c r="KVC43" s="214"/>
      <c r="KVD43" s="214"/>
      <c r="KVE43" s="214"/>
      <c r="KVF43" s="214"/>
      <c r="KVG43" s="214"/>
      <c r="KVH43" s="214"/>
      <c r="KVI43" s="214"/>
      <c r="KVJ43" s="214"/>
      <c r="KVK43" s="214"/>
      <c r="KVL43" s="214"/>
      <c r="KVM43" s="214"/>
      <c r="KVN43" s="214"/>
      <c r="KVO43" s="214"/>
      <c r="KVP43" s="214"/>
      <c r="KVQ43" s="214"/>
      <c r="KVR43" s="214"/>
      <c r="KVS43" s="214"/>
      <c r="KVT43" s="214"/>
      <c r="KVU43" s="214"/>
      <c r="KVV43" s="214"/>
      <c r="KVW43" s="214"/>
      <c r="KVX43" s="214"/>
      <c r="KVY43" s="214"/>
      <c r="KVZ43" s="214"/>
      <c r="KWA43" s="214"/>
      <c r="KWB43" s="214"/>
      <c r="KWC43" s="214"/>
      <c r="KWD43" s="214"/>
      <c r="KWE43" s="214"/>
      <c r="KWF43" s="214"/>
      <c r="KWG43" s="214"/>
      <c r="KWH43" s="214"/>
      <c r="KWI43" s="214"/>
      <c r="KWJ43" s="214"/>
      <c r="KWK43" s="214"/>
      <c r="KWL43" s="214"/>
      <c r="KWM43" s="214"/>
      <c r="KWN43" s="214"/>
      <c r="KWO43" s="214"/>
      <c r="KWP43" s="214"/>
      <c r="KWQ43" s="214"/>
      <c r="KWR43" s="214"/>
      <c r="KWS43" s="214"/>
      <c r="KWT43" s="214"/>
      <c r="KWU43" s="214"/>
      <c r="KWV43" s="214"/>
      <c r="KWW43" s="214"/>
      <c r="KWX43" s="214"/>
      <c r="KWY43" s="214"/>
      <c r="KWZ43" s="214"/>
      <c r="KXA43" s="214"/>
      <c r="KXB43" s="214"/>
      <c r="KXC43" s="214"/>
      <c r="KXD43" s="214"/>
      <c r="KXE43" s="214"/>
      <c r="KXF43" s="214"/>
      <c r="KXG43" s="214"/>
      <c r="KXH43" s="214"/>
      <c r="KXI43" s="214"/>
      <c r="KXJ43" s="214"/>
      <c r="KXK43" s="214"/>
      <c r="KXL43" s="214"/>
      <c r="KXM43" s="214"/>
      <c r="KXN43" s="214"/>
      <c r="KXO43" s="214"/>
      <c r="KXP43" s="214"/>
      <c r="KXQ43" s="214"/>
      <c r="KXR43" s="214"/>
      <c r="KXS43" s="214"/>
      <c r="KXT43" s="214"/>
      <c r="KXU43" s="214"/>
      <c r="KXV43" s="214"/>
      <c r="KXW43" s="214"/>
      <c r="KXX43" s="214"/>
      <c r="KXY43" s="214"/>
      <c r="KXZ43" s="214"/>
      <c r="KYA43" s="214"/>
      <c r="KYB43" s="214"/>
      <c r="KYC43" s="214"/>
      <c r="KYD43" s="214"/>
      <c r="KYE43" s="214"/>
      <c r="KYF43" s="214"/>
      <c r="KYG43" s="214"/>
      <c r="KYH43" s="214"/>
      <c r="KYI43" s="214"/>
      <c r="KYJ43" s="214"/>
      <c r="KYK43" s="214"/>
      <c r="KYL43" s="214"/>
      <c r="KYM43" s="214"/>
      <c r="KYN43" s="214"/>
      <c r="KYO43" s="214"/>
      <c r="KYP43" s="214"/>
      <c r="KYQ43" s="214"/>
      <c r="KYR43" s="214"/>
      <c r="KYS43" s="214"/>
      <c r="KYT43" s="214"/>
      <c r="KYU43" s="214"/>
      <c r="KYV43" s="214"/>
      <c r="KYW43" s="214"/>
      <c r="KYX43" s="214"/>
      <c r="KYY43" s="214"/>
      <c r="KYZ43" s="214"/>
      <c r="KZA43" s="214"/>
      <c r="KZB43" s="214"/>
      <c r="KZC43" s="214"/>
      <c r="KZD43" s="214"/>
      <c r="KZE43" s="214"/>
      <c r="KZF43" s="214"/>
      <c r="KZG43" s="214"/>
      <c r="KZH43" s="214"/>
      <c r="KZI43" s="214"/>
      <c r="KZJ43" s="214"/>
      <c r="KZK43" s="214"/>
      <c r="KZL43" s="214"/>
      <c r="KZM43" s="214"/>
      <c r="KZN43" s="214"/>
      <c r="KZO43" s="214"/>
      <c r="KZP43" s="214"/>
      <c r="KZQ43" s="214"/>
      <c r="KZR43" s="214"/>
      <c r="KZS43" s="214"/>
      <c r="KZT43" s="214"/>
      <c r="KZU43" s="214"/>
      <c r="KZV43" s="214"/>
      <c r="KZW43" s="214"/>
      <c r="KZX43" s="214"/>
      <c r="KZY43" s="214"/>
      <c r="KZZ43" s="214"/>
      <c r="LAA43" s="214"/>
      <c r="LAB43" s="214"/>
      <c r="LAC43" s="214"/>
      <c r="LAD43" s="214"/>
      <c r="LAE43" s="214"/>
      <c r="LAF43" s="214"/>
      <c r="LAG43" s="214"/>
      <c r="LAH43" s="214"/>
      <c r="LAI43" s="214"/>
      <c r="LAJ43" s="214"/>
      <c r="LAK43" s="214"/>
      <c r="LAL43" s="214"/>
      <c r="LAM43" s="214"/>
      <c r="LAN43" s="214"/>
      <c r="LAO43" s="214"/>
      <c r="LAP43" s="214"/>
      <c r="LAQ43" s="214"/>
      <c r="LAR43" s="214"/>
      <c r="LAS43" s="214"/>
      <c r="LAT43" s="214"/>
      <c r="LAU43" s="214"/>
      <c r="LAV43" s="214"/>
      <c r="LAW43" s="214"/>
      <c r="LAX43" s="214"/>
      <c r="LAY43" s="214"/>
      <c r="LAZ43" s="214"/>
      <c r="LBA43" s="214"/>
      <c r="LBB43" s="214"/>
      <c r="LBC43" s="214"/>
      <c r="LBD43" s="214"/>
      <c r="LBE43" s="214"/>
      <c r="LBF43" s="214"/>
      <c r="LBG43" s="214"/>
      <c r="LBH43" s="214"/>
      <c r="LBI43" s="214"/>
      <c r="LBJ43" s="214"/>
      <c r="LBK43" s="214"/>
      <c r="LBL43" s="214"/>
      <c r="LBM43" s="214"/>
      <c r="LBN43" s="214"/>
      <c r="LBO43" s="214"/>
      <c r="LBP43" s="214"/>
      <c r="LBQ43" s="214"/>
      <c r="LBR43" s="214"/>
      <c r="LBS43" s="214"/>
      <c r="LBT43" s="214"/>
      <c r="LBU43" s="214"/>
      <c r="LBV43" s="214"/>
      <c r="LBW43" s="214"/>
      <c r="LBX43" s="214"/>
      <c r="LBY43" s="214"/>
      <c r="LBZ43" s="214"/>
      <c r="LCA43" s="214"/>
      <c r="LCB43" s="214"/>
      <c r="LCC43" s="214"/>
      <c r="LCD43" s="214"/>
      <c r="LCE43" s="214"/>
      <c r="LCF43" s="214"/>
      <c r="LCG43" s="214"/>
      <c r="LCH43" s="214"/>
      <c r="LCI43" s="214"/>
      <c r="LCJ43" s="214"/>
      <c r="LCK43" s="214"/>
      <c r="LCL43" s="214"/>
      <c r="LCM43" s="214"/>
      <c r="LCN43" s="214"/>
      <c r="LCO43" s="214"/>
      <c r="LCP43" s="214"/>
      <c r="LCQ43" s="214"/>
      <c r="LCR43" s="214"/>
      <c r="LCS43" s="214"/>
      <c r="LCT43" s="214"/>
      <c r="LCU43" s="214"/>
      <c r="LCV43" s="214"/>
      <c r="LCW43" s="214"/>
      <c r="LCX43" s="214"/>
      <c r="LCY43" s="214"/>
      <c r="LCZ43" s="214"/>
      <c r="LDA43" s="214"/>
      <c r="LDB43" s="214"/>
      <c r="LDC43" s="214"/>
      <c r="LDD43" s="214"/>
      <c r="LDE43" s="214"/>
      <c r="LDF43" s="214"/>
      <c r="LDG43" s="214"/>
      <c r="LDH43" s="214"/>
      <c r="LDI43" s="214"/>
      <c r="LDJ43" s="214"/>
      <c r="LDK43" s="214"/>
      <c r="LDL43" s="214"/>
      <c r="LDM43" s="214"/>
      <c r="LDN43" s="214"/>
      <c r="LDO43" s="214"/>
      <c r="LDP43" s="214"/>
      <c r="LDQ43" s="214"/>
      <c r="LDR43" s="214"/>
      <c r="LDS43" s="214"/>
      <c r="LDT43" s="214"/>
      <c r="LDU43" s="214"/>
      <c r="LDV43" s="214"/>
      <c r="LDW43" s="214"/>
      <c r="LDX43" s="214"/>
      <c r="LDY43" s="214"/>
      <c r="LDZ43" s="214"/>
      <c r="LEA43" s="214"/>
      <c r="LEB43" s="214"/>
      <c r="LEC43" s="214"/>
      <c r="LED43" s="214"/>
      <c r="LEE43" s="214"/>
      <c r="LEF43" s="214"/>
      <c r="LEG43" s="214"/>
      <c r="LEH43" s="214"/>
      <c r="LEI43" s="214"/>
      <c r="LEJ43" s="214"/>
      <c r="LEK43" s="214"/>
      <c r="LEL43" s="214"/>
      <c r="LEM43" s="214"/>
      <c r="LEN43" s="214"/>
      <c r="LEO43" s="214"/>
      <c r="LEP43" s="214"/>
      <c r="LEQ43" s="214"/>
      <c r="LER43" s="214"/>
      <c r="LES43" s="214"/>
      <c r="LET43" s="214"/>
      <c r="LEU43" s="214"/>
      <c r="LEV43" s="214"/>
      <c r="LEW43" s="214"/>
      <c r="LEX43" s="214"/>
      <c r="LEY43" s="214"/>
      <c r="LEZ43" s="214"/>
      <c r="LFA43" s="214"/>
      <c r="LFB43" s="214"/>
      <c r="LFC43" s="214"/>
      <c r="LFD43" s="214"/>
      <c r="LFE43" s="214"/>
      <c r="LFF43" s="214"/>
      <c r="LFG43" s="214"/>
      <c r="LFH43" s="214"/>
      <c r="LFI43" s="214"/>
      <c r="LFJ43" s="214"/>
      <c r="LFK43" s="214"/>
      <c r="LFL43" s="214"/>
      <c r="LFM43" s="214"/>
      <c r="LFN43" s="214"/>
      <c r="LFO43" s="214"/>
      <c r="LFP43" s="214"/>
      <c r="LFQ43" s="214"/>
      <c r="LFR43" s="214"/>
      <c r="LFS43" s="214"/>
      <c r="LFT43" s="214"/>
      <c r="LFU43" s="214"/>
      <c r="LFV43" s="214"/>
      <c r="LFW43" s="214"/>
      <c r="LFX43" s="214"/>
      <c r="LFY43" s="214"/>
      <c r="LFZ43" s="214"/>
      <c r="LGA43" s="214"/>
      <c r="LGB43" s="214"/>
      <c r="LGC43" s="214"/>
      <c r="LGD43" s="214"/>
      <c r="LGE43" s="214"/>
      <c r="LGF43" s="214"/>
      <c r="LGG43" s="214"/>
      <c r="LGH43" s="214"/>
      <c r="LGI43" s="214"/>
      <c r="LGJ43" s="214"/>
      <c r="LGK43" s="214"/>
      <c r="LGL43" s="214"/>
      <c r="LGM43" s="214"/>
      <c r="LGN43" s="214"/>
      <c r="LGO43" s="214"/>
      <c r="LGP43" s="214"/>
      <c r="LGQ43" s="214"/>
      <c r="LGR43" s="214"/>
      <c r="LGS43" s="214"/>
      <c r="LGT43" s="214"/>
      <c r="LGU43" s="214"/>
      <c r="LGV43" s="214"/>
      <c r="LGW43" s="214"/>
      <c r="LGX43" s="214"/>
      <c r="LGY43" s="214"/>
      <c r="LGZ43" s="214"/>
      <c r="LHA43" s="214"/>
      <c r="LHB43" s="214"/>
      <c r="LHC43" s="214"/>
      <c r="LHD43" s="214"/>
      <c r="LHE43" s="214"/>
      <c r="LHF43" s="214"/>
      <c r="LHG43" s="214"/>
      <c r="LHH43" s="214"/>
      <c r="LHI43" s="214"/>
      <c r="LHJ43" s="214"/>
      <c r="LHK43" s="214"/>
      <c r="LHL43" s="214"/>
      <c r="LHM43" s="214"/>
      <c r="LHN43" s="214"/>
      <c r="LHO43" s="214"/>
      <c r="LHP43" s="214"/>
      <c r="LHQ43" s="214"/>
      <c r="LHR43" s="214"/>
      <c r="LHS43" s="214"/>
      <c r="LHT43" s="214"/>
      <c r="LHU43" s="214"/>
      <c r="LHV43" s="214"/>
      <c r="LHW43" s="214"/>
      <c r="LHX43" s="214"/>
      <c r="LHY43" s="214"/>
      <c r="LHZ43" s="214"/>
      <c r="LIA43" s="214"/>
      <c r="LIB43" s="214"/>
      <c r="LIC43" s="214"/>
      <c r="LID43" s="214"/>
      <c r="LIE43" s="214"/>
      <c r="LIF43" s="214"/>
      <c r="LIG43" s="214"/>
      <c r="LIH43" s="214"/>
      <c r="LII43" s="214"/>
      <c r="LIJ43" s="214"/>
      <c r="LIK43" s="214"/>
      <c r="LIL43" s="214"/>
      <c r="LIM43" s="214"/>
      <c r="LIN43" s="214"/>
      <c r="LIO43" s="214"/>
      <c r="LIP43" s="214"/>
      <c r="LIQ43" s="214"/>
      <c r="LIR43" s="214"/>
      <c r="LIS43" s="214"/>
      <c r="LIT43" s="214"/>
      <c r="LIU43" s="214"/>
      <c r="LIV43" s="214"/>
      <c r="LIW43" s="214"/>
      <c r="LIX43" s="214"/>
      <c r="LIY43" s="214"/>
      <c r="LIZ43" s="214"/>
      <c r="LJA43" s="214"/>
      <c r="LJB43" s="214"/>
      <c r="LJC43" s="214"/>
      <c r="LJD43" s="214"/>
      <c r="LJE43" s="214"/>
      <c r="LJF43" s="214"/>
      <c r="LJG43" s="214"/>
      <c r="LJH43" s="214"/>
      <c r="LJI43" s="214"/>
      <c r="LJJ43" s="214"/>
      <c r="LJK43" s="214"/>
      <c r="LJL43" s="214"/>
      <c r="LJM43" s="214"/>
      <c r="LJN43" s="214"/>
      <c r="LJO43" s="214"/>
      <c r="LJP43" s="214"/>
      <c r="LJQ43" s="214"/>
      <c r="LJR43" s="214"/>
      <c r="LJS43" s="214"/>
      <c r="LJT43" s="214"/>
      <c r="LJU43" s="214"/>
      <c r="LJV43" s="214"/>
      <c r="LJW43" s="214"/>
      <c r="LJX43" s="214"/>
      <c r="LJY43" s="214"/>
      <c r="LJZ43" s="214"/>
      <c r="LKA43" s="214"/>
      <c r="LKB43" s="214"/>
      <c r="LKC43" s="214"/>
      <c r="LKD43" s="214"/>
      <c r="LKE43" s="214"/>
      <c r="LKF43" s="214"/>
      <c r="LKG43" s="214"/>
      <c r="LKH43" s="214"/>
      <c r="LKI43" s="214"/>
      <c r="LKJ43" s="214"/>
      <c r="LKK43" s="214"/>
      <c r="LKL43" s="214"/>
      <c r="LKM43" s="214"/>
      <c r="LKN43" s="214"/>
      <c r="LKO43" s="214"/>
      <c r="LKP43" s="214"/>
      <c r="LKQ43" s="214"/>
      <c r="LKR43" s="214"/>
      <c r="LKS43" s="214"/>
      <c r="LKT43" s="214"/>
      <c r="LKU43" s="214"/>
      <c r="LKV43" s="214"/>
      <c r="LKW43" s="214"/>
      <c r="LKX43" s="214"/>
      <c r="LKY43" s="214"/>
      <c r="LKZ43" s="214"/>
      <c r="LLA43" s="214"/>
      <c r="LLB43" s="214"/>
      <c r="LLC43" s="214"/>
      <c r="LLD43" s="214"/>
      <c r="LLE43" s="214"/>
      <c r="LLF43" s="214"/>
      <c r="LLG43" s="214"/>
      <c r="LLH43" s="214"/>
      <c r="LLI43" s="214"/>
      <c r="LLJ43" s="214"/>
      <c r="LLK43" s="214"/>
      <c r="LLL43" s="214"/>
      <c r="LLM43" s="214"/>
      <c r="LLN43" s="214"/>
      <c r="LLO43" s="214"/>
      <c r="LLP43" s="214"/>
      <c r="LLQ43" s="214"/>
      <c r="LLR43" s="214"/>
      <c r="LLS43" s="214"/>
      <c r="LLT43" s="214"/>
      <c r="LLU43" s="214"/>
      <c r="LLV43" s="214"/>
      <c r="LLW43" s="214"/>
      <c r="LLX43" s="214"/>
      <c r="LLY43" s="214"/>
      <c r="LLZ43" s="214"/>
      <c r="LMA43" s="214"/>
      <c r="LMB43" s="214"/>
      <c r="LMC43" s="214"/>
      <c r="LMD43" s="214"/>
      <c r="LME43" s="214"/>
      <c r="LMF43" s="214"/>
      <c r="LMG43" s="214"/>
      <c r="LMH43" s="214"/>
      <c r="LMI43" s="214"/>
      <c r="LMJ43" s="214"/>
      <c r="LMK43" s="214"/>
      <c r="LML43" s="214"/>
      <c r="LMM43" s="214"/>
      <c r="LMN43" s="214"/>
      <c r="LMO43" s="214"/>
      <c r="LMP43" s="214"/>
      <c r="LMQ43" s="214"/>
      <c r="LMR43" s="214"/>
      <c r="LMS43" s="214"/>
      <c r="LMT43" s="214"/>
      <c r="LMU43" s="214"/>
      <c r="LMV43" s="214"/>
      <c r="LMW43" s="214"/>
      <c r="LMX43" s="214"/>
      <c r="LMY43" s="214"/>
      <c r="LMZ43" s="214"/>
      <c r="LNA43" s="214"/>
      <c r="LNB43" s="214"/>
      <c r="LNC43" s="214"/>
      <c r="LND43" s="214"/>
      <c r="LNE43" s="214"/>
      <c r="LNF43" s="214"/>
      <c r="LNG43" s="214"/>
      <c r="LNH43" s="214"/>
      <c r="LNI43" s="214"/>
      <c r="LNJ43" s="214"/>
      <c r="LNK43" s="214"/>
      <c r="LNL43" s="214"/>
      <c r="LNM43" s="214"/>
      <c r="LNN43" s="214"/>
      <c r="LNO43" s="214"/>
      <c r="LNP43" s="214"/>
      <c r="LNQ43" s="214"/>
      <c r="LNR43" s="214"/>
      <c r="LNS43" s="214"/>
      <c r="LNT43" s="214"/>
      <c r="LNU43" s="214"/>
      <c r="LNV43" s="214"/>
      <c r="LNW43" s="214"/>
      <c r="LNX43" s="214"/>
      <c r="LNY43" s="214"/>
      <c r="LNZ43" s="214"/>
      <c r="LOA43" s="214"/>
      <c r="LOB43" s="214"/>
      <c r="LOC43" s="214"/>
      <c r="LOD43" s="214"/>
      <c r="LOE43" s="214"/>
      <c r="LOF43" s="214"/>
      <c r="LOG43" s="214"/>
      <c r="LOH43" s="214"/>
      <c r="LOI43" s="214"/>
      <c r="LOJ43" s="214"/>
      <c r="LOK43" s="214"/>
      <c r="LOL43" s="214"/>
      <c r="LOM43" s="214"/>
      <c r="LON43" s="214"/>
      <c r="LOO43" s="214"/>
      <c r="LOP43" s="214"/>
      <c r="LOQ43" s="214"/>
      <c r="LOR43" s="214"/>
      <c r="LOS43" s="214"/>
      <c r="LOT43" s="214"/>
      <c r="LOU43" s="214"/>
      <c r="LOV43" s="214"/>
      <c r="LOW43" s="214"/>
      <c r="LOX43" s="214"/>
      <c r="LOY43" s="214"/>
      <c r="LOZ43" s="214"/>
      <c r="LPA43" s="214"/>
      <c r="LPB43" s="214"/>
      <c r="LPC43" s="214"/>
      <c r="LPD43" s="214"/>
      <c r="LPE43" s="214"/>
      <c r="LPF43" s="214"/>
      <c r="LPG43" s="214"/>
      <c r="LPH43" s="214"/>
      <c r="LPI43" s="214"/>
      <c r="LPJ43" s="214"/>
      <c r="LPK43" s="214"/>
      <c r="LPL43" s="214"/>
      <c r="LPM43" s="214"/>
      <c r="LPN43" s="214"/>
      <c r="LPO43" s="214"/>
      <c r="LPP43" s="214"/>
      <c r="LPQ43" s="214"/>
      <c r="LPR43" s="214"/>
      <c r="LPS43" s="214"/>
      <c r="LPT43" s="214"/>
      <c r="LPU43" s="214"/>
      <c r="LPV43" s="214"/>
      <c r="LPW43" s="214"/>
      <c r="LPX43" s="214"/>
      <c r="LPY43" s="214"/>
      <c r="LPZ43" s="214"/>
      <c r="LQA43" s="214"/>
      <c r="LQB43" s="214"/>
      <c r="LQC43" s="214"/>
      <c r="LQD43" s="214"/>
      <c r="LQE43" s="214"/>
      <c r="LQF43" s="214"/>
      <c r="LQG43" s="214"/>
      <c r="LQH43" s="214"/>
      <c r="LQI43" s="214"/>
      <c r="LQJ43" s="214"/>
      <c r="LQK43" s="214"/>
      <c r="LQL43" s="214"/>
      <c r="LQM43" s="214"/>
      <c r="LQN43" s="214"/>
      <c r="LQO43" s="214"/>
      <c r="LQP43" s="214"/>
      <c r="LQQ43" s="214"/>
      <c r="LQR43" s="214"/>
      <c r="LQS43" s="214"/>
      <c r="LQT43" s="214"/>
      <c r="LQU43" s="214"/>
      <c r="LQV43" s="214"/>
      <c r="LQW43" s="214"/>
      <c r="LQX43" s="214"/>
      <c r="LQY43" s="214"/>
      <c r="LQZ43" s="214"/>
      <c r="LRA43" s="214"/>
      <c r="LRB43" s="214"/>
      <c r="LRC43" s="214"/>
      <c r="LRD43" s="214"/>
      <c r="LRE43" s="214"/>
      <c r="LRF43" s="214"/>
      <c r="LRG43" s="214"/>
      <c r="LRH43" s="214"/>
      <c r="LRI43" s="214"/>
      <c r="LRJ43" s="214"/>
      <c r="LRK43" s="214"/>
      <c r="LRL43" s="214"/>
      <c r="LRM43" s="214"/>
      <c r="LRN43" s="214"/>
      <c r="LRO43" s="214"/>
      <c r="LRP43" s="214"/>
      <c r="LRQ43" s="214"/>
      <c r="LRR43" s="214"/>
      <c r="LRS43" s="214"/>
      <c r="LRT43" s="214"/>
      <c r="LRU43" s="214"/>
      <c r="LRV43" s="214"/>
      <c r="LRW43" s="214"/>
      <c r="LRX43" s="214"/>
      <c r="LRY43" s="214"/>
      <c r="LRZ43" s="214"/>
      <c r="LSA43" s="214"/>
      <c r="LSB43" s="214"/>
      <c r="LSC43" s="214"/>
      <c r="LSD43" s="214"/>
      <c r="LSE43" s="214"/>
      <c r="LSF43" s="214"/>
      <c r="LSG43" s="214"/>
      <c r="LSH43" s="214"/>
      <c r="LSI43" s="214"/>
      <c r="LSJ43" s="214"/>
      <c r="LSK43" s="214"/>
      <c r="LSL43" s="214"/>
      <c r="LSM43" s="214"/>
      <c r="LSN43" s="214"/>
      <c r="LSO43" s="214"/>
      <c r="LSP43" s="214"/>
      <c r="LSQ43" s="214"/>
      <c r="LSR43" s="214"/>
      <c r="LSS43" s="214"/>
      <c r="LST43" s="214"/>
      <c r="LSU43" s="214"/>
      <c r="LSV43" s="214"/>
      <c r="LSW43" s="214"/>
      <c r="LSX43" s="214"/>
      <c r="LSY43" s="214"/>
      <c r="LSZ43" s="214"/>
      <c r="LTA43" s="214"/>
      <c r="LTB43" s="214"/>
      <c r="LTC43" s="214"/>
      <c r="LTD43" s="214"/>
      <c r="LTE43" s="214"/>
      <c r="LTF43" s="214"/>
      <c r="LTG43" s="214"/>
      <c r="LTH43" s="214"/>
      <c r="LTI43" s="214"/>
      <c r="LTJ43" s="214"/>
      <c r="LTK43" s="214"/>
      <c r="LTL43" s="214"/>
      <c r="LTM43" s="214"/>
      <c r="LTN43" s="214"/>
      <c r="LTO43" s="214"/>
      <c r="LTP43" s="214"/>
      <c r="LTQ43" s="214"/>
      <c r="LTR43" s="214"/>
      <c r="LTS43" s="214"/>
      <c r="LTT43" s="214"/>
      <c r="LTU43" s="214"/>
      <c r="LTV43" s="214"/>
      <c r="LTW43" s="214"/>
      <c r="LTX43" s="214"/>
      <c r="LTY43" s="214"/>
      <c r="LTZ43" s="214"/>
      <c r="LUA43" s="214"/>
      <c r="LUB43" s="214"/>
      <c r="LUC43" s="214"/>
      <c r="LUD43" s="214"/>
      <c r="LUE43" s="214"/>
      <c r="LUF43" s="214"/>
      <c r="LUG43" s="214"/>
      <c r="LUH43" s="214"/>
      <c r="LUI43" s="214"/>
      <c r="LUJ43" s="214"/>
      <c r="LUK43" s="214"/>
      <c r="LUL43" s="214"/>
      <c r="LUM43" s="214"/>
      <c r="LUN43" s="214"/>
      <c r="LUO43" s="214"/>
      <c r="LUP43" s="214"/>
      <c r="LUQ43" s="214"/>
      <c r="LUR43" s="214"/>
      <c r="LUS43" s="214"/>
      <c r="LUT43" s="214"/>
      <c r="LUU43" s="214"/>
      <c r="LUV43" s="214"/>
      <c r="LUW43" s="214"/>
      <c r="LUX43" s="214"/>
      <c r="LUY43" s="214"/>
      <c r="LUZ43" s="214"/>
      <c r="LVA43" s="214"/>
      <c r="LVB43" s="214"/>
      <c r="LVC43" s="214"/>
      <c r="LVD43" s="214"/>
      <c r="LVE43" s="214"/>
      <c r="LVF43" s="214"/>
      <c r="LVG43" s="214"/>
      <c r="LVH43" s="214"/>
      <c r="LVI43" s="214"/>
      <c r="LVJ43" s="214"/>
      <c r="LVK43" s="214"/>
      <c r="LVL43" s="214"/>
      <c r="LVM43" s="214"/>
      <c r="LVN43" s="214"/>
      <c r="LVO43" s="214"/>
      <c r="LVP43" s="214"/>
      <c r="LVQ43" s="214"/>
      <c r="LVR43" s="214"/>
      <c r="LVS43" s="214"/>
      <c r="LVT43" s="214"/>
      <c r="LVU43" s="214"/>
      <c r="LVV43" s="214"/>
      <c r="LVW43" s="214"/>
      <c r="LVX43" s="214"/>
      <c r="LVY43" s="214"/>
      <c r="LVZ43" s="214"/>
      <c r="LWA43" s="214"/>
      <c r="LWB43" s="214"/>
      <c r="LWC43" s="214"/>
      <c r="LWD43" s="214"/>
      <c r="LWE43" s="214"/>
      <c r="LWF43" s="214"/>
      <c r="LWG43" s="214"/>
      <c r="LWH43" s="214"/>
      <c r="LWI43" s="214"/>
      <c r="LWJ43" s="214"/>
      <c r="LWK43" s="214"/>
      <c r="LWL43" s="214"/>
      <c r="LWM43" s="214"/>
      <c r="LWN43" s="214"/>
      <c r="LWO43" s="214"/>
      <c r="LWP43" s="214"/>
      <c r="LWQ43" s="214"/>
      <c r="LWR43" s="214"/>
      <c r="LWS43" s="214"/>
      <c r="LWT43" s="214"/>
      <c r="LWU43" s="214"/>
      <c r="LWV43" s="214"/>
      <c r="LWW43" s="214"/>
      <c r="LWX43" s="214"/>
      <c r="LWY43" s="214"/>
      <c r="LWZ43" s="214"/>
      <c r="LXA43" s="214"/>
      <c r="LXB43" s="214"/>
      <c r="LXC43" s="214"/>
      <c r="LXD43" s="214"/>
      <c r="LXE43" s="214"/>
      <c r="LXF43" s="214"/>
      <c r="LXG43" s="214"/>
      <c r="LXH43" s="214"/>
      <c r="LXI43" s="214"/>
      <c r="LXJ43" s="214"/>
      <c r="LXK43" s="214"/>
      <c r="LXL43" s="214"/>
      <c r="LXM43" s="214"/>
      <c r="LXN43" s="214"/>
      <c r="LXO43" s="214"/>
      <c r="LXP43" s="214"/>
      <c r="LXQ43" s="214"/>
      <c r="LXR43" s="214"/>
      <c r="LXS43" s="214"/>
      <c r="LXT43" s="214"/>
      <c r="LXU43" s="214"/>
      <c r="LXV43" s="214"/>
      <c r="LXW43" s="214"/>
      <c r="LXX43" s="214"/>
      <c r="LXY43" s="214"/>
      <c r="LXZ43" s="214"/>
      <c r="LYA43" s="214"/>
      <c r="LYB43" s="214"/>
      <c r="LYC43" s="214"/>
      <c r="LYD43" s="214"/>
      <c r="LYE43" s="214"/>
      <c r="LYF43" s="214"/>
      <c r="LYG43" s="214"/>
      <c r="LYH43" s="214"/>
      <c r="LYI43" s="214"/>
      <c r="LYJ43" s="214"/>
      <c r="LYK43" s="214"/>
      <c r="LYL43" s="214"/>
      <c r="LYM43" s="214"/>
      <c r="LYN43" s="214"/>
      <c r="LYO43" s="214"/>
      <c r="LYP43" s="214"/>
      <c r="LYQ43" s="214"/>
      <c r="LYR43" s="214"/>
      <c r="LYS43" s="214"/>
      <c r="LYT43" s="214"/>
      <c r="LYU43" s="214"/>
      <c r="LYV43" s="214"/>
      <c r="LYW43" s="214"/>
      <c r="LYX43" s="214"/>
      <c r="LYY43" s="214"/>
      <c r="LYZ43" s="214"/>
      <c r="LZA43" s="214"/>
      <c r="LZB43" s="214"/>
      <c r="LZC43" s="214"/>
      <c r="LZD43" s="214"/>
      <c r="LZE43" s="214"/>
      <c r="LZF43" s="214"/>
      <c r="LZG43" s="214"/>
      <c r="LZH43" s="214"/>
      <c r="LZI43" s="214"/>
      <c r="LZJ43" s="214"/>
      <c r="LZK43" s="214"/>
      <c r="LZL43" s="214"/>
      <c r="LZM43" s="214"/>
      <c r="LZN43" s="214"/>
      <c r="LZO43" s="214"/>
      <c r="LZP43" s="214"/>
      <c r="LZQ43" s="214"/>
      <c r="LZR43" s="214"/>
      <c r="LZS43" s="214"/>
      <c r="LZT43" s="214"/>
      <c r="LZU43" s="214"/>
      <c r="LZV43" s="214"/>
      <c r="LZW43" s="214"/>
      <c r="LZX43" s="214"/>
      <c r="LZY43" s="214"/>
      <c r="LZZ43" s="214"/>
      <c r="MAA43" s="214"/>
      <c r="MAB43" s="214"/>
      <c r="MAC43" s="214"/>
      <c r="MAD43" s="214"/>
      <c r="MAE43" s="214"/>
      <c r="MAF43" s="214"/>
      <c r="MAG43" s="214"/>
      <c r="MAH43" s="214"/>
      <c r="MAI43" s="214"/>
      <c r="MAJ43" s="214"/>
      <c r="MAK43" s="214"/>
      <c r="MAL43" s="214"/>
      <c r="MAM43" s="214"/>
      <c r="MAN43" s="214"/>
      <c r="MAO43" s="214"/>
      <c r="MAP43" s="214"/>
      <c r="MAQ43" s="214"/>
      <c r="MAR43" s="214"/>
      <c r="MAS43" s="214"/>
      <c r="MAT43" s="214"/>
      <c r="MAU43" s="214"/>
      <c r="MAV43" s="214"/>
      <c r="MAW43" s="214"/>
      <c r="MAX43" s="214"/>
      <c r="MAY43" s="214"/>
      <c r="MAZ43" s="214"/>
      <c r="MBA43" s="214"/>
      <c r="MBB43" s="214"/>
      <c r="MBC43" s="214"/>
      <c r="MBD43" s="214"/>
      <c r="MBE43" s="214"/>
      <c r="MBF43" s="214"/>
      <c r="MBG43" s="214"/>
      <c r="MBH43" s="214"/>
      <c r="MBI43" s="214"/>
      <c r="MBJ43" s="214"/>
      <c r="MBK43" s="214"/>
      <c r="MBL43" s="214"/>
      <c r="MBM43" s="214"/>
      <c r="MBN43" s="214"/>
      <c r="MBO43" s="214"/>
      <c r="MBP43" s="214"/>
      <c r="MBQ43" s="214"/>
      <c r="MBR43" s="214"/>
      <c r="MBS43" s="214"/>
      <c r="MBT43" s="214"/>
      <c r="MBU43" s="214"/>
      <c r="MBV43" s="214"/>
      <c r="MBW43" s="214"/>
      <c r="MBX43" s="214"/>
      <c r="MBY43" s="214"/>
      <c r="MBZ43" s="214"/>
      <c r="MCA43" s="214"/>
      <c r="MCB43" s="214"/>
      <c r="MCC43" s="214"/>
      <c r="MCD43" s="214"/>
      <c r="MCE43" s="214"/>
      <c r="MCF43" s="214"/>
      <c r="MCG43" s="214"/>
      <c r="MCH43" s="214"/>
      <c r="MCI43" s="214"/>
      <c r="MCJ43" s="214"/>
      <c r="MCK43" s="214"/>
      <c r="MCL43" s="214"/>
      <c r="MCM43" s="214"/>
      <c r="MCN43" s="214"/>
      <c r="MCO43" s="214"/>
      <c r="MCP43" s="214"/>
      <c r="MCQ43" s="214"/>
      <c r="MCR43" s="214"/>
      <c r="MCS43" s="214"/>
      <c r="MCT43" s="214"/>
      <c r="MCU43" s="214"/>
      <c r="MCV43" s="214"/>
      <c r="MCW43" s="214"/>
      <c r="MCX43" s="214"/>
      <c r="MCY43" s="214"/>
      <c r="MCZ43" s="214"/>
      <c r="MDA43" s="214"/>
      <c r="MDB43" s="214"/>
      <c r="MDC43" s="214"/>
      <c r="MDD43" s="214"/>
      <c r="MDE43" s="214"/>
      <c r="MDF43" s="214"/>
      <c r="MDG43" s="214"/>
      <c r="MDH43" s="214"/>
      <c r="MDI43" s="214"/>
      <c r="MDJ43" s="214"/>
      <c r="MDK43" s="214"/>
      <c r="MDL43" s="214"/>
      <c r="MDM43" s="214"/>
      <c r="MDN43" s="214"/>
      <c r="MDO43" s="214"/>
      <c r="MDP43" s="214"/>
      <c r="MDQ43" s="214"/>
      <c r="MDR43" s="214"/>
      <c r="MDS43" s="214"/>
      <c r="MDT43" s="214"/>
      <c r="MDU43" s="214"/>
      <c r="MDV43" s="214"/>
      <c r="MDW43" s="214"/>
      <c r="MDX43" s="214"/>
      <c r="MDY43" s="214"/>
      <c r="MDZ43" s="214"/>
      <c r="MEA43" s="214"/>
      <c r="MEB43" s="214"/>
      <c r="MEC43" s="214"/>
      <c r="MED43" s="214"/>
      <c r="MEE43" s="214"/>
      <c r="MEF43" s="214"/>
      <c r="MEG43" s="214"/>
      <c r="MEH43" s="214"/>
      <c r="MEI43" s="214"/>
      <c r="MEJ43" s="214"/>
      <c r="MEK43" s="214"/>
      <c r="MEL43" s="214"/>
      <c r="MEM43" s="214"/>
      <c r="MEN43" s="214"/>
      <c r="MEO43" s="214"/>
      <c r="MEP43" s="214"/>
      <c r="MEQ43" s="214"/>
      <c r="MER43" s="214"/>
      <c r="MES43" s="214"/>
      <c r="MET43" s="214"/>
      <c r="MEU43" s="214"/>
      <c r="MEV43" s="214"/>
      <c r="MEW43" s="214"/>
      <c r="MEX43" s="214"/>
      <c r="MEY43" s="214"/>
      <c r="MEZ43" s="214"/>
      <c r="MFA43" s="214"/>
      <c r="MFB43" s="214"/>
      <c r="MFC43" s="214"/>
      <c r="MFD43" s="214"/>
      <c r="MFE43" s="214"/>
      <c r="MFF43" s="214"/>
      <c r="MFG43" s="214"/>
      <c r="MFH43" s="214"/>
      <c r="MFI43" s="214"/>
      <c r="MFJ43" s="214"/>
      <c r="MFK43" s="214"/>
      <c r="MFL43" s="214"/>
      <c r="MFM43" s="214"/>
      <c r="MFN43" s="214"/>
      <c r="MFO43" s="214"/>
      <c r="MFP43" s="214"/>
      <c r="MFQ43" s="214"/>
      <c r="MFR43" s="214"/>
      <c r="MFS43" s="214"/>
      <c r="MFT43" s="214"/>
      <c r="MFU43" s="214"/>
      <c r="MFV43" s="214"/>
      <c r="MFW43" s="214"/>
      <c r="MFX43" s="214"/>
      <c r="MFY43" s="214"/>
      <c r="MFZ43" s="214"/>
      <c r="MGA43" s="214"/>
      <c r="MGB43" s="214"/>
      <c r="MGC43" s="214"/>
      <c r="MGD43" s="214"/>
      <c r="MGE43" s="214"/>
      <c r="MGF43" s="214"/>
      <c r="MGG43" s="214"/>
      <c r="MGH43" s="214"/>
      <c r="MGI43" s="214"/>
      <c r="MGJ43" s="214"/>
      <c r="MGK43" s="214"/>
      <c r="MGL43" s="214"/>
      <c r="MGM43" s="214"/>
      <c r="MGN43" s="214"/>
      <c r="MGO43" s="214"/>
      <c r="MGP43" s="214"/>
      <c r="MGQ43" s="214"/>
      <c r="MGR43" s="214"/>
      <c r="MGS43" s="214"/>
      <c r="MGT43" s="214"/>
      <c r="MGU43" s="214"/>
      <c r="MGV43" s="214"/>
      <c r="MGW43" s="214"/>
      <c r="MGX43" s="214"/>
      <c r="MGY43" s="214"/>
      <c r="MGZ43" s="214"/>
      <c r="MHA43" s="214"/>
      <c r="MHB43" s="214"/>
      <c r="MHC43" s="214"/>
      <c r="MHD43" s="214"/>
      <c r="MHE43" s="214"/>
      <c r="MHF43" s="214"/>
      <c r="MHG43" s="214"/>
      <c r="MHH43" s="214"/>
      <c r="MHI43" s="214"/>
      <c r="MHJ43" s="214"/>
      <c r="MHK43" s="214"/>
      <c r="MHL43" s="214"/>
      <c r="MHM43" s="214"/>
      <c r="MHN43" s="214"/>
      <c r="MHO43" s="214"/>
      <c r="MHP43" s="214"/>
      <c r="MHQ43" s="214"/>
      <c r="MHR43" s="214"/>
      <c r="MHS43" s="214"/>
      <c r="MHT43" s="214"/>
      <c r="MHU43" s="214"/>
      <c r="MHV43" s="214"/>
      <c r="MHW43" s="214"/>
      <c r="MHX43" s="214"/>
      <c r="MHY43" s="214"/>
      <c r="MHZ43" s="214"/>
      <c r="MIA43" s="214"/>
      <c r="MIB43" s="214"/>
      <c r="MIC43" s="214"/>
      <c r="MID43" s="214"/>
      <c r="MIE43" s="214"/>
      <c r="MIF43" s="214"/>
      <c r="MIG43" s="214"/>
      <c r="MIH43" s="214"/>
      <c r="MII43" s="214"/>
      <c r="MIJ43" s="214"/>
      <c r="MIK43" s="214"/>
      <c r="MIL43" s="214"/>
      <c r="MIM43" s="214"/>
      <c r="MIN43" s="214"/>
      <c r="MIO43" s="214"/>
      <c r="MIP43" s="214"/>
      <c r="MIQ43" s="214"/>
      <c r="MIR43" s="214"/>
      <c r="MIS43" s="214"/>
      <c r="MIT43" s="214"/>
      <c r="MIU43" s="214"/>
      <c r="MIV43" s="214"/>
      <c r="MIW43" s="214"/>
      <c r="MIX43" s="214"/>
      <c r="MIY43" s="214"/>
      <c r="MIZ43" s="214"/>
      <c r="MJA43" s="214"/>
      <c r="MJB43" s="214"/>
      <c r="MJC43" s="214"/>
      <c r="MJD43" s="214"/>
      <c r="MJE43" s="214"/>
      <c r="MJF43" s="214"/>
      <c r="MJG43" s="214"/>
      <c r="MJH43" s="214"/>
      <c r="MJI43" s="214"/>
      <c r="MJJ43" s="214"/>
      <c r="MJK43" s="214"/>
      <c r="MJL43" s="214"/>
      <c r="MJM43" s="214"/>
      <c r="MJN43" s="214"/>
      <c r="MJO43" s="214"/>
      <c r="MJP43" s="214"/>
      <c r="MJQ43" s="214"/>
      <c r="MJR43" s="214"/>
      <c r="MJS43" s="214"/>
      <c r="MJT43" s="214"/>
      <c r="MJU43" s="214"/>
      <c r="MJV43" s="214"/>
      <c r="MJW43" s="214"/>
      <c r="MJX43" s="214"/>
      <c r="MJY43" s="214"/>
      <c r="MJZ43" s="214"/>
      <c r="MKA43" s="214"/>
      <c r="MKB43" s="214"/>
      <c r="MKC43" s="214"/>
      <c r="MKD43" s="214"/>
      <c r="MKE43" s="214"/>
      <c r="MKF43" s="214"/>
      <c r="MKG43" s="214"/>
      <c r="MKH43" s="214"/>
      <c r="MKI43" s="214"/>
      <c r="MKJ43" s="214"/>
      <c r="MKK43" s="214"/>
      <c r="MKL43" s="214"/>
      <c r="MKM43" s="214"/>
      <c r="MKN43" s="214"/>
      <c r="MKO43" s="214"/>
      <c r="MKP43" s="214"/>
      <c r="MKQ43" s="214"/>
      <c r="MKR43" s="214"/>
      <c r="MKS43" s="214"/>
      <c r="MKT43" s="214"/>
      <c r="MKU43" s="214"/>
      <c r="MKV43" s="214"/>
      <c r="MKW43" s="214"/>
      <c r="MKX43" s="214"/>
      <c r="MKY43" s="214"/>
      <c r="MKZ43" s="214"/>
      <c r="MLA43" s="214"/>
      <c r="MLB43" s="214"/>
      <c r="MLC43" s="214"/>
      <c r="MLD43" s="214"/>
      <c r="MLE43" s="214"/>
      <c r="MLF43" s="214"/>
      <c r="MLG43" s="214"/>
      <c r="MLH43" s="214"/>
      <c r="MLI43" s="214"/>
      <c r="MLJ43" s="214"/>
      <c r="MLK43" s="214"/>
      <c r="MLL43" s="214"/>
      <c r="MLM43" s="214"/>
      <c r="MLN43" s="214"/>
      <c r="MLO43" s="214"/>
      <c r="MLP43" s="214"/>
      <c r="MLQ43" s="214"/>
      <c r="MLR43" s="214"/>
      <c r="MLS43" s="214"/>
      <c r="MLT43" s="214"/>
      <c r="MLU43" s="214"/>
      <c r="MLV43" s="214"/>
      <c r="MLW43" s="214"/>
      <c r="MLX43" s="214"/>
      <c r="MLY43" s="214"/>
      <c r="MLZ43" s="214"/>
      <c r="MMA43" s="214"/>
      <c r="MMB43" s="214"/>
      <c r="MMC43" s="214"/>
      <c r="MMD43" s="214"/>
      <c r="MME43" s="214"/>
      <c r="MMF43" s="214"/>
      <c r="MMG43" s="214"/>
      <c r="MMH43" s="214"/>
      <c r="MMI43" s="214"/>
      <c r="MMJ43" s="214"/>
      <c r="MMK43" s="214"/>
      <c r="MML43" s="214"/>
      <c r="MMM43" s="214"/>
      <c r="MMN43" s="214"/>
      <c r="MMO43" s="214"/>
      <c r="MMP43" s="214"/>
      <c r="MMQ43" s="214"/>
      <c r="MMR43" s="214"/>
      <c r="MMS43" s="214"/>
      <c r="MMT43" s="214"/>
      <c r="MMU43" s="214"/>
      <c r="MMV43" s="214"/>
      <c r="MMW43" s="214"/>
      <c r="MMX43" s="214"/>
      <c r="MMY43" s="214"/>
      <c r="MMZ43" s="214"/>
      <c r="MNA43" s="214"/>
      <c r="MNB43" s="214"/>
      <c r="MNC43" s="214"/>
      <c r="MND43" s="214"/>
      <c r="MNE43" s="214"/>
      <c r="MNF43" s="214"/>
      <c r="MNG43" s="214"/>
      <c r="MNH43" s="214"/>
      <c r="MNI43" s="214"/>
      <c r="MNJ43" s="214"/>
      <c r="MNK43" s="214"/>
      <c r="MNL43" s="214"/>
      <c r="MNM43" s="214"/>
      <c r="MNN43" s="214"/>
      <c r="MNO43" s="214"/>
      <c r="MNP43" s="214"/>
      <c r="MNQ43" s="214"/>
      <c r="MNR43" s="214"/>
      <c r="MNS43" s="214"/>
      <c r="MNT43" s="214"/>
      <c r="MNU43" s="214"/>
      <c r="MNV43" s="214"/>
      <c r="MNW43" s="214"/>
      <c r="MNX43" s="214"/>
      <c r="MNY43" s="214"/>
      <c r="MNZ43" s="214"/>
      <c r="MOA43" s="214"/>
      <c r="MOB43" s="214"/>
      <c r="MOC43" s="214"/>
      <c r="MOD43" s="214"/>
      <c r="MOE43" s="214"/>
      <c r="MOF43" s="214"/>
      <c r="MOG43" s="214"/>
      <c r="MOH43" s="214"/>
      <c r="MOI43" s="214"/>
      <c r="MOJ43" s="214"/>
      <c r="MOK43" s="214"/>
      <c r="MOL43" s="214"/>
      <c r="MOM43" s="214"/>
      <c r="MON43" s="214"/>
      <c r="MOO43" s="214"/>
      <c r="MOP43" s="214"/>
      <c r="MOQ43" s="214"/>
      <c r="MOR43" s="214"/>
      <c r="MOS43" s="214"/>
      <c r="MOT43" s="214"/>
      <c r="MOU43" s="214"/>
      <c r="MOV43" s="214"/>
      <c r="MOW43" s="214"/>
      <c r="MOX43" s="214"/>
      <c r="MOY43" s="214"/>
      <c r="MOZ43" s="214"/>
      <c r="MPA43" s="214"/>
      <c r="MPB43" s="214"/>
      <c r="MPC43" s="214"/>
      <c r="MPD43" s="214"/>
      <c r="MPE43" s="214"/>
      <c r="MPF43" s="214"/>
      <c r="MPG43" s="214"/>
      <c r="MPH43" s="214"/>
      <c r="MPI43" s="214"/>
      <c r="MPJ43" s="214"/>
      <c r="MPK43" s="214"/>
      <c r="MPL43" s="214"/>
      <c r="MPM43" s="214"/>
      <c r="MPN43" s="214"/>
      <c r="MPO43" s="214"/>
      <c r="MPP43" s="214"/>
      <c r="MPQ43" s="214"/>
      <c r="MPR43" s="214"/>
      <c r="MPS43" s="214"/>
      <c r="MPT43" s="214"/>
      <c r="MPU43" s="214"/>
      <c r="MPV43" s="214"/>
      <c r="MPW43" s="214"/>
      <c r="MPX43" s="214"/>
      <c r="MPY43" s="214"/>
      <c r="MPZ43" s="214"/>
      <c r="MQA43" s="214"/>
      <c r="MQB43" s="214"/>
      <c r="MQC43" s="214"/>
      <c r="MQD43" s="214"/>
      <c r="MQE43" s="214"/>
      <c r="MQF43" s="214"/>
      <c r="MQG43" s="214"/>
      <c r="MQH43" s="214"/>
      <c r="MQI43" s="214"/>
      <c r="MQJ43" s="214"/>
      <c r="MQK43" s="214"/>
      <c r="MQL43" s="214"/>
      <c r="MQM43" s="214"/>
      <c r="MQN43" s="214"/>
      <c r="MQO43" s="214"/>
      <c r="MQP43" s="214"/>
      <c r="MQQ43" s="214"/>
      <c r="MQR43" s="214"/>
      <c r="MQS43" s="214"/>
      <c r="MQT43" s="214"/>
      <c r="MQU43" s="214"/>
      <c r="MQV43" s="214"/>
      <c r="MQW43" s="214"/>
      <c r="MQX43" s="214"/>
      <c r="MQY43" s="214"/>
      <c r="MQZ43" s="214"/>
      <c r="MRA43" s="214"/>
      <c r="MRB43" s="214"/>
      <c r="MRC43" s="214"/>
      <c r="MRD43" s="214"/>
      <c r="MRE43" s="214"/>
      <c r="MRF43" s="214"/>
      <c r="MRG43" s="214"/>
      <c r="MRH43" s="214"/>
      <c r="MRI43" s="214"/>
      <c r="MRJ43" s="214"/>
      <c r="MRK43" s="214"/>
      <c r="MRL43" s="214"/>
      <c r="MRM43" s="214"/>
      <c r="MRN43" s="214"/>
      <c r="MRO43" s="214"/>
      <c r="MRP43" s="214"/>
      <c r="MRQ43" s="214"/>
      <c r="MRR43" s="214"/>
      <c r="MRS43" s="214"/>
      <c r="MRT43" s="214"/>
      <c r="MRU43" s="214"/>
      <c r="MRV43" s="214"/>
      <c r="MRW43" s="214"/>
      <c r="MRX43" s="214"/>
      <c r="MRY43" s="214"/>
      <c r="MRZ43" s="214"/>
      <c r="MSA43" s="214"/>
      <c r="MSB43" s="214"/>
      <c r="MSC43" s="214"/>
      <c r="MSD43" s="214"/>
      <c r="MSE43" s="214"/>
      <c r="MSF43" s="214"/>
      <c r="MSG43" s="214"/>
      <c r="MSH43" s="214"/>
      <c r="MSI43" s="214"/>
      <c r="MSJ43" s="214"/>
      <c r="MSK43" s="214"/>
      <c r="MSL43" s="214"/>
      <c r="MSM43" s="214"/>
      <c r="MSN43" s="214"/>
      <c r="MSO43" s="214"/>
      <c r="MSP43" s="214"/>
      <c r="MSQ43" s="214"/>
      <c r="MSR43" s="214"/>
      <c r="MSS43" s="214"/>
      <c r="MST43" s="214"/>
      <c r="MSU43" s="214"/>
      <c r="MSV43" s="214"/>
      <c r="MSW43" s="214"/>
      <c r="MSX43" s="214"/>
      <c r="MSY43" s="214"/>
      <c r="MSZ43" s="214"/>
      <c r="MTA43" s="214"/>
      <c r="MTB43" s="214"/>
      <c r="MTC43" s="214"/>
      <c r="MTD43" s="214"/>
      <c r="MTE43" s="214"/>
      <c r="MTF43" s="214"/>
      <c r="MTG43" s="214"/>
      <c r="MTH43" s="214"/>
      <c r="MTI43" s="214"/>
      <c r="MTJ43" s="214"/>
      <c r="MTK43" s="214"/>
      <c r="MTL43" s="214"/>
      <c r="MTM43" s="214"/>
      <c r="MTN43" s="214"/>
      <c r="MTO43" s="214"/>
      <c r="MTP43" s="214"/>
      <c r="MTQ43" s="214"/>
      <c r="MTR43" s="214"/>
      <c r="MTS43" s="214"/>
      <c r="MTT43" s="214"/>
      <c r="MTU43" s="214"/>
      <c r="MTV43" s="214"/>
      <c r="MTW43" s="214"/>
      <c r="MTX43" s="214"/>
      <c r="MTY43" s="214"/>
      <c r="MTZ43" s="214"/>
      <c r="MUA43" s="214"/>
      <c r="MUB43" s="214"/>
      <c r="MUC43" s="214"/>
      <c r="MUD43" s="214"/>
      <c r="MUE43" s="214"/>
      <c r="MUF43" s="214"/>
      <c r="MUG43" s="214"/>
      <c r="MUH43" s="214"/>
      <c r="MUI43" s="214"/>
      <c r="MUJ43" s="214"/>
      <c r="MUK43" s="214"/>
      <c r="MUL43" s="214"/>
      <c r="MUM43" s="214"/>
      <c r="MUN43" s="214"/>
      <c r="MUO43" s="214"/>
      <c r="MUP43" s="214"/>
      <c r="MUQ43" s="214"/>
      <c r="MUR43" s="214"/>
      <c r="MUS43" s="214"/>
      <c r="MUT43" s="214"/>
      <c r="MUU43" s="214"/>
      <c r="MUV43" s="214"/>
      <c r="MUW43" s="214"/>
      <c r="MUX43" s="214"/>
      <c r="MUY43" s="214"/>
      <c r="MUZ43" s="214"/>
      <c r="MVA43" s="214"/>
      <c r="MVB43" s="214"/>
      <c r="MVC43" s="214"/>
      <c r="MVD43" s="214"/>
      <c r="MVE43" s="214"/>
      <c r="MVF43" s="214"/>
      <c r="MVG43" s="214"/>
      <c r="MVH43" s="214"/>
      <c r="MVI43" s="214"/>
      <c r="MVJ43" s="214"/>
      <c r="MVK43" s="214"/>
      <c r="MVL43" s="214"/>
      <c r="MVM43" s="214"/>
      <c r="MVN43" s="214"/>
      <c r="MVO43" s="214"/>
      <c r="MVP43" s="214"/>
      <c r="MVQ43" s="214"/>
      <c r="MVR43" s="214"/>
      <c r="MVS43" s="214"/>
      <c r="MVT43" s="214"/>
      <c r="MVU43" s="214"/>
      <c r="MVV43" s="214"/>
      <c r="MVW43" s="214"/>
      <c r="MVX43" s="214"/>
      <c r="MVY43" s="214"/>
      <c r="MVZ43" s="214"/>
      <c r="MWA43" s="214"/>
      <c r="MWB43" s="214"/>
      <c r="MWC43" s="214"/>
      <c r="MWD43" s="214"/>
      <c r="MWE43" s="214"/>
      <c r="MWF43" s="214"/>
      <c r="MWG43" s="214"/>
      <c r="MWH43" s="214"/>
      <c r="MWI43" s="214"/>
      <c r="MWJ43" s="214"/>
      <c r="MWK43" s="214"/>
      <c r="MWL43" s="214"/>
      <c r="MWM43" s="214"/>
      <c r="MWN43" s="214"/>
      <c r="MWO43" s="214"/>
      <c r="MWP43" s="214"/>
      <c r="MWQ43" s="214"/>
      <c r="MWR43" s="214"/>
      <c r="MWS43" s="214"/>
      <c r="MWT43" s="214"/>
      <c r="MWU43" s="214"/>
      <c r="MWV43" s="214"/>
      <c r="MWW43" s="214"/>
      <c r="MWX43" s="214"/>
      <c r="MWY43" s="214"/>
      <c r="MWZ43" s="214"/>
      <c r="MXA43" s="214"/>
      <c r="MXB43" s="214"/>
      <c r="MXC43" s="214"/>
      <c r="MXD43" s="214"/>
      <c r="MXE43" s="214"/>
      <c r="MXF43" s="214"/>
      <c r="MXG43" s="214"/>
      <c r="MXH43" s="214"/>
      <c r="MXI43" s="214"/>
      <c r="MXJ43" s="214"/>
      <c r="MXK43" s="214"/>
      <c r="MXL43" s="214"/>
      <c r="MXM43" s="214"/>
      <c r="MXN43" s="214"/>
      <c r="MXO43" s="214"/>
      <c r="MXP43" s="214"/>
      <c r="MXQ43" s="214"/>
      <c r="MXR43" s="214"/>
      <c r="MXS43" s="214"/>
      <c r="MXT43" s="214"/>
      <c r="MXU43" s="214"/>
      <c r="MXV43" s="214"/>
      <c r="MXW43" s="214"/>
      <c r="MXX43" s="214"/>
      <c r="MXY43" s="214"/>
      <c r="MXZ43" s="214"/>
      <c r="MYA43" s="214"/>
      <c r="MYB43" s="214"/>
      <c r="MYC43" s="214"/>
      <c r="MYD43" s="214"/>
      <c r="MYE43" s="214"/>
      <c r="MYF43" s="214"/>
      <c r="MYG43" s="214"/>
      <c r="MYH43" s="214"/>
      <c r="MYI43" s="214"/>
      <c r="MYJ43" s="214"/>
      <c r="MYK43" s="214"/>
      <c r="MYL43" s="214"/>
      <c r="MYM43" s="214"/>
      <c r="MYN43" s="214"/>
      <c r="MYO43" s="214"/>
      <c r="MYP43" s="214"/>
      <c r="MYQ43" s="214"/>
      <c r="MYR43" s="214"/>
      <c r="MYS43" s="214"/>
      <c r="MYT43" s="214"/>
      <c r="MYU43" s="214"/>
      <c r="MYV43" s="214"/>
      <c r="MYW43" s="214"/>
      <c r="MYX43" s="214"/>
      <c r="MYY43" s="214"/>
      <c r="MYZ43" s="214"/>
      <c r="MZA43" s="214"/>
      <c r="MZB43" s="214"/>
      <c r="MZC43" s="214"/>
      <c r="MZD43" s="214"/>
      <c r="MZE43" s="214"/>
      <c r="MZF43" s="214"/>
      <c r="MZG43" s="214"/>
      <c r="MZH43" s="214"/>
      <c r="MZI43" s="214"/>
      <c r="MZJ43" s="214"/>
      <c r="MZK43" s="214"/>
      <c r="MZL43" s="214"/>
      <c r="MZM43" s="214"/>
      <c r="MZN43" s="214"/>
      <c r="MZO43" s="214"/>
      <c r="MZP43" s="214"/>
      <c r="MZQ43" s="214"/>
      <c r="MZR43" s="214"/>
      <c r="MZS43" s="214"/>
      <c r="MZT43" s="214"/>
      <c r="MZU43" s="214"/>
      <c r="MZV43" s="214"/>
      <c r="MZW43" s="214"/>
      <c r="MZX43" s="214"/>
      <c r="MZY43" s="214"/>
      <c r="MZZ43" s="214"/>
      <c r="NAA43" s="214"/>
      <c r="NAB43" s="214"/>
      <c r="NAC43" s="214"/>
      <c r="NAD43" s="214"/>
      <c r="NAE43" s="214"/>
      <c r="NAF43" s="214"/>
      <c r="NAG43" s="214"/>
      <c r="NAH43" s="214"/>
      <c r="NAI43" s="214"/>
      <c r="NAJ43" s="214"/>
      <c r="NAK43" s="214"/>
      <c r="NAL43" s="214"/>
      <c r="NAM43" s="214"/>
      <c r="NAN43" s="214"/>
      <c r="NAO43" s="214"/>
      <c r="NAP43" s="214"/>
      <c r="NAQ43" s="214"/>
      <c r="NAR43" s="214"/>
      <c r="NAS43" s="214"/>
      <c r="NAT43" s="214"/>
      <c r="NAU43" s="214"/>
      <c r="NAV43" s="214"/>
      <c r="NAW43" s="214"/>
      <c r="NAX43" s="214"/>
      <c r="NAY43" s="214"/>
      <c r="NAZ43" s="214"/>
      <c r="NBA43" s="214"/>
      <c r="NBB43" s="214"/>
      <c r="NBC43" s="214"/>
      <c r="NBD43" s="214"/>
      <c r="NBE43" s="214"/>
      <c r="NBF43" s="214"/>
      <c r="NBG43" s="214"/>
      <c r="NBH43" s="214"/>
      <c r="NBI43" s="214"/>
      <c r="NBJ43" s="214"/>
      <c r="NBK43" s="214"/>
      <c r="NBL43" s="214"/>
      <c r="NBM43" s="214"/>
      <c r="NBN43" s="214"/>
      <c r="NBO43" s="214"/>
      <c r="NBP43" s="214"/>
      <c r="NBQ43" s="214"/>
      <c r="NBR43" s="214"/>
      <c r="NBS43" s="214"/>
      <c r="NBT43" s="214"/>
      <c r="NBU43" s="214"/>
      <c r="NBV43" s="214"/>
      <c r="NBW43" s="214"/>
      <c r="NBX43" s="214"/>
      <c r="NBY43" s="214"/>
      <c r="NBZ43" s="214"/>
      <c r="NCA43" s="214"/>
      <c r="NCB43" s="214"/>
      <c r="NCC43" s="214"/>
      <c r="NCD43" s="214"/>
      <c r="NCE43" s="214"/>
      <c r="NCF43" s="214"/>
      <c r="NCG43" s="214"/>
      <c r="NCH43" s="214"/>
      <c r="NCI43" s="214"/>
      <c r="NCJ43" s="214"/>
      <c r="NCK43" s="214"/>
      <c r="NCL43" s="214"/>
      <c r="NCM43" s="214"/>
      <c r="NCN43" s="214"/>
      <c r="NCO43" s="214"/>
      <c r="NCP43" s="214"/>
      <c r="NCQ43" s="214"/>
      <c r="NCR43" s="214"/>
      <c r="NCS43" s="214"/>
      <c r="NCT43" s="214"/>
      <c r="NCU43" s="214"/>
      <c r="NCV43" s="214"/>
      <c r="NCW43" s="214"/>
      <c r="NCX43" s="214"/>
      <c r="NCY43" s="214"/>
      <c r="NCZ43" s="214"/>
      <c r="NDA43" s="214"/>
      <c r="NDB43" s="214"/>
      <c r="NDC43" s="214"/>
      <c r="NDD43" s="214"/>
      <c r="NDE43" s="214"/>
      <c r="NDF43" s="214"/>
      <c r="NDG43" s="214"/>
      <c r="NDH43" s="214"/>
      <c r="NDI43" s="214"/>
      <c r="NDJ43" s="214"/>
      <c r="NDK43" s="214"/>
      <c r="NDL43" s="214"/>
      <c r="NDM43" s="214"/>
      <c r="NDN43" s="214"/>
      <c r="NDO43" s="214"/>
      <c r="NDP43" s="214"/>
      <c r="NDQ43" s="214"/>
      <c r="NDR43" s="214"/>
      <c r="NDS43" s="214"/>
      <c r="NDT43" s="214"/>
      <c r="NDU43" s="214"/>
      <c r="NDV43" s="214"/>
      <c r="NDW43" s="214"/>
      <c r="NDX43" s="214"/>
      <c r="NDY43" s="214"/>
      <c r="NDZ43" s="214"/>
      <c r="NEA43" s="214"/>
      <c r="NEB43" s="214"/>
      <c r="NEC43" s="214"/>
      <c r="NED43" s="214"/>
      <c r="NEE43" s="214"/>
      <c r="NEF43" s="214"/>
      <c r="NEG43" s="214"/>
      <c r="NEH43" s="214"/>
      <c r="NEI43" s="214"/>
      <c r="NEJ43" s="214"/>
      <c r="NEK43" s="214"/>
      <c r="NEL43" s="214"/>
      <c r="NEM43" s="214"/>
      <c r="NEN43" s="214"/>
      <c r="NEO43" s="214"/>
      <c r="NEP43" s="214"/>
      <c r="NEQ43" s="214"/>
      <c r="NER43" s="214"/>
      <c r="NES43" s="214"/>
      <c r="NET43" s="214"/>
      <c r="NEU43" s="214"/>
      <c r="NEV43" s="214"/>
      <c r="NEW43" s="214"/>
      <c r="NEX43" s="214"/>
      <c r="NEY43" s="214"/>
      <c r="NEZ43" s="214"/>
      <c r="NFA43" s="214"/>
      <c r="NFB43" s="214"/>
      <c r="NFC43" s="214"/>
      <c r="NFD43" s="214"/>
      <c r="NFE43" s="214"/>
      <c r="NFF43" s="214"/>
      <c r="NFG43" s="214"/>
      <c r="NFH43" s="214"/>
      <c r="NFI43" s="214"/>
      <c r="NFJ43" s="214"/>
      <c r="NFK43" s="214"/>
      <c r="NFL43" s="214"/>
      <c r="NFM43" s="214"/>
      <c r="NFN43" s="214"/>
      <c r="NFO43" s="214"/>
      <c r="NFP43" s="214"/>
      <c r="NFQ43" s="214"/>
      <c r="NFR43" s="214"/>
      <c r="NFS43" s="214"/>
      <c r="NFT43" s="214"/>
      <c r="NFU43" s="214"/>
      <c r="NFV43" s="214"/>
      <c r="NFW43" s="214"/>
      <c r="NFX43" s="214"/>
      <c r="NFY43" s="214"/>
      <c r="NFZ43" s="214"/>
      <c r="NGA43" s="214"/>
      <c r="NGB43" s="214"/>
      <c r="NGC43" s="214"/>
      <c r="NGD43" s="214"/>
      <c r="NGE43" s="214"/>
      <c r="NGF43" s="214"/>
      <c r="NGG43" s="214"/>
      <c r="NGH43" s="214"/>
      <c r="NGI43" s="214"/>
      <c r="NGJ43" s="214"/>
      <c r="NGK43" s="214"/>
      <c r="NGL43" s="214"/>
      <c r="NGM43" s="214"/>
      <c r="NGN43" s="214"/>
      <c r="NGO43" s="214"/>
      <c r="NGP43" s="214"/>
      <c r="NGQ43" s="214"/>
      <c r="NGR43" s="214"/>
      <c r="NGS43" s="214"/>
      <c r="NGT43" s="214"/>
      <c r="NGU43" s="214"/>
      <c r="NGV43" s="214"/>
      <c r="NGW43" s="214"/>
      <c r="NGX43" s="214"/>
      <c r="NGY43" s="214"/>
      <c r="NGZ43" s="214"/>
      <c r="NHA43" s="214"/>
      <c r="NHB43" s="214"/>
      <c r="NHC43" s="214"/>
      <c r="NHD43" s="214"/>
      <c r="NHE43" s="214"/>
      <c r="NHF43" s="214"/>
      <c r="NHG43" s="214"/>
      <c r="NHH43" s="214"/>
      <c r="NHI43" s="214"/>
      <c r="NHJ43" s="214"/>
      <c r="NHK43" s="214"/>
      <c r="NHL43" s="214"/>
      <c r="NHM43" s="214"/>
      <c r="NHN43" s="214"/>
      <c r="NHO43" s="214"/>
      <c r="NHP43" s="214"/>
      <c r="NHQ43" s="214"/>
      <c r="NHR43" s="214"/>
      <c r="NHS43" s="214"/>
      <c r="NHT43" s="214"/>
      <c r="NHU43" s="214"/>
      <c r="NHV43" s="214"/>
      <c r="NHW43" s="214"/>
      <c r="NHX43" s="214"/>
      <c r="NHY43" s="214"/>
      <c r="NHZ43" s="214"/>
      <c r="NIA43" s="214"/>
      <c r="NIB43" s="214"/>
      <c r="NIC43" s="214"/>
      <c r="NID43" s="214"/>
      <c r="NIE43" s="214"/>
      <c r="NIF43" s="214"/>
      <c r="NIG43" s="214"/>
      <c r="NIH43" s="214"/>
      <c r="NII43" s="214"/>
      <c r="NIJ43" s="214"/>
      <c r="NIK43" s="214"/>
      <c r="NIL43" s="214"/>
      <c r="NIM43" s="214"/>
      <c r="NIN43" s="214"/>
      <c r="NIO43" s="214"/>
      <c r="NIP43" s="214"/>
      <c r="NIQ43" s="214"/>
      <c r="NIR43" s="214"/>
      <c r="NIS43" s="214"/>
      <c r="NIT43" s="214"/>
      <c r="NIU43" s="214"/>
      <c r="NIV43" s="214"/>
      <c r="NIW43" s="214"/>
      <c r="NIX43" s="214"/>
      <c r="NIY43" s="214"/>
      <c r="NIZ43" s="214"/>
      <c r="NJA43" s="214"/>
      <c r="NJB43" s="214"/>
      <c r="NJC43" s="214"/>
      <c r="NJD43" s="214"/>
      <c r="NJE43" s="214"/>
      <c r="NJF43" s="214"/>
      <c r="NJG43" s="214"/>
      <c r="NJH43" s="214"/>
      <c r="NJI43" s="214"/>
      <c r="NJJ43" s="214"/>
      <c r="NJK43" s="214"/>
      <c r="NJL43" s="214"/>
      <c r="NJM43" s="214"/>
      <c r="NJN43" s="214"/>
      <c r="NJO43" s="214"/>
      <c r="NJP43" s="214"/>
      <c r="NJQ43" s="214"/>
      <c r="NJR43" s="214"/>
      <c r="NJS43" s="214"/>
      <c r="NJT43" s="214"/>
      <c r="NJU43" s="214"/>
      <c r="NJV43" s="214"/>
      <c r="NJW43" s="214"/>
      <c r="NJX43" s="214"/>
      <c r="NJY43" s="214"/>
      <c r="NJZ43" s="214"/>
      <c r="NKA43" s="214"/>
      <c r="NKB43" s="214"/>
      <c r="NKC43" s="214"/>
      <c r="NKD43" s="214"/>
      <c r="NKE43" s="214"/>
      <c r="NKF43" s="214"/>
      <c r="NKG43" s="214"/>
      <c r="NKH43" s="214"/>
      <c r="NKI43" s="214"/>
      <c r="NKJ43" s="214"/>
      <c r="NKK43" s="214"/>
      <c r="NKL43" s="214"/>
      <c r="NKM43" s="214"/>
      <c r="NKN43" s="214"/>
      <c r="NKO43" s="214"/>
      <c r="NKP43" s="214"/>
      <c r="NKQ43" s="214"/>
      <c r="NKR43" s="214"/>
      <c r="NKS43" s="214"/>
      <c r="NKT43" s="214"/>
      <c r="NKU43" s="214"/>
      <c r="NKV43" s="214"/>
      <c r="NKW43" s="214"/>
      <c r="NKX43" s="214"/>
      <c r="NKY43" s="214"/>
      <c r="NKZ43" s="214"/>
      <c r="NLA43" s="214"/>
      <c r="NLB43" s="214"/>
      <c r="NLC43" s="214"/>
      <c r="NLD43" s="214"/>
      <c r="NLE43" s="214"/>
      <c r="NLF43" s="214"/>
      <c r="NLG43" s="214"/>
      <c r="NLH43" s="214"/>
      <c r="NLI43" s="214"/>
      <c r="NLJ43" s="214"/>
      <c r="NLK43" s="214"/>
      <c r="NLL43" s="214"/>
      <c r="NLM43" s="214"/>
      <c r="NLN43" s="214"/>
      <c r="NLO43" s="214"/>
      <c r="NLP43" s="214"/>
      <c r="NLQ43" s="214"/>
      <c r="NLR43" s="214"/>
      <c r="NLS43" s="214"/>
      <c r="NLT43" s="214"/>
      <c r="NLU43" s="214"/>
      <c r="NLV43" s="214"/>
      <c r="NLW43" s="214"/>
      <c r="NLX43" s="214"/>
      <c r="NLY43" s="214"/>
      <c r="NLZ43" s="214"/>
      <c r="NMA43" s="214"/>
      <c r="NMB43" s="214"/>
      <c r="NMC43" s="214"/>
      <c r="NMD43" s="214"/>
      <c r="NME43" s="214"/>
      <c r="NMF43" s="214"/>
      <c r="NMG43" s="214"/>
      <c r="NMH43" s="214"/>
      <c r="NMI43" s="214"/>
      <c r="NMJ43" s="214"/>
      <c r="NMK43" s="214"/>
      <c r="NML43" s="214"/>
      <c r="NMM43" s="214"/>
      <c r="NMN43" s="214"/>
      <c r="NMO43" s="214"/>
      <c r="NMP43" s="214"/>
      <c r="NMQ43" s="214"/>
      <c r="NMR43" s="214"/>
      <c r="NMS43" s="214"/>
      <c r="NMT43" s="214"/>
      <c r="NMU43" s="214"/>
      <c r="NMV43" s="214"/>
      <c r="NMW43" s="214"/>
      <c r="NMX43" s="214"/>
      <c r="NMY43" s="214"/>
      <c r="NMZ43" s="214"/>
      <c r="NNA43" s="214"/>
      <c r="NNB43" s="214"/>
      <c r="NNC43" s="214"/>
      <c r="NND43" s="214"/>
      <c r="NNE43" s="214"/>
      <c r="NNF43" s="214"/>
      <c r="NNG43" s="214"/>
      <c r="NNH43" s="214"/>
      <c r="NNI43" s="214"/>
      <c r="NNJ43" s="214"/>
      <c r="NNK43" s="214"/>
      <c r="NNL43" s="214"/>
      <c r="NNM43" s="214"/>
      <c r="NNN43" s="214"/>
      <c r="NNO43" s="214"/>
      <c r="NNP43" s="214"/>
      <c r="NNQ43" s="214"/>
      <c r="NNR43" s="214"/>
      <c r="NNS43" s="214"/>
      <c r="NNT43" s="214"/>
      <c r="NNU43" s="214"/>
      <c r="NNV43" s="214"/>
      <c r="NNW43" s="214"/>
      <c r="NNX43" s="214"/>
      <c r="NNY43" s="214"/>
      <c r="NNZ43" s="214"/>
      <c r="NOA43" s="214"/>
      <c r="NOB43" s="214"/>
      <c r="NOC43" s="214"/>
      <c r="NOD43" s="214"/>
      <c r="NOE43" s="214"/>
      <c r="NOF43" s="214"/>
      <c r="NOG43" s="214"/>
      <c r="NOH43" s="214"/>
      <c r="NOI43" s="214"/>
      <c r="NOJ43" s="214"/>
      <c r="NOK43" s="214"/>
      <c r="NOL43" s="214"/>
      <c r="NOM43" s="214"/>
      <c r="NON43" s="214"/>
      <c r="NOO43" s="214"/>
      <c r="NOP43" s="214"/>
      <c r="NOQ43" s="214"/>
      <c r="NOR43" s="214"/>
      <c r="NOS43" s="214"/>
      <c r="NOT43" s="214"/>
      <c r="NOU43" s="214"/>
      <c r="NOV43" s="214"/>
      <c r="NOW43" s="214"/>
      <c r="NOX43" s="214"/>
      <c r="NOY43" s="214"/>
      <c r="NOZ43" s="214"/>
      <c r="NPA43" s="214"/>
      <c r="NPB43" s="214"/>
      <c r="NPC43" s="214"/>
      <c r="NPD43" s="214"/>
      <c r="NPE43" s="214"/>
      <c r="NPF43" s="214"/>
      <c r="NPG43" s="214"/>
      <c r="NPH43" s="214"/>
      <c r="NPI43" s="214"/>
      <c r="NPJ43" s="214"/>
      <c r="NPK43" s="214"/>
      <c r="NPL43" s="214"/>
      <c r="NPM43" s="214"/>
      <c r="NPN43" s="214"/>
      <c r="NPO43" s="214"/>
      <c r="NPP43" s="214"/>
      <c r="NPQ43" s="214"/>
      <c r="NPR43" s="214"/>
      <c r="NPS43" s="214"/>
      <c r="NPT43" s="214"/>
      <c r="NPU43" s="214"/>
      <c r="NPV43" s="214"/>
      <c r="NPW43" s="214"/>
      <c r="NPX43" s="214"/>
      <c r="NPY43" s="214"/>
      <c r="NPZ43" s="214"/>
      <c r="NQA43" s="214"/>
      <c r="NQB43" s="214"/>
      <c r="NQC43" s="214"/>
      <c r="NQD43" s="214"/>
      <c r="NQE43" s="214"/>
      <c r="NQF43" s="214"/>
      <c r="NQG43" s="214"/>
      <c r="NQH43" s="214"/>
      <c r="NQI43" s="214"/>
      <c r="NQJ43" s="214"/>
      <c r="NQK43" s="214"/>
      <c r="NQL43" s="214"/>
      <c r="NQM43" s="214"/>
      <c r="NQN43" s="214"/>
      <c r="NQO43" s="214"/>
      <c r="NQP43" s="214"/>
      <c r="NQQ43" s="214"/>
      <c r="NQR43" s="214"/>
      <c r="NQS43" s="214"/>
      <c r="NQT43" s="214"/>
      <c r="NQU43" s="214"/>
      <c r="NQV43" s="214"/>
      <c r="NQW43" s="214"/>
      <c r="NQX43" s="214"/>
      <c r="NQY43" s="214"/>
      <c r="NQZ43" s="214"/>
      <c r="NRA43" s="214"/>
      <c r="NRB43" s="214"/>
      <c r="NRC43" s="214"/>
      <c r="NRD43" s="214"/>
      <c r="NRE43" s="214"/>
      <c r="NRF43" s="214"/>
      <c r="NRG43" s="214"/>
      <c r="NRH43" s="214"/>
      <c r="NRI43" s="214"/>
      <c r="NRJ43" s="214"/>
      <c r="NRK43" s="214"/>
      <c r="NRL43" s="214"/>
      <c r="NRM43" s="214"/>
      <c r="NRN43" s="214"/>
      <c r="NRO43" s="214"/>
      <c r="NRP43" s="214"/>
      <c r="NRQ43" s="214"/>
      <c r="NRR43" s="214"/>
      <c r="NRS43" s="214"/>
      <c r="NRT43" s="214"/>
      <c r="NRU43" s="214"/>
      <c r="NRV43" s="214"/>
      <c r="NRW43" s="214"/>
      <c r="NRX43" s="214"/>
      <c r="NRY43" s="214"/>
      <c r="NRZ43" s="214"/>
      <c r="NSA43" s="214"/>
      <c r="NSB43" s="214"/>
      <c r="NSC43" s="214"/>
      <c r="NSD43" s="214"/>
      <c r="NSE43" s="214"/>
      <c r="NSF43" s="214"/>
      <c r="NSG43" s="214"/>
      <c r="NSH43" s="214"/>
      <c r="NSI43" s="214"/>
      <c r="NSJ43" s="214"/>
      <c r="NSK43" s="214"/>
      <c r="NSL43" s="214"/>
      <c r="NSM43" s="214"/>
      <c r="NSN43" s="214"/>
      <c r="NSO43" s="214"/>
      <c r="NSP43" s="214"/>
      <c r="NSQ43" s="214"/>
      <c r="NSR43" s="214"/>
      <c r="NSS43" s="214"/>
      <c r="NST43" s="214"/>
      <c r="NSU43" s="214"/>
      <c r="NSV43" s="214"/>
      <c r="NSW43" s="214"/>
      <c r="NSX43" s="214"/>
      <c r="NSY43" s="214"/>
      <c r="NSZ43" s="214"/>
      <c r="NTA43" s="214"/>
      <c r="NTB43" s="214"/>
      <c r="NTC43" s="214"/>
      <c r="NTD43" s="214"/>
      <c r="NTE43" s="214"/>
      <c r="NTF43" s="214"/>
      <c r="NTG43" s="214"/>
      <c r="NTH43" s="214"/>
      <c r="NTI43" s="214"/>
      <c r="NTJ43" s="214"/>
      <c r="NTK43" s="214"/>
      <c r="NTL43" s="214"/>
      <c r="NTM43" s="214"/>
      <c r="NTN43" s="214"/>
      <c r="NTO43" s="214"/>
      <c r="NTP43" s="214"/>
      <c r="NTQ43" s="214"/>
      <c r="NTR43" s="214"/>
      <c r="NTS43" s="214"/>
      <c r="NTT43" s="214"/>
      <c r="NTU43" s="214"/>
      <c r="NTV43" s="214"/>
      <c r="NTW43" s="214"/>
      <c r="NTX43" s="214"/>
      <c r="NTY43" s="214"/>
      <c r="NTZ43" s="214"/>
      <c r="NUA43" s="214"/>
      <c r="NUB43" s="214"/>
      <c r="NUC43" s="214"/>
      <c r="NUD43" s="214"/>
      <c r="NUE43" s="214"/>
      <c r="NUF43" s="214"/>
      <c r="NUG43" s="214"/>
      <c r="NUH43" s="214"/>
      <c r="NUI43" s="214"/>
      <c r="NUJ43" s="214"/>
      <c r="NUK43" s="214"/>
      <c r="NUL43" s="214"/>
      <c r="NUM43" s="214"/>
      <c r="NUN43" s="214"/>
      <c r="NUO43" s="214"/>
      <c r="NUP43" s="214"/>
      <c r="NUQ43" s="214"/>
      <c r="NUR43" s="214"/>
      <c r="NUS43" s="214"/>
      <c r="NUT43" s="214"/>
      <c r="NUU43" s="214"/>
      <c r="NUV43" s="214"/>
      <c r="NUW43" s="214"/>
      <c r="NUX43" s="214"/>
      <c r="NUY43" s="214"/>
      <c r="NUZ43" s="214"/>
      <c r="NVA43" s="214"/>
      <c r="NVB43" s="214"/>
      <c r="NVC43" s="214"/>
      <c r="NVD43" s="214"/>
      <c r="NVE43" s="214"/>
      <c r="NVF43" s="214"/>
      <c r="NVG43" s="214"/>
      <c r="NVH43" s="214"/>
      <c r="NVI43" s="214"/>
      <c r="NVJ43" s="214"/>
      <c r="NVK43" s="214"/>
      <c r="NVL43" s="214"/>
      <c r="NVM43" s="214"/>
      <c r="NVN43" s="214"/>
      <c r="NVO43" s="214"/>
      <c r="NVP43" s="214"/>
      <c r="NVQ43" s="214"/>
      <c r="NVR43" s="214"/>
      <c r="NVS43" s="214"/>
      <c r="NVT43" s="214"/>
      <c r="NVU43" s="214"/>
      <c r="NVV43" s="214"/>
      <c r="NVW43" s="214"/>
      <c r="NVX43" s="214"/>
      <c r="NVY43" s="214"/>
      <c r="NVZ43" s="214"/>
      <c r="NWA43" s="214"/>
      <c r="NWB43" s="214"/>
      <c r="NWC43" s="214"/>
      <c r="NWD43" s="214"/>
      <c r="NWE43" s="214"/>
      <c r="NWF43" s="214"/>
      <c r="NWG43" s="214"/>
      <c r="NWH43" s="214"/>
      <c r="NWI43" s="214"/>
      <c r="NWJ43" s="214"/>
      <c r="NWK43" s="214"/>
      <c r="NWL43" s="214"/>
      <c r="NWM43" s="214"/>
      <c r="NWN43" s="214"/>
      <c r="NWO43" s="214"/>
      <c r="NWP43" s="214"/>
      <c r="NWQ43" s="214"/>
      <c r="NWR43" s="214"/>
      <c r="NWS43" s="214"/>
      <c r="NWT43" s="214"/>
      <c r="NWU43" s="214"/>
      <c r="NWV43" s="214"/>
      <c r="NWW43" s="214"/>
      <c r="NWX43" s="214"/>
      <c r="NWY43" s="214"/>
      <c r="NWZ43" s="214"/>
      <c r="NXA43" s="214"/>
      <c r="NXB43" s="214"/>
      <c r="NXC43" s="214"/>
      <c r="NXD43" s="214"/>
      <c r="NXE43" s="214"/>
      <c r="NXF43" s="214"/>
      <c r="NXG43" s="214"/>
      <c r="NXH43" s="214"/>
      <c r="NXI43" s="214"/>
      <c r="NXJ43" s="214"/>
      <c r="NXK43" s="214"/>
      <c r="NXL43" s="214"/>
      <c r="NXM43" s="214"/>
      <c r="NXN43" s="214"/>
      <c r="NXO43" s="214"/>
      <c r="NXP43" s="214"/>
      <c r="NXQ43" s="214"/>
      <c r="NXR43" s="214"/>
      <c r="NXS43" s="214"/>
      <c r="NXT43" s="214"/>
      <c r="NXU43" s="214"/>
      <c r="NXV43" s="214"/>
      <c r="NXW43" s="214"/>
      <c r="NXX43" s="214"/>
      <c r="NXY43" s="214"/>
      <c r="NXZ43" s="214"/>
      <c r="NYA43" s="214"/>
      <c r="NYB43" s="214"/>
      <c r="NYC43" s="214"/>
      <c r="NYD43" s="214"/>
      <c r="NYE43" s="214"/>
      <c r="NYF43" s="214"/>
      <c r="NYG43" s="214"/>
      <c r="NYH43" s="214"/>
      <c r="NYI43" s="214"/>
      <c r="NYJ43" s="214"/>
      <c r="NYK43" s="214"/>
      <c r="NYL43" s="214"/>
      <c r="NYM43" s="214"/>
      <c r="NYN43" s="214"/>
      <c r="NYO43" s="214"/>
      <c r="NYP43" s="214"/>
      <c r="NYQ43" s="214"/>
      <c r="NYR43" s="214"/>
      <c r="NYS43" s="214"/>
      <c r="NYT43" s="214"/>
      <c r="NYU43" s="214"/>
      <c r="NYV43" s="214"/>
      <c r="NYW43" s="214"/>
      <c r="NYX43" s="214"/>
      <c r="NYY43" s="214"/>
      <c r="NYZ43" s="214"/>
      <c r="NZA43" s="214"/>
      <c r="NZB43" s="214"/>
      <c r="NZC43" s="214"/>
      <c r="NZD43" s="214"/>
      <c r="NZE43" s="214"/>
      <c r="NZF43" s="214"/>
      <c r="NZG43" s="214"/>
      <c r="NZH43" s="214"/>
      <c r="NZI43" s="214"/>
      <c r="NZJ43" s="214"/>
      <c r="NZK43" s="214"/>
      <c r="NZL43" s="214"/>
      <c r="NZM43" s="214"/>
      <c r="NZN43" s="214"/>
      <c r="NZO43" s="214"/>
      <c r="NZP43" s="214"/>
      <c r="NZQ43" s="214"/>
      <c r="NZR43" s="214"/>
      <c r="NZS43" s="214"/>
      <c r="NZT43" s="214"/>
      <c r="NZU43" s="214"/>
      <c r="NZV43" s="214"/>
      <c r="NZW43" s="214"/>
      <c r="NZX43" s="214"/>
      <c r="NZY43" s="214"/>
      <c r="NZZ43" s="214"/>
      <c r="OAA43" s="214"/>
      <c r="OAB43" s="214"/>
      <c r="OAC43" s="214"/>
      <c r="OAD43" s="214"/>
      <c r="OAE43" s="214"/>
      <c r="OAF43" s="214"/>
      <c r="OAG43" s="214"/>
      <c r="OAH43" s="214"/>
      <c r="OAI43" s="214"/>
      <c r="OAJ43" s="214"/>
      <c r="OAK43" s="214"/>
      <c r="OAL43" s="214"/>
      <c r="OAM43" s="214"/>
      <c r="OAN43" s="214"/>
      <c r="OAO43" s="214"/>
      <c r="OAP43" s="214"/>
      <c r="OAQ43" s="214"/>
      <c r="OAR43" s="214"/>
      <c r="OAS43" s="214"/>
      <c r="OAT43" s="214"/>
      <c r="OAU43" s="214"/>
      <c r="OAV43" s="214"/>
      <c r="OAW43" s="214"/>
      <c r="OAX43" s="214"/>
      <c r="OAY43" s="214"/>
      <c r="OAZ43" s="214"/>
      <c r="OBA43" s="214"/>
      <c r="OBB43" s="214"/>
      <c r="OBC43" s="214"/>
      <c r="OBD43" s="214"/>
      <c r="OBE43" s="214"/>
      <c r="OBF43" s="214"/>
      <c r="OBG43" s="214"/>
      <c r="OBH43" s="214"/>
      <c r="OBI43" s="214"/>
      <c r="OBJ43" s="214"/>
      <c r="OBK43" s="214"/>
      <c r="OBL43" s="214"/>
      <c r="OBM43" s="214"/>
      <c r="OBN43" s="214"/>
      <c r="OBO43" s="214"/>
      <c r="OBP43" s="214"/>
      <c r="OBQ43" s="214"/>
      <c r="OBR43" s="214"/>
      <c r="OBS43" s="214"/>
      <c r="OBT43" s="214"/>
      <c r="OBU43" s="214"/>
      <c r="OBV43" s="214"/>
      <c r="OBW43" s="214"/>
      <c r="OBX43" s="214"/>
      <c r="OBY43" s="214"/>
      <c r="OBZ43" s="214"/>
      <c r="OCA43" s="214"/>
      <c r="OCB43" s="214"/>
      <c r="OCC43" s="214"/>
      <c r="OCD43" s="214"/>
      <c r="OCE43" s="214"/>
      <c r="OCF43" s="214"/>
      <c r="OCG43" s="214"/>
      <c r="OCH43" s="214"/>
      <c r="OCI43" s="214"/>
      <c r="OCJ43" s="214"/>
      <c r="OCK43" s="214"/>
      <c r="OCL43" s="214"/>
      <c r="OCM43" s="214"/>
      <c r="OCN43" s="214"/>
      <c r="OCO43" s="214"/>
      <c r="OCP43" s="214"/>
      <c r="OCQ43" s="214"/>
      <c r="OCR43" s="214"/>
      <c r="OCS43" s="214"/>
      <c r="OCT43" s="214"/>
      <c r="OCU43" s="214"/>
      <c r="OCV43" s="214"/>
      <c r="OCW43" s="214"/>
      <c r="OCX43" s="214"/>
      <c r="OCY43" s="214"/>
      <c r="OCZ43" s="214"/>
      <c r="ODA43" s="214"/>
      <c r="ODB43" s="214"/>
      <c r="ODC43" s="214"/>
      <c r="ODD43" s="214"/>
      <c r="ODE43" s="214"/>
      <c r="ODF43" s="214"/>
      <c r="ODG43" s="214"/>
      <c r="ODH43" s="214"/>
      <c r="ODI43" s="214"/>
      <c r="ODJ43" s="214"/>
      <c r="ODK43" s="214"/>
      <c r="ODL43" s="214"/>
      <c r="ODM43" s="214"/>
      <c r="ODN43" s="214"/>
      <c r="ODO43" s="214"/>
      <c r="ODP43" s="214"/>
      <c r="ODQ43" s="214"/>
      <c r="ODR43" s="214"/>
      <c r="ODS43" s="214"/>
      <c r="ODT43" s="214"/>
      <c r="ODU43" s="214"/>
      <c r="ODV43" s="214"/>
      <c r="ODW43" s="214"/>
      <c r="ODX43" s="214"/>
      <c r="ODY43" s="214"/>
      <c r="ODZ43" s="214"/>
      <c r="OEA43" s="214"/>
      <c r="OEB43" s="214"/>
      <c r="OEC43" s="214"/>
      <c r="OED43" s="214"/>
      <c r="OEE43" s="214"/>
      <c r="OEF43" s="214"/>
      <c r="OEG43" s="214"/>
      <c r="OEH43" s="214"/>
      <c r="OEI43" s="214"/>
      <c r="OEJ43" s="214"/>
      <c r="OEK43" s="214"/>
      <c r="OEL43" s="214"/>
      <c r="OEM43" s="214"/>
      <c r="OEN43" s="214"/>
      <c r="OEO43" s="214"/>
      <c r="OEP43" s="214"/>
      <c r="OEQ43" s="214"/>
      <c r="OER43" s="214"/>
      <c r="OES43" s="214"/>
      <c r="OET43" s="214"/>
      <c r="OEU43" s="214"/>
      <c r="OEV43" s="214"/>
      <c r="OEW43" s="214"/>
      <c r="OEX43" s="214"/>
      <c r="OEY43" s="214"/>
      <c r="OEZ43" s="214"/>
      <c r="OFA43" s="214"/>
      <c r="OFB43" s="214"/>
      <c r="OFC43" s="214"/>
      <c r="OFD43" s="214"/>
      <c r="OFE43" s="214"/>
      <c r="OFF43" s="214"/>
      <c r="OFG43" s="214"/>
      <c r="OFH43" s="214"/>
      <c r="OFI43" s="214"/>
      <c r="OFJ43" s="214"/>
      <c r="OFK43" s="214"/>
      <c r="OFL43" s="214"/>
      <c r="OFM43" s="214"/>
      <c r="OFN43" s="214"/>
      <c r="OFO43" s="214"/>
      <c r="OFP43" s="214"/>
      <c r="OFQ43" s="214"/>
      <c r="OFR43" s="214"/>
      <c r="OFS43" s="214"/>
      <c r="OFT43" s="214"/>
      <c r="OFU43" s="214"/>
      <c r="OFV43" s="214"/>
      <c r="OFW43" s="214"/>
      <c r="OFX43" s="214"/>
      <c r="OFY43" s="214"/>
      <c r="OFZ43" s="214"/>
      <c r="OGA43" s="214"/>
      <c r="OGB43" s="214"/>
      <c r="OGC43" s="214"/>
      <c r="OGD43" s="214"/>
      <c r="OGE43" s="214"/>
      <c r="OGF43" s="214"/>
      <c r="OGG43" s="214"/>
      <c r="OGH43" s="214"/>
      <c r="OGI43" s="214"/>
      <c r="OGJ43" s="214"/>
      <c r="OGK43" s="214"/>
      <c r="OGL43" s="214"/>
      <c r="OGM43" s="214"/>
      <c r="OGN43" s="214"/>
      <c r="OGO43" s="214"/>
      <c r="OGP43" s="214"/>
      <c r="OGQ43" s="214"/>
      <c r="OGR43" s="214"/>
      <c r="OGS43" s="214"/>
      <c r="OGT43" s="214"/>
      <c r="OGU43" s="214"/>
      <c r="OGV43" s="214"/>
      <c r="OGW43" s="214"/>
      <c r="OGX43" s="214"/>
      <c r="OGY43" s="214"/>
      <c r="OGZ43" s="214"/>
      <c r="OHA43" s="214"/>
      <c r="OHB43" s="214"/>
      <c r="OHC43" s="214"/>
      <c r="OHD43" s="214"/>
      <c r="OHE43" s="214"/>
      <c r="OHF43" s="214"/>
      <c r="OHG43" s="214"/>
      <c r="OHH43" s="214"/>
      <c r="OHI43" s="214"/>
      <c r="OHJ43" s="214"/>
      <c r="OHK43" s="214"/>
      <c r="OHL43" s="214"/>
      <c r="OHM43" s="214"/>
      <c r="OHN43" s="214"/>
      <c r="OHO43" s="214"/>
      <c r="OHP43" s="214"/>
      <c r="OHQ43" s="214"/>
      <c r="OHR43" s="214"/>
      <c r="OHS43" s="214"/>
      <c r="OHT43" s="214"/>
      <c r="OHU43" s="214"/>
      <c r="OHV43" s="214"/>
      <c r="OHW43" s="214"/>
      <c r="OHX43" s="214"/>
      <c r="OHY43" s="214"/>
      <c r="OHZ43" s="214"/>
      <c r="OIA43" s="214"/>
      <c r="OIB43" s="214"/>
      <c r="OIC43" s="214"/>
      <c r="OID43" s="214"/>
      <c r="OIE43" s="214"/>
      <c r="OIF43" s="214"/>
      <c r="OIG43" s="214"/>
      <c r="OIH43" s="214"/>
      <c r="OII43" s="214"/>
      <c r="OIJ43" s="214"/>
      <c r="OIK43" s="214"/>
      <c r="OIL43" s="214"/>
      <c r="OIM43" s="214"/>
      <c r="OIN43" s="214"/>
      <c r="OIO43" s="214"/>
      <c r="OIP43" s="214"/>
      <c r="OIQ43" s="214"/>
      <c r="OIR43" s="214"/>
      <c r="OIS43" s="214"/>
      <c r="OIT43" s="214"/>
      <c r="OIU43" s="214"/>
      <c r="OIV43" s="214"/>
      <c r="OIW43" s="214"/>
      <c r="OIX43" s="214"/>
      <c r="OIY43" s="214"/>
      <c r="OIZ43" s="214"/>
      <c r="OJA43" s="214"/>
      <c r="OJB43" s="214"/>
      <c r="OJC43" s="214"/>
      <c r="OJD43" s="214"/>
      <c r="OJE43" s="214"/>
      <c r="OJF43" s="214"/>
      <c r="OJG43" s="214"/>
      <c r="OJH43" s="214"/>
      <c r="OJI43" s="214"/>
      <c r="OJJ43" s="214"/>
      <c r="OJK43" s="214"/>
      <c r="OJL43" s="214"/>
      <c r="OJM43" s="214"/>
      <c r="OJN43" s="214"/>
      <c r="OJO43" s="214"/>
      <c r="OJP43" s="214"/>
      <c r="OJQ43" s="214"/>
      <c r="OJR43" s="214"/>
      <c r="OJS43" s="214"/>
      <c r="OJT43" s="214"/>
      <c r="OJU43" s="214"/>
      <c r="OJV43" s="214"/>
      <c r="OJW43" s="214"/>
      <c r="OJX43" s="214"/>
      <c r="OJY43" s="214"/>
      <c r="OJZ43" s="214"/>
      <c r="OKA43" s="214"/>
      <c r="OKB43" s="214"/>
      <c r="OKC43" s="214"/>
      <c r="OKD43" s="214"/>
      <c r="OKE43" s="214"/>
      <c r="OKF43" s="214"/>
      <c r="OKG43" s="214"/>
      <c r="OKH43" s="214"/>
      <c r="OKI43" s="214"/>
      <c r="OKJ43" s="214"/>
      <c r="OKK43" s="214"/>
      <c r="OKL43" s="214"/>
      <c r="OKM43" s="214"/>
      <c r="OKN43" s="214"/>
      <c r="OKO43" s="214"/>
      <c r="OKP43" s="214"/>
      <c r="OKQ43" s="214"/>
      <c r="OKR43" s="214"/>
      <c r="OKS43" s="214"/>
      <c r="OKT43" s="214"/>
      <c r="OKU43" s="214"/>
      <c r="OKV43" s="214"/>
      <c r="OKW43" s="214"/>
      <c r="OKX43" s="214"/>
      <c r="OKY43" s="214"/>
      <c r="OKZ43" s="214"/>
      <c r="OLA43" s="214"/>
      <c r="OLB43" s="214"/>
      <c r="OLC43" s="214"/>
      <c r="OLD43" s="214"/>
      <c r="OLE43" s="214"/>
      <c r="OLF43" s="214"/>
      <c r="OLG43" s="214"/>
      <c r="OLH43" s="214"/>
      <c r="OLI43" s="214"/>
      <c r="OLJ43" s="214"/>
      <c r="OLK43" s="214"/>
      <c r="OLL43" s="214"/>
      <c r="OLM43" s="214"/>
      <c r="OLN43" s="214"/>
      <c r="OLO43" s="214"/>
      <c r="OLP43" s="214"/>
      <c r="OLQ43" s="214"/>
      <c r="OLR43" s="214"/>
      <c r="OLS43" s="214"/>
      <c r="OLT43" s="214"/>
      <c r="OLU43" s="214"/>
      <c r="OLV43" s="214"/>
      <c r="OLW43" s="214"/>
      <c r="OLX43" s="214"/>
      <c r="OLY43" s="214"/>
      <c r="OLZ43" s="214"/>
      <c r="OMA43" s="214"/>
      <c r="OMB43" s="214"/>
      <c r="OMC43" s="214"/>
      <c r="OMD43" s="214"/>
      <c r="OME43" s="214"/>
      <c r="OMF43" s="214"/>
      <c r="OMG43" s="214"/>
      <c r="OMH43" s="214"/>
      <c r="OMI43" s="214"/>
      <c r="OMJ43" s="214"/>
      <c r="OMK43" s="214"/>
      <c r="OML43" s="214"/>
      <c r="OMM43" s="214"/>
      <c r="OMN43" s="214"/>
      <c r="OMO43" s="214"/>
      <c r="OMP43" s="214"/>
      <c r="OMQ43" s="214"/>
      <c r="OMR43" s="214"/>
      <c r="OMS43" s="214"/>
      <c r="OMT43" s="214"/>
      <c r="OMU43" s="214"/>
      <c r="OMV43" s="214"/>
      <c r="OMW43" s="214"/>
      <c r="OMX43" s="214"/>
      <c r="OMY43" s="214"/>
      <c r="OMZ43" s="214"/>
      <c r="ONA43" s="214"/>
      <c r="ONB43" s="214"/>
      <c r="ONC43" s="214"/>
      <c r="OND43" s="214"/>
      <c r="ONE43" s="214"/>
      <c r="ONF43" s="214"/>
      <c r="ONG43" s="214"/>
      <c r="ONH43" s="214"/>
      <c r="ONI43" s="214"/>
      <c r="ONJ43" s="214"/>
      <c r="ONK43" s="214"/>
      <c r="ONL43" s="214"/>
      <c r="ONM43" s="214"/>
      <c r="ONN43" s="214"/>
      <c r="ONO43" s="214"/>
      <c r="ONP43" s="214"/>
      <c r="ONQ43" s="214"/>
      <c r="ONR43" s="214"/>
      <c r="ONS43" s="214"/>
      <c r="ONT43" s="214"/>
      <c r="ONU43" s="214"/>
      <c r="ONV43" s="214"/>
      <c r="ONW43" s="214"/>
      <c r="ONX43" s="214"/>
      <c r="ONY43" s="214"/>
      <c r="ONZ43" s="214"/>
      <c r="OOA43" s="214"/>
      <c r="OOB43" s="214"/>
      <c r="OOC43" s="214"/>
      <c r="OOD43" s="214"/>
      <c r="OOE43" s="214"/>
      <c r="OOF43" s="214"/>
      <c r="OOG43" s="214"/>
      <c r="OOH43" s="214"/>
      <c r="OOI43" s="214"/>
      <c r="OOJ43" s="214"/>
      <c r="OOK43" s="214"/>
      <c r="OOL43" s="214"/>
      <c r="OOM43" s="214"/>
      <c r="OON43" s="214"/>
      <c r="OOO43" s="214"/>
      <c r="OOP43" s="214"/>
      <c r="OOQ43" s="214"/>
      <c r="OOR43" s="214"/>
      <c r="OOS43" s="214"/>
      <c r="OOT43" s="214"/>
      <c r="OOU43" s="214"/>
      <c r="OOV43" s="214"/>
      <c r="OOW43" s="214"/>
      <c r="OOX43" s="214"/>
      <c r="OOY43" s="214"/>
      <c r="OOZ43" s="214"/>
      <c r="OPA43" s="214"/>
      <c r="OPB43" s="214"/>
      <c r="OPC43" s="214"/>
      <c r="OPD43" s="214"/>
      <c r="OPE43" s="214"/>
      <c r="OPF43" s="214"/>
      <c r="OPG43" s="214"/>
      <c r="OPH43" s="214"/>
      <c r="OPI43" s="214"/>
      <c r="OPJ43" s="214"/>
      <c r="OPK43" s="214"/>
      <c r="OPL43" s="214"/>
      <c r="OPM43" s="214"/>
      <c r="OPN43" s="214"/>
      <c r="OPO43" s="214"/>
      <c r="OPP43" s="214"/>
      <c r="OPQ43" s="214"/>
      <c r="OPR43" s="214"/>
      <c r="OPS43" s="214"/>
      <c r="OPT43" s="214"/>
      <c r="OPU43" s="214"/>
      <c r="OPV43" s="214"/>
      <c r="OPW43" s="214"/>
      <c r="OPX43" s="214"/>
      <c r="OPY43" s="214"/>
      <c r="OPZ43" s="214"/>
      <c r="OQA43" s="214"/>
      <c r="OQB43" s="214"/>
      <c r="OQC43" s="214"/>
      <c r="OQD43" s="214"/>
      <c r="OQE43" s="214"/>
      <c r="OQF43" s="214"/>
      <c r="OQG43" s="214"/>
      <c r="OQH43" s="214"/>
      <c r="OQI43" s="214"/>
      <c r="OQJ43" s="214"/>
      <c r="OQK43" s="214"/>
      <c r="OQL43" s="214"/>
      <c r="OQM43" s="214"/>
      <c r="OQN43" s="214"/>
      <c r="OQO43" s="214"/>
      <c r="OQP43" s="214"/>
      <c r="OQQ43" s="214"/>
      <c r="OQR43" s="214"/>
      <c r="OQS43" s="214"/>
      <c r="OQT43" s="214"/>
      <c r="OQU43" s="214"/>
      <c r="OQV43" s="214"/>
      <c r="OQW43" s="214"/>
      <c r="OQX43" s="214"/>
      <c r="OQY43" s="214"/>
      <c r="OQZ43" s="214"/>
      <c r="ORA43" s="214"/>
      <c r="ORB43" s="214"/>
      <c r="ORC43" s="214"/>
      <c r="ORD43" s="214"/>
      <c r="ORE43" s="214"/>
      <c r="ORF43" s="214"/>
      <c r="ORG43" s="214"/>
      <c r="ORH43" s="214"/>
      <c r="ORI43" s="214"/>
      <c r="ORJ43" s="214"/>
      <c r="ORK43" s="214"/>
      <c r="ORL43" s="214"/>
      <c r="ORM43" s="214"/>
      <c r="ORN43" s="214"/>
      <c r="ORO43" s="214"/>
      <c r="ORP43" s="214"/>
      <c r="ORQ43" s="214"/>
      <c r="ORR43" s="214"/>
      <c r="ORS43" s="214"/>
      <c r="ORT43" s="214"/>
      <c r="ORU43" s="214"/>
      <c r="ORV43" s="214"/>
      <c r="ORW43" s="214"/>
      <c r="ORX43" s="214"/>
      <c r="ORY43" s="214"/>
      <c r="ORZ43" s="214"/>
      <c r="OSA43" s="214"/>
      <c r="OSB43" s="214"/>
      <c r="OSC43" s="214"/>
      <c r="OSD43" s="214"/>
      <c r="OSE43" s="214"/>
      <c r="OSF43" s="214"/>
      <c r="OSG43" s="214"/>
      <c r="OSH43" s="214"/>
      <c r="OSI43" s="214"/>
      <c r="OSJ43" s="214"/>
      <c r="OSK43" s="214"/>
      <c r="OSL43" s="214"/>
      <c r="OSM43" s="214"/>
      <c r="OSN43" s="214"/>
      <c r="OSO43" s="214"/>
      <c r="OSP43" s="214"/>
      <c r="OSQ43" s="214"/>
      <c r="OSR43" s="214"/>
      <c r="OSS43" s="214"/>
      <c r="OST43" s="214"/>
      <c r="OSU43" s="214"/>
      <c r="OSV43" s="214"/>
      <c r="OSW43" s="214"/>
      <c r="OSX43" s="214"/>
      <c r="OSY43" s="214"/>
      <c r="OSZ43" s="214"/>
      <c r="OTA43" s="214"/>
      <c r="OTB43" s="214"/>
      <c r="OTC43" s="214"/>
      <c r="OTD43" s="214"/>
      <c r="OTE43" s="214"/>
      <c r="OTF43" s="214"/>
      <c r="OTG43" s="214"/>
      <c r="OTH43" s="214"/>
      <c r="OTI43" s="214"/>
      <c r="OTJ43" s="214"/>
      <c r="OTK43" s="214"/>
      <c r="OTL43" s="214"/>
      <c r="OTM43" s="214"/>
      <c r="OTN43" s="214"/>
      <c r="OTO43" s="214"/>
      <c r="OTP43" s="214"/>
      <c r="OTQ43" s="214"/>
      <c r="OTR43" s="214"/>
      <c r="OTS43" s="214"/>
      <c r="OTT43" s="214"/>
      <c r="OTU43" s="214"/>
      <c r="OTV43" s="214"/>
      <c r="OTW43" s="214"/>
      <c r="OTX43" s="214"/>
      <c r="OTY43" s="214"/>
      <c r="OTZ43" s="214"/>
      <c r="OUA43" s="214"/>
      <c r="OUB43" s="214"/>
      <c r="OUC43" s="214"/>
      <c r="OUD43" s="214"/>
      <c r="OUE43" s="214"/>
      <c r="OUF43" s="214"/>
      <c r="OUG43" s="214"/>
      <c r="OUH43" s="214"/>
      <c r="OUI43" s="214"/>
      <c r="OUJ43" s="214"/>
      <c r="OUK43" s="214"/>
      <c r="OUL43" s="214"/>
      <c r="OUM43" s="214"/>
      <c r="OUN43" s="214"/>
      <c r="OUO43" s="214"/>
      <c r="OUP43" s="214"/>
      <c r="OUQ43" s="214"/>
      <c r="OUR43" s="214"/>
      <c r="OUS43" s="214"/>
      <c r="OUT43" s="214"/>
      <c r="OUU43" s="214"/>
      <c r="OUV43" s="214"/>
      <c r="OUW43" s="214"/>
      <c r="OUX43" s="214"/>
      <c r="OUY43" s="214"/>
      <c r="OUZ43" s="214"/>
      <c r="OVA43" s="214"/>
      <c r="OVB43" s="214"/>
      <c r="OVC43" s="214"/>
      <c r="OVD43" s="214"/>
      <c r="OVE43" s="214"/>
      <c r="OVF43" s="214"/>
      <c r="OVG43" s="214"/>
      <c r="OVH43" s="214"/>
      <c r="OVI43" s="214"/>
      <c r="OVJ43" s="214"/>
      <c r="OVK43" s="214"/>
      <c r="OVL43" s="214"/>
      <c r="OVM43" s="214"/>
      <c r="OVN43" s="214"/>
      <c r="OVO43" s="214"/>
      <c r="OVP43" s="214"/>
      <c r="OVQ43" s="214"/>
      <c r="OVR43" s="214"/>
      <c r="OVS43" s="214"/>
      <c r="OVT43" s="214"/>
      <c r="OVU43" s="214"/>
      <c r="OVV43" s="214"/>
      <c r="OVW43" s="214"/>
      <c r="OVX43" s="214"/>
      <c r="OVY43" s="214"/>
      <c r="OVZ43" s="214"/>
      <c r="OWA43" s="214"/>
      <c r="OWB43" s="214"/>
      <c r="OWC43" s="214"/>
      <c r="OWD43" s="214"/>
      <c r="OWE43" s="214"/>
      <c r="OWF43" s="214"/>
      <c r="OWG43" s="214"/>
      <c r="OWH43" s="214"/>
      <c r="OWI43" s="214"/>
      <c r="OWJ43" s="214"/>
      <c r="OWK43" s="214"/>
      <c r="OWL43" s="214"/>
      <c r="OWM43" s="214"/>
      <c r="OWN43" s="214"/>
      <c r="OWO43" s="214"/>
      <c r="OWP43" s="214"/>
      <c r="OWQ43" s="214"/>
      <c r="OWR43" s="214"/>
      <c r="OWS43" s="214"/>
      <c r="OWT43" s="214"/>
      <c r="OWU43" s="214"/>
      <c r="OWV43" s="214"/>
      <c r="OWW43" s="214"/>
      <c r="OWX43" s="214"/>
      <c r="OWY43" s="214"/>
      <c r="OWZ43" s="214"/>
      <c r="OXA43" s="214"/>
      <c r="OXB43" s="214"/>
      <c r="OXC43" s="214"/>
      <c r="OXD43" s="214"/>
      <c r="OXE43" s="214"/>
      <c r="OXF43" s="214"/>
      <c r="OXG43" s="214"/>
      <c r="OXH43" s="214"/>
      <c r="OXI43" s="214"/>
      <c r="OXJ43" s="214"/>
      <c r="OXK43" s="214"/>
      <c r="OXL43" s="214"/>
      <c r="OXM43" s="214"/>
      <c r="OXN43" s="214"/>
      <c r="OXO43" s="214"/>
      <c r="OXP43" s="214"/>
      <c r="OXQ43" s="214"/>
      <c r="OXR43" s="214"/>
      <c r="OXS43" s="214"/>
      <c r="OXT43" s="214"/>
      <c r="OXU43" s="214"/>
      <c r="OXV43" s="214"/>
      <c r="OXW43" s="214"/>
      <c r="OXX43" s="214"/>
      <c r="OXY43" s="214"/>
      <c r="OXZ43" s="214"/>
      <c r="OYA43" s="214"/>
      <c r="OYB43" s="214"/>
      <c r="OYC43" s="214"/>
      <c r="OYD43" s="214"/>
      <c r="OYE43" s="214"/>
      <c r="OYF43" s="214"/>
      <c r="OYG43" s="214"/>
      <c r="OYH43" s="214"/>
      <c r="OYI43" s="214"/>
      <c r="OYJ43" s="214"/>
      <c r="OYK43" s="214"/>
      <c r="OYL43" s="214"/>
      <c r="OYM43" s="214"/>
      <c r="OYN43" s="214"/>
      <c r="OYO43" s="214"/>
      <c r="OYP43" s="214"/>
      <c r="OYQ43" s="214"/>
      <c r="OYR43" s="214"/>
      <c r="OYS43" s="214"/>
      <c r="OYT43" s="214"/>
      <c r="OYU43" s="214"/>
      <c r="OYV43" s="214"/>
      <c r="OYW43" s="214"/>
      <c r="OYX43" s="214"/>
      <c r="OYY43" s="214"/>
      <c r="OYZ43" s="214"/>
      <c r="OZA43" s="214"/>
      <c r="OZB43" s="214"/>
      <c r="OZC43" s="214"/>
      <c r="OZD43" s="214"/>
      <c r="OZE43" s="214"/>
      <c r="OZF43" s="214"/>
      <c r="OZG43" s="214"/>
      <c r="OZH43" s="214"/>
      <c r="OZI43" s="214"/>
      <c r="OZJ43" s="214"/>
      <c r="OZK43" s="214"/>
      <c r="OZL43" s="214"/>
      <c r="OZM43" s="214"/>
      <c r="OZN43" s="214"/>
      <c r="OZO43" s="214"/>
      <c r="OZP43" s="214"/>
      <c r="OZQ43" s="214"/>
      <c r="OZR43" s="214"/>
      <c r="OZS43" s="214"/>
      <c r="OZT43" s="214"/>
      <c r="OZU43" s="214"/>
      <c r="OZV43" s="214"/>
      <c r="OZW43" s="214"/>
      <c r="OZX43" s="214"/>
      <c r="OZY43" s="214"/>
      <c r="OZZ43" s="214"/>
      <c r="PAA43" s="214"/>
      <c r="PAB43" s="214"/>
      <c r="PAC43" s="214"/>
      <c r="PAD43" s="214"/>
      <c r="PAE43" s="214"/>
      <c r="PAF43" s="214"/>
      <c r="PAG43" s="214"/>
      <c r="PAH43" s="214"/>
      <c r="PAI43" s="214"/>
      <c r="PAJ43" s="214"/>
      <c r="PAK43" s="214"/>
      <c r="PAL43" s="214"/>
      <c r="PAM43" s="214"/>
      <c r="PAN43" s="214"/>
      <c r="PAO43" s="214"/>
      <c r="PAP43" s="214"/>
      <c r="PAQ43" s="214"/>
      <c r="PAR43" s="214"/>
      <c r="PAS43" s="214"/>
      <c r="PAT43" s="214"/>
      <c r="PAU43" s="214"/>
      <c r="PAV43" s="214"/>
      <c r="PAW43" s="214"/>
      <c r="PAX43" s="214"/>
      <c r="PAY43" s="214"/>
      <c r="PAZ43" s="214"/>
      <c r="PBA43" s="214"/>
      <c r="PBB43" s="214"/>
      <c r="PBC43" s="214"/>
      <c r="PBD43" s="214"/>
      <c r="PBE43" s="214"/>
      <c r="PBF43" s="214"/>
      <c r="PBG43" s="214"/>
      <c r="PBH43" s="214"/>
      <c r="PBI43" s="214"/>
      <c r="PBJ43" s="214"/>
      <c r="PBK43" s="214"/>
      <c r="PBL43" s="214"/>
      <c r="PBM43" s="214"/>
      <c r="PBN43" s="214"/>
      <c r="PBO43" s="214"/>
      <c r="PBP43" s="214"/>
      <c r="PBQ43" s="214"/>
      <c r="PBR43" s="214"/>
      <c r="PBS43" s="214"/>
      <c r="PBT43" s="214"/>
      <c r="PBU43" s="214"/>
      <c r="PBV43" s="214"/>
      <c r="PBW43" s="214"/>
      <c r="PBX43" s="214"/>
      <c r="PBY43" s="214"/>
      <c r="PBZ43" s="214"/>
      <c r="PCA43" s="214"/>
      <c r="PCB43" s="214"/>
      <c r="PCC43" s="214"/>
      <c r="PCD43" s="214"/>
      <c r="PCE43" s="214"/>
      <c r="PCF43" s="214"/>
      <c r="PCG43" s="214"/>
      <c r="PCH43" s="214"/>
      <c r="PCI43" s="214"/>
      <c r="PCJ43" s="214"/>
      <c r="PCK43" s="214"/>
      <c r="PCL43" s="214"/>
      <c r="PCM43" s="214"/>
      <c r="PCN43" s="214"/>
      <c r="PCO43" s="214"/>
      <c r="PCP43" s="214"/>
      <c r="PCQ43" s="214"/>
      <c r="PCR43" s="214"/>
      <c r="PCS43" s="214"/>
      <c r="PCT43" s="214"/>
      <c r="PCU43" s="214"/>
      <c r="PCV43" s="214"/>
      <c r="PCW43" s="214"/>
      <c r="PCX43" s="214"/>
      <c r="PCY43" s="214"/>
      <c r="PCZ43" s="214"/>
      <c r="PDA43" s="214"/>
      <c r="PDB43" s="214"/>
      <c r="PDC43" s="214"/>
      <c r="PDD43" s="214"/>
      <c r="PDE43" s="214"/>
      <c r="PDF43" s="214"/>
      <c r="PDG43" s="214"/>
      <c r="PDH43" s="214"/>
      <c r="PDI43" s="214"/>
      <c r="PDJ43" s="214"/>
      <c r="PDK43" s="214"/>
      <c r="PDL43" s="214"/>
      <c r="PDM43" s="214"/>
      <c r="PDN43" s="214"/>
      <c r="PDO43" s="214"/>
      <c r="PDP43" s="214"/>
      <c r="PDQ43" s="214"/>
      <c r="PDR43" s="214"/>
      <c r="PDS43" s="214"/>
      <c r="PDT43" s="214"/>
      <c r="PDU43" s="214"/>
      <c r="PDV43" s="214"/>
      <c r="PDW43" s="214"/>
      <c r="PDX43" s="214"/>
      <c r="PDY43" s="214"/>
      <c r="PDZ43" s="214"/>
      <c r="PEA43" s="214"/>
      <c r="PEB43" s="214"/>
      <c r="PEC43" s="214"/>
      <c r="PED43" s="214"/>
      <c r="PEE43" s="214"/>
      <c r="PEF43" s="214"/>
      <c r="PEG43" s="214"/>
      <c r="PEH43" s="214"/>
      <c r="PEI43" s="214"/>
      <c r="PEJ43" s="214"/>
      <c r="PEK43" s="214"/>
      <c r="PEL43" s="214"/>
      <c r="PEM43" s="214"/>
      <c r="PEN43" s="214"/>
      <c r="PEO43" s="214"/>
      <c r="PEP43" s="214"/>
      <c r="PEQ43" s="214"/>
      <c r="PER43" s="214"/>
      <c r="PES43" s="214"/>
      <c r="PET43" s="214"/>
      <c r="PEU43" s="214"/>
      <c r="PEV43" s="214"/>
      <c r="PEW43" s="214"/>
      <c r="PEX43" s="214"/>
      <c r="PEY43" s="214"/>
      <c r="PEZ43" s="214"/>
      <c r="PFA43" s="214"/>
      <c r="PFB43" s="214"/>
      <c r="PFC43" s="214"/>
      <c r="PFD43" s="214"/>
      <c r="PFE43" s="214"/>
      <c r="PFF43" s="214"/>
      <c r="PFG43" s="214"/>
      <c r="PFH43" s="214"/>
      <c r="PFI43" s="214"/>
      <c r="PFJ43" s="214"/>
      <c r="PFK43" s="214"/>
      <c r="PFL43" s="214"/>
      <c r="PFM43" s="214"/>
      <c r="PFN43" s="214"/>
      <c r="PFO43" s="214"/>
      <c r="PFP43" s="214"/>
      <c r="PFQ43" s="214"/>
      <c r="PFR43" s="214"/>
      <c r="PFS43" s="214"/>
      <c r="PFT43" s="214"/>
      <c r="PFU43" s="214"/>
      <c r="PFV43" s="214"/>
      <c r="PFW43" s="214"/>
      <c r="PFX43" s="214"/>
      <c r="PFY43" s="214"/>
      <c r="PFZ43" s="214"/>
      <c r="PGA43" s="214"/>
      <c r="PGB43" s="214"/>
      <c r="PGC43" s="214"/>
      <c r="PGD43" s="214"/>
      <c r="PGE43" s="214"/>
      <c r="PGF43" s="214"/>
      <c r="PGG43" s="214"/>
      <c r="PGH43" s="214"/>
      <c r="PGI43" s="214"/>
      <c r="PGJ43" s="214"/>
      <c r="PGK43" s="214"/>
      <c r="PGL43" s="214"/>
      <c r="PGM43" s="214"/>
      <c r="PGN43" s="214"/>
      <c r="PGO43" s="214"/>
      <c r="PGP43" s="214"/>
      <c r="PGQ43" s="214"/>
      <c r="PGR43" s="214"/>
      <c r="PGS43" s="214"/>
      <c r="PGT43" s="214"/>
      <c r="PGU43" s="214"/>
      <c r="PGV43" s="214"/>
      <c r="PGW43" s="214"/>
      <c r="PGX43" s="214"/>
      <c r="PGY43" s="214"/>
      <c r="PGZ43" s="214"/>
      <c r="PHA43" s="214"/>
      <c r="PHB43" s="214"/>
      <c r="PHC43" s="214"/>
      <c r="PHD43" s="214"/>
      <c r="PHE43" s="214"/>
      <c r="PHF43" s="214"/>
      <c r="PHG43" s="214"/>
      <c r="PHH43" s="214"/>
      <c r="PHI43" s="214"/>
      <c r="PHJ43" s="214"/>
      <c r="PHK43" s="214"/>
      <c r="PHL43" s="214"/>
      <c r="PHM43" s="214"/>
      <c r="PHN43" s="214"/>
      <c r="PHO43" s="214"/>
      <c r="PHP43" s="214"/>
      <c r="PHQ43" s="214"/>
      <c r="PHR43" s="214"/>
      <c r="PHS43" s="214"/>
      <c r="PHT43" s="214"/>
      <c r="PHU43" s="214"/>
      <c r="PHV43" s="214"/>
      <c r="PHW43" s="214"/>
      <c r="PHX43" s="214"/>
      <c r="PHY43" s="214"/>
      <c r="PHZ43" s="214"/>
      <c r="PIA43" s="214"/>
      <c r="PIB43" s="214"/>
      <c r="PIC43" s="214"/>
      <c r="PID43" s="214"/>
      <c r="PIE43" s="214"/>
      <c r="PIF43" s="214"/>
      <c r="PIG43" s="214"/>
      <c r="PIH43" s="214"/>
      <c r="PII43" s="214"/>
      <c r="PIJ43" s="214"/>
      <c r="PIK43" s="214"/>
      <c r="PIL43" s="214"/>
      <c r="PIM43" s="214"/>
      <c r="PIN43" s="214"/>
      <c r="PIO43" s="214"/>
      <c r="PIP43" s="214"/>
      <c r="PIQ43" s="214"/>
      <c r="PIR43" s="214"/>
      <c r="PIS43" s="214"/>
      <c r="PIT43" s="214"/>
      <c r="PIU43" s="214"/>
      <c r="PIV43" s="214"/>
      <c r="PIW43" s="214"/>
      <c r="PIX43" s="214"/>
      <c r="PIY43" s="214"/>
      <c r="PIZ43" s="214"/>
      <c r="PJA43" s="214"/>
      <c r="PJB43" s="214"/>
      <c r="PJC43" s="214"/>
      <c r="PJD43" s="214"/>
      <c r="PJE43" s="214"/>
      <c r="PJF43" s="214"/>
      <c r="PJG43" s="214"/>
      <c r="PJH43" s="214"/>
      <c r="PJI43" s="214"/>
      <c r="PJJ43" s="214"/>
      <c r="PJK43" s="214"/>
      <c r="PJL43" s="214"/>
      <c r="PJM43" s="214"/>
      <c r="PJN43" s="214"/>
      <c r="PJO43" s="214"/>
      <c r="PJP43" s="214"/>
      <c r="PJQ43" s="214"/>
      <c r="PJR43" s="214"/>
      <c r="PJS43" s="214"/>
      <c r="PJT43" s="214"/>
      <c r="PJU43" s="214"/>
      <c r="PJV43" s="214"/>
      <c r="PJW43" s="214"/>
      <c r="PJX43" s="214"/>
      <c r="PJY43" s="214"/>
      <c r="PJZ43" s="214"/>
      <c r="PKA43" s="214"/>
      <c r="PKB43" s="214"/>
      <c r="PKC43" s="214"/>
      <c r="PKD43" s="214"/>
      <c r="PKE43" s="214"/>
      <c r="PKF43" s="214"/>
      <c r="PKG43" s="214"/>
      <c r="PKH43" s="214"/>
      <c r="PKI43" s="214"/>
      <c r="PKJ43" s="214"/>
      <c r="PKK43" s="214"/>
      <c r="PKL43" s="214"/>
      <c r="PKM43" s="214"/>
      <c r="PKN43" s="214"/>
      <c r="PKO43" s="214"/>
      <c r="PKP43" s="214"/>
      <c r="PKQ43" s="214"/>
      <c r="PKR43" s="214"/>
      <c r="PKS43" s="214"/>
      <c r="PKT43" s="214"/>
      <c r="PKU43" s="214"/>
      <c r="PKV43" s="214"/>
      <c r="PKW43" s="214"/>
      <c r="PKX43" s="214"/>
      <c r="PKY43" s="214"/>
      <c r="PKZ43" s="214"/>
      <c r="PLA43" s="214"/>
      <c r="PLB43" s="214"/>
      <c r="PLC43" s="214"/>
      <c r="PLD43" s="214"/>
      <c r="PLE43" s="214"/>
      <c r="PLF43" s="214"/>
      <c r="PLG43" s="214"/>
      <c r="PLH43" s="214"/>
      <c r="PLI43" s="214"/>
      <c r="PLJ43" s="214"/>
      <c r="PLK43" s="214"/>
      <c r="PLL43" s="214"/>
      <c r="PLM43" s="214"/>
      <c r="PLN43" s="214"/>
      <c r="PLO43" s="214"/>
      <c r="PLP43" s="214"/>
      <c r="PLQ43" s="214"/>
      <c r="PLR43" s="214"/>
      <c r="PLS43" s="214"/>
      <c r="PLT43" s="214"/>
      <c r="PLU43" s="214"/>
      <c r="PLV43" s="214"/>
      <c r="PLW43" s="214"/>
      <c r="PLX43" s="214"/>
      <c r="PLY43" s="214"/>
      <c r="PLZ43" s="214"/>
      <c r="PMA43" s="214"/>
      <c r="PMB43" s="214"/>
      <c r="PMC43" s="214"/>
      <c r="PMD43" s="214"/>
      <c r="PME43" s="214"/>
      <c r="PMF43" s="214"/>
      <c r="PMG43" s="214"/>
      <c r="PMH43" s="214"/>
      <c r="PMI43" s="214"/>
      <c r="PMJ43" s="214"/>
      <c r="PMK43" s="214"/>
      <c r="PML43" s="214"/>
      <c r="PMM43" s="214"/>
      <c r="PMN43" s="214"/>
      <c r="PMO43" s="214"/>
      <c r="PMP43" s="214"/>
      <c r="PMQ43" s="214"/>
      <c r="PMR43" s="214"/>
      <c r="PMS43" s="214"/>
      <c r="PMT43" s="214"/>
      <c r="PMU43" s="214"/>
      <c r="PMV43" s="214"/>
      <c r="PMW43" s="214"/>
      <c r="PMX43" s="214"/>
      <c r="PMY43" s="214"/>
      <c r="PMZ43" s="214"/>
      <c r="PNA43" s="214"/>
      <c r="PNB43" s="214"/>
      <c r="PNC43" s="214"/>
      <c r="PND43" s="214"/>
      <c r="PNE43" s="214"/>
      <c r="PNF43" s="214"/>
      <c r="PNG43" s="214"/>
      <c r="PNH43" s="214"/>
      <c r="PNI43" s="214"/>
      <c r="PNJ43" s="214"/>
      <c r="PNK43" s="214"/>
      <c r="PNL43" s="214"/>
      <c r="PNM43" s="214"/>
      <c r="PNN43" s="214"/>
      <c r="PNO43" s="214"/>
      <c r="PNP43" s="214"/>
      <c r="PNQ43" s="214"/>
      <c r="PNR43" s="214"/>
      <c r="PNS43" s="214"/>
      <c r="PNT43" s="214"/>
      <c r="PNU43" s="214"/>
      <c r="PNV43" s="214"/>
      <c r="PNW43" s="214"/>
      <c r="PNX43" s="214"/>
      <c r="PNY43" s="214"/>
      <c r="PNZ43" s="214"/>
      <c r="POA43" s="214"/>
      <c r="POB43" s="214"/>
      <c r="POC43" s="214"/>
      <c r="POD43" s="214"/>
      <c r="POE43" s="214"/>
      <c r="POF43" s="214"/>
      <c r="POG43" s="214"/>
      <c r="POH43" s="214"/>
      <c r="POI43" s="214"/>
      <c r="POJ43" s="214"/>
      <c r="POK43" s="214"/>
      <c r="POL43" s="214"/>
      <c r="POM43" s="214"/>
      <c r="PON43" s="214"/>
      <c r="POO43" s="214"/>
      <c r="POP43" s="214"/>
      <c r="POQ43" s="214"/>
      <c r="POR43" s="214"/>
      <c r="POS43" s="214"/>
      <c r="POT43" s="214"/>
      <c r="POU43" s="214"/>
      <c r="POV43" s="214"/>
      <c r="POW43" s="214"/>
      <c r="POX43" s="214"/>
      <c r="POY43" s="214"/>
      <c r="POZ43" s="214"/>
      <c r="PPA43" s="214"/>
      <c r="PPB43" s="214"/>
      <c r="PPC43" s="214"/>
      <c r="PPD43" s="214"/>
      <c r="PPE43" s="214"/>
      <c r="PPF43" s="214"/>
      <c r="PPG43" s="214"/>
      <c r="PPH43" s="214"/>
      <c r="PPI43" s="214"/>
      <c r="PPJ43" s="214"/>
      <c r="PPK43" s="214"/>
      <c r="PPL43" s="214"/>
      <c r="PPM43" s="214"/>
      <c r="PPN43" s="214"/>
      <c r="PPO43" s="214"/>
      <c r="PPP43" s="214"/>
      <c r="PPQ43" s="214"/>
      <c r="PPR43" s="214"/>
      <c r="PPS43" s="214"/>
      <c r="PPT43" s="214"/>
      <c r="PPU43" s="214"/>
      <c r="PPV43" s="214"/>
      <c r="PPW43" s="214"/>
      <c r="PPX43" s="214"/>
      <c r="PPY43" s="214"/>
      <c r="PPZ43" s="214"/>
      <c r="PQA43" s="214"/>
      <c r="PQB43" s="214"/>
      <c r="PQC43" s="214"/>
      <c r="PQD43" s="214"/>
      <c r="PQE43" s="214"/>
      <c r="PQF43" s="214"/>
      <c r="PQG43" s="214"/>
      <c r="PQH43" s="214"/>
      <c r="PQI43" s="214"/>
      <c r="PQJ43" s="214"/>
      <c r="PQK43" s="214"/>
      <c r="PQL43" s="214"/>
      <c r="PQM43" s="214"/>
      <c r="PQN43" s="214"/>
      <c r="PQO43" s="214"/>
      <c r="PQP43" s="214"/>
      <c r="PQQ43" s="214"/>
      <c r="PQR43" s="214"/>
      <c r="PQS43" s="214"/>
      <c r="PQT43" s="214"/>
      <c r="PQU43" s="214"/>
      <c r="PQV43" s="214"/>
      <c r="PQW43" s="214"/>
      <c r="PQX43" s="214"/>
      <c r="PQY43" s="214"/>
      <c r="PQZ43" s="214"/>
      <c r="PRA43" s="214"/>
      <c r="PRB43" s="214"/>
      <c r="PRC43" s="214"/>
      <c r="PRD43" s="214"/>
      <c r="PRE43" s="214"/>
      <c r="PRF43" s="214"/>
      <c r="PRG43" s="214"/>
      <c r="PRH43" s="214"/>
      <c r="PRI43" s="214"/>
      <c r="PRJ43" s="214"/>
      <c r="PRK43" s="214"/>
      <c r="PRL43" s="214"/>
      <c r="PRM43" s="214"/>
      <c r="PRN43" s="214"/>
      <c r="PRO43" s="214"/>
      <c r="PRP43" s="214"/>
      <c r="PRQ43" s="214"/>
      <c r="PRR43" s="214"/>
      <c r="PRS43" s="214"/>
      <c r="PRT43" s="214"/>
      <c r="PRU43" s="214"/>
      <c r="PRV43" s="214"/>
      <c r="PRW43" s="214"/>
      <c r="PRX43" s="214"/>
      <c r="PRY43" s="214"/>
      <c r="PRZ43" s="214"/>
      <c r="PSA43" s="214"/>
      <c r="PSB43" s="214"/>
      <c r="PSC43" s="214"/>
      <c r="PSD43" s="214"/>
      <c r="PSE43" s="214"/>
      <c r="PSF43" s="214"/>
      <c r="PSG43" s="214"/>
      <c r="PSH43" s="214"/>
      <c r="PSI43" s="214"/>
      <c r="PSJ43" s="214"/>
      <c r="PSK43" s="214"/>
      <c r="PSL43" s="214"/>
      <c r="PSM43" s="214"/>
      <c r="PSN43" s="214"/>
      <c r="PSO43" s="214"/>
      <c r="PSP43" s="214"/>
      <c r="PSQ43" s="214"/>
      <c r="PSR43" s="214"/>
      <c r="PSS43" s="214"/>
      <c r="PST43" s="214"/>
      <c r="PSU43" s="214"/>
      <c r="PSV43" s="214"/>
      <c r="PSW43" s="214"/>
      <c r="PSX43" s="214"/>
      <c r="PSY43" s="214"/>
      <c r="PSZ43" s="214"/>
      <c r="PTA43" s="214"/>
      <c r="PTB43" s="214"/>
      <c r="PTC43" s="214"/>
      <c r="PTD43" s="214"/>
      <c r="PTE43" s="214"/>
      <c r="PTF43" s="214"/>
      <c r="PTG43" s="214"/>
      <c r="PTH43" s="214"/>
      <c r="PTI43" s="214"/>
      <c r="PTJ43" s="214"/>
      <c r="PTK43" s="214"/>
      <c r="PTL43" s="214"/>
      <c r="PTM43" s="214"/>
      <c r="PTN43" s="214"/>
      <c r="PTO43" s="214"/>
      <c r="PTP43" s="214"/>
      <c r="PTQ43" s="214"/>
      <c r="PTR43" s="214"/>
      <c r="PTS43" s="214"/>
      <c r="PTT43" s="214"/>
      <c r="PTU43" s="214"/>
      <c r="PTV43" s="214"/>
      <c r="PTW43" s="214"/>
      <c r="PTX43" s="214"/>
      <c r="PTY43" s="214"/>
      <c r="PTZ43" s="214"/>
      <c r="PUA43" s="214"/>
      <c r="PUB43" s="214"/>
      <c r="PUC43" s="214"/>
      <c r="PUD43" s="214"/>
      <c r="PUE43" s="214"/>
      <c r="PUF43" s="214"/>
      <c r="PUG43" s="214"/>
      <c r="PUH43" s="214"/>
      <c r="PUI43" s="214"/>
      <c r="PUJ43" s="214"/>
      <c r="PUK43" s="214"/>
      <c r="PUL43" s="214"/>
      <c r="PUM43" s="214"/>
      <c r="PUN43" s="214"/>
      <c r="PUO43" s="214"/>
      <c r="PUP43" s="214"/>
      <c r="PUQ43" s="214"/>
      <c r="PUR43" s="214"/>
      <c r="PUS43" s="214"/>
      <c r="PUT43" s="214"/>
      <c r="PUU43" s="214"/>
      <c r="PUV43" s="214"/>
      <c r="PUW43" s="214"/>
      <c r="PUX43" s="214"/>
      <c r="PUY43" s="214"/>
      <c r="PUZ43" s="214"/>
      <c r="PVA43" s="214"/>
      <c r="PVB43" s="214"/>
      <c r="PVC43" s="214"/>
      <c r="PVD43" s="214"/>
      <c r="PVE43" s="214"/>
      <c r="PVF43" s="214"/>
      <c r="PVG43" s="214"/>
      <c r="PVH43" s="214"/>
      <c r="PVI43" s="214"/>
      <c r="PVJ43" s="214"/>
      <c r="PVK43" s="214"/>
      <c r="PVL43" s="214"/>
      <c r="PVM43" s="214"/>
      <c r="PVN43" s="214"/>
      <c r="PVO43" s="214"/>
      <c r="PVP43" s="214"/>
      <c r="PVQ43" s="214"/>
      <c r="PVR43" s="214"/>
      <c r="PVS43" s="214"/>
      <c r="PVT43" s="214"/>
      <c r="PVU43" s="214"/>
      <c r="PVV43" s="214"/>
      <c r="PVW43" s="214"/>
      <c r="PVX43" s="214"/>
      <c r="PVY43" s="214"/>
      <c r="PVZ43" s="214"/>
      <c r="PWA43" s="214"/>
      <c r="PWB43" s="214"/>
      <c r="PWC43" s="214"/>
      <c r="PWD43" s="214"/>
      <c r="PWE43" s="214"/>
      <c r="PWF43" s="214"/>
      <c r="PWG43" s="214"/>
      <c r="PWH43" s="214"/>
      <c r="PWI43" s="214"/>
      <c r="PWJ43" s="214"/>
      <c r="PWK43" s="214"/>
      <c r="PWL43" s="214"/>
      <c r="PWM43" s="214"/>
      <c r="PWN43" s="214"/>
      <c r="PWO43" s="214"/>
      <c r="PWP43" s="214"/>
      <c r="PWQ43" s="214"/>
      <c r="PWR43" s="214"/>
      <c r="PWS43" s="214"/>
      <c r="PWT43" s="214"/>
      <c r="PWU43" s="214"/>
      <c r="PWV43" s="214"/>
      <c r="PWW43" s="214"/>
      <c r="PWX43" s="214"/>
      <c r="PWY43" s="214"/>
      <c r="PWZ43" s="214"/>
      <c r="PXA43" s="214"/>
      <c r="PXB43" s="214"/>
      <c r="PXC43" s="214"/>
      <c r="PXD43" s="214"/>
      <c r="PXE43" s="214"/>
      <c r="PXF43" s="214"/>
      <c r="PXG43" s="214"/>
      <c r="PXH43" s="214"/>
      <c r="PXI43" s="214"/>
      <c r="PXJ43" s="214"/>
      <c r="PXK43" s="214"/>
      <c r="PXL43" s="214"/>
      <c r="PXM43" s="214"/>
      <c r="PXN43" s="214"/>
      <c r="PXO43" s="214"/>
      <c r="PXP43" s="214"/>
      <c r="PXQ43" s="214"/>
      <c r="PXR43" s="214"/>
      <c r="PXS43" s="214"/>
      <c r="PXT43" s="214"/>
      <c r="PXU43" s="214"/>
      <c r="PXV43" s="214"/>
      <c r="PXW43" s="214"/>
      <c r="PXX43" s="214"/>
      <c r="PXY43" s="214"/>
      <c r="PXZ43" s="214"/>
      <c r="PYA43" s="214"/>
      <c r="PYB43" s="214"/>
      <c r="PYC43" s="214"/>
      <c r="PYD43" s="214"/>
      <c r="PYE43" s="214"/>
      <c r="PYF43" s="214"/>
      <c r="PYG43" s="214"/>
      <c r="PYH43" s="214"/>
      <c r="PYI43" s="214"/>
      <c r="PYJ43" s="214"/>
      <c r="PYK43" s="214"/>
      <c r="PYL43" s="214"/>
      <c r="PYM43" s="214"/>
      <c r="PYN43" s="214"/>
      <c r="PYO43" s="214"/>
      <c r="PYP43" s="214"/>
      <c r="PYQ43" s="214"/>
      <c r="PYR43" s="214"/>
      <c r="PYS43" s="214"/>
      <c r="PYT43" s="214"/>
      <c r="PYU43" s="214"/>
      <c r="PYV43" s="214"/>
      <c r="PYW43" s="214"/>
      <c r="PYX43" s="214"/>
      <c r="PYY43" s="214"/>
      <c r="PYZ43" s="214"/>
      <c r="PZA43" s="214"/>
      <c r="PZB43" s="214"/>
      <c r="PZC43" s="214"/>
      <c r="PZD43" s="214"/>
      <c r="PZE43" s="214"/>
      <c r="PZF43" s="214"/>
      <c r="PZG43" s="214"/>
      <c r="PZH43" s="214"/>
      <c r="PZI43" s="214"/>
      <c r="PZJ43" s="214"/>
      <c r="PZK43" s="214"/>
      <c r="PZL43" s="214"/>
      <c r="PZM43" s="214"/>
      <c r="PZN43" s="214"/>
      <c r="PZO43" s="214"/>
      <c r="PZP43" s="214"/>
      <c r="PZQ43" s="214"/>
      <c r="PZR43" s="214"/>
      <c r="PZS43" s="214"/>
      <c r="PZT43" s="214"/>
      <c r="PZU43" s="214"/>
      <c r="PZV43" s="214"/>
      <c r="PZW43" s="214"/>
      <c r="PZX43" s="214"/>
      <c r="PZY43" s="214"/>
      <c r="PZZ43" s="214"/>
      <c r="QAA43" s="214"/>
      <c r="QAB43" s="214"/>
      <c r="QAC43" s="214"/>
      <c r="QAD43" s="214"/>
      <c r="QAE43" s="214"/>
      <c r="QAF43" s="214"/>
      <c r="QAG43" s="214"/>
      <c r="QAH43" s="214"/>
      <c r="QAI43" s="214"/>
      <c r="QAJ43" s="214"/>
      <c r="QAK43" s="214"/>
      <c r="QAL43" s="214"/>
      <c r="QAM43" s="214"/>
      <c r="QAN43" s="214"/>
      <c r="QAO43" s="214"/>
      <c r="QAP43" s="214"/>
      <c r="QAQ43" s="214"/>
      <c r="QAR43" s="214"/>
      <c r="QAS43" s="214"/>
      <c r="QAT43" s="214"/>
      <c r="QAU43" s="214"/>
      <c r="QAV43" s="214"/>
      <c r="QAW43" s="214"/>
      <c r="QAX43" s="214"/>
      <c r="QAY43" s="214"/>
      <c r="QAZ43" s="214"/>
      <c r="QBA43" s="214"/>
      <c r="QBB43" s="214"/>
      <c r="QBC43" s="214"/>
      <c r="QBD43" s="214"/>
      <c r="QBE43" s="214"/>
      <c r="QBF43" s="214"/>
      <c r="QBG43" s="214"/>
      <c r="QBH43" s="214"/>
      <c r="QBI43" s="214"/>
      <c r="QBJ43" s="214"/>
      <c r="QBK43" s="214"/>
      <c r="QBL43" s="214"/>
      <c r="QBM43" s="214"/>
      <c r="QBN43" s="214"/>
      <c r="QBO43" s="214"/>
      <c r="QBP43" s="214"/>
      <c r="QBQ43" s="214"/>
      <c r="QBR43" s="214"/>
      <c r="QBS43" s="214"/>
      <c r="QBT43" s="214"/>
      <c r="QBU43" s="214"/>
      <c r="QBV43" s="214"/>
      <c r="QBW43" s="214"/>
      <c r="QBX43" s="214"/>
      <c r="QBY43" s="214"/>
      <c r="QBZ43" s="214"/>
      <c r="QCA43" s="214"/>
      <c r="QCB43" s="214"/>
      <c r="QCC43" s="214"/>
      <c r="QCD43" s="214"/>
      <c r="QCE43" s="214"/>
      <c r="QCF43" s="214"/>
      <c r="QCG43" s="214"/>
      <c r="QCH43" s="214"/>
      <c r="QCI43" s="214"/>
      <c r="QCJ43" s="214"/>
      <c r="QCK43" s="214"/>
      <c r="QCL43" s="214"/>
      <c r="QCM43" s="214"/>
      <c r="QCN43" s="214"/>
      <c r="QCO43" s="214"/>
      <c r="QCP43" s="214"/>
      <c r="QCQ43" s="214"/>
      <c r="QCR43" s="214"/>
      <c r="QCS43" s="214"/>
      <c r="QCT43" s="214"/>
      <c r="QCU43" s="214"/>
      <c r="QCV43" s="214"/>
      <c r="QCW43" s="214"/>
      <c r="QCX43" s="214"/>
      <c r="QCY43" s="214"/>
      <c r="QCZ43" s="214"/>
      <c r="QDA43" s="214"/>
      <c r="QDB43" s="214"/>
      <c r="QDC43" s="214"/>
      <c r="QDD43" s="214"/>
      <c r="QDE43" s="214"/>
      <c r="QDF43" s="214"/>
      <c r="QDG43" s="214"/>
      <c r="QDH43" s="214"/>
      <c r="QDI43" s="214"/>
      <c r="QDJ43" s="214"/>
      <c r="QDK43" s="214"/>
      <c r="QDL43" s="214"/>
      <c r="QDM43" s="214"/>
      <c r="QDN43" s="214"/>
      <c r="QDO43" s="214"/>
      <c r="QDP43" s="214"/>
      <c r="QDQ43" s="214"/>
      <c r="QDR43" s="214"/>
      <c r="QDS43" s="214"/>
      <c r="QDT43" s="214"/>
      <c r="QDU43" s="214"/>
      <c r="QDV43" s="214"/>
      <c r="QDW43" s="214"/>
      <c r="QDX43" s="214"/>
      <c r="QDY43" s="214"/>
      <c r="QDZ43" s="214"/>
      <c r="QEA43" s="214"/>
      <c r="QEB43" s="214"/>
      <c r="QEC43" s="214"/>
      <c r="QED43" s="214"/>
      <c r="QEE43" s="214"/>
      <c r="QEF43" s="214"/>
      <c r="QEG43" s="214"/>
      <c r="QEH43" s="214"/>
      <c r="QEI43" s="214"/>
      <c r="QEJ43" s="214"/>
      <c r="QEK43" s="214"/>
      <c r="QEL43" s="214"/>
      <c r="QEM43" s="214"/>
      <c r="QEN43" s="214"/>
      <c r="QEO43" s="214"/>
      <c r="QEP43" s="214"/>
      <c r="QEQ43" s="214"/>
      <c r="QER43" s="214"/>
      <c r="QES43" s="214"/>
      <c r="QET43" s="214"/>
      <c r="QEU43" s="214"/>
      <c r="QEV43" s="214"/>
      <c r="QEW43" s="214"/>
      <c r="QEX43" s="214"/>
      <c r="QEY43" s="214"/>
      <c r="QEZ43" s="214"/>
      <c r="QFA43" s="214"/>
      <c r="QFB43" s="214"/>
      <c r="QFC43" s="214"/>
      <c r="QFD43" s="214"/>
      <c r="QFE43" s="214"/>
      <c r="QFF43" s="214"/>
      <c r="QFG43" s="214"/>
      <c r="QFH43" s="214"/>
      <c r="QFI43" s="214"/>
      <c r="QFJ43" s="214"/>
      <c r="QFK43" s="214"/>
      <c r="QFL43" s="214"/>
      <c r="QFM43" s="214"/>
      <c r="QFN43" s="214"/>
      <c r="QFO43" s="214"/>
      <c r="QFP43" s="214"/>
      <c r="QFQ43" s="214"/>
      <c r="QFR43" s="214"/>
      <c r="QFS43" s="214"/>
      <c r="QFT43" s="214"/>
      <c r="QFU43" s="214"/>
      <c r="QFV43" s="214"/>
      <c r="QFW43" s="214"/>
      <c r="QFX43" s="214"/>
      <c r="QFY43" s="214"/>
      <c r="QFZ43" s="214"/>
      <c r="QGA43" s="214"/>
      <c r="QGB43" s="214"/>
      <c r="QGC43" s="214"/>
      <c r="QGD43" s="214"/>
      <c r="QGE43" s="214"/>
      <c r="QGF43" s="214"/>
      <c r="QGG43" s="214"/>
      <c r="QGH43" s="214"/>
      <c r="QGI43" s="214"/>
      <c r="QGJ43" s="214"/>
      <c r="QGK43" s="214"/>
      <c r="QGL43" s="214"/>
      <c r="QGM43" s="214"/>
      <c r="QGN43" s="214"/>
      <c r="QGO43" s="214"/>
      <c r="QGP43" s="214"/>
      <c r="QGQ43" s="214"/>
      <c r="QGR43" s="214"/>
      <c r="QGS43" s="214"/>
      <c r="QGT43" s="214"/>
      <c r="QGU43" s="214"/>
      <c r="QGV43" s="214"/>
      <c r="QGW43" s="214"/>
      <c r="QGX43" s="214"/>
      <c r="QGY43" s="214"/>
      <c r="QGZ43" s="214"/>
      <c r="QHA43" s="214"/>
      <c r="QHB43" s="214"/>
      <c r="QHC43" s="214"/>
      <c r="QHD43" s="214"/>
      <c r="QHE43" s="214"/>
      <c r="QHF43" s="214"/>
      <c r="QHG43" s="214"/>
      <c r="QHH43" s="214"/>
      <c r="QHI43" s="214"/>
      <c r="QHJ43" s="214"/>
      <c r="QHK43" s="214"/>
      <c r="QHL43" s="214"/>
      <c r="QHM43" s="214"/>
      <c r="QHN43" s="214"/>
      <c r="QHO43" s="214"/>
      <c r="QHP43" s="214"/>
      <c r="QHQ43" s="214"/>
      <c r="QHR43" s="214"/>
      <c r="QHS43" s="214"/>
      <c r="QHT43" s="214"/>
      <c r="QHU43" s="214"/>
      <c r="QHV43" s="214"/>
      <c r="QHW43" s="214"/>
      <c r="QHX43" s="214"/>
      <c r="QHY43" s="214"/>
      <c r="QHZ43" s="214"/>
      <c r="QIA43" s="214"/>
      <c r="QIB43" s="214"/>
      <c r="QIC43" s="214"/>
      <c r="QID43" s="214"/>
      <c r="QIE43" s="214"/>
      <c r="QIF43" s="214"/>
      <c r="QIG43" s="214"/>
      <c r="QIH43" s="214"/>
      <c r="QII43" s="214"/>
      <c r="QIJ43" s="214"/>
      <c r="QIK43" s="214"/>
      <c r="QIL43" s="214"/>
      <c r="QIM43" s="214"/>
      <c r="QIN43" s="214"/>
      <c r="QIO43" s="214"/>
      <c r="QIP43" s="214"/>
      <c r="QIQ43" s="214"/>
      <c r="QIR43" s="214"/>
      <c r="QIS43" s="214"/>
      <c r="QIT43" s="214"/>
      <c r="QIU43" s="214"/>
      <c r="QIV43" s="214"/>
      <c r="QIW43" s="214"/>
      <c r="QIX43" s="214"/>
      <c r="QIY43" s="214"/>
      <c r="QIZ43" s="214"/>
      <c r="QJA43" s="214"/>
      <c r="QJB43" s="214"/>
      <c r="QJC43" s="214"/>
      <c r="QJD43" s="214"/>
      <c r="QJE43" s="214"/>
      <c r="QJF43" s="214"/>
      <c r="QJG43" s="214"/>
      <c r="QJH43" s="214"/>
      <c r="QJI43" s="214"/>
      <c r="QJJ43" s="214"/>
      <c r="QJK43" s="214"/>
      <c r="QJL43" s="214"/>
      <c r="QJM43" s="214"/>
      <c r="QJN43" s="214"/>
      <c r="QJO43" s="214"/>
      <c r="QJP43" s="214"/>
      <c r="QJQ43" s="214"/>
      <c r="QJR43" s="214"/>
      <c r="QJS43" s="214"/>
      <c r="QJT43" s="214"/>
      <c r="QJU43" s="214"/>
      <c r="QJV43" s="214"/>
      <c r="QJW43" s="214"/>
      <c r="QJX43" s="214"/>
      <c r="QJY43" s="214"/>
      <c r="QJZ43" s="214"/>
      <c r="QKA43" s="214"/>
      <c r="QKB43" s="214"/>
      <c r="QKC43" s="214"/>
      <c r="QKD43" s="214"/>
      <c r="QKE43" s="214"/>
      <c r="QKF43" s="214"/>
      <c r="QKG43" s="214"/>
      <c r="QKH43" s="214"/>
      <c r="QKI43" s="214"/>
      <c r="QKJ43" s="214"/>
      <c r="QKK43" s="214"/>
      <c r="QKL43" s="214"/>
      <c r="QKM43" s="214"/>
      <c r="QKN43" s="214"/>
      <c r="QKO43" s="214"/>
      <c r="QKP43" s="214"/>
      <c r="QKQ43" s="214"/>
      <c r="QKR43" s="214"/>
      <c r="QKS43" s="214"/>
      <c r="QKT43" s="214"/>
      <c r="QKU43" s="214"/>
      <c r="QKV43" s="214"/>
      <c r="QKW43" s="214"/>
      <c r="QKX43" s="214"/>
      <c r="QKY43" s="214"/>
      <c r="QKZ43" s="214"/>
      <c r="QLA43" s="214"/>
      <c r="QLB43" s="214"/>
      <c r="QLC43" s="214"/>
      <c r="QLD43" s="214"/>
      <c r="QLE43" s="214"/>
      <c r="QLF43" s="214"/>
      <c r="QLG43" s="214"/>
      <c r="QLH43" s="214"/>
      <c r="QLI43" s="214"/>
      <c r="QLJ43" s="214"/>
      <c r="QLK43" s="214"/>
      <c r="QLL43" s="214"/>
      <c r="QLM43" s="214"/>
      <c r="QLN43" s="214"/>
      <c r="QLO43" s="214"/>
      <c r="QLP43" s="214"/>
      <c r="QLQ43" s="214"/>
      <c r="QLR43" s="214"/>
      <c r="QLS43" s="214"/>
      <c r="QLT43" s="214"/>
      <c r="QLU43" s="214"/>
      <c r="QLV43" s="214"/>
      <c r="QLW43" s="214"/>
      <c r="QLX43" s="214"/>
      <c r="QLY43" s="214"/>
      <c r="QLZ43" s="214"/>
      <c r="QMA43" s="214"/>
      <c r="QMB43" s="214"/>
      <c r="QMC43" s="214"/>
      <c r="QMD43" s="214"/>
      <c r="QME43" s="214"/>
      <c r="QMF43" s="214"/>
      <c r="QMG43" s="214"/>
      <c r="QMH43" s="214"/>
      <c r="QMI43" s="214"/>
      <c r="QMJ43" s="214"/>
      <c r="QMK43" s="214"/>
      <c r="QML43" s="214"/>
      <c r="QMM43" s="214"/>
      <c r="QMN43" s="214"/>
      <c r="QMO43" s="214"/>
      <c r="QMP43" s="214"/>
      <c r="QMQ43" s="214"/>
      <c r="QMR43" s="214"/>
      <c r="QMS43" s="214"/>
      <c r="QMT43" s="214"/>
      <c r="QMU43" s="214"/>
      <c r="QMV43" s="214"/>
      <c r="QMW43" s="214"/>
      <c r="QMX43" s="214"/>
      <c r="QMY43" s="214"/>
      <c r="QMZ43" s="214"/>
      <c r="QNA43" s="214"/>
      <c r="QNB43" s="214"/>
      <c r="QNC43" s="214"/>
      <c r="QND43" s="214"/>
      <c r="QNE43" s="214"/>
      <c r="QNF43" s="214"/>
      <c r="QNG43" s="214"/>
      <c r="QNH43" s="214"/>
      <c r="QNI43" s="214"/>
      <c r="QNJ43" s="214"/>
      <c r="QNK43" s="214"/>
      <c r="QNL43" s="214"/>
      <c r="QNM43" s="214"/>
      <c r="QNN43" s="214"/>
      <c r="QNO43" s="214"/>
      <c r="QNP43" s="214"/>
      <c r="QNQ43" s="214"/>
      <c r="QNR43" s="214"/>
      <c r="QNS43" s="214"/>
      <c r="QNT43" s="214"/>
      <c r="QNU43" s="214"/>
      <c r="QNV43" s="214"/>
      <c r="QNW43" s="214"/>
      <c r="QNX43" s="214"/>
      <c r="QNY43" s="214"/>
      <c r="QNZ43" s="214"/>
      <c r="QOA43" s="214"/>
      <c r="QOB43" s="214"/>
      <c r="QOC43" s="214"/>
      <c r="QOD43" s="214"/>
      <c r="QOE43" s="214"/>
      <c r="QOF43" s="214"/>
      <c r="QOG43" s="214"/>
      <c r="QOH43" s="214"/>
      <c r="QOI43" s="214"/>
      <c r="QOJ43" s="214"/>
      <c r="QOK43" s="214"/>
      <c r="QOL43" s="214"/>
      <c r="QOM43" s="214"/>
      <c r="QON43" s="214"/>
      <c r="QOO43" s="214"/>
      <c r="QOP43" s="214"/>
      <c r="QOQ43" s="214"/>
      <c r="QOR43" s="214"/>
      <c r="QOS43" s="214"/>
      <c r="QOT43" s="214"/>
      <c r="QOU43" s="214"/>
      <c r="QOV43" s="214"/>
      <c r="QOW43" s="214"/>
      <c r="QOX43" s="214"/>
      <c r="QOY43" s="214"/>
      <c r="QOZ43" s="214"/>
      <c r="QPA43" s="214"/>
      <c r="QPB43" s="214"/>
      <c r="QPC43" s="214"/>
      <c r="QPD43" s="214"/>
      <c r="QPE43" s="214"/>
      <c r="QPF43" s="214"/>
      <c r="QPG43" s="214"/>
      <c r="QPH43" s="214"/>
      <c r="QPI43" s="214"/>
      <c r="QPJ43" s="214"/>
      <c r="QPK43" s="214"/>
      <c r="QPL43" s="214"/>
      <c r="QPM43" s="214"/>
      <c r="QPN43" s="214"/>
      <c r="QPO43" s="214"/>
      <c r="QPP43" s="214"/>
      <c r="QPQ43" s="214"/>
      <c r="QPR43" s="214"/>
      <c r="QPS43" s="214"/>
      <c r="QPT43" s="214"/>
      <c r="QPU43" s="214"/>
      <c r="QPV43" s="214"/>
      <c r="QPW43" s="214"/>
      <c r="QPX43" s="214"/>
      <c r="QPY43" s="214"/>
      <c r="QPZ43" s="214"/>
      <c r="QQA43" s="214"/>
      <c r="QQB43" s="214"/>
      <c r="QQC43" s="214"/>
      <c r="QQD43" s="214"/>
      <c r="QQE43" s="214"/>
      <c r="QQF43" s="214"/>
      <c r="QQG43" s="214"/>
      <c r="QQH43" s="214"/>
      <c r="QQI43" s="214"/>
      <c r="QQJ43" s="214"/>
      <c r="QQK43" s="214"/>
      <c r="QQL43" s="214"/>
      <c r="QQM43" s="214"/>
      <c r="QQN43" s="214"/>
      <c r="QQO43" s="214"/>
      <c r="QQP43" s="214"/>
      <c r="QQQ43" s="214"/>
      <c r="QQR43" s="214"/>
      <c r="QQS43" s="214"/>
      <c r="QQT43" s="214"/>
      <c r="QQU43" s="214"/>
      <c r="QQV43" s="214"/>
      <c r="QQW43" s="214"/>
      <c r="QQX43" s="214"/>
      <c r="QQY43" s="214"/>
      <c r="QQZ43" s="214"/>
      <c r="QRA43" s="214"/>
      <c r="QRB43" s="214"/>
      <c r="QRC43" s="214"/>
      <c r="QRD43" s="214"/>
      <c r="QRE43" s="214"/>
      <c r="QRF43" s="214"/>
      <c r="QRG43" s="214"/>
      <c r="QRH43" s="214"/>
      <c r="QRI43" s="214"/>
      <c r="QRJ43" s="214"/>
      <c r="QRK43" s="214"/>
      <c r="QRL43" s="214"/>
      <c r="QRM43" s="214"/>
      <c r="QRN43" s="214"/>
      <c r="QRO43" s="214"/>
      <c r="QRP43" s="214"/>
      <c r="QRQ43" s="214"/>
      <c r="QRR43" s="214"/>
      <c r="QRS43" s="214"/>
      <c r="QRT43" s="214"/>
      <c r="QRU43" s="214"/>
      <c r="QRV43" s="214"/>
      <c r="QRW43" s="214"/>
      <c r="QRX43" s="214"/>
      <c r="QRY43" s="214"/>
      <c r="QRZ43" s="214"/>
      <c r="QSA43" s="214"/>
      <c r="QSB43" s="214"/>
      <c r="QSC43" s="214"/>
      <c r="QSD43" s="214"/>
      <c r="QSE43" s="214"/>
      <c r="QSF43" s="214"/>
      <c r="QSG43" s="214"/>
      <c r="QSH43" s="214"/>
      <c r="QSI43" s="214"/>
      <c r="QSJ43" s="214"/>
      <c r="QSK43" s="214"/>
      <c r="QSL43" s="214"/>
      <c r="QSM43" s="214"/>
      <c r="QSN43" s="214"/>
      <c r="QSO43" s="214"/>
      <c r="QSP43" s="214"/>
      <c r="QSQ43" s="214"/>
      <c r="QSR43" s="214"/>
      <c r="QSS43" s="214"/>
      <c r="QST43" s="214"/>
      <c r="QSU43" s="214"/>
      <c r="QSV43" s="214"/>
      <c r="QSW43" s="214"/>
      <c r="QSX43" s="214"/>
      <c r="QSY43" s="214"/>
      <c r="QSZ43" s="214"/>
      <c r="QTA43" s="214"/>
      <c r="QTB43" s="214"/>
      <c r="QTC43" s="214"/>
      <c r="QTD43" s="214"/>
      <c r="QTE43" s="214"/>
      <c r="QTF43" s="214"/>
      <c r="QTG43" s="214"/>
      <c r="QTH43" s="214"/>
      <c r="QTI43" s="214"/>
      <c r="QTJ43" s="214"/>
      <c r="QTK43" s="214"/>
      <c r="QTL43" s="214"/>
      <c r="QTM43" s="214"/>
      <c r="QTN43" s="214"/>
      <c r="QTO43" s="214"/>
      <c r="QTP43" s="214"/>
      <c r="QTQ43" s="214"/>
      <c r="QTR43" s="214"/>
      <c r="QTS43" s="214"/>
      <c r="QTT43" s="214"/>
      <c r="QTU43" s="214"/>
      <c r="QTV43" s="214"/>
      <c r="QTW43" s="214"/>
      <c r="QTX43" s="214"/>
      <c r="QTY43" s="214"/>
      <c r="QTZ43" s="214"/>
      <c r="QUA43" s="214"/>
      <c r="QUB43" s="214"/>
      <c r="QUC43" s="214"/>
      <c r="QUD43" s="214"/>
      <c r="QUE43" s="214"/>
      <c r="QUF43" s="214"/>
      <c r="QUG43" s="214"/>
      <c r="QUH43" s="214"/>
      <c r="QUI43" s="214"/>
      <c r="QUJ43" s="214"/>
      <c r="QUK43" s="214"/>
      <c r="QUL43" s="214"/>
      <c r="QUM43" s="214"/>
      <c r="QUN43" s="214"/>
      <c r="QUO43" s="214"/>
      <c r="QUP43" s="214"/>
      <c r="QUQ43" s="214"/>
      <c r="QUR43" s="214"/>
      <c r="QUS43" s="214"/>
      <c r="QUT43" s="214"/>
      <c r="QUU43" s="214"/>
      <c r="QUV43" s="214"/>
      <c r="QUW43" s="214"/>
      <c r="QUX43" s="214"/>
      <c r="QUY43" s="214"/>
      <c r="QUZ43" s="214"/>
      <c r="QVA43" s="214"/>
      <c r="QVB43" s="214"/>
      <c r="QVC43" s="214"/>
      <c r="QVD43" s="214"/>
      <c r="QVE43" s="214"/>
      <c r="QVF43" s="214"/>
      <c r="QVG43" s="214"/>
      <c r="QVH43" s="214"/>
      <c r="QVI43" s="214"/>
      <c r="QVJ43" s="214"/>
      <c r="QVK43" s="214"/>
      <c r="QVL43" s="214"/>
      <c r="QVM43" s="214"/>
      <c r="QVN43" s="214"/>
      <c r="QVO43" s="214"/>
      <c r="QVP43" s="214"/>
      <c r="QVQ43" s="214"/>
      <c r="QVR43" s="214"/>
      <c r="QVS43" s="214"/>
      <c r="QVT43" s="214"/>
      <c r="QVU43" s="214"/>
      <c r="QVV43" s="214"/>
      <c r="QVW43" s="214"/>
      <c r="QVX43" s="214"/>
      <c r="QVY43" s="214"/>
      <c r="QVZ43" s="214"/>
      <c r="QWA43" s="214"/>
      <c r="QWB43" s="214"/>
      <c r="QWC43" s="214"/>
      <c r="QWD43" s="214"/>
      <c r="QWE43" s="214"/>
      <c r="QWF43" s="214"/>
      <c r="QWG43" s="214"/>
      <c r="QWH43" s="214"/>
      <c r="QWI43" s="214"/>
      <c r="QWJ43" s="214"/>
      <c r="QWK43" s="214"/>
      <c r="QWL43" s="214"/>
      <c r="QWM43" s="214"/>
      <c r="QWN43" s="214"/>
      <c r="QWO43" s="214"/>
      <c r="QWP43" s="214"/>
      <c r="QWQ43" s="214"/>
      <c r="QWR43" s="214"/>
      <c r="QWS43" s="214"/>
      <c r="QWT43" s="214"/>
      <c r="QWU43" s="214"/>
      <c r="QWV43" s="214"/>
      <c r="QWW43" s="214"/>
      <c r="QWX43" s="214"/>
      <c r="QWY43" s="214"/>
      <c r="QWZ43" s="214"/>
      <c r="QXA43" s="214"/>
      <c r="QXB43" s="214"/>
      <c r="QXC43" s="214"/>
      <c r="QXD43" s="214"/>
      <c r="QXE43" s="214"/>
      <c r="QXF43" s="214"/>
      <c r="QXG43" s="214"/>
      <c r="QXH43" s="214"/>
      <c r="QXI43" s="214"/>
      <c r="QXJ43" s="214"/>
      <c r="QXK43" s="214"/>
      <c r="QXL43" s="214"/>
      <c r="QXM43" s="214"/>
      <c r="QXN43" s="214"/>
      <c r="QXO43" s="214"/>
      <c r="QXP43" s="214"/>
      <c r="QXQ43" s="214"/>
      <c r="QXR43" s="214"/>
      <c r="QXS43" s="214"/>
      <c r="QXT43" s="214"/>
      <c r="QXU43" s="214"/>
      <c r="QXV43" s="214"/>
      <c r="QXW43" s="214"/>
      <c r="QXX43" s="214"/>
      <c r="QXY43" s="214"/>
      <c r="QXZ43" s="214"/>
      <c r="QYA43" s="214"/>
      <c r="QYB43" s="214"/>
      <c r="QYC43" s="214"/>
      <c r="QYD43" s="214"/>
      <c r="QYE43" s="214"/>
      <c r="QYF43" s="214"/>
      <c r="QYG43" s="214"/>
      <c r="QYH43" s="214"/>
      <c r="QYI43" s="214"/>
      <c r="QYJ43" s="214"/>
      <c r="QYK43" s="214"/>
      <c r="QYL43" s="214"/>
      <c r="QYM43" s="214"/>
      <c r="QYN43" s="214"/>
      <c r="QYO43" s="214"/>
      <c r="QYP43" s="214"/>
      <c r="QYQ43" s="214"/>
      <c r="QYR43" s="214"/>
      <c r="QYS43" s="214"/>
      <c r="QYT43" s="214"/>
      <c r="QYU43" s="214"/>
      <c r="QYV43" s="214"/>
      <c r="QYW43" s="214"/>
      <c r="QYX43" s="214"/>
      <c r="QYY43" s="214"/>
      <c r="QYZ43" s="214"/>
      <c r="QZA43" s="214"/>
      <c r="QZB43" s="214"/>
      <c r="QZC43" s="214"/>
      <c r="QZD43" s="214"/>
      <c r="QZE43" s="214"/>
      <c r="QZF43" s="214"/>
      <c r="QZG43" s="214"/>
      <c r="QZH43" s="214"/>
      <c r="QZI43" s="214"/>
      <c r="QZJ43" s="214"/>
      <c r="QZK43" s="214"/>
      <c r="QZL43" s="214"/>
      <c r="QZM43" s="214"/>
      <c r="QZN43" s="214"/>
      <c r="QZO43" s="214"/>
      <c r="QZP43" s="214"/>
      <c r="QZQ43" s="214"/>
      <c r="QZR43" s="214"/>
      <c r="QZS43" s="214"/>
      <c r="QZT43" s="214"/>
      <c r="QZU43" s="214"/>
      <c r="QZV43" s="214"/>
      <c r="QZW43" s="214"/>
      <c r="QZX43" s="214"/>
      <c r="QZY43" s="214"/>
      <c r="QZZ43" s="214"/>
      <c r="RAA43" s="214"/>
      <c r="RAB43" s="214"/>
      <c r="RAC43" s="214"/>
      <c r="RAD43" s="214"/>
      <c r="RAE43" s="214"/>
      <c r="RAF43" s="214"/>
      <c r="RAG43" s="214"/>
      <c r="RAH43" s="214"/>
      <c r="RAI43" s="214"/>
      <c r="RAJ43" s="214"/>
      <c r="RAK43" s="214"/>
      <c r="RAL43" s="214"/>
      <c r="RAM43" s="214"/>
      <c r="RAN43" s="214"/>
      <c r="RAO43" s="214"/>
      <c r="RAP43" s="214"/>
      <c r="RAQ43" s="214"/>
      <c r="RAR43" s="214"/>
      <c r="RAS43" s="214"/>
      <c r="RAT43" s="214"/>
      <c r="RAU43" s="214"/>
      <c r="RAV43" s="214"/>
      <c r="RAW43" s="214"/>
      <c r="RAX43" s="214"/>
      <c r="RAY43" s="214"/>
      <c r="RAZ43" s="214"/>
      <c r="RBA43" s="214"/>
      <c r="RBB43" s="214"/>
      <c r="RBC43" s="214"/>
      <c r="RBD43" s="214"/>
      <c r="RBE43" s="214"/>
      <c r="RBF43" s="214"/>
      <c r="RBG43" s="214"/>
      <c r="RBH43" s="214"/>
      <c r="RBI43" s="214"/>
      <c r="RBJ43" s="214"/>
      <c r="RBK43" s="214"/>
      <c r="RBL43" s="214"/>
      <c r="RBM43" s="214"/>
      <c r="RBN43" s="214"/>
      <c r="RBO43" s="214"/>
      <c r="RBP43" s="214"/>
      <c r="RBQ43" s="214"/>
      <c r="RBR43" s="214"/>
      <c r="RBS43" s="214"/>
      <c r="RBT43" s="214"/>
      <c r="RBU43" s="214"/>
      <c r="RBV43" s="214"/>
      <c r="RBW43" s="214"/>
      <c r="RBX43" s="214"/>
      <c r="RBY43" s="214"/>
      <c r="RBZ43" s="214"/>
      <c r="RCA43" s="214"/>
      <c r="RCB43" s="214"/>
      <c r="RCC43" s="214"/>
      <c r="RCD43" s="214"/>
      <c r="RCE43" s="214"/>
      <c r="RCF43" s="214"/>
      <c r="RCG43" s="214"/>
      <c r="RCH43" s="214"/>
      <c r="RCI43" s="214"/>
      <c r="RCJ43" s="214"/>
      <c r="RCK43" s="214"/>
      <c r="RCL43" s="214"/>
      <c r="RCM43" s="214"/>
      <c r="RCN43" s="214"/>
      <c r="RCO43" s="214"/>
      <c r="RCP43" s="214"/>
      <c r="RCQ43" s="214"/>
      <c r="RCR43" s="214"/>
      <c r="RCS43" s="214"/>
      <c r="RCT43" s="214"/>
      <c r="RCU43" s="214"/>
      <c r="RCV43" s="214"/>
      <c r="RCW43" s="214"/>
      <c r="RCX43" s="214"/>
      <c r="RCY43" s="214"/>
      <c r="RCZ43" s="214"/>
      <c r="RDA43" s="214"/>
      <c r="RDB43" s="214"/>
      <c r="RDC43" s="214"/>
      <c r="RDD43" s="214"/>
      <c r="RDE43" s="214"/>
      <c r="RDF43" s="214"/>
      <c r="RDG43" s="214"/>
      <c r="RDH43" s="214"/>
      <c r="RDI43" s="214"/>
      <c r="RDJ43" s="214"/>
      <c r="RDK43" s="214"/>
      <c r="RDL43" s="214"/>
      <c r="RDM43" s="214"/>
      <c r="RDN43" s="214"/>
      <c r="RDO43" s="214"/>
      <c r="RDP43" s="214"/>
      <c r="RDQ43" s="214"/>
      <c r="RDR43" s="214"/>
      <c r="RDS43" s="214"/>
      <c r="RDT43" s="214"/>
      <c r="RDU43" s="214"/>
      <c r="RDV43" s="214"/>
      <c r="RDW43" s="214"/>
      <c r="RDX43" s="214"/>
      <c r="RDY43" s="214"/>
      <c r="RDZ43" s="214"/>
      <c r="REA43" s="214"/>
      <c r="REB43" s="214"/>
      <c r="REC43" s="214"/>
      <c r="RED43" s="214"/>
      <c r="REE43" s="214"/>
      <c r="REF43" s="214"/>
      <c r="REG43" s="214"/>
      <c r="REH43" s="214"/>
      <c r="REI43" s="214"/>
      <c r="REJ43" s="214"/>
      <c r="REK43" s="214"/>
      <c r="REL43" s="214"/>
      <c r="REM43" s="214"/>
      <c r="REN43" s="214"/>
      <c r="REO43" s="214"/>
      <c r="REP43" s="214"/>
      <c r="REQ43" s="214"/>
      <c r="RER43" s="214"/>
      <c r="RES43" s="214"/>
      <c r="RET43" s="214"/>
      <c r="REU43" s="214"/>
      <c r="REV43" s="214"/>
      <c r="REW43" s="214"/>
      <c r="REX43" s="214"/>
      <c r="REY43" s="214"/>
      <c r="REZ43" s="214"/>
      <c r="RFA43" s="214"/>
      <c r="RFB43" s="214"/>
      <c r="RFC43" s="214"/>
      <c r="RFD43" s="214"/>
      <c r="RFE43" s="214"/>
      <c r="RFF43" s="214"/>
      <c r="RFG43" s="214"/>
      <c r="RFH43" s="214"/>
      <c r="RFI43" s="214"/>
      <c r="RFJ43" s="214"/>
      <c r="RFK43" s="214"/>
      <c r="RFL43" s="214"/>
      <c r="RFM43" s="214"/>
      <c r="RFN43" s="214"/>
      <c r="RFO43" s="214"/>
      <c r="RFP43" s="214"/>
      <c r="RFQ43" s="214"/>
      <c r="RFR43" s="214"/>
      <c r="RFS43" s="214"/>
      <c r="RFT43" s="214"/>
      <c r="RFU43" s="214"/>
      <c r="RFV43" s="214"/>
      <c r="RFW43" s="214"/>
      <c r="RFX43" s="214"/>
      <c r="RFY43" s="214"/>
      <c r="RFZ43" s="214"/>
      <c r="RGA43" s="214"/>
      <c r="RGB43" s="214"/>
      <c r="RGC43" s="214"/>
      <c r="RGD43" s="214"/>
      <c r="RGE43" s="214"/>
      <c r="RGF43" s="214"/>
      <c r="RGG43" s="214"/>
      <c r="RGH43" s="214"/>
      <c r="RGI43" s="214"/>
      <c r="RGJ43" s="214"/>
      <c r="RGK43" s="214"/>
      <c r="RGL43" s="214"/>
      <c r="RGM43" s="214"/>
      <c r="RGN43" s="214"/>
      <c r="RGO43" s="214"/>
      <c r="RGP43" s="214"/>
      <c r="RGQ43" s="214"/>
      <c r="RGR43" s="214"/>
      <c r="RGS43" s="214"/>
      <c r="RGT43" s="214"/>
      <c r="RGU43" s="214"/>
      <c r="RGV43" s="214"/>
      <c r="RGW43" s="214"/>
      <c r="RGX43" s="214"/>
      <c r="RGY43" s="214"/>
      <c r="RGZ43" s="214"/>
      <c r="RHA43" s="214"/>
      <c r="RHB43" s="214"/>
      <c r="RHC43" s="214"/>
      <c r="RHD43" s="214"/>
      <c r="RHE43" s="214"/>
      <c r="RHF43" s="214"/>
      <c r="RHG43" s="214"/>
      <c r="RHH43" s="214"/>
      <c r="RHI43" s="214"/>
      <c r="RHJ43" s="214"/>
      <c r="RHK43" s="214"/>
      <c r="RHL43" s="214"/>
      <c r="RHM43" s="214"/>
      <c r="RHN43" s="214"/>
      <c r="RHO43" s="214"/>
      <c r="RHP43" s="214"/>
      <c r="RHQ43" s="214"/>
      <c r="RHR43" s="214"/>
      <c r="RHS43" s="214"/>
      <c r="RHT43" s="214"/>
      <c r="RHU43" s="214"/>
      <c r="RHV43" s="214"/>
      <c r="RHW43" s="214"/>
      <c r="RHX43" s="214"/>
      <c r="RHY43" s="214"/>
      <c r="RHZ43" s="214"/>
      <c r="RIA43" s="214"/>
      <c r="RIB43" s="214"/>
      <c r="RIC43" s="214"/>
      <c r="RID43" s="214"/>
      <c r="RIE43" s="214"/>
      <c r="RIF43" s="214"/>
      <c r="RIG43" s="214"/>
      <c r="RIH43" s="214"/>
      <c r="RII43" s="214"/>
      <c r="RIJ43" s="214"/>
      <c r="RIK43" s="214"/>
      <c r="RIL43" s="214"/>
      <c r="RIM43" s="214"/>
      <c r="RIN43" s="214"/>
      <c r="RIO43" s="214"/>
      <c r="RIP43" s="214"/>
      <c r="RIQ43" s="214"/>
      <c r="RIR43" s="214"/>
      <c r="RIS43" s="214"/>
      <c r="RIT43" s="214"/>
      <c r="RIU43" s="214"/>
      <c r="RIV43" s="214"/>
      <c r="RIW43" s="214"/>
      <c r="RIX43" s="214"/>
      <c r="RIY43" s="214"/>
      <c r="RIZ43" s="214"/>
      <c r="RJA43" s="214"/>
      <c r="RJB43" s="214"/>
      <c r="RJC43" s="214"/>
      <c r="RJD43" s="214"/>
      <c r="RJE43" s="214"/>
      <c r="RJF43" s="214"/>
      <c r="RJG43" s="214"/>
      <c r="RJH43" s="214"/>
      <c r="RJI43" s="214"/>
      <c r="RJJ43" s="214"/>
      <c r="RJK43" s="214"/>
      <c r="RJL43" s="214"/>
      <c r="RJM43" s="214"/>
      <c r="RJN43" s="214"/>
      <c r="RJO43" s="214"/>
      <c r="RJP43" s="214"/>
      <c r="RJQ43" s="214"/>
      <c r="RJR43" s="214"/>
      <c r="RJS43" s="214"/>
      <c r="RJT43" s="214"/>
      <c r="RJU43" s="214"/>
      <c r="RJV43" s="214"/>
      <c r="RJW43" s="214"/>
      <c r="RJX43" s="214"/>
      <c r="RJY43" s="214"/>
      <c r="RJZ43" s="214"/>
      <c r="RKA43" s="214"/>
      <c r="RKB43" s="214"/>
      <c r="RKC43" s="214"/>
      <c r="RKD43" s="214"/>
      <c r="RKE43" s="214"/>
      <c r="RKF43" s="214"/>
      <c r="RKG43" s="214"/>
      <c r="RKH43" s="214"/>
      <c r="RKI43" s="214"/>
      <c r="RKJ43" s="214"/>
      <c r="RKK43" s="214"/>
      <c r="RKL43" s="214"/>
      <c r="RKM43" s="214"/>
      <c r="RKN43" s="214"/>
      <c r="RKO43" s="214"/>
      <c r="RKP43" s="214"/>
      <c r="RKQ43" s="214"/>
      <c r="RKR43" s="214"/>
      <c r="RKS43" s="214"/>
      <c r="RKT43" s="214"/>
      <c r="RKU43" s="214"/>
      <c r="RKV43" s="214"/>
      <c r="RKW43" s="214"/>
      <c r="RKX43" s="214"/>
      <c r="RKY43" s="214"/>
      <c r="RKZ43" s="214"/>
      <c r="RLA43" s="214"/>
      <c r="RLB43" s="214"/>
      <c r="RLC43" s="214"/>
      <c r="RLD43" s="214"/>
      <c r="RLE43" s="214"/>
      <c r="RLF43" s="214"/>
      <c r="RLG43" s="214"/>
      <c r="RLH43" s="214"/>
      <c r="RLI43" s="214"/>
      <c r="RLJ43" s="214"/>
      <c r="RLK43" s="214"/>
      <c r="RLL43" s="214"/>
      <c r="RLM43" s="214"/>
      <c r="RLN43" s="214"/>
      <c r="RLO43" s="214"/>
      <c r="RLP43" s="214"/>
      <c r="RLQ43" s="214"/>
      <c r="RLR43" s="214"/>
      <c r="RLS43" s="214"/>
      <c r="RLT43" s="214"/>
      <c r="RLU43" s="214"/>
      <c r="RLV43" s="214"/>
      <c r="RLW43" s="214"/>
      <c r="RLX43" s="214"/>
      <c r="RLY43" s="214"/>
      <c r="RLZ43" s="214"/>
      <c r="RMA43" s="214"/>
      <c r="RMB43" s="214"/>
      <c r="RMC43" s="214"/>
      <c r="RMD43" s="214"/>
      <c r="RME43" s="214"/>
      <c r="RMF43" s="214"/>
      <c r="RMG43" s="214"/>
      <c r="RMH43" s="214"/>
      <c r="RMI43" s="214"/>
      <c r="RMJ43" s="214"/>
      <c r="RMK43" s="214"/>
      <c r="RML43" s="214"/>
      <c r="RMM43" s="214"/>
      <c r="RMN43" s="214"/>
      <c r="RMO43" s="214"/>
      <c r="RMP43" s="214"/>
      <c r="RMQ43" s="214"/>
      <c r="RMR43" s="214"/>
      <c r="RMS43" s="214"/>
      <c r="RMT43" s="214"/>
      <c r="RMU43" s="214"/>
      <c r="RMV43" s="214"/>
      <c r="RMW43" s="214"/>
      <c r="RMX43" s="214"/>
      <c r="RMY43" s="214"/>
      <c r="RMZ43" s="214"/>
      <c r="RNA43" s="214"/>
      <c r="RNB43" s="214"/>
      <c r="RNC43" s="214"/>
      <c r="RND43" s="214"/>
      <c r="RNE43" s="214"/>
      <c r="RNF43" s="214"/>
      <c r="RNG43" s="214"/>
      <c r="RNH43" s="214"/>
      <c r="RNI43" s="214"/>
      <c r="RNJ43" s="214"/>
      <c r="RNK43" s="214"/>
      <c r="RNL43" s="214"/>
      <c r="RNM43" s="214"/>
      <c r="RNN43" s="214"/>
      <c r="RNO43" s="214"/>
      <c r="RNP43" s="214"/>
      <c r="RNQ43" s="214"/>
      <c r="RNR43" s="214"/>
      <c r="RNS43" s="214"/>
      <c r="RNT43" s="214"/>
      <c r="RNU43" s="214"/>
      <c r="RNV43" s="214"/>
      <c r="RNW43" s="214"/>
      <c r="RNX43" s="214"/>
      <c r="RNY43" s="214"/>
      <c r="RNZ43" s="214"/>
      <c r="ROA43" s="214"/>
      <c r="ROB43" s="214"/>
      <c r="ROC43" s="214"/>
      <c r="ROD43" s="214"/>
      <c r="ROE43" s="214"/>
      <c r="ROF43" s="214"/>
      <c r="ROG43" s="214"/>
      <c r="ROH43" s="214"/>
      <c r="ROI43" s="214"/>
      <c r="ROJ43" s="214"/>
      <c r="ROK43" s="214"/>
      <c r="ROL43" s="214"/>
      <c r="ROM43" s="214"/>
      <c r="RON43" s="214"/>
      <c r="ROO43" s="214"/>
      <c r="ROP43" s="214"/>
      <c r="ROQ43" s="214"/>
      <c r="ROR43" s="214"/>
      <c r="ROS43" s="214"/>
      <c r="ROT43" s="214"/>
      <c r="ROU43" s="214"/>
      <c r="ROV43" s="214"/>
      <c r="ROW43" s="214"/>
      <c r="ROX43" s="214"/>
      <c r="ROY43" s="214"/>
      <c r="ROZ43" s="214"/>
      <c r="RPA43" s="214"/>
      <c r="RPB43" s="214"/>
      <c r="RPC43" s="214"/>
      <c r="RPD43" s="214"/>
      <c r="RPE43" s="214"/>
      <c r="RPF43" s="214"/>
      <c r="RPG43" s="214"/>
      <c r="RPH43" s="214"/>
      <c r="RPI43" s="214"/>
      <c r="RPJ43" s="214"/>
      <c r="RPK43" s="214"/>
      <c r="RPL43" s="214"/>
      <c r="RPM43" s="214"/>
      <c r="RPN43" s="214"/>
      <c r="RPO43" s="214"/>
      <c r="RPP43" s="214"/>
      <c r="RPQ43" s="214"/>
      <c r="RPR43" s="214"/>
      <c r="RPS43" s="214"/>
      <c r="RPT43" s="214"/>
      <c r="RPU43" s="214"/>
      <c r="RPV43" s="214"/>
      <c r="RPW43" s="214"/>
      <c r="RPX43" s="214"/>
      <c r="RPY43" s="214"/>
      <c r="RPZ43" s="214"/>
      <c r="RQA43" s="214"/>
      <c r="RQB43" s="214"/>
      <c r="RQC43" s="214"/>
      <c r="RQD43" s="214"/>
      <c r="RQE43" s="214"/>
      <c r="RQF43" s="214"/>
      <c r="RQG43" s="214"/>
      <c r="RQH43" s="214"/>
      <c r="RQI43" s="214"/>
      <c r="RQJ43" s="214"/>
      <c r="RQK43" s="214"/>
      <c r="RQL43" s="214"/>
      <c r="RQM43" s="214"/>
      <c r="RQN43" s="214"/>
      <c r="RQO43" s="214"/>
      <c r="RQP43" s="214"/>
      <c r="RQQ43" s="214"/>
      <c r="RQR43" s="214"/>
      <c r="RQS43" s="214"/>
      <c r="RQT43" s="214"/>
      <c r="RQU43" s="214"/>
      <c r="RQV43" s="214"/>
      <c r="RQW43" s="214"/>
      <c r="RQX43" s="214"/>
      <c r="RQY43" s="214"/>
      <c r="RQZ43" s="214"/>
      <c r="RRA43" s="214"/>
      <c r="RRB43" s="214"/>
      <c r="RRC43" s="214"/>
      <c r="RRD43" s="214"/>
      <c r="RRE43" s="214"/>
      <c r="RRF43" s="214"/>
      <c r="RRG43" s="214"/>
      <c r="RRH43" s="214"/>
      <c r="RRI43" s="214"/>
      <c r="RRJ43" s="214"/>
      <c r="RRK43" s="214"/>
      <c r="RRL43" s="214"/>
      <c r="RRM43" s="214"/>
      <c r="RRN43" s="214"/>
      <c r="RRO43" s="214"/>
      <c r="RRP43" s="214"/>
      <c r="RRQ43" s="214"/>
      <c r="RRR43" s="214"/>
      <c r="RRS43" s="214"/>
      <c r="RRT43" s="214"/>
      <c r="RRU43" s="214"/>
      <c r="RRV43" s="214"/>
      <c r="RRW43" s="214"/>
      <c r="RRX43" s="214"/>
      <c r="RRY43" s="214"/>
      <c r="RRZ43" s="214"/>
      <c r="RSA43" s="214"/>
      <c r="RSB43" s="214"/>
      <c r="RSC43" s="214"/>
      <c r="RSD43" s="214"/>
      <c r="RSE43" s="214"/>
      <c r="RSF43" s="214"/>
      <c r="RSG43" s="214"/>
      <c r="RSH43" s="214"/>
      <c r="RSI43" s="214"/>
      <c r="RSJ43" s="214"/>
      <c r="RSK43" s="214"/>
      <c r="RSL43" s="214"/>
      <c r="RSM43" s="214"/>
      <c r="RSN43" s="214"/>
      <c r="RSO43" s="214"/>
      <c r="RSP43" s="214"/>
      <c r="RSQ43" s="214"/>
      <c r="RSR43" s="214"/>
      <c r="RSS43" s="214"/>
      <c r="RST43" s="214"/>
      <c r="RSU43" s="214"/>
      <c r="RSV43" s="214"/>
      <c r="RSW43" s="214"/>
      <c r="RSX43" s="214"/>
      <c r="RSY43" s="214"/>
      <c r="RSZ43" s="214"/>
      <c r="RTA43" s="214"/>
      <c r="RTB43" s="214"/>
      <c r="RTC43" s="214"/>
      <c r="RTD43" s="214"/>
      <c r="RTE43" s="214"/>
      <c r="RTF43" s="214"/>
      <c r="RTG43" s="214"/>
      <c r="RTH43" s="214"/>
      <c r="RTI43" s="214"/>
      <c r="RTJ43" s="214"/>
      <c r="RTK43" s="214"/>
      <c r="RTL43" s="214"/>
      <c r="RTM43" s="214"/>
      <c r="RTN43" s="214"/>
      <c r="RTO43" s="214"/>
      <c r="RTP43" s="214"/>
      <c r="RTQ43" s="214"/>
      <c r="RTR43" s="214"/>
      <c r="RTS43" s="214"/>
      <c r="RTT43" s="214"/>
      <c r="RTU43" s="214"/>
      <c r="RTV43" s="214"/>
      <c r="RTW43" s="214"/>
      <c r="RTX43" s="214"/>
      <c r="RTY43" s="214"/>
      <c r="RTZ43" s="214"/>
      <c r="RUA43" s="214"/>
      <c r="RUB43" s="214"/>
      <c r="RUC43" s="214"/>
      <c r="RUD43" s="214"/>
      <c r="RUE43" s="214"/>
      <c r="RUF43" s="214"/>
      <c r="RUG43" s="214"/>
      <c r="RUH43" s="214"/>
      <c r="RUI43" s="214"/>
      <c r="RUJ43" s="214"/>
      <c r="RUK43" s="214"/>
      <c r="RUL43" s="214"/>
      <c r="RUM43" s="214"/>
      <c r="RUN43" s="214"/>
      <c r="RUO43" s="214"/>
      <c r="RUP43" s="214"/>
      <c r="RUQ43" s="214"/>
      <c r="RUR43" s="214"/>
      <c r="RUS43" s="214"/>
      <c r="RUT43" s="214"/>
      <c r="RUU43" s="214"/>
      <c r="RUV43" s="214"/>
      <c r="RUW43" s="214"/>
      <c r="RUX43" s="214"/>
      <c r="RUY43" s="214"/>
      <c r="RUZ43" s="214"/>
      <c r="RVA43" s="214"/>
      <c r="RVB43" s="214"/>
      <c r="RVC43" s="214"/>
      <c r="RVD43" s="214"/>
      <c r="RVE43" s="214"/>
      <c r="RVF43" s="214"/>
      <c r="RVG43" s="214"/>
      <c r="RVH43" s="214"/>
      <c r="RVI43" s="214"/>
      <c r="RVJ43" s="214"/>
      <c r="RVK43" s="214"/>
      <c r="RVL43" s="214"/>
      <c r="RVM43" s="214"/>
      <c r="RVN43" s="214"/>
      <c r="RVO43" s="214"/>
      <c r="RVP43" s="214"/>
      <c r="RVQ43" s="214"/>
      <c r="RVR43" s="214"/>
      <c r="RVS43" s="214"/>
      <c r="RVT43" s="214"/>
      <c r="RVU43" s="214"/>
      <c r="RVV43" s="214"/>
      <c r="RVW43" s="214"/>
      <c r="RVX43" s="214"/>
      <c r="RVY43" s="214"/>
      <c r="RVZ43" s="214"/>
      <c r="RWA43" s="214"/>
      <c r="RWB43" s="214"/>
      <c r="RWC43" s="214"/>
      <c r="RWD43" s="214"/>
      <c r="RWE43" s="214"/>
      <c r="RWF43" s="214"/>
      <c r="RWG43" s="214"/>
      <c r="RWH43" s="214"/>
      <c r="RWI43" s="214"/>
      <c r="RWJ43" s="214"/>
      <c r="RWK43" s="214"/>
      <c r="RWL43" s="214"/>
      <c r="RWM43" s="214"/>
      <c r="RWN43" s="214"/>
      <c r="RWO43" s="214"/>
      <c r="RWP43" s="214"/>
      <c r="RWQ43" s="214"/>
      <c r="RWR43" s="214"/>
      <c r="RWS43" s="214"/>
      <c r="RWT43" s="214"/>
      <c r="RWU43" s="214"/>
      <c r="RWV43" s="214"/>
      <c r="RWW43" s="214"/>
      <c r="RWX43" s="214"/>
      <c r="RWY43" s="214"/>
      <c r="RWZ43" s="214"/>
      <c r="RXA43" s="214"/>
      <c r="RXB43" s="214"/>
      <c r="RXC43" s="214"/>
      <c r="RXD43" s="214"/>
      <c r="RXE43" s="214"/>
      <c r="RXF43" s="214"/>
      <c r="RXG43" s="214"/>
      <c r="RXH43" s="214"/>
      <c r="RXI43" s="214"/>
      <c r="RXJ43" s="214"/>
      <c r="RXK43" s="214"/>
      <c r="RXL43" s="214"/>
      <c r="RXM43" s="214"/>
      <c r="RXN43" s="214"/>
      <c r="RXO43" s="214"/>
      <c r="RXP43" s="214"/>
      <c r="RXQ43" s="214"/>
      <c r="RXR43" s="214"/>
      <c r="RXS43" s="214"/>
      <c r="RXT43" s="214"/>
      <c r="RXU43" s="214"/>
      <c r="RXV43" s="214"/>
      <c r="RXW43" s="214"/>
      <c r="RXX43" s="214"/>
      <c r="RXY43" s="214"/>
      <c r="RXZ43" s="214"/>
      <c r="RYA43" s="214"/>
      <c r="RYB43" s="214"/>
      <c r="RYC43" s="214"/>
      <c r="RYD43" s="214"/>
      <c r="RYE43" s="214"/>
      <c r="RYF43" s="214"/>
      <c r="RYG43" s="214"/>
      <c r="RYH43" s="214"/>
      <c r="RYI43" s="214"/>
      <c r="RYJ43" s="214"/>
      <c r="RYK43" s="214"/>
      <c r="RYL43" s="214"/>
      <c r="RYM43" s="214"/>
      <c r="RYN43" s="214"/>
      <c r="RYO43" s="214"/>
      <c r="RYP43" s="214"/>
      <c r="RYQ43" s="214"/>
      <c r="RYR43" s="214"/>
      <c r="RYS43" s="214"/>
      <c r="RYT43" s="214"/>
      <c r="RYU43" s="214"/>
      <c r="RYV43" s="214"/>
      <c r="RYW43" s="214"/>
      <c r="RYX43" s="214"/>
      <c r="RYY43" s="214"/>
      <c r="RYZ43" s="214"/>
      <c r="RZA43" s="214"/>
      <c r="RZB43" s="214"/>
      <c r="RZC43" s="214"/>
      <c r="RZD43" s="214"/>
      <c r="RZE43" s="214"/>
      <c r="RZF43" s="214"/>
      <c r="RZG43" s="214"/>
      <c r="RZH43" s="214"/>
      <c r="RZI43" s="214"/>
      <c r="RZJ43" s="214"/>
      <c r="RZK43" s="214"/>
      <c r="RZL43" s="214"/>
      <c r="RZM43" s="214"/>
      <c r="RZN43" s="214"/>
      <c r="RZO43" s="214"/>
      <c r="RZP43" s="214"/>
      <c r="RZQ43" s="214"/>
      <c r="RZR43" s="214"/>
      <c r="RZS43" s="214"/>
      <c r="RZT43" s="214"/>
      <c r="RZU43" s="214"/>
      <c r="RZV43" s="214"/>
      <c r="RZW43" s="214"/>
      <c r="RZX43" s="214"/>
      <c r="RZY43" s="214"/>
      <c r="RZZ43" s="214"/>
      <c r="SAA43" s="214"/>
      <c r="SAB43" s="214"/>
      <c r="SAC43" s="214"/>
      <c r="SAD43" s="214"/>
      <c r="SAE43" s="214"/>
      <c r="SAF43" s="214"/>
      <c r="SAG43" s="214"/>
      <c r="SAH43" s="214"/>
      <c r="SAI43" s="214"/>
      <c r="SAJ43" s="214"/>
      <c r="SAK43" s="214"/>
      <c r="SAL43" s="214"/>
      <c r="SAM43" s="214"/>
      <c r="SAN43" s="214"/>
      <c r="SAO43" s="214"/>
      <c r="SAP43" s="214"/>
      <c r="SAQ43" s="214"/>
      <c r="SAR43" s="214"/>
      <c r="SAS43" s="214"/>
      <c r="SAT43" s="214"/>
      <c r="SAU43" s="214"/>
      <c r="SAV43" s="214"/>
      <c r="SAW43" s="214"/>
      <c r="SAX43" s="214"/>
      <c r="SAY43" s="214"/>
      <c r="SAZ43" s="214"/>
      <c r="SBA43" s="214"/>
      <c r="SBB43" s="214"/>
      <c r="SBC43" s="214"/>
      <c r="SBD43" s="214"/>
      <c r="SBE43" s="214"/>
      <c r="SBF43" s="214"/>
      <c r="SBG43" s="214"/>
      <c r="SBH43" s="214"/>
      <c r="SBI43" s="214"/>
      <c r="SBJ43" s="214"/>
      <c r="SBK43" s="214"/>
      <c r="SBL43" s="214"/>
      <c r="SBM43" s="214"/>
      <c r="SBN43" s="214"/>
      <c r="SBO43" s="214"/>
      <c r="SBP43" s="214"/>
      <c r="SBQ43" s="214"/>
      <c r="SBR43" s="214"/>
      <c r="SBS43" s="214"/>
      <c r="SBT43" s="214"/>
      <c r="SBU43" s="214"/>
      <c r="SBV43" s="214"/>
      <c r="SBW43" s="214"/>
      <c r="SBX43" s="214"/>
      <c r="SBY43" s="214"/>
      <c r="SBZ43" s="214"/>
      <c r="SCA43" s="214"/>
      <c r="SCB43" s="214"/>
      <c r="SCC43" s="214"/>
      <c r="SCD43" s="214"/>
      <c r="SCE43" s="214"/>
      <c r="SCF43" s="214"/>
      <c r="SCG43" s="214"/>
      <c r="SCH43" s="214"/>
      <c r="SCI43" s="214"/>
      <c r="SCJ43" s="214"/>
      <c r="SCK43" s="214"/>
      <c r="SCL43" s="214"/>
      <c r="SCM43" s="214"/>
      <c r="SCN43" s="214"/>
      <c r="SCO43" s="214"/>
      <c r="SCP43" s="214"/>
      <c r="SCQ43" s="214"/>
      <c r="SCR43" s="214"/>
      <c r="SCS43" s="214"/>
      <c r="SCT43" s="214"/>
      <c r="SCU43" s="214"/>
      <c r="SCV43" s="214"/>
      <c r="SCW43" s="214"/>
      <c r="SCX43" s="214"/>
      <c r="SCY43" s="214"/>
      <c r="SCZ43" s="214"/>
      <c r="SDA43" s="214"/>
      <c r="SDB43" s="214"/>
      <c r="SDC43" s="214"/>
      <c r="SDD43" s="214"/>
      <c r="SDE43" s="214"/>
      <c r="SDF43" s="214"/>
      <c r="SDG43" s="214"/>
      <c r="SDH43" s="214"/>
      <c r="SDI43" s="214"/>
      <c r="SDJ43" s="214"/>
      <c r="SDK43" s="214"/>
      <c r="SDL43" s="214"/>
      <c r="SDM43" s="214"/>
      <c r="SDN43" s="214"/>
      <c r="SDO43" s="214"/>
      <c r="SDP43" s="214"/>
      <c r="SDQ43" s="214"/>
      <c r="SDR43" s="214"/>
      <c r="SDS43" s="214"/>
      <c r="SDT43" s="214"/>
      <c r="SDU43" s="214"/>
      <c r="SDV43" s="214"/>
      <c r="SDW43" s="214"/>
      <c r="SDX43" s="214"/>
      <c r="SDY43" s="214"/>
      <c r="SDZ43" s="214"/>
      <c r="SEA43" s="214"/>
      <c r="SEB43" s="214"/>
      <c r="SEC43" s="214"/>
      <c r="SED43" s="214"/>
      <c r="SEE43" s="214"/>
      <c r="SEF43" s="214"/>
      <c r="SEG43" s="214"/>
      <c r="SEH43" s="214"/>
      <c r="SEI43" s="214"/>
      <c r="SEJ43" s="214"/>
      <c r="SEK43" s="214"/>
      <c r="SEL43" s="214"/>
      <c r="SEM43" s="214"/>
      <c r="SEN43" s="214"/>
      <c r="SEO43" s="214"/>
      <c r="SEP43" s="214"/>
      <c r="SEQ43" s="214"/>
      <c r="SER43" s="214"/>
      <c r="SES43" s="214"/>
      <c r="SET43" s="214"/>
      <c r="SEU43" s="214"/>
      <c r="SEV43" s="214"/>
      <c r="SEW43" s="214"/>
      <c r="SEX43" s="214"/>
      <c r="SEY43" s="214"/>
      <c r="SEZ43" s="214"/>
      <c r="SFA43" s="214"/>
      <c r="SFB43" s="214"/>
      <c r="SFC43" s="214"/>
      <c r="SFD43" s="214"/>
      <c r="SFE43" s="214"/>
      <c r="SFF43" s="214"/>
      <c r="SFG43" s="214"/>
      <c r="SFH43" s="214"/>
      <c r="SFI43" s="214"/>
      <c r="SFJ43" s="214"/>
      <c r="SFK43" s="214"/>
      <c r="SFL43" s="214"/>
      <c r="SFM43" s="214"/>
      <c r="SFN43" s="214"/>
      <c r="SFO43" s="214"/>
      <c r="SFP43" s="214"/>
      <c r="SFQ43" s="214"/>
      <c r="SFR43" s="214"/>
      <c r="SFS43" s="214"/>
      <c r="SFT43" s="214"/>
      <c r="SFU43" s="214"/>
      <c r="SFV43" s="214"/>
      <c r="SFW43" s="214"/>
      <c r="SFX43" s="214"/>
      <c r="SFY43" s="214"/>
      <c r="SFZ43" s="214"/>
      <c r="SGA43" s="214"/>
      <c r="SGB43" s="214"/>
      <c r="SGC43" s="214"/>
      <c r="SGD43" s="214"/>
      <c r="SGE43" s="214"/>
      <c r="SGF43" s="214"/>
      <c r="SGG43" s="214"/>
      <c r="SGH43" s="214"/>
      <c r="SGI43" s="214"/>
      <c r="SGJ43" s="214"/>
      <c r="SGK43" s="214"/>
      <c r="SGL43" s="214"/>
      <c r="SGM43" s="214"/>
      <c r="SGN43" s="214"/>
      <c r="SGO43" s="214"/>
      <c r="SGP43" s="214"/>
      <c r="SGQ43" s="214"/>
      <c r="SGR43" s="214"/>
      <c r="SGS43" s="214"/>
      <c r="SGT43" s="214"/>
      <c r="SGU43" s="214"/>
      <c r="SGV43" s="214"/>
      <c r="SGW43" s="214"/>
      <c r="SGX43" s="214"/>
      <c r="SGY43" s="214"/>
      <c r="SGZ43" s="214"/>
      <c r="SHA43" s="214"/>
      <c r="SHB43" s="214"/>
      <c r="SHC43" s="214"/>
      <c r="SHD43" s="214"/>
      <c r="SHE43" s="214"/>
      <c r="SHF43" s="214"/>
      <c r="SHG43" s="214"/>
      <c r="SHH43" s="214"/>
      <c r="SHI43" s="214"/>
      <c r="SHJ43" s="214"/>
      <c r="SHK43" s="214"/>
      <c r="SHL43" s="214"/>
      <c r="SHM43" s="214"/>
      <c r="SHN43" s="214"/>
      <c r="SHO43" s="214"/>
      <c r="SHP43" s="214"/>
      <c r="SHQ43" s="214"/>
      <c r="SHR43" s="214"/>
      <c r="SHS43" s="214"/>
      <c r="SHT43" s="214"/>
      <c r="SHU43" s="214"/>
      <c r="SHV43" s="214"/>
      <c r="SHW43" s="214"/>
      <c r="SHX43" s="214"/>
      <c r="SHY43" s="214"/>
      <c r="SHZ43" s="214"/>
      <c r="SIA43" s="214"/>
      <c r="SIB43" s="214"/>
      <c r="SIC43" s="214"/>
      <c r="SID43" s="214"/>
      <c r="SIE43" s="214"/>
      <c r="SIF43" s="214"/>
      <c r="SIG43" s="214"/>
      <c r="SIH43" s="214"/>
      <c r="SII43" s="214"/>
      <c r="SIJ43" s="214"/>
      <c r="SIK43" s="214"/>
      <c r="SIL43" s="214"/>
      <c r="SIM43" s="214"/>
      <c r="SIN43" s="214"/>
      <c r="SIO43" s="214"/>
      <c r="SIP43" s="214"/>
      <c r="SIQ43" s="214"/>
      <c r="SIR43" s="214"/>
      <c r="SIS43" s="214"/>
      <c r="SIT43" s="214"/>
      <c r="SIU43" s="214"/>
      <c r="SIV43" s="214"/>
      <c r="SIW43" s="214"/>
      <c r="SIX43" s="214"/>
      <c r="SIY43" s="214"/>
      <c r="SIZ43" s="214"/>
      <c r="SJA43" s="214"/>
      <c r="SJB43" s="214"/>
      <c r="SJC43" s="214"/>
      <c r="SJD43" s="214"/>
      <c r="SJE43" s="214"/>
      <c r="SJF43" s="214"/>
      <c r="SJG43" s="214"/>
      <c r="SJH43" s="214"/>
      <c r="SJI43" s="214"/>
      <c r="SJJ43" s="214"/>
      <c r="SJK43" s="214"/>
      <c r="SJL43" s="214"/>
      <c r="SJM43" s="214"/>
      <c r="SJN43" s="214"/>
      <c r="SJO43" s="214"/>
      <c r="SJP43" s="214"/>
      <c r="SJQ43" s="214"/>
      <c r="SJR43" s="214"/>
      <c r="SJS43" s="214"/>
      <c r="SJT43" s="214"/>
      <c r="SJU43" s="214"/>
      <c r="SJV43" s="214"/>
      <c r="SJW43" s="214"/>
      <c r="SJX43" s="214"/>
      <c r="SJY43" s="214"/>
      <c r="SJZ43" s="214"/>
      <c r="SKA43" s="214"/>
      <c r="SKB43" s="214"/>
      <c r="SKC43" s="214"/>
      <c r="SKD43" s="214"/>
      <c r="SKE43" s="214"/>
      <c r="SKF43" s="214"/>
      <c r="SKG43" s="214"/>
      <c r="SKH43" s="214"/>
      <c r="SKI43" s="214"/>
      <c r="SKJ43" s="214"/>
      <c r="SKK43" s="214"/>
      <c r="SKL43" s="214"/>
      <c r="SKM43" s="214"/>
      <c r="SKN43" s="214"/>
      <c r="SKO43" s="214"/>
      <c r="SKP43" s="214"/>
      <c r="SKQ43" s="214"/>
      <c r="SKR43" s="214"/>
      <c r="SKS43" s="214"/>
      <c r="SKT43" s="214"/>
      <c r="SKU43" s="214"/>
      <c r="SKV43" s="214"/>
      <c r="SKW43" s="214"/>
      <c r="SKX43" s="214"/>
      <c r="SKY43" s="214"/>
      <c r="SKZ43" s="214"/>
      <c r="SLA43" s="214"/>
      <c r="SLB43" s="214"/>
      <c r="SLC43" s="214"/>
      <c r="SLD43" s="214"/>
      <c r="SLE43" s="214"/>
      <c r="SLF43" s="214"/>
      <c r="SLG43" s="214"/>
      <c r="SLH43" s="214"/>
      <c r="SLI43" s="214"/>
      <c r="SLJ43" s="214"/>
      <c r="SLK43" s="214"/>
      <c r="SLL43" s="214"/>
      <c r="SLM43" s="214"/>
      <c r="SLN43" s="214"/>
      <c r="SLO43" s="214"/>
      <c r="SLP43" s="214"/>
      <c r="SLQ43" s="214"/>
      <c r="SLR43" s="214"/>
      <c r="SLS43" s="214"/>
      <c r="SLT43" s="214"/>
      <c r="SLU43" s="214"/>
      <c r="SLV43" s="214"/>
      <c r="SLW43" s="214"/>
      <c r="SLX43" s="214"/>
      <c r="SLY43" s="214"/>
      <c r="SLZ43" s="214"/>
      <c r="SMA43" s="214"/>
      <c r="SMB43" s="214"/>
      <c r="SMC43" s="214"/>
      <c r="SMD43" s="214"/>
      <c r="SME43" s="214"/>
      <c r="SMF43" s="214"/>
      <c r="SMG43" s="214"/>
      <c r="SMH43" s="214"/>
      <c r="SMI43" s="214"/>
      <c r="SMJ43" s="214"/>
      <c r="SMK43" s="214"/>
      <c r="SML43" s="214"/>
      <c r="SMM43" s="214"/>
      <c r="SMN43" s="214"/>
      <c r="SMO43" s="214"/>
      <c r="SMP43" s="214"/>
      <c r="SMQ43" s="214"/>
      <c r="SMR43" s="214"/>
      <c r="SMS43" s="214"/>
      <c r="SMT43" s="214"/>
      <c r="SMU43" s="214"/>
      <c r="SMV43" s="214"/>
      <c r="SMW43" s="214"/>
      <c r="SMX43" s="214"/>
      <c r="SMY43" s="214"/>
      <c r="SMZ43" s="214"/>
      <c r="SNA43" s="214"/>
      <c r="SNB43" s="214"/>
      <c r="SNC43" s="214"/>
      <c r="SND43" s="214"/>
      <c r="SNE43" s="214"/>
      <c r="SNF43" s="214"/>
      <c r="SNG43" s="214"/>
      <c r="SNH43" s="214"/>
      <c r="SNI43" s="214"/>
      <c r="SNJ43" s="214"/>
      <c r="SNK43" s="214"/>
      <c r="SNL43" s="214"/>
      <c r="SNM43" s="214"/>
      <c r="SNN43" s="214"/>
      <c r="SNO43" s="214"/>
      <c r="SNP43" s="214"/>
      <c r="SNQ43" s="214"/>
      <c r="SNR43" s="214"/>
      <c r="SNS43" s="214"/>
      <c r="SNT43" s="214"/>
      <c r="SNU43" s="214"/>
      <c r="SNV43" s="214"/>
      <c r="SNW43" s="214"/>
      <c r="SNX43" s="214"/>
      <c r="SNY43" s="214"/>
      <c r="SNZ43" s="214"/>
      <c r="SOA43" s="214"/>
      <c r="SOB43" s="214"/>
      <c r="SOC43" s="214"/>
      <c r="SOD43" s="214"/>
      <c r="SOE43" s="214"/>
      <c r="SOF43" s="214"/>
      <c r="SOG43" s="214"/>
      <c r="SOH43" s="214"/>
      <c r="SOI43" s="214"/>
      <c r="SOJ43" s="214"/>
      <c r="SOK43" s="214"/>
      <c r="SOL43" s="214"/>
      <c r="SOM43" s="214"/>
      <c r="SON43" s="214"/>
      <c r="SOO43" s="214"/>
      <c r="SOP43" s="214"/>
      <c r="SOQ43" s="214"/>
      <c r="SOR43" s="214"/>
      <c r="SOS43" s="214"/>
      <c r="SOT43" s="214"/>
      <c r="SOU43" s="214"/>
      <c r="SOV43" s="214"/>
      <c r="SOW43" s="214"/>
      <c r="SOX43" s="214"/>
      <c r="SOY43" s="214"/>
      <c r="SOZ43" s="214"/>
      <c r="SPA43" s="214"/>
      <c r="SPB43" s="214"/>
      <c r="SPC43" s="214"/>
      <c r="SPD43" s="214"/>
      <c r="SPE43" s="214"/>
      <c r="SPF43" s="214"/>
      <c r="SPG43" s="214"/>
      <c r="SPH43" s="214"/>
      <c r="SPI43" s="214"/>
      <c r="SPJ43" s="214"/>
      <c r="SPK43" s="214"/>
      <c r="SPL43" s="214"/>
      <c r="SPM43" s="214"/>
      <c r="SPN43" s="214"/>
      <c r="SPO43" s="214"/>
      <c r="SPP43" s="214"/>
      <c r="SPQ43" s="214"/>
      <c r="SPR43" s="214"/>
      <c r="SPS43" s="214"/>
      <c r="SPT43" s="214"/>
      <c r="SPU43" s="214"/>
      <c r="SPV43" s="214"/>
      <c r="SPW43" s="214"/>
      <c r="SPX43" s="214"/>
      <c r="SPY43" s="214"/>
      <c r="SPZ43" s="214"/>
      <c r="SQA43" s="214"/>
      <c r="SQB43" s="214"/>
      <c r="SQC43" s="214"/>
      <c r="SQD43" s="214"/>
      <c r="SQE43" s="214"/>
      <c r="SQF43" s="214"/>
      <c r="SQG43" s="214"/>
      <c r="SQH43" s="214"/>
      <c r="SQI43" s="214"/>
      <c r="SQJ43" s="214"/>
      <c r="SQK43" s="214"/>
      <c r="SQL43" s="214"/>
      <c r="SQM43" s="214"/>
      <c r="SQN43" s="214"/>
      <c r="SQO43" s="214"/>
      <c r="SQP43" s="214"/>
      <c r="SQQ43" s="214"/>
      <c r="SQR43" s="214"/>
      <c r="SQS43" s="214"/>
      <c r="SQT43" s="214"/>
      <c r="SQU43" s="214"/>
      <c r="SQV43" s="214"/>
      <c r="SQW43" s="214"/>
      <c r="SQX43" s="214"/>
      <c r="SQY43" s="214"/>
      <c r="SQZ43" s="214"/>
      <c r="SRA43" s="214"/>
      <c r="SRB43" s="214"/>
      <c r="SRC43" s="214"/>
      <c r="SRD43" s="214"/>
      <c r="SRE43" s="214"/>
      <c r="SRF43" s="214"/>
      <c r="SRG43" s="214"/>
      <c r="SRH43" s="214"/>
      <c r="SRI43" s="214"/>
      <c r="SRJ43" s="214"/>
      <c r="SRK43" s="214"/>
      <c r="SRL43" s="214"/>
      <c r="SRM43" s="214"/>
      <c r="SRN43" s="214"/>
      <c r="SRO43" s="214"/>
      <c r="SRP43" s="214"/>
      <c r="SRQ43" s="214"/>
      <c r="SRR43" s="214"/>
      <c r="SRS43" s="214"/>
      <c r="SRT43" s="214"/>
      <c r="SRU43" s="214"/>
      <c r="SRV43" s="214"/>
      <c r="SRW43" s="214"/>
      <c r="SRX43" s="214"/>
      <c r="SRY43" s="214"/>
      <c r="SRZ43" s="214"/>
      <c r="SSA43" s="214"/>
      <c r="SSB43" s="214"/>
      <c r="SSC43" s="214"/>
      <c r="SSD43" s="214"/>
      <c r="SSE43" s="214"/>
      <c r="SSF43" s="214"/>
      <c r="SSG43" s="214"/>
      <c r="SSH43" s="214"/>
      <c r="SSI43" s="214"/>
      <c r="SSJ43" s="214"/>
      <c r="SSK43" s="214"/>
      <c r="SSL43" s="214"/>
      <c r="SSM43" s="214"/>
      <c r="SSN43" s="214"/>
      <c r="SSO43" s="214"/>
      <c r="SSP43" s="214"/>
      <c r="SSQ43" s="214"/>
      <c r="SSR43" s="214"/>
      <c r="SSS43" s="214"/>
      <c r="SST43" s="214"/>
      <c r="SSU43" s="214"/>
      <c r="SSV43" s="214"/>
      <c r="SSW43" s="214"/>
      <c r="SSX43" s="214"/>
      <c r="SSY43" s="214"/>
      <c r="SSZ43" s="214"/>
      <c r="STA43" s="214"/>
      <c r="STB43" s="214"/>
      <c r="STC43" s="214"/>
      <c r="STD43" s="214"/>
      <c r="STE43" s="214"/>
      <c r="STF43" s="214"/>
      <c r="STG43" s="214"/>
      <c r="STH43" s="214"/>
      <c r="STI43" s="214"/>
      <c r="STJ43" s="214"/>
      <c r="STK43" s="214"/>
      <c r="STL43" s="214"/>
      <c r="STM43" s="214"/>
      <c r="STN43" s="214"/>
      <c r="STO43" s="214"/>
      <c r="STP43" s="214"/>
      <c r="STQ43" s="214"/>
      <c r="STR43" s="214"/>
      <c r="STS43" s="214"/>
      <c r="STT43" s="214"/>
      <c r="STU43" s="214"/>
      <c r="STV43" s="214"/>
      <c r="STW43" s="214"/>
      <c r="STX43" s="214"/>
      <c r="STY43" s="214"/>
      <c r="STZ43" s="214"/>
      <c r="SUA43" s="214"/>
      <c r="SUB43" s="214"/>
      <c r="SUC43" s="214"/>
      <c r="SUD43" s="214"/>
      <c r="SUE43" s="214"/>
      <c r="SUF43" s="214"/>
      <c r="SUG43" s="214"/>
      <c r="SUH43" s="214"/>
      <c r="SUI43" s="214"/>
      <c r="SUJ43" s="214"/>
      <c r="SUK43" s="214"/>
      <c r="SUL43" s="214"/>
      <c r="SUM43" s="214"/>
      <c r="SUN43" s="214"/>
      <c r="SUO43" s="214"/>
      <c r="SUP43" s="214"/>
      <c r="SUQ43" s="214"/>
      <c r="SUR43" s="214"/>
      <c r="SUS43" s="214"/>
      <c r="SUT43" s="214"/>
      <c r="SUU43" s="214"/>
      <c r="SUV43" s="214"/>
      <c r="SUW43" s="214"/>
      <c r="SUX43" s="214"/>
      <c r="SUY43" s="214"/>
      <c r="SUZ43" s="214"/>
      <c r="SVA43" s="214"/>
      <c r="SVB43" s="214"/>
      <c r="SVC43" s="214"/>
      <c r="SVD43" s="214"/>
      <c r="SVE43" s="214"/>
      <c r="SVF43" s="214"/>
      <c r="SVG43" s="214"/>
      <c r="SVH43" s="214"/>
      <c r="SVI43" s="214"/>
      <c r="SVJ43" s="214"/>
      <c r="SVK43" s="214"/>
      <c r="SVL43" s="214"/>
      <c r="SVM43" s="214"/>
      <c r="SVN43" s="214"/>
      <c r="SVO43" s="214"/>
      <c r="SVP43" s="214"/>
      <c r="SVQ43" s="214"/>
      <c r="SVR43" s="214"/>
      <c r="SVS43" s="214"/>
      <c r="SVT43" s="214"/>
      <c r="SVU43" s="214"/>
      <c r="SVV43" s="214"/>
      <c r="SVW43" s="214"/>
      <c r="SVX43" s="214"/>
      <c r="SVY43" s="214"/>
      <c r="SVZ43" s="214"/>
      <c r="SWA43" s="214"/>
      <c r="SWB43" s="214"/>
      <c r="SWC43" s="214"/>
      <c r="SWD43" s="214"/>
      <c r="SWE43" s="214"/>
      <c r="SWF43" s="214"/>
      <c r="SWG43" s="214"/>
      <c r="SWH43" s="214"/>
      <c r="SWI43" s="214"/>
      <c r="SWJ43" s="214"/>
      <c r="SWK43" s="214"/>
      <c r="SWL43" s="214"/>
      <c r="SWM43" s="214"/>
      <c r="SWN43" s="214"/>
      <c r="SWO43" s="214"/>
      <c r="SWP43" s="214"/>
      <c r="SWQ43" s="214"/>
      <c r="SWR43" s="214"/>
      <c r="SWS43" s="214"/>
      <c r="SWT43" s="214"/>
      <c r="SWU43" s="214"/>
      <c r="SWV43" s="214"/>
      <c r="SWW43" s="214"/>
      <c r="SWX43" s="214"/>
      <c r="SWY43" s="214"/>
      <c r="SWZ43" s="214"/>
      <c r="SXA43" s="214"/>
      <c r="SXB43" s="214"/>
      <c r="SXC43" s="214"/>
      <c r="SXD43" s="214"/>
      <c r="SXE43" s="214"/>
      <c r="SXF43" s="214"/>
      <c r="SXG43" s="214"/>
      <c r="SXH43" s="214"/>
      <c r="SXI43" s="214"/>
      <c r="SXJ43" s="214"/>
      <c r="SXK43" s="214"/>
      <c r="SXL43" s="214"/>
      <c r="SXM43" s="214"/>
      <c r="SXN43" s="214"/>
      <c r="SXO43" s="214"/>
      <c r="SXP43" s="214"/>
      <c r="SXQ43" s="214"/>
      <c r="SXR43" s="214"/>
      <c r="SXS43" s="214"/>
      <c r="SXT43" s="214"/>
      <c r="SXU43" s="214"/>
      <c r="SXV43" s="214"/>
      <c r="SXW43" s="214"/>
      <c r="SXX43" s="214"/>
      <c r="SXY43" s="214"/>
      <c r="SXZ43" s="214"/>
      <c r="SYA43" s="214"/>
      <c r="SYB43" s="214"/>
      <c r="SYC43" s="214"/>
      <c r="SYD43" s="214"/>
      <c r="SYE43" s="214"/>
      <c r="SYF43" s="214"/>
      <c r="SYG43" s="214"/>
      <c r="SYH43" s="214"/>
      <c r="SYI43" s="214"/>
      <c r="SYJ43" s="214"/>
      <c r="SYK43" s="214"/>
      <c r="SYL43" s="214"/>
      <c r="SYM43" s="214"/>
      <c r="SYN43" s="214"/>
      <c r="SYO43" s="214"/>
      <c r="SYP43" s="214"/>
      <c r="SYQ43" s="214"/>
      <c r="SYR43" s="214"/>
      <c r="SYS43" s="214"/>
      <c r="SYT43" s="214"/>
      <c r="SYU43" s="214"/>
      <c r="SYV43" s="214"/>
      <c r="SYW43" s="214"/>
      <c r="SYX43" s="214"/>
      <c r="SYY43" s="214"/>
      <c r="SYZ43" s="214"/>
      <c r="SZA43" s="214"/>
      <c r="SZB43" s="214"/>
      <c r="SZC43" s="214"/>
      <c r="SZD43" s="214"/>
      <c r="SZE43" s="214"/>
      <c r="SZF43" s="214"/>
      <c r="SZG43" s="214"/>
      <c r="SZH43" s="214"/>
      <c r="SZI43" s="214"/>
      <c r="SZJ43" s="214"/>
      <c r="SZK43" s="214"/>
      <c r="SZL43" s="214"/>
      <c r="SZM43" s="214"/>
      <c r="SZN43" s="214"/>
      <c r="SZO43" s="214"/>
      <c r="SZP43" s="214"/>
      <c r="SZQ43" s="214"/>
      <c r="SZR43" s="214"/>
      <c r="SZS43" s="214"/>
      <c r="SZT43" s="214"/>
      <c r="SZU43" s="214"/>
      <c r="SZV43" s="214"/>
      <c r="SZW43" s="214"/>
      <c r="SZX43" s="214"/>
      <c r="SZY43" s="214"/>
      <c r="SZZ43" s="214"/>
      <c r="TAA43" s="214"/>
      <c r="TAB43" s="214"/>
      <c r="TAC43" s="214"/>
      <c r="TAD43" s="214"/>
      <c r="TAE43" s="214"/>
      <c r="TAF43" s="214"/>
      <c r="TAG43" s="214"/>
      <c r="TAH43" s="214"/>
      <c r="TAI43" s="214"/>
      <c r="TAJ43" s="214"/>
      <c r="TAK43" s="214"/>
      <c r="TAL43" s="214"/>
      <c r="TAM43" s="214"/>
      <c r="TAN43" s="214"/>
      <c r="TAO43" s="214"/>
      <c r="TAP43" s="214"/>
      <c r="TAQ43" s="214"/>
      <c r="TAR43" s="214"/>
      <c r="TAS43" s="214"/>
      <c r="TAT43" s="214"/>
      <c r="TAU43" s="214"/>
      <c r="TAV43" s="214"/>
      <c r="TAW43" s="214"/>
      <c r="TAX43" s="214"/>
      <c r="TAY43" s="214"/>
      <c r="TAZ43" s="214"/>
      <c r="TBA43" s="214"/>
      <c r="TBB43" s="214"/>
      <c r="TBC43" s="214"/>
      <c r="TBD43" s="214"/>
      <c r="TBE43" s="214"/>
      <c r="TBF43" s="214"/>
      <c r="TBG43" s="214"/>
      <c r="TBH43" s="214"/>
      <c r="TBI43" s="214"/>
      <c r="TBJ43" s="214"/>
      <c r="TBK43" s="214"/>
      <c r="TBL43" s="214"/>
      <c r="TBM43" s="214"/>
      <c r="TBN43" s="214"/>
      <c r="TBO43" s="214"/>
      <c r="TBP43" s="214"/>
      <c r="TBQ43" s="214"/>
      <c r="TBR43" s="214"/>
      <c r="TBS43" s="214"/>
      <c r="TBT43" s="214"/>
      <c r="TBU43" s="214"/>
      <c r="TBV43" s="214"/>
      <c r="TBW43" s="214"/>
      <c r="TBX43" s="214"/>
      <c r="TBY43" s="214"/>
      <c r="TBZ43" s="214"/>
      <c r="TCA43" s="214"/>
      <c r="TCB43" s="214"/>
      <c r="TCC43" s="214"/>
      <c r="TCD43" s="214"/>
      <c r="TCE43" s="214"/>
      <c r="TCF43" s="214"/>
      <c r="TCG43" s="214"/>
      <c r="TCH43" s="214"/>
      <c r="TCI43" s="214"/>
      <c r="TCJ43" s="214"/>
      <c r="TCK43" s="214"/>
      <c r="TCL43" s="214"/>
      <c r="TCM43" s="214"/>
      <c r="TCN43" s="214"/>
      <c r="TCO43" s="214"/>
      <c r="TCP43" s="214"/>
      <c r="TCQ43" s="214"/>
      <c r="TCR43" s="214"/>
      <c r="TCS43" s="214"/>
      <c r="TCT43" s="214"/>
      <c r="TCU43" s="214"/>
      <c r="TCV43" s="214"/>
      <c r="TCW43" s="214"/>
      <c r="TCX43" s="214"/>
      <c r="TCY43" s="214"/>
      <c r="TCZ43" s="214"/>
      <c r="TDA43" s="214"/>
      <c r="TDB43" s="214"/>
      <c r="TDC43" s="214"/>
      <c r="TDD43" s="214"/>
      <c r="TDE43" s="214"/>
      <c r="TDF43" s="214"/>
      <c r="TDG43" s="214"/>
      <c r="TDH43" s="214"/>
      <c r="TDI43" s="214"/>
      <c r="TDJ43" s="214"/>
      <c r="TDK43" s="214"/>
      <c r="TDL43" s="214"/>
      <c r="TDM43" s="214"/>
      <c r="TDN43" s="214"/>
      <c r="TDO43" s="214"/>
      <c r="TDP43" s="214"/>
      <c r="TDQ43" s="214"/>
      <c r="TDR43" s="214"/>
      <c r="TDS43" s="214"/>
      <c r="TDT43" s="214"/>
      <c r="TDU43" s="214"/>
      <c r="TDV43" s="214"/>
      <c r="TDW43" s="214"/>
      <c r="TDX43" s="214"/>
      <c r="TDY43" s="214"/>
      <c r="TDZ43" s="214"/>
      <c r="TEA43" s="214"/>
      <c r="TEB43" s="214"/>
      <c r="TEC43" s="214"/>
      <c r="TED43" s="214"/>
      <c r="TEE43" s="214"/>
      <c r="TEF43" s="214"/>
      <c r="TEG43" s="214"/>
      <c r="TEH43" s="214"/>
      <c r="TEI43" s="214"/>
      <c r="TEJ43" s="214"/>
      <c r="TEK43" s="214"/>
      <c r="TEL43" s="214"/>
      <c r="TEM43" s="214"/>
      <c r="TEN43" s="214"/>
      <c r="TEO43" s="214"/>
      <c r="TEP43" s="214"/>
      <c r="TEQ43" s="214"/>
      <c r="TER43" s="214"/>
      <c r="TES43" s="214"/>
      <c r="TET43" s="214"/>
      <c r="TEU43" s="214"/>
      <c r="TEV43" s="214"/>
      <c r="TEW43" s="214"/>
      <c r="TEX43" s="214"/>
      <c r="TEY43" s="214"/>
      <c r="TEZ43" s="214"/>
      <c r="TFA43" s="214"/>
      <c r="TFB43" s="214"/>
      <c r="TFC43" s="214"/>
      <c r="TFD43" s="214"/>
      <c r="TFE43" s="214"/>
      <c r="TFF43" s="214"/>
      <c r="TFG43" s="214"/>
      <c r="TFH43" s="214"/>
      <c r="TFI43" s="214"/>
      <c r="TFJ43" s="214"/>
      <c r="TFK43" s="214"/>
      <c r="TFL43" s="214"/>
      <c r="TFM43" s="214"/>
      <c r="TFN43" s="214"/>
      <c r="TFO43" s="214"/>
      <c r="TFP43" s="214"/>
      <c r="TFQ43" s="214"/>
      <c r="TFR43" s="214"/>
      <c r="TFS43" s="214"/>
      <c r="TFT43" s="214"/>
      <c r="TFU43" s="214"/>
      <c r="TFV43" s="214"/>
      <c r="TFW43" s="214"/>
      <c r="TFX43" s="214"/>
      <c r="TFY43" s="214"/>
      <c r="TFZ43" s="214"/>
      <c r="TGA43" s="214"/>
      <c r="TGB43" s="214"/>
      <c r="TGC43" s="214"/>
      <c r="TGD43" s="214"/>
      <c r="TGE43" s="214"/>
      <c r="TGF43" s="214"/>
      <c r="TGG43" s="214"/>
      <c r="TGH43" s="214"/>
      <c r="TGI43" s="214"/>
      <c r="TGJ43" s="214"/>
      <c r="TGK43" s="214"/>
      <c r="TGL43" s="214"/>
      <c r="TGM43" s="214"/>
      <c r="TGN43" s="214"/>
      <c r="TGO43" s="214"/>
      <c r="TGP43" s="214"/>
      <c r="TGQ43" s="214"/>
      <c r="TGR43" s="214"/>
      <c r="TGS43" s="214"/>
      <c r="TGT43" s="214"/>
      <c r="TGU43" s="214"/>
      <c r="TGV43" s="214"/>
      <c r="TGW43" s="214"/>
      <c r="TGX43" s="214"/>
      <c r="TGY43" s="214"/>
      <c r="TGZ43" s="214"/>
      <c r="THA43" s="214"/>
      <c r="THB43" s="214"/>
      <c r="THC43" s="214"/>
      <c r="THD43" s="214"/>
      <c r="THE43" s="214"/>
      <c r="THF43" s="214"/>
      <c r="THG43" s="214"/>
      <c r="THH43" s="214"/>
      <c r="THI43" s="214"/>
      <c r="THJ43" s="214"/>
      <c r="THK43" s="214"/>
      <c r="THL43" s="214"/>
      <c r="THM43" s="214"/>
      <c r="THN43" s="214"/>
      <c r="THO43" s="214"/>
      <c r="THP43" s="214"/>
      <c r="THQ43" s="214"/>
      <c r="THR43" s="214"/>
      <c r="THS43" s="214"/>
      <c r="THT43" s="214"/>
      <c r="THU43" s="214"/>
      <c r="THV43" s="214"/>
      <c r="THW43" s="214"/>
      <c r="THX43" s="214"/>
      <c r="THY43" s="214"/>
      <c r="THZ43" s="214"/>
      <c r="TIA43" s="214"/>
      <c r="TIB43" s="214"/>
      <c r="TIC43" s="214"/>
      <c r="TID43" s="214"/>
      <c r="TIE43" s="214"/>
      <c r="TIF43" s="214"/>
      <c r="TIG43" s="214"/>
      <c r="TIH43" s="214"/>
      <c r="TII43" s="214"/>
      <c r="TIJ43" s="214"/>
      <c r="TIK43" s="214"/>
      <c r="TIL43" s="214"/>
      <c r="TIM43" s="214"/>
      <c r="TIN43" s="214"/>
      <c r="TIO43" s="214"/>
      <c r="TIP43" s="214"/>
      <c r="TIQ43" s="214"/>
      <c r="TIR43" s="214"/>
      <c r="TIS43" s="214"/>
      <c r="TIT43" s="214"/>
      <c r="TIU43" s="214"/>
      <c r="TIV43" s="214"/>
      <c r="TIW43" s="214"/>
      <c r="TIX43" s="214"/>
      <c r="TIY43" s="214"/>
      <c r="TIZ43" s="214"/>
      <c r="TJA43" s="214"/>
      <c r="TJB43" s="214"/>
      <c r="TJC43" s="214"/>
      <c r="TJD43" s="214"/>
      <c r="TJE43" s="214"/>
      <c r="TJF43" s="214"/>
      <c r="TJG43" s="214"/>
      <c r="TJH43" s="214"/>
      <c r="TJI43" s="214"/>
      <c r="TJJ43" s="214"/>
      <c r="TJK43" s="214"/>
      <c r="TJL43" s="214"/>
      <c r="TJM43" s="214"/>
      <c r="TJN43" s="214"/>
      <c r="TJO43" s="214"/>
      <c r="TJP43" s="214"/>
      <c r="TJQ43" s="214"/>
      <c r="TJR43" s="214"/>
      <c r="TJS43" s="214"/>
      <c r="TJT43" s="214"/>
      <c r="TJU43" s="214"/>
      <c r="TJV43" s="214"/>
      <c r="TJW43" s="214"/>
      <c r="TJX43" s="214"/>
      <c r="TJY43" s="214"/>
      <c r="TJZ43" s="214"/>
      <c r="TKA43" s="214"/>
      <c r="TKB43" s="214"/>
      <c r="TKC43" s="214"/>
      <c r="TKD43" s="214"/>
      <c r="TKE43" s="214"/>
      <c r="TKF43" s="214"/>
      <c r="TKG43" s="214"/>
      <c r="TKH43" s="214"/>
      <c r="TKI43" s="214"/>
      <c r="TKJ43" s="214"/>
      <c r="TKK43" s="214"/>
      <c r="TKL43" s="214"/>
      <c r="TKM43" s="214"/>
      <c r="TKN43" s="214"/>
      <c r="TKO43" s="214"/>
      <c r="TKP43" s="214"/>
      <c r="TKQ43" s="214"/>
      <c r="TKR43" s="214"/>
      <c r="TKS43" s="214"/>
      <c r="TKT43" s="214"/>
      <c r="TKU43" s="214"/>
      <c r="TKV43" s="214"/>
      <c r="TKW43" s="214"/>
      <c r="TKX43" s="214"/>
      <c r="TKY43" s="214"/>
      <c r="TKZ43" s="214"/>
      <c r="TLA43" s="214"/>
      <c r="TLB43" s="214"/>
      <c r="TLC43" s="214"/>
      <c r="TLD43" s="214"/>
      <c r="TLE43" s="214"/>
      <c r="TLF43" s="214"/>
      <c r="TLG43" s="214"/>
      <c r="TLH43" s="214"/>
      <c r="TLI43" s="214"/>
      <c r="TLJ43" s="214"/>
      <c r="TLK43" s="214"/>
      <c r="TLL43" s="214"/>
      <c r="TLM43" s="214"/>
      <c r="TLN43" s="214"/>
      <c r="TLO43" s="214"/>
      <c r="TLP43" s="214"/>
      <c r="TLQ43" s="214"/>
      <c r="TLR43" s="214"/>
      <c r="TLS43" s="214"/>
      <c r="TLT43" s="214"/>
      <c r="TLU43" s="214"/>
      <c r="TLV43" s="214"/>
      <c r="TLW43" s="214"/>
      <c r="TLX43" s="214"/>
      <c r="TLY43" s="214"/>
      <c r="TLZ43" s="214"/>
      <c r="TMA43" s="214"/>
      <c r="TMB43" s="214"/>
      <c r="TMC43" s="214"/>
      <c r="TMD43" s="214"/>
      <c r="TME43" s="214"/>
      <c r="TMF43" s="214"/>
      <c r="TMG43" s="214"/>
      <c r="TMH43" s="214"/>
      <c r="TMI43" s="214"/>
      <c r="TMJ43" s="214"/>
      <c r="TMK43" s="214"/>
      <c r="TML43" s="214"/>
      <c r="TMM43" s="214"/>
      <c r="TMN43" s="214"/>
      <c r="TMO43" s="214"/>
      <c r="TMP43" s="214"/>
      <c r="TMQ43" s="214"/>
      <c r="TMR43" s="214"/>
      <c r="TMS43" s="214"/>
      <c r="TMT43" s="214"/>
      <c r="TMU43" s="214"/>
      <c r="TMV43" s="214"/>
      <c r="TMW43" s="214"/>
      <c r="TMX43" s="214"/>
      <c r="TMY43" s="214"/>
      <c r="TMZ43" s="214"/>
      <c r="TNA43" s="214"/>
      <c r="TNB43" s="214"/>
      <c r="TNC43" s="214"/>
      <c r="TND43" s="214"/>
      <c r="TNE43" s="214"/>
      <c r="TNF43" s="214"/>
      <c r="TNG43" s="214"/>
      <c r="TNH43" s="214"/>
      <c r="TNI43" s="214"/>
      <c r="TNJ43" s="214"/>
      <c r="TNK43" s="214"/>
      <c r="TNL43" s="214"/>
      <c r="TNM43" s="214"/>
      <c r="TNN43" s="214"/>
      <c r="TNO43" s="214"/>
      <c r="TNP43" s="214"/>
      <c r="TNQ43" s="214"/>
      <c r="TNR43" s="214"/>
      <c r="TNS43" s="214"/>
      <c r="TNT43" s="214"/>
      <c r="TNU43" s="214"/>
      <c r="TNV43" s="214"/>
      <c r="TNW43" s="214"/>
      <c r="TNX43" s="214"/>
      <c r="TNY43" s="214"/>
      <c r="TNZ43" s="214"/>
      <c r="TOA43" s="214"/>
      <c r="TOB43" s="214"/>
      <c r="TOC43" s="214"/>
      <c r="TOD43" s="214"/>
      <c r="TOE43" s="214"/>
      <c r="TOF43" s="214"/>
      <c r="TOG43" s="214"/>
      <c r="TOH43" s="214"/>
      <c r="TOI43" s="214"/>
      <c r="TOJ43" s="214"/>
      <c r="TOK43" s="214"/>
      <c r="TOL43" s="214"/>
      <c r="TOM43" s="214"/>
      <c r="TON43" s="214"/>
      <c r="TOO43" s="214"/>
      <c r="TOP43" s="214"/>
      <c r="TOQ43" s="214"/>
      <c r="TOR43" s="214"/>
      <c r="TOS43" s="214"/>
      <c r="TOT43" s="214"/>
      <c r="TOU43" s="214"/>
      <c r="TOV43" s="214"/>
      <c r="TOW43" s="214"/>
      <c r="TOX43" s="214"/>
      <c r="TOY43" s="214"/>
      <c r="TOZ43" s="214"/>
      <c r="TPA43" s="214"/>
      <c r="TPB43" s="214"/>
      <c r="TPC43" s="214"/>
      <c r="TPD43" s="214"/>
      <c r="TPE43" s="214"/>
      <c r="TPF43" s="214"/>
      <c r="TPG43" s="214"/>
      <c r="TPH43" s="214"/>
      <c r="TPI43" s="214"/>
      <c r="TPJ43" s="214"/>
      <c r="TPK43" s="214"/>
      <c r="TPL43" s="214"/>
      <c r="TPM43" s="214"/>
      <c r="TPN43" s="214"/>
      <c r="TPO43" s="214"/>
      <c r="TPP43" s="214"/>
      <c r="TPQ43" s="214"/>
      <c r="TPR43" s="214"/>
      <c r="TPS43" s="214"/>
      <c r="TPT43" s="214"/>
      <c r="TPU43" s="214"/>
      <c r="TPV43" s="214"/>
      <c r="TPW43" s="214"/>
      <c r="TPX43" s="214"/>
      <c r="TPY43" s="214"/>
      <c r="TPZ43" s="214"/>
      <c r="TQA43" s="214"/>
      <c r="TQB43" s="214"/>
      <c r="TQC43" s="214"/>
      <c r="TQD43" s="214"/>
      <c r="TQE43" s="214"/>
      <c r="TQF43" s="214"/>
      <c r="TQG43" s="214"/>
      <c r="TQH43" s="214"/>
      <c r="TQI43" s="214"/>
      <c r="TQJ43" s="214"/>
      <c r="TQK43" s="214"/>
      <c r="TQL43" s="214"/>
      <c r="TQM43" s="214"/>
      <c r="TQN43" s="214"/>
      <c r="TQO43" s="214"/>
      <c r="TQP43" s="214"/>
      <c r="TQQ43" s="214"/>
      <c r="TQR43" s="214"/>
      <c r="TQS43" s="214"/>
      <c r="TQT43" s="214"/>
      <c r="TQU43" s="214"/>
      <c r="TQV43" s="214"/>
      <c r="TQW43" s="214"/>
      <c r="TQX43" s="214"/>
      <c r="TQY43" s="214"/>
      <c r="TQZ43" s="214"/>
      <c r="TRA43" s="214"/>
      <c r="TRB43" s="214"/>
      <c r="TRC43" s="214"/>
      <c r="TRD43" s="214"/>
      <c r="TRE43" s="214"/>
      <c r="TRF43" s="214"/>
      <c r="TRG43" s="214"/>
      <c r="TRH43" s="214"/>
      <c r="TRI43" s="214"/>
      <c r="TRJ43" s="214"/>
      <c r="TRK43" s="214"/>
      <c r="TRL43" s="214"/>
      <c r="TRM43" s="214"/>
      <c r="TRN43" s="214"/>
      <c r="TRO43" s="214"/>
      <c r="TRP43" s="214"/>
      <c r="TRQ43" s="214"/>
      <c r="TRR43" s="214"/>
      <c r="TRS43" s="214"/>
      <c r="TRT43" s="214"/>
      <c r="TRU43" s="214"/>
      <c r="TRV43" s="214"/>
      <c r="TRW43" s="214"/>
      <c r="TRX43" s="214"/>
      <c r="TRY43" s="214"/>
      <c r="TRZ43" s="214"/>
      <c r="TSA43" s="214"/>
      <c r="TSB43" s="214"/>
      <c r="TSC43" s="214"/>
      <c r="TSD43" s="214"/>
      <c r="TSE43" s="214"/>
      <c r="TSF43" s="214"/>
      <c r="TSG43" s="214"/>
      <c r="TSH43" s="214"/>
      <c r="TSI43" s="214"/>
      <c r="TSJ43" s="214"/>
      <c r="TSK43" s="214"/>
      <c r="TSL43" s="214"/>
      <c r="TSM43" s="214"/>
      <c r="TSN43" s="214"/>
      <c r="TSO43" s="214"/>
      <c r="TSP43" s="214"/>
      <c r="TSQ43" s="214"/>
      <c r="TSR43" s="214"/>
      <c r="TSS43" s="214"/>
      <c r="TST43" s="214"/>
      <c r="TSU43" s="214"/>
      <c r="TSV43" s="214"/>
      <c r="TSW43" s="214"/>
      <c r="TSX43" s="214"/>
      <c r="TSY43" s="214"/>
      <c r="TSZ43" s="214"/>
      <c r="TTA43" s="214"/>
      <c r="TTB43" s="214"/>
      <c r="TTC43" s="214"/>
      <c r="TTD43" s="214"/>
      <c r="TTE43" s="214"/>
      <c r="TTF43" s="214"/>
      <c r="TTG43" s="214"/>
      <c r="TTH43" s="214"/>
      <c r="TTI43" s="214"/>
      <c r="TTJ43" s="214"/>
      <c r="TTK43" s="214"/>
      <c r="TTL43" s="214"/>
      <c r="TTM43" s="214"/>
      <c r="TTN43" s="214"/>
      <c r="TTO43" s="214"/>
      <c r="TTP43" s="214"/>
      <c r="TTQ43" s="214"/>
      <c r="TTR43" s="214"/>
      <c r="TTS43" s="214"/>
      <c r="TTT43" s="214"/>
      <c r="TTU43" s="214"/>
      <c r="TTV43" s="214"/>
      <c r="TTW43" s="214"/>
      <c r="TTX43" s="214"/>
      <c r="TTY43" s="214"/>
      <c r="TTZ43" s="214"/>
      <c r="TUA43" s="214"/>
      <c r="TUB43" s="214"/>
      <c r="TUC43" s="214"/>
      <c r="TUD43" s="214"/>
      <c r="TUE43" s="214"/>
      <c r="TUF43" s="214"/>
      <c r="TUG43" s="214"/>
      <c r="TUH43" s="214"/>
      <c r="TUI43" s="214"/>
      <c r="TUJ43" s="214"/>
      <c r="TUK43" s="214"/>
      <c r="TUL43" s="214"/>
      <c r="TUM43" s="214"/>
      <c r="TUN43" s="214"/>
      <c r="TUO43" s="214"/>
      <c r="TUP43" s="214"/>
      <c r="TUQ43" s="214"/>
      <c r="TUR43" s="214"/>
      <c r="TUS43" s="214"/>
      <c r="TUT43" s="214"/>
      <c r="TUU43" s="214"/>
      <c r="TUV43" s="214"/>
      <c r="TUW43" s="214"/>
      <c r="TUX43" s="214"/>
      <c r="TUY43" s="214"/>
      <c r="TUZ43" s="214"/>
      <c r="TVA43" s="214"/>
      <c r="TVB43" s="214"/>
      <c r="TVC43" s="214"/>
      <c r="TVD43" s="214"/>
      <c r="TVE43" s="214"/>
      <c r="TVF43" s="214"/>
      <c r="TVG43" s="214"/>
      <c r="TVH43" s="214"/>
      <c r="TVI43" s="214"/>
      <c r="TVJ43" s="214"/>
      <c r="TVK43" s="214"/>
      <c r="TVL43" s="214"/>
      <c r="TVM43" s="214"/>
      <c r="TVN43" s="214"/>
      <c r="TVO43" s="214"/>
      <c r="TVP43" s="214"/>
      <c r="TVQ43" s="214"/>
      <c r="TVR43" s="214"/>
      <c r="TVS43" s="214"/>
      <c r="TVT43" s="214"/>
      <c r="TVU43" s="214"/>
      <c r="TVV43" s="214"/>
      <c r="TVW43" s="214"/>
      <c r="TVX43" s="214"/>
      <c r="TVY43" s="214"/>
      <c r="TVZ43" s="214"/>
      <c r="TWA43" s="214"/>
      <c r="TWB43" s="214"/>
      <c r="TWC43" s="214"/>
      <c r="TWD43" s="214"/>
      <c r="TWE43" s="214"/>
      <c r="TWF43" s="214"/>
      <c r="TWG43" s="214"/>
      <c r="TWH43" s="214"/>
      <c r="TWI43" s="214"/>
      <c r="TWJ43" s="214"/>
      <c r="TWK43" s="214"/>
      <c r="TWL43" s="214"/>
      <c r="TWM43" s="214"/>
      <c r="TWN43" s="214"/>
      <c r="TWO43" s="214"/>
      <c r="TWP43" s="214"/>
      <c r="TWQ43" s="214"/>
      <c r="TWR43" s="214"/>
      <c r="TWS43" s="214"/>
      <c r="TWT43" s="214"/>
      <c r="TWU43" s="214"/>
      <c r="TWV43" s="214"/>
      <c r="TWW43" s="214"/>
      <c r="TWX43" s="214"/>
      <c r="TWY43" s="214"/>
      <c r="TWZ43" s="214"/>
      <c r="TXA43" s="214"/>
      <c r="TXB43" s="214"/>
      <c r="TXC43" s="214"/>
      <c r="TXD43" s="214"/>
      <c r="TXE43" s="214"/>
      <c r="TXF43" s="214"/>
      <c r="TXG43" s="214"/>
      <c r="TXH43" s="214"/>
      <c r="TXI43" s="214"/>
      <c r="TXJ43" s="214"/>
      <c r="TXK43" s="214"/>
      <c r="TXL43" s="214"/>
      <c r="TXM43" s="214"/>
      <c r="TXN43" s="214"/>
      <c r="TXO43" s="214"/>
      <c r="TXP43" s="214"/>
      <c r="TXQ43" s="214"/>
      <c r="TXR43" s="214"/>
      <c r="TXS43" s="214"/>
      <c r="TXT43" s="214"/>
      <c r="TXU43" s="214"/>
      <c r="TXV43" s="214"/>
      <c r="TXW43" s="214"/>
      <c r="TXX43" s="214"/>
      <c r="TXY43" s="214"/>
      <c r="TXZ43" s="214"/>
      <c r="TYA43" s="214"/>
      <c r="TYB43" s="214"/>
      <c r="TYC43" s="214"/>
      <c r="TYD43" s="214"/>
      <c r="TYE43" s="214"/>
      <c r="TYF43" s="214"/>
      <c r="TYG43" s="214"/>
      <c r="TYH43" s="214"/>
      <c r="TYI43" s="214"/>
      <c r="TYJ43" s="214"/>
      <c r="TYK43" s="214"/>
      <c r="TYL43" s="214"/>
      <c r="TYM43" s="214"/>
      <c r="TYN43" s="214"/>
      <c r="TYO43" s="214"/>
      <c r="TYP43" s="214"/>
      <c r="TYQ43" s="214"/>
      <c r="TYR43" s="214"/>
      <c r="TYS43" s="214"/>
      <c r="TYT43" s="214"/>
      <c r="TYU43" s="214"/>
      <c r="TYV43" s="214"/>
      <c r="TYW43" s="214"/>
      <c r="TYX43" s="214"/>
      <c r="TYY43" s="214"/>
      <c r="TYZ43" s="214"/>
      <c r="TZA43" s="214"/>
      <c r="TZB43" s="214"/>
      <c r="TZC43" s="214"/>
      <c r="TZD43" s="214"/>
      <c r="TZE43" s="214"/>
      <c r="TZF43" s="214"/>
      <c r="TZG43" s="214"/>
      <c r="TZH43" s="214"/>
      <c r="TZI43" s="214"/>
      <c r="TZJ43" s="214"/>
      <c r="TZK43" s="214"/>
      <c r="TZL43" s="214"/>
      <c r="TZM43" s="214"/>
      <c r="TZN43" s="214"/>
      <c r="TZO43" s="214"/>
      <c r="TZP43" s="214"/>
      <c r="TZQ43" s="214"/>
      <c r="TZR43" s="214"/>
      <c r="TZS43" s="214"/>
      <c r="TZT43" s="214"/>
      <c r="TZU43" s="214"/>
      <c r="TZV43" s="214"/>
      <c r="TZW43" s="214"/>
      <c r="TZX43" s="214"/>
      <c r="TZY43" s="214"/>
      <c r="TZZ43" s="214"/>
      <c r="UAA43" s="214"/>
      <c r="UAB43" s="214"/>
      <c r="UAC43" s="214"/>
      <c r="UAD43" s="214"/>
      <c r="UAE43" s="214"/>
      <c r="UAF43" s="214"/>
      <c r="UAG43" s="214"/>
      <c r="UAH43" s="214"/>
      <c r="UAI43" s="214"/>
      <c r="UAJ43" s="214"/>
      <c r="UAK43" s="214"/>
      <c r="UAL43" s="214"/>
      <c r="UAM43" s="214"/>
      <c r="UAN43" s="214"/>
      <c r="UAO43" s="214"/>
      <c r="UAP43" s="214"/>
      <c r="UAQ43" s="214"/>
      <c r="UAR43" s="214"/>
      <c r="UAS43" s="214"/>
      <c r="UAT43" s="214"/>
      <c r="UAU43" s="214"/>
      <c r="UAV43" s="214"/>
      <c r="UAW43" s="214"/>
      <c r="UAX43" s="214"/>
      <c r="UAY43" s="214"/>
      <c r="UAZ43" s="214"/>
      <c r="UBA43" s="214"/>
      <c r="UBB43" s="214"/>
      <c r="UBC43" s="214"/>
      <c r="UBD43" s="214"/>
      <c r="UBE43" s="214"/>
      <c r="UBF43" s="214"/>
      <c r="UBG43" s="214"/>
      <c r="UBH43" s="214"/>
      <c r="UBI43" s="214"/>
      <c r="UBJ43" s="214"/>
      <c r="UBK43" s="214"/>
      <c r="UBL43" s="214"/>
      <c r="UBM43" s="214"/>
      <c r="UBN43" s="214"/>
      <c r="UBO43" s="214"/>
      <c r="UBP43" s="214"/>
      <c r="UBQ43" s="214"/>
      <c r="UBR43" s="214"/>
      <c r="UBS43" s="214"/>
      <c r="UBT43" s="214"/>
      <c r="UBU43" s="214"/>
      <c r="UBV43" s="214"/>
      <c r="UBW43" s="214"/>
      <c r="UBX43" s="214"/>
      <c r="UBY43" s="214"/>
      <c r="UBZ43" s="214"/>
      <c r="UCA43" s="214"/>
      <c r="UCB43" s="214"/>
      <c r="UCC43" s="214"/>
      <c r="UCD43" s="214"/>
      <c r="UCE43" s="214"/>
      <c r="UCF43" s="214"/>
      <c r="UCG43" s="214"/>
      <c r="UCH43" s="214"/>
      <c r="UCI43" s="214"/>
      <c r="UCJ43" s="214"/>
      <c r="UCK43" s="214"/>
      <c r="UCL43" s="214"/>
      <c r="UCM43" s="214"/>
      <c r="UCN43" s="214"/>
      <c r="UCO43" s="214"/>
      <c r="UCP43" s="214"/>
      <c r="UCQ43" s="214"/>
      <c r="UCR43" s="214"/>
      <c r="UCS43" s="214"/>
      <c r="UCT43" s="214"/>
      <c r="UCU43" s="214"/>
      <c r="UCV43" s="214"/>
      <c r="UCW43" s="214"/>
      <c r="UCX43" s="214"/>
      <c r="UCY43" s="214"/>
      <c r="UCZ43" s="214"/>
      <c r="UDA43" s="214"/>
      <c r="UDB43" s="214"/>
      <c r="UDC43" s="214"/>
      <c r="UDD43" s="214"/>
      <c r="UDE43" s="214"/>
      <c r="UDF43" s="214"/>
      <c r="UDG43" s="214"/>
      <c r="UDH43" s="214"/>
      <c r="UDI43" s="214"/>
      <c r="UDJ43" s="214"/>
      <c r="UDK43" s="214"/>
      <c r="UDL43" s="214"/>
      <c r="UDM43" s="214"/>
      <c r="UDN43" s="214"/>
      <c r="UDO43" s="214"/>
      <c r="UDP43" s="214"/>
      <c r="UDQ43" s="214"/>
      <c r="UDR43" s="214"/>
      <c r="UDS43" s="214"/>
      <c r="UDT43" s="214"/>
      <c r="UDU43" s="214"/>
      <c r="UDV43" s="214"/>
      <c r="UDW43" s="214"/>
      <c r="UDX43" s="214"/>
      <c r="UDY43" s="214"/>
      <c r="UDZ43" s="214"/>
      <c r="UEA43" s="214"/>
      <c r="UEB43" s="214"/>
      <c r="UEC43" s="214"/>
      <c r="UED43" s="214"/>
      <c r="UEE43" s="214"/>
      <c r="UEF43" s="214"/>
      <c r="UEG43" s="214"/>
      <c r="UEH43" s="214"/>
      <c r="UEI43" s="214"/>
      <c r="UEJ43" s="214"/>
      <c r="UEK43" s="214"/>
      <c r="UEL43" s="214"/>
      <c r="UEM43" s="214"/>
      <c r="UEN43" s="214"/>
      <c r="UEO43" s="214"/>
      <c r="UEP43" s="214"/>
      <c r="UEQ43" s="214"/>
      <c r="UER43" s="214"/>
      <c r="UES43" s="214"/>
      <c r="UET43" s="214"/>
      <c r="UEU43" s="214"/>
      <c r="UEV43" s="214"/>
      <c r="UEW43" s="214"/>
      <c r="UEX43" s="214"/>
      <c r="UEY43" s="214"/>
      <c r="UEZ43" s="214"/>
      <c r="UFA43" s="214"/>
      <c r="UFB43" s="214"/>
      <c r="UFC43" s="214"/>
      <c r="UFD43" s="214"/>
      <c r="UFE43" s="214"/>
      <c r="UFF43" s="214"/>
      <c r="UFG43" s="214"/>
      <c r="UFH43" s="214"/>
      <c r="UFI43" s="214"/>
      <c r="UFJ43" s="214"/>
      <c r="UFK43" s="214"/>
      <c r="UFL43" s="214"/>
      <c r="UFM43" s="214"/>
      <c r="UFN43" s="214"/>
      <c r="UFO43" s="214"/>
      <c r="UFP43" s="214"/>
      <c r="UFQ43" s="214"/>
      <c r="UFR43" s="214"/>
      <c r="UFS43" s="214"/>
      <c r="UFT43" s="214"/>
      <c r="UFU43" s="214"/>
      <c r="UFV43" s="214"/>
      <c r="UFW43" s="214"/>
      <c r="UFX43" s="214"/>
      <c r="UFY43" s="214"/>
      <c r="UFZ43" s="214"/>
      <c r="UGA43" s="214"/>
      <c r="UGB43" s="214"/>
      <c r="UGC43" s="214"/>
      <c r="UGD43" s="214"/>
      <c r="UGE43" s="214"/>
      <c r="UGF43" s="214"/>
      <c r="UGG43" s="214"/>
      <c r="UGH43" s="214"/>
      <c r="UGI43" s="214"/>
      <c r="UGJ43" s="214"/>
      <c r="UGK43" s="214"/>
      <c r="UGL43" s="214"/>
      <c r="UGM43" s="214"/>
      <c r="UGN43" s="214"/>
      <c r="UGO43" s="214"/>
      <c r="UGP43" s="214"/>
      <c r="UGQ43" s="214"/>
      <c r="UGR43" s="214"/>
      <c r="UGS43" s="214"/>
      <c r="UGT43" s="214"/>
      <c r="UGU43" s="214"/>
      <c r="UGV43" s="214"/>
      <c r="UGW43" s="214"/>
      <c r="UGX43" s="214"/>
      <c r="UGY43" s="214"/>
      <c r="UGZ43" s="214"/>
      <c r="UHA43" s="214"/>
      <c r="UHB43" s="214"/>
      <c r="UHC43" s="214"/>
      <c r="UHD43" s="214"/>
      <c r="UHE43" s="214"/>
      <c r="UHF43" s="214"/>
      <c r="UHG43" s="214"/>
      <c r="UHH43" s="214"/>
      <c r="UHI43" s="214"/>
      <c r="UHJ43" s="214"/>
      <c r="UHK43" s="214"/>
      <c r="UHL43" s="214"/>
      <c r="UHM43" s="214"/>
      <c r="UHN43" s="214"/>
      <c r="UHO43" s="214"/>
      <c r="UHP43" s="214"/>
      <c r="UHQ43" s="214"/>
      <c r="UHR43" s="214"/>
      <c r="UHS43" s="214"/>
      <c r="UHT43" s="214"/>
      <c r="UHU43" s="214"/>
      <c r="UHV43" s="214"/>
      <c r="UHW43" s="214"/>
      <c r="UHX43" s="214"/>
      <c r="UHY43" s="214"/>
      <c r="UHZ43" s="214"/>
      <c r="UIA43" s="214"/>
      <c r="UIB43" s="214"/>
      <c r="UIC43" s="214"/>
      <c r="UID43" s="214"/>
      <c r="UIE43" s="214"/>
      <c r="UIF43" s="214"/>
      <c r="UIG43" s="214"/>
      <c r="UIH43" s="214"/>
      <c r="UII43" s="214"/>
      <c r="UIJ43" s="214"/>
      <c r="UIK43" s="214"/>
      <c r="UIL43" s="214"/>
      <c r="UIM43" s="214"/>
      <c r="UIN43" s="214"/>
      <c r="UIO43" s="214"/>
      <c r="UIP43" s="214"/>
      <c r="UIQ43" s="214"/>
      <c r="UIR43" s="214"/>
      <c r="UIS43" s="214"/>
      <c r="UIT43" s="214"/>
      <c r="UIU43" s="214"/>
      <c r="UIV43" s="214"/>
      <c r="UIW43" s="214"/>
      <c r="UIX43" s="214"/>
      <c r="UIY43" s="214"/>
      <c r="UIZ43" s="214"/>
      <c r="UJA43" s="214"/>
      <c r="UJB43" s="214"/>
      <c r="UJC43" s="214"/>
      <c r="UJD43" s="214"/>
      <c r="UJE43" s="214"/>
      <c r="UJF43" s="214"/>
      <c r="UJG43" s="214"/>
      <c r="UJH43" s="214"/>
      <c r="UJI43" s="214"/>
      <c r="UJJ43" s="214"/>
      <c r="UJK43" s="214"/>
      <c r="UJL43" s="214"/>
      <c r="UJM43" s="214"/>
      <c r="UJN43" s="214"/>
      <c r="UJO43" s="214"/>
      <c r="UJP43" s="214"/>
      <c r="UJQ43" s="214"/>
      <c r="UJR43" s="214"/>
      <c r="UJS43" s="214"/>
      <c r="UJT43" s="214"/>
      <c r="UJU43" s="214"/>
      <c r="UJV43" s="214"/>
      <c r="UJW43" s="214"/>
      <c r="UJX43" s="214"/>
      <c r="UJY43" s="214"/>
      <c r="UJZ43" s="214"/>
      <c r="UKA43" s="214"/>
      <c r="UKB43" s="214"/>
      <c r="UKC43" s="214"/>
      <c r="UKD43" s="214"/>
      <c r="UKE43" s="214"/>
      <c r="UKF43" s="214"/>
      <c r="UKG43" s="214"/>
      <c r="UKH43" s="214"/>
      <c r="UKI43" s="214"/>
      <c r="UKJ43" s="214"/>
      <c r="UKK43" s="214"/>
      <c r="UKL43" s="214"/>
      <c r="UKM43" s="214"/>
      <c r="UKN43" s="214"/>
      <c r="UKO43" s="214"/>
      <c r="UKP43" s="214"/>
      <c r="UKQ43" s="214"/>
      <c r="UKR43" s="214"/>
      <c r="UKS43" s="214"/>
      <c r="UKT43" s="214"/>
      <c r="UKU43" s="214"/>
      <c r="UKV43" s="214"/>
      <c r="UKW43" s="214"/>
      <c r="UKX43" s="214"/>
      <c r="UKY43" s="214"/>
      <c r="UKZ43" s="214"/>
      <c r="ULA43" s="214"/>
      <c r="ULB43" s="214"/>
      <c r="ULC43" s="214"/>
      <c r="ULD43" s="214"/>
      <c r="ULE43" s="214"/>
      <c r="ULF43" s="214"/>
      <c r="ULG43" s="214"/>
      <c r="ULH43" s="214"/>
      <c r="ULI43" s="214"/>
      <c r="ULJ43" s="214"/>
      <c r="ULK43" s="214"/>
      <c r="ULL43" s="214"/>
      <c r="ULM43" s="214"/>
      <c r="ULN43" s="214"/>
      <c r="ULO43" s="214"/>
      <c r="ULP43" s="214"/>
      <c r="ULQ43" s="214"/>
      <c r="ULR43" s="214"/>
      <c r="ULS43" s="214"/>
      <c r="ULT43" s="214"/>
      <c r="ULU43" s="214"/>
      <c r="ULV43" s="214"/>
      <c r="ULW43" s="214"/>
      <c r="ULX43" s="214"/>
      <c r="ULY43" s="214"/>
      <c r="ULZ43" s="214"/>
      <c r="UMA43" s="214"/>
      <c r="UMB43" s="214"/>
      <c r="UMC43" s="214"/>
      <c r="UMD43" s="214"/>
      <c r="UME43" s="214"/>
      <c r="UMF43" s="214"/>
      <c r="UMG43" s="214"/>
      <c r="UMH43" s="214"/>
      <c r="UMI43" s="214"/>
      <c r="UMJ43" s="214"/>
      <c r="UMK43" s="214"/>
      <c r="UML43" s="214"/>
      <c r="UMM43" s="214"/>
      <c r="UMN43" s="214"/>
      <c r="UMO43" s="214"/>
      <c r="UMP43" s="214"/>
      <c r="UMQ43" s="214"/>
      <c r="UMR43" s="214"/>
      <c r="UMS43" s="214"/>
      <c r="UMT43" s="214"/>
      <c r="UMU43" s="214"/>
      <c r="UMV43" s="214"/>
      <c r="UMW43" s="214"/>
      <c r="UMX43" s="214"/>
      <c r="UMY43" s="214"/>
      <c r="UMZ43" s="214"/>
      <c r="UNA43" s="214"/>
      <c r="UNB43" s="214"/>
      <c r="UNC43" s="214"/>
      <c r="UND43" s="214"/>
      <c r="UNE43" s="214"/>
      <c r="UNF43" s="214"/>
      <c r="UNG43" s="214"/>
      <c r="UNH43" s="214"/>
      <c r="UNI43" s="214"/>
      <c r="UNJ43" s="214"/>
      <c r="UNK43" s="214"/>
      <c r="UNL43" s="214"/>
      <c r="UNM43" s="214"/>
      <c r="UNN43" s="214"/>
      <c r="UNO43" s="214"/>
      <c r="UNP43" s="214"/>
      <c r="UNQ43" s="214"/>
      <c r="UNR43" s="214"/>
      <c r="UNS43" s="214"/>
      <c r="UNT43" s="214"/>
      <c r="UNU43" s="214"/>
      <c r="UNV43" s="214"/>
      <c r="UNW43" s="214"/>
      <c r="UNX43" s="214"/>
      <c r="UNY43" s="214"/>
      <c r="UNZ43" s="214"/>
      <c r="UOA43" s="214"/>
      <c r="UOB43" s="214"/>
      <c r="UOC43" s="214"/>
      <c r="UOD43" s="214"/>
      <c r="UOE43" s="214"/>
      <c r="UOF43" s="214"/>
      <c r="UOG43" s="214"/>
      <c r="UOH43" s="214"/>
      <c r="UOI43" s="214"/>
      <c r="UOJ43" s="214"/>
      <c r="UOK43" s="214"/>
      <c r="UOL43" s="214"/>
      <c r="UOM43" s="214"/>
      <c r="UON43" s="214"/>
      <c r="UOO43" s="214"/>
      <c r="UOP43" s="214"/>
      <c r="UOQ43" s="214"/>
      <c r="UOR43" s="214"/>
      <c r="UOS43" s="214"/>
      <c r="UOT43" s="214"/>
      <c r="UOU43" s="214"/>
      <c r="UOV43" s="214"/>
      <c r="UOW43" s="214"/>
      <c r="UOX43" s="214"/>
      <c r="UOY43" s="214"/>
      <c r="UOZ43" s="214"/>
      <c r="UPA43" s="214"/>
      <c r="UPB43" s="214"/>
      <c r="UPC43" s="214"/>
      <c r="UPD43" s="214"/>
      <c r="UPE43" s="214"/>
      <c r="UPF43" s="214"/>
      <c r="UPG43" s="214"/>
      <c r="UPH43" s="214"/>
      <c r="UPI43" s="214"/>
      <c r="UPJ43" s="214"/>
      <c r="UPK43" s="214"/>
      <c r="UPL43" s="214"/>
      <c r="UPM43" s="214"/>
      <c r="UPN43" s="214"/>
      <c r="UPO43" s="214"/>
      <c r="UPP43" s="214"/>
      <c r="UPQ43" s="214"/>
      <c r="UPR43" s="214"/>
      <c r="UPS43" s="214"/>
      <c r="UPT43" s="214"/>
      <c r="UPU43" s="214"/>
      <c r="UPV43" s="214"/>
      <c r="UPW43" s="214"/>
      <c r="UPX43" s="214"/>
      <c r="UPY43" s="214"/>
      <c r="UPZ43" s="214"/>
      <c r="UQA43" s="214"/>
      <c r="UQB43" s="214"/>
      <c r="UQC43" s="214"/>
      <c r="UQD43" s="214"/>
      <c r="UQE43" s="214"/>
      <c r="UQF43" s="214"/>
      <c r="UQG43" s="214"/>
      <c r="UQH43" s="214"/>
      <c r="UQI43" s="214"/>
      <c r="UQJ43" s="214"/>
      <c r="UQK43" s="214"/>
      <c r="UQL43" s="214"/>
      <c r="UQM43" s="214"/>
      <c r="UQN43" s="214"/>
      <c r="UQO43" s="214"/>
      <c r="UQP43" s="214"/>
      <c r="UQQ43" s="214"/>
      <c r="UQR43" s="214"/>
      <c r="UQS43" s="214"/>
      <c r="UQT43" s="214"/>
      <c r="UQU43" s="214"/>
      <c r="UQV43" s="214"/>
      <c r="UQW43" s="214"/>
      <c r="UQX43" s="214"/>
      <c r="UQY43" s="214"/>
      <c r="UQZ43" s="214"/>
      <c r="URA43" s="214"/>
      <c r="URB43" s="214"/>
      <c r="URC43" s="214"/>
      <c r="URD43" s="214"/>
      <c r="URE43" s="214"/>
      <c r="URF43" s="214"/>
      <c r="URG43" s="214"/>
      <c r="URH43" s="214"/>
      <c r="URI43" s="214"/>
      <c r="URJ43" s="214"/>
      <c r="URK43" s="214"/>
      <c r="URL43" s="214"/>
      <c r="URM43" s="214"/>
      <c r="URN43" s="214"/>
      <c r="URO43" s="214"/>
      <c r="URP43" s="214"/>
      <c r="URQ43" s="214"/>
      <c r="URR43" s="214"/>
      <c r="URS43" s="214"/>
      <c r="URT43" s="214"/>
      <c r="URU43" s="214"/>
      <c r="URV43" s="214"/>
      <c r="URW43" s="214"/>
      <c r="URX43" s="214"/>
      <c r="URY43" s="214"/>
      <c r="URZ43" s="214"/>
      <c r="USA43" s="214"/>
      <c r="USB43" s="214"/>
      <c r="USC43" s="214"/>
      <c r="USD43" s="214"/>
      <c r="USE43" s="214"/>
      <c r="USF43" s="214"/>
      <c r="USG43" s="214"/>
      <c r="USH43" s="214"/>
      <c r="USI43" s="214"/>
      <c r="USJ43" s="214"/>
      <c r="USK43" s="214"/>
      <c r="USL43" s="214"/>
      <c r="USM43" s="214"/>
      <c r="USN43" s="214"/>
      <c r="USO43" s="214"/>
      <c r="USP43" s="214"/>
      <c r="USQ43" s="214"/>
      <c r="USR43" s="214"/>
      <c r="USS43" s="214"/>
      <c r="UST43" s="214"/>
      <c r="USU43" s="214"/>
      <c r="USV43" s="214"/>
      <c r="USW43" s="214"/>
      <c r="USX43" s="214"/>
      <c r="USY43" s="214"/>
      <c r="USZ43" s="214"/>
      <c r="UTA43" s="214"/>
      <c r="UTB43" s="214"/>
      <c r="UTC43" s="214"/>
      <c r="UTD43" s="214"/>
      <c r="UTE43" s="214"/>
      <c r="UTF43" s="214"/>
      <c r="UTG43" s="214"/>
      <c r="UTH43" s="214"/>
      <c r="UTI43" s="214"/>
      <c r="UTJ43" s="214"/>
      <c r="UTK43" s="214"/>
      <c r="UTL43" s="214"/>
      <c r="UTM43" s="214"/>
      <c r="UTN43" s="214"/>
      <c r="UTO43" s="214"/>
      <c r="UTP43" s="214"/>
      <c r="UTQ43" s="214"/>
      <c r="UTR43" s="214"/>
      <c r="UTS43" s="214"/>
      <c r="UTT43" s="214"/>
      <c r="UTU43" s="214"/>
      <c r="UTV43" s="214"/>
      <c r="UTW43" s="214"/>
      <c r="UTX43" s="214"/>
      <c r="UTY43" s="214"/>
      <c r="UTZ43" s="214"/>
      <c r="UUA43" s="214"/>
      <c r="UUB43" s="214"/>
      <c r="UUC43" s="214"/>
      <c r="UUD43" s="214"/>
      <c r="UUE43" s="214"/>
      <c r="UUF43" s="214"/>
      <c r="UUG43" s="214"/>
      <c r="UUH43" s="214"/>
      <c r="UUI43" s="214"/>
      <c r="UUJ43" s="214"/>
      <c r="UUK43" s="214"/>
      <c r="UUL43" s="214"/>
      <c r="UUM43" s="214"/>
      <c r="UUN43" s="214"/>
      <c r="UUO43" s="214"/>
      <c r="UUP43" s="214"/>
      <c r="UUQ43" s="214"/>
      <c r="UUR43" s="214"/>
      <c r="UUS43" s="214"/>
      <c r="UUT43" s="214"/>
      <c r="UUU43" s="214"/>
      <c r="UUV43" s="214"/>
      <c r="UUW43" s="214"/>
      <c r="UUX43" s="214"/>
      <c r="UUY43" s="214"/>
      <c r="UUZ43" s="214"/>
      <c r="UVA43" s="214"/>
      <c r="UVB43" s="214"/>
      <c r="UVC43" s="214"/>
      <c r="UVD43" s="214"/>
      <c r="UVE43" s="214"/>
      <c r="UVF43" s="214"/>
      <c r="UVG43" s="214"/>
      <c r="UVH43" s="214"/>
      <c r="UVI43" s="214"/>
      <c r="UVJ43" s="214"/>
      <c r="UVK43" s="214"/>
      <c r="UVL43" s="214"/>
      <c r="UVM43" s="214"/>
      <c r="UVN43" s="214"/>
      <c r="UVO43" s="214"/>
      <c r="UVP43" s="214"/>
      <c r="UVQ43" s="214"/>
      <c r="UVR43" s="214"/>
      <c r="UVS43" s="214"/>
      <c r="UVT43" s="214"/>
      <c r="UVU43" s="214"/>
      <c r="UVV43" s="214"/>
      <c r="UVW43" s="214"/>
      <c r="UVX43" s="214"/>
      <c r="UVY43" s="214"/>
      <c r="UVZ43" s="214"/>
      <c r="UWA43" s="214"/>
      <c r="UWB43" s="214"/>
      <c r="UWC43" s="214"/>
      <c r="UWD43" s="214"/>
      <c r="UWE43" s="214"/>
      <c r="UWF43" s="214"/>
      <c r="UWG43" s="214"/>
      <c r="UWH43" s="214"/>
      <c r="UWI43" s="214"/>
      <c r="UWJ43" s="214"/>
      <c r="UWK43" s="214"/>
      <c r="UWL43" s="214"/>
      <c r="UWM43" s="214"/>
      <c r="UWN43" s="214"/>
      <c r="UWO43" s="214"/>
      <c r="UWP43" s="214"/>
      <c r="UWQ43" s="214"/>
      <c r="UWR43" s="214"/>
      <c r="UWS43" s="214"/>
      <c r="UWT43" s="214"/>
      <c r="UWU43" s="214"/>
      <c r="UWV43" s="214"/>
      <c r="UWW43" s="214"/>
      <c r="UWX43" s="214"/>
      <c r="UWY43" s="214"/>
      <c r="UWZ43" s="214"/>
      <c r="UXA43" s="214"/>
      <c r="UXB43" s="214"/>
      <c r="UXC43" s="214"/>
      <c r="UXD43" s="214"/>
      <c r="UXE43" s="214"/>
      <c r="UXF43" s="214"/>
      <c r="UXG43" s="214"/>
      <c r="UXH43" s="214"/>
      <c r="UXI43" s="214"/>
      <c r="UXJ43" s="214"/>
      <c r="UXK43" s="214"/>
      <c r="UXL43" s="214"/>
      <c r="UXM43" s="214"/>
      <c r="UXN43" s="214"/>
      <c r="UXO43" s="214"/>
      <c r="UXP43" s="214"/>
      <c r="UXQ43" s="214"/>
      <c r="UXR43" s="214"/>
      <c r="UXS43" s="214"/>
      <c r="UXT43" s="214"/>
      <c r="UXU43" s="214"/>
      <c r="UXV43" s="214"/>
      <c r="UXW43" s="214"/>
      <c r="UXX43" s="214"/>
      <c r="UXY43" s="214"/>
      <c r="UXZ43" s="214"/>
      <c r="UYA43" s="214"/>
      <c r="UYB43" s="214"/>
      <c r="UYC43" s="214"/>
      <c r="UYD43" s="214"/>
      <c r="UYE43" s="214"/>
      <c r="UYF43" s="214"/>
      <c r="UYG43" s="214"/>
      <c r="UYH43" s="214"/>
      <c r="UYI43" s="214"/>
      <c r="UYJ43" s="214"/>
      <c r="UYK43" s="214"/>
      <c r="UYL43" s="214"/>
      <c r="UYM43" s="214"/>
      <c r="UYN43" s="214"/>
      <c r="UYO43" s="214"/>
      <c r="UYP43" s="214"/>
      <c r="UYQ43" s="214"/>
      <c r="UYR43" s="214"/>
      <c r="UYS43" s="214"/>
      <c r="UYT43" s="214"/>
      <c r="UYU43" s="214"/>
      <c r="UYV43" s="214"/>
      <c r="UYW43" s="214"/>
      <c r="UYX43" s="214"/>
      <c r="UYY43" s="214"/>
      <c r="UYZ43" s="214"/>
      <c r="UZA43" s="214"/>
      <c r="UZB43" s="214"/>
      <c r="UZC43" s="214"/>
      <c r="UZD43" s="214"/>
      <c r="UZE43" s="214"/>
      <c r="UZF43" s="214"/>
      <c r="UZG43" s="214"/>
      <c r="UZH43" s="214"/>
      <c r="UZI43" s="214"/>
      <c r="UZJ43" s="214"/>
      <c r="UZK43" s="214"/>
      <c r="UZL43" s="214"/>
      <c r="UZM43" s="214"/>
      <c r="UZN43" s="214"/>
      <c r="UZO43" s="214"/>
      <c r="UZP43" s="214"/>
      <c r="UZQ43" s="214"/>
      <c r="UZR43" s="214"/>
      <c r="UZS43" s="214"/>
      <c r="UZT43" s="214"/>
      <c r="UZU43" s="214"/>
      <c r="UZV43" s="214"/>
      <c r="UZW43" s="214"/>
      <c r="UZX43" s="214"/>
      <c r="UZY43" s="214"/>
      <c r="UZZ43" s="214"/>
      <c r="VAA43" s="214"/>
      <c r="VAB43" s="214"/>
      <c r="VAC43" s="214"/>
      <c r="VAD43" s="214"/>
      <c r="VAE43" s="214"/>
      <c r="VAF43" s="214"/>
      <c r="VAG43" s="214"/>
      <c r="VAH43" s="214"/>
      <c r="VAI43" s="214"/>
      <c r="VAJ43" s="214"/>
      <c r="VAK43" s="214"/>
      <c r="VAL43" s="214"/>
      <c r="VAM43" s="214"/>
      <c r="VAN43" s="214"/>
      <c r="VAO43" s="214"/>
      <c r="VAP43" s="214"/>
      <c r="VAQ43" s="214"/>
      <c r="VAR43" s="214"/>
      <c r="VAS43" s="214"/>
      <c r="VAT43" s="214"/>
      <c r="VAU43" s="214"/>
      <c r="VAV43" s="214"/>
      <c r="VAW43" s="214"/>
      <c r="VAX43" s="214"/>
      <c r="VAY43" s="214"/>
      <c r="VAZ43" s="214"/>
      <c r="VBA43" s="214"/>
      <c r="VBB43" s="214"/>
      <c r="VBC43" s="214"/>
      <c r="VBD43" s="214"/>
      <c r="VBE43" s="214"/>
      <c r="VBF43" s="214"/>
      <c r="VBG43" s="214"/>
      <c r="VBH43" s="214"/>
      <c r="VBI43" s="214"/>
      <c r="VBJ43" s="214"/>
      <c r="VBK43" s="214"/>
      <c r="VBL43" s="214"/>
      <c r="VBM43" s="214"/>
      <c r="VBN43" s="214"/>
      <c r="VBO43" s="214"/>
      <c r="VBP43" s="214"/>
      <c r="VBQ43" s="214"/>
      <c r="VBR43" s="214"/>
      <c r="VBS43" s="214"/>
      <c r="VBT43" s="214"/>
      <c r="VBU43" s="214"/>
      <c r="VBV43" s="214"/>
      <c r="VBW43" s="214"/>
      <c r="VBX43" s="214"/>
      <c r="VBY43" s="214"/>
      <c r="VBZ43" s="214"/>
      <c r="VCA43" s="214"/>
      <c r="VCB43" s="214"/>
      <c r="VCC43" s="214"/>
      <c r="VCD43" s="214"/>
      <c r="VCE43" s="214"/>
      <c r="VCF43" s="214"/>
      <c r="VCG43" s="214"/>
      <c r="VCH43" s="214"/>
      <c r="VCI43" s="214"/>
      <c r="VCJ43" s="214"/>
      <c r="VCK43" s="214"/>
      <c r="VCL43" s="214"/>
      <c r="VCM43" s="214"/>
      <c r="VCN43" s="214"/>
      <c r="VCO43" s="214"/>
      <c r="VCP43" s="214"/>
      <c r="VCQ43" s="214"/>
      <c r="VCR43" s="214"/>
      <c r="VCS43" s="214"/>
      <c r="VCT43" s="214"/>
      <c r="VCU43" s="214"/>
      <c r="VCV43" s="214"/>
      <c r="VCW43" s="214"/>
      <c r="VCX43" s="214"/>
      <c r="VCY43" s="214"/>
      <c r="VCZ43" s="214"/>
      <c r="VDA43" s="214"/>
      <c r="VDB43" s="214"/>
      <c r="VDC43" s="214"/>
      <c r="VDD43" s="214"/>
      <c r="VDE43" s="214"/>
      <c r="VDF43" s="214"/>
      <c r="VDG43" s="214"/>
      <c r="VDH43" s="214"/>
      <c r="VDI43" s="214"/>
      <c r="VDJ43" s="214"/>
      <c r="VDK43" s="214"/>
      <c r="VDL43" s="214"/>
      <c r="VDM43" s="214"/>
      <c r="VDN43" s="214"/>
      <c r="VDO43" s="214"/>
      <c r="VDP43" s="214"/>
      <c r="VDQ43" s="214"/>
      <c r="VDR43" s="214"/>
      <c r="VDS43" s="214"/>
      <c r="VDT43" s="214"/>
      <c r="VDU43" s="214"/>
      <c r="VDV43" s="214"/>
      <c r="VDW43" s="214"/>
      <c r="VDX43" s="214"/>
      <c r="VDY43" s="214"/>
      <c r="VDZ43" s="214"/>
      <c r="VEA43" s="214"/>
      <c r="VEB43" s="214"/>
      <c r="VEC43" s="214"/>
      <c r="VED43" s="214"/>
      <c r="VEE43" s="214"/>
      <c r="VEF43" s="214"/>
      <c r="VEG43" s="214"/>
      <c r="VEH43" s="214"/>
      <c r="VEI43" s="214"/>
      <c r="VEJ43" s="214"/>
      <c r="VEK43" s="214"/>
      <c r="VEL43" s="214"/>
      <c r="VEM43" s="214"/>
      <c r="VEN43" s="214"/>
      <c r="VEO43" s="214"/>
      <c r="VEP43" s="214"/>
      <c r="VEQ43" s="214"/>
      <c r="VER43" s="214"/>
      <c r="VES43" s="214"/>
      <c r="VET43" s="214"/>
      <c r="VEU43" s="214"/>
      <c r="VEV43" s="214"/>
      <c r="VEW43" s="214"/>
      <c r="VEX43" s="214"/>
      <c r="VEY43" s="214"/>
      <c r="VEZ43" s="214"/>
      <c r="VFA43" s="214"/>
      <c r="VFB43" s="214"/>
      <c r="VFC43" s="214"/>
      <c r="VFD43" s="214"/>
      <c r="VFE43" s="214"/>
      <c r="VFF43" s="214"/>
      <c r="VFG43" s="214"/>
      <c r="VFH43" s="214"/>
      <c r="VFI43" s="214"/>
      <c r="VFJ43" s="214"/>
      <c r="VFK43" s="214"/>
      <c r="VFL43" s="214"/>
      <c r="VFM43" s="214"/>
      <c r="VFN43" s="214"/>
      <c r="VFO43" s="214"/>
      <c r="VFP43" s="214"/>
      <c r="VFQ43" s="214"/>
      <c r="VFR43" s="214"/>
      <c r="VFS43" s="214"/>
      <c r="VFT43" s="214"/>
      <c r="VFU43" s="214"/>
      <c r="VFV43" s="214"/>
      <c r="VFW43" s="214"/>
      <c r="VFX43" s="214"/>
      <c r="VFY43" s="214"/>
      <c r="VFZ43" s="214"/>
      <c r="VGA43" s="214"/>
      <c r="VGB43" s="214"/>
      <c r="VGC43" s="214"/>
      <c r="VGD43" s="214"/>
      <c r="VGE43" s="214"/>
      <c r="VGF43" s="214"/>
      <c r="VGG43" s="214"/>
      <c r="VGH43" s="214"/>
      <c r="VGI43" s="214"/>
      <c r="VGJ43" s="214"/>
      <c r="VGK43" s="214"/>
      <c r="VGL43" s="214"/>
      <c r="VGM43" s="214"/>
      <c r="VGN43" s="214"/>
      <c r="VGO43" s="214"/>
      <c r="VGP43" s="214"/>
      <c r="VGQ43" s="214"/>
      <c r="VGR43" s="214"/>
      <c r="VGS43" s="214"/>
      <c r="VGT43" s="214"/>
      <c r="VGU43" s="214"/>
      <c r="VGV43" s="214"/>
      <c r="VGW43" s="214"/>
      <c r="VGX43" s="214"/>
      <c r="VGY43" s="214"/>
      <c r="VGZ43" s="214"/>
      <c r="VHA43" s="214"/>
      <c r="VHB43" s="214"/>
      <c r="VHC43" s="214"/>
      <c r="VHD43" s="214"/>
      <c r="VHE43" s="214"/>
      <c r="VHF43" s="214"/>
      <c r="VHG43" s="214"/>
      <c r="VHH43" s="214"/>
      <c r="VHI43" s="214"/>
      <c r="VHJ43" s="214"/>
      <c r="VHK43" s="214"/>
      <c r="VHL43" s="214"/>
      <c r="VHM43" s="214"/>
      <c r="VHN43" s="214"/>
      <c r="VHO43" s="214"/>
      <c r="VHP43" s="214"/>
      <c r="VHQ43" s="214"/>
      <c r="VHR43" s="214"/>
      <c r="VHS43" s="214"/>
      <c r="VHT43" s="214"/>
      <c r="VHU43" s="214"/>
      <c r="VHV43" s="214"/>
      <c r="VHW43" s="214"/>
      <c r="VHX43" s="214"/>
      <c r="VHY43" s="214"/>
      <c r="VHZ43" s="214"/>
      <c r="VIA43" s="214"/>
      <c r="VIB43" s="214"/>
      <c r="VIC43" s="214"/>
      <c r="VID43" s="214"/>
      <c r="VIE43" s="214"/>
      <c r="VIF43" s="214"/>
      <c r="VIG43" s="214"/>
      <c r="VIH43" s="214"/>
      <c r="VII43" s="214"/>
      <c r="VIJ43" s="214"/>
      <c r="VIK43" s="214"/>
      <c r="VIL43" s="214"/>
      <c r="VIM43" s="214"/>
      <c r="VIN43" s="214"/>
      <c r="VIO43" s="214"/>
      <c r="VIP43" s="214"/>
      <c r="VIQ43" s="214"/>
      <c r="VIR43" s="214"/>
      <c r="VIS43" s="214"/>
      <c r="VIT43" s="214"/>
      <c r="VIU43" s="214"/>
      <c r="VIV43" s="214"/>
      <c r="VIW43" s="214"/>
      <c r="VIX43" s="214"/>
      <c r="VIY43" s="214"/>
      <c r="VIZ43" s="214"/>
      <c r="VJA43" s="214"/>
      <c r="VJB43" s="214"/>
      <c r="VJC43" s="214"/>
      <c r="VJD43" s="214"/>
      <c r="VJE43" s="214"/>
      <c r="VJF43" s="214"/>
      <c r="VJG43" s="214"/>
      <c r="VJH43" s="214"/>
      <c r="VJI43" s="214"/>
      <c r="VJJ43" s="214"/>
      <c r="VJK43" s="214"/>
      <c r="VJL43" s="214"/>
      <c r="VJM43" s="214"/>
      <c r="VJN43" s="214"/>
      <c r="VJO43" s="214"/>
      <c r="VJP43" s="214"/>
      <c r="VJQ43" s="214"/>
      <c r="VJR43" s="214"/>
      <c r="VJS43" s="214"/>
      <c r="VJT43" s="214"/>
      <c r="VJU43" s="214"/>
      <c r="VJV43" s="214"/>
      <c r="VJW43" s="214"/>
      <c r="VJX43" s="214"/>
      <c r="VJY43" s="214"/>
      <c r="VJZ43" s="214"/>
      <c r="VKA43" s="214"/>
      <c r="VKB43" s="214"/>
      <c r="VKC43" s="214"/>
      <c r="VKD43" s="214"/>
      <c r="VKE43" s="214"/>
      <c r="VKF43" s="214"/>
      <c r="VKG43" s="214"/>
      <c r="VKH43" s="214"/>
      <c r="VKI43" s="214"/>
      <c r="VKJ43" s="214"/>
      <c r="VKK43" s="214"/>
      <c r="VKL43" s="214"/>
      <c r="VKM43" s="214"/>
      <c r="VKN43" s="214"/>
      <c r="VKO43" s="214"/>
      <c r="VKP43" s="214"/>
      <c r="VKQ43" s="214"/>
      <c r="VKR43" s="214"/>
      <c r="VKS43" s="214"/>
      <c r="VKT43" s="214"/>
      <c r="VKU43" s="214"/>
      <c r="VKV43" s="214"/>
      <c r="VKW43" s="214"/>
      <c r="VKX43" s="214"/>
      <c r="VKY43" s="214"/>
      <c r="VKZ43" s="214"/>
      <c r="VLA43" s="214"/>
      <c r="VLB43" s="214"/>
      <c r="VLC43" s="214"/>
      <c r="VLD43" s="214"/>
      <c r="VLE43" s="214"/>
      <c r="VLF43" s="214"/>
      <c r="VLG43" s="214"/>
      <c r="VLH43" s="214"/>
      <c r="VLI43" s="214"/>
      <c r="VLJ43" s="214"/>
      <c r="VLK43" s="214"/>
      <c r="VLL43" s="214"/>
      <c r="VLM43" s="214"/>
      <c r="VLN43" s="214"/>
      <c r="VLO43" s="214"/>
      <c r="VLP43" s="214"/>
      <c r="VLQ43" s="214"/>
      <c r="VLR43" s="214"/>
      <c r="VLS43" s="214"/>
      <c r="VLT43" s="214"/>
      <c r="VLU43" s="214"/>
      <c r="VLV43" s="214"/>
      <c r="VLW43" s="214"/>
      <c r="VLX43" s="214"/>
      <c r="VLY43" s="214"/>
      <c r="VLZ43" s="214"/>
      <c r="VMA43" s="214"/>
      <c r="VMB43" s="214"/>
      <c r="VMC43" s="214"/>
      <c r="VMD43" s="214"/>
      <c r="VME43" s="214"/>
      <c r="VMF43" s="214"/>
      <c r="VMG43" s="214"/>
      <c r="VMH43" s="214"/>
      <c r="VMI43" s="214"/>
      <c r="VMJ43" s="214"/>
      <c r="VMK43" s="214"/>
      <c r="VML43" s="214"/>
      <c r="VMM43" s="214"/>
      <c r="VMN43" s="214"/>
      <c r="VMO43" s="214"/>
      <c r="VMP43" s="214"/>
      <c r="VMQ43" s="214"/>
      <c r="VMR43" s="214"/>
      <c r="VMS43" s="214"/>
      <c r="VMT43" s="214"/>
      <c r="VMU43" s="214"/>
      <c r="VMV43" s="214"/>
      <c r="VMW43" s="214"/>
      <c r="VMX43" s="214"/>
      <c r="VMY43" s="214"/>
      <c r="VMZ43" s="214"/>
      <c r="VNA43" s="214"/>
      <c r="VNB43" s="214"/>
      <c r="VNC43" s="214"/>
      <c r="VND43" s="214"/>
      <c r="VNE43" s="214"/>
      <c r="VNF43" s="214"/>
      <c r="VNG43" s="214"/>
      <c r="VNH43" s="214"/>
      <c r="VNI43" s="214"/>
      <c r="VNJ43" s="214"/>
      <c r="VNK43" s="214"/>
      <c r="VNL43" s="214"/>
      <c r="VNM43" s="214"/>
      <c r="VNN43" s="214"/>
      <c r="VNO43" s="214"/>
      <c r="VNP43" s="214"/>
      <c r="VNQ43" s="214"/>
      <c r="VNR43" s="214"/>
      <c r="VNS43" s="214"/>
      <c r="VNT43" s="214"/>
      <c r="VNU43" s="214"/>
      <c r="VNV43" s="214"/>
      <c r="VNW43" s="214"/>
      <c r="VNX43" s="214"/>
      <c r="VNY43" s="214"/>
      <c r="VNZ43" s="214"/>
      <c r="VOA43" s="214"/>
      <c r="VOB43" s="214"/>
      <c r="VOC43" s="214"/>
      <c r="VOD43" s="214"/>
      <c r="VOE43" s="214"/>
      <c r="VOF43" s="214"/>
      <c r="VOG43" s="214"/>
      <c r="VOH43" s="214"/>
      <c r="VOI43" s="214"/>
      <c r="VOJ43" s="214"/>
      <c r="VOK43" s="214"/>
      <c r="VOL43" s="214"/>
      <c r="VOM43" s="214"/>
      <c r="VON43" s="214"/>
      <c r="VOO43" s="214"/>
      <c r="VOP43" s="214"/>
      <c r="VOQ43" s="214"/>
      <c r="VOR43" s="214"/>
      <c r="VOS43" s="214"/>
      <c r="VOT43" s="214"/>
      <c r="VOU43" s="214"/>
      <c r="VOV43" s="214"/>
      <c r="VOW43" s="214"/>
      <c r="VOX43" s="214"/>
      <c r="VOY43" s="214"/>
      <c r="VOZ43" s="214"/>
      <c r="VPA43" s="214"/>
      <c r="VPB43" s="214"/>
      <c r="VPC43" s="214"/>
      <c r="VPD43" s="214"/>
      <c r="VPE43" s="214"/>
      <c r="VPF43" s="214"/>
      <c r="VPG43" s="214"/>
      <c r="VPH43" s="214"/>
      <c r="VPI43" s="214"/>
      <c r="VPJ43" s="214"/>
      <c r="VPK43" s="214"/>
      <c r="VPL43" s="214"/>
      <c r="VPM43" s="214"/>
      <c r="VPN43" s="214"/>
      <c r="VPO43" s="214"/>
      <c r="VPP43" s="214"/>
      <c r="VPQ43" s="214"/>
      <c r="VPR43" s="214"/>
      <c r="VPS43" s="214"/>
      <c r="VPT43" s="214"/>
      <c r="VPU43" s="214"/>
      <c r="VPV43" s="214"/>
      <c r="VPW43" s="214"/>
      <c r="VPX43" s="214"/>
      <c r="VPY43" s="214"/>
      <c r="VPZ43" s="214"/>
      <c r="VQA43" s="214"/>
      <c r="VQB43" s="214"/>
      <c r="VQC43" s="214"/>
      <c r="VQD43" s="214"/>
      <c r="VQE43" s="214"/>
      <c r="VQF43" s="214"/>
      <c r="VQG43" s="214"/>
      <c r="VQH43" s="214"/>
      <c r="VQI43" s="214"/>
      <c r="VQJ43" s="214"/>
      <c r="VQK43" s="214"/>
      <c r="VQL43" s="214"/>
      <c r="VQM43" s="214"/>
      <c r="VQN43" s="214"/>
      <c r="VQO43" s="214"/>
      <c r="VQP43" s="214"/>
      <c r="VQQ43" s="214"/>
      <c r="VQR43" s="214"/>
      <c r="VQS43" s="214"/>
      <c r="VQT43" s="214"/>
      <c r="VQU43" s="214"/>
      <c r="VQV43" s="214"/>
      <c r="VQW43" s="214"/>
      <c r="VQX43" s="214"/>
      <c r="VQY43" s="214"/>
      <c r="VQZ43" s="214"/>
      <c r="VRA43" s="214"/>
      <c r="VRB43" s="214"/>
      <c r="VRC43" s="214"/>
      <c r="VRD43" s="214"/>
      <c r="VRE43" s="214"/>
      <c r="VRF43" s="214"/>
      <c r="VRG43" s="214"/>
      <c r="VRH43" s="214"/>
      <c r="VRI43" s="214"/>
      <c r="VRJ43" s="214"/>
      <c r="VRK43" s="214"/>
      <c r="VRL43" s="214"/>
      <c r="VRM43" s="214"/>
      <c r="VRN43" s="214"/>
      <c r="VRO43" s="214"/>
      <c r="VRP43" s="214"/>
      <c r="VRQ43" s="214"/>
      <c r="VRR43" s="214"/>
      <c r="VRS43" s="214"/>
      <c r="VRT43" s="214"/>
      <c r="VRU43" s="214"/>
      <c r="VRV43" s="214"/>
      <c r="VRW43" s="214"/>
      <c r="VRX43" s="214"/>
      <c r="VRY43" s="214"/>
      <c r="VRZ43" s="214"/>
      <c r="VSA43" s="214"/>
      <c r="VSB43" s="214"/>
      <c r="VSC43" s="214"/>
      <c r="VSD43" s="214"/>
      <c r="VSE43" s="214"/>
      <c r="VSF43" s="214"/>
      <c r="VSG43" s="214"/>
      <c r="VSH43" s="214"/>
      <c r="VSI43" s="214"/>
      <c r="VSJ43" s="214"/>
      <c r="VSK43" s="214"/>
      <c r="VSL43" s="214"/>
      <c r="VSM43" s="214"/>
      <c r="VSN43" s="214"/>
      <c r="VSO43" s="214"/>
      <c r="VSP43" s="214"/>
      <c r="VSQ43" s="214"/>
      <c r="VSR43" s="214"/>
      <c r="VSS43" s="214"/>
      <c r="VST43" s="214"/>
      <c r="VSU43" s="214"/>
      <c r="VSV43" s="214"/>
      <c r="VSW43" s="214"/>
      <c r="VSX43" s="214"/>
      <c r="VSY43" s="214"/>
      <c r="VSZ43" s="214"/>
      <c r="VTA43" s="214"/>
      <c r="VTB43" s="214"/>
      <c r="VTC43" s="214"/>
      <c r="VTD43" s="214"/>
      <c r="VTE43" s="214"/>
      <c r="VTF43" s="214"/>
      <c r="VTG43" s="214"/>
      <c r="VTH43" s="214"/>
      <c r="VTI43" s="214"/>
      <c r="VTJ43" s="214"/>
      <c r="VTK43" s="214"/>
      <c r="VTL43" s="214"/>
      <c r="VTM43" s="214"/>
      <c r="VTN43" s="214"/>
      <c r="VTO43" s="214"/>
      <c r="VTP43" s="214"/>
      <c r="VTQ43" s="214"/>
      <c r="VTR43" s="214"/>
      <c r="VTS43" s="214"/>
      <c r="VTT43" s="214"/>
      <c r="VTU43" s="214"/>
      <c r="VTV43" s="214"/>
      <c r="VTW43" s="214"/>
      <c r="VTX43" s="214"/>
      <c r="VTY43" s="214"/>
      <c r="VTZ43" s="214"/>
      <c r="VUA43" s="214"/>
      <c r="VUB43" s="214"/>
      <c r="VUC43" s="214"/>
      <c r="VUD43" s="214"/>
      <c r="VUE43" s="214"/>
      <c r="VUF43" s="214"/>
      <c r="VUG43" s="214"/>
      <c r="VUH43" s="214"/>
      <c r="VUI43" s="214"/>
      <c r="VUJ43" s="214"/>
      <c r="VUK43" s="214"/>
      <c r="VUL43" s="214"/>
      <c r="VUM43" s="214"/>
      <c r="VUN43" s="214"/>
      <c r="VUO43" s="214"/>
      <c r="VUP43" s="214"/>
      <c r="VUQ43" s="214"/>
      <c r="VUR43" s="214"/>
      <c r="VUS43" s="214"/>
      <c r="VUT43" s="214"/>
      <c r="VUU43" s="214"/>
      <c r="VUV43" s="214"/>
      <c r="VUW43" s="214"/>
      <c r="VUX43" s="214"/>
      <c r="VUY43" s="214"/>
      <c r="VUZ43" s="214"/>
      <c r="VVA43" s="214"/>
      <c r="VVB43" s="214"/>
      <c r="VVC43" s="214"/>
      <c r="VVD43" s="214"/>
      <c r="VVE43" s="214"/>
      <c r="VVF43" s="214"/>
      <c r="VVG43" s="214"/>
      <c r="VVH43" s="214"/>
      <c r="VVI43" s="214"/>
      <c r="VVJ43" s="214"/>
      <c r="VVK43" s="214"/>
      <c r="VVL43" s="214"/>
      <c r="VVM43" s="214"/>
      <c r="VVN43" s="214"/>
      <c r="VVO43" s="214"/>
      <c r="VVP43" s="214"/>
      <c r="VVQ43" s="214"/>
      <c r="VVR43" s="214"/>
      <c r="VVS43" s="214"/>
      <c r="VVT43" s="214"/>
      <c r="VVU43" s="214"/>
      <c r="VVV43" s="214"/>
      <c r="VVW43" s="214"/>
      <c r="VVX43" s="214"/>
      <c r="VVY43" s="214"/>
      <c r="VVZ43" s="214"/>
      <c r="VWA43" s="214"/>
      <c r="VWB43" s="214"/>
      <c r="VWC43" s="214"/>
      <c r="VWD43" s="214"/>
      <c r="VWE43" s="214"/>
      <c r="VWF43" s="214"/>
      <c r="VWG43" s="214"/>
      <c r="VWH43" s="214"/>
      <c r="VWI43" s="214"/>
      <c r="VWJ43" s="214"/>
      <c r="VWK43" s="214"/>
      <c r="VWL43" s="214"/>
      <c r="VWM43" s="214"/>
      <c r="VWN43" s="214"/>
      <c r="VWO43" s="214"/>
      <c r="VWP43" s="214"/>
      <c r="VWQ43" s="214"/>
      <c r="VWR43" s="214"/>
      <c r="VWS43" s="214"/>
      <c r="VWT43" s="214"/>
      <c r="VWU43" s="214"/>
      <c r="VWV43" s="214"/>
      <c r="VWW43" s="214"/>
      <c r="VWX43" s="214"/>
      <c r="VWY43" s="214"/>
      <c r="VWZ43" s="214"/>
      <c r="VXA43" s="214"/>
      <c r="VXB43" s="214"/>
      <c r="VXC43" s="214"/>
      <c r="VXD43" s="214"/>
      <c r="VXE43" s="214"/>
      <c r="VXF43" s="214"/>
      <c r="VXG43" s="214"/>
      <c r="VXH43" s="214"/>
      <c r="VXI43" s="214"/>
      <c r="VXJ43" s="214"/>
      <c r="VXK43" s="214"/>
      <c r="VXL43" s="214"/>
      <c r="VXM43" s="214"/>
      <c r="VXN43" s="214"/>
      <c r="VXO43" s="214"/>
      <c r="VXP43" s="214"/>
      <c r="VXQ43" s="214"/>
      <c r="VXR43" s="214"/>
      <c r="VXS43" s="214"/>
      <c r="VXT43" s="214"/>
      <c r="VXU43" s="214"/>
      <c r="VXV43" s="214"/>
      <c r="VXW43" s="214"/>
      <c r="VXX43" s="214"/>
      <c r="VXY43" s="214"/>
      <c r="VXZ43" s="214"/>
      <c r="VYA43" s="214"/>
      <c r="VYB43" s="214"/>
      <c r="VYC43" s="214"/>
      <c r="VYD43" s="214"/>
      <c r="VYE43" s="214"/>
      <c r="VYF43" s="214"/>
      <c r="VYG43" s="214"/>
      <c r="VYH43" s="214"/>
      <c r="VYI43" s="214"/>
      <c r="VYJ43" s="214"/>
      <c r="VYK43" s="214"/>
      <c r="VYL43" s="214"/>
      <c r="VYM43" s="214"/>
      <c r="VYN43" s="214"/>
      <c r="VYO43" s="214"/>
      <c r="VYP43" s="214"/>
      <c r="VYQ43" s="214"/>
      <c r="VYR43" s="214"/>
      <c r="VYS43" s="214"/>
      <c r="VYT43" s="214"/>
      <c r="VYU43" s="214"/>
      <c r="VYV43" s="214"/>
      <c r="VYW43" s="214"/>
      <c r="VYX43" s="214"/>
      <c r="VYY43" s="214"/>
      <c r="VYZ43" s="214"/>
      <c r="VZA43" s="214"/>
      <c r="VZB43" s="214"/>
      <c r="VZC43" s="214"/>
      <c r="VZD43" s="214"/>
      <c r="VZE43" s="214"/>
      <c r="VZF43" s="214"/>
      <c r="VZG43" s="214"/>
      <c r="VZH43" s="214"/>
      <c r="VZI43" s="214"/>
      <c r="VZJ43" s="214"/>
      <c r="VZK43" s="214"/>
      <c r="VZL43" s="214"/>
      <c r="VZM43" s="214"/>
      <c r="VZN43" s="214"/>
      <c r="VZO43" s="214"/>
      <c r="VZP43" s="214"/>
      <c r="VZQ43" s="214"/>
      <c r="VZR43" s="214"/>
      <c r="VZS43" s="214"/>
      <c r="VZT43" s="214"/>
      <c r="VZU43" s="214"/>
      <c r="VZV43" s="214"/>
      <c r="VZW43" s="214"/>
      <c r="VZX43" s="214"/>
      <c r="VZY43" s="214"/>
      <c r="VZZ43" s="214"/>
      <c r="WAA43" s="214"/>
      <c r="WAB43" s="214"/>
      <c r="WAC43" s="214"/>
      <c r="WAD43" s="214"/>
      <c r="WAE43" s="214"/>
      <c r="WAF43" s="214"/>
      <c r="WAG43" s="214"/>
      <c r="WAH43" s="214"/>
      <c r="WAI43" s="214"/>
      <c r="WAJ43" s="214"/>
      <c r="WAK43" s="214"/>
      <c r="WAL43" s="214"/>
      <c r="WAM43" s="214"/>
      <c r="WAN43" s="214"/>
      <c r="WAO43" s="214"/>
      <c r="WAP43" s="214"/>
      <c r="WAQ43" s="214"/>
      <c r="WAR43" s="214"/>
      <c r="WAS43" s="214"/>
      <c r="WAT43" s="214"/>
      <c r="WAU43" s="214"/>
      <c r="WAV43" s="214"/>
      <c r="WAW43" s="214"/>
      <c r="WAX43" s="214"/>
      <c r="WAY43" s="214"/>
      <c r="WAZ43" s="214"/>
      <c r="WBA43" s="214"/>
      <c r="WBB43" s="214"/>
      <c r="WBC43" s="214"/>
      <c r="WBD43" s="214"/>
      <c r="WBE43" s="214"/>
      <c r="WBF43" s="214"/>
      <c r="WBG43" s="214"/>
      <c r="WBH43" s="214"/>
      <c r="WBI43" s="214"/>
      <c r="WBJ43" s="214"/>
      <c r="WBK43" s="214"/>
      <c r="WBL43" s="214"/>
      <c r="WBM43" s="214"/>
      <c r="WBN43" s="214"/>
      <c r="WBO43" s="214"/>
      <c r="WBP43" s="214"/>
      <c r="WBQ43" s="214"/>
      <c r="WBR43" s="214"/>
      <c r="WBS43" s="214"/>
      <c r="WBT43" s="214"/>
      <c r="WBU43" s="214"/>
      <c r="WBV43" s="214"/>
      <c r="WBW43" s="214"/>
      <c r="WBX43" s="214"/>
      <c r="WBY43" s="214"/>
      <c r="WBZ43" s="214"/>
      <c r="WCA43" s="214"/>
      <c r="WCB43" s="214"/>
      <c r="WCC43" s="214"/>
      <c r="WCD43" s="214"/>
      <c r="WCE43" s="214"/>
      <c r="WCF43" s="214"/>
      <c r="WCG43" s="214"/>
      <c r="WCH43" s="214"/>
      <c r="WCI43" s="214"/>
      <c r="WCJ43" s="214"/>
      <c r="WCK43" s="214"/>
      <c r="WCL43" s="214"/>
      <c r="WCM43" s="214"/>
      <c r="WCN43" s="214"/>
      <c r="WCO43" s="214"/>
      <c r="WCP43" s="214"/>
      <c r="WCQ43" s="214"/>
      <c r="WCR43" s="214"/>
      <c r="WCS43" s="214"/>
      <c r="WCT43" s="214"/>
      <c r="WCU43" s="214"/>
      <c r="WCV43" s="214"/>
      <c r="WCW43" s="214"/>
      <c r="WCX43" s="214"/>
      <c r="WCY43" s="214"/>
      <c r="WCZ43" s="214"/>
      <c r="WDA43" s="214"/>
      <c r="WDB43" s="214"/>
      <c r="WDC43" s="214"/>
      <c r="WDD43" s="214"/>
      <c r="WDE43" s="214"/>
      <c r="WDF43" s="214"/>
      <c r="WDG43" s="214"/>
      <c r="WDH43" s="214"/>
      <c r="WDI43" s="214"/>
      <c r="WDJ43" s="214"/>
      <c r="WDK43" s="214"/>
      <c r="WDL43" s="214"/>
      <c r="WDM43" s="214"/>
      <c r="WDN43" s="214"/>
      <c r="WDO43" s="214"/>
      <c r="WDP43" s="214"/>
      <c r="WDQ43" s="214"/>
      <c r="WDR43" s="214"/>
      <c r="WDS43" s="214"/>
      <c r="WDT43" s="214"/>
      <c r="WDU43" s="214"/>
      <c r="WDV43" s="214"/>
      <c r="WDW43" s="214"/>
      <c r="WDX43" s="214"/>
      <c r="WDY43" s="214"/>
      <c r="WDZ43" s="214"/>
      <c r="WEA43" s="214"/>
      <c r="WEB43" s="214"/>
      <c r="WEC43" s="214"/>
      <c r="WED43" s="214"/>
      <c r="WEE43" s="214"/>
      <c r="WEF43" s="214"/>
      <c r="WEG43" s="214"/>
      <c r="WEH43" s="214"/>
      <c r="WEI43" s="214"/>
      <c r="WEJ43" s="214"/>
      <c r="WEK43" s="214"/>
      <c r="WEL43" s="214"/>
      <c r="WEM43" s="214"/>
      <c r="WEN43" s="214"/>
      <c r="WEO43" s="214"/>
      <c r="WEP43" s="214"/>
      <c r="WEQ43" s="214"/>
      <c r="WER43" s="214"/>
      <c r="WES43" s="214"/>
      <c r="WET43" s="214"/>
      <c r="WEU43" s="214"/>
      <c r="WEV43" s="214"/>
      <c r="WEW43" s="214"/>
      <c r="WEX43" s="214"/>
      <c r="WEY43" s="214"/>
      <c r="WEZ43" s="214"/>
      <c r="WFA43" s="214"/>
      <c r="WFB43" s="214"/>
      <c r="WFC43" s="214"/>
      <c r="WFD43" s="214"/>
      <c r="WFE43" s="214"/>
      <c r="WFF43" s="214"/>
      <c r="WFG43" s="214"/>
      <c r="WFH43" s="214"/>
      <c r="WFI43" s="214"/>
      <c r="WFJ43" s="214"/>
      <c r="WFK43" s="214"/>
      <c r="WFL43" s="214"/>
      <c r="WFM43" s="214"/>
      <c r="WFN43" s="214"/>
      <c r="WFO43" s="214"/>
      <c r="WFP43" s="214"/>
      <c r="WFQ43" s="214"/>
      <c r="WFR43" s="214"/>
      <c r="WFS43" s="214"/>
      <c r="WFT43" s="214"/>
      <c r="WFU43" s="214"/>
      <c r="WFV43" s="214"/>
      <c r="WFW43" s="214"/>
      <c r="WFX43" s="214"/>
      <c r="WFY43" s="214"/>
      <c r="WFZ43" s="214"/>
      <c r="WGA43" s="214"/>
      <c r="WGB43" s="214"/>
      <c r="WGC43" s="214"/>
      <c r="WGD43" s="214"/>
      <c r="WGE43" s="214"/>
      <c r="WGF43" s="214"/>
      <c r="WGG43" s="214"/>
      <c r="WGH43" s="214"/>
      <c r="WGI43" s="214"/>
      <c r="WGJ43" s="214"/>
      <c r="WGK43" s="214"/>
      <c r="WGL43" s="214"/>
      <c r="WGM43" s="214"/>
      <c r="WGN43" s="214"/>
      <c r="WGO43" s="214"/>
      <c r="WGP43" s="214"/>
      <c r="WGQ43" s="214"/>
      <c r="WGR43" s="214"/>
      <c r="WGS43" s="214"/>
      <c r="WGT43" s="214"/>
      <c r="WGU43" s="214"/>
      <c r="WGV43" s="214"/>
      <c r="WGW43" s="214"/>
      <c r="WGX43" s="214"/>
      <c r="WGY43" s="214"/>
      <c r="WGZ43" s="214"/>
      <c r="WHA43" s="214"/>
      <c r="WHB43" s="214"/>
      <c r="WHC43" s="214"/>
      <c r="WHD43" s="214"/>
      <c r="WHE43" s="214"/>
      <c r="WHF43" s="214"/>
      <c r="WHG43" s="214"/>
      <c r="WHH43" s="214"/>
      <c r="WHI43" s="214"/>
      <c r="WHJ43" s="214"/>
      <c r="WHK43" s="214"/>
      <c r="WHL43" s="214"/>
      <c r="WHM43" s="214"/>
      <c r="WHN43" s="214"/>
      <c r="WHO43" s="214"/>
      <c r="WHP43" s="214"/>
      <c r="WHQ43" s="214"/>
      <c r="WHR43" s="214"/>
      <c r="WHS43" s="214"/>
      <c r="WHT43" s="214"/>
      <c r="WHU43" s="214"/>
      <c r="WHV43" s="214"/>
      <c r="WHW43" s="214"/>
      <c r="WHX43" s="214"/>
      <c r="WHY43" s="214"/>
      <c r="WHZ43" s="214"/>
      <c r="WIA43" s="214"/>
      <c r="WIB43" s="214"/>
      <c r="WIC43" s="214"/>
      <c r="WID43" s="214"/>
      <c r="WIE43" s="214"/>
      <c r="WIF43" s="214"/>
      <c r="WIG43" s="214"/>
      <c r="WIH43" s="214"/>
      <c r="WII43" s="214"/>
      <c r="WIJ43" s="214"/>
      <c r="WIK43" s="214"/>
      <c r="WIL43" s="214"/>
      <c r="WIM43" s="214"/>
      <c r="WIN43" s="214"/>
      <c r="WIO43" s="214"/>
      <c r="WIP43" s="214"/>
      <c r="WIQ43" s="214"/>
      <c r="WIR43" s="214"/>
      <c r="WIS43" s="214"/>
      <c r="WIT43" s="214"/>
      <c r="WIU43" s="214"/>
      <c r="WIV43" s="214"/>
      <c r="WIW43" s="214"/>
      <c r="WIX43" s="214"/>
      <c r="WIY43" s="214"/>
      <c r="WIZ43" s="214"/>
      <c r="WJA43" s="214"/>
      <c r="WJB43" s="214"/>
      <c r="WJC43" s="214"/>
      <c r="WJD43" s="214"/>
      <c r="WJE43" s="214"/>
      <c r="WJF43" s="214"/>
      <c r="WJG43" s="214"/>
      <c r="WJH43" s="214"/>
      <c r="WJI43" s="214"/>
      <c r="WJJ43" s="214"/>
      <c r="WJK43" s="214"/>
      <c r="WJL43" s="214"/>
      <c r="WJM43" s="214"/>
      <c r="WJN43" s="214"/>
      <c r="WJO43" s="214"/>
      <c r="WJP43" s="214"/>
      <c r="WJQ43" s="214"/>
      <c r="WJR43" s="214"/>
      <c r="WJS43" s="214"/>
      <c r="WJT43" s="214"/>
      <c r="WJU43" s="214"/>
      <c r="WJV43" s="214"/>
      <c r="WJW43" s="214"/>
      <c r="WJX43" s="214"/>
      <c r="WJY43" s="214"/>
      <c r="WJZ43" s="214"/>
      <c r="WKA43" s="214"/>
      <c r="WKB43" s="214"/>
      <c r="WKC43" s="214"/>
      <c r="WKD43" s="214"/>
      <c r="WKE43" s="214"/>
      <c r="WKF43" s="214"/>
      <c r="WKG43" s="214"/>
      <c r="WKH43" s="214"/>
      <c r="WKI43" s="214"/>
      <c r="WKJ43" s="214"/>
      <c r="WKK43" s="214"/>
      <c r="WKL43" s="214"/>
      <c r="WKM43" s="214"/>
      <c r="WKN43" s="214"/>
      <c r="WKO43" s="214"/>
      <c r="WKP43" s="214"/>
      <c r="WKQ43" s="214"/>
      <c r="WKR43" s="214"/>
      <c r="WKS43" s="214"/>
      <c r="WKT43" s="214"/>
      <c r="WKU43" s="214"/>
      <c r="WKV43" s="214"/>
      <c r="WKW43" s="214"/>
      <c r="WKX43" s="214"/>
      <c r="WKY43" s="214"/>
      <c r="WKZ43" s="214"/>
      <c r="WLA43" s="214"/>
      <c r="WLB43" s="214"/>
      <c r="WLC43" s="214"/>
      <c r="WLD43" s="214"/>
      <c r="WLE43" s="214"/>
      <c r="WLF43" s="214"/>
      <c r="WLG43" s="214"/>
      <c r="WLH43" s="214"/>
      <c r="WLI43" s="214"/>
      <c r="WLJ43" s="214"/>
      <c r="WLK43" s="214"/>
      <c r="WLL43" s="214"/>
      <c r="WLM43" s="214"/>
      <c r="WLN43" s="214"/>
      <c r="WLO43" s="214"/>
      <c r="WLP43" s="214"/>
      <c r="WLQ43" s="214"/>
      <c r="WLR43" s="214"/>
      <c r="WLS43" s="214"/>
      <c r="WLT43" s="214"/>
      <c r="WLU43" s="214"/>
      <c r="WLV43" s="214"/>
      <c r="WLW43" s="214"/>
      <c r="WLX43" s="214"/>
      <c r="WLY43" s="214"/>
      <c r="WLZ43" s="214"/>
      <c r="WMA43" s="214"/>
      <c r="WMB43" s="214"/>
      <c r="WMC43" s="214"/>
      <c r="WMD43" s="214"/>
      <c r="WME43" s="214"/>
      <c r="WMF43" s="214"/>
      <c r="WMG43" s="214"/>
      <c r="WMH43" s="214"/>
      <c r="WMI43" s="214"/>
      <c r="WMJ43" s="214"/>
      <c r="WMK43" s="214"/>
      <c r="WML43" s="214"/>
      <c r="WMM43" s="214"/>
      <c r="WMN43" s="214"/>
      <c r="WMO43" s="214"/>
      <c r="WMP43" s="214"/>
      <c r="WMQ43" s="214"/>
      <c r="WMR43" s="214"/>
      <c r="WMS43" s="214"/>
      <c r="WMT43" s="214"/>
      <c r="WMU43" s="214"/>
      <c r="WMV43" s="214"/>
      <c r="WMW43" s="214"/>
      <c r="WMX43" s="214"/>
      <c r="WMY43" s="214"/>
      <c r="WMZ43" s="214"/>
      <c r="WNA43" s="214"/>
      <c r="WNB43" s="214"/>
      <c r="WNC43" s="214"/>
      <c r="WND43" s="214"/>
      <c r="WNE43" s="214"/>
      <c r="WNF43" s="214"/>
      <c r="WNG43" s="214"/>
      <c r="WNH43" s="214"/>
      <c r="WNI43" s="214"/>
      <c r="WNJ43" s="214"/>
      <c r="WNK43" s="214"/>
      <c r="WNL43" s="214"/>
      <c r="WNM43" s="214"/>
      <c r="WNN43" s="214"/>
      <c r="WNO43" s="214"/>
      <c r="WNP43" s="214"/>
      <c r="WNQ43" s="214"/>
      <c r="WNR43" s="214"/>
      <c r="WNS43" s="214"/>
      <c r="WNT43" s="214"/>
      <c r="WNU43" s="214"/>
      <c r="WNV43" s="214"/>
      <c r="WNW43" s="214"/>
      <c r="WNX43" s="214"/>
      <c r="WNY43" s="214"/>
      <c r="WNZ43" s="214"/>
      <c r="WOA43" s="214"/>
      <c r="WOB43" s="214"/>
      <c r="WOC43" s="214"/>
      <c r="WOD43" s="214"/>
      <c r="WOE43" s="214"/>
      <c r="WOF43" s="214"/>
      <c r="WOG43" s="214"/>
      <c r="WOH43" s="214"/>
      <c r="WOI43" s="214"/>
      <c r="WOJ43" s="214"/>
      <c r="WOK43" s="214"/>
      <c r="WOL43" s="214"/>
      <c r="WOM43" s="214"/>
      <c r="WON43" s="214"/>
      <c r="WOO43" s="214"/>
      <c r="WOP43" s="214"/>
      <c r="WOQ43" s="214"/>
      <c r="WOR43" s="214"/>
      <c r="WOS43" s="214"/>
      <c r="WOT43" s="214"/>
      <c r="WOU43" s="214"/>
      <c r="WOV43" s="214"/>
      <c r="WOW43" s="214"/>
      <c r="WOX43" s="214"/>
      <c r="WOY43" s="214"/>
      <c r="WOZ43" s="214"/>
      <c r="WPA43" s="214"/>
      <c r="WPB43" s="214"/>
      <c r="WPC43" s="214"/>
      <c r="WPD43" s="214"/>
      <c r="WPE43" s="214"/>
      <c r="WPF43" s="214"/>
      <c r="WPG43" s="214"/>
      <c r="WPH43" s="214"/>
      <c r="WPI43" s="214"/>
      <c r="WPJ43" s="214"/>
      <c r="WPK43" s="214"/>
      <c r="WPL43" s="214"/>
      <c r="WPM43" s="214"/>
      <c r="WPN43" s="214"/>
      <c r="WPO43" s="214"/>
      <c r="WPP43" s="214"/>
      <c r="WPQ43" s="214"/>
      <c r="WPR43" s="214"/>
      <c r="WPS43" s="214"/>
      <c r="WPT43" s="214"/>
      <c r="WPU43" s="214"/>
      <c r="WPV43" s="214"/>
      <c r="WPW43" s="214"/>
      <c r="WPX43" s="214"/>
      <c r="WPY43" s="214"/>
      <c r="WPZ43" s="214"/>
      <c r="WQA43" s="214"/>
      <c r="WQB43" s="214"/>
      <c r="WQC43" s="214"/>
      <c r="WQD43" s="214"/>
      <c r="WQE43" s="214"/>
      <c r="WQF43" s="214"/>
      <c r="WQG43" s="214"/>
      <c r="WQH43" s="214"/>
      <c r="WQI43" s="214"/>
      <c r="WQJ43" s="214"/>
      <c r="WQK43" s="214"/>
      <c r="WQL43" s="214"/>
      <c r="WQM43" s="214"/>
      <c r="WQN43" s="214"/>
      <c r="WQO43" s="214"/>
      <c r="WQP43" s="214"/>
      <c r="WQQ43" s="214"/>
      <c r="WQR43" s="214"/>
      <c r="WQS43" s="214"/>
      <c r="WQT43" s="214"/>
      <c r="WQU43" s="214"/>
      <c r="WQV43" s="214"/>
      <c r="WQW43" s="214"/>
      <c r="WQX43" s="214"/>
      <c r="WQY43" s="214"/>
      <c r="WQZ43" s="214"/>
      <c r="WRA43" s="214"/>
      <c r="WRB43" s="214"/>
      <c r="WRC43" s="214"/>
      <c r="WRD43" s="214"/>
      <c r="WRE43" s="214"/>
      <c r="WRF43" s="214"/>
      <c r="WRG43" s="214"/>
      <c r="WRH43" s="214"/>
      <c r="WRI43" s="214"/>
      <c r="WRJ43" s="214"/>
      <c r="WRK43" s="214"/>
      <c r="WRL43" s="214"/>
      <c r="WRM43" s="214"/>
      <c r="WRN43" s="214"/>
      <c r="WRO43" s="214"/>
      <c r="WRP43" s="214"/>
      <c r="WRQ43" s="214"/>
      <c r="WRR43" s="214"/>
      <c r="WRS43" s="214"/>
      <c r="WRT43" s="214"/>
      <c r="WRU43" s="214"/>
      <c r="WRV43" s="214"/>
      <c r="WRW43" s="214"/>
      <c r="WRX43" s="214"/>
      <c r="WRY43" s="214"/>
      <c r="WRZ43" s="214"/>
      <c r="WSA43" s="214"/>
      <c r="WSB43" s="214"/>
      <c r="WSC43" s="214"/>
      <c r="WSD43" s="214"/>
      <c r="WSE43" s="214"/>
      <c r="WSF43" s="214"/>
      <c r="WSG43" s="214"/>
      <c r="WSH43" s="214"/>
      <c r="WSI43" s="214"/>
      <c r="WSJ43" s="214"/>
      <c r="WSK43" s="214"/>
      <c r="WSL43" s="214"/>
      <c r="WSM43" s="214"/>
      <c r="WSN43" s="214"/>
      <c r="WSO43" s="214"/>
      <c r="WSP43" s="214"/>
      <c r="WSQ43" s="214"/>
      <c r="WSR43" s="214"/>
      <c r="WSS43" s="214"/>
      <c r="WST43" s="214"/>
      <c r="WSU43" s="214"/>
      <c r="WSV43" s="214"/>
      <c r="WSW43" s="214"/>
      <c r="WSX43" s="214"/>
      <c r="WSY43" s="214"/>
      <c r="WSZ43" s="214"/>
      <c r="WTA43" s="214"/>
      <c r="WTB43" s="214"/>
      <c r="WTC43" s="214"/>
      <c r="WTD43" s="214"/>
      <c r="WTE43" s="214"/>
      <c r="WTF43" s="214"/>
      <c r="WTG43" s="214"/>
      <c r="WTH43" s="214"/>
      <c r="WTI43" s="214"/>
      <c r="WTJ43" s="214"/>
      <c r="WTK43" s="214"/>
      <c r="WTL43" s="214"/>
      <c r="WTM43" s="214"/>
      <c r="WTN43" s="214"/>
      <c r="WTO43" s="214"/>
      <c r="WTP43" s="214"/>
      <c r="WTQ43" s="214"/>
      <c r="WTR43" s="214"/>
      <c r="WTS43" s="214"/>
      <c r="WTT43" s="214"/>
      <c r="WTU43" s="214"/>
      <c r="WTV43" s="214"/>
      <c r="WTW43" s="214"/>
      <c r="WTX43" s="214"/>
      <c r="WTY43" s="214"/>
      <c r="WTZ43" s="214"/>
      <c r="WUA43" s="214"/>
      <c r="WUB43" s="214"/>
      <c r="WUC43" s="214"/>
      <c r="WUD43" s="214"/>
      <c r="WUE43" s="214"/>
      <c r="WUF43" s="214"/>
      <c r="WUG43" s="214"/>
      <c r="WUH43" s="214"/>
      <c r="WUI43" s="214"/>
      <c r="WUJ43" s="214"/>
      <c r="WUK43" s="214"/>
      <c r="WUL43" s="214"/>
      <c r="WUM43" s="214"/>
      <c r="WUN43" s="214"/>
      <c r="WUO43" s="214"/>
      <c r="WUP43" s="214"/>
      <c r="WUQ43" s="214"/>
      <c r="WUR43" s="214"/>
      <c r="WUS43" s="214"/>
      <c r="WUT43" s="214"/>
      <c r="WUU43" s="214"/>
      <c r="WUV43" s="214"/>
      <c r="WUW43" s="214"/>
      <c r="WUX43" s="214"/>
      <c r="WUY43" s="214"/>
      <c r="WUZ43" s="214"/>
      <c r="WVA43" s="214"/>
      <c r="WVB43" s="214"/>
      <c r="WVC43" s="214"/>
      <c r="WVD43" s="214"/>
      <c r="WVE43" s="214"/>
      <c r="WVF43" s="214"/>
      <c r="WVG43" s="214"/>
      <c r="WVH43" s="214"/>
      <c r="WVI43" s="214"/>
      <c r="WVJ43" s="214"/>
      <c r="WVK43" s="214"/>
      <c r="WVL43" s="214"/>
      <c r="WVM43" s="214"/>
      <c r="WVN43" s="214"/>
      <c r="WVO43" s="214"/>
      <c r="WVP43" s="214"/>
      <c r="WVQ43" s="214"/>
      <c r="WVR43" s="214"/>
      <c r="WVS43" s="214"/>
      <c r="WVT43" s="214"/>
      <c r="WVU43" s="214"/>
      <c r="WVV43" s="214"/>
      <c r="WVW43" s="214"/>
    </row>
    <row r="44" spans="1:16143" s="213" customFormat="1" ht="30" customHeight="1">
      <c r="A44" s="222"/>
      <c r="B44" s="222"/>
      <c r="C44" s="222"/>
      <c r="D44" s="222"/>
      <c r="E44" s="222"/>
      <c r="F44" s="222"/>
      <c r="G44" s="222"/>
      <c r="H44" s="222"/>
      <c r="I44" s="222"/>
      <c r="J44" s="222"/>
      <c r="K44" s="222"/>
      <c r="L44" s="222"/>
      <c r="M44" s="222"/>
      <c r="O44" s="214"/>
      <c r="P44" s="214"/>
      <c r="Q44" s="214"/>
      <c r="R44" s="214"/>
      <c r="S44" s="214"/>
      <c r="T44" s="214"/>
      <c r="U44" s="214"/>
      <c r="V44" s="214"/>
      <c r="W44" s="214"/>
      <c r="X44" s="214"/>
      <c r="Y44" s="214"/>
      <c r="Z44" s="214"/>
      <c r="AA44" s="214"/>
      <c r="AB44" s="214"/>
      <c r="AC44" s="214"/>
      <c r="AD44" s="214"/>
      <c r="AE44" s="214"/>
      <c r="AF44" s="214"/>
      <c r="AG44" s="214"/>
      <c r="AH44" s="214"/>
      <c r="AI44" s="214"/>
      <c r="AJ44" s="214"/>
      <c r="AK44" s="214"/>
      <c r="AL44" s="214"/>
      <c r="AM44" s="214"/>
      <c r="AN44" s="214"/>
      <c r="AO44" s="214"/>
      <c r="AP44" s="214"/>
      <c r="AQ44" s="214"/>
      <c r="AR44" s="214"/>
      <c r="AS44" s="214"/>
      <c r="AT44" s="214"/>
      <c r="AU44" s="214"/>
      <c r="AV44" s="214"/>
      <c r="AW44" s="214"/>
      <c r="AX44" s="214"/>
      <c r="AY44" s="214"/>
      <c r="AZ44" s="214"/>
      <c r="BA44" s="214"/>
      <c r="BB44" s="214"/>
      <c r="BC44" s="214"/>
      <c r="BD44" s="214"/>
      <c r="BE44" s="214"/>
      <c r="BF44" s="214"/>
      <c r="BG44" s="214"/>
      <c r="BH44" s="214"/>
      <c r="BI44" s="214"/>
      <c r="BJ44" s="214"/>
      <c r="BK44" s="214"/>
      <c r="BL44" s="214"/>
      <c r="BM44" s="214"/>
      <c r="BN44" s="214"/>
      <c r="BO44" s="214"/>
      <c r="BP44" s="214"/>
      <c r="BQ44" s="214"/>
      <c r="BR44" s="214"/>
      <c r="BS44" s="214"/>
      <c r="BT44" s="214"/>
      <c r="BU44" s="214"/>
      <c r="BV44" s="214"/>
      <c r="BW44" s="214"/>
      <c r="BX44" s="214"/>
      <c r="BY44" s="214"/>
      <c r="BZ44" s="214"/>
      <c r="CA44" s="214"/>
      <c r="CB44" s="214"/>
      <c r="CC44" s="214"/>
      <c r="CD44" s="214"/>
      <c r="CE44" s="214"/>
      <c r="CF44" s="214"/>
      <c r="CG44" s="214"/>
      <c r="CH44" s="214"/>
      <c r="CI44" s="214"/>
      <c r="CJ44" s="214"/>
      <c r="CK44" s="214"/>
      <c r="CL44" s="214"/>
      <c r="CM44" s="214"/>
      <c r="CN44" s="214"/>
      <c r="CO44" s="214"/>
      <c r="CP44" s="214"/>
      <c r="CQ44" s="214"/>
      <c r="CR44" s="214"/>
      <c r="CS44" s="214"/>
      <c r="CT44" s="214"/>
      <c r="CU44" s="214"/>
      <c r="CV44" s="214"/>
      <c r="CW44" s="214"/>
      <c r="CX44" s="214"/>
      <c r="CY44" s="214"/>
      <c r="CZ44" s="214"/>
      <c r="DA44" s="214"/>
      <c r="DB44" s="214"/>
      <c r="DC44" s="214"/>
      <c r="DD44" s="214"/>
      <c r="DE44" s="214"/>
      <c r="DF44" s="214"/>
      <c r="DG44" s="214"/>
      <c r="DH44" s="214"/>
      <c r="DI44" s="214"/>
      <c r="DJ44" s="214"/>
      <c r="DK44" s="214"/>
      <c r="DL44" s="214"/>
      <c r="DM44" s="214"/>
      <c r="DN44" s="214"/>
      <c r="DO44" s="214"/>
      <c r="DP44" s="214"/>
      <c r="DQ44" s="214"/>
      <c r="DR44" s="214"/>
      <c r="DS44" s="214"/>
      <c r="DT44" s="214"/>
      <c r="DU44" s="214"/>
      <c r="DV44" s="214"/>
      <c r="DW44" s="214"/>
      <c r="DX44" s="214"/>
      <c r="DY44" s="214"/>
      <c r="DZ44" s="214"/>
      <c r="EA44" s="214"/>
      <c r="EB44" s="214"/>
      <c r="EC44" s="214"/>
      <c r="ED44" s="214"/>
      <c r="EE44" s="214"/>
      <c r="EF44" s="214"/>
      <c r="EG44" s="214"/>
      <c r="EH44" s="214"/>
      <c r="EI44" s="214"/>
      <c r="EJ44" s="214"/>
      <c r="EK44" s="214"/>
      <c r="EL44" s="214"/>
      <c r="EM44" s="214"/>
      <c r="EN44" s="214"/>
      <c r="EO44" s="214"/>
      <c r="EP44" s="214"/>
      <c r="EQ44" s="214"/>
      <c r="ER44" s="214"/>
      <c r="ES44" s="214"/>
      <c r="ET44" s="214"/>
      <c r="EU44" s="214"/>
      <c r="EV44" s="214"/>
      <c r="EW44" s="214"/>
      <c r="EX44" s="214"/>
      <c r="EY44" s="214"/>
      <c r="EZ44" s="214"/>
      <c r="FA44" s="214"/>
      <c r="FB44" s="214"/>
      <c r="FC44" s="214"/>
      <c r="FD44" s="214"/>
      <c r="FE44" s="214"/>
      <c r="FF44" s="214"/>
      <c r="FG44" s="214"/>
      <c r="FH44" s="214"/>
      <c r="FI44" s="214"/>
      <c r="FJ44" s="214"/>
      <c r="FK44" s="214"/>
      <c r="FL44" s="214"/>
      <c r="FM44" s="214"/>
      <c r="FN44" s="214"/>
      <c r="FO44" s="214"/>
      <c r="FP44" s="214"/>
      <c r="FQ44" s="214"/>
      <c r="FR44" s="214"/>
      <c r="FS44" s="214"/>
      <c r="FT44" s="214"/>
      <c r="FU44" s="214"/>
      <c r="FV44" s="214"/>
      <c r="FW44" s="214"/>
      <c r="FX44" s="214"/>
      <c r="FY44" s="214"/>
      <c r="FZ44" s="214"/>
      <c r="GA44" s="214"/>
      <c r="GB44" s="214"/>
      <c r="GC44" s="214"/>
      <c r="GD44" s="214"/>
      <c r="GE44" s="214"/>
      <c r="GF44" s="214"/>
      <c r="GG44" s="214"/>
      <c r="GH44" s="214"/>
      <c r="GI44" s="214"/>
      <c r="GJ44" s="214"/>
      <c r="GK44" s="214"/>
      <c r="GL44" s="214"/>
      <c r="GM44" s="214"/>
      <c r="GN44" s="214"/>
      <c r="GO44" s="214"/>
      <c r="GP44" s="214"/>
      <c r="GQ44" s="214"/>
      <c r="GR44" s="214"/>
      <c r="GS44" s="214"/>
      <c r="GT44" s="214"/>
      <c r="GU44" s="214"/>
      <c r="GV44" s="214"/>
      <c r="GW44" s="214"/>
      <c r="GX44" s="214"/>
      <c r="GY44" s="214"/>
      <c r="GZ44" s="214"/>
      <c r="HA44" s="214"/>
      <c r="HB44" s="214"/>
      <c r="HC44" s="214"/>
      <c r="HD44" s="214"/>
      <c r="HE44" s="214"/>
      <c r="HF44" s="214"/>
      <c r="HG44" s="214"/>
      <c r="HH44" s="214"/>
      <c r="HI44" s="214"/>
      <c r="HJ44" s="214"/>
      <c r="HK44" s="214"/>
      <c r="HL44" s="214"/>
      <c r="HM44" s="214"/>
      <c r="HN44" s="214"/>
      <c r="HO44" s="214"/>
      <c r="HP44" s="214"/>
      <c r="HQ44" s="214"/>
      <c r="HR44" s="214"/>
      <c r="HS44" s="214"/>
      <c r="HT44" s="214"/>
      <c r="HU44" s="214"/>
      <c r="HV44" s="214"/>
      <c r="HW44" s="214"/>
      <c r="HX44" s="214"/>
      <c r="HY44" s="214"/>
      <c r="HZ44" s="214"/>
      <c r="IA44" s="214"/>
      <c r="IB44" s="214"/>
      <c r="IC44" s="214"/>
      <c r="ID44" s="214"/>
      <c r="IE44" s="214"/>
      <c r="IF44" s="214"/>
      <c r="IG44" s="214"/>
      <c r="IH44" s="214"/>
      <c r="II44" s="214"/>
      <c r="IJ44" s="214"/>
      <c r="IK44" s="214"/>
      <c r="IL44" s="214"/>
      <c r="IM44" s="214"/>
      <c r="IN44" s="214"/>
      <c r="IO44" s="214"/>
      <c r="IP44" s="214"/>
      <c r="IQ44" s="214"/>
      <c r="IR44" s="214"/>
      <c r="IS44" s="214"/>
      <c r="IT44" s="214"/>
      <c r="IU44" s="214"/>
      <c r="IV44" s="214"/>
      <c r="IW44" s="214"/>
      <c r="IX44" s="214"/>
      <c r="IY44" s="214"/>
      <c r="IZ44" s="214"/>
      <c r="JA44" s="214"/>
      <c r="JB44" s="214"/>
      <c r="JC44" s="214"/>
      <c r="JD44" s="214"/>
      <c r="JE44" s="214"/>
      <c r="JF44" s="214"/>
      <c r="JG44" s="214"/>
      <c r="JH44" s="214"/>
      <c r="JI44" s="214"/>
      <c r="JJ44" s="214"/>
      <c r="JK44" s="214"/>
      <c r="JL44" s="214"/>
      <c r="JM44" s="214"/>
      <c r="JN44" s="214"/>
      <c r="JO44" s="214"/>
      <c r="JP44" s="214"/>
      <c r="JQ44" s="214"/>
      <c r="JR44" s="214"/>
      <c r="JS44" s="214"/>
      <c r="JT44" s="214"/>
      <c r="JU44" s="214"/>
      <c r="JV44" s="214"/>
      <c r="JW44" s="214"/>
      <c r="JX44" s="214"/>
      <c r="JY44" s="214"/>
      <c r="JZ44" s="214"/>
      <c r="KA44" s="214"/>
      <c r="KB44" s="214"/>
      <c r="KC44" s="214"/>
      <c r="KD44" s="214"/>
      <c r="KE44" s="214"/>
      <c r="KF44" s="214"/>
      <c r="KG44" s="214"/>
      <c r="KH44" s="214"/>
      <c r="KI44" s="214"/>
      <c r="KJ44" s="214"/>
      <c r="KK44" s="214"/>
      <c r="KL44" s="214"/>
      <c r="KM44" s="214"/>
      <c r="KN44" s="214"/>
      <c r="KO44" s="214"/>
      <c r="KP44" s="214"/>
      <c r="KQ44" s="214"/>
      <c r="KR44" s="214"/>
      <c r="KS44" s="214"/>
      <c r="KT44" s="214"/>
      <c r="KU44" s="214"/>
      <c r="KV44" s="214"/>
      <c r="KW44" s="214"/>
      <c r="KX44" s="214"/>
      <c r="KY44" s="214"/>
      <c r="KZ44" s="214"/>
      <c r="LA44" s="214"/>
      <c r="LB44" s="214"/>
      <c r="LC44" s="214"/>
      <c r="LD44" s="214"/>
      <c r="LE44" s="214"/>
      <c r="LF44" s="214"/>
      <c r="LG44" s="214"/>
      <c r="LH44" s="214"/>
      <c r="LI44" s="214"/>
      <c r="LJ44" s="214"/>
      <c r="LK44" s="214"/>
      <c r="LL44" s="214"/>
      <c r="LM44" s="214"/>
      <c r="LN44" s="214"/>
      <c r="LO44" s="214"/>
      <c r="LP44" s="214"/>
      <c r="LQ44" s="214"/>
      <c r="LR44" s="214"/>
      <c r="LS44" s="214"/>
      <c r="LT44" s="214"/>
      <c r="LU44" s="214"/>
      <c r="LV44" s="214"/>
      <c r="LW44" s="214"/>
      <c r="LX44" s="214"/>
      <c r="LY44" s="214"/>
      <c r="LZ44" s="214"/>
      <c r="MA44" s="214"/>
      <c r="MB44" s="214"/>
      <c r="MC44" s="214"/>
      <c r="MD44" s="214"/>
      <c r="ME44" s="214"/>
      <c r="MF44" s="214"/>
      <c r="MG44" s="214"/>
      <c r="MH44" s="214"/>
      <c r="MI44" s="214"/>
      <c r="MJ44" s="214"/>
      <c r="MK44" s="214"/>
      <c r="ML44" s="214"/>
      <c r="MM44" s="214"/>
      <c r="MN44" s="214"/>
      <c r="MO44" s="214"/>
      <c r="MP44" s="214"/>
      <c r="MQ44" s="214"/>
      <c r="MR44" s="214"/>
      <c r="MS44" s="214"/>
      <c r="MT44" s="214"/>
      <c r="MU44" s="214"/>
      <c r="MV44" s="214"/>
      <c r="MW44" s="214"/>
      <c r="MX44" s="214"/>
      <c r="MY44" s="214"/>
      <c r="MZ44" s="214"/>
      <c r="NA44" s="214"/>
      <c r="NB44" s="214"/>
      <c r="NC44" s="214"/>
      <c r="ND44" s="214"/>
      <c r="NE44" s="214"/>
      <c r="NF44" s="214"/>
      <c r="NG44" s="214"/>
      <c r="NH44" s="214"/>
      <c r="NI44" s="214"/>
      <c r="NJ44" s="214"/>
      <c r="NK44" s="214"/>
      <c r="NL44" s="214"/>
      <c r="NM44" s="214"/>
      <c r="NN44" s="214"/>
      <c r="NO44" s="214"/>
      <c r="NP44" s="214"/>
      <c r="NQ44" s="214"/>
      <c r="NR44" s="214"/>
      <c r="NS44" s="214"/>
      <c r="NT44" s="214"/>
      <c r="NU44" s="214"/>
      <c r="NV44" s="214"/>
      <c r="NW44" s="214"/>
      <c r="NX44" s="214"/>
      <c r="NY44" s="214"/>
      <c r="NZ44" s="214"/>
      <c r="OA44" s="214"/>
      <c r="OB44" s="214"/>
      <c r="OC44" s="214"/>
      <c r="OD44" s="214"/>
      <c r="OE44" s="214"/>
      <c r="OF44" s="214"/>
      <c r="OG44" s="214"/>
      <c r="OH44" s="214"/>
      <c r="OI44" s="214"/>
      <c r="OJ44" s="214"/>
      <c r="OK44" s="214"/>
      <c r="OL44" s="214"/>
      <c r="OM44" s="214"/>
      <c r="ON44" s="214"/>
      <c r="OO44" s="214"/>
      <c r="OP44" s="214"/>
      <c r="OQ44" s="214"/>
      <c r="OR44" s="214"/>
      <c r="OS44" s="214"/>
      <c r="OT44" s="214"/>
      <c r="OU44" s="214"/>
      <c r="OV44" s="214"/>
      <c r="OW44" s="214"/>
      <c r="OX44" s="214"/>
      <c r="OY44" s="214"/>
      <c r="OZ44" s="214"/>
      <c r="PA44" s="214"/>
      <c r="PB44" s="214"/>
      <c r="PC44" s="214"/>
      <c r="PD44" s="214"/>
      <c r="PE44" s="214"/>
      <c r="PF44" s="214"/>
      <c r="PG44" s="214"/>
      <c r="PH44" s="214"/>
      <c r="PI44" s="214"/>
      <c r="PJ44" s="214"/>
      <c r="PK44" s="214"/>
      <c r="PL44" s="214"/>
      <c r="PM44" s="214"/>
      <c r="PN44" s="214"/>
      <c r="PO44" s="214"/>
      <c r="PP44" s="214"/>
      <c r="PQ44" s="214"/>
      <c r="PR44" s="214"/>
      <c r="PS44" s="214"/>
      <c r="PT44" s="214"/>
      <c r="PU44" s="214"/>
      <c r="PV44" s="214"/>
      <c r="PW44" s="214"/>
      <c r="PX44" s="214"/>
      <c r="PY44" s="214"/>
      <c r="PZ44" s="214"/>
      <c r="QA44" s="214"/>
      <c r="QB44" s="214"/>
      <c r="QC44" s="214"/>
      <c r="QD44" s="214"/>
      <c r="QE44" s="214"/>
      <c r="QF44" s="214"/>
      <c r="QG44" s="214"/>
      <c r="QH44" s="214"/>
      <c r="QI44" s="214"/>
      <c r="QJ44" s="214"/>
      <c r="QK44" s="214"/>
      <c r="QL44" s="214"/>
      <c r="QM44" s="214"/>
      <c r="QN44" s="214"/>
      <c r="QO44" s="214"/>
      <c r="QP44" s="214"/>
      <c r="QQ44" s="214"/>
      <c r="QR44" s="214"/>
      <c r="QS44" s="214"/>
      <c r="QT44" s="214"/>
      <c r="QU44" s="214"/>
      <c r="QV44" s="214"/>
      <c r="QW44" s="214"/>
      <c r="QX44" s="214"/>
      <c r="QY44" s="214"/>
      <c r="QZ44" s="214"/>
      <c r="RA44" s="214"/>
      <c r="RB44" s="214"/>
      <c r="RC44" s="214"/>
      <c r="RD44" s="214"/>
      <c r="RE44" s="214"/>
      <c r="RF44" s="214"/>
      <c r="RG44" s="214"/>
      <c r="RH44" s="214"/>
      <c r="RI44" s="214"/>
      <c r="RJ44" s="214"/>
      <c r="RK44" s="214"/>
      <c r="RL44" s="214"/>
      <c r="RM44" s="214"/>
      <c r="RN44" s="214"/>
      <c r="RO44" s="214"/>
      <c r="RP44" s="214"/>
      <c r="RQ44" s="214"/>
      <c r="RR44" s="214"/>
      <c r="RS44" s="214"/>
      <c r="RT44" s="214"/>
      <c r="RU44" s="214"/>
      <c r="RV44" s="214"/>
      <c r="RW44" s="214"/>
      <c r="RX44" s="214"/>
      <c r="RY44" s="214"/>
      <c r="RZ44" s="214"/>
      <c r="SA44" s="214"/>
      <c r="SB44" s="214"/>
      <c r="SC44" s="214"/>
      <c r="SD44" s="214"/>
      <c r="SE44" s="214"/>
      <c r="SF44" s="214"/>
      <c r="SG44" s="214"/>
      <c r="SH44" s="214"/>
      <c r="SI44" s="214"/>
      <c r="SJ44" s="214"/>
      <c r="SK44" s="214"/>
      <c r="SL44" s="214"/>
      <c r="SM44" s="214"/>
      <c r="SN44" s="214"/>
      <c r="SO44" s="214"/>
      <c r="SP44" s="214"/>
      <c r="SQ44" s="214"/>
      <c r="SR44" s="214"/>
      <c r="SS44" s="214"/>
      <c r="ST44" s="214"/>
      <c r="SU44" s="214"/>
      <c r="SV44" s="214"/>
      <c r="SW44" s="214"/>
      <c r="SX44" s="214"/>
      <c r="SY44" s="214"/>
      <c r="SZ44" s="214"/>
      <c r="TA44" s="214"/>
      <c r="TB44" s="214"/>
      <c r="TC44" s="214"/>
      <c r="TD44" s="214"/>
      <c r="TE44" s="214"/>
      <c r="TF44" s="214"/>
      <c r="TG44" s="214"/>
      <c r="TH44" s="214"/>
      <c r="TI44" s="214"/>
      <c r="TJ44" s="214"/>
      <c r="TK44" s="214"/>
      <c r="TL44" s="214"/>
      <c r="TM44" s="214"/>
      <c r="TN44" s="214"/>
      <c r="TO44" s="214"/>
      <c r="TP44" s="214"/>
      <c r="TQ44" s="214"/>
      <c r="TR44" s="214"/>
      <c r="TS44" s="214"/>
      <c r="TT44" s="214"/>
      <c r="TU44" s="214"/>
      <c r="TV44" s="214"/>
      <c r="TW44" s="214"/>
      <c r="TX44" s="214"/>
      <c r="TY44" s="214"/>
      <c r="TZ44" s="214"/>
      <c r="UA44" s="214"/>
      <c r="UB44" s="214"/>
      <c r="UC44" s="214"/>
      <c r="UD44" s="214"/>
      <c r="UE44" s="214"/>
      <c r="UF44" s="214"/>
      <c r="UG44" s="214"/>
      <c r="UH44" s="214"/>
      <c r="UI44" s="214"/>
      <c r="UJ44" s="214"/>
      <c r="UK44" s="214"/>
      <c r="UL44" s="214"/>
      <c r="UM44" s="214"/>
      <c r="UN44" s="214"/>
      <c r="UO44" s="214"/>
      <c r="UP44" s="214"/>
      <c r="UQ44" s="214"/>
      <c r="UR44" s="214"/>
      <c r="US44" s="214"/>
      <c r="UT44" s="214"/>
      <c r="UU44" s="214"/>
      <c r="UV44" s="214"/>
      <c r="UW44" s="214"/>
      <c r="UX44" s="214"/>
      <c r="UY44" s="214"/>
      <c r="UZ44" s="214"/>
      <c r="VA44" s="214"/>
      <c r="VB44" s="214"/>
      <c r="VC44" s="214"/>
      <c r="VD44" s="214"/>
      <c r="VE44" s="214"/>
      <c r="VF44" s="214"/>
      <c r="VG44" s="214"/>
      <c r="VH44" s="214"/>
      <c r="VI44" s="214"/>
      <c r="VJ44" s="214"/>
      <c r="VK44" s="214"/>
      <c r="VL44" s="214"/>
      <c r="VM44" s="214"/>
      <c r="VN44" s="214"/>
      <c r="VO44" s="214"/>
      <c r="VP44" s="214"/>
      <c r="VQ44" s="214"/>
      <c r="VR44" s="214"/>
      <c r="VS44" s="214"/>
      <c r="VT44" s="214"/>
      <c r="VU44" s="214"/>
      <c r="VV44" s="214"/>
      <c r="VW44" s="214"/>
      <c r="VX44" s="214"/>
      <c r="VY44" s="214"/>
      <c r="VZ44" s="214"/>
      <c r="WA44" s="214"/>
      <c r="WB44" s="214"/>
      <c r="WC44" s="214"/>
      <c r="WD44" s="214"/>
      <c r="WE44" s="214"/>
      <c r="WF44" s="214"/>
      <c r="WG44" s="214"/>
      <c r="WH44" s="214"/>
      <c r="WI44" s="214"/>
      <c r="WJ44" s="214"/>
      <c r="WK44" s="214"/>
      <c r="WL44" s="214"/>
      <c r="WM44" s="214"/>
      <c r="WN44" s="214"/>
      <c r="WO44" s="214"/>
      <c r="WP44" s="214"/>
      <c r="WQ44" s="214"/>
      <c r="WR44" s="214"/>
      <c r="WS44" s="214"/>
      <c r="WT44" s="214"/>
      <c r="WU44" s="214"/>
      <c r="WV44" s="214"/>
      <c r="WW44" s="214"/>
      <c r="WX44" s="214"/>
      <c r="WY44" s="214"/>
      <c r="WZ44" s="214"/>
      <c r="XA44" s="214"/>
      <c r="XB44" s="214"/>
      <c r="XC44" s="214"/>
      <c r="XD44" s="214"/>
      <c r="XE44" s="214"/>
      <c r="XF44" s="214"/>
      <c r="XG44" s="214"/>
      <c r="XH44" s="214"/>
      <c r="XI44" s="214"/>
      <c r="XJ44" s="214"/>
      <c r="XK44" s="214"/>
      <c r="XL44" s="214"/>
      <c r="XM44" s="214"/>
      <c r="XN44" s="214"/>
      <c r="XO44" s="214"/>
      <c r="XP44" s="214"/>
      <c r="XQ44" s="214"/>
      <c r="XR44" s="214"/>
      <c r="XS44" s="214"/>
      <c r="XT44" s="214"/>
      <c r="XU44" s="214"/>
      <c r="XV44" s="214"/>
      <c r="XW44" s="214"/>
      <c r="XX44" s="214"/>
      <c r="XY44" s="214"/>
      <c r="XZ44" s="214"/>
      <c r="YA44" s="214"/>
      <c r="YB44" s="214"/>
      <c r="YC44" s="214"/>
      <c r="YD44" s="214"/>
      <c r="YE44" s="214"/>
      <c r="YF44" s="214"/>
      <c r="YG44" s="214"/>
      <c r="YH44" s="214"/>
      <c r="YI44" s="214"/>
      <c r="YJ44" s="214"/>
      <c r="YK44" s="214"/>
      <c r="YL44" s="214"/>
      <c r="YM44" s="214"/>
      <c r="YN44" s="214"/>
      <c r="YO44" s="214"/>
      <c r="YP44" s="214"/>
      <c r="YQ44" s="214"/>
      <c r="YR44" s="214"/>
      <c r="YS44" s="214"/>
      <c r="YT44" s="214"/>
      <c r="YU44" s="214"/>
      <c r="YV44" s="214"/>
      <c r="YW44" s="214"/>
      <c r="YX44" s="214"/>
      <c r="YY44" s="214"/>
      <c r="YZ44" s="214"/>
      <c r="ZA44" s="214"/>
      <c r="ZB44" s="214"/>
      <c r="ZC44" s="214"/>
      <c r="ZD44" s="214"/>
      <c r="ZE44" s="214"/>
      <c r="ZF44" s="214"/>
      <c r="ZG44" s="214"/>
      <c r="ZH44" s="214"/>
      <c r="ZI44" s="214"/>
      <c r="ZJ44" s="214"/>
      <c r="ZK44" s="214"/>
      <c r="ZL44" s="214"/>
      <c r="ZM44" s="214"/>
      <c r="ZN44" s="214"/>
      <c r="ZO44" s="214"/>
      <c r="ZP44" s="214"/>
      <c r="ZQ44" s="214"/>
      <c r="ZR44" s="214"/>
      <c r="ZS44" s="214"/>
      <c r="ZT44" s="214"/>
      <c r="ZU44" s="214"/>
      <c r="ZV44" s="214"/>
      <c r="ZW44" s="214"/>
      <c r="ZX44" s="214"/>
      <c r="ZY44" s="214"/>
      <c r="ZZ44" s="214"/>
      <c r="AAA44" s="214"/>
      <c r="AAB44" s="214"/>
      <c r="AAC44" s="214"/>
      <c r="AAD44" s="214"/>
      <c r="AAE44" s="214"/>
      <c r="AAF44" s="214"/>
      <c r="AAG44" s="214"/>
      <c r="AAH44" s="214"/>
      <c r="AAI44" s="214"/>
      <c r="AAJ44" s="214"/>
      <c r="AAK44" s="214"/>
      <c r="AAL44" s="214"/>
      <c r="AAM44" s="214"/>
      <c r="AAN44" s="214"/>
      <c r="AAO44" s="214"/>
      <c r="AAP44" s="214"/>
      <c r="AAQ44" s="214"/>
      <c r="AAR44" s="214"/>
      <c r="AAS44" s="214"/>
      <c r="AAT44" s="214"/>
      <c r="AAU44" s="214"/>
      <c r="AAV44" s="214"/>
      <c r="AAW44" s="214"/>
      <c r="AAX44" s="214"/>
      <c r="AAY44" s="214"/>
      <c r="AAZ44" s="214"/>
      <c r="ABA44" s="214"/>
      <c r="ABB44" s="214"/>
      <c r="ABC44" s="214"/>
      <c r="ABD44" s="214"/>
      <c r="ABE44" s="214"/>
      <c r="ABF44" s="214"/>
      <c r="ABG44" s="214"/>
      <c r="ABH44" s="214"/>
      <c r="ABI44" s="214"/>
      <c r="ABJ44" s="214"/>
      <c r="ABK44" s="214"/>
      <c r="ABL44" s="214"/>
      <c r="ABM44" s="214"/>
      <c r="ABN44" s="214"/>
      <c r="ABO44" s="214"/>
      <c r="ABP44" s="214"/>
      <c r="ABQ44" s="214"/>
      <c r="ABR44" s="214"/>
      <c r="ABS44" s="214"/>
      <c r="ABT44" s="214"/>
      <c r="ABU44" s="214"/>
      <c r="ABV44" s="214"/>
      <c r="ABW44" s="214"/>
      <c r="ABX44" s="214"/>
      <c r="ABY44" s="214"/>
      <c r="ABZ44" s="214"/>
      <c r="ACA44" s="214"/>
      <c r="ACB44" s="214"/>
      <c r="ACC44" s="214"/>
      <c r="ACD44" s="214"/>
      <c r="ACE44" s="214"/>
      <c r="ACF44" s="214"/>
      <c r="ACG44" s="214"/>
      <c r="ACH44" s="214"/>
      <c r="ACI44" s="214"/>
      <c r="ACJ44" s="214"/>
      <c r="ACK44" s="214"/>
      <c r="ACL44" s="214"/>
      <c r="ACM44" s="214"/>
      <c r="ACN44" s="214"/>
      <c r="ACO44" s="214"/>
      <c r="ACP44" s="214"/>
      <c r="ACQ44" s="214"/>
      <c r="ACR44" s="214"/>
      <c r="ACS44" s="214"/>
      <c r="ACT44" s="214"/>
      <c r="ACU44" s="214"/>
      <c r="ACV44" s="214"/>
      <c r="ACW44" s="214"/>
      <c r="ACX44" s="214"/>
      <c r="ACY44" s="214"/>
      <c r="ACZ44" s="214"/>
      <c r="ADA44" s="214"/>
      <c r="ADB44" s="214"/>
      <c r="ADC44" s="214"/>
      <c r="ADD44" s="214"/>
      <c r="ADE44" s="214"/>
      <c r="ADF44" s="214"/>
      <c r="ADG44" s="214"/>
      <c r="ADH44" s="214"/>
      <c r="ADI44" s="214"/>
      <c r="ADJ44" s="214"/>
      <c r="ADK44" s="214"/>
      <c r="ADL44" s="214"/>
      <c r="ADM44" s="214"/>
      <c r="ADN44" s="214"/>
      <c r="ADO44" s="214"/>
      <c r="ADP44" s="214"/>
      <c r="ADQ44" s="214"/>
      <c r="ADR44" s="214"/>
      <c r="ADS44" s="214"/>
      <c r="ADT44" s="214"/>
      <c r="ADU44" s="214"/>
      <c r="ADV44" s="214"/>
      <c r="ADW44" s="214"/>
      <c r="ADX44" s="214"/>
      <c r="ADY44" s="214"/>
      <c r="ADZ44" s="214"/>
      <c r="AEA44" s="214"/>
      <c r="AEB44" s="214"/>
      <c r="AEC44" s="214"/>
      <c r="AED44" s="214"/>
      <c r="AEE44" s="214"/>
      <c r="AEF44" s="214"/>
      <c r="AEG44" s="214"/>
      <c r="AEH44" s="214"/>
      <c r="AEI44" s="214"/>
      <c r="AEJ44" s="214"/>
      <c r="AEK44" s="214"/>
      <c r="AEL44" s="214"/>
      <c r="AEM44" s="214"/>
      <c r="AEN44" s="214"/>
      <c r="AEO44" s="214"/>
      <c r="AEP44" s="214"/>
      <c r="AEQ44" s="214"/>
      <c r="AER44" s="214"/>
      <c r="AES44" s="214"/>
      <c r="AET44" s="214"/>
      <c r="AEU44" s="214"/>
      <c r="AEV44" s="214"/>
      <c r="AEW44" s="214"/>
      <c r="AEX44" s="214"/>
      <c r="AEY44" s="214"/>
      <c r="AEZ44" s="214"/>
      <c r="AFA44" s="214"/>
      <c r="AFB44" s="214"/>
      <c r="AFC44" s="214"/>
      <c r="AFD44" s="214"/>
      <c r="AFE44" s="214"/>
      <c r="AFF44" s="214"/>
      <c r="AFG44" s="214"/>
      <c r="AFH44" s="214"/>
      <c r="AFI44" s="214"/>
      <c r="AFJ44" s="214"/>
      <c r="AFK44" s="214"/>
      <c r="AFL44" s="214"/>
      <c r="AFM44" s="214"/>
      <c r="AFN44" s="214"/>
      <c r="AFO44" s="214"/>
      <c r="AFP44" s="214"/>
      <c r="AFQ44" s="214"/>
      <c r="AFR44" s="214"/>
      <c r="AFS44" s="214"/>
      <c r="AFT44" s="214"/>
      <c r="AFU44" s="214"/>
      <c r="AFV44" s="214"/>
      <c r="AFW44" s="214"/>
      <c r="AFX44" s="214"/>
      <c r="AFY44" s="214"/>
      <c r="AFZ44" s="214"/>
      <c r="AGA44" s="214"/>
      <c r="AGB44" s="214"/>
      <c r="AGC44" s="214"/>
      <c r="AGD44" s="214"/>
      <c r="AGE44" s="214"/>
      <c r="AGF44" s="214"/>
      <c r="AGG44" s="214"/>
      <c r="AGH44" s="214"/>
      <c r="AGI44" s="214"/>
      <c r="AGJ44" s="214"/>
      <c r="AGK44" s="214"/>
      <c r="AGL44" s="214"/>
      <c r="AGM44" s="214"/>
      <c r="AGN44" s="214"/>
      <c r="AGO44" s="214"/>
      <c r="AGP44" s="214"/>
      <c r="AGQ44" s="214"/>
      <c r="AGR44" s="214"/>
      <c r="AGS44" s="214"/>
      <c r="AGT44" s="214"/>
      <c r="AGU44" s="214"/>
      <c r="AGV44" s="214"/>
      <c r="AGW44" s="214"/>
      <c r="AGX44" s="214"/>
      <c r="AGY44" s="214"/>
      <c r="AGZ44" s="214"/>
      <c r="AHA44" s="214"/>
      <c r="AHB44" s="214"/>
      <c r="AHC44" s="214"/>
      <c r="AHD44" s="214"/>
      <c r="AHE44" s="214"/>
      <c r="AHF44" s="214"/>
      <c r="AHG44" s="214"/>
      <c r="AHH44" s="214"/>
      <c r="AHI44" s="214"/>
      <c r="AHJ44" s="214"/>
      <c r="AHK44" s="214"/>
      <c r="AHL44" s="214"/>
      <c r="AHM44" s="214"/>
      <c r="AHN44" s="214"/>
      <c r="AHO44" s="214"/>
      <c r="AHP44" s="214"/>
      <c r="AHQ44" s="214"/>
      <c r="AHR44" s="214"/>
      <c r="AHS44" s="214"/>
      <c r="AHT44" s="214"/>
      <c r="AHU44" s="214"/>
      <c r="AHV44" s="214"/>
      <c r="AHW44" s="214"/>
      <c r="AHX44" s="214"/>
      <c r="AHY44" s="214"/>
      <c r="AHZ44" s="214"/>
      <c r="AIA44" s="214"/>
      <c r="AIB44" s="214"/>
      <c r="AIC44" s="214"/>
      <c r="AID44" s="214"/>
      <c r="AIE44" s="214"/>
      <c r="AIF44" s="214"/>
      <c r="AIG44" s="214"/>
      <c r="AIH44" s="214"/>
      <c r="AII44" s="214"/>
      <c r="AIJ44" s="214"/>
      <c r="AIK44" s="214"/>
      <c r="AIL44" s="214"/>
      <c r="AIM44" s="214"/>
      <c r="AIN44" s="214"/>
      <c r="AIO44" s="214"/>
      <c r="AIP44" s="214"/>
      <c r="AIQ44" s="214"/>
      <c r="AIR44" s="214"/>
      <c r="AIS44" s="214"/>
      <c r="AIT44" s="214"/>
      <c r="AIU44" s="214"/>
      <c r="AIV44" s="214"/>
      <c r="AIW44" s="214"/>
      <c r="AIX44" s="214"/>
      <c r="AIY44" s="214"/>
      <c r="AIZ44" s="214"/>
      <c r="AJA44" s="214"/>
      <c r="AJB44" s="214"/>
      <c r="AJC44" s="214"/>
      <c r="AJD44" s="214"/>
      <c r="AJE44" s="214"/>
      <c r="AJF44" s="214"/>
      <c r="AJG44" s="214"/>
      <c r="AJH44" s="214"/>
      <c r="AJI44" s="214"/>
      <c r="AJJ44" s="214"/>
      <c r="AJK44" s="214"/>
      <c r="AJL44" s="214"/>
      <c r="AJM44" s="214"/>
      <c r="AJN44" s="214"/>
      <c r="AJO44" s="214"/>
      <c r="AJP44" s="214"/>
      <c r="AJQ44" s="214"/>
      <c r="AJR44" s="214"/>
      <c r="AJS44" s="214"/>
      <c r="AJT44" s="214"/>
      <c r="AJU44" s="214"/>
      <c r="AJV44" s="214"/>
      <c r="AJW44" s="214"/>
      <c r="AJX44" s="214"/>
      <c r="AJY44" s="214"/>
      <c r="AJZ44" s="214"/>
      <c r="AKA44" s="214"/>
      <c r="AKB44" s="214"/>
      <c r="AKC44" s="214"/>
      <c r="AKD44" s="214"/>
      <c r="AKE44" s="214"/>
      <c r="AKF44" s="214"/>
      <c r="AKG44" s="214"/>
      <c r="AKH44" s="214"/>
      <c r="AKI44" s="214"/>
      <c r="AKJ44" s="214"/>
      <c r="AKK44" s="214"/>
      <c r="AKL44" s="214"/>
      <c r="AKM44" s="214"/>
      <c r="AKN44" s="214"/>
      <c r="AKO44" s="214"/>
      <c r="AKP44" s="214"/>
      <c r="AKQ44" s="214"/>
      <c r="AKR44" s="214"/>
      <c r="AKS44" s="214"/>
      <c r="AKT44" s="214"/>
      <c r="AKU44" s="214"/>
      <c r="AKV44" s="214"/>
      <c r="AKW44" s="214"/>
      <c r="AKX44" s="214"/>
      <c r="AKY44" s="214"/>
      <c r="AKZ44" s="214"/>
      <c r="ALA44" s="214"/>
      <c r="ALB44" s="214"/>
      <c r="ALC44" s="214"/>
      <c r="ALD44" s="214"/>
      <c r="ALE44" s="214"/>
      <c r="ALF44" s="214"/>
      <c r="ALG44" s="214"/>
      <c r="ALH44" s="214"/>
      <c r="ALI44" s="214"/>
      <c r="ALJ44" s="214"/>
      <c r="ALK44" s="214"/>
      <c r="ALL44" s="214"/>
      <c r="ALM44" s="214"/>
      <c r="ALN44" s="214"/>
      <c r="ALO44" s="214"/>
      <c r="ALP44" s="214"/>
      <c r="ALQ44" s="214"/>
      <c r="ALR44" s="214"/>
      <c r="ALS44" s="214"/>
      <c r="ALT44" s="214"/>
      <c r="ALU44" s="214"/>
      <c r="ALV44" s="214"/>
      <c r="ALW44" s="214"/>
      <c r="ALX44" s="214"/>
      <c r="ALY44" s="214"/>
      <c r="ALZ44" s="214"/>
      <c r="AMA44" s="214"/>
      <c r="AMB44" s="214"/>
      <c r="AMC44" s="214"/>
      <c r="AMD44" s="214"/>
      <c r="AME44" s="214"/>
      <c r="AMF44" s="214"/>
      <c r="AMG44" s="214"/>
      <c r="AMH44" s="214"/>
      <c r="AMI44" s="214"/>
      <c r="AMJ44" s="214"/>
      <c r="AMK44" s="214"/>
      <c r="AML44" s="214"/>
      <c r="AMM44" s="214"/>
      <c r="AMN44" s="214"/>
      <c r="AMO44" s="214"/>
      <c r="AMP44" s="214"/>
      <c r="AMQ44" s="214"/>
      <c r="AMR44" s="214"/>
      <c r="AMS44" s="214"/>
      <c r="AMT44" s="214"/>
      <c r="AMU44" s="214"/>
      <c r="AMV44" s="214"/>
      <c r="AMW44" s="214"/>
      <c r="AMX44" s="214"/>
      <c r="AMY44" s="214"/>
      <c r="AMZ44" s="214"/>
      <c r="ANA44" s="214"/>
      <c r="ANB44" s="214"/>
      <c r="ANC44" s="214"/>
      <c r="AND44" s="214"/>
      <c r="ANE44" s="214"/>
      <c r="ANF44" s="214"/>
      <c r="ANG44" s="214"/>
      <c r="ANH44" s="214"/>
      <c r="ANI44" s="214"/>
      <c r="ANJ44" s="214"/>
      <c r="ANK44" s="214"/>
      <c r="ANL44" s="214"/>
      <c r="ANM44" s="214"/>
      <c r="ANN44" s="214"/>
      <c r="ANO44" s="214"/>
      <c r="ANP44" s="214"/>
      <c r="ANQ44" s="214"/>
      <c r="ANR44" s="214"/>
      <c r="ANS44" s="214"/>
      <c r="ANT44" s="214"/>
      <c r="ANU44" s="214"/>
      <c r="ANV44" s="214"/>
      <c r="ANW44" s="214"/>
      <c r="ANX44" s="214"/>
      <c r="ANY44" s="214"/>
      <c r="ANZ44" s="214"/>
      <c r="AOA44" s="214"/>
      <c r="AOB44" s="214"/>
      <c r="AOC44" s="214"/>
      <c r="AOD44" s="214"/>
      <c r="AOE44" s="214"/>
      <c r="AOF44" s="214"/>
      <c r="AOG44" s="214"/>
      <c r="AOH44" s="214"/>
      <c r="AOI44" s="214"/>
      <c r="AOJ44" s="214"/>
      <c r="AOK44" s="214"/>
      <c r="AOL44" s="214"/>
      <c r="AOM44" s="214"/>
      <c r="AON44" s="214"/>
      <c r="AOO44" s="214"/>
      <c r="AOP44" s="214"/>
      <c r="AOQ44" s="214"/>
      <c r="AOR44" s="214"/>
      <c r="AOS44" s="214"/>
      <c r="AOT44" s="214"/>
      <c r="AOU44" s="214"/>
      <c r="AOV44" s="214"/>
      <c r="AOW44" s="214"/>
      <c r="AOX44" s="214"/>
      <c r="AOY44" s="214"/>
      <c r="AOZ44" s="214"/>
      <c r="APA44" s="214"/>
      <c r="APB44" s="214"/>
      <c r="APC44" s="214"/>
      <c r="APD44" s="214"/>
      <c r="APE44" s="214"/>
      <c r="APF44" s="214"/>
      <c r="APG44" s="214"/>
      <c r="APH44" s="214"/>
      <c r="API44" s="214"/>
      <c r="APJ44" s="214"/>
      <c r="APK44" s="214"/>
      <c r="APL44" s="214"/>
      <c r="APM44" s="214"/>
      <c r="APN44" s="214"/>
      <c r="APO44" s="214"/>
      <c r="APP44" s="214"/>
      <c r="APQ44" s="214"/>
      <c r="APR44" s="214"/>
      <c r="APS44" s="214"/>
      <c r="APT44" s="214"/>
      <c r="APU44" s="214"/>
      <c r="APV44" s="214"/>
      <c r="APW44" s="214"/>
      <c r="APX44" s="214"/>
      <c r="APY44" s="214"/>
      <c r="APZ44" s="214"/>
      <c r="AQA44" s="214"/>
      <c r="AQB44" s="214"/>
      <c r="AQC44" s="214"/>
      <c r="AQD44" s="214"/>
      <c r="AQE44" s="214"/>
      <c r="AQF44" s="214"/>
      <c r="AQG44" s="214"/>
      <c r="AQH44" s="214"/>
      <c r="AQI44" s="214"/>
      <c r="AQJ44" s="214"/>
      <c r="AQK44" s="214"/>
      <c r="AQL44" s="214"/>
      <c r="AQM44" s="214"/>
      <c r="AQN44" s="214"/>
      <c r="AQO44" s="214"/>
      <c r="AQP44" s="214"/>
      <c r="AQQ44" s="214"/>
      <c r="AQR44" s="214"/>
      <c r="AQS44" s="214"/>
      <c r="AQT44" s="214"/>
      <c r="AQU44" s="214"/>
      <c r="AQV44" s="214"/>
      <c r="AQW44" s="214"/>
      <c r="AQX44" s="214"/>
      <c r="AQY44" s="214"/>
      <c r="AQZ44" s="214"/>
      <c r="ARA44" s="214"/>
      <c r="ARB44" s="214"/>
      <c r="ARC44" s="214"/>
      <c r="ARD44" s="214"/>
      <c r="ARE44" s="214"/>
      <c r="ARF44" s="214"/>
      <c r="ARG44" s="214"/>
      <c r="ARH44" s="214"/>
      <c r="ARI44" s="214"/>
      <c r="ARJ44" s="214"/>
      <c r="ARK44" s="214"/>
      <c r="ARL44" s="214"/>
      <c r="ARM44" s="214"/>
      <c r="ARN44" s="214"/>
      <c r="ARO44" s="214"/>
      <c r="ARP44" s="214"/>
      <c r="ARQ44" s="214"/>
      <c r="ARR44" s="214"/>
      <c r="ARS44" s="214"/>
      <c r="ART44" s="214"/>
      <c r="ARU44" s="214"/>
      <c r="ARV44" s="214"/>
      <c r="ARW44" s="214"/>
      <c r="ARX44" s="214"/>
      <c r="ARY44" s="214"/>
      <c r="ARZ44" s="214"/>
      <c r="ASA44" s="214"/>
      <c r="ASB44" s="214"/>
      <c r="ASC44" s="214"/>
      <c r="ASD44" s="214"/>
      <c r="ASE44" s="214"/>
      <c r="ASF44" s="214"/>
      <c r="ASG44" s="214"/>
      <c r="ASH44" s="214"/>
      <c r="ASI44" s="214"/>
      <c r="ASJ44" s="214"/>
      <c r="ASK44" s="214"/>
      <c r="ASL44" s="214"/>
      <c r="ASM44" s="214"/>
      <c r="ASN44" s="214"/>
      <c r="ASO44" s="214"/>
      <c r="ASP44" s="214"/>
      <c r="ASQ44" s="214"/>
      <c r="ASR44" s="214"/>
      <c r="ASS44" s="214"/>
      <c r="AST44" s="214"/>
      <c r="ASU44" s="214"/>
      <c r="ASV44" s="214"/>
      <c r="ASW44" s="214"/>
      <c r="ASX44" s="214"/>
      <c r="ASY44" s="214"/>
      <c r="ASZ44" s="214"/>
      <c r="ATA44" s="214"/>
      <c r="ATB44" s="214"/>
      <c r="ATC44" s="214"/>
      <c r="ATD44" s="214"/>
      <c r="ATE44" s="214"/>
      <c r="ATF44" s="214"/>
      <c r="ATG44" s="214"/>
      <c r="ATH44" s="214"/>
      <c r="ATI44" s="214"/>
      <c r="ATJ44" s="214"/>
      <c r="ATK44" s="214"/>
      <c r="ATL44" s="214"/>
      <c r="ATM44" s="214"/>
      <c r="ATN44" s="214"/>
      <c r="ATO44" s="214"/>
      <c r="ATP44" s="214"/>
      <c r="ATQ44" s="214"/>
      <c r="ATR44" s="214"/>
      <c r="ATS44" s="214"/>
      <c r="ATT44" s="214"/>
      <c r="ATU44" s="214"/>
      <c r="ATV44" s="214"/>
      <c r="ATW44" s="214"/>
      <c r="ATX44" s="214"/>
      <c r="ATY44" s="214"/>
      <c r="ATZ44" s="214"/>
      <c r="AUA44" s="214"/>
      <c r="AUB44" s="214"/>
      <c r="AUC44" s="214"/>
      <c r="AUD44" s="214"/>
      <c r="AUE44" s="214"/>
      <c r="AUF44" s="214"/>
      <c r="AUG44" s="214"/>
      <c r="AUH44" s="214"/>
      <c r="AUI44" s="214"/>
      <c r="AUJ44" s="214"/>
      <c r="AUK44" s="214"/>
      <c r="AUL44" s="214"/>
      <c r="AUM44" s="214"/>
      <c r="AUN44" s="214"/>
      <c r="AUO44" s="214"/>
      <c r="AUP44" s="214"/>
      <c r="AUQ44" s="214"/>
      <c r="AUR44" s="214"/>
      <c r="AUS44" s="214"/>
      <c r="AUT44" s="214"/>
      <c r="AUU44" s="214"/>
      <c r="AUV44" s="214"/>
      <c r="AUW44" s="214"/>
      <c r="AUX44" s="214"/>
      <c r="AUY44" s="214"/>
      <c r="AUZ44" s="214"/>
      <c r="AVA44" s="214"/>
      <c r="AVB44" s="214"/>
      <c r="AVC44" s="214"/>
      <c r="AVD44" s="214"/>
      <c r="AVE44" s="214"/>
      <c r="AVF44" s="214"/>
      <c r="AVG44" s="214"/>
      <c r="AVH44" s="214"/>
      <c r="AVI44" s="214"/>
      <c r="AVJ44" s="214"/>
      <c r="AVK44" s="214"/>
      <c r="AVL44" s="214"/>
      <c r="AVM44" s="214"/>
      <c r="AVN44" s="214"/>
      <c r="AVO44" s="214"/>
      <c r="AVP44" s="214"/>
      <c r="AVQ44" s="214"/>
      <c r="AVR44" s="214"/>
      <c r="AVS44" s="214"/>
      <c r="AVT44" s="214"/>
      <c r="AVU44" s="214"/>
      <c r="AVV44" s="214"/>
      <c r="AVW44" s="214"/>
      <c r="AVX44" s="214"/>
      <c r="AVY44" s="214"/>
      <c r="AVZ44" s="214"/>
      <c r="AWA44" s="214"/>
      <c r="AWB44" s="214"/>
      <c r="AWC44" s="214"/>
      <c r="AWD44" s="214"/>
      <c r="AWE44" s="214"/>
      <c r="AWF44" s="214"/>
      <c r="AWG44" s="214"/>
      <c r="AWH44" s="214"/>
      <c r="AWI44" s="214"/>
      <c r="AWJ44" s="214"/>
      <c r="AWK44" s="214"/>
      <c r="AWL44" s="214"/>
      <c r="AWM44" s="214"/>
      <c r="AWN44" s="214"/>
      <c r="AWO44" s="214"/>
      <c r="AWP44" s="214"/>
      <c r="AWQ44" s="214"/>
      <c r="AWR44" s="214"/>
      <c r="AWS44" s="214"/>
      <c r="AWT44" s="214"/>
      <c r="AWU44" s="214"/>
      <c r="AWV44" s="214"/>
      <c r="AWW44" s="214"/>
      <c r="AWX44" s="214"/>
      <c r="AWY44" s="214"/>
      <c r="AWZ44" s="214"/>
      <c r="AXA44" s="214"/>
      <c r="AXB44" s="214"/>
      <c r="AXC44" s="214"/>
      <c r="AXD44" s="214"/>
      <c r="AXE44" s="214"/>
      <c r="AXF44" s="214"/>
      <c r="AXG44" s="214"/>
      <c r="AXH44" s="214"/>
      <c r="AXI44" s="214"/>
      <c r="AXJ44" s="214"/>
      <c r="AXK44" s="214"/>
      <c r="AXL44" s="214"/>
      <c r="AXM44" s="214"/>
      <c r="AXN44" s="214"/>
      <c r="AXO44" s="214"/>
      <c r="AXP44" s="214"/>
      <c r="AXQ44" s="214"/>
      <c r="AXR44" s="214"/>
      <c r="AXS44" s="214"/>
      <c r="AXT44" s="214"/>
      <c r="AXU44" s="214"/>
      <c r="AXV44" s="214"/>
      <c r="AXW44" s="214"/>
      <c r="AXX44" s="214"/>
      <c r="AXY44" s="214"/>
      <c r="AXZ44" s="214"/>
      <c r="AYA44" s="214"/>
      <c r="AYB44" s="214"/>
      <c r="AYC44" s="214"/>
      <c r="AYD44" s="214"/>
      <c r="AYE44" s="214"/>
      <c r="AYF44" s="214"/>
      <c r="AYG44" s="214"/>
      <c r="AYH44" s="214"/>
      <c r="AYI44" s="214"/>
      <c r="AYJ44" s="214"/>
      <c r="AYK44" s="214"/>
      <c r="AYL44" s="214"/>
      <c r="AYM44" s="214"/>
      <c r="AYN44" s="214"/>
      <c r="AYO44" s="214"/>
      <c r="AYP44" s="214"/>
      <c r="AYQ44" s="214"/>
      <c r="AYR44" s="214"/>
      <c r="AYS44" s="214"/>
      <c r="AYT44" s="214"/>
      <c r="AYU44" s="214"/>
      <c r="AYV44" s="214"/>
      <c r="AYW44" s="214"/>
      <c r="AYX44" s="214"/>
      <c r="AYY44" s="214"/>
      <c r="AYZ44" s="214"/>
      <c r="AZA44" s="214"/>
      <c r="AZB44" s="214"/>
      <c r="AZC44" s="214"/>
      <c r="AZD44" s="214"/>
      <c r="AZE44" s="214"/>
      <c r="AZF44" s="214"/>
      <c r="AZG44" s="214"/>
      <c r="AZH44" s="214"/>
      <c r="AZI44" s="214"/>
      <c r="AZJ44" s="214"/>
      <c r="AZK44" s="214"/>
      <c r="AZL44" s="214"/>
      <c r="AZM44" s="214"/>
      <c r="AZN44" s="214"/>
      <c r="AZO44" s="214"/>
      <c r="AZP44" s="214"/>
      <c r="AZQ44" s="214"/>
      <c r="AZR44" s="214"/>
      <c r="AZS44" s="214"/>
      <c r="AZT44" s="214"/>
      <c r="AZU44" s="214"/>
      <c r="AZV44" s="214"/>
      <c r="AZW44" s="214"/>
      <c r="AZX44" s="214"/>
      <c r="AZY44" s="214"/>
      <c r="AZZ44" s="214"/>
      <c r="BAA44" s="214"/>
      <c r="BAB44" s="214"/>
      <c r="BAC44" s="214"/>
      <c r="BAD44" s="214"/>
      <c r="BAE44" s="214"/>
      <c r="BAF44" s="214"/>
      <c r="BAG44" s="214"/>
      <c r="BAH44" s="214"/>
      <c r="BAI44" s="214"/>
      <c r="BAJ44" s="214"/>
      <c r="BAK44" s="214"/>
      <c r="BAL44" s="214"/>
      <c r="BAM44" s="214"/>
      <c r="BAN44" s="214"/>
      <c r="BAO44" s="214"/>
      <c r="BAP44" s="214"/>
      <c r="BAQ44" s="214"/>
      <c r="BAR44" s="214"/>
      <c r="BAS44" s="214"/>
      <c r="BAT44" s="214"/>
      <c r="BAU44" s="214"/>
      <c r="BAV44" s="214"/>
      <c r="BAW44" s="214"/>
      <c r="BAX44" s="214"/>
      <c r="BAY44" s="214"/>
      <c r="BAZ44" s="214"/>
      <c r="BBA44" s="214"/>
      <c r="BBB44" s="214"/>
      <c r="BBC44" s="214"/>
      <c r="BBD44" s="214"/>
      <c r="BBE44" s="214"/>
      <c r="BBF44" s="214"/>
      <c r="BBG44" s="214"/>
      <c r="BBH44" s="214"/>
      <c r="BBI44" s="214"/>
      <c r="BBJ44" s="214"/>
      <c r="BBK44" s="214"/>
      <c r="BBL44" s="214"/>
      <c r="BBM44" s="214"/>
      <c r="BBN44" s="214"/>
      <c r="BBO44" s="214"/>
      <c r="BBP44" s="214"/>
      <c r="BBQ44" s="214"/>
      <c r="BBR44" s="214"/>
      <c r="BBS44" s="214"/>
      <c r="BBT44" s="214"/>
      <c r="BBU44" s="214"/>
      <c r="BBV44" s="214"/>
      <c r="BBW44" s="214"/>
      <c r="BBX44" s="214"/>
      <c r="BBY44" s="214"/>
      <c r="BBZ44" s="214"/>
      <c r="BCA44" s="214"/>
      <c r="BCB44" s="214"/>
      <c r="BCC44" s="214"/>
      <c r="BCD44" s="214"/>
      <c r="BCE44" s="214"/>
      <c r="BCF44" s="214"/>
      <c r="BCG44" s="214"/>
      <c r="BCH44" s="214"/>
      <c r="BCI44" s="214"/>
      <c r="BCJ44" s="214"/>
      <c r="BCK44" s="214"/>
      <c r="BCL44" s="214"/>
      <c r="BCM44" s="214"/>
      <c r="BCN44" s="214"/>
      <c r="BCO44" s="214"/>
      <c r="BCP44" s="214"/>
      <c r="BCQ44" s="214"/>
      <c r="BCR44" s="214"/>
      <c r="BCS44" s="214"/>
      <c r="BCT44" s="214"/>
      <c r="BCU44" s="214"/>
      <c r="BCV44" s="214"/>
      <c r="BCW44" s="214"/>
      <c r="BCX44" s="214"/>
      <c r="BCY44" s="214"/>
      <c r="BCZ44" s="214"/>
      <c r="BDA44" s="214"/>
      <c r="BDB44" s="214"/>
      <c r="BDC44" s="214"/>
      <c r="BDD44" s="214"/>
      <c r="BDE44" s="214"/>
      <c r="BDF44" s="214"/>
      <c r="BDG44" s="214"/>
      <c r="BDH44" s="214"/>
      <c r="BDI44" s="214"/>
      <c r="BDJ44" s="214"/>
      <c r="BDK44" s="214"/>
      <c r="BDL44" s="214"/>
      <c r="BDM44" s="214"/>
      <c r="BDN44" s="214"/>
      <c r="BDO44" s="214"/>
      <c r="BDP44" s="214"/>
      <c r="BDQ44" s="214"/>
      <c r="BDR44" s="214"/>
      <c r="BDS44" s="214"/>
      <c r="BDT44" s="214"/>
      <c r="BDU44" s="214"/>
      <c r="BDV44" s="214"/>
      <c r="BDW44" s="214"/>
      <c r="BDX44" s="214"/>
      <c r="BDY44" s="214"/>
      <c r="BDZ44" s="214"/>
      <c r="BEA44" s="214"/>
      <c r="BEB44" s="214"/>
      <c r="BEC44" s="214"/>
      <c r="BED44" s="214"/>
      <c r="BEE44" s="214"/>
      <c r="BEF44" s="214"/>
      <c r="BEG44" s="214"/>
      <c r="BEH44" s="214"/>
      <c r="BEI44" s="214"/>
      <c r="BEJ44" s="214"/>
      <c r="BEK44" s="214"/>
      <c r="BEL44" s="214"/>
      <c r="BEM44" s="214"/>
      <c r="BEN44" s="214"/>
      <c r="BEO44" s="214"/>
      <c r="BEP44" s="214"/>
      <c r="BEQ44" s="214"/>
      <c r="BER44" s="214"/>
      <c r="BES44" s="214"/>
      <c r="BET44" s="214"/>
      <c r="BEU44" s="214"/>
      <c r="BEV44" s="214"/>
      <c r="BEW44" s="214"/>
      <c r="BEX44" s="214"/>
      <c r="BEY44" s="214"/>
      <c r="BEZ44" s="214"/>
      <c r="BFA44" s="214"/>
      <c r="BFB44" s="214"/>
      <c r="BFC44" s="214"/>
      <c r="BFD44" s="214"/>
      <c r="BFE44" s="214"/>
      <c r="BFF44" s="214"/>
      <c r="BFG44" s="214"/>
      <c r="BFH44" s="214"/>
      <c r="BFI44" s="214"/>
      <c r="BFJ44" s="214"/>
      <c r="BFK44" s="214"/>
      <c r="BFL44" s="214"/>
      <c r="BFM44" s="214"/>
      <c r="BFN44" s="214"/>
      <c r="BFO44" s="214"/>
      <c r="BFP44" s="214"/>
      <c r="BFQ44" s="214"/>
      <c r="BFR44" s="214"/>
      <c r="BFS44" s="214"/>
      <c r="BFT44" s="214"/>
      <c r="BFU44" s="214"/>
      <c r="BFV44" s="214"/>
      <c r="BFW44" s="214"/>
      <c r="BFX44" s="214"/>
      <c r="BFY44" s="214"/>
      <c r="BFZ44" s="214"/>
      <c r="BGA44" s="214"/>
      <c r="BGB44" s="214"/>
      <c r="BGC44" s="214"/>
      <c r="BGD44" s="214"/>
      <c r="BGE44" s="214"/>
      <c r="BGF44" s="214"/>
      <c r="BGG44" s="214"/>
      <c r="BGH44" s="214"/>
      <c r="BGI44" s="214"/>
      <c r="BGJ44" s="214"/>
      <c r="BGK44" s="214"/>
      <c r="BGL44" s="214"/>
      <c r="BGM44" s="214"/>
      <c r="BGN44" s="214"/>
      <c r="BGO44" s="214"/>
      <c r="BGP44" s="214"/>
      <c r="BGQ44" s="214"/>
      <c r="BGR44" s="214"/>
      <c r="BGS44" s="214"/>
      <c r="BGT44" s="214"/>
      <c r="BGU44" s="214"/>
      <c r="BGV44" s="214"/>
      <c r="BGW44" s="214"/>
      <c r="BGX44" s="214"/>
      <c r="BGY44" s="214"/>
      <c r="BGZ44" s="214"/>
      <c r="BHA44" s="214"/>
      <c r="BHB44" s="214"/>
      <c r="BHC44" s="214"/>
      <c r="BHD44" s="214"/>
      <c r="BHE44" s="214"/>
      <c r="BHF44" s="214"/>
      <c r="BHG44" s="214"/>
      <c r="BHH44" s="214"/>
      <c r="BHI44" s="214"/>
      <c r="BHJ44" s="214"/>
      <c r="BHK44" s="214"/>
      <c r="BHL44" s="214"/>
      <c r="BHM44" s="214"/>
      <c r="BHN44" s="214"/>
      <c r="BHO44" s="214"/>
      <c r="BHP44" s="214"/>
      <c r="BHQ44" s="214"/>
      <c r="BHR44" s="214"/>
      <c r="BHS44" s="214"/>
      <c r="BHT44" s="214"/>
      <c r="BHU44" s="214"/>
      <c r="BHV44" s="214"/>
      <c r="BHW44" s="214"/>
      <c r="BHX44" s="214"/>
      <c r="BHY44" s="214"/>
      <c r="BHZ44" s="214"/>
      <c r="BIA44" s="214"/>
      <c r="BIB44" s="214"/>
      <c r="BIC44" s="214"/>
      <c r="BID44" s="214"/>
      <c r="BIE44" s="214"/>
      <c r="BIF44" s="214"/>
      <c r="BIG44" s="214"/>
      <c r="BIH44" s="214"/>
      <c r="BII44" s="214"/>
      <c r="BIJ44" s="214"/>
      <c r="BIK44" s="214"/>
      <c r="BIL44" s="214"/>
      <c r="BIM44" s="214"/>
      <c r="BIN44" s="214"/>
      <c r="BIO44" s="214"/>
      <c r="BIP44" s="214"/>
      <c r="BIQ44" s="214"/>
      <c r="BIR44" s="214"/>
      <c r="BIS44" s="214"/>
      <c r="BIT44" s="214"/>
      <c r="BIU44" s="214"/>
      <c r="BIV44" s="214"/>
      <c r="BIW44" s="214"/>
      <c r="BIX44" s="214"/>
      <c r="BIY44" s="214"/>
      <c r="BIZ44" s="214"/>
      <c r="BJA44" s="214"/>
      <c r="BJB44" s="214"/>
      <c r="BJC44" s="214"/>
      <c r="BJD44" s="214"/>
      <c r="BJE44" s="214"/>
      <c r="BJF44" s="214"/>
      <c r="BJG44" s="214"/>
      <c r="BJH44" s="214"/>
      <c r="BJI44" s="214"/>
      <c r="BJJ44" s="214"/>
      <c r="BJK44" s="214"/>
      <c r="BJL44" s="214"/>
      <c r="BJM44" s="214"/>
      <c r="BJN44" s="214"/>
      <c r="BJO44" s="214"/>
      <c r="BJP44" s="214"/>
      <c r="BJQ44" s="214"/>
      <c r="BJR44" s="214"/>
      <c r="BJS44" s="214"/>
      <c r="BJT44" s="214"/>
      <c r="BJU44" s="214"/>
      <c r="BJV44" s="214"/>
      <c r="BJW44" s="214"/>
      <c r="BJX44" s="214"/>
      <c r="BJY44" s="214"/>
      <c r="BJZ44" s="214"/>
      <c r="BKA44" s="214"/>
      <c r="BKB44" s="214"/>
      <c r="BKC44" s="214"/>
      <c r="BKD44" s="214"/>
      <c r="BKE44" s="214"/>
      <c r="BKF44" s="214"/>
      <c r="BKG44" s="214"/>
      <c r="BKH44" s="214"/>
      <c r="BKI44" s="214"/>
      <c r="BKJ44" s="214"/>
      <c r="BKK44" s="214"/>
      <c r="BKL44" s="214"/>
      <c r="BKM44" s="214"/>
      <c r="BKN44" s="214"/>
      <c r="BKO44" s="214"/>
      <c r="BKP44" s="214"/>
      <c r="BKQ44" s="214"/>
      <c r="BKR44" s="214"/>
      <c r="BKS44" s="214"/>
      <c r="BKT44" s="214"/>
      <c r="BKU44" s="214"/>
      <c r="BKV44" s="214"/>
      <c r="BKW44" s="214"/>
      <c r="BKX44" s="214"/>
      <c r="BKY44" s="214"/>
      <c r="BKZ44" s="214"/>
      <c r="BLA44" s="214"/>
      <c r="BLB44" s="214"/>
      <c r="BLC44" s="214"/>
      <c r="BLD44" s="214"/>
      <c r="BLE44" s="214"/>
      <c r="BLF44" s="214"/>
      <c r="BLG44" s="214"/>
      <c r="BLH44" s="214"/>
      <c r="BLI44" s="214"/>
      <c r="BLJ44" s="214"/>
      <c r="BLK44" s="214"/>
      <c r="BLL44" s="214"/>
      <c r="BLM44" s="214"/>
      <c r="BLN44" s="214"/>
      <c r="BLO44" s="214"/>
      <c r="BLP44" s="214"/>
      <c r="BLQ44" s="214"/>
      <c r="BLR44" s="214"/>
      <c r="BLS44" s="214"/>
      <c r="BLT44" s="214"/>
      <c r="BLU44" s="214"/>
      <c r="BLV44" s="214"/>
      <c r="BLW44" s="214"/>
      <c r="BLX44" s="214"/>
      <c r="BLY44" s="214"/>
      <c r="BLZ44" s="214"/>
      <c r="BMA44" s="214"/>
      <c r="BMB44" s="214"/>
      <c r="BMC44" s="214"/>
      <c r="BMD44" s="214"/>
      <c r="BME44" s="214"/>
      <c r="BMF44" s="214"/>
      <c r="BMG44" s="214"/>
      <c r="BMH44" s="214"/>
      <c r="BMI44" s="214"/>
      <c r="BMJ44" s="214"/>
      <c r="BMK44" s="214"/>
      <c r="BML44" s="214"/>
      <c r="BMM44" s="214"/>
      <c r="BMN44" s="214"/>
      <c r="BMO44" s="214"/>
      <c r="BMP44" s="214"/>
      <c r="BMQ44" s="214"/>
      <c r="BMR44" s="214"/>
      <c r="BMS44" s="214"/>
      <c r="BMT44" s="214"/>
      <c r="BMU44" s="214"/>
      <c r="BMV44" s="214"/>
      <c r="BMW44" s="214"/>
      <c r="BMX44" s="214"/>
      <c r="BMY44" s="214"/>
      <c r="BMZ44" s="214"/>
      <c r="BNA44" s="214"/>
      <c r="BNB44" s="214"/>
      <c r="BNC44" s="214"/>
      <c r="BND44" s="214"/>
      <c r="BNE44" s="214"/>
      <c r="BNF44" s="214"/>
      <c r="BNG44" s="214"/>
      <c r="BNH44" s="214"/>
      <c r="BNI44" s="214"/>
      <c r="BNJ44" s="214"/>
      <c r="BNK44" s="214"/>
      <c r="BNL44" s="214"/>
      <c r="BNM44" s="214"/>
      <c r="BNN44" s="214"/>
      <c r="BNO44" s="214"/>
      <c r="BNP44" s="214"/>
      <c r="BNQ44" s="214"/>
      <c r="BNR44" s="214"/>
      <c r="BNS44" s="214"/>
      <c r="BNT44" s="214"/>
      <c r="BNU44" s="214"/>
      <c r="BNV44" s="214"/>
      <c r="BNW44" s="214"/>
      <c r="BNX44" s="214"/>
      <c r="BNY44" s="214"/>
      <c r="BNZ44" s="214"/>
      <c r="BOA44" s="214"/>
      <c r="BOB44" s="214"/>
      <c r="BOC44" s="214"/>
      <c r="BOD44" s="214"/>
      <c r="BOE44" s="214"/>
      <c r="BOF44" s="214"/>
      <c r="BOG44" s="214"/>
      <c r="BOH44" s="214"/>
      <c r="BOI44" s="214"/>
      <c r="BOJ44" s="214"/>
      <c r="BOK44" s="214"/>
      <c r="BOL44" s="214"/>
      <c r="BOM44" s="214"/>
      <c r="BON44" s="214"/>
      <c r="BOO44" s="214"/>
      <c r="BOP44" s="214"/>
      <c r="BOQ44" s="214"/>
      <c r="BOR44" s="214"/>
      <c r="BOS44" s="214"/>
      <c r="BOT44" s="214"/>
      <c r="BOU44" s="214"/>
      <c r="BOV44" s="214"/>
      <c r="BOW44" s="214"/>
      <c r="BOX44" s="214"/>
      <c r="BOY44" s="214"/>
      <c r="BOZ44" s="214"/>
      <c r="BPA44" s="214"/>
      <c r="BPB44" s="214"/>
      <c r="BPC44" s="214"/>
      <c r="BPD44" s="214"/>
      <c r="BPE44" s="214"/>
      <c r="BPF44" s="214"/>
      <c r="BPG44" s="214"/>
      <c r="BPH44" s="214"/>
      <c r="BPI44" s="214"/>
      <c r="BPJ44" s="214"/>
      <c r="BPK44" s="214"/>
      <c r="BPL44" s="214"/>
      <c r="BPM44" s="214"/>
      <c r="BPN44" s="214"/>
      <c r="BPO44" s="214"/>
      <c r="BPP44" s="214"/>
      <c r="BPQ44" s="214"/>
      <c r="BPR44" s="214"/>
      <c r="BPS44" s="214"/>
      <c r="BPT44" s="214"/>
      <c r="BPU44" s="214"/>
      <c r="BPV44" s="214"/>
      <c r="BPW44" s="214"/>
      <c r="BPX44" s="214"/>
      <c r="BPY44" s="214"/>
      <c r="BPZ44" s="214"/>
      <c r="BQA44" s="214"/>
      <c r="BQB44" s="214"/>
      <c r="BQC44" s="214"/>
      <c r="BQD44" s="214"/>
      <c r="BQE44" s="214"/>
      <c r="BQF44" s="214"/>
      <c r="BQG44" s="214"/>
      <c r="BQH44" s="214"/>
      <c r="BQI44" s="214"/>
      <c r="BQJ44" s="214"/>
      <c r="BQK44" s="214"/>
      <c r="BQL44" s="214"/>
      <c r="BQM44" s="214"/>
      <c r="BQN44" s="214"/>
      <c r="BQO44" s="214"/>
      <c r="BQP44" s="214"/>
      <c r="BQQ44" s="214"/>
      <c r="BQR44" s="214"/>
      <c r="BQS44" s="214"/>
      <c r="BQT44" s="214"/>
      <c r="BQU44" s="214"/>
      <c r="BQV44" s="214"/>
      <c r="BQW44" s="214"/>
      <c r="BQX44" s="214"/>
      <c r="BQY44" s="214"/>
      <c r="BQZ44" s="214"/>
      <c r="BRA44" s="214"/>
      <c r="BRB44" s="214"/>
      <c r="BRC44" s="214"/>
      <c r="BRD44" s="214"/>
      <c r="BRE44" s="214"/>
      <c r="BRF44" s="214"/>
      <c r="BRG44" s="214"/>
      <c r="BRH44" s="214"/>
      <c r="BRI44" s="214"/>
      <c r="BRJ44" s="214"/>
      <c r="BRK44" s="214"/>
      <c r="BRL44" s="214"/>
      <c r="BRM44" s="214"/>
      <c r="BRN44" s="214"/>
      <c r="BRO44" s="214"/>
      <c r="BRP44" s="214"/>
      <c r="BRQ44" s="214"/>
      <c r="BRR44" s="214"/>
      <c r="BRS44" s="214"/>
      <c r="BRT44" s="214"/>
      <c r="BRU44" s="214"/>
      <c r="BRV44" s="214"/>
      <c r="BRW44" s="214"/>
      <c r="BRX44" s="214"/>
      <c r="BRY44" s="214"/>
      <c r="BRZ44" s="214"/>
      <c r="BSA44" s="214"/>
      <c r="BSB44" s="214"/>
      <c r="BSC44" s="214"/>
      <c r="BSD44" s="214"/>
      <c r="BSE44" s="214"/>
      <c r="BSF44" s="214"/>
      <c r="BSG44" s="214"/>
      <c r="BSH44" s="214"/>
      <c r="BSI44" s="214"/>
      <c r="BSJ44" s="214"/>
      <c r="BSK44" s="214"/>
      <c r="BSL44" s="214"/>
      <c r="BSM44" s="214"/>
      <c r="BSN44" s="214"/>
      <c r="BSO44" s="214"/>
      <c r="BSP44" s="214"/>
      <c r="BSQ44" s="214"/>
      <c r="BSR44" s="214"/>
      <c r="BSS44" s="214"/>
      <c r="BST44" s="214"/>
      <c r="BSU44" s="214"/>
      <c r="BSV44" s="214"/>
      <c r="BSW44" s="214"/>
      <c r="BSX44" s="214"/>
      <c r="BSY44" s="214"/>
      <c r="BSZ44" s="214"/>
      <c r="BTA44" s="214"/>
      <c r="BTB44" s="214"/>
      <c r="BTC44" s="214"/>
      <c r="BTD44" s="214"/>
      <c r="BTE44" s="214"/>
      <c r="BTF44" s="214"/>
      <c r="BTG44" s="214"/>
      <c r="BTH44" s="214"/>
      <c r="BTI44" s="214"/>
      <c r="BTJ44" s="214"/>
      <c r="BTK44" s="214"/>
      <c r="BTL44" s="214"/>
      <c r="BTM44" s="214"/>
      <c r="BTN44" s="214"/>
      <c r="BTO44" s="214"/>
      <c r="BTP44" s="214"/>
      <c r="BTQ44" s="214"/>
      <c r="BTR44" s="214"/>
      <c r="BTS44" s="214"/>
      <c r="BTT44" s="214"/>
      <c r="BTU44" s="214"/>
      <c r="BTV44" s="214"/>
      <c r="BTW44" s="214"/>
      <c r="BTX44" s="214"/>
      <c r="BTY44" s="214"/>
      <c r="BTZ44" s="214"/>
      <c r="BUA44" s="214"/>
      <c r="BUB44" s="214"/>
      <c r="BUC44" s="214"/>
      <c r="BUD44" s="214"/>
      <c r="BUE44" s="214"/>
      <c r="BUF44" s="214"/>
      <c r="BUG44" s="214"/>
      <c r="BUH44" s="214"/>
      <c r="BUI44" s="214"/>
      <c r="BUJ44" s="214"/>
      <c r="BUK44" s="214"/>
      <c r="BUL44" s="214"/>
      <c r="BUM44" s="214"/>
      <c r="BUN44" s="214"/>
      <c r="BUO44" s="214"/>
      <c r="BUP44" s="214"/>
      <c r="BUQ44" s="214"/>
      <c r="BUR44" s="214"/>
      <c r="BUS44" s="214"/>
      <c r="BUT44" s="214"/>
      <c r="BUU44" s="214"/>
      <c r="BUV44" s="214"/>
      <c r="BUW44" s="214"/>
      <c r="BUX44" s="214"/>
      <c r="BUY44" s="214"/>
      <c r="BUZ44" s="214"/>
      <c r="BVA44" s="214"/>
      <c r="BVB44" s="214"/>
      <c r="BVC44" s="214"/>
      <c r="BVD44" s="214"/>
      <c r="BVE44" s="214"/>
      <c r="BVF44" s="214"/>
      <c r="BVG44" s="214"/>
      <c r="BVH44" s="214"/>
      <c r="BVI44" s="214"/>
      <c r="BVJ44" s="214"/>
      <c r="BVK44" s="214"/>
      <c r="BVL44" s="214"/>
      <c r="BVM44" s="214"/>
      <c r="BVN44" s="214"/>
      <c r="BVO44" s="214"/>
      <c r="BVP44" s="214"/>
      <c r="BVQ44" s="214"/>
      <c r="BVR44" s="214"/>
      <c r="BVS44" s="214"/>
      <c r="BVT44" s="214"/>
      <c r="BVU44" s="214"/>
      <c r="BVV44" s="214"/>
      <c r="BVW44" s="214"/>
      <c r="BVX44" s="214"/>
      <c r="BVY44" s="214"/>
      <c r="BVZ44" s="214"/>
      <c r="BWA44" s="214"/>
      <c r="BWB44" s="214"/>
      <c r="BWC44" s="214"/>
      <c r="BWD44" s="214"/>
      <c r="BWE44" s="214"/>
      <c r="BWF44" s="214"/>
      <c r="BWG44" s="214"/>
      <c r="BWH44" s="214"/>
      <c r="BWI44" s="214"/>
      <c r="BWJ44" s="214"/>
      <c r="BWK44" s="214"/>
      <c r="BWL44" s="214"/>
      <c r="BWM44" s="214"/>
      <c r="BWN44" s="214"/>
      <c r="BWO44" s="214"/>
      <c r="BWP44" s="214"/>
      <c r="BWQ44" s="214"/>
      <c r="BWR44" s="214"/>
      <c r="BWS44" s="214"/>
      <c r="BWT44" s="214"/>
      <c r="BWU44" s="214"/>
      <c r="BWV44" s="214"/>
      <c r="BWW44" s="214"/>
      <c r="BWX44" s="214"/>
      <c r="BWY44" s="214"/>
      <c r="BWZ44" s="214"/>
      <c r="BXA44" s="214"/>
      <c r="BXB44" s="214"/>
      <c r="BXC44" s="214"/>
      <c r="BXD44" s="214"/>
      <c r="BXE44" s="214"/>
      <c r="BXF44" s="214"/>
      <c r="BXG44" s="214"/>
      <c r="BXH44" s="214"/>
      <c r="BXI44" s="214"/>
      <c r="BXJ44" s="214"/>
      <c r="BXK44" s="214"/>
      <c r="BXL44" s="214"/>
      <c r="BXM44" s="214"/>
      <c r="BXN44" s="214"/>
      <c r="BXO44" s="214"/>
      <c r="BXP44" s="214"/>
      <c r="BXQ44" s="214"/>
      <c r="BXR44" s="214"/>
      <c r="BXS44" s="214"/>
      <c r="BXT44" s="214"/>
      <c r="BXU44" s="214"/>
      <c r="BXV44" s="214"/>
      <c r="BXW44" s="214"/>
      <c r="BXX44" s="214"/>
      <c r="BXY44" s="214"/>
      <c r="BXZ44" s="214"/>
      <c r="BYA44" s="214"/>
      <c r="BYB44" s="214"/>
      <c r="BYC44" s="214"/>
      <c r="BYD44" s="214"/>
      <c r="BYE44" s="214"/>
      <c r="BYF44" s="214"/>
      <c r="BYG44" s="214"/>
      <c r="BYH44" s="214"/>
      <c r="BYI44" s="214"/>
      <c r="BYJ44" s="214"/>
      <c r="BYK44" s="214"/>
      <c r="BYL44" s="214"/>
      <c r="BYM44" s="214"/>
      <c r="BYN44" s="214"/>
      <c r="BYO44" s="214"/>
      <c r="BYP44" s="214"/>
      <c r="BYQ44" s="214"/>
      <c r="BYR44" s="214"/>
      <c r="BYS44" s="214"/>
      <c r="BYT44" s="214"/>
      <c r="BYU44" s="214"/>
      <c r="BYV44" s="214"/>
      <c r="BYW44" s="214"/>
      <c r="BYX44" s="214"/>
      <c r="BYY44" s="214"/>
      <c r="BYZ44" s="214"/>
      <c r="BZA44" s="214"/>
      <c r="BZB44" s="214"/>
      <c r="BZC44" s="214"/>
      <c r="BZD44" s="214"/>
      <c r="BZE44" s="214"/>
      <c r="BZF44" s="214"/>
      <c r="BZG44" s="214"/>
      <c r="BZH44" s="214"/>
      <c r="BZI44" s="214"/>
      <c r="BZJ44" s="214"/>
      <c r="BZK44" s="214"/>
      <c r="BZL44" s="214"/>
      <c r="BZM44" s="214"/>
      <c r="BZN44" s="214"/>
      <c r="BZO44" s="214"/>
      <c r="BZP44" s="214"/>
      <c r="BZQ44" s="214"/>
      <c r="BZR44" s="214"/>
      <c r="BZS44" s="214"/>
      <c r="BZT44" s="214"/>
      <c r="BZU44" s="214"/>
      <c r="BZV44" s="214"/>
      <c r="BZW44" s="214"/>
      <c r="BZX44" s="214"/>
      <c r="BZY44" s="214"/>
      <c r="BZZ44" s="214"/>
      <c r="CAA44" s="214"/>
      <c r="CAB44" s="214"/>
      <c r="CAC44" s="214"/>
      <c r="CAD44" s="214"/>
      <c r="CAE44" s="214"/>
      <c r="CAF44" s="214"/>
      <c r="CAG44" s="214"/>
      <c r="CAH44" s="214"/>
      <c r="CAI44" s="214"/>
      <c r="CAJ44" s="214"/>
      <c r="CAK44" s="214"/>
      <c r="CAL44" s="214"/>
      <c r="CAM44" s="214"/>
      <c r="CAN44" s="214"/>
      <c r="CAO44" s="214"/>
      <c r="CAP44" s="214"/>
      <c r="CAQ44" s="214"/>
      <c r="CAR44" s="214"/>
      <c r="CAS44" s="214"/>
      <c r="CAT44" s="214"/>
      <c r="CAU44" s="214"/>
      <c r="CAV44" s="214"/>
      <c r="CAW44" s="214"/>
      <c r="CAX44" s="214"/>
      <c r="CAY44" s="214"/>
      <c r="CAZ44" s="214"/>
      <c r="CBA44" s="214"/>
      <c r="CBB44" s="214"/>
      <c r="CBC44" s="214"/>
      <c r="CBD44" s="214"/>
      <c r="CBE44" s="214"/>
      <c r="CBF44" s="214"/>
      <c r="CBG44" s="214"/>
      <c r="CBH44" s="214"/>
      <c r="CBI44" s="214"/>
      <c r="CBJ44" s="214"/>
      <c r="CBK44" s="214"/>
      <c r="CBL44" s="214"/>
      <c r="CBM44" s="214"/>
      <c r="CBN44" s="214"/>
      <c r="CBO44" s="214"/>
      <c r="CBP44" s="214"/>
      <c r="CBQ44" s="214"/>
      <c r="CBR44" s="214"/>
      <c r="CBS44" s="214"/>
      <c r="CBT44" s="214"/>
      <c r="CBU44" s="214"/>
      <c r="CBV44" s="214"/>
      <c r="CBW44" s="214"/>
      <c r="CBX44" s="214"/>
      <c r="CBY44" s="214"/>
      <c r="CBZ44" s="214"/>
      <c r="CCA44" s="214"/>
      <c r="CCB44" s="214"/>
      <c r="CCC44" s="214"/>
      <c r="CCD44" s="214"/>
      <c r="CCE44" s="214"/>
      <c r="CCF44" s="214"/>
      <c r="CCG44" s="214"/>
      <c r="CCH44" s="214"/>
      <c r="CCI44" s="214"/>
      <c r="CCJ44" s="214"/>
      <c r="CCK44" s="214"/>
      <c r="CCL44" s="214"/>
      <c r="CCM44" s="214"/>
      <c r="CCN44" s="214"/>
      <c r="CCO44" s="214"/>
      <c r="CCP44" s="214"/>
      <c r="CCQ44" s="214"/>
      <c r="CCR44" s="214"/>
      <c r="CCS44" s="214"/>
      <c r="CCT44" s="214"/>
      <c r="CCU44" s="214"/>
      <c r="CCV44" s="214"/>
      <c r="CCW44" s="214"/>
      <c r="CCX44" s="214"/>
      <c r="CCY44" s="214"/>
      <c r="CCZ44" s="214"/>
      <c r="CDA44" s="214"/>
      <c r="CDB44" s="214"/>
      <c r="CDC44" s="214"/>
      <c r="CDD44" s="214"/>
      <c r="CDE44" s="214"/>
      <c r="CDF44" s="214"/>
      <c r="CDG44" s="214"/>
      <c r="CDH44" s="214"/>
      <c r="CDI44" s="214"/>
      <c r="CDJ44" s="214"/>
      <c r="CDK44" s="214"/>
      <c r="CDL44" s="214"/>
      <c r="CDM44" s="214"/>
      <c r="CDN44" s="214"/>
      <c r="CDO44" s="214"/>
      <c r="CDP44" s="214"/>
      <c r="CDQ44" s="214"/>
      <c r="CDR44" s="214"/>
      <c r="CDS44" s="214"/>
      <c r="CDT44" s="214"/>
      <c r="CDU44" s="214"/>
      <c r="CDV44" s="214"/>
      <c r="CDW44" s="214"/>
      <c r="CDX44" s="214"/>
      <c r="CDY44" s="214"/>
      <c r="CDZ44" s="214"/>
      <c r="CEA44" s="214"/>
      <c r="CEB44" s="214"/>
      <c r="CEC44" s="214"/>
      <c r="CED44" s="214"/>
      <c r="CEE44" s="214"/>
      <c r="CEF44" s="214"/>
      <c r="CEG44" s="214"/>
      <c r="CEH44" s="214"/>
      <c r="CEI44" s="214"/>
      <c r="CEJ44" s="214"/>
      <c r="CEK44" s="214"/>
      <c r="CEL44" s="214"/>
      <c r="CEM44" s="214"/>
      <c r="CEN44" s="214"/>
      <c r="CEO44" s="214"/>
      <c r="CEP44" s="214"/>
      <c r="CEQ44" s="214"/>
      <c r="CER44" s="214"/>
      <c r="CES44" s="214"/>
      <c r="CET44" s="214"/>
      <c r="CEU44" s="214"/>
      <c r="CEV44" s="214"/>
      <c r="CEW44" s="214"/>
      <c r="CEX44" s="214"/>
      <c r="CEY44" s="214"/>
      <c r="CEZ44" s="214"/>
      <c r="CFA44" s="214"/>
      <c r="CFB44" s="214"/>
      <c r="CFC44" s="214"/>
      <c r="CFD44" s="214"/>
      <c r="CFE44" s="214"/>
      <c r="CFF44" s="214"/>
      <c r="CFG44" s="214"/>
      <c r="CFH44" s="214"/>
      <c r="CFI44" s="214"/>
      <c r="CFJ44" s="214"/>
      <c r="CFK44" s="214"/>
      <c r="CFL44" s="214"/>
      <c r="CFM44" s="214"/>
      <c r="CFN44" s="214"/>
      <c r="CFO44" s="214"/>
      <c r="CFP44" s="214"/>
      <c r="CFQ44" s="214"/>
      <c r="CFR44" s="214"/>
      <c r="CFS44" s="214"/>
      <c r="CFT44" s="214"/>
      <c r="CFU44" s="214"/>
      <c r="CFV44" s="214"/>
      <c r="CFW44" s="214"/>
      <c r="CFX44" s="214"/>
      <c r="CFY44" s="214"/>
      <c r="CFZ44" s="214"/>
      <c r="CGA44" s="214"/>
      <c r="CGB44" s="214"/>
      <c r="CGC44" s="214"/>
      <c r="CGD44" s="214"/>
      <c r="CGE44" s="214"/>
      <c r="CGF44" s="214"/>
      <c r="CGG44" s="214"/>
      <c r="CGH44" s="214"/>
      <c r="CGI44" s="214"/>
      <c r="CGJ44" s="214"/>
      <c r="CGK44" s="214"/>
      <c r="CGL44" s="214"/>
      <c r="CGM44" s="214"/>
      <c r="CGN44" s="214"/>
      <c r="CGO44" s="214"/>
      <c r="CGP44" s="214"/>
      <c r="CGQ44" s="214"/>
      <c r="CGR44" s="214"/>
      <c r="CGS44" s="214"/>
      <c r="CGT44" s="214"/>
      <c r="CGU44" s="214"/>
      <c r="CGV44" s="214"/>
      <c r="CGW44" s="214"/>
      <c r="CGX44" s="214"/>
      <c r="CGY44" s="214"/>
      <c r="CGZ44" s="214"/>
      <c r="CHA44" s="214"/>
      <c r="CHB44" s="214"/>
      <c r="CHC44" s="214"/>
      <c r="CHD44" s="214"/>
      <c r="CHE44" s="214"/>
      <c r="CHF44" s="214"/>
      <c r="CHG44" s="214"/>
      <c r="CHH44" s="214"/>
      <c r="CHI44" s="214"/>
      <c r="CHJ44" s="214"/>
      <c r="CHK44" s="214"/>
      <c r="CHL44" s="214"/>
      <c r="CHM44" s="214"/>
      <c r="CHN44" s="214"/>
      <c r="CHO44" s="214"/>
      <c r="CHP44" s="214"/>
      <c r="CHQ44" s="214"/>
      <c r="CHR44" s="214"/>
      <c r="CHS44" s="214"/>
      <c r="CHT44" s="214"/>
      <c r="CHU44" s="214"/>
      <c r="CHV44" s="214"/>
      <c r="CHW44" s="214"/>
      <c r="CHX44" s="214"/>
      <c r="CHY44" s="214"/>
      <c r="CHZ44" s="214"/>
      <c r="CIA44" s="214"/>
      <c r="CIB44" s="214"/>
      <c r="CIC44" s="214"/>
      <c r="CID44" s="214"/>
      <c r="CIE44" s="214"/>
      <c r="CIF44" s="214"/>
      <c r="CIG44" s="214"/>
      <c r="CIH44" s="214"/>
      <c r="CII44" s="214"/>
      <c r="CIJ44" s="214"/>
      <c r="CIK44" s="214"/>
      <c r="CIL44" s="214"/>
      <c r="CIM44" s="214"/>
      <c r="CIN44" s="214"/>
      <c r="CIO44" s="214"/>
      <c r="CIP44" s="214"/>
      <c r="CIQ44" s="214"/>
      <c r="CIR44" s="214"/>
      <c r="CIS44" s="214"/>
      <c r="CIT44" s="214"/>
      <c r="CIU44" s="214"/>
      <c r="CIV44" s="214"/>
      <c r="CIW44" s="214"/>
      <c r="CIX44" s="214"/>
      <c r="CIY44" s="214"/>
      <c r="CIZ44" s="214"/>
      <c r="CJA44" s="214"/>
      <c r="CJB44" s="214"/>
      <c r="CJC44" s="214"/>
      <c r="CJD44" s="214"/>
      <c r="CJE44" s="214"/>
      <c r="CJF44" s="214"/>
      <c r="CJG44" s="214"/>
      <c r="CJH44" s="214"/>
      <c r="CJI44" s="214"/>
      <c r="CJJ44" s="214"/>
      <c r="CJK44" s="214"/>
      <c r="CJL44" s="214"/>
      <c r="CJM44" s="214"/>
      <c r="CJN44" s="214"/>
      <c r="CJO44" s="214"/>
      <c r="CJP44" s="214"/>
      <c r="CJQ44" s="214"/>
      <c r="CJR44" s="214"/>
      <c r="CJS44" s="214"/>
      <c r="CJT44" s="214"/>
      <c r="CJU44" s="214"/>
      <c r="CJV44" s="214"/>
      <c r="CJW44" s="214"/>
      <c r="CJX44" s="214"/>
      <c r="CJY44" s="214"/>
      <c r="CJZ44" s="214"/>
      <c r="CKA44" s="214"/>
      <c r="CKB44" s="214"/>
      <c r="CKC44" s="214"/>
      <c r="CKD44" s="214"/>
      <c r="CKE44" s="214"/>
      <c r="CKF44" s="214"/>
      <c r="CKG44" s="214"/>
      <c r="CKH44" s="214"/>
      <c r="CKI44" s="214"/>
      <c r="CKJ44" s="214"/>
      <c r="CKK44" s="214"/>
      <c r="CKL44" s="214"/>
      <c r="CKM44" s="214"/>
      <c r="CKN44" s="214"/>
      <c r="CKO44" s="214"/>
      <c r="CKP44" s="214"/>
      <c r="CKQ44" s="214"/>
      <c r="CKR44" s="214"/>
      <c r="CKS44" s="214"/>
      <c r="CKT44" s="214"/>
      <c r="CKU44" s="214"/>
      <c r="CKV44" s="214"/>
      <c r="CKW44" s="214"/>
      <c r="CKX44" s="214"/>
      <c r="CKY44" s="214"/>
      <c r="CKZ44" s="214"/>
      <c r="CLA44" s="214"/>
      <c r="CLB44" s="214"/>
      <c r="CLC44" s="214"/>
      <c r="CLD44" s="214"/>
      <c r="CLE44" s="214"/>
      <c r="CLF44" s="214"/>
      <c r="CLG44" s="214"/>
      <c r="CLH44" s="214"/>
      <c r="CLI44" s="214"/>
      <c r="CLJ44" s="214"/>
      <c r="CLK44" s="214"/>
      <c r="CLL44" s="214"/>
      <c r="CLM44" s="214"/>
      <c r="CLN44" s="214"/>
      <c r="CLO44" s="214"/>
      <c r="CLP44" s="214"/>
      <c r="CLQ44" s="214"/>
      <c r="CLR44" s="214"/>
      <c r="CLS44" s="214"/>
      <c r="CLT44" s="214"/>
      <c r="CLU44" s="214"/>
      <c r="CLV44" s="214"/>
      <c r="CLW44" s="214"/>
      <c r="CLX44" s="214"/>
      <c r="CLY44" s="214"/>
      <c r="CLZ44" s="214"/>
      <c r="CMA44" s="214"/>
      <c r="CMB44" s="214"/>
      <c r="CMC44" s="214"/>
      <c r="CMD44" s="214"/>
      <c r="CME44" s="214"/>
      <c r="CMF44" s="214"/>
      <c r="CMG44" s="214"/>
      <c r="CMH44" s="214"/>
      <c r="CMI44" s="214"/>
      <c r="CMJ44" s="214"/>
      <c r="CMK44" s="214"/>
      <c r="CML44" s="214"/>
      <c r="CMM44" s="214"/>
      <c r="CMN44" s="214"/>
      <c r="CMO44" s="214"/>
      <c r="CMP44" s="214"/>
      <c r="CMQ44" s="214"/>
      <c r="CMR44" s="214"/>
      <c r="CMS44" s="214"/>
      <c r="CMT44" s="214"/>
      <c r="CMU44" s="214"/>
      <c r="CMV44" s="214"/>
      <c r="CMW44" s="214"/>
      <c r="CMX44" s="214"/>
      <c r="CMY44" s="214"/>
      <c r="CMZ44" s="214"/>
      <c r="CNA44" s="214"/>
      <c r="CNB44" s="214"/>
      <c r="CNC44" s="214"/>
      <c r="CND44" s="214"/>
      <c r="CNE44" s="214"/>
      <c r="CNF44" s="214"/>
      <c r="CNG44" s="214"/>
      <c r="CNH44" s="214"/>
      <c r="CNI44" s="214"/>
      <c r="CNJ44" s="214"/>
      <c r="CNK44" s="214"/>
      <c r="CNL44" s="214"/>
      <c r="CNM44" s="214"/>
      <c r="CNN44" s="214"/>
      <c r="CNO44" s="214"/>
      <c r="CNP44" s="214"/>
      <c r="CNQ44" s="214"/>
      <c r="CNR44" s="214"/>
      <c r="CNS44" s="214"/>
      <c r="CNT44" s="214"/>
      <c r="CNU44" s="214"/>
      <c r="CNV44" s="214"/>
      <c r="CNW44" s="214"/>
      <c r="CNX44" s="214"/>
      <c r="CNY44" s="214"/>
      <c r="CNZ44" s="214"/>
      <c r="COA44" s="214"/>
      <c r="COB44" s="214"/>
      <c r="COC44" s="214"/>
      <c r="COD44" s="214"/>
      <c r="COE44" s="214"/>
      <c r="COF44" s="214"/>
      <c r="COG44" s="214"/>
      <c r="COH44" s="214"/>
      <c r="COI44" s="214"/>
      <c r="COJ44" s="214"/>
      <c r="COK44" s="214"/>
      <c r="COL44" s="214"/>
      <c r="COM44" s="214"/>
      <c r="CON44" s="214"/>
      <c r="COO44" s="214"/>
      <c r="COP44" s="214"/>
      <c r="COQ44" s="214"/>
      <c r="COR44" s="214"/>
      <c r="COS44" s="214"/>
      <c r="COT44" s="214"/>
      <c r="COU44" s="214"/>
      <c r="COV44" s="214"/>
      <c r="COW44" s="214"/>
      <c r="COX44" s="214"/>
      <c r="COY44" s="214"/>
      <c r="COZ44" s="214"/>
      <c r="CPA44" s="214"/>
      <c r="CPB44" s="214"/>
      <c r="CPC44" s="214"/>
      <c r="CPD44" s="214"/>
      <c r="CPE44" s="214"/>
      <c r="CPF44" s="214"/>
      <c r="CPG44" s="214"/>
      <c r="CPH44" s="214"/>
      <c r="CPI44" s="214"/>
      <c r="CPJ44" s="214"/>
      <c r="CPK44" s="214"/>
      <c r="CPL44" s="214"/>
      <c r="CPM44" s="214"/>
      <c r="CPN44" s="214"/>
      <c r="CPO44" s="214"/>
      <c r="CPP44" s="214"/>
      <c r="CPQ44" s="214"/>
      <c r="CPR44" s="214"/>
      <c r="CPS44" s="214"/>
      <c r="CPT44" s="214"/>
      <c r="CPU44" s="214"/>
      <c r="CPV44" s="214"/>
      <c r="CPW44" s="214"/>
      <c r="CPX44" s="214"/>
      <c r="CPY44" s="214"/>
      <c r="CPZ44" s="214"/>
      <c r="CQA44" s="214"/>
      <c r="CQB44" s="214"/>
      <c r="CQC44" s="214"/>
      <c r="CQD44" s="214"/>
      <c r="CQE44" s="214"/>
      <c r="CQF44" s="214"/>
      <c r="CQG44" s="214"/>
      <c r="CQH44" s="214"/>
      <c r="CQI44" s="214"/>
      <c r="CQJ44" s="214"/>
      <c r="CQK44" s="214"/>
      <c r="CQL44" s="214"/>
      <c r="CQM44" s="214"/>
      <c r="CQN44" s="214"/>
      <c r="CQO44" s="214"/>
      <c r="CQP44" s="214"/>
      <c r="CQQ44" s="214"/>
      <c r="CQR44" s="214"/>
      <c r="CQS44" s="214"/>
      <c r="CQT44" s="214"/>
      <c r="CQU44" s="214"/>
      <c r="CQV44" s="214"/>
      <c r="CQW44" s="214"/>
      <c r="CQX44" s="214"/>
      <c r="CQY44" s="214"/>
      <c r="CQZ44" s="214"/>
      <c r="CRA44" s="214"/>
      <c r="CRB44" s="214"/>
      <c r="CRC44" s="214"/>
      <c r="CRD44" s="214"/>
      <c r="CRE44" s="214"/>
      <c r="CRF44" s="214"/>
      <c r="CRG44" s="214"/>
      <c r="CRH44" s="214"/>
      <c r="CRI44" s="214"/>
      <c r="CRJ44" s="214"/>
      <c r="CRK44" s="214"/>
      <c r="CRL44" s="214"/>
      <c r="CRM44" s="214"/>
      <c r="CRN44" s="214"/>
      <c r="CRO44" s="214"/>
      <c r="CRP44" s="214"/>
      <c r="CRQ44" s="214"/>
      <c r="CRR44" s="214"/>
      <c r="CRS44" s="214"/>
      <c r="CRT44" s="214"/>
      <c r="CRU44" s="214"/>
      <c r="CRV44" s="214"/>
      <c r="CRW44" s="214"/>
      <c r="CRX44" s="214"/>
      <c r="CRY44" s="214"/>
      <c r="CRZ44" s="214"/>
      <c r="CSA44" s="214"/>
      <c r="CSB44" s="214"/>
      <c r="CSC44" s="214"/>
      <c r="CSD44" s="214"/>
      <c r="CSE44" s="214"/>
      <c r="CSF44" s="214"/>
      <c r="CSG44" s="214"/>
      <c r="CSH44" s="214"/>
      <c r="CSI44" s="214"/>
      <c r="CSJ44" s="214"/>
      <c r="CSK44" s="214"/>
      <c r="CSL44" s="214"/>
      <c r="CSM44" s="214"/>
      <c r="CSN44" s="214"/>
      <c r="CSO44" s="214"/>
      <c r="CSP44" s="214"/>
      <c r="CSQ44" s="214"/>
      <c r="CSR44" s="214"/>
      <c r="CSS44" s="214"/>
      <c r="CST44" s="214"/>
      <c r="CSU44" s="214"/>
      <c r="CSV44" s="214"/>
      <c r="CSW44" s="214"/>
      <c r="CSX44" s="214"/>
      <c r="CSY44" s="214"/>
      <c r="CSZ44" s="214"/>
      <c r="CTA44" s="214"/>
      <c r="CTB44" s="214"/>
      <c r="CTC44" s="214"/>
      <c r="CTD44" s="214"/>
      <c r="CTE44" s="214"/>
      <c r="CTF44" s="214"/>
      <c r="CTG44" s="214"/>
      <c r="CTH44" s="214"/>
      <c r="CTI44" s="214"/>
      <c r="CTJ44" s="214"/>
      <c r="CTK44" s="214"/>
      <c r="CTL44" s="214"/>
      <c r="CTM44" s="214"/>
      <c r="CTN44" s="214"/>
      <c r="CTO44" s="214"/>
      <c r="CTP44" s="214"/>
      <c r="CTQ44" s="214"/>
      <c r="CTR44" s="214"/>
      <c r="CTS44" s="214"/>
      <c r="CTT44" s="214"/>
      <c r="CTU44" s="214"/>
      <c r="CTV44" s="214"/>
      <c r="CTW44" s="214"/>
      <c r="CTX44" s="214"/>
      <c r="CTY44" s="214"/>
      <c r="CTZ44" s="214"/>
      <c r="CUA44" s="214"/>
      <c r="CUB44" s="214"/>
      <c r="CUC44" s="214"/>
      <c r="CUD44" s="214"/>
      <c r="CUE44" s="214"/>
      <c r="CUF44" s="214"/>
      <c r="CUG44" s="214"/>
      <c r="CUH44" s="214"/>
      <c r="CUI44" s="214"/>
      <c r="CUJ44" s="214"/>
      <c r="CUK44" s="214"/>
      <c r="CUL44" s="214"/>
      <c r="CUM44" s="214"/>
      <c r="CUN44" s="214"/>
      <c r="CUO44" s="214"/>
      <c r="CUP44" s="214"/>
      <c r="CUQ44" s="214"/>
      <c r="CUR44" s="214"/>
      <c r="CUS44" s="214"/>
      <c r="CUT44" s="214"/>
      <c r="CUU44" s="214"/>
      <c r="CUV44" s="214"/>
      <c r="CUW44" s="214"/>
      <c r="CUX44" s="214"/>
      <c r="CUY44" s="214"/>
      <c r="CUZ44" s="214"/>
      <c r="CVA44" s="214"/>
      <c r="CVB44" s="214"/>
      <c r="CVC44" s="214"/>
      <c r="CVD44" s="214"/>
      <c r="CVE44" s="214"/>
      <c r="CVF44" s="214"/>
      <c r="CVG44" s="214"/>
      <c r="CVH44" s="214"/>
      <c r="CVI44" s="214"/>
      <c r="CVJ44" s="214"/>
      <c r="CVK44" s="214"/>
      <c r="CVL44" s="214"/>
      <c r="CVM44" s="214"/>
      <c r="CVN44" s="214"/>
      <c r="CVO44" s="214"/>
      <c r="CVP44" s="214"/>
      <c r="CVQ44" s="214"/>
      <c r="CVR44" s="214"/>
      <c r="CVS44" s="214"/>
      <c r="CVT44" s="214"/>
      <c r="CVU44" s="214"/>
      <c r="CVV44" s="214"/>
      <c r="CVW44" s="214"/>
      <c r="CVX44" s="214"/>
      <c r="CVY44" s="214"/>
      <c r="CVZ44" s="214"/>
      <c r="CWA44" s="214"/>
      <c r="CWB44" s="214"/>
      <c r="CWC44" s="214"/>
      <c r="CWD44" s="214"/>
      <c r="CWE44" s="214"/>
      <c r="CWF44" s="214"/>
      <c r="CWG44" s="214"/>
      <c r="CWH44" s="214"/>
      <c r="CWI44" s="214"/>
      <c r="CWJ44" s="214"/>
      <c r="CWK44" s="214"/>
      <c r="CWL44" s="214"/>
      <c r="CWM44" s="214"/>
      <c r="CWN44" s="214"/>
      <c r="CWO44" s="214"/>
      <c r="CWP44" s="214"/>
      <c r="CWQ44" s="214"/>
      <c r="CWR44" s="214"/>
      <c r="CWS44" s="214"/>
      <c r="CWT44" s="214"/>
      <c r="CWU44" s="214"/>
      <c r="CWV44" s="214"/>
      <c r="CWW44" s="214"/>
      <c r="CWX44" s="214"/>
      <c r="CWY44" s="214"/>
      <c r="CWZ44" s="214"/>
      <c r="CXA44" s="214"/>
      <c r="CXB44" s="214"/>
      <c r="CXC44" s="214"/>
      <c r="CXD44" s="214"/>
      <c r="CXE44" s="214"/>
      <c r="CXF44" s="214"/>
      <c r="CXG44" s="214"/>
      <c r="CXH44" s="214"/>
      <c r="CXI44" s="214"/>
      <c r="CXJ44" s="214"/>
      <c r="CXK44" s="214"/>
      <c r="CXL44" s="214"/>
      <c r="CXM44" s="214"/>
      <c r="CXN44" s="214"/>
      <c r="CXO44" s="214"/>
      <c r="CXP44" s="214"/>
      <c r="CXQ44" s="214"/>
      <c r="CXR44" s="214"/>
      <c r="CXS44" s="214"/>
      <c r="CXT44" s="214"/>
      <c r="CXU44" s="214"/>
      <c r="CXV44" s="214"/>
      <c r="CXW44" s="214"/>
      <c r="CXX44" s="214"/>
      <c r="CXY44" s="214"/>
      <c r="CXZ44" s="214"/>
      <c r="CYA44" s="214"/>
      <c r="CYB44" s="214"/>
      <c r="CYC44" s="214"/>
      <c r="CYD44" s="214"/>
      <c r="CYE44" s="214"/>
      <c r="CYF44" s="214"/>
      <c r="CYG44" s="214"/>
      <c r="CYH44" s="214"/>
      <c r="CYI44" s="214"/>
      <c r="CYJ44" s="214"/>
      <c r="CYK44" s="214"/>
      <c r="CYL44" s="214"/>
      <c r="CYM44" s="214"/>
      <c r="CYN44" s="214"/>
      <c r="CYO44" s="214"/>
      <c r="CYP44" s="214"/>
      <c r="CYQ44" s="214"/>
      <c r="CYR44" s="214"/>
      <c r="CYS44" s="214"/>
      <c r="CYT44" s="214"/>
      <c r="CYU44" s="214"/>
      <c r="CYV44" s="214"/>
      <c r="CYW44" s="214"/>
      <c r="CYX44" s="214"/>
      <c r="CYY44" s="214"/>
      <c r="CYZ44" s="214"/>
      <c r="CZA44" s="214"/>
      <c r="CZB44" s="214"/>
      <c r="CZC44" s="214"/>
      <c r="CZD44" s="214"/>
      <c r="CZE44" s="214"/>
      <c r="CZF44" s="214"/>
      <c r="CZG44" s="214"/>
      <c r="CZH44" s="214"/>
      <c r="CZI44" s="214"/>
      <c r="CZJ44" s="214"/>
      <c r="CZK44" s="214"/>
      <c r="CZL44" s="214"/>
      <c r="CZM44" s="214"/>
      <c r="CZN44" s="214"/>
      <c r="CZO44" s="214"/>
      <c r="CZP44" s="214"/>
      <c r="CZQ44" s="214"/>
      <c r="CZR44" s="214"/>
      <c r="CZS44" s="214"/>
      <c r="CZT44" s="214"/>
      <c r="CZU44" s="214"/>
      <c r="CZV44" s="214"/>
      <c r="CZW44" s="214"/>
      <c r="CZX44" s="214"/>
      <c r="CZY44" s="214"/>
      <c r="CZZ44" s="214"/>
      <c r="DAA44" s="214"/>
      <c r="DAB44" s="214"/>
      <c r="DAC44" s="214"/>
      <c r="DAD44" s="214"/>
      <c r="DAE44" s="214"/>
      <c r="DAF44" s="214"/>
      <c r="DAG44" s="214"/>
      <c r="DAH44" s="214"/>
      <c r="DAI44" s="214"/>
      <c r="DAJ44" s="214"/>
      <c r="DAK44" s="214"/>
      <c r="DAL44" s="214"/>
      <c r="DAM44" s="214"/>
      <c r="DAN44" s="214"/>
      <c r="DAO44" s="214"/>
      <c r="DAP44" s="214"/>
      <c r="DAQ44" s="214"/>
      <c r="DAR44" s="214"/>
      <c r="DAS44" s="214"/>
      <c r="DAT44" s="214"/>
      <c r="DAU44" s="214"/>
      <c r="DAV44" s="214"/>
      <c r="DAW44" s="214"/>
      <c r="DAX44" s="214"/>
      <c r="DAY44" s="214"/>
      <c r="DAZ44" s="214"/>
      <c r="DBA44" s="214"/>
      <c r="DBB44" s="214"/>
      <c r="DBC44" s="214"/>
      <c r="DBD44" s="214"/>
      <c r="DBE44" s="214"/>
      <c r="DBF44" s="214"/>
      <c r="DBG44" s="214"/>
      <c r="DBH44" s="214"/>
      <c r="DBI44" s="214"/>
      <c r="DBJ44" s="214"/>
      <c r="DBK44" s="214"/>
      <c r="DBL44" s="214"/>
      <c r="DBM44" s="214"/>
      <c r="DBN44" s="214"/>
      <c r="DBO44" s="214"/>
      <c r="DBP44" s="214"/>
      <c r="DBQ44" s="214"/>
      <c r="DBR44" s="214"/>
      <c r="DBS44" s="214"/>
      <c r="DBT44" s="214"/>
      <c r="DBU44" s="214"/>
      <c r="DBV44" s="214"/>
      <c r="DBW44" s="214"/>
      <c r="DBX44" s="214"/>
      <c r="DBY44" s="214"/>
      <c r="DBZ44" s="214"/>
      <c r="DCA44" s="214"/>
      <c r="DCB44" s="214"/>
      <c r="DCC44" s="214"/>
      <c r="DCD44" s="214"/>
      <c r="DCE44" s="214"/>
      <c r="DCF44" s="214"/>
      <c r="DCG44" s="214"/>
      <c r="DCH44" s="214"/>
      <c r="DCI44" s="214"/>
      <c r="DCJ44" s="214"/>
      <c r="DCK44" s="214"/>
      <c r="DCL44" s="214"/>
      <c r="DCM44" s="214"/>
      <c r="DCN44" s="214"/>
      <c r="DCO44" s="214"/>
      <c r="DCP44" s="214"/>
      <c r="DCQ44" s="214"/>
      <c r="DCR44" s="214"/>
      <c r="DCS44" s="214"/>
      <c r="DCT44" s="214"/>
      <c r="DCU44" s="214"/>
      <c r="DCV44" s="214"/>
      <c r="DCW44" s="214"/>
      <c r="DCX44" s="214"/>
      <c r="DCY44" s="214"/>
      <c r="DCZ44" s="214"/>
      <c r="DDA44" s="214"/>
      <c r="DDB44" s="214"/>
      <c r="DDC44" s="214"/>
      <c r="DDD44" s="214"/>
      <c r="DDE44" s="214"/>
      <c r="DDF44" s="214"/>
      <c r="DDG44" s="214"/>
      <c r="DDH44" s="214"/>
      <c r="DDI44" s="214"/>
      <c r="DDJ44" s="214"/>
      <c r="DDK44" s="214"/>
      <c r="DDL44" s="214"/>
      <c r="DDM44" s="214"/>
      <c r="DDN44" s="214"/>
      <c r="DDO44" s="214"/>
      <c r="DDP44" s="214"/>
      <c r="DDQ44" s="214"/>
      <c r="DDR44" s="214"/>
      <c r="DDS44" s="214"/>
      <c r="DDT44" s="214"/>
      <c r="DDU44" s="214"/>
      <c r="DDV44" s="214"/>
      <c r="DDW44" s="214"/>
      <c r="DDX44" s="214"/>
      <c r="DDY44" s="214"/>
      <c r="DDZ44" s="214"/>
      <c r="DEA44" s="214"/>
      <c r="DEB44" s="214"/>
      <c r="DEC44" s="214"/>
      <c r="DED44" s="214"/>
      <c r="DEE44" s="214"/>
      <c r="DEF44" s="214"/>
      <c r="DEG44" s="214"/>
      <c r="DEH44" s="214"/>
      <c r="DEI44" s="214"/>
      <c r="DEJ44" s="214"/>
      <c r="DEK44" s="214"/>
      <c r="DEL44" s="214"/>
      <c r="DEM44" s="214"/>
      <c r="DEN44" s="214"/>
      <c r="DEO44" s="214"/>
      <c r="DEP44" s="214"/>
      <c r="DEQ44" s="214"/>
      <c r="DER44" s="214"/>
      <c r="DES44" s="214"/>
      <c r="DET44" s="214"/>
      <c r="DEU44" s="214"/>
      <c r="DEV44" s="214"/>
      <c r="DEW44" s="214"/>
      <c r="DEX44" s="214"/>
      <c r="DEY44" s="214"/>
      <c r="DEZ44" s="214"/>
      <c r="DFA44" s="214"/>
      <c r="DFB44" s="214"/>
      <c r="DFC44" s="214"/>
      <c r="DFD44" s="214"/>
      <c r="DFE44" s="214"/>
      <c r="DFF44" s="214"/>
      <c r="DFG44" s="214"/>
      <c r="DFH44" s="214"/>
      <c r="DFI44" s="214"/>
      <c r="DFJ44" s="214"/>
      <c r="DFK44" s="214"/>
      <c r="DFL44" s="214"/>
      <c r="DFM44" s="214"/>
      <c r="DFN44" s="214"/>
      <c r="DFO44" s="214"/>
      <c r="DFP44" s="214"/>
      <c r="DFQ44" s="214"/>
      <c r="DFR44" s="214"/>
      <c r="DFS44" s="214"/>
      <c r="DFT44" s="214"/>
      <c r="DFU44" s="214"/>
      <c r="DFV44" s="214"/>
      <c r="DFW44" s="214"/>
      <c r="DFX44" s="214"/>
      <c r="DFY44" s="214"/>
      <c r="DFZ44" s="214"/>
      <c r="DGA44" s="214"/>
      <c r="DGB44" s="214"/>
      <c r="DGC44" s="214"/>
      <c r="DGD44" s="214"/>
      <c r="DGE44" s="214"/>
      <c r="DGF44" s="214"/>
      <c r="DGG44" s="214"/>
      <c r="DGH44" s="214"/>
      <c r="DGI44" s="214"/>
      <c r="DGJ44" s="214"/>
      <c r="DGK44" s="214"/>
      <c r="DGL44" s="214"/>
      <c r="DGM44" s="214"/>
      <c r="DGN44" s="214"/>
      <c r="DGO44" s="214"/>
      <c r="DGP44" s="214"/>
      <c r="DGQ44" s="214"/>
      <c r="DGR44" s="214"/>
      <c r="DGS44" s="214"/>
      <c r="DGT44" s="214"/>
      <c r="DGU44" s="214"/>
      <c r="DGV44" s="214"/>
      <c r="DGW44" s="214"/>
      <c r="DGX44" s="214"/>
      <c r="DGY44" s="214"/>
      <c r="DGZ44" s="214"/>
      <c r="DHA44" s="214"/>
      <c r="DHB44" s="214"/>
      <c r="DHC44" s="214"/>
      <c r="DHD44" s="214"/>
      <c r="DHE44" s="214"/>
      <c r="DHF44" s="214"/>
      <c r="DHG44" s="214"/>
      <c r="DHH44" s="214"/>
      <c r="DHI44" s="214"/>
      <c r="DHJ44" s="214"/>
      <c r="DHK44" s="214"/>
      <c r="DHL44" s="214"/>
      <c r="DHM44" s="214"/>
      <c r="DHN44" s="214"/>
      <c r="DHO44" s="214"/>
      <c r="DHP44" s="214"/>
      <c r="DHQ44" s="214"/>
      <c r="DHR44" s="214"/>
      <c r="DHS44" s="214"/>
      <c r="DHT44" s="214"/>
      <c r="DHU44" s="214"/>
      <c r="DHV44" s="214"/>
      <c r="DHW44" s="214"/>
      <c r="DHX44" s="214"/>
      <c r="DHY44" s="214"/>
      <c r="DHZ44" s="214"/>
      <c r="DIA44" s="214"/>
      <c r="DIB44" s="214"/>
      <c r="DIC44" s="214"/>
      <c r="DID44" s="214"/>
      <c r="DIE44" s="214"/>
      <c r="DIF44" s="214"/>
      <c r="DIG44" s="214"/>
      <c r="DIH44" s="214"/>
      <c r="DII44" s="214"/>
      <c r="DIJ44" s="214"/>
      <c r="DIK44" s="214"/>
      <c r="DIL44" s="214"/>
      <c r="DIM44" s="214"/>
      <c r="DIN44" s="214"/>
      <c r="DIO44" s="214"/>
      <c r="DIP44" s="214"/>
      <c r="DIQ44" s="214"/>
      <c r="DIR44" s="214"/>
      <c r="DIS44" s="214"/>
      <c r="DIT44" s="214"/>
      <c r="DIU44" s="214"/>
      <c r="DIV44" s="214"/>
      <c r="DIW44" s="214"/>
      <c r="DIX44" s="214"/>
      <c r="DIY44" s="214"/>
      <c r="DIZ44" s="214"/>
      <c r="DJA44" s="214"/>
      <c r="DJB44" s="214"/>
      <c r="DJC44" s="214"/>
      <c r="DJD44" s="214"/>
      <c r="DJE44" s="214"/>
      <c r="DJF44" s="214"/>
      <c r="DJG44" s="214"/>
      <c r="DJH44" s="214"/>
      <c r="DJI44" s="214"/>
      <c r="DJJ44" s="214"/>
      <c r="DJK44" s="214"/>
      <c r="DJL44" s="214"/>
      <c r="DJM44" s="214"/>
      <c r="DJN44" s="214"/>
      <c r="DJO44" s="214"/>
      <c r="DJP44" s="214"/>
      <c r="DJQ44" s="214"/>
      <c r="DJR44" s="214"/>
      <c r="DJS44" s="214"/>
      <c r="DJT44" s="214"/>
      <c r="DJU44" s="214"/>
      <c r="DJV44" s="214"/>
      <c r="DJW44" s="214"/>
      <c r="DJX44" s="214"/>
      <c r="DJY44" s="214"/>
      <c r="DJZ44" s="214"/>
      <c r="DKA44" s="214"/>
      <c r="DKB44" s="214"/>
      <c r="DKC44" s="214"/>
      <c r="DKD44" s="214"/>
      <c r="DKE44" s="214"/>
      <c r="DKF44" s="214"/>
      <c r="DKG44" s="214"/>
      <c r="DKH44" s="214"/>
      <c r="DKI44" s="214"/>
      <c r="DKJ44" s="214"/>
      <c r="DKK44" s="214"/>
      <c r="DKL44" s="214"/>
      <c r="DKM44" s="214"/>
      <c r="DKN44" s="214"/>
      <c r="DKO44" s="214"/>
      <c r="DKP44" s="214"/>
      <c r="DKQ44" s="214"/>
      <c r="DKR44" s="214"/>
      <c r="DKS44" s="214"/>
      <c r="DKT44" s="214"/>
      <c r="DKU44" s="214"/>
      <c r="DKV44" s="214"/>
      <c r="DKW44" s="214"/>
      <c r="DKX44" s="214"/>
      <c r="DKY44" s="214"/>
      <c r="DKZ44" s="214"/>
      <c r="DLA44" s="214"/>
      <c r="DLB44" s="214"/>
      <c r="DLC44" s="214"/>
      <c r="DLD44" s="214"/>
      <c r="DLE44" s="214"/>
      <c r="DLF44" s="214"/>
      <c r="DLG44" s="214"/>
      <c r="DLH44" s="214"/>
      <c r="DLI44" s="214"/>
      <c r="DLJ44" s="214"/>
      <c r="DLK44" s="214"/>
      <c r="DLL44" s="214"/>
      <c r="DLM44" s="214"/>
      <c r="DLN44" s="214"/>
      <c r="DLO44" s="214"/>
      <c r="DLP44" s="214"/>
      <c r="DLQ44" s="214"/>
      <c r="DLR44" s="214"/>
      <c r="DLS44" s="214"/>
      <c r="DLT44" s="214"/>
      <c r="DLU44" s="214"/>
      <c r="DLV44" s="214"/>
      <c r="DLW44" s="214"/>
      <c r="DLX44" s="214"/>
      <c r="DLY44" s="214"/>
      <c r="DLZ44" s="214"/>
      <c r="DMA44" s="214"/>
      <c r="DMB44" s="214"/>
      <c r="DMC44" s="214"/>
      <c r="DMD44" s="214"/>
      <c r="DME44" s="214"/>
      <c r="DMF44" s="214"/>
      <c r="DMG44" s="214"/>
      <c r="DMH44" s="214"/>
      <c r="DMI44" s="214"/>
      <c r="DMJ44" s="214"/>
      <c r="DMK44" s="214"/>
      <c r="DML44" s="214"/>
      <c r="DMM44" s="214"/>
      <c r="DMN44" s="214"/>
      <c r="DMO44" s="214"/>
      <c r="DMP44" s="214"/>
      <c r="DMQ44" s="214"/>
      <c r="DMR44" s="214"/>
      <c r="DMS44" s="214"/>
      <c r="DMT44" s="214"/>
      <c r="DMU44" s="214"/>
      <c r="DMV44" s="214"/>
      <c r="DMW44" s="214"/>
      <c r="DMX44" s="214"/>
      <c r="DMY44" s="214"/>
      <c r="DMZ44" s="214"/>
      <c r="DNA44" s="214"/>
      <c r="DNB44" s="214"/>
      <c r="DNC44" s="214"/>
      <c r="DND44" s="214"/>
      <c r="DNE44" s="214"/>
      <c r="DNF44" s="214"/>
      <c r="DNG44" s="214"/>
      <c r="DNH44" s="214"/>
      <c r="DNI44" s="214"/>
      <c r="DNJ44" s="214"/>
      <c r="DNK44" s="214"/>
      <c r="DNL44" s="214"/>
      <c r="DNM44" s="214"/>
      <c r="DNN44" s="214"/>
      <c r="DNO44" s="214"/>
      <c r="DNP44" s="214"/>
      <c r="DNQ44" s="214"/>
      <c r="DNR44" s="214"/>
      <c r="DNS44" s="214"/>
      <c r="DNT44" s="214"/>
      <c r="DNU44" s="214"/>
      <c r="DNV44" s="214"/>
      <c r="DNW44" s="214"/>
      <c r="DNX44" s="214"/>
      <c r="DNY44" s="214"/>
      <c r="DNZ44" s="214"/>
      <c r="DOA44" s="214"/>
      <c r="DOB44" s="214"/>
      <c r="DOC44" s="214"/>
      <c r="DOD44" s="214"/>
      <c r="DOE44" s="214"/>
      <c r="DOF44" s="214"/>
      <c r="DOG44" s="214"/>
      <c r="DOH44" s="214"/>
      <c r="DOI44" s="214"/>
      <c r="DOJ44" s="214"/>
      <c r="DOK44" s="214"/>
      <c r="DOL44" s="214"/>
      <c r="DOM44" s="214"/>
      <c r="DON44" s="214"/>
      <c r="DOO44" s="214"/>
      <c r="DOP44" s="214"/>
      <c r="DOQ44" s="214"/>
      <c r="DOR44" s="214"/>
      <c r="DOS44" s="214"/>
      <c r="DOT44" s="214"/>
      <c r="DOU44" s="214"/>
      <c r="DOV44" s="214"/>
      <c r="DOW44" s="214"/>
      <c r="DOX44" s="214"/>
      <c r="DOY44" s="214"/>
      <c r="DOZ44" s="214"/>
      <c r="DPA44" s="214"/>
      <c r="DPB44" s="214"/>
      <c r="DPC44" s="214"/>
      <c r="DPD44" s="214"/>
      <c r="DPE44" s="214"/>
      <c r="DPF44" s="214"/>
      <c r="DPG44" s="214"/>
      <c r="DPH44" s="214"/>
      <c r="DPI44" s="214"/>
      <c r="DPJ44" s="214"/>
      <c r="DPK44" s="214"/>
      <c r="DPL44" s="214"/>
      <c r="DPM44" s="214"/>
      <c r="DPN44" s="214"/>
      <c r="DPO44" s="214"/>
      <c r="DPP44" s="214"/>
      <c r="DPQ44" s="214"/>
      <c r="DPR44" s="214"/>
      <c r="DPS44" s="214"/>
      <c r="DPT44" s="214"/>
      <c r="DPU44" s="214"/>
      <c r="DPV44" s="214"/>
      <c r="DPW44" s="214"/>
      <c r="DPX44" s="214"/>
      <c r="DPY44" s="214"/>
      <c r="DPZ44" s="214"/>
      <c r="DQA44" s="214"/>
      <c r="DQB44" s="214"/>
      <c r="DQC44" s="214"/>
      <c r="DQD44" s="214"/>
      <c r="DQE44" s="214"/>
      <c r="DQF44" s="214"/>
      <c r="DQG44" s="214"/>
      <c r="DQH44" s="214"/>
      <c r="DQI44" s="214"/>
      <c r="DQJ44" s="214"/>
      <c r="DQK44" s="214"/>
      <c r="DQL44" s="214"/>
      <c r="DQM44" s="214"/>
      <c r="DQN44" s="214"/>
      <c r="DQO44" s="214"/>
      <c r="DQP44" s="214"/>
      <c r="DQQ44" s="214"/>
      <c r="DQR44" s="214"/>
      <c r="DQS44" s="214"/>
      <c r="DQT44" s="214"/>
      <c r="DQU44" s="214"/>
      <c r="DQV44" s="214"/>
      <c r="DQW44" s="214"/>
      <c r="DQX44" s="214"/>
      <c r="DQY44" s="214"/>
      <c r="DQZ44" s="214"/>
      <c r="DRA44" s="214"/>
      <c r="DRB44" s="214"/>
      <c r="DRC44" s="214"/>
      <c r="DRD44" s="214"/>
      <c r="DRE44" s="214"/>
      <c r="DRF44" s="214"/>
      <c r="DRG44" s="214"/>
      <c r="DRH44" s="214"/>
      <c r="DRI44" s="214"/>
      <c r="DRJ44" s="214"/>
      <c r="DRK44" s="214"/>
      <c r="DRL44" s="214"/>
      <c r="DRM44" s="214"/>
      <c r="DRN44" s="214"/>
      <c r="DRO44" s="214"/>
      <c r="DRP44" s="214"/>
      <c r="DRQ44" s="214"/>
      <c r="DRR44" s="214"/>
      <c r="DRS44" s="214"/>
      <c r="DRT44" s="214"/>
      <c r="DRU44" s="214"/>
      <c r="DRV44" s="214"/>
      <c r="DRW44" s="214"/>
      <c r="DRX44" s="214"/>
      <c r="DRY44" s="214"/>
      <c r="DRZ44" s="214"/>
      <c r="DSA44" s="214"/>
      <c r="DSB44" s="214"/>
      <c r="DSC44" s="214"/>
      <c r="DSD44" s="214"/>
      <c r="DSE44" s="214"/>
      <c r="DSF44" s="214"/>
      <c r="DSG44" s="214"/>
      <c r="DSH44" s="214"/>
      <c r="DSI44" s="214"/>
      <c r="DSJ44" s="214"/>
      <c r="DSK44" s="214"/>
      <c r="DSL44" s="214"/>
      <c r="DSM44" s="214"/>
      <c r="DSN44" s="214"/>
      <c r="DSO44" s="214"/>
      <c r="DSP44" s="214"/>
      <c r="DSQ44" s="214"/>
      <c r="DSR44" s="214"/>
      <c r="DSS44" s="214"/>
      <c r="DST44" s="214"/>
      <c r="DSU44" s="214"/>
      <c r="DSV44" s="214"/>
      <c r="DSW44" s="214"/>
      <c r="DSX44" s="214"/>
      <c r="DSY44" s="214"/>
      <c r="DSZ44" s="214"/>
      <c r="DTA44" s="214"/>
      <c r="DTB44" s="214"/>
      <c r="DTC44" s="214"/>
      <c r="DTD44" s="214"/>
      <c r="DTE44" s="214"/>
      <c r="DTF44" s="214"/>
      <c r="DTG44" s="214"/>
      <c r="DTH44" s="214"/>
      <c r="DTI44" s="214"/>
      <c r="DTJ44" s="214"/>
      <c r="DTK44" s="214"/>
      <c r="DTL44" s="214"/>
      <c r="DTM44" s="214"/>
      <c r="DTN44" s="214"/>
      <c r="DTO44" s="214"/>
      <c r="DTP44" s="214"/>
      <c r="DTQ44" s="214"/>
      <c r="DTR44" s="214"/>
      <c r="DTS44" s="214"/>
      <c r="DTT44" s="214"/>
      <c r="DTU44" s="214"/>
      <c r="DTV44" s="214"/>
      <c r="DTW44" s="214"/>
      <c r="DTX44" s="214"/>
      <c r="DTY44" s="214"/>
      <c r="DTZ44" s="214"/>
      <c r="DUA44" s="214"/>
      <c r="DUB44" s="214"/>
      <c r="DUC44" s="214"/>
      <c r="DUD44" s="214"/>
      <c r="DUE44" s="214"/>
      <c r="DUF44" s="214"/>
      <c r="DUG44" s="214"/>
      <c r="DUH44" s="214"/>
      <c r="DUI44" s="214"/>
      <c r="DUJ44" s="214"/>
      <c r="DUK44" s="214"/>
      <c r="DUL44" s="214"/>
      <c r="DUM44" s="214"/>
      <c r="DUN44" s="214"/>
      <c r="DUO44" s="214"/>
      <c r="DUP44" s="214"/>
      <c r="DUQ44" s="214"/>
      <c r="DUR44" s="214"/>
      <c r="DUS44" s="214"/>
      <c r="DUT44" s="214"/>
      <c r="DUU44" s="214"/>
      <c r="DUV44" s="214"/>
      <c r="DUW44" s="214"/>
      <c r="DUX44" s="214"/>
      <c r="DUY44" s="214"/>
      <c r="DUZ44" s="214"/>
      <c r="DVA44" s="214"/>
      <c r="DVB44" s="214"/>
      <c r="DVC44" s="214"/>
      <c r="DVD44" s="214"/>
      <c r="DVE44" s="214"/>
      <c r="DVF44" s="214"/>
      <c r="DVG44" s="214"/>
      <c r="DVH44" s="214"/>
      <c r="DVI44" s="214"/>
      <c r="DVJ44" s="214"/>
      <c r="DVK44" s="214"/>
      <c r="DVL44" s="214"/>
      <c r="DVM44" s="214"/>
      <c r="DVN44" s="214"/>
      <c r="DVO44" s="214"/>
      <c r="DVP44" s="214"/>
      <c r="DVQ44" s="214"/>
      <c r="DVR44" s="214"/>
      <c r="DVS44" s="214"/>
      <c r="DVT44" s="214"/>
      <c r="DVU44" s="214"/>
      <c r="DVV44" s="214"/>
      <c r="DVW44" s="214"/>
      <c r="DVX44" s="214"/>
      <c r="DVY44" s="214"/>
      <c r="DVZ44" s="214"/>
      <c r="DWA44" s="214"/>
      <c r="DWB44" s="214"/>
      <c r="DWC44" s="214"/>
      <c r="DWD44" s="214"/>
      <c r="DWE44" s="214"/>
      <c r="DWF44" s="214"/>
      <c r="DWG44" s="214"/>
      <c r="DWH44" s="214"/>
      <c r="DWI44" s="214"/>
      <c r="DWJ44" s="214"/>
      <c r="DWK44" s="214"/>
      <c r="DWL44" s="214"/>
      <c r="DWM44" s="214"/>
      <c r="DWN44" s="214"/>
      <c r="DWO44" s="214"/>
      <c r="DWP44" s="214"/>
      <c r="DWQ44" s="214"/>
      <c r="DWR44" s="214"/>
      <c r="DWS44" s="214"/>
      <c r="DWT44" s="214"/>
      <c r="DWU44" s="214"/>
      <c r="DWV44" s="214"/>
      <c r="DWW44" s="214"/>
      <c r="DWX44" s="214"/>
      <c r="DWY44" s="214"/>
      <c r="DWZ44" s="214"/>
      <c r="DXA44" s="214"/>
      <c r="DXB44" s="214"/>
      <c r="DXC44" s="214"/>
      <c r="DXD44" s="214"/>
      <c r="DXE44" s="214"/>
      <c r="DXF44" s="214"/>
      <c r="DXG44" s="214"/>
      <c r="DXH44" s="214"/>
      <c r="DXI44" s="214"/>
      <c r="DXJ44" s="214"/>
      <c r="DXK44" s="214"/>
      <c r="DXL44" s="214"/>
      <c r="DXM44" s="214"/>
      <c r="DXN44" s="214"/>
      <c r="DXO44" s="214"/>
      <c r="DXP44" s="214"/>
      <c r="DXQ44" s="214"/>
      <c r="DXR44" s="214"/>
      <c r="DXS44" s="214"/>
      <c r="DXT44" s="214"/>
      <c r="DXU44" s="214"/>
      <c r="DXV44" s="214"/>
      <c r="DXW44" s="214"/>
      <c r="DXX44" s="214"/>
      <c r="DXY44" s="214"/>
      <c r="DXZ44" s="214"/>
      <c r="DYA44" s="214"/>
      <c r="DYB44" s="214"/>
      <c r="DYC44" s="214"/>
      <c r="DYD44" s="214"/>
      <c r="DYE44" s="214"/>
      <c r="DYF44" s="214"/>
      <c r="DYG44" s="214"/>
      <c r="DYH44" s="214"/>
      <c r="DYI44" s="214"/>
      <c r="DYJ44" s="214"/>
      <c r="DYK44" s="214"/>
      <c r="DYL44" s="214"/>
      <c r="DYM44" s="214"/>
      <c r="DYN44" s="214"/>
      <c r="DYO44" s="214"/>
      <c r="DYP44" s="214"/>
      <c r="DYQ44" s="214"/>
      <c r="DYR44" s="214"/>
      <c r="DYS44" s="214"/>
      <c r="DYT44" s="214"/>
      <c r="DYU44" s="214"/>
      <c r="DYV44" s="214"/>
      <c r="DYW44" s="214"/>
      <c r="DYX44" s="214"/>
      <c r="DYY44" s="214"/>
      <c r="DYZ44" s="214"/>
      <c r="DZA44" s="214"/>
      <c r="DZB44" s="214"/>
      <c r="DZC44" s="214"/>
      <c r="DZD44" s="214"/>
      <c r="DZE44" s="214"/>
      <c r="DZF44" s="214"/>
      <c r="DZG44" s="214"/>
      <c r="DZH44" s="214"/>
      <c r="DZI44" s="214"/>
      <c r="DZJ44" s="214"/>
      <c r="DZK44" s="214"/>
      <c r="DZL44" s="214"/>
      <c r="DZM44" s="214"/>
      <c r="DZN44" s="214"/>
      <c r="DZO44" s="214"/>
      <c r="DZP44" s="214"/>
      <c r="DZQ44" s="214"/>
      <c r="DZR44" s="214"/>
      <c r="DZS44" s="214"/>
      <c r="DZT44" s="214"/>
      <c r="DZU44" s="214"/>
      <c r="DZV44" s="214"/>
      <c r="DZW44" s="214"/>
      <c r="DZX44" s="214"/>
      <c r="DZY44" s="214"/>
      <c r="DZZ44" s="214"/>
      <c r="EAA44" s="214"/>
      <c r="EAB44" s="214"/>
      <c r="EAC44" s="214"/>
      <c r="EAD44" s="214"/>
      <c r="EAE44" s="214"/>
      <c r="EAF44" s="214"/>
      <c r="EAG44" s="214"/>
      <c r="EAH44" s="214"/>
      <c r="EAI44" s="214"/>
      <c r="EAJ44" s="214"/>
      <c r="EAK44" s="214"/>
      <c r="EAL44" s="214"/>
      <c r="EAM44" s="214"/>
      <c r="EAN44" s="214"/>
      <c r="EAO44" s="214"/>
      <c r="EAP44" s="214"/>
      <c r="EAQ44" s="214"/>
      <c r="EAR44" s="214"/>
      <c r="EAS44" s="214"/>
      <c r="EAT44" s="214"/>
      <c r="EAU44" s="214"/>
      <c r="EAV44" s="214"/>
      <c r="EAW44" s="214"/>
      <c r="EAX44" s="214"/>
      <c r="EAY44" s="214"/>
      <c r="EAZ44" s="214"/>
      <c r="EBA44" s="214"/>
      <c r="EBB44" s="214"/>
      <c r="EBC44" s="214"/>
      <c r="EBD44" s="214"/>
      <c r="EBE44" s="214"/>
      <c r="EBF44" s="214"/>
      <c r="EBG44" s="214"/>
      <c r="EBH44" s="214"/>
      <c r="EBI44" s="214"/>
      <c r="EBJ44" s="214"/>
      <c r="EBK44" s="214"/>
      <c r="EBL44" s="214"/>
      <c r="EBM44" s="214"/>
      <c r="EBN44" s="214"/>
      <c r="EBO44" s="214"/>
      <c r="EBP44" s="214"/>
      <c r="EBQ44" s="214"/>
      <c r="EBR44" s="214"/>
      <c r="EBS44" s="214"/>
      <c r="EBT44" s="214"/>
      <c r="EBU44" s="214"/>
      <c r="EBV44" s="214"/>
      <c r="EBW44" s="214"/>
      <c r="EBX44" s="214"/>
      <c r="EBY44" s="214"/>
      <c r="EBZ44" s="214"/>
      <c r="ECA44" s="214"/>
      <c r="ECB44" s="214"/>
      <c r="ECC44" s="214"/>
      <c r="ECD44" s="214"/>
      <c r="ECE44" s="214"/>
      <c r="ECF44" s="214"/>
      <c r="ECG44" s="214"/>
      <c r="ECH44" s="214"/>
      <c r="ECI44" s="214"/>
      <c r="ECJ44" s="214"/>
      <c r="ECK44" s="214"/>
      <c r="ECL44" s="214"/>
      <c r="ECM44" s="214"/>
      <c r="ECN44" s="214"/>
      <c r="ECO44" s="214"/>
      <c r="ECP44" s="214"/>
      <c r="ECQ44" s="214"/>
      <c r="ECR44" s="214"/>
      <c r="ECS44" s="214"/>
      <c r="ECT44" s="214"/>
      <c r="ECU44" s="214"/>
      <c r="ECV44" s="214"/>
      <c r="ECW44" s="214"/>
      <c r="ECX44" s="214"/>
      <c r="ECY44" s="214"/>
      <c r="ECZ44" s="214"/>
      <c r="EDA44" s="214"/>
      <c r="EDB44" s="214"/>
      <c r="EDC44" s="214"/>
      <c r="EDD44" s="214"/>
      <c r="EDE44" s="214"/>
      <c r="EDF44" s="214"/>
      <c r="EDG44" s="214"/>
      <c r="EDH44" s="214"/>
      <c r="EDI44" s="214"/>
      <c r="EDJ44" s="214"/>
      <c r="EDK44" s="214"/>
      <c r="EDL44" s="214"/>
      <c r="EDM44" s="214"/>
      <c r="EDN44" s="214"/>
      <c r="EDO44" s="214"/>
      <c r="EDP44" s="214"/>
      <c r="EDQ44" s="214"/>
      <c r="EDR44" s="214"/>
      <c r="EDS44" s="214"/>
      <c r="EDT44" s="214"/>
      <c r="EDU44" s="214"/>
      <c r="EDV44" s="214"/>
      <c r="EDW44" s="214"/>
      <c r="EDX44" s="214"/>
      <c r="EDY44" s="214"/>
      <c r="EDZ44" s="214"/>
      <c r="EEA44" s="214"/>
      <c r="EEB44" s="214"/>
      <c r="EEC44" s="214"/>
      <c r="EED44" s="214"/>
      <c r="EEE44" s="214"/>
      <c r="EEF44" s="214"/>
      <c r="EEG44" s="214"/>
      <c r="EEH44" s="214"/>
      <c r="EEI44" s="214"/>
      <c r="EEJ44" s="214"/>
      <c r="EEK44" s="214"/>
      <c r="EEL44" s="214"/>
      <c r="EEM44" s="214"/>
      <c r="EEN44" s="214"/>
      <c r="EEO44" s="214"/>
      <c r="EEP44" s="214"/>
      <c r="EEQ44" s="214"/>
      <c r="EER44" s="214"/>
      <c r="EES44" s="214"/>
      <c r="EET44" s="214"/>
      <c r="EEU44" s="214"/>
      <c r="EEV44" s="214"/>
      <c r="EEW44" s="214"/>
      <c r="EEX44" s="214"/>
      <c r="EEY44" s="214"/>
      <c r="EEZ44" s="214"/>
      <c r="EFA44" s="214"/>
      <c r="EFB44" s="214"/>
      <c r="EFC44" s="214"/>
      <c r="EFD44" s="214"/>
      <c r="EFE44" s="214"/>
      <c r="EFF44" s="214"/>
      <c r="EFG44" s="214"/>
      <c r="EFH44" s="214"/>
      <c r="EFI44" s="214"/>
      <c r="EFJ44" s="214"/>
      <c r="EFK44" s="214"/>
      <c r="EFL44" s="214"/>
      <c r="EFM44" s="214"/>
      <c r="EFN44" s="214"/>
      <c r="EFO44" s="214"/>
      <c r="EFP44" s="214"/>
      <c r="EFQ44" s="214"/>
      <c r="EFR44" s="214"/>
      <c r="EFS44" s="214"/>
      <c r="EFT44" s="214"/>
      <c r="EFU44" s="214"/>
      <c r="EFV44" s="214"/>
      <c r="EFW44" s="214"/>
      <c r="EFX44" s="214"/>
      <c r="EFY44" s="214"/>
      <c r="EFZ44" s="214"/>
      <c r="EGA44" s="214"/>
      <c r="EGB44" s="214"/>
      <c r="EGC44" s="214"/>
      <c r="EGD44" s="214"/>
      <c r="EGE44" s="214"/>
      <c r="EGF44" s="214"/>
      <c r="EGG44" s="214"/>
      <c r="EGH44" s="214"/>
      <c r="EGI44" s="214"/>
      <c r="EGJ44" s="214"/>
      <c r="EGK44" s="214"/>
      <c r="EGL44" s="214"/>
      <c r="EGM44" s="214"/>
      <c r="EGN44" s="214"/>
      <c r="EGO44" s="214"/>
      <c r="EGP44" s="214"/>
      <c r="EGQ44" s="214"/>
      <c r="EGR44" s="214"/>
      <c r="EGS44" s="214"/>
      <c r="EGT44" s="214"/>
      <c r="EGU44" s="214"/>
      <c r="EGV44" s="214"/>
      <c r="EGW44" s="214"/>
      <c r="EGX44" s="214"/>
      <c r="EGY44" s="214"/>
      <c r="EGZ44" s="214"/>
      <c r="EHA44" s="214"/>
      <c r="EHB44" s="214"/>
      <c r="EHC44" s="214"/>
      <c r="EHD44" s="214"/>
      <c r="EHE44" s="214"/>
      <c r="EHF44" s="214"/>
      <c r="EHG44" s="214"/>
      <c r="EHH44" s="214"/>
      <c r="EHI44" s="214"/>
      <c r="EHJ44" s="214"/>
      <c r="EHK44" s="214"/>
      <c r="EHL44" s="214"/>
      <c r="EHM44" s="214"/>
      <c r="EHN44" s="214"/>
      <c r="EHO44" s="214"/>
      <c r="EHP44" s="214"/>
      <c r="EHQ44" s="214"/>
      <c r="EHR44" s="214"/>
      <c r="EHS44" s="214"/>
      <c r="EHT44" s="214"/>
      <c r="EHU44" s="214"/>
      <c r="EHV44" s="214"/>
      <c r="EHW44" s="214"/>
      <c r="EHX44" s="214"/>
      <c r="EHY44" s="214"/>
      <c r="EHZ44" s="214"/>
      <c r="EIA44" s="214"/>
      <c r="EIB44" s="214"/>
      <c r="EIC44" s="214"/>
      <c r="EID44" s="214"/>
      <c r="EIE44" s="214"/>
      <c r="EIF44" s="214"/>
      <c r="EIG44" s="214"/>
      <c r="EIH44" s="214"/>
      <c r="EII44" s="214"/>
      <c r="EIJ44" s="214"/>
      <c r="EIK44" s="214"/>
      <c r="EIL44" s="214"/>
      <c r="EIM44" s="214"/>
      <c r="EIN44" s="214"/>
      <c r="EIO44" s="214"/>
      <c r="EIP44" s="214"/>
      <c r="EIQ44" s="214"/>
      <c r="EIR44" s="214"/>
      <c r="EIS44" s="214"/>
      <c r="EIT44" s="214"/>
      <c r="EIU44" s="214"/>
      <c r="EIV44" s="214"/>
      <c r="EIW44" s="214"/>
      <c r="EIX44" s="214"/>
      <c r="EIY44" s="214"/>
      <c r="EIZ44" s="214"/>
      <c r="EJA44" s="214"/>
      <c r="EJB44" s="214"/>
      <c r="EJC44" s="214"/>
      <c r="EJD44" s="214"/>
      <c r="EJE44" s="214"/>
      <c r="EJF44" s="214"/>
      <c r="EJG44" s="214"/>
      <c r="EJH44" s="214"/>
      <c r="EJI44" s="214"/>
      <c r="EJJ44" s="214"/>
      <c r="EJK44" s="214"/>
      <c r="EJL44" s="214"/>
      <c r="EJM44" s="214"/>
      <c r="EJN44" s="214"/>
      <c r="EJO44" s="214"/>
      <c r="EJP44" s="214"/>
      <c r="EJQ44" s="214"/>
      <c r="EJR44" s="214"/>
      <c r="EJS44" s="214"/>
      <c r="EJT44" s="214"/>
      <c r="EJU44" s="214"/>
      <c r="EJV44" s="214"/>
      <c r="EJW44" s="214"/>
      <c r="EJX44" s="214"/>
      <c r="EJY44" s="214"/>
      <c r="EJZ44" s="214"/>
      <c r="EKA44" s="214"/>
      <c r="EKB44" s="214"/>
      <c r="EKC44" s="214"/>
      <c r="EKD44" s="214"/>
      <c r="EKE44" s="214"/>
      <c r="EKF44" s="214"/>
      <c r="EKG44" s="214"/>
      <c r="EKH44" s="214"/>
      <c r="EKI44" s="214"/>
      <c r="EKJ44" s="214"/>
      <c r="EKK44" s="214"/>
      <c r="EKL44" s="214"/>
      <c r="EKM44" s="214"/>
      <c r="EKN44" s="214"/>
      <c r="EKO44" s="214"/>
      <c r="EKP44" s="214"/>
      <c r="EKQ44" s="214"/>
      <c r="EKR44" s="214"/>
      <c r="EKS44" s="214"/>
      <c r="EKT44" s="214"/>
      <c r="EKU44" s="214"/>
      <c r="EKV44" s="214"/>
      <c r="EKW44" s="214"/>
      <c r="EKX44" s="214"/>
      <c r="EKY44" s="214"/>
      <c r="EKZ44" s="214"/>
      <c r="ELA44" s="214"/>
      <c r="ELB44" s="214"/>
      <c r="ELC44" s="214"/>
      <c r="ELD44" s="214"/>
      <c r="ELE44" s="214"/>
      <c r="ELF44" s="214"/>
      <c r="ELG44" s="214"/>
      <c r="ELH44" s="214"/>
      <c r="ELI44" s="214"/>
      <c r="ELJ44" s="214"/>
      <c r="ELK44" s="214"/>
      <c r="ELL44" s="214"/>
      <c r="ELM44" s="214"/>
      <c r="ELN44" s="214"/>
      <c r="ELO44" s="214"/>
      <c r="ELP44" s="214"/>
      <c r="ELQ44" s="214"/>
      <c r="ELR44" s="214"/>
      <c r="ELS44" s="214"/>
      <c r="ELT44" s="214"/>
      <c r="ELU44" s="214"/>
      <c r="ELV44" s="214"/>
      <c r="ELW44" s="214"/>
      <c r="ELX44" s="214"/>
      <c r="ELY44" s="214"/>
      <c r="ELZ44" s="214"/>
      <c r="EMA44" s="214"/>
      <c r="EMB44" s="214"/>
      <c r="EMC44" s="214"/>
      <c r="EMD44" s="214"/>
      <c r="EME44" s="214"/>
      <c r="EMF44" s="214"/>
      <c r="EMG44" s="214"/>
      <c r="EMH44" s="214"/>
      <c r="EMI44" s="214"/>
      <c r="EMJ44" s="214"/>
      <c r="EMK44" s="214"/>
      <c r="EML44" s="214"/>
      <c r="EMM44" s="214"/>
      <c r="EMN44" s="214"/>
      <c r="EMO44" s="214"/>
      <c r="EMP44" s="214"/>
      <c r="EMQ44" s="214"/>
      <c r="EMR44" s="214"/>
      <c r="EMS44" s="214"/>
      <c r="EMT44" s="214"/>
      <c r="EMU44" s="214"/>
      <c r="EMV44" s="214"/>
      <c r="EMW44" s="214"/>
      <c r="EMX44" s="214"/>
      <c r="EMY44" s="214"/>
      <c r="EMZ44" s="214"/>
      <c r="ENA44" s="214"/>
      <c r="ENB44" s="214"/>
      <c r="ENC44" s="214"/>
      <c r="END44" s="214"/>
      <c r="ENE44" s="214"/>
      <c r="ENF44" s="214"/>
      <c r="ENG44" s="214"/>
      <c r="ENH44" s="214"/>
      <c r="ENI44" s="214"/>
      <c r="ENJ44" s="214"/>
      <c r="ENK44" s="214"/>
      <c r="ENL44" s="214"/>
      <c r="ENM44" s="214"/>
      <c r="ENN44" s="214"/>
      <c r="ENO44" s="214"/>
      <c r="ENP44" s="214"/>
      <c r="ENQ44" s="214"/>
      <c r="ENR44" s="214"/>
      <c r="ENS44" s="214"/>
      <c r="ENT44" s="214"/>
      <c r="ENU44" s="214"/>
      <c r="ENV44" s="214"/>
      <c r="ENW44" s="214"/>
      <c r="ENX44" s="214"/>
      <c r="ENY44" s="214"/>
      <c r="ENZ44" s="214"/>
      <c r="EOA44" s="214"/>
      <c r="EOB44" s="214"/>
      <c r="EOC44" s="214"/>
      <c r="EOD44" s="214"/>
      <c r="EOE44" s="214"/>
      <c r="EOF44" s="214"/>
      <c r="EOG44" s="214"/>
      <c r="EOH44" s="214"/>
      <c r="EOI44" s="214"/>
      <c r="EOJ44" s="214"/>
      <c r="EOK44" s="214"/>
      <c r="EOL44" s="214"/>
      <c r="EOM44" s="214"/>
      <c r="EON44" s="214"/>
      <c r="EOO44" s="214"/>
      <c r="EOP44" s="214"/>
      <c r="EOQ44" s="214"/>
      <c r="EOR44" s="214"/>
      <c r="EOS44" s="214"/>
      <c r="EOT44" s="214"/>
      <c r="EOU44" s="214"/>
      <c r="EOV44" s="214"/>
      <c r="EOW44" s="214"/>
      <c r="EOX44" s="214"/>
      <c r="EOY44" s="214"/>
      <c r="EOZ44" s="214"/>
      <c r="EPA44" s="214"/>
      <c r="EPB44" s="214"/>
      <c r="EPC44" s="214"/>
      <c r="EPD44" s="214"/>
      <c r="EPE44" s="214"/>
      <c r="EPF44" s="214"/>
      <c r="EPG44" s="214"/>
      <c r="EPH44" s="214"/>
      <c r="EPI44" s="214"/>
      <c r="EPJ44" s="214"/>
      <c r="EPK44" s="214"/>
      <c r="EPL44" s="214"/>
      <c r="EPM44" s="214"/>
      <c r="EPN44" s="214"/>
      <c r="EPO44" s="214"/>
      <c r="EPP44" s="214"/>
      <c r="EPQ44" s="214"/>
      <c r="EPR44" s="214"/>
      <c r="EPS44" s="214"/>
      <c r="EPT44" s="214"/>
      <c r="EPU44" s="214"/>
      <c r="EPV44" s="214"/>
      <c r="EPW44" s="214"/>
      <c r="EPX44" s="214"/>
      <c r="EPY44" s="214"/>
      <c r="EPZ44" s="214"/>
      <c r="EQA44" s="214"/>
      <c r="EQB44" s="214"/>
      <c r="EQC44" s="214"/>
      <c r="EQD44" s="214"/>
      <c r="EQE44" s="214"/>
      <c r="EQF44" s="214"/>
      <c r="EQG44" s="214"/>
      <c r="EQH44" s="214"/>
      <c r="EQI44" s="214"/>
      <c r="EQJ44" s="214"/>
      <c r="EQK44" s="214"/>
      <c r="EQL44" s="214"/>
      <c r="EQM44" s="214"/>
      <c r="EQN44" s="214"/>
      <c r="EQO44" s="214"/>
      <c r="EQP44" s="214"/>
      <c r="EQQ44" s="214"/>
      <c r="EQR44" s="214"/>
      <c r="EQS44" s="214"/>
      <c r="EQT44" s="214"/>
      <c r="EQU44" s="214"/>
      <c r="EQV44" s="214"/>
      <c r="EQW44" s="214"/>
      <c r="EQX44" s="214"/>
      <c r="EQY44" s="214"/>
      <c r="EQZ44" s="214"/>
      <c r="ERA44" s="214"/>
      <c r="ERB44" s="214"/>
      <c r="ERC44" s="214"/>
      <c r="ERD44" s="214"/>
      <c r="ERE44" s="214"/>
      <c r="ERF44" s="214"/>
      <c r="ERG44" s="214"/>
      <c r="ERH44" s="214"/>
      <c r="ERI44" s="214"/>
      <c r="ERJ44" s="214"/>
      <c r="ERK44" s="214"/>
      <c r="ERL44" s="214"/>
      <c r="ERM44" s="214"/>
      <c r="ERN44" s="214"/>
      <c r="ERO44" s="214"/>
      <c r="ERP44" s="214"/>
      <c r="ERQ44" s="214"/>
      <c r="ERR44" s="214"/>
      <c r="ERS44" s="214"/>
      <c r="ERT44" s="214"/>
      <c r="ERU44" s="214"/>
      <c r="ERV44" s="214"/>
      <c r="ERW44" s="214"/>
      <c r="ERX44" s="214"/>
      <c r="ERY44" s="214"/>
      <c r="ERZ44" s="214"/>
      <c r="ESA44" s="214"/>
      <c r="ESB44" s="214"/>
      <c r="ESC44" s="214"/>
      <c r="ESD44" s="214"/>
      <c r="ESE44" s="214"/>
      <c r="ESF44" s="214"/>
      <c r="ESG44" s="214"/>
      <c r="ESH44" s="214"/>
      <c r="ESI44" s="214"/>
      <c r="ESJ44" s="214"/>
      <c r="ESK44" s="214"/>
      <c r="ESL44" s="214"/>
      <c r="ESM44" s="214"/>
      <c r="ESN44" s="214"/>
      <c r="ESO44" s="214"/>
      <c r="ESP44" s="214"/>
      <c r="ESQ44" s="214"/>
      <c r="ESR44" s="214"/>
      <c r="ESS44" s="214"/>
      <c r="EST44" s="214"/>
      <c r="ESU44" s="214"/>
      <c r="ESV44" s="214"/>
      <c r="ESW44" s="214"/>
      <c r="ESX44" s="214"/>
      <c r="ESY44" s="214"/>
      <c r="ESZ44" s="214"/>
      <c r="ETA44" s="214"/>
      <c r="ETB44" s="214"/>
      <c r="ETC44" s="214"/>
      <c r="ETD44" s="214"/>
      <c r="ETE44" s="214"/>
      <c r="ETF44" s="214"/>
      <c r="ETG44" s="214"/>
      <c r="ETH44" s="214"/>
      <c r="ETI44" s="214"/>
      <c r="ETJ44" s="214"/>
      <c r="ETK44" s="214"/>
      <c r="ETL44" s="214"/>
      <c r="ETM44" s="214"/>
      <c r="ETN44" s="214"/>
      <c r="ETO44" s="214"/>
      <c r="ETP44" s="214"/>
      <c r="ETQ44" s="214"/>
      <c r="ETR44" s="214"/>
      <c r="ETS44" s="214"/>
      <c r="ETT44" s="214"/>
      <c r="ETU44" s="214"/>
      <c r="ETV44" s="214"/>
      <c r="ETW44" s="214"/>
      <c r="ETX44" s="214"/>
      <c r="ETY44" s="214"/>
      <c r="ETZ44" s="214"/>
      <c r="EUA44" s="214"/>
      <c r="EUB44" s="214"/>
      <c r="EUC44" s="214"/>
      <c r="EUD44" s="214"/>
      <c r="EUE44" s="214"/>
      <c r="EUF44" s="214"/>
      <c r="EUG44" s="214"/>
      <c r="EUH44" s="214"/>
      <c r="EUI44" s="214"/>
      <c r="EUJ44" s="214"/>
      <c r="EUK44" s="214"/>
      <c r="EUL44" s="214"/>
      <c r="EUM44" s="214"/>
      <c r="EUN44" s="214"/>
      <c r="EUO44" s="214"/>
      <c r="EUP44" s="214"/>
      <c r="EUQ44" s="214"/>
      <c r="EUR44" s="214"/>
      <c r="EUS44" s="214"/>
      <c r="EUT44" s="214"/>
      <c r="EUU44" s="214"/>
      <c r="EUV44" s="214"/>
      <c r="EUW44" s="214"/>
      <c r="EUX44" s="214"/>
      <c r="EUY44" s="214"/>
      <c r="EUZ44" s="214"/>
      <c r="EVA44" s="214"/>
      <c r="EVB44" s="214"/>
      <c r="EVC44" s="214"/>
      <c r="EVD44" s="214"/>
      <c r="EVE44" s="214"/>
      <c r="EVF44" s="214"/>
      <c r="EVG44" s="214"/>
      <c r="EVH44" s="214"/>
      <c r="EVI44" s="214"/>
      <c r="EVJ44" s="214"/>
      <c r="EVK44" s="214"/>
      <c r="EVL44" s="214"/>
      <c r="EVM44" s="214"/>
      <c r="EVN44" s="214"/>
      <c r="EVO44" s="214"/>
      <c r="EVP44" s="214"/>
      <c r="EVQ44" s="214"/>
      <c r="EVR44" s="214"/>
      <c r="EVS44" s="214"/>
      <c r="EVT44" s="214"/>
      <c r="EVU44" s="214"/>
      <c r="EVV44" s="214"/>
      <c r="EVW44" s="214"/>
      <c r="EVX44" s="214"/>
      <c r="EVY44" s="214"/>
      <c r="EVZ44" s="214"/>
      <c r="EWA44" s="214"/>
      <c r="EWB44" s="214"/>
      <c r="EWC44" s="214"/>
      <c r="EWD44" s="214"/>
      <c r="EWE44" s="214"/>
      <c r="EWF44" s="214"/>
      <c r="EWG44" s="214"/>
      <c r="EWH44" s="214"/>
      <c r="EWI44" s="214"/>
      <c r="EWJ44" s="214"/>
      <c r="EWK44" s="214"/>
      <c r="EWL44" s="214"/>
      <c r="EWM44" s="214"/>
      <c r="EWN44" s="214"/>
      <c r="EWO44" s="214"/>
      <c r="EWP44" s="214"/>
      <c r="EWQ44" s="214"/>
      <c r="EWR44" s="214"/>
      <c r="EWS44" s="214"/>
      <c r="EWT44" s="214"/>
      <c r="EWU44" s="214"/>
      <c r="EWV44" s="214"/>
      <c r="EWW44" s="214"/>
      <c r="EWX44" s="214"/>
      <c r="EWY44" s="214"/>
      <c r="EWZ44" s="214"/>
      <c r="EXA44" s="214"/>
      <c r="EXB44" s="214"/>
      <c r="EXC44" s="214"/>
      <c r="EXD44" s="214"/>
      <c r="EXE44" s="214"/>
      <c r="EXF44" s="214"/>
      <c r="EXG44" s="214"/>
      <c r="EXH44" s="214"/>
      <c r="EXI44" s="214"/>
      <c r="EXJ44" s="214"/>
      <c r="EXK44" s="214"/>
      <c r="EXL44" s="214"/>
      <c r="EXM44" s="214"/>
      <c r="EXN44" s="214"/>
      <c r="EXO44" s="214"/>
      <c r="EXP44" s="214"/>
      <c r="EXQ44" s="214"/>
      <c r="EXR44" s="214"/>
      <c r="EXS44" s="214"/>
      <c r="EXT44" s="214"/>
      <c r="EXU44" s="214"/>
      <c r="EXV44" s="214"/>
      <c r="EXW44" s="214"/>
      <c r="EXX44" s="214"/>
      <c r="EXY44" s="214"/>
      <c r="EXZ44" s="214"/>
      <c r="EYA44" s="214"/>
      <c r="EYB44" s="214"/>
      <c r="EYC44" s="214"/>
      <c r="EYD44" s="214"/>
      <c r="EYE44" s="214"/>
      <c r="EYF44" s="214"/>
      <c r="EYG44" s="214"/>
      <c r="EYH44" s="214"/>
      <c r="EYI44" s="214"/>
      <c r="EYJ44" s="214"/>
      <c r="EYK44" s="214"/>
      <c r="EYL44" s="214"/>
      <c r="EYM44" s="214"/>
      <c r="EYN44" s="214"/>
      <c r="EYO44" s="214"/>
      <c r="EYP44" s="214"/>
      <c r="EYQ44" s="214"/>
      <c r="EYR44" s="214"/>
      <c r="EYS44" s="214"/>
      <c r="EYT44" s="214"/>
      <c r="EYU44" s="214"/>
      <c r="EYV44" s="214"/>
      <c r="EYW44" s="214"/>
      <c r="EYX44" s="214"/>
      <c r="EYY44" s="214"/>
      <c r="EYZ44" s="214"/>
      <c r="EZA44" s="214"/>
      <c r="EZB44" s="214"/>
      <c r="EZC44" s="214"/>
      <c r="EZD44" s="214"/>
      <c r="EZE44" s="214"/>
      <c r="EZF44" s="214"/>
      <c r="EZG44" s="214"/>
      <c r="EZH44" s="214"/>
      <c r="EZI44" s="214"/>
      <c r="EZJ44" s="214"/>
      <c r="EZK44" s="214"/>
      <c r="EZL44" s="214"/>
      <c r="EZM44" s="214"/>
      <c r="EZN44" s="214"/>
      <c r="EZO44" s="214"/>
      <c r="EZP44" s="214"/>
      <c r="EZQ44" s="214"/>
      <c r="EZR44" s="214"/>
      <c r="EZS44" s="214"/>
      <c r="EZT44" s="214"/>
      <c r="EZU44" s="214"/>
      <c r="EZV44" s="214"/>
      <c r="EZW44" s="214"/>
      <c r="EZX44" s="214"/>
      <c r="EZY44" s="214"/>
      <c r="EZZ44" s="214"/>
      <c r="FAA44" s="214"/>
      <c r="FAB44" s="214"/>
      <c r="FAC44" s="214"/>
      <c r="FAD44" s="214"/>
      <c r="FAE44" s="214"/>
      <c r="FAF44" s="214"/>
      <c r="FAG44" s="214"/>
      <c r="FAH44" s="214"/>
      <c r="FAI44" s="214"/>
      <c r="FAJ44" s="214"/>
      <c r="FAK44" s="214"/>
      <c r="FAL44" s="214"/>
      <c r="FAM44" s="214"/>
      <c r="FAN44" s="214"/>
      <c r="FAO44" s="214"/>
      <c r="FAP44" s="214"/>
      <c r="FAQ44" s="214"/>
      <c r="FAR44" s="214"/>
      <c r="FAS44" s="214"/>
      <c r="FAT44" s="214"/>
      <c r="FAU44" s="214"/>
      <c r="FAV44" s="214"/>
      <c r="FAW44" s="214"/>
      <c r="FAX44" s="214"/>
      <c r="FAY44" s="214"/>
      <c r="FAZ44" s="214"/>
      <c r="FBA44" s="214"/>
      <c r="FBB44" s="214"/>
      <c r="FBC44" s="214"/>
      <c r="FBD44" s="214"/>
      <c r="FBE44" s="214"/>
      <c r="FBF44" s="214"/>
      <c r="FBG44" s="214"/>
      <c r="FBH44" s="214"/>
      <c r="FBI44" s="214"/>
      <c r="FBJ44" s="214"/>
      <c r="FBK44" s="214"/>
      <c r="FBL44" s="214"/>
      <c r="FBM44" s="214"/>
      <c r="FBN44" s="214"/>
      <c r="FBO44" s="214"/>
      <c r="FBP44" s="214"/>
      <c r="FBQ44" s="214"/>
      <c r="FBR44" s="214"/>
      <c r="FBS44" s="214"/>
      <c r="FBT44" s="214"/>
      <c r="FBU44" s="214"/>
      <c r="FBV44" s="214"/>
      <c r="FBW44" s="214"/>
      <c r="FBX44" s="214"/>
      <c r="FBY44" s="214"/>
      <c r="FBZ44" s="214"/>
      <c r="FCA44" s="214"/>
      <c r="FCB44" s="214"/>
      <c r="FCC44" s="214"/>
      <c r="FCD44" s="214"/>
      <c r="FCE44" s="214"/>
      <c r="FCF44" s="214"/>
      <c r="FCG44" s="214"/>
      <c r="FCH44" s="214"/>
      <c r="FCI44" s="214"/>
      <c r="FCJ44" s="214"/>
      <c r="FCK44" s="214"/>
      <c r="FCL44" s="214"/>
      <c r="FCM44" s="214"/>
      <c r="FCN44" s="214"/>
      <c r="FCO44" s="214"/>
      <c r="FCP44" s="214"/>
      <c r="FCQ44" s="214"/>
      <c r="FCR44" s="214"/>
      <c r="FCS44" s="214"/>
      <c r="FCT44" s="214"/>
      <c r="FCU44" s="214"/>
      <c r="FCV44" s="214"/>
      <c r="FCW44" s="214"/>
      <c r="FCX44" s="214"/>
      <c r="FCY44" s="214"/>
      <c r="FCZ44" s="214"/>
      <c r="FDA44" s="214"/>
      <c r="FDB44" s="214"/>
      <c r="FDC44" s="214"/>
      <c r="FDD44" s="214"/>
      <c r="FDE44" s="214"/>
      <c r="FDF44" s="214"/>
      <c r="FDG44" s="214"/>
      <c r="FDH44" s="214"/>
      <c r="FDI44" s="214"/>
      <c r="FDJ44" s="214"/>
      <c r="FDK44" s="214"/>
      <c r="FDL44" s="214"/>
      <c r="FDM44" s="214"/>
      <c r="FDN44" s="214"/>
      <c r="FDO44" s="214"/>
      <c r="FDP44" s="214"/>
      <c r="FDQ44" s="214"/>
      <c r="FDR44" s="214"/>
      <c r="FDS44" s="214"/>
      <c r="FDT44" s="214"/>
      <c r="FDU44" s="214"/>
      <c r="FDV44" s="214"/>
      <c r="FDW44" s="214"/>
      <c r="FDX44" s="214"/>
      <c r="FDY44" s="214"/>
      <c r="FDZ44" s="214"/>
      <c r="FEA44" s="214"/>
      <c r="FEB44" s="214"/>
      <c r="FEC44" s="214"/>
      <c r="FED44" s="214"/>
      <c r="FEE44" s="214"/>
      <c r="FEF44" s="214"/>
      <c r="FEG44" s="214"/>
      <c r="FEH44" s="214"/>
      <c r="FEI44" s="214"/>
      <c r="FEJ44" s="214"/>
      <c r="FEK44" s="214"/>
      <c r="FEL44" s="214"/>
      <c r="FEM44" s="214"/>
      <c r="FEN44" s="214"/>
      <c r="FEO44" s="214"/>
      <c r="FEP44" s="214"/>
      <c r="FEQ44" s="214"/>
      <c r="FER44" s="214"/>
      <c r="FES44" s="214"/>
      <c r="FET44" s="214"/>
      <c r="FEU44" s="214"/>
      <c r="FEV44" s="214"/>
      <c r="FEW44" s="214"/>
      <c r="FEX44" s="214"/>
      <c r="FEY44" s="214"/>
      <c r="FEZ44" s="214"/>
      <c r="FFA44" s="214"/>
      <c r="FFB44" s="214"/>
      <c r="FFC44" s="214"/>
      <c r="FFD44" s="214"/>
      <c r="FFE44" s="214"/>
      <c r="FFF44" s="214"/>
      <c r="FFG44" s="214"/>
      <c r="FFH44" s="214"/>
      <c r="FFI44" s="214"/>
      <c r="FFJ44" s="214"/>
      <c r="FFK44" s="214"/>
      <c r="FFL44" s="214"/>
      <c r="FFM44" s="214"/>
      <c r="FFN44" s="214"/>
      <c r="FFO44" s="214"/>
      <c r="FFP44" s="214"/>
      <c r="FFQ44" s="214"/>
      <c r="FFR44" s="214"/>
      <c r="FFS44" s="214"/>
      <c r="FFT44" s="214"/>
      <c r="FFU44" s="214"/>
      <c r="FFV44" s="214"/>
      <c r="FFW44" s="214"/>
      <c r="FFX44" s="214"/>
      <c r="FFY44" s="214"/>
      <c r="FFZ44" s="214"/>
      <c r="FGA44" s="214"/>
      <c r="FGB44" s="214"/>
      <c r="FGC44" s="214"/>
      <c r="FGD44" s="214"/>
      <c r="FGE44" s="214"/>
      <c r="FGF44" s="214"/>
      <c r="FGG44" s="214"/>
      <c r="FGH44" s="214"/>
      <c r="FGI44" s="214"/>
      <c r="FGJ44" s="214"/>
      <c r="FGK44" s="214"/>
      <c r="FGL44" s="214"/>
      <c r="FGM44" s="214"/>
      <c r="FGN44" s="214"/>
      <c r="FGO44" s="214"/>
      <c r="FGP44" s="214"/>
      <c r="FGQ44" s="214"/>
      <c r="FGR44" s="214"/>
      <c r="FGS44" s="214"/>
      <c r="FGT44" s="214"/>
      <c r="FGU44" s="214"/>
      <c r="FGV44" s="214"/>
      <c r="FGW44" s="214"/>
      <c r="FGX44" s="214"/>
      <c r="FGY44" s="214"/>
      <c r="FGZ44" s="214"/>
      <c r="FHA44" s="214"/>
      <c r="FHB44" s="214"/>
      <c r="FHC44" s="214"/>
      <c r="FHD44" s="214"/>
      <c r="FHE44" s="214"/>
      <c r="FHF44" s="214"/>
      <c r="FHG44" s="214"/>
      <c r="FHH44" s="214"/>
      <c r="FHI44" s="214"/>
      <c r="FHJ44" s="214"/>
      <c r="FHK44" s="214"/>
      <c r="FHL44" s="214"/>
      <c r="FHM44" s="214"/>
      <c r="FHN44" s="214"/>
      <c r="FHO44" s="214"/>
      <c r="FHP44" s="214"/>
      <c r="FHQ44" s="214"/>
      <c r="FHR44" s="214"/>
      <c r="FHS44" s="214"/>
      <c r="FHT44" s="214"/>
      <c r="FHU44" s="214"/>
      <c r="FHV44" s="214"/>
      <c r="FHW44" s="214"/>
      <c r="FHX44" s="214"/>
      <c r="FHY44" s="214"/>
      <c r="FHZ44" s="214"/>
      <c r="FIA44" s="214"/>
      <c r="FIB44" s="214"/>
      <c r="FIC44" s="214"/>
      <c r="FID44" s="214"/>
      <c r="FIE44" s="214"/>
      <c r="FIF44" s="214"/>
      <c r="FIG44" s="214"/>
      <c r="FIH44" s="214"/>
      <c r="FII44" s="214"/>
      <c r="FIJ44" s="214"/>
      <c r="FIK44" s="214"/>
      <c r="FIL44" s="214"/>
      <c r="FIM44" s="214"/>
      <c r="FIN44" s="214"/>
      <c r="FIO44" s="214"/>
      <c r="FIP44" s="214"/>
      <c r="FIQ44" s="214"/>
      <c r="FIR44" s="214"/>
      <c r="FIS44" s="214"/>
      <c r="FIT44" s="214"/>
      <c r="FIU44" s="214"/>
      <c r="FIV44" s="214"/>
      <c r="FIW44" s="214"/>
      <c r="FIX44" s="214"/>
      <c r="FIY44" s="214"/>
      <c r="FIZ44" s="214"/>
      <c r="FJA44" s="214"/>
      <c r="FJB44" s="214"/>
      <c r="FJC44" s="214"/>
      <c r="FJD44" s="214"/>
      <c r="FJE44" s="214"/>
      <c r="FJF44" s="214"/>
      <c r="FJG44" s="214"/>
      <c r="FJH44" s="214"/>
      <c r="FJI44" s="214"/>
      <c r="FJJ44" s="214"/>
      <c r="FJK44" s="214"/>
      <c r="FJL44" s="214"/>
      <c r="FJM44" s="214"/>
      <c r="FJN44" s="214"/>
      <c r="FJO44" s="214"/>
      <c r="FJP44" s="214"/>
      <c r="FJQ44" s="214"/>
      <c r="FJR44" s="214"/>
      <c r="FJS44" s="214"/>
      <c r="FJT44" s="214"/>
      <c r="FJU44" s="214"/>
      <c r="FJV44" s="214"/>
      <c r="FJW44" s="214"/>
      <c r="FJX44" s="214"/>
      <c r="FJY44" s="214"/>
      <c r="FJZ44" s="214"/>
      <c r="FKA44" s="214"/>
      <c r="FKB44" s="214"/>
      <c r="FKC44" s="214"/>
      <c r="FKD44" s="214"/>
      <c r="FKE44" s="214"/>
      <c r="FKF44" s="214"/>
      <c r="FKG44" s="214"/>
      <c r="FKH44" s="214"/>
      <c r="FKI44" s="214"/>
      <c r="FKJ44" s="214"/>
      <c r="FKK44" s="214"/>
      <c r="FKL44" s="214"/>
      <c r="FKM44" s="214"/>
      <c r="FKN44" s="214"/>
      <c r="FKO44" s="214"/>
      <c r="FKP44" s="214"/>
      <c r="FKQ44" s="214"/>
      <c r="FKR44" s="214"/>
      <c r="FKS44" s="214"/>
      <c r="FKT44" s="214"/>
      <c r="FKU44" s="214"/>
      <c r="FKV44" s="214"/>
      <c r="FKW44" s="214"/>
      <c r="FKX44" s="214"/>
      <c r="FKY44" s="214"/>
      <c r="FKZ44" s="214"/>
      <c r="FLA44" s="214"/>
      <c r="FLB44" s="214"/>
      <c r="FLC44" s="214"/>
      <c r="FLD44" s="214"/>
      <c r="FLE44" s="214"/>
      <c r="FLF44" s="214"/>
      <c r="FLG44" s="214"/>
      <c r="FLH44" s="214"/>
      <c r="FLI44" s="214"/>
      <c r="FLJ44" s="214"/>
      <c r="FLK44" s="214"/>
      <c r="FLL44" s="214"/>
      <c r="FLM44" s="214"/>
      <c r="FLN44" s="214"/>
      <c r="FLO44" s="214"/>
      <c r="FLP44" s="214"/>
      <c r="FLQ44" s="214"/>
      <c r="FLR44" s="214"/>
      <c r="FLS44" s="214"/>
      <c r="FLT44" s="214"/>
      <c r="FLU44" s="214"/>
      <c r="FLV44" s="214"/>
      <c r="FLW44" s="214"/>
      <c r="FLX44" s="214"/>
      <c r="FLY44" s="214"/>
      <c r="FLZ44" s="214"/>
      <c r="FMA44" s="214"/>
      <c r="FMB44" s="214"/>
      <c r="FMC44" s="214"/>
      <c r="FMD44" s="214"/>
      <c r="FME44" s="214"/>
      <c r="FMF44" s="214"/>
      <c r="FMG44" s="214"/>
      <c r="FMH44" s="214"/>
      <c r="FMI44" s="214"/>
      <c r="FMJ44" s="214"/>
      <c r="FMK44" s="214"/>
      <c r="FML44" s="214"/>
      <c r="FMM44" s="214"/>
      <c r="FMN44" s="214"/>
      <c r="FMO44" s="214"/>
      <c r="FMP44" s="214"/>
      <c r="FMQ44" s="214"/>
      <c r="FMR44" s="214"/>
      <c r="FMS44" s="214"/>
      <c r="FMT44" s="214"/>
      <c r="FMU44" s="214"/>
      <c r="FMV44" s="214"/>
      <c r="FMW44" s="214"/>
      <c r="FMX44" s="214"/>
      <c r="FMY44" s="214"/>
      <c r="FMZ44" s="214"/>
      <c r="FNA44" s="214"/>
      <c r="FNB44" s="214"/>
      <c r="FNC44" s="214"/>
      <c r="FND44" s="214"/>
      <c r="FNE44" s="214"/>
      <c r="FNF44" s="214"/>
      <c r="FNG44" s="214"/>
      <c r="FNH44" s="214"/>
      <c r="FNI44" s="214"/>
      <c r="FNJ44" s="214"/>
      <c r="FNK44" s="214"/>
      <c r="FNL44" s="214"/>
      <c r="FNM44" s="214"/>
      <c r="FNN44" s="214"/>
      <c r="FNO44" s="214"/>
      <c r="FNP44" s="214"/>
      <c r="FNQ44" s="214"/>
      <c r="FNR44" s="214"/>
      <c r="FNS44" s="214"/>
      <c r="FNT44" s="214"/>
      <c r="FNU44" s="214"/>
      <c r="FNV44" s="214"/>
      <c r="FNW44" s="214"/>
      <c r="FNX44" s="214"/>
      <c r="FNY44" s="214"/>
      <c r="FNZ44" s="214"/>
      <c r="FOA44" s="214"/>
      <c r="FOB44" s="214"/>
      <c r="FOC44" s="214"/>
      <c r="FOD44" s="214"/>
      <c r="FOE44" s="214"/>
      <c r="FOF44" s="214"/>
      <c r="FOG44" s="214"/>
      <c r="FOH44" s="214"/>
      <c r="FOI44" s="214"/>
      <c r="FOJ44" s="214"/>
      <c r="FOK44" s="214"/>
      <c r="FOL44" s="214"/>
      <c r="FOM44" s="214"/>
      <c r="FON44" s="214"/>
      <c r="FOO44" s="214"/>
      <c r="FOP44" s="214"/>
      <c r="FOQ44" s="214"/>
      <c r="FOR44" s="214"/>
      <c r="FOS44" s="214"/>
      <c r="FOT44" s="214"/>
      <c r="FOU44" s="214"/>
      <c r="FOV44" s="214"/>
      <c r="FOW44" s="214"/>
      <c r="FOX44" s="214"/>
      <c r="FOY44" s="214"/>
      <c r="FOZ44" s="214"/>
      <c r="FPA44" s="214"/>
      <c r="FPB44" s="214"/>
      <c r="FPC44" s="214"/>
      <c r="FPD44" s="214"/>
      <c r="FPE44" s="214"/>
      <c r="FPF44" s="214"/>
      <c r="FPG44" s="214"/>
      <c r="FPH44" s="214"/>
      <c r="FPI44" s="214"/>
      <c r="FPJ44" s="214"/>
      <c r="FPK44" s="214"/>
      <c r="FPL44" s="214"/>
      <c r="FPM44" s="214"/>
      <c r="FPN44" s="214"/>
      <c r="FPO44" s="214"/>
      <c r="FPP44" s="214"/>
      <c r="FPQ44" s="214"/>
      <c r="FPR44" s="214"/>
      <c r="FPS44" s="214"/>
      <c r="FPT44" s="214"/>
      <c r="FPU44" s="214"/>
      <c r="FPV44" s="214"/>
      <c r="FPW44" s="214"/>
      <c r="FPX44" s="214"/>
      <c r="FPY44" s="214"/>
      <c r="FPZ44" s="214"/>
      <c r="FQA44" s="214"/>
      <c r="FQB44" s="214"/>
      <c r="FQC44" s="214"/>
      <c r="FQD44" s="214"/>
      <c r="FQE44" s="214"/>
      <c r="FQF44" s="214"/>
      <c r="FQG44" s="214"/>
      <c r="FQH44" s="214"/>
      <c r="FQI44" s="214"/>
      <c r="FQJ44" s="214"/>
      <c r="FQK44" s="214"/>
      <c r="FQL44" s="214"/>
      <c r="FQM44" s="214"/>
      <c r="FQN44" s="214"/>
      <c r="FQO44" s="214"/>
      <c r="FQP44" s="214"/>
      <c r="FQQ44" s="214"/>
      <c r="FQR44" s="214"/>
      <c r="FQS44" s="214"/>
      <c r="FQT44" s="214"/>
      <c r="FQU44" s="214"/>
      <c r="FQV44" s="214"/>
      <c r="FQW44" s="214"/>
      <c r="FQX44" s="214"/>
      <c r="FQY44" s="214"/>
      <c r="FQZ44" s="214"/>
      <c r="FRA44" s="214"/>
      <c r="FRB44" s="214"/>
      <c r="FRC44" s="214"/>
      <c r="FRD44" s="214"/>
      <c r="FRE44" s="214"/>
      <c r="FRF44" s="214"/>
      <c r="FRG44" s="214"/>
      <c r="FRH44" s="214"/>
      <c r="FRI44" s="214"/>
      <c r="FRJ44" s="214"/>
      <c r="FRK44" s="214"/>
      <c r="FRL44" s="214"/>
      <c r="FRM44" s="214"/>
      <c r="FRN44" s="214"/>
      <c r="FRO44" s="214"/>
      <c r="FRP44" s="214"/>
      <c r="FRQ44" s="214"/>
      <c r="FRR44" s="214"/>
      <c r="FRS44" s="214"/>
      <c r="FRT44" s="214"/>
      <c r="FRU44" s="214"/>
      <c r="FRV44" s="214"/>
      <c r="FRW44" s="214"/>
      <c r="FRX44" s="214"/>
      <c r="FRY44" s="214"/>
      <c r="FRZ44" s="214"/>
      <c r="FSA44" s="214"/>
      <c r="FSB44" s="214"/>
      <c r="FSC44" s="214"/>
      <c r="FSD44" s="214"/>
      <c r="FSE44" s="214"/>
      <c r="FSF44" s="214"/>
      <c r="FSG44" s="214"/>
      <c r="FSH44" s="214"/>
      <c r="FSI44" s="214"/>
      <c r="FSJ44" s="214"/>
      <c r="FSK44" s="214"/>
      <c r="FSL44" s="214"/>
      <c r="FSM44" s="214"/>
      <c r="FSN44" s="214"/>
      <c r="FSO44" s="214"/>
      <c r="FSP44" s="214"/>
      <c r="FSQ44" s="214"/>
      <c r="FSR44" s="214"/>
      <c r="FSS44" s="214"/>
      <c r="FST44" s="214"/>
      <c r="FSU44" s="214"/>
      <c r="FSV44" s="214"/>
      <c r="FSW44" s="214"/>
      <c r="FSX44" s="214"/>
      <c r="FSY44" s="214"/>
      <c r="FSZ44" s="214"/>
      <c r="FTA44" s="214"/>
      <c r="FTB44" s="214"/>
      <c r="FTC44" s="214"/>
      <c r="FTD44" s="214"/>
      <c r="FTE44" s="214"/>
      <c r="FTF44" s="214"/>
      <c r="FTG44" s="214"/>
      <c r="FTH44" s="214"/>
      <c r="FTI44" s="214"/>
      <c r="FTJ44" s="214"/>
      <c r="FTK44" s="214"/>
      <c r="FTL44" s="214"/>
      <c r="FTM44" s="214"/>
      <c r="FTN44" s="214"/>
      <c r="FTO44" s="214"/>
      <c r="FTP44" s="214"/>
      <c r="FTQ44" s="214"/>
      <c r="FTR44" s="214"/>
      <c r="FTS44" s="214"/>
      <c r="FTT44" s="214"/>
      <c r="FTU44" s="214"/>
      <c r="FTV44" s="214"/>
      <c r="FTW44" s="214"/>
      <c r="FTX44" s="214"/>
      <c r="FTY44" s="214"/>
      <c r="FTZ44" s="214"/>
      <c r="FUA44" s="214"/>
      <c r="FUB44" s="214"/>
      <c r="FUC44" s="214"/>
      <c r="FUD44" s="214"/>
      <c r="FUE44" s="214"/>
      <c r="FUF44" s="214"/>
      <c r="FUG44" s="214"/>
      <c r="FUH44" s="214"/>
      <c r="FUI44" s="214"/>
      <c r="FUJ44" s="214"/>
      <c r="FUK44" s="214"/>
      <c r="FUL44" s="214"/>
      <c r="FUM44" s="214"/>
      <c r="FUN44" s="214"/>
      <c r="FUO44" s="214"/>
      <c r="FUP44" s="214"/>
      <c r="FUQ44" s="214"/>
      <c r="FUR44" s="214"/>
      <c r="FUS44" s="214"/>
      <c r="FUT44" s="214"/>
      <c r="FUU44" s="214"/>
      <c r="FUV44" s="214"/>
      <c r="FUW44" s="214"/>
      <c r="FUX44" s="214"/>
      <c r="FUY44" s="214"/>
      <c r="FUZ44" s="214"/>
      <c r="FVA44" s="214"/>
      <c r="FVB44" s="214"/>
      <c r="FVC44" s="214"/>
      <c r="FVD44" s="214"/>
      <c r="FVE44" s="214"/>
      <c r="FVF44" s="214"/>
      <c r="FVG44" s="214"/>
      <c r="FVH44" s="214"/>
      <c r="FVI44" s="214"/>
      <c r="FVJ44" s="214"/>
      <c r="FVK44" s="214"/>
      <c r="FVL44" s="214"/>
      <c r="FVM44" s="214"/>
      <c r="FVN44" s="214"/>
      <c r="FVO44" s="214"/>
      <c r="FVP44" s="214"/>
      <c r="FVQ44" s="214"/>
      <c r="FVR44" s="214"/>
      <c r="FVS44" s="214"/>
      <c r="FVT44" s="214"/>
      <c r="FVU44" s="214"/>
      <c r="FVV44" s="214"/>
      <c r="FVW44" s="214"/>
      <c r="FVX44" s="214"/>
      <c r="FVY44" s="214"/>
      <c r="FVZ44" s="214"/>
      <c r="FWA44" s="214"/>
      <c r="FWB44" s="214"/>
      <c r="FWC44" s="214"/>
      <c r="FWD44" s="214"/>
      <c r="FWE44" s="214"/>
      <c r="FWF44" s="214"/>
      <c r="FWG44" s="214"/>
      <c r="FWH44" s="214"/>
      <c r="FWI44" s="214"/>
      <c r="FWJ44" s="214"/>
      <c r="FWK44" s="214"/>
      <c r="FWL44" s="214"/>
      <c r="FWM44" s="214"/>
      <c r="FWN44" s="214"/>
      <c r="FWO44" s="214"/>
      <c r="FWP44" s="214"/>
      <c r="FWQ44" s="214"/>
      <c r="FWR44" s="214"/>
      <c r="FWS44" s="214"/>
      <c r="FWT44" s="214"/>
      <c r="FWU44" s="214"/>
      <c r="FWV44" s="214"/>
      <c r="FWW44" s="214"/>
      <c r="FWX44" s="214"/>
      <c r="FWY44" s="214"/>
      <c r="FWZ44" s="214"/>
      <c r="FXA44" s="214"/>
      <c r="FXB44" s="214"/>
      <c r="FXC44" s="214"/>
      <c r="FXD44" s="214"/>
      <c r="FXE44" s="214"/>
      <c r="FXF44" s="214"/>
      <c r="FXG44" s="214"/>
      <c r="FXH44" s="214"/>
      <c r="FXI44" s="214"/>
      <c r="FXJ44" s="214"/>
      <c r="FXK44" s="214"/>
      <c r="FXL44" s="214"/>
      <c r="FXM44" s="214"/>
      <c r="FXN44" s="214"/>
      <c r="FXO44" s="214"/>
      <c r="FXP44" s="214"/>
      <c r="FXQ44" s="214"/>
      <c r="FXR44" s="214"/>
      <c r="FXS44" s="214"/>
      <c r="FXT44" s="214"/>
      <c r="FXU44" s="214"/>
      <c r="FXV44" s="214"/>
      <c r="FXW44" s="214"/>
      <c r="FXX44" s="214"/>
      <c r="FXY44" s="214"/>
      <c r="FXZ44" s="214"/>
      <c r="FYA44" s="214"/>
      <c r="FYB44" s="214"/>
      <c r="FYC44" s="214"/>
      <c r="FYD44" s="214"/>
      <c r="FYE44" s="214"/>
      <c r="FYF44" s="214"/>
      <c r="FYG44" s="214"/>
      <c r="FYH44" s="214"/>
      <c r="FYI44" s="214"/>
      <c r="FYJ44" s="214"/>
      <c r="FYK44" s="214"/>
      <c r="FYL44" s="214"/>
      <c r="FYM44" s="214"/>
      <c r="FYN44" s="214"/>
      <c r="FYO44" s="214"/>
      <c r="FYP44" s="214"/>
      <c r="FYQ44" s="214"/>
      <c r="FYR44" s="214"/>
      <c r="FYS44" s="214"/>
      <c r="FYT44" s="214"/>
      <c r="FYU44" s="214"/>
      <c r="FYV44" s="214"/>
      <c r="FYW44" s="214"/>
      <c r="FYX44" s="214"/>
      <c r="FYY44" s="214"/>
      <c r="FYZ44" s="214"/>
      <c r="FZA44" s="214"/>
      <c r="FZB44" s="214"/>
      <c r="FZC44" s="214"/>
      <c r="FZD44" s="214"/>
      <c r="FZE44" s="214"/>
      <c r="FZF44" s="214"/>
      <c r="FZG44" s="214"/>
      <c r="FZH44" s="214"/>
      <c r="FZI44" s="214"/>
      <c r="FZJ44" s="214"/>
      <c r="FZK44" s="214"/>
      <c r="FZL44" s="214"/>
      <c r="FZM44" s="214"/>
      <c r="FZN44" s="214"/>
      <c r="FZO44" s="214"/>
      <c r="FZP44" s="214"/>
      <c r="FZQ44" s="214"/>
      <c r="FZR44" s="214"/>
      <c r="FZS44" s="214"/>
      <c r="FZT44" s="214"/>
      <c r="FZU44" s="214"/>
      <c r="FZV44" s="214"/>
      <c r="FZW44" s="214"/>
      <c r="FZX44" s="214"/>
      <c r="FZY44" s="214"/>
      <c r="FZZ44" s="214"/>
      <c r="GAA44" s="214"/>
      <c r="GAB44" s="214"/>
      <c r="GAC44" s="214"/>
      <c r="GAD44" s="214"/>
      <c r="GAE44" s="214"/>
      <c r="GAF44" s="214"/>
      <c r="GAG44" s="214"/>
      <c r="GAH44" s="214"/>
      <c r="GAI44" s="214"/>
      <c r="GAJ44" s="214"/>
      <c r="GAK44" s="214"/>
      <c r="GAL44" s="214"/>
      <c r="GAM44" s="214"/>
      <c r="GAN44" s="214"/>
      <c r="GAO44" s="214"/>
      <c r="GAP44" s="214"/>
      <c r="GAQ44" s="214"/>
      <c r="GAR44" s="214"/>
      <c r="GAS44" s="214"/>
      <c r="GAT44" s="214"/>
      <c r="GAU44" s="214"/>
      <c r="GAV44" s="214"/>
      <c r="GAW44" s="214"/>
      <c r="GAX44" s="214"/>
      <c r="GAY44" s="214"/>
      <c r="GAZ44" s="214"/>
      <c r="GBA44" s="214"/>
      <c r="GBB44" s="214"/>
      <c r="GBC44" s="214"/>
      <c r="GBD44" s="214"/>
      <c r="GBE44" s="214"/>
      <c r="GBF44" s="214"/>
      <c r="GBG44" s="214"/>
      <c r="GBH44" s="214"/>
      <c r="GBI44" s="214"/>
      <c r="GBJ44" s="214"/>
      <c r="GBK44" s="214"/>
      <c r="GBL44" s="214"/>
      <c r="GBM44" s="214"/>
      <c r="GBN44" s="214"/>
      <c r="GBO44" s="214"/>
      <c r="GBP44" s="214"/>
      <c r="GBQ44" s="214"/>
      <c r="GBR44" s="214"/>
      <c r="GBS44" s="214"/>
      <c r="GBT44" s="214"/>
      <c r="GBU44" s="214"/>
      <c r="GBV44" s="214"/>
      <c r="GBW44" s="214"/>
      <c r="GBX44" s="214"/>
      <c r="GBY44" s="214"/>
      <c r="GBZ44" s="214"/>
      <c r="GCA44" s="214"/>
      <c r="GCB44" s="214"/>
      <c r="GCC44" s="214"/>
      <c r="GCD44" s="214"/>
      <c r="GCE44" s="214"/>
      <c r="GCF44" s="214"/>
      <c r="GCG44" s="214"/>
      <c r="GCH44" s="214"/>
      <c r="GCI44" s="214"/>
      <c r="GCJ44" s="214"/>
      <c r="GCK44" s="214"/>
      <c r="GCL44" s="214"/>
      <c r="GCM44" s="214"/>
      <c r="GCN44" s="214"/>
      <c r="GCO44" s="214"/>
      <c r="GCP44" s="214"/>
      <c r="GCQ44" s="214"/>
      <c r="GCR44" s="214"/>
      <c r="GCS44" s="214"/>
      <c r="GCT44" s="214"/>
      <c r="GCU44" s="214"/>
      <c r="GCV44" s="214"/>
      <c r="GCW44" s="214"/>
      <c r="GCX44" s="214"/>
      <c r="GCY44" s="214"/>
      <c r="GCZ44" s="214"/>
      <c r="GDA44" s="214"/>
      <c r="GDB44" s="214"/>
      <c r="GDC44" s="214"/>
      <c r="GDD44" s="214"/>
      <c r="GDE44" s="214"/>
      <c r="GDF44" s="214"/>
      <c r="GDG44" s="214"/>
      <c r="GDH44" s="214"/>
      <c r="GDI44" s="214"/>
      <c r="GDJ44" s="214"/>
      <c r="GDK44" s="214"/>
      <c r="GDL44" s="214"/>
      <c r="GDM44" s="214"/>
      <c r="GDN44" s="214"/>
      <c r="GDO44" s="214"/>
      <c r="GDP44" s="214"/>
      <c r="GDQ44" s="214"/>
      <c r="GDR44" s="214"/>
      <c r="GDS44" s="214"/>
      <c r="GDT44" s="214"/>
      <c r="GDU44" s="214"/>
      <c r="GDV44" s="214"/>
      <c r="GDW44" s="214"/>
      <c r="GDX44" s="214"/>
      <c r="GDY44" s="214"/>
      <c r="GDZ44" s="214"/>
      <c r="GEA44" s="214"/>
      <c r="GEB44" s="214"/>
      <c r="GEC44" s="214"/>
      <c r="GED44" s="214"/>
      <c r="GEE44" s="214"/>
      <c r="GEF44" s="214"/>
      <c r="GEG44" s="214"/>
      <c r="GEH44" s="214"/>
      <c r="GEI44" s="214"/>
      <c r="GEJ44" s="214"/>
      <c r="GEK44" s="214"/>
      <c r="GEL44" s="214"/>
      <c r="GEM44" s="214"/>
      <c r="GEN44" s="214"/>
      <c r="GEO44" s="214"/>
      <c r="GEP44" s="214"/>
      <c r="GEQ44" s="214"/>
      <c r="GER44" s="214"/>
      <c r="GES44" s="214"/>
      <c r="GET44" s="214"/>
      <c r="GEU44" s="214"/>
      <c r="GEV44" s="214"/>
      <c r="GEW44" s="214"/>
      <c r="GEX44" s="214"/>
      <c r="GEY44" s="214"/>
      <c r="GEZ44" s="214"/>
      <c r="GFA44" s="214"/>
      <c r="GFB44" s="214"/>
      <c r="GFC44" s="214"/>
      <c r="GFD44" s="214"/>
      <c r="GFE44" s="214"/>
      <c r="GFF44" s="214"/>
      <c r="GFG44" s="214"/>
      <c r="GFH44" s="214"/>
      <c r="GFI44" s="214"/>
      <c r="GFJ44" s="214"/>
      <c r="GFK44" s="214"/>
      <c r="GFL44" s="214"/>
      <c r="GFM44" s="214"/>
      <c r="GFN44" s="214"/>
      <c r="GFO44" s="214"/>
      <c r="GFP44" s="214"/>
      <c r="GFQ44" s="214"/>
      <c r="GFR44" s="214"/>
      <c r="GFS44" s="214"/>
      <c r="GFT44" s="214"/>
      <c r="GFU44" s="214"/>
      <c r="GFV44" s="214"/>
      <c r="GFW44" s="214"/>
      <c r="GFX44" s="214"/>
      <c r="GFY44" s="214"/>
      <c r="GFZ44" s="214"/>
      <c r="GGA44" s="214"/>
      <c r="GGB44" s="214"/>
      <c r="GGC44" s="214"/>
      <c r="GGD44" s="214"/>
      <c r="GGE44" s="214"/>
      <c r="GGF44" s="214"/>
      <c r="GGG44" s="214"/>
      <c r="GGH44" s="214"/>
      <c r="GGI44" s="214"/>
      <c r="GGJ44" s="214"/>
      <c r="GGK44" s="214"/>
      <c r="GGL44" s="214"/>
      <c r="GGM44" s="214"/>
      <c r="GGN44" s="214"/>
      <c r="GGO44" s="214"/>
      <c r="GGP44" s="214"/>
      <c r="GGQ44" s="214"/>
      <c r="GGR44" s="214"/>
      <c r="GGS44" s="214"/>
      <c r="GGT44" s="214"/>
      <c r="GGU44" s="214"/>
      <c r="GGV44" s="214"/>
      <c r="GGW44" s="214"/>
      <c r="GGX44" s="214"/>
      <c r="GGY44" s="214"/>
      <c r="GGZ44" s="214"/>
      <c r="GHA44" s="214"/>
      <c r="GHB44" s="214"/>
      <c r="GHC44" s="214"/>
      <c r="GHD44" s="214"/>
      <c r="GHE44" s="214"/>
      <c r="GHF44" s="214"/>
      <c r="GHG44" s="214"/>
      <c r="GHH44" s="214"/>
      <c r="GHI44" s="214"/>
      <c r="GHJ44" s="214"/>
      <c r="GHK44" s="214"/>
      <c r="GHL44" s="214"/>
      <c r="GHM44" s="214"/>
      <c r="GHN44" s="214"/>
      <c r="GHO44" s="214"/>
      <c r="GHP44" s="214"/>
      <c r="GHQ44" s="214"/>
      <c r="GHR44" s="214"/>
      <c r="GHS44" s="214"/>
      <c r="GHT44" s="214"/>
      <c r="GHU44" s="214"/>
      <c r="GHV44" s="214"/>
      <c r="GHW44" s="214"/>
      <c r="GHX44" s="214"/>
      <c r="GHY44" s="214"/>
      <c r="GHZ44" s="214"/>
      <c r="GIA44" s="214"/>
      <c r="GIB44" s="214"/>
      <c r="GIC44" s="214"/>
      <c r="GID44" s="214"/>
      <c r="GIE44" s="214"/>
      <c r="GIF44" s="214"/>
      <c r="GIG44" s="214"/>
      <c r="GIH44" s="214"/>
      <c r="GII44" s="214"/>
      <c r="GIJ44" s="214"/>
      <c r="GIK44" s="214"/>
      <c r="GIL44" s="214"/>
      <c r="GIM44" s="214"/>
      <c r="GIN44" s="214"/>
      <c r="GIO44" s="214"/>
      <c r="GIP44" s="214"/>
      <c r="GIQ44" s="214"/>
      <c r="GIR44" s="214"/>
      <c r="GIS44" s="214"/>
      <c r="GIT44" s="214"/>
      <c r="GIU44" s="214"/>
      <c r="GIV44" s="214"/>
      <c r="GIW44" s="214"/>
      <c r="GIX44" s="214"/>
      <c r="GIY44" s="214"/>
      <c r="GIZ44" s="214"/>
      <c r="GJA44" s="214"/>
      <c r="GJB44" s="214"/>
      <c r="GJC44" s="214"/>
      <c r="GJD44" s="214"/>
      <c r="GJE44" s="214"/>
      <c r="GJF44" s="214"/>
      <c r="GJG44" s="214"/>
      <c r="GJH44" s="214"/>
      <c r="GJI44" s="214"/>
      <c r="GJJ44" s="214"/>
      <c r="GJK44" s="214"/>
      <c r="GJL44" s="214"/>
      <c r="GJM44" s="214"/>
      <c r="GJN44" s="214"/>
      <c r="GJO44" s="214"/>
      <c r="GJP44" s="214"/>
      <c r="GJQ44" s="214"/>
      <c r="GJR44" s="214"/>
      <c r="GJS44" s="214"/>
      <c r="GJT44" s="214"/>
      <c r="GJU44" s="214"/>
      <c r="GJV44" s="214"/>
      <c r="GJW44" s="214"/>
      <c r="GJX44" s="214"/>
      <c r="GJY44" s="214"/>
      <c r="GJZ44" s="214"/>
      <c r="GKA44" s="214"/>
      <c r="GKB44" s="214"/>
      <c r="GKC44" s="214"/>
      <c r="GKD44" s="214"/>
      <c r="GKE44" s="214"/>
      <c r="GKF44" s="214"/>
      <c r="GKG44" s="214"/>
      <c r="GKH44" s="214"/>
      <c r="GKI44" s="214"/>
      <c r="GKJ44" s="214"/>
      <c r="GKK44" s="214"/>
      <c r="GKL44" s="214"/>
      <c r="GKM44" s="214"/>
      <c r="GKN44" s="214"/>
      <c r="GKO44" s="214"/>
      <c r="GKP44" s="214"/>
      <c r="GKQ44" s="214"/>
      <c r="GKR44" s="214"/>
      <c r="GKS44" s="214"/>
      <c r="GKT44" s="214"/>
      <c r="GKU44" s="214"/>
      <c r="GKV44" s="214"/>
      <c r="GKW44" s="214"/>
      <c r="GKX44" s="214"/>
      <c r="GKY44" s="214"/>
      <c r="GKZ44" s="214"/>
      <c r="GLA44" s="214"/>
      <c r="GLB44" s="214"/>
      <c r="GLC44" s="214"/>
      <c r="GLD44" s="214"/>
      <c r="GLE44" s="214"/>
      <c r="GLF44" s="214"/>
      <c r="GLG44" s="214"/>
      <c r="GLH44" s="214"/>
      <c r="GLI44" s="214"/>
      <c r="GLJ44" s="214"/>
      <c r="GLK44" s="214"/>
      <c r="GLL44" s="214"/>
      <c r="GLM44" s="214"/>
      <c r="GLN44" s="214"/>
      <c r="GLO44" s="214"/>
      <c r="GLP44" s="214"/>
      <c r="GLQ44" s="214"/>
      <c r="GLR44" s="214"/>
      <c r="GLS44" s="214"/>
      <c r="GLT44" s="214"/>
      <c r="GLU44" s="214"/>
      <c r="GLV44" s="214"/>
      <c r="GLW44" s="214"/>
      <c r="GLX44" s="214"/>
      <c r="GLY44" s="214"/>
      <c r="GLZ44" s="214"/>
      <c r="GMA44" s="214"/>
      <c r="GMB44" s="214"/>
      <c r="GMC44" s="214"/>
      <c r="GMD44" s="214"/>
      <c r="GME44" s="214"/>
      <c r="GMF44" s="214"/>
      <c r="GMG44" s="214"/>
      <c r="GMH44" s="214"/>
      <c r="GMI44" s="214"/>
      <c r="GMJ44" s="214"/>
      <c r="GMK44" s="214"/>
      <c r="GML44" s="214"/>
      <c r="GMM44" s="214"/>
      <c r="GMN44" s="214"/>
      <c r="GMO44" s="214"/>
      <c r="GMP44" s="214"/>
      <c r="GMQ44" s="214"/>
      <c r="GMR44" s="214"/>
      <c r="GMS44" s="214"/>
      <c r="GMT44" s="214"/>
      <c r="GMU44" s="214"/>
      <c r="GMV44" s="214"/>
      <c r="GMW44" s="214"/>
      <c r="GMX44" s="214"/>
      <c r="GMY44" s="214"/>
      <c r="GMZ44" s="214"/>
      <c r="GNA44" s="214"/>
      <c r="GNB44" s="214"/>
      <c r="GNC44" s="214"/>
      <c r="GND44" s="214"/>
      <c r="GNE44" s="214"/>
      <c r="GNF44" s="214"/>
      <c r="GNG44" s="214"/>
      <c r="GNH44" s="214"/>
      <c r="GNI44" s="214"/>
      <c r="GNJ44" s="214"/>
      <c r="GNK44" s="214"/>
      <c r="GNL44" s="214"/>
      <c r="GNM44" s="214"/>
      <c r="GNN44" s="214"/>
      <c r="GNO44" s="214"/>
      <c r="GNP44" s="214"/>
      <c r="GNQ44" s="214"/>
      <c r="GNR44" s="214"/>
      <c r="GNS44" s="214"/>
      <c r="GNT44" s="214"/>
      <c r="GNU44" s="214"/>
      <c r="GNV44" s="214"/>
      <c r="GNW44" s="214"/>
      <c r="GNX44" s="214"/>
      <c r="GNY44" s="214"/>
      <c r="GNZ44" s="214"/>
      <c r="GOA44" s="214"/>
      <c r="GOB44" s="214"/>
      <c r="GOC44" s="214"/>
      <c r="GOD44" s="214"/>
      <c r="GOE44" s="214"/>
      <c r="GOF44" s="214"/>
      <c r="GOG44" s="214"/>
      <c r="GOH44" s="214"/>
      <c r="GOI44" s="214"/>
      <c r="GOJ44" s="214"/>
      <c r="GOK44" s="214"/>
      <c r="GOL44" s="214"/>
      <c r="GOM44" s="214"/>
      <c r="GON44" s="214"/>
      <c r="GOO44" s="214"/>
      <c r="GOP44" s="214"/>
      <c r="GOQ44" s="214"/>
      <c r="GOR44" s="214"/>
      <c r="GOS44" s="214"/>
      <c r="GOT44" s="214"/>
      <c r="GOU44" s="214"/>
      <c r="GOV44" s="214"/>
      <c r="GOW44" s="214"/>
      <c r="GOX44" s="214"/>
      <c r="GOY44" s="214"/>
      <c r="GOZ44" s="214"/>
      <c r="GPA44" s="214"/>
      <c r="GPB44" s="214"/>
      <c r="GPC44" s="214"/>
      <c r="GPD44" s="214"/>
      <c r="GPE44" s="214"/>
      <c r="GPF44" s="214"/>
      <c r="GPG44" s="214"/>
      <c r="GPH44" s="214"/>
      <c r="GPI44" s="214"/>
      <c r="GPJ44" s="214"/>
      <c r="GPK44" s="214"/>
      <c r="GPL44" s="214"/>
      <c r="GPM44" s="214"/>
      <c r="GPN44" s="214"/>
      <c r="GPO44" s="214"/>
      <c r="GPP44" s="214"/>
      <c r="GPQ44" s="214"/>
      <c r="GPR44" s="214"/>
      <c r="GPS44" s="214"/>
      <c r="GPT44" s="214"/>
      <c r="GPU44" s="214"/>
      <c r="GPV44" s="214"/>
      <c r="GPW44" s="214"/>
      <c r="GPX44" s="214"/>
      <c r="GPY44" s="214"/>
      <c r="GPZ44" s="214"/>
      <c r="GQA44" s="214"/>
      <c r="GQB44" s="214"/>
      <c r="GQC44" s="214"/>
      <c r="GQD44" s="214"/>
      <c r="GQE44" s="214"/>
      <c r="GQF44" s="214"/>
      <c r="GQG44" s="214"/>
      <c r="GQH44" s="214"/>
      <c r="GQI44" s="214"/>
      <c r="GQJ44" s="214"/>
      <c r="GQK44" s="214"/>
      <c r="GQL44" s="214"/>
      <c r="GQM44" s="214"/>
      <c r="GQN44" s="214"/>
      <c r="GQO44" s="214"/>
      <c r="GQP44" s="214"/>
      <c r="GQQ44" s="214"/>
      <c r="GQR44" s="214"/>
      <c r="GQS44" s="214"/>
      <c r="GQT44" s="214"/>
      <c r="GQU44" s="214"/>
      <c r="GQV44" s="214"/>
      <c r="GQW44" s="214"/>
      <c r="GQX44" s="214"/>
      <c r="GQY44" s="214"/>
      <c r="GQZ44" s="214"/>
      <c r="GRA44" s="214"/>
      <c r="GRB44" s="214"/>
      <c r="GRC44" s="214"/>
      <c r="GRD44" s="214"/>
      <c r="GRE44" s="214"/>
      <c r="GRF44" s="214"/>
      <c r="GRG44" s="214"/>
      <c r="GRH44" s="214"/>
      <c r="GRI44" s="214"/>
      <c r="GRJ44" s="214"/>
      <c r="GRK44" s="214"/>
      <c r="GRL44" s="214"/>
      <c r="GRM44" s="214"/>
      <c r="GRN44" s="214"/>
      <c r="GRO44" s="214"/>
      <c r="GRP44" s="214"/>
      <c r="GRQ44" s="214"/>
      <c r="GRR44" s="214"/>
      <c r="GRS44" s="214"/>
      <c r="GRT44" s="214"/>
      <c r="GRU44" s="214"/>
      <c r="GRV44" s="214"/>
      <c r="GRW44" s="214"/>
      <c r="GRX44" s="214"/>
      <c r="GRY44" s="214"/>
      <c r="GRZ44" s="214"/>
      <c r="GSA44" s="214"/>
      <c r="GSB44" s="214"/>
      <c r="GSC44" s="214"/>
      <c r="GSD44" s="214"/>
      <c r="GSE44" s="214"/>
      <c r="GSF44" s="214"/>
      <c r="GSG44" s="214"/>
      <c r="GSH44" s="214"/>
      <c r="GSI44" s="214"/>
      <c r="GSJ44" s="214"/>
      <c r="GSK44" s="214"/>
      <c r="GSL44" s="214"/>
      <c r="GSM44" s="214"/>
      <c r="GSN44" s="214"/>
      <c r="GSO44" s="214"/>
      <c r="GSP44" s="214"/>
      <c r="GSQ44" s="214"/>
      <c r="GSR44" s="214"/>
      <c r="GSS44" s="214"/>
      <c r="GST44" s="214"/>
      <c r="GSU44" s="214"/>
      <c r="GSV44" s="214"/>
      <c r="GSW44" s="214"/>
      <c r="GSX44" s="214"/>
      <c r="GSY44" s="214"/>
      <c r="GSZ44" s="214"/>
      <c r="GTA44" s="214"/>
      <c r="GTB44" s="214"/>
      <c r="GTC44" s="214"/>
      <c r="GTD44" s="214"/>
      <c r="GTE44" s="214"/>
      <c r="GTF44" s="214"/>
      <c r="GTG44" s="214"/>
      <c r="GTH44" s="214"/>
      <c r="GTI44" s="214"/>
      <c r="GTJ44" s="214"/>
      <c r="GTK44" s="214"/>
      <c r="GTL44" s="214"/>
      <c r="GTM44" s="214"/>
      <c r="GTN44" s="214"/>
      <c r="GTO44" s="214"/>
      <c r="GTP44" s="214"/>
      <c r="GTQ44" s="214"/>
      <c r="GTR44" s="214"/>
      <c r="GTS44" s="214"/>
      <c r="GTT44" s="214"/>
      <c r="GTU44" s="214"/>
      <c r="GTV44" s="214"/>
      <c r="GTW44" s="214"/>
      <c r="GTX44" s="214"/>
      <c r="GTY44" s="214"/>
      <c r="GTZ44" s="214"/>
      <c r="GUA44" s="214"/>
      <c r="GUB44" s="214"/>
      <c r="GUC44" s="214"/>
      <c r="GUD44" s="214"/>
      <c r="GUE44" s="214"/>
      <c r="GUF44" s="214"/>
      <c r="GUG44" s="214"/>
      <c r="GUH44" s="214"/>
      <c r="GUI44" s="214"/>
      <c r="GUJ44" s="214"/>
      <c r="GUK44" s="214"/>
      <c r="GUL44" s="214"/>
      <c r="GUM44" s="214"/>
      <c r="GUN44" s="214"/>
      <c r="GUO44" s="214"/>
      <c r="GUP44" s="214"/>
      <c r="GUQ44" s="214"/>
      <c r="GUR44" s="214"/>
      <c r="GUS44" s="214"/>
      <c r="GUT44" s="214"/>
      <c r="GUU44" s="214"/>
      <c r="GUV44" s="214"/>
      <c r="GUW44" s="214"/>
      <c r="GUX44" s="214"/>
      <c r="GUY44" s="214"/>
      <c r="GUZ44" s="214"/>
      <c r="GVA44" s="214"/>
      <c r="GVB44" s="214"/>
      <c r="GVC44" s="214"/>
      <c r="GVD44" s="214"/>
      <c r="GVE44" s="214"/>
      <c r="GVF44" s="214"/>
      <c r="GVG44" s="214"/>
      <c r="GVH44" s="214"/>
      <c r="GVI44" s="214"/>
      <c r="GVJ44" s="214"/>
      <c r="GVK44" s="214"/>
      <c r="GVL44" s="214"/>
      <c r="GVM44" s="214"/>
      <c r="GVN44" s="214"/>
      <c r="GVO44" s="214"/>
      <c r="GVP44" s="214"/>
      <c r="GVQ44" s="214"/>
      <c r="GVR44" s="214"/>
      <c r="GVS44" s="214"/>
      <c r="GVT44" s="214"/>
      <c r="GVU44" s="214"/>
      <c r="GVV44" s="214"/>
      <c r="GVW44" s="214"/>
      <c r="GVX44" s="214"/>
      <c r="GVY44" s="214"/>
      <c r="GVZ44" s="214"/>
      <c r="GWA44" s="214"/>
      <c r="GWB44" s="214"/>
      <c r="GWC44" s="214"/>
      <c r="GWD44" s="214"/>
      <c r="GWE44" s="214"/>
      <c r="GWF44" s="214"/>
      <c r="GWG44" s="214"/>
      <c r="GWH44" s="214"/>
      <c r="GWI44" s="214"/>
      <c r="GWJ44" s="214"/>
      <c r="GWK44" s="214"/>
      <c r="GWL44" s="214"/>
      <c r="GWM44" s="214"/>
      <c r="GWN44" s="214"/>
      <c r="GWO44" s="214"/>
      <c r="GWP44" s="214"/>
      <c r="GWQ44" s="214"/>
      <c r="GWR44" s="214"/>
      <c r="GWS44" s="214"/>
      <c r="GWT44" s="214"/>
      <c r="GWU44" s="214"/>
      <c r="GWV44" s="214"/>
      <c r="GWW44" s="214"/>
      <c r="GWX44" s="214"/>
      <c r="GWY44" s="214"/>
      <c r="GWZ44" s="214"/>
      <c r="GXA44" s="214"/>
      <c r="GXB44" s="214"/>
      <c r="GXC44" s="214"/>
      <c r="GXD44" s="214"/>
      <c r="GXE44" s="214"/>
      <c r="GXF44" s="214"/>
      <c r="GXG44" s="214"/>
      <c r="GXH44" s="214"/>
      <c r="GXI44" s="214"/>
      <c r="GXJ44" s="214"/>
      <c r="GXK44" s="214"/>
      <c r="GXL44" s="214"/>
      <c r="GXM44" s="214"/>
      <c r="GXN44" s="214"/>
      <c r="GXO44" s="214"/>
      <c r="GXP44" s="214"/>
      <c r="GXQ44" s="214"/>
      <c r="GXR44" s="214"/>
      <c r="GXS44" s="214"/>
      <c r="GXT44" s="214"/>
      <c r="GXU44" s="214"/>
      <c r="GXV44" s="214"/>
      <c r="GXW44" s="214"/>
      <c r="GXX44" s="214"/>
      <c r="GXY44" s="214"/>
      <c r="GXZ44" s="214"/>
      <c r="GYA44" s="214"/>
      <c r="GYB44" s="214"/>
      <c r="GYC44" s="214"/>
      <c r="GYD44" s="214"/>
      <c r="GYE44" s="214"/>
      <c r="GYF44" s="214"/>
      <c r="GYG44" s="214"/>
      <c r="GYH44" s="214"/>
      <c r="GYI44" s="214"/>
      <c r="GYJ44" s="214"/>
      <c r="GYK44" s="214"/>
      <c r="GYL44" s="214"/>
      <c r="GYM44" s="214"/>
      <c r="GYN44" s="214"/>
      <c r="GYO44" s="214"/>
      <c r="GYP44" s="214"/>
      <c r="GYQ44" s="214"/>
      <c r="GYR44" s="214"/>
      <c r="GYS44" s="214"/>
      <c r="GYT44" s="214"/>
      <c r="GYU44" s="214"/>
      <c r="GYV44" s="214"/>
      <c r="GYW44" s="214"/>
      <c r="GYX44" s="214"/>
      <c r="GYY44" s="214"/>
      <c r="GYZ44" s="214"/>
      <c r="GZA44" s="214"/>
      <c r="GZB44" s="214"/>
      <c r="GZC44" s="214"/>
      <c r="GZD44" s="214"/>
      <c r="GZE44" s="214"/>
      <c r="GZF44" s="214"/>
      <c r="GZG44" s="214"/>
      <c r="GZH44" s="214"/>
      <c r="GZI44" s="214"/>
      <c r="GZJ44" s="214"/>
      <c r="GZK44" s="214"/>
      <c r="GZL44" s="214"/>
      <c r="GZM44" s="214"/>
      <c r="GZN44" s="214"/>
      <c r="GZO44" s="214"/>
      <c r="GZP44" s="214"/>
      <c r="GZQ44" s="214"/>
      <c r="GZR44" s="214"/>
      <c r="GZS44" s="214"/>
      <c r="GZT44" s="214"/>
      <c r="GZU44" s="214"/>
      <c r="GZV44" s="214"/>
      <c r="GZW44" s="214"/>
      <c r="GZX44" s="214"/>
      <c r="GZY44" s="214"/>
      <c r="GZZ44" s="214"/>
      <c r="HAA44" s="214"/>
      <c r="HAB44" s="214"/>
      <c r="HAC44" s="214"/>
      <c r="HAD44" s="214"/>
      <c r="HAE44" s="214"/>
      <c r="HAF44" s="214"/>
      <c r="HAG44" s="214"/>
      <c r="HAH44" s="214"/>
      <c r="HAI44" s="214"/>
      <c r="HAJ44" s="214"/>
      <c r="HAK44" s="214"/>
      <c r="HAL44" s="214"/>
      <c r="HAM44" s="214"/>
      <c r="HAN44" s="214"/>
      <c r="HAO44" s="214"/>
      <c r="HAP44" s="214"/>
      <c r="HAQ44" s="214"/>
      <c r="HAR44" s="214"/>
      <c r="HAS44" s="214"/>
      <c r="HAT44" s="214"/>
      <c r="HAU44" s="214"/>
      <c r="HAV44" s="214"/>
      <c r="HAW44" s="214"/>
      <c r="HAX44" s="214"/>
      <c r="HAY44" s="214"/>
      <c r="HAZ44" s="214"/>
      <c r="HBA44" s="214"/>
      <c r="HBB44" s="214"/>
      <c r="HBC44" s="214"/>
      <c r="HBD44" s="214"/>
      <c r="HBE44" s="214"/>
      <c r="HBF44" s="214"/>
      <c r="HBG44" s="214"/>
      <c r="HBH44" s="214"/>
      <c r="HBI44" s="214"/>
      <c r="HBJ44" s="214"/>
      <c r="HBK44" s="214"/>
      <c r="HBL44" s="214"/>
      <c r="HBM44" s="214"/>
      <c r="HBN44" s="214"/>
      <c r="HBO44" s="214"/>
      <c r="HBP44" s="214"/>
      <c r="HBQ44" s="214"/>
      <c r="HBR44" s="214"/>
      <c r="HBS44" s="214"/>
      <c r="HBT44" s="214"/>
      <c r="HBU44" s="214"/>
      <c r="HBV44" s="214"/>
      <c r="HBW44" s="214"/>
      <c r="HBX44" s="214"/>
      <c r="HBY44" s="214"/>
      <c r="HBZ44" s="214"/>
      <c r="HCA44" s="214"/>
      <c r="HCB44" s="214"/>
      <c r="HCC44" s="214"/>
      <c r="HCD44" s="214"/>
      <c r="HCE44" s="214"/>
      <c r="HCF44" s="214"/>
      <c r="HCG44" s="214"/>
      <c r="HCH44" s="214"/>
      <c r="HCI44" s="214"/>
      <c r="HCJ44" s="214"/>
      <c r="HCK44" s="214"/>
      <c r="HCL44" s="214"/>
      <c r="HCM44" s="214"/>
      <c r="HCN44" s="214"/>
      <c r="HCO44" s="214"/>
      <c r="HCP44" s="214"/>
      <c r="HCQ44" s="214"/>
      <c r="HCR44" s="214"/>
      <c r="HCS44" s="214"/>
      <c r="HCT44" s="214"/>
      <c r="HCU44" s="214"/>
      <c r="HCV44" s="214"/>
      <c r="HCW44" s="214"/>
      <c r="HCX44" s="214"/>
      <c r="HCY44" s="214"/>
      <c r="HCZ44" s="214"/>
      <c r="HDA44" s="214"/>
      <c r="HDB44" s="214"/>
      <c r="HDC44" s="214"/>
      <c r="HDD44" s="214"/>
      <c r="HDE44" s="214"/>
      <c r="HDF44" s="214"/>
      <c r="HDG44" s="214"/>
      <c r="HDH44" s="214"/>
      <c r="HDI44" s="214"/>
      <c r="HDJ44" s="214"/>
      <c r="HDK44" s="214"/>
      <c r="HDL44" s="214"/>
      <c r="HDM44" s="214"/>
      <c r="HDN44" s="214"/>
      <c r="HDO44" s="214"/>
      <c r="HDP44" s="214"/>
      <c r="HDQ44" s="214"/>
      <c r="HDR44" s="214"/>
      <c r="HDS44" s="214"/>
      <c r="HDT44" s="214"/>
      <c r="HDU44" s="214"/>
      <c r="HDV44" s="214"/>
      <c r="HDW44" s="214"/>
      <c r="HDX44" s="214"/>
      <c r="HDY44" s="214"/>
      <c r="HDZ44" s="214"/>
      <c r="HEA44" s="214"/>
      <c r="HEB44" s="214"/>
      <c r="HEC44" s="214"/>
      <c r="HED44" s="214"/>
      <c r="HEE44" s="214"/>
      <c r="HEF44" s="214"/>
      <c r="HEG44" s="214"/>
      <c r="HEH44" s="214"/>
      <c r="HEI44" s="214"/>
      <c r="HEJ44" s="214"/>
      <c r="HEK44" s="214"/>
      <c r="HEL44" s="214"/>
      <c r="HEM44" s="214"/>
      <c r="HEN44" s="214"/>
      <c r="HEO44" s="214"/>
      <c r="HEP44" s="214"/>
      <c r="HEQ44" s="214"/>
      <c r="HER44" s="214"/>
      <c r="HES44" s="214"/>
      <c r="HET44" s="214"/>
      <c r="HEU44" s="214"/>
      <c r="HEV44" s="214"/>
      <c r="HEW44" s="214"/>
      <c r="HEX44" s="214"/>
      <c r="HEY44" s="214"/>
      <c r="HEZ44" s="214"/>
      <c r="HFA44" s="214"/>
      <c r="HFB44" s="214"/>
      <c r="HFC44" s="214"/>
      <c r="HFD44" s="214"/>
      <c r="HFE44" s="214"/>
      <c r="HFF44" s="214"/>
      <c r="HFG44" s="214"/>
      <c r="HFH44" s="214"/>
      <c r="HFI44" s="214"/>
      <c r="HFJ44" s="214"/>
      <c r="HFK44" s="214"/>
      <c r="HFL44" s="214"/>
      <c r="HFM44" s="214"/>
      <c r="HFN44" s="214"/>
      <c r="HFO44" s="214"/>
      <c r="HFP44" s="214"/>
      <c r="HFQ44" s="214"/>
      <c r="HFR44" s="214"/>
      <c r="HFS44" s="214"/>
      <c r="HFT44" s="214"/>
      <c r="HFU44" s="214"/>
      <c r="HFV44" s="214"/>
      <c r="HFW44" s="214"/>
      <c r="HFX44" s="214"/>
      <c r="HFY44" s="214"/>
      <c r="HFZ44" s="214"/>
      <c r="HGA44" s="214"/>
      <c r="HGB44" s="214"/>
      <c r="HGC44" s="214"/>
      <c r="HGD44" s="214"/>
      <c r="HGE44" s="214"/>
      <c r="HGF44" s="214"/>
      <c r="HGG44" s="214"/>
      <c r="HGH44" s="214"/>
      <c r="HGI44" s="214"/>
      <c r="HGJ44" s="214"/>
      <c r="HGK44" s="214"/>
      <c r="HGL44" s="214"/>
      <c r="HGM44" s="214"/>
      <c r="HGN44" s="214"/>
      <c r="HGO44" s="214"/>
      <c r="HGP44" s="214"/>
      <c r="HGQ44" s="214"/>
      <c r="HGR44" s="214"/>
      <c r="HGS44" s="214"/>
      <c r="HGT44" s="214"/>
      <c r="HGU44" s="214"/>
      <c r="HGV44" s="214"/>
      <c r="HGW44" s="214"/>
      <c r="HGX44" s="214"/>
      <c r="HGY44" s="214"/>
      <c r="HGZ44" s="214"/>
      <c r="HHA44" s="214"/>
      <c r="HHB44" s="214"/>
      <c r="HHC44" s="214"/>
      <c r="HHD44" s="214"/>
      <c r="HHE44" s="214"/>
      <c r="HHF44" s="214"/>
      <c r="HHG44" s="214"/>
      <c r="HHH44" s="214"/>
      <c r="HHI44" s="214"/>
      <c r="HHJ44" s="214"/>
      <c r="HHK44" s="214"/>
      <c r="HHL44" s="214"/>
      <c r="HHM44" s="214"/>
      <c r="HHN44" s="214"/>
      <c r="HHO44" s="214"/>
      <c r="HHP44" s="214"/>
      <c r="HHQ44" s="214"/>
      <c r="HHR44" s="214"/>
      <c r="HHS44" s="214"/>
      <c r="HHT44" s="214"/>
      <c r="HHU44" s="214"/>
      <c r="HHV44" s="214"/>
      <c r="HHW44" s="214"/>
      <c r="HHX44" s="214"/>
      <c r="HHY44" s="214"/>
      <c r="HHZ44" s="214"/>
      <c r="HIA44" s="214"/>
      <c r="HIB44" s="214"/>
      <c r="HIC44" s="214"/>
      <c r="HID44" s="214"/>
      <c r="HIE44" s="214"/>
      <c r="HIF44" s="214"/>
      <c r="HIG44" s="214"/>
      <c r="HIH44" s="214"/>
      <c r="HII44" s="214"/>
      <c r="HIJ44" s="214"/>
      <c r="HIK44" s="214"/>
      <c r="HIL44" s="214"/>
      <c r="HIM44" s="214"/>
      <c r="HIN44" s="214"/>
      <c r="HIO44" s="214"/>
      <c r="HIP44" s="214"/>
      <c r="HIQ44" s="214"/>
      <c r="HIR44" s="214"/>
      <c r="HIS44" s="214"/>
      <c r="HIT44" s="214"/>
      <c r="HIU44" s="214"/>
      <c r="HIV44" s="214"/>
      <c r="HIW44" s="214"/>
      <c r="HIX44" s="214"/>
      <c r="HIY44" s="214"/>
      <c r="HIZ44" s="214"/>
      <c r="HJA44" s="214"/>
      <c r="HJB44" s="214"/>
      <c r="HJC44" s="214"/>
      <c r="HJD44" s="214"/>
      <c r="HJE44" s="214"/>
      <c r="HJF44" s="214"/>
      <c r="HJG44" s="214"/>
      <c r="HJH44" s="214"/>
      <c r="HJI44" s="214"/>
      <c r="HJJ44" s="214"/>
      <c r="HJK44" s="214"/>
      <c r="HJL44" s="214"/>
      <c r="HJM44" s="214"/>
      <c r="HJN44" s="214"/>
      <c r="HJO44" s="214"/>
      <c r="HJP44" s="214"/>
      <c r="HJQ44" s="214"/>
      <c r="HJR44" s="214"/>
      <c r="HJS44" s="214"/>
      <c r="HJT44" s="214"/>
      <c r="HJU44" s="214"/>
      <c r="HJV44" s="214"/>
      <c r="HJW44" s="214"/>
      <c r="HJX44" s="214"/>
      <c r="HJY44" s="214"/>
      <c r="HJZ44" s="214"/>
      <c r="HKA44" s="214"/>
      <c r="HKB44" s="214"/>
      <c r="HKC44" s="214"/>
      <c r="HKD44" s="214"/>
      <c r="HKE44" s="214"/>
      <c r="HKF44" s="214"/>
      <c r="HKG44" s="214"/>
      <c r="HKH44" s="214"/>
      <c r="HKI44" s="214"/>
      <c r="HKJ44" s="214"/>
      <c r="HKK44" s="214"/>
      <c r="HKL44" s="214"/>
      <c r="HKM44" s="214"/>
      <c r="HKN44" s="214"/>
      <c r="HKO44" s="214"/>
      <c r="HKP44" s="214"/>
      <c r="HKQ44" s="214"/>
      <c r="HKR44" s="214"/>
      <c r="HKS44" s="214"/>
      <c r="HKT44" s="214"/>
      <c r="HKU44" s="214"/>
      <c r="HKV44" s="214"/>
      <c r="HKW44" s="214"/>
      <c r="HKX44" s="214"/>
      <c r="HKY44" s="214"/>
      <c r="HKZ44" s="214"/>
      <c r="HLA44" s="214"/>
      <c r="HLB44" s="214"/>
      <c r="HLC44" s="214"/>
      <c r="HLD44" s="214"/>
      <c r="HLE44" s="214"/>
      <c r="HLF44" s="214"/>
      <c r="HLG44" s="214"/>
      <c r="HLH44" s="214"/>
      <c r="HLI44" s="214"/>
      <c r="HLJ44" s="214"/>
      <c r="HLK44" s="214"/>
      <c r="HLL44" s="214"/>
      <c r="HLM44" s="214"/>
      <c r="HLN44" s="214"/>
      <c r="HLO44" s="214"/>
      <c r="HLP44" s="214"/>
      <c r="HLQ44" s="214"/>
      <c r="HLR44" s="214"/>
      <c r="HLS44" s="214"/>
      <c r="HLT44" s="214"/>
      <c r="HLU44" s="214"/>
      <c r="HLV44" s="214"/>
      <c r="HLW44" s="214"/>
      <c r="HLX44" s="214"/>
      <c r="HLY44" s="214"/>
      <c r="HLZ44" s="214"/>
      <c r="HMA44" s="214"/>
      <c r="HMB44" s="214"/>
      <c r="HMC44" s="214"/>
      <c r="HMD44" s="214"/>
      <c r="HME44" s="214"/>
      <c r="HMF44" s="214"/>
      <c r="HMG44" s="214"/>
      <c r="HMH44" s="214"/>
      <c r="HMI44" s="214"/>
      <c r="HMJ44" s="214"/>
      <c r="HMK44" s="214"/>
      <c r="HML44" s="214"/>
      <c r="HMM44" s="214"/>
      <c r="HMN44" s="214"/>
      <c r="HMO44" s="214"/>
      <c r="HMP44" s="214"/>
      <c r="HMQ44" s="214"/>
      <c r="HMR44" s="214"/>
      <c r="HMS44" s="214"/>
      <c r="HMT44" s="214"/>
      <c r="HMU44" s="214"/>
      <c r="HMV44" s="214"/>
      <c r="HMW44" s="214"/>
      <c r="HMX44" s="214"/>
      <c r="HMY44" s="214"/>
      <c r="HMZ44" s="214"/>
      <c r="HNA44" s="214"/>
      <c r="HNB44" s="214"/>
      <c r="HNC44" s="214"/>
      <c r="HND44" s="214"/>
      <c r="HNE44" s="214"/>
      <c r="HNF44" s="214"/>
      <c r="HNG44" s="214"/>
      <c r="HNH44" s="214"/>
      <c r="HNI44" s="214"/>
      <c r="HNJ44" s="214"/>
      <c r="HNK44" s="214"/>
      <c r="HNL44" s="214"/>
      <c r="HNM44" s="214"/>
      <c r="HNN44" s="214"/>
      <c r="HNO44" s="214"/>
      <c r="HNP44" s="214"/>
      <c r="HNQ44" s="214"/>
      <c r="HNR44" s="214"/>
      <c r="HNS44" s="214"/>
      <c r="HNT44" s="214"/>
      <c r="HNU44" s="214"/>
      <c r="HNV44" s="214"/>
      <c r="HNW44" s="214"/>
      <c r="HNX44" s="214"/>
      <c r="HNY44" s="214"/>
      <c r="HNZ44" s="214"/>
      <c r="HOA44" s="214"/>
      <c r="HOB44" s="214"/>
      <c r="HOC44" s="214"/>
      <c r="HOD44" s="214"/>
      <c r="HOE44" s="214"/>
      <c r="HOF44" s="214"/>
      <c r="HOG44" s="214"/>
      <c r="HOH44" s="214"/>
      <c r="HOI44" s="214"/>
      <c r="HOJ44" s="214"/>
      <c r="HOK44" s="214"/>
      <c r="HOL44" s="214"/>
      <c r="HOM44" s="214"/>
      <c r="HON44" s="214"/>
      <c r="HOO44" s="214"/>
      <c r="HOP44" s="214"/>
      <c r="HOQ44" s="214"/>
      <c r="HOR44" s="214"/>
      <c r="HOS44" s="214"/>
      <c r="HOT44" s="214"/>
      <c r="HOU44" s="214"/>
      <c r="HOV44" s="214"/>
      <c r="HOW44" s="214"/>
      <c r="HOX44" s="214"/>
      <c r="HOY44" s="214"/>
      <c r="HOZ44" s="214"/>
      <c r="HPA44" s="214"/>
      <c r="HPB44" s="214"/>
      <c r="HPC44" s="214"/>
      <c r="HPD44" s="214"/>
      <c r="HPE44" s="214"/>
      <c r="HPF44" s="214"/>
      <c r="HPG44" s="214"/>
      <c r="HPH44" s="214"/>
      <c r="HPI44" s="214"/>
      <c r="HPJ44" s="214"/>
      <c r="HPK44" s="214"/>
      <c r="HPL44" s="214"/>
      <c r="HPM44" s="214"/>
      <c r="HPN44" s="214"/>
      <c r="HPO44" s="214"/>
      <c r="HPP44" s="214"/>
      <c r="HPQ44" s="214"/>
      <c r="HPR44" s="214"/>
      <c r="HPS44" s="214"/>
      <c r="HPT44" s="214"/>
      <c r="HPU44" s="214"/>
      <c r="HPV44" s="214"/>
      <c r="HPW44" s="214"/>
      <c r="HPX44" s="214"/>
      <c r="HPY44" s="214"/>
      <c r="HPZ44" s="214"/>
      <c r="HQA44" s="214"/>
      <c r="HQB44" s="214"/>
      <c r="HQC44" s="214"/>
      <c r="HQD44" s="214"/>
      <c r="HQE44" s="214"/>
      <c r="HQF44" s="214"/>
      <c r="HQG44" s="214"/>
      <c r="HQH44" s="214"/>
      <c r="HQI44" s="214"/>
      <c r="HQJ44" s="214"/>
      <c r="HQK44" s="214"/>
      <c r="HQL44" s="214"/>
      <c r="HQM44" s="214"/>
      <c r="HQN44" s="214"/>
      <c r="HQO44" s="214"/>
      <c r="HQP44" s="214"/>
      <c r="HQQ44" s="214"/>
      <c r="HQR44" s="214"/>
      <c r="HQS44" s="214"/>
      <c r="HQT44" s="214"/>
      <c r="HQU44" s="214"/>
      <c r="HQV44" s="214"/>
      <c r="HQW44" s="214"/>
      <c r="HQX44" s="214"/>
      <c r="HQY44" s="214"/>
      <c r="HQZ44" s="214"/>
      <c r="HRA44" s="214"/>
      <c r="HRB44" s="214"/>
      <c r="HRC44" s="214"/>
      <c r="HRD44" s="214"/>
      <c r="HRE44" s="214"/>
      <c r="HRF44" s="214"/>
      <c r="HRG44" s="214"/>
      <c r="HRH44" s="214"/>
      <c r="HRI44" s="214"/>
      <c r="HRJ44" s="214"/>
      <c r="HRK44" s="214"/>
      <c r="HRL44" s="214"/>
      <c r="HRM44" s="214"/>
      <c r="HRN44" s="214"/>
      <c r="HRO44" s="214"/>
      <c r="HRP44" s="214"/>
      <c r="HRQ44" s="214"/>
      <c r="HRR44" s="214"/>
      <c r="HRS44" s="214"/>
      <c r="HRT44" s="214"/>
      <c r="HRU44" s="214"/>
      <c r="HRV44" s="214"/>
      <c r="HRW44" s="214"/>
      <c r="HRX44" s="214"/>
      <c r="HRY44" s="214"/>
      <c r="HRZ44" s="214"/>
      <c r="HSA44" s="214"/>
      <c r="HSB44" s="214"/>
      <c r="HSC44" s="214"/>
      <c r="HSD44" s="214"/>
      <c r="HSE44" s="214"/>
      <c r="HSF44" s="214"/>
      <c r="HSG44" s="214"/>
      <c r="HSH44" s="214"/>
      <c r="HSI44" s="214"/>
      <c r="HSJ44" s="214"/>
      <c r="HSK44" s="214"/>
      <c r="HSL44" s="214"/>
      <c r="HSM44" s="214"/>
      <c r="HSN44" s="214"/>
      <c r="HSO44" s="214"/>
      <c r="HSP44" s="214"/>
      <c r="HSQ44" s="214"/>
      <c r="HSR44" s="214"/>
      <c r="HSS44" s="214"/>
      <c r="HST44" s="214"/>
      <c r="HSU44" s="214"/>
      <c r="HSV44" s="214"/>
      <c r="HSW44" s="214"/>
      <c r="HSX44" s="214"/>
      <c r="HSY44" s="214"/>
      <c r="HSZ44" s="214"/>
      <c r="HTA44" s="214"/>
      <c r="HTB44" s="214"/>
      <c r="HTC44" s="214"/>
      <c r="HTD44" s="214"/>
      <c r="HTE44" s="214"/>
      <c r="HTF44" s="214"/>
      <c r="HTG44" s="214"/>
      <c r="HTH44" s="214"/>
      <c r="HTI44" s="214"/>
      <c r="HTJ44" s="214"/>
      <c r="HTK44" s="214"/>
      <c r="HTL44" s="214"/>
      <c r="HTM44" s="214"/>
      <c r="HTN44" s="214"/>
      <c r="HTO44" s="214"/>
      <c r="HTP44" s="214"/>
      <c r="HTQ44" s="214"/>
      <c r="HTR44" s="214"/>
      <c r="HTS44" s="214"/>
      <c r="HTT44" s="214"/>
      <c r="HTU44" s="214"/>
      <c r="HTV44" s="214"/>
      <c r="HTW44" s="214"/>
      <c r="HTX44" s="214"/>
      <c r="HTY44" s="214"/>
      <c r="HTZ44" s="214"/>
      <c r="HUA44" s="214"/>
      <c r="HUB44" s="214"/>
      <c r="HUC44" s="214"/>
      <c r="HUD44" s="214"/>
      <c r="HUE44" s="214"/>
      <c r="HUF44" s="214"/>
      <c r="HUG44" s="214"/>
      <c r="HUH44" s="214"/>
      <c r="HUI44" s="214"/>
      <c r="HUJ44" s="214"/>
      <c r="HUK44" s="214"/>
      <c r="HUL44" s="214"/>
      <c r="HUM44" s="214"/>
      <c r="HUN44" s="214"/>
      <c r="HUO44" s="214"/>
      <c r="HUP44" s="214"/>
      <c r="HUQ44" s="214"/>
      <c r="HUR44" s="214"/>
      <c r="HUS44" s="214"/>
      <c r="HUT44" s="214"/>
      <c r="HUU44" s="214"/>
      <c r="HUV44" s="214"/>
      <c r="HUW44" s="214"/>
      <c r="HUX44" s="214"/>
      <c r="HUY44" s="214"/>
      <c r="HUZ44" s="214"/>
      <c r="HVA44" s="214"/>
      <c r="HVB44" s="214"/>
      <c r="HVC44" s="214"/>
      <c r="HVD44" s="214"/>
      <c r="HVE44" s="214"/>
      <c r="HVF44" s="214"/>
      <c r="HVG44" s="214"/>
      <c r="HVH44" s="214"/>
      <c r="HVI44" s="214"/>
      <c r="HVJ44" s="214"/>
      <c r="HVK44" s="214"/>
      <c r="HVL44" s="214"/>
      <c r="HVM44" s="214"/>
      <c r="HVN44" s="214"/>
      <c r="HVO44" s="214"/>
      <c r="HVP44" s="214"/>
      <c r="HVQ44" s="214"/>
      <c r="HVR44" s="214"/>
      <c r="HVS44" s="214"/>
      <c r="HVT44" s="214"/>
      <c r="HVU44" s="214"/>
      <c r="HVV44" s="214"/>
      <c r="HVW44" s="214"/>
      <c r="HVX44" s="214"/>
      <c r="HVY44" s="214"/>
      <c r="HVZ44" s="214"/>
      <c r="HWA44" s="214"/>
      <c r="HWB44" s="214"/>
      <c r="HWC44" s="214"/>
      <c r="HWD44" s="214"/>
      <c r="HWE44" s="214"/>
      <c r="HWF44" s="214"/>
      <c r="HWG44" s="214"/>
      <c r="HWH44" s="214"/>
      <c r="HWI44" s="214"/>
      <c r="HWJ44" s="214"/>
      <c r="HWK44" s="214"/>
      <c r="HWL44" s="214"/>
      <c r="HWM44" s="214"/>
      <c r="HWN44" s="214"/>
      <c r="HWO44" s="214"/>
      <c r="HWP44" s="214"/>
      <c r="HWQ44" s="214"/>
      <c r="HWR44" s="214"/>
      <c r="HWS44" s="214"/>
      <c r="HWT44" s="214"/>
      <c r="HWU44" s="214"/>
      <c r="HWV44" s="214"/>
      <c r="HWW44" s="214"/>
      <c r="HWX44" s="214"/>
      <c r="HWY44" s="214"/>
      <c r="HWZ44" s="214"/>
      <c r="HXA44" s="214"/>
      <c r="HXB44" s="214"/>
      <c r="HXC44" s="214"/>
      <c r="HXD44" s="214"/>
      <c r="HXE44" s="214"/>
      <c r="HXF44" s="214"/>
      <c r="HXG44" s="214"/>
      <c r="HXH44" s="214"/>
      <c r="HXI44" s="214"/>
      <c r="HXJ44" s="214"/>
      <c r="HXK44" s="214"/>
      <c r="HXL44" s="214"/>
      <c r="HXM44" s="214"/>
      <c r="HXN44" s="214"/>
      <c r="HXO44" s="214"/>
      <c r="HXP44" s="214"/>
      <c r="HXQ44" s="214"/>
      <c r="HXR44" s="214"/>
      <c r="HXS44" s="214"/>
      <c r="HXT44" s="214"/>
      <c r="HXU44" s="214"/>
      <c r="HXV44" s="214"/>
      <c r="HXW44" s="214"/>
      <c r="HXX44" s="214"/>
      <c r="HXY44" s="214"/>
      <c r="HXZ44" s="214"/>
      <c r="HYA44" s="214"/>
      <c r="HYB44" s="214"/>
      <c r="HYC44" s="214"/>
      <c r="HYD44" s="214"/>
      <c r="HYE44" s="214"/>
      <c r="HYF44" s="214"/>
      <c r="HYG44" s="214"/>
      <c r="HYH44" s="214"/>
      <c r="HYI44" s="214"/>
      <c r="HYJ44" s="214"/>
      <c r="HYK44" s="214"/>
      <c r="HYL44" s="214"/>
      <c r="HYM44" s="214"/>
      <c r="HYN44" s="214"/>
      <c r="HYO44" s="214"/>
      <c r="HYP44" s="214"/>
      <c r="HYQ44" s="214"/>
      <c r="HYR44" s="214"/>
      <c r="HYS44" s="214"/>
      <c r="HYT44" s="214"/>
      <c r="HYU44" s="214"/>
      <c r="HYV44" s="214"/>
      <c r="HYW44" s="214"/>
      <c r="HYX44" s="214"/>
      <c r="HYY44" s="214"/>
      <c r="HYZ44" s="214"/>
      <c r="HZA44" s="214"/>
      <c r="HZB44" s="214"/>
      <c r="HZC44" s="214"/>
      <c r="HZD44" s="214"/>
      <c r="HZE44" s="214"/>
      <c r="HZF44" s="214"/>
      <c r="HZG44" s="214"/>
      <c r="HZH44" s="214"/>
      <c r="HZI44" s="214"/>
      <c r="HZJ44" s="214"/>
      <c r="HZK44" s="214"/>
      <c r="HZL44" s="214"/>
      <c r="HZM44" s="214"/>
      <c r="HZN44" s="214"/>
      <c r="HZO44" s="214"/>
      <c r="HZP44" s="214"/>
      <c r="HZQ44" s="214"/>
      <c r="HZR44" s="214"/>
      <c r="HZS44" s="214"/>
      <c r="HZT44" s="214"/>
      <c r="HZU44" s="214"/>
      <c r="HZV44" s="214"/>
      <c r="HZW44" s="214"/>
      <c r="HZX44" s="214"/>
      <c r="HZY44" s="214"/>
      <c r="HZZ44" s="214"/>
      <c r="IAA44" s="214"/>
      <c r="IAB44" s="214"/>
      <c r="IAC44" s="214"/>
      <c r="IAD44" s="214"/>
      <c r="IAE44" s="214"/>
      <c r="IAF44" s="214"/>
      <c r="IAG44" s="214"/>
      <c r="IAH44" s="214"/>
      <c r="IAI44" s="214"/>
      <c r="IAJ44" s="214"/>
      <c r="IAK44" s="214"/>
      <c r="IAL44" s="214"/>
      <c r="IAM44" s="214"/>
      <c r="IAN44" s="214"/>
      <c r="IAO44" s="214"/>
      <c r="IAP44" s="214"/>
      <c r="IAQ44" s="214"/>
      <c r="IAR44" s="214"/>
      <c r="IAS44" s="214"/>
      <c r="IAT44" s="214"/>
      <c r="IAU44" s="214"/>
      <c r="IAV44" s="214"/>
      <c r="IAW44" s="214"/>
      <c r="IAX44" s="214"/>
      <c r="IAY44" s="214"/>
      <c r="IAZ44" s="214"/>
      <c r="IBA44" s="214"/>
      <c r="IBB44" s="214"/>
      <c r="IBC44" s="214"/>
      <c r="IBD44" s="214"/>
      <c r="IBE44" s="214"/>
      <c r="IBF44" s="214"/>
      <c r="IBG44" s="214"/>
      <c r="IBH44" s="214"/>
      <c r="IBI44" s="214"/>
      <c r="IBJ44" s="214"/>
      <c r="IBK44" s="214"/>
      <c r="IBL44" s="214"/>
      <c r="IBM44" s="214"/>
      <c r="IBN44" s="214"/>
      <c r="IBO44" s="214"/>
      <c r="IBP44" s="214"/>
      <c r="IBQ44" s="214"/>
      <c r="IBR44" s="214"/>
      <c r="IBS44" s="214"/>
      <c r="IBT44" s="214"/>
      <c r="IBU44" s="214"/>
      <c r="IBV44" s="214"/>
      <c r="IBW44" s="214"/>
      <c r="IBX44" s="214"/>
      <c r="IBY44" s="214"/>
      <c r="IBZ44" s="214"/>
      <c r="ICA44" s="214"/>
      <c r="ICB44" s="214"/>
      <c r="ICC44" s="214"/>
      <c r="ICD44" s="214"/>
      <c r="ICE44" s="214"/>
      <c r="ICF44" s="214"/>
      <c r="ICG44" s="214"/>
      <c r="ICH44" s="214"/>
      <c r="ICI44" s="214"/>
      <c r="ICJ44" s="214"/>
      <c r="ICK44" s="214"/>
      <c r="ICL44" s="214"/>
      <c r="ICM44" s="214"/>
      <c r="ICN44" s="214"/>
      <c r="ICO44" s="214"/>
      <c r="ICP44" s="214"/>
      <c r="ICQ44" s="214"/>
      <c r="ICR44" s="214"/>
      <c r="ICS44" s="214"/>
      <c r="ICT44" s="214"/>
      <c r="ICU44" s="214"/>
      <c r="ICV44" s="214"/>
      <c r="ICW44" s="214"/>
      <c r="ICX44" s="214"/>
      <c r="ICY44" s="214"/>
      <c r="ICZ44" s="214"/>
      <c r="IDA44" s="214"/>
      <c r="IDB44" s="214"/>
      <c r="IDC44" s="214"/>
      <c r="IDD44" s="214"/>
      <c r="IDE44" s="214"/>
      <c r="IDF44" s="214"/>
      <c r="IDG44" s="214"/>
      <c r="IDH44" s="214"/>
      <c r="IDI44" s="214"/>
      <c r="IDJ44" s="214"/>
      <c r="IDK44" s="214"/>
      <c r="IDL44" s="214"/>
      <c r="IDM44" s="214"/>
      <c r="IDN44" s="214"/>
      <c r="IDO44" s="214"/>
      <c r="IDP44" s="214"/>
      <c r="IDQ44" s="214"/>
      <c r="IDR44" s="214"/>
      <c r="IDS44" s="214"/>
      <c r="IDT44" s="214"/>
      <c r="IDU44" s="214"/>
      <c r="IDV44" s="214"/>
      <c r="IDW44" s="214"/>
      <c r="IDX44" s="214"/>
      <c r="IDY44" s="214"/>
      <c r="IDZ44" s="214"/>
      <c r="IEA44" s="214"/>
      <c r="IEB44" s="214"/>
      <c r="IEC44" s="214"/>
      <c r="IED44" s="214"/>
      <c r="IEE44" s="214"/>
      <c r="IEF44" s="214"/>
      <c r="IEG44" s="214"/>
      <c r="IEH44" s="214"/>
      <c r="IEI44" s="214"/>
      <c r="IEJ44" s="214"/>
      <c r="IEK44" s="214"/>
      <c r="IEL44" s="214"/>
      <c r="IEM44" s="214"/>
      <c r="IEN44" s="214"/>
      <c r="IEO44" s="214"/>
      <c r="IEP44" s="214"/>
      <c r="IEQ44" s="214"/>
      <c r="IER44" s="214"/>
      <c r="IES44" s="214"/>
      <c r="IET44" s="214"/>
      <c r="IEU44" s="214"/>
      <c r="IEV44" s="214"/>
      <c r="IEW44" s="214"/>
      <c r="IEX44" s="214"/>
      <c r="IEY44" s="214"/>
      <c r="IEZ44" s="214"/>
      <c r="IFA44" s="214"/>
      <c r="IFB44" s="214"/>
      <c r="IFC44" s="214"/>
      <c r="IFD44" s="214"/>
      <c r="IFE44" s="214"/>
      <c r="IFF44" s="214"/>
      <c r="IFG44" s="214"/>
      <c r="IFH44" s="214"/>
      <c r="IFI44" s="214"/>
      <c r="IFJ44" s="214"/>
      <c r="IFK44" s="214"/>
      <c r="IFL44" s="214"/>
      <c r="IFM44" s="214"/>
      <c r="IFN44" s="214"/>
      <c r="IFO44" s="214"/>
      <c r="IFP44" s="214"/>
      <c r="IFQ44" s="214"/>
      <c r="IFR44" s="214"/>
      <c r="IFS44" s="214"/>
      <c r="IFT44" s="214"/>
      <c r="IFU44" s="214"/>
      <c r="IFV44" s="214"/>
      <c r="IFW44" s="214"/>
      <c r="IFX44" s="214"/>
      <c r="IFY44" s="214"/>
      <c r="IFZ44" s="214"/>
      <c r="IGA44" s="214"/>
      <c r="IGB44" s="214"/>
      <c r="IGC44" s="214"/>
      <c r="IGD44" s="214"/>
      <c r="IGE44" s="214"/>
      <c r="IGF44" s="214"/>
      <c r="IGG44" s="214"/>
      <c r="IGH44" s="214"/>
      <c r="IGI44" s="214"/>
      <c r="IGJ44" s="214"/>
      <c r="IGK44" s="214"/>
      <c r="IGL44" s="214"/>
      <c r="IGM44" s="214"/>
      <c r="IGN44" s="214"/>
      <c r="IGO44" s="214"/>
      <c r="IGP44" s="214"/>
      <c r="IGQ44" s="214"/>
      <c r="IGR44" s="214"/>
      <c r="IGS44" s="214"/>
      <c r="IGT44" s="214"/>
      <c r="IGU44" s="214"/>
      <c r="IGV44" s="214"/>
      <c r="IGW44" s="214"/>
      <c r="IGX44" s="214"/>
      <c r="IGY44" s="214"/>
      <c r="IGZ44" s="214"/>
      <c r="IHA44" s="214"/>
      <c r="IHB44" s="214"/>
      <c r="IHC44" s="214"/>
      <c r="IHD44" s="214"/>
      <c r="IHE44" s="214"/>
      <c r="IHF44" s="214"/>
      <c r="IHG44" s="214"/>
      <c r="IHH44" s="214"/>
      <c r="IHI44" s="214"/>
      <c r="IHJ44" s="214"/>
      <c r="IHK44" s="214"/>
      <c r="IHL44" s="214"/>
      <c r="IHM44" s="214"/>
      <c r="IHN44" s="214"/>
      <c r="IHO44" s="214"/>
      <c r="IHP44" s="214"/>
      <c r="IHQ44" s="214"/>
      <c r="IHR44" s="214"/>
      <c r="IHS44" s="214"/>
      <c r="IHT44" s="214"/>
      <c r="IHU44" s="214"/>
      <c r="IHV44" s="214"/>
      <c r="IHW44" s="214"/>
      <c r="IHX44" s="214"/>
      <c r="IHY44" s="214"/>
      <c r="IHZ44" s="214"/>
      <c r="IIA44" s="214"/>
      <c r="IIB44" s="214"/>
      <c r="IIC44" s="214"/>
      <c r="IID44" s="214"/>
      <c r="IIE44" s="214"/>
      <c r="IIF44" s="214"/>
      <c r="IIG44" s="214"/>
      <c r="IIH44" s="214"/>
      <c r="III44" s="214"/>
      <c r="IIJ44" s="214"/>
      <c r="IIK44" s="214"/>
      <c r="IIL44" s="214"/>
      <c r="IIM44" s="214"/>
      <c r="IIN44" s="214"/>
      <c r="IIO44" s="214"/>
      <c r="IIP44" s="214"/>
      <c r="IIQ44" s="214"/>
      <c r="IIR44" s="214"/>
      <c r="IIS44" s="214"/>
      <c r="IIT44" s="214"/>
      <c r="IIU44" s="214"/>
      <c r="IIV44" s="214"/>
      <c r="IIW44" s="214"/>
      <c r="IIX44" s="214"/>
      <c r="IIY44" s="214"/>
      <c r="IIZ44" s="214"/>
      <c r="IJA44" s="214"/>
      <c r="IJB44" s="214"/>
      <c r="IJC44" s="214"/>
      <c r="IJD44" s="214"/>
      <c r="IJE44" s="214"/>
      <c r="IJF44" s="214"/>
      <c r="IJG44" s="214"/>
      <c r="IJH44" s="214"/>
      <c r="IJI44" s="214"/>
      <c r="IJJ44" s="214"/>
      <c r="IJK44" s="214"/>
      <c r="IJL44" s="214"/>
      <c r="IJM44" s="214"/>
      <c r="IJN44" s="214"/>
      <c r="IJO44" s="214"/>
      <c r="IJP44" s="214"/>
      <c r="IJQ44" s="214"/>
      <c r="IJR44" s="214"/>
      <c r="IJS44" s="214"/>
      <c r="IJT44" s="214"/>
      <c r="IJU44" s="214"/>
      <c r="IJV44" s="214"/>
      <c r="IJW44" s="214"/>
      <c r="IJX44" s="214"/>
      <c r="IJY44" s="214"/>
      <c r="IJZ44" s="214"/>
      <c r="IKA44" s="214"/>
      <c r="IKB44" s="214"/>
      <c r="IKC44" s="214"/>
      <c r="IKD44" s="214"/>
      <c r="IKE44" s="214"/>
      <c r="IKF44" s="214"/>
      <c r="IKG44" s="214"/>
      <c r="IKH44" s="214"/>
      <c r="IKI44" s="214"/>
      <c r="IKJ44" s="214"/>
      <c r="IKK44" s="214"/>
      <c r="IKL44" s="214"/>
      <c r="IKM44" s="214"/>
      <c r="IKN44" s="214"/>
      <c r="IKO44" s="214"/>
      <c r="IKP44" s="214"/>
      <c r="IKQ44" s="214"/>
      <c r="IKR44" s="214"/>
      <c r="IKS44" s="214"/>
      <c r="IKT44" s="214"/>
      <c r="IKU44" s="214"/>
      <c r="IKV44" s="214"/>
      <c r="IKW44" s="214"/>
      <c r="IKX44" s="214"/>
      <c r="IKY44" s="214"/>
      <c r="IKZ44" s="214"/>
      <c r="ILA44" s="214"/>
      <c r="ILB44" s="214"/>
      <c r="ILC44" s="214"/>
      <c r="ILD44" s="214"/>
      <c r="ILE44" s="214"/>
      <c r="ILF44" s="214"/>
      <c r="ILG44" s="214"/>
      <c r="ILH44" s="214"/>
      <c r="ILI44" s="214"/>
      <c r="ILJ44" s="214"/>
      <c r="ILK44" s="214"/>
      <c r="ILL44" s="214"/>
      <c r="ILM44" s="214"/>
      <c r="ILN44" s="214"/>
      <c r="ILO44" s="214"/>
      <c r="ILP44" s="214"/>
      <c r="ILQ44" s="214"/>
      <c r="ILR44" s="214"/>
      <c r="ILS44" s="214"/>
      <c r="ILT44" s="214"/>
      <c r="ILU44" s="214"/>
      <c r="ILV44" s="214"/>
      <c r="ILW44" s="214"/>
      <c r="ILX44" s="214"/>
      <c r="ILY44" s="214"/>
      <c r="ILZ44" s="214"/>
      <c r="IMA44" s="214"/>
      <c r="IMB44" s="214"/>
      <c r="IMC44" s="214"/>
      <c r="IMD44" s="214"/>
      <c r="IME44" s="214"/>
      <c r="IMF44" s="214"/>
      <c r="IMG44" s="214"/>
      <c r="IMH44" s="214"/>
      <c r="IMI44" s="214"/>
      <c r="IMJ44" s="214"/>
      <c r="IMK44" s="214"/>
      <c r="IML44" s="214"/>
      <c r="IMM44" s="214"/>
      <c r="IMN44" s="214"/>
      <c r="IMO44" s="214"/>
      <c r="IMP44" s="214"/>
      <c r="IMQ44" s="214"/>
      <c r="IMR44" s="214"/>
      <c r="IMS44" s="214"/>
      <c r="IMT44" s="214"/>
      <c r="IMU44" s="214"/>
      <c r="IMV44" s="214"/>
      <c r="IMW44" s="214"/>
      <c r="IMX44" s="214"/>
      <c r="IMY44" s="214"/>
      <c r="IMZ44" s="214"/>
      <c r="INA44" s="214"/>
      <c r="INB44" s="214"/>
      <c r="INC44" s="214"/>
      <c r="IND44" s="214"/>
      <c r="INE44" s="214"/>
      <c r="INF44" s="214"/>
      <c r="ING44" s="214"/>
      <c r="INH44" s="214"/>
      <c r="INI44" s="214"/>
      <c r="INJ44" s="214"/>
      <c r="INK44" s="214"/>
      <c r="INL44" s="214"/>
      <c r="INM44" s="214"/>
      <c r="INN44" s="214"/>
      <c r="INO44" s="214"/>
      <c r="INP44" s="214"/>
      <c r="INQ44" s="214"/>
      <c r="INR44" s="214"/>
      <c r="INS44" s="214"/>
      <c r="INT44" s="214"/>
      <c r="INU44" s="214"/>
      <c r="INV44" s="214"/>
      <c r="INW44" s="214"/>
      <c r="INX44" s="214"/>
      <c r="INY44" s="214"/>
      <c r="INZ44" s="214"/>
      <c r="IOA44" s="214"/>
      <c r="IOB44" s="214"/>
      <c r="IOC44" s="214"/>
      <c r="IOD44" s="214"/>
      <c r="IOE44" s="214"/>
      <c r="IOF44" s="214"/>
      <c r="IOG44" s="214"/>
      <c r="IOH44" s="214"/>
      <c r="IOI44" s="214"/>
      <c r="IOJ44" s="214"/>
      <c r="IOK44" s="214"/>
      <c r="IOL44" s="214"/>
      <c r="IOM44" s="214"/>
      <c r="ION44" s="214"/>
      <c r="IOO44" s="214"/>
      <c r="IOP44" s="214"/>
      <c r="IOQ44" s="214"/>
      <c r="IOR44" s="214"/>
      <c r="IOS44" s="214"/>
      <c r="IOT44" s="214"/>
      <c r="IOU44" s="214"/>
      <c r="IOV44" s="214"/>
      <c r="IOW44" s="214"/>
      <c r="IOX44" s="214"/>
      <c r="IOY44" s="214"/>
      <c r="IOZ44" s="214"/>
      <c r="IPA44" s="214"/>
      <c r="IPB44" s="214"/>
      <c r="IPC44" s="214"/>
      <c r="IPD44" s="214"/>
      <c r="IPE44" s="214"/>
      <c r="IPF44" s="214"/>
      <c r="IPG44" s="214"/>
      <c r="IPH44" s="214"/>
      <c r="IPI44" s="214"/>
      <c r="IPJ44" s="214"/>
      <c r="IPK44" s="214"/>
      <c r="IPL44" s="214"/>
      <c r="IPM44" s="214"/>
      <c r="IPN44" s="214"/>
      <c r="IPO44" s="214"/>
      <c r="IPP44" s="214"/>
      <c r="IPQ44" s="214"/>
      <c r="IPR44" s="214"/>
      <c r="IPS44" s="214"/>
      <c r="IPT44" s="214"/>
      <c r="IPU44" s="214"/>
      <c r="IPV44" s="214"/>
      <c r="IPW44" s="214"/>
      <c r="IPX44" s="214"/>
      <c r="IPY44" s="214"/>
      <c r="IPZ44" s="214"/>
      <c r="IQA44" s="214"/>
      <c r="IQB44" s="214"/>
      <c r="IQC44" s="214"/>
      <c r="IQD44" s="214"/>
      <c r="IQE44" s="214"/>
      <c r="IQF44" s="214"/>
      <c r="IQG44" s="214"/>
      <c r="IQH44" s="214"/>
      <c r="IQI44" s="214"/>
      <c r="IQJ44" s="214"/>
      <c r="IQK44" s="214"/>
      <c r="IQL44" s="214"/>
      <c r="IQM44" s="214"/>
      <c r="IQN44" s="214"/>
      <c r="IQO44" s="214"/>
      <c r="IQP44" s="214"/>
      <c r="IQQ44" s="214"/>
      <c r="IQR44" s="214"/>
      <c r="IQS44" s="214"/>
      <c r="IQT44" s="214"/>
      <c r="IQU44" s="214"/>
      <c r="IQV44" s="214"/>
      <c r="IQW44" s="214"/>
      <c r="IQX44" s="214"/>
      <c r="IQY44" s="214"/>
      <c r="IQZ44" s="214"/>
      <c r="IRA44" s="214"/>
      <c r="IRB44" s="214"/>
      <c r="IRC44" s="214"/>
      <c r="IRD44" s="214"/>
      <c r="IRE44" s="214"/>
      <c r="IRF44" s="214"/>
      <c r="IRG44" s="214"/>
      <c r="IRH44" s="214"/>
      <c r="IRI44" s="214"/>
      <c r="IRJ44" s="214"/>
      <c r="IRK44" s="214"/>
      <c r="IRL44" s="214"/>
      <c r="IRM44" s="214"/>
      <c r="IRN44" s="214"/>
      <c r="IRO44" s="214"/>
      <c r="IRP44" s="214"/>
      <c r="IRQ44" s="214"/>
      <c r="IRR44" s="214"/>
      <c r="IRS44" s="214"/>
      <c r="IRT44" s="214"/>
      <c r="IRU44" s="214"/>
      <c r="IRV44" s="214"/>
      <c r="IRW44" s="214"/>
      <c r="IRX44" s="214"/>
      <c r="IRY44" s="214"/>
      <c r="IRZ44" s="214"/>
      <c r="ISA44" s="214"/>
      <c r="ISB44" s="214"/>
      <c r="ISC44" s="214"/>
      <c r="ISD44" s="214"/>
      <c r="ISE44" s="214"/>
      <c r="ISF44" s="214"/>
      <c r="ISG44" s="214"/>
      <c r="ISH44" s="214"/>
      <c r="ISI44" s="214"/>
      <c r="ISJ44" s="214"/>
      <c r="ISK44" s="214"/>
      <c r="ISL44" s="214"/>
      <c r="ISM44" s="214"/>
      <c r="ISN44" s="214"/>
      <c r="ISO44" s="214"/>
      <c r="ISP44" s="214"/>
      <c r="ISQ44" s="214"/>
      <c r="ISR44" s="214"/>
      <c r="ISS44" s="214"/>
      <c r="IST44" s="214"/>
      <c r="ISU44" s="214"/>
      <c r="ISV44" s="214"/>
      <c r="ISW44" s="214"/>
      <c r="ISX44" s="214"/>
      <c r="ISY44" s="214"/>
      <c r="ISZ44" s="214"/>
      <c r="ITA44" s="214"/>
      <c r="ITB44" s="214"/>
      <c r="ITC44" s="214"/>
      <c r="ITD44" s="214"/>
      <c r="ITE44" s="214"/>
      <c r="ITF44" s="214"/>
      <c r="ITG44" s="214"/>
      <c r="ITH44" s="214"/>
      <c r="ITI44" s="214"/>
      <c r="ITJ44" s="214"/>
      <c r="ITK44" s="214"/>
      <c r="ITL44" s="214"/>
      <c r="ITM44" s="214"/>
      <c r="ITN44" s="214"/>
      <c r="ITO44" s="214"/>
      <c r="ITP44" s="214"/>
      <c r="ITQ44" s="214"/>
      <c r="ITR44" s="214"/>
      <c r="ITS44" s="214"/>
      <c r="ITT44" s="214"/>
      <c r="ITU44" s="214"/>
      <c r="ITV44" s="214"/>
      <c r="ITW44" s="214"/>
      <c r="ITX44" s="214"/>
      <c r="ITY44" s="214"/>
      <c r="ITZ44" s="214"/>
      <c r="IUA44" s="214"/>
      <c r="IUB44" s="214"/>
      <c r="IUC44" s="214"/>
      <c r="IUD44" s="214"/>
      <c r="IUE44" s="214"/>
      <c r="IUF44" s="214"/>
      <c r="IUG44" s="214"/>
      <c r="IUH44" s="214"/>
      <c r="IUI44" s="214"/>
      <c r="IUJ44" s="214"/>
      <c r="IUK44" s="214"/>
      <c r="IUL44" s="214"/>
      <c r="IUM44" s="214"/>
      <c r="IUN44" s="214"/>
      <c r="IUO44" s="214"/>
      <c r="IUP44" s="214"/>
      <c r="IUQ44" s="214"/>
      <c r="IUR44" s="214"/>
      <c r="IUS44" s="214"/>
      <c r="IUT44" s="214"/>
      <c r="IUU44" s="214"/>
      <c r="IUV44" s="214"/>
      <c r="IUW44" s="214"/>
      <c r="IUX44" s="214"/>
      <c r="IUY44" s="214"/>
      <c r="IUZ44" s="214"/>
      <c r="IVA44" s="214"/>
      <c r="IVB44" s="214"/>
      <c r="IVC44" s="214"/>
      <c r="IVD44" s="214"/>
      <c r="IVE44" s="214"/>
      <c r="IVF44" s="214"/>
      <c r="IVG44" s="214"/>
      <c r="IVH44" s="214"/>
      <c r="IVI44" s="214"/>
      <c r="IVJ44" s="214"/>
      <c r="IVK44" s="214"/>
      <c r="IVL44" s="214"/>
      <c r="IVM44" s="214"/>
      <c r="IVN44" s="214"/>
      <c r="IVO44" s="214"/>
      <c r="IVP44" s="214"/>
      <c r="IVQ44" s="214"/>
      <c r="IVR44" s="214"/>
      <c r="IVS44" s="214"/>
      <c r="IVT44" s="214"/>
      <c r="IVU44" s="214"/>
      <c r="IVV44" s="214"/>
      <c r="IVW44" s="214"/>
      <c r="IVX44" s="214"/>
      <c r="IVY44" s="214"/>
      <c r="IVZ44" s="214"/>
      <c r="IWA44" s="214"/>
      <c r="IWB44" s="214"/>
      <c r="IWC44" s="214"/>
      <c r="IWD44" s="214"/>
      <c r="IWE44" s="214"/>
      <c r="IWF44" s="214"/>
      <c r="IWG44" s="214"/>
      <c r="IWH44" s="214"/>
      <c r="IWI44" s="214"/>
      <c r="IWJ44" s="214"/>
      <c r="IWK44" s="214"/>
      <c r="IWL44" s="214"/>
      <c r="IWM44" s="214"/>
      <c r="IWN44" s="214"/>
      <c r="IWO44" s="214"/>
      <c r="IWP44" s="214"/>
      <c r="IWQ44" s="214"/>
      <c r="IWR44" s="214"/>
      <c r="IWS44" s="214"/>
      <c r="IWT44" s="214"/>
      <c r="IWU44" s="214"/>
      <c r="IWV44" s="214"/>
      <c r="IWW44" s="214"/>
      <c r="IWX44" s="214"/>
      <c r="IWY44" s="214"/>
      <c r="IWZ44" s="214"/>
      <c r="IXA44" s="214"/>
      <c r="IXB44" s="214"/>
      <c r="IXC44" s="214"/>
      <c r="IXD44" s="214"/>
      <c r="IXE44" s="214"/>
      <c r="IXF44" s="214"/>
      <c r="IXG44" s="214"/>
      <c r="IXH44" s="214"/>
      <c r="IXI44" s="214"/>
      <c r="IXJ44" s="214"/>
      <c r="IXK44" s="214"/>
      <c r="IXL44" s="214"/>
      <c r="IXM44" s="214"/>
      <c r="IXN44" s="214"/>
      <c r="IXO44" s="214"/>
      <c r="IXP44" s="214"/>
      <c r="IXQ44" s="214"/>
      <c r="IXR44" s="214"/>
      <c r="IXS44" s="214"/>
      <c r="IXT44" s="214"/>
      <c r="IXU44" s="214"/>
      <c r="IXV44" s="214"/>
      <c r="IXW44" s="214"/>
      <c r="IXX44" s="214"/>
      <c r="IXY44" s="214"/>
      <c r="IXZ44" s="214"/>
      <c r="IYA44" s="214"/>
      <c r="IYB44" s="214"/>
      <c r="IYC44" s="214"/>
      <c r="IYD44" s="214"/>
      <c r="IYE44" s="214"/>
      <c r="IYF44" s="214"/>
      <c r="IYG44" s="214"/>
      <c r="IYH44" s="214"/>
      <c r="IYI44" s="214"/>
      <c r="IYJ44" s="214"/>
      <c r="IYK44" s="214"/>
      <c r="IYL44" s="214"/>
      <c r="IYM44" s="214"/>
      <c r="IYN44" s="214"/>
      <c r="IYO44" s="214"/>
      <c r="IYP44" s="214"/>
      <c r="IYQ44" s="214"/>
      <c r="IYR44" s="214"/>
      <c r="IYS44" s="214"/>
      <c r="IYT44" s="214"/>
      <c r="IYU44" s="214"/>
      <c r="IYV44" s="214"/>
      <c r="IYW44" s="214"/>
      <c r="IYX44" s="214"/>
      <c r="IYY44" s="214"/>
      <c r="IYZ44" s="214"/>
      <c r="IZA44" s="214"/>
      <c r="IZB44" s="214"/>
      <c r="IZC44" s="214"/>
      <c r="IZD44" s="214"/>
      <c r="IZE44" s="214"/>
      <c r="IZF44" s="214"/>
      <c r="IZG44" s="214"/>
      <c r="IZH44" s="214"/>
      <c r="IZI44" s="214"/>
      <c r="IZJ44" s="214"/>
      <c r="IZK44" s="214"/>
      <c r="IZL44" s="214"/>
      <c r="IZM44" s="214"/>
      <c r="IZN44" s="214"/>
      <c r="IZO44" s="214"/>
      <c r="IZP44" s="214"/>
      <c r="IZQ44" s="214"/>
      <c r="IZR44" s="214"/>
      <c r="IZS44" s="214"/>
      <c r="IZT44" s="214"/>
      <c r="IZU44" s="214"/>
      <c r="IZV44" s="214"/>
      <c r="IZW44" s="214"/>
      <c r="IZX44" s="214"/>
      <c r="IZY44" s="214"/>
      <c r="IZZ44" s="214"/>
      <c r="JAA44" s="214"/>
      <c r="JAB44" s="214"/>
      <c r="JAC44" s="214"/>
      <c r="JAD44" s="214"/>
      <c r="JAE44" s="214"/>
      <c r="JAF44" s="214"/>
      <c r="JAG44" s="214"/>
      <c r="JAH44" s="214"/>
      <c r="JAI44" s="214"/>
      <c r="JAJ44" s="214"/>
      <c r="JAK44" s="214"/>
      <c r="JAL44" s="214"/>
      <c r="JAM44" s="214"/>
      <c r="JAN44" s="214"/>
      <c r="JAO44" s="214"/>
      <c r="JAP44" s="214"/>
      <c r="JAQ44" s="214"/>
      <c r="JAR44" s="214"/>
      <c r="JAS44" s="214"/>
      <c r="JAT44" s="214"/>
      <c r="JAU44" s="214"/>
      <c r="JAV44" s="214"/>
      <c r="JAW44" s="214"/>
      <c r="JAX44" s="214"/>
      <c r="JAY44" s="214"/>
      <c r="JAZ44" s="214"/>
      <c r="JBA44" s="214"/>
      <c r="JBB44" s="214"/>
      <c r="JBC44" s="214"/>
      <c r="JBD44" s="214"/>
      <c r="JBE44" s="214"/>
      <c r="JBF44" s="214"/>
      <c r="JBG44" s="214"/>
      <c r="JBH44" s="214"/>
      <c r="JBI44" s="214"/>
      <c r="JBJ44" s="214"/>
      <c r="JBK44" s="214"/>
      <c r="JBL44" s="214"/>
      <c r="JBM44" s="214"/>
      <c r="JBN44" s="214"/>
      <c r="JBO44" s="214"/>
      <c r="JBP44" s="214"/>
      <c r="JBQ44" s="214"/>
      <c r="JBR44" s="214"/>
      <c r="JBS44" s="214"/>
      <c r="JBT44" s="214"/>
      <c r="JBU44" s="214"/>
      <c r="JBV44" s="214"/>
      <c r="JBW44" s="214"/>
      <c r="JBX44" s="214"/>
      <c r="JBY44" s="214"/>
      <c r="JBZ44" s="214"/>
      <c r="JCA44" s="214"/>
      <c r="JCB44" s="214"/>
      <c r="JCC44" s="214"/>
      <c r="JCD44" s="214"/>
      <c r="JCE44" s="214"/>
      <c r="JCF44" s="214"/>
      <c r="JCG44" s="214"/>
      <c r="JCH44" s="214"/>
      <c r="JCI44" s="214"/>
      <c r="JCJ44" s="214"/>
      <c r="JCK44" s="214"/>
      <c r="JCL44" s="214"/>
      <c r="JCM44" s="214"/>
      <c r="JCN44" s="214"/>
      <c r="JCO44" s="214"/>
      <c r="JCP44" s="214"/>
      <c r="JCQ44" s="214"/>
      <c r="JCR44" s="214"/>
      <c r="JCS44" s="214"/>
      <c r="JCT44" s="214"/>
      <c r="JCU44" s="214"/>
      <c r="JCV44" s="214"/>
      <c r="JCW44" s="214"/>
      <c r="JCX44" s="214"/>
      <c r="JCY44" s="214"/>
      <c r="JCZ44" s="214"/>
      <c r="JDA44" s="214"/>
      <c r="JDB44" s="214"/>
      <c r="JDC44" s="214"/>
      <c r="JDD44" s="214"/>
      <c r="JDE44" s="214"/>
      <c r="JDF44" s="214"/>
      <c r="JDG44" s="214"/>
      <c r="JDH44" s="214"/>
      <c r="JDI44" s="214"/>
      <c r="JDJ44" s="214"/>
      <c r="JDK44" s="214"/>
      <c r="JDL44" s="214"/>
      <c r="JDM44" s="214"/>
      <c r="JDN44" s="214"/>
      <c r="JDO44" s="214"/>
      <c r="JDP44" s="214"/>
      <c r="JDQ44" s="214"/>
      <c r="JDR44" s="214"/>
      <c r="JDS44" s="214"/>
      <c r="JDT44" s="214"/>
      <c r="JDU44" s="214"/>
      <c r="JDV44" s="214"/>
      <c r="JDW44" s="214"/>
      <c r="JDX44" s="214"/>
      <c r="JDY44" s="214"/>
      <c r="JDZ44" s="214"/>
      <c r="JEA44" s="214"/>
      <c r="JEB44" s="214"/>
      <c r="JEC44" s="214"/>
      <c r="JED44" s="214"/>
      <c r="JEE44" s="214"/>
      <c r="JEF44" s="214"/>
      <c r="JEG44" s="214"/>
      <c r="JEH44" s="214"/>
      <c r="JEI44" s="214"/>
      <c r="JEJ44" s="214"/>
      <c r="JEK44" s="214"/>
      <c r="JEL44" s="214"/>
      <c r="JEM44" s="214"/>
      <c r="JEN44" s="214"/>
      <c r="JEO44" s="214"/>
      <c r="JEP44" s="214"/>
      <c r="JEQ44" s="214"/>
      <c r="JER44" s="214"/>
      <c r="JES44" s="214"/>
      <c r="JET44" s="214"/>
      <c r="JEU44" s="214"/>
      <c r="JEV44" s="214"/>
      <c r="JEW44" s="214"/>
      <c r="JEX44" s="214"/>
      <c r="JEY44" s="214"/>
      <c r="JEZ44" s="214"/>
      <c r="JFA44" s="214"/>
      <c r="JFB44" s="214"/>
      <c r="JFC44" s="214"/>
      <c r="JFD44" s="214"/>
      <c r="JFE44" s="214"/>
      <c r="JFF44" s="214"/>
      <c r="JFG44" s="214"/>
      <c r="JFH44" s="214"/>
      <c r="JFI44" s="214"/>
      <c r="JFJ44" s="214"/>
      <c r="JFK44" s="214"/>
      <c r="JFL44" s="214"/>
      <c r="JFM44" s="214"/>
      <c r="JFN44" s="214"/>
      <c r="JFO44" s="214"/>
      <c r="JFP44" s="214"/>
      <c r="JFQ44" s="214"/>
      <c r="JFR44" s="214"/>
      <c r="JFS44" s="214"/>
      <c r="JFT44" s="214"/>
      <c r="JFU44" s="214"/>
      <c r="JFV44" s="214"/>
      <c r="JFW44" s="214"/>
      <c r="JFX44" s="214"/>
      <c r="JFY44" s="214"/>
      <c r="JFZ44" s="214"/>
      <c r="JGA44" s="214"/>
      <c r="JGB44" s="214"/>
      <c r="JGC44" s="214"/>
      <c r="JGD44" s="214"/>
      <c r="JGE44" s="214"/>
      <c r="JGF44" s="214"/>
      <c r="JGG44" s="214"/>
      <c r="JGH44" s="214"/>
      <c r="JGI44" s="214"/>
      <c r="JGJ44" s="214"/>
      <c r="JGK44" s="214"/>
      <c r="JGL44" s="214"/>
      <c r="JGM44" s="214"/>
      <c r="JGN44" s="214"/>
      <c r="JGO44" s="214"/>
      <c r="JGP44" s="214"/>
      <c r="JGQ44" s="214"/>
      <c r="JGR44" s="214"/>
      <c r="JGS44" s="214"/>
      <c r="JGT44" s="214"/>
      <c r="JGU44" s="214"/>
      <c r="JGV44" s="214"/>
      <c r="JGW44" s="214"/>
      <c r="JGX44" s="214"/>
      <c r="JGY44" s="214"/>
      <c r="JGZ44" s="214"/>
      <c r="JHA44" s="214"/>
      <c r="JHB44" s="214"/>
      <c r="JHC44" s="214"/>
      <c r="JHD44" s="214"/>
      <c r="JHE44" s="214"/>
      <c r="JHF44" s="214"/>
      <c r="JHG44" s="214"/>
      <c r="JHH44" s="214"/>
      <c r="JHI44" s="214"/>
      <c r="JHJ44" s="214"/>
      <c r="JHK44" s="214"/>
      <c r="JHL44" s="214"/>
      <c r="JHM44" s="214"/>
      <c r="JHN44" s="214"/>
      <c r="JHO44" s="214"/>
      <c r="JHP44" s="214"/>
      <c r="JHQ44" s="214"/>
      <c r="JHR44" s="214"/>
      <c r="JHS44" s="214"/>
      <c r="JHT44" s="214"/>
      <c r="JHU44" s="214"/>
      <c r="JHV44" s="214"/>
      <c r="JHW44" s="214"/>
      <c r="JHX44" s="214"/>
      <c r="JHY44" s="214"/>
      <c r="JHZ44" s="214"/>
      <c r="JIA44" s="214"/>
      <c r="JIB44" s="214"/>
      <c r="JIC44" s="214"/>
      <c r="JID44" s="214"/>
      <c r="JIE44" s="214"/>
      <c r="JIF44" s="214"/>
      <c r="JIG44" s="214"/>
      <c r="JIH44" s="214"/>
      <c r="JII44" s="214"/>
      <c r="JIJ44" s="214"/>
      <c r="JIK44" s="214"/>
      <c r="JIL44" s="214"/>
      <c r="JIM44" s="214"/>
      <c r="JIN44" s="214"/>
      <c r="JIO44" s="214"/>
      <c r="JIP44" s="214"/>
      <c r="JIQ44" s="214"/>
      <c r="JIR44" s="214"/>
      <c r="JIS44" s="214"/>
      <c r="JIT44" s="214"/>
      <c r="JIU44" s="214"/>
      <c r="JIV44" s="214"/>
      <c r="JIW44" s="214"/>
      <c r="JIX44" s="214"/>
      <c r="JIY44" s="214"/>
      <c r="JIZ44" s="214"/>
      <c r="JJA44" s="214"/>
      <c r="JJB44" s="214"/>
      <c r="JJC44" s="214"/>
      <c r="JJD44" s="214"/>
      <c r="JJE44" s="214"/>
      <c r="JJF44" s="214"/>
      <c r="JJG44" s="214"/>
      <c r="JJH44" s="214"/>
      <c r="JJI44" s="214"/>
      <c r="JJJ44" s="214"/>
      <c r="JJK44" s="214"/>
      <c r="JJL44" s="214"/>
      <c r="JJM44" s="214"/>
      <c r="JJN44" s="214"/>
      <c r="JJO44" s="214"/>
      <c r="JJP44" s="214"/>
      <c r="JJQ44" s="214"/>
      <c r="JJR44" s="214"/>
      <c r="JJS44" s="214"/>
      <c r="JJT44" s="214"/>
      <c r="JJU44" s="214"/>
      <c r="JJV44" s="214"/>
      <c r="JJW44" s="214"/>
      <c r="JJX44" s="214"/>
      <c r="JJY44" s="214"/>
      <c r="JJZ44" s="214"/>
      <c r="JKA44" s="214"/>
      <c r="JKB44" s="214"/>
      <c r="JKC44" s="214"/>
      <c r="JKD44" s="214"/>
      <c r="JKE44" s="214"/>
      <c r="JKF44" s="214"/>
      <c r="JKG44" s="214"/>
      <c r="JKH44" s="214"/>
      <c r="JKI44" s="214"/>
      <c r="JKJ44" s="214"/>
      <c r="JKK44" s="214"/>
      <c r="JKL44" s="214"/>
      <c r="JKM44" s="214"/>
      <c r="JKN44" s="214"/>
      <c r="JKO44" s="214"/>
      <c r="JKP44" s="214"/>
      <c r="JKQ44" s="214"/>
      <c r="JKR44" s="214"/>
      <c r="JKS44" s="214"/>
      <c r="JKT44" s="214"/>
      <c r="JKU44" s="214"/>
      <c r="JKV44" s="214"/>
      <c r="JKW44" s="214"/>
      <c r="JKX44" s="214"/>
      <c r="JKY44" s="214"/>
      <c r="JKZ44" s="214"/>
      <c r="JLA44" s="214"/>
      <c r="JLB44" s="214"/>
      <c r="JLC44" s="214"/>
      <c r="JLD44" s="214"/>
      <c r="JLE44" s="214"/>
      <c r="JLF44" s="214"/>
      <c r="JLG44" s="214"/>
      <c r="JLH44" s="214"/>
      <c r="JLI44" s="214"/>
      <c r="JLJ44" s="214"/>
      <c r="JLK44" s="214"/>
      <c r="JLL44" s="214"/>
      <c r="JLM44" s="214"/>
      <c r="JLN44" s="214"/>
      <c r="JLO44" s="214"/>
      <c r="JLP44" s="214"/>
      <c r="JLQ44" s="214"/>
      <c r="JLR44" s="214"/>
      <c r="JLS44" s="214"/>
      <c r="JLT44" s="214"/>
      <c r="JLU44" s="214"/>
      <c r="JLV44" s="214"/>
      <c r="JLW44" s="214"/>
      <c r="JLX44" s="214"/>
      <c r="JLY44" s="214"/>
      <c r="JLZ44" s="214"/>
      <c r="JMA44" s="214"/>
      <c r="JMB44" s="214"/>
      <c r="JMC44" s="214"/>
      <c r="JMD44" s="214"/>
      <c r="JME44" s="214"/>
      <c r="JMF44" s="214"/>
      <c r="JMG44" s="214"/>
      <c r="JMH44" s="214"/>
      <c r="JMI44" s="214"/>
      <c r="JMJ44" s="214"/>
      <c r="JMK44" s="214"/>
      <c r="JML44" s="214"/>
      <c r="JMM44" s="214"/>
      <c r="JMN44" s="214"/>
      <c r="JMO44" s="214"/>
      <c r="JMP44" s="214"/>
      <c r="JMQ44" s="214"/>
      <c r="JMR44" s="214"/>
      <c r="JMS44" s="214"/>
      <c r="JMT44" s="214"/>
      <c r="JMU44" s="214"/>
      <c r="JMV44" s="214"/>
      <c r="JMW44" s="214"/>
      <c r="JMX44" s="214"/>
      <c r="JMY44" s="214"/>
      <c r="JMZ44" s="214"/>
      <c r="JNA44" s="214"/>
      <c r="JNB44" s="214"/>
      <c r="JNC44" s="214"/>
      <c r="JND44" s="214"/>
      <c r="JNE44" s="214"/>
      <c r="JNF44" s="214"/>
      <c r="JNG44" s="214"/>
      <c r="JNH44" s="214"/>
      <c r="JNI44" s="214"/>
      <c r="JNJ44" s="214"/>
      <c r="JNK44" s="214"/>
      <c r="JNL44" s="214"/>
      <c r="JNM44" s="214"/>
      <c r="JNN44" s="214"/>
      <c r="JNO44" s="214"/>
      <c r="JNP44" s="214"/>
      <c r="JNQ44" s="214"/>
      <c r="JNR44" s="214"/>
      <c r="JNS44" s="214"/>
      <c r="JNT44" s="214"/>
      <c r="JNU44" s="214"/>
      <c r="JNV44" s="214"/>
      <c r="JNW44" s="214"/>
      <c r="JNX44" s="214"/>
      <c r="JNY44" s="214"/>
      <c r="JNZ44" s="214"/>
      <c r="JOA44" s="214"/>
      <c r="JOB44" s="214"/>
      <c r="JOC44" s="214"/>
      <c r="JOD44" s="214"/>
      <c r="JOE44" s="214"/>
      <c r="JOF44" s="214"/>
      <c r="JOG44" s="214"/>
      <c r="JOH44" s="214"/>
      <c r="JOI44" s="214"/>
      <c r="JOJ44" s="214"/>
      <c r="JOK44" s="214"/>
      <c r="JOL44" s="214"/>
      <c r="JOM44" s="214"/>
      <c r="JON44" s="214"/>
      <c r="JOO44" s="214"/>
      <c r="JOP44" s="214"/>
      <c r="JOQ44" s="214"/>
      <c r="JOR44" s="214"/>
      <c r="JOS44" s="214"/>
      <c r="JOT44" s="214"/>
      <c r="JOU44" s="214"/>
      <c r="JOV44" s="214"/>
      <c r="JOW44" s="214"/>
      <c r="JOX44" s="214"/>
      <c r="JOY44" s="214"/>
      <c r="JOZ44" s="214"/>
      <c r="JPA44" s="214"/>
      <c r="JPB44" s="214"/>
      <c r="JPC44" s="214"/>
      <c r="JPD44" s="214"/>
      <c r="JPE44" s="214"/>
      <c r="JPF44" s="214"/>
      <c r="JPG44" s="214"/>
      <c r="JPH44" s="214"/>
      <c r="JPI44" s="214"/>
      <c r="JPJ44" s="214"/>
      <c r="JPK44" s="214"/>
      <c r="JPL44" s="214"/>
      <c r="JPM44" s="214"/>
      <c r="JPN44" s="214"/>
      <c r="JPO44" s="214"/>
      <c r="JPP44" s="214"/>
      <c r="JPQ44" s="214"/>
      <c r="JPR44" s="214"/>
      <c r="JPS44" s="214"/>
      <c r="JPT44" s="214"/>
      <c r="JPU44" s="214"/>
      <c r="JPV44" s="214"/>
      <c r="JPW44" s="214"/>
      <c r="JPX44" s="214"/>
      <c r="JPY44" s="214"/>
      <c r="JPZ44" s="214"/>
      <c r="JQA44" s="214"/>
      <c r="JQB44" s="214"/>
      <c r="JQC44" s="214"/>
      <c r="JQD44" s="214"/>
      <c r="JQE44" s="214"/>
      <c r="JQF44" s="214"/>
      <c r="JQG44" s="214"/>
      <c r="JQH44" s="214"/>
      <c r="JQI44" s="214"/>
      <c r="JQJ44" s="214"/>
      <c r="JQK44" s="214"/>
      <c r="JQL44" s="214"/>
      <c r="JQM44" s="214"/>
      <c r="JQN44" s="214"/>
      <c r="JQO44" s="214"/>
      <c r="JQP44" s="214"/>
      <c r="JQQ44" s="214"/>
      <c r="JQR44" s="214"/>
      <c r="JQS44" s="214"/>
      <c r="JQT44" s="214"/>
      <c r="JQU44" s="214"/>
      <c r="JQV44" s="214"/>
      <c r="JQW44" s="214"/>
      <c r="JQX44" s="214"/>
      <c r="JQY44" s="214"/>
      <c r="JQZ44" s="214"/>
      <c r="JRA44" s="214"/>
      <c r="JRB44" s="214"/>
      <c r="JRC44" s="214"/>
      <c r="JRD44" s="214"/>
      <c r="JRE44" s="214"/>
      <c r="JRF44" s="214"/>
      <c r="JRG44" s="214"/>
      <c r="JRH44" s="214"/>
      <c r="JRI44" s="214"/>
      <c r="JRJ44" s="214"/>
      <c r="JRK44" s="214"/>
      <c r="JRL44" s="214"/>
      <c r="JRM44" s="214"/>
      <c r="JRN44" s="214"/>
      <c r="JRO44" s="214"/>
      <c r="JRP44" s="214"/>
      <c r="JRQ44" s="214"/>
      <c r="JRR44" s="214"/>
      <c r="JRS44" s="214"/>
      <c r="JRT44" s="214"/>
      <c r="JRU44" s="214"/>
      <c r="JRV44" s="214"/>
      <c r="JRW44" s="214"/>
      <c r="JRX44" s="214"/>
      <c r="JRY44" s="214"/>
      <c r="JRZ44" s="214"/>
      <c r="JSA44" s="214"/>
      <c r="JSB44" s="214"/>
      <c r="JSC44" s="214"/>
      <c r="JSD44" s="214"/>
      <c r="JSE44" s="214"/>
      <c r="JSF44" s="214"/>
      <c r="JSG44" s="214"/>
      <c r="JSH44" s="214"/>
      <c r="JSI44" s="214"/>
      <c r="JSJ44" s="214"/>
      <c r="JSK44" s="214"/>
      <c r="JSL44" s="214"/>
      <c r="JSM44" s="214"/>
      <c r="JSN44" s="214"/>
      <c r="JSO44" s="214"/>
      <c r="JSP44" s="214"/>
      <c r="JSQ44" s="214"/>
      <c r="JSR44" s="214"/>
      <c r="JSS44" s="214"/>
      <c r="JST44" s="214"/>
      <c r="JSU44" s="214"/>
      <c r="JSV44" s="214"/>
      <c r="JSW44" s="214"/>
      <c r="JSX44" s="214"/>
      <c r="JSY44" s="214"/>
      <c r="JSZ44" s="214"/>
      <c r="JTA44" s="214"/>
      <c r="JTB44" s="214"/>
      <c r="JTC44" s="214"/>
      <c r="JTD44" s="214"/>
      <c r="JTE44" s="214"/>
      <c r="JTF44" s="214"/>
      <c r="JTG44" s="214"/>
      <c r="JTH44" s="214"/>
      <c r="JTI44" s="214"/>
      <c r="JTJ44" s="214"/>
      <c r="JTK44" s="214"/>
      <c r="JTL44" s="214"/>
      <c r="JTM44" s="214"/>
      <c r="JTN44" s="214"/>
      <c r="JTO44" s="214"/>
      <c r="JTP44" s="214"/>
      <c r="JTQ44" s="214"/>
      <c r="JTR44" s="214"/>
      <c r="JTS44" s="214"/>
      <c r="JTT44" s="214"/>
      <c r="JTU44" s="214"/>
      <c r="JTV44" s="214"/>
      <c r="JTW44" s="214"/>
      <c r="JTX44" s="214"/>
      <c r="JTY44" s="214"/>
      <c r="JTZ44" s="214"/>
      <c r="JUA44" s="214"/>
      <c r="JUB44" s="214"/>
      <c r="JUC44" s="214"/>
      <c r="JUD44" s="214"/>
      <c r="JUE44" s="214"/>
      <c r="JUF44" s="214"/>
      <c r="JUG44" s="214"/>
      <c r="JUH44" s="214"/>
      <c r="JUI44" s="214"/>
      <c r="JUJ44" s="214"/>
      <c r="JUK44" s="214"/>
      <c r="JUL44" s="214"/>
      <c r="JUM44" s="214"/>
      <c r="JUN44" s="214"/>
      <c r="JUO44" s="214"/>
      <c r="JUP44" s="214"/>
      <c r="JUQ44" s="214"/>
      <c r="JUR44" s="214"/>
      <c r="JUS44" s="214"/>
      <c r="JUT44" s="214"/>
      <c r="JUU44" s="214"/>
      <c r="JUV44" s="214"/>
      <c r="JUW44" s="214"/>
      <c r="JUX44" s="214"/>
      <c r="JUY44" s="214"/>
      <c r="JUZ44" s="214"/>
      <c r="JVA44" s="214"/>
      <c r="JVB44" s="214"/>
      <c r="JVC44" s="214"/>
      <c r="JVD44" s="214"/>
      <c r="JVE44" s="214"/>
      <c r="JVF44" s="214"/>
      <c r="JVG44" s="214"/>
      <c r="JVH44" s="214"/>
      <c r="JVI44" s="214"/>
      <c r="JVJ44" s="214"/>
      <c r="JVK44" s="214"/>
      <c r="JVL44" s="214"/>
      <c r="JVM44" s="214"/>
      <c r="JVN44" s="214"/>
      <c r="JVO44" s="214"/>
      <c r="JVP44" s="214"/>
      <c r="JVQ44" s="214"/>
      <c r="JVR44" s="214"/>
      <c r="JVS44" s="214"/>
      <c r="JVT44" s="214"/>
      <c r="JVU44" s="214"/>
      <c r="JVV44" s="214"/>
      <c r="JVW44" s="214"/>
      <c r="JVX44" s="214"/>
      <c r="JVY44" s="214"/>
      <c r="JVZ44" s="214"/>
      <c r="JWA44" s="214"/>
      <c r="JWB44" s="214"/>
      <c r="JWC44" s="214"/>
      <c r="JWD44" s="214"/>
      <c r="JWE44" s="214"/>
      <c r="JWF44" s="214"/>
      <c r="JWG44" s="214"/>
      <c r="JWH44" s="214"/>
      <c r="JWI44" s="214"/>
      <c r="JWJ44" s="214"/>
      <c r="JWK44" s="214"/>
      <c r="JWL44" s="214"/>
      <c r="JWM44" s="214"/>
      <c r="JWN44" s="214"/>
      <c r="JWO44" s="214"/>
      <c r="JWP44" s="214"/>
      <c r="JWQ44" s="214"/>
      <c r="JWR44" s="214"/>
      <c r="JWS44" s="214"/>
      <c r="JWT44" s="214"/>
      <c r="JWU44" s="214"/>
      <c r="JWV44" s="214"/>
      <c r="JWW44" s="214"/>
      <c r="JWX44" s="214"/>
      <c r="JWY44" s="214"/>
      <c r="JWZ44" s="214"/>
      <c r="JXA44" s="214"/>
      <c r="JXB44" s="214"/>
      <c r="JXC44" s="214"/>
      <c r="JXD44" s="214"/>
      <c r="JXE44" s="214"/>
      <c r="JXF44" s="214"/>
      <c r="JXG44" s="214"/>
      <c r="JXH44" s="214"/>
      <c r="JXI44" s="214"/>
      <c r="JXJ44" s="214"/>
      <c r="JXK44" s="214"/>
      <c r="JXL44" s="214"/>
      <c r="JXM44" s="214"/>
      <c r="JXN44" s="214"/>
      <c r="JXO44" s="214"/>
      <c r="JXP44" s="214"/>
      <c r="JXQ44" s="214"/>
      <c r="JXR44" s="214"/>
      <c r="JXS44" s="214"/>
      <c r="JXT44" s="214"/>
      <c r="JXU44" s="214"/>
      <c r="JXV44" s="214"/>
      <c r="JXW44" s="214"/>
      <c r="JXX44" s="214"/>
      <c r="JXY44" s="214"/>
      <c r="JXZ44" s="214"/>
      <c r="JYA44" s="214"/>
      <c r="JYB44" s="214"/>
      <c r="JYC44" s="214"/>
      <c r="JYD44" s="214"/>
      <c r="JYE44" s="214"/>
      <c r="JYF44" s="214"/>
      <c r="JYG44" s="214"/>
      <c r="JYH44" s="214"/>
      <c r="JYI44" s="214"/>
      <c r="JYJ44" s="214"/>
      <c r="JYK44" s="214"/>
      <c r="JYL44" s="214"/>
      <c r="JYM44" s="214"/>
      <c r="JYN44" s="214"/>
      <c r="JYO44" s="214"/>
      <c r="JYP44" s="214"/>
      <c r="JYQ44" s="214"/>
      <c r="JYR44" s="214"/>
      <c r="JYS44" s="214"/>
      <c r="JYT44" s="214"/>
      <c r="JYU44" s="214"/>
      <c r="JYV44" s="214"/>
      <c r="JYW44" s="214"/>
      <c r="JYX44" s="214"/>
      <c r="JYY44" s="214"/>
      <c r="JYZ44" s="214"/>
      <c r="JZA44" s="214"/>
      <c r="JZB44" s="214"/>
      <c r="JZC44" s="214"/>
      <c r="JZD44" s="214"/>
      <c r="JZE44" s="214"/>
      <c r="JZF44" s="214"/>
      <c r="JZG44" s="214"/>
      <c r="JZH44" s="214"/>
      <c r="JZI44" s="214"/>
      <c r="JZJ44" s="214"/>
      <c r="JZK44" s="214"/>
      <c r="JZL44" s="214"/>
      <c r="JZM44" s="214"/>
      <c r="JZN44" s="214"/>
      <c r="JZO44" s="214"/>
      <c r="JZP44" s="214"/>
      <c r="JZQ44" s="214"/>
      <c r="JZR44" s="214"/>
      <c r="JZS44" s="214"/>
      <c r="JZT44" s="214"/>
      <c r="JZU44" s="214"/>
      <c r="JZV44" s="214"/>
      <c r="JZW44" s="214"/>
      <c r="JZX44" s="214"/>
      <c r="JZY44" s="214"/>
      <c r="JZZ44" s="214"/>
      <c r="KAA44" s="214"/>
      <c r="KAB44" s="214"/>
      <c r="KAC44" s="214"/>
      <c r="KAD44" s="214"/>
      <c r="KAE44" s="214"/>
      <c r="KAF44" s="214"/>
      <c r="KAG44" s="214"/>
      <c r="KAH44" s="214"/>
      <c r="KAI44" s="214"/>
      <c r="KAJ44" s="214"/>
      <c r="KAK44" s="214"/>
      <c r="KAL44" s="214"/>
      <c r="KAM44" s="214"/>
      <c r="KAN44" s="214"/>
      <c r="KAO44" s="214"/>
      <c r="KAP44" s="214"/>
      <c r="KAQ44" s="214"/>
      <c r="KAR44" s="214"/>
      <c r="KAS44" s="214"/>
      <c r="KAT44" s="214"/>
      <c r="KAU44" s="214"/>
      <c r="KAV44" s="214"/>
      <c r="KAW44" s="214"/>
      <c r="KAX44" s="214"/>
      <c r="KAY44" s="214"/>
      <c r="KAZ44" s="214"/>
      <c r="KBA44" s="214"/>
      <c r="KBB44" s="214"/>
      <c r="KBC44" s="214"/>
      <c r="KBD44" s="214"/>
      <c r="KBE44" s="214"/>
      <c r="KBF44" s="214"/>
      <c r="KBG44" s="214"/>
      <c r="KBH44" s="214"/>
      <c r="KBI44" s="214"/>
      <c r="KBJ44" s="214"/>
      <c r="KBK44" s="214"/>
      <c r="KBL44" s="214"/>
      <c r="KBM44" s="214"/>
      <c r="KBN44" s="214"/>
      <c r="KBO44" s="214"/>
      <c r="KBP44" s="214"/>
      <c r="KBQ44" s="214"/>
      <c r="KBR44" s="214"/>
      <c r="KBS44" s="214"/>
      <c r="KBT44" s="214"/>
      <c r="KBU44" s="214"/>
      <c r="KBV44" s="214"/>
      <c r="KBW44" s="214"/>
      <c r="KBX44" s="214"/>
      <c r="KBY44" s="214"/>
      <c r="KBZ44" s="214"/>
      <c r="KCA44" s="214"/>
      <c r="KCB44" s="214"/>
      <c r="KCC44" s="214"/>
      <c r="KCD44" s="214"/>
      <c r="KCE44" s="214"/>
      <c r="KCF44" s="214"/>
      <c r="KCG44" s="214"/>
      <c r="KCH44" s="214"/>
      <c r="KCI44" s="214"/>
      <c r="KCJ44" s="214"/>
      <c r="KCK44" s="214"/>
      <c r="KCL44" s="214"/>
      <c r="KCM44" s="214"/>
      <c r="KCN44" s="214"/>
      <c r="KCO44" s="214"/>
      <c r="KCP44" s="214"/>
      <c r="KCQ44" s="214"/>
      <c r="KCR44" s="214"/>
      <c r="KCS44" s="214"/>
      <c r="KCT44" s="214"/>
      <c r="KCU44" s="214"/>
      <c r="KCV44" s="214"/>
      <c r="KCW44" s="214"/>
      <c r="KCX44" s="214"/>
      <c r="KCY44" s="214"/>
      <c r="KCZ44" s="214"/>
      <c r="KDA44" s="214"/>
      <c r="KDB44" s="214"/>
      <c r="KDC44" s="214"/>
      <c r="KDD44" s="214"/>
      <c r="KDE44" s="214"/>
      <c r="KDF44" s="214"/>
      <c r="KDG44" s="214"/>
      <c r="KDH44" s="214"/>
      <c r="KDI44" s="214"/>
      <c r="KDJ44" s="214"/>
      <c r="KDK44" s="214"/>
      <c r="KDL44" s="214"/>
      <c r="KDM44" s="214"/>
      <c r="KDN44" s="214"/>
      <c r="KDO44" s="214"/>
      <c r="KDP44" s="214"/>
      <c r="KDQ44" s="214"/>
      <c r="KDR44" s="214"/>
      <c r="KDS44" s="214"/>
      <c r="KDT44" s="214"/>
      <c r="KDU44" s="214"/>
      <c r="KDV44" s="214"/>
      <c r="KDW44" s="214"/>
      <c r="KDX44" s="214"/>
      <c r="KDY44" s="214"/>
      <c r="KDZ44" s="214"/>
      <c r="KEA44" s="214"/>
      <c r="KEB44" s="214"/>
      <c r="KEC44" s="214"/>
      <c r="KED44" s="214"/>
      <c r="KEE44" s="214"/>
      <c r="KEF44" s="214"/>
      <c r="KEG44" s="214"/>
      <c r="KEH44" s="214"/>
      <c r="KEI44" s="214"/>
      <c r="KEJ44" s="214"/>
      <c r="KEK44" s="214"/>
      <c r="KEL44" s="214"/>
      <c r="KEM44" s="214"/>
      <c r="KEN44" s="214"/>
      <c r="KEO44" s="214"/>
      <c r="KEP44" s="214"/>
      <c r="KEQ44" s="214"/>
      <c r="KER44" s="214"/>
      <c r="KES44" s="214"/>
      <c r="KET44" s="214"/>
      <c r="KEU44" s="214"/>
      <c r="KEV44" s="214"/>
      <c r="KEW44" s="214"/>
      <c r="KEX44" s="214"/>
      <c r="KEY44" s="214"/>
      <c r="KEZ44" s="214"/>
      <c r="KFA44" s="214"/>
      <c r="KFB44" s="214"/>
      <c r="KFC44" s="214"/>
      <c r="KFD44" s="214"/>
      <c r="KFE44" s="214"/>
      <c r="KFF44" s="214"/>
      <c r="KFG44" s="214"/>
      <c r="KFH44" s="214"/>
      <c r="KFI44" s="214"/>
      <c r="KFJ44" s="214"/>
      <c r="KFK44" s="214"/>
      <c r="KFL44" s="214"/>
      <c r="KFM44" s="214"/>
      <c r="KFN44" s="214"/>
      <c r="KFO44" s="214"/>
      <c r="KFP44" s="214"/>
      <c r="KFQ44" s="214"/>
      <c r="KFR44" s="214"/>
      <c r="KFS44" s="214"/>
      <c r="KFT44" s="214"/>
      <c r="KFU44" s="214"/>
      <c r="KFV44" s="214"/>
      <c r="KFW44" s="214"/>
      <c r="KFX44" s="214"/>
      <c r="KFY44" s="214"/>
      <c r="KFZ44" s="214"/>
      <c r="KGA44" s="214"/>
      <c r="KGB44" s="214"/>
      <c r="KGC44" s="214"/>
      <c r="KGD44" s="214"/>
      <c r="KGE44" s="214"/>
      <c r="KGF44" s="214"/>
      <c r="KGG44" s="214"/>
      <c r="KGH44" s="214"/>
      <c r="KGI44" s="214"/>
      <c r="KGJ44" s="214"/>
      <c r="KGK44" s="214"/>
      <c r="KGL44" s="214"/>
      <c r="KGM44" s="214"/>
      <c r="KGN44" s="214"/>
      <c r="KGO44" s="214"/>
      <c r="KGP44" s="214"/>
      <c r="KGQ44" s="214"/>
      <c r="KGR44" s="214"/>
      <c r="KGS44" s="214"/>
      <c r="KGT44" s="214"/>
      <c r="KGU44" s="214"/>
      <c r="KGV44" s="214"/>
      <c r="KGW44" s="214"/>
      <c r="KGX44" s="214"/>
      <c r="KGY44" s="214"/>
      <c r="KGZ44" s="214"/>
      <c r="KHA44" s="214"/>
      <c r="KHB44" s="214"/>
      <c r="KHC44" s="214"/>
      <c r="KHD44" s="214"/>
      <c r="KHE44" s="214"/>
      <c r="KHF44" s="214"/>
      <c r="KHG44" s="214"/>
      <c r="KHH44" s="214"/>
      <c r="KHI44" s="214"/>
      <c r="KHJ44" s="214"/>
      <c r="KHK44" s="214"/>
      <c r="KHL44" s="214"/>
      <c r="KHM44" s="214"/>
      <c r="KHN44" s="214"/>
      <c r="KHO44" s="214"/>
      <c r="KHP44" s="214"/>
      <c r="KHQ44" s="214"/>
      <c r="KHR44" s="214"/>
      <c r="KHS44" s="214"/>
      <c r="KHT44" s="214"/>
      <c r="KHU44" s="214"/>
      <c r="KHV44" s="214"/>
      <c r="KHW44" s="214"/>
      <c r="KHX44" s="214"/>
      <c r="KHY44" s="214"/>
      <c r="KHZ44" s="214"/>
      <c r="KIA44" s="214"/>
      <c r="KIB44" s="214"/>
      <c r="KIC44" s="214"/>
      <c r="KID44" s="214"/>
      <c r="KIE44" s="214"/>
      <c r="KIF44" s="214"/>
      <c r="KIG44" s="214"/>
      <c r="KIH44" s="214"/>
      <c r="KII44" s="214"/>
      <c r="KIJ44" s="214"/>
      <c r="KIK44" s="214"/>
      <c r="KIL44" s="214"/>
      <c r="KIM44" s="214"/>
      <c r="KIN44" s="214"/>
      <c r="KIO44" s="214"/>
      <c r="KIP44" s="214"/>
      <c r="KIQ44" s="214"/>
      <c r="KIR44" s="214"/>
      <c r="KIS44" s="214"/>
      <c r="KIT44" s="214"/>
      <c r="KIU44" s="214"/>
      <c r="KIV44" s="214"/>
      <c r="KIW44" s="214"/>
      <c r="KIX44" s="214"/>
      <c r="KIY44" s="214"/>
      <c r="KIZ44" s="214"/>
      <c r="KJA44" s="214"/>
      <c r="KJB44" s="214"/>
      <c r="KJC44" s="214"/>
      <c r="KJD44" s="214"/>
      <c r="KJE44" s="214"/>
      <c r="KJF44" s="214"/>
      <c r="KJG44" s="214"/>
      <c r="KJH44" s="214"/>
      <c r="KJI44" s="214"/>
      <c r="KJJ44" s="214"/>
      <c r="KJK44" s="214"/>
      <c r="KJL44" s="214"/>
      <c r="KJM44" s="214"/>
      <c r="KJN44" s="214"/>
      <c r="KJO44" s="214"/>
      <c r="KJP44" s="214"/>
      <c r="KJQ44" s="214"/>
      <c r="KJR44" s="214"/>
      <c r="KJS44" s="214"/>
      <c r="KJT44" s="214"/>
      <c r="KJU44" s="214"/>
      <c r="KJV44" s="214"/>
      <c r="KJW44" s="214"/>
      <c r="KJX44" s="214"/>
      <c r="KJY44" s="214"/>
      <c r="KJZ44" s="214"/>
      <c r="KKA44" s="214"/>
      <c r="KKB44" s="214"/>
      <c r="KKC44" s="214"/>
      <c r="KKD44" s="214"/>
      <c r="KKE44" s="214"/>
      <c r="KKF44" s="214"/>
      <c r="KKG44" s="214"/>
      <c r="KKH44" s="214"/>
      <c r="KKI44" s="214"/>
      <c r="KKJ44" s="214"/>
      <c r="KKK44" s="214"/>
      <c r="KKL44" s="214"/>
      <c r="KKM44" s="214"/>
      <c r="KKN44" s="214"/>
      <c r="KKO44" s="214"/>
      <c r="KKP44" s="214"/>
      <c r="KKQ44" s="214"/>
      <c r="KKR44" s="214"/>
      <c r="KKS44" s="214"/>
      <c r="KKT44" s="214"/>
      <c r="KKU44" s="214"/>
      <c r="KKV44" s="214"/>
      <c r="KKW44" s="214"/>
      <c r="KKX44" s="214"/>
      <c r="KKY44" s="214"/>
      <c r="KKZ44" s="214"/>
      <c r="KLA44" s="214"/>
      <c r="KLB44" s="214"/>
      <c r="KLC44" s="214"/>
      <c r="KLD44" s="214"/>
      <c r="KLE44" s="214"/>
      <c r="KLF44" s="214"/>
      <c r="KLG44" s="214"/>
      <c r="KLH44" s="214"/>
      <c r="KLI44" s="214"/>
      <c r="KLJ44" s="214"/>
      <c r="KLK44" s="214"/>
      <c r="KLL44" s="214"/>
      <c r="KLM44" s="214"/>
      <c r="KLN44" s="214"/>
      <c r="KLO44" s="214"/>
      <c r="KLP44" s="214"/>
      <c r="KLQ44" s="214"/>
      <c r="KLR44" s="214"/>
      <c r="KLS44" s="214"/>
      <c r="KLT44" s="214"/>
      <c r="KLU44" s="214"/>
      <c r="KLV44" s="214"/>
      <c r="KLW44" s="214"/>
      <c r="KLX44" s="214"/>
      <c r="KLY44" s="214"/>
      <c r="KLZ44" s="214"/>
      <c r="KMA44" s="214"/>
      <c r="KMB44" s="214"/>
      <c r="KMC44" s="214"/>
      <c r="KMD44" s="214"/>
      <c r="KME44" s="214"/>
      <c r="KMF44" s="214"/>
      <c r="KMG44" s="214"/>
      <c r="KMH44" s="214"/>
      <c r="KMI44" s="214"/>
      <c r="KMJ44" s="214"/>
      <c r="KMK44" s="214"/>
      <c r="KML44" s="214"/>
      <c r="KMM44" s="214"/>
      <c r="KMN44" s="214"/>
      <c r="KMO44" s="214"/>
      <c r="KMP44" s="214"/>
      <c r="KMQ44" s="214"/>
      <c r="KMR44" s="214"/>
      <c r="KMS44" s="214"/>
      <c r="KMT44" s="214"/>
      <c r="KMU44" s="214"/>
      <c r="KMV44" s="214"/>
      <c r="KMW44" s="214"/>
      <c r="KMX44" s="214"/>
      <c r="KMY44" s="214"/>
      <c r="KMZ44" s="214"/>
      <c r="KNA44" s="214"/>
      <c r="KNB44" s="214"/>
      <c r="KNC44" s="214"/>
      <c r="KND44" s="214"/>
      <c r="KNE44" s="214"/>
      <c r="KNF44" s="214"/>
      <c r="KNG44" s="214"/>
      <c r="KNH44" s="214"/>
      <c r="KNI44" s="214"/>
      <c r="KNJ44" s="214"/>
      <c r="KNK44" s="214"/>
      <c r="KNL44" s="214"/>
      <c r="KNM44" s="214"/>
      <c r="KNN44" s="214"/>
      <c r="KNO44" s="214"/>
      <c r="KNP44" s="214"/>
      <c r="KNQ44" s="214"/>
      <c r="KNR44" s="214"/>
      <c r="KNS44" s="214"/>
      <c r="KNT44" s="214"/>
      <c r="KNU44" s="214"/>
      <c r="KNV44" s="214"/>
      <c r="KNW44" s="214"/>
      <c r="KNX44" s="214"/>
      <c r="KNY44" s="214"/>
      <c r="KNZ44" s="214"/>
      <c r="KOA44" s="214"/>
      <c r="KOB44" s="214"/>
      <c r="KOC44" s="214"/>
      <c r="KOD44" s="214"/>
      <c r="KOE44" s="214"/>
      <c r="KOF44" s="214"/>
      <c r="KOG44" s="214"/>
      <c r="KOH44" s="214"/>
      <c r="KOI44" s="214"/>
      <c r="KOJ44" s="214"/>
      <c r="KOK44" s="214"/>
      <c r="KOL44" s="214"/>
      <c r="KOM44" s="214"/>
      <c r="KON44" s="214"/>
      <c r="KOO44" s="214"/>
      <c r="KOP44" s="214"/>
      <c r="KOQ44" s="214"/>
      <c r="KOR44" s="214"/>
      <c r="KOS44" s="214"/>
      <c r="KOT44" s="214"/>
      <c r="KOU44" s="214"/>
      <c r="KOV44" s="214"/>
      <c r="KOW44" s="214"/>
      <c r="KOX44" s="214"/>
      <c r="KOY44" s="214"/>
      <c r="KOZ44" s="214"/>
      <c r="KPA44" s="214"/>
      <c r="KPB44" s="214"/>
      <c r="KPC44" s="214"/>
      <c r="KPD44" s="214"/>
      <c r="KPE44" s="214"/>
      <c r="KPF44" s="214"/>
      <c r="KPG44" s="214"/>
      <c r="KPH44" s="214"/>
      <c r="KPI44" s="214"/>
      <c r="KPJ44" s="214"/>
      <c r="KPK44" s="214"/>
      <c r="KPL44" s="214"/>
      <c r="KPM44" s="214"/>
      <c r="KPN44" s="214"/>
      <c r="KPO44" s="214"/>
      <c r="KPP44" s="214"/>
      <c r="KPQ44" s="214"/>
      <c r="KPR44" s="214"/>
      <c r="KPS44" s="214"/>
      <c r="KPT44" s="214"/>
      <c r="KPU44" s="214"/>
      <c r="KPV44" s="214"/>
      <c r="KPW44" s="214"/>
      <c r="KPX44" s="214"/>
      <c r="KPY44" s="214"/>
      <c r="KPZ44" s="214"/>
      <c r="KQA44" s="214"/>
      <c r="KQB44" s="214"/>
      <c r="KQC44" s="214"/>
      <c r="KQD44" s="214"/>
      <c r="KQE44" s="214"/>
      <c r="KQF44" s="214"/>
      <c r="KQG44" s="214"/>
      <c r="KQH44" s="214"/>
      <c r="KQI44" s="214"/>
      <c r="KQJ44" s="214"/>
      <c r="KQK44" s="214"/>
      <c r="KQL44" s="214"/>
      <c r="KQM44" s="214"/>
      <c r="KQN44" s="214"/>
      <c r="KQO44" s="214"/>
      <c r="KQP44" s="214"/>
      <c r="KQQ44" s="214"/>
      <c r="KQR44" s="214"/>
      <c r="KQS44" s="214"/>
      <c r="KQT44" s="214"/>
      <c r="KQU44" s="214"/>
      <c r="KQV44" s="214"/>
      <c r="KQW44" s="214"/>
      <c r="KQX44" s="214"/>
      <c r="KQY44" s="214"/>
      <c r="KQZ44" s="214"/>
      <c r="KRA44" s="214"/>
      <c r="KRB44" s="214"/>
      <c r="KRC44" s="214"/>
      <c r="KRD44" s="214"/>
      <c r="KRE44" s="214"/>
      <c r="KRF44" s="214"/>
      <c r="KRG44" s="214"/>
      <c r="KRH44" s="214"/>
      <c r="KRI44" s="214"/>
      <c r="KRJ44" s="214"/>
      <c r="KRK44" s="214"/>
      <c r="KRL44" s="214"/>
      <c r="KRM44" s="214"/>
      <c r="KRN44" s="214"/>
      <c r="KRO44" s="214"/>
      <c r="KRP44" s="214"/>
      <c r="KRQ44" s="214"/>
      <c r="KRR44" s="214"/>
      <c r="KRS44" s="214"/>
      <c r="KRT44" s="214"/>
      <c r="KRU44" s="214"/>
      <c r="KRV44" s="214"/>
      <c r="KRW44" s="214"/>
      <c r="KRX44" s="214"/>
      <c r="KRY44" s="214"/>
      <c r="KRZ44" s="214"/>
      <c r="KSA44" s="214"/>
      <c r="KSB44" s="214"/>
      <c r="KSC44" s="214"/>
      <c r="KSD44" s="214"/>
      <c r="KSE44" s="214"/>
      <c r="KSF44" s="214"/>
      <c r="KSG44" s="214"/>
      <c r="KSH44" s="214"/>
      <c r="KSI44" s="214"/>
      <c r="KSJ44" s="214"/>
      <c r="KSK44" s="214"/>
      <c r="KSL44" s="214"/>
      <c r="KSM44" s="214"/>
      <c r="KSN44" s="214"/>
      <c r="KSO44" s="214"/>
      <c r="KSP44" s="214"/>
      <c r="KSQ44" s="214"/>
      <c r="KSR44" s="214"/>
      <c r="KSS44" s="214"/>
      <c r="KST44" s="214"/>
      <c r="KSU44" s="214"/>
      <c r="KSV44" s="214"/>
      <c r="KSW44" s="214"/>
      <c r="KSX44" s="214"/>
      <c r="KSY44" s="214"/>
      <c r="KSZ44" s="214"/>
      <c r="KTA44" s="214"/>
      <c r="KTB44" s="214"/>
      <c r="KTC44" s="214"/>
      <c r="KTD44" s="214"/>
      <c r="KTE44" s="214"/>
      <c r="KTF44" s="214"/>
      <c r="KTG44" s="214"/>
      <c r="KTH44" s="214"/>
      <c r="KTI44" s="214"/>
      <c r="KTJ44" s="214"/>
      <c r="KTK44" s="214"/>
      <c r="KTL44" s="214"/>
      <c r="KTM44" s="214"/>
      <c r="KTN44" s="214"/>
      <c r="KTO44" s="214"/>
      <c r="KTP44" s="214"/>
      <c r="KTQ44" s="214"/>
      <c r="KTR44" s="214"/>
      <c r="KTS44" s="214"/>
      <c r="KTT44" s="214"/>
      <c r="KTU44" s="214"/>
      <c r="KTV44" s="214"/>
      <c r="KTW44" s="214"/>
      <c r="KTX44" s="214"/>
      <c r="KTY44" s="214"/>
      <c r="KTZ44" s="214"/>
      <c r="KUA44" s="214"/>
      <c r="KUB44" s="214"/>
      <c r="KUC44" s="214"/>
      <c r="KUD44" s="214"/>
      <c r="KUE44" s="214"/>
      <c r="KUF44" s="214"/>
      <c r="KUG44" s="214"/>
      <c r="KUH44" s="214"/>
      <c r="KUI44" s="214"/>
      <c r="KUJ44" s="214"/>
      <c r="KUK44" s="214"/>
      <c r="KUL44" s="214"/>
      <c r="KUM44" s="214"/>
      <c r="KUN44" s="214"/>
      <c r="KUO44" s="214"/>
      <c r="KUP44" s="214"/>
      <c r="KUQ44" s="214"/>
      <c r="KUR44" s="214"/>
      <c r="KUS44" s="214"/>
      <c r="KUT44" s="214"/>
      <c r="KUU44" s="214"/>
      <c r="KUV44" s="214"/>
      <c r="KUW44" s="214"/>
      <c r="KUX44" s="214"/>
      <c r="KUY44" s="214"/>
      <c r="KUZ44" s="214"/>
      <c r="KVA44" s="214"/>
      <c r="KVB44" s="214"/>
      <c r="KVC44" s="214"/>
      <c r="KVD44" s="214"/>
      <c r="KVE44" s="214"/>
      <c r="KVF44" s="214"/>
      <c r="KVG44" s="214"/>
      <c r="KVH44" s="214"/>
      <c r="KVI44" s="214"/>
      <c r="KVJ44" s="214"/>
      <c r="KVK44" s="214"/>
      <c r="KVL44" s="214"/>
      <c r="KVM44" s="214"/>
      <c r="KVN44" s="214"/>
      <c r="KVO44" s="214"/>
      <c r="KVP44" s="214"/>
      <c r="KVQ44" s="214"/>
      <c r="KVR44" s="214"/>
      <c r="KVS44" s="214"/>
      <c r="KVT44" s="214"/>
      <c r="KVU44" s="214"/>
      <c r="KVV44" s="214"/>
      <c r="KVW44" s="214"/>
      <c r="KVX44" s="214"/>
      <c r="KVY44" s="214"/>
      <c r="KVZ44" s="214"/>
      <c r="KWA44" s="214"/>
      <c r="KWB44" s="214"/>
      <c r="KWC44" s="214"/>
      <c r="KWD44" s="214"/>
      <c r="KWE44" s="214"/>
      <c r="KWF44" s="214"/>
      <c r="KWG44" s="214"/>
      <c r="KWH44" s="214"/>
      <c r="KWI44" s="214"/>
      <c r="KWJ44" s="214"/>
      <c r="KWK44" s="214"/>
      <c r="KWL44" s="214"/>
      <c r="KWM44" s="214"/>
      <c r="KWN44" s="214"/>
      <c r="KWO44" s="214"/>
      <c r="KWP44" s="214"/>
      <c r="KWQ44" s="214"/>
      <c r="KWR44" s="214"/>
      <c r="KWS44" s="214"/>
      <c r="KWT44" s="214"/>
      <c r="KWU44" s="214"/>
      <c r="KWV44" s="214"/>
      <c r="KWW44" s="214"/>
      <c r="KWX44" s="214"/>
      <c r="KWY44" s="214"/>
      <c r="KWZ44" s="214"/>
      <c r="KXA44" s="214"/>
      <c r="KXB44" s="214"/>
      <c r="KXC44" s="214"/>
      <c r="KXD44" s="214"/>
      <c r="KXE44" s="214"/>
      <c r="KXF44" s="214"/>
      <c r="KXG44" s="214"/>
      <c r="KXH44" s="214"/>
      <c r="KXI44" s="214"/>
      <c r="KXJ44" s="214"/>
      <c r="KXK44" s="214"/>
      <c r="KXL44" s="214"/>
      <c r="KXM44" s="214"/>
      <c r="KXN44" s="214"/>
      <c r="KXO44" s="214"/>
      <c r="KXP44" s="214"/>
      <c r="KXQ44" s="214"/>
      <c r="KXR44" s="214"/>
      <c r="KXS44" s="214"/>
      <c r="KXT44" s="214"/>
      <c r="KXU44" s="214"/>
      <c r="KXV44" s="214"/>
      <c r="KXW44" s="214"/>
      <c r="KXX44" s="214"/>
      <c r="KXY44" s="214"/>
      <c r="KXZ44" s="214"/>
      <c r="KYA44" s="214"/>
      <c r="KYB44" s="214"/>
      <c r="KYC44" s="214"/>
      <c r="KYD44" s="214"/>
      <c r="KYE44" s="214"/>
      <c r="KYF44" s="214"/>
      <c r="KYG44" s="214"/>
      <c r="KYH44" s="214"/>
      <c r="KYI44" s="214"/>
      <c r="KYJ44" s="214"/>
      <c r="KYK44" s="214"/>
      <c r="KYL44" s="214"/>
      <c r="KYM44" s="214"/>
      <c r="KYN44" s="214"/>
      <c r="KYO44" s="214"/>
      <c r="KYP44" s="214"/>
      <c r="KYQ44" s="214"/>
      <c r="KYR44" s="214"/>
      <c r="KYS44" s="214"/>
      <c r="KYT44" s="214"/>
      <c r="KYU44" s="214"/>
      <c r="KYV44" s="214"/>
      <c r="KYW44" s="214"/>
      <c r="KYX44" s="214"/>
      <c r="KYY44" s="214"/>
      <c r="KYZ44" s="214"/>
      <c r="KZA44" s="214"/>
      <c r="KZB44" s="214"/>
      <c r="KZC44" s="214"/>
      <c r="KZD44" s="214"/>
      <c r="KZE44" s="214"/>
      <c r="KZF44" s="214"/>
      <c r="KZG44" s="214"/>
      <c r="KZH44" s="214"/>
      <c r="KZI44" s="214"/>
      <c r="KZJ44" s="214"/>
      <c r="KZK44" s="214"/>
      <c r="KZL44" s="214"/>
      <c r="KZM44" s="214"/>
      <c r="KZN44" s="214"/>
      <c r="KZO44" s="214"/>
      <c r="KZP44" s="214"/>
      <c r="KZQ44" s="214"/>
      <c r="KZR44" s="214"/>
      <c r="KZS44" s="214"/>
      <c r="KZT44" s="214"/>
      <c r="KZU44" s="214"/>
      <c r="KZV44" s="214"/>
      <c r="KZW44" s="214"/>
      <c r="KZX44" s="214"/>
      <c r="KZY44" s="214"/>
      <c r="KZZ44" s="214"/>
      <c r="LAA44" s="214"/>
      <c r="LAB44" s="214"/>
      <c r="LAC44" s="214"/>
      <c r="LAD44" s="214"/>
      <c r="LAE44" s="214"/>
      <c r="LAF44" s="214"/>
      <c r="LAG44" s="214"/>
      <c r="LAH44" s="214"/>
      <c r="LAI44" s="214"/>
      <c r="LAJ44" s="214"/>
      <c r="LAK44" s="214"/>
      <c r="LAL44" s="214"/>
      <c r="LAM44" s="214"/>
      <c r="LAN44" s="214"/>
      <c r="LAO44" s="214"/>
      <c r="LAP44" s="214"/>
      <c r="LAQ44" s="214"/>
      <c r="LAR44" s="214"/>
      <c r="LAS44" s="214"/>
      <c r="LAT44" s="214"/>
      <c r="LAU44" s="214"/>
      <c r="LAV44" s="214"/>
      <c r="LAW44" s="214"/>
      <c r="LAX44" s="214"/>
      <c r="LAY44" s="214"/>
      <c r="LAZ44" s="214"/>
      <c r="LBA44" s="214"/>
      <c r="LBB44" s="214"/>
      <c r="LBC44" s="214"/>
      <c r="LBD44" s="214"/>
      <c r="LBE44" s="214"/>
      <c r="LBF44" s="214"/>
      <c r="LBG44" s="214"/>
      <c r="LBH44" s="214"/>
      <c r="LBI44" s="214"/>
      <c r="LBJ44" s="214"/>
      <c r="LBK44" s="214"/>
      <c r="LBL44" s="214"/>
      <c r="LBM44" s="214"/>
      <c r="LBN44" s="214"/>
      <c r="LBO44" s="214"/>
      <c r="LBP44" s="214"/>
      <c r="LBQ44" s="214"/>
      <c r="LBR44" s="214"/>
      <c r="LBS44" s="214"/>
      <c r="LBT44" s="214"/>
      <c r="LBU44" s="214"/>
      <c r="LBV44" s="214"/>
      <c r="LBW44" s="214"/>
      <c r="LBX44" s="214"/>
      <c r="LBY44" s="214"/>
      <c r="LBZ44" s="214"/>
      <c r="LCA44" s="214"/>
      <c r="LCB44" s="214"/>
      <c r="LCC44" s="214"/>
      <c r="LCD44" s="214"/>
      <c r="LCE44" s="214"/>
      <c r="LCF44" s="214"/>
      <c r="LCG44" s="214"/>
      <c r="LCH44" s="214"/>
      <c r="LCI44" s="214"/>
      <c r="LCJ44" s="214"/>
      <c r="LCK44" s="214"/>
      <c r="LCL44" s="214"/>
      <c r="LCM44" s="214"/>
      <c r="LCN44" s="214"/>
      <c r="LCO44" s="214"/>
      <c r="LCP44" s="214"/>
      <c r="LCQ44" s="214"/>
      <c r="LCR44" s="214"/>
      <c r="LCS44" s="214"/>
      <c r="LCT44" s="214"/>
      <c r="LCU44" s="214"/>
      <c r="LCV44" s="214"/>
      <c r="LCW44" s="214"/>
      <c r="LCX44" s="214"/>
      <c r="LCY44" s="214"/>
      <c r="LCZ44" s="214"/>
      <c r="LDA44" s="214"/>
      <c r="LDB44" s="214"/>
      <c r="LDC44" s="214"/>
      <c r="LDD44" s="214"/>
      <c r="LDE44" s="214"/>
      <c r="LDF44" s="214"/>
      <c r="LDG44" s="214"/>
      <c r="LDH44" s="214"/>
      <c r="LDI44" s="214"/>
      <c r="LDJ44" s="214"/>
      <c r="LDK44" s="214"/>
      <c r="LDL44" s="214"/>
      <c r="LDM44" s="214"/>
      <c r="LDN44" s="214"/>
      <c r="LDO44" s="214"/>
      <c r="LDP44" s="214"/>
      <c r="LDQ44" s="214"/>
      <c r="LDR44" s="214"/>
      <c r="LDS44" s="214"/>
      <c r="LDT44" s="214"/>
      <c r="LDU44" s="214"/>
      <c r="LDV44" s="214"/>
      <c r="LDW44" s="214"/>
      <c r="LDX44" s="214"/>
      <c r="LDY44" s="214"/>
      <c r="LDZ44" s="214"/>
      <c r="LEA44" s="214"/>
      <c r="LEB44" s="214"/>
      <c r="LEC44" s="214"/>
      <c r="LED44" s="214"/>
      <c r="LEE44" s="214"/>
      <c r="LEF44" s="214"/>
      <c r="LEG44" s="214"/>
      <c r="LEH44" s="214"/>
      <c r="LEI44" s="214"/>
      <c r="LEJ44" s="214"/>
      <c r="LEK44" s="214"/>
      <c r="LEL44" s="214"/>
      <c r="LEM44" s="214"/>
      <c r="LEN44" s="214"/>
      <c r="LEO44" s="214"/>
      <c r="LEP44" s="214"/>
      <c r="LEQ44" s="214"/>
      <c r="LER44" s="214"/>
      <c r="LES44" s="214"/>
      <c r="LET44" s="214"/>
      <c r="LEU44" s="214"/>
      <c r="LEV44" s="214"/>
      <c r="LEW44" s="214"/>
      <c r="LEX44" s="214"/>
      <c r="LEY44" s="214"/>
      <c r="LEZ44" s="214"/>
      <c r="LFA44" s="214"/>
      <c r="LFB44" s="214"/>
      <c r="LFC44" s="214"/>
      <c r="LFD44" s="214"/>
      <c r="LFE44" s="214"/>
      <c r="LFF44" s="214"/>
      <c r="LFG44" s="214"/>
      <c r="LFH44" s="214"/>
      <c r="LFI44" s="214"/>
      <c r="LFJ44" s="214"/>
      <c r="LFK44" s="214"/>
      <c r="LFL44" s="214"/>
      <c r="LFM44" s="214"/>
      <c r="LFN44" s="214"/>
      <c r="LFO44" s="214"/>
      <c r="LFP44" s="214"/>
      <c r="LFQ44" s="214"/>
      <c r="LFR44" s="214"/>
      <c r="LFS44" s="214"/>
      <c r="LFT44" s="214"/>
      <c r="LFU44" s="214"/>
      <c r="LFV44" s="214"/>
      <c r="LFW44" s="214"/>
      <c r="LFX44" s="214"/>
      <c r="LFY44" s="214"/>
      <c r="LFZ44" s="214"/>
      <c r="LGA44" s="214"/>
      <c r="LGB44" s="214"/>
      <c r="LGC44" s="214"/>
      <c r="LGD44" s="214"/>
      <c r="LGE44" s="214"/>
      <c r="LGF44" s="214"/>
      <c r="LGG44" s="214"/>
      <c r="LGH44" s="214"/>
      <c r="LGI44" s="214"/>
      <c r="LGJ44" s="214"/>
      <c r="LGK44" s="214"/>
      <c r="LGL44" s="214"/>
      <c r="LGM44" s="214"/>
      <c r="LGN44" s="214"/>
      <c r="LGO44" s="214"/>
      <c r="LGP44" s="214"/>
      <c r="LGQ44" s="214"/>
      <c r="LGR44" s="214"/>
      <c r="LGS44" s="214"/>
      <c r="LGT44" s="214"/>
      <c r="LGU44" s="214"/>
      <c r="LGV44" s="214"/>
      <c r="LGW44" s="214"/>
      <c r="LGX44" s="214"/>
      <c r="LGY44" s="214"/>
      <c r="LGZ44" s="214"/>
      <c r="LHA44" s="214"/>
      <c r="LHB44" s="214"/>
      <c r="LHC44" s="214"/>
      <c r="LHD44" s="214"/>
      <c r="LHE44" s="214"/>
      <c r="LHF44" s="214"/>
      <c r="LHG44" s="214"/>
      <c r="LHH44" s="214"/>
      <c r="LHI44" s="214"/>
      <c r="LHJ44" s="214"/>
      <c r="LHK44" s="214"/>
      <c r="LHL44" s="214"/>
      <c r="LHM44" s="214"/>
      <c r="LHN44" s="214"/>
      <c r="LHO44" s="214"/>
      <c r="LHP44" s="214"/>
      <c r="LHQ44" s="214"/>
      <c r="LHR44" s="214"/>
      <c r="LHS44" s="214"/>
      <c r="LHT44" s="214"/>
      <c r="LHU44" s="214"/>
      <c r="LHV44" s="214"/>
      <c r="LHW44" s="214"/>
      <c r="LHX44" s="214"/>
      <c r="LHY44" s="214"/>
      <c r="LHZ44" s="214"/>
      <c r="LIA44" s="214"/>
      <c r="LIB44" s="214"/>
      <c r="LIC44" s="214"/>
      <c r="LID44" s="214"/>
      <c r="LIE44" s="214"/>
      <c r="LIF44" s="214"/>
      <c r="LIG44" s="214"/>
      <c r="LIH44" s="214"/>
      <c r="LII44" s="214"/>
      <c r="LIJ44" s="214"/>
      <c r="LIK44" s="214"/>
      <c r="LIL44" s="214"/>
      <c r="LIM44" s="214"/>
      <c r="LIN44" s="214"/>
      <c r="LIO44" s="214"/>
      <c r="LIP44" s="214"/>
      <c r="LIQ44" s="214"/>
      <c r="LIR44" s="214"/>
      <c r="LIS44" s="214"/>
      <c r="LIT44" s="214"/>
      <c r="LIU44" s="214"/>
      <c r="LIV44" s="214"/>
      <c r="LIW44" s="214"/>
      <c r="LIX44" s="214"/>
      <c r="LIY44" s="214"/>
      <c r="LIZ44" s="214"/>
      <c r="LJA44" s="214"/>
      <c r="LJB44" s="214"/>
      <c r="LJC44" s="214"/>
      <c r="LJD44" s="214"/>
      <c r="LJE44" s="214"/>
      <c r="LJF44" s="214"/>
      <c r="LJG44" s="214"/>
      <c r="LJH44" s="214"/>
      <c r="LJI44" s="214"/>
      <c r="LJJ44" s="214"/>
      <c r="LJK44" s="214"/>
      <c r="LJL44" s="214"/>
      <c r="LJM44" s="214"/>
      <c r="LJN44" s="214"/>
      <c r="LJO44" s="214"/>
      <c r="LJP44" s="214"/>
      <c r="LJQ44" s="214"/>
      <c r="LJR44" s="214"/>
      <c r="LJS44" s="214"/>
      <c r="LJT44" s="214"/>
      <c r="LJU44" s="214"/>
      <c r="LJV44" s="214"/>
      <c r="LJW44" s="214"/>
      <c r="LJX44" s="214"/>
      <c r="LJY44" s="214"/>
      <c r="LJZ44" s="214"/>
      <c r="LKA44" s="214"/>
      <c r="LKB44" s="214"/>
      <c r="LKC44" s="214"/>
      <c r="LKD44" s="214"/>
      <c r="LKE44" s="214"/>
      <c r="LKF44" s="214"/>
      <c r="LKG44" s="214"/>
      <c r="LKH44" s="214"/>
      <c r="LKI44" s="214"/>
      <c r="LKJ44" s="214"/>
      <c r="LKK44" s="214"/>
      <c r="LKL44" s="214"/>
      <c r="LKM44" s="214"/>
      <c r="LKN44" s="214"/>
      <c r="LKO44" s="214"/>
      <c r="LKP44" s="214"/>
      <c r="LKQ44" s="214"/>
      <c r="LKR44" s="214"/>
      <c r="LKS44" s="214"/>
      <c r="LKT44" s="214"/>
      <c r="LKU44" s="214"/>
      <c r="LKV44" s="214"/>
      <c r="LKW44" s="214"/>
      <c r="LKX44" s="214"/>
      <c r="LKY44" s="214"/>
      <c r="LKZ44" s="214"/>
      <c r="LLA44" s="214"/>
      <c r="LLB44" s="214"/>
      <c r="LLC44" s="214"/>
      <c r="LLD44" s="214"/>
      <c r="LLE44" s="214"/>
      <c r="LLF44" s="214"/>
      <c r="LLG44" s="214"/>
      <c r="LLH44" s="214"/>
      <c r="LLI44" s="214"/>
      <c r="LLJ44" s="214"/>
      <c r="LLK44" s="214"/>
      <c r="LLL44" s="214"/>
      <c r="LLM44" s="214"/>
      <c r="LLN44" s="214"/>
      <c r="LLO44" s="214"/>
      <c r="LLP44" s="214"/>
      <c r="LLQ44" s="214"/>
      <c r="LLR44" s="214"/>
      <c r="LLS44" s="214"/>
      <c r="LLT44" s="214"/>
      <c r="LLU44" s="214"/>
      <c r="LLV44" s="214"/>
      <c r="LLW44" s="214"/>
      <c r="LLX44" s="214"/>
      <c r="LLY44" s="214"/>
      <c r="LLZ44" s="214"/>
      <c r="LMA44" s="214"/>
      <c r="LMB44" s="214"/>
      <c r="LMC44" s="214"/>
      <c r="LMD44" s="214"/>
      <c r="LME44" s="214"/>
      <c r="LMF44" s="214"/>
      <c r="LMG44" s="214"/>
      <c r="LMH44" s="214"/>
      <c r="LMI44" s="214"/>
      <c r="LMJ44" s="214"/>
      <c r="LMK44" s="214"/>
      <c r="LML44" s="214"/>
      <c r="LMM44" s="214"/>
      <c r="LMN44" s="214"/>
      <c r="LMO44" s="214"/>
      <c r="LMP44" s="214"/>
      <c r="LMQ44" s="214"/>
      <c r="LMR44" s="214"/>
      <c r="LMS44" s="214"/>
      <c r="LMT44" s="214"/>
      <c r="LMU44" s="214"/>
      <c r="LMV44" s="214"/>
      <c r="LMW44" s="214"/>
      <c r="LMX44" s="214"/>
      <c r="LMY44" s="214"/>
      <c r="LMZ44" s="214"/>
      <c r="LNA44" s="214"/>
      <c r="LNB44" s="214"/>
      <c r="LNC44" s="214"/>
      <c r="LND44" s="214"/>
      <c r="LNE44" s="214"/>
      <c r="LNF44" s="214"/>
      <c r="LNG44" s="214"/>
      <c r="LNH44" s="214"/>
      <c r="LNI44" s="214"/>
      <c r="LNJ44" s="214"/>
      <c r="LNK44" s="214"/>
      <c r="LNL44" s="214"/>
      <c r="LNM44" s="214"/>
      <c r="LNN44" s="214"/>
      <c r="LNO44" s="214"/>
      <c r="LNP44" s="214"/>
      <c r="LNQ44" s="214"/>
      <c r="LNR44" s="214"/>
      <c r="LNS44" s="214"/>
      <c r="LNT44" s="214"/>
      <c r="LNU44" s="214"/>
      <c r="LNV44" s="214"/>
      <c r="LNW44" s="214"/>
      <c r="LNX44" s="214"/>
      <c r="LNY44" s="214"/>
      <c r="LNZ44" s="214"/>
      <c r="LOA44" s="214"/>
      <c r="LOB44" s="214"/>
      <c r="LOC44" s="214"/>
      <c r="LOD44" s="214"/>
      <c r="LOE44" s="214"/>
      <c r="LOF44" s="214"/>
      <c r="LOG44" s="214"/>
      <c r="LOH44" s="214"/>
      <c r="LOI44" s="214"/>
      <c r="LOJ44" s="214"/>
      <c r="LOK44" s="214"/>
      <c r="LOL44" s="214"/>
      <c r="LOM44" s="214"/>
      <c r="LON44" s="214"/>
      <c r="LOO44" s="214"/>
      <c r="LOP44" s="214"/>
      <c r="LOQ44" s="214"/>
      <c r="LOR44" s="214"/>
      <c r="LOS44" s="214"/>
      <c r="LOT44" s="214"/>
      <c r="LOU44" s="214"/>
      <c r="LOV44" s="214"/>
      <c r="LOW44" s="214"/>
      <c r="LOX44" s="214"/>
      <c r="LOY44" s="214"/>
      <c r="LOZ44" s="214"/>
      <c r="LPA44" s="214"/>
      <c r="LPB44" s="214"/>
      <c r="LPC44" s="214"/>
      <c r="LPD44" s="214"/>
      <c r="LPE44" s="214"/>
      <c r="LPF44" s="214"/>
      <c r="LPG44" s="214"/>
      <c r="LPH44" s="214"/>
      <c r="LPI44" s="214"/>
      <c r="LPJ44" s="214"/>
      <c r="LPK44" s="214"/>
      <c r="LPL44" s="214"/>
      <c r="LPM44" s="214"/>
      <c r="LPN44" s="214"/>
      <c r="LPO44" s="214"/>
      <c r="LPP44" s="214"/>
      <c r="LPQ44" s="214"/>
      <c r="LPR44" s="214"/>
      <c r="LPS44" s="214"/>
      <c r="LPT44" s="214"/>
      <c r="LPU44" s="214"/>
      <c r="LPV44" s="214"/>
      <c r="LPW44" s="214"/>
      <c r="LPX44" s="214"/>
      <c r="LPY44" s="214"/>
      <c r="LPZ44" s="214"/>
      <c r="LQA44" s="214"/>
      <c r="LQB44" s="214"/>
      <c r="LQC44" s="214"/>
      <c r="LQD44" s="214"/>
      <c r="LQE44" s="214"/>
      <c r="LQF44" s="214"/>
      <c r="LQG44" s="214"/>
      <c r="LQH44" s="214"/>
      <c r="LQI44" s="214"/>
      <c r="LQJ44" s="214"/>
      <c r="LQK44" s="214"/>
      <c r="LQL44" s="214"/>
      <c r="LQM44" s="214"/>
      <c r="LQN44" s="214"/>
      <c r="LQO44" s="214"/>
      <c r="LQP44" s="214"/>
      <c r="LQQ44" s="214"/>
      <c r="LQR44" s="214"/>
      <c r="LQS44" s="214"/>
      <c r="LQT44" s="214"/>
      <c r="LQU44" s="214"/>
      <c r="LQV44" s="214"/>
      <c r="LQW44" s="214"/>
      <c r="LQX44" s="214"/>
      <c r="LQY44" s="214"/>
      <c r="LQZ44" s="214"/>
      <c r="LRA44" s="214"/>
      <c r="LRB44" s="214"/>
      <c r="LRC44" s="214"/>
      <c r="LRD44" s="214"/>
      <c r="LRE44" s="214"/>
      <c r="LRF44" s="214"/>
      <c r="LRG44" s="214"/>
      <c r="LRH44" s="214"/>
      <c r="LRI44" s="214"/>
      <c r="LRJ44" s="214"/>
      <c r="LRK44" s="214"/>
      <c r="LRL44" s="214"/>
      <c r="LRM44" s="214"/>
      <c r="LRN44" s="214"/>
      <c r="LRO44" s="214"/>
      <c r="LRP44" s="214"/>
      <c r="LRQ44" s="214"/>
      <c r="LRR44" s="214"/>
      <c r="LRS44" s="214"/>
      <c r="LRT44" s="214"/>
      <c r="LRU44" s="214"/>
      <c r="LRV44" s="214"/>
      <c r="LRW44" s="214"/>
      <c r="LRX44" s="214"/>
      <c r="LRY44" s="214"/>
      <c r="LRZ44" s="214"/>
      <c r="LSA44" s="214"/>
      <c r="LSB44" s="214"/>
      <c r="LSC44" s="214"/>
      <c r="LSD44" s="214"/>
      <c r="LSE44" s="214"/>
      <c r="LSF44" s="214"/>
      <c r="LSG44" s="214"/>
      <c r="LSH44" s="214"/>
      <c r="LSI44" s="214"/>
      <c r="LSJ44" s="214"/>
      <c r="LSK44" s="214"/>
      <c r="LSL44" s="214"/>
      <c r="LSM44" s="214"/>
      <c r="LSN44" s="214"/>
      <c r="LSO44" s="214"/>
      <c r="LSP44" s="214"/>
      <c r="LSQ44" s="214"/>
      <c r="LSR44" s="214"/>
      <c r="LSS44" s="214"/>
      <c r="LST44" s="214"/>
      <c r="LSU44" s="214"/>
      <c r="LSV44" s="214"/>
      <c r="LSW44" s="214"/>
      <c r="LSX44" s="214"/>
      <c r="LSY44" s="214"/>
      <c r="LSZ44" s="214"/>
      <c r="LTA44" s="214"/>
      <c r="LTB44" s="214"/>
      <c r="LTC44" s="214"/>
      <c r="LTD44" s="214"/>
      <c r="LTE44" s="214"/>
      <c r="LTF44" s="214"/>
      <c r="LTG44" s="214"/>
      <c r="LTH44" s="214"/>
      <c r="LTI44" s="214"/>
      <c r="LTJ44" s="214"/>
      <c r="LTK44" s="214"/>
      <c r="LTL44" s="214"/>
      <c r="LTM44" s="214"/>
      <c r="LTN44" s="214"/>
      <c r="LTO44" s="214"/>
      <c r="LTP44" s="214"/>
      <c r="LTQ44" s="214"/>
      <c r="LTR44" s="214"/>
      <c r="LTS44" s="214"/>
      <c r="LTT44" s="214"/>
      <c r="LTU44" s="214"/>
      <c r="LTV44" s="214"/>
      <c r="LTW44" s="214"/>
      <c r="LTX44" s="214"/>
      <c r="LTY44" s="214"/>
      <c r="LTZ44" s="214"/>
      <c r="LUA44" s="214"/>
      <c r="LUB44" s="214"/>
      <c r="LUC44" s="214"/>
      <c r="LUD44" s="214"/>
      <c r="LUE44" s="214"/>
      <c r="LUF44" s="214"/>
      <c r="LUG44" s="214"/>
      <c r="LUH44" s="214"/>
      <c r="LUI44" s="214"/>
      <c r="LUJ44" s="214"/>
      <c r="LUK44" s="214"/>
      <c r="LUL44" s="214"/>
      <c r="LUM44" s="214"/>
      <c r="LUN44" s="214"/>
      <c r="LUO44" s="214"/>
      <c r="LUP44" s="214"/>
      <c r="LUQ44" s="214"/>
      <c r="LUR44" s="214"/>
      <c r="LUS44" s="214"/>
      <c r="LUT44" s="214"/>
      <c r="LUU44" s="214"/>
      <c r="LUV44" s="214"/>
      <c r="LUW44" s="214"/>
      <c r="LUX44" s="214"/>
      <c r="LUY44" s="214"/>
      <c r="LUZ44" s="214"/>
      <c r="LVA44" s="214"/>
      <c r="LVB44" s="214"/>
      <c r="LVC44" s="214"/>
      <c r="LVD44" s="214"/>
      <c r="LVE44" s="214"/>
      <c r="LVF44" s="214"/>
      <c r="LVG44" s="214"/>
      <c r="LVH44" s="214"/>
      <c r="LVI44" s="214"/>
      <c r="LVJ44" s="214"/>
      <c r="LVK44" s="214"/>
      <c r="LVL44" s="214"/>
      <c r="LVM44" s="214"/>
      <c r="LVN44" s="214"/>
      <c r="LVO44" s="214"/>
      <c r="LVP44" s="214"/>
      <c r="LVQ44" s="214"/>
      <c r="LVR44" s="214"/>
      <c r="LVS44" s="214"/>
      <c r="LVT44" s="214"/>
      <c r="LVU44" s="214"/>
      <c r="LVV44" s="214"/>
      <c r="LVW44" s="214"/>
      <c r="LVX44" s="214"/>
      <c r="LVY44" s="214"/>
      <c r="LVZ44" s="214"/>
      <c r="LWA44" s="214"/>
      <c r="LWB44" s="214"/>
      <c r="LWC44" s="214"/>
      <c r="LWD44" s="214"/>
      <c r="LWE44" s="214"/>
      <c r="LWF44" s="214"/>
      <c r="LWG44" s="214"/>
      <c r="LWH44" s="214"/>
      <c r="LWI44" s="214"/>
      <c r="LWJ44" s="214"/>
      <c r="LWK44" s="214"/>
      <c r="LWL44" s="214"/>
      <c r="LWM44" s="214"/>
      <c r="LWN44" s="214"/>
      <c r="LWO44" s="214"/>
      <c r="LWP44" s="214"/>
      <c r="LWQ44" s="214"/>
      <c r="LWR44" s="214"/>
      <c r="LWS44" s="214"/>
      <c r="LWT44" s="214"/>
      <c r="LWU44" s="214"/>
      <c r="LWV44" s="214"/>
      <c r="LWW44" s="214"/>
      <c r="LWX44" s="214"/>
      <c r="LWY44" s="214"/>
      <c r="LWZ44" s="214"/>
      <c r="LXA44" s="214"/>
      <c r="LXB44" s="214"/>
      <c r="LXC44" s="214"/>
      <c r="LXD44" s="214"/>
      <c r="LXE44" s="214"/>
      <c r="LXF44" s="214"/>
      <c r="LXG44" s="214"/>
      <c r="LXH44" s="214"/>
      <c r="LXI44" s="214"/>
      <c r="LXJ44" s="214"/>
      <c r="LXK44" s="214"/>
      <c r="LXL44" s="214"/>
      <c r="LXM44" s="214"/>
      <c r="LXN44" s="214"/>
      <c r="LXO44" s="214"/>
      <c r="LXP44" s="214"/>
      <c r="LXQ44" s="214"/>
      <c r="LXR44" s="214"/>
      <c r="LXS44" s="214"/>
      <c r="LXT44" s="214"/>
      <c r="LXU44" s="214"/>
      <c r="LXV44" s="214"/>
      <c r="LXW44" s="214"/>
      <c r="LXX44" s="214"/>
      <c r="LXY44" s="214"/>
      <c r="LXZ44" s="214"/>
      <c r="LYA44" s="214"/>
      <c r="LYB44" s="214"/>
      <c r="LYC44" s="214"/>
      <c r="LYD44" s="214"/>
      <c r="LYE44" s="214"/>
      <c r="LYF44" s="214"/>
      <c r="LYG44" s="214"/>
      <c r="LYH44" s="214"/>
      <c r="LYI44" s="214"/>
      <c r="LYJ44" s="214"/>
      <c r="LYK44" s="214"/>
      <c r="LYL44" s="214"/>
      <c r="LYM44" s="214"/>
      <c r="LYN44" s="214"/>
      <c r="LYO44" s="214"/>
      <c r="LYP44" s="214"/>
      <c r="LYQ44" s="214"/>
      <c r="LYR44" s="214"/>
      <c r="LYS44" s="214"/>
      <c r="LYT44" s="214"/>
      <c r="LYU44" s="214"/>
      <c r="LYV44" s="214"/>
      <c r="LYW44" s="214"/>
      <c r="LYX44" s="214"/>
      <c r="LYY44" s="214"/>
      <c r="LYZ44" s="214"/>
      <c r="LZA44" s="214"/>
      <c r="LZB44" s="214"/>
      <c r="LZC44" s="214"/>
      <c r="LZD44" s="214"/>
      <c r="LZE44" s="214"/>
      <c r="LZF44" s="214"/>
      <c r="LZG44" s="214"/>
      <c r="LZH44" s="214"/>
      <c r="LZI44" s="214"/>
      <c r="LZJ44" s="214"/>
      <c r="LZK44" s="214"/>
      <c r="LZL44" s="214"/>
      <c r="LZM44" s="214"/>
      <c r="LZN44" s="214"/>
      <c r="LZO44" s="214"/>
      <c r="LZP44" s="214"/>
      <c r="LZQ44" s="214"/>
      <c r="LZR44" s="214"/>
      <c r="LZS44" s="214"/>
      <c r="LZT44" s="214"/>
      <c r="LZU44" s="214"/>
      <c r="LZV44" s="214"/>
      <c r="LZW44" s="214"/>
      <c r="LZX44" s="214"/>
      <c r="LZY44" s="214"/>
      <c r="LZZ44" s="214"/>
      <c r="MAA44" s="214"/>
      <c r="MAB44" s="214"/>
      <c r="MAC44" s="214"/>
      <c r="MAD44" s="214"/>
      <c r="MAE44" s="214"/>
      <c r="MAF44" s="214"/>
      <c r="MAG44" s="214"/>
      <c r="MAH44" s="214"/>
      <c r="MAI44" s="214"/>
      <c r="MAJ44" s="214"/>
      <c r="MAK44" s="214"/>
      <c r="MAL44" s="214"/>
      <c r="MAM44" s="214"/>
      <c r="MAN44" s="214"/>
      <c r="MAO44" s="214"/>
      <c r="MAP44" s="214"/>
      <c r="MAQ44" s="214"/>
      <c r="MAR44" s="214"/>
      <c r="MAS44" s="214"/>
      <c r="MAT44" s="214"/>
      <c r="MAU44" s="214"/>
      <c r="MAV44" s="214"/>
      <c r="MAW44" s="214"/>
      <c r="MAX44" s="214"/>
      <c r="MAY44" s="214"/>
      <c r="MAZ44" s="214"/>
      <c r="MBA44" s="214"/>
      <c r="MBB44" s="214"/>
      <c r="MBC44" s="214"/>
      <c r="MBD44" s="214"/>
      <c r="MBE44" s="214"/>
      <c r="MBF44" s="214"/>
      <c r="MBG44" s="214"/>
      <c r="MBH44" s="214"/>
      <c r="MBI44" s="214"/>
      <c r="MBJ44" s="214"/>
      <c r="MBK44" s="214"/>
      <c r="MBL44" s="214"/>
      <c r="MBM44" s="214"/>
      <c r="MBN44" s="214"/>
      <c r="MBO44" s="214"/>
      <c r="MBP44" s="214"/>
      <c r="MBQ44" s="214"/>
      <c r="MBR44" s="214"/>
      <c r="MBS44" s="214"/>
      <c r="MBT44" s="214"/>
      <c r="MBU44" s="214"/>
      <c r="MBV44" s="214"/>
      <c r="MBW44" s="214"/>
      <c r="MBX44" s="214"/>
      <c r="MBY44" s="214"/>
      <c r="MBZ44" s="214"/>
      <c r="MCA44" s="214"/>
      <c r="MCB44" s="214"/>
      <c r="MCC44" s="214"/>
      <c r="MCD44" s="214"/>
      <c r="MCE44" s="214"/>
      <c r="MCF44" s="214"/>
      <c r="MCG44" s="214"/>
      <c r="MCH44" s="214"/>
      <c r="MCI44" s="214"/>
      <c r="MCJ44" s="214"/>
      <c r="MCK44" s="214"/>
      <c r="MCL44" s="214"/>
      <c r="MCM44" s="214"/>
      <c r="MCN44" s="214"/>
      <c r="MCO44" s="214"/>
      <c r="MCP44" s="214"/>
      <c r="MCQ44" s="214"/>
      <c r="MCR44" s="214"/>
      <c r="MCS44" s="214"/>
      <c r="MCT44" s="214"/>
      <c r="MCU44" s="214"/>
      <c r="MCV44" s="214"/>
      <c r="MCW44" s="214"/>
      <c r="MCX44" s="214"/>
      <c r="MCY44" s="214"/>
      <c r="MCZ44" s="214"/>
      <c r="MDA44" s="214"/>
      <c r="MDB44" s="214"/>
      <c r="MDC44" s="214"/>
      <c r="MDD44" s="214"/>
      <c r="MDE44" s="214"/>
      <c r="MDF44" s="214"/>
      <c r="MDG44" s="214"/>
      <c r="MDH44" s="214"/>
      <c r="MDI44" s="214"/>
      <c r="MDJ44" s="214"/>
      <c r="MDK44" s="214"/>
      <c r="MDL44" s="214"/>
      <c r="MDM44" s="214"/>
      <c r="MDN44" s="214"/>
      <c r="MDO44" s="214"/>
      <c r="MDP44" s="214"/>
      <c r="MDQ44" s="214"/>
      <c r="MDR44" s="214"/>
      <c r="MDS44" s="214"/>
      <c r="MDT44" s="214"/>
      <c r="MDU44" s="214"/>
      <c r="MDV44" s="214"/>
      <c r="MDW44" s="214"/>
      <c r="MDX44" s="214"/>
      <c r="MDY44" s="214"/>
      <c r="MDZ44" s="214"/>
      <c r="MEA44" s="214"/>
      <c r="MEB44" s="214"/>
      <c r="MEC44" s="214"/>
      <c r="MED44" s="214"/>
      <c r="MEE44" s="214"/>
      <c r="MEF44" s="214"/>
      <c r="MEG44" s="214"/>
      <c r="MEH44" s="214"/>
      <c r="MEI44" s="214"/>
      <c r="MEJ44" s="214"/>
      <c r="MEK44" s="214"/>
      <c r="MEL44" s="214"/>
      <c r="MEM44" s="214"/>
      <c r="MEN44" s="214"/>
      <c r="MEO44" s="214"/>
      <c r="MEP44" s="214"/>
      <c r="MEQ44" s="214"/>
      <c r="MER44" s="214"/>
      <c r="MES44" s="214"/>
      <c r="MET44" s="214"/>
      <c r="MEU44" s="214"/>
      <c r="MEV44" s="214"/>
      <c r="MEW44" s="214"/>
      <c r="MEX44" s="214"/>
      <c r="MEY44" s="214"/>
      <c r="MEZ44" s="214"/>
      <c r="MFA44" s="214"/>
      <c r="MFB44" s="214"/>
      <c r="MFC44" s="214"/>
      <c r="MFD44" s="214"/>
      <c r="MFE44" s="214"/>
      <c r="MFF44" s="214"/>
      <c r="MFG44" s="214"/>
      <c r="MFH44" s="214"/>
      <c r="MFI44" s="214"/>
      <c r="MFJ44" s="214"/>
      <c r="MFK44" s="214"/>
      <c r="MFL44" s="214"/>
      <c r="MFM44" s="214"/>
      <c r="MFN44" s="214"/>
      <c r="MFO44" s="214"/>
      <c r="MFP44" s="214"/>
      <c r="MFQ44" s="214"/>
      <c r="MFR44" s="214"/>
      <c r="MFS44" s="214"/>
      <c r="MFT44" s="214"/>
      <c r="MFU44" s="214"/>
      <c r="MFV44" s="214"/>
      <c r="MFW44" s="214"/>
      <c r="MFX44" s="214"/>
      <c r="MFY44" s="214"/>
      <c r="MFZ44" s="214"/>
      <c r="MGA44" s="214"/>
      <c r="MGB44" s="214"/>
      <c r="MGC44" s="214"/>
      <c r="MGD44" s="214"/>
      <c r="MGE44" s="214"/>
      <c r="MGF44" s="214"/>
      <c r="MGG44" s="214"/>
      <c r="MGH44" s="214"/>
      <c r="MGI44" s="214"/>
      <c r="MGJ44" s="214"/>
      <c r="MGK44" s="214"/>
      <c r="MGL44" s="214"/>
      <c r="MGM44" s="214"/>
      <c r="MGN44" s="214"/>
      <c r="MGO44" s="214"/>
      <c r="MGP44" s="214"/>
      <c r="MGQ44" s="214"/>
      <c r="MGR44" s="214"/>
      <c r="MGS44" s="214"/>
      <c r="MGT44" s="214"/>
      <c r="MGU44" s="214"/>
      <c r="MGV44" s="214"/>
      <c r="MGW44" s="214"/>
      <c r="MGX44" s="214"/>
      <c r="MGY44" s="214"/>
      <c r="MGZ44" s="214"/>
      <c r="MHA44" s="214"/>
      <c r="MHB44" s="214"/>
      <c r="MHC44" s="214"/>
      <c r="MHD44" s="214"/>
      <c r="MHE44" s="214"/>
      <c r="MHF44" s="214"/>
      <c r="MHG44" s="214"/>
      <c r="MHH44" s="214"/>
      <c r="MHI44" s="214"/>
      <c r="MHJ44" s="214"/>
      <c r="MHK44" s="214"/>
      <c r="MHL44" s="214"/>
      <c r="MHM44" s="214"/>
      <c r="MHN44" s="214"/>
      <c r="MHO44" s="214"/>
      <c r="MHP44" s="214"/>
      <c r="MHQ44" s="214"/>
      <c r="MHR44" s="214"/>
      <c r="MHS44" s="214"/>
      <c r="MHT44" s="214"/>
      <c r="MHU44" s="214"/>
      <c r="MHV44" s="214"/>
      <c r="MHW44" s="214"/>
      <c r="MHX44" s="214"/>
      <c r="MHY44" s="214"/>
      <c r="MHZ44" s="214"/>
      <c r="MIA44" s="214"/>
      <c r="MIB44" s="214"/>
      <c r="MIC44" s="214"/>
      <c r="MID44" s="214"/>
      <c r="MIE44" s="214"/>
      <c r="MIF44" s="214"/>
      <c r="MIG44" s="214"/>
      <c r="MIH44" s="214"/>
      <c r="MII44" s="214"/>
      <c r="MIJ44" s="214"/>
      <c r="MIK44" s="214"/>
      <c r="MIL44" s="214"/>
      <c r="MIM44" s="214"/>
      <c r="MIN44" s="214"/>
      <c r="MIO44" s="214"/>
      <c r="MIP44" s="214"/>
      <c r="MIQ44" s="214"/>
      <c r="MIR44" s="214"/>
      <c r="MIS44" s="214"/>
      <c r="MIT44" s="214"/>
      <c r="MIU44" s="214"/>
      <c r="MIV44" s="214"/>
      <c r="MIW44" s="214"/>
      <c r="MIX44" s="214"/>
      <c r="MIY44" s="214"/>
      <c r="MIZ44" s="214"/>
      <c r="MJA44" s="214"/>
      <c r="MJB44" s="214"/>
      <c r="MJC44" s="214"/>
      <c r="MJD44" s="214"/>
      <c r="MJE44" s="214"/>
      <c r="MJF44" s="214"/>
      <c r="MJG44" s="214"/>
      <c r="MJH44" s="214"/>
      <c r="MJI44" s="214"/>
      <c r="MJJ44" s="214"/>
      <c r="MJK44" s="214"/>
      <c r="MJL44" s="214"/>
      <c r="MJM44" s="214"/>
      <c r="MJN44" s="214"/>
      <c r="MJO44" s="214"/>
      <c r="MJP44" s="214"/>
      <c r="MJQ44" s="214"/>
      <c r="MJR44" s="214"/>
      <c r="MJS44" s="214"/>
      <c r="MJT44" s="214"/>
      <c r="MJU44" s="214"/>
      <c r="MJV44" s="214"/>
      <c r="MJW44" s="214"/>
      <c r="MJX44" s="214"/>
      <c r="MJY44" s="214"/>
      <c r="MJZ44" s="214"/>
      <c r="MKA44" s="214"/>
      <c r="MKB44" s="214"/>
      <c r="MKC44" s="214"/>
      <c r="MKD44" s="214"/>
      <c r="MKE44" s="214"/>
      <c r="MKF44" s="214"/>
      <c r="MKG44" s="214"/>
      <c r="MKH44" s="214"/>
      <c r="MKI44" s="214"/>
      <c r="MKJ44" s="214"/>
      <c r="MKK44" s="214"/>
      <c r="MKL44" s="214"/>
      <c r="MKM44" s="214"/>
      <c r="MKN44" s="214"/>
      <c r="MKO44" s="214"/>
      <c r="MKP44" s="214"/>
      <c r="MKQ44" s="214"/>
      <c r="MKR44" s="214"/>
      <c r="MKS44" s="214"/>
      <c r="MKT44" s="214"/>
      <c r="MKU44" s="214"/>
      <c r="MKV44" s="214"/>
      <c r="MKW44" s="214"/>
      <c r="MKX44" s="214"/>
      <c r="MKY44" s="214"/>
      <c r="MKZ44" s="214"/>
      <c r="MLA44" s="214"/>
      <c r="MLB44" s="214"/>
      <c r="MLC44" s="214"/>
      <c r="MLD44" s="214"/>
      <c r="MLE44" s="214"/>
      <c r="MLF44" s="214"/>
      <c r="MLG44" s="214"/>
      <c r="MLH44" s="214"/>
      <c r="MLI44" s="214"/>
      <c r="MLJ44" s="214"/>
      <c r="MLK44" s="214"/>
      <c r="MLL44" s="214"/>
      <c r="MLM44" s="214"/>
      <c r="MLN44" s="214"/>
      <c r="MLO44" s="214"/>
      <c r="MLP44" s="214"/>
      <c r="MLQ44" s="214"/>
      <c r="MLR44" s="214"/>
      <c r="MLS44" s="214"/>
      <c r="MLT44" s="214"/>
      <c r="MLU44" s="214"/>
      <c r="MLV44" s="214"/>
      <c r="MLW44" s="214"/>
      <c r="MLX44" s="214"/>
      <c r="MLY44" s="214"/>
      <c r="MLZ44" s="214"/>
      <c r="MMA44" s="214"/>
      <c r="MMB44" s="214"/>
      <c r="MMC44" s="214"/>
      <c r="MMD44" s="214"/>
      <c r="MME44" s="214"/>
      <c r="MMF44" s="214"/>
      <c r="MMG44" s="214"/>
      <c r="MMH44" s="214"/>
      <c r="MMI44" s="214"/>
      <c r="MMJ44" s="214"/>
      <c r="MMK44" s="214"/>
      <c r="MML44" s="214"/>
      <c r="MMM44" s="214"/>
      <c r="MMN44" s="214"/>
      <c r="MMO44" s="214"/>
      <c r="MMP44" s="214"/>
      <c r="MMQ44" s="214"/>
      <c r="MMR44" s="214"/>
      <c r="MMS44" s="214"/>
      <c r="MMT44" s="214"/>
      <c r="MMU44" s="214"/>
      <c r="MMV44" s="214"/>
      <c r="MMW44" s="214"/>
      <c r="MMX44" s="214"/>
      <c r="MMY44" s="214"/>
      <c r="MMZ44" s="214"/>
      <c r="MNA44" s="214"/>
      <c r="MNB44" s="214"/>
      <c r="MNC44" s="214"/>
      <c r="MND44" s="214"/>
      <c r="MNE44" s="214"/>
      <c r="MNF44" s="214"/>
      <c r="MNG44" s="214"/>
      <c r="MNH44" s="214"/>
      <c r="MNI44" s="214"/>
      <c r="MNJ44" s="214"/>
      <c r="MNK44" s="214"/>
      <c r="MNL44" s="214"/>
      <c r="MNM44" s="214"/>
      <c r="MNN44" s="214"/>
      <c r="MNO44" s="214"/>
      <c r="MNP44" s="214"/>
      <c r="MNQ44" s="214"/>
      <c r="MNR44" s="214"/>
      <c r="MNS44" s="214"/>
      <c r="MNT44" s="214"/>
      <c r="MNU44" s="214"/>
      <c r="MNV44" s="214"/>
      <c r="MNW44" s="214"/>
      <c r="MNX44" s="214"/>
      <c r="MNY44" s="214"/>
      <c r="MNZ44" s="214"/>
      <c r="MOA44" s="214"/>
      <c r="MOB44" s="214"/>
      <c r="MOC44" s="214"/>
      <c r="MOD44" s="214"/>
      <c r="MOE44" s="214"/>
      <c r="MOF44" s="214"/>
      <c r="MOG44" s="214"/>
      <c r="MOH44" s="214"/>
      <c r="MOI44" s="214"/>
      <c r="MOJ44" s="214"/>
      <c r="MOK44" s="214"/>
      <c r="MOL44" s="214"/>
      <c r="MOM44" s="214"/>
      <c r="MON44" s="214"/>
      <c r="MOO44" s="214"/>
      <c r="MOP44" s="214"/>
      <c r="MOQ44" s="214"/>
      <c r="MOR44" s="214"/>
      <c r="MOS44" s="214"/>
      <c r="MOT44" s="214"/>
      <c r="MOU44" s="214"/>
      <c r="MOV44" s="214"/>
      <c r="MOW44" s="214"/>
      <c r="MOX44" s="214"/>
      <c r="MOY44" s="214"/>
      <c r="MOZ44" s="214"/>
      <c r="MPA44" s="214"/>
      <c r="MPB44" s="214"/>
      <c r="MPC44" s="214"/>
      <c r="MPD44" s="214"/>
      <c r="MPE44" s="214"/>
      <c r="MPF44" s="214"/>
      <c r="MPG44" s="214"/>
      <c r="MPH44" s="214"/>
      <c r="MPI44" s="214"/>
      <c r="MPJ44" s="214"/>
      <c r="MPK44" s="214"/>
      <c r="MPL44" s="214"/>
      <c r="MPM44" s="214"/>
      <c r="MPN44" s="214"/>
      <c r="MPO44" s="214"/>
      <c r="MPP44" s="214"/>
      <c r="MPQ44" s="214"/>
      <c r="MPR44" s="214"/>
      <c r="MPS44" s="214"/>
      <c r="MPT44" s="214"/>
      <c r="MPU44" s="214"/>
      <c r="MPV44" s="214"/>
      <c r="MPW44" s="214"/>
      <c r="MPX44" s="214"/>
      <c r="MPY44" s="214"/>
      <c r="MPZ44" s="214"/>
      <c r="MQA44" s="214"/>
      <c r="MQB44" s="214"/>
      <c r="MQC44" s="214"/>
      <c r="MQD44" s="214"/>
      <c r="MQE44" s="214"/>
      <c r="MQF44" s="214"/>
      <c r="MQG44" s="214"/>
      <c r="MQH44" s="214"/>
      <c r="MQI44" s="214"/>
      <c r="MQJ44" s="214"/>
      <c r="MQK44" s="214"/>
      <c r="MQL44" s="214"/>
      <c r="MQM44" s="214"/>
      <c r="MQN44" s="214"/>
      <c r="MQO44" s="214"/>
      <c r="MQP44" s="214"/>
      <c r="MQQ44" s="214"/>
      <c r="MQR44" s="214"/>
      <c r="MQS44" s="214"/>
      <c r="MQT44" s="214"/>
      <c r="MQU44" s="214"/>
      <c r="MQV44" s="214"/>
      <c r="MQW44" s="214"/>
      <c r="MQX44" s="214"/>
      <c r="MQY44" s="214"/>
      <c r="MQZ44" s="214"/>
      <c r="MRA44" s="214"/>
      <c r="MRB44" s="214"/>
      <c r="MRC44" s="214"/>
      <c r="MRD44" s="214"/>
      <c r="MRE44" s="214"/>
      <c r="MRF44" s="214"/>
      <c r="MRG44" s="214"/>
      <c r="MRH44" s="214"/>
      <c r="MRI44" s="214"/>
      <c r="MRJ44" s="214"/>
      <c r="MRK44" s="214"/>
      <c r="MRL44" s="214"/>
      <c r="MRM44" s="214"/>
      <c r="MRN44" s="214"/>
      <c r="MRO44" s="214"/>
      <c r="MRP44" s="214"/>
      <c r="MRQ44" s="214"/>
      <c r="MRR44" s="214"/>
      <c r="MRS44" s="214"/>
      <c r="MRT44" s="214"/>
      <c r="MRU44" s="214"/>
      <c r="MRV44" s="214"/>
      <c r="MRW44" s="214"/>
      <c r="MRX44" s="214"/>
      <c r="MRY44" s="214"/>
      <c r="MRZ44" s="214"/>
      <c r="MSA44" s="214"/>
      <c r="MSB44" s="214"/>
      <c r="MSC44" s="214"/>
      <c r="MSD44" s="214"/>
      <c r="MSE44" s="214"/>
      <c r="MSF44" s="214"/>
      <c r="MSG44" s="214"/>
      <c r="MSH44" s="214"/>
      <c r="MSI44" s="214"/>
      <c r="MSJ44" s="214"/>
      <c r="MSK44" s="214"/>
      <c r="MSL44" s="214"/>
      <c r="MSM44" s="214"/>
      <c r="MSN44" s="214"/>
      <c r="MSO44" s="214"/>
      <c r="MSP44" s="214"/>
      <c r="MSQ44" s="214"/>
      <c r="MSR44" s="214"/>
      <c r="MSS44" s="214"/>
      <c r="MST44" s="214"/>
      <c r="MSU44" s="214"/>
      <c r="MSV44" s="214"/>
      <c r="MSW44" s="214"/>
      <c r="MSX44" s="214"/>
      <c r="MSY44" s="214"/>
      <c r="MSZ44" s="214"/>
      <c r="MTA44" s="214"/>
      <c r="MTB44" s="214"/>
      <c r="MTC44" s="214"/>
      <c r="MTD44" s="214"/>
      <c r="MTE44" s="214"/>
      <c r="MTF44" s="214"/>
      <c r="MTG44" s="214"/>
      <c r="MTH44" s="214"/>
      <c r="MTI44" s="214"/>
      <c r="MTJ44" s="214"/>
      <c r="MTK44" s="214"/>
      <c r="MTL44" s="214"/>
      <c r="MTM44" s="214"/>
      <c r="MTN44" s="214"/>
      <c r="MTO44" s="214"/>
      <c r="MTP44" s="214"/>
      <c r="MTQ44" s="214"/>
      <c r="MTR44" s="214"/>
      <c r="MTS44" s="214"/>
      <c r="MTT44" s="214"/>
      <c r="MTU44" s="214"/>
      <c r="MTV44" s="214"/>
      <c r="MTW44" s="214"/>
      <c r="MTX44" s="214"/>
      <c r="MTY44" s="214"/>
      <c r="MTZ44" s="214"/>
      <c r="MUA44" s="214"/>
      <c r="MUB44" s="214"/>
      <c r="MUC44" s="214"/>
      <c r="MUD44" s="214"/>
      <c r="MUE44" s="214"/>
      <c r="MUF44" s="214"/>
      <c r="MUG44" s="214"/>
      <c r="MUH44" s="214"/>
      <c r="MUI44" s="214"/>
      <c r="MUJ44" s="214"/>
      <c r="MUK44" s="214"/>
      <c r="MUL44" s="214"/>
      <c r="MUM44" s="214"/>
      <c r="MUN44" s="214"/>
      <c r="MUO44" s="214"/>
      <c r="MUP44" s="214"/>
      <c r="MUQ44" s="214"/>
      <c r="MUR44" s="214"/>
      <c r="MUS44" s="214"/>
      <c r="MUT44" s="214"/>
      <c r="MUU44" s="214"/>
      <c r="MUV44" s="214"/>
      <c r="MUW44" s="214"/>
      <c r="MUX44" s="214"/>
      <c r="MUY44" s="214"/>
      <c r="MUZ44" s="214"/>
      <c r="MVA44" s="214"/>
      <c r="MVB44" s="214"/>
      <c r="MVC44" s="214"/>
      <c r="MVD44" s="214"/>
      <c r="MVE44" s="214"/>
      <c r="MVF44" s="214"/>
      <c r="MVG44" s="214"/>
      <c r="MVH44" s="214"/>
      <c r="MVI44" s="214"/>
      <c r="MVJ44" s="214"/>
      <c r="MVK44" s="214"/>
      <c r="MVL44" s="214"/>
      <c r="MVM44" s="214"/>
      <c r="MVN44" s="214"/>
      <c r="MVO44" s="214"/>
      <c r="MVP44" s="214"/>
      <c r="MVQ44" s="214"/>
      <c r="MVR44" s="214"/>
      <c r="MVS44" s="214"/>
      <c r="MVT44" s="214"/>
      <c r="MVU44" s="214"/>
      <c r="MVV44" s="214"/>
      <c r="MVW44" s="214"/>
      <c r="MVX44" s="214"/>
      <c r="MVY44" s="214"/>
      <c r="MVZ44" s="214"/>
      <c r="MWA44" s="214"/>
      <c r="MWB44" s="214"/>
      <c r="MWC44" s="214"/>
      <c r="MWD44" s="214"/>
      <c r="MWE44" s="214"/>
      <c r="MWF44" s="214"/>
      <c r="MWG44" s="214"/>
      <c r="MWH44" s="214"/>
      <c r="MWI44" s="214"/>
      <c r="MWJ44" s="214"/>
      <c r="MWK44" s="214"/>
      <c r="MWL44" s="214"/>
      <c r="MWM44" s="214"/>
      <c r="MWN44" s="214"/>
      <c r="MWO44" s="214"/>
      <c r="MWP44" s="214"/>
      <c r="MWQ44" s="214"/>
      <c r="MWR44" s="214"/>
      <c r="MWS44" s="214"/>
      <c r="MWT44" s="214"/>
      <c r="MWU44" s="214"/>
      <c r="MWV44" s="214"/>
      <c r="MWW44" s="214"/>
      <c r="MWX44" s="214"/>
      <c r="MWY44" s="214"/>
      <c r="MWZ44" s="214"/>
      <c r="MXA44" s="214"/>
      <c r="MXB44" s="214"/>
      <c r="MXC44" s="214"/>
      <c r="MXD44" s="214"/>
      <c r="MXE44" s="214"/>
      <c r="MXF44" s="214"/>
      <c r="MXG44" s="214"/>
      <c r="MXH44" s="214"/>
      <c r="MXI44" s="214"/>
      <c r="MXJ44" s="214"/>
      <c r="MXK44" s="214"/>
      <c r="MXL44" s="214"/>
      <c r="MXM44" s="214"/>
      <c r="MXN44" s="214"/>
      <c r="MXO44" s="214"/>
      <c r="MXP44" s="214"/>
      <c r="MXQ44" s="214"/>
      <c r="MXR44" s="214"/>
      <c r="MXS44" s="214"/>
      <c r="MXT44" s="214"/>
      <c r="MXU44" s="214"/>
      <c r="MXV44" s="214"/>
      <c r="MXW44" s="214"/>
      <c r="MXX44" s="214"/>
      <c r="MXY44" s="214"/>
      <c r="MXZ44" s="214"/>
      <c r="MYA44" s="214"/>
      <c r="MYB44" s="214"/>
      <c r="MYC44" s="214"/>
      <c r="MYD44" s="214"/>
      <c r="MYE44" s="214"/>
      <c r="MYF44" s="214"/>
      <c r="MYG44" s="214"/>
      <c r="MYH44" s="214"/>
      <c r="MYI44" s="214"/>
      <c r="MYJ44" s="214"/>
      <c r="MYK44" s="214"/>
      <c r="MYL44" s="214"/>
      <c r="MYM44" s="214"/>
      <c r="MYN44" s="214"/>
      <c r="MYO44" s="214"/>
      <c r="MYP44" s="214"/>
      <c r="MYQ44" s="214"/>
      <c r="MYR44" s="214"/>
      <c r="MYS44" s="214"/>
      <c r="MYT44" s="214"/>
      <c r="MYU44" s="214"/>
      <c r="MYV44" s="214"/>
      <c r="MYW44" s="214"/>
      <c r="MYX44" s="214"/>
      <c r="MYY44" s="214"/>
      <c r="MYZ44" s="214"/>
      <c r="MZA44" s="214"/>
      <c r="MZB44" s="214"/>
      <c r="MZC44" s="214"/>
      <c r="MZD44" s="214"/>
      <c r="MZE44" s="214"/>
      <c r="MZF44" s="214"/>
      <c r="MZG44" s="214"/>
      <c r="MZH44" s="214"/>
      <c r="MZI44" s="214"/>
      <c r="MZJ44" s="214"/>
      <c r="MZK44" s="214"/>
      <c r="MZL44" s="214"/>
      <c r="MZM44" s="214"/>
      <c r="MZN44" s="214"/>
      <c r="MZO44" s="214"/>
      <c r="MZP44" s="214"/>
      <c r="MZQ44" s="214"/>
      <c r="MZR44" s="214"/>
      <c r="MZS44" s="214"/>
      <c r="MZT44" s="214"/>
      <c r="MZU44" s="214"/>
      <c r="MZV44" s="214"/>
      <c r="MZW44" s="214"/>
      <c r="MZX44" s="214"/>
      <c r="MZY44" s="214"/>
      <c r="MZZ44" s="214"/>
      <c r="NAA44" s="214"/>
      <c r="NAB44" s="214"/>
      <c r="NAC44" s="214"/>
      <c r="NAD44" s="214"/>
      <c r="NAE44" s="214"/>
      <c r="NAF44" s="214"/>
      <c r="NAG44" s="214"/>
      <c r="NAH44" s="214"/>
      <c r="NAI44" s="214"/>
      <c r="NAJ44" s="214"/>
      <c r="NAK44" s="214"/>
      <c r="NAL44" s="214"/>
      <c r="NAM44" s="214"/>
      <c r="NAN44" s="214"/>
      <c r="NAO44" s="214"/>
      <c r="NAP44" s="214"/>
      <c r="NAQ44" s="214"/>
      <c r="NAR44" s="214"/>
      <c r="NAS44" s="214"/>
      <c r="NAT44" s="214"/>
      <c r="NAU44" s="214"/>
      <c r="NAV44" s="214"/>
      <c r="NAW44" s="214"/>
      <c r="NAX44" s="214"/>
      <c r="NAY44" s="214"/>
      <c r="NAZ44" s="214"/>
      <c r="NBA44" s="214"/>
      <c r="NBB44" s="214"/>
      <c r="NBC44" s="214"/>
      <c r="NBD44" s="214"/>
      <c r="NBE44" s="214"/>
      <c r="NBF44" s="214"/>
      <c r="NBG44" s="214"/>
      <c r="NBH44" s="214"/>
      <c r="NBI44" s="214"/>
      <c r="NBJ44" s="214"/>
      <c r="NBK44" s="214"/>
      <c r="NBL44" s="214"/>
      <c r="NBM44" s="214"/>
      <c r="NBN44" s="214"/>
      <c r="NBO44" s="214"/>
      <c r="NBP44" s="214"/>
      <c r="NBQ44" s="214"/>
      <c r="NBR44" s="214"/>
      <c r="NBS44" s="214"/>
      <c r="NBT44" s="214"/>
      <c r="NBU44" s="214"/>
      <c r="NBV44" s="214"/>
      <c r="NBW44" s="214"/>
      <c r="NBX44" s="214"/>
      <c r="NBY44" s="214"/>
      <c r="NBZ44" s="214"/>
      <c r="NCA44" s="214"/>
      <c r="NCB44" s="214"/>
      <c r="NCC44" s="214"/>
      <c r="NCD44" s="214"/>
      <c r="NCE44" s="214"/>
      <c r="NCF44" s="214"/>
      <c r="NCG44" s="214"/>
      <c r="NCH44" s="214"/>
      <c r="NCI44" s="214"/>
      <c r="NCJ44" s="214"/>
      <c r="NCK44" s="214"/>
      <c r="NCL44" s="214"/>
      <c r="NCM44" s="214"/>
      <c r="NCN44" s="214"/>
      <c r="NCO44" s="214"/>
      <c r="NCP44" s="214"/>
      <c r="NCQ44" s="214"/>
      <c r="NCR44" s="214"/>
      <c r="NCS44" s="214"/>
      <c r="NCT44" s="214"/>
      <c r="NCU44" s="214"/>
      <c r="NCV44" s="214"/>
      <c r="NCW44" s="214"/>
      <c r="NCX44" s="214"/>
      <c r="NCY44" s="214"/>
      <c r="NCZ44" s="214"/>
      <c r="NDA44" s="214"/>
      <c r="NDB44" s="214"/>
      <c r="NDC44" s="214"/>
      <c r="NDD44" s="214"/>
      <c r="NDE44" s="214"/>
      <c r="NDF44" s="214"/>
      <c r="NDG44" s="214"/>
      <c r="NDH44" s="214"/>
      <c r="NDI44" s="214"/>
      <c r="NDJ44" s="214"/>
      <c r="NDK44" s="214"/>
      <c r="NDL44" s="214"/>
      <c r="NDM44" s="214"/>
      <c r="NDN44" s="214"/>
      <c r="NDO44" s="214"/>
      <c r="NDP44" s="214"/>
      <c r="NDQ44" s="214"/>
      <c r="NDR44" s="214"/>
      <c r="NDS44" s="214"/>
      <c r="NDT44" s="214"/>
      <c r="NDU44" s="214"/>
      <c r="NDV44" s="214"/>
      <c r="NDW44" s="214"/>
      <c r="NDX44" s="214"/>
      <c r="NDY44" s="214"/>
      <c r="NDZ44" s="214"/>
      <c r="NEA44" s="214"/>
      <c r="NEB44" s="214"/>
      <c r="NEC44" s="214"/>
      <c r="NED44" s="214"/>
      <c r="NEE44" s="214"/>
      <c r="NEF44" s="214"/>
      <c r="NEG44" s="214"/>
      <c r="NEH44" s="214"/>
      <c r="NEI44" s="214"/>
      <c r="NEJ44" s="214"/>
      <c r="NEK44" s="214"/>
      <c r="NEL44" s="214"/>
      <c r="NEM44" s="214"/>
      <c r="NEN44" s="214"/>
      <c r="NEO44" s="214"/>
      <c r="NEP44" s="214"/>
      <c r="NEQ44" s="214"/>
      <c r="NER44" s="214"/>
      <c r="NES44" s="214"/>
      <c r="NET44" s="214"/>
      <c r="NEU44" s="214"/>
      <c r="NEV44" s="214"/>
      <c r="NEW44" s="214"/>
      <c r="NEX44" s="214"/>
      <c r="NEY44" s="214"/>
      <c r="NEZ44" s="214"/>
      <c r="NFA44" s="214"/>
      <c r="NFB44" s="214"/>
      <c r="NFC44" s="214"/>
      <c r="NFD44" s="214"/>
      <c r="NFE44" s="214"/>
      <c r="NFF44" s="214"/>
      <c r="NFG44" s="214"/>
      <c r="NFH44" s="214"/>
      <c r="NFI44" s="214"/>
      <c r="NFJ44" s="214"/>
      <c r="NFK44" s="214"/>
      <c r="NFL44" s="214"/>
      <c r="NFM44" s="214"/>
      <c r="NFN44" s="214"/>
      <c r="NFO44" s="214"/>
      <c r="NFP44" s="214"/>
      <c r="NFQ44" s="214"/>
      <c r="NFR44" s="214"/>
      <c r="NFS44" s="214"/>
      <c r="NFT44" s="214"/>
      <c r="NFU44" s="214"/>
      <c r="NFV44" s="214"/>
      <c r="NFW44" s="214"/>
      <c r="NFX44" s="214"/>
      <c r="NFY44" s="214"/>
      <c r="NFZ44" s="214"/>
      <c r="NGA44" s="214"/>
      <c r="NGB44" s="214"/>
      <c r="NGC44" s="214"/>
      <c r="NGD44" s="214"/>
      <c r="NGE44" s="214"/>
      <c r="NGF44" s="214"/>
      <c r="NGG44" s="214"/>
      <c r="NGH44" s="214"/>
      <c r="NGI44" s="214"/>
      <c r="NGJ44" s="214"/>
      <c r="NGK44" s="214"/>
      <c r="NGL44" s="214"/>
      <c r="NGM44" s="214"/>
      <c r="NGN44" s="214"/>
      <c r="NGO44" s="214"/>
      <c r="NGP44" s="214"/>
      <c r="NGQ44" s="214"/>
      <c r="NGR44" s="214"/>
      <c r="NGS44" s="214"/>
      <c r="NGT44" s="214"/>
      <c r="NGU44" s="214"/>
      <c r="NGV44" s="214"/>
      <c r="NGW44" s="214"/>
      <c r="NGX44" s="214"/>
      <c r="NGY44" s="214"/>
      <c r="NGZ44" s="214"/>
      <c r="NHA44" s="214"/>
      <c r="NHB44" s="214"/>
      <c r="NHC44" s="214"/>
      <c r="NHD44" s="214"/>
      <c r="NHE44" s="214"/>
      <c r="NHF44" s="214"/>
      <c r="NHG44" s="214"/>
      <c r="NHH44" s="214"/>
      <c r="NHI44" s="214"/>
      <c r="NHJ44" s="214"/>
      <c r="NHK44" s="214"/>
      <c r="NHL44" s="214"/>
      <c r="NHM44" s="214"/>
      <c r="NHN44" s="214"/>
      <c r="NHO44" s="214"/>
      <c r="NHP44" s="214"/>
      <c r="NHQ44" s="214"/>
      <c r="NHR44" s="214"/>
      <c r="NHS44" s="214"/>
      <c r="NHT44" s="214"/>
      <c r="NHU44" s="214"/>
      <c r="NHV44" s="214"/>
      <c r="NHW44" s="214"/>
      <c r="NHX44" s="214"/>
      <c r="NHY44" s="214"/>
      <c r="NHZ44" s="214"/>
      <c r="NIA44" s="214"/>
      <c r="NIB44" s="214"/>
      <c r="NIC44" s="214"/>
      <c r="NID44" s="214"/>
      <c r="NIE44" s="214"/>
      <c r="NIF44" s="214"/>
      <c r="NIG44" s="214"/>
      <c r="NIH44" s="214"/>
      <c r="NII44" s="214"/>
      <c r="NIJ44" s="214"/>
      <c r="NIK44" s="214"/>
      <c r="NIL44" s="214"/>
      <c r="NIM44" s="214"/>
      <c r="NIN44" s="214"/>
      <c r="NIO44" s="214"/>
      <c r="NIP44" s="214"/>
      <c r="NIQ44" s="214"/>
      <c r="NIR44" s="214"/>
      <c r="NIS44" s="214"/>
      <c r="NIT44" s="214"/>
      <c r="NIU44" s="214"/>
      <c r="NIV44" s="214"/>
      <c r="NIW44" s="214"/>
      <c r="NIX44" s="214"/>
      <c r="NIY44" s="214"/>
      <c r="NIZ44" s="214"/>
      <c r="NJA44" s="214"/>
      <c r="NJB44" s="214"/>
      <c r="NJC44" s="214"/>
      <c r="NJD44" s="214"/>
      <c r="NJE44" s="214"/>
      <c r="NJF44" s="214"/>
      <c r="NJG44" s="214"/>
      <c r="NJH44" s="214"/>
      <c r="NJI44" s="214"/>
      <c r="NJJ44" s="214"/>
      <c r="NJK44" s="214"/>
      <c r="NJL44" s="214"/>
      <c r="NJM44" s="214"/>
      <c r="NJN44" s="214"/>
      <c r="NJO44" s="214"/>
      <c r="NJP44" s="214"/>
      <c r="NJQ44" s="214"/>
      <c r="NJR44" s="214"/>
      <c r="NJS44" s="214"/>
      <c r="NJT44" s="214"/>
      <c r="NJU44" s="214"/>
      <c r="NJV44" s="214"/>
      <c r="NJW44" s="214"/>
      <c r="NJX44" s="214"/>
      <c r="NJY44" s="214"/>
      <c r="NJZ44" s="214"/>
      <c r="NKA44" s="214"/>
      <c r="NKB44" s="214"/>
      <c r="NKC44" s="214"/>
      <c r="NKD44" s="214"/>
      <c r="NKE44" s="214"/>
      <c r="NKF44" s="214"/>
      <c r="NKG44" s="214"/>
      <c r="NKH44" s="214"/>
      <c r="NKI44" s="214"/>
      <c r="NKJ44" s="214"/>
      <c r="NKK44" s="214"/>
      <c r="NKL44" s="214"/>
      <c r="NKM44" s="214"/>
      <c r="NKN44" s="214"/>
      <c r="NKO44" s="214"/>
      <c r="NKP44" s="214"/>
      <c r="NKQ44" s="214"/>
      <c r="NKR44" s="214"/>
      <c r="NKS44" s="214"/>
      <c r="NKT44" s="214"/>
      <c r="NKU44" s="214"/>
      <c r="NKV44" s="214"/>
      <c r="NKW44" s="214"/>
      <c r="NKX44" s="214"/>
      <c r="NKY44" s="214"/>
      <c r="NKZ44" s="214"/>
      <c r="NLA44" s="214"/>
      <c r="NLB44" s="214"/>
      <c r="NLC44" s="214"/>
      <c r="NLD44" s="214"/>
      <c r="NLE44" s="214"/>
      <c r="NLF44" s="214"/>
      <c r="NLG44" s="214"/>
      <c r="NLH44" s="214"/>
      <c r="NLI44" s="214"/>
      <c r="NLJ44" s="214"/>
      <c r="NLK44" s="214"/>
      <c r="NLL44" s="214"/>
      <c r="NLM44" s="214"/>
      <c r="NLN44" s="214"/>
      <c r="NLO44" s="214"/>
      <c r="NLP44" s="214"/>
      <c r="NLQ44" s="214"/>
      <c r="NLR44" s="214"/>
      <c r="NLS44" s="214"/>
      <c r="NLT44" s="214"/>
      <c r="NLU44" s="214"/>
      <c r="NLV44" s="214"/>
      <c r="NLW44" s="214"/>
      <c r="NLX44" s="214"/>
      <c r="NLY44" s="214"/>
      <c r="NLZ44" s="214"/>
      <c r="NMA44" s="214"/>
      <c r="NMB44" s="214"/>
      <c r="NMC44" s="214"/>
      <c r="NMD44" s="214"/>
      <c r="NME44" s="214"/>
      <c r="NMF44" s="214"/>
      <c r="NMG44" s="214"/>
      <c r="NMH44" s="214"/>
      <c r="NMI44" s="214"/>
      <c r="NMJ44" s="214"/>
      <c r="NMK44" s="214"/>
      <c r="NML44" s="214"/>
      <c r="NMM44" s="214"/>
      <c r="NMN44" s="214"/>
      <c r="NMO44" s="214"/>
      <c r="NMP44" s="214"/>
      <c r="NMQ44" s="214"/>
      <c r="NMR44" s="214"/>
      <c r="NMS44" s="214"/>
      <c r="NMT44" s="214"/>
      <c r="NMU44" s="214"/>
      <c r="NMV44" s="214"/>
      <c r="NMW44" s="214"/>
      <c r="NMX44" s="214"/>
      <c r="NMY44" s="214"/>
      <c r="NMZ44" s="214"/>
      <c r="NNA44" s="214"/>
      <c r="NNB44" s="214"/>
      <c r="NNC44" s="214"/>
      <c r="NND44" s="214"/>
      <c r="NNE44" s="214"/>
      <c r="NNF44" s="214"/>
      <c r="NNG44" s="214"/>
      <c r="NNH44" s="214"/>
      <c r="NNI44" s="214"/>
      <c r="NNJ44" s="214"/>
      <c r="NNK44" s="214"/>
      <c r="NNL44" s="214"/>
      <c r="NNM44" s="214"/>
      <c r="NNN44" s="214"/>
      <c r="NNO44" s="214"/>
      <c r="NNP44" s="214"/>
      <c r="NNQ44" s="214"/>
      <c r="NNR44" s="214"/>
      <c r="NNS44" s="214"/>
      <c r="NNT44" s="214"/>
      <c r="NNU44" s="214"/>
      <c r="NNV44" s="214"/>
      <c r="NNW44" s="214"/>
      <c r="NNX44" s="214"/>
      <c r="NNY44" s="214"/>
      <c r="NNZ44" s="214"/>
      <c r="NOA44" s="214"/>
      <c r="NOB44" s="214"/>
      <c r="NOC44" s="214"/>
      <c r="NOD44" s="214"/>
      <c r="NOE44" s="214"/>
      <c r="NOF44" s="214"/>
      <c r="NOG44" s="214"/>
      <c r="NOH44" s="214"/>
      <c r="NOI44" s="214"/>
      <c r="NOJ44" s="214"/>
      <c r="NOK44" s="214"/>
      <c r="NOL44" s="214"/>
      <c r="NOM44" s="214"/>
      <c r="NON44" s="214"/>
      <c r="NOO44" s="214"/>
      <c r="NOP44" s="214"/>
      <c r="NOQ44" s="214"/>
      <c r="NOR44" s="214"/>
      <c r="NOS44" s="214"/>
      <c r="NOT44" s="214"/>
      <c r="NOU44" s="214"/>
      <c r="NOV44" s="214"/>
      <c r="NOW44" s="214"/>
      <c r="NOX44" s="214"/>
      <c r="NOY44" s="214"/>
      <c r="NOZ44" s="214"/>
      <c r="NPA44" s="214"/>
      <c r="NPB44" s="214"/>
      <c r="NPC44" s="214"/>
      <c r="NPD44" s="214"/>
      <c r="NPE44" s="214"/>
      <c r="NPF44" s="214"/>
      <c r="NPG44" s="214"/>
      <c r="NPH44" s="214"/>
      <c r="NPI44" s="214"/>
      <c r="NPJ44" s="214"/>
      <c r="NPK44" s="214"/>
      <c r="NPL44" s="214"/>
      <c r="NPM44" s="214"/>
      <c r="NPN44" s="214"/>
      <c r="NPO44" s="214"/>
      <c r="NPP44" s="214"/>
      <c r="NPQ44" s="214"/>
      <c r="NPR44" s="214"/>
      <c r="NPS44" s="214"/>
      <c r="NPT44" s="214"/>
      <c r="NPU44" s="214"/>
      <c r="NPV44" s="214"/>
      <c r="NPW44" s="214"/>
      <c r="NPX44" s="214"/>
      <c r="NPY44" s="214"/>
      <c r="NPZ44" s="214"/>
      <c r="NQA44" s="214"/>
      <c r="NQB44" s="214"/>
      <c r="NQC44" s="214"/>
      <c r="NQD44" s="214"/>
      <c r="NQE44" s="214"/>
      <c r="NQF44" s="214"/>
      <c r="NQG44" s="214"/>
      <c r="NQH44" s="214"/>
      <c r="NQI44" s="214"/>
      <c r="NQJ44" s="214"/>
      <c r="NQK44" s="214"/>
      <c r="NQL44" s="214"/>
      <c r="NQM44" s="214"/>
      <c r="NQN44" s="214"/>
      <c r="NQO44" s="214"/>
      <c r="NQP44" s="214"/>
      <c r="NQQ44" s="214"/>
      <c r="NQR44" s="214"/>
      <c r="NQS44" s="214"/>
      <c r="NQT44" s="214"/>
      <c r="NQU44" s="214"/>
      <c r="NQV44" s="214"/>
      <c r="NQW44" s="214"/>
      <c r="NQX44" s="214"/>
      <c r="NQY44" s="214"/>
      <c r="NQZ44" s="214"/>
      <c r="NRA44" s="214"/>
      <c r="NRB44" s="214"/>
      <c r="NRC44" s="214"/>
      <c r="NRD44" s="214"/>
      <c r="NRE44" s="214"/>
      <c r="NRF44" s="214"/>
      <c r="NRG44" s="214"/>
      <c r="NRH44" s="214"/>
      <c r="NRI44" s="214"/>
      <c r="NRJ44" s="214"/>
      <c r="NRK44" s="214"/>
      <c r="NRL44" s="214"/>
      <c r="NRM44" s="214"/>
      <c r="NRN44" s="214"/>
      <c r="NRO44" s="214"/>
      <c r="NRP44" s="214"/>
      <c r="NRQ44" s="214"/>
      <c r="NRR44" s="214"/>
      <c r="NRS44" s="214"/>
      <c r="NRT44" s="214"/>
      <c r="NRU44" s="214"/>
      <c r="NRV44" s="214"/>
      <c r="NRW44" s="214"/>
      <c r="NRX44" s="214"/>
      <c r="NRY44" s="214"/>
      <c r="NRZ44" s="214"/>
      <c r="NSA44" s="214"/>
      <c r="NSB44" s="214"/>
      <c r="NSC44" s="214"/>
      <c r="NSD44" s="214"/>
      <c r="NSE44" s="214"/>
      <c r="NSF44" s="214"/>
      <c r="NSG44" s="214"/>
      <c r="NSH44" s="214"/>
      <c r="NSI44" s="214"/>
      <c r="NSJ44" s="214"/>
      <c r="NSK44" s="214"/>
      <c r="NSL44" s="214"/>
      <c r="NSM44" s="214"/>
      <c r="NSN44" s="214"/>
      <c r="NSO44" s="214"/>
      <c r="NSP44" s="214"/>
      <c r="NSQ44" s="214"/>
      <c r="NSR44" s="214"/>
      <c r="NSS44" s="214"/>
      <c r="NST44" s="214"/>
      <c r="NSU44" s="214"/>
      <c r="NSV44" s="214"/>
      <c r="NSW44" s="214"/>
      <c r="NSX44" s="214"/>
      <c r="NSY44" s="214"/>
      <c r="NSZ44" s="214"/>
      <c r="NTA44" s="214"/>
      <c r="NTB44" s="214"/>
      <c r="NTC44" s="214"/>
      <c r="NTD44" s="214"/>
      <c r="NTE44" s="214"/>
      <c r="NTF44" s="214"/>
      <c r="NTG44" s="214"/>
      <c r="NTH44" s="214"/>
      <c r="NTI44" s="214"/>
      <c r="NTJ44" s="214"/>
      <c r="NTK44" s="214"/>
      <c r="NTL44" s="214"/>
      <c r="NTM44" s="214"/>
      <c r="NTN44" s="214"/>
      <c r="NTO44" s="214"/>
      <c r="NTP44" s="214"/>
      <c r="NTQ44" s="214"/>
      <c r="NTR44" s="214"/>
      <c r="NTS44" s="214"/>
      <c r="NTT44" s="214"/>
      <c r="NTU44" s="214"/>
      <c r="NTV44" s="214"/>
      <c r="NTW44" s="214"/>
      <c r="NTX44" s="214"/>
      <c r="NTY44" s="214"/>
      <c r="NTZ44" s="214"/>
      <c r="NUA44" s="214"/>
      <c r="NUB44" s="214"/>
      <c r="NUC44" s="214"/>
      <c r="NUD44" s="214"/>
      <c r="NUE44" s="214"/>
      <c r="NUF44" s="214"/>
      <c r="NUG44" s="214"/>
      <c r="NUH44" s="214"/>
      <c r="NUI44" s="214"/>
      <c r="NUJ44" s="214"/>
      <c r="NUK44" s="214"/>
      <c r="NUL44" s="214"/>
      <c r="NUM44" s="214"/>
      <c r="NUN44" s="214"/>
      <c r="NUO44" s="214"/>
      <c r="NUP44" s="214"/>
      <c r="NUQ44" s="214"/>
      <c r="NUR44" s="214"/>
      <c r="NUS44" s="214"/>
      <c r="NUT44" s="214"/>
      <c r="NUU44" s="214"/>
      <c r="NUV44" s="214"/>
      <c r="NUW44" s="214"/>
      <c r="NUX44" s="214"/>
      <c r="NUY44" s="214"/>
      <c r="NUZ44" s="214"/>
      <c r="NVA44" s="214"/>
      <c r="NVB44" s="214"/>
      <c r="NVC44" s="214"/>
      <c r="NVD44" s="214"/>
      <c r="NVE44" s="214"/>
      <c r="NVF44" s="214"/>
      <c r="NVG44" s="214"/>
      <c r="NVH44" s="214"/>
      <c r="NVI44" s="214"/>
      <c r="NVJ44" s="214"/>
      <c r="NVK44" s="214"/>
      <c r="NVL44" s="214"/>
      <c r="NVM44" s="214"/>
      <c r="NVN44" s="214"/>
      <c r="NVO44" s="214"/>
      <c r="NVP44" s="214"/>
      <c r="NVQ44" s="214"/>
      <c r="NVR44" s="214"/>
      <c r="NVS44" s="214"/>
      <c r="NVT44" s="214"/>
      <c r="NVU44" s="214"/>
      <c r="NVV44" s="214"/>
      <c r="NVW44" s="214"/>
      <c r="NVX44" s="214"/>
      <c r="NVY44" s="214"/>
      <c r="NVZ44" s="214"/>
      <c r="NWA44" s="214"/>
      <c r="NWB44" s="214"/>
      <c r="NWC44" s="214"/>
      <c r="NWD44" s="214"/>
      <c r="NWE44" s="214"/>
      <c r="NWF44" s="214"/>
      <c r="NWG44" s="214"/>
      <c r="NWH44" s="214"/>
      <c r="NWI44" s="214"/>
      <c r="NWJ44" s="214"/>
      <c r="NWK44" s="214"/>
      <c r="NWL44" s="214"/>
      <c r="NWM44" s="214"/>
      <c r="NWN44" s="214"/>
      <c r="NWO44" s="214"/>
      <c r="NWP44" s="214"/>
      <c r="NWQ44" s="214"/>
      <c r="NWR44" s="214"/>
      <c r="NWS44" s="214"/>
      <c r="NWT44" s="214"/>
      <c r="NWU44" s="214"/>
      <c r="NWV44" s="214"/>
      <c r="NWW44" s="214"/>
      <c r="NWX44" s="214"/>
      <c r="NWY44" s="214"/>
      <c r="NWZ44" s="214"/>
      <c r="NXA44" s="214"/>
      <c r="NXB44" s="214"/>
      <c r="NXC44" s="214"/>
      <c r="NXD44" s="214"/>
      <c r="NXE44" s="214"/>
      <c r="NXF44" s="214"/>
      <c r="NXG44" s="214"/>
      <c r="NXH44" s="214"/>
      <c r="NXI44" s="214"/>
      <c r="NXJ44" s="214"/>
      <c r="NXK44" s="214"/>
      <c r="NXL44" s="214"/>
      <c r="NXM44" s="214"/>
      <c r="NXN44" s="214"/>
      <c r="NXO44" s="214"/>
      <c r="NXP44" s="214"/>
      <c r="NXQ44" s="214"/>
      <c r="NXR44" s="214"/>
      <c r="NXS44" s="214"/>
      <c r="NXT44" s="214"/>
      <c r="NXU44" s="214"/>
      <c r="NXV44" s="214"/>
      <c r="NXW44" s="214"/>
      <c r="NXX44" s="214"/>
      <c r="NXY44" s="214"/>
      <c r="NXZ44" s="214"/>
      <c r="NYA44" s="214"/>
      <c r="NYB44" s="214"/>
      <c r="NYC44" s="214"/>
      <c r="NYD44" s="214"/>
      <c r="NYE44" s="214"/>
      <c r="NYF44" s="214"/>
      <c r="NYG44" s="214"/>
      <c r="NYH44" s="214"/>
      <c r="NYI44" s="214"/>
      <c r="NYJ44" s="214"/>
      <c r="NYK44" s="214"/>
      <c r="NYL44" s="214"/>
      <c r="NYM44" s="214"/>
      <c r="NYN44" s="214"/>
      <c r="NYO44" s="214"/>
      <c r="NYP44" s="214"/>
      <c r="NYQ44" s="214"/>
      <c r="NYR44" s="214"/>
      <c r="NYS44" s="214"/>
      <c r="NYT44" s="214"/>
      <c r="NYU44" s="214"/>
      <c r="NYV44" s="214"/>
      <c r="NYW44" s="214"/>
      <c r="NYX44" s="214"/>
      <c r="NYY44" s="214"/>
      <c r="NYZ44" s="214"/>
      <c r="NZA44" s="214"/>
      <c r="NZB44" s="214"/>
      <c r="NZC44" s="214"/>
      <c r="NZD44" s="214"/>
      <c r="NZE44" s="214"/>
      <c r="NZF44" s="214"/>
      <c r="NZG44" s="214"/>
      <c r="NZH44" s="214"/>
      <c r="NZI44" s="214"/>
      <c r="NZJ44" s="214"/>
      <c r="NZK44" s="214"/>
      <c r="NZL44" s="214"/>
      <c r="NZM44" s="214"/>
      <c r="NZN44" s="214"/>
      <c r="NZO44" s="214"/>
      <c r="NZP44" s="214"/>
      <c r="NZQ44" s="214"/>
      <c r="NZR44" s="214"/>
      <c r="NZS44" s="214"/>
      <c r="NZT44" s="214"/>
      <c r="NZU44" s="214"/>
      <c r="NZV44" s="214"/>
      <c r="NZW44" s="214"/>
      <c r="NZX44" s="214"/>
      <c r="NZY44" s="214"/>
      <c r="NZZ44" s="214"/>
      <c r="OAA44" s="214"/>
      <c r="OAB44" s="214"/>
      <c r="OAC44" s="214"/>
      <c r="OAD44" s="214"/>
      <c r="OAE44" s="214"/>
      <c r="OAF44" s="214"/>
      <c r="OAG44" s="214"/>
      <c r="OAH44" s="214"/>
      <c r="OAI44" s="214"/>
      <c r="OAJ44" s="214"/>
      <c r="OAK44" s="214"/>
      <c r="OAL44" s="214"/>
      <c r="OAM44" s="214"/>
      <c r="OAN44" s="214"/>
      <c r="OAO44" s="214"/>
      <c r="OAP44" s="214"/>
      <c r="OAQ44" s="214"/>
      <c r="OAR44" s="214"/>
      <c r="OAS44" s="214"/>
      <c r="OAT44" s="214"/>
      <c r="OAU44" s="214"/>
      <c r="OAV44" s="214"/>
      <c r="OAW44" s="214"/>
      <c r="OAX44" s="214"/>
      <c r="OAY44" s="214"/>
      <c r="OAZ44" s="214"/>
      <c r="OBA44" s="214"/>
      <c r="OBB44" s="214"/>
      <c r="OBC44" s="214"/>
      <c r="OBD44" s="214"/>
      <c r="OBE44" s="214"/>
      <c r="OBF44" s="214"/>
      <c r="OBG44" s="214"/>
      <c r="OBH44" s="214"/>
      <c r="OBI44" s="214"/>
      <c r="OBJ44" s="214"/>
      <c r="OBK44" s="214"/>
      <c r="OBL44" s="214"/>
      <c r="OBM44" s="214"/>
      <c r="OBN44" s="214"/>
      <c r="OBO44" s="214"/>
      <c r="OBP44" s="214"/>
      <c r="OBQ44" s="214"/>
      <c r="OBR44" s="214"/>
      <c r="OBS44" s="214"/>
      <c r="OBT44" s="214"/>
      <c r="OBU44" s="214"/>
      <c r="OBV44" s="214"/>
      <c r="OBW44" s="214"/>
      <c r="OBX44" s="214"/>
      <c r="OBY44" s="214"/>
      <c r="OBZ44" s="214"/>
      <c r="OCA44" s="214"/>
      <c r="OCB44" s="214"/>
      <c r="OCC44" s="214"/>
      <c r="OCD44" s="214"/>
      <c r="OCE44" s="214"/>
      <c r="OCF44" s="214"/>
      <c r="OCG44" s="214"/>
      <c r="OCH44" s="214"/>
      <c r="OCI44" s="214"/>
      <c r="OCJ44" s="214"/>
      <c r="OCK44" s="214"/>
      <c r="OCL44" s="214"/>
      <c r="OCM44" s="214"/>
      <c r="OCN44" s="214"/>
      <c r="OCO44" s="214"/>
      <c r="OCP44" s="214"/>
      <c r="OCQ44" s="214"/>
      <c r="OCR44" s="214"/>
      <c r="OCS44" s="214"/>
      <c r="OCT44" s="214"/>
      <c r="OCU44" s="214"/>
      <c r="OCV44" s="214"/>
      <c r="OCW44" s="214"/>
      <c r="OCX44" s="214"/>
      <c r="OCY44" s="214"/>
      <c r="OCZ44" s="214"/>
      <c r="ODA44" s="214"/>
      <c r="ODB44" s="214"/>
      <c r="ODC44" s="214"/>
      <c r="ODD44" s="214"/>
      <c r="ODE44" s="214"/>
      <c r="ODF44" s="214"/>
      <c r="ODG44" s="214"/>
      <c r="ODH44" s="214"/>
      <c r="ODI44" s="214"/>
      <c r="ODJ44" s="214"/>
      <c r="ODK44" s="214"/>
      <c r="ODL44" s="214"/>
      <c r="ODM44" s="214"/>
      <c r="ODN44" s="214"/>
      <c r="ODO44" s="214"/>
      <c r="ODP44" s="214"/>
      <c r="ODQ44" s="214"/>
      <c r="ODR44" s="214"/>
      <c r="ODS44" s="214"/>
      <c r="ODT44" s="214"/>
      <c r="ODU44" s="214"/>
      <c r="ODV44" s="214"/>
      <c r="ODW44" s="214"/>
      <c r="ODX44" s="214"/>
      <c r="ODY44" s="214"/>
      <c r="ODZ44" s="214"/>
      <c r="OEA44" s="214"/>
      <c r="OEB44" s="214"/>
      <c r="OEC44" s="214"/>
      <c r="OED44" s="214"/>
      <c r="OEE44" s="214"/>
      <c r="OEF44" s="214"/>
      <c r="OEG44" s="214"/>
      <c r="OEH44" s="214"/>
      <c r="OEI44" s="214"/>
      <c r="OEJ44" s="214"/>
      <c r="OEK44" s="214"/>
      <c r="OEL44" s="214"/>
      <c r="OEM44" s="214"/>
      <c r="OEN44" s="214"/>
      <c r="OEO44" s="214"/>
      <c r="OEP44" s="214"/>
      <c r="OEQ44" s="214"/>
      <c r="OER44" s="214"/>
      <c r="OES44" s="214"/>
      <c r="OET44" s="214"/>
      <c r="OEU44" s="214"/>
      <c r="OEV44" s="214"/>
      <c r="OEW44" s="214"/>
      <c r="OEX44" s="214"/>
      <c r="OEY44" s="214"/>
      <c r="OEZ44" s="214"/>
      <c r="OFA44" s="214"/>
      <c r="OFB44" s="214"/>
      <c r="OFC44" s="214"/>
      <c r="OFD44" s="214"/>
      <c r="OFE44" s="214"/>
      <c r="OFF44" s="214"/>
      <c r="OFG44" s="214"/>
      <c r="OFH44" s="214"/>
      <c r="OFI44" s="214"/>
      <c r="OFJ44" s="214"/>
      <c r="OFK44" s="214"/>
      <c r="OFL44" s="214"/>
      <c r="OFM44" s="214"/>
      <c r="OFN44" s="214"/>
      <c r="OFO44" s="214"/>
      <c r="OFP44" s="214"/>
      <c r="OFQ44" s="214"/>
      <c r="OFR44" s="214"/>
      <c r="OFS44" s="214"/>
      <c r="OFT44" s="214"/>
      <c r="OFU44" s="214"/>
      <c r="OFV44" s="214"/>
      <c r="OFW44" s="214"/>
      <c r="OFX44" s="214"/>
      <c r="OFY44" s="214"/>
      <c r="OFZ44" s="214"/>
      <c r="OGA44" s="214"/>
      <c r="OGB44" s="214"/>
      <c r="OGC44" s="214"/>
      <c r="OGD44" s="214"/>
      <c r="OGE44" s="214"/>
      <c r="OGF44" s="214"/>
      <c r="OGG44" s="214"/>
      <c r="OGH44" s="214"/>
      <c r="OGI44" s="214"/>
      <c r="OGJ44" s="214"/>
      <c r="OGK44" s="214"/>
      <c r="OGL44" s="214"/>
      <c r="OGM44" s="214"/>
      <c r="OGN44" s="214"/>
      <c r="OGO44" s="214"/>
      <c r="OGP44" s="214"/>
      <c r="OGQ44" s="214"/>
      <c r="OGR44" s="214"/>
      <c r="OGS44" s="214"/>
      <c r="OGT44" s="214"/>
      <c r="OGU44" s="214"/>
      <c r="OGV44" s="214"/>
      <c r="OGW44" s="214"/>
      <c r="OGX44" s="214"/>
      <c r="OGY44" s="214"/>
      <c r="OGZ44" s="214"/>
      <c r="OHA44" s="214"/>
      <c r="OHB44" s="214"/>
      <c r="OHC44" s="214"/>
      <c r="OHD44" s="214"/>
      <c r="OHE44" s="214"/>
      <c r="OHF44" s="214"/>
      <c r="OHG44" s="214"/>
      <c r="OHH44" s="214"/>
      <c r="OHI44" s="214"/>
      <c r="OHJ44" s="214"/>
      <c r="OHK44" s="214"/>
      <c r="OHL44" s="214"/>
      <c r="OHM44" s="214"/>
      <c r="OHN44" s="214"/>
      <c r="OHO44" s="214"/>
      <c r="OHP44" s="214"/>
      <c r="OHQ44" s="214"/>
      <c r="OHR44" s="214"/>
      <c r="OHS44" s="214"/>
      <c r="OHT44" s="214"/>
      <c r="OHU44" s="214"/>
      <c r="OHV44" s="214"/>
      <c r="OHW44" s="214"/>
      <c r="OHX44" s="214"/>
      <c r="OHY44" s="214"/>
      <c r="OHZ44" s="214"/>
      <c r="OIA44" s="214"/>
      <c r="OIB44" s="214"/>
      <c r="OIC44" s="214"/>
      <c r="OID44" s="214"/>
      <c r="OIE44" s="214"/>
      <c r="OIF44" s="214"/>
      <c r="OIG44" s="214"/>
      <c r="OIH44" s="214"/>
      <c r="OII44" s="214"/>
      <c r="OIJ44" s="214"/>
      <c r="OIK44" s="214"/>
      <c r="OIL44" s="214"/>
      <c r="OIM44" s="214"/>
      <c r="OIN44" s="214"/>
      <c r="OIO44" s="214"/>
      <c r="OIP44" s="214"/>
      <c r="OIQ44" s="214"/>
      <c r="OIR44" s="214"/>
      <c r="OIS44" s="214"/>
      <c r="OIT44" s="214"/>
      <c r="OIU44" s="214"/>
      <c r="OIV44" s="214"/>
      <c r="OIW44" s="214"/>
      <c r="OIX44" s="214"/>
      <c r="OIY44" s="214"/>
      <c r="OIZ44" s="214"/>
      <c r="OJA44" s="214"/>
      <c r="OJB44" s="214"/>
      <c r="OJC44" s="214"/>
      <c r="OJD44" s="214"/>
      <c r="OJE44" s="214"/>
      <c r="OJF44" s="214"/>
      <c r="OJG44" s="214"/>
      <c r="OJH44" s="214"/>
      <c r="OJI44" s="214"/>
      <c r="OJJ44" s="214"/>
      <c r="OJK44" s="214"/>
      <c r="OJL44" s="214"/>
      <c r="OJM44" s="214"/>
      <c r="OJN44" s="214"/>
      <c r="OJO44" s="214"/>
      <c r="OJP44" s="214"/>
      <c r="OJQ44" s="214"/>
      <c r="OJR44" s="214"/>
      <c r="OJS44" s="214"/>
      <c r="OJT44" s="214"/>
      <c r="OJU44" s="214"/>
      <c r="OJV44" s="214"/>
      <c r="OJW44" s="214"/>
      <c r="OJX44" s="214"/>
      <c r="OJY44" s="214"/>
      <c r="OJZ44" s="214"/>
      <c r="OKA44" s="214"/>
      <c r="OKB44" s="214"/>
      <c r="OKC44" s="214"/>
      <c r="OKD44" s="214"/>
      <c r="OKE44" s="214"/>
      <c r="OKF44" s="214"/>
      <c r="OKG44" s="214"/>
      <c r="OKH44" s="214"/>
      <c r="OKI44" s="214"/>
      <c r="OKJ44" s="214"/>
      <c r="OKK44" s="214"/>
      <c r="OKL44" s="214"/>
      <c r="OKM44" s="214"/>
      <c r="OKN44" s="214"/>
      <c r="OKO44" s="214"/>
      <c r="OKP44" s="214"/>
      <c r="OKQ44" s="214"/>
      <c r="OKR44" s="214"/>
      <c r="OKS44" s="214"/>
      <c r="OKT44" s="214"/>
      <c r="OKU44" s="214"/>
      <c r="OKV44" s="214"/>
      <c r="OKW44" s="214"/>
      <c r="OKX44" s="214"/>
      <c r="OKY44" s="214"/>
      <c r="OKZ44" s="214"/>
      <c r="OLA44" s="214"/>
      <c r="OLB44" s="214"/>
      <c r="OLC44" s="214"/>
      <c r="OLD44" s="214"/>
      <c r="OLE44" s="214"/>
      <c r="OLF44" s="214"/>
      <c r="OLG44" s="214"/>
      <c r="OLH44" s="214"/>
      <c r="OLI44" s="214"/>
      <c r="OLJ44" s="214"/>
      <c r="OLK44" s="214"/>
      <c r="OLL44" s="214"/>
      <c r="OLM44" s="214"/>
      <c r="OLN44" s="214"/>
      <c r="OLO44" s="214"/>
      <c r="OLP44" s="214"/>
      <c r="OLQ44" s="214"/>
      <c r="OLR44" s="214"/>
      <c r="OLS44" s="214"/>
      <c r="OLT44" s="214"/>
      <c r="OLU44" s="214"/>
      <c r="OLV44" s="214"/>
      <c r="OLW44" s="214"/>
      <c r="OLX44" s="214"/>
      <c r="OLY44" s="214"/>
      <c r="OLZ44" s="214"/>
      <c r="OMA44" s="214"/>
      <c r="OMB44" s="214"/>
      <c r="OMC44" s="214"/>
      <c r="OMD44" s="214"/>
      <c r="OME44" s="214"/>
      <c r="OMF44" s="214"/>
      <c r="OMG44" s="214"/>
      <c r="OMH44" s="214"/>
      <c r="OMI44" s="214"/>
      <c r="OMJ44" s="214"/>
      <c r="OMK44" s="214"/>
      <c r="OML44" s="214"/>
      <c r="OMM44" s="214"/>
      <c r="OMN44" s="214"/>
      <c r="OMO44" s="214"/>
      <c r="OMP44" s="214"/>
      <c r="OMQ44" s="214"/>
      <c r="OMR44" s="214"/>
      <c r="OMS44" s="214"/>
      <c r="OMT44" s="214"/>
      <c r="OMU44" s="214"/>
      <c r="OMV44" s="214"/>
      <c r="OMW44" s="214"/>
      <c r="OMX44" s="214"/>
      <c r="OMY44" s="214"/>
      <c r="OMZ44" s="214"/>
      <c r="ONA44" s="214"/>
      <c r="ONB44" s="214"/>
      <c r="ONC44" s="214"/>
      <c r="OND44" s="214"/>
      <c r="ONE44" s="214"/>
      <c r="ONF44" s="214"/>
      <c r="ONG44" s="214"/>
      <c r="ONH44" s="214"/>
      <c r="ONI44" s="214"/>
      <c r="ONJ44" s="214"/>
      <c r="ONK44" s="214"/>
      <c r="ONL44" s="214"/>
      <c r="ONM44" s="214"/>
      <c r="ONN44" s="214"/>
      <c r="ONO44" s="214"/>
      <c r="ONP44" s="214"/>
      <c r="ONQ44" s="214"/>
      <c r="ONR44" s="214"/>
      <c r="ONS44" s="214"/>
      <c r="ONT44" s="214"/>
      <c r="ONU44" s="214"/>
      <c r="ONV44" s="214"/>
      <c r="ONW44" s="214"/>
      <c r="ONX44" s="214"/>
      <c r="ONY44" s="214"/>
      <c r="ONZ44" s="214"/>
      <c r="OOA44" s="214"/>
      <c r="OOB44" s="214"/>
      <c r="OOC44" s="214"/>
      <c r="OOD44" s="214"/>
      <c r="OOE44" s="214"/>
      <c r="OOF44" s="214"/>
      <c r="OOG44" s="214"/>
      <c r="OOH44" s="214"/>
      <c r="OOI44" s="214"/>
      <c r="OOJ44" s="214"/>
      <c r="OOK44" s="214"/>
      <c r="OOL44" s="214"/>
      <c r="OOM44" s="214"/>
      <c r="OON44" s="214"/>
      <c r="OOO44" s="214"/>
      <c r="OOP44" s="214"/>
      <c r="OOQ44" s="214"/>
      <c r="OOR44" s="214"/>
      <c r="OOS44" s="214"/>
      <c r="OOT44" s="214"/>
      <c r="OOU44" s="214"/>
      <c r="OOV44" s="214"/>
      <c r="OOW44" s="214"/>
      <c r="OOX44" s="214"/>
      <c r="OOY44" s="214"/>
      <c r="OOZ44" s="214"/>
      <c r="OPA44" s="214"/>
      <c r="OPB44" s="214"/>
      <c r="OPC44" s="214"/>
      <c r="OPD44" s="214"/>
      <c r="OPE44" s="214"/>
      <c r="OPF44" s="214"/>
      <c r="OPG44" s="214"/>
      <c r="OPH44" s="214"/>
      <c r="OPI44" s="214"/>
      <c r="OPJ44" s="214"/>
      <c r="OPK44" s="214"/>
      <c r="OPL44" s="214"/>
      <c r="OPM44" s="214"/>
      <c r="OPN44" s="214"/>
      <c r="OPO44" s="214"/>
      <c r="OPP44" s="214"/>
      <c r="OPQ44" s="214"/>
      <c r="OPR44" s="214"/>
      <c r="OPS44" s="214"/>
      <c r="OPT44" s="214"/>
      <c r="OPU44" s="214"/>
      <c r="OPV44" s="214"/>
      <c r="OPW44" s="214"/>
      <c r="OPX44" s="214"/>
      <c r="OPY44" s="214"/>
      <c r="OPZ44" s="214"/>
      <c r="OQA44" s="214"/>
      <c r="OQB44" s="214"/>
      <c r="OQC44" s="214"/>
      <c r="OQD44" s="214"/>
      <c r="OQE44" s="214"/>
      <c r="OQF44" s="214"/>
      <c r="OQG44" s="214"/>
      <c r="OQH44" s="214"/>
      <c r="OQI44" s="214"/>
      <c r="OQJ44" s="214"/>
      <c r="OQK44" s="214"/>
      <c r="OQL44" s="214"/>
      <c r="OQM44" s="214"/>
      <c r="OQN44" s="214"/>
      <c r="OQO44" s="214"/>
      <c r="OQP44" s="214"/>
      <c r="OQQ44" s="214"/>
      <c r="OQR44" s="214"/>
      <c r="OQS44" s="214"/>
      <c r="OQT44" s="214"/>
      <c r="OQU44" s="214"/>
      <c r="OQV44" s="214"/>
      <c r="OQW44" s="214"/>
      <c r="OQX44" s="214"/>
      <c r="OQY44" s="214"/>
      <c r="OQZ44" s="214"/>
      <c r="ORA44" s="214"/>
      <c r="ORB44" s="214"/>
      <c r="ORC44" s="214"/>
      <c r="ORD44" s="214"/>
      <c r="ORE44" s="214"/>
      <c r="ORF44" s="214"/>
      <c r="ORG44" s="214"/>
      <c r="ORH44" s="214"/>
      <c r="ORI44" s="214"/>
      <c r="ORJ44" s="214"/>
      <c r="ORK44" s="214"/>
      <c r="ORL44" s="214"/>
      <c r="ORM44" s="214"/>
      <c r="ORN44" s="214"/>
      <c r="ORO44" s="214"/>
      <c r="ORP44" s="214"/>
      <c r="ORQ44" s="214"/>
      <c r="ORR44" s="214"/>
      <c r="ORS44" s="214"/>
      <c r="ORT44" s="214"/>
      <c r="ORU44" s="214"/>
      <c r="ORV44" s="214"/>
      <c r="ORW44" s="214"/>
      <c r="ORX44" s="214"/>
      <c r="ORY44" s="214"/>
      <c r="ORZ44" s="214"/>
      <c r="OSA44" s="214"/>
      <c r="OSB44" s="214"/>
      <c r="OSC44" s="214"/>
      <c r="OSD44" s="214"/>
      <c r="OSE44" s="214"/>
      <c r="OSF44" s="214"/>
      <c r="OSG44" s="214"/>
      <c r="OSH44" s="214"/>
      <c r="OSI44" s="214"/>
      <c r="OSJ44" s="214"/>
      <c r="OSK44" s="214"/>
      <c r="OSL44" s="214"/>
      <c r="OSM44" s="214"/>
      <c r="OSN44" s="214"/>
      <c r="OSO44" s="214"/>
      <c r="OSP44" s="214"/>
      <c r="OSQ44" s="214"/>
      <c r="OSR44" s="214"/>
      <c r="OSS44" s="214"/>
      <c r="OST44" s="214"/>
      <c r="OSU44" s="214"/>
      <c r="OSV44" s="214"/>
      <c r="OSW44" s="214"/>
      <c r="OSX44" s="214"/>
      <c r="OSY44" s="214"/>
      <c r="OSZ44" s="214"/>
      <c r="OTA44" s="214"/>
      <c r="OTB44" s="214"/>
      <c r="OTC44" s="214"/>
      <c r="OTD44" s="214"/>
      <c r="OTE44" s="214"/>
      <c r="OTF44" s="214"/>
      <c r="OTG44" s="214"/>
      <c r="OTH44" s="214"/>
      <c r="OTI44" s="214"/>
      <c r="OTJ44" s="214"/>
      <c r="OTK44" s="214"/>
      <c r="OTL44" s="214"/>
      <c r="OTM44" s="214"/>
      <c r="OTN44" s="214"/>
      <c r="OTO44" s="214"/>
      <c r="OTP44" s="214"/>
      <c r="OTQ44" s="214"/>
      <c r="OTR44" s="214"/>
      <c r="OTS44" s="214"/>
      <c r="OTT44" s="214"/>
      <c r="OTU44" s="214"/>
      <c r="OTV44" s="214"/>
      <c r="OTW44" s="214"/>
      <c r="OTX44" s="214"/>
      <c r="OTY44" s="214"/>
      <c r="OTZ44" s="214"/>
      <c r="OUA44" s="214"/>
      <c r="OUB44" s="214"/>
      <c r="OUC44" s="214"/>
      <c r="OUD44" s="214"/>
      <c r="OUE44" s="214"/>
      <c r="OUF44" s="214"/>
      <c r="OUG44" s="214"/>
      <c r="OUH44" s="214"/>
      <c r="OUI44" s="214"/>
      <c r="OUJ44" s="214"/>
      <c r="OUK44" s="214"/>
      <c r="OUL44" s="214"/>
      <c r="OUM44" s="214"/>
      <c r="OUN44" s="214"/>
      <c r="OUO44" s="214"/>
      <c r="OUP44" s="214"/>
      <c r="OUQ44" s="214"/>
      <c r="OUR44" s="214"/>
      <c r="OUS44" s="214"/>
      <c r="OUT44" s="214"/>
      <c r="OUU44" s="214"/>
      <c r="OUV44" s="214"/>
      <c r="OUW44" s="214"/>
      <c r="OUX44" s="214"/>
      <c r="OUY44" s="214"/>
      <c r="OUZ44" s="214"/>
      <c r="OVA44" s="214"/>
      <c r="OVB44" s="214"/>
      <c r="OVC44" s="214"/>
      <c r="OVD44" s="214"/>
      <c r="OVE44" s="214"/>
      <c r="OVF44" s="214"/>
      <c r="OVG44" s="214"/>
      <c r="OVH44" s="214"/>
      <c r="OVI44" s="214"/>
      <c r="OVJ44" s="214"/>
      <c r="OVK44" s="214"/>
      <c r="OVL44" s="214"/>
      <c r="OVM44" s="214"/>
      <c r="OVN44" s="214"/>
      <c r="OVO44" s="214"/>
      <c r="OVP44" s="214"/>
      <c r="OVQ44" s="214"/>
      <c r="OVR44" s="214"/>
      <c r="OVS44" s="214"/>
      <c r="OVT44" s="214"/>
      <c r="OVU44" s="214"/>
      <c r="OVV44" s="214"/>
      <c r="OVW44" s="214"/>
      <c r="OVX44" s="214"/>
      <c r="OVY44" s="214"/>
      <c r="OVZ44" s="214"/>
      <c r="OWA44" s="214"/>
      <c r="OWB44" s="214"/>
      <c r="OWC44" s="214"/>
      <c r="OWD44" s="214"/>
      <c r="OWE44" s="214"/>
      <c r="OWF44" s="214"/>
      <c r="OWG44" s="214"/>
      <c r="OWH44" s="214"/>
      <c r="OWI44" s="214"/>
      <c r="OWJ44" s="214"/>
      <c r="OWK44" s="214"/>
      <c r="OWL44" s="214"/>
      <c r="OWM44" s="214"/>
      <c r="OWN44" s="214"/>
      <c r="OWO44" s="214"/>
      <c r="OWP44" s="214"/>
      <c r="OWQ44" s="214"/>
      <c r="OWR44" s="214"/>
      <c r="OWS44" s="214"/>
      <c r="OWT44" s="214"/>
      <c r="OWU44" s="214"/>
      <c r="OWV44" s="214"/>
      <c r="OWW44" s="214"/>
      <c r="OWX44" s="214"/>
      <c r="OWY44" s="214"/>
      <c r="OWZ44" s="214"/>
      <c r="OXA44" s="214"/>
      <c r="OXB44" s="214"/>
      <c r="OXC44" s="214"/>
      <c r="OXD44" s="214"/>
      <c r="OXE44" s="214"/>
      <c r="OXF44" s="214"/>
      <c r="OXG44" s="214"/>
      <c r="OXH44" s="214"/>
      <c r="OXI44" s="214"/>
      <c r="OXJ44" s="214"/>
      <c r="OXK44" s="214"/>
      <c r="OXL44" s="214"/>
      <c r="OXM44" s="214"/>
      <c r="OXN44" s="214"/>
      <c r="OXO44" s="214"/>
      <c r="OXP44" s="214"/>
      <c r="OXQ44" s="214"/>
      <c r="OXR44" s="214"/>
      <c r="OXS44" s="214"/>
      <c r="OXT44" s="214"/>
      <c r="OXU44" s="214"/>
      <c r="OXV44" s="214"/>
      <c r="OXW44" s="214"/>
      <c r="OXX44" s="214"/>
      <c r="OXY44" s="214"/>
      <c r="OXZ44" s="214"/>
      <c r="OYA44" s="214"/>
      <c r="OYB44" s="214"/>
      <c r="OYC44" s="214"/>
      <c r="OYD44" s="214"/>
      <c r="OYE44" s="214"/>
      <c r="OYF44" s="214"/>
      <c r="OYG44" s="214"/>
      <c r="OYH44" s="214"/>
      <c r="OYI44" s="214"/>
      <c r="OYJ44" s="214"/>
      <c r="OYK44" s="214"/>
      <c r="OYL44" s="214"/>
      <c r="OYM44" s="214"/>
      <c r="OYN44" s="214"/>
      <c r="OYO44" s="214"/>
      <c r="OYP44" s="214"/>
      <c r="OYQ44" s="214"/>
      <c r="OYR44" s="214"/>
      <c r="OYS44" s="214"/>
      <c r="OYT44" s="214"/>
      <c r="OYU44" s="214"/>
      <c r="OYV44" s="214"/>
      <c r="OYW44" s="214"/>
      <c r="OYX44" s="214"/>
      <c r="OYY44" s="214"/>
      <c r="OYZ44" s="214"/>
      <c r="OZA44" s="214"/>
      <c r="OZB44" s="214"/>
      <c r="OZC44" s="214"/>
      <c r="OZD44" s="214"/>
      <c r="OZE44" s="214"/>
      <c r="OZF44" s="214"/>
      <c r="OZG44" s="214"/>
      <c r="OZH44" s="214"/>
      <c r="OZI44" s="214"/>
      <c r="OZJ44" s="214"/>
      <c r="OZK44" s="214"/>
      <c r="OZL44" s="214"/>
      <c r="OZM44" s="214"/>
      <c r="OZN44" s="214"/>
      <c r="OZO44" s="214"/>
      <c r="OZP44" s="214"/>
      <c r="OZQ44" s="214"/>
      <c r="OZR44" s="214"/>
      <c r="OZS44" s="214"/>
      <c r="OZT44" s="214"/>
      <c r="OZU44" s="214"/>
      <c r="OZV44" s="214"/>
      <c r="OZW44" s="214"/>
      <c r="OZX44" s="214"/>
      <c r="OZY44" s="214"/>
      <c r="OZZ44" s="214"/>
      <c r="PAA44" s="214"/>
      <c r="PAB44" s="214"/>
      <c r="PAC44" s="214"/>
      <c r="PAD44" s="214"/>
      <c r="PAE44" s="214"/>
      <c r="PAF44" s="214"/>
      <c r="PAG44" s="214"/>
      <c r="PAH44" s="214"/>
      <c r="PAI44" s="214"/>
      <c r="PAJ44" s="214"/>
      <c r="PAK44" s="214"/>
      <c r="PAL44" s="214"/>
      <c r="PAM44" s="214"/>
      <c r="PAN44" s="214"/>
      <c r="PAO44" s="214"/>
      <c r="PAP44" s="214"/>
      <c r="PAQ44" s="214"/>
      <c r="PAR44" s="214"/>
      <c r="PAS44" s="214"/>
      <c r="PAT44" s="214"/>
      <c r="PAU44" s="214"/>
      <c r="PAV44" s="214"/>
      <c r="PAW44" s="214"/>
      <c r="PAX44" s="214"/>
      <c r="PAY44" s="214"/>
      <c r="PAZ44" s="214"/>
      <c r="PBA44" s="214"/>
      <c r="PBB44" s="214"/>
      <c r="PBC44" s="214"/>
      <c r="PBD44" s="214"/>
      <c r="PBE44" s="214"/>
      <c r="PBF44" s="214"/>
      <c r="PBG44" s="214"/>
      <c r="PBH44" s="214"/>
      <c r="PBI44" s="214"/>
      <c r="PBJ44" s="214"/>
      <c r="PBK44" s="214"/>
      <c r="PBL44" s="214"/>
      <c r="PBM44" s="214"/>
      <c r="PBN44" s="214"/>
      <c r="PBO44" s="214"/>
      <c r="PBP44" s="214"/>
      <c r="PBQ44" s="214"/>
      <c r="PBR44" s="214"/>
      <c r="PBS44" s="214"/>
      <c r="PBT44" s="214"/>
      <c r="PBU44" s="214"/>
      <c r="PBV44" s="214"/>
      <c r="PBW44" s="214"/>
      <c r="PBX44" s="214"/>
      <c r="PBY44" s="214"/>
      <c r="PBZ44" s="214"/>
      <c r="PCA44" s="214"/>
      <c r="PCB44" s="214"/>
      <c r="PCC44" s="214"/>
      <c r="PCD44" s="214"/>
      <c r="PCE44" s="214"/>
      <c r="PCF44" s="214"/>
      <c r="PCG44" s="214"/>
      <c r="PCH44" s="214"/>
      <c r="PCI44" s="214"/>
      <c r="PCJ44" s="214"/>
      <c r="PCK44" s="214"/>
      <c r="PCL44" s="214"/>
      <c r="PCM44" s="214"/>
      <c r="PCN44" s="214"/>
      <c r="PCO44" s="214"/>
      <c r="PCP44" s="214"/>
      <c r="PCQ44" s="214"/>
      <c r="PCR44" s="214"/>
      <c r="PCS44" s="214"/>
      <c r="PCT44" s="214"/>
      <c r="PCU44" s="214"/>
      <c r="PCV44" s="214"/>
      <c r="PCW44" s="214"/>
      <c r="PCX44" s="214"/>
      <c r="PCY44" s="214"/>
      <c r="PCZ44" s="214"/>
      <c r="PDA44" s="214"/>
      <c r="PDB44" s="214"/>
      <c r="PDC44" s="214"/>
      <c r="PDD44" s="214"/>
      <c r="PDE44" s="214"/>
      <c r="PDF44" s="214"/>
      <c r="PDG44" s="214"/>
      <c r="PDH44" s="214"/>
      <c r="PDI44" s="214"/>
      <c r="PDJ44" s="214"/>
      <c r="PDK44" s="214"/>
      <c r="PDL44" s="214"/>
      <c r="PDM44" s="214"/>
      <c r="PDN44" s="214"/>
      <c r="PDO44" s="214"/>
      <c r="PDP44" s="214"/>
      <c r="PDQ44" s="214"/>
      <c r="PDR44" s="214"/>
      <c r="PDS44" s="214"/>
      <c r="PDT44" s="214"/>
      <c r="PDU44" s="214"/>
      <c r="PDV44" s="214"/>
      <c r="PDW44" s="214"/>
      <c r="PDX44" s="214"/>
      <c r="PDY44" s="214"/>
      <c r="PDZ44" s="214"/>
      <c r="PEA44" s="214"/>
      <c r="PEB44" s="214"/>
      <c r="PEC44" s="214"/>
      <c r="PED44" s="214"/>
      <c r="PEE44" s="214"/>
      <c r="PEF44" s="214"/>
      <c r="PEG44" s="214"/>
      <c r="PEH44" s="214"/>
      <c r="PEI44" s="214"/>
      <c r="PEJ44" s="214"/>
      <c r="PEK44" s="214"/>
      <c r="PEL44" s="214"/>
      <c r="PEM44" s="214"/>
      <c r="PEN44" s="214"/>
      <c r="PEO44" s="214"/>
      <c r="PEP44" s="214"/>
      <c r="PEQ44" s="214"/>
      <c r="PER44" s="214"/>
      <c r="PES44" s="214"/>
      <c r="PET44" s="214"/>
      <c r="PEU44" s="214"/>
      <c r="PEV44" s="214"/>
      <c r="PEW44" s="214"/>
      <c r="PEX44" s="214"/>
      <c r="PEY44" s="214"/>
      <c r="PEZ44" s="214"/>
      <c r="PFA44" s="214"/>
      <c r="PFB44" s="214"/>
      <c r="PFC44" s="214"/>
      <c r="PFD44" s="214"/>
      <c r="PFE44" s="214"/>
      <c r="PFF44" s="214"/>
      <c r="PFG44" s="214"/>
      <c r="PFH44" s="214"/>
      <c r="PFI44" s="214"/>
      <c r="PFJ44" s="214"/>
      <c r="PFK44" s="214"/>
      <c r="PFL44" s="214"/>
      <c r="PFM44" s="214"/>
      <c r="PFN44" s="214"/>
      <c r="PFO44" s="214"/>
      <c r="PFP44" s="214"/>
      <c r="PFQ44" s="214"/>
      <c r="PFR44" s="214"/>
      <c r="PFS44" s="214"/>
      <c r="PFT44" s="214"/>
      <c r="PFU44" s="214"/>
      <c r="PFV44" s="214"/>
      <c r="PFW44" s="214"/>
      <c r="PFX44" s="214"/>
      <c r="PFY44" s="214"/>
      <c r="PFZ44" s="214"/>
      <c r="PGA44" s="214"/>
      <c r="PGB44" s="214"/>
      <c r="PGC44" s="214"/>
      <c r="PGD44" s="214"/>
      <c r="PGE44" s="214"/>
      <c r="PGF44" s="214"/>
      <c r="PGG44" s="214"/>
      <c r="PGH44" s="214"/>
      <c r="PGI44" s="214"/>
      <c r="PGJ44" s="214"/>
      <c r="PGK44" s="214"/>
      <c r="PGL44" s="214"/>
      <c r="PGM44" s="214"/>
      <c r="PGN44" s="214"/>
      <c r="PGO44" s="214"/>
      <c r="PGP44" s="214"/>
      <c r="PGQ44" s="214"/>
      <c r="PGR44" s="214"/>
      <c r="PGS44" s="214"/>
      <c r="PGT44" s="214"/>
      <c r="PGU44" s="214"/>
      <c r="PGV44" s="214"/>
      <c r="PGW44" s="214"/>
      <c r="PGX44" s="214"/>
      <c r="PGY44" s="214"/>
      <c r="PGZ44" s="214"/>
      <c r="PHA44" s="214"/>
      <c r="PHB44" s="214"/>
      <c r="PHC44" s="214"/>
      <c r="PHD44" s="214"/>
      <c r="PHE44" s="214"/>
      <c r="PHF44" s="214"/>
      <c r="PHG44" s="214"/>
      <c r="PHH44" s="214"/>
      <c r="PHI44" s="214"/>
      <c r="PHJ44" s="214"/>
      <c r="PHK44" s="214"/>
      <c r="PHL44" s="214"/>
      <c r="PHM44" s="214"/>
      <c r="PHN44" s="214"/>
      <c r="PHO44" s="214"/>
      <c r="PHP44" s="214"/>
      <c r="PHQ44" s="214"/>
      <c r="PHR44" s="214"/>
      <c r="PHS44" s="214"/>
      <c r="PHT44" s="214"/>
      <c r="PHU44" s="214"/>
      <c r="PHV44" s="214"/>
      <c r="PHW44" s="214"/>
      <c r="PHX44" s="214"/>
      <c r="PHY44" s="214"/>
      <c r="PHZ44" s="214"/>
      <c r="PIA44" s="214"/>
      <c r="PIB44" s="214"/>
      <c r="PIC44" s="214"/>
      <c r="PID44" s="214"/>
      <c r="PIE44" s="214"/>
      <c r="PIF44" s="214"/>
      <c r="PIG44" s="214"/>
      <c r="PIH44" s="214"/>
      <c r="PII44" s="214"/>
      <c r="PIJ44" s="214"/>
      <c r="PIK44" s="214"/>
      <c r="PIL44" s="214"/>
      <c r="PIM44" s="214"/>
      <c r="PIN44" s="214"/>
      <c r="PIO44" s="214"/>
      <c r="PIP44" s="214"/>
      <c r="PIQ44" s="214"/>
      <c r="PIR44" s="214"/>
      <c r="PIS44" s="214"/>
      <c r="PIT44" s="214"/>
      <c r="PIU44" s="214"/>
      <c r="PIV44" s="214"/>
      <c r="PIW44" s="214"/>
      <c r="PIX44" s="214"/>
      <c r="PIY44" s="214"/>
      <c r="PIZ44" s="214"/>
      <c r="PJA44" s="214"/>
      <c r="PJB44" s="214"/>
      <c r="PJC44" s="214"/>
      <c r="PJD44" s="214"/>
      <c r="PJE44" s="214"/>
      <c r="PJF44" s="214"/>
      <c r="PJG44" s="214"/>
      <c r="PJH44" s="214"/>
      <c r="PJI44" s="214"/>
      <c r="PJJ44" s="214"/>
      <c r="PJK44" s="214"/>
      <c r="PJL44" s="214"/>
      <c r="PJM44" s="214"/>
      <c r="PJN44" s="214"/>
      <c r="PJO44" s="214"/>
      <c r="PJP44" s="214"/>
      <c r="PJQ44" s="214"/>
      <c r="PJR44" s="214"/>
      <c r="PJS44" s="214"/>
      <c r="PJT44" s="214"/>
      <c r="PJU44" s="214"/>
      <c r="PJV44" s="214"/>
      <c r="PJW44" s="214"/>
      <c r="PJX44" s="214"/>
      <c r="PJY44" s="214"/>
      <c r="PJZ44" s="214"/>
      <c r="PKA44" s="214"/>
      <c r="PKB44" s="214"/>
      <c r="PKC44" s="214"/>
      <c r="PKD44" s="214"/>
      <c r="PKE44" s="214"/>
      <c r="PKF44" s="214"/>
      <c r="PKG44" s="214"/>
      <c r="PKH44" s="214"/>
      <c r="PKI44" s="214"/>
      <c r="PKJ44" s="214"/>
      <c r="PKK44" s="214"/>
      <c r="PKL44" s="214"/>
      <c r="PKM44" s="214"/>
      <c r="PKN44" s="214"/>
      <c r="PKO44" s="214"/>
      <c r="PKP44" s="214"/>
      <c r="PKQ44" s="214"/>
      <c r="PKR44" s="214"/>
      <c r="PKS44" s="214"/>
      <c r="PKT44" s="214"/>
      <c r="PKU44" s="214"/>
      <c r="PKV44" s="214"/>
      <c r="PKW44" s="214"/>
      <c r="PKX44" s="214"/>
      <c r="PKY44" s="214"/>
      <c r="PKZ44" s="214"/>
      <c r="PLA44" s="214"/>
      <c r="PLB44" s="214"/>
      <c r="PLC44" s="214"/>
      <c r="PLD44" s="214"/>
      <c r="PLE44" s="214"/>
      <c r="PLF44" s="214"/>
      <c r="PLG44" s="214"/>
      <c r="PLH44" s="214"/>
      <c r="PLI44" s="214"/>
      <c r="PLJ44" s="214"/>
      <c r="PLK44" s="214"/>
      <c r="PLL44" s="214"/>
      <c r="PLM44" s="214"/>
      <c r="PLN44" s="214"/>
      <c r="PLO44" s="214"/>
      <c r="PLP44" s="214"/>
      <c r="PLQ44" s="214"/>
      <c r="PLR44" s="214"/>
      <c r="PLS44" s="214"/>
      <c r="PLT44" s="214"/>
      <c r="PLU44" s="214"/>
      <c r="PLV44" s="214"/>
      <c r="PLW44" s="214"/>
      <c r="PLX44" s="214"/>
      <c r="PLY44" s="214"/>
      <c r="PLZ44" s="214"/>
      <c r="PMA44" s="214"/>
      <c r="PMB44" s="214"/>
      <c r="PMC44" s="214"/>
      <c r="PMD44" s="214"/>
      <c r="PME44" s="214"/>
      <c r="PMF44" s="214"/>
      <c r="PMG44" s="214"/>
      <c r="PMH44" s="214"/>
      <c r="PMI44" s="214"/>
      <c r="PMJ44" s="214"/>
      <c r="PMK44" s="214"/>
      <c r="PML44" s="214"/>
      <c r="PMM44" s="214"/>
      <c r="PMN44" s="214"/>
      <c r="PMO44" s="214"/>
      <c r="PMP44" s="214"/>
      <c r="PMQ44" s="214"/>
      <c r="PMR44" s="214"/>
      <c r="PMS44" s="214"/>
      <c r="PMT44" s="214"/>
      <c r="PMU44" s="214"/>
      <c r="PMV44" s="214"/>
      <c r="PMW44" s="214"/>
      <c r="PMX44" s="214"/>
      <c r="PMY44" s="214"/>
      <c r="PMZ44" s="214"/>
      <c r="PNA44" s="214"/>
      <c r="PNB44" s="214"/>
      <c r="PNC44" s="214"/>
      <c r="PND44" s="214"/>
      <c r="PNE44" s="214"/>
      <c r="PNF44" s="214"/>
      <c r="PNG44" s="214"/>
      <c r="PNH44" s="214"/>
      <c r="PNI44" s="214"/>
      <c r="PNJ44" s="214"/>
      <c r="PNK44" s="214"/>
      <c r="PNL44" s="214"/>
      <c r="PNM44" s="214"/>
      <c r="PNN44" s="214"/>
      <c r="PNO44" s="214"/>
      <c r="PNP44" s="214"/>
      <c r="PNQ44" s="214"/>
      <c r="PNR44" s="214"/>
      <c r="PNS44" s="214"/>
      <c r="PNT44" s="214"/>
      <c r="PNU44" s="214"/>
      <c r="PNV44" s="214"/>
      <c r="PNW44" s="214"/>
      <c r="PNX44" s="214"/>
      <c r="PNY44" s="214"/>
      <c r="PNZ44" s="214"/>
      <c r="POA44" s="214"/>
      <c r="POB44" s="214"/>
      <c r="POC44" s="214"/>
      <c r="POD44" s="214"/>
      <c r="POE44" s="214"/>
      <c r="POF44" s="214"/>
      <c r="POG44" s="214"/>
      <c r="POH44" s="214"/>
      <c r="POI44" s="214"/>
      <c r="POJ44" s="214"/>
      <c r="POK44" s="214"/>
      <c r="POL44" s="214"/>
      <c r="POM44" s="214"/>
      <c r="PON44" s="214"/>
      <c r="POO44" s="214"/>
      <c r="POP44" s="214"/>
      <c r="POQ44" s="214"/>
      <c r="POR44" s="214"/>
      <c r="POS44" s="214"/>
      <c r="POT44" s="214"/>
      <c r="POU44" s="214"/>
      <c r="POV44" s="214"/>
      <c r="POW44" s="214"/>
      <c r="POX44" s="214"/>
      <c r="POY44" s="214"/>
      <c r="POZ44" s="214"/>
      <c r="PPA44" s="214"/>
      <c r="PPB44" s="214"/>
      <c r="PPC44" s="214"/>
      <c r="PPD44" s="214"/>
      <c r="PPE44" s="214"/>
      <c r="PPF44" s="214"/>
      <c r="PPG44" s="214"/>
      <c r="PPH44" s="214"/>
      <c r="PPI44" s="214"/>
      <c r="PPJ44" s="214"/>
      <c r="PPK44" s="214"/>
      <c r="PPL44" s="214"/>
      <c r="PPM44" s="214"/>
      <c r="PPN44" s="214"/>
      <c r="PPO44" s="214"/>
      <c r="PPP44" s="214"/>
      <c r="PPQ44" s="214"/>
      <c r="PPR44" s="214"/>
      <c r="PPS44" s="214"/>
      <c r="PPT44" s="214"/>
      <c r="PPU44" s="214"/>
      <c r="PPV44" s="214"/>
      <c r="PPW44" s="214"/>
      <c r="PPX44" s="214"/>
      <c r="PPY44" s="214"/>
      <c r="PPZ44" s="214"/>
      <c r="PQA44" s="214"/>
      <c r="PQB44" s="214"/>
      <c r="PQC44" s="214"/>
      <c r="PQD44" s="214"/>
      <c r="PQE44" s="214"/>
      <c r="PQF44" s="214"/>
      <c r="PQG44" s="214"/>
      <c r="PQH44" s="214"/>
      <c r="PQI44" s="214"/>
      <c r="PQJ44" s="214"/>
      <c r="PQK44" s="214"/>
      <c r="PQL44" s="214"/>
      <c r="PQM44" s="214"/>
      <c r="PQN44" s="214"/>
      <c r="PQO44" s="214"/>
      <c r="PQP44" s="214"/>
      <c r="PQQ44" s="214"/>
      <c r="PQR44" s="214"/>
      <c r="PQS44" s="214"/>
      <c r="PQT44" s="214"/>
      <c r="PQU44" s="214"/>
      <c r="PQV44" s="214"/>
      <c r="PQW44" s="214"/>
      <c r="PQX44" s="214"/>
      <c r="PQY44" s="214"/>
      <c r="PQZ44" s="214"/>
      <c r="PRA44" s="214"/>
      <c r="PRB44" s="214"/>
      <c r="PRC44" s="214"/>
      <c r="PRD44" s="214"/>
      <c r="PRE44" s="214"/>
      <c r="PRF44" s="214"/>
      <c r="PRG44" s="214"/>
      <c r="PRH44" s="214"/>
      <c r="PRI44" s="214"/>
      <c r="PRJ44" s="214"/>
      <c r="PRK44" s="214"/>
      <c r="PRL44" s="214"/>
      <c r="PRM44" s="214"/>
      <c r="PRN44" s="214"/>
      <c r="PRO44" s="214"/>
      <c r="PRP44" s="214"/>
      <c r="PRQ44" s="214"/>
      <c r="PRR44" s="214"/>
      <c r="PRS44" s="214"/>
      <c r="PRT44" s="214"/>
      <c r="PRU44" s="214"/>
      <c r="PRV44" s="214"/>
      <c r="PRW44" s="214"/>
      <c r="PRX44" s="214"/>
      <c r="PRY44" s="214"/>
      <c r="PRZ44" s="214"/>
      <c r="PSA44" s="214"/>
      <c r="PSB44" s="214"/>
      <c r="PSC44" s="214"/>
      <c r="PSD44" s="214"/>
      <c r="PSE44" s="214"/>
      <c r="PSF44" s="214"/>
      <c r="PSG44" s="214"/>
      <c r="PSH44" s="214"/>
      <c r="PSI44" s="214"/>
      <c r="PSJ44" s="214"/>
      <c r="PSK44" s="214"/>
      <c r="PSL44" s="214"/>
      <c r="PSM44" s="214"/>
      <c r="PSN44" s="214"/>
      <c r="PSO44" s="214"/>
      <c r="PSP44" s="214"/>
      <c r="PSQ44" s="214"/>
      <c r="PSR44" s="214"/>
      <c r="PSS44" s="214"/>
      <c r="PST44" s="214"/>
      <c r="PSU44" s="214"/>
      <c r="PSV44" s="214"/>
      <c r="PSW44" s="214"/>
      <c r="PSX44" s="214"/>
      <c r="PSY44" s="214"/>
      <c r="PSZ44" s="214"/>
      <c r="PTA44" s="214"/>
      <c r="PTB44" s="214"/>
      <c r="PTC44" s="214"/>
      <c r="PTD44" s="214"/>
      <c r="PTE44" s="214"/>
      <c r="PTF44" s="214"/>
      <c r="PTG44" s="214"/>
      <c r="PTH44" s="214"/>
      <c r="PTI44" s="214"/>
      <c r="PTJ44" s="214"/>
      <c r="PTK44" s="214"/>
      <c r="PTL44" s="214"/>
      <c r="PTM44" s="214"/>
      <c r="PTN44" s="214"/>
      <c r="PTO44" s="214"/>
      <c r="PTP44" s="214"/>
      <c r="PTQ44" s="214"/>
      <c r="PTR44" s="214"/>
      <c r="PTS44" s="214"/>
      <c r="PTT44" s="214"/>
      <c r="PTU44" s="214"/>
      <c r="PTV44" s="214"/>
      <c r="PTW44" s="214"/>
      <c r="PTX44" s="214"/>
      <c r="PTY44" s="214"/>
      <c r="PTZ44" s="214"/>
      <c r="PUA44" s="214"/>
      <c r="PUB44" s="214"/>
      <c r="PUC44" s="214"/>
      <c r="PUD44" s="214"/>
      <c r="PUE44" s="214"/>
      <c r="PUF44" s="214"/>
      <c r="PUG44" s="214"/>
      <c r="PUH44" s="214"/>
      <c r="PUI44" s="214"/>
      <c r="PUJ44" s="214"/>
      <c r="PUK44" s="214"/>
      <c r="PUL44" s="214"/>
      <c r="PUM44" s="214"/>
      <c r="PUN44" s="214"/>
      <c r="PUO44" s="214"/>
      <c r="PUP44" s="214"/>
      <c r="PUQ44" s="214"/>
      <c r="PUR44" s="214"/>
      <c r="PUS44" s="214"/>
      <c r="PUT44" s="214"/>
      <c r="PUU44" s="214"/>
      <c r="PUV44" s="214"/>
      <c r="PUW44" s="214"/>
      <c r="PUX44" s="214"/>
      <c r="PUY44" s="214"/>
      <c r="PUZ44" s="214"/>
      <c r="PVA44" s="214"/>
      <c r="PVB44" s="214"/>
      <c r="PVC44" s="214"/>
      <c r="PVD44" s="214"/>
      <c r="PVE44" s="214"/>
      <c r="PVF44" s="214"/>
      <c r="PVG44" s="214"/>
      <c r="PVH44" s="214"/>
      <c r="PVI44" s="214"/>
      <c r="PVJ44" s="214"/>
      <c r="PVK44" s="214"/>
      <c r="PVL44" s="214"/>
      <c r="PVM44" s="214"/>
      <c r="PVN44" s="214"/>
      <c r="PVO44" s="214"/>
      <c r="PVP44" s="214"/>
      <c r="PVQ44" s="214"/>
      <c r="PVR44" s="214"/>
      <c r="PVS44" s="214"/>
      <c r="PVT44" s="214"/>
      <c r="PVU44" s="214"/>
      <c r="PVV44" s="214"/>
      <c r="PVW44" s="214"/>
      <c r="PVX44" s="214"/>
      <c r="PVY44" s="214"/>
      <c r="PVZ44" s="214"/>
      <c r="PWA44" s="214"/>
      <c r="PWB44" s="214"/>
      <c r="PWC44" s="214"/>
      <c r="PWD44" s="214"/>
      <c r="PWE44" s="214"/>
      <c r="PWF44" s="214"/>
      <c r="PWG44" s="214"/>
      <c r="PWH44" s="214"/>
      <c r="PWI44" s="214"/>
      <c r="PWJ44" s="214"/>
      <c r="PWK44" s="214"/>
      <c r="PWL44" s="214"/>
      <c r="PWM44" s="214"/>
      <c r="PWN44" s="214"/>
      <c r="PWO44" s="214"/>
      <c r="PWP44" s="214"/>
      <c r="PWQ44" s="214"/>
      <c r="PWR44" s="214"/>
      <c r="PWS44" s="214"/>
      <c r="PWT44" s="214"/>
      <c r="PWU44" s="214"/>
      <c r="PWV44" s="214"/>
      <c r="PWW44" s="214"/>
      <c r="PWX44" s="214"/>
      <c r="PWY44" s="214"/>
      <c r="PWZ44" s="214"/>
      <c r="PXA44" s="214"/>
      <c r="PXB44" s="214"/>
      <c r="PXC44" s="214"/>
      <c r="PXD44" s="214"/>
      <c r="PXE44" s="214"/>
      <c r="PXF44" s="214"/>
      <c r="PXG44" s="214"/>
      <c r="PXH44" s="214"/>
      <c r="PXI44" s="214"/>
      <c r="PXJ44" s="214"/>
      <c r="PXK44" s="214"/>
      <c r="PXL44" s="214"/>
      <c r="PXM44" s="214"/>
      <c r="PXN44" s="214"/>
      <c r="PXO44" s="214"/>
      <c r="PXP44" s="214"/>
      <c r="PXQ44" s="214"/>
      <c r="PXR44" s="214"/>
      <c r="PXS44" s="214"/>
      <c r="PXT44" s="214"/>
      <c r="PXU44" s="214"/>
      <c r="PXV44" s="214"/>
      <c r="PXW44" s="214"/>
      <c r="PXX44" s="214"/>
      <c r="PXY44" s="214"/>
      <c r="PXZ44" s="214"/>
      <c r="PYA44" s="214"/>
      <c r="PYB44" s="214"/>
      <c r="PYC44" s="214"/>
      <c r="PYD44" s="214"/>
      <c r="PYE44" s="214"/>
      <c r="PYF44" s="214"/>
      <c r="PYG44" s="214"/>
      <c r="PYH44" s="214"/>
      <c r="PYI44" s="214"/>
      <c r="PYJ44" s="214"/>
      <c r="PYK44" s="214"/>
      <c r="PYL44" s="214"/>
      <c r="PYM44" s="214"/>
      <c r="PYN44" s="214"/>
      <c r="PYO44" s="214"/>
      <c r="PYP44" s="214"/>
      <c r="PYQ44" s="214"/>
      <c r="PYR44" s="214"/>
      <c r="PYS44" s="214"/>
      <c r="PYT44" s="214"/>
      <c r="PYU44" s="214"/>
      <c r="PYV44" s="214"/>
      <c r="PYW44" s="214"/>
      <c r="PYX44" s="214"/>
      <c r="PYY44" s="214"/>
      <c r="PYZ44" s="214"/>
      <c r="PZA44" s="214"/>
      <c r="PZB44" s="214"/>
      <c r="PZC44" s="214"/>
      <c r="PZD44" s="214"/>
      <c r="PZE44" s="214"/>
      <c r="PZF44" s="214"/>
      <c r="PZG44" s="214"/>
      <c r="PZH44" s="214"/>
      <c r="PZI44" s="214"/>
      <c r="PZJ44" s="214"/>
      <c r="PZK44" s="214"/>
      <c r="PZL44" s="214"/>
      <c r="PZM44" s="214"/>
      <c r="PZN44" s="214"/>
      <c r="PZO44" s="214"/>
      <c r="PZP44" s="214"/>
      <c r="PZQ44" s="214"/>
      <c r="PZR44" s="214"/>
      <c r="PZS44" s="214"/>
      <c r="PZT44" s="214"/>
      <c r="PZU44" s="214"/>
      <c r="PZV44" s="214"/>
      <c r="PZW44" s="214"/>
      <c r="PZX44" s="214"/>
      <c r="PZY44" s="214"/>
      <c r="PZZ44" s="214"/>
      <c r="QAA44" s="214"/>
      <c r="QAB44" s="214"/>
      <c r="QAC44" s="214"/>
      <c r="QAD44" s="214"/>
      <c r="QAE44" s="214"/>
      <c r="QAF44" s="214"/>
      <c r="QAG44" s="214"/>
      <c r="QAH44" s="214"/>
      <c r="QAI44" s="214"/>
      <c r="QAJ44" s="214"/>
      <c r="QAK44" s="214"/>
      <c r="QAL44" s="214"/>
      <c r="QAM44" s="214"/>
      <c r="QAN44" s="214"/>
      <c r="QAO44" s="214"/>
      <c r="QAP44" s="214"/>
      <c r="QAQ44" s="214"/>
      <c r="QAR44" s="214"/>
      <c r="QAS44" s="214"/>
      <c r="QAT44" s="214"/>
      <c r="QAU44" s="214"/>
      <c r="QAV44" s="214"/>
      <c r="QAW44" s="214"/>
      <c r="QAX44" s="214"/>
      <c r="QAY44" s="214"/>
      <c r="QAZ44" s="214"/>
      <c r="QBA44" s="214"/>
      <c r="QBB44" s="214"/>
      <c r="QBC44" s="214"/>
      <c r="QBD44" s="214"/>
      <c r="QBE44" s="214"/>
      <c r="QBF44" s="214"/>
      <c r="QBG44" s="214"/>
      <c r="QBH44" s="214"/>
      <c r="QBI44" s="214"/>
      <c r="QBJ44" s="214"/>
      <c r="QBK44" s="214"/>
      <c r="QBL44" s="214"/>
      <c r="QBM44" s="214"/>
      <c r="QBN44" s="214"/>
      <c r="QBO44" s="214"/>
      <c r="QBP44" s="214"/>
      <c r="QBQ44" s="214"/>
      <c r="QBR44" s="214"/>
      <c r="QBS44" s="214"/>
      <c r="QBT44" s="214"/>
      <c r="QBU44" s="214"/>
      <c r="QBV44" s="214"/>
      <c r="QBW44" s="214"/>
      <c r="QBX44" s="214"/>
      <c r="QBY44" s="214"/>
      <c r="QBZ44" s="214"/>
      <c r="QCA44" s="214"/>
      <c r="QCB44" s="214"/>
      <c r="QCC44" s="214"/>
      <c r="QCD44" s="214"/>
      <c r="QCE44" s="214"/>
      <c r="QCF44" s="214"/>
      <c r="QCG44" s="214"/>
      <c r="QCH44" s="214"/>
      <c r="QCI44" s="214"/>
      <c r="QCJ44" s="214"/>
      <c r="QCK44" s="214"/>
      <c r="QCL44" s="214"/>
      <c r="QCM44" s="214"/>
      <c r="QCN44" s="214"/>
      <c r="QCO44" s="214"/>
      <c r="QCP44" s="214"/>
      <c r="QCQ44" s="214"/>
      <c r="QCR44" s="214"/>
      <c r="QCS44" s="214"/>
      <c r="QCT44" s="214"/>
      <c r="QCU44" s="214"/>
      <c r="QCV44" s="214"/>
      <c r="QCW44" s="214"/>
      <c r="QCX44" s="214"/>
      <c r="QCY44" s="214"/>
      <c r="QCZ44" s="214"/>
      <c r="QDA44" s="214"/>
      <c r="QDB44" s="214"/>
      <c r="QDC44" s="214"/>
      <c r="QDD44" s="214"/>
      <c r="QDE44" s="214"/>
      <c r="QDF44" s="214"/>
      <c r="QDG44" s="214"/>
      <c r="QDH44" s="214"/>
      <c r="QDI44" s="214"/>
      <c r="QDJ44" s="214"/>
      <c r="QDK44" s="214"/>
      <c r="QDL44" s="214"/>
      <c r="QDM44" s="214"/>
      <c r="QDN44" s="214"/>
      <c r="QDO44" s="214"/>
      <c r="QDP44" s="214"/>
      <c r="QDQ44" s="214"/>
      <c r="QDR44" s="214"/>
      <c r="QDS44" s="214"/>
      <c r="QDT44" s="214"/>
      <c r="QDU44" s="214"/>
      <c r="QDV44" s="214"/>
      <c r="QDW44" s="214"/>
      <c r="QDX44" s="214"/>
      <c r="QDY44" s="214"/>
      <c r="QDZ44" s="214"/>
      <c r="QEA44" s="214"/>
      <c r="QEB44" s="214"/>
      <c r="QEC44" s="214"/>
      <c r="QED44" s="214"/>
      <c r="QEE44" s="214"/>
      <c r="QEF44" s="214"/>
      <c r="QEG44" s="214"/>
      <c r="QEH44" s="214"/>
      <c r="QEI44" s="214"/>
      <c r="QEJ44" s="214"/>
      <c r="QEK44" s="214"/>
      <c r="QEL44" s="214"/>
      <c r="QEM44" s="214"/>
      <c r="QEN44" s="214"/>
      <c r="QEO44" s="214"/>
      <c r="QEP44" s="214"/>
      <c r="QEQ44" s="214"/>
      <c r="QER44" s="214"/>
      <c r="QES44" s="214"/>
      <c r="QET44" s="214"/>
      <c r="QEU44" s="214"/>
      <c r="QEV44" s="214"/>
      <c r="QEW44" s="214"/>
      <c r="QEX44" s="214"/>
      <c r="QEY44" s="214"/>
      <c r="QEZ44" s="214"/>
      <c r="QFA44" s="214"/>
      <c r="QFB44" s="214"/>
      <c r="QFC44" s="214"/>
      <c r="QFD44" s="214"/>
      <c r="QFE44" s="214"/>
      <c r="QFF44" s="214"/>
      <c r="QFG44" s="214"/>
      <c r="QFH44" s="214"/>
      <c r="QFI44" s="214"/>
      <c r="QFJ44" s="214"/>
      <c r="QFK44" s="214"/>
      <c r="QFL44" s="214"/>
      <c r="QFM44" s="214"/>
      <c r="QFN44" s="214"/>
      <c r="QFO44" s="214"/>
      <c r="QFP44" s="214"/>
      <c r="QFQ44" s="214"/>
      <c r="QFR44" s="214"/>
      <c r="QFS44" s="214"/>
      <c r="QFT44" s="214"/>
      <c r="QFU44" s="214"/>
      <c r="QFV44" s="214"/>
      <c r="QFW44" s="214"/>
      <c r="QFX44" s="214"/>
      <c r="QFY44" s="214"/>
      <c r="QFZ44" s="214"/>
      <c r="QGA44" s="214"/>
      <c r="QGB44" s="214"/>
      <c r="QGC44" s="214"/>
      <c r="QGD44" s="214"/>
      <c r="QGE44" s="214"/>
      <c r="QGF44" s="214"/>
      <c r="QGG44" s="214"/>
      <c r="QGH44" s="214"/>
      <c r="QGI44" s="214"/>
      <c r="QGJ44" s="214"/>
      <c r="QGK44" s="214"/>
      <c r="QGL44" s="214"/>
      <c r="QGM44" s="214"/>
      <c r="QGN44" s="214"/>
      <c r="QGO44" s="214"/>
      <c r="QGP44" s="214"/>
      <c r="QGQ44" s="214"/>
      <c r="QGR44" s="214"/>
      <c r="QGS44" s="214"/>
      <c r="QGT44" s="214"/>
      <c r="QGU44" s="214"/>
      <c r="QGV44" s="214"/>
      <c r="QGW44" s="214"/>
      <c r="QGX44" s="214"/>
      <c r="QGY44" s="214"/>
      <c r="QGZ44" s="214"/>
      <c r="QHA44" s="214"/>
      <c r="QHB44" s="214"/>
      <c r="QHC44" s="214"/>
      <c r="QHD44" s="214"/>
      <c r="QHE44" s="214"/>
      <c r="QHF44" s="214"/>
      <c r="QHG44" s="214"/>
      <c r="QHH44" s="214"/>
      <c r="QHI44" s="214"/>
      <c r="QHJ44" s="214"/>
      <c r="QHK44" s="214"/>
      <c r="QHL44" s="214"/>
      <c r="QHM44" s="214"/>
      <c r="QHN44" s="214"/>
      <c r="QHO44" s="214"/>
      <c r="QHP44" s="214"/>
      <c r="QHQ44" s="214"/>
      <c r="QHR44" s="214"/>
      <c r="QHS44" s="214"/>
      <c r="QHT44" s="214"/>
      <c r="QHU44" s="214"/>
      <c r="QHV44" s="214"/>
      <c r="QHW44" s="214"/>
      <c r="QHX44" s="214"/>
      <c r="QHY44" s="214"/>
      <c r="QHZ44" s="214"/>
      <c r="QIA44" s="214"/>
      <c r="QIB44" s="214"/>
      <c r="QIC44" s="214"/>
      <c r="QID44" s="214"/>
      <c r="QIE44" s="214"/>
      <c r="QIF44" s="214"/>
      <c r="QIG44" s="214"/>
      <c r="QIH44" s="214"/>
      <c r="QII44" s="214"/>
      <c r="QIJ44" s="214"/>
      <c r="QIK44" s="214"/>
      <c r="QIL44" s="214"/>
      <c r="QIM44" s="214"/>
      <c r="QIN44" s="214"/>
      <c r="QIO44" s="214"/>
      <c r="QIP44" s="214"/>
      <c r="QIQ44" s="214"/>
      <c r="QIR44" s="214"/>
      <c r="QIS44" s="214"/>
      <c r="QIT44" s="214"/>
      <c r="QIU44" s="214"/>
      <c r="QIV44" s="214"/>
      <c r="QIW44" s="214"/>
      <c r="QIX44" s="214"/>
      <c r="QIY44" s="214"/>
      <c r="QIZ44" s="214"/>
      <c r="QJA44" s="214"/>
      <c r="QJB44" s="214"/>
      <c r="QJC44" s="214"/>
      <c r="QJD44" s="214"/>
      <c r="QJE44" s="214"/>
      <c r="QJF44" s="214"/>
      <c r="QJG44" s="214"/>
      <c r="QJH44" s="214"/>
      <c r="QJI44" s="214"/>
      <c r="QJJ44" s="214"/>
      <c r="QJK44" s="214"/>
      <c r="QJL44" s="214"/>
      <c r="QJM44" s="214"/>
      <c r="QJN44" s="214"/>
      <c r="QJO44" s="214"/>
      <c r="QJP44" s="214"/>
      <c r="QJQ44" s="214"/>
      <c r="QJR44" s="214"/>
      <c r="QJS44" s="214"/>
      <c r="QJT44" s="214"/>
      <c r="QJU44" s="214"/>
      <c r="QJV44" s="214"/>
      <c r="QJW44" s="214"/>
      <c r="QJX44" s="214"/>
      <c r="QJY44" s="214"/>
      <c r="QJZ44" s="214"/>
      <c r="QKA44" s="214"/>
      <c r="QKB44" s="214"/>
      <c r="QKC44" s="214"/>
      <c r="QKD44" s="214"/>
      <c r="QKE44" s="214"/>
      <c r="QKF44" s="214"/>
      <c r="QKG44" s="214"/>
      <c r="QKH44" s="214"/>
      <c r="QKI44" s="214"/>
      <c r="QKJ44" s="214"/>
      <c r="QKK44" s="214"/>
      <c r="QKL44" s="214"/>
      <c r="QKM44" s="214"/>
      <c r="QKN44" s="214"/>
      <c r="QKO44" s="214"/>
      <c r="QKP44" s="214"/>
      <c r="QKQ44" s="214"/>
      <c r="QKR44" s="214"/>
      <c r="QKS44" s="214"/>
      <c r="QKT44" s="214"/>
      <c r="QKU44" s="214"/>
      <c r="QKV44" s="214"/>
      <c r="QKW44" s="214"/>
      <c r="QKX44" s="214"/>
      <c r="QKY44" s="214"/>
      <c r="QKZ44" s="214"/>
      <c r="QLA44" s="214"/>
      <c r="QLB44" s="214"/>
      <c r="QLC44" s="214"/>
      <c r="QLD44" s="214"/>
      <c r="QLE44" s="214"/>
      <c r="QLF44" s="214"/>
      <c r="QLG44" s="214"/>
      <c r="QLH44" s="214"/>
      <c r="QLI44" s="214"/>
      <c r="QLJ44" s="214"/>
      <c r="QLK44" s="214"/>
      <c r="QLL44" s="214"/>
      <c r="QLM44" s="214"/>
      <c r="QLN44" s="214"/>
      <c r="QLO44" s="214"/>
      <c r="QLP44" s="214"/>
      <c r="QLQ44" s="214"/>
      <c r="QLR44" s="214"/>
      <c r="QLS44" s="214"/>
      <c r="QLT44" s="214"/>
      <c r="QLU44" s="214"/>
      <c r="QLV44" s="214"/>
      <c r="QLW44" s="214"/>
      <c r="QLX44" s="214"/>
      <c r="QLY44" s="214"/>
      <c r="QLZ44" s="214"/>
      <c r="QMA44" s="214"/>
      <c r="QMB44" s="214"/>
      <c r="QMC44" s="214"/>
      <c r="QMD44" s="214"/>
      <c r="QME44" s="214"/>
      <c r="QMF44" s="214"/>
      <c r="QMG44" s="214"/>
      <c r="QMH44" s="214"/>
      <c r="QMI44" s="214"/>
      <c r="QMJ44" s="214"/>
      <c r="QMK44" s="214"/>
      <c r="QML44" s="214"/>
      <c r="QMM44" s="214"/>
      <c r="QMN44" s="214"/>
      <c r="QMO44" s="214"/>
      <c r="QMP44" s="214"/>
      <c r="QMQ44" s="214"/>
      <c r="QMR44" s="214"/>
      <c r="QMS44" s="214"/>
      <c r="QMT44" s="214"/>
      <c r="QMU44" s="214"/>
      <c r="QMV44" s="214"/>
      <c r="QMW44" s="214"/>
      <c r="QMX44" s="214"/>
      <c r="QMY44" s="214"/>
      <c r="QMZ44" s="214"/>
      <c r="QNA44" s="214"/>
      <c r="QNB44" s="214"/>
      <c r="QNC44" s="214"/>
      <c r="QND44" s="214"/>
      <c r="QNE44" s="214"/>
      <c r="QNF44" s="214"/>
      <c r="QNG44" s="214"/>
      <c r="QNH44" s="214"/>
      <c r="QNI44" s="214"/>
      <c r="QNJ44" s="214"/>
      <c r="QNK44" s="214"/>
      <c r="QNL44" s="214"/>
      <c r="QNM44" s="214"/>
      <c r="QNN44" s="214"/>
      <c r="QNO44" s="214"/>
      <c r="QNP44" s="214"/>
      <c r="QNQ44" s="214"/>
      <c r="QNR44" s="214"/>
      <c r="QNS44" s="214"/>
      <c r="QNT44" s="214"/>
      <c r="QNU44" s="214"/>
      <c r="QNV44" s="214"/>
      <c r="QNW44" s="214"/>
      <c r="QNX44" s="214"/>
      <c r="QNY44" s="214"/>
      <c r="QNZ44" s="214"/>
      <c r="QOA44" s="214"/>
      <c r="QOB44" s="214"/>
      <c r="QOC44" s="214"/>
      <c r="QOD44" s="214"/>
      <c r="QOE44" s="214"/>
      <c r="QOF44" s="214"/>
      <c r="QOG44" s="214"/>
      <c r="QOH44" s="214"/>
      <c r="QOI44" s="214"/>
      <c r="QOJ44" s="214"/>
      <c r="QOK44" s="214"/>
      <c r="QOL44" s="214"/>
      <c r="QOM44" s="214"/>
      <c r="QON44" s="214"/>
      <c r="QOO44" s="214"/>
      <c r="QOP44" s="214"/>
      <c r="QOQ44" s="214"/>
      <c r="QOR44" s="214"/>
      <c r="QOS44" s="214"/>
      <c r="QOT44" s="214"/>
      <c r="QOU44" s="214"/>
      <c r="QOV44" s="214"/>
      <c r="QOW44" s="214"/>
      <c r="QOX44" s="214"/>
      <c r="QOY44" s="214"/>
      <c r="QOZ44" s="214"/>
      <c r="QPA44" s="214"/>
      <c r="QPB44" s="214"/>
      <c r="QPC44" s="214"/>
      <c r="QPD44" s="214"/>
      <c r="QPE44" s="214"/>
      <c r="QPF44" s="214"/>
      <c r="QPG44" s="214"/>
      <c r="QPH44" s="214"/>
      <c r="QPI44" s="214"/>
      <c r="QPJ44" s="214"/>
      <c r="QPK44" s="214"/>
      <c r="QPL44" s="214"/>
      <c r="QPM44" s="214"/>
      <c r="QPN44" s="214"/>
      <c r="QPO44" s="214"/>
      <c r="QPP44" s="214"/>
      <c r="QPQ44" s="214"/>
      <c r="QPR44" s="214"/>
      <c r="QPS44" s="214"/>
      <c r="QPT44" s="214"/>
      <c r="QPU44" s="214"/>
      <c r="QPV44" s="214"/>
      <c r="QPW44" s="214"/>
      <c r="QPX44" s="214"/>
      <c r="QPY44" s="214"/>
      <c r="QPZ44" s="214"/>
      <c r="QQA44" s="214"/>
      <c r="QQB44" s="214"/>
      <c r="QQC44" s="214"/>
      <c r="QQD44" s="214"/>
      <c r="QQE44" s="214"/>
      <c r="QQF44" s="214"/>
      <c r="QQG44" s="214"/>
      <c r="QQH44" s="214"/>
      <c r="QQI44" s="214"/>
      <c r="QQJ44" s="214"/>
      <c r="QQK44" s="214"/>
      <c r="QQL44" s="214"/>
      <c r="QQM44" s="214"/>
      <c r="QQN44" s="214"/>
      <c r="QQO44" s="214"/>
      <c r="QQP44" s="214"/>
      <c r="QQQ44" s="214"/>
      <c r="QQR44" s="214"/>
      <c r="QQS44" s="214"/>
      <c r="QQT44" s="214"/>
      <c r="QQU44" s="214"/>
      <c r="QQV44" s="214"/>
      <c r="QQW44" s="214"/>
      <c r="QQX44" s="214"/>
      <c r="QQY44" s="214"/>
      <c r="QQZ44" s="214"/>
      <c r="QRA44" s="214"/>
      <c r="QRB44" s="214"/>
      <c r="QRC44" s="214"/>
      <c r="QRD44" s="214"/>
      <c r="QRE44" s="214"/>
      <c r="QRF44" s="214"/>
      <c r="QRG44" s="214"/>
      <c r="QRH44" s="214"/>
      <c r="QRI44" s="214"/>
      <c r="QRJ44" s="214"/>
      <c r="QRK44" s="214"/>
      <c r="QRL44" s="214"/>
      <c r="QRM44" s="214"/>
      <c r="QRN44" s="214"/>
      <c r="QRO44" s="214"/>
      <c r="QRP44" s="214"/>
      <c r="QRQ44" s="214"/>
      <c r="QRR44" s="214"/>
      <c r="QRS44" s="214"/>
      <c r="QRT44" s="214"/>
      <c r="QRU44" s="214"/>
      <c r="QRV44" s="214"/>
      <c r="QRW44" s="214"/>
      <c r="QRX44" s="214"/>
      <c r="QRY44" s="214"/>
      <c r="QRZ44" s="214"/>
      <c r="QSA44" s="214"/>
      <c r="QSB44" s="214"/>
      <c r="QSC44" s="214"/>
      <c r="QSD44" s="214"/>
      <c r="QSE44" s="214"/>
      <c r="QSF44" s="214"/>
      <c r="QSG44" s="214"/>
      <c r="QSH44" s="214"/>
      <c r="QSI44" s="214"/>
      <c r="QSJ44" s="214"/>
      <c r="QSK44" s="214"/>
      <c r="QSL44" s="214"/>
      <c r="QSM44" s="214"/>
      <c r="QSN44" s="214"/>
      <c r="QSO44" s="214"/>
      <c r="QSP44" s="214"/>
      <c r="QSQ44" s="214"/>
      <c r="QSR44" s="214"/>
      <c r="QSS44" s="214"/>
      <c r="QST44" s="214"/>
      <c r="QSU44" s="214"/>
      <c r="QSV44" s="214"/>
      <c r="QSW44" s="214"/>
      <c r="QSX44" s="214"/>
      <c r="QSY44" s="214"/>
      <c r="QSZ44" s="214"/>
      <c r="QTA44" s="214"/>
      <c r="QTB44" s="214"/>
      <c r="QTC44" s="214"/>
      <c r="QTD44" s="214"/>
      <c r="QTE44" s="214"/>
      <c r="QTF44" s="214"/>
      <c r="QTG44" s="214"/>
      <c r="QTH44" s="214"/>
      <c r="QTI44" s="214"/>
      <c r="QTJ44" s="214"/>
      <c r="QTK44" s="214"/>
      <c r="QTL44" s="214"/>
      <c r="QTM44" s="214"/>
      <c r="QTN44" s="214"/>
      <c r="QTO44" s="214"/>
      <c r="QTP44" s="214"/>
      <c r="QTQ44" s="214"/>
      <c r="QTR44" s="214"/>
      <c r="QTS44" s="214"/>
      <c r="QTT44" s="214"/>
      <c r="QTU44" s="214"/>
      <c r="QTV44" s="214"/>
      <c r="QTW44" s="214"/>
      <c r="QTX44" s="214"/>
      <c r="QTY44" s="214"/>
      <c r="QTZ44" s="214"/>
      <c r="QUA44" s="214"/>
      <c r="QUB44" s="214"/>
      <c r="QUC44" s="214"/>
      <c r="QUD44" s="214"/>
      <c r="QUE44" s="214"/>
      <c r="QUF44" s="214"/>
      <c r="QUG44" s="214"/>
      <c r="QUH44" s="214"/>
      <c r="QUI44" s="214"/>
      <c r="QUJ44" s="214"/>
      <c r="QUK44" s="214"/>
      <c r="QUL44" s="214"/>
      <c r="QUM44" s="214"/>
      <c r="QUN44" s="214"/>
      <c r="QUO44" s="214"/>
      <c r="QUP44" s="214"/>
      <c r="QUQ44" s="214"/>
      <c r="QUR44" s="214"/>
      <c r="QUS44" s="214"/>
      <c r="QUT44" s="214"/>
      <c r="QUU44" s="214"/>
      <c r="QUV44" s="214"/>
      <c r="QUW44" s="214"/>
      <c r="QUX44" s="214"/>
      <c r="QUY44" s="214"/>
      <c r="QUZ44" s="214"/>
      <c r="QVA44" s="214"/>
      <c r="QVB44" s="214"/>
      <c r="QVC44" s="214"/>
      <c r="QVD44" s="214"/>
      <c r="QVE44" s="214"/>
      <c r="QVF44" s="214"/>
      <c r="QVG44" s="214"/>
      <c r="QVH44" s="214"/>
      <c r="QVI44" s="214"/>
      <c r="QVJ44" s="214"/>
      <c r="QVK44" s="214"/>
      <c r="QVL44" s="214"/>
      <c r="QVM44" s="214"/>
      <c r="QVN44" s="214"/>
      <c r="QVO44" s="214"/>
      <c r="QVP44" s="214"/>
      <c r="QVQ44" s="214"/>
      <c r="QVR44" s="214"/>
      <c r="QVS44" s="214"/>
      <c r="QVT44" s="214"/>
      <c r="QVU44" s="214"/>
      <c r="QVV44" s="214"/>
      <c r="QVW44" s="214"/>
      <c r="QVX44" s="214"/>
      <c r="QVY44" s="214"/>
      <c r="QVZ44" s="214"/>
      <c r="QWA44" s="214"/>
      <c r="QWB44" s="214"/>
      <c r="QWC44" s="214"/>
      <c r="QWD44" s="214"/>
      <c r="QWE44" s="214"/>
      <c r="QWF44" s="214"/>
      <c r="QWG44" s="214"/>
      <c r="QWH44" s="214"/>
      <c r="QWI44" s="214"/>
      <c r="QWJ44" s="214"/>
      <c r="QWK44" s="214"/>
      <c r="QWL44" s="214"/>
      <c r="QWM44" s="214"/>
      <c r="QWN44" s="214"/>
      <c r="QWO44" s="214"/>
      <c r="QWP44" s="214"/>
      <c r="QWQ44" s="214"/>
      <c r="QWR44" s="214"/>
      <c r="QWS44" s="214"/>
      <c r="QWT44" s="214"/>
      <c r="QWU44" s="214"/>
      <c r="QWV44" s="214"/>
      <c r="QWW44" s="214"/>
      <c r="QWX44" s="214"/>
      <c r="QWY44" s="214"/>
      <c r="QWZ44" s="214"/>
      <c r="QXA44" s="214"/>
      <c r="QXB44" s="214"/>
      <c r="QXC44" s="214"/>
      <c r="QXD44" s="214"/>
      <c r="QXE44" s="214"/>
      <c r="QXF44" s="214"/>
      <c r="QXG44" s="214"/>
      <c r="QXH44" s="214"/>
      <c r="QXI44" s="214"/>
      <c r="QXJ44" s="214"/>
      <c r="QXK44" s="214"/>
      <c r="QXL44" s="214"/>
      <c r="QXM44" s="214"/>
      <c r="QXN44" s="214"/>
      <c r="QXO44" s="214"/>
      <c r="QXP44" s="214"/>
      <c r="QXQ44" s="214"/>
      <c r="QXR44" s="214"/>
      <c r="QXS44" s="214"/>
      <c r="QXT44" s="214"/>
      <c r="QXU44" s="214"/>
      <c r="QXV44" s="214"/>
      <c r="QXW44" s="214"/>
      <c r="QXX44" s="214"/>
      <c r="QXY44" s="214"/>
      <c r="QXZ44" s="214"/>
      <c r="QYA44" s="214"/>
      <c r="QYB44" s="214"/>
      <c r="QYC44" s="214"/>
      <c r="QYD44" s="214"/>
      <c r="QYE44" s="214"/>
      <c r="QYF44" s="214"/>
      <c r="QYG44" s="214"/>
      <c r="QYH44" s="214"/>
      <c r="QYI44" s="214"/>
      <c r="QYJ44" s="214"/>
      <c r="QYK44" s="214"/>
      <c r="QYL44" s="214"/>
      <c r="QYM44" s="214"/>
      <c r="QYN44" s="214"/>
      <c r="QYO44" s="214"/>
      <c r="QYP44" s="214"/>
      <c r="QYQ44" s="214"/>
      <c r="QYR44" s="214"/>
      <c r="QYS44" s="214"/>
      <c r="QYT44" s="214"/>
      <c r="QYU44" s="214"/>
      <c r="QYV44" s="214"/>
      <c r="QYW44" s="214"/>
      <c r="QYX44" s="214"/>
      <c r="QYY44" s="214"/>
      <c r="QYZ44" s="214"/>
      <c r="QZA44" s="214"/>
      <c r="QZB44" s="214"/>
      <c r="QZC44" s="214"/>
      <c r="QZD44" s="214"/>
      <c r="QZE44" s="214"/>
      <c r="QZF44" s="214"/>
      <c r="QZG44" s="214"/>
      <c r="QZH44" s="214"/>
      <c r="QZI44" s="214"/>
      <c r="QZJ44" s="214"/>
      <c r="QZK44" s="214"/>
      <c r="QZL44" s="214"/>
      <c r="QZM44" s="214"/>
      <c r="QZN44" s="214"/>
      <c r="QZO44" s="214"/>
      <c r="QZP44" s="214"/>
      <c r="QZQ44" s="214"/>
      <c r="QZR44" s="214"/>
      <c r="QZS44" s="214"/>
      <c r="QZT44" s="214"/>
      <c r="QZU44" s="214"/>
      <c r="QZV44" s="214"/>
      <c r="QZW44" s="214"/>
      <c r="QZX44" s="214"/>
      <c r="QZY44" s="214"/>
      <c r="QZZ44" s="214"/>
      <c r="RAA44" s="214"/>
      <c r="RAB44" s="214"/>
      <c r="RAC44" s="214"/>
      <c r="RAD44" s="214"/>
      <c r="RAE44" s="214"/>
      <c r="RAF44" s="214"/>
      <c r="RAG44" s="214"/>
      <c r="RAH44" s="214"/>
      <c r="RAI44" s="214"/>
      <c r="RAJ44" s="214"/>
      <c r="RAK44" s="214"/>
      <c r="RAL44" s="214"/>
      <c r="RAM44" s="214"/>
      <c r="RAN44" s="214"/>
      <c r="RAO44" s="214"/>
      <c r="RAP44" s="214"/>
      <c r="RAQ44" s="214"/>
      <c r="RAR44" s="214"/>
      <c r="RAS44" s="214"/>
      <c r="RAT44" s="214"/>
      <c r="RAU44" s="214"/>
      <c r="RAV44" s="214"/>
      <c r="RAW44" s="214"/>
      <c r="RAX44" s="214"/>
      <c r="RAY44" s="214"/>
      <c r="RAZ44" s="214"/>
      <c r="RBA44" s="214"/>
      <c r="RBB44" s="214"/>
      <c r="RBC44" s="214"/>
      <c r="RBD44" s="214"/>
      <c r="RBE44" s="214"/>
      <c r="RBF44" s="214"/>
      <c r="RBG44" s="214"/>
      <c r="RBH44" s="214"/>
      <c r="RBI44" s="214"/>
      <c r="RBJ44" s="214"/>
      <c r="RBK44" s="214"/>
      <c r="RBL44" s="214"/>
      <c r="RBM44" s="214"/>
      <c r="RBN44" s="214"/>
      <c r="RBO44" s="214"/>
      <c r="RBP44" s="214"/>
      <c r="RBQ44" s="214"/>
      <c r="RBR44" s="214"/>
      <c r="RBS44" s="214"/>
      <c r="RBT44" s="214"/>
      <c r="RBU44" s="214"/>
      <c r="RBV44" s="214"/>
      <c r="RBW44" s="214"/>
      <c r="RBX44" s="214"/>
      <c r="RBY44" s="214"/>
      <c r="RBZ44" s="214"/>
      <c r="RCA44" s="214"/>
      <c r="RCB44" s="214"/>
      <c r="RCC44" s="214"/>
      <c r="RCD44" s="214"/>
      <c r="RCE44" s="214"/>
      <c r="RCF44" s="214"/>
      <c r="RCG44" s="214"/>
      <c r="RCH44" s="214"/>
      <c r="RCI44" s="214"/>
      <c r="RCJ44" s="214"/>
      <c r="RCK44" s="214"/>
      <c r="RCL44" s="214"/>
      <c r="RCM44" s="214"/>
      <c r="RCN44" s="214"/>
      <c r="RCO44" s="214"/>
      <c r="RCP44" s="214"/>
      <c r="RCQ44" s="214"/>
      <c r="RCR44" s="214"/>
      <c r="RCS44" s="214"/>
      <c r="RCT44" s="214"/>
      <c r="RCU44" s="214"/>
      <c r="RCV44" s="214"/>
      <c r="RCW44" s="214"/>
      <c r="RCX44" s="214"/>
      <c r="RCY44" s="214"/>
      <c r="RCZ44" s="214"/>
      <c r="RDA44" s="214"/>
      <c r="RDB44" s="214"/>
      <c r="RDC44" s="214"/>
      <c r="RDD44" s="214"/>
      <c r="RDE44" s="214"/>
      <c r="RDF44" s="214"/>
      <c r="RDG44" s="214"/>
      <c r="RDH44" s="214"/>
      <c r="RDI44" s="214"/>
      <c r="RDJ44" s="214"/>
      <c r="RDK44" s="214"/>
      <c r="RDL44" s="214"/>
      <c r="RDM44" s="214"/>
      <c r="RDN44" s="214"/>
      <c r="RDO44" s="214"/>
      <c r="RDP44" s="214"/>
      <c r="RDQ44" s="214"/>
      <c r="RDR44" s="214"/>
      <c r="RDS44" s="214"/>
      <c r="RDT44" s="214"/>
      <c r="RDU44" s="214"/>
      <c r="RDV44" s="214"/>
      <c r="RDW44" s="214"/>
      <c r="RDX44" s="214"/>
      <c r="RDY44" s="214"/>
      <c r="RDZ44" s="214"/>
      <c r="REA44" s="214"/>
      <c r="REB44" s="214"/>
      <c r="REC44" s="214"/>
      <c r="RED44" s="214"/>
      <c r="REE44" s="214"/>
      <c r="REF44" s="214"/>
      <c r="REG44" s="214"/>
      <c r="REH44" s="214"/>
      <c r="REI44" s="214"/>
      <c r="REJ44" s="214"/>
      <c r="REK44" s="214"/>
      <c r="REL44" s="214"/>
      <c r="REM44" s="214"/>
      <c r="REN44" s="214"/>
      <c r="REO44" s="214"/>
      <c r="REP44" s="214"/>
      <c r="REQ44" s="214"/>
      <c r="RER44" s="214"/>
      <c r="RES44" s="214"/>
      <c r="RET44" s="214"/>
      <c r="REU44" s="214"/>
      <c r="REV44" s="214"/>
      <c r="REW44" s="214"/>
      <c r="REX44" s="214"/>
      <c r="REY44" s="214"/>
      <c r="REZ44" s="214"/>
      <c r="RFA44" s="214"/>
      <c r="RFB44" s="214"/>
      <c r="RFC44" s="214"/>
      <c r="RFD44" s="214"/>
      <c r="RFE44" s="214"/>
      <c r="RFF44" s="214"/>
      <c r="RFG44" s="214"/>
      <c r="RFH44" s="214"/>
      <c r="RFI44" s="214"/>
      <c r="RFJ44" s="214"/>
      <c r="RFK44" s="214"/>
      <c r="RFL44" s="214"/>
      <c r="RFM44" s="214"/>
      <c r="RFN44" s="214"/>
      <c r="RFO44" s="214"/>
      <c r="RFP44" s="214"/>
      <c r="RFQ44" s="214"/>
      <c r="RFR44" s="214"/>
      <c r="RFS44" s="214"/>
      <c r="RFT44" s="214"/>
      <c r="RFU44" s="214"/>
      <c r="RFV44" s="214"/>
      <c r="RFW44" s="214"/>
      <c r="RFX44" s="214"/>
      <c r="RFY44" s="214"/>
      <c r="RFZ44" s="214"/>
      <c r="RGA44" s="214"/>
      <c r="RGB44" s="214"/>
      <c r="RGC44" s="214"/>
      <c r="RGD44" s="214"/>
      <c r="RGE44" s="214"/>
      <c r="RGF44" s="214"/>
      <c r="RGG44" s="214"/>
      <c r="RGH44" s="214"/>
      <c r="RGI44" s="214"/>
      <c r="RGJ44" s="214"/>
      <c r="RGK44" s="214"/>
      <c r="RGL44" s="214"/>
      <c r="RGM44" s="214"/>
      <c r="RGN44" s="214"/>
      <c r="RGO44" s="214"/>
      <c r="RGP44" s="214"/>
      <c r="RGQ44" s="214"/>
      <c r="RGR44" s="214"/>
      <c r="RGS44" s="214"/>
      <c r="RGT44" s="214"/>
      <c r="RGU44" s="214"/>
      <c r="RGV44" s="214"/>
      <c r="RGW44" s="214"/>
      <c r="RGX44" s="214"/>
      <c r="RGY44" s="214"/>
      <c r="RGZ44" s="214"/>
      <c r="RHA44" s="214"/>
      <c r="RHB44" s="214"/>
      <c r="RHC44" s="214"/>
      <c r="RHD44" s="214"/>
      <c r="RHE44" s="214"/>
      <c r="RHF44" s="214"/>
      <c r="RHG44" s="214"/>
      <c r="RHH44" s="214"/>
      <c r="RHI44" s="214"/>
      <c r="RHJ44" s="214"/>
      <c r="RHK44" s="214"/>
      <c r="RHL44" s="214"/>
      <c r="RHM44" s="214"/>
      <c r="RHN44" s="214"/>
      <c r="RHO44" s="214"/>
      <c r="RHP44" s="214"/>
      <c r="RHQ44" s="214"/>
      <c r="RHR44" s="214"/>
      <c r="RHS44" s="214"/>
      <c r="RHT44" s="214"/>
      <c r="RHU44" s="214"/>
      <c r="RHV44" s="214"/>
      <c r="RHW44" s="214"/>
      <c r="RHX44" s="214"/>
      <c r="RHY44" s="214"/>
      <c r="RHZ44" s="214"/>
      <c r="RIA44" s="214"/>
      <c r="RIB44" s="214"/>
      <c r="RIC44" s="214"/>
      <c r="RID44" s="214"/>
      <c r="RIE44" s="214"/>
      <c r="RIF44" s="214"/>
      <c r="RIG44" s="214"/>
      <c r="RIH44" s="214"/>
      <c r="RII44" s="214"/>
      <c r="RIJ44" s="214"/>
      <c r="RIK44" s="214"/>
      <c r="RIL44" s="214"/>
      <c r="RIM44" s="214"/>
      <c r="RIN44" s="214"/>
      <c r="RIO44" s="214"/>
      <c r="RIP44" s="214"/>
      <c r="RIQ44" s="214"/>
      <c r="RIR44" s="214"/>
      <c r="RIS44" s="214"/>
      <c r="RIT44" s="214"/>
      <c r="RIU44" s="214"/>
      <c r="RIV44" s="214"/>
      <c r="RIW44" s="214"/>
      <c r="RIX44" s="214"/>
      <c r="RIY44" s="214"/>
      <c r="RIZ44" s="214"/>
      <c r="RJA44" s="214"/>
      <c r="RJB44" s="214"/>
      <c r="RJC44" s="214"/>
      <c r="RJD44" s="214"/>
      <c r="RJE44" s="214"/>
      <c r="RJF44" s="214"/>
      <c r="RJG44" s="214"/>
      <c r="RJH44" s="214"/>
      <c r="RJI44" s="214"/>
      <c r="RJJ44" s="214"/>
      <c r="RJK44" s="214"/>
      <c r="RJL44" s="214"/>
      <c r="RJM44" s="214"/>
      <c r="RJN44" s="214"/>
      <c r="RJO44" s="214"/>
      <c r="RJP44" s="214"/>
      <c r="RJQ44" s="214"/>
      <c r="RJR44" s="214"/>
      <c r="RJS44" s="214"/>
      <c r="RJT44" s="214"/>
      <c r="RJU44" s="214"/>
      <c r="RJV44" s="214"/>
      <c r="RJW44" s="214"/>
      <c r="RJX44" s="214"/>
      <c r="RJY44" s="214"/>
      <c r="RJZ44" s="214"/>
      <c r="RKA44" s="214"/>
      <c r="RKB44" s="214"/>
      <c r="RKC44" s="214"/>
      <c r="RKD44" s="214"/>
      <c r="RKE44" s="214"/>
      <c r="RKF44" s="214"/>
      <c r="RKG44" s="214"/>
      <c r="RKH44" s="214"/>
      <c r="RKI44" s="214"/>
      <c r="RKJ44" s="214"/>
      <c r="RKK44" s="214"/>
      <c r="RKL44" s="214"/>
      <c r="RKM44" s="214"/>
      <c r="RKN44" s="214"/>
      <c r="RKO44" s="214"/>
      <c r="RKP44" s="214"/>
      <c r="RKQ44" s="214"/>
      <c r="RKR44" s="214"/>
      <c r="RKS44" s="214"/>
      <c r="RKT44" s="214"/>
      <c r="RKU44" s="214"/>
      <c r="RKV44" s="214"/>
      <c r="RKW44" s="214"/>
      <c r="RKX44" s="214"/>
      <c r="RKY44" s="214"/>
      <c r="RKZ44" s="214"/>
      <c r="RLA44" s="214"/>
      <c r="RLB44" s="214"/>
      <c r="RLC44" s="214"/>
      <c r="RLD44" s="214"/>
      <c r="RLE44" s="214"/>
      <c r="RLF44" s="214"/>
      <c r="RLG44" s="214"/>
      <c r="RLH44" s="214"/>
      <c r="RLI44" s="214"/>
      <c r="RLJ44" s="214"/>
      <c r="RLK44" s="214"/>
      <c r="RLL44" s="214"/>
      <c r="RLM44" s="214"/>
      <c r="RLN44" s="214"/>
      <c r="RLO44" s="214"/>
      <c r="RLP44" s="214"/>
      <c r="RLQ44" s="214"/>
      <c r="RLR44" s="214"/>
      <c r="RLS44" s="214"/>
      <c r="RLT44" s="214"/>
      <c r="RLU44" s="214"/>
      <c r="RLV44" s="214"/>
      <c r="RLW44" s="214"/>
      <c r="RLX44" s="214"/>
      <c r="RLY44" s="214"/>
      <c r="RLZ44" s="214"/>
      <c r="RMA44" s="214"/>
      <c r="RMB44" s="214"/>
      <c r="RMC44" s="214"/>
      <c r="RMD44" s="214"/>
      <c r="RME44" s="214"/>
      <c r="RMF44" s="214"/>
      <c r="RMG44" s="214"/>
      <c r="RMH44" s="214"/>
      <c r="RMI44" s="214"/>
      <c r="RMJ44" s="214"/>
      <c r="RMK44" s="214"/>
      <c r="RML44" s="214"/>
      <c r="RMM44" s="214"/>
      <c r="RMN44" s="214"/>
      <c r="RMO44" s="214"/>
      <c r="RMP44" s="214"/>
      <c r="RMQ44" s="214"/>
      <c r="RMR44" s="214"/>
      <c r="RMS44" s="214"/>
      <c r="RMT44" s="214"/>
      <c r="RMU44" s="214"/>
      <c r="RMV44" s="214"/>
      <c r="RMW44" s="214"/>
      <c r="RMX44" s="214"/>
      <c r="RMY44" s="214"/>
      <c r="RMZ44" s="214"/>
      <c r="RNA44" s="214"/>
      <c r="RNB44" s="214"/>
      <c r="RNC44" s="214"/>
      <c r="RND44" s="214"/>
      <c r="RNE44" s="214"/>
      <c r="RNF44" s="214"/>
      <c r="RNG44" s="214"/>
      <c r="RNH44" s="214"/>
      <c r="RNI44" s="214"/>
      <c r="RNJ44" s="214"/>
      <c r="RNK44" s="214"/>
      <c r="RNL44" s="214"/>
      <c r="RNM44" s="214"/>
      <c r="RNN44" s="214"/>
      <c r="RNO44" s="214"/>
      <c r="RNP44" s="214"/>
      <c r="RNQ44" s="214"/>
      <c r="RNR44" s="214"/>
      <c r="RNS44" s="214"/>
      <c r="RNT44" s="214"/>
      <c r="RNU44" s="214"/>
      <c r="RNV44" s="214"/>
      <c r="RNW44" s="214"/>
      <c r="RNX44" s="214"/>
      <c r="RNY44" s="214"/>
      <c r="RNZ44" s="214"/>
      <c r="ROA44" s="214"/>
      <c r="ROB44" s="214"/>
      <c r="ROC44" s="214"/>
      <c r="ROD44" s="214"/>
      <c r="ROE44" s="214"/>
      <c r="ROF44" s="214"/>
      <c r="ROG44" s="214"/>
      <c r="ROH44" s="214"/>
      <c r="ROI44" s="214"/>
      <c r="ROJ44" s="214"/>
      <c r="ROK44" s="214"/>
      <c r="ROL44" s="214"/>
      <c r="ROM44" s="214"/>
      <c r="RON44" s="214"/>
      <c r="ROO44" s="214"/>
      <c r="ROP44" s="214"/>
      <c r="ROQ44" s="214"/>
      <c r="ROR44" s="214"/>
      <c r="ROS44" s="214"/>
      <c r="ROT44" s="214"/>
      <c r="ROU44" s="214"/>
      <c r="ROV44" s="214"/>
      <c r="ROW44" s="214"/>
      <c r="ROX44" s="214"/>
      <c r="ROY44" s="214"/>
      <c r="ROZ44" s="214"/>
      <c r="RPA44" s="214"/>
      <c r="RPB44" s="214"/>
      <c r="RPC44" s="214"/>
      <c r="RPD44" s="214"/>
      <c r="RPE44" s="214"/>
      <c r="RPF44" s="214"/>
      <c r="RPG44" s="214"/>
      <c r="RPH44" s="214"/>
      <c r="RPI44" s="214"/>
      <c r="RPJ44" s="214"/>
      <c r="RPK44" s="214"/>
      <c r="RPL44" s="214"/>
      <c r="RPM44" s="214"/>
      <c r="RPN44" s="214"/>
      <c r="RPO44" s="214"/>
      <c r="RPP44" s="214"/>
      <c r="RPQ44" s="214"/>
      <c r="RPR44" s="214"/>
      <c r="RPS44" s="214"/>
      <c r="RPT44" s="214"/>
      <c r="RPU44" s="214"/>
      <c r="RPV44" s="214"/>
      <c r="RPW44" s="214"/>
      <c r="RPX44" s="214"/>
      <c r="RPY44" s="214"/>
      <c r="RPZ44" s="214"/>
      <c r="RQA44" s="214"/>
      <c r="RQB44" s="214"/>
      <c r="RQC44" s="214"/>
      <c r="RQD44" s="214"/>
      <c r="RQE44" s="214"/>
      <c r="RQF44" s="214"/>
      <c r="RQG44" s="214"/>
      <c r="RQH44" s="214"/>
      <c r="RQI44" s="214"/>
      <c r="RQJ44" s="214"/>
      <c r="RQK44" s="214"/>
      <c r="RQL44" s="214"/>
      <c r="RQM44" s="214"/>
      <c r="RQN44" s="214"/>
      <c r="RQO44" s="214"/>
      <c r="RQP44" s="214"/>
      <c r="RQQ44" s="214"/>
      <c r="RQR44" s="214"/>
      <c r="RQS44" s="214"/>
      <c r="RQT44" s="214"/>
      <c r="RQU44" s="214"/>
      <c r="RQV44" s="214"/>
      <c r="RQW44" s="214"/>
      <c r="RQX44" s="214"/>
      <c r="RQY44" s="214"/>
      <c r="RQZ44" s="214"/>
      <c r="RRA44" s="214"/>
      <c r="RRB44" s="214"/>
      <c r="RRC44" s="214"/>
      <c r="RRD44" s="214"/>
      <c r="RRE44" s="214"/>
      <c r="RRF44" s="214"/>
      <c r="RRG44" s="214"/>
      <c r="RRH44" s="214"/>
      <c r="RRI44" s="214"/>
      <c r="RRJ44" s="214"/>
      <c r="RRK44" s="214"/>
      <c r="RRL44" s="214"/>
      <c r="RRM44" s="214"/>
      <c r="RRN44" s="214"/>
      <c r="RRO44" s="214"/>
      <c r="RRP44" s="214"/>
      <c r="RRQ44" s="214"/>
      <c r="RRR44" s="214"/>
      <c r="RRS44" s="214"/>
      <c r="RRT44" s="214"/>
      <c r="RRU44" s="214"/>
      <c r="RRV44" s="214"/>
      <c r="RRW44" s="214"/>
      <c r="RRX44" s="214"/>
      <c r="RRY44" s="214"/>
      <c r="RRZ44" s="214"/>
      <c r="RSA44" s="214"/>
      <c r="RSB44" s="214"/>
      <c r="RSC44" s="214"/>
      <c r="RSD44" s="214"/>
      <c r="RSE44" s="214"/>
      <c r="RSF44" s="214"/>
      <c r="RSG44" s="214"/>
      <c r="RSH44" s="214"/>
      <c r="RSI44" s="214"/>
      <c r="RSJ44" s="214"/>
      <c r="RSK44" s="214"/>
      <c r="RSL44" s="214"/>
      <c r="RSM44" s="214"/>
      <c r="RSN44" s="214"/>
      <c r="RSO44" s="214"/>
      <c r="RSP44" s="214"/>
      <c r="RSQ44" s="214"/>
      <c r="RSR44" s="214"/>
      <c r="RSS44" s="214"/>
      <c r="RST44" s="214"/>
      <c r="RSU44" s="214"/>
      <c r="RSV44" s="214"/>
      <c r="RSW44" s="214"/>
      <c r="RSX44" s="214"/>
      <c r="RSY44" s="214"/>
      <c r="RSZ44" s="214"/>
      <c r="RTA44" s="214"/>
      <c r="RTB44" s="214"/>
      <c r="RTC44" s="214"/>
      <c r="RTD44" s="214"/>
      <c r="RTE44" s="214"/>
      <c r="RTF44" s="214"/>
      <c r="RTG44" s="214"/>
      <c r="RTH44" s="214"/>
      <c r="RTI44" s="214"/>
      <c r="RTJ44" s="214"/>
      <c r="RTK44" s="214"/>
      <c r="RTL44" s="214"/>
      <c r="RTM44" s="214"/>
      <c r="RTN44" s="214"/>
      <c r="RTO44" s="214"/>
      <c r="RTP44" s="214"/>
      <c r="RTQ44" s="214"/>
      <c r="RTR44" s="214"/>
      <c r="RTS44" s="214"/>
      <c r="RTT44" s="214"/>
      <c r="RTU44" s="214"/>
      <c r="RTV44" s="214"/>
      <c r="RTW44" s="214"/>
      <c r="RTX44" s="214"/>
      <c r="RTY44" s="214"/>
      <c r="RTZ44" s="214"/>
      <c r="RUA44" s="214"/>
      <c r="RUB44" s="214"/>
      <c r="RUC44" s="214"/>
      <c r="RUD44" s="214"/>
      <c r="RUE44" s="214"/>
      <c r="RUF44" s="214"/>
      <c r="RUG44" s="214"/>
      <c r="RUH44" s="214"/>
      <c r="RUI44" s="214"/>
      <c r="RUJ44" s="214"/>
      <c r="RUK44" s="214"/>
      <c r="RUL44" s="214"/>
      <c r="RUM44" s="214"/>
      <c r="RUN44" s="214"/>
      <c r="RUO44" s="214"/>
      <c r="RUP44" s="214"/>
      <c r="RUQ44" s="214"/>
      <c r="RUR44" s="214"/>
      <c r="RUS44" s="214"/>
      <c r="RUT44" s="214"/>
      <c r="RUU44" s="214"/>
      <c r="RUV44" s="214"/>
      <c r="RUW44" s="214"/>
      <c r="RUX44" s="214"/>
      <c r="RUY44" s="214"/>
      <c r="RUZ44" s="214"/>
      <c r="RVA44" s="214"/>
      <c r="RVB44" s="214"/>
      <c r="RVC44" s="214"/>
      <c r="RVD44" s="214"/>
      <c r="RVE44" s="214"/>
      <c r="RVF44" s="214"/>
      <c r="RVG44" s="214"/>
      <c r="RVH44" s="214"/>
      <c r="RVI44" s="214"/>
      <c r="RVJ44" s="214"/>
      <c r="RVK44" s="214"/>
      <c r="RVL44" s="214"/>
      <c r="RVM44" s="214"/>
      <c r="RVN44" s="214"/>
      <c r="RVO44" s="214"/>
      <c r="RVP44" s="214"/>
      <c r="RVQ44" s="214"/>
      <c r="RVR44" s="214"/>
      <c r="RVS44" s="214"/>
      <c r="RVT44" s="214"/>
      <c r="RVU44" s="214"/>
      <c r="RVV44" s="214"/>
      <c r="RVW44" s="214"/>
      <c r="RVX44" s="214"/>
      <c r="RVY44" s="214"/>
      <c r="RVZ44" s="214"/>
      <c r="RWA44" s="214"/>
      <c r="RWB44" s="214"/>
      <c r="RWC44" s="214"/>
      <c r="RWD44" s="214"/>
      <c r="RWE44" s="214"/>
      <c r="RWF44" s="214"/>
      <c r="RWG44" s="214"/>
      <c r="RWH44" s="214"/>
      <c r="RWI44" s="214"/>
      <c r="RWJ44" s="214"/>
      <c r="RWK44" s="214"/>
      <c r="RWL44" s="214"/>
      <c r="RWM44" s="214"/>
      <c r="RWN44" s="214"/>
      <c r="RWO44" s="214"/>
      <c r="RWP44" s="214"/>
      <c r="RWQ44" s="214"/>
      <c r="RWR44" s="214"/>
      <c r="RWS44" s="214"/>
      <c r="RWT44" s="214"/>
      <c r="RWU44" s="214"/>
      <c r="RWV44" s="214"/>
      <c r="RWW44" s="214"/>
      <c r="RWX44" s="214"/>
      <c r="RWY44" s="214"/>
      <c r="RWZ44" s="214"/>
      <c r="RXA44" s="214"/>
      <c r="RXB44" s="214"/>
      <c r="RXC44" s="214"/>
      <c r="RXD44" s="214"/>
      <c r="RXE44" s="214"/>
      <c r="RXF44" s="214"/>
      <c r="RXG44" s="214"/>
      <c r="RXH44" s="214"/>
      <c r="RXI44" s="214"/>
      <c r="RXJ44" s="214"/>
      <c r="RXK44" s="214"/>
      <c r="RXL44" s="214"/>
      <c r="RXM44" s="214"/>
      <c r="RXN44" s="214"/>
      <c r="RXO44" s="214"/>
      <c r="RXP44" s="214"/>
      <c r="RXQ44" s="214"/>
      <c r="RXR44" s="214"/>
      <c r="RXS44" s="214"/>
      <c r="RXT44" s="214"/>
      <c r="RXU44" s="214"/>
      <c r="RXV44" s="214"/>
      <c r="RXW44" s="214"/>
      <c r="RXX44" s="214"/>
      <c r="RXY44" s="214"/>
      <c r="RXZ44" s="214"/>
      <c r="RYA44" s="214"/>
      <c r="RYB44" s="214"/>
      <c r="RYC44" s="214"/>
      <c r="RYD44" s="214"/>
      <c r="RYE44" s="214"/>
      <c r="RYF44" s="214"/>
      <c r="RYG44" s="214"/>
      <c r="RYH44" s="214"/>
      <c r="RYI44" s="214"/>
      <c r="RYJ44" s="214"/>
      <c r="RYK44" s="214"/>
      <c r="RYL44" s="214"/>
      <c r="RYM44" s="214"/>
      <c r="RYN44" s="214"/>
      <c r="RYO44" s="214"/>
      <c r="RYP44" s="214"/>
      <c r="RYQ44" s="214"/>
      <c r="RYR44" s="214"/>
      <c r="RYS44" s="214"/>
      <c r="RYT44" s="214"/>
      <c r="RYU44" s="214"/>
      <c r="RYV44" s="214"/>
      <c r="RYW44" s="214"/>
      <c r="RYX44" s="214"/>
      <c r="RYY44" s="214"/>
      <c r="RYZ44" s="214"/>
      <c r="RZA44" s="214"/>
      <c r="RZB44" s="214"/>
      <c r="RZC44" s="214"/>
      <c r="RZD44" s="214"/>
      <c r="RZE44" s="214"/>
      <c r="RZF44" s="214"/>
      <c r="RZG44" s="214"/>
      <c r="RZH44" s="214"/>
      <c r="RZI44" s="214"/>
      <c r="RZJ44" s="214"/>
      <c r="RZK44" s="214"/>
      <c r="RZL44" s="214"/>
      <c r="RZM44" s="214"/>
      <c r="RZN44" s="214"/>
      <c r="RZO44" s="214"/>
      <c r="RZP44" s="214"/>
      <c r="RZQ44" s="214"/>
      <c r="RZR44" s="214"/>
      <c r="RZS44" s="214"/>
      <c r="RZT44" s="214"/>
      <c r="RZU44" s="214"/>
      <c r="RZV44" s="214"/>
      <c r="RZW44" s="214"/>
      <c r="RZX44" s="214"/>
      <c r="RZY44" s="214"/>
      <c r="RZZ44" s="214"/>
      <c r="SAA44" s="214"/>
      <c r="SAB44" s="214"/>
      <c r="SAC44" s="214"/>
      <c r="SAD44" s="214"/>
      <c r="SAE44" s="214"/>
      <c r="SAF44" s="214"/>
      <c r="SAG44" s="214"/>
      <c r="SAH44" s="214"/>
      <c r="SAI44" s="214"/>
      <c r="SAJ44" s="214"/>
      <c r="SAK44" s="214"/>
      <c r="SAL44" s="214"/>
      <c r="SAM44" s="214"/>
      <c r="SAN44" s="214"/>
      <c r="SAO44" s="214"/>
      <c r="SAP44" s="214"/>
      <c r="SAQ44" s="214"/>
      <c r="SAR44" s="214"/>
      <c r="SAS44" s="214"/>
      <c r="SAT44" s="214"/>
      <c r="SAU44" s="214"/>
      <c r="SAV44" s="214"/>
      <c r="SAW44" s="214"/>
      <c r="SAX44" s="214"/>
      <c r="SAY44" s="214"/>
      <c r="SAZ44" s="214"/>
      <c r="SBA44" s="214"/>
      <c r="SBB44" s="214"/>
      <c r="SBC44" s="214"/>
      <c r="SBD44" s="214"/>
      <c r="SBE44" s="214"/>
      <c r="SBF44" s="214"/>
      <c r="SBG44" s="214"/>
      <c r="SBH44" s="214"/>
      <c r="SBI44" s="214"/>
      <c r="SBJ44" s="214"/>
      <c r="SBK44" s="214"/>
      <c r="SBL44" s="214"/>
      <c r="SBM44" s="214"/>
      <c r="SBN44" s="214"/>
      <c r="SBO44" s="214"/>
      <c r="SBP44" s="214"/>
      <c r="SBQ44" s="214"/>
      <c r="SBR44" s="214"/>
      <c r="SBS44" s="214"/>
      <c r="SBT44" s="214"/>
      <c r="SBU44" s="214"/>
      <c r="SBV44" s="214"/>
      <c r="SBW44" s="214"/>
      <c r="SBX44" s="214"/>
      <c r="SBY44" s="214"/>
      <c r="SBZ44" s="214"/>
      <c r="SCA44" s="214"/>
      <c r="SCB44" s="214"/>
      <c r="SCC44" s="214"/>
      <c r="SCD44" s="214"/>
      <c r="SCE44" s="214"/>
      <c r="SCF44" s="214"/>
      <c r="SCG44" s="214"/>
      <c r="SCH44" s="214"/>
      <c r="SCI44" s="214"/>
      <c r="SCJ44" s="214"/>
      <c r="SCK44" s="214"/>
      <c r="SCL44" s="214"/>
      <c r="SCM44" s="214"/>
      <c r="SCN44" s="214"/>
      <c r="SCO44" s="214"/>
      <c r="SCP44" s="214"/>
      <c r="SCQ44" s="214"/>
      <c r="SCR44" s="214"/>
      <c r="SCS44" s="214"/>
      <c r="SCT44" s="214"/>
      <c r="SCU44" s="214"/>
      <c r="SCV44" s="214"/>
      <c r="SCW44" s="214"/>
      <c r="SCX44" s="214"/>
      <c r="SCY44" s="214"/>
      <c r="SCZ44" s="214"/>
      <c r="SDA44" s="214"/>
      <c r="SDB44" s="214"/>
      <c r="SDC44" s="214"/>
      <c r="SDD44" s="214"/>
      <c r="SDE44" s="214"/>
      <c r="SDF44" s="214"/>
      <c r="SDG44" s="214"/>
      <c r="SDH44" s="214"/>
      <c r="SDI44" s="214"/>
      <c r="SDJ44" s="214"/>
      <c r="SDK44" s="214"/>
      <c r="SDL44" s="214"/>
      <c r="SDM44" s="214"/>
      <c r="SDN44" s="214"/>
      <c r="SDO44" s="214"/>
      <c r="SDP44" s="214"/>
      <c r="SDQ44" s="214"/>
      <c r="SDR44" s="214"/>
      <c r="SDS44" s="214"/>
      <c r="SDT44" s="214"/>
      <c r="SDU44" s="214"/>
      <c r="SDV44" s="214"/>
      <c r="SDW44" s="214"/>
      <c r="SDX44" s="214"/>
      <c r="SDY44" s="214"/>
      <c r="SDZ44" s="214"/>
      <c r="SEA44" s="214"/>
      <c r="SEB44" s="214"/>
      <c r="SEC44" s="214"/>
      <c r="SED44" s="214"/>
      <c r="SEE44" s="214"/>
      <c r="SEF44" s="214"/>
      <c r="SEG44" s="214"/>
      <c r="SEH44" s="214"/>
      <c r="SEI44" s="214"/>
      <c r="SEJ44" s="214"/>
      <c r="SEK44" s="214"/>
      <c r="SEL44" s="214"/>
      <c r="SEM44" s="214"/>
      <c r="SEN44" s="214"/>
      <c r="SEO44" s="214"/>
      <c r="SEP44" s="214"/>
      <c r="SEQ44" s="214"/>
      <c r="SER44" s="214"/>
      <c r="SES44" s="214"/>
      <c r="SET44" s="214"/>
      <c r="SEU44" s="214"/>
      <c r="SEV44" s="214"/>
      <c r="SEW44" s="214"/>
      <c r="SEX44" s="214"/>
      <c r="SEY44" s="214"/>
      <c r="SEZ44" s="214"/>
      <c r="SFA44" s="214"/>
      <c r="SFB44" s="214"/>
      <c r="SFC44" s="214"/>
      <c r="SFD44" s="214"/>
      <c r="SFE44" s="214"/>
      <c r="SFF44" s="214"/>
      <c r="SFG44" s="214"/>
      <c r="SFH44" s="214"/>
      <c r="SFI44" s="214"/>
      <c r="SFJ44" s="214"/>
      <c r="SFK44" s="214"/>
      <c r="SFL44" s="214"/>
      <c r="SFM44" s="214"/>
      <c r="SFN44" s="214"/>
      <c r="SFO44" s="214"/>
      <c r="SFP44" s="214"/>
      <c r="SFQ44" s="214"/>
      <c r="SFR44" s="214"/>
      <c r="SFS44" s="214"/>
      <c r="SFT44" s="214"/>
      <c r="SFU44" s="214"/>
      <c r="SFV44" s="214"/>
      <c r="SFW44" s="214"/>
      <c r="SFX44" s="214"/>
      <c r="SFY44" s="214"/>
      <c r="SFZ44" s="214"/>
      <c r="SGA44" s="214"/>
      <c r="SGB44" s="214"/>
      <c r="SGC44" s="214"/>
      <c r="SGD44" s="214"/>
      <c r="SGE44" s="214"/>
      <c r="SGF44" s="214"/>
      <c r="SGG44" s="214"/>
      <c r="SGH44" s="214"/>
      <c r="SGI44" s="214"/>
      <c r="SGJ44" s="214"/>
      <c r="SGK44" s="214"/>
      <c r="SGL44" s="214"/>
      <c r="SGM44" s="214"/>
      <c r="SGN44" s="214"/>
      <c r="SGO44" s="214"/>
      <c r="SGP44" s="214"/>
      <c r="SGQ44" s="214"/>
      <c r="SGR44" s="214"/>
      <c r="SGS44" s="214"/>
      <c r="SGT44" s="214"/>
      <c r="SGU44" s="214"/>
      <c r="SGV44" s="214"/>
      <c r="SGW44" s="214"/>
      <c r="SGX44" s="214"/>
      <c r="SGY44" s="214"/>
      <c r="SGZ44" s="214"/>
      <c r="SHA44" s="214"/>
      <c r="SHB44" s="214"/>
      <c r="SHC44" s="214"/>
      <c r="SHD44" s="214"/>
      <c r="SHE44" s="214"/>
      <c r="SHF44" s="214"/>
      <c r="SHG44" s="214"/>
      <c r="SHH44" s="214"/>
      <c r="SHI44" s="214"/>
      <c r="SHJ44" s="214"/>
      <c r="SHK44" s="214"/>
      <c r="SHL44" s="214"/>
      <c r="SHM44" s="214"/>
      <c r="SHN44" s="214"/>
      <c r="SHO44" s="214"/>
      <c r="SHP44" s="214"/>
      <c r="SHQ44" s="214"/>
      <c r="SHR44" s="214"/>
      <c r="SHS44" s="214"/>
      <c r="SHT44" s="214"/>
      <c r="SHU44" s="214"/>
      <c r="SHV44" s="214"/>
      <c r="SHW44" s="214"/>
      <c r="SHX44" s="214"/>
      <c r="SHY44" s="214"/>
      <c r="SHZ44" s="214"/>
      <c r="SIA44" s="214"/>
      <c r="SIB44" s="214"/>
      <c r="SIC44" s="214"/>
      <c r="SID44" s="214"/>
      <c r="SIE44" s="214"/>
      <c r="SIF44" s="214"/>
      <c r="SIG44" s="214"/>
      <c r="SIH44" s="214"/>
      <c r="SII44" s="214"/>
      <c r="SIJ44" s="214"/>
      <c r="SIK44" s="214"/>
      <c r="SIL44" s="214"/>
      <c r="SIM44" s="214"/>
      <c r="SIN44" s="214"/>
      <c r="SIO44" s="214"/>
      <c r="SIP44" s="214"/>
      <c r="SIQ44" s="214"/>
      <c r="SIR44" s="214"/>
      <c r="SIS44" s="214"/>
      <c r="SIT44" s="214"/>
      <c r="SIU44" s="214"/>
      <c r="SIV44" s="214"/>
      <c r="SIW44" s="214"/>
      <c r="SIX44" s="214"/>
      <c r="SIY44" s="214"/>
      <c r="SIZ44" s="214"/>
      <c r="SJA44" s="214"/>
      <c r="SJB44" s="214"/>
      <c r="SJC44" s="214"/>
      <c r="SJD44" s="214"/>
      <c r="SJE44" s="214"/>
      <c r="SJF44" s="214"/>
      <c r="SJG44" s="214"/>
      <c r="SJH44" s="214"/>
      <c r="SJI44" s="214"/>
      <c r="SJJ44" s="214"/>
      <c r="SJK44" s="214"/>
      <c r="SJL44" s="214"/>
      <c r="SJM44" s="214"/>
      <c r="SJN44" s="214"/>
      <c r="SJO44" s="214"/>
      <c r="SJP44" s="214"/>
      <c r="SJQ44" s="214"/>
      <c r="SJR44" s="214"/>
      <c r="SJS44" s="214"/>
      <c r="SJT44" s="214"/>
      <c r="SJU44" s="214"/>
      <c r="SJV44" s="214"/>
      <c r="SJW44" s="214"/>
      <c r="SJX44" s="214"/>
      <c r="SJY44" s="214"/>
      <c r="SJZ44" s="214"/>
      <c r="SKA44" s="214"/>
      <c r="SKB44" s="214"/>
      <c r="SKC44" s="214"/>
      <c r="SKD44" s="214"/>
      <c r="SKE44" s="214"/>
      <c r="SKF44" s="214"/>
      <c r="SKG44" s="214"/>
      <c r="SKH44" s="214"/>
      <c r="SKI44" s="214"/>
      <c r="SKJ44" s="214"/>
      <c r="SKK44" s="214"/>
      <c r="SKL44" s="214"/>
      <c r="SKM44" s="214"/>
      <c r="SKN44" s="214"/>
      <c r="SKO44" s="214"/>
      <c r="SKP44" s="214"/>
      <c r="SKQ44" s="214"/>
      <c r="SKR44" s="214"/>
      <c r="SKS44" s="214"/>
      <c r="SKT44" s="214"/>
      <c r="SKU44" s="214"/>
      <c r="SKV44" s="214"/>
      <c r="SKW44" s="214"/>
      <c r="SKX44" s="214"/>
      <c r="SKY44" s="214"/>
      <c r="SKZ44" s="214"/>
      <c r="SLA44" s="214"/>
      <c r="SLB44" s="214"/>
      <c r="SLC44" s="214"/>
      <c r="SLD44" s="214"/>
      <c r="SLE44" s="214"/>
      <c r="SLF44" s="214"/>
      <c r="SLG44" s="214"/>
      <c r="SLH44" s="214"/>
      <c r="SLI44" s="214"/>
      <c r="SLJ44" s="214"/>
      <c r="SLK44" s="214"/>
      <c r="SLL44" s="214"/>
      <c r="SLM44" s="214"/>
      <c r="SLN44" s="214"/>
      <c r="SLO44" s="214"/>
      <c r="SLP44" s="214"/>
      <c r="SLQ44" s="214"/>
      <c r="SLR44" s="214"/>
      <c r="SLS44" s="214"/>
      <c r="SLT44" s="214"/>
      <c r="SLU44" s="214"/>
      <c r="SLV44" s="214"/>
      <c r="SLW44" s="214"/>
      <c r="SLX44" s="214"/>
      <c r="SLY44" s="214"/>
      <c r="SLZ44" s="214"/>
      <c r="SMA44" s="214"/>
      <c r="SMB44" s="214"/>
      <c r="SMC44" s="214"/>
      <c r="SMD44" s="214"/>
      <c r="SME44" s="214"/>
      <c r="SMF44" s="214"/>
      <c r="SMG44" s="214"/>
      <c r="SMH44" s="214"/>
      <c r="SMI44" s="214"/>
      <c r="SMJ44" s="214"/>
      <c r="SMK44" s="214"/>
      <c r="SML44" s="214"/>
      <c r="SMM44" s="214"/>
      <c r="SMN44" s="214"/>
      <c r="SMO44" s="214"/>
      <c r="SMP44" s="214"/>
      <c r="SMQ44" s="214"/>
      <c r="SMR44" s="214"/>
      <c r="SMS44" s="214"/>
      <c r="SMT44" s="214"/>
      <c r="SMU44" s="214"/>
      <c r="SMV44" s="214"/>
      <c r="SMW44" s="214"/>
      <c r="SMX44" s="214"/>
      <c r="SMY44" s="214"/>
      <c r="SMZ44" s="214"/>
      <c r="SNA44" s="214"/>
      <c r="SNB44" s="214"/>
      <c r="SNC44" s="214"/>
      <c r="SND44" s="214"/>
      <c r="SNE44" s="214"/>
      <c r="SNF44" s="214"/>
      <c r="SNG44" s="214"/>
      <c r="SNH44" s="214"/>
      <c r="SNI44" s="214"/>
      <c r="SNJ44" s="214"/>
      <c r="SNK44" s="214"/>
      <c r="SNL44" s="214"/>
      <c r="SNM44" s="214"/>
      <c r="SNN44" s="214"/>
      <c r="SNO44" s="214"/>
      <c r="SNP44" s="214"/>
      <c r="SNQ44" s="214"/>
      <c r="SNR44" s="214"/>
      <c r="SNS44" s="214"/>
      <c r="SNT44" s="214"/>
      <c r="SNU44" s="214"/>
      <c r="SNV44" s="214"/>
      <c r="SNW44" s="214"/>
      <c r="SNX44" s="214"/>
      <c r="SNY44" s="214"/>
      <c r="SNZ44" s="214"/>
      <c r="SOA44" s="214"/>
      <c r="SOB44" s="214"/>
      <c r="SOC44" s="214"/>
      <c r="SOD44" s="214"/>
      <c r="SOE44" s="214"/>
      <c r="SOF44" s="214"/>
      <c r="SOG44" s="214"/>
      <c r="SOH44" s="214"/>
      <c r="SOI44" s="214"/>
      <c r="SOJ44" s="214"/>
      <c r="SOK44" s="214"/>
      <c r="SOL44" s="214"/>
      <c r="SOM44" s="214"/>
      <c r="SON44" s="214"/>
      <c r="SOO44" s="214"/>
      <c r="SOP44" s="214"/>
      <c r="SOQ44" s="214"/>
      <c r="SOR44" s="214"/>
      <c r="SOS44" s="214"/>
      <c r="SOT44" s="214"/>
      <c r="SOU44" s="214"/>
      <c r="SOV44" s="214"/>
      <c r="SOW44" s="214"/>
      <c r="SOX44" s="214"/>
      <c r="SOY44" s="214"/>
      <c r="SOZ44" s="214"/>
      <c r="SPA44" s="214"/>
      <c r="SPB44" s="214"/>
      <c r="SPC44" s="214"/>
      <c r="SPD44" s="214"/>
      <c r="SPE44" s="214"/>
      <c r="SPF44" s="214"/>
      <c r="SPG44" s="214"/>
      <c r="SPH44" s="214"/>
      <c r="SPI44" s="214"/>
      <c r="SPJ44" s="214"/>
      <c r="SPK44" s="214"/>
      <c r="SPL44" s="214"/>
      <c r="SPM44" s="214"/>
      <c r="SPN44" s="214"/>
      <c r="SPO44" s="214"/>
      <c r="SPP44" s="214"/>
      <c r="SPQ44" s="214"/>
      <c r="SPR44" s="214"/>
      <c r="SPS44" s="214"/>
      <c r="SPT44" s="214"/>
      <c r="SPU44" s="214"/>
      <c r="SPV44" s="214"/>
      <c r="SPW44" s="214"/>
      <c r="SPX44" s="214"/>
      <c r="SPY44" s="214"/>
      <c r="SPZ44" s="214"/>
      <c r="SQA44" s="214"/>
      <c r="SQB44" s="214"/>
      <c r="SQC44" s="214"/>
      <c r="SQD44" s="214"/>
      <c r="SQE44" s="214"/>
      <c r="SQF44" s="214"/>
      <c r="SQG44" s="214"/>
      <c r="SQH44" s="214"/>
      <c r="SQI44" s="214"/>
      <c r="SQJ44" s="214"/>
      <c r="SQK44" s="214"/>
      <c r="SQL44" s="214"/>
      <c r="SQM44" s="214"/>
      <c r="SQN44" s="214"/>
      <c r="SQO44" s="214"/>
      <c r="SQP44" s="214"/>
      <c r="SQQ44" s="214"/>
      <c r="SQR44" s="214"/>
      <c r="SQS44" s="214"/>
      <c r="SQT44" s="214"/>
      <c r="SQU44" s="214"/>
      <c r="SQV44" s="214"/>
      <c r="SQW44" s="214"/>
      <c r="SQX44" s="214"/>
      <c r="SQY44" s="214"/>
      <c r="SQZ44" s="214"/>
      <c r="SRA44" s="214"/>
      <c r="SRB44" s="214"/>
      <c r="SRC44" s="214"/>
      <c r="SRD44" s="214"/>
      <c r="SRE44" s="214"/>
      <c r="SRF44" s="214"/>
      <c r="SRG44" s="214"/>
      <c r="SRH44" s="214"/>
      <c r="SRI44" s="214"/>
      <c r="SRJ44" s="214"/>
      <c r="SRK44" s="214"/>
      <c r="SRL44" s="214"/>
      <c r="SRM44" s="214"/>
      <c r="SRN44" s="214"/>
      <c r="SRO44" s="214"/>
      <c r="SRP44" s="214"/>
      <c r="SRQ44" s="214"/>
      <c r="SRR44" s="214"/>
      <c r="SRS44" s="214"/>
      <c r="SRT44" s="214"/>
      <c r="SRU44" s="214"/>
      <c r="SRV44" s="214"/>
      <c r="SRW44" s="214"/>
      <c r="SRX44" s="214"/>
      <c r="SRY44" s="214"/>
      <c r="SRZ44" s="214"/>
      <c r="SSA44" s="214"/>
      <c r="SSB44" s="214"/>
      <c r="SSC44" s="214"/>
      <c r="SSD44" s="214"/>
      <c r="SSE44" s="214"/>
      <c r="SSF44" s="214"/>
      <c r="SSG44" s="214"/>
      <c r="SSH44" s="214"/>
      <c r="SSI44" s="214"/>
      <c r="SSJ44" s="214"/>
      <c r="SSK44" s="214"/>
      <c r="SSL44" s="214"/>
      <c r="SSM44" s="214"/>
      <c r="SSN44" s="214"/>
      <c r="SSO44" s="214"/>
      <c r="SSP44" s="214"/>
      <c r="SSQ44" s="214"/>
      <c r="SSR44" s="214"/>
      <c r="SSS44" s="214"/>
      <c r="SST44" s="214"/>
      <c r="SSU44" s="214"/>
      <c r="SSV44" s="214"/>
      <c r="SSW44" s="214"/>
      <c r="SSX44" s="214"/>
      <c r="SSY44" s="214"/>
      <c r="SSZ44" s="214"/>
      <c r="STA44" s="214"/>
      <c r="STB44" s="214"/>
      <c r="STC44" s="214"/>
      <c r="STD44" s="214"/>
      <c r="STE44" s="214"/>
      <c r="STF44" s="214"/>
      <c r="STG44" s="214"/>
      <c r="STH44" s="214"/>
      <c r="STI44" s="214"/>
      <c r="STJ44" s="214"/>
      <c r="STK44" s="214"/>
      <c r="STL44" s="214"/>
      <c r="STM44" s="214"/>
      <c r="STN44" s="214"/>
      <c r="STO44" s="214"/>
      <c r="STP44" s="214"/>
      <c r="STQ44" s="214"/>
      <c r="STR44" s="214"/>
      <c r="STS44" s="214"/>
      <c r="STT44" s="214"/>
      <c r="STU44" s="214"/>
      <c r="STV44" s="214"/>
      <c r="STW44" s="214"/>
      <c r="STX44" s="214"/>
      <c r="STY44" s="214"/>
      <c r="STZ44" s="214"/>
      <c r="SUA44" s="214"/>
      <c r="SUB44" s="214"/>
      <c r="SUC44" s="214"/>
      <c r="SUD44" s="214"/>
      <c r="SUE44" s="214"/>
      <c r="SUF44" s="214"/>
      <c r="SUG44" s="214"/>
      <c r="SUH44" s="214"/>
      <c r="SUI44" s="214"/>
      <c r="SUJ44" s="214"/>
      <c r="SUK44" s="214"/>
      <c r="SUL44" s="214"/>
      <c r="SUM44" s="214"/>
      <c r="SUN44" s="214"/>
      <c r="SUO44" s="214"/>
      <c r="SUP44" s="214"/>
      <c r="SUQ44" s="214"/>
      <c r="SUR44" s="214"/>
      <c r="SUS44" s="214"/>
      <c r="SUT44" s="214"/>
      <c r="SUU44" s="214"/>
      <c r="SUV44" s="214"/>
      <c r="SUW44" s="214"/>
      <c r="SUX44" s="214"/>
      <c r="SUY44" s="214"/>
      <c r="SUZ44" s="214"/>
      <c r="SVA44" s="214"/>
      <c r="SVB44" s="214"/>
      <c r="SVC44" s="214"/>
      <c r="SVD44" s="214"/>
      <c r="SVE44" s="214"/>
      <c r="SVF44" s="214"/>
      <c r="SVG44" s="214"/>
      <c r="SVH44" s="214"/>
      <c r="SVI44" s="214"/>
      <c r="SVJ44" s="214"/>
      <c r="SVK44" s="214"/>
      <c r="SVL44" s="214"/>
      <c r="SVM44" s="214"/>
      <c r="SVN44" s="214"/>
      <c r="SVO44" s="214"/>
      <c r="SVP44" s="214"/>
      <c r="SVQ44" s="214"/>
      <c r="SVR44" s="214"/>
      <c r="SVS44" s="214"/>
      <c r="SVT44" s="214"/>
      <c r="SVU44" s="214"/>
      <c r="SVV44" s="214"/>
      <c r="SVW44" s="214"/>
      <c r="SVX44" s="214"/>
      <c r="SVY44" s="214"/>
      <c r="SVZ44" s="214"/>
      <c r="SWA44" s="214"/>
      <c r="SWB44" s="214"/>
      <c r="SWC44" s="214"/>
      <c r="SWD44" s="214"/>
      <c r="SWE44" s="214"/>
      <c r="SWF44" s="214"/>
      <c r="SWG44" s="214"/>
      <c r="SWH44" s="214"/>
      <c r="SWI44" s="214"/>
      <c r="SWJ44" s="214"/>
      <c r="SWK44" s="214"/>
      <c r="SWL44" s="214"/>
      <c r="SWM44" s="214"/>
      <c r="SWN44" s="214"/>
      <c r="SWO44" s="214"/>
      <c r="SWP44" s="214"/>
      <c r="SWQ44" s="214"/>
      <c r="SWR44" s="214"/>
      <c r="SWS44" s="214"/>
      <c r="SWT44" s="214"/>
      <c r="SWU44" s="214"/>
      <c r="SWV44" s="214"/>
      <c r="SWW44" s="214"/>
      <c r="SWX44" s="214"/>
      <c r="SWY44" s="214"/>
      <c r="SWZ44" s="214"/>
      <c r="SXA44" s="214"/>
      <c r="SXB44" s="214"/>
      <c r="SXC44" s="214"/>
      <c r="SXD44" s="214"/>
      <c r="SXE44" s="214"/>
      <c r="SXF44" s="214"/>
      <c r="SXG44" s="214"/>
      <c r="SXH44" s="214"/>
      <c r="SXI44" s="214"/>
      <c r="SXJ44" s="214"/>
      <c r="SXK44" s="214"/>
      <c r="SXL44" s="214"/>
      <c r="SXM44" s="214"/>
      <c r="SXN44" s="214"/>
      <c r="SXO44" s="214"/>
      <c r="SXP44" s="214"/>
      <c r="SXQ44" s="214"/>
      <c r="SXR44" s="214"/>
      <c r="SXS44" s="214"/>
      <c r="SXT44" s="214"/>
      <c r="SXU44" s="214"/>
      <c r="SXV44" s="214"/>
      <c r="SXW44" s="214"/>
      <c r="SXX44" s="214"/>
      <c r="SXY44" s="214"/>
      <c r="SXZ44" s="214"/>
      <c r="SYA44" s="214"/>
      <c r="SYB44" s="214"/>
      <c r="SYC44" s="214"/>
      <c r="SYD44" s="214"/>
      <c r="SYE44" s="214"/>
      <c r="SYF44" s="214"/>
      <c r="SYG44" s="214"/>
      <c r="SYH44" s="214"/>
      <c r="SYI44" s="214"/>
      <c r="SYJ44" s="214"/>
      <c r="SYK44" s="214"/>
      <c r="SYL44" s="214"/>
      <c r="SYM44" s="214"/>
      <c r="SYN44" s="214"/>
      <c r="SYO44" s="214"/>
      <c r="SYP44" s="214"/>
      <c r="SYQ44" s="214"/>
      <c r="SYR44" s="214"/>
      <c r="SYS44" s="214"/>
      <c r="SYT44" s="214"/>
      <c r="SYU44" s="214"/>
      <c r="SYV44" s="214"/>
      <c r="SYW44" s="214"/>
      <c r="SYX44" s="214"/>
      <c r="SYY44" s="214"/>
      <c r="SYZ44" s="214"/>
      <c r="SZA44" s="214"/>
      <c r="SZB44" s="214"/>
      <c r="SZC44" s="214"/>
      <c r="SZD44" s="214"/>
      <c r="SZE44" s="214"/>
      <c r="SZF44" s="214"/>
      <c r="SZG44" s="214"/>
      <c r="SZH44" s="214"/>
      <c r="SZI44" s="214"/>
      <c r="SZJ44" s="214"/>
      <c r="SZK44" s="214"/>
      <c r="SZL44" s="214"/>
      <c r="SZM44" s="214"/>
      <c r="SZN44" s="214"/>
      <c r="SZO44" s="214"/>
      <c r="SZP44" s="214"/>
      <c r="SZQ44" s="214"/>
      <c r="SZR44" s="214"/>
      <c r="SZS44" s="214"/>
      <c r="SZT44" s="214"/>
      <c r="SZU44" s="214"/>
      <c r="SZV44" s="214"/>
      <c r="SZW44" s="214"/>
      <c r="SZX44" s="214"/>
      <c r="SZY44" s="214"/>
      <c r="SZZ44" s="214"/>
      <c r="TAA44" s="214"/>
      <c r="TAB44" s="214"/>
      <c r="TAC44" s="214"/>
      <c r="TAD44" s="214"/>
      <c r="TAE44" s="214"/>
      <c r="TAF44" s="214"/>
      <c r="TAG44" s="214"/>
      <c r="TAH44" s="214"/>
      <c r="TAI44" s="214"/>
      <c r="TAJ44" s="214"/>
      <c r="TAK44" s="214"/>
      <c r="TAL44" s="214"/>
      <c r="TAM44" s="214"/>
      <c r="TAN44" s="214"/>
      <c r="TAO44" s="214"/>
      <c r="TAP44" s="214"/>
      <c r="TAQ44" s="214"/>
      <c r="TAR44" s="214"/>
      <c r="TAS44" s="214"/>
      <c r="TAT44" s="214"/>
      <c r="TAU44" s="214"/>
      <c r="TAV44" s="214"/>
      <c r="TAW44" s="214"/>
      <c r="TAX44" s="214"/>
      <c r="TAY44" s="214"/>
      <c r="TAZ44" s="214"/>
      <c r="TBA44" s="214"/>
      <c r="TBB44" s="214"/>
      <c r="TBC44" s="214"/>
      <c r="TBD44" s="214"/>
      <c r="TBE44" s="214"/>
      <c r="TBF44" s="214"/>
      <c r="TBG44" s="214"/>
      <c r="TBH44" s="214"/>
      <c r="TBI44" s="214"/>
      <c r="TBJ44" s="214"/>
      <c r="TBK44" s="214"/>
      <c r="TBL44" s="214"/>
      <c r="TBM44" s="214"/>
      <c r="TBN44" s="214"/>
      <c r="TBO44" s="214"/>
      <c r="TBP44" s="214"/>
      <c r="TBQ44" s="214"/>
      <c r="TBR44" s="214"/>
      <c r="TBS44" s="214"/>
      <c r="TBT44" s="214"/>
      <c r="TBU44" s="214"/>
      <c r="TBV44" s="214"/>
      <c r="TBW44" s="214"/>
      <c r="TBX44" s="214"/>
      <c r="TBY44" s="214"/>
      <c r="TBZ44" s="214"/>
      <c r="TCA44" s="214"/>
      <c r="TCB44" s="214"/>
      <c r="TCC44" s="214"/>
      <c r="TCD44" s="214"/>
      <c r="TCE44" s="214"/>
      <c r="TCF44" s="214"/>
      <c r="TCG44" s="214"/>
      <c r="TCH44" s="214"/>
      <c r="TCI44" s="214"/>
      <c r="TCJ44" s="214"/>
      <c r="TCK44" s="214"/>
      <c r="TCL44" s="214"/>
      <c r="TCM44" s="214"/>
      <c r="TCN44" s="214"/>
      <c r="TCO44" s="214"/>
      <c r="TCP44" s="214"/>
      <c r="TCQ44" s="214"/>
      <c r="TCR44" s="214"/>
      <c r="TCS44" s="214"/>
      <c r="TCT44" s="214"/>
      <c r="TCU44" s="214"/>
      <c r="TCV44" s="214"/>
      <c r="TCW44" s="214"/>
      <c r="TCX44" s="214"/>
      <c r="TCY44" s="214"/>
      <c r="TCZ44" s="214"/>
      <c r="TDA44" s="214"/>
      <c r="TDB44" s="214"/>
      <c r="TDC44" s="214"/>
      <c r="TDD44" s="214"/>
      <c r="TDE44" s="214"/>
      <c r="TDF44" s="214"/>
      <c r="TDG44" s="214"/>
      <c r="TDH44" s="214"/>
      <c r="TDI44" s="214"/>
      <c r="TDJ44" s="214"/>
      <c r="TDK44" s="214"/>
      <c r="TDL44" s="214"/>
      <c r="TDM44" s="214"/>
      <c r="TDN44" s="214"/>
      <c r="TDO44" s="214"/>
      <c r="TDP44" s="214"/>
      <c r="TDQ44" s="214"/>
      <c r="TDR44" s="214"/>
      <c r="TDS44" s="214"/>
      <c r="TDT44" s="214"/>
      <c r="TDU44" s="214"/>
      <c r="TDV44" s="214"/>
      <c r="TDW44" s="214"/>
      <c r="TDX44" s="214"/>
      <c r="TDY44" s="214"/>
      <c r="TDZ44" s="214"/>
      <c r="TEA44" s="214"/>
      <c r="TEB44" s="214"/>
      <c r="TEC44" s="214"/>
      <c r="TED44" s="214"/>
      <c r="TEE44" s="214"/>
      <c r="TEF44" s="214"/>
      <c r="TEG44" s="214"/>
      <c r="TEH44" s="214"/>
      <c r="TEI44" s="214"/>
      <c r="TEJ44" s="214"/>
      <c r="TEK44" s="214"/>
      <c r="TEL44" s="214"/>
      <c r="TEM44" s="214"/>
      <c r="TEN44" s="214"/>
      <c r="TEO44" s="214"/>
      <c r="TEP44" s="214"/>
      <c r="TEQ44" s="214"/>
      <c r="TER44" s="214"/>
      <c r="TES44" s="214"/>
      <c r="TET44" s="214"/>
      <c r="TEU44" s="214"/>
      <c r="TEV44" s="214"/>
      <c r="TEW44" s="214"/>
      <c r="TEX44" s="214"/>
      <c r="TEY44" s="214"/>
      <c r="TEZ44" s="214"/>
      <c r="TFA44" s="214"/>
      <c r="TFB44" s="214"/>
      <c r="TFC44" s="214"/>
      <c r="TFD44" s="214"/>
      <c r="TFE44" s="214"/>
      <c r="TFF44" s="214"/>
      <c r="TFG44" s="214"/>
      <c r="TFH44" s="214"/>
      <c r="TFI44" s="214"/>
      <c r="TFJ44" s="214"/>
      <c r="TFK44" s="214"/>
      <c r="TFL44" s="214"/>
      <c r="TFM44" s="214"/>
      <c r="TFN44" s="214"/>
      <c r="TFO44" s="214"/>
      <c r="TFP44" s="214"/>
      <c r="TFQ44" s="214"/>
      <c r="TFR44" s="214"/>
      <c r="TFS44" s="214"/>
      <c r="TFT44" s="214"/>
      <c r="TFU44" s="214"/>
      <c r="TFV44" s="214"/>
      <c r="TFW44" s="214"/>
      <c r="TFX44" s="214"/>
      <c r="TFY44" s="214"/>
      <c r="TFZ44" s="214"/>
      <c r="TGA44" s="214"/>
      <c r="TGB44" s="214"/>
      <c r="TGC44" s="214"/>
      <c r="TGD44" s="214"/>
      <c r="TGE44" s="214"/>
      <c r="TGF44" s="214"/>
      <c r="TGG44" s="214"/>
      <c r="TGH44" s="214"/>
      <c r="TGI44" s="214"/>
      <c r="TGJ44" s="214"/>
      <c r="TGK44" s="214"/>
      <c r="TGL44" s="214"/>
      <c r="TGM44" s="214"/>
      <c r="TGN44" s="214"/>
      <c r="TGO44" s="214"/>
      <c r="TGP44" s="214"/>
      <c r="TGQ44" s="214"/>
      <c r="TGR44" s="214"/>
      <c r="TGS44" s="214"/>
      <c r="TGT44" s="214"/>
      <c r="TGU44" s="214"/>
      <c r="TGV44" s="214"/>
      <c r="TGW44" s="214"/>
      <c r="TGX44" s="214"/>
      <c r="TGY44" s="214"/>
      <c r="TGZ44" s="214"/>
      <c r="THA44" s="214"/>
      <c r="THB44" s="214"/>
      <c r="THC44" s="214"/>
      <c r="THD44" s="214"/>
      <c r="THE44" s="214"/>
      <c r="THF44" s="214"/>
      <c r="THG44" s="214"/>
      <c r="THH44" s="214"/>
      <c r="THI44" s="214"/>
      <c r="THJ44" s="214"/>
      <c r="THK44" s="214"/>
      <c r="THL44" s="214"/>
      <c r="THM44" s="214"/>
      <c r="THN44" s="214"/>
      <c r="THO44" s="214"/>
      <c r="THP44" s="214"/>
      <c r="THQ44" s="214"/>
      <c r="THR44" s="214"/>
      <c r="THS44" s="214"/>
      <c r="THT44" s="214"/>
      <c r="THU44" s="214"/>
      <c r="THV44" s="214"/>
      <c r="THW44" s="214"/>
      <c r="THX44" s="214"/>
      <c r="THY44" s="214"/>
      <c r="THZ44" s="214"/>
      <c r="TIA44" s="214"/>
      <c r="TIB44" s="214"/>
      <c r="TIC44" s="214"/>
      <c r="TID44" s="214"/>
      <c r="TIE44" s="214"/>
      <c r="TIF44" s="214"/>
      <c r="TIG44" s="214"/>
      <c r="TIH44" s="214"/>
      <c r="TII44" s="214"/>
      <c r="TIJ44" s="214"/>
      <c r="TIK44" s="214"/>
      <c r="TIL44" s="214"/>
      <c r="TIM44" s="214"/>
      <c r="TIN44" s="214"/>
      <c r="TIO44" s="214"/>
      <c r="TIP44" s="214"/>
      <c r="TIQ44" s="214"/>
      <c r="TIR44" s="214"/>
      <c r="TIS44" s="214"/>
      <c r="TIT44" s="214"/>
      <c r="TIU44" s="214"/>
      <c r="TIV44" s="214"/>
      <c r="TIW44" s="214"/>
      <c r="TIX44" s="214"/>
      <c r="TIY44" s="214"/>
      <c r="TIZ44" s="214"/>
      <c r="TJA44" s="214"/>
      <c r="TJB44" s="214"/>
      <c r="TJC44" s="214"/>
      <c r="TJD44" s="214"/>
      <c r="TJE44" s="214"/>
      <c r="TJF44" s="214"/>
      <c r="TJG44" s="214"/>
      <c r="TJH44" s="214"/>
      <c r="TJI44" s="214"/>
      <c r="TJJ44" s="214"/>
      <c r="TJK44" s="214"/>
      <c r="TJL44" s="214"/>
      <c r="TJM44" s="214"/>
      <c r="TJN44" s="214"/>
      <c r="TJO44" s="214"/>
      <c r="TJP44" s="214"/>
      <c r="TJQ44" s="214"/>
      <c r="TJR44" s="214"/>
      <c r="TJS44" s="214"/>
      <c r="TJT44" s="214"/>
      <c r="TJU44" s="214"/>
      <c r="TJV44" s="214"/>
      <c r="TJW44" s="214"/>
      <c r="TJX44" s="214"/>
      <c r="TJY44" s="214"/>
      <c r="TJZ44" s="214"/>
      <c r="TKA44" s="214"/>
      <c r="TKB44" s="214"/>
      <c r="TKC44" s="214"/>
      <c r="TKD44" s="214"/>
      <c r="TKE44" s="214"/>
      <c r="TKF44" s="214"/>
      <c r="TKG44" s="214"/>
      <c r="TKH44" s="214"/>
      <c r="TKI44" s="214"/>
      <c r="TKJ44" s="214"/>
      <c r="TKK44" s="214"/>
      <c r="TKL44" s="214"/>
      <c r="TKM44" s="214"/>
      <c r="TKN44" s="214"/>
      <c r="TKO44" s="214"/>
      <c r="TKP44" s="214"/>
      <c r="TKQ44" s="214"/>
      <c r="TKR44" s="214"/>
      <c r="TKS44" s="214"/>
      <c r="TKT44" s="214"/>
      <c r="TKU44" s="214"/>
      <c r="TKV44" s="214"/>
      <c r="TKW44" s="214"/>
      <c r="TKX44" s="214"/>
      <c r="TKY44" s="214"/>
      <c r="TKZ44" s="214"/>
      <c r="TLA44" s="214"/>
      <c r="TLB44" s="214"/>
      <c r="TLC44" s="214"/>
      <c r="TLD44" s="214"/>
      <c r="TLE44" s="214"/>
      <c r="TLF44" s="214"/>
      <c r="TLG44" s="214"/>
      <c r="TLH44" s="214"/>
      <c r="TLI44" s="214"/>
      <c r="TLJ44" s="214"/>
      <c r="TLK44" s="214"/>
      <c r="TLL44" s="214"/>
      <c r="TLM44" s="214"/>
      <c r="TLN44" s="214"/>
      <c r="TLO44" s="214"/>
      <c r="TLP44" s="214"/>
      <c r="TLQ44" s="214"/>
      <c r="TLR44" s="214"/>
      <c r="TLS44" s="214"/>
      <c r="TLT44" s="214"/>
      <c r="TLU44" s="214"/>
      <c r="TLV44" s="214"/>
      <c r="TLW44" s="214"/>
      <c r="TLX44" s="214"/>
      <c r="TLY44" s="214"/>
      <c r="TLZ44" s="214"/>
      <c r="TMA44" s="214"/>
      <c r="TMB44" s="214"/>
      <c r="TMC44" s="214"/>
      <c r="TMD44" s="214"/>
      <c r="TME44" s="214"/>
      <c r="TMF44" s="214"/>
      <c r="TMG44" s="214"/>
      <c r="TMH44" s="214"/>
      <c r="TMI44" s="214"/>
      <c r="TMJ44" s="214"/>
      <c r="TMK44" s="214"/>
      <c r="TML44" s="214"/>
      <c r="TMM44" s="214"/>
      <c r="TMN44" s="214"/>
      <c r="TMO44" s="214"/>
      <c r="TMP44" s="214"/>
      <c r="TMQ44" s="214"/>
      <c r="TMR44" s="214"/>
      <c r="TMS44" s="214"/>
      <c r="TMT44" s="214"/>
      <c r="TMU44" s="214"/>
      <c r="TMV44" s="214"/>
      <c r="TMW44" s="214"/>
      <c r="TMX44" s="214"/>
      <c r="TMY44" s="214"/>
      <c r="TMZ44" s="214"/>
      <c r="TNA44" s="214"/>
      <c r="TNB44" s="214"/>
      <c r="TNC44" s="214"/>
      <c r="TND44" s="214"/>
      <c r="TNE44" s="214"/>
      <c r="TNF44" s="214"/>
      <c r="TNG44" s="214"/>
      <c r="TNH44" s="214"/>
      <c r="TNI44" s="214"/>
      <c r="TNJ44" s="214"/>
      <c r="TNK44" s="214"/>
      <c r="TNL44" s="214"/>
      <c r="TNM44" s="214"/>
      <c r="TNN44" s="214"/>
      <c r="TNO44" s="214"/>
      <c r="TNP44" s="214"/>
      <c r="TNQ44" s="214"/>
      <c r="TNR44" s="214"/>
      <c r="TNS44" s="214"/>
      <c r="TNT44" s="214"/>
      <c r="TNU44" s="214"/>
      <c r="TNV44" s="214"/>
      <c r="TNW44" s="214"/>
      <c r="TNX44" s="214"/>
      <c r="TNY44" s="214"/>
      <c r="TNZ44" s="214"/>
      <c r="TOA44" s="214"/>
      <c r="TOB44" s="214"/>
      <c r="TOC44" s="214"/>
      <c r="TOD44" s="214"/>
      <c r="TOE44" s="214"/>
      <c r="TOF44" s="214"/>
      <c r="TOG44" s="214"/>
      <c r="TOH44" s="214"/>
      <c r="TOI44" s="214"/>
      <c r="TOJ44" s="214"/>
      <c r="TOK44" s="214"/>
      <c r="TOL44" s="214"/>
      <c r="TOM44" s="214"/>
      <c r="TON44" s="214"/>
      <c r="TOO44" s="214"/>
      <c r="TOP44" s="214"/>
      <c r="TOQ44" s="214"/>
      <c r="TOR44" s="214"/>
      <c r="TOS44" s="214"/>
      <c r="TOT44" s="214"/>
      <c r="TOU44" s="214"/>
      <c r="TOV44" s="214"/>
      <c r="TOW44" s="214"/>
      <c r="TOX44" s="214"/>
      <c r="TOY44" s="214"/>
      <c r="TOZ44" s="214"/>
      <c r="TPA44" s="214"/>
      <c r="TPB44" s="214"/>
      <c r="TPC44" s="214"/>
      <c r="TPD44" s="214"/>
      <c r="TPE44" s="214"/>
      <c r="TPF44" s="214"/>
      <c r="TPG44" s="214"/>
      <c r="TPH44" s="214"/>
      <c r="TPI44" s="214"/>
      <c r="TPJ44" s="214"/>
      <c r="TPK44" s="214"/>
      <c r="TPL44" s="214"/>
      <c r="TPM44" s="214"/>
      <c r="TPN44" s="214"/>
      <c r="TPO44" s="214"/>
      <c r="TPP44" s="214"/>
      <c r="TPQ44" s="214"/>
      <c r="TPR44" s="214"/>
      <c r="TPS44" s="214"/>
      <c r="TPT44" s="214"/>
      <c r="TPU44" s="214"/>
      <c r="TPV44" s="214"/>
      <c r="TPW44" s="214"/>
      <c r="TPX44" s="214"/>
      <c r="TPY44" s="214"/>
      <c r="TPZ44" s="214"/>
      <c r="TQA44" s="214"/>
      <c r="TQB44" s="214"/>
      <c r="TQC44" s="214"/>
      <c r="TQD44" s="214"/>
      <c r="TQE44" s="214"/>
      <c r="TQF44" s="214"/>
      <c r="TQG44" s="214"/>
      <c r="TQH44" s="214"/>
      <c r="TQI44" s="214"/>
      <c r="TQJ44" s="214"/>
      <c r="TQK44" s="214"/>
      <c r="TQL44" s="214"/>
      <c r="TQM44" s="214"/>
      <c r="TQN44" s="214"/>
      <c r="TQO44" s="214"/>
      <c r="TQP44" s="214"/>
      <c r="TQQ44" s="214"/>
      <c r="TQR44" s="214"/>
      <c r="TQS44" s="214"/>
      <c r="TQT44" s="214"/>
      <c r="TQU44" s="214"/>
      <c r="TQV44" s="214"/>
      <c r="TQW44" s="214"/>
      <c r="TQX44" s="214"/>
      <c r="TQY44" s="214"/>
      <c r="TQZ44" s="214"/>
      <c r="TRA44" s="214"/>
      <c r="TRB44" s="214"/>
      <c r="TRC44" s="214"/>
      <c r="TRD44" s="214"/>
      <c r="TRE44" s="214"/>
      <c r="TRF44" s="214"/>
      <c r="TRG44" s="214"/>
      <c r="TRH44" s="214"/>
      <c r="TRI44" s="214"/>
      <c r="TRJ44" s="214"/>
      <c r="TRK44" s="214"/>
      <c r="TRL44" s="214"/>
      <c r="TRM44" s="214"/>
      <c r="TRN44" s="214"/>
      <c r="TRO44" s="214"/>
      <c r="TRP44" s="214"/>
      <c r="TRQ44" s="214"/>
      <c r="TRR44" s="214"/>
      <c r="TRS44" s="214"/>
      <c r="TRT44" s="214"/>
      <c r="TRU44" s="214"/>
      <c r="TRV44" s="214"/>
      <c r="TRW44" s="214"/>
      <c r="TRX44" s="214"/>
      <c r="TRY44" s="214"/>
      <c r="TRZ44" s="214"/>
      <c r="TSA44" s="214"/>
      <c r="TSB44" s="214"/>
      <c r="TSC44" s="214"/>
      <c r="TSD44" s="214"/>
      <c r="TSE44" s="214"/>
      <c r="TSF44" s="214"/>
      <c r="TSG44" s="214"/>
      <c r="TSH44" s="214"/>
      <c r="TSI44" s="214"/>
      <c r="TSJ44" s="214"/>
      <c r="TSK44" s="214"/>
      <c r="TSL44" s="214"/>
      <c r="TSM44" s="214"/>
      <c r="TSN44" s="214"/>
      <c r="TSO44" s="214"/>
      <c r="TSP44" s="214"/>
      <c r="TSQ44" s="214"/>
      <c r="TSR44" s="214"/>
      <c r="TSS44" s="214"/>
      <c r="TST44" s="214"/>
      <c r="TSU44" s="214"/>
      <c r="TSV44" s="214"/>
      <c r="TSW44" s="214"/>
      <c r="TSX44" s="214"/>
      <c r="TSY44" s="214"/>
      <c r="TSZ44" s="214"/>
      <c r="TTA44" s="214"/>
      <c r="TTB44" s="214"/>
      <c r="TTC44" s="214"/>
      <c r="TTD44" s="214"/>
      <c r="TTE44" s="214"/>
      <c r="TTF44" s="214"/>
      <c r="TTG44" s="214"/>
      <c r="TTH44" s="214"/>
      <c r="TTI44" s="214"/>
      <c r="TTJ44" s="214"/>
      <c r="TTK44" s="214"/>
      <c r="TTL44" s="214"/>
      <c r="TTM44" s="214"/>
      <c r="TTN44" s="214"/>
      <c r="TTO44" s="214"/>
      <c r="TTP44" s="214"/>
      <c r="TTQ44" s="214"/>
      <c r="TTR44" s="214"/>
      <c r="TTS44" s="214"/>
      <c r="TTT44" s="214"/>
      <c r="TTU44" s="214"/>
      <c r="TTV44" s="214"/>
      <c r="TTW44" s="214"/>
      <c r="TTX44" s="214"/>
      <c r="TTY44" s="214"/>
      <c r="TTZ44" s="214"/>
      <c r="TUA44" s="214"/>
      <c r="TUB44" s="214"/>
      <c r="TUC44" s="214"/>
      <c r="TUD44" s="214"/>
      <c r="TUE44" s="214"/>
      <c r="TUF44" s="214"/>
      <c r="TUG44" s="214"/>
      <c r="TUH44" s="214"/>
      <c r="TUI44" s="214"/>
      <c r="TUJ44" s="214"/>
      <c r="TUK44" s="214"/>
      <c r="TUL44" s="214"/>
      <c r="TUM44" s="214"/>
      <c r="TUN44" s="214"/>
      <c r="TUO44" s="214"/>
      <c r="TUP44" s="214"/>
      <c r="TUQ44" s="214"/>
      <c r="TUR44" s="214"/>
      <c r="TUS44" s="214"/>
      <c r="TUT44" s="214"/>
      <c r="TUU44" s="214"/>
      <c r="TUV44" s="214"/>
      <c r="TUW44" s="214"/>
      <c r="TUX44" s="214"/>
      <c r="TUY44" s="214"/>
      <c r="TUZ44" s="214"/>
      <c r="TVA44" s="214"/>
      <c r="TVB44" s="214"/>
      <c r="TVC44" s="214"/>
      <c r="TVD44" s="214"/>
      <c r="TVE44" s="214"/>
      <c r="TVF44" s="214"/>
      <c r="TVG44" s="214"/>
      <c r="TVH44" s="214"/>
      <c r="TVI44" s="214"/>
      <c r="TVJ44" s="214"/>
      <c r="TVK44" s="214"/>
      <c r="TVL44" s="214"/>
      <c r="TVM44" s="214"/>
      <c r="TVN44" s="214"/>
      <c r="TVO44" s="214"/>
      <c r="TVP44" s="214"/>
      <c r="TVQ44" s="214"/>
      <c r="TVR44" s="214"/>
      <c r="TVS44" s="214"/>
      <c r="TVT44" s="214"/>
      <c r="TVU44" s="214"/>
      <c r="TVV44" s="214"/>
      <c r="TVW44" s="214"/>
      <c r="TVX44" s="214"/>
      <c r="TVY44" s="214"/>
      <c r="TVZ44" s="214"/>
      <c r="TWA44" s="214"/>
      <c r="TWB44" s="214"/>
      <c r="TWC44" s="214"/>
      <c r="TWD44" s="214"/>
      <c r="TWE44" s="214"/>
      <c r="TWF44" s="214"/>
      <c r="TWG44" s="214"/>
      <c r="TWH44" s="214"/>
      <c r="TWI44" s="214"/>
      <c r="TWJ44" s="214"/>
      <c r="TWK44" s="214"/>
      <c r="TWL44" s="214"/>
      <c r="TWM44" s="214"/>
      <c r="TWN44" s="214"/>
      <c r="TWO44" s="214"/>
      <c r="TWP44" s="214"/>
      <c r="TWQ44" s="214"/>
      <c r="TWR44" s="214"/>
      <c r="TWS44" s="214"/>
      <c r="TWT44" s="214"/>
      <c r="TWU44" s="214"/>
      <c r="TWV44" s="214"/>
      <c r="TWW44" s="214"/>
      <c r="TWX44" s="214"/>
      <c r="TWY44" s="214"/>
      <c r="TWZ44" s="214"/>
      <c r="TXA44" s="214"/>
      <c r="TXB44" s="214"/>
      <c r="TXC44" s="214"/>
      <c r="TXD44" s="214"/>
      <c r="TXE44" s="214"/>
      <c r="TXF44" s="214"/>
      <c r="TXG44" s="214"/>
      <c r="TXH44" s="214"/>
      <c r="TXI44" s="214"/>
      <c r="TXJ44" s="214"/>
      <c r="TXK44" s="214"/>
      <c r="TXL44" s="214"/>
      <c r="TXM44" s="214"/>
      <c r="TXN44" s="214"/>
      <c r="TXO44" s="214"/>
      <c r="TXP44" s="214"/>
      <c r="TXQ44" s="214"/>
      <c r="TXR44" s="214"/>
      <c r="TXS44" s="214"/>
      <c r="TXT44" s="214"/>
      <c r="TXU44" s="214"/>
      <c r="TXV44" s="214"/>
      <c r="TXW44" s="214"/>
      <c r="TXX44" s="214"/>
      <c r="TXY44" s="214"/>
      <c r="TXZ44" s="214"/>
      <c r="TYA44" s="214"/>
      <c r="TYB44" s="214"/>
      <c r="TYC44" s="214"/>
      <c r="TYD44" s="214"/>
      <c r="TYE44" s="214"/>
      <c r="TYF44" s="214"/>
      <c r="TYG44" s="214"/>
      <c r="TYH44" s="214"/>
      <c r="TYI44" s="214"/>
      <c r="TYJ44" s="214"/>
      <c r="TYK44" s="214"/>
      <c r="TYL44" s="214"/>
      <c r="TYM44" s="214"/>
      <c r="TYN44" s="214"/>
      <c r="TYO44" s="214"/>
      <c r="TYP44" s="214"/>
      <c r="TYQ44" s="214"/>
      <c r="TYR44" s="214"/>
      <c r="TYS44" s="214"/>
      <c r="TYT44" s="214"/>
      <c r="TYU44" s="214"/>
      <c r="TYV44" s="214"/>
      <c r="TYW44" s="214"/>
      <c r="TYX44" s="214"/>
      <c r="TYY44" s="214"/>
      <c r="TYZ44" s="214"/>
      <c r="TZA44" s="214"/>
      <c r="TZB44" s="214"/>
      <c r="TZC44" s="214"/>
      <c r="TZD44" s="214"/>
      <c r="TZE44" s="214"/>
      <c r="TZF44" s="214"/>
      <c r="TZG44" s="214"/>
      <c r="TZH44" s="214"/>
      <c r="TZI44" s="214"/>
      <c r="TZJ44" s="214"/>
      <c r="TZK44" s="214"/>
      <c r="TZL44" s="214"/>
      <c r="TZM44" s="214"/>
      <c r="TZN44" s="214"/>
      <c r="TZO44" s="214"/>
      <c r="TZP44" s="214"/>
      <c r="TZQ44" s="214"/>
      <c r="TZR44" s="214"/>
      <c r="TZS44" s="214"/>
      <c r="TZT44" s="214"/>
      <c r="TZU44" s="214"/>
      <c r="TZV44" s="214"/>
      <c r="TZW44" s="214"/>
      <c r="TZX44" s="214"/>
      <c r="TZY44" s="214"/>
      <c r="TZZ44" s="214"/>
      <c r="UAA44" s="214"/>
      <c r="UAB44" s="214"/>
      <c r="UAC44" s="214"/>
      <c r="UAD44" s="214"/>
      <c r="UAE44" s="214"/>
      <c r="UAF44" s="214"/>
      <c r="UAG44" s="214"/>
      <c r="UAH44" s="214"/>
      <c r="UAI44" s="214"/>
      <c r="UAJ44" s="214"/>
      <c r="UAK44" s="214"/>
      <c r="UAL44" s="214"/>
      <c r="UAM44" s="214"/>
      <c r="UAN44" s="214"/>
      <c r="UAO44" s="214"/>
      <c r="UAP44" s="214"/>
      <c r="UAQ44" s="214"/>
      <c r="UAR44" s="214"/>
      <c r="UAS44" s="214"/>
      <c r="UAT44" s="214"/>
      <c r="UAU44" s="214"/>
      <c r="UAV44" s="214"/>
      <c r="UAW44" s="214"/>
      <c r="UAX44" s="214"/>
      <c r="UAY44" s="214"/>
      <c r="UAZ44" s="214"/>
      <c r="UBA44" s="214"/>
      <c r="UBB44" s="214"/>
      <c r="UBC44" s="214"/>
      <c r="UBD44" s="214"/>
      <c r="UBE44" s="214"/>
      <c r="UBF44" s="214"/>
      <c r="UBG44" s="214"/>
      <c r="UBH44" s="214"/>
      <c r="UBI44" s="214"/>
      <c r="UBJ44" s="214"/>
      <c r="UBK44" s="214"/>
      <c r="UBL44" s="214"/>
      <c r="UBM44" s="214"/>
      <c r="UBN44" s="214"/>
      <c r="UBO44" s="214"/>
      <c r="UBP44" s="214"/>
      <c r="UBQ44" s="214"/>
      <c r="UBR44" s="214"/>
      <c r="UBS44" s="214"/>
      <c r="UBT44" s="214"/>
      <c r="UBU44" s="214"/>
      <c r="UBV44" s="214"/>
      <c r="UBW44" s="214"/>
      <c r="UBX44" s="214"/>
      <c r="UBY44" s="214"/>
      <c r="UBZ44" s="214"/>
      <c r="UCA44" s="214"/>
      <c r="UCB44" s="214"/>
      <c r="UCC44" s="214"/>
      <c r="UCD44" s="214"/>
      <c r="UCE44" s="214"/>
      <c r="UCF44" s="214"/>
      <c r="UCG44" s="214"/>
      <c r="UCH44" s="214"/>
      <c r="UCI44" s="214"/>
      <c r="UCJ44" s="214"/>
      <c r="UCK44" s="214"/>
      <c r="UCL44" s="214"/>
      <c r="UCM44" s="214"/>
      <c r="UCN44" s="214"/>
      <c r="UCO44" s="214"/>
      <c r="UCP44" s="214"/>
      <c r="UCQ44" s="214"/>
      <c r="UCR44" s="214"/>
      <c r="UCS44" s="214"/>
      <c r="UCT44" s="214"/>
      <c r="UCU44" s="214"/>
      <c r="UCV44" s="214"/>
      <c r="UCW44" s="214"/>
      <c r="UCX44" s="214"/>
      <c r="UCY44" s="214"/>
      <c r="UCZ44" s="214"/>
      <c r="UDA44" s="214"/>
      <c r="UDB44" s="214"/>
      <c r="UDC44" s="214"/>
      <c r="UDD44" s="214"/>
      <c r="UDE44" s="214"/>
      <c r="UDF44" s="214"/>
      <c r="UDG44" s="214"/>
      <c r="UDH44" s="214"/>
      <c r="UDI44" s="214"/>
      <c r="UDJ44" s="214"/>
      <c r="UDK44" s="214"/>
      <c r="UDL44" s="214"/>
      <c r="UDM44" s="214"/>
      <c r="UDN44" s="214"/>
      <c r="UDO44" s="214"/>
      <c r="UDP44" s="214"/>
      <c r="UDQ44" s="214"/>
      <c r="UDR44" s="214"/>
      <c r="UDS44" s="214"/>
      <c r="UDT44" s="214"/>
      <c r="UDU44" s="214"/>
      <c r="UDV44" s="214"/>
      <c r="UDW44" s="214"/>
      <c r="UDX44" s="214"/>
      <c r="UDY44" s="214"/>
      <c r="UDZ44" s="214"/>
      <c r="UEA44" s="214"/>
      <c r="UEB44" s="214"/>
      <c r="UEC44" s="214"/>
      <c r="UED44" s="214"/>
      <c r="UEE44" s="214"/>
      <c r="UEF44" s="214"/>
      <c r="UEG44" s="214"/>
      <c r="UEH44" s="214"/>
      <c r="UEI44" s="214"/>
      <c r="UEJ44" s="214"/>
      <c r="UEK44" s="214"/>
      <c r="UEL44" s="214"/>
      <c r="UEM44" s="214"/>
      <c r="UEN44" s="214"/>
      <c r="UEO44" s="214"/>
      <c r="UEP44" s="214"/>
      <c r="UEQ44" s="214"/>
      <c r="UER44" s="214"/>
      <c r="UES44" s="214"/>
      <c r="UET44" s="214"/>
      <c r="UEU44" s="214"/>
      <c r="UEV44" s="214"/>
      <c r="UEW44" s="214"/>
      <c r="UEX44" s="214"/>
      <c r="UEY44" s="214"/>
      <c r="UEZ44" s="214"/>
      <c r="UFA44" s="214"/>
      <c r="UFB44" s="214"/>
      <c r="UFC44" s="214"/>
      <c r="UFD44" s="214"/>
      <c r="UFE44" s="214"/>
      <c r="UFF44" s="214"/>
      <c r="UFG44" s="214"/>
      <c r="UFH44" s="214"/>
      <c r="UFI44" s="214"/>
      <c r="UFJ44" s="214"/>
      <c r="UFK44" s="214"/>
      <c r="UFL44" s="214"/>
      <c r="UFM44" s="214"/>
      <c r="UFN44" s="214"/>
      <c r="UFO44" s="214"/>
      <c r="UFP44" s="214"/>
      <c r="UFQ44" s="214"/>
      <c r="UFR44" s="214"/>
      <c r="UFS44" s="214"/>
      <c r="UFT44" s="214"/>
      <c r="UFU44" s="214"/>
      <c r="UFV44" s="214"/>
      <c r="UFW44" s="214"/>
      <c r="UFX44" s="214"/>
      <c r="UFY44" s="214"/>
      <c r="UFZ44" s="214"/>
      <c r="UGA44" s="214"/>
      <c r="UGB44" s="214"/>
      <c r="UGC44" s="214"/>
      <c r="UGD44" s="214"/>
      <c r="UGE44" s="214"/>
      <c r="UGF44" s="214"/>
      <c r="UGG44" s="214"/>
      <c r="UGH44" s="214"/>
      <c r="UGI44" s="214"/>
      <c r="UGJ44" s="214"/>
      <c r="UGK44" s="214"/>
      <c r="UGL44" s="214"/>
      <c r="UGM44" s="214"/>
      <c r="UGN44" s="214"/>
      <c r="UGO44" s="214"/>
      <c r="UGP44" s="214"/>
      <c r="UGQ44" s="214"/>
      <c r="UGR44" s="214"/>
      <c r="UGS44" s="214"/>
      <c r="UGT44" s="214"/>
      <c r="UGU44" s="214"/>
      <c r="UGV44" s="214"/>
      <c r="UGW44" s="214"/>
      <c r="UGX44" s="214"/>
      <c r="UGY44" s="214"/>
      <c r="UGZ44" s="214"/>
      <c r="UHA44" s="214"/>
      <c r="UHB44" s="214"/>
      <c r="UHC44" s="214"/>
      <c r="UHD44" s="214"/>
      <c r="UHE44" s="214"/>
      <c r="UHF44" s="214"/>
      <c r="UHG44" s="214"/>
      <c r="UHH44" s="214"/>
      <c r="UHI44" s="214"/>
      <c r="UHJ44" s="214"/>
      <c r="UHK44" s="214"/>
      <c r="UHL44" s="214"/>
      <c r="UHM44" s="214"/>
      <c r="UHN44" s="214"/>
      <c r="UHO44" s="214"/>
      <c r="UHP44" s="214"/>
      <c r="UHQ44" s="214"/>
      <c r="UHR44" s="214"/>
      <c r="UHS44" s="214"/>
      <c r="UHT44" s="214"/>
      <c r="UHU44" s="214"/>
      <c r="UHV44" s="214"/>
      <c r="UHW44" s="214"/>
      <c r="UHX44" s="214"/>
      <c r="UHY44" s="214"/>
      <c r="UHZ44" s="214"/>
      <c r="UIA44" s="214"/>
      <c r="UIB44" s="214"/>
      <c r="UIC44" s="214"/>
      <c r="UID44" s="214"/>
      <c r="UIE44" s="214"/>
      <c r="UIF44" s="214"/>
      <c r="UIG44" s="214"/>
      <c r="UIH44" s="214"/>
      <c r="UII44" s="214"/>
      <c r="UIJ44" s="214"/>
      <c r="UIK44" s="214"/>
      <c r="UIL44" s="214"/>
      <c r="UIM44" s="214"/>
      <c r="UIN44" s="214"/>
      <c r="UIO44" s="214"/>
      <c r="UIP44" s="214"/>
      <c r="UIQ44" s="214"/>
      <c r="UIR44" s="214"/>
      <c r="UIS44" s="214"/>
      <c r="UIT44" s="214"/>
      <c r="UIU44" s="214"/>
      <c r="UIV44" s="214"/>
      <c r="UIW44" s="214"/>
      <c r="UIX44" s="214"/>
      <c r="UIY44" s="214"/>
      <c r="UIZ44" s="214"/>
      <c r="UJA44" s="214"/>
      <c r="UJB44" s="214"/>
      <c r="UJC44" s="214"/>
      <c r="UJD44" s="214"/>
      <c r="UJE44" s="214"/>
      <c r="UJF44" s="214"/>
      <c r="UJG44" s="214"/>
      <c r="UJH44" s="214"/>
      <c r="UJI44" s="214"/>
      <c r="UJJ44" s="214"/>
      <c r="UJK44" s="214"/>
      <c r="UJL44" s="214"/>
      <c r="UJM44" s="214"/>
      <c r="UJN44" s="214"/>
      <c r="UJO44" s="214"/>
      <c r="UJP44" s="214"/>
      <c r="UJQ44" s="214"/>
      <c r="UJR44" s="214"/>
      <c r="UJS44" s="214"/>
      <c r="UJT44" s="214"/>
      <c r="UJU44" s="214"/>
      <c r="UJV44" s="214"/>
      <c r="UJW44" s="214"/>
      <c r="UJX44" s="214"/>
      <c r="UJY44" s="214"/>
      <c r="UJZ44" s="214"/>
      <c r="UKA44" s="214"/>
      <c r="UKB44" s="214"/>
      <c r="UKC44" s="214"/>
      <c r="UKD44" s="214"/>
      <c r="UKE44" s="214"/>
      <c r="UKF44" s="214"/>
      <c r="UKG44" s="214"/>
      <c r="UKH44" s="214"/>
      <c r="UKI44" s="214"/>
      <c r="UKJ44" s="214"/>
      <c r="UKK44" s="214"/>
      <c r="UKL44" s="214"/>
      <c r="UKM44" s="214"/>
      <c r="UKN44" s="214"/>
      <c r="UKO44" s="214"/>
      <c r="UKP44" s="214"/>
      <c r="UKQ44" s="214"/>
      <c r="UKR44" s="214"/>
      <c r="UKS44" s="214"/>
      <c r="UKT44" s="214"/>
      <c r="UKU44" s="214"/>
      <c r="UKV44" s="214"/>
      <c r="UKW44" s="214"/>
      <c r="UKX44" s="214"/>
      <c r="UKY44" s="214"/>
      <c r="UKZ44" s="214"/>
      <c r="ULA44" s="214"/>
      <c r="ULB44" s="214"/>
      <c r="ULC44" s="214"/>
      <c r="ULD44" s="214"/>
      <c r="ULE44" s="214"/>
      <c r="ULF44" s="214"/>
      <c r="ULG44" s="214"/>
      <c r="ULH44" s="214"/>
      <c r="ULI44" s="214"/>
      <c r="ULJ44" s="214"/>
      <c r="ULK44" s="214"/>
      <c r="ULL44" s="214"/>
      <c r="ULM44" s="214"/>
      <c r="ULN44" s="214"/>
      <c r="ULO44" s="214"/>
      <c r="ULP44" s="214"/>
      <c r="ULQ44" s="214"/>
      <c r="ULR44" s="214"/>
      <c r="ULS44" s="214"/>
      <c r="ULT44" s="214"/>
      <c r="ULU44" s="214"/>
      <c r="ULV44" s="214"/>
      <c r="ULW44" s="214"/>
      <c r="ULX44" s="214"/>
      <c r="ULY44" s="214"/>
      <c r="ULZ44" s="214"/>
      <c r="UMA44" s="214"/>
      <c r="UMB44" s="214"/>
      <c r="UMC44" s="214"/>
      <c r="UMD44" s="214"/>
      <c r="UME44" s="214"/>
      <c r="UMF44" s="214"/>
      <c r="UMG44" s="214"/>
      <c r="UMH44" s="214"/>
      <c r="UMI44" s="214"/>
      <c r="UMJ44" s="214"/>
      <c r="UMK44" s="214"/>
      <c r="UML44" s="214"/>
      <c r="UMM44" s="214"/>
      <c r="UMN44" s="214"/>
      <c r="UMO44" s="214"/>
      <c r="UMP44" s="214"/>
      <c r="UMQ44" s="214"/>
      <c r="UMR44" s="214"/>
      <c r="UMS44" s="214"/>
      <c r="UMT44" s="214"/>
      <c r="UMU44" s="214"/>
      <c r="UMV44" s="214"/>
      <c r="UMW44" s="214"/>
      <c r="UMX44" s="214"/>
      <c r="UMY44" s="214"/>
      <c r="UMZ44" s="214"/>
      <c r="UNA44" s="214"/>
      <c r="UNB44" s="214"/>
      <c r="UNC44" s="214"/>
      <c r="UND44" s="214"/>
      <c r="UNE44" s="214"/>
      <c r="UNF44" s="214"/>
      <c r="UNG44" s="214"/>
      <c r="UNH44" s="214"/>
      <c r="UNI44" s="214"/>
      <c r="UNJ44" s="214"/>
      <c r="UNK44" s="214"/>
      <c r="UNL44" s="214"/>
      <c r="UNM44" s="214"/>
      <c r="UNN44" s="214"/>
      <c r="UNO44" s="214"/>
      <c r="UNP44" s="214"/>
      <c r="UNQ44" s="214"/>
      <c r="UNR44" s="214"/>
      <c r="UNS44" s="214"/>
      <c r="UNT44" s="214"/>
      <c r="UNU44" s="214"/>
      <c r="UNV44" s="214"/>
      <c r="UNW44" s="214"/>
      <c r="UNX44" s="214"/>
      <c r="UNY44" s="214"/>
      <c r="UNZ44" s="214"/>
      <c r="UOA44" s="214"/>
      <c r="UOB44" s="214"/>
      <c r="UOC44" s="214"/>
      <c r="UOD44" s="214"/>
      <c r="UOE44" s="214"/>
      <c r="UOF44" s="214"/>
      <c r="UOG44" s="214"/>
      <c r="UOH44" s="214"/>
      <c r="UOI44" s="214"/>
      <c r="UOJ44" s="214"/>
      <c r="UOK44" s="214"/>
      <c r="UOL44" s="214"/>
      <c r="UOM44" s="214"/>
      <c r="UON44" s="214"/>
      <c r="UOO44" s="214"/>
      <c r="UOP44" s="214"/>
      <c r="UOQ44" s="214"/>
      <c r="UOR44" s="214"/>
      <c r="UOS44" s="214"/>
      <c r="UOT44" s="214"/>
      <c r="UOU44" s="214"/>
      <c r="UOV44" s="214"/>
      <c r="UOW44" s="214"/>
      <c r="UOX44" s="214"/>
      <c r="UOY44" s="214"/>
      <c r="UOZ44" s="214"/>
      <c r="UPA44" s="214"/>
      <c r="UPB44" s="214"/>
      <c r="UPC44" s="214"/>
      <c r="UPD44" s="214"/>
      <c r="UPE44" s="214"/>
      <c r="UPF44" s="214"/>
      <c r="UPG44" s="214"/>
      <c r="UPH44" s="214"/>
      <c r="UPI44" s="214"/>
      <c r="UPJ44" s="214"/>
      <c r="UPK44" s="214"/>
      <c r="UPL44" s="214"/>
      <c r="UPM44" s="214"/>
      <c r="UPN44" s="214"/>
      <c r="UPO44" s="214"/>
      <c r="UPP44" s="214"/>
      <c r="UPQ44" s="214"/>
      <c r="UPR44" s="214"/>
      <c r="UPS44" s="214"/>
      <c r="UPT44" s="214"/>
      <c r="UPU44" s="214"/>
      <c r="UPV44" s="214"/>
      <c r="UPW44" s="214"/>
      <c r="UPX44" s="214"/>
      <c r="UPY44" s="214"/>
      <c r="UPZ44" s="214"/>
      <c r="UQA44" s="214"/>
      <c r="UQB44" s="214"/>
      <c r="UQC44" s="214"/>
      <c r="UQD44" s="214"/>
      <c r="UQE44" s="214"/>
      <c r="UQF44" s="214"/>
      <c r="UQG44" s="214"/>
      <c r="UQH44" s="214"/>
      <c r="UQI44" s="214"/>
      <c r="UQJ44" s="214"/>
      <c r="UQK44" s="214"/>
      <c r="UQL44" s="214"/>
      <c r="UQM44" s="214"/>
      <c r="UQN44" s="214"/>
      <c r="UQO44" s="214"/>
      <c r="UQP44" s="214"/>
      <c r="UQQ44" s="214"/>
      <c r="UQR44" s="214"/>
      <c r="UQS44" s="214"/>
      <c r="UQT44" s="214"/>
      <c r="UQU44" s="214"/>
      <c r="UQV44" s="214"/>
      <c r="UQW44" s="214"/>
      <c r="UQX44" s="214"/>
      <c r="UQY44" s="214"/>
      <c r="UQZ44" s="214"/>
      <c r="URA44" s="214"/>
      <c r="URB44" s="214"/>
      <c r="URC44" s="214"/>
      <c r="URD44" s="214"/>
      <c r="URE44" s="214"/>
      <c r="URF44" s="214"/>
      <c r="URG44" s="214"/>
      <c r="URH44" s="214"/>
      <c r="URI44" s="214"/>
      <c r="URJ44" s="214"/>
      <c r="URK44" s="214"/>
      <c r="URL44" s="214"/>
      <c r="URM44" s="214"/>
      <c r="URN44" s="214"/>
      <c r="URO44" s="214"/>
      <c r="URP44" s="214"/>
      <c r="URQ44" s="214"/>
      <c r="URR44" s="214"/>
      <c r="URS44" s="214"/>
      <c r="URT44" s="214"/>
      <c r="URU44" s="214"/>
      <c r="URV44" s="214"/>
      <c r="URW44" s="214"/>
      <c r="URX44" s="214"/>
      <c r="URY44" s="214"/>
      <c r="URZ44" s="214"/>
      <c r="USA44" s="214"/>
      <c r="USB44" s="214"/>
      <c r="USC44" s="214"/>
      <c r="USD44" s="214"/>
      <c r="USE44" s="214"/>
      <c r="USF44" s="214"/>
      <c r="USG44" s="214"/>
      <c r="USH44" s="214"/>
      <c r="USI44" s="214"/>
      <c r="USJ44" s="214"/>
      <c r="USK44" s="214"/>
      <c r="USL44" s="214"/>
      <c r="USM44" s="214"/>
      <c r="USN44" s="214"/>
      <c r="USO44" s="214"/>
      <c r="USP44" s="214"/>
      <c r="USQ44" s="214"/>
      <c r="USR44" s="214"/>
      <c r="USS44" s="214"/>
      <c r="UST44" s="214"/>
      <c r="USU44" s="214"/>
      <c r="USV44" s="214"/>
      <c r="USW44" s="214"/>
      <c r="USX44" s="214"/>
      <c r="USY44" s="214"/>
      <c r="USZ44" s="214"/>
      <c r="UTA44" s="214"/>
      <c r="UTB44" s="214"/>
      <c r="UTC44" s="214"/>
      <c r="UTD44" s="214"/>
      <c r="UTE44" s="214"/>
      <c r="UTF44" s="214"/>
      <c r="UTG44" s="214"/>
      <c r="UTH44" s="214"/>
      <c r="UTI44" s="214"/>
      <c r="UTJ44" s="214"/>
      <c r="UTK44" s="214"/>
      <c r="UTL44" s="214"/>
      <c r="UTM44" s="214"/>
      <c r="UTN44" s="214"/>
      <c r="UTO44" s="214"/>
      <c r="UTP44" s="214"/>
      <c r="UTQ44" s="214"/>
      <c r="UTR44" s="214"/>
      <c r="UTS44" s="214"/>
      <c r="UTT44" s="214"/>
      <c r="UTU44" s="214"/>
      <c r="UTV44" s="214"/>
      <c r="UTW44" s="214"/>
      <c r="UTX44" s="214"/>
      <c r="UTY44" s="214"/>
      <c r="UTZ44" s="214"/>
      <c r="UUA44" s="214"/>
      <c r="UUB44" s="214"/>
      <c r="UUC44" s="214"/>
      <c r="UUD44" s="214"/>
      <c r="UUE44" s="214"/>
      <c r="UUF44" s="214"/>
      <c r="UUG44" s="214"/>
      <c r="UUH44" s="214"/>
      <c r="UUI44" s="214"/>
      <c r="UUJ44" s="214"/>
      <c r="UUK44" s="214"/>
      <c r="UUL44" s="214"/>
      <c r="UUM44" s="214"/>
      <c r="UUN44" s="214"/>
      <c r="UUO44" s="214"/>
      <c r="UUP44" s="214"/>
      <c r="UUQ44" s="214"/>
      <c r="UUR44" s="214"/>
      <c r="UUS44" s="214"/>
      <c r="UUT44" s="214"/>
      <c r="UUU44" s="214"/>
      <c r="UUV44" s="214"/>
      <c r="UUW44" s="214"/>
      <c r="UUX44" s="214"/>
      <c r="UUY44" s="214"/>
      <c r="UUZ44" s="214"/>
      <c r="UVA44" s="214"/>
      <c r="UVB44" s="214"/>
      <c r="UVC44" s="214"/>
      <c r="UVD44" s="214"/>
      <c r="UVE44" s="214"/>
      <c r="UVF44" s="214"/>
      <c r="UVG44" s="214"/>
      <c r="UVH44" s="214"/>
      <c r="UVI44" s="214"/>
      <c r="UVJ44" s="214"/>
      <c r="UVK44" s="214"/>
      <c r="UVL44" s="214"/>
      <c r="UVM44" s="214"/>
      <c r="UVN44" s="214"/>
      <c r="UVO44" s="214"/>
      <c r="UVP44" s="214"/>
      <c r="UVQ44" s="214"/>
      <c r="UVR44" s="214"/>
      <c r="UVS44" s="214"/>
      <c r="UVT44" s="214"/>
      <c r="UVU44" s="214"/>
      <c r="UVV44" s="214"/>
      <c r="UVW44" s="214"/>
      <c r="UVX44" s="214"/>
      <c r="UVY44" s="214"/>
      <c r="UVZ44" s="214"/>
      <c r="UWA44" s="214"/>
      <c r="UWB44" s="214"/>
      <c r="UWC44" s="214"/>
      <c r="UWD44" s="214"/>
      <c r="UWE44" s="214"/>
      <c r="UWF44" s="214"/>
      <c r="UWG44" s="214"/>
      <c r="UWH44" s="214"/>
      <c r="UWI44" s="214"/>
      <c r="UWJ44" s="214"/>
      <c r="UWK44" s="214"/>
      <c r="UWL44" s="214"/>
      <c r="UWM44" s="214"/>
      <c r="UWN44" s="214"/>
      <c r="UWO44" s="214"/>
      <c r="UWP44" s="214"/>
      <c r="UWQ44" s="214"/>
      <c r="UWR44" s="214"/>
      <c r="UWS44" s="214"/>
      <c r="UWT44" s="214"/>
      <c r="UWU44" s="214"/>
      <c r="UWV44" s="214"/>
      <c r="UWW44" s="214"/>
      <c r="UWX44" s="214"/>
      <c r="UWY44" s="214"/>
      <c r="UWZ44" s="214"/>
      <c r="UXA44" s="214"/>
      <c r="UXB44" s="214"/>
      <c r="UXC44" s="214"/>
      <c r="UXD44" s="214"/>
      <c r="UXE44" s="214"/>
      <c r="UXF44" s="214"/>
      <c r="UXG44" s="214"/>
      <c r="UXH44" s="214"/>
      <c r="UXI44" s="214"/>
      <c r="UXJ44" s="214"/>
      <c r="UXK44" s="214"/>
      <c r="UXL44" s="214"/>
      <c r="UXM44" s="214"/>
      <c r="UXN44" s="214"/>
      <c r="UXO44" s="214"/>
      <c r="UXP44" s="214"/>
      <c r="UXQ44" s="214"/>
      <c r="UXR44" s="214"/>
      <c r="UXS44" s="214"/>
      <c r="UXT44" s="214"/>
      <c r="UXU44" s="214"/>
      <c r="UXV44" s="214"/>
      <c r="UXW44" s="214"/>
      <c r="UXX44" s="214"/>
      <c r="UXY44" s="214"/>
      <c r="UXZ44" s="214"/>
      <c r="UYA44" s="214"/>
      <c r="UYB44" s="214"/>
      <c r="UYC44" s="214"/>
      <c r="UYD44" s="214"/>
      <c r="UYE44" s="214"/>
      <c r="UYF44" s="214"/>
      <c r="UYG44" s="214"/>
      <c r="UYH44" s="214"/>
      <c r="UYI44" s="214"/>
      <c r="UYJ44" s="214"/>
      <c r="UYK44" s="214"/>
      <c r="UYL44" s="214"/>
      <c r="UYM44" s="214"/>
      <c r="UYN44" s="214"/>
      <c r="UYO44" s="214"/>
      <c r="UYP44" s="214"/>
      <c r="UYQ44" s="214"/>
      <c r="UYR44" s="214"/>
      <c r="UYS44" s="214"/>
      <c r="UYT44" s="214"/>
      <c r="UYU44" s="214"/>
      <c r="UYV44" s="214"/>
      <c r="UYW44" s="214"/>
      <c r="UYX44" s="214"/>
      <c r="UYY44" s="214"/>
      <c r="UYZ44" s="214"/>
      <c r="UZA44" s="214"/>
      <c r="UZB44" s="214"/>
      <c r="UZC44" s="214"/>
      <c r="UZD44" s="214"/>
      <c r="UZE44" s="214"/>
      <c r="UZF44" s="214"/>
      <c r="UZG44" s="214"/>
      <c r="UZH44" s="214"/>
      <c r="UZI44" s="214"/>
      <c r="UZJ44" s="214"/>
      <c r="UZK44" s="214"/>
      <c r="UZL44" s="214"/>
      <c r="UZM44" s="214"/>
      <c r="UZN44" s="214"/>
      <c r="UZO44" s="214"/>
      <c r="UZP44" s="214"/>
      <c r="UZQ44" s="214"/>
      <c r="UZR44" s="214"/>
      <c r="UZS44" s="214"/>
      <c r="UZT44" s="214"/>
      <c r="UZU44" s="214"/>
      <c r="UZV44" s="214"/>
      <c r="UZW44" s="214"/>
      <c r="UZX44" s="214"/>
      <c r="UZY44" s="214"/>
      <c r="UZZ44" s="214"/>
      <c r="VAA44" s="214"/>
      <c r="VAB44" s="214"/>
      <c r="VAC44" s="214"/>
      <c r="VAD44" s="214"/>
      <c r="VAE44" s="214"/>
      <c r="VAF44" s="214"/>
      <c r="VAG44" s="214"/>
      <c r="VAH44" s="214"/>
      <c r="VAI44" s="214"/>
      <c r="VAJ44" s="214"/>
      <c r="VAK44" s="214"/>
      <c r="VAL44" s="214"/>
      <c r="VAM44" s="214"/>
      <c r="VAN44" s="214"/>
      <c r="VAO44" s="214"/>
      <c r="VAP44" s="214"/>
      <c r="VAQ44" s="214"/>
      <c r="VAR44" s="214"/>
      <c r="VAS44" s="214"/>
      <c r="VAT44" s="214"/>
      <c r="VAU44" s="214"/>
      <c r="VAV44" s="214"/>
      <c r="VAW44" s="214"/>
      <c r="VAX44" s="214"/>
      <c r="VAY44" s="214"/>
      <c r="VAZ44" s="214"/>
      <c r="VBA44" s="214"/>
      <c r="VBB44" s="214"/>
      <c r="VBC44" s="214"/>
      <c r="VBD44" s="214"/>
      <c r="VBE44" s="214"/>
      <c r="VBF44" s="214"/>
      <c r="VBG44" s="214"/>
      <c r="VBH44" s="214"/>
      <c r="VBI44" s="214"/>
      <c r="VBJ44" s="214"/>
      <c r="VBK44" s="214"/>
      <c r="VBL44" s="214"/>
      <c r="VBM44" s="214"/>
      <c r="VBN44" s="214"/>
      <c r="VBO44" s="214"/>
      <c r="VBP44" s="214"/>
      <c r="VBQ44" s="214"/>
      <c r="VBR44" s="214"/>
      <c r="VBS44" s="214"/>
      <c r="VBT44" s="214"/>
      <c r="VBU44" s="214"/>
      <c r="VBV44" s="214"/>
      <c r="VBW44" s="214"/>
      <c r="VBX44" s="214"/>
      <c r="VBY44" s="214"/>
      <c r="VBZ44" s="214"/>
      <c r="VCA44" s="214"/>
      <c r="VCB44" s="214"/>
      <c r="VCC44" s="214"/>
      <c r="VCD44" s="214"/>
      <c r="VCE44" s="214"/>
      <c r="VCF44" s="214"/>
      <c r="VCG44" s="214"/>
      <c r="VCH44" s="214"/>
      <c r="VCI44" s="214"/>
      <c r="VCJ44" s="214"/>
      <c r="VCK44" s="214"/>
      <c r="VCL44" s="214"/>
      <c r="VCM44" s="214"/>
      <c r="VCN44" s="214"/>
      <c r="VCO44" s="214"/>
      <c r="VCP44" s="214"/>
      <c r="VCQ44" s="214"/>
      <c r="VCR44" s="214"/>
      <c r="VCS44" s="214"/>
      <c r="VCT44" s="214"/>
      <c r="VCU44" s="214"/>
      <c r="VCV44" s="214"/>
      <c r="VCW44" s="214"/>
      <c r="VCX44" s="214"/>
      <c r="VCY44" s="214"/>
      <c r="VCZ44" s="214"/>
      <c r="VDA44" s="214"/>
      <c r="VDB44" s="214"/>
      <c r="VDC44" s="214"/>
      <c r="VDD44" s="214"/>
      <c r="VDE44" s="214"/>
      <c r="VDF44" s="214"/>
      <c r="VDG44" s="214"/>
      <c r="VDH44" s="214"/>
      <c r="VDI44" s="214"/>
      <c r="VDJ44" s="214"/>
      <c r="VDK44" s="214"/>
      <c r="VDL44" s="214"/>
      <c r="VDM44" s="214"/>
      <c r="VDN44" s="214"/>
      <c r="VDO44" s="214"/>
      <c r="VDP44" s="214"/>
      <c r="VDQ44" s="214"/>
      <c r="VDR44" s="214"/>
      <c r="VDS44" s="214"/>
      <c r="VDT44" s="214"/>
      <c r="VDU44" s="214"/>
      <c r="VDV44" s="214"/>
      <c r="VDW44" s="214"/>
      <c r="VDX44" s="214"/>
      <c r="VDY44" s="214"/>
      <c r="VDZ44" s="214"/>
      <c r="VEA44" s="214"/>
      <c r="VEB44" s="214"/>
      <c r="VEC44" s="214"/>
      <c r="VED44" s="214"/>
      <c r="VEE44" s="214"/>
      <c r="VEF44" s="214"/>
      <c r="VEG44" s="214"/>
      <c r="VEH44" s="214"/>
      <c r="VEI44" s="214"/>
      <c r="VEJ44" s="214"/>
      <c r="VEK44" s="214"/>
      <c r="VEL44" s="214"/>
      <c r="VEM44" s="214"/>
      <c r="VEN44" s="214"/>
      <c r="VEO44" s="214"/>
      <c r="VEP44" s="214"/>
      <c r="VEQ44" s="214"/>
      <c r="VER44" s="214"/>
      <c r="VES44" s="214"/>
      <c r="VET44" s="214"/>
      <c r="VEU44" s="214"/>
      <c r="VEV44" s="214"/>
      <c r="VEW44" s="214"/>
      <c r="VEX44" s="214"/>
      <c r="VEY44" s="214"/>
      <c r="VEZ44" s="214"/>
      <c r="VFA44" s="214"/>
      <c r="VFB44" s="214"/>
      <c r="VFC44" s="214"/>
      <c r="VFD44" s="214"/>
      <c r="VFE44" s="214"/>
      <c r="VFF44" s="214"/>
      <c r="VFG44" s="214"/>
      <c r="VFH44" s="214"/>
      <c r="VFI44" s="214"/>
      <c r="VFJ44" s="214"/>
      <c r="VFK44" s="214"/>
      <c r="VFL44" s="214"/>
      <c r="VFM44" s="214"/>
      <c r="VFN44" s="214"/>
      <c r="VFO44" s="214"/>
      <c r="VFP44" s="214"/>
      <c r="VFQ44" s="214"/>
      <c r="VFR44" s="214"/>
      <c r="VFS44" s="214"/>
      <c r="VFT44" s="214"/>
      <c r="VFU44" s="214"/>
      <c r="VFV44" s="214"/>
      <c r="VFW44" s="214"/>
      <c r="VFX44" s="214"/>
      <c r="VFY44" s="214"/>
      <c r="VFZ44" s="214"/>
      <c r="VGA44" s="214"/>
      <c r="VGB44" s="214"/>
      <c r="VGC44" s="214"/>
      <c r="VGD44" s="214"/>
      <c r="VGE44" s="214"/>
      <c r="VGF44" s="214"/>
      <c r="VGG44" s="214"/>
      <c r="VGH44" s="214"/>
      <c r="VGI44" s="214"/>
      <c r="VGJ44" s="214"/>
      <c r="VGK44" s="214"/>
      <c r="VGL44" s="214"/>
      <c r="VGM44" s="214"/>
      <c r="VGN44" s="214"/>
      <c r="VGO44" s="214"/>
      <c r="VGP44" s="214"/>
      <c r="VGQ44" s="214"/>
      <c r="VGR44" s="214"/>
      <c r="VGS44" s="214"/>
      <c r="VGT44" s="214"/>
      <c r="VGU44" s="214"/>
      <c r="VGV44" s="214"/>
      <c r="VGW44" s="214"/>
      <c r="VGX44" s="214"/>
      <c r="VGY44" s="214"/>
      <c r="VGZ44" s="214"/>
      <c r="VHA44" s="214"/>
      <c r="VHB44" s="214"/>
      <c r="VHC44" s="214"/>
      <c r="VHD44" s="214"/>
      <c r="VHE44" s="214"/>
      <c r="VHF44" s="214"/>
      <c r="VHG44" s="214"/>
      <c r="VHH44" s="214"/>
      <c r="VHI44" s="214"/>
      <c r="VHJ44" s="214"/>
      <c r="VHK44" s="214"/>
      <c r="VHL44" s="214"/>
      <c r="VHM44" s="214"/>
      <c r="VHN44" s="214"/>
      <c r="VHO44" s="214"/>
      <c r="VHP44" s="214"/>
      <c r="VHQ44" s="214"/>
      <c r="VHR44" s="214"/>
      <c r="VHS44" s="214"/>
      <c r="VHT44" s="214"/>
      <c r="VHU44" s="214"/>
      <c r="VHV44" s="214"/>
      <c r="VHW44" s="214"/>
      <c r="VHX44" s="214"/>
      <c r="VHY44" s="214"/>
      <c r="VHZ44" s="214"/>
      <c r="VIA44" s="214"/>
      <c r="VIB44" s="214"/>
      <c r="VIC44" s="214"/>
      <c r="VID44" s="214"/>
      <c r="VIE44" s="214"/>
      <c r="VIF44" s="214"/>
      <c r="VIG44" s="214"/>
      <c r="VIH44" s="214"/>
      <c r="VII44" s="214"/>
      <c r="VIJ44" s="214"/>
      <c r="VIK44" s="214"/>
      <c r="VIL44" s="214"/>
      <c r="VIM44" s="214"/>
      <c r="VIN44" s="214"/>
      <c r="VIO44" s="214"/>
      <c r="VIP44" s="214"/>
      <c r="VIQ44" s="214"/>
      <c r="VIR44" s="214"/>
      <c r="VIS44" s="214"/>
      <c r="VIT44" s="214"/>
      <c r="VIU44" s="214"/>
      <c r="VIV44" s="214"/>
      <c r="VIW44" s="214"/>
      <c r="VIX44" s="214"/>
      <c r="VIY44" s="214"/>
      <c r="VIZ44" s="214"/>
      <c r="VJA44" s="214"/>
      <c r="VJB44" s="214"/>
      <c r="VJC44" s="214"/>
      <c r="VJD44" s="214"/>
      <c r="VJE44" s="214"/>
      <c r="VJF44" s="214"/>
      <c r="VJG44" s="214"/>
      <c r="VJH44" s="214"/>
      <c r="VJI44" s="214"/>
      <c r="VJJ44" s="214"/>
      <c r="VJK44" s="214"/>
      <c r="VJL44" s="214"/>
      <c r="VJM44" s="214"/>
      <c r="VJN44" s="214"/>
      <c r="VJO44" s="214"/>
      <c r="VJP44" s="214"/>
      <c r="VJQ44" s="214"/>
      <c r="VJR44" s="214"/>
      <c r="VJS44" s="214"/>
      <c r="VJT44" s="214"/>
      <c r="VJU44" s="214"/>
      <c r="VJV44" s="214"/>
      <c r="VJW44" s="214"/>
      <c r="VJX44" s="214"/>
      <c r="VJY44" s="214"/>
      <c r="VJZ44" s="214"/>
      <c r="VKA44" s="214"/>
      <c r="VKB44" s="214"/>
      <c r="VKC44" s="214"/>
      <c r="VKD44" s="214"/>
      <c r="VKE44" s="214"/>
      <c r="VKF44" s="214"/>
      <c r="VKG44" s="214"/>
      <c r="VKH44" s="214"/>
      <c r="VKI44" s="214"/>
      <c r="VKJ44" s="214"/>
      <c r="VKK44" s="214"/>
      <c r="VKL44" s="214"/>
      <c r="VKM44" s="214"/>
      <c r="VKN44" s="214"/>
      <c r="VKO44" s="214"/>
      <c r="VKP44" s="214"/>
      <c r="VKQ44" s="214"/>
      <c r="VKR44" s="214"/>
      <c r="VKS44" s="214"/>
      <c r="VKT44" s="214"/>
      <c r="VKU44" s="214"/>
      <c r="VKV44" s="214"/>
      <c r="VKW44" s="214"/>
      <c r="VKX44" s="214"/>
      <c r="VKY44" s="214"/>
      <c r="VKZ44" s="214"/>
      <c r="VLA44" s="214"/>
      <c r="VLB44" s="214"/>
      <c r="VLC44" s="214"/>
      <c r="VLD44" s="214"/>
      <c r="VLE44" s="214"/>
      <c r="VLF44" s="214"/>
      <c r="VLG44" s="214"/>
      <c r="VLH44" s="214"/>
      <c r="VLI44" s="214"/>
      <c r="VLJ44" s="214"/>
      <c r="VLK44" s="214"/>
      <c r="VLL44" s="214"/>
      <c r="VLM44" s="214"/>
      <c r="VLN44" s="214"/>
      <c r="VLO44" s="214"/>
      <c r="VLP44" s="214"/>
      <c r="VLQ44" s="214"/>
      <c r="VLR44" s="214"/>
      <c r="VLS44" s="214"/>
      <c r="VLT44" s="214"/>
      <c r="VLU44" s="214"/>
      <c r="VLV44" s="214"/>
      <c r="VLW44" s="214"/>
      <c r="VLX44" s="214"/>
      <c r="VLY44" s="214"/>
      <c r="VLZ44" s="214"/>
      <c r="VMA44" s="214"/>
      <c r="VMB44" s="214"/>
      <c r="VMC44" s="214"/>
      <c r="VMD44" s="214"/>
      <c r="VME44" s="214"/>
      <c r="VMF44" s="214"/>
      <c r="VMG44" s="214"/>
      <c r="VMH44" s="214"/>
      <c r="VMI44" s="214"/>
      <c r="VMJ44" s="214"/>
      <c r="VMK44" s="214"/>
      <c r="VML44" s="214"/>
      <c r="VMM44" s="214"/>
      <c r="VMN44" s="214"/>
      <c r="VMO44" s="214"/>
      <c r="VMP44" s="214"/>
      <c r="VMQ44" s="214"/>
      <c r="VMR44" s="214"/>
      <c r="VMS44" s="214"/>
      <c r="VMT44" s="214"/>
      <c r="VMU44" s="214"/>
      <c r="VMV44" s="214"/>
      <c r="VMW44" s="214"/>
      <c r="VMX44" s="214"/>
      <c r="VMY44" s="214"/>
      <c r="VMZ44" s="214"/>
      <c r="VNA44" s="214"/>
      <c r="VNB44" s="214"/>
      <c r="VNC44" s="214"/>
      <c r="VND44" s="214"/>
      <c r="VNE44" s="214"/>
      <c r="VNF44" s="214"/>
      <c r="VNG44" s="214"/>
      <c r="VNH44" s="214"/>
      <c r="VNI44" s="214"/>
      <c r="VNJ44" s="214"/>
      <c r="VNK44" s="214"/>
      <c r="VNL44" s="214"/>
      <c r="VNM44" s="214"/>
      <c r="VNN44" s="214"/>
      <c r="VNO44" s="214"/>
      <c r="VNP44" s="214"/>
      <c r="VNQ44" s="214"/>
      <c r="VNR44" s="214"/>
      <c r="VNS44" s="214"/>
      <c r="VNT44" s="214"/>
      <c r="VNU44" s="214"/>
      <c r="VNV44" s="214"/>
      <c r="VNW44" s="214"/>
      <c r="VNX44" s="214"/>
      <c r="VNY44" s="214"/>
      <c r="VNZ44" s="214"/>
      <c r="VOA44" s="214"/>
      <c r="VOB44" s="214"/>
      <c r="VOC44" s="214"/>
      <c r="VOD44" s="214"/>
      <c r="VOE44" s="214"/>
      <c r="VOF44" s="214"/>
      <c r="VOG44" s="214"/>
      <c r="VOH44" s="214"/>
      <c r="VOI44" s="214"/>
      <c r="VOJ44" s="214"/>
      <c r="VOK44" s="214"/>
      <c r="VOL44" s="214"/>
      <c r="VOM44" s="214"/>
      <c r="VON44" s="214"/>
      <c r="VOO44" s="214"/>
      <c r="VOP44" s="214"/>
      <c r="VOQ44" s="214"/>
      <c r="VOR44" s="214"/>
      <c r="VOS44" s="214"/>
      <c r="VOT44" s="214"/>
      <c r="VOU44" s="214"/>
      <c r="VOV44" s="214"/>
      <c r="VOW44" s="214"/>
      <c r="VOX44" s="214"/>
      <c r="VOY44" s="214"/>
      <c r="VOZ44" s="214"/>
      <c r="VPA44" s="214"/>
      <c r="VPB44" s="214"/>
      <c r="VPC44" s="214"/>
      <c r="VPD44" s="214"/>
      <c r="VPE44" s="214"/>
      <c r="VPF44" s="214"/>
      <c r="VPG44" s="214"/>
      <c r="VPH44" s="214"/>
      <c r="VPI44" s="214"/>
      <c r="VPJ44" s="214"/>
      <c r="VPK44" s="214"/>
      <c r="VPL44" s="214"/>
      <c r="VPM44" s="214"/>
      <c r="VPN44" s="214"/>
      <c r="VPO44" s="214"/>
      <c r="VPP44" s="214"/>
      <c r="VPQ44" s="214"/>
      <c r="VPR44" s="214"/>
      <c r="VPS44" s="214"/>
      <c r="VPT44" s="214"/>
      <c r="VPU44" s="214"/>
      <c r="VPV44" s="214"/>
      <c r="VPW44" s="214"/>
      <c r="VPX44" s="214"/>
      <c r="VPY44" s="214"/>
      <c r="VPZ44" s="214"/>
      <c r="VQA44" s="214"/>
      <c r="VQB44" s="214"/>
      <c r="VQC44" s="214"/>
      <c r="VQD44" s="214"/>
      <c r="VQE44" s="214"/>
      <c r="VQF44" s="214"/>
      <c r="VQG44" s="214"/>
      <c r="VQH44" s="214"/>
      <c r="VQI44" s="214"/>
      <c r="VQJ44" s="214"/>
      <c r="VQK44" s="214"/>
      <c r="VQL44" s="214"/>
      <c r="VQM44" s="214"/>
      <c r="VQN44" s="214"/>
      <c r="VQO44" s="214"/>
      <c r="VQP44" s="214"/>
      <c r="VQQ44" s="214"/>
      <c r="VQR44" s="214"/>
      <c r="VQS44" s="214"/>
      <c r="VQT44" s="214"/>
      <c r="VQU44" s="214"/>
      <c r="VQV44" s="214"/>
      <c r="VQW44" s="214"/>
      <c r="VQX44" s="214"/>
      <c r="VQY44" s="214"/>
      <c r="VQZ44" s="214"/>
      <c r="VRA44" s="214"/>
      <c r="VRB44" s="214"/>
      <c r="VRC44" s="214"/>
      <c r="VRD44" s="214"/>
      <c r="VRE44" s="214"/>
      <c r="VRF44" s="214"/>
      <c r="VRG44" s="214"/>
      <c r="VRH44" s="214"/>
      <c r="VRI44" s="214"/>
      <c r="VRJ44" s="214"/>
      <c r="VRK44" s="214"/>
      <c r="VRL44" s="214"/>
      <c r="VRM44" s="214"/>
      <c r="VRN44" s="214"/>
      <c r="VRO44" s="214"/>
      <c r="VRP44" s="214"/>
      <c r="VRQ44" s="214"/>
      <c r="VRR44" s="214"/>
      <c r="VRS44" s="214"/>
      <c r="VRT44" s="214"/>
      <c r="VRU44" s="214"/>
      <c r="VRV44" s="214"/>
      <c r="VRW44" s="214"/>
      <c r="VRX44" s="214"/>
      <c r="VRY44" s="214"/>
      <c r="VRZ44" s="214"/>
      <c r="VSA44" s="214"/>
      <c r="VSB44" s="214"/>
      <c r="VSC44" s="214"/>
      <c r="VSD44" s="214"/>
      <c r="VSE44" s="214"/>
      <c r="VSF44" s="214"/>
      <c r="VSG44" s="214"/>
      <c r="VSH44" s="214"/>
      <c r="VSI44" s="214"/>
      <c r="VSJ44" s="214"/>
      <c r="VSK44" s="214"/>
      <c r="VSL44" s="214"/>
      <c r="VSM44" s="214"/>
      <c r="VSN44" s="214"/>
      <c r="VSO44" s="214"/>
      <c r="VSP44" s="214"/>
      <c r="VSQ44" s="214"/>
      <c r="VSR44" s="214"/>
      <c r="VSS44" s="214"/>
      <c r="VST44" s="214"/>
      <c r="VSU44" s="214"/>
      <c r="VSV44" s="214"/>
      <c r="VSW44" s="214"/>
      <c r="VSX44" s="214"/>
      <c r="VSY44" s="214"/>
      <c r="VSZ44" s="214"/>
      <c r="VTA44" s="214"/>
      <c r="VTB44" s="214"/>
      <c r="VTC44" s="214"/>
      <c r="VTD44" s="214"/>
      <c r="VTE44" s="214"/>
      <c r="VTF44" s="214"/>
      <c r="VTG44" s="214"/>
      <c r="VTH44" s="214"/>
      <c r="VTI44" s="214"/>
      <c r="VTJ44" s="214"/>
      <c r="VTK44" s="214"/>
      <c r="VTL44" s="214"/>
      <c r="VTM44" s="214"/>
      <c r="VTN44" s="214"/>
      <c r="VTO44" s="214"/>
      <c r="VTP44" s="214"/>
      <c r="VTQ44" s="214"/>
      <c r="VTR44" s="214"/>
      <c r="VTS44" s="214"/>
      <c r="VTT44" s="214"/>
      <c r="VTU44" s="214"/>
      <c r="VTV44" s="214"/>
      <c r="VTW44" s="214"/>
      <c r="VTX44" s="214"/>
      <c r="VTY44" s="214"/>
      <c r="VTZ44" s="214"/>
      <c r="VUA44" s="214"/>
      <c r="VUB44" s="214"/>
      <c r="VUC44" s="214"/>
      <c r="VUD44" s="214"/>
      <c r="VUE44" s="214"/>
      <c r="VUF44" s="214"/>
      <c r="VUG44" s="214"/>
      <c r="VUH44" s="214"/>
      <c r="VUI44" s="214"/>
      <c r="VUJ44" s="214"/>
      <c r="VUK44" s="214"/>
      <c r="VUL44" s="214"/>
      <c r="VUM44" s="214"/>
      <c r="VUN44" s="214"/>
      <c r="VUO44" s="214"/>
      <c r="VUP44" s="214"/>
      <c r="VUQ44" s="214"/>
      <c r="VUR44" s="214"/>
      <c r="VUS44" s="214"/>
      <c r="VUT44" s="214"/>
      <c r="VUU44" s="214"/>
      <c r="VUV44" s="214"/>
      <c r="VUW44" s="214"/>
      <c r="VUX44" s="214"/>
      <c r="VUY44" s="214"/>
      <c r="VUZ44" s="214"/>
      <c r="VVA44" s="214"/>
      <c r="VVB44" s="214"/>
      <c r="VVC44" s="214"/>
      <c r="VVD44" s="214"/>
      <c r="VVE44" s="214"/>
      <c r="VVF44" s="214"/>
      <c r="VVG44" s="214"/>
      <c r="VVH44" s="214"/>
      <c r="VVI44" s="214"/>
      <c r="VVJ44" s="214"/>
      <c r="VVK44" s="214"/>
      <c r="VVL44" s="214"/>
      <c r="VVM44" s="214"/>
      <c r="VVN44" s="214"/>
      <c r="VVO44" s="214"/>
      <c r="VVP44" s="214"/>
      <c r="VVQ44" s="214"/>
      <c r="VVR44" s="214"/>
      <c r="VVS44" s="214"/>
      <c r="VVT44" s="214"/>
      <c r="VVU44" s="214"/>
      <c r="VVV44" s="214"/>
      <c r="VVW44" s="214"/>
      <c r="VVX44" s="214"/>
      <c r="VVY44" s="214"/>
      <c r="VVZ44" s="214"/>
      <c r="VWA44" s="214"/>
      <c r="VWB44" s="214"/>
      <c r="VWC44" s="214"/>
      <c r="VWD44" s="214"/>
      <c r="VWE44" s="214"/>
      <c r="VWF44" s="214"/>
      <c r="VWG44" s="214"/>
      <c r="VWH44" s="214"/>
      <c r="VWI44" s="214"/>
      <c r="VWJ44" s="214"/>
      <c r="VWK44" s="214"/>
      <c r="VWL44" s="214"/>
      <c r="VWM44" s="214"/>
      <c r="VWN44" s="214"/>
      <c r="VWO44" s="214"/>
      <c r="VWP44" s="214"/>
      <c r="VWQ44" s="214"/>
      <c r="VWR44" s="214"/>
      <c r="VWS44" s="214"/>
      <c r="VWT44" s="214"/>
      <c r="VWU44" s="214"/>
      <c r="VWV44" s="214"/>
      <c r="VWW44" s="214"/>
      <c r="VWX44" s="214"/>
      <c r="VWY44" s="214"/>
      <c r="VWZ44" s="214"/>
      <c r="VXA44" s="214"/>
      <c r="VXB44" s="214"/>
      <c r="VXC44" s="214"/>
      <c r="VXD44" s="214"/>
      <c r="VXE44" s="214"/>
      <c r="VXF44" s="214"/>
      <c r="VXG44" s="214"/>
      <c r="VXH44" s="214"/>
      <c r="VXI44" s="214"/>
      <c r="VXJ44" s="214"/>
      <c r="VXK44" s="214"/>
      <c r="VXL44" s="214"/>
      <c r="VXM44" s="214"/>
      <c r="VXN44" s="214"/>
      <c r="VXO44" s="214"/>
      <c r="VXP44" s="214"/>
      <c r="VXQ44" s="214"/>
      <c r="VXR44" s="214"/>
      <c r="VXS44" s="214"/>
      <c r="VXT44" s="214"/>
      <c r="VXU44" s="214"/>
      <c r="VXV44" s="214"/>
      <c r="VXW44" s="214"/>
      <c r="VXX44" s="214"/>
      <c r="VXY44" s="214"/>
      <c r="VXZ44" s="214"/>
      <c r="VYA44" s="214"/>
      <c r="VYB44" s="214"/>
      <c r="VYC44" s="214"/>
      <c r="VYD44" s="214"/>
      <c r="VYE44" s="214"/>
      <c r="VYF44" s="214"/>
      <c r="VYG44" s="214"/>
      <c r="VYH44" s="214"/>
      <c r="VYI44" s="214"/>
      <c r="VYJ44" s="214"/>
      <c r="VYK44" s="214"/>
      <c r="VYL44" s="214"/>
      <c r="VYM44" s="214"/>
      <c r="VYN44" s="214"/>
      <c r="VYO44" s="214"/>
      <c r="VYP44" s="214"/>
      <c r="VYQ44" s="214"/>
      <c r="VYR44" s="214"/>
      <c r="VYS44" s="214"/>
      <c r="VYT44" s="214"/>
      <c r="VYU44" s="214"/>
      <c r="VYV44" s="214"/>
      <c r="VYW44" s="214"/>
      <c r="VYX44" s="214"/>
      <c r="VYY44" s="214"/>
      <c r="VYZ44" s="214"/>
      <c r="VZA44" s="214"/>
      <c r="VZB44" s="214"/>
      <c r="VZC44" s="214"/>
      <c r="VZD44" s="214"/>
      <c r="VZE44" s="214"/>
      <c r="VZF44" s="214"/>
      <c r="VZG44" s="214"/>
      <c r="VZH44" s="214"/>
      <c r="VZI44" s="214"/>
      <c r="VZJ44" s="214"/>
      <c r="VZK44" s="214"/>
      <c r="VZL44" s="214"/>
      <c r="VZM44" s="214"/>
      <c r="VZN44" s="214"/>
      <c r="VZO44" s="214"/>
      <c r="VZP44" s="214"/>
      <c r="VZQ44" s="214"/>
      <c r="VZR44" s="214"/>
      <c r="VZS44" s="214"/>
      <c r="VZT44" s="214"/>
      <c r="VZU44" s="214"/>
      <c r="VZV44" s="214"/>
      <c r="VZW44" s="214"/>
      <c r="VZX44" s="214"/>
      <c r="VZY44" s="214"/>
      <c r="VZZ44" s="214"/>
      <c r="WAA44" s="214"/>
      <c r="WAB44" s="214"/>
      <c r="WAC44" s="214"/>
      <c r="WAD44" s="214"/>
      <c r="WAE44" s="214"/>
      <c r="WAF44" s="214"/>
      <c r="WAG44" s="214"/>
      <c r="WAH44" s="214"/>
      <c r="WAI44" s="214"/>
      <c r="WAJ44" s="214"/>
      <c r="WAK44" s="214"/>
      <c r="WAL44" s="214"/>
      <c r="WAM44" s="214"/>
      <c r="WAN44" s="214"/>
      <c r="WAO44" s="214"/>
      <c r="WAP44" s="214"/>
      <c r="WAQ44" s="214"/>
      <c r="WAR44" s="214"/>
      <c r="WAS44" s="214"/>
      <c r="WAT44" s="214"/>
      <c r="WAU44" s="214"/>
      <c r="WAV44" s="214"/>
      <c r="WAW44" s="214"/>
      <c r="WAX44" s="214"/>
      <c r="WAY44" s="214"/>
      <c r="WAZ44" s="214"/>
      <c r="WBA44" s="214"/>
      <c r="WBB44" s="214"/>
      <c r="WBC44" s="214"/>
      <c r="WBD44" s="214"/>
      <c r="WBE44" s="214"/>
      <c r="WBF44" s="214"/>
      <c r="WBG44" s="214"/>
      <c r="WBH44" s="214"/>
      <c r="WBI44" s="214"/>
      <c r="WBJ44" s="214"/>
      <c r="WBK44" s="214"/>
      <c r="WBL44" s="214"/>
      <c r="WBM44" s="214"/>
      <c r="WBN44" s="214"/>
      <c r="WBO44" s="214"/>
      <c r="WBP44" s="214"/>
      <c r="WBQ44" s="214"/>
      <c r="WBR44" s="214"/>
      <c r="WBS44" s="214"/>
      <c r="WBT44" s="214"/>
      <c r="WBU44" s="214"/>
      <c r="WBV44" s="214"/>
      <c r="WBW44" s="214"/>
      <c r="WBX44" s="214"/>
      <c r="WBY44" s="214"/>
      <c r="WBZ44" s="214"/>
      <c r="WCA44" s="214"/>
      <c r="WCB44" s="214"/>
      <c r="WCC44" s="214"/>
      <c r="WCD44" s="214"/>
      <c r="WCE44" s="214"/>
      <c r="WCF44" s="214"/>
      <c r="WCG44" s="214"/>
      <c r="WCH44" s="214"/>
      <c r="WCI44" s="214"/>
      <c r="WCJ44" s="214"/>
      <c r="WCK44" s="214"/>
      <c r="WCL44" s="214"/>
      <c r="WCM44" s="214"/>
      <c r="WCN44" s="214"/>
      <c r="WCO44" s="214"/>
      <c r="WCP44" s="214"/>
      <c r="WCQ44" s="214"/>
      <c r="WCR44" s="214"/>
      <c r="WCS44" s="214"/>
      <c r="WCT44" s="214"/>
      <c r="WCU44" s="214"/>
      <c r="WCV44" s="214"/>
      <c r="WCW44" s="214"/>
      <c r="WCX44" s="214"/>
      <c r="WCY44" s="214"/>
      <c r="WCZ44" s="214"/>
      <c r="WDA44" s="214"/>
      <c r="WDB44" s="214"/>
      <c r="WDC44" s="214"/>
      <c r="WDD44" s="214"/>
      <c r="WDE44" s="214"/>
      <c r="WDF44" s="214"/>
      <c r="WDG44" s="214"/>
      <c r="WDH44" s="214"/>
      <c r="WDI44" s="214"/>
      <c r="WDJ44" s="214"/>
      <c r="WDK44" s="214"/>
      <c r="WDL44" s="214"/>
      <c r="WDM44" s="214"/>
      <c r="WDN44" s="214"/>
      <c r="WDO44" s="214"/>
      <c r="WDP44" s="214"/>
      <c r="WDQ44" s="214"/>
      <c r="WDR44" s="214"/>
      <c r="WDS44" s="214"/>
      <c r="WDT44" s="214"/>
      <c r="WDU44" s="214"/>
      <c r="WDV44" s="214"/>
      <c r="WDW44" s="214"/>
      <c r="WDX44" s="214"/>
      <c r="WDY44" s="214"/>
      <c r="WDZ44" s="214"/>
      <c r="WEA44" s="214"/>
      <c r="WEB44" s="214"/>
      <c r="WEC44" s="214"/>
      <c r="WED44" s="214"/>
      <c r="WEE44" s="214"/>
      <c r="WEF44" s="214"/>
      <c r="WEG44" s="214"/>
      <c r="WEH44" s="214"/>
      <c r="WEI44" s="214"/>
      <c r="WEJ44" s="214"/>
      <c r="WEK44" s="214"/>
      <c r="WEL44" s="214"/>
      <c r="WEM44" s="214"/>
      <c r="WEN44" s="214"/>
      <c r="WEO44" s="214"/>
      <c r="WEP44" s="214"/>
      <c r="WEQ44" s="214"/>
      <c r="WER44" s="214"/>
      <c r="WES44" s="214"/>
      <c r="WET44" s="214"/>
      <c r="WEU44" s="214"/>
      <c r="WEV44" s="214"/>
      <c r="WEW44" s="214"/>
      <c r="WEX44" s="214"/>
      <c r="WEY44" s="214"/>
      <c r="WEZ44" s="214"/>
      <c r="WFA44" s="214"/>
      <c r="WFB44" s="214"/>
      <c r="WFC44" s="214"/>
      <c r="WFD44" s="214"/>
      <c r="WFE44" s="214"/>
      <c r="WFF44" s="214"/>
      <c r="WFG44" s="214"/>
      <c r="WFH44" s="214"/>
      <c r="WFI44" s="214"/>
      <c r="WFJ44" s="214"/>
      <c r="WFK44" s="214"/>
      <c r="WFL44" s="214"/>
      <c r="WFM44" s="214"/>
      <c r="WFN44" s="214"/>
      <c r="WFO44" s="214"/>
      <c r="WFP44" s="214"/>
      <c r="WFQ44" s="214"/>
      <c r="WFR44" s="214"/>
      <c r="WFS44" s="214"/>
      <c r="WFT44" s="214"/>
      <c r="WFU44" s="214"/>
      <c r="WFV44" s="214"/>
      <c r="WFW44" s="214"/>
      <c r="WFX44" s="214"/>
      <c r="WFY44" s="214"/>
      <c r="WFZ44" s="214"/>
      <c r="WGA44" s="214"/>
      <c r="WGB44" s="214"/>
      <c r="WGC44" s="214"/>
      <c r="WGD44" s="214"/>
      <c r="WGE44" s="214"/>
      <c r="WGF44" s="214"/>
      <c r="WGG44" s="214"/>
      <c r="WGH44" s="214"/>
      <c r="WGI44" s="214"/>
      <c r="WGJ44" s="214"/>
      <c r="WGK44" s="214"/>
      <c r="WGL44" s="214"/>
      <c r="WGM44" s="214"/>
      <c r="WGN44" s="214"/>
      <c r="WGO44" s="214"/>
      <c r="WGP44" s="214"/>
      <c r="WGQ44" s="214"/>
      <c r="WGR44" s="214"/>
      <c r="WGS44" s="214"/>
      <c r="WGT44" s="214"/>
      <c r="WGU44" s="214"/>
      <c r="WGV44" s="214"/>
      <c r="WGW44" s="214"/>
      <c r="WGX44" s="214"/>
      <c r="WGY44" s="214"/>
      <c r="WGZ44" s="214"/>
      <c r="WHA44" s="214"/>
      <c r="WHB44" s="214"/>
      <c r="WHC44" s="214"/>
      <c r="WHD44" s="214"/>
      <c r="WHE44" s="214"/>
      <c r="WHF44" s="214"/>
      <c r="WHG44" s="214"/>
      <c r="WHH44" s="214"/>
      <c r="WHI44" s="214"/>
      <c r="WHJ44" s="214"/>
      <c r="WHK44" s="214"/>
      <c r="WHL44" s="214"/>
      <c r="WHM44" s="214"/>
      <c r="WHN44" s="214"/>
      <c r="WHO44" s="214"/>
      <c r="WHP44" s="214"/>
      <c r="WHQ44" s="214"/>
      <c r="WHR44" s="214"/>
      <c r="WHS44" s="214"/>
      <c r="WHT44" s="214"/>
      <c r="WHU44" s="214"/>
      <c r="WHV44" s="214"/>
      <c r="WHW44" s="214"/>
      <c r="WHX44" s="214"/>
      <c r="WHY44" s="214"/>
      <c r="WHZ44" s="214"/>
      <c r="WIA44" s="214"/>
      <c r="WIB44" s="214"/>
      <c r="WIC44" s="214"/>
      <c r="WID44" s="214"/>
      <c r="WIE44" s="214"/>
      <c r="WIF44" s="214"/>
      <c r="WIG44" s="214"/>
      <c r="WIH44" s="214"/>
      <c r="WII44" s="214"/>
      <c r="WIJ44" s="214"/>
      <c r="WIK44" s="214"/>
      <c r="WIL44" s="214"/>
      <c r="WIM44" s="214"/>
      <c r="WIN44" s="214"/>
      <c r="WIO44" s="214"/>
      <c r="WIP44" s="214"/>
      <c r="WIQ44" s="214"/>
      <c r="WIR44" s="214"/>
      <c r="WIS44" s="214"/>
      <c r="WIT44" s="214"/>
      <c r="WIU44" s="214"/>
      <c r="WIV44" s="214"/>
      <c r="WIW44" s="214"/>
      <c r="WIX44" s="214"/>
      <c r="WIY44" s="214"/>
      <c r="WIZ44" s="214"/>
      <c r="WJA44" s="214"/>
      <c r="WJB44" s="214"/>
      <c r="WJC44" s="214"/>
      <c r="WJD44" s="214"/>
      <c r="WJE44" s="214"/>
      <c r="WJF44" s="214"/>
      <c r="WJG44" s="214"/>
      <c r="WJH44" s="214"/>
      <c r="WJI44" s="214"/>
      <c r="WJJ44" s="214"/>
      <c r="WJK44" s="214"/>
      <c r="WJL44" s="214"/>
      <c r="WJM44" s="214"/>
      <c r="WJN44" s="214"/>
      <c r="WJO44" s="214"/>
      <c r="WJP44" s="214"/>
      <c r="WJQ44" s="214"/>
      <c r="WJR44" s="214"/>
      <c r="WJS44" s="214"/>
      <c r="WJT44" s="214"/>
      <c r="WJU44" s="214"/>
      <c r="WJV44" s="214"/>
      <c r="WJW44" s="214"/>
      <c r="WJX44" s="214"/>
      <c r="WJY44" s="214"/>
      <c r="WJZ44" s="214"/>
      <c r="WKA44" s="214"/>
      <c r="WKB44" s="214"/>
      <c r="WKC44" s="214"/>
      <c r="WKD44" s="214"/>
      <c r="WKE44" s="214"/>
      <c r="WKF44" s="214"/>
      <c r="WKG44" s="214"/>
      <c r="WKH44" s="214"/>
      <c r="WKI44" s="214"/>
      <c r="WKJ44" s="214"/>
      <c r="WKK44" s="214"/>
      <c r="WKL44" s="214"/>
      <c r="WKM44" s="214"/>
      <c r="WKN44" s="214"/>
      <c r="WKO44" s="214"/>
      <c r="WKP44" s="214"/>
      <c r="WKQ44" s="214"/>
      <c r="WKR44" s="214"/>
      <c r="WKS44" s="214"/>
      <c r="WKT44" s="214"/>
      <c r="WKU44" s="214"/>
      <c r="WKV44" s="214"/>
      <c r="WKW44" s="214"/>
      <c r="WKX44" s="214"/>
      <c r="WKY44" s="214"/>
      <c r="WKZ44" s="214"/>
      <c r="WLA44" s="214"/>
      <c r="WLB44" s="214"/>
      <c r="WLC44" s="214"/>
      <c r="WLD44" s="214"/>
      <c r="WLE44" s="214"/>
      <c r="WLF44" s="214"/>
      <c r="WLG44" s="214"/>
      <c r="WLH44" s="214"/>
      <c r="WLI44" s="214"/>
      <c r="WLJ44" s="214"/>
      <c r="WLK44" s="214"/>
      <c r="WLL44" s="214"/>
      <c r="WLM44" s="214"/>
      <c r="WLN44" s="214"/>
      <c r="WLO44" s="214"/>
      <c r="WLP44" s="214"/>
      <c r="WLQ44" s="214"/>
      <c r="WLR44" s="214"/>
      <c r="WLS44" s="214"/>
      <c r="WLT44" s="214"/>
      <c r="WLU44" s="214"/>
      <c r="WLV44" s="214"/>
      <c r="WLW44" s="214"/>
      <c r="WLX44" s="214"/>
      <c r="WLY44" s="214"/>
      <c r="WLZ44" s="214"/>
      <c r="WMA44" s="214"/>
      <c r="WMB44" s="214"/>
      <c r="WMC44" s="214"/>
      <c r="WMD44" s="214"/>
      <c r="WME44" s="214"/>
      <c r="WMF44" s="214"/>
      <c r="WMG44" s="214"/>
      <c r="WMH44" s="214"/>
      <c r="WMI44" s="214"/>
      <c r="WMJ44" s="214"/>
      <c r="WMK44" s="214"/>
      <c r="WML44" s="214"/>
      <c r="WMM44" s="214"/>
      <c r="WMN44" s="214"/>
      <c r="WMO44" s="214"/>
      <c r="WMP44" s="214"/>
      <c r="WMQ44" s="214"/>
      <c r="WMR44" s="214"/>
      <c r="WMS44" s="214"/>
      <c r="WMT44" s="214"/>
      <c r="WMU44" s="214"/>
      <c r="WMV44" s="214"/>
      <c r="WMW44" s="214"/>
      <c r="WMX44" s="214"/>
      <c r="WMY44" s="214"/>
      <c r="WMZ44" s="214"/>
      <c r="WNA44" s="214"/>
      <c r="WNB44" s="214"/>
      <c r="WNC44" s="214"/>
      <c r="WND44" s="214"/>
      <c r="WNE44" s="214"/>
      <c r="WNF44" s="214"/>
      <c r="WNG44" s="214"/>
      <c r="WNH44" s="214"/>
      <c r="WNI44" s="214"/>
      <c r="WNJ44" s="214"/>
      <c r="WNK44" s="214"/>
      <c r="WNL44" s="214"/>
      <c r="WNM44" s="214"/>
      <c r="WNN44" s="214"/>
      <c r="WNO44" s="214"/>
      <c r="WNP44" s="214"/>
      <c r="WNQ44" s="214"/>
      <c r="WNR44" s="214"/>
      <c r="WNS44" s="214"/>
      <c r="WNT44" s="214"/>
      <c r="WNU44" s="214"/>
      <c r="WNV44" s="214"/>
      <c r="WNW44" s="214"/>
      <c r="WNX44" s="214"/>
      <c r="WNY44" s="214"/>
      <c r="WNZ44" s="214"/>
      <c r="WOA44" s="214"/>
      <c r="WOB44" s="214"/>
      <c r="WOC44" s="214"/>
      <c r="WOD44" s="214"/>
      <c r="WOE44" s="214"/>
      <c r="WOF44" s="214"/>
      <c r="WOG44" s="214"/>
      <c r="WOH44" s="214"/>
      <c r="WOI44" s="214"/>
      <c r="WOJ44" s="214"/>
      <c r="WOK44" s="214"/>
      <c r="WOL44" s="214"/>
      <c r="WOM44" s="214"/>
      <c r="WON44" s="214"/>
      <c r="WOO44" s="214"/>
      <c r="WOP44" s="214"/>
      <c r="WOQ44" s="214"/>
      <c r="WOR44" s="214"/>
      <c r="WOS44" s="214"/>
      <c r="WOT44" s="214"/>
      <c r="WOU44" s="214"/>
      <c r="WOV44" s="214"/>
      <c r="WOW44" s="214"/>
      <c r="WOX44" s="214"/>
      <c r="WOY44" s="214"/>
      <c r="WOZ44" s="214"/>
      <c r="WPA44" s="214"/>
      <c r="WPB44" s="214"/>
      <c r="WPC44" s="214"/>
      <c r="WPD44" s="214"/>
      <c r="WPE44" s="214"/>
      <c r="WPF44" s="214"/>
      <c r="WPG44" s="214"/>
      <c r="WPH44" s="214"/>
      <c r="WPI44" s="214"/>
      <c r="WPJ44" s="214"/>
      <c r="WPK44" s="214"/>
      <c r="WPL44" s="214"/>
      <c r="WPM44" s="214"/>
      <c r="WPN44" s="214"/>
      <c r="WPO44" s="214"/>
      <c r="WPP44" s="214"/>
      <c r="WPQ44" s="214"/>
      <c r="WPR44" s="214"/>
      <c r="WPS44" s="214"/>
      <c r="WPT44" s="214"/>
      <c r="WPU44" s="214"/>
      <c r="WPV44" s="214"/>
      <c r="WPW44" s="214"/>
      <c r="WPX44" s="214"/>
      <c r="WPY44" s="214"/>
      <c r="WPZ44" s="214"/>
      <c r="WQA44" s="214"/>
      <c r="WQB44" s="214"/>
      <c r="WQC44" s="214"/>
      <c r="WQD44" s="214"/>
      <c r="WQE44" s="214"/>
      <c r="WQF44" s="214"/>
      <c r="WQG44" s="214"/>
      <c r="WQH44" s="214"/>
      <c r="WQI44" s="214"/>
      <c r="WQJ44" s="214"/>
      <c r="WQK44" s="214"/>
      <c r="WQL44" s="214"/>
      <c r="WQM44" s="214"/>
      <c r="WQN44" s="214"/>
      <c r="WQO44" s="214"/>
      <c r="WQP44" s="214"/>
      <c r="WQQ44" s="214"/>
      <c r="WQR44" s="214"/>
      <c r="WQS44" s="214"/>
      <c r="WQT44" s="214"/>
      <c r="WQU44" s="214"/>
      <c r="WQV44" s="214"/>
      <c r="WQW44" s="214"/>
      <c r="WQX44" s="214"/>
      <c r="WQY44" s="214"/>
      <c r="WQZ44" s="214"/>
      <c r="WRA44" s="214"/>
      <c r="WRB44" s="214"/>
      <c r="WRC44" s="214"/>
      <c r="WRD44" s="214"/>
      <c r="WRE44" s="214"/>
      <c r="WRF44" s="214"/>
      <c r="WRG44" s="214"/>
      <c r="WRH44" s="214"/>
      <c r="WRI44" s="214"/>
      <c r="WRJ44" s="214"/>
      <c r="WRK44" s="214"/>
      <c r="WRL44" s="214"/>
      <c r="WRM44" s="214"/>
      <c r="WRN44" s="214"/>
      <c r="WRO44" s="214"/>
      <c r="WRP44" s="214"/>
      <c r="WRQ44" s="214"/>
      <c r="WRR44" s="214"/>
      <c r="WRS44" s="214"/>
      <c r="WRT44" s="214"/>
      <c r="WRU44" s="214"/>
      <c r="WRV44" s="214"/>
      <c r="WRW44" s="214"/>
      <c r="WRX44" s="214"/>
      <c r="WRY44" s="214"/>
      <c r="WRZ44" s="214"/>
      <c r="WSA44" s="214"/>
      <c r="WSB44" s="214"/>
      <c r="WSC44" s="214"/>
      <c r="WSD44" s="214"/>
      <c r="WSE44" s="214"/>
      <c r="WSF44" s="214"/>
      <c r="WSG44" s="214"/>
      <c r="WSH44" s="214"/>
      <c r="WSI44" s="214"/>
      <c r="WSJ44" s="214"/>
      <c r="WSK44" s="214"/>
      <c r="WSL44" s="214"/>
      <c r="WSM44" s="214"/>
      <c r="WSN44" s="214"/>
      <c r="WSO44" s="214"/>
      <c r="WSP44" s="214"/>
      <c r="WSQ44" s="214"/>
      <c r="WSR44" s="214"/>
      <c r="WSS44" s="214"/>
      <c r="WST44" s="214"/>
      <c r="WSU44" s="214"/>
      <c r="WSV44" s="214"/>
      <c r="WSW44" s="214"/>
      <c r="WSX44" s="214"/>
      <c r="WSY44" s="214"/>
      <c r="WSZ44" s="214"/>
      <c r="WTA44" s="214"/>
      <c r="WTB44" s="214"/>
      <c r="WTC44" s="214"/>
      <c r="WTD44" s="214"/>
      <c r="WTE44" s="214"/>
      <c r="WTF44" s="214"/>
      <c r="WTG44" s="214"/>
      <c r="WTH44" s="214"/>
      <c r="WTI44" s="214"/>
      <c r="WTJ44" s="214"/>
      <c r="WTK44" s="214"/>
      <c r="WTL44" s="214"/>
      <c r="WTM44" s="214"/>
      <c r="WTN44" s="214"/>
      <c r="WTO44" s="214"/>
      <c r="WTP44" s="214"/>
      <c r="WTQ44" s="214"/>
      <c r="WTR44" s="214"/>
      <c r="WTS44" s="214"/>
      <c r="WTT44" s="214"/>
      <c r="WTU44" s="214"/>
      <c r="WTV44" s="214"/>
      <c r="WTW44" s="214"/>
      <c r="WTX44" s="214"/>
      <c r="WTY44" s="214"/>
      <c r="WTZ44" s="214"/>
      <c r="WUA44" s="214"/>
      <c r="WUB44" s="214"/>
      <c r="WUC44" s="214"/>
      <c r="WUD44" s="214"/>
      <c r="WUE44" s="214"/>
      <c r="WUF44" s="214"/>
      <c r="WUG44" s="214"/>
      <c r="WUH44" s="214"/>
      <c r="WUI44" s="214"/>
      <c r="WUJ44" s="214"/>
      <c r="WUK44" s="214"/>
      <c r="WUL44" s="214"/>
      <c r="WUM44" s="214"/>
      <c r="WUN44" s="214"/>
      <c r="WUO44" s="214"/>
      <c r="WUP44" s="214"/>
      <c r="WUQ44" s="214"/>
      <c r="WUR44" s="214"/>
      <c r="WUS44" s="214"/>
      <c r="WUT44" s="214"/>
      <c r="WUU44" s="214"/>
      <c r="WUV44" s="214"/>
      <c r="WUW44" s="214"/>
      <c r="WUX44" s="214"/>
      <c r="WUY44" s="214"/>
      <c r="WUZ44" s="214"/>
      <c r="WVA44" s="214"/>
      <c r="WVB44" s="214"/>
      <c r="WVC44" s="214"/>
      <c r="WVD44" s="214"/>
      <c r="WVE44" s="214"/>
      <c r="WVF44" s="214"/>
      <c r="WVG44" s="214"/>
      <c r="WVH44" s="214"/>
      <c r="WVI44" s="214"/>
      <c r="WVJ44" s="214"/>
      <c r="WVK44" s="214"/>
      <c r="WVL44" s="214"/>
      <c r="WVM44" s="214"/>
      <c r="WVN44" s="214"/>
      <c r="WVO44" s="214"/>
      <c r="WVP44" s="214"/>
      <c r="WVQ44" s="214"/>
      <c r="WVR44" s="214"/>
      <c r="WVS44" s="214"/>
      <c r="WVT44" s="214"/>
      <c r="WVU44" s="214"/>
      <c r="WVV44" s="214"/>
      <c r="WVW44" s="214"/>
    </row>
    <row r="45" spans="1:16143" s="213" customFormat="1" ht="30" customHeight="1">
      <c r="A45" s="221" t="s">
        <v>2706</v>
      </c>
      <c r="B45" s="222"/>
      <c r="C45" s="222"/>
      <c r="D45" s="222">
        <v>1</v>
      </c>
      <c r="E45" s="222"/>
      <c r="F45" s="222">
        <f>[1]공종별집계표!F166</f>
        <v>0</v>
      </c>
      <c r="G45" s="222"/>
      <c r="H45" s="222">
        <f>[1]공종별집계표!H166</f>
        <v>0</v>
      </c>
      <c r="I45" s="222"/>
      <c r="J45" s="222">
        <f>[1]공종별집계표!J166</f>
        <v>1654330</v>
      </c>
      <c r="K45" s="222"/>
      <c r="L45" s="222">
        <f>F45+H45+J45</f>
        <v>1654330</v>
      </c>
      <c r="M45" s="222"/>
      <c r="O45" s="214"/>
      <c r="P45" s="214"/>
      <c r="Q45" s="214"/>
      <c r="R45" s="214"/>
      <c r="S45" s="214"/>
      <c r="T45" s="214"/>
      <c r="U45" s="214"/>
      <c r="V45" s="214"/>
      <c r="W45" s="214"/>
      <c r="X45" s="214"/>
      <c r="Y45" s="214"/>
      <c r="Z45" s="214"/>
      <c r="AA45" s="214"/>
      <c r="AB45" s="214"/>
      <c r="AC45" s="214"/>
      <c r="AD45" s="214"/>
      <c r="AE45" s="214"/>
      <c r="AF45" s="214"/>
      <c r="AG45" s="214"/>
      <c r="AH45" s="214"/>
      <c r="AI45" s="214"/>
      <c r="AJ45" s="214"/>
      <c r="AK45" s="214"/>
      <c r="AL45" s="214"/>
      <c r="AM45" s="214"/>
      <c r="AN45" s="214"/>
      <c r="AO45" s="214"/>
      <c r="AP45" s="214"/>
      <c r="AQ45" s="214"/>
      <c r="AR45" s="214"/>
      <c r="AS45" s="214"/>
      <c r="AT45" s="214"/>
      <c r="AU45" s="214"/>
      <c r="AV45" s="214"/>
      <c r="AW45" s="214"/>
      <c r="AX45" s="214"/>
      <c r="AY45" s="214"/>
      <c r="AZ45" s="214"/>
      <c r="BA45" s="214"/>
      <c r="BB45" s="214"/>
      <c r="BC45" s="214"/>
      <c r="BD45" s="214"/>
      <c r="BE45" s="214"/>
      <c r="BF45" s="214"/>
      <c r="BG45" s="214"/>
      <c r="BH45" s="214"/>
      <c r="BI45" s="214"/>
      <c r="BJ45" s="214"/>
      <c r="BK45" s="214"/>
      <c r="BL45" s="214"/>
      <c r="BM45" s="214"/>
      <c r="BN45" s="214"/>
      <c r="BO45" s="214"/>
      <c r="BP45" s="214"/>
      <c r="BQ45" s="214"/>
      <c r="BR45" s="214"/>
      <c r="BS45" s="214"/>
      <c r="BT45" s="214"/>
      <c r="BU45" s="214"/>
      <c r="BV45" s="214"/>
      <c r="BW45" s="214"/>
      <c r="BX45" s="214"/>
      <c r="BY45" s="214"/>
      <c r="BZ45" s="214"/>
      <c r="CA45" s="214"/>
      <c r="CB45" s="214"/>
      <c r="CC45" s="214"/>
      <c r="CD45" s="214"/>
      <c r="CE45" s="214"/>
      <c r="CF45" s="214"/>
      <c r="CG45" s="214"/>
      <c r="CH45" s="214"/>
      <c r="CI45" s="214"/>
      <c r="CJ45" s="214"/>
      <c r="CK45" s="214"/>
      <c r="CL45" s="214"/>
      <c r="CM45" s="214"/>
      <c r="CN45" s="214"/>
      <c r="CO45" s="214"/>
      <c r="CP45" s="214"/>
      <c r="CQ45" s="214"/>
      <c r="CR45" s="214"/>
      <c r="CS45" s="214"/>
      <c r="CT45" s="214"/>
      <c r="CU45" s="214"/>
      <c r="CV45" s="214"/>
      <c r="CW45" s="214"/>
      <c r="CX45" s="214"/>
      <c r="CY45" s="214"/>
      <c r="CZ45" s="214"/>
      <c r="DA45" s="214"/>
      <c r="DB45" s="214"/>
      <c r="DC45" s="214"/>
      <c r="DD45" s="214"/>
      <c r="DE45" s="214"/>
      <c r="DF45" s="214"/>
      <c r="DG45" s="214"/>
      <c r="DH45" s="214"/>
      <c r="DI45" s="214"/>
      <c r="DJ45" s="214"/>
      <c r="DK45" s="214"/>
      <c r="DL45" s="214"/>
      <c r="DM45" s="214"/>
      <c r="DN45" s="214"/>
      <c r="DO45" s="214"/>
      <c r="DP45" s="214"/>
      <c r="DQ45" s="214"/>
      <c r="DR45" s="214"/>
      <c r="DS45" s="214"/>
      <c r="DT45" s="214"/>
      <c r="DU45" s="214"/>
      <c r="DV45" s="214"/>
      <c r="DW45" s="214"/>
      <c r="DX45" s="214"/>
      <c r="DY45" s="214"/>
      <c r="DZ45" s="214"/>
      <c r="EA45" s="214"/>
      <c r="EB45" s="214"/>
      <c r="EC45" s="214"/>
      <c r="ED45" s="214"/>
      <c r="EE45" s="214"/>
      <c r="EF45" s="214"/>
      <c r="EG45" s="214"/>
      <c r="EH45" s="214"/>
      <c r="EI45" s="214"/>
      <c r="EJ45" s="214"/>
      <c r="EK45" s="214"/>
      <c r="EL45" s="214"/>
      <c r="EM45" s="214"/>
      <c r="EN45" s="214"/>
      <c r="EO45" s="214"/>
      <c r="EP45" s="214"/>
      <c r="EQ45" s="214"/>
      <c r="ER45" s="214"/>
      <c r="ES45" s="214"/>
      <c r="ET45" s="214"/>
      <c r="EU45" s="214"/>
      <c r="EV45" s="214"/>
      <c r="EW45" s="214"/>
      <c r="EX45" s="214"/>
      <c r="EY45" s="214"/>
      <c r="EZ45" s="214"/>
      <c r="FA45" s="214"/>
      <c r="FB45" s="214"/>
      <c r="FC45" s="214"/>
      <c r="FD45" s="214"/>
      <c r="FE45" s="214"/>
      <c r="FF45" s="214"/>
      <c r="FG45" s="214"/>
      <c r="FH45" s="214"/>
      <c r="FI45" s="214"/>
      <c r="FJ45" s="214"/>
      <c r="FK45" s="214"/>
      <c r="FL45" s="214"/>
      <c r="FM45" s="214"/>
      <c r="FN45" s="214"/>
      <c r="FO45" s="214"/>
      <c r="FP45" s="214"/>
      <c r="FQ45" s="214"/>
      <c r="FR45" s="214"/>
      <c r="FS45" s="214"/>
      <c r="FT45" s="214"/>
      <c r="FU45" s="214"/>
      <c r="FV45" s="214"/>
      <c r="FW45" s="214"/>
      <c r="FX45" s="214"/>
      <c r="FY45" s="214"/>
      <c r="FZ45" s="214"/>
      <c r="GA45" s="214"/>
      <c r="GB45" s="214"/>
      <c r="GC45" s="214"/>
      <c r="GD45" s="214"/>
      <c r="GE45" s="214"/>
      <c r="GF45" s="214"/>
      <c r="GG45" s="214"/>
      <c r="GH45" s="214"/>
      <c r="GI45" s="214"/>
      <c r="GJ45" s="214"/>
      <c r="GK45" s="214"/>
      <c r="GL45" s="214"/>
      <c r="GM45" s="214"/>
      <c r="GN45" s="214"/>
      <c r="GO45" s="214"/>
      <c r="GP45" s="214"/>
      <c r="GQ45" s="214"/>
      <c r="GR45" s="214"/>
      <c r="GS45" s="214"/>
      <c r="GT45" s="214"/>
      <c r="GU45" s="214"/>
      <c r="GV45" s="214"/>
      <c r="GW45" s="214"/>
      <c r="GX45" s="214"/>
      <c r="GY45" s="214"/>
      <c r="GZ45" s="214"/>
      <c r="HA45" s="214"/>
      <c r="HB45" s="214"/>
      <c r="HC45" s="214"/>
      <c r="HD45" s="214"/>
      <c r="HE45" s="214"/>
      <c r="HF45" s="214"/>
      <c r="HG45" s="214"/>
      <c r="HH45" s="214"/>
      <c r="HI45" s="214"/>
      <c r="HJ45" s="214"/>
      <c r="HK45" s="214"/>
      <c r="HL45" s="214"/>
      <c r="HM45" s="214"/>
      <c r="HN45" s="214"/>
      <c r="HO45" s="214"/>
      <c r="HP45" s="214"/>
      <c r="HQ45" s="214"/>
      <c r="HR45" s="214"/>
      <c r="HS45" s="214"/>
      <c r="HT45" s="214"/>
      <c r="HU45" s="214"/>
      <c r="HV45" s="214"/>
      <c r="HW45" s="214"/>
      <c r="HX45" s="214"/>
      <c r="HY45" s="214"/>
      <c r="HZ45" s="214"/>
      <c r="IA45" s="214"/>
      <c r="IB45" s="214"/>
      <c r="IC45" s="214"/>
      <c r="ID45" s="214"/>
      <c r="IE45" s="214"/>
      <c r="IF45" s="214"/>
      <c r="IG45" s="214"/>
      <c r="IH45" s="214"/>
      <c r="II45" s="214"/>
      <c r="IJ45" s="214"/>
      <c r="IK45" s="214"/>
      <c r="IL45" s="214"/>
      <c r="IM45" s="214"/>
      <c r="IN45" s="214"/>
      <c r="IO45" s="214"/>
      <c r="IP45" s="214"/>
      <c r="IQ45" s="214"/>
      <c r="IR45" s="214"/>
      <c r="IS45" s="214"/>
      <c r="IT45" s="214"/>
      <c r="IU45" s="214"/>
      <c r="IV45" s="214"/>
      <c r="IW45" s="214"/>
      <c r="IX45" s="214"/>
      <c r="IY45" s="214"/>
      <c r="IZ45" s="214"/>
      <c r="JA45" s="214"/>
      <c r="JB45" s="214"/>
      <c r="JC45" s="214"/>
      <c r="JD45" s="214"/>
      <c r="JE45" s="214"/>
      <c r="JF45" s="214"/>
      <c r="JG45" s="214"/>
      <c r="JH45" s="214"/>
      <c r="JI45" s="214"/>
      <c r="JJ45" s="214"/>
      <c r="JK45" s="214"/>
      <c r="JL45" s="214"/>
      <c r="JM45" s="214"/>
      <c r="JN45" s="214"/>
      <c r="JO45" s="214"/>
      <c r="JP45" s="214"/>
      <c r="JQ45" s="214"/>
      <c r="JR45" s="214"/>
      <c r="JS45" s="214"/>
      <c r="JT45" s="214"/>
      <c r="JU45" s="214"/>
      <c r="JV45" s="214"/>
      <c r="JW45" s="214"/>
      <c r="JX45" s="214"/>
      <c r="JY45" s="214"/>
      <c r="JZ45" s="214"/>
      <c r="KA45" s="214"/>
      <c r="KB45" s="214"/>
      <c r="KC45" s="214"/>
      <c r="KD45" s="214"/>
      <c r="KE45" s="214"/>
      <c r="KF45" s="214"/>
      <c r="KG45" s="214"/>
      <c r="KH45" s="214"/>
      <c r="KI45" s="214"/>
      <c r="KJ45" s="214"/>
      <c r="KK45" s="214"/>
      <c r="KL45" s="214"/>
      <c r="KM45" s="214"/>
      <c r="KN45" s="214"/>
      <c r="KO45" s="214"/>
      <c r="KP45" s="214"/>
      <c r="KQ45" s="214"/>
      <c r="KR45" s="214"/>
      <c r="KS45" s="214"/>
      <c r="KT45" s="214"/>
      <c r="KU45" s="214"/>
      <c r="KV45" s="214"/>
      <c r="KW45" s="214"/>
      <c r="KX45" s="214"/>
      <c r="KY45" s="214"/>
      <c r="KZ45" s="214"/>
      <c r="LA45" s="214"/>
      <c r="LB45" s="214"/>
      <c r="LC45" s="214"/>
      <c r="LD45" s="214"/>
      <c r="LE45" s="214"/>
      <c r="LF45" s="214"/>
      <c r="LG45" s="214"/>
      <c r="LH45" s="214"/>
      <c r="LI45" s="214"/>
      <c r="LJ45" s="214"/>
      <c r="LK45" s="214"/>
      <c r="LL45" s="214"/>
      <c r="LM45" s="214"/>
      <c r="LN45" s="214"/>
      <c r="LO45" s="214"/>
      <c r="LP45" s="214"/>
      <c r="LQ45" s="214"/>
      <c r="LR45" s="214"/>
      <c r="LS45" s="214"/>
      <c r="LT45" s="214"/>
      <c r="LU45" s="214"/>
      <c r="LV45" s="214"/>
      <c r="LW45" s="214"/>
      <c r="LX45" s="214"/>
      <c r="LY45" s="214"/>
      <c r="LZ45" s="214"/>
      <c r="MA45" s="214"/>
      <c r="MB45" s="214"/>
      <c r="MC45" s="214"/>
      <c r="MD45" s="214"/>
      <c r="ME45" s="214"/>
      <c r="MF45" s="214"/>
      <c r="MG45" s="214"/>
      <c r="MH45" s="214"/>
      <c r="MI45" s="214"/>
      <c r="MJ45" s="214"/>
      <c r="MK45" s="214"/>
      <c r="ML45" s="214"/>
      <c r="MM45" s="214"/>
      <c r="MN45" s="214"/>
      <c r="MO45" s="214"/>
      <c r="MP45" s="214"/>
      <c r="MQ45" s="214"/>
      <c r="MR45" s="214"/>
      <c r="MS45" s="214"/>
      <c r="MT45" s="214"/>
      <c r="MU45" s="214"/>
      <c r="MV45" s="214"/>
      <c r="MW45" s="214"/>
      <c r="MX45" s="214"/>
      <c r="MY45" s="214"/>
      <c r="MZ45" s="214"/>
      <c r="NA45" s="214"/>
      <c r="NB45" s="214"/>
      <c r="NC45" s="214"/>
      <c r="ND45" s="214"/>
      <c r="NE45" s="214"/>
      <c r="NF45" s="214"/>
      <c r="NG45" s="214"/>
      <c r="NH45" s="214"/>
      <c r="NI45" s="214"/>
      <c r="NJ45" s="214"/>
      <c r="NK45" s="214"/>
      <c r="NL45" s="214"/>
      <c r="NM45" s="214"/>
      <c r="NN45" s="214"/>
      <c r="NO45" s="214"/>
      <c r="NP45" s="214"/>
      <c r="NQ45" s="214"/>
      <c r="NR45" s="214"/>
      <c r="NS45" s="214"/>
      <c r="NT45" s="214"/>
      <c r="NU45" s="214"/>
      <c r="NV45" s="214"/>
      <c r="NW45" s="214"/>
      <c r="NX45" s="214"/>
      <c r="NY45" s="214"/>
      <c r="NZ45" s="214"/>
      <c r="OA45" s="214"/>
      <c r="OB45" s="214"/>
      <c r="OC45" s="214"/>
      <c r="OD45" s="214"/>
      <c r="OE45" s="214"/>
      <c r="OF45" s="214"/>
      <c r="OG45" s="214"/>
      <c r="OH45" s="214"/>
      <c r="OI45" s="214"/>
      <c r="OJ45" s="214"/>
      <c r="OK45" s="214"/>
      <c r="OL45" s="214"/>
      <c r="OM45" s="214"/>
      <c r="ON45" s="214"/>
      <c r="OO45" s="214"/>
      <c r="OP45" s="214"/>
      <c r="OQ45" s="214"/>
      <c r="OR45" s="214"/>
      <c r="OS45" s="214"/>
      <c r="OT45" s="214"/>
      <c r="OU45" s="214"/>
      <c r="OV45" s="214"/>
      <c r="OW45" s="214"/>
      <c r="OX45" s="214"/>
      <c r="OY45" s="214"/>
      <c r="OZ45" s="214"/>
      <c r="PA45" s="214"/>
      <c r="PB45" s="214"/>
      <c r="PC45" s="214"/>
      <c r="PD45" s="214"/>
      <c r="PE45" s="214"/>
      <c r="PF45" s="214"/>
      <c r="PG45" s="214"/>
      <c r="PH45" s="214"/>
      <c r="PI45" s="214"/>
      <c r="PJ45" s="214"/>
      <c r="PK45" s="214"/>
      <c r="PL45" s="214"/>
      <c r="PM45" s="214"/>
      <c r="PN45" s="214"/>
      <c r="PO45" s="214"/>
      <c r="PP45" s="214"/>
      <c r="PQ45" s="214"/>
      <c r="PR45" s="214"/>
      <c r="PS45" s="214"/>
      <c r="PT45" s="214"/>
      <c r="PU45" s="214"/>
      <c r="PV45" s="214"/>
      <c r="PW45" s="214"/>
      <c r="PX45" s="214"/>
      <c r="PY45" s="214"/>
      <c r="PZ45" s="214"/>
      <c r="QA45" s="214"/>
      <c r="QB45" s="214"/>
      <c r="QC45" s="214"/>
      <c r="QD45" s="214"/>
      <c r="QE45" s="214"/>
      <c r="QF45" s="214"/>
      <c r="QG45" s="214"/>
      <c r="QH45" s="214"/>
      <c r="QI45" s="214"/>
      <c r="QJ45" s="214"/>
      <c r="QK45" s="214"/>
      <c r="QL45" s="214"/>
      <c r="QM45" s="214"/>
      <c r="QN45" s="214"/>
      <c r="QO45" s="214"/>
      <c r="QP45" s="214"/>
      <c r="QQ45" s="214"/>
      <c r="QR45" s="214"/>
      <c r="QS45" s="214"/>
      <c r="QT45" s="214"/>
      <c r="QU45" s="214"/>
      <c r="QV45" s="214"/>
      <c r="QW45" s="214"/>
      <c r="QX45" s="214"/>
      <c r="QY45" s="214"/>
      <c r="QZ45" s="214"/>
      <c r="RA45" s="214"/>
      <c r="RB45" s="214"/>
      <c r="RC45" s="214"/>
      <c r="RD45" s="214"/>
      <c r="RE45" s="214"/>
      <c r="RF45" s="214"/>
      <c r="RG45" s="214"/>
      <c r="RH45" s="214"/>
      <c r="RI45" s="214"/>
      <c r="RJ45" s="214"/>
      <c r="RK45" s="214"/>
      <c r="RL45" s="214"/>
      <c r="RM45" s="214"/>
      <c r="RN45" s="214"/>
      <c r="RO45" s="214"/>
      <c r="RP45" s="214"/>
      <c r="RQ45" s="214"/>
      <c r="RR45" s="214"/>
      <c r="RS45" s="214"/>
      <c r="RT45" s="214"/>
      <c r="RU45" s="214"/>
      <c r="RV45" s="214"/>
      <c r="RW45" s="214"/>
      <c r="RX45" s="214"/>
      <c r="RY45" s="214"/>
      <c r="RZ45" s="214"/>
      <c r="SA45" s="214"/>
      <c r="SB45" s="214"/>
      <c r="SC45" s="214"/>
      <c r="SD45" s="214"/>
      <c r="SE45" s="214"/>
      <c r="SF45" s="214"/>
      <c r="SG45" s="214"/>
      <c r="SH45" s="214"/>
      <c r="SI45" s="214"/>
      <c r="SJ45" s="214"/>
      <c r="SK45" s="214"/>
      <c r="SL45" s="214"/>
      <c r="SM45" s="214"/>
      <c r="SN45" s="214"/>
      <c r="SO45" s="214"/>
      <c r="SP45" s="214"/>
      <c r="SQ45" s="214"/>
      <c r="SR45" s="214"/>
      <c r="SS45" s="214"/>
      <c r="ST45" s="214"/>
      <c r="SU45" s="214"/>
      <c r="SV45" s="214"/>
      <c r="SW45" s="214"/>
      <c r="SX45" s="214"/>
      <c r="SY45" s="214"/>
      <c r="SZ45" s="214"/>
      <c r="TA45" s="214"/>
      <c r="TB45" s="214"/>
      <c r="TC45" s="214"/>
      <c r="TD45" s="214"/>
      <c r="TE45" s="214"/>
      <c r="TF45" s="214"/>
      <c r="TG45" s="214"/>
      <c r="TH45" s="214"/>
      <c r="TI45" s="214"/>
      <c r="TJ45" s="214"/>
      <c r="TK45" s="214"/>
      <c r="TL45" s="214"/>
      <c r="TM45" s="214"/>
      <c r="TN45" s="214"/>
      <c r="TO45" s="214"/>
      <c r="TP45" s="214"/>
      <c r="TQ45" s="214"/>
      <c r="TR45" s="214"/>
      <c r="TS45" s="214"/>
      <c r="TT45" s="214"/>
      <c r="TU45" s="214"/>
      <c r="TV45" s="214"/>
      <c r="TW45" s="214"/>
      <c r="TX45" s="214"/>
      <c r="TY45" s="214"/>
      <c r="TZ45" s="214"/>
      <c r="UA45" s="214"/>
      <c r="UB45" s="214"/>
      <c r="UC45" s="214"/>
      <c r="UD45" s="214"/>
      <c r="UE45" s="214"/>
      <c r="UF45" s="214"/>
      <c r="UG45" s="214"/>
      <c r="UH45" s="214"/>
      <c r="UI45" s="214"/>
      <c r="UJ45" s="214"/>
      <c r="UK45" s="214"/>
      <c r="UL45" s="214"/>
      <c r="UM45" s="214"/>
      <c r="UN45" s="214"/>
      <c r="UO45" s="214"/>
      <c r="UP45" s="214"/>
      <c r="UQ45" s="214"/>
      <c r="UR45" s="214"/>
      <c r="US45" s="214"/>
      <c r="UT45" s="214"/>
      <c r="UU45" s="214"/>
      <c r="UV45" s="214"/>
      <c r="UW45" s="214"/>
      <c r="UX45" s="214"/>
      <c r="UY45" s="214"/>
      <c r="UZ45" s="214"/>
      <c r="VA45" s="214"/>
      <c r="VB45" s="214"/>
      <c r="VC45" s="214"/>
      <c r="VD45" s="214"/>
      <c r="VE45" s="214"/>
      <c r="VF45" s="214"/>
      <c r="VG45" s="214"/>
      <c r="VH45" s="214"/>
      <c r="VI45" s="214"/>
      <c r="VJ45" s="214"/>
      <c r="VK45" s="214"/>
      <c r="VL45" s="214"/>
      <c r="VM45" s="214"/>
      <c r="VN45" s="214"/>
      <c r="VO45" s="214"/>
      <c r="VP45" s="214"/>
      <c r="VQ45" s="214"/>
      <c r="VR45" s="214"/>
      <c r="VS45" s="214"/>
      <c r="VT45" s="214"/>
      <c r="VU45" s="214"/>
      <c r="VV45" s="214"/>
      <c r="VW45" s="214"/>
      <c r="VX45" s="214"/>
      <c r="VY45" s="214"/>
      <c r="VZ45" s="214"/>
      <c r="WA45" s="214"/>
      <c r="WB45" s="214"/>
      <c r="WC45" s="214"/>
      <c r="WD45" s="214"/>
      <c r="WE45" s="214"/>
      <c r="WF45" s="214"/>
      <c r="WG45" s="214"/>
      <c r="WH45" s="214"/>
      <c r="WI45" s="214"/>
      <c r="WJ45" s="214"/>
      <c r="WK45" s="214"/>
      <c r="WL45" s="214"/>
      <c r="WM45" s="214"/>
      <c r="WN45" s="214"/>
      <c r="WO45" s="214"/>
      <c r="WP45" s="214"/>
      <c r="WQ45" s="214"/>
      <c r="WR45" s="214"/>
      <c r="WS45" s="214"/>
      <c r="WT45" s="214"/>
      <c r="WU45" s="214"/>
      <c r="WV45" s="214"/>
      <c r="WW45" s="214"/>
      <c r="WX45" s="214"/>
      <c r="WY45" s="214"/>
      <c r="WZ45" s="214"/>
      <c r="XA45" s="214"/>
      <c r="XB45" s="214"/>
      <c r="XC45" s="214"/>
      <c r="XD45" s="214"/>
      <c r="XE45" s="214"/>
      <c r="XF45" s="214"/>
      <c r="XG45" s="214"/>
      <c r="XH45" s="214"/>
      <c r="XI45" s="214"/>
      <c r="XJ45" s="214"/>
      <c r="XK45" s="214"/>
      <c r="XL45" s="214"/>
      <c r="XM45" s="214"/>
      <c r="XN45" s="214"/>
      <c r="XO45" s="214"/>
      <c r="XP45" s="214"/>
      <c r="XQ45" s="214"/>
      <c r="XR45" s="214"/>
      <c r="XS45" s="214"/>
      <c r="XT45" s="214"/>
      <c r="XU45" s="214"/>
      <c r="XV45" s="214"/>
      <c r="XW45" s="214"/>
      <c r="XX45" s="214"/>
      <c r="XY45" s="214"/>
      <c r="XZ45" s="214"/>
      <c r="YA45" s="214"/>
      <c r="YB45" s="214"/>
      <c r="YC45" s="214"/>
      <c r="YD45" s="214"/>
      <c r="YE45" s="214"/>
      <c r="YF45" s="214"/>
      <c r="YG45" s="214"/>
      <c r="YH45" s="214"/>
      <c r="YI45" s="214"/>
      <c r="YJ45" s="214"/>
      <c r="YK45" s="214"/>
      <c r="YL45" s="214"/>
      <c r="YM45" s="214"/>
      <c r="YN45" s="214"/>
      <c r="YO45" s="214"/>
      <c r="YP45" s="214"/>
      <c r="YQ45" s="214"/>
      <c r="YR45" s="214"/>
      <c r="YS45" s="214"/>
      <c r="YT45" s="214"/>
      <c r="YU45" s="214"/>
      <c r="YV45" s="214"/>
      <c r="YW45" s="214"/>
      <c r="YX45" s="214"/>
      <c r="YY45" s="214"/>
      <c r="YZ45" s="214"/>
      <c r="ZA45" s="214"/>
      <c r="ZB45" s="214"/>
      <c r="ZC45" s="214"/>
      <c r="ZD45" s="214"/>
      <c r="ZE45" s="214"/>
      <c r="ZF45" s="214"/>
      <c r="ZG45" s="214"/>
      <c r="ZH45" s="214"/>
      <c r="ZI45" s="214"/>
      <c r="ZJ45" s="214"/>
      <c r="ZK45" s="214"/>
      <c r="ZL45" s="214"/>
      <c r="ZM45" s="214"/>
      <c r="ZN45" s="214"/>
      <c r="ZO45" s="214"/>
      <c r="ZP45" s="214"/>
      <c r="ZQ45" s="214"/>
      <c r="ZR45" s="214"/>
      <c r="ZS45" s="214"/>
      <c r="ZT45" s="214"/>
      <c r="ZU45" s="214"/>
      <c r="ZV45" s="214"/>
      <c r="ZW45" s="214"/>
      <c r="ZX45" s="214"/>
      <c r="ZY45" s="214"/>
      <c r="ZZ45" s="214"/>
      <c r="AAA45" s="214"/>
      <c r="AAB45" s="214"/>
      <c r="AAC45" s="214"/>
      <c r="AAD45" s="214"/>
      <c r="AAE45" s="214"/>
      <c r="AAF45" s="214"/>
      <c r="AAG45" s="214"/>
      <c r="AAH45" s="214"/>
      <c r="AAI45" s="214"/>
      <c r="AAJ45" s="214"/>
      <c r="AAK45" s="214"/>
      <c r="AAL45" s="214"/>
      <c r="AAM45" s="214"/>
      <c r="AAN45" s="214"/>
      <c r="AAO45" s="214"/>
      <c r="AAP45" s="214"/>
      <c r="AAQ45" s="214"/>
      <c r="AAR45" s="214"/>
      <c r="AAS45" s="214"/>
      <c r="AAT45" s="214"/>
      <c r="AAU45" s="214"/>
      <c r="AAV45" s="214"/>
      <c r="AAW45" s="214"/>
      <c r="AAX45" s="214"/>
      <c r="AAY45" s="214"/>
      <c r="AAZ45" s="214"/>
      <c r="ABA45" s="214"/>
      <c r="ABB45" s="214"/>
      <c r="ABC45" s="214"/>
      <c r="ABD45" s="214"/>
      <c r="ABE45" s="214"/>
      <c r="ABF45" s="214"/>
      <c r="ABG45" s="214"/>
      <c r="ABH45" s="214"/>
      <c r="ABI45" s="214"/>
      <c r="ABJ45" s="214"/>
      <c r="ABK45" s="214"/>
      <c r="ABL45" s="214"/>
      <c r="ABM45" s="214"/>
      <c r="ABN45" s="214"/>
      <c r="ABO45" s="214"/>
      <c r="ABP45" s="214"/>
      <c r="ABQ45" s="214"/>
      <c r="ABR45" s="214"/>
      <c r="ABS45" s="214"/>
      <c r="ABT45" s="214"/>
      <c r="ABU45" s="214"/>
      <c r="ABV45" s="214"/>
      <c r="ABW45" s="214"/>
      <c r="ABX45" s="214"/>
      <c r="ABY45" s="214"/>
      <c r="ABZ45" s="214"/>
      <c r="ACA45" s="214"/>
      <c r="ACB45" s="214"/>
      <c r="ACC45" s="214"/>
      <c r="ACD45" s="214"/>
      <c r="ACE45" s="214"/>
      <c r="ACF45" s="214"/>
      <c r="ACG45" s="214"/>
      <c r="ACH45" s="214"/>
      <c r="ACI45" s="214"/>
      <c r="ACJ45" s="214"/>
      <c r="ACK45" s="214"/>
      <c r="ACL45" s="214"/>
      <c r="ACM45" s="214"/>
      <c r="ACN45" s="214"/>
      <c r="ACO45" s="214"/>
      <c r="ACP45" s="214"/>
      <c r="ACQ45" s="214"/>
      <c r="ACR45" s="214"/>
      <c r="ACS45" s="214"/>
      <c r="ACT45" s="214"/>
      <c r="ACU45" s="214"/>
      <c r="ACV45" s="214"/>
      <c r="ACW45" s="214"/>
      <c r="ACX45" s="214"/>
      <c r="ACY45" s="214"/>
      <c r="ACZ45" s="214"/>
      <c r="ADA45" s="214"/>
      <c r="ADB45" s="214"/>
      <c r="ADC45" s="214"/>
      <c r="ADD45" s="214"/>
      <c r="ADE45" s="214"/>
      <c r="ADF45" s="214"/>
      <c r="ADG45" s="214"/>
      <c r="ADH45" s="214"/>
      <c r="ADI45" s="214"/>
      <c r="ADJ45" s="214"/>
      <c r="ADK45" s="214"/>
      <c r="ADL45" s="214"/>
      <c r="ADM45" s="214"/>
      <c r="ADN45" s="214"/>
      <c r="ADO45" s="214"/>
      <c r="ADP45" s="214"/>
      <c r="ADQ45" s="214"/>
      <c r="ADR45" s="214"/>
      <c r="ADS45" s="214"/>
      <c r="ADT45" s="214"/>
      <c r="ADU45" s="214"/>
      <c r="ADV45" s="214"/>
      <c r="ADW45" s="214"/>
      <c r="ADX45" s="214"/>
      <c r="ADY45" s="214"/>
      <c r="ADZ45" s="214"/>
      <c r="AEA45" s="214"/>
      <c r="AEB45" s="214"/>
      <c r="AEC45" s="214"/>
      <c r="AED45" s="214"/>
      <c r="AEE45" s="214"/>
      <c r="AEF45" s="214"/>
      <c r="AEG45" s="214"/>
      <c r="AEH45" s="214"/>
      <c r="AEI45" s="214"/>
      <c r="AEJ45" s="214"/>
      <c r="AEK45" s="214"/>
      <c r="AEL45" s="214"/>
      <c r="AEM45" s="214"/>
      <c r="AEN45" s="214"/>
      <c r="AEO45" s="214"/>
      <c r="AEP45" s="214"/>
      <c r="AEQ45" s="214"/>
      <c r="AER45" s="214"/>
      <c r="AES45" s="214"/>
      <c r="AET45" s="214"/>
      <c r="AEU45" s="214"/>
      <c r="AEV45" s="214"/>
      <c r="AEW45" s="214"/>
      <c r="AEX45" s="214"/>
      <c r="AEY45" s="214"/>
      <c r="AEZ45" s="214"/>
      <c r="AFA45" s="214"/>
      <c r="AFB45" s="214"/>
      <c r="AFC45" s="214"/>
      <c r="AFD45" s="214"/>
      <c r="AFE45" s="214"/>
      <c r="AFF45" s="214"/>
      <c r="AFG45" s="214"/>
      <c r="AFH45" s="214"/>
      <c r="AFI45" s="214"/>
      <c r="AFJ45" s="214"/>
      <c r="AFK45" s="214"/>
      <c r="AFL45" s="214"/>
      <c r="AFM45" s="214"/>
      <c r="AFN45" s="214"/>
      <c r="AFO45" s="214"/>
      <c r="AFP45" s="214"/>
      <c r="AFQ45" s="214"/>
      <c r="AFR45" s="214"/>
      <c r="AFS45" s="214"/>
      <c r="AFT45" s="214"/>
      <c r="AFU45" s="214"/>
      <c r="AFV45" s="214"/>
      <c r="AFW45" s="214"/>
      <c r="AFX45" s="214"/>
      <c r="AFY45" s="214"/>
      <c r="AFZ45" s="214"/>
      <c r="AGA45" s="214"/>
      <c r="AGB45" s="214"/>
      <c r="AGC45" s="214"/>
      <c r="AGD45" s="214"/>
      <c r="AGE45" s="214"/>
      <c r="AGF45" s="214"/>
      <c r="AGG45" s="214"/>
      <c r="AGH45" s="214"/>
      <c r="AGI45" s="214"/>
      <c r="AGJ45" s="214"/>
      <c r="AGK45" s="214"/>
      <c r="AGL45" s="214"/>
      <c r="AGM45" s="214"/>
      <c r="AGN45" s="214"/>
      <c r="AGO45" s="214"/>
      <c r="AGP45" s="214"/>
      <c r="AGQ45" s="214"/>
      <c r="AGR45" s="214"/>
      <c r="AGS45" s="214"/>
      <c r="AGT45" s="214"/>
      <c r="AGU45" s="214"/>
      <c r="AGV45" s="214"/>
      <c r="AGW45" s="214"/>
      <c r="AGX45" s="214"/>
      <c r="AGY45" s="214"/>
      <c r="AGZ45" s="214"/>
      <c r="AHA45" s="214"/>
      <c r="AHB45" s="214"/>
      <c r="AHC45" s="214"/>
      <c r="AHD45" s="214"/>
      <c r="AHE45" s="214"/>
      <c r="AHF45" s="214"/>
      <c r="AHG45" s="214"/>
      <c r="AHH45" s="214"/>
      <c r="AHI45" s="214"/>
      <c r="AHJ45" s="214"/>
      <c r="AHK45" s="214"/>
      <c r="AHL45" s="214"/>
      <c r="AHM45" s="214"/>
      <c r="AHN45" s="214"/>
      <c r="AHO45" s="214"/>
      <c r="AHP45" s="214"/>
      <c r="AHQ45" s="214"/>
      <c r="AHR45" s="214"/>
      <c r="AHS45" s="214"/>
      <c r="AHT45" s="214"/>
      <c r="AHU45" s="214"/>
      <c r="AHV45" s="214"/>
      <c r="AHW45" s="214"/>
      <c r="AHX45" s="214"/>
      <c r="AHY45" s="214"/>
      <c r="AHZ45" s="214"/>
      <c r="AIA45" s="214"/>
      <c r="AIB45" s="214"/>
      <c r="AIC45" s="214"/>
      <c r="AID45" s="214"/>
      <c r="AIE45" s="214"/>
      <c r="AIF45" s="214"/>
      <c r="AIG45" s="214"/>
      <c r="AIH45" s="214"/>
      <c r="AII45" s="214"/>
      <c r="AIJ45" s="214"/>
      <c r="AIK45" s="214"/>
      <c r="AIL45" s="214"/>
      <c r="AIM45" s="214"/>
      <c r="AIN45" s="214"/>
      <c r="AIO45" s="214"/>
      <c r="AIP45" s="214"/>
      <c r="AIQ45" s="214"/>
      <c r="AIR45" s="214"/>
      <c r="AIS45" s="214"/>
      <c r="AIT45" s="214"/>
      <c r="AIU45" s="214"/>
      <c r="AIV45" s="214"/>
      <c r="AIW45" s="214"/>
      <c r="AIX45" s="214"/>
      <c r="AIY45" s="214"/>
      <c r="AIZ45" s="214"/>
      <c r="AJA45" s="214"/>
      <c r="AJB45" s="214"/>
      <c r="AJC45" s="214"/>
      <c r="AJD45" s="214"/>
      <c r="AJE45" s="214"/>
      <c r="AJF45" s="214"/>
      <c r="AJG45" s="214"/>
      <c r="AJH45" s="214"/>
      <c r="AJI45" s="214"/>
      <c r="AJJ45" s="214"/>
      <c r="AJK45" s="214"/>
      <c r="AJL45" s="214"/>
      <c r="AJM45" s="214"/>
      <c r="AJN45" s="214"/>
      <c r="AJO45" s="214"/>
      <c r="AJP45" s="214"/>
      <c r="AJQ45" s="214"/>
      <c r="AJR45" s="214"/>
      <c r="AJS45" s="214"/>
      <c r="AJT45" s="214"/>
      <c r="AJU45" s="214"/>
      <c r="AJV45" s="214"/>
      <c r="AJW45" s="214"/>
      <c r="AJX45" s="214"/>
      <c r="AJY45" s="214"/>
      <c r="AJZ45" s="214"/>
      <c r="AKA45" s="214"/>
      <c r="AKB45" s="214"/>
      <c r="AKC45" s="214"/>
      <c r="AKD45" s="214"/>
      <c r="AKE45" s="214"/>
      <c r="AKF45" s="214"/>
      <c r="AKG45" s="214"/>
      <c r="AKH45" s="214"/>
      <c r="AKI45" s="214"/>
      <c r="AKJ45" s="214"/>
      <c r="AKK45" s="214"/>
      <c r="AKL45" s="214"/>
      <c r="AKM45" s="214"/>
      <c r="AKN45" s="214"/>
      <c r="AKO45" s="214"/>
      <c r="AKP45" s="214"/>
      <c r="AKQ45" s="214"/>
      <c r="AKR45" s="214"/>
      <c r="AKS45" s="214"/>
      <c r="AKT45" s="214"/>
      <c r="AKU45" s="214"/>
      <c r="AKV45" s="214"/>
      <c r="AKW45" s="214"/>
      <c r="AKX45" s="214"/>
      <c r="AKY45" s="214"/>
      <c r="AKZ45" s="214"/>
      <c r="ALA45" s="214"/>
      <c r="ALB45" s="214"/>
      <c r="ALC45" s="214"/>
      <c r="ALD45" s="214"/>
      <c r="ALE45" s="214"/>
      <c r="ALF45" s="214"/>
      <c r="ALG45" s="214"/>
      <c r="ALH45" s="214"/>
      <c r="ALI45" s="214"/>
      <c r="ALJ45" s="214"/>
      <c r="ALK45" s="214"/>
      <c r="ALL45" s="214"/>
      <c r="ALM45" s="214"/>
      <c r="ALN45" s="214"/>
      <c r="ALO45" s="214"/>
      <c r="ALP45" s="214"/>
      <c r="ALQ45" s="214"/>
      <c r="ALR45" s="214"/>
      <c r="ALS45" s="214"/>
      <c r="ALT45" s="214"/>
      <c r="ALU45" s="214"/>
      <c r="ALV45" s="214"/>
      <c r="ALW45" s="214"/>
      <c r="ALX45" s="214"/>
      <c r="ALY45" s="214"/>
      <c r="ALZ45" s="214"/>
      <c r="AMA45" s="214"/>
      <c r="AMB45" s="214"/>
      <c r="AMC45" s="214"/>
      <c r="AMD45" s="214"/>
      <c r="AME45" s="214"/>
      <c r="AMF45" s="214"/>
      <c r="AMG45" s="214"/>
      <c r="AMH45" s="214"/>
      <c r="AMI45" s="214"/>
      <c r="AMJ45" s="214"/>
      <c r="AMK45" s="214"/>
      <c r="AML45" s="214"/>
      <c r="AMM45" s="214"/>
      <c r="AMN45" s="214"/>
      <c r="AMO45" s="214"/>
      <c r="AMP45" s="214"/>
      <c r="AMQ45" s="214"/>
      <c r="AMR45" s="214"/>
      <c r="AMS45" s="214"/>
      <c r="AMT45" s="214"/>
      <c r="AMU45" s="214"/>
      <c r="AMV45" s="214"/>
      <c r="AMW45" s="214"/>
      <c r="AMX45" s="214"/>
      <c r="AMY45" s="214"/>
      <c r="AMZ45" s="214"/>
      <c r="ANA45" s="214"/>
      <c r="ANB45" s="214"/>
      <c r="ANC45" s="214"/>
      <c r="AND45" s="214"/>
      <c r="ANE45" s="214"/>
      <c r="ANF45" s="214"/>
      <c r="ANG45" s="214"/>
      <c r="ANH45" s="214"/>
      <c r="ANI45" s="214"/>
      <c r="ANJ45" s="214"/>
      <c r="ANK45" s="214"/>
      <c r="ANL45" s="214"/>
      <c r="ANM45" s="214"/>
      <c r="ANN45" s="214"/>
      <c r="ANO45" s="214"/>
      <c r="ANP45" s="214"/>
      <c r="ANQ45" s="214"/>
      <c r="ANR45" s="214"/>
      <c r="ANS45" s="214"/>
      <c r="ANT45" s="214"/>
      <c r="ANU45" s="214"/>
      <c r="ANV45" s="214"/>
      <c r="ANW45" s="214"/>
      <c r="ANX45" s="214"/>
      <c r="ANY45" s="214"/>
      <c r="ANZ45" s="214"/>
      <c r="AOA45" s="214"/>
      <c r="AOB45" s="214"/>
      <c r="AOC45" s="214"/>
      <c r="AOD45" s="214"/>
      <c r="AOE45" s="214"/>
      <c r="AOF45" s="214"/>
      <c r="AOG45" s="214"/>
      <c r="AOH45" s="214"/>
      <c r="AOI45" s="214"/>
      <c r="AOJ45" s="214"/>
      <c r="AOK45" s="214"/>
      <c r="AOL45" s="214"/>
      <c r="AOM45" s="214"/>
      <c r="AON45" s="214"/>
      <c r="AOO45" s="214"/>
      <c r="AOP45" s="214"/>
      <c r="AOQ45" s="214"/>
      <c r="AOR45" s="214"/>
      <c r="AOS45" s="214"/>
      <c r="AOT45" s="214"/>
      <c r="AOU45" s="214"/>
      <c r="AOV45" s="214"/>
      <c r="AOW45" s="214"/>
      <c r="AOX45" s="214"/>
      <c r="AOY45" s="214"/>
      <c r="AOZ45" s="214"/>
      <c r="APA45" s="214"/>
      <c r="APB45" s="214"/>
      <c r="APC45" s="214"/>
      <c r="APD45" s="214"/>
      <c r="APE45" s="214"/>
      <c r="APF45" s="214"/>
      <c r="APG45" s="214"/>
      <c r="APH45" s="214"/>
      <c r="API45" s="214"/>
      <c r="APJ45" s="214"/>
      <c r="APK45" s="214"/>
      <c r="APL45" s="214"/>
      <c r="APM45" s="214"/>
      <c r="APN45" s="214"/>
      <c r="APO45" s="214"/>
      <c r="APP45" s="214"/>
      <c r="APQ45" s="214"/>
      <c r="APR45" s="214"/>
      <c r="APS45" s="214"/>
      <c r="APT45" s="214"/>
      <c r="APU45" s="214"/>
      <c r="APV45" s="214"/>
      <c r="APW45" s="214"/>
      <c r="APX45" s="214"/>
      <c r="APY45" s="214"/>
      <c r="APZ45" s="214"/>
      <c r="AQA45" s="214"/>
      <c r="AQB45" s="214"/>
      <c r="AQC45" s="214"/>
      <c r="AQD45" s="214"/>
      <c r="AQE45" s="214"/>
      <c r="AQF45" s="214"/>
      <c r="AQG45" s="214"/>
      <c r="AQH45" s="214"/>
      <c r="AQI45" s="214"/>
      <c r="AQJ45" s="214"/>
      <c r="AQK45" s="214"/>
      <c r="AQL45" s="214"/>
      <c r="AQM45" s="214"/>
      <c r="AQN45" s="214"/>
      <c r="AQO45" s="214"/>
      <c r="AQP45" s="214"/>
      <c r="AQQ45" s="214"/>
      <c r="AQR45" s="214"/>
      <c r="AQS45" s="214"/>
      <c r="AQT45" s="214"/>
      <c r="AQU45" s="214"/>
      <c r="AQV45" s="214"/>
      <c r="AQW45" s="214"/>
      <c r="AQX45" s="214"/>
      <c r="AQY45" s="214"/>
      <c r="AQZ45" s="214"/>
      <c r="ARA45" s="214"/>
      <c r="ARB45" s="214"/>
      <c r="ARC45" s="214"/>
      <c r="ARD45" s="214"/>
      <c r="ARE45" s="214"/>
      <c r="ARF45" s="214"/>
      <c r="ARG45" s="214"/>
      <c r="ARH45" s="214"/>
      <c r="ARI45" s="214"/>
      <c r="ARJ45" s="214"/>
      <c r="ARK45" s="214"/>
      <c r="ARL45" s="214"/>
      <c r="ARM45" s="214"/>
      <c r="ARN45" s="214"/>
      <c r="ARO45" s="214"/>
      <c r="ARP45" s="214"/>
      <c r="ARQ45" s="214"/>
      <c r="ARR45" s="214"/>
      <c r="ARS45" s="214"/>
      <c r="ART45" s="214"/>
      <c r="ARU45" s="214"/>
      <c r="ARV45" s="214"/>
      <c r="ARW45" s="214"/>
      <c r="ARX45" s="214"/>
      <c r="ARY45" s="214"/>
      <c r="ARZ45" s="214"/>
      <c r="ASA45" s="214"/>
      <c r="ASB45" s="214"/>
      <c r="ASC45" s="214"/>
      <c r="ASD45" s="214"/>
      <c r="ASE45" s="214"/>
      <c r="ASF45" s="214"/>
      <c r="ASG45" s="214"/>
      <c r="ASH45" s="214"/>
      <c r="ASI45" s="214"/>
      <c r="ASJ45" s="214"/>
      <c r="ASK45" s="214"/>
      <c r="ASL45" s="214"/>
      <c r="ASM45" s="214"/>
      <c r="ASN45" s="214"/>
      <c r="ASO45" s="214"/>
      <c r="ASP45" s="214"/>
      <c r="ASQ45" s="214"/>
      <c r="ASR45" s="214"/>
      <c r="ASS45" s="214"/>
      <c r="AST45" s="214"/>
      <c r="ASU45" s="214"/>
      <c r="ASV45" s="214"/>
      <c r="ASW45" s="214"/>
      <c r="ASX45" s="214"/>
      <c r="ASY45" s="214"/>
      <c r="ASZ45" s="214"/>
      <c r="ATA45" s="214"/>
      <c r="ATB45" s="214"/>
      <c r="ATC45" s="214"/>
      <c r="ATD45" s="214"/>
      <c r="ATE45" s="214"/>
      <c r="ATF45" s="214"/>
      <c r="ATG45" s="214"/>
      <c r="ATH45" s="214"/>
      <c r="ATI45" s="214"/>
      <c r="ATJ45" s="214"/>
      <c r="ATK45" s="214"/>
      <c r="ATL45" s="214"/>
      <c r="ATM45" s="214"/>
      <c r="ATN45" s="214"/>
      <c r="ATO45" s="214"/>
      <c r="ATP45" s="214"/>
      <c r="ATQ45" s="214"/>
      <c r="ATR45" s="214"/>
      <c r="ATS45" s="214"/>
      <c r="ATT45" s="214"/>
      <c r="ATU45" s="214"/>
      <c r="ATV45" s="214"/>
      <c r="ATW45" s="214"/>
      <c r="ATX45" s="214"/>
      <c r="ATY45" s="214"/>
      <c r="ATZ45" s="214"/>
      <c r="AUA45" s="214"/>
      <c r="AUB45" s="214"/>
      <c r="AUC45" s="214"/>
      <c r="AUD45" s="214"/>
      <c r="AUE45" s="214"/>
      <c r="AUF45" s="214"/>
      <c r="AUG45" s="214"/>
      <c r="AUH45" s="214"/>
      <c r="AUI45" s="214"/>
      <c r="AUJ45" s="214"/>
      <c r="AUK45" s="214"/>
      <c r="AUL45" s="214"/>
      <c r="AUM45" s="214"/>
      <c r="AUN45" s="214"/>
      <c r="AUO45" s="214"/>
      <c r="AUP45" s="214"/>
      <c r="AUQ45" s="214"/>
      <c r="AUR45" s="214"/>
      <c r="AUS45" s="214"/>
      <c r="AUT45" s="214"/>
      <c r="AUU45" s="214"/>
      <c r="AUV45" s="214"/>
      <c r="AUW45" s="214"/>
      <c r="AUX45" s="214"/>
      <c r="AUY45" s="214"/>
      <c r="AUZ45" s="214"/>
      <c r="AVA45" s="214"/>
      <c r="AVB45" s="214"/>
      <c r="AVC45" s="214"/>
      <c r="AVD45" s="214"/>
      <c r="AVE45" s="214"/>
      <c r="AVF45" s="214"/>
      <c r="AVG45" s="214"/>
      <c r="AVH45" s="214"/>
      <c r="AVI45" s="214"/>
      <c r="AVJ45" s="214"/>
      <c r="AVK45" s="214"/>
      <c r="AVL45" s="214"/>
      <c r="AVM45" s="214"/>
      <c r="AVN45" s="214"/>
      <c r="AVO45" s="214"/>
      <c r="AVP45" s="214"/>
      <c r="AVQ45" s="214"/>
      <c r="AVR45" s="214"/>
      <c r="AVS45" s="214"/>
      <c r="AVT45" s="214"/>
      <c r="AVU45" s="214"/>
      <c r="AVV45" s="214"/>
      <c r="AVW45" s="214"/>
      <c r="AVX45" s="214"/>
      <c r="AVY45" s="214"/>
      <c r="AVZ45" s="214"/>
      <c r="AWA45" s="214"/>
      <c r="AWB45" s="214"/>
      <c r="AWC45" s="214"/>
      <c r="AWD45" s="214"/>
      <c r="AWE45" s="214"/>
      <c r="AWF45" s="214"/>
      <c r="AWG45" s="214"/>
      <c r="AWH45" s="214"/>
      <c r="AWI45" s="214"/>
      <c r="AWJ45" s="214"/>
      <c r="AWK45" s="214"/>
      <c r="AWL45" s="214"/>
      <c r="AWM45" s="214"/>
      <c r="AWN45" s="214"/>
      <c r="AWO45" s="214"/>
      <c r="AWP45" s="214"/>
      <c r="AWQ45" s="214"/>
      <c r="AWR45" s="214"/>
      <c r="AWS45" s="214"/>
      <c r="AWT45" s="214"/>
      <c r="AWU45" s="214"/>
      <c r="AWV45" s="214"/>
      <c r="AWW45" s="214"/>
      <c r="AWX45" s="214"/>
      <c r="AWY45" s="214"/>
      <c r="AWZ45" s="214"/>
      <c r="AXA45" s="214"/>
      <c r="AXB45" s="214"/>
      <c r="AXC45" s="214"/>
      <c r="AXD45" s="214"/>
      <c r="AXE45" s="214"/>
      <c r="AXF45" s="214"/>
      <c r="AXG45" s="214"/>
      <c r="AXH45" s="214"/>
      <c r="AXI45" s="214"/>
      <c r="AXJ45" s="214"/>
      <c r="AXK45" s="214"/>
      <c r="AXL45" s="214"/>
      <c r="AXM45" s="214"/>
      <c r="AXN45" s="214"/>
      <c r="AXO45" s="214"/>
      <c r="AXP45" s="214"/>
      <c r="AXQ45" s="214"/>
      <c r="AXR45" s="214"/>
      <c r="AXS45" s="214"/>
      <c r="AXT45" s="214"/>
      <c r="AXU45" s="214"/>
      <c r="AXV45" s="214"/>
      <c r="AXW45" s="214"/>
      <c r="AXX45" s="214"/>
      <c r="AXY45" s="214"/>
      <c r="AXZ45" s="214"/>
      <c r="AYA45" s="214"/>
      <c r="AYB45" s="214"/>
      <c r="AYC45" s="214"/>
      <c r="AYD45" s="214"/>
      <c r="AYE45" s="214"/>
      <c r="AYF45" s="214"/>
      <c r="AYG45" s="214"/>
      <c r="AYH45" s="214"/>
      <c r="AYI45" s="214"/>
      <c r="AYJ45" s="214"/>
      <c r="AYK45" s="214"/>
      <c r="AYL45" s="214"/>
      <c r="AYM45" s="214"/>
      <c r="AYN45" s="214"/>
      <c r="AYO45" s="214"/>
      <c r="AYP45" s="214"/>
      <c r="AYQ45" s="214"/>
      <c r="AYR45" s="214"/>
      <c r="AYS45" s="214"/>
      <c r="AYT45" s="214"/>
      <c r="AYU45" s="214"/>
      <c r="AYV45" s="214"/>
      <c r="AYW45" s="214"/>
      <c r="AYX45" s="214"/>
      <c r="AYY45" s="214"/>
      <c r="AYZ45" s="214"/>
      <c r="AZA45" s="214"/>
      <c r="AZB45" s="214"/>
      <c r="AZC45" s="214"/>
      <c r="AZD45" s="214"/>
      <c r="AZE45" s="214"/>
      <c r="AZF45" s="214"/>
      <c r="AZG45" s="214"/>
      <c r="AZH45" s="214"/>
      <c r="AZI45" s="214"/>
      <c r="AZJ45" s="214"/>
      <c r="AZK45" s="214"/>
      <c r="AZL45" s="214"/>
      <c r="AZM45" s="214"/>
      <c r="AZN45" s="214"/>
      <c r="AZO45" s="214"/>
      <c r="AZP45" s="214"/>
      <c r="AZQ45" s="214"/>
      <c r="AZR45" s="214"/>
      <c r="AZS45" s="214"/>
      <c r="AZT45" s="214"/>
      <c r="AZU45" s="214"/>
      <c r="AZV45" s="214"/>
      <c r="AZW45" s="214"/>
      <c r="AZX45" s="214"/>
      <c r="AZY45" s="214"/>
      <c r="AZZ45" s="214"/>
      <c r="BAA45" s="214"/>
      <c r="BAB45" s="214"/>
      <c r="BAC45" s="214"/>
      <c r="BAD45" s="214"/>
      <c r="BAE45" s="214"/>
      <c r="BAF45" s="214"/>
      <c r="BAG45" s="214"/>
      <c r="BAH45" s="214"/>
      <c r="BAI45" s="214"/>
      <c r="BAJ45" s="214"/>
      <c r="BAK45" s="214"/>
      <c r="BAL45" s="214"/>
      <c r="BAM45" s="214"/>
      <c r="BAN45" s="214"/>
      <c r="BAO45" s="214"/>
      <c r="BAP45" s="214"/>
      <c r="BAQ45" s="214"/>
      <c r="BAR45" s="214"/>
      <c r="BAS45" s="214"/>
      <c r="BAT45" s="214"/>
      <c r="BAU45" s="214"/>
      <c r="BAV45" s="214"/>
      <c r="BAW45" s="214"/>
      <c r="BAX45" s="214"/>
      <c r="BAY45" s="214"/>
      <c r="BAZ45" s="214"/>
      <c r="BBA45" s="214"/>
      <c r="BBB45" s="214"/>
      <c r="BBC45" s="214"/>
      <c r="BBD45" s="214"/>
      <c r="BBE45" s="214"/>
      <c r="BBF45" s="214"/>
      <c r="BBG45" s="214"/>
      <c r="BBH45" s="214"/>
      <c r="BBI45" s="214"/>
      <c r="BBJ45" s="214"/>
      <c r="BBK45" s="214"/>
      <c r="BBL45" s="214"/>
      <c r="BBM45" s="214"/>
      <c r="BBN45" s="214"/>
      <c r="BBO45" s="214"/>
      <c r="BBP45" s="214"/>
      <c r="BBQ45" s="214"/>
      <c r="BBR45" s="214"/>
      <c r="BBS45" s="214"/>
      <c r="BBT45" s="214"/>
      <c r="BBU45" s="214"/>
      <c r="BBV45" s="214"/>
      <c r="BBW45" s="214"/>
      <c r="BBX45" s="214"/>
      <c r="BBY45" s="214"/>
      <c r="BBZ45" s="214"/>
      <c r="BCA45" s="214"/>
      <c r="BCB45" s="214"/>
      <c r="BCC45" s="214"/>
      <c r="BCD45" s="214"/>
      <c r="BCE45" s="214"/>
      <c r="BCF45" s="214"/>
      <c r="BCG45" s="214"/>
      <c r="BCH45" s="214"/>
      <c r="BCI45" s="214"/>
      <c r="BCJ45" s="214"/>
      <c r="BCK45" s="214"/>
      <c r="BCL45" s="214"/>
      <c r="BCM45" s="214"/>
      <c r="BCN45" s="214"/>
      <c r="BCO45" s="214"/>
      <c r="BCP45" s="214"/>
      <c r="BCQ45" s="214"/>
      <c r="BCR45" s="214"/>
      <c r="BCS45" s="214"/>
      <c r="BCT45" s="214"/>
      <c r="BCU45" s="214"/>
      <c r="BCV45" s="214"/>
      <c r="BCW45" s="214"/>
      <c r="BCX45" s="214"/>
      <c r="BCY45" s="214"/>
      <c r="BCZ45" s="214"/>
      <c r="BDA45" s="214"/>
      <c r="BDB45" s="214"/>
      <c r="BDC45" s="214"/>
      <c r="BDD45" s="214"/>
      <c r="BDE45" s="214"/>
      <c r="BDF45" s="214"/>
      <c r="BDG45" s="214"/>
      <c r="BDH45" s="214"/>
      <c r="BDI45" s="214"/>
      <c r="BDJ45" s="214"/>
      <c r="BDK45" s="214"/>
      <c r="BDL45" s="214"/>
      <c r="BDM45" s="214"/>
      <c r="BDN45" s="214"/>
      <c r="BDO45" s="214"/>
      <c r="BDP45" s="214"/>
      <c r="BDQ45" s="214"/>
      <c r="BDR45" s="214"/>
      <c r="BDS45" s="214"/>
      <c r="BDT45" s="214"/>
      <c r="BDU45" s="214"/>
      <c r="BDV45" s="214"/>
      <c r="BDW45" s="214"/>
      <c r="BDX45" s="214"/>
      <c r="BDY45" s="214"/>
      <c r="BDZ45" s="214"/>
      <c r="BEA45" s="214"/>
      <c r="BEB45" s="214"/>
      <c r="BEC45" s="214"/>
      <c r="BED45" s="214"/>
      <c r="BEE45" s="214"/>
      <c r="BEF45" s="214"/>
      <c r="BEG45" s="214"/>
      <c r="BEH45" s="214"/>
      <c r="BEI45" s="214"/>
      <c r="BEJ45" s="214"/>
      <c r="BEK45" s="214"/>
      <c r="BEL45" s="214"/>
      <c r="BEM45" s="214"/>
      <c r="BEN45" s="214"/>
      <c r="BEO45" s="214"/>
      <c r="BEP45" s="214"/>
      <c r="BEQ45" s="214"/>
      <c r="BER45" s="214"/>
      <c r="BES45" s="214"/>
      <c r="BET45" s="214"/>
      <c r="BEU45" s="214"/>
      <c r="BEV45" s="214"/>
      <c r="BEW45" s="214"/>
      <c r="BEX45" s="214"/>
      <c r="BEY45" s="214"/>
      <c r="BEZ45" s="214"/>
      <c r="BFA45" s="214"/>
      <c r="BFB45" s="214"/>
      <c r="BFC45" s="214"/>
      <c r="BFD45" s="214"/>
      <c r="BFE45" s="214"/>
      <c r="BFF45" s="214"/>
      <c r="BFG45" s="214"/>
      <c r="BFH45" s="214"/>
      <c r="BFI45" s="214"/>
      <c r="BFJ45" s="214"/>
      <c r="BFK45" s="214"/>
      <c r="BFL45" s="214"/>
      <c r="BFM45" s="214"/>
      <c r="BFN45" s="214"/>
      <c r="BFO45" s="214"/>
      <c r="BFP45" s="214"/>
      <c r="BFQ45" s="214"/>
      <c r="BFR45" s="214"/>
      <c r="BFS45" s="214"/>
      <c r="BFT45" s="214"/>
      <c r="BFU45" s="214"/>
      <c r="BFV45" s="214"/>
      <c r="BFW45" s="214"/>
      <c r="BFX45" s="214"/>
      <c r="BFY45" s="214"/>
      <c r="BFZ45" s="214"/>
      <c r="BGA45" s="214"/>
      <c r="BGB45" s="214"/>
      <c r="BGC45" s="214"/>
      <c r="BGD45" s="214"/>
      <c r="BGE45" s="214"/>
      <c r="BGF45" s="214"/>
      <c r="BGG45" s="214"/>
      <c r="BGH45" s="214"/>
      <c r="BGI45" s="214"/>
      <c r="BGJ45" s="214"/>
      <c r="BGK45" s="214"/>
      <c r="BGL45" s="214"/>
      <c r="BGM45" s="214"/>
      <c r="BGN45" s="214"/>
      <c r="BGO45" s="214"/>
      <c r="BGP45" s="214"/>
      <c r="BGQ45" s="214"/>
      <c r="BGR45" s="214"/>
      <c r="BGS45" s="214"/>
      <c r="BGT45" s="214"/>
      <c r="BGU45" s="214"/>
      <c r="BGV45" s="214"/>
      <c r="BGW45" s="214"/>
      <c r="BGX45" s="214"/>
      <c r="BGY45" s="214"/>
      <c r="BGZ45" s="214"/>
      <c r="BHA45" s="214"/>
      <c r="BHB45" s="214"/>
      <c r="BHC45" s="214"/>
      <c r="BHD45" s="214"/>
      <c r="BHE45" s="214"/>
      <c r="BHF45" s="214"/>
      <c r="BHG45" s="214"/>
      <c r="BHH45" s="214"/>
      <c r="BHI45" s="214"/>
      <c r="BHJ45" s="214"/>
      <c r="BHK45" s="214"/>
      <c r="BHL45" s="214"/>
      <c r="BHM45" s="214"/>
      <c r="BHN45" s="214"/>
      <c r="BHO45" s="214"/>
      <c r="BHP45" s="214"/>
      <c r="BHQ45" s="214"/>
      <c r="BHR45" s="214"/>
      <c r="BHS45" s="214"/>
      <c r="BHT45" s="214"/>
      <c r="BHU45" s="214"/>
      <c r="BHV45" s="214"/>
      <c r="BHW45" s="214"/>
      <c r="BHX45" s="214"/>
      <c r="BHY45" s="214"/>
      <c r="BHZ45" s="214"/>
      <c r="BIA45" s="214"/>
      <c r="BIB45" s="214"/>
      <c r="BIC45" s="214"/>
      <c r="BID45" s="214"/>
      <c r="BIE45" s="214"/>
      <c r="BIF45" s="214"/>
      <c r="BIG45" s="214"/>
      <c r="BIH45" s="214"/>
      <c r="BII45" s="214"/>
      <c r="BIJ45" s="214"/>
      <c r="BIK45" s="214"/>
      <c r="BIL45" s="214"/>
      <c r="BIM45" s="214"/>
      <c r="BIN45" s="214"/>
      <c r="BIO45" s="214"/>
      <c r="BIP45" s="214"/>
      <c r="BIQ45" s="214"/>
      <c r="BIR45" s="214"/>
      <c r="BIS45" s="214"/>
      <c r="BIT45" s="214"/>
      <c r="BIU45" s="214"/>
      <c r="BIV45" s="214"/>
      <c r="BIW45" s="214"/>
      <c r="BIX45" s="214"/>
      <c r="BIY45" s="214"/>
      <c r="BIZ45" s="214"/>
      <c r="BJA45" s="214"/>
      <c r="BJB45" s="214"/>
      <c r="BJC45" s="214"/>
      <c r="BJD45" s="214"/>
      <c r="BJE45" s="214"/>
      <c r="BJF45" s="214"/>
      <c r="BJG45" s="214"/>
      <c r="BJH45" s="214"/>
      <c r="BJI45" s="214"/>
      <c r="BJJ45" s="214"/>
      <c r="BJK45" s="214"/>
      <c r="BJL45" s="214"/>
      <c r="BJM45" s="214"/>
      <c r="BJN45" s="214"/>
      <c r="BJO45" s="214"/>
      <c r="BJP45" s="214"/>
      <c r="BJQ45" s="214"/>
      <c r="BJR45" s="214"/>
      <c r="BJS45" s="214"/>
      <c r="BJT45" s="214"/>
      <c r="BJU45" s="214"/>
      <c r="BJV45" s="214"/>
      <c r="BJW45" s="214"/>
      <c r="BJX45" s="214"/>
      <c r="BJY45" s="214"/>
      <c r="BJZ45" s="214"/>
      <c r="BKA45" s="214"/>
      <c r="BKB45" s="214"/>
      <c r="BKC45" s="214"/>
      <c r="BKD45" s="214"/>
      <c r="BKE45" s="214"/>
      <c r="BKF45" s="214"/>
      <c r="BKG45" s="214"/>
      <c r="BKH45" s="214"/>
      <c r="BKI45" s="214"/>
      <c r="BKJ45" s="214"/>
      <c r="BKK45" s="214"/>
      <c r="BKL45" s="214"/>
      <c r="BKM45" s="214"/>
      <c r="BKN45" s="214"/>
      <c r="BKO45" s="214"/>
      <c r="BKP45" s="214"/>
      <c r="BKQ45" s="214"/>
      <c r="BKR45" s="214"/>
      <c r="BKS45" s="214"/>
      <c r="BKT45" s="214"/>
      <c r="BKU45" s="214"/>
      <c r="BKV45" s="214"/>
      <c r="BKW45" s="214"/>
      <c r="BKX45" s="214"/>
      <c r="BKY45" s="214"/>
      <c r="BKZ45" s="214"/>
      <c r="BLA45" s="214"/>
      <c r="BLB45" s="214"/>
      <c r="BLC45" s="214"/>
      <c r="BLD45" s="214"/>
      <c r="BLE45" s="214"/>
      <c r="BLF45" s="214"/>
      <c r="BLG45" s="214"/>
      <c r="BLH45" s="214"/>
      <c r="BLI45" s="214"/>
      <c r="BLJ45" s="214"/>
      <c r="BLK45" s="214"/>
      <c r="BLL45" s="214"/>
      <c r="BLM45" s="214"/>
      <c r="BLN45" s="214"/>
      <c r="BLO45" s="214"/>
      <c r="BLP45" s="214"/>
      <c r="BLQ45" s="214"/>
      <c r="BLR45" s="214"/>
      <c r="BLS45" s="214"/>
      <c r="BLT45" s="214"/>
      <c r="BLU45" s="214"/>
      <c r="BLV45" s="214"/>
      <c r="BLW45" s="214"/>
      <c r="BLX45" s="214"/>
      <c r="BLY45" s="214"/>
      <c r="BLZ45" s="214"/>
      <c r="BMA45" s="214"/>
      <c r="BMB45" s="214"/>
      <c r="BMC45" s="214"/>
      <c r="BMD45" s="214"/>
      <c r="BME45" s="214"/>
      <c r="BMF45" s="214"/>
      <c r="BMG45" s="214"/>
      <c r="BMH45" s="214"/>
      <c r="BMI45" s="214"/>
      <c r="BMJ45" s="214"/>
      <c r="BMK45" s="214"/>
      <c r="BML45" s="214"/>
      <c r="BMM45" s="214"/>
      <c r="BMN45" s="214"/>
      <c r="BMO45" s="214"/>
      <c r="BMP45" s="214"/>
      <c r="BMQ45" s="214"/>
      <c r="BMR45" s="214"/>
      <c r="BMS45" s="214"/>
      <c r="BMT45" s="214"/>
      <c r="BMU45" s="214"/>
      <c r="BMV45" s="214"/>
      <c r="BMW45" s="214"/>
      <c r="BMX45" s="214"/>
      <c r="BMY45" s="214"/>
      <c r="BMZ45" s="214"/>
      <c r="BNA45" s="214"/>
      <c r="BNB45" s="214"/>
      <c r="BNC45" s="214"/>
      <c r="BND45" s="214"/>
      <c r="BNE45" s="214"/>
      <c r="BNF45" s="214"/>
      <c r="BNG45" s="214"/>
      <c r="BNH45" s="214"/>
      <c r="BNI45" s="214"/>
      <c r="BNJ45" s="214"/>
      <c r="BNK45" s="214"/>
      <c r="BNL45" s="214"/>
      <c r="BNM45" s="214"/>
      <c r="BNN45" s="214"/>
      <c r="BNO45" s="214"/>
      <c r="BNP45" s="214"/>
      <c r="BNQ45" s="214"/>
      <c r="BNR45" s="214"/>
      <c r="BNS45" s="214"/>
      <c r="BNT45" s="214"/>
      <c r="BNU45" s="214"/>
      <c r="BNV45" s="214"/>
      <c r="BNW45" s="214"/>
      <c r="BNX45" s="214"/>
      <c r="BNY45" s="214"/>
      <c r="BNZ45" s="214"/>
      <c r="BOA45" s="214"/>
      <c r="BOB45" s="214"/>
      <c r="BOC45" s="214"/>
      <c r="BOD45" s="214"/>
      <c r="BOE45" s="214"/>
      <c r="BOF45" s="214"/>
      <c r="BOG45" s="214"/>
      <c r="BOH45" s="214"/>
      <c r="BOI45" s="214"/>
      <c r="BOJ45" s="214"/>
      <c r="BOK45" s="214"/>
      <c r="BOL45" s="214"/>
      <c r="BOM45" s="214"/>
      <c r="BON45" s="214"/>
      <c r="BOO45" s="214"/>
      <c r="BOP45" s="214"/>
      <c r="BOQ45" s="214"/>
      <c r="BOR45" s="214"/>
      <c r="BOS45" s="214"/>
      <c r="BOT45" s="214"/>
      <c r="BOU45" s="214"/>
      <c r="BOV45" s="214"/>
      <c r="BOW45" s="214"/>
      <c r="BOX45" s="214"/>
      <c r="BOY45" s="214"/>
      <c r="BOZ45" s="214"/>
      <c r="BPA45" s="214"/>
      <c r="BPB45" s="214"/>
      <c r="BPC45" s="214"/>
      <c r="BPD45" s="214"/>
      <c r="BPE45" s="214"/>
      <c r="BPF45" s="214"/>
      <c r="BPG45" s="214"/>
      <c r="BPH45" s="214"/>
      <c r="BPI45" s="214"/>
      <c r="BPJ45" s="214"/>
      <c r="BPK45" s="214"/>
      <c r="BPL45" s="214"/>
      <c r="BPM45" s="214"/>
      <c r="BPN45" s="214"/>
      <c r="BPO45" s="214"/>
      <c r="BPP45" s="214"/>
      <c r="BPQ45" s="214"/>
      <c r="BPR45" s="214"/>
      <c r="BPS45" s="214"/>
      <c r="BPT45" s="214"/>
      <c r="BPU45" s="214"/>
      <c r="BPV45" s="214"/>
      <c r="BPW45" s="214"/>
      <c r="BPX45" s="214"/>
      <c r="BPY45" s="214"/>
      <c r="BPZ45" s="214"/>
      <c r="BQA45" s="214"/>
      <c r="BQB45" s="214"/>
      <c r="BQC45" s="214"/>
      <c r="BQD45" s="214"/>
      <c r="BQE45" s="214"/>
      <c r="BQF45" s="214"/>
      <c r="BQG45" s="214"/>
      <c r="BQH45" s="214"/>
      <c r="BQI45" s="214"/>
      <c r="BQJ45" s="214"/>
      <c r="BQK45" s="214"/>
      <c r="BQL45" s="214"/>
      <c r="BQM45" s="214"/>
      <c r="BQN45" s="214"/>
      <c r="BQO45" s="214"/>
      <c r="BQP45" s="214"/>
      <c r="BQQ45" s="214"/>
      <c r="BQR45" s="214"/>
      <c r="BQS45" s="214"/>
      <c r="BQT45" s="214"/>
      <c r="BQU45" s="214"/>
      <c r="BQV45" s="214"/>
      <c r="BQW45" s="214"/>
      <c r="BQX45" s="214"/>
      <c r="BQY45" s="214"/>
      <c r="BQZ45" s="214"/>
      <c r="BRA45" s="214"/>
      <c r="BRB45" s="214"/>
      <c r="BRC45" s="214"/>
      <c r="BRD45" s="214"/>
      <c r="BRE45" s="214"/>
      <c r="BRF45" s="214"/>
      <c r="BRG45" s="214"/>
      <c r="BRH45" s="214"/>
      <c r="BRI45" s="214"/>
      <c r="BRJ45" s="214"/>
      <c r="BRK45" s="214"/>
      <c r="BRL45" s="214"/>
      <c r="BRM45" s="214"/>
      <c r="BRN45" s="214"/>
      <c r="BRO45" s="214"/>
      <c r="BRP45" s="214"/>
      <c r="BRQ45" s="214"/>
      <c r="BRR45" s="214"/>
      <c r="BRS45" s="214"/>
      <c r="BRT45" s="214"/>
      <c r="BRU45" s="214"/>
      <c r="BRV45" s="214"/>
      <c r="BRW45" s="214"/>
      <c r="BRX45" s="214"/>
      <c r="BRY45" s="214"/>
      <c r="BRZ45" s="214"/>
      <c r="BSA45" s="214"/>
      <c r="BSB45" s="214"/>
      <c r="BSC45" s="214"/>
      <c r="BSD45" s="214"/>
      <c r="BSE45" s="214"/>
      <c r="BSF45" s="214"/>
      <c r="BSG45" s="214"/>
      <c r="BSH45" s="214"/>
      <c r="BSI45" s="214"/>
      <c r="BSJ45" s="214"/>
      <c r="BSK45" s="214"/>
      <c r="BSL45" s="214"/>
      <c r="BSM45" s="214"/>
      <c r="BSN45" s="214"/>
      <c r="BSO45" s="214"/>
      <c r="BSP45" s="214"/>
      <c r="BSQ45" s="214"/>
      <c r="BSR45" s="214"/>
      <c r="BSS45" s="214"/>
      <c r="BST45" s="214"/>
      <c r="BSU45" s="214"/>
      <c r="BSV45" s="214"/>
      <c r="BSW45" s="214"/>
      <c r="BSX45" s="214"/>
      <c r="BSY45" s="214"/>
      <c r="BSZ45" s="214"/>
      <c r="BTA45" s="214"/>
      <c r="BTB45" s="214"/>
      <c r="BTC45" s="214"/>
      <c r="BTD45" s="214"/>
      <c r="BTE45" s="214"/>
      <c r="BTF45" s="214"/>
      <c r="BTG45" s="214"/>
      <c r="BTH45" s="214"/>
      <c r="BTI45" s="214"/>
      <c r="BTJ45" s="214"/>
      <c r="BTK45" s="214"/>
      <c r="BTL45" s="214"/>
      <c r="BTM45" s="214"/>
      <c r="BTN45" s="214"/>
      <c r="BTO45" s="214"/>
      <c r="BTP45" s="214"/>
      <c r="BTQ45" s="214"/>
      <c r="BTR45" s="214"/>
      <c r="BTS45" s="214"/>
      <c r="BTT45" s="214"/>
      <c r="BTU45" s="214"/>
      <c r="BTV45" s="214"/>
      <c r="BTW45" s="214"/>
      <c r="BTX45" s="214"/>
      <c r="BTY45" s="214"/>
      <c r="BTZ45" s="214"/>
      <c r="BUA45" s="214"/>
      <c r="BUB45" s="214"/>
      <c r="BUC45" s="214"/>
      <c r="BUD45" s="214"/>
      <c r="BUE45" s="214"/>
      <c r="BUF45" s="214"/>
      <c r="BUG45" s="214"/>
      <c r="BUH45" s="214"/>
      <c r="BUI45" s="214"/>
      <c r="BUJ45" s="214"/>
      <c r="BUK45" s="214"/>
      <c r="BUL45" s="214"/>
      <c r="BUM45" s="214"/>
      <c r="BUN45" s="214"/>
      <c r="BUO45" s="214"/>
      <c r="BUP45" s="214"/>
      <c r="BUQ45" s="214"/>
      <c r="BUR45" s="214"/>
      <c r="BUS45" s="214"/>
      <c r="BUT45" s="214"/>
      <c r="BUU45" s="214"/>
      <c r="BUV45" s="214"/>
      <c r="BUW45" s="214"/>
      <c r="BUX45" s="214"/>
      <c r="BUY45" s="214"/>
      <c r="BUZ45" s="214"/>
      <c r="BVA45" s="214"/>
      <c r="BVB45" s="214"/>
      <c r="BVC45" s="214"/>
      <c r="BVD45" s="214"/>
      <c r="BVE45" s="214"/>
      <c r="BVF45" s="214"/>
      <c r="BVG45" s="214"/>
      <c r="BVH45" s="214"/>
      <c r="BVI45" s="214"/>
      <c r="BVJ45" s="214"/>
      <c r="BVK45" s="214"/>
      <c r="BVL45" s="214"/>
      <c r="BVM45" s="214"/>
      <c r="BVN45" s="214"/>
      <c r="BVO45" s="214"/>
      <c r="BVP45" s="214"/>
      <c r="BVQ45" s="214"/>
      <c r="BVR45" s="214"/>
      <c r="BVS45" s="214"/>
      <c r="BVT45" s="214"/>
      <c r="BVU45" s="214"/>
      <c r="BVV45" s="214"/>
      <c r="BVW45" s="214"/>
      <c r="BVX45" s="214"/>
      <c r="BVY45" s="214"/>
      <c r="BVZ45" s="214"/>
      <c r="BWA45" s="214"/>
      <c r="BWB45" s="214"/>
      <c r="BWC45" s="214"/>
      <c r="BWD45" s="214"/>
      <c r="BWE45" s="214"/>
      <c r="BWF45" s="214"/>
      <c r="BWG45" s="214"/>
      <c r="BWH45" s="214"/>
      <c r="BWI45" s="214"/>
      <c r="BWJ45" s="214"/>
      <c r="BWK45" s="214"/>
      <c r="BWL45" s="214"/>
      <c r="BWM45" s="214"/>
      <c r="BWN45" s="214"/>
      <c r="BWO45" s="214"/>
      <c r="BWP45" s="214"/>
      <c r="BWQ45" s="214"/>
      <c r="BWR45" s="214"/>
      <c r="BWS45" s="214"/>
      <c r="BWT45" s="214"/>
      <c r="BWU45" s="214"/>
      <c r="BWV45" s="214"/>
      <c r="BWW45" s="214"/>
      <c r="BWX45" s="214"/>
      <c r="BWY45" s="214"/>
      <c r="BWZ45" s="214"/>
      <c r="BXA45" s="214"/>
      <c r="BXB45" s="214"/>
      <c r="BXC45" s="214"/>
      <c r="BXD45" s="214"/>
      <c r="BXE45" s="214"/>
      <c r="BXF45" s="214"/>
      <c r="BXG45" s="214"/>
      <c r="BXH45" s="214"/>
      <c r="BXI45" s="214"/>
      <c r="BXJ45" s="214"/>
      <c r="BXK45" s="214"/>
      <c r="BXL45" s="214"/>
      <c r="BXM45" s="214"/>
      <c r="BXN45" s="214"/>
      <c r="BXO45" s="214"/>
      <c r="BXP45" s="214"/>
      <c r="BXQ45" s="214"/>
      <c r="BXR45" s="214"/>
      <c r="BXS45" s="214"/>
      <c r="BXT45" s="214"/>
      <c r="BXU45" s="214"/>
      <c r="BXV45" s="214"/>
      <c r="BXW45" s="214"/>
      <c r="BXX45" s="214"/>
      <c r="BXY45" s="214"/>
      <c r="BXZ45" s="214"/>
      <c r="BYA45" s="214"/>
      <c r="BYB45" s="214"/>
      <c r="BYC45" s="214"/>
      <c r="BYD45" s="214"/>
      <c r="BYE45" s="214"/>
      <c r="BYF45" s="214"/>
      <c r="BYG45" s="214"/>
      <c r="BYH45" s="214"/>
      <c r="BYI45" s="214"/>
      <c r="BYJ45" s="214"/>
      <c r="BYK45" s="214"/>
      <c r="BYL45" s="214"/>
      <c r="BYM45" s="214"/>
      <c r="BYN45" s="214"/>
      <c r="BYO45" s="214"/>
      <c r="BYP45" s="214"/>
      <c r="BYQ45" s="214"/>
      <c r="BYR45" s="214"/>
      <c r="BYS45" s="214"/>
      <c r="BYT45" s="214"/>
      <c r="BYU45" s="214"/>
      <c r="BYV45" s="214"/>
      <c r="BYW45" s="214"/>
      <c r="BYX45" s="214"/>
      <c r="BYY45" s="214"/>
      <c r="BYZ45" s="214"/>
      <c r="BZA45" s="214"/>
      <c r="BZB45" s="214"/>
      <c r="BZC45" s="214"/>
      <c r="BZD45" s="214"/>
      <c r="BZE45" s="214"/>
      <c r="BZF45" s="214"/>
      <c r="BZG45" s="214"/>
      <c r="BZH45" s="214"/>
      <c r="BZI45" s="214"/>
      <c r="BZJ45" s="214"/>
      <c r="BZK45" s="214"/>
      <c r="BZL45" s="214"/>
      <c r="BZM45" s="214"/>
      <c r="BZN45" s="214"/>
      <c r="BZO45" s="214"/>
      <c r="BZP45" s="214"/>
      <c r="BZQ45" s="214"/>
      <c r="BZR45" s="214"/>
      <c r="BZS45" s="214"/>
      <c r="BZT45" s="214"/>
      <c r="BZU45" s="214"/>
      <c r="BZV45" s="214"/>
      <c r="BZW45" s="214"/>
      <c r="BZX45" s="214"/>
      <c r="BZY45" s="214"/>
      <c r="BZZ45" s="214"/>
      <c r="CAA45" s="214"/>
      <c r="CAB45" s="214"/>
      <c r="CAC45" s="214"/>
      <c r="CAD45" s="214"/>
      <c r="CAE45" s="214"/>
      <c r="CAF45" s="214"/>
      <c r="CAG45" s="214"/>
      <c r="CAH45" s="214"/>
      <c r="CAI45" s="214"/>
      <c r="CAJ45" s="214"/>
      <c r="CAK45" s="214"/>
      <c r="CAL45" s="214"/>
      <c r="CAM45" s="214"/>
      <c r="CAN45" s="214"/>
      <c r="CAO45" s="214"/>
      <c r="CAP45" s="214"/>
      <c r="CAQ45" s="214"/>
      <c r="CAR45" s="214"/>
      <c r="CAS45" s="214"/>
      <c r="CAT45" s="214"/>
      <c r="CAU45" s="214"/>
      <c r="CAV45" s="214"/>
      <c r="CAW45" s="214"/>
      <c r="CAX45" s="214"/>
      <c r="CAY45" s="214"/>
      <c r="CAZ45" s="214"/>
      <c r="CBA45" s="214"/>
      <c r="CBB45" s="214"/>
      <c r="CBC45" s="214"/>
      <c r="CBD45" s="214"/>
      <c r="CBE45" s="214"/>
      <c r="CBF45" s="214"/>
      <c r="CBG45" s="214"/>
      <c r="CBH45" s="214"/>
      <c r="CBI45" s="214"/>
      <c r="CBJ45" s="214"/>
      <c r="CBK45" s="214"/>
      <c r="CBL45" s="214"/>
      <c r="CBM45" s="214"/>
      <c r="CBN45" s="214"/>
      <c r="CBO45" s="214"/>
      <c r="CBP45" s="214"/>
      <c r="CBQ45" s="214"/>
      <c r="CBR45" s="214"/>
      <c r="CBS45" s="214"/>
      <c r="CBT45" s="214"/>
      <c r="CBU45" s="214"/>
      <c r="CBV45" s="214"/>
      <c r="CBW45" s="214"/>
      <c r="CBX45" s="214"/>
      <c r="CBY45" s="214"/>
      <c r="CBZ45" s="214"/>
      <c r="CCA45" s="214"/>
      <c r="CCB45" s="214"/>
      <c r="CCC45" s="214"/>
      <c r="CCD45" s="214"/>
      <c r="CCE45" s="214"/>
      <c r="CCF45" s="214"/>
      <c r="CCG45" s="214"/>
      <c r="CCH45" s="214"/>
      <c r="CCI45" s="214"/>
      <c r="CCJ45" s="214"/>
      <c r="CCK45" s="214"/>
      <c r="CCL45" s="214"/>
      <c r="CCM45" s="214"/>
      <c r="CCN45" s="214"/>
      <c r="CCO45" s="214"/>
      <c r="CCP45" s="214"/>
      <c r="CCQ45" s="214"/>
      <c r="CCR45" s="214"/>
      <c r="CCS45" s="214"/>
      <c r="CCT45" s="214"/>
      <c r="CCU45" s="214"/>
      <c r="CCV45" s="214"/>
      <c r="CCW45" s="214"/>
      <c r="CCX45" s="214"/>
      <c r="CCY45" s="214"/>
      <c r="CCZ45" s="214"/>
      <c r="CDA45" s="214"/>
      <c r="CDB45" s="214"/>
      <c r="CDC45" s="214"/>
      <c r="CDD45" s="214"/>
      <c r="CDE45" s="214"/>
      <c r="CDF45" s="214"/>
      <c r="CDG45" s="214"/>
      <c r="CDH45" s="214"/>
      <c r="CDI45" s="214"/>
      <c r="CDJ45" s="214"/>
      <c r="CDK45" s="214"/>
      <c r="CDL45" s="214"/>
      <c r="CDM45" s="214"/>
      <c r="CDN45" s="214"/>
      <c r="CDO45" s="214"/>
      <c r="CDP45" s="214"/>
      <c r="CDQ45" s="214"/>
      <c r="CDR45" s="214"/>
      <c r="CDS45" s="214"/>
      <c r="CDT45" s="214"/>
      <c r="CDU45" s="214"/>
      <c r="CDV45" s="214"/>
      <c r="CDW45" s="214"/>
      <c r="CDX45" s="214"/>
      <c r="CDY45" s="214"/>
      <c r="CDZ45" s="214"/>
      <c r="CEA45" s="214"/>
      <c r="CEB45" s="214"/>
      <c r="CEC45" s="214"/>
      <c r="CED45" s="214"/>
      <c r="CEE45" s="214"/>
      <c r="CEF45" s="214"/>
      <c r="CEG45" s="214"/>
      <c r="CEH45" s="214"/>
      <c r="CEI45" s="214"/>
      <c r="CEJ45" s="214"/>
      <c r="CEK45" s="214"/>
      <c r="CEL45" s="214"/>
      <c r="CEM45" s="214"/>
      <c r="CEN45" s="214"/>
      <c r="CEO45" s="214"/>
      <c r="CEP45" s="214"/>
      <c r="CEQ45" s="214"/>
      <c r="CER45" s="214"/>
      <c r="CES45" s="214"/>
      <c r="CET45" s="214"/>
      <c r="CEU45" s="214"/>
      <c r="CEV45" s="214"/>
      <c r="CEW45" s="214"/>
      <c r="CEX45" s="214"/>
      <c r="CEY45" s="214"/>
      <c r="CEZ45" s="214"/>
      <c r="CFA45" s="214"/>
      <c r="CFB45" s="214"/>
      <c r="CFC45" s="214"/>
      <c r="CFD45" s="214"/>
      <c r="CFE45" s="214"/>
      <c r="CFF45" s="214"/>
      <c r="CFG45" s="214"/>
      <c r="CFH45" s="214"/>
      <c r="CFI45" s="214"/>
      <c r="CFJ45" s="214"/>
      <c r="CFK45" s="214"/>
      <c r="CFL45" s="214"/>
      <c r="CFM45" s="214"/>
      <c r="CFN45" s="214"/>
      <c r="CFO45" s="214"/>
      <c r="CFP45" s="214"/>
      <c r="CFQ45" s="214"/>
      <c r="CFR45" s="214"/>
      <c r="CFS45" s="214"/>
      <c r="CFT45" s="214"/>
      <c r="CFU45" s="214"/>
      <c r="CFV45" s="214"/>
      <c r="CFW45" s="214"/>
      <c r="CFX45" s="214"/>
      <c r="CFY45" s="214"/>
      <c r="CFZ45" s="214"/>
      <c r="CGA45" s="214"/>
      <c r="CGB45" s="214"/>
      <c r="CGC45" s="214"/>
      <c r="CGD45" s="214"/>
      <c r="CGE45" s="214"/>
      <c r="CGF45" s="214"/>
      <c r="CGG45" s="214"/>
      <c r="CGH45" s="214"/>
      <c r="CGI45" s="214"/>
      <c r="CGJ45" s="214"/>
      <c r="CGK45" s="214"/>
      <c r="CGL45" s="214"/>
      <c r="CGM45" s="214"/>
      <c r="CGN45" s="214"/>
      <c r="CGO45" s="214"/>
      <c r="CGP45" s="214"/>
      <c r="CGQ45" s="214"/>
      <c r="CGR45" s="214"/>
      <c r="CGS45" s="214"/>
      <c r="CGT45" s="214"/>
      <c r="CGU45" s="214"/>
      <c r="CGV45" s="214"/>
      <c r="CGW45" s="214"/>
      <c r="CGX45" s="214"/>
      <c r="CGY45" s="214"/>
      <c r="CGZ45" s="214"/>
      <c r="CHA45" s="214"/>
      <c r="CHB45" s="214"/>
      <c r="CHC45" s="214"/>
      <c r="CHD45" s="214"/>
      <c r="CHE45" s="214"/>
      <c r="CHF45" s="214"/>
      <c r="CHG45" s="214"/>
      <c r="CHH45" s="214"/>
      <c r="CHI45" s="214"/>
      <c r="CHJ45" s="214"/>
      <c r="CHK45" s="214"/>
      <c r="CHL45" s="214"/>
      <c r="CHM45" s="214"/>
      <c r="CHN45" s="214"/>
      <c r="CHO45" s="214"/>
      <c r="CHP45" s="214"/>
      <c r="CHQ45" s="214"/>
      <c r="CHR45" s="214"/>
      <c r="CHS45" s="214"/>
      <c r="CHT45" s="214"/>
      <c r="CHU45" s="214"/>
      <c r="CHV45" s="214"/>
      <c r="CHW45" s="214"/>
      <c r="CHX45" s="214"/>
      <c r="CHY45" s="214"/>
      <c r="CHZ45" s="214"/>
      <c r="CIA45" s="214"/>
      <c r="CIB45" s="214"/>
      <c r="CIC45" s="214"/>
      <c r="CID45" s="214"/>
      <c r="CIE45" s="214"/>
      <c r="CIF45" s="214"/>
      <c r="CIG45" s="214"/>
      <c r="CIH45" s="214"/>
      <c r="CII45" s="214"/>
      <c r="CIJ45" s="214"/>
      <c r="CIK45" s="214"/>
      <c r="CIL45" s="214"/>
      <c r="CIM45" s="214"/>
      <c r="CIN45" s="214"/>
      <c r="CIO45" s="214"/>
      <c r="CIP45" s="214"/>
      <c r="CIQ45" s="214"/>
      <c r="CIR45" s="214"/>
      <c r="CIS45" s="214"/>
      <c r="CIT45" s="214"/>
      <c r="CIU45" s="214"/>
      <c r="CIV45" s="214"/>
      <c r="CIW45" s="214"/>
      <c r="CIX45" s="214"/>
      <c r="CIY45" s="214"/>
      <c r="CIZ45" s="214"/>
      <c r="CJA45" s="214"/>
      <c r="CJB45" s="214"/>
      <c r="CJC45" s="214"/>
      <c r="CJD45" s="214"/>
      <c r="CJE45" s="214"/>
      <c r="CJF45" s="214"/>
      <c r="CJG45" s="214"/>
      <c r="CJH45" s="214"/>
      <c r="CJI45" s="214"/>
      <c r="CJJ45" s="214"/>
      <c r="CJK45" s="214"/>
      <c r="CJL45" s="214"/>
      <c r="CJM45" s="214"/>
      <c r="CJN45" s="214"/>
      <c r="CJO45" s="214"/>
      <c r="CJP45" s="214"/>
      <c r="CJQ45" s="214"/>
      <c r="CJR45" s="214"/>
      <c r="CJS45" s="214"/>
      <c r="CJT45" s="214"/>
      <c r="CJU45" s="214"/>
      <c r="CJV45" s="214"/>
      <c r="CJW45" s="214"/>
      <c r="CJX45" s="214"/>
      <c r="CJY45" s="214"/>
      <c r="CJZ45" s="214"/>
      <c r="CKA45" s="214"/>
      <c r="CKB45" s="214"/>
      <c r="CKC45" s="214"/>
      <c r="CKD45" s="214"/>
      <c r="CKE45" s="214"/>
      <c r="CKF45" s="214"/>
      <c r="CKG45" s="214"/>
      <c r="CKH45" s="214"/>
      <c r="CKI45" s="214"/>
      <c r="CKJ45" s="214"/>
      <c r="CKK45" s="214"/>
      <c r="CKL45" s="214"/>
      <c r="CKM45" s="214"/>
      <c r="CKN45" s="214"/>
      <c r="CKO45" s="214"/>
      <c r="CKP45" s="214"/>
      <c r="CKQ45" s="214"/>
      <c r="CKR45" s="214"/>
      <c r="CKS45" s="214"/>
      <c r="CKT45" s="214"/>
      <c r="CKU45" s="214"/>
      <c r="CKV45" s="214"/>
      <c r="CKW45" s="214"/>
      <c r="CKX45" s="214"/>
      <c r="CKY45" s="214"/>
      <c r="CKZ45" s="214"/>
      <c r="CLA45" s="214"/>
      <c r="CLB45" s="214"/>
      <c r="CLC45" s="214"/>
      <c r="CLD45" s="214"/>
      <c r="CLE45" s="214"/>
      <c r="CLF45" s="214"/>
      <c r="CLG45" s="214"/>
      <c r="CLH45" s="214"/>
      <c r="CLI45" s="214"/>
      <c r="CLJ45" s="214"/>
      <c r="CLK45" s="214"/>
      <c r="CLL45" s="214"/>
      <c r="CLM45" s="214"/>
      <c r="CLN45" s="214"/>
      <c r="CLO45" s="214"/>
      <c r="CLP45" s="214"/>
      <c r="CLQ45" s="214"/>
      <c r="CLR45" s="214"/>
      <c r="CLS45" s="214"/>
      <c r="CLT45" s="214"/>
      <c r="CLU45" s="214"/>
      <c r="CLV45" s="214"/>
      <c r="CLW45" s="214"/>
      <c r="CLX45" s="214"/>
      <c r="CLY45" s="214"/>
      <c r="CLZ45" s="214"/>
      <c r="CMA45" s="214"/>
      <c r="CMB45" s="214"/>
      <c r="CMC45" s="214"/>
      <c r="CMD45" s="214"/>
      <c r="CME45" s="214"/>
      <c r="CMF45" s="214"/>
      <c r="CMG45" s="214"/>
      <c r="CMH45" s="214"/>
      <c r="CMI45" s="214"/>
      <c r="CMJ45" s="214"/>
      <c r="CMK45" s="214"/>
      <c r="CML45" s="214"/>
      <c r="CMM45" s="214"/>
      <c r="CMN45" s="214"/>
      <c r="CMO45" s="214"/>
      <c r="CMP45" s="214"/>
      <c r="CMQ45" s="214"/>
      <c r="CMR45" s="214"/>
      <c r="CMS45" s="214"/>
      <c r="CMT45" s="214"/>
      <c r="CMU45" s="214"/>
      <c r="CMV45" s="214"/>
      <c r="CMW45" s="214"/>
      <c r="CMX45" s="214"/>
      <c r="CMY45" s="214"/>
      <c r="CMZ45" s="214"/>
      <c r="CNA45" s="214"/>
      <c r="CNB45" s="214"/>
      <c r="CNC45" s="214"/>
      <c r="CND45" s="214"/>
      <c r="CNE45" s="214"/>
      <c r="CNF45" s="214"/>
      <c r="CNG45" s="214"/>
      <c r="CNH45" s="214"/>
      <c r="CNI45" s="214"/>
      <c r="CNJ45" s="214"/>
      <c r="CNK45" s="214"/>
      <c r="CNL45" s="214"/>
      <c r="CNM45" s="214"/>
      <c r="CNN45" s="214"/>
      <c r="CNO45" s="214"/>
      <c r="CNP45" s="214"/>
      <c r="CNQ45" s="214"/>
      <c r="CNR45" s="214"/>
      <c r="CNS45" s="214"/>
      <c r="CNT45" s="214"/>
      <c r="CNU45" s="214"/>
      <c r="CNV45" s="214"/>
      <c r="CNW45" s="214"/>
      <c r="CNX45" s="214"/>
      <c r="CNY45" s="214"/>
      <c r="CNZ45" s="214"/>
      <c r="COA45" s="214"/>
      <c r="COB45" s="214"/>
      <c r="COC45" s="214"/>
      <c r="COD45" s="214"/>
      <c r="COE45" s="214"/>
      <c r="COF45" s="214"/>
      <c r="COG45" s="214"/>
      <c r="COH45" s="214"/>
      <c r="COI45" s="214"/>
      <c r="COJ45" s="214"/>
      <c r="COK45" s="214"/>
      <c r="COL45" s="214"/>
      <c r="COM45" s="214"/>
      <c r="CON45" s="214"/>
      <c r="COO45" s="214"/>
      <c r="COP45" s="214"/>
      <c r="COQ45" s="214"/>
      <c r="COR45" s="214"/>
      <c r="COS45" s="214"/>
      <c r="COT45" s="214"/>
      <c r="COU45" s="214"/>
      <c r="COV45" s="214"/>
      <c r="COW45" s="214"/>
      <c r="COX45" s="214"/>
      <c r="COY45" s="214"/>
      <c r="COZ45" s="214"/>
      <c r="CPA45" s="214"/>
      <c r="CPB45" s="214"/>
      <c r="CPC45" s="214"/>
      <c r="CPD45" s="214"/>
      <c r="CPE45" s="214"/>
      <c r="CPF45" s="214"/>
      <c r="CPG45" s="214"/>
      <c r="CPH45" s="214"/>
      <c r="CPI45" s="214"/>
      <c r="CPJ45" s="214"/>
      <c r="CPK45" s="214"/>
      <c r="CPL45" s="214"/>
      <c r="CPM45" s="214"/>
      <c r="CPN45" s="214"/>
      <c r="CPO45" s="214"/>
      <c r="CPP45" s="214"/>
      <c r="CPQ45" s="214"/>
      <c r="CPR45" s="214"/>
      <c r="CPS45" s="214"/>
      <c r="CPT45" s="214"/>
      <c r="CPU45" s="214"/>
      <c r="CPV45" s="214"/>
      <c r="CPW45" s="214"/>
      <c r="CPX45" s="214"/>
      <c r="CPY45" s="214"/>
      <c r="CPZ45" s="214"/>
      <c r="CQA45" s="214"/>
      <c r="CQB45" s="214"/>
      <c r="CQC45" s="214"/>
      <c r="CQD45" s="214"/>
      <c r="CQE45" s="214"/>
      <c r="CQF45" s="214"/>
      <c r="CQG45" s="214"/>
      <c r="CQH45" s="214"/>
      <c r="CQI45" s="214"/>
      <c r="CQJ45" s="214"/>
      <c r="CQK45" s="214"/>
      <c r="CQL45" s="214"/>
      <c r="CQM45" s="214"/>
      <c r="CQN45" s="214"/>
      <c r="CQO45" s="214"/>
      <c r="CQP45" s="214"/>
      <c r="CQQ45" s="214"/>
      <c r="CQR45" s="214"/>
      <c r="CQS45" s="214"/>
      <c r="CQT45" s="214"/>
      <c r="CQU45" s="214"/>
      <c r="CQV45" s="214"/>
      <c r="CQW45" s="214"/>
      <c r="CQX45" s="214"/>
      <c r="CQY45" s="214"/>
      <c r="CQZ45" s="214"/>
      <c r="CRA45" s="214"/>
      <c r="CRB45" s="214"/>
      <c r="CRC45" s="214"/>
      <c r="CRD45" s="214"/>
      <c r="CRE45" s="214"/>
      <c r="CRF45" s="214"/>
      <c r="CRG45" s="214"/>
      <c r="CRH45" s="214"/>
      <c r="CRI45" s="214"/>
      <c r="CRJ45" s="214"/>
      <c r="CRK45" s="214"/>
      <c r="CRL45" s="214"/>
      <c r="CRM45" s="214"/>
      <c r="CRN45" s="214"/>
      <c r="CRO45" s="214"/>
      <c r="CRP45" s="214"/>
      <c r="CRQ45" s="214"/>
      <c r="CRR45" s="214"/>
      <c r="CRS45" s="214"/>
      <c r="CRT45" s="214"/>
      <c r="CRU45" s="214"/>
      <c r="CRV45" s="214"/>
      <c r="CRW45" s="214"/>
      <c r="CRX45" s="214"/>
      <c r="CRY45" s="214"/>
      <c r="CRZ45" s="214"/>
      <c r="CSA45" s="214"/>
      <c r="CSB45" s="214"/>
      <c r="CSC45" s="214"/>
      <c r="CSD45" s="214"/>
      <c r="CSE45" s="214"/>
      <c r="CSF45" s="214"/>
      <c r="CSG45" s="214"/>
      <c r="CSH45" s="214"/>
      <c r="CSI45" s="214"/>
      <c r="CSJ45" s="214"/>
      <c r="CSK45" s="214"/>
      <c r="CSL45" s="214"/>
      <c r="CSM45" s="214"/>
      <c r="CSN45" s="214"/>
      <c r="CSO45" s="214"/>
      <c r="CSP45" s="214"/>
      <c r="CSQ45" s="214"/>
      <c r="CSR45" s="214"/>
      <c r="CSS45" s="214"/>
      <c r="CST45" s="214"/>
      <c r="CSU45" s="214"/>
      <c r="CSV45" s="214"/>
      <c r="CSW45" s="214"/>
      <c r="CSX45" s="214"/>
      <c r="CSY45" s="214"/>
      <c r="CSZ45" s="214"/>
      <c r="CTA45" s="214"/>
      <c r="CTB45" s="214"/>
      <c r="CTC45" s="214"/>
      <c r="CTD45" s="214"/>
      <c r="CTE45" s="214"/>
      <c r="CTF45" s="214"/>
      <c r="CTG45" s="214"/>
      <c r="CTH45" s="214"/>
      <c r="CTI45" s="214"/>
      <c r="CTJ45" s="214"/>
      <c r="CTK45" s="214"/>
      <c r="CTL45" s="214"/>
      <c r="CTM45" s="214"/>
      <c r="CTN45" s="214"/>
      <c r="CTO45" s="214"/>
      <c r="CTP45" s="214"/>
      <c r="CTQ45" s="214"/>
      <c r="CTR45" s="214"/>
      <c r="CTS45" s="214"/>
      <c r="CTT45" s="214"/>
      <c r="CTU45" s="214"/>
      <c r="CTV45" s="214"/>
      <c r="CTW45" s="214"/>
      <c r="CTX45" s="214"/>
      <c r="CTY45" s="214"/>
      <c r="CTZ45" s="214"/>
      <c r="CUA45" s="214"/>
      <c r="CUB45" s="214"/>
      <c r="CUC45" s="214"/>
      <c r="CUD45" s="214"/>
      <c r="CUE45" s="214"/>
      <c r="CUF45" s="214"/>
      <c r="CUG45" s="214"/>
      <c r="CUH45" s="214"/>
      <c r="CUI45" s="214"/>
      <c r="CUJ45" s="214"/>
      <c r="CUK45" s="214"/>
      <c r="CUL45" s="214"/>
      <c r="CUM45" s="214"/>
      <c r="CUN45" s="214"/>
      <c r="CUO45" s="214"/>
      <c r="CUP45" s="214"/>
      <c r="CUQ45" s="214"/>
      <c r="CUR45" s="214"/>
      <c r="CUS45" s="214"/>
      <c r="CUT45" s="214"/>
      <c r="CUU45" s="214"/>
      <c r="CUV45" s="214"/>
      <c r="CUW45" s="214"/>
      <c r="CUX45" s="214"/>
      <c r="CUY45" s="214"/>
      <c r="CUZ45" s="214"/>
      <c r="CVA45" s="214"/>
      <c r="CVB45" s="214"/>
      <c r="CVC45" s="214"/>
      <c r="CVD45" s="214"/>
      <c r="CVE45" s="214"/>
      <c r="CVF45" s="214"/>
      <c r="CVG45" s="214"/>
      <c r="CVH45" s="214"/>
      <c r="CVI45" s="214"/>
      <c r="CVJ45" s="214"/>
      <c r="CVK45" s="214"/>
      <c r="CVL45" s="214"/>
      <c r="CVM45" s="214"/>
      <c r="CVN45" s="214"/>
      <c r="CVO45" s="214"/>
      <c r="CVP45" s="214"/>
      <c r="CVQ45" s="214"/>
      <c r="CVR45" s="214"/>
      <c r="CVS45" s="214"/>
      <c r="CVT45" s="214"/>
      <c r="CVU45" s="214"/>
      <c r="CVV45" s="214"/>
      <c r="CVW45" s="214"/>
      <c r="CVX45" s="214"/>
      <c r="CVY45" s="214"/>
      <c r="CVZ45" s="214"/>
      <c r="CWA45" s="214"/>
      <c r="CWB45" s="214"/>
      <c r="CWC45" s="214"/>
      <c r="CWD45" s="214"/>
      <c r="CWE45" s="214"/>
      <c r="CWF45" s="214"/>
      <c r="CWG45" s="214"/>
      <c r="CWH45" s="214"/>
      <c r="CWI45" s="214"/>
      <c r="CWJ45" s="214"/>
      <c r="CWK45" s="214"/>
      <c r="CWL45" s="214"/>
      <c r="CWM45" s="214"/>
      <c r="CWN45" s="214"/>
      <c r="CWO45" s="214"/>
      <c r="CWP45" s="214"/>
      <c r="CWQ45" s="214"/>
      <c r="CWR45" s="214"/>
      <c r="CWS45" s="214"/>
      <c r="CWT45" s="214"/>
      <c r="CWU45" s="214"/>
      <c r="CWV45" s="214"/>
      <c r="CWW45" s="214"/>
      <c r="CWX45" s="214"/>
      <c r="CWY45" s="214"/>
      <c r="CWZ45" s="214"/>
      <c r="CXA45" s="214"/>
      <c r="CXB45" s="214"/>
      <c r="CXC45" s="214"/>
      <c r="CXD45" s="214"/>
      <c r="CXE45" s="214"/>
      <c r="CXF45" s="214"/>
      <c r="CXG45" s="214"/>
      <c r="CXH45" s="214"/>
      <c r="CXI45" s="214"/>
      <c r="CXJ45" s="214"/>
      <c r="CXK45" s="214"/>
      <c r="CXL45" s="214"/>
      <c r="CXM45" s="214"/>
      <c r="CXN45" s="214"/>
      <c r="CXO45" s="214"/>
      <c r="CXP45" s="214"/>
      <c r="CXQ45" s="214"/>
      <c r="CXR45" s="214"/>
      <c r="CXS45" s="214"/>
      <c r="CXT45" s="214"/>
      <c r="CXU45" s="214"/>
      <c r="CXV45" s="214"/>
      <c r="CXW45" s="214"/>
      <c r="CXX45" s="214"/>
      <c r="CXY45" s="214"/>
      <c r="CXZ45" s="214"/>
      <c r="CYA45" s="214"/>
      <c r="CYB45" s="214"/>
      <c r="CYC45" s="214"/>
      <c r="CYD45" s="214"/>
      <c r="CYE45" s="214"/>
      <c r="CYF45" s="214"/>
      <c r="CYG45" s="214"/>
      <c r="CYH45" s="214"/>
      <c r="CYI45" s="214"/>
      <c r="CYJ45" s="214"/>
      <c r="CYK45" s="214"/>
      <c r="CYL45" s="214"/>
      <c r="CYM45" s="214"/>
      <c r="CYN45" s="214"/>
      <c r="CYO45" s="214"/>
      <c r="CYP45" s="214"/>
      <c r="CYQ45" s="214"/>
      <c r="CYR45" s="214"/>
      <c r="CYS45" s="214"/>
      <c r="CYT45" s="214"/>
      <c r="CYU45" s="214"/>
      <c r="CYV45" s="214"/>
      <c r="CYW45" s="214"/>
      <c r="CYX45" s="214"/>
      <c r="CYY45" s="214"/>
      <c r="CYZ45" s="214"/>
      <c r="CZA45" s="214"/>
      <c r="CZB45" s="214"/>
      <c r="CZC45" s="214"/>
      <c r="CZD45" s="214"/>
      <c r="CZE45" s="214"/>
      <c r="CZF45" s="214"/>
      <c r="CZG45" s="214"/>
      <c r="CZH45" s="214"/>
      <c r="CZI45" s="214"/>
      <c r="CZJ45" s="214"/>
      <c r="CZK45" s="214"/>
      <c r="CZL45" s="214"/>
      <c r="CZM45" s="214"/>
      <c r="CZN45" s="214"/>
      <c r="CZO45" s="214"/>
      <c r="CZP45" s="214"/>
      <c r="CZQ45" s="214"/>
      <c r="CZR45" s="214"/>
      <c r="CZS45" s="214"/>
      <c r="CZT45" s="214"/>
      <c r="CZU45" s="214"/>
      <c r="CZV45" s="214"/>
      <c r="CZW45" s="214"/>
      <c r="CZX45" s="214"/>
      <c r="CZY45" s="214"/>
      <c r="CZZ45" s="214"/>
      <c r="DAA45" s="214"/>
      <c r="DAB45" s="214"/>
      <c r="DAC45" s="214"/>
      <c r="DAD45" s="214"/>
      <c r="DAE45" s="214"/>
      <c r="DAF45" s="214"/>
      <c r="DAG45" s="214"/>
      <c r="DAH45" s="214"/>
      <c r="DAI45" s="214"/>
      <c r="DAJ45" s="214"/>
      <c r="DAK45" s="214"/>
      <c r="DAL45" s="214"/>
      <c r="DAM45" s="214"/>
      <c r="DAN45" s="214"/>
      <c r="DAO45" s="214"/>
      <c r="DAP45" s="214"/>
      <c r="DAQ45" s="214"/>
      <c r="DAR45" s="214"/>
      <c r="DAS45" s="214"/>
      <c r="DAT45" s="214"/>
      <c r="DAU45" s="214"/>
      <c r="DAV45" s="214"/>
      <c r="DAW45" s="214"/>
      <c r="DAX45" s="214"/>
      <c r="DAY45" s="214"/>
      <c r="DAZ45" s="214"/>
      <c r="DBA45" s="214"/>
      <c r="DBB45" s="214"/>
      <c r="DBC45" s="214"/>
      <c r="DBD45" s="214"/>
      <c r="DBE45" s="214"/>
      <c r="DBF45" s="214"/>
      <c r="DBG45" s="214"/>
      <c r="DBH45" s="214"/>
      <c r="DBI45" s="214"/>
      <c r="DBJ45" s="214"/>
      <c r="DBK45" s="214"/>
      <c r="DBL45" s="214"/>
      <c r="DBM45" s="214"/>
      <c r="DBN45" s="214"/>
      <c r="DBO45" s="214"/>
      <c r="DBP45" s="214"/>
      <c r="DBQ45" s="214"/>
      <c r="DBR45" s="214"/>
      <c r="DBS45" s="214"/>
      <c r="DBT45" s="214"/>
      <c r="DBU45" s="214"/>
      <c r="DBV45" s="214"/>
      <c r="DBW45" s="214"/>
      <c r="DBX45" s="214"/>
      <c r="DBY45" s="214"/>
      <c r="DBZ45" s="214"/>
      <c r="DCA45" s="214"/>
      <c r="DCB45" s="214"/>
      <c r="DCC45" s="214"/>
      <c r="DCD45" s="214"/>
      <c r="DCE45" s="214"/>
      <c r="DCF45" s="214"/>
      <c r="DCG45" s="214"/>
      <c r="DCH45" s="214"/>
      <c r="DCI45" s="214"/>
      <c r="DCJ45" s="214"/>
      <c r="DCK45" s="214"/>
      <c r="DCL45" s="214"/>
      <c r="DCM45" s="214"/>
      <c r="DCN45" s="214"/>
      <c r="DCO45" s="214"/>
      <c r="DCP45" s="214"/>
      <c r="DCQ45" s="214"/>
      <c r="DCR45" s="214"/>
      <c r="DCS45" s="214"/>
      <c r="DCT45" s="214"/>
      <c r="DCU45" s="214"/>
      <c r="DCV45" s="214"/>
      <c r="DCW45" s="214"/>
      <c r="DCX45" s="214"/>
      <c r="DCY45" s="214"/>
      <c r="DCZ45" s="214"/>
      <c r="DDA45" s="214"/>
      <c r="DDB45" s="214"/>
      <c r="DDC45" s="214"/>
      <c r="DDD45" s="214"/>
      <c r="DDE45" s="214"/>
      <c r="DDF45" s="214"/>
      <c r="DDG45" s="214"/>
      <c r="DDH45" s="214"/>
      <c r="DDI45" s="214"/>
      <c r="DDJ45" s="214"/>
      <c r="DDK45" s="214"/>
      <c r="DDL45" s="214"/>
      <c r="DDM45" s="214"/>
      <c r="DDN45" s="214"/>
      <c r="DDO45" s="214"/>
      <c r="DDP45" s="214"/>
      <c r="DDQ45" s="214"/>
      <c r="DDR45" s="214"/>
      <c r="DDS45" s="214"/>
      <c r="DDT45" s="214"/>
      <c r="DDU45" s="214"/>
      <c r="DDV45" s="214"/>
      <c r="DDW45" s="214"/>
      <c r="DDX45" s="214"/>
      <c r="DDY45" s="214"/>
      <c r="DDZ45" s="214"/>
      <c r="DEA45" s="214"/>
      <c r="DEB45" s="214"/>
      <c r="DEC45" s="214"/>
      <c r="DED45" s="214"/>
      <c r="DEE45" s="214"/>
      <c r="DEF45" s="214"/>
      <c r="DEG45" s="214"/>
      <c r="DEH45" s="214"/>
      <c r="DEI45" s="214"/>
      <c r="DEJ45" s="214"/>
      <c r="DEK45" s="214"/>
      <c r="DEL45" s="214"/>
      <c r="DEM45" s="214"/>
      <c r="DEN45" s="214"/>
      <c r="DEO45" s="214"/>
      <c r="DEP45" s="214"/>
      <c r="DEQ45" s="214"/>
      <c r="DER45" s="214"/>
      <c r="DES45" s="214"/>
      <c r="DET45" s="214"/>
      <c r="DEU45" s="214"/>
      <c r="DEV45" s="214"/>
      <c r="DEW45" s="214"/>
      <c r="DEX45" s="214"/>
      <c r="DEY45" s="214"/>
      <c r="DEZ45" s="214"/>
      <c r="DFA45" s="214"/>
      <c r="DFB45" s="214"/>
      <c r="DFC45" s="214"/>
      <c r="DFD45" s="214"/>
      <c r="DFE45" s="214"/>
      <c r="DFF45" s="214"/>
      <c r="DFG45" s="214"/>
      <c r="DFH45" s="214"/>
      <c r="DFI45" s="214"/>
      <c r="DFJ45" s="214"/>
      <c r="DFK45" s="214"/>
      <c r="DFL45" s="214"/>
      <c r="DFM45" s="214"/>
      <c r="DFN45" s="214"/>
      <c r="DFO45" s="214"/>
      <c r="DFP45" s="214"/>
      <c r="DFQ45" s="214"/>
      <c r="DFR45" s="214"/>
      <c r="DFS45" s="214"/>
      <c r="DFT45" s="214"/>
      <c r="DFU45" s="214"/>
      <c r="DFV45" s="214"/>
      <c r="DFW45" s="214"/>
      <c r="DFX45" s="214"/>
      <c r="DFY45" s="214"/>
      <c r="DFZ45" s="214"/>
      <c r="DGA45" s="214"/>
      <c r="DGB45" s="214"/>
      <c r="DGC45" s="214"/>
      <c r="DGD45" s="214"/>
      <c r="DGE45" s="214"/>
      <c r="DGF45" s="214"/>
      <c r="DGG45" s="214"/>
      <c r="DGH45" s="214"/>
      <c r="DGI45" s="214"/>
      <c r="DGJ45" s="214"/>
      <c r="DGK45" s="214"/>
      <c r="DGL45" s="214"/>
      <c r="DGM45" s="214"/>
      <c r="DGN45" s="214"/>
      <c r="DGO45" s="214"/>
      <c r="DGP45" s="214"/>
      <c r="DGQ45" s="214"/>
      <c r="DGR45" s="214"/>
      <c r="DGS45" s="214"/>
      <c r="DGT45" s="214"/>
      <c r="DGU45" s="214"/>
      <c r="DGV45" s="214"/>
      <c r="DGW45" s="214"/>
      <c r="DGX45" s="214"/>
      <c r="DGY45" s="214"/>
      <c r="DGZ45" s="214"/>
      <c r="DHA45" s="214"/>
      <c r="DHB45" s="214"/>
      <c r="DHC45" s="214"/>
      <c r="DHD45" s="214"/>
      <c r="DHE45" s="214"/>
      <c r="DHF45" s="214"/>
      <c r="DHG45" s="214"/>
      <c r="DHH45" s="214"/>
      <c r="DHI45" s="214"/>
      <c r="DHJ45" s="214"/>
      <c r="DHK45" s="214"/>
      <c r="DHL45" s="214"/>
      <c r="DHM45" s="214"/>
      <c r="DHN45" s="214"/>
      <c r="DHO45" s="214"/>
      <c r="DHP45" s="214"/>
      <c r="DHQ45" s="214"/>
      <c r="DHR45" s="214"/>
      <c r="DHS45" s="214"/>
      <c r="DHT45" s="214"/>
      <c r="DHU45" s="214"/>
      <c r="DHV45" s="214"/>
      <c r="DHW45" s="214"/>
      <c r="DHX45" s="214"/>
      <c r="DHY45" s="214"/>
      <c r="DHZ45" s="214"/>
      <c r="DIA45" s="214"/>
      <c r="DIB45" s="214"/>
      <c r="DIC45" s="214"/>
      <c r="DID45" s="214"/>
      <c r="DIE45" s="214"/>
      <c r="DIF45" s="214"/>
      <c r="DIG45" s="214"/>
      <c r="DIH45" s="214"/>
      <c r="DII45" s="214"/>
      <c r="DIJ45" s="214"/>
      <c r="DIK45" s="214"/>
      <c r="DIL45" s="214"/>
      <c r="DIM45" s="214"/>
      <c r="DIN45" s="214"/>
      <c r="DIO45" s="214"/>
      <c r="DIP45" s="214"/>
      <c r="DIQ45" s="214"/>
      <c r="DIR45" s="214"/>
      <c r="DIS45" s="214"/>
      <c r="DIT45" s="214"/>
      <c r="DIU45" s="214"/>
      <c r="DIV45" s="214"/>
      <c r="DIW45" s="214"/>
      <c r="DIX45" s="214"/>
      <c r="DIY45" s="214"/>
      <c r="DIZ45" s="214"/>
      <c r="DJA45" s="214"/>
      <c r="DJB45" s="214"/>
      <c r="DJC45" s="214"/>
      <c r="DJD45" s="214"/>
      <c r="DJE45" s="214"/>
      <c r="DJF45" s="214"/>
      <c r="DJG45" s="214"/>
      <c r="DJH45" s="214"/>
      <c r="DJI45" s="214"/>
      <c r="DJJ45" s="214"/>
      <c r="DJK45" s="214"/>
      <c r="DJL45" s="214"/>
      <c r="DJM45" s="214"/>
      <c r="DJN45" s="214"/>
      <c r="DJO45" s="214"/>
      <c r="DJP45" s="214"/>
      <c r="DJQ45" s="214"/>
      <c r="DJR45" s="214"/>
      <c r="DJS45" s="214"/>
      <c r="DJT45" s="214"/>
      <c r="DJU45" s="214"/>
      <c r="DJV45" s="214"/>
      <c r="DJW45" s="214"/>
      <c r="DJX45" s="214"/>
      <c r="DJY45" s="214"/>
      <c r="DJZ45" s="214"/>
      <c r="DKA45" s="214"/>
      <c r="DKB45" s="214"/>
      <c r="DKC45" s="214"/>
      <c r="DKD45" s="214"/>
      <c r="DKE45" s="214"/>
      <c r="DKF45" s="214"/>
      <c r="DKG45" s="214"/>
      <c r="DKH45" s="214"/>
      <c r="DKI45" s="214"/>
      <c r="DKJ45" s="214"/>
      <c r="DKK45" s="214"/>
      <c r="DKL45" s="214"/>
      <c r="DKM45" s="214"/>
      <c r="DKN45" s="214"/>
      <c r="DKO45" s="214"/>
      <c r="DKP45" s="214"/>
      <c r="DKQ45" s="214"/>
      <c r="DKR45" s="214"/>
      <c r="DKS45" s="214"/>
      <c r="DKT45" s="214"/>
      <c r="DKU45" s="214"/>
      <c r="DKV45" s="214"/>
      <c r="DKW45" s="214"/>
      <c r="DKX45" s="214"/>
      <c r="DKY45" s="214"/>
      <c r="DKZ45" s="214"/>
      <c r="DLA45" s="214"/>
      <c r="DLB45" s="214"/>
      <c r="DLC45" s="214"/>
      <c r="DLD45" s="214"/>
      <c r="DLE45" s="214"/>
      <c r="DLF45" s="214"/>
      <c r="DLG45" s="214"/>
      <c r="DLH45" s="214"/>
      <c r="DLI45" s="214"/>
      <c r="DLJ45" s="214"/>
      <c r="DLK45" s="214"/>
      <c r="DLL45" s="214"/>
      <c r="DLM45" s="214"/>
      <c r="DLN45" s="214"/>
      <c r="DLO45" s="214"/>
      <c r="DLP45" s="214"/>
      <c r="DLQ45" s="214"/>
      <c r="DLR45" s="214"/>
      <c r="DLS45" s="214"/>
      <c r="DLT45" s="214"/>
      <c r="DLU45" s="214"/>
      <c r="DLV45" s="214"/>
      <c r="DLW45" s="214"/>
      <c r="DLX45" s="214"/>
      <c r="DLY45" s="214"/>
      <c r="DLZ45" s="214"/>
      <c r="DMA45" s="214"/>
      <c r="DMB45" s="214"/>
      <c r="DMC45" s="214"/>
      <c r="DMD45" s="214"/>
      <c r="DME45" s="214"/>
      <c r="DMF45" s="214"/>
      <c r="DMG45" s="214"/>
      <c r="DMH45" s="214"/>
      <c r="DMI45" s="214"/>
      <c r="DMJ45" s="214"/>
      <c r="DMK45" s="214"/>
      <c r="DML45" s="214"/>
      <c r="DMM45" s="214"/>
      <c r="DMN45" s="214"/>
      <c r="DMO45" s="214"/>
      <c r="DMP45" s="214"/>
      <c r="DMQ45" s="214"/>
      <c r="DMR45" s="214"/>
      <c r="DMS45" s="214"/>
      <c r="DMT45" s="214"/>
      <c r="DMU45" s="214"/>
      <c r="DMV45" s="214"/>
      <c r="DMW45" s="214"/>
      <c r="DMX45" s="214"/>
      <c r="DMY45" s="214"/>
      <c r="DMZ45" s="214"/>
      <c r="DNA45" s="214"/>
      <c r="DNB45" s="214"/>
      <c r="DNC45" s="214"/>
      <c r="DND45" s="214"/>
      <c r="DNE45" s="214"/>
      <c r="DNF45" s="214"/>
      <c r="DNG45" s="214"/>
      <c r="DNH45" s="214"/>
      <c r="DNI45" s="214"/>
      <c r="DNJ45" s="214"/>
      <c r="DNK45" s="214"/>
      <c r="DNL45" s="214"/>
      <c r="DNM45" s="214"/>
      <c r="DNN45" s="214"/>
      <c r="DNO45" s="214"/>
      <c r="DNP45" s="214"/>
      <c r="DNQ45" s="214"/>
      <c r="DNR45" s="214"/>
      <c r="DNS45" s="214"/>
      <c r="DNT45" s="214"/>
      <c r="DNU45" s="214"/>
      <c r="DNV45" s="214"/>
      <c r="DNW45" s="214"/>
      <c r="DNX45" s="214"/>
      <c r="DNY45" s="214"/>
      <c r="DNZ45" s="214"/>
      <c r="DOA45" s="214"/>
      <c r="DOB45" s="214"/>
      <c r="DOC45" s="214"/>
      <c r="DOD45" s="214"/>
      <c r="DOE45" s="214"/>
      <c r="DOF45" s="214"/>
      <c r="DOG45" s="214"/>
      <c r="DOH45" s="214"/>
      <c r="DOI45" s="214"/>
      <c r="DOJ45" s="214"/>
      <c r="DOK45" s="214"/>
      <c r="DOL45" s="214"/>
      <c r="DOM45" s="214"/>
      <c r="DON45" s="214"/>
      <c r="DOO45" s="214"/>
      <c r="DOP45" s="214"/>
      <c r="DOQ45" s="214"/>
      <c r="DOR45" s="214"/>
      <c r="DOS45" s="214"/>
      <c r="DOT45" s="214"/>
      <c r="DOU45" s="214"/>
      <c r="DOV45" s="214"/>
      <c r="DOW45" s="214"/>
      <c r="DOX45" s="214"/>
      <c r="DOY45" s="214"/>
      <c r="DOZ45" s="214"/>
      <c r="DPA45" s="214"/>
      <c r="DPB45" s="214"/>
      <c r="DPC45" s="214"/>
      <c r="DPD45" s="214"/>
      <c r="DPE45" s="214"/>
      <c r="DPF45" s="214"/>
      <c r="DPG45" s="214"/>
      <c r="DPH45" s="214"/>
      <c r="DPI45" s="214"/>
      <c r="DPJ45" s="214"/>
      <c r="DPK45" s="214"/>
      <c r="DPL45" s="214"/>
      <c r="DPM45" s="214"/>
      <c r="DPN45" s="214"/>
      <c r="DPO45" s="214"/>
      <c r="DPP45" s="214"/>
      <c r="DPQ45" s="214"/>
      <c r="DPR45" s="214"/>
      <c r="DPS45" s="214"/>
      <c r="DPT45" s="214"/>
      <c r="DPU45" s="214"/>
      <c r="DPV45" s="214"/>
      <c r="DPW45" s="214"/>
      <c r="DPX45" s="214"/>
      <c r="DPY45" s="214"/>
      <c r="DPZ45" s="214"/>
      <c r="DQA45" s="214"/>
      <c r="DQB45" s="214"/>
      <c r="DQC45" s="214"/>
      <c r="DQD45" s="214"/>
      <c r="DQE45" s="214"/>
      <c r="DQF45" s="214"/>
      <c r="DQG45" s="214"/>
      <c r="DQH45" s="214"/>
      <c r="DQI45" s="214"/>
      <c r="DQJ45" s="214"/>
      <c r="DQK45" s="214"/>
      <c r="DQL45" s="214"/>
      <c r="DQM45" s="214"/>
      <c r="DQN45" s="214"/>
      <c r="DQO45" s="214"/>
      <c r="DQP45" s="214"/>
      <c r="DQQ45" s="214"/>
      <c r="DQR45" s="214"/>
      <c r="DQS45" s="214"/>
      <c r="DQT45" s="214"/>
      <c r="DQU45" s="214"/>
      <c r="DQV45" s="214"/>
      <c r="DQW45" s="214"/>
      <c r="DQX45" s="214"/>
      <c r="DQY45" s="214"/>
      <c r="DQZ45" s="214"/>
      <c r="DRA45" s="214"/>
      <c r="DRB45" s="214"/>
      <c r="DRC45" s="214"/>
      <c r="DRD45" s="214"/>
      <c r="DRE45" s="214"/>
      <c r="DRF45" s="214"/>
      <c r="DRG45" s="214"/>
      <c r="DRH45" s="214"/>
      <c r="DRI45" s="214"/>
      <c r="DRJ45" s="214"/>
      <c r="DRK45" s="214"/>
      <c r="DRL45" s="214"/>
      <c r="DRM45" s="214"/>
      <c r="DRN45" s="214"/>
      <c r="DRO45" s="214"/>
      <c r="DRP45" s="214"/>
      <c r="DRQ45" s="214"/>
      <c r="DRR45" s="214"/>
      <c r="DRS45" s="214"/>
      <c r="DRT45" s="214"/>
      <c r="DRU45" s="214"/>
      <c r="DRV45" s="214"/>
      <c r="DRW45" s="214"/>
      <c r="DRX45" s="214"/>
      <c r="DRY45" s="214"/>
      <c r="DRZ45" s="214"/>
      <c r="DSA45" s="214"/>
      <c r="DSB45" s="214"/>
      <c r="DSC45" s="214"/>
      <c r="DSD45" s="214"/>
      <c r="DSE45" s="214"/>
      <c r="DSF45" s="214"/>
      <c r="DSG45" s="214"/>
      <c r="DSH45" s="214"/>
      <c r="DSI45" s="214"/>
      <c r="DSJ45" s="214"/>
      <c r="DSK45" s="214"/>
      <c r="DSL45" s="214"/>
      <c r="DSM45" s="214"/>
      <c r="DSN45" s="214"/>
      <c r="DSO45" s="214"/>
      <c r="DSP45" s="214"/>
      <c r="DSQ45" s="214"/>
      <c r="DSR45" s="214"/>
      <c r="DSS45" s="214"/>
      <c r="DST45" s="214"/>
      <c r="DSU45" s="214"/>
      <c r="DSV45" s="214"/>
      <c r="DSW45" s="214"/>
      <c r="DSX45" s="214"/>
      <c r="DSY45" s="214"/>
      <c r="DSZ45" s="214"/>
      <c r="DTA45" s="214"/>
      <c r="DTB45" s="214"/>
      <c r="DTC45" s="214"/>
      <c r="DTD45" s="214"/>
      <c r="DTE45" s="214"/>
      <c r="DTF45" s="214"/>
      <c r="DTG45" s="214"/>
      <c r="DTH45" s="214"/>
      <c r="DTI45" s="214"/>
      <c r="DTJ45" s="214"/>
      <c r="DTK45" s="214"/>
      <c r="DTL45" s="214"/>
      <c r="DTM45" s="214"/>
      <c r="DTN45" s="214"/>
      <c r="DTO45" s="214"/>
      <c r="DTP45" s="214"/>
      <c r="DTQ45" s="214"/>
      <c r="DTR45" s="214"/>
      <c r="DTS45" s="214"/>
      <c r="DTT45" s="214"/>
      <c r="DTU45" s="214"/>
      <c r="DTV45" s="214"/>
      <c r="DTW45" s="214"/>
      <c r="DTX45" s="214"/>
      <c r="DTY45" s="214"/>
      <c r="DTZ45" s="214"/>
      <c r="DUA45" s="214"/>
      <c r="DUB45" s="214"/>
      <c r="DUC45" s="214"/>
      <c r="DUD45" s="214"/>
      <c r="DUE45" s="214"/>
      <c r="DUF45" s="214"/>
      <c r="DUG45" s="214"/>
      <c r="DUH45" s="214"/>
      <c r="DUI45" s="214"/>
      <c r="DUJ45" s="214"/>
      <c r="DUK45" s="214"/>
      <c r="DUL45" s="214"/>
      <c r="DUM45" s="214"/>
      <c r="DUN45" s="214"/>
      <c r="DUO45" s="214"/>
      <c r="DUP45" s="214"/>
      <c r="DUQ45" s="214"/>
      <c r="DUR45" s="214"/>
      <c r="DUS45" s="214"/>
      <c r="DUT45" s="214"/>
      <c r="DUU45" s="214"/>
      <c r="DUV45" s="214"/>
      <c r="DUW45" s="214"/>
      <c r="DUX45" s="214"/>
      <c r="DUY45" s="214"/>
      <c r="DUZ45" s="214"/>
      <c r="DVA45" s="214"/>
      <c r="DVB45" s="214"/>
      <c r="DVC45" s="214"/>
      <c r="DVD45" s="214"/>
      <c r="DVE45" s="214"/>
      <c r="DVF45" s="214"/>
      <c r="DVG45" s="214"/>
      <c r="DVH45" s="214"/>
      <c r="DVI45" s="214"/>
      <c r="DVJ45" s="214"/>
      <c r="DVK45" s="214"/>
      <c r="DVL45" s="214"/>
      <c r="DVM45" s="214"/>
      <c r="DVN45" s="214"/>
      <c r="DVO45" s="214"/>
      <c r="DVP45" s="214"/>
      <c r="DVQ45" s="214"/>
      <c r="DVR45" s="214"/>
      <c r="DVS45" s="214"/>
      <c r="DVT45" s="214"/>
      <c r="DVU45" s="214"/>
      <c r="DVV45" s="214"/>
      <c r="DVW45" s="214"/>
      <c r="DVX45" s="214"/>
      <c r="DVY45" s="214"/>
      <c r="DVZ45" s="214"/>
      <c r="DWA45" s="214"/>
      <c r="DWB45" s="214"/>
      <c r="DWC45" s="214"/>
      <c r="DWD45" s="214"/>
      <c r="DWE45" s="214"/>
      <c r="DWF45" s="214"/>
      <c r="DWG45" s="214"/>
      <c r="DWH45" s="214"/>
      <c r="DWI45" s="214"/>
      <c r="DWJ45" s="214"/>
      <c r="DWK45" s="214"/>
      <c r="DWL45" s="214"/>
      <c r="DWM45" s="214"/>
      <c r="DWN45" s="214"/>
      <c r="DWO45" s="214"/>
      <c r="DWP45" s="214"/>
      <c r="DWQ45" s="214"/>
      <c r="DWR45" s="214"/>
      <c r="DWS45" s="214"/>
      <c r="DWT45" s="214"/>
      <c r="DWU45" s="214"/>
      <c r="DWV45" s="214"/>
      <c r="DWW45" s="214"/>
      <c r="DWX45" s="214"/>
      <c r="DWY45" s="214"/>
      <c r="DWZ45" s="214"/>
      <c r="DXA45" s="214"/>
      <c r="DXB45" s="214"/>
      <c r="DXC45" s="214"/>
      <c r="DXD45" s="214"/>
      <c r="DXE45" s="214"/>
      <c r="DXF45" s="214"/>
      <c r="DXG45" s="214"/>
      <c r="DXH45" s="214"/>
      <c r="DXI45" s="214"/>
      <c r="DXJ45" s="214"/>
      <c r="DXK45" s="214"/>
      <c r="DXL45" s="214"/>
      <c r="DXM45" s="214"/>
      <c r="DXN45" s="214"/>
      <c r="DXO45" s="214"/>
      <c r="DXP45" s="214"/>
      <c r="DXQ45" s="214"/>
      <c r="DXR45" s="214"/>
      <c r="DXS45" s="214"/>
      <c r="DXT45" s="214"/>
      <c r="DXU45" s="214"/>
      <c r="DXV45" s="214"/>
      <c r="DXW45" s="214"/>
      <c r="DXX45" s="214"/>
      <c r="DXY45" s="214"/>
      <c r="DXZ45" s="214"/>
      <c r="DYA45" s="214"/>
      <c r="DYB45" s="214"/>
      <c r="DYC45" s="214"/>
      <c r="DYD45" s="214"/>
      <c r="DYE45" s="214"/>
      <c r="DYF45" s="214"/>
      <c r="DYG45" s="214"/>
      <c r="DYH45" s="214"/>
      <c r="DYI45" s="214"/>
      <c r="DYJ45" s="214"/>
      <c r="DYK45" s="214"/>
      <c r="DYL45" s="214"/>
      <c r="DYM45" s="214"/>
      <c r="DYN45" s="214"/>
      <c r="DYO45" s="214"/>
      <c r="DYP45" s="214"/>
      <c r="DYQ45" s="214"/>
      <c r="DYR45" s="214"/>
      <c r="DYS45" s="214"/>
      <c r="DYT45" s="214"/>
      <c r="DYU45" s="214"/>
      <c r="DYV45" s="214"/>
      <c r="DYW45" s="214"/>
      <c r="DYX45" s="214"/>
      <c r="DYY45" s="214"/>
      <c r="DYZ45" s="214"/>
      <c r="DZA45" s="214"/>
      <c r="DZB45" s="214"/>
      <c r="DZC45" s="214"/>
      <c r="DZD45" s="214"/>
      <c r="DZE45" s="214"/>
      <c r="DZF45" s="214"/>
      <c r="DZG45" s="214"/>
      <c r="DZH45" s="214"/>
      <c r="DZI45" s="214"/>
      <c r="DZJ45" s="214"/>
      <c r="DZK45" s="214"/>
      <c r="DZL45" s="214"/>
      <c r="DZM45" s="214"/>
      <c r="DZN45" s="214"/>
      <c r="DZO45" s="214"/>
      <c r="DZP45" s="214"/>
      <c r="DZQ45" s="214"/>
      <c r="DZR45" s="214"/>
      <c r="DZS45" s="214"/>
      <c r="DZT45" s="214"/>
      <c r="DZU45" s="214"/>
      <c r="DZV45" s="214"/>
      <c r="DZW45" s="214"/>
      <c r="DZX45" s="214"/>
      <c r="DZY45" s="214"/>
      <c r="DZZ45" s="214"/>
      <c r="EAA45" s="214"/>
      <c r="EAB45" s="214"/>
      <c r="EAC45" s="214"/>
      <c r="EAD45" s="214"/>
      <c r="EAE45" s="214"/>
      <c r="EAF45" s="214"/>
      <c r="EAG45" s="214"/>
      <c r="EAH45" s="214"/>
      <c r="EAI45" s="214"/>
      <c r="EAJ45" s="214"/>
      <c r="EAK45" s="214"/>
      <c r="EAL45" s="214"/>
      <c r="EAM45" s="214"/>
      <c r="EAN45" s="214"/>
      <c r="EAO45" s="214"/>
      <c r="EAP45" s="214"/>
      <c r="EAQ45" s="214"/>
      <c r="EAR45" s="214"/>
      <c r="EAS45" s="214"/>
      <c r="EAT45" s="214"/>
      <c r="EAU45" s="214"/>
      <c r="EAV45" s="214"/>
      <c r="EAW45" s="214"/>
      <c r="EAX45" s="214"/>
      <c r="EAY45" s="214"/>
      <c r="EAZ45" s="214"/>
      <c r="EBA45" s="214"/>
      <c r="EBB45" s="214"/>
      <c r="EBC45" s="214"/>
      <c r="EBD45" s="214"/>
      <c r="EBE45" s="214"/>
      <c r="EBF45" s="214"/>
      <c r="EBG45" s="214"/>
      <c r="EBH45" s="214"/>
      <c r="EBI45" s="214"/>
      <c r="EBJ45" s="214"/>
      <c r="EBK45" s="214"/>
      <c r="EBL45" s="214"/>
      <c r="EBM45" s="214"/>
      <c r="EBN45" s="214"/>
      <c r="EBO45" s="214"/>
      <c r="EBP45" s="214"/>
      <c r="EBQ45" s="214"/>
      <c r="EBR45" s="214"/>
      <c r="EBS45" s="214"/>
      <c r="EBT45" s="214"/>
      <c r="EBU45" s="214"/>
      <c r="EBV45" s="214"/>
      <c r="EBW45" s="214"/>
      <c r="EBX45" s="214"/>
      <c r="EBY45" s="214"/>
      <c r="EBZ45" s="214"/>
      <c r="ECA45" s="214"/>
      <c r="ECB45" s="214"/>
      <c r="ECC45" s="214"/>
      <c r="ECD45" s="214"/>
      <c r="ECE45" s="214"/>
      <c r="ECF45" s="214"/>
      <c r="ECG45" s="214"/>
      <c r="ECH45" s="214"/>
      <c r="ECI45" s="214"/>
      <c r="ECJ45" s="214"/>
      <c r="ECK45" s="214"/>
      <c r="ECL45" s="214"/>
      <c r="ECM45" s="214"/>
      <c r="ECN45" s="214"/>
      <c r="ECO45" s="214"/>
      <c r="ECP45" s="214"/>
      <c r="ECQ45" s="214"/>
      <c r="ECR45" s="214"/>
      <c r="ECS45" s="214"/>
      <c r="ECT45" s="214"/>
      <c r="ECU45" s="214"/>
      <c r="ECV45" s="214"/>
      <c r="ECW45" s="214"/>
      <c r="ECX45" s="214"/>
      <c r="ECY45" s="214"/>
      <c r="ECZ45" s="214"/>
      <c r="EDA45" s="214"/>
      <c r="EDB45" s="214"/>
      <c r="EDC45" s="214"/>
      <c r="EDD45" s="214"/>
      <c r="EDE45" s="214"/>
      <c r="EDF45" s="214"/>
      <c r="EDG45" s="214"/>
      <c r="EDH45" s="214"/>
      <c r="EDI45" s="214"/>
      <c r="EDJ45" s="214"/>
      <c r="EDK45" s="214"/>
      <c r="EDL45" s="214"/>
      <c r="EDM45" s="214"/>
      <c r="EDN45" s="214"/>
      <c r="EDO45" s="214"/>
      <c r="EDP45" s="214"/>
      <c r="EDQ45" s="214"/>
      <c r="EDR45" s="214"/>
      <c r="EDS45" s="214"/>
      <c r="EDT45" s="214"/>
      <c r="EDU45" s="214"/>
      <c r="EDV45" s="214"/>
      <c r="EDW45" s="214"/>
      <c r="EDX45" s="214"/>
      <c r="EDY45" s="214"/>
      <c r="EDZ45" s="214"/>
      <c r="EEA45" s="214"/>
      <c r="EEB45" s="214"/>
      <c r="EEC45" s="214"/>
      <c r="EED45" s="214"/>
      <c r="EEE45" s="214"/>
      <c r="EEF45" s="214"/>
      <c r="EEG45" s="214"/>
      <c r="EEH45" s="214"/>
      <c r="EEI45" s="214"/>
      <c r="EEJ45" s="214"/>
      <c r="EEK45" s="214"/>
      <c r="EEL45" s="214"/>
      <c r="EEM45" s="214"/>
      <c r="EEN45" s="214"/>
      <c r="EEO45" s="214"/>
      <c r="EEP45" s="214"/>
      <c r="EEQ45" s="214"/>
      <c r="EER45" s="214"/>
      <c r="EES45" s="214"/>
      <c r="EET45" s="214"/>
      <c r="EEU45" s="214"/>
      <c r="EEV45" s="214"/>
      <c r="EEW45" s="214"/>
      <c r="EEX45" s="214"/>
      <c r="EEY45" s="214"/>
      <c r="EEZ45" s="214"/>
      <c r="EFA45" s="214"/>
      <c r="EFB45" s="214"/>
      <c r="EFC45" s="214"/>
      <c r="EFD45" s="214"/>
      <c r="EFE45" s="214"/>
      <c r="EFF45" s="214"/>
      <c r="EFG45" s="214"/>
      <c r="EFH45" s="214"/>
      <c r="EFI45" s="214"/>
      <c r="EFJ45" s="214"/>
      <c r="EFK45" s="214"/>
      <c r="EFL45" s="214"/>
      <c r="EFM45" s="214"/>
      <c r="EFN45" s="214"/>
      <c r="EFO45" s="214"/>
      <c r="EFP45" s="214"/>
      <c r="EFQ45" s="214"/>
      <c r="EFR45" s="214"/>
      <c r="EFS45" s="214"/>
      <c r="EFT45" s="214"/>
      <c r="EFU45" s="214"/>
      <c r="EFV45" s="214"/>
      <c r="EFW45" s="214"/>
      <c r="EFX45" s="214"/>
      <c r="EFY45" s="214"/>
      <c r="EFZ45" s="214"/>
      <c r="EGA45" s="214"/>
      <c r="EGB45" s="214"/>
      <c r="EGC45" s="214"/>
      <c r="EGD45" s="214"/>
      <c r="EGE45" s="214"/>
      <c r="EGF45" s="214"/>
      <c r="EGG45" s="214"/>
      <c r="EGH45" s="214"/>
      <c r="EGI45" s="214"/>
      <c r="EGJ45" s="214"/>
      <c r="EGK45" s="214"/>
      <c r="EGL45" s="214"/>
      <c r="EGM45" s="214"/>
      <c r="EGN45" s="214"/>
      <c r="EGO45" s="214"/>
      <c r="EGP45" s="214"/>
      <c r="EGQ45" s="214"/>
      <c r="EGR45" s="214"/>
      <c r="EGS45" s="214"/>
      <c r="EGT45" s="214"/>
      <c r="EGU45" s="214"/>
      <c r="EGV45" s="214"/>
      <c r="EGW45" s="214"/>
      <c r="EGX45" s="214"/>
      <c r="EGY45" s="214"/>
      <c r="EGZ45" s="214"/>
      <c r="EHA45" s="214"/>
      <c r="EHB45" s="214"/>
      <c r="EHC45" s="214"/>
      <c r="EHD45" s="214"/>
      <c r="EHE45" s="214"/>
      <c r="EHF45" s="214"/>
      <c r="EHG45" s="214"/>
      <c r="EHH45" s="214"/>
      <c r="EHI45" s="214"/>
      <c r="EHJ45" s="214"/>
      <c r="EHK45" s="214"/>
      <c r="EHL45" s="214"/>
      <c r="EHM45" s="214"/>
      <c r="EHN45" s="214"/>
      <c r="EHO45" s="214"/>
      <c r="EHP45" s="214"/>
      <c r="EHQ45" s="214"/>
      <c r="EHR45" s="214"/>
      <c r="EHS45" s="214"/>
      <c r="EHT45" s="214"/>
      <c r="EHU45" s="214"/>
      <c r="EHV45" s="214"/>
      <c r="EHW45" s="214"/>
      <c r="EHX45" s="214"/>
      <c r="EHY45" s="214"/>
      <c r="EHZ45" s="214"/>
      <c r="EIA45" s="214"/>
      <c r="EIB45" s="214"/>
      <c r="EIC45" s="214"/>
      <c r="EID45" s="214"/>
      <c r="EIE45" s="214"/>
      <c r="EIF45" s="214"/>
      <c r="EIG45" s="214"/>
      <c r="EIH45" s="214"/>
      <c r="EII45" s="214"/>
      <c r="EIJ45" s="214"/>
      <c r="EIK45" s="214"/>
      <c r="EIL45" s="214"/>
      <c r="EIM45" s="214"/>
      <c r="EIN45" s="214"/>
      <c r="EIO45" s="214"/>
      <c r="EIP45" s="214"/>
      <c r="EIQ45" s="214"/>
      <c r="EIR45" s="214"/>
      <c r="EIS45" s="214"/>
      <c r="EIT45" s="214"/>
      <c r="EIU45" s="214"/>
      <c r="EIV45" s="214"/>
      <c r="EIW45" s="214"/>
      <c r="EIX45" s="214"/>
      <c r="EIY45" s="214"/>
      <c r="EIZ45" s="214"/>
      <c r="EJA45" s="214"/>
      <c r="EJB45" s="214"/>
      <c r="EJC45" s="214"/>
      <c r="EJD45" s="214"/>
      <c r="EJE45" s="214"/>
      <c r="EJF45" s="214"/>
      <c r="EJG45" s="214"/>
      <c r="EJH45" s="214"/>
      <c r="EJI45" s="214"/>
      <c r="EJJ45" s="214"/>
      <c r="EJK45" s="214"/>
      <c r="EJL45" s="214"/>
      <c r="EJM45" s="214"/>
      <c r="EJN45" s="214"/>
      <c r="EJO45" s="214"/>
      <c r="EJP45" s="214"/>
      <c r="EJQ45" s="214"/>
      <c r="EJR45" s="214"/>
      <c r="EJS45" s="214"/>
      <c r="EJT45" s="214"/>
      <c r="EJU45" s="214"/>
      <c r="EJV45" s="214"/>
      <c r="EJW45" s="214"/>
      <c r="EJX45" s="214"/>
      <c r="EJY45" s="214"/>
      <c r="EJZ45" s="214"/>
      <c r="EKA45" s="214"/>
      <c r="EKB45" s="214"/>
      <c r="EKC45" s="214"/>
      <c r="EKD45" s="214"/>
      <c r="EKE45" s="214"/>
      <c r="EKF45" s="214"/>
      <c r="EKG45" s="214"/>
      <c r="EKH45" s="214"/>
      <c r="EKI45" s="214"/>
      <c r="EKJ45" s="214"/>
      <c r="EKK45" s="214"/>
      <c r="EKL45" s="214"/>
      <c r="EKM45" s="214"/>
      <c r="EKN45" s="214"/>
      <c r="EKO45" s="214"/>
      <c r="EKP45" s="214"/>
      <c r="EKQ45" s="214"/>
      <c r="EKR45" s="214"/>
      <c r="EKS45" s="214"/>
      <c r="EKT45" s="214"/>
      <c r="EKU45" s="214"/>
      <c r="EKV45" s="214"/>
      <c r="EKW45" s="214"/>
      <c r="EKX45" s="214"/>
      <c r="EKY45" s="214"/>
      <c r="EKZ45" s="214"/>
      <c r="ELA45" s="214"/>
      <c r="ELB45" s="214"/>
      <c r="ELC45" s="214"/>
      <c r="ELD45" s="214"/>
      <c r="ELE45" s="214"/>
      <c r="ELF45" s="214"/>
      <c r="ELG45" s="214"/>
      <c r="ELH45" s="214"/>
      <c r="ELI45" s="214"/>
      <c r="ELJ45" s="214"/>
      <c r="ELK45" s="214"/>
      <c r="ELL45" s="214"/>
      <c r="ELM45" s="214"/>
      <c r="ELN45" s="214"/>
      <c r="ELO45" s="214"/>
      <c r="ELP45" s="214"/>
      <c r="ELQ45" s="214"/>
      <c r="ELR45" s="214"/>
      <c r="ELS45" s="214"/>
      <c r="ELT45" s="214"/>
      <c r="ELU45" s="214"/>
      <c r="ELV45" s="214"/>
      <c r="ELW45" s="214"/>
      <c r="ELX45" s="214"/>
      <c r="ELY45" s="214"/>
      <c r="ELZ45" s="214"/>
      <c r="EMA45" s="214"/>
      <c r="EMB45" s="214"/>
      <c r="EMC45" s="214"/>
      <c r="EMD45" s="214"/>
      <c r="EME45" s="214"/>
      <c r="EMF45" s="214"/>
      <c r="EMG45" s="214"/>
      <c r="EMH45" s="214"/>
      <c r="EMI45" s="214"/>
      <c r="EMJ45" s="214"/>
      <c r="EMK45" s="214"/>
      <c r="EML45" s="214"/>
      <c r="EMM45" s="214"/>
      <c r="EMN45" s="214"/>
      <c r="EMO45" s="214"/>
      <c r="EMP45" s="214"/>
      <c r="EMQ45" s="214"/>
      <c r="EMR45" s="214"/>
      <c r="EMS45" s="214"/>
      <c r="EMT45" s="214"/>
      <c r="EMU45" s="214"/>
      <c r="EMV45" s="214"/>
      <c r="EMW45" s="214"/>
      <c r="EMX45" s="214"/>
      <c r="EMY45" s="214"/>
      <c r="EMZ45" s="214"/>
      <c r="ENA45" s="214"/>
      <c r="ENB45" s="214"/>
      <c r="ENC45" s="214"/>
      <c r="END45" s="214"/>
      <c r="ENE45" s="214"/>
      <c r="ENF45" s="214"/>
      <c r="ENG45" s="214"/>
      <c r="ENH45" s="214"/>
      <c r="ENI45" s="214"/>
      <c r="ENJ45" s="214"/>
      <c r="ENK45" s="214"/>
      <c r="ENL45" s="214"/>
      <c r="ENM45" s="214"/>
      <c r="ENN45" s="214"/>
      <c r="ENO45" s="214"/>
      <c r="ENP45" s="214"/>
      <c r="ENQ45" s="214"/>
      <c r="ENR45" s="214"/>
      <c r="ENS45" s="214"/>
      <c r="ENT45" s="214"/>
      <c r="ENU45" s="214"/>
      <c r="ENV45" s="214"/>
      <c r="ENW45" s="214"/>
      <c r="ENX45" s="214"/>
      <c r="ENY45" s="214"/>
      <c r="ENZ45" s="214"/>
      <c r="EOA45" s="214"/>
      <c r="EOB45" s="214"/>
      <c r="EOC45" s="214"/>
      <c r="EOD45" s="214"/>
      <c r="EOE45" s="214"/>
      <c r="EOF45" s="214"/>
      <c r="EOG45" s="214"/>
      <c r="EOH45" s="214"/>
      <c r="EOI45" s="214"/>
      <c r="EOJ45" s="214"/>
      <c r="EOK45" s="214"/>
      <c r="EOL45" s="214"/>
      <c r="EOM45" s="214"/>
      <c r="EON45" s="214"/>
      <c r="EOO45" s="214"/>
      <c r="EOP45" s="214"/>
      <c r="EOQ45" s="214"/>
      <c r="EOR45" s="214"/>
      <c r="EOS45" s="214"/>
      <c r="EOT45" s="214"/>
      <c r="EOU45" s="214"/>
      <c r="EOV45" s="214"/>
      <c r="EOW45" s="214"/>
      <c r="EOX45" s="214"/>
      <c r="EOY45" s="214"/>
      <c r="EOZ45" s="214"/>
      <c r="EPA45" s="214"/>
      <c r="EPB45" s="214"/>
      <c r="EPC45" s="214"/>
      <c r="EPD45" s="214"/>
      <c r="EPE45" s="214"/>
      <c r="EPF45" s="214"/>
      <c r="EPG45" s="214"/>
      <c r="EPH45" s="214"/>
      <c r="EPI45" s="214"/>
      <c r="EPJ45" s="214"/>
      <c r="EPK45" s="214"/>
      <c r="EPL45" s="214"/>
      <c r="EPM45" s="214"/>
      <c r="EPN45" s="214"/>
      <c r="EPO45" s="214"/>
      <c r="EPP45" s="214"/>
      <c r="EPQ45" s="214"/>
      <c r="EPR45" s="214"/>
      <c r="EPS45" s="214"/>
      <c r="EPT45" s="214"/>
      <c r="EPU45" s="214"/>
      <c r="EPV45" s="214"/>
      <c r="EPW45" s="214"/>
      <c r="EPX45" s="214"/>
      <c r="EPY45" s="214"/>
      <c r="EPZ45" s="214"/>
      <c r="EQA45" s="214"/>
      <c r="EQB45" s="214"/>
      <c r="EQC45" s="214"/>
      <c r="EQD45" s="214"/>
      <c r="EQE45" s="214"/>
      <c r="EQF45" s="214"/>
      <c r="EQG45" s="214"/>
      <c r="EQH45" s="214"/>
      <c r="EQI45" s="214"/>
      <c r="EQJ45" s="214"/>
      <c r="EQK45" s="214"/>
      <c r="EQL45" s="214"/>
      <c r="EQM45" s="214"/>
      <c r="EQN45" s="214"/>
      <c r="EQO45" s="214"/>
      <c r="EQP45" s="214"/>
      <c r="EQQ45" s="214"/>
      <c r="EQR45" s="214"/>
      <c r="EQS45" s="214"/>
      <c r="EQT45" s="214"/>
      <c r="EQU45" s="214"/>
      <c r="EQV45" s="214"/>
      <c r="EQW45" s="214"/>
      <c r="EQX45" s="214"/>
      <c r="EQY45" s="214"/>
      <c r="EQZ45" s="214"/>
      <c r="ERA45" s="214"/>
      <c r="ERB45" s="214"/>
      <c r="ERC45" s="214"/>
      <c r="ERD45" s="214"/>
      <c r="ERE45" s="214"/>
      <c r="ERF45" s="214"/>
      <c r="ERG45" s="214"/>
      <c r="ERH45" s="214"/>
      <c r="ERI45" s="214"/>
      <c r="ERJ45" s="214"/>
      <c r="ERK45" s="214"/>
      <c r="ERL45" s="214"/>
      <c r="ERM45" s="214"/>
      <c r="ERN45" s="214"/>
      <c r="ERO45" s="214"/>
      <c r="ERP45" s="214"/>
      <c r="ERQ45" s="214"/>
      <c r="ERR45" s="214"/>
      <c r="ERS45" s="214"/>
      <c r="ERT45" s="214"/>
      <c r="ERU45" s="214"/>
      <c r="ERV45" s="214"/>
      <c r="ERW45" s="214"/>
      <c r="ERX45" s="214"/>
      <c r="ERY45" s="214"/>
      <c r="ERZ45" s="214"/>
      <c r="ESA45" s="214"/>
      <c r="ESB45" s="214"/>
      <c r="ESC45" s="214"/>
      <c r="ESD45" s="214"/>
      <c r="ESE45" s="214"/>
      <c r="ESF45" s="214"/>
      <c r="ESG45" s="214"/>
      <c r="ESH45" s="214"/>
      <c r="ESI45" s="214"/>
      <c r="ESJ45" s="214"/>
      <c r="ESK45" s="214"/>
      <c r="ESL45" s="214"/>
      <c r="ESM45" s="214"/>
      <c r="ESN45" s="214"/>
      <c r="ESO45" s="214"/>
      <c r="ESP45" s="214"/>
      <c r="ESQ45" s="214"/>
      <c r="ESR45" s="214"/>
      <c r="ESS45" s="214"/>
      <c r="EST45" s="214"/>
      <c r="ESU45" s="214"/>
      <c r="ESV45" s="214"/>
      <c r="ESW45" s="214"/>
      <c r="ESX45" s="214"/>
      <c r="ESY45" s="214"/>
      <c r="ESZ45" s="214"/>
      <c r="ETA45" s="214"/>
      <c r="ETB45" s="214"/>
      <c r="ETC45" s="214"/>
      <c r="ETD45" s="214"/>
      <c r="ETE45" s="214"/>
      <c r="ETF45" s="214"/>
      <c r="ETG45" s="214"/>
      <c r="ETH45" s="214"/>
      <c r="ETI45" s="214"/>
      <c r="ETJ45" s="214"/>
      <c r="ETK45" s="214"/>
      <c r="ETL45" s="214"/>
      <c r="ETM45" s="214"/>
      <c r="ETN45" s="214"/>
      <c r="ETO45" s="214"/>
      <c r="ETP45" s="214"/>
      <c r="ETQ45" s="214"/>
      <c r="ETR45" s="214"/>
      <c r="ETS45" s="214"/>
      <c r="ETT45" s="214"/>
      <c r="ETU45" s="214"/>
      <c r="ETV45" s="214"/>
      <c r="ETW45" s="214"/>
      <c r="ETX45" s="214"/>
      <c r="ETY45" s="214"/>
      <c r="ETZ45" s="214"/>
      <c r="EUA45" s="214"/>
      <c r="EUB45" s="214"/>
      <c r="EUC45" s="214"/>
      <c r="EUD45" s="214"/>
      <c r="EUE45" s="214"/>
      <c r="EUF45" s="214"/>
      <c r="EUG45" s="214"/>
      <c r="EUH45" s="214"/>
      <c r="EUI45" s="214"/>
      <c r="EUJ45" s="214"/>
      <c r="EUK45" s="214"/>
      <c r="EUL45" s="214"/>
      <c r="EUM45" s="214"/>
      <c r="EUN45" s="214"/>
      <c r="EUO45" s="214"/>
      <c r="EUP45" s="214"/>
      <c r="EUQ45" s="214"/>
      <c r="EUR45" s="214"/>
      <c r="EUS45" s="214"/>
      <c r="EUT45" s="214"/>
      <c r="EUU45" s="214"/>
      <c r="EUV45" s="214"/>
      <c r="EUW45" s="214"/>
      <c r="EUX45" s="214"/>
      <c r="EUY45" s="214"/>
      <c r="EUZ45" s="214"/>
      <c r="EVA45" s="214"/>
      <c r="EVB45" s="214"/>
      <c r="EVC45" s="214"/>
      <c r="EVD45" s="214"/>
      <c r="EVE45" s="214"/>
      <c r="EVF45" s="214"/>
      <c r="EVG45" s="214"/>
      <c r="EVH45" s="214"/>
      <c r="EVI45" s="214"/>
      <c r="EVJ45" s="214"/>
      <c r="EVK45" s="214"/>
      <c r="EVL45" s="214"/>
      <c r="EVM45" s="214"/>
      <c r="EVN45" s="214"/>
      <c r="EVO45" s="214"/>
      <c r="EVP45" s="214"/>
      <c r="EVQ45" s="214"/>
      <c r="EVR45" s="214"/>
      <c r="EVS45" s="214"/>
      <c r="EVT45" s="214"/>
      <c r="EVU45" s="214"/>
      <c r="EVV45" s="214"/>
      <c r="EVW45" s="214"/>
      <c r="EVX45" s="214"/>
      <c r="EVY45" s="214"/>
      <c r="EVZ45" s="214"/>
      <c r="EWA45" s="214"/>
      <c r="EWB45" s="214"/>
      <c r="EWC45" s="214"/>
      <c r="EWD45" s="214"/>
      <c r="EWE45" s="214"/>
      <c r="EWF45" s="214"/>
      <c r="EWG45" s="214"/>
      <c r="EWH45" s="214"/>
      <c r="EWI45" s="214"/>
      <c r="EWJ45" s="214"/>
      <c r="EWK45" s="214"/>
      <c r="EWL45" s="214"/>
      <c r="EWM45" s="214"/>
      <c r="EWN45" s="214"/>
      <c r="EWO45" s="214"/>
      <c r="EWP45" s="214"/>
      <c r="EWQ45" s="214"/>
      <c r="EWR45" s="214"/>
      <c r="EWS45" s="214"/>
      <c r="EWT45" s="214"/>
      <c r="EWU45" s="214"/>
      <c r="EWV45" s="214"/>
      <c r="EWW45" s="214"/>
      <c r="EWX45" s="214"/>
      <c r="EWY45" s="214"/>
      <c r="EWZ45" s="214"/>
      <c r="EXA45" s="214"/>
      <c r="EXB45" s="214"/>
      <c r="EXC45" s="214"/>
      <c r="EXD45" s="214"/>
      <c r="EXE45" s="214"/>
      <c r="EXF45" s="214"/>
      <c r="EXG45" s="214"/>
      <c r="EXH45" s="214"/>
      <c r="EXI45" s="214"/>
      <c r="EXJ45" s="214"/>
      <c r="EXK45" s="214"/>
      <c r="EXL45" s="214"/>
      <c r="EXM45" s="214"/>
      <c r="EXN45" s="214"/>
      <c r="EXO45" s="214"/>
      <c r="EXP45" s="214"/>
      <c r="EXQ45" s="214"/>
      <c r="EXR45" s="214"/>
      <c r="EXS45" s="214"/>
      <c r="EXT45" s="214"/>
      <c r="EXU45" s="214"/>
      <c r="EXV45" s="214"/>
      <c r="EXW45" s="214"/>
      <c r="EXX45" s="214"/>
      <c r="EXY45" s="214"/>
      <c r="EXZ45" s="214"/>
      <c r="EYA45" s="214"/>
      <c r="EYB45" s="214"/>
      <c r="EYC45" s="214"/>
      <c r="EYD45" s="214"/>
      <c r="EYE45" s="214"/>
      <c r="EYF45" s="214"/>
      <c r="EYG45" s="214"/>
      <c r="EYH45" s="214"/>
      <c r="EYI45" s="214"/>
      <c r="EYJ45" s="214"/>
      <c r="EYK45" s="214"/>
      <c r="EYL45" s="214"/>
      <c r="EYM45" s="214"/>
      <c r="EYN45" s="214"/>
      <c r="EYO45" s="214"/>
      <c r="EYP45" s="214"/>
      <c r="EYQ45" s="214"/>
      <c r="EYR45" s="214"/>
      <c r="EYS45" s="214"/>
      <c r="EYT45" s="214"/>
      <c r="EYU45" s="214"/>
      <c r="EYV45" s="214"/>
      <c r="EYW45" s="214"/>
      <c r="EYX45" s="214"/>
      <c r="EYY45" s="214"/>
      <c r="EYZ45" s="214"/>
      <c r="EZA45" s="214"/>
      <c r="EZB45" s="214"/>
      <c r="EZC45" s="214"/>
      <c r="EZD45" s="214"/>
      <c r="EZE45" s="214"/>
      <c r="EZF45" s="214"/>
      <c r="EZG45" s="214"/>
      <c r="EZH45" s="214"/>
      <c r="EZI45" s="214"/>
      <c r="EZJ45" s="214"/>
      <c r="EZK45" s="214"/>
      <c r="EZL45" s="214"/>
      <c r="EZM45" s="214"/>
      <c r="EZN45" s="214"/>
      <c r="EZO45" s="214"/>
      <c r="EZP45" s="214"/>
      <c r="EZQ45" s="214"/>
      <c r="EZR45" s="214"/>
      <c r="EZS45" s="214"/>
      <c r="EZT45" s="214"/>
      <c r="EZU45" s="214"/>
      <c r="EZV45" s="214"/>
      <c r="EZW45" s="214"/>
      <c r="EZX45" s="214"/>
      <c r="EZY45" s="214"/>
      <c r="EZZ45" s="214"/>
      <c r="FAA45" s="214"/>
      <c r="FAB45" s="214"/>
      <c r="FAC45" s="214"/>
      <c r="FAD45" s="214"/>
      <c r="FAE45" s="214"/>
      <c r="FAF45" s="214"/>
      <c r="FAG45" s="214"/>
      <c r="FAH45" s="214"/>
      <c r="FAI45" s="214"/>
      <c r="FAJ45" s="214"/>
      <c r="FAK45" s="214"/>
      <c r="FAL45" s="214"/>
      <c r="FAM45" s="214"/>
      <c r="FAN45" s="214"/>
      <c r="FAO45" s="214"/>
      <c r="FAP45" s="214"/>
      <c r="FAQ45" s="214"/>
      <c r="FAR45" s="214"/>
      <c r="FAS45" s="214"/>
      <c r="FAT45" s="214"/>
      <c r="FAU45" s="214"/>
      <c r="FAV45" s="214"/>
      <c r="FAW45" s="214"/>
      <c r="FAX45" s="214"/>
      <c r="FAY45" s="214"/>
      <c r="FAZ45" s="214"/>
      <c r="FBA45" s="214"/>
      <c r="FBB45" s="214"/>
      <c r="FBC45" s="214"/>
      <c r="FBD45" s="214"/>
      <c r="FBE45" s="214"/>
      <c r="FBF45" s="214"/>
      <c r="FBG45" s="214"/>
      <c r="FBH45" s="214"/>
      <c r="FBI45" s="214"/>
      <c r="FBJ45" s="214"/>
      <c r="FBK45" s="214"/>
      <c r="FBL45" s="214"/>
      <c r="FBM45" s="214"/>
      <c r="FBN45" s="214"/>
      <c r="FBO45" s="214"/>
      <c r="FBP45" s="214"/>
      <c r="FBQ45" s="214"/>
      <c r="FBR45" s="214"/>
      <c r="FBS45" s="214"/>
      <c r="FBT45" s="214"/>
      <c r="FBU45" s="214"/>
      <c r="FBV45" s="214"/>
      <c r="FBW45" s="214"/>
      <c r="FBX45" s="214"/>
      <c r="FBY45" s="214"/>
      <c r="FBZ45" s="214"/>
      <c r="FCA45" s="214"/>
      <c r="FCB45" s="214"/>
      <c r="FCC45" s="214"/>
      <c r="FCD45" s="214"/>
      <c r="FCE45" s="214"/>
      <c r="FCF45" s="214"/>
      <c r="FCG45" s="214"/>
      <c r="FCH45" s="214"/>
      <c r="FCI45" s="214"/>
      <c r="FCJ45" s="214"/>
      <c r="FCK45" s="214"/>
      <c r="FCL45" s="214"/>
      <c r="FCM45" s="214"/>
      <c r="FCN45" s="214"/>
      <c r="FCO45" s="214"/>
      <c r="FCP45" s="214"/>
      <c r="FCQ45" s="214"/>
      <c r="FCR45" s="214"/>
      <c r="FCS45" s="214"/>
      <c r="FCT45" s="214"/>
      <c r="FCU45" s="214"/>
      <c r="FCV45" s="214"/>
      <c r="FCW45" s="214"/>
      <c r="FCX45" s="214"/>
      <c r="FCY45" s="214"/>
      <c r="FCZ45" s="214"/>
      <c r="FDA45" s="214"/>
      <c r="FDB45" s="214"/>
      <c r="FDC45" s="214"/>
      <c r="FDD45" s="214"/>
      <c r="FDE45" s="214"/>
      <c r="FDF45" s="214"/>
      <c r="FDG45" s="214"/>
      <c r="FDH45" s="214"/>
      <c r="FDI45" s="214"/>
      <c r="FDJ45" s="214"/>
      <c r="FDK45" s="214"/>
      <c r="FDL45" s="214"/>
      <c r="FDM45" s="214"/>
      <c r="FDN45" s="214"/>
      <c r="FDO45" s="214"/>
      <c r="FDP45" s="214"/>
      <c r="FDQ45" s="214"/>
      <c r="FDR45" s="214"/>
      <c r="FDS45" s="214"/>
      <c r="FDT45" s="214"/>
      <c r="FDU45" s="214"/>
      <c r="FDV45" s="214"/>
      <c r="FDW45" s="214"/>
      <c r="FDX45" s="214"/>
      <c r="FDY45" s="214"/>
      <c r="FDZ45" s="214"/>
      <c r="FEA45" s="214"/>
      <c r="FEB45" s="214"/>
      <c r="FEC45" s="214"/>
      <c r="FED45" s="214"/>
      <c r="FEE45" s="214"/>
      <c r="FEF45" s="214"/>
      <c r="FEG45" s="214"/>
      <c r="FEH45" s="214"/>
      <c r="FEI45" s="214"/>
      <c r="FEJ45" s="214"/>
      <c r="FEK45" s="214"/>
      <c r="FEL45" s="214"/>
      <c r="FEM45" s="214"/>
      <c r="FEN45" s="214"/>
      <c r="FEO45" s="214"/>
      <c r="FEP45" s="214"/>
      <c r="FEQ45" s="214"/>
      <c r="FER45" s="214"/>
      <c r="FES45" s="214"/>
      <c r="FET45" s="214"/>
      <c r="FEU45" s="214"/>
      <c r="FEV45" s="214"/>
      <c r="FEW45" s="214"/>
      <c r="FEX45" s="214"/>
      <c r="FEY45" s="214"/>
      <c r="FEZ45" s="214"/>
      <c r="FFA45" s="214"/>
      <c r="FFB45" s="214"/>
      <c r="FFC45" s="214"/>
      <c r="FFD45" s="214"/>
      <c r="FFE45" s="214"/>
      <c r="FFF45" s="214"/>
      <c r="FFG45" s="214"/>
      <c r="FFH45" s="214"/>
      <c r="FFI45" s="214"/>
      <c r="FFJ45" s="214"/>
      <c r="FFK45" s="214"/>
      <c r="FFL45" s="214"/>
      <c r="FFM45" s="214"/>
      <c r="FFN45" s="214"/>
      <c r="FFO45" s="214"/>
      <c r="FFP45" s="214"/>
      <c r="FFQ45" s="214"/>
      <c r="FFR45" s="214"/>
      <c r="FFS45" s="214"/>
      <c r="FFT45" s="214"/>
      <c r="FFU45" s="214"/>
      <c r="FFV45" s="214"/>
      <c r="FFW45" s="214"/>
      <c r="FFX45" s="214"/>
      <c r="FFY45" s="214"/>
      <c r="FFZ45" s="214"/>
      <c r="FGA45" s="214"/>
      <c r="FGB45" s="214"/>
      <c r="FGC45" s="214"/>
      <c r="FGD45" s="214"/>
      <c r="FGE45" s="214"/>
      <c r="FGF45" s="214"/>
      <c r="FGG45" s="214"/>
      <c r="FGH45" s="214"/>
      <c r="FGI45" s="214"/>
      <c r="FGJ45" s="214"/>
      <c r="FGK45" s="214"/>
      <c r="FGL45" s="214"/>
      <c r="FGM45" s="214"/>
      <c r="FGN45" s="214"/>
      <c r="FGO45" s="214"/>
      <c r="FGP45" s="214"/>
      <c r="FGQ45" s="214"/>
      <c r="FGR45" s="214"/>
      <c r="FGS45" s="214"/>
      <c r="FGT45" s="214"/>
      <c r="FGU45" s="214"/>
      <c r="FGV45" s="214"/>
      <c r="FGW45" s="214"/>
      <c r="FGX45" s="214"/>
      <c r="FGY45" s="214"/>
      <c r="FGZ45" s="214"/>
      <c r="FHA45" s="214"/>
      <c r="FHB45" s="214"/>
      <c r="FHC45" s="214"/>
      <c r="FHD45" s="214"/>
      <c r="FHE45" s="214"/>
      <c r="FHF45" s="214"/>
      <c r="FHG45" s="214"/>
      <c r="FHH45" s="214"/>
      <c r="FHI45" s="214"/>
      <c r="FHJ45" s="214"/>
      <c r="FHK45" s="214"/>
      <c r="FHL45" s="214"/>
      <c r="FHM45" s="214"/>
      <c r="FHN45" s="214"/>
      <c r="FHO45" s="214"/>
      <c r="FHP45" s="214"/>
      <c r="FHQ45" s="214"/>
      <c r="FHR45" s="214"/>
      <c r="FHS45" s="214"/>
      <c r="FHT45" s="214"/>
      <c r="FHU45" s="214"/>
      <c r="FHV45" s="214"/>
      <c r="FHW45" s="214"/>
      <c r="FHX45" s="214"/>
      <c r="FHY45" s="214"/>
      <c r="FHZ45" s="214"/>
      <c r="FIA45" s="214"/>
      <c r="FIB45" s="214"/>
      <c r="FIC45" s="214"/>
      <c r="FID45" s="214"/>
      <c r="FIE45" s="214"/>
      <c r="FIF45" s="214"/>
      <c r="FIG45" s="214"/>
      <c r="FIH45" s="214"/>
      <c r="FII45" s="214"/>
      <c r="FIJ45" s="214"/>
      <c r="FIK45" s="214"/>
      <c r="FIL45" s="214"/>
      <c r="FIM45" s="214"/>
      <c r="FIN45" s="214"/>
      <c r="FIO45" s="214"/>
      <c r="FIP45" s="214"/>
      <c r="FIQ45" s="214"/>
      <c r="FIR45" s="214"/>
      <c r="FIS45" s="214"/>
      <c r="FIT45" s="214"/>
      <c r="FIU45" s="214"/>
      <c r="FIV45" s="214"/>
      <c r="FIW45" s="214"/>
      <c r="FIX45" s="214"/>
      <c r="FIY45" s="214"/>
      <c r="FIZ45" s="214"/>
      <c r="FJA45" s="214"/>
      <c r="FJB45" s="214"/>
      <c r="FJC45" s="214"/>
      <c r="FJD45" s="214"/>
      <c r="FJE45" s="214"/>
      <c r="FJF45" s="214"/>
      <c r="FJG45" s="214"/>
      <c r="FJH45" s="214"/>
      <c r="FJI45" s="214"/>
      <c r="FJJ45" s="214"/>
      <c r="FJK45" s="214"/>
      <c r="FJL45" s="214"/>
      <c r="FJM45" s="214"/>
      <c r="FJN45" s="214"/>
      <c r="FJO45" s="214"/>
      <c r="FJP45" s="214"/>
      <c r="FJQ45" s="214"/>
      <c r="FJR45" s="214"/>
      <c r="FJS45" s="214"/>
      <c r="FJT45" s="214"/>
      <c r="FJU45" s="214"/>
      <c r="FJV45" s="214"/>
      <c r="FJW45" s="214"/>
      <c r="FJX45" s="214"/>
      <c r="FJY45" s="214"/>
      <c r="FJZ45" s="214"/>
      <c r="FKA45" s="214"/>
      <c r="FKB45" s="214"/>
      <c r="FKC45" s="214"/>
      <c r="FKD45" s="214"/>
      <c r="FKE45" s="214"/>
      <c r="FKF45" s="214"/>
      <c r="FKG45" s="214"/>
      <c r="FKH45" s="214"/>
      <c r="FKI45" s="214"/>
      <c r="FKJ45" s="214"/>
      <c r="FKK45" s="214"/>
      <c r="FKL45" s="214"/>
      <c r="FKM45" s="214"/>
      <c r="FKN45" s="214"/>
      <c r="FKO45" s="214"/>
      <c r="FKP45" s="214"/>
      <c r="FKQ45" s="214"/>
      <c r="FKR45" s="214"/>
      <c r="FKS45" s="214"/>
      <c r="FKT45" s="214"/>
      <c r="FKU45" s="214"/>
      <c r="FKV45" s="214"/>
      <c r="FKW45" s="214"/>
      <c r="FKX45" s="214"/>
      <c r="FKY45" s="214"/>
      <c r="FKZ45" s="214"/>
      <c r="FLA45" s="214"/>
      <c r="FLB45" s="214"/>
      <c r="FLC45" s="214"/>
      <c r="FLD45" s="214"/>
      <c r="FLE45" s="214"/>
      <c r="FLF45" s="214"/>
      <c r="FLG45" s="214"/>
      <c r="FLH45" s="214"/>
      <c r="FLI45" s="214"/>
      <c r="FLJ45" s="214"/>
      <c r="FLK45" s="214"/>
      <c r="FLL45" s="214"/>
      <c r="FLM45" s="214"/>
      <c r="FLN45" s="214"/>
      <c r="FLO45" s="214"/>
      <c r="FLP45" s="214"/>
      <c r="FLQ45" s="214"/>
      <c r="FLR45" s="214"/>
      <c r="FLS45" s="214"/>
      <c r="FLT45" s="214"/>
      <c r="FLU45" s="214"/>
      <c r="FLV45" s="214"/>
      <c r="FLW45" s="214"/>
      <c r="FLX45" s="214"/>
      <c r="FLY45" s="214"/>
      <c r="FLZ45" s="214"/>
      <c r="FMA45" s="214"/>
      <c r="FMB45" s="214"/>
      <c r="FMC45" s="214"/>
      <c r="FMD45" s="214"/>
      <c r="FME45" s="214"/>
      <c r="FMF45" s="214"/>
      <c r="FMG45" s="214"/>
      <c r="FMH45" s="214"/>
      <c r="FMI45" s="214"/>
      <c r="FMJ45" s="214"/>
      <c r="FMK45" s="214"/>
      <c r="FML45" s="214"/>
      <c r="FMM45" s="214"/>
      <c r="FMN45" s="214"/>
      <c r="FMO45" s="214"/>
      <c r="FMP45" s="214"/>
      <c r="FMQ45" s="214"/>
      <c r="FMR45" s="214"/>
      <c r="FMS45" s="214"/>
      <c r="FMT45" s="214"/>
      <c r="FMU45" s="214"/>
      <c r="FMV45" s="214"/>
      <c r="FMW45" s="214"/>
      <c r="FMX45" s="214"/>
      <c r="FMY45" s="214"/>
      <c r="FMZ45" s="214"/>
      <c r="FNA45" s="214"/>
      <c r="FNB45" s="214"/>
      <c r="FNC45" s="214"/>
      <c r="FND45" s="214"/>
      <c r="FNE45" s="214"/>
      <c r="FNF45" s="214"/>
      <c r="FNG45" s="214"/>
      <c r="FNH45" s="214"/>
      <c r="FNI45" s="214"/>
      <c r="FNJ45" s="214"/>
      <c r="FNK45" s="214"/>
      <c r="FNL45" s="214"/>
      <c r="FNM45" s="214"/>
      <c r="FNN45" s="214"/>
      <c r="FNO45" s="214"/>
      <c r="FNP45" s="214"/>
      <c r="FNQ45" s="214"/>
      <c r="FNR45" s="214"/>
      <c r="FNS45" s="214"/>
      <c r="FNT45" s="214"/>
      <c r="FNU45" s="214"/>
      <c r="FNV45" s="214"/>
      <c r="FNW45" s="214"/>
      <c r="FNX45" s="214"/>
      <c r="FNY45" s="214"/>
      <c r="FNZ45" s="214"/>
      <c r="FOA45" s="214"/>
      <c r="FOB45" s="214"/>
      <c r="FOC45" s="214"/>
      <c r="FOD45" s="214"/>
      <c r="FOE45" s="214"/>
      <c r="FOF45" s="214"/>
      <c r="FOG45" s="214"/>
      <c r="FOH45" s="214"/>
      <c r="FOI45" s="214"/>
      <c r="FOJ45" s="214"/>
      <c r="FOK45" s="214"/>
      <c r="FOL45" s="214"/>
      <c r="FOM45" s="214"/>
      <c r="FON45" s="214"/>
      <c r="FOO45" s="214"/>
      <c r="FOP45" s="214"/>
      <c r="FOQ45" s="214"/>
      <c r="FOR45" s="214"/>
      <c r="FOS45" s="214"/>
      <c r="FOT45" s="214"/>
      <c r="FOU45" s="214"/>
      <c r="FOV45" s="214"/>
      <c r="FOW45" s="214"/>
      <c r="FOX45" s="214"/>
      <c r="FOY45" s="214"/>
      <c r="FOZ45" s="214"/>
      <c r="FPA45" s="214"/>
      <c r="FPB45" s="214"/>
      <c r="FPC45" s="214"/>
      <c r="FPD45" s="214"/>
      <c r="FPE45" s="214"/>
      <c r="FPF45" s="214"/>
      <c r="FPG45" s="214"/>
      <c r="FPH45" s="214"/>
      <c r="FPI45" s="214"/>
      <c r="FPJ45" s="214"/>
      <c r="FPK45" s="214"/>
      <c r="FPL45" s="214"/>
      <c r="FPM45" s="214"/>
      <c r="FPN45" s="214"/>
      <c r="FPO45" s="214"/>
      <c r="FPP45" s="214"/>
      <c r="FPQ45" s="214"/>
      <c r="FPR45" s="214"/>
      <c r="FPS45" s="214"/>
      <c r="FPT45" s="214"/>
      <c r="FPU45" s="214"/>
      <c r="FPV45" s="214"/>
      <c r="FPW45" s="214"/>
      <c r="FPX45" s="214"/>
      <c r="FPY45" s="214"/>
      <c r="FPZ45" s="214"/>
      <c r="FQA45" s="214"/>
      <c r="FQB45" s="214"/>
      <c r="FQC45" s="214"/>
      <c r="FQD45" s="214"/>
      <c r="FQE45" s="214"/>
      <c r="FQF45" s="214"/>
      <c r="FQG45" s="214"/>
      <c r="FQH45" s="214"/>
      <c r="FQI45" s="214"/>
      <c r="FQJ45" s="214"/>
      <c r="FQK45" s="214"/>
      <c r="FQL45" s="214"/>
      <c r="FQM45" s="214"/>
      <c r="FQN45" s="214"/>
      <c r="FQO45" s="214"/>
      <c r="FQP45" s="214"/>
      <c r="FQQ45" s="214"/>
      <c r="FQR45" s="214"/>
      <c r="FQS45" s="214"/>
      <c r="FQT45" s="214"/>
      <c r="FQU45" s="214"/>
      <c r="FQV45" s="214"/>
      <c r="FQW45" s="214"/>
      <c r="FQX45" s="214"/>
      <c r="FQY45" s="214"/>
      <c r="FQZ45" s="214"/>
      <c r="FRA45" s="214"/>
      <c r="FRB45" s="214"/>
      <c r="FRC45" s="214"/>
      <c r="FRD45" s="214"/>
      <c r="FRE45" s="214"/>
      <c r="FRF45" s="214"/>
      <c r="FRG45" s="214"/>
      <c r="FRH45" s="214"/>
      <c r="FRI45" s="214"/>
      <c r="FRJ45" s="214"/>
      <c r="FRK45" s="214"/>
      <c r="FRL45" s="214"/>
      <c r="FRM45" s="214"/>
      <c r="FRN45" s="214"/>
      <c r="FRO45" s="214"/>
      <c r="FRP45" s="214"/>
      <c r="FRQ45" s="214"/>
      <c r="FRR45" s="214"/>
      <c r="FRS45" s="214"/>
      <c r="FRT45" s="214"/>
      <c r="FRU45" s="214"/>
      <c r="FRV45" s="214"/>
      <c r="FRW45" s="214"/>
      <c r="FRX45" s="214"/>
      <c r="FRY45" s="214"/>
      <c r="FRZ45" s="214"/>
      <c r="FSA45" s="214"/>
      <c r="FSB45" s="214"/>
      <c r="FSC45" s="214"/>
      <c r="FSD45" s="214"/>
      <c r="FSE45" s="214"/>
      <c r="FSF45" s="214"/>
      <c r="FSG45" s="214"/>
      <c r="FSH45" s="214"/>
      <c r="FSI45" s="214"/>
      <c r="FSJ45" s="214"/>
      <c r="FSK45" s="214"/>
      <c r="FSL45" s="214"/>
      <c r="FSM45" s="214"/>
      <c r="FSN45" s="214"/>
      <c r="FSO45" s="214"/>
      <c r="FSP45" s="214"/>
      <c r="FSQ45" s="214"/>
      <c r="FSR45" s="214"/>
      <c r="FSS45" s="214"/>
      <c r="FST45" s="214"/>
      <c r="FSU45" s="214"/>
      <c r="FSV45" s="214"/>
      <c r="FSW45" s="214"/>
      <c r="FSX45" s="214"/>
      <c r="FSY45" s="214"/>
      <c r="FSZ45" s="214"/>
      <c r="FTA45" s="214"/>
      <c r="FTB45" s="214"/>
      <c r="FTC45" s="214"/>
      <c r="FTD45" s="214"/>
      <c r="FTE45" s="214"/>
      <c r="FTF45" s="214"/>
      <c r="FTG45" s="214"/>
      <c r="FTH45" s="214"/>
      <c r="FTI45" s="214"/>
      <c r="FTJ45" s="214"/>
      <c r="FTK45" s="214"/>
      <c r="FTL45" s="214"/>
      <c r="FTM45" s="214"/>
      <c r="FTN45" s="214"/>
      <c r="FTO45" s="214"/>
      <c r="FTP45" s="214"/>
      <c r="FTQ45" s="214"/>
      <c r="FTR45" s="214"/>
      <c r="FTS45" s="214"/>
      <c r="FTT45" s="214"/>
      <c r="FTU45" s="214"/>
      <c r="FTV45" s="214"/>
      <c r="FTW45" s="214"/>
      <c r="FTX45" s="214"/>
      <c r="FTY45" s="214"/>
      <c r="FTZ45" s="214"/>
      <c r="FUA45" s="214"/>
      <c r="FUB45" s="214"/>
      <c r="FUC45" s="214"/>
      <c r="FUD45" s="214"/>
      <c r="FUE45" s="214"/>
      <c r="FUF45" s="214"/>
      <c r="FUG45" s="214"/>
      <c r="FUH45" s="214"/>
      <c r="FUI45" s="214"/>
      <c r="FUJ45" s="214"/>
      <c r="FUK45" s="214"/>
      <c r="FUL45" s="214"/>
      <c r="FUM45" s="214"/>
      <c r="FUN45" s="214"/>
      <c r="FUO45" s="214"/>
      <c r="FUP45" s="214"/>
      <c r="FUQ45" s="214"/>
      <c r="FUR45" s="214"/>
      <c r="FUS45" s="214"/>
      <c r="FUT45" s="214"/>
      <c r="FUU45" s="214"/>
      <c r="FUV45" s="214"/>
      <c r="FUW45" s="214"/>
      <c r="FUX45" s="214"/>
      <c r="FUY45" s="214"/>
      <c r="FUZ45" s="214"/>
      <c r="FVA45" s="214"/>
      <c r="FVB45" s="214"/>
      <c r="FVC45" s="214"/>
      <c r="FVD45" s="214"/>
      <c r="FVE45" s="214"/>
      <c r="FVF45" s="214"/>
      <c r="FVG45" s="214"/>
      <c r="FVH45" s="214"/>
      <c r="FVI45" s="214"/>
      <c r="FVJ45" s="214"/>
      <c r="FVK45" s="214"/>
      <c r="FVL45" s="214"/>
      <c r="FVM45" s="214"/>
      <c r="FVN45" s="214"/>
      <c r="FVO45" s="214"/>
      <c r="FVP45" s="214"/>
      <c r="FVQ45" s="214"/>
      <c r="FVR45" s="214"/>
      <c r="FVS45" s="214"/>
      <c r="FVT45" s="214"/>
      <c r="FVU45" s="214"/>
      <c r="FVV45" s="214"/>
      <c r="FVW45" s="214"/>
      <c r="FVX45" s="214"/>
      <c r="FVY45" s="214"/>
      <c r="FVZ45" s="214"/>
      <c r="FWA45" s="214"/>
      <c r="FWB45" s="214"/>
      <c r="FWC45" s="214"/>
      <c r="FWD45" s="214"/>
      <c r="FWE45" s="214"/>
      <c r="FWF45" s="214"/>
      <c r="FWG45" s="214"/>
      <c r="FWH45" s="214"/>
      <c r="FWI45" s="214"/>
      <c r="FWJ45" s="214"/>
      <c r="FWK45" s="214"/>
      <c r="FWL45" s="214"/>
      <c r="FWM45" s="214"/>
      <c r="FWN45" s="214"/>
      <c r="FWO45" s="214"/>
      <c r="FWP45" s="214"/>
      <c r="FWQ45" s="214"/>
      <c r="FWR45" s="214"/>
      <c r="FWS45" s="214"/>
      <c r="FWT45" s="214"/>
      <c r="FWU45" s="214"/>
      <c r="FWV45" s="214"/>
      <c r="FWW45" s="214"/>
      <c r="FWX45" s="214"/>
      <c r="FWY45" s="214"/>
      <c r="FWZ45" s="214"/>
      <c r="FXA45" s="214"/>
      <c r="FXB45" s="214"/>
      <c r="FXC45" s="214"/>
      <c r="FXD45" s="214"/>
      <c r="FXE45" s="214"/>
      <c r="FXF45" s="214"/>
      <c r="FXG45" s="214"/>
      <c r="FXH45" s="214"/>
      <c r="FXI45" s="214"/>
      <c r="FXJ45" s="214"/>
      <c r="FXK45" s="214"/>
      <c r="FXL45" s="214"/>
      <c r="FXM45" s="214"/>
      <c r="FXN45" s="214"/>
      <c r="FXO45" s="214"/>
      <c r="FXP45" s="214"/>
      <c r="FXQ45" s="214"/>
      <c r="FXR45" s="214"/>
      <c r="FXS45" s="214"/>
      <c r="FXT45" s="214"/>
      <c r="FXU45" s="214"/>
      <c r="FXV45" s="214"/>
      <c r="FXW45" s="214"/>
      <c r="FXX45" s="214"/>
      <c r="FXY45" s="214"/>
      <c r="FXZ45" s="214"/>
      <c r="FYA45" s="214"/>
      <c r="FYB45" s="214"/>
      <c r="FYC45" s="214"/>
      <c r="FYD45" s="214"/>
      <c r="FYE45" s="214"/>
      <c r="FYF45" s="214"/>
      <c r="FYG45" s="214"/>
      <c r="FYH45" s="214"/>
      <c r="FYI45" s="214"/>
      <c r="FYJ45" s="214"/>
      <c r="FYK45" s="214"/>
      <c r="FYL45" s="214"/>
      <c r="FYM45" s="214"/>
      <c r="FYN45" s="214"/>
      <c r="FYO45" s="214"/>
      <c r="FYP45" s="214"/>
      <c r="FYQ45" s="214"/>
      <c r="FYR45" s="214"/>
      <c r="FYS45" s="214"/>
      <c r="FYT45" s="214"/>
      <c r="FYU45" s="214"/>
      <c r="FYV45" s="214"/>
      <c r="FYW45" s="214"/>
      <c r="FYX45" s="214"/>
      <c r="FYY45" s="214"/>
      <c r="FYZ45" s="214"/>
      <c r="FZA45" s="214"/>
      <c r="FZB45" s="214"/>
      <c r="FZC45" s="214"/>
      <c r="FZD45" s="214"/>
      <c r="FZE45" s="214"/>
      <c r="FZF45" s="214"/>
      <c r="FZG45" s="214"/>
      <c r="FZH45" s="214"/>
      <c r="FZI45" s="214"/>
      <c r="FZJ45" s="214"/>
      <c r="FZK45" s="214"/>
      <c r="FZL45" s="214"/>
      <c r="FZM45" s="214"/>
      <c r="FZN45" s="214"/>
      <c r="FZO45" s="214"/>
      <c r="FZP45" s="214"/>
      <c r="FZQ45" s="214"/>
      <c r="FZR45" s="214"/>
      <c r="FZS45" s="214"/>
      <c r="FZT45" s="214"/>
      <c r="FZU45" s="214"/>
      <c r="FZV45" s="214"/>
      <c r="FZW45" s="214"/>
      <c r="FZX45" s="214"/>
      <c r="FZY45" s="214"/>
      <c r="FZZ45" s="214"/>
      <c r="GAA45" s="214"/>
      <c r="GAB45" s="214"/>
      <c r="GAC45" s="214"/>
      <c r="GAD45" s="214"/>
      <c r="GAE45" s="214"/>
      <c r="GAF45" s="214"/>
      <c r="GAG45" s="214"/>
      <c r="GAH45" s="214"/>
      <c r="GAI45" s="214"/>
      <c r="GAJ45" s="214"/>
      <c r="GAK45" s="214"/>
      <c r="GAL45" s="214"/>
      <c r="GAM45" s="214"/>
      <c r="GAN45" s="214"/>
      <c r="GAO45" s="214"/>
      <c r="GAP45" s="214"/>
      <c r="GAQ45" s="214"/>
      <c r="GAR45" s="214"/>
      <c r="GAS45" s="214"/>
      <c r="GAT45" s="214"/>
      <c r="GAU45" s="214"/>
      <c r="GAV45" s="214"/>
      <c r="GAW45" s="214"/>
      <c r="GAX45" s="214"/>
      <c r="GAY45" s="214"/>
      <c r="GAZ45" s="214"/>
      <c r="GBA45" s="214"/>
      <c r="GBB45" s="214"/>
      <c r="GBC45" s="214"/>
      <c r="GBD45" s="214"/>
      <c r="GBE45" s="214"/>
      <c r="GBF45" s="214"/>
      <c r="GBG45" s="214"/>
      <c r="GBH45" s="214"/>
      <c r="GBI45" s="214"/>
      <c r="GBJ45" s="214"/>
      <c r="GBK45" s="214"/>
      <c r="GBL45" s="214"/>
      <c r="GBM45" s="214"/>
      <c r="GBN45" s="214"/>
      <c r="GBO45" s="214"/>
      <c r="GBP45" s="214"/>
      <c r="GBQ45" s="214"/>
      <c r="GBR45" s="214"/>
      <c r="GBS45" s="214"/>
      <c r="GBT45" s="214"/>
      <c r="GBU45" s="214"/>
      <c r="GBV45" s="214"/>
      <c r="GBW45" s="214"/>
      <c r="GBX45" s="214"/>
      <c r="GBY45" s="214"/>
      <c r="GBZ45" s="214"/>
      <c r="GCA45" s="214"/>
      <c r="GCB45" s="214"/>
      <c r="GCC45" s="214"/>
      <c r="GCD45" s="214"/>
      <c r="GCE45" s="214"/>
      <c r="GCF45" s="214"/>
      <c r="GCG45" s="214"/>
      <c r="GCH45" s="214"/>
      <c r="GCI45" s="214"/>
      <c r="GCJ45" s="214"/>
      <c r="GCK45" s="214"/>
      <c r="GCL45" s="214"/>
      <c r="GCM45" s="214"/>
      <c r="GCN45" s="214"/>
      <c r="GCO45" s="214"/>
      <c r="GCP45" s="214"/>
      <c r="GCQ45" s="214"/>
      <c r="GCR45" s="214"/>
      <c r="GCS45" s="214"/>
      <c r="GCT45" s="214"/>
      <c r="GCU45" s="214"/>
      <c r="GCV45" s="214"/>
      <c r="GCW45" s="214"/>
      <c r="GCX45" s="214"/>
      <c r="GCY45" s="214"/>
      <c r="GCZ45" s="214"/>
      <c r="GDA45" s="214"/>
      <c r="GDB45" s="214"/>
      <c r="GDC45" s="214"/>
      <c r="GDD45" s="214"/>
      <c r="GDE45" s="214"/>
      <c r="GDF45" s="214"/>
      <c r="GDG45" s="214"/>
      <c r="GDH45" s="214"/>
      <c r="GDI45" s="214"/>
      <c r="GDJ45" s="214"/>
      <c r="GDK45" s="214"/>
      <c r="GDL45" s="214"/>
      <c r="GDM45" s="214"/>
      <c r="GDN45" s="214"/>
      <c r="GDO45" s="214"/>
      <c r="GDP45" s="214"/>
      <c r="GDQ45" s="214"/>
      <c r="GDR45" s="214"/>
      <c r="GDS45" s="214"/>
      <c r="GDT45" s="214"/>
      <c r="GDU45" s="214"/>
      <c r="GDV45" s="214"/>
      <c r="GDW45" s="214"/>
      <c r="GDX45" s="214"/>
      <c r="GDY45" s="214"/>
      <c r="GDZ45" s="214"/>
      <c r="GEA45" s="214"/>
      <c r="GEB45" s="214"/>
      <c r="GEC45" s="214"/>
      <c r="GED45" s="214"/>
      <c r="GEE45" s="214"/>
      <c r="GEF45" s="214"/>
      <c r="GEG45" s="214"/>
      <c r="GEH45" s="214"/>
      <c r="GEI45" s="214"/>
      <c r="GEJ45" s="214"/>
      <c r="GEK45" s="214"/>
      <c r="GEL45" s="214"/>
      <c r="GEM45" s="214"/>
      <c r="GEN45" s="214"/>
      <c r="GEO45" s="214"/>
      <c r="GEP45" s="214"/>
      <c r="GEQ45" s="214"/>
      <c r="GER45" s="214"/>
      <c r="GES45" s="214"/>
      <c r="GET45" s="214"/>
      <c r="GEU45" s="214"/>
      <c r="GEV45" s="214"/>
      <c r="GEW45" s="214"/>
      <c r="GEX45" s="214"/>
      <c r="GEY45" s="214"/>
      <c r="GEZ45" s="214"/>
      <c r="GFA45" s="214"/>
      <c r="GFB45" s="214"/>
      <c r="GFC45" s="214"/>
      <c r="GFD45" s="214"/>
      <c r="GFE45" s="214"/>
      <c r="GFF45" s="214"/>
      <c r="GFG45" s="214"/>
      <c r="GFH45" s="214"/>
      <c r="GFI45" s="214"/>
      <c r="GFJ45" s="214"/>
      <c r="GFK45" s="214"/>
      <c r="GFL45" s="214"/>
      <c r="GFM45" s="214"/>
      <c r="GFN45" s="214"/>
      <c r="GFO45" s="214"/>
      <c r="GFP45" s="214"/>
      <c r="GFQ45" s="214"/>
      <c r="GFR45" s="214"/>
      <c r="GFS45" s="214"/>
      <c r="GFT45" s="214"/>
      <c r="GFU45" s="214"/>
      <c r="GFV45" s="214"/>
      <c r="GFW45" s="214"/>
      <c r="GFX45" s="214"/>
      <c r="GFY45" s="214"/>
      <c r="GFZ45" s="214"/>
      <c r="GGA45" s="214"/>
      <c r="GGB45" s="214"/>
      <c r="GGC45" s="214"/>
      <c r="GGD45" s="214"/>
      <c r="GGE45" s="214"/>
      <c r="GGF45" s="214"/>
      <c r="GGG45" s="214"/>
      <c r="GGH45" s="214"/>
      <c r="GGI45" s="214"/>
      <c r="GGJ45" s="214"/>
      <c r="GGK45" s="214"/>
      <c r="GGL45" s="214"/>
      <c r="GGM45" s="214"/>
      <c r="GGN45" s="214"/>
      <c r="GGO45" s="214"/>
      <c r="GGP45" s="214"/>
      <c r="GGQ45" s="214"/>
      <c r="GGR45" s="214"/>
      <c r="GGS45" s="214"/>
      <c r="GGT45" s="214"/>
      <c r="GGU45" s="214"/>
      <c r="GGV45" s="214"/>
      <c r="GGW45" s="214"/>
      <c r="GGX45" s="214"/>
      <c r="GGY45" s="214"/>
      <c r="GGZ45" s="214"/>
      <c r="GHA45" s="214"/>
      <c r="GHB45" s="214"/>
      <c r="GHC45" s="214"/>
      <c r="GHD45" s="214"/>
      <c r="GHE45" s="214"/>
      <c r="GHF45" s="214"/>
      <c r="GHG45" s="214"/>
      <c r="GHH45" s="214"/>
      <c r="GHI45" s="214"/>
      <c r="GHJ45" s="214"/>
      <c r="GHK45" s="214"/>
      <c r="GHL45" s="214"/>
      <c r="GHM45" s="214"/>
      <c r="GHN45" s="214"/>
      <c r="GHO45" s="214"/>
      <c r="GHP45" s="214"/>
      <c r="GHQ45" s="214"/>
      <c r="GHR45" s="214"/>
      <c r="GHS45" s="214"/>
      <c r="GHT45" s="214"/>
      <c r="GHU45" s="214"/>
      <c r="GHV45" s="214"/>
      <c r="GHW45" s="214"/>
      <c r="GHX45" s="214"/>
      <c r="GHY45" s="214"/>
      <c r="GHZ45" s="214"/>
      <c r="GIA45" s="214"/>
      <c r="GIB45" s="214"/>
      <c r="GIC45" s="214"/>
      <c r="GID45" s="214"/>
      <c r="GIE45" s="214"/>
      <c r="GIF45" s="214"/>
      <c r="GIG45" s="214"/>
      <c r="GIH45" s="214"/>
      <c r="GII45" s="214"/>
      <c r="GIJ45" s="214"/>
      <c r="GIK45" s="214"/>
      <c r="GIL45" s="214"/>
      <c r="GIM45" s="214"/>
      <c r="GIN45" s="214"/>
      <c r="GIO45" s="214"/>
      <c r="GIP45" s="214"/>
      <c r="GIQ45" s="214"/>
      <c r="GIR45" s="214"/>
      <c r="GIS45" s="214"/>
      <c r="GIT45" s="214"/>
      <c r="GIU45" s="214"/>
      <c r="GIV45" s="214"/>
      <c r="GIW45" s="214"/>
      <c r="GIX45" s="214"/>
      <c r="GIY45" s="214"/>
      <c r="GIZ45" s="214"/>
      <c r="GJA45" s="214"/>
      <c r="GJB45" s="214"/>
      <c r="GJC45" s="214"/>
      <c r="GJD45" s="214"/>
      <c r="GJE45" s="214"/>
      <c r="GJF45" s="214"/>
      <c r="GJG45" s="214"/>
      <c r="GJH45" s="214"/>
      <c r="GJI45" s="214"/>
      <c r="GJJ45" s="214"/>
      <c r="GJK45" s="214"/>
      <c r="GJL45" s="214"/>
      <c r="GJM45" s="214"/>
      <c r="GJN45" s="214"/>
      <c r="GJO45" s="214"/>
      <c r="GJP45" s="214"/>
      <c r="GJQ45" s="214"/>
      <c r="GJR45" s="214"/>
      <c r="GJS45" s="214"/>
      <c r="GJT45" s="214"/>
      <c r="GJU45" s="214"/>
      <c r="GJV45" s="214"/>
      <c r="GJW45" s="214"/>
      <c r="GJX45" s="214"/>
      <c r="GJY45" s="214"/>
      <c r="GJZ45" s="214"/>
      <c r="GKA45" s="214"/>
      <c r="GKB45" s="214"/>
      <c r="GKC45" s="214"/>
      <c r="GKD45" s="214"/>
      <c r="GKE45" s="214"/>
      <c r="GKF45" s="214"/>
      <c r="GKG45" s="214"/>
      <c r="GKH45" s="214"/>
      <c r="GKI45" s="214"/>
      <c r="GKJ45" s="214"/>
      <c r="GKK45" s="214"/>
      <c r="GKL45" s="214"/>
      <c r="GKM45" s="214"/>
      <c r="GKN45" s="214"/>
      <c r="GKO45" s="214"/>
      <c r="GKP45" s="214"/>
      <c r="GKQ45" s="214"/>
      <c r="GKR45" s="214"/>
      <c r="GKS45" s="214"/>
      <c r="GKT45" s="214"/>
      <c r="GKU45" s="214"/>
      <c r="GKV45" s="214"/>
      <c r="GKW45" s="214"/>
      <c r="GKX45" s="214"/>
      <c r="GKY45" s="214"/>
      <c r="GKZ45" s="214"/>
      <c r="GLA45" s="214"/>
      <c r="GLB45" s="214"/>
      <c r="GLC45" s="214"/>
      <c r="GLD45" s="214"/>
      <c r="GLE45" s="214"/>
      <c r="GLF45" s="214"/>
      <c r="GLG45" s="214"/>
      <c r="GLH45" s="214"/>
      <c r="GLI45" s="214"/>
      <c r="GLJ45" s="214"/>
      <c r="GLK45" s="214"/>
      <c r="GLL45" s="214"/>
      <c r="GLM45" s="214"/>
      <c r="GLN45" s="214"/>
      <c r="GLO45" s="214"/>
      <c r="GLP45" s="214"/>
      <c r="GLQ45" s="214"/>
      <c r="GLR45" s="214"/>
      <c r="GLS45" s="214"/>
      <c r="GLT45" s="214"/>
      <c r="GLU45" s="214"/>
      <c r="GLV45" s="214"/>
      <c r="GLW45" s="214"/>
      <c r="GLX45" s="214"/>
      <c r="GLY45" s="214"/>
      <c r="GLZ45" s="214"/>
      <c r="GMA45" s="214"/>
      <c r="GMB45" s="214"/>
      <c r="GMC45" s="214"/>
      <c r="GMD45" s="214"/>
      <c r="GME45" s="214"/>
      <c r="GMF45" s="214"/>
      <c r="GMG45" s="214"/>
      <c r="GMH45" s="214"/>
      <c r="GMI45" s="214"/>
      <c r="GMJ45" s="214"/>
      <c r="GMK45" s="214"/>
      <c r="GML45" s="214"/>
      <c r="GMM45" s="214"/>
      <c r="GMN45" s="214"/>
      <c r="GMO45" s="214"/>
      <c r="GMP45" s="214"/>
      <c r="GMQ45" s="214"/>
      <c r="GMR45" s="214"/>
      <c r="GMS45" s="214"/>
      <c r="GMT45" s="214"/>
      <c r="GMU45" s="214"/>
      <c r="GMV45" s="214"/>
      <c r="GMW45" s="214"/>
      <c r="GMX45" s="214"/>
      <c r="GMY45" s="214"/>
      <c r="GMZ45" s="214"/>
      <c r="GNA45" s="214"/>
      <c r="GNB45" s="214"/>
      <c r="GNC45" s="214"/>
      <c r="GND45" s="214"/>
      <c r="GNE45" s="214"/>
      <c r="GNF45" s="214"/>
      <c r="GNG45" s="214"/>
      <c r="GNH45" s="214"/>
      <c r="GNI45" s="214"/>
      <c r="GNJ45" s="214"/>
      <c r="GNK45" s="214"/>
      <c r="GNL45" s="214"/>
      <c r="GNM45" s="214"/>
      <c r="GNN45" s="214"/>
      <c r="GNO45" s="214"/>
      <c r="GNP45" s="214"/>
      <c r="GNQ45" s="214"/>
      <c r="GNR45" s="214"/>
      <c r="GNS45" s="214"/>
      <c r="GNT45" s="214"/>
      <c r="GNU45" s="214"/>
      <c r="GNV45" s="214"/>
      <c r="GNW45" s="214"/>
      <c r="GNX45" s="214"/>
      <c r="GNY45" s="214"/>
      <c r="GNZ45" s="214"/>
      <c r="GOA45" s="214"/>
      <c r="GOB45" s="214"/>
      <c r="GOC45" s="214"/>
      <c r="GOD45" s="214"/>
      <c r="GOE45" s="214"/>
      <c r="GOF45" s="214"/>
      <c r="GOG45" s="214"/>
      <c r="GOH45" s="214"/>
      <c r="GOI45" s="214"/>
      <c r="GOJ45" s="214"/>
      <c r="GOK45" s="214"/>
      <c r="GOL45" s="214"/>
      <c r="GOM45" s="214"/>
      <c r="GON45" s="214"/>
      <c r="GOO45" s="214"/>
      <c r="GOP45" s="214"/>
      <c r="GOQ45" s="214"/>
      <c r="GOR45" s="214"/>
      <c r="GOS45" s="214"/>
      <c r="GOT45" s="214"/>
      <c r="GOU45" s="214"/>
      <c r="GOV45" s="214"/>
      <c r="GOW45" s="214"/>
      <c r="GOX45" s="214"/>
      <c r="GOY45" s="214"/>
      <c r="GOZ45" s="214"/>
      <c r="GPA45" s="214"/>
      <c r="GPB45" s="214"/>
      <c r="GPC45" s="214"/>
      <c r="GPD45" s="214"/>
      <c r="GPE45" s="214"/>
      <c r="GPF45" s="214"/>
      <c r="GPG45" s="214"/>
      <c r="GPH45" s="214"/>
      <c r="GPI45" s="214"/>
      <c r="GPJ45" s="214"/>
      <c r="GPK45" s="214"/>
      <c r="GPL45" s="214"/>
      <c r="GPM45" s="214"/>
      <c r="GPN45" s="214"/>
      <c r="GPO45" s="214"/>
      <c r="GPP45" s="214"/>
      <c r="GPQ45" s="214"/>
      <c r="GPR45" s="214"/>
      <c r="GPS45" s="214"/>
      <c r="GPT45" s="214"/>
      <c r="GPU45" s="214"/>
      <c r="GPV45" s="214"/>
      <c r="GPW45" s="214"/>
      <c r="GPX45" s="214"/>
      <c r="GPY45" s="214"/>
      <c r="GPZ45" s="214"/>
      <c r="GQA45" s="214"/>
      <c r="GQB45" s="214"/>
      <c r="GQC45" s="214"/>
      <c r="GQD45" s="214"/>
      <c r="GQE45" s="214"/>
      <c r="GQF45" s="214"/>
      <c r="GQG45" s="214"/>
      <c r="GQH45" s="214"/>
      <c r="GQI45" s="214"/>
      <c r="GQJ45" s="214"/>
      <c r="GQK45" s="214"/>
      <c r="GQL45" s="214"/>
      <c r="GQM45" s="214"/>
      <c r="GQN45" s="214"/>
      <c r="GQO45" s="214"/>
      <c r="GQP45" s="214"/>
      <c r="GQQ45" s="214"/>
      <c r="GQR45" s="214"/>
      <c r="GQS45" s="214"/>
      <c r="GQT45" s="214"/>
      <c r="GQU45" s="214"/>
      <c r="GQV45" s="214"/>
      <c r="GQW45" s="214"/>
      <c r="GQX45" s="214"/>
      <c r="GQY45" s="214"/>
      <c r="GQZ45" s="214"/>
      <c r="GRA45" s="214"/>
      <c r="GRB45" s="214"/>
      <c r="GRC45" s="214"/>
      <c r="GRD45" s="214"/>
      <c r="GRE45" s="214"/>
      <c r="GRF45" s="214"/>
      <c r="GRG45" s="214"/>
      <c r="GRH45" s="214"/>
      <c r="GRI45" s="214"/>
      <c r="GRJ45" s="214"/>
      <c r="GRK45" s="214"/>
      <c r="GRL45" s="214"/>
      <c r="GRM45" s="214"/>
      <c r="GRN45" s="214"/>
      <c r="GRO45" s="214"/>
      <c r="GRP45" s="214"/>
      <c r="GRQ45" s="214"/>
      <c r="GRR45" s="214"/>
      <c r="GRS45" s="214"/>
      <c r="GRT45" s="214"/>
      <c r="GRU45" s="214"/>
      <c r="GRV45" s="214"/>
      <c r="GRW45" s="214"/>
      <c r="GRX45" s="214"/>
      <c r="GRY45" s="214"/>
      <c r="GRZ45" s="214"/>
      <c r="GSA45" s="214"/>
      <c r="GSB45" s="214"/>
      <c r="GSC45" s="214"/>
      <c r="GSD45" s="214"/>
      <c r="GSE45" s="214"/>
      <c r="GSF45" s="214"/>
      <c r="GSG45" s="214"/>
      <c r="GSH45" s="214"/>
      <c r="GSI45" s="214"/>
      <c r="GSJ45" s="214"/>
      <c r="GSK45" s="214"/>
      <c r="GSL45" s="214"/>
      <c r="GSM45" s="214"/>
      <c r="GSN45" s="214"/>
      <c r="GSO45" s="214"/>
      <c r="GSP45" s="214"/>
      <c r="GSQ45" s="214"/>
      <c r="GSR45" s="214"/>
      <c r="GSS45" s="214"/>
      <c r="GST45" s="214"/>
      <c r="GSU45" s="214"/>
      <c r="GSV45" s="214"/>
      <c r="GSW45" s="214"/>
      <c r="GSX45" s="214"/>
      <c r="GSY45" s="214"/>
      <c r="GSZ45" s="214"/>
      <c r="GTA45" s="214"/>
      <c r="GTB45" s="214"/>
      <c r="GTC45" s="214"/>
      <c r="GTD45" s="214"/>
      <c r="GTE45" s="214"/>
      <c r="GTF45" s="214"/>
      <c r="GTG45" s="214"/>
      <c r="GTH45" s="214"/>
      <c r="GTI45" s="214"/>
      <c r="GTJ45" s="214"/>
      <c r="GTK45" s="214"/>
      <c r="GTL45" s="214"/>
      <c r="GTM45" s="214"/>
      <c r="GTN45" s="214"/>
      <c r="GTO45" s="214"/>
      <c r="GTP45" s="214"/>
      <c r="GTQ45" s="214"/>
      <c r="GTR45" s="214"/>
      <c r="GTS45" s="214"/>
      <c r="GTT45" s="214"/>
      <c r="GTU45" s="214"/>
      <c r="GTV45" s="214"/>
      <c r="GTW45" s="214"/>
      <c r="GTX45" s="214"/>
      <c r="GTY45" s="214"/>
      <c r="GTZ45" s="214"/>
      <c r="GUA45" s="214"/>
      <c r="GUB45" s="214"/>
      <c r="GUC45" s="214"/>
      <c r="GUD45" s="214"/>
      <c r="GUE45" s="214"/>
      <c r="GUF45" s="214"/>
      <c r="GUG45" s="214"/>
      <c r="GUH45" s="214"/>
      <c r="GUI45" s="214"/>
      <c r="GUJ45" s="214"/>
      <c r="GUK45" s="214"/>
      <c r="GUL45" s="214"/>
      <c r="GUM45" s="214"/>
      <c r="GUN45" s="214"/>
      <c r="GUO45" s="214"/>
      <c r="GUP45" s="214"/>
      <c r="GUQ45" s="214"/>
      <c r="GUR45" s="214"/>
      <c r="GUS45" s="214"/>
      <c r="GUT45" s="214"/>
      <c r="GUU45" s="214"/>
      <c r="GUV45" s="214"/>
      <c r="GUW45" s="214"/>
      <c r="GUX45" s="214"/>
      <c r="GUY45" s="214"/>
      <c r="GUZ45" s="214"/>
      <c r="GVA45" s="214"/>
      <c r="GVB45" s="214"/>
      <c r="GVC45" s="214"/>
      <c r="GVD45" s="214"/>
      <c r="GVE45" s="214"/>
      <c r="GVF45" s="214"/>
      <c r="GVG45" s="214"/>
      <c r="GVH45" s="214"/>
      <c r="GVI45" s="214"/>
      <c r="GVJ45" s="214"/>
      <c r="GVK45" s="214"/>
      <c r="GVL45" s="214"/>
      <c r="GVM45" s="214"/>
      <c r="GVN45" s="214"/>
      <c r="GVO45" s="214"/>
      <c r="GVP45" s="214"/>
      <c r="GVQ45" s="214"/>
      <c r="GVR45" s="214"/>
      <c r="GVS45" s="214"/>
      <c r="GVT45" s="214"/>
      <c r="GVU45" s="214"/>
      <c r="GVV45" s="214"/>
      <c r="GVW45" s="214"/>
      <c r="GVX45" s="214"/>
      <c r="GVY45" s="214"/>
      <c r="GVZ45" s="214"/>
      <c r="GWA45" s="214"/>
      <c r="GWB45" s="214"/>
      <c r="GWC45" s="214"/>
      <c r="GWD45" s="214"/>
      <c r="GWE45" s="214"/>
      <c r="GWF45" s="214"/>
      <c r="GWG45" s="214"/>
      <c r="GWH45" s="214"/>
      <c r="GWI45" s="214"/>
      <c r="GWJ45" s="214"/>
      <c r="GWK45" s="214"/>
      <c r="GWL45" s="214"/>
      <c r="GWM45" s="214"/>
      <c r="GWN45" s="214"/>
      <c r="GWO45" s="214"/>
      <c r="GWP45" s="214"/>
      <c r="GWQ45" s="214"/>
      <c r="GWR45" s="214"/>
      <c r="GWS45" s="214"/>
      <c r="GWT45" s="214"/>
      <c r="GWU45" s="214"/>
      <c r="GWV45" s="214"/>
      <c r="GWW45" s="214"/>
      <c r="GWX45" s="214"/>
      <c r="GWY45" s="214"/>
      <c r="GWZ45" s="214"/>
      <c r="GXA45" s="214"/>
      <c r="GXB45" s="214"/>
      <c r="GXC45" s="214"/>
      <c r="GXD45" s="214"/>
      <c r="GXE45" s="214"/>
      <c r="GXF45" s="214"/>
      <c r="GXG45" s="214"/>
      <c r="GXH45" s="214"/>
      <c r="GXI45" s="214"/>
      <c r="GXJ45" s="214"/>
      <c r="GXK45" s="214"/>
      <c r="GXL45" s="214"/>
      <c r="GXM45" s="214"/>
      <c r="GXN45" s="214"/>
      <c r="GXO45" s="214"/>
      <c r="GXP45" s="214"/>
      <c r="GXQ45" s="214"/>
      <c r="GXR45" s="214"/>
      <c r="GXS45" s="214"/>
      <c r="GXT45" s="214"/>
      <c r="GXU45" s="214"/>
      <c r="GXV45" s="214"/>
      <c r="GXW45" s="214"/>
      <c r="GXX45" s="214"/>
      <c r="GXY45" s="214"/>
      <c r="GXZ45" s="214"/>
      <c r="GYA45" s="214"/>
      <c r="GYB45" s="214"/>
      <c r="GYC45" s="214"/>
      <c r="GYD45" s="214"/>
      <c r="GYE45" s="214"/>
      <c r="GYF45" s="214"/>
      <c r="GYG45" s="214"/>
      <c r="GYH45" s="214"/>
      <c r="GYI45" s="214"/>
      <c r="GYJ45" s="214"/>
      <c r="GYK45" s="214"/>
      <c r="GYL45" s="214"/>
      <c r="GYM45" s="214"/>
      <c r="GYN45" s="214"/>
      <c r="GYO45" s="214"/>
      <c r="GYP45" s="214"/>
      <c r="GYQ45" s="214"/>
      <c r="GYR45" s="214"/>
      <c r="GYS45" s="214"/>
      <c r="GYT45" s="214"/>
      <c r="GYU45" s="214"/>
      <c r="GYV45" s="214"/>
      <c r="GYW45" s="214"/>
      <c r="GYX45" s="214"/>
      <c r="GYY45" s="214"/>
      <c r="GYZ45" s="214"/>
      <c r="GZA45" s="214"/>
      <c r="GZB45" s="214"/>
      <c r="GZC45" s="214"/>
      <c r="GZD45" s="214"/>
      <c r="GZE45" s="214"/>
      <c r="GZF45" s="214"/>
      <c r="GZG45" s="214"/>
      <c r="GZH45" s="214"/>
      <c r="GZI45" s="214"/>
      <c r="GZJ45" s="214"/>
      <c r="GZK45" s="214"/>
      <c r="GZL45" s="214"/>
      <c r="GZM45" s="214"/>
      <c r="GZN45" s="214"/>
      <c r="GZO45" s="214"/>
      <c r="GZP45" s="214"/>
      <c r="GZQ45" s="214"/>
      <c r="GZR45" s="214"/>
      <c r="GZS45" s="214"/>
      <c r="GZT45" s="214"/>
      <c r="GZU45" s="214"/>
      <c r="GZV45" s="214"/>
      <c r="GZW45" s="214"/>
      <c r="GZX45" s="214"/>
      <c r="GZY45" s="214"/>
      <c r="GZZ45" s="214"/>
      <c r="HAA45" s="214"/>
      <c r="HAB45" s="214"/>
      <c r="HAC45" s="214"/>
      <c r="HAD45" s="214"/>
      <c r="HAE45" s="214"/>
      <c r="HAF45" s="214"/>
      <c r="HAG45" s="214"/>
      <c r="HAH45" s="214"/>
      <c r="HAI45" s="214"/>
      <c r="HAJ45" s="214"/>
      <c r="HAK45" s="214"/>
      <c r="HAL45" s="214"/>
      <c r="HAM45" s="214"/>
      <c r="HAN45" s="214"/>
      <c r="HAO45" s="214"/>
      <c r="HAP45" s="214"/>
      <c r="HAQ45" s="214"/>
      <c r="HAR45" s="214"/>
      <c r="HAS45" s="214"/>
      <c r="HAT45" s="214"/>
      <c r="HAU45" s="214"/>
      <c r="HAV45" s="214"/>
      <c r="HAW45" s="214"/>
      <c r="HAX45" s="214"/>
      <c r="HAY45" s="214"/>
      <c r="HAZ45" s="214"/>
      <c r="HBA45" s="214"/>
      <c r="HBB45" s="214"/>
      <c r="HBC45" s="214"/>
      <c r="HBD45" s="214"/>
      <c r="HBE45" s="214"/>
      <c r="HBF45" s="214"/>
      <c r="HBG45" s="214"/>
      <c r="HBH45" s="214"/>
      <c r="HBI45" s="214"/>
      <c r="HBJ45" s="214"/>
      <c r="HBK45" s="214"/>
      <c r="HBL45" s="214"/>
      <c r="HBM45" s="214"/>
      <c r="HBN45" s="214"/>
      <c r="HBO45" s="214"/>
      <c r="HBP45" s="214"/>
      <c r="HBQ45" s="214"/>
      <c r="HBR45" s="214"/>
      <c r="HBS45" s="214"/>
      <c r="HBT45" s="214"/>
      <c r="HBU45" s="214"/>
      <c r="HBV45" s="214"/>
      <c r="HBW45" s="214"/>
      <c r="HBX45" s="214"/>
      <c r="HBY45" s="214"/>
      <c r="HBZ45" s="214"/>
      <c r="HCA45" s="214"/>
      <c r="HCB45" s="214"/>
      <c r="HCC45" s="214"/>
      <c r="HCD45" s="214"/>
      <c r="HCE45" s="214"/>
      <c r="HCF45" s="214"/>
      <c r="HCG45" s="214"/>
      <c r="HCH45" s="214"/>
      <c r="HCI45" s="214"/>
      <c r="HCJ45" s="214"/>
      <c r="HCK45" s="214"/>
      <c r="HCL45" s="214"/>
      <c r="HCM45" s="214"/>
      <c r="HCN45" s="214"/>
      <c r="HCO45" s="214"/>
      <c r="HCP45" s="214"/>
      <c r="HCQ45" s="214"/>
      <c r="HCR45" s="214"/>
      <c r="HCS45" s="214"/>
      <c r="HCT45" s="214"/>
      <c r="HCU45" s="214"/>
      <c r="HCV45" s="214"/>
      <c r="HCW45" s="214"/>
      <c r="HCX45" s="214"/>
      <c r="HCY45" s="214"/>
      <c r="HCZ45" s="214"/>
      <c r="HDA45" s="214"/>
      <c r="HDB45" s="214"/>
      <c r="HDC45" s="214"/>
      <c r="HDD45" s="214"/>
      <c r="HDE45" s="214"/>
      <c r="HDF45" s="214"/>
      <c r="HDG45" s="214"/>
      <c r="HDH45" s="214"/>
      <c r="HDI45" s="214"/>
      <c r="HDJ45" s="214"/>
      <c r="HDK45" s="214"/>
      <c r="HDL45" s="214"/>
      <c r="HDM45" s="214"/>
      <c r="HDN45" s="214"/>
      <c r="HDO45" s="214"/>
      <c r="HDP45" s="214"/>
      <c r="HDQ45" s="214"/>
      <c r="HDR45" s="214"/>
      <c r="HDS45" s="214"/>
      <c r="HDT45" s="214"/>
      <c r="HDU45" s="214"/>
      <c r="HDV45" s="214"/>
      <c r="HDW45" s="214"/>
      <c r="HDX45" s="214"/>
      <c r="HDY45" s="214"/>
      <c r="HDZ45" s="214"/>
      <c r="HEA45" s="214"/>
      <c r="HEB45" s="214"/>
      <c r="HEC45" s="214"/>
      <c r="HED45" s="214"/>
      <c r="HEE45" s="214"/>
      <c r="HEF45" s="214"/>
      <c r="HEG45" s="214"/>
      <c r="HEH45" s="214"/>
      <c r="HEI45" s="214"/>
      <c r="HEJ45" s="214"/>
      <c r="HEK45" s="214"/>
      <c r="HEL45" s="214"/>
      <c r="HEM45" s="214"/>
      <c r="HEN45" s="214"/>
      <c r="HEO45" s="214"/>
      <c r="HEP45" s="214"/>
      <c r="HEQ45" s="214"/>
      <c r="HER45" s="214"/>
      <c r="HES45" s="214"/>
      <c r="HET45" s="214"/>
      <c r="HEU45" s="214"/>
      <c r="HEV45" s="214"/>
      <c r="HEW45" s="214"/>
      <c r="HEX45" s="214"/>
      <c r="HEY45" s="214"/>
      <c r="HEZ45" s="214"/>
      <c r="HFA45" s="214"/>
      <c r="HFB45" s="214"/>
      <c r="HFC45" s="214"/>
      <c r="HFD45" s="214"/>
      <c r="HFE45" s="214"/>
      <c r="HFF45" s="214"/>
      <c r="HFG45" s="214"/>
      <c r="HFH45" s="214"/>
      <c r="HFI45" s="214"/>
      <c r="HFJ45" s="214"/>
      <c r="HFK45" s="214"/>
      <c r="HFL45" s="214"/>
      <c r="HFM45" s="214"/>
      <c r="HFN45" s="214"/>
      <c r="HFO45" s="214"/>
      <c r="HFP45" s="214"/>
      <c r="HFQ45" s="214"/>
      <c r="HFR45" s="214"/>
      <c r="HFS45" s="214"/>
      <c r="HFT45" s="214"/>
      <c r="HFU45" s="214"/>
      <c r="HFV45" s="214"/>
      <c r="HFW45" s="214"/>
      <c r="HFX45" s="214"/>
      <c r="HFY45" s="214"/>
      <c r="HFZ45" s="214"/>
      <c r="HGA45" s="214"/>
      <c r="HGB45" s="214"/>
      <c r="HGC45" s="214"/>
      <c r="HGD45" s="214"/>
      <c r="HGE45" s="214"/>
      <c r="HGF45" s="214"/>
      <c r="HGG45" s="214"/>
      <c r="HGH45" s="214"/>
      <c r="HGI45" s="214"/>
      <c r="HGJ45" s="214"/>
      <c r="HGK45" s="214"/>
      <c r="HGL45" s="214"/>
      <c r="HGM45" s="214"/>
      <c r="HGN45" s="214"/>
      <c r="HGO45" s="214"/>
      <c r="HGP45" s="214"/>
      <c r="HGQ45" s="214"/>
      <c r="HGR45" s="214"/>
      <c r="HGS45" s="214"/>
      <c r="HGT45" s="214"/>
      <c r="HGU45" s="214"/>
      <c r="HGV45" s="214"/>
      <c r="HGW45" s="214"/>
      <c r="HGX45" s="214"/>
      <c r="HGY45" s="214"/>
      <c r="HGZ45" s="214"/>
      <c r="HHA45" s="214"/>
      <c r="HHB45" s="214"/>
      <c r="HHC45" s="214"/>
      <c r="HHD45" s="214"/>
      <c r="HHE45" s="214"/>
      <c r="HHF45" s="214"/>
      <c r="HHG45" s="214"/>
      <c r="HHH45" s="214"/>
      <c r="HHI45" s="214"/>
      <c r="HHJ45" s="214"/>
      <c r="HHK45" s="214"/>
      <c r="HHL45" s="214"/>
      <c r="HHM45" s="214"/>
      <c r="HHN45" s="214"/>
      <c r="HHO45" s="214"/>
      <c r="HHP45" s="214"/>
      <c r="HHQ45" s="214"/>
      <c r="HHR45" s="214"/>
      <c r="HHS45" s="214"/>
      <c r="HHT45" s="214"/>
      <c r="HHU45" s="214"/>
      <c r="HHV45" s="214"/>
      <c r="HHW45" s="214"/>
      <c r="HHX45" s="214"/>
      <c r="HHY45" s="214"/>
      <c r="HHZ45" s="214"/>
      <c r="HIA45" s="214"/>
      <c r="HIB45" s="214"/>
      <c r="HIC45" s="214"/>
      <c r="HID45" s="214"/>
      <c r="HIE45" s="214"/>
      <c r="HIF45" s="214"/>
      <c r="HIG45" s="214"/>
      <c r="HIH45" s="214"/>
      <c r="HII45" s="214"/>
      <c r="HIJ45" s="214"/>
      <c r="HIK45" s="214"/>
      <c r="HIL45" s="214"/>
      <c r="HIM45" s="214"/>
      <c r="HIN45" s="214"/>
      <c r="HIO45" s="214"/>
      <c r="HIP45" s="214"/>
      <c r="HIQ45" s="214"/>
      <c r="HIR45" s="214"/>
      <c r="HIS45" s="214"/>
      <c r="HIT45" s="214"/>
      <c r="HIU45" s="214"/>
      <c r="HIV45" s="214"/>
      <c r="HIW45" s="214"/>
      <c r="HIX45" s="214"/>
      <c r="HIY45" s="214"/>
      <c r="HIZ45" s="214"/>
      <c r="HJA45" s="214"/>
      <c r="HJB45" s="214"/>
      <c r="HJC45" s="214"/>
      <c r="HJD45" s="214"/>
      <c r="HJE45" s="214"/>
      <c r="HJF45" s="214"/>
      <c r="HJG45" s="214"/>
      <c r="HJH45" s="214"/>
      <c r="HJI45" s="214"/>
      <c r="HJJ45" s="214"/>
      <c r="HJK45" s="214"/>
      <c r="HJL45" s="214"/>
      <c r="HJM45" s="214"/>
      <c r="HJN45" s="214"/>
      <c r="HJO45" s="214"/>
      <c r="HJP45" s="214"/>
      <c r="HJQ45" s="214"/>
      <c r="HJR45" s="214"/>
      <c r="HJS45" s="214"/>
      <c r="HJT45" s="214"/>
      <c r="HJU45" s="214"/>
      <c r="HJV45" s="214"/>
      <c r="HJW45" s="214"/>
      <c r="HJX45" s="214"/>
      <c r="HJY45" s="214"/>
      <c r="HJZ45" s="214"/>
      <c r="HKA45" s="214"/>
      <c r="HKB45" s="214"/>
      <c r="HKC45" s="214"/>
      <c r="HKD45" s="214"/>
      <c r="HKE45" s="214"/>
      <c r="HKF45" s="214"/>
      <c r="HKG45" s="214"/>
      <c r="HKH45" s="214"/>
      <c r="HKI45" s="214"/>
      <c r="HKJ45" s="214"/>
      <c r="HKK45" s="214"/>
      <c r="HKL45" s="214"/>
      <c r="HKM45" s="214"/>
      <c r="HKN45" s="214"/>
      <c r="HKO45" s="214"/>
      <c r="HKP45" s="214"/>
      <c r="HKQ45" s="214"/>
      <c r="HKR45" s="214"/>
      <c r="HKS45" s="214"/>
      <c r="HKT45" s="214"/>
      <c r="HKU45" s="214"/>
      <c r="HKV45" s="214"/>
      <c r="HKW45" s="214"/>
      <c r="HKX45" s="214"/>
      <c r="HKY45" s="214"/>
      <c r="HKZ45" s="214"/>
      <c r="HLA45" s="214"/>
      <c r="HLB45" s="214"/>
      <c r="HLC45" s="214"/>
      <c r="HLD45" s="214"/>
      <c r="HLE45" s="214"/>
      <c r="HLF45" s="214"/>
      <c r="HLG45" s="214"/>
      <c r="HLH45" s="214"/>
      <c r="HLI45" s="214"/>
      <c r="HLJ45" s="214"/>
      <c r="HLK45" s="214"/>
      <c r="HLL45" s="214"/>
      <c r="HLM45" s="214"/>
      <c r="HLN45" s="214"/>
      <c r="HLO45" s="214"/>
      <c r="HLP45" s="214"/>
      <c r="HLQ45" s="214"/>
      <c r="HLR45" s="214"/>
      <c r="HLS45" s="214"/>
      <c r="HLT45" s="214"/>
      <c r="HLU45" s="214"/>
      <c r="HLV45" s="214"/>
      <c r="HLW45" s="214"/>
      <c r="HLX45" s="214"/>
      <c r="HLY45" s="214"/>
      <c r="HLZ45" s="214"/>
      <c r="HMA45" s="214"/>
      <c r="HMB45" s="214"/>
      <c r="HMC45" s="214"/>
      <c r="HMD45" s="214"/>
      <c r="HME45" s="214"/>
      <c r="HMF45" s="214"/>
      <c r="HMG45" s="214"/>
      <c r="HMH45" s="214"/>
      <c r="HMI45" s="214"/>
      <c r="HMJ45" s="214"/>
      <c r="HMK45" s="214"/>
      <c r="HML45" s="214"/>
      <c r="HMM45" s="214"/>
      <c r="HMN45" s="214"/>
      <c r="HMO45" s="214"/>
      <c r="HMP45" s="214"/>
      <c r="HMQ45" s="214"/>
      <c r="HMR45" s="214"/>
      <c r="HMS45" s="214"/>
      <c r="HMT45" s="214"/>
      <c r="HMU45" s="214"/>
      <c r="HMV45" s="214"/>
      <c r="HMW45" s="214"/>
      <c r="HMX45" s="214"/>
      <c r="HMY45" s="214"/>
      <c r="HMZ45" s="214"/>
      <c r="HNA45" s="214"/>
      <c r="HNB45" s="214"/>
      <c r="HNC45" s="214"/>
      <c r="HND45" s="214"/>
      <c r="HNE45" s="214"/>
      <c r="HNF45" s="214"/>
      <c r="HNG45" s="214"/>
      <c r="HNH45" s="214"/>
      <c r="HNI45" s="214"/>
      <c r="HNJ45" s="214"/>
      <c r="HNK45" s="214"/>
      <c r="HNL45" s="214"/>
      <c r="HNM45" s="214"/>
      <c r="HNN45" s="214"/>
      <c r="HNO45" s="214"/>
      <c r="HNP45" s="214"/>
      <c r="HNQ45" s="214"/>
      <c r="HNR45" s="214"/>
      <c r="HNS45" s="214"/>
      <c r="HNT45" s="214"/>
      <c r="HNU45" s="214"/>
      <c r="HNV45" s="214"/>
      <c r="HNW45" s="214"/>
      <c r="HNX45" s="214"/>
      <c r="HNY45" s="214"/>
      <c r="HNZ45" s="214"/>
      <c r="HOA45" s="214"/>
      <c r="HOB45" s="214"/>
      <c r="HOC45" s="214"/>
      <c r="HOD45" s="214"/>
      <c r="HOE45" s="214"/>
      <c r="HOF45" s="214"/>
      <c r="HOG45" s="214"/>
      <c r="HOH45" s="214"/>
      <c r="HOI45" s="214"/>
      <c r="HOJ45" s="214"/>
      <c r="HOK45" s="214"/>
      <c r="HOL45" s="214"/>
      <c r="HOM45" s="214"/>
      <c r="HON45" s="214"/>
      <c r="HOO45" s="214"/>
      <c r="HOP45" s="214"/>
      <c r="HOQ45" s="214"/>
      <c r="HOR45" s="214"/>
      <c r="HOS45" s="214"/>
      <c r="HOT45" s="214"/>
      <c r="HOU45" s="214"/>
      <c r="HOV45" s="214"/>
      <c r="HOW45" s="214"/>
      <c r="HOX45" s="214"/>
      <c r="HOY45" s="214"/>
      <c r="HOZ45" s="214"/>
      <c r="HPA45" s="214"/>
      <c r="HPB45" s="214"/>
      <c r="HPC45" s="214"/>
      <c r="HPD45" s="214"/>
      <c r="HPE45" s="214"/>
      <c r="HPF45" s="214"/>
      <c r="HPG45" s="214"/>
      <c r="HPH45" s="214"/>
      <c r="HPI45" s="214"/>
      <c r="HPJ45" s="214"/>
      <c r="HPK45" s="214"/>
      <c r="HPL45" s="214"/>
      <c r="HPM45" s="214"/>
      <c r="HPN45" s="214"/>
      <c r="HPO45" s="214"/>
      <c r="HPP45" s="214"/>
      <c r="HPQ45" s="214"/>
      <c r="HPR45" s="214"/>
      <c r="HPS45" s="214"/>
      <c r="HPT45" s="214"/>
      <c r="HPU45" s="214"/>
      <c r="HPV45" s="214"/>
      <c r="HPW45" s="214"/>
      <c r="HPX45" s="214"/>
      <c r="HPY45" s="214"/>
      <c r="HPZ45" s="214"/>
      <c r="HQA45" s="214"/>
      <c r="HQB45" s="214"/>
      <c r="HQC45" s="214"/>
      <c r="HQD45" s="214"/>
      <c r="HQE45" s="214"/>
      <c r="HQF45" s="214"/>
      <c r="HQG45" s="214"/>
      <c r="HQH45" s="214"/>
      <c r="HQI45" s="214"/>
      <c r="HQJ45" s="214"/>
      <c r="HQK45" s="214"/>
      <c r="HQL45" s="214"/>
      <c r="HQM45" s="214"/>
      <c r="HQN45" s="214"/>
      <c r="HQO45" s="214"/>
      <c r="HQP45" s="214"/>
      <c r="HQQ45" s="214"/>
      <c r="HQR45" s="214"/>
      <c r="HQS45" s="214"/>
      <c r="HQT45" s="214"/>
      <c r="HQU45" s="214"/>
      <c r="HQV45" s="214"/>
      <c r="HQW45" s="214"/>
      <c r="HQX45" s="214"/>
      <c r="HQY45" s="214"/>
      <c r="HQZ45" s="214"/>
      <c r="HRA45" s="214"/>
      <c r="HRB45" s="214"/>
      <c r="HRC45" s="214"/>
      <c r="HRD45" s="214"/>
      <c r="HRE45" s="214"/>
      <c r="HRF45" s="214"/>
      <c r="HRG45" s="214"/>
      <c r="HRH45" s="214"/>
      <c r="HRI45" s="214"/>
      <c r="HRJ45" s="214"/>
      <c r="HRK45" s="214"/>
      <c r="HRL45" s="214"/>
      <c r="HRM45" s="214"/>
      <c r="HRN45" s="214"/>
      <c r="HRO45" s="214"/>
      <c r="HRP45" s="214"/>
      <c r="HRQ45" s="214"/>
      <c r="HRR45" s="214"/>
      <c r="HRS45" s="214"/>
      <c r="HRT45" s="214"/>
      <c r="HRU45" s="214"/>
      <c r="HRV45" s="214"/>
      <c r="HRW45" s="214"/>
      <c r="HRX45" s="214"/>
      <c r="HRY45" s="214"/>
      <c r="HRZ45" s="214"/>
      <c r="HSA45" s="214"/>
      <c r="HSB45" s="214"/>
      <c r="HSC45" s="214"/>
      <c r="HSD45" s="214"/>
      <c r="HSE45" s="214"/>
      <c r="HSF45" s="214"/>
      <c r="HSG45" s="214"/>
      <c r="HSH45" s="214"/>
      <c r="HSI45" s="214"/>
      <c r="HSJ45" s="214"/>
      <c r="HSK45" s="214"/>
      <c r="HSL45" s="214"/>
      <c r="HSM45" s="214"/>
      <c r="HSN45" s="214"/>
      <c r="HSO45" s="214"/>
      <c r="HSP45" s="214"/>
      <c r="HSQ45" s="214"/>
      <c r="HSR45" s="214"/>
      <c r="HSS45" s="214"/>
      <c r="HST45" s="214"/>
      <c r="HSU45" s="214"/>
      <c r="HSV45" s="214"/>
      <c r="HSW45" s="214"/>
      <c r="HSX45" s="214"/>
      <c r="HSY45" s="214"/>
      <c r="HSZ45" s="214"/>
      <c r="HTA45" s="214"/>
      <c r="HTB45" s="214"/>
      <c r="HTC45" s="214"/>
      <c r="HTD45" s="214"/>
      <c r="HTE45" s="214"/>
      <c r="HTF45" s="214"/>
      <c r="HTG45" s="214"/>
      <c r="HTH45" s="214"/>
      <c r="HTI45" s="214"/>
      <c r="HTJ45" s="214"/>
      <c r="HTK45" s="214"/>
      <c r="HTL45" s="214"/>
      <c r="HTM45" s="214"/>
      <c r="HTN45" s="214"/>
      <c r="HTO45" s="214"/>
      <c r="HTP45" s="214"/>
      <c r="HTQ45" s="214"/>
      <c r="HTR45" s="214"/>
      <c r="HTS45" s="214"/>
      <c r="HTT45" s="214"/>
      <c r="HTU45" s="214"/>
      <c r="HTV45" s="214"/>
      <c r="HTW45" s="214"/>
      <c r="HTX45" s="214"/>
      <c r="HTY45" s="214"/>
      <c r="HTZ45" s="214"/>
      <c r="HUA45" s="214"/>
      <c r="HUB45" s="214"/>
      <c r="HUC45" s="214"/>
      <c r="HUD45" s="214"/>
      <c r="HUE45" s="214"/>
      <c r="HUF45" s="214"/>
      <c r="HUG45" s="214"/>
      <c r="HUH45" s="214"/>
      <c r="HUI45" s="214"/>
      <c r="HUJ45" s="214"/>
      <c r="HUK45" s="214"/>
      <c r="HUL45" s="214"/>
      <c r="HUM45" s="214"/>
      <c r="HUN45" s="214"/>
      <c r="HUO45" s="214"/>
      <c r="HUP45" s="214"/>
      <c r="HUQ45" s="214"/>
      <c r="HUR45" s="214"/>
      <c r="HUS45" s="214"/>
      <c r="HUT45" s="214"/>
      <c r="HUU45" s="214"/>
      <c r="HUV45" s="214"/>
      <c r="HUW45" s="214"/>
      <c r="HUX45" s="214"/>
      <c r="HUY45" s="214"/>
      <c r="HUZ45" s="214"/>
      <c r="HVA45" s="214"/>
      <c r="HVB45" s="214"/>
      <c r="HVC45" s="214"/>
      <c r="HVD45" s="214"/>
      <c r="HVE45" s="214"/>
      <c r="HVF45" s="214"/>
      <c r="HVG45" s="214"/>
      <c r="HVH45" s="214"/>
      <c r="HVI45" s="214"/>
      <c r="HVJ45" s="214"/>
      <c r="HVK45" s="214"/>
      <c r="HVL45" s="214"/>
      <c r="HVM45" s="214"/>
      <c r="HVN45" s="214"/>
      <c r="HVO45" s="214"/>
      <c r="HVP45" s="214"/>
      <c r="HVQ45" s="214"/>
      <c r="HVR45" s="214"/>
      <c r="HVS45" s="214"/>
      <c r="HVT45" s="214"/>
      <c r="HVU45" s="214"/>
      <c r="HVV45" s="214"/>
      <c r="HVW45" s="214"/>
      <c r="HVX45" s="214"/>
      <c r="HVY45" s="214"/>
      <c r="HVZ45" s="214"/>
      <c r="HWA45" s="214"/>
      <c r="HWB45" s="214"/>
      <c r="HWC45" s="214"/>
      <c r="HWD45" s="214"/>
      <c r="HWE45" s="214"/>
      <c r="HWF45" s="214"/>
      <c r="HWG45" s="214"/>
      <c r="HWH45" s="214"/>
      <c r="HWI45" s="214"/>
      <c r="HWJ45" s="214"/>
      <c r="HWK45" s="214"/>
      <c r="HWL45" s="214"/>
      <c r="HWM45" s="214"/>
      <c r="HWN45" s="214"/>
      <c r="HWO45" s="214"/>
      <c r="HWP45" s="214"/>
      <c r="HWQ45" s="214"/>
      <c r="HWR45" s="214"/>
      <c r="HWS45" s="214"/>
      <c r="HWT45" s="214"/>
      <c r="HWU45" s="214"/>
      <c r="HWV45" s="214"/>
      <c r="HWW45" s="214"/>
      <c r="HWX45" s="214"/>
      <c r="HWY45" s="214"/>
      <c r="HWZ45" s="214"/>
      <c r="HXA45" s="214"/>
      <c r="HXB45" s="214"/>
      <c r="HXC45" s="214"/>
      <c r="HXD45" s="214"/>
      <c r="HXE45" s="214"/>
      <c r="HXF45" s="214"/>
      <c r="HXG45" s="214"/>
      <c r="HXH45" s="214"/>
      <c r="HXI45" s="214"/>
      <c r="HXJ45" s="214"/>
      <c r="HXK45" s="214"/>
      <c r="HXL45" s="214"/>
      <c r="HXM45" s="214"/>
      <c r="HXN45" s="214"/>
      <c r="HXO45" s="214"/>
      <c r="HXP45" s="214"/>
      <c r="HXQ45" s="214"/>
      <c r="HXR45" s="214"/>
      <c r="HXS45" s="214"/>
      <c r="HXT45" s="214"/>
      <c r="HXU45" s="214"/>
      <c r="HXV45" s="214"/>
      <c r="HXW45" s="214"/>
      <c r="HXX45" s="214"/>
      <c r="HXY45" s="214"/>
      <c r="HXZ45" s="214"/>
      <c r="HYA45" s="214"/>
      <c r="HYB45" s="214"/>
      <c r="HYC45" s="214"/>
      <c r="HYD45" s="214"/>
      <c r="HYE45" s="214"/>
      <c r="HYF45" s="214"/>
      <c r="HYG45" s="214"/>
      <c r="HYH45" s="214"/>
      <c r="HYI45" s="214"/>
      <c r="HYJ45" s="214"/>
      <c r="HYK45" s="214"/>
      <c r="HYL45" s="214"/>
      <c r="HYM45" s="214"/>
      <c r="HYN45" s="214"/>
      <c r="HYO45" s="214"/>
      <c r="HYP45" s="214"/>
      <c r="HYQ45" s="214"/>
      <c r="HYR45" s="214"/>
      <c r="HYS45" s="214"/>
      <c r="HYT45" s="214"/>
      <c r="HYU45" s="214"/>
      <c r="HYV45" s="214"/>
      <c r="HYW45" s="214"/>
      <c r="HYX45" s="214"/>
      <c r="HYY45" s="214"/>
      <c r="HYZ45" s="214"/>
      <c r="HZA45" s="214"/>
      <c r="HZB45" s="214"/>
      <c r="HZC45" s="214"/>
      <c r="HZD45" s="214"/>
      <c r="HZE45" s="214"/>
      <c r="HZF45" s="214"/>
      <c r="HZG45" s="214"/>
      <c r="HZH45" s="214"/>
      <c r="HZI45" s="214"/>
      <c r="HZJ45" s="214"/>
      <c r="HZK45" s="214"/>
      <c r="HZL45" s="214"/>
      <c r="HZM45" s="214"/>
      <c r="HZN45" s="214"/>
      <c r="HZO45" s="214"/>
      <c r="HZP45" s="214"/>
      <c r="HZQ45" s="214"/>
      <c r="HZR45" s="214"/>
      <c r="HZS45" s="214"/>
      <c r="HZT45" s="214"/>
      <c r="HZU45" s="214"/>
      <c r="HZV45" s="214"/>
      <c r="HZW45" s="214"/>
      <c r="HZX45" s="214"/>
      <c r="HZY45" s="214"/>
      <c r="HZZ45" s="214"/>
      <c r="IAA45" s="214"/>
      <c r="IAB45" s="214"/>
      <c r="IAC45" s="214"/>
      <c r="IAD45" s="214"/>
      <c r="IAE45" s="214"/>
      <c r="IAF45" s="214"/>
      <c r="IAG45" s="214"/>
      <c r="IAH45" s="214"/>
      <c r="IAI45" s="214"/>
      <c r="IAJ45" s="214"/>
      <c r="IAK45" s="214"/>
      <c r="IAL45" s="214"/>
      <c r="IAM45" s="214"/>
      <c r="IAN45" s="214"/>
      <c r="IAO45" s="214"/>
      <c r="IAP45" s="214"/>
      <c r="IAQ45" s="214"/>
      <c r="IAR45" s="214"/>
      <c r="IAS45" s="214"/>
      <c r="IAT45" s="214"/>
      <c r="IAU45" s="214"/>
      <c r="IAV45" s="214"/>
      <c r="IAW45" s="214"/>
      <c r="IAX45" s="214"/>
      <c r="IAY45" s="214"/>
      <c r="IAZ45" s="214"/>
      <c r="IBA45" s="214"/>
      <c r="IBB45" s="214"/>
      <c r="IBC45" s="214"/>
      <c r="IBD45" s="214"/>
      <c r="IBE45" s="214"/>
      <c r="IBF45" s="214"/>
      <c r="IBG45" s="214"/>
      <c r="IBH45" s="214"/>
      <c r="IBI45" s="214"/>
      <c r="IBJ45" s="214"/>
      <c r="IBK45" s="214"/>
      <c r="IBL45" s="214"/>
      <c r="IBM45" s="214"/>
      <c r="IBN45" s="214"/>
      <c r="IBO45" s="214"/>
      <c r="IBP45" s="214"/>
      <c r="IBQ45" s="214"/>
      <c r="IBR45" s="214"/>
      <c r="IBS45" s="214"/>
      <c r="IBT45" s="214"/>
      <c r="IBU45" s="214"/>
      <c r="IBV45" s="214"/>
      <c r="IBW45" s="214"/>
      <c r="IBX45" s="214"/>
      <c r="IBY45" s="214"/>
      <c r="IBZ45" s="214"/>
      <c r="ICA45" s="214"/>
      <c r="ICB45" s="214"/>
      <c r="ICC45" s="214"/>
      <c r="ICD45" s="214"/>
      <c r="ICE45" s="214"/>
      <c r="ICF45" s="214"/>
      <c r="ICG45" s="214"/>
      <c r="ICH45" s="214"/>
      <c r="ICI45" s="214"/>
      <c r="ICJ45" s="214"/>
      <c r="ICK45" s="214"/>
      <c r="ICL45" s="214"/>
      <c r="ICM45" s="214"/>
      <c r="ICN45" s="214"/>
      <c r="ICO45" s="214"/>
      <c r="ICP45" s="214"/>
      <c r="ICQ45" s="214"/>
      <c r="ICR45" s="214"/>
      <c r="ICS45" s="214"/>
      <c r="ICT45" s="214"/>
      <c r="ICU45" s="214"/>
      <c r="ICV45" s="214"/>
      <c r="ICW45" s="214"/>
      <c r="ICX45" s="214"/>
      <c r="ICY45" s="214"/>
      <c r="ICZ45" s="214"/>
      <c r="IDA45" s="214"/>
      <c r="IDB45" s="214"/>
      <c r="IDC45" s="214"/>
      <c r="IDD45" s="214"/>
      <c r="IDE45" s="214"/>
      <c r="IDF45" s="214"/>
      <c r="IDG45" s="214"/>
      <c r="IDH45" s="214"/>
      <c r="IDI45" s="214"/>
      <c r="IDJ45" s="214"/>
      <c r="IDK45" s="214"/>
      <c r="IDL45" s="214"/>
      <c r="IDM45" s="214"/>
      <c r="IDN45" s="214"/>
      <c r="IDO45" s="214"/>
      <c r="IDP45" s="214"/>
      <c r="IDQ45" s="214"/>
      <c r="IDR45" s="214"/>
      <c r="IDS45" s="214"/>
      <c r="IDT45" s="214"/>
      <c r="IDU45" s="214"/>
      <c r="IDV45" s="214"/>
      <c r="IDW45" s="214"/>
      <c r="IDX45" s="214"/>
      <c r="IDY45" s="214"/>
      <c r="IDZ45" s="214"/>
      <c r="IEA45" s="214"/>
      <c r="IEB45" s="214"/>
      <c r="IEC45" s="214"/>
      <c r="IED45" s="214"/>
      <c r="IEE45" s="214"/>
      <c r="IEF45" s="214"/>
      <c r="IEG45" s="214"/>
      <c r="IEH45" s="214"/>
      <c r="IEI45" s="214"/>
      <c r="IEJ45" s="214"/>
      <c r="IEK45" s="214"/>
      <c r="IEL45" s="214"/>
      <c r="IEM45" s="214"/>
      <c r="IEN45" s="214"/>
      <c r="IEO45" s="214"/>
      <c r="IEP45" s="214"/>
      <c r="IEQ45" s="214"/>
      <c r="IER45" s="214"/>
      <c r="IES45" s="214"/>
      <c r="IET45" s="214"/>
      <c r="IEU45" s="214"/>
      <c r="IEV45" s="214"/>
      <c r="IEW45" s="214"/>
      <c r="IEX45" s="214"/>
      <c r="IEY45" s="214"/>
      <c r="IEZ45" s="214"/>
      <c r="IFA45" s="214"/>
      <c r="IFB45" s="214"/>
      <c r="IFC45" s="214"/>
      <c r="IFD45" s="214"/>
      <c r="IFE45" s="214"/>
      <c r="IFF45" s="214"/>
      <c r="IFG45" s="214"/>
      <c r="IFH45" s="214"/>
      <c r="IFI45" s="214"/>
      <c r="IFJ45" s="214"/>
      <c r="IFK45" s="214"/>
      <c r="IFL45" s="214"/>
      <c r="IFM45" s="214"/>
      <c r="IFN45" s="214"/>
      <c r="IFO45" s="214"/>
      <c r="IFP45" s="214"/>
      <c r="IFQ45" s="214"/>
      <c r="IFR45" s="214"/>
      <c r="IFS45" s="214"/>
      <c r="IFT45" s="214"/>
      <c r="IFU45" s="214"/>
      <c r="IFV45" s="214"/>
      <c r="IFW45" s="214"/>
      <c r="IFX45" s="214"/>
      <c r="IFY45" s="214"/>
      <c r="IFZ45" s="214"/>
      <c r="IGA45" s="214"/>
      <c r="IGB45" s="214"/>
      <c r="IGC45" s="214"/>
      <c r="IGD45" s="214"/>
      <c r="IGE45" s="214"/>
      <c r="IGF45" s="214"/>
      <c r="IGG45" s="214"/>
      <c r="IGH45" s="214"/>
      <c r="IGI45" s="214"/>
      <c r="IGJ45" s="214"/>
      <c r="IGK45" s="214"/>
      <c r="IGL45" s="214"/>
      <c r="IGM45" s="214"/>
      <c r="IGN45" s="214"/>
      <c r="IGO45" s="214"/>
      <c r="IGP45" s="214"/>
      <c r="IGQ45" s="214"/>
      <c r="IGR45" s="214"/>
      <c r="IGS45" s="214"/>
      <c r="IGT45" s="214"/>
      <c r="IGU45" s="214"/>
      <c r="IGV45" s="214"/>
      <c r="IGW45" s="214"/>
      <c r="IGX45" s="214"/>
      <c r="IGY45" s="214"/>
      <c r="IGZ45" s="214"/>
      <c r="IHA45" s="214"/>
      <c r="IHB45" s="214"/>
      <c r="IHC45" s="214"/>
      <c r="IHD45" s="214"/>
      <c r="IHE45" s="214"/>
      <c r="IHF45" s="214"/>
      <c r="IHG45" s="214"/>
      <c r="IHH45" s="214"/>
      <c r="IHI45" s="214"/>
      <c r="IHJ45" s="214"/>
      <c r="IHK45" s="214"/>
      <c r="IHL45" s="214"/>
      <c r="IHM45" s="214"/>
      <c r="IHN45" s="214"/>
      <c r="IHO45" s="214"/>
      <c r="IHP45" s="214"/>
      <c r="IHQ45" s="214"/>
      <c r="IHR45" s="214"/>
      <c r="IHS45" s="214"/>
      <c r="IHT45" s="214"/>
      <c r="IHU45" s="214"/>
      <c r="IHV45" s="214"/>
      <c r="IHW45" s="214"/>
      <c r="IHX45" s="214"/>
      <c r="IHY45" s="214"/>
      <c r="IHZ45" s="214"/>
      <c r="IIA45" s="214"/>
      <c r="IIB45" s="214"/>
      <c r="IIC45" s="214"/>
      <c r="IID45" s="214"/>
      <c r="IIE45" s="214"/>
      <c r="IIF45" s="214"/>
      <c r="IIG45" s="214"/>
      <c r="IIH45" s="214"/>
      <c r="III45" s="214"/>
      <c r="IIJ45" s="214"/>
      <c r="IIK45" s="214"/>
      <c r="IIL45" s="214"/>
      <c r="IIM45" s="214"/>
      <c r="IIN45" s="214"/>
      <c r="IIO45" s="214"/>
      <c r="IIP45" s="214"/>
      <c r="IIQ45" s="214"/>
      <c r="IIR45" s="214"/>
      <c r="IIS45" s="214"/>
      <c r="IIT45" s="214"/>
      <c r="IIU45" s="214"/>
      <c r="IIV45" s="214"/>
      <c r="IIW45" s="214"/>
      <c r="IIX45" s="214"/>
      <c r="IIY45" s="214"/>
      <c r="IIZ45" s="214"/>
      <c r="IJA45" s="214"/>
      <c r="IJB45" s="214"/>
      <c r="IJC45" s="214"/>
      <c r="IJD45" s="214"/>
      <c r="IJE45" s="214"/>
      <c r="IJF45" s="214"/>
      <c r="IJG45" s="214"/>
      <c r="IJH45" s="214"/>
      <c r="IJI45" s="214"/>
      <c r="IJJ45" s="214"/>
      <c r="IJK45" s="214"/>
      <c r="IJL45" s="214"/>
      <c r="IJM45" s="214"/>
      <c r="IJN45" s="214"/>
      <c r="IJO45" s="214"/>
      <c r="IJP45" s="214"/>
      <c r="IJQ45" s="214"/>
      <c r="IJR45" s="214"/>
      <c r="IJS45" s="214"/>
      <c r="IJT45" s="214"/>
      <c r="IJU45" s="214"/>
      <c r="IJV45" s="214"/>
      <c r="IJW45" s="214"/>
      <c r="IJX45" s="214"/>
      <c r="IJY45" s="214"/>
      <c r="IJZ45" s="214"/>
      <c r="IKA45" s="214"/>
      <c r="IKB45" s="214"/>
      <c r="IKC45" s="214"/>
      <c r="IKD45" s="214"/>
      <c r="IKE45" s="214"/>
      <c r="IKF45" s="214"/>
      <c r="IKG45" s="214"/>
      <c r="IKH45" s="214"/>
      <c r="IKI45" s="214"/>
      <c r="IKJ45" s="214"/>
      <c r="IKK45" s="214"/>
      <c r="IKL45" s="214"/>
      <c r="IKM45" s="214"/>
      <c r="IKN45" s="214"/>
      <c r="IKO45" s="214"/>
      <c r="IKP45" s="214"/>
      <c r="IKQ45" s="214"/>
      <c r="IKR45" s="214"/>
      <c r="IKS45" s="214"/>
      <c r="IKT45" s="214"/>
      <c r="IKU45" s="214"/>
      <c r="IKV45" s="214"/>
      <c r="IKW45" s="214"/>
      <c r="IKX45" s="214"/>
      <c r="IKY45" s="214"/>
      <c r="IKZ45" s="214"/>
      <c r="ILA45" s="214"/>
      <c r="ILB45" s="214"/>
      <c r="ILC45" s="214"/>
      <c r="ILD45" s="214"/>
      <c r="ILE45" s="214"/>
      <c r="ILF45" s="214"/>
      <c r="ILG45" s="214"/>
      <c r="ILH45" s="214"/>
      <c r="ILI45" s="214"/>
      <c r="ILJ45" s="214"/>
      <c r="ILK45" s="214"/>
      <c r="ILL45" s="214"/>
      <c r="ILM45" s="214"/>
      <c r="ILN45" s="214"/>
      <c r="ILO45" s="214"/>
      <c r="ILP45" s="214"/>
      <c r="ILQ45" s="214"/>
      <c r="ILR45" s="214"/>
      <c r="ILS45" s="214"/>
      <c r="ILT45" s="214"/>
      <c r="ILU45" s="214"/>
      <c r="ILV45" s="214"/>
      <c r="ILW45" s="214"/>
      <c r="ILX45" s="214"/>
      <c r="ILY45" s="214"/>
      <c r="ILZ45" s="214"/>
      <c r="IMA45" s="214"/>
      <c r="IMB45" s="214"/>
      <c r="IMC45" s="214"/>
      <c r="IMD45" s="214"/>
      <c r="IME45" s="214"/>
      <c r="IMF45" s="214"/>
      <c r="IMG45" s="214"/>
      <c r="IMH45" s="214"/>
      <c r="IMI45" s="214"/>
      <c r="IMJ45" s="214"/>
      <c r="IMK45" s="214"/>
      <c r="IML45" s="214"/>
      <c r="IMM45" s="214"/>
      <c r="IMN45" s="214"/>
      <c r="IMO45" s="214"/>
      <c r="IMP45" s="214"/>
      <c r="IMQ45" s="214"/>
      <c r="IMR45" s="214"/>
      <c r="IMS45" s="214"/>
      <c r="IMT45" s="214"/>
      <c r="IMU45" s="214"/>
      <c r="IMV45" s="214"/>
      <c r="IMW45" s="214"/>
      <c r="IMX45" s="214"/>
      <c r="IMY45" s="214"/>
      <c r="IMZ45" s="214"/>
      <c r="INA45" s="214"/>
      <c r="INB45" s="214"/>
      <c r="INC45" s="214"/>
      <c r="IND45" s="214"/>
      <c r="INE45" s="214"/>
      <c r="INF45" s="214"/>
      <c r="ING45" s="214"/>
      <c r="INH45" s="214"/>
      <c r="INI45" s="214"/>
      <c r="INJ45" s="214"/>
      <c r="INK45" s="214"/>
      <c r="INL45" s="214"/>
      <c r="INM45" s="214"/>
      <c r="INN45" s="214"/>
      <c r="INO45" s="214"/>
      <c r="INP45" s="214"/>
      <c r="INQ45" s="214"/>
      <c r="INR45" s="214"/>
      <c r="INS45" s="214"/>
      <c r="INT45" s="214"/>
      <c r="INU45" s="214"/>
      <c r="INV45" s="214"/>
      <c r="INW45" s="214"/>
      <c r="INX45" s="214"/>
      <c r="INY45" s="214"/>
      <c r="INZ45" s="214"/>
      <c r="IOA45" s="214"/>
      <c r="IOB45" s="214"/>
      <c r="IOC45" s="214"/>
      <c r="IOD45" s="214"/>
      <c r="IOE45" s="214"/>
      <c r="IOF45" s="214"/>
      <c r="IOG45" s="214"/>
      <c r="IOH45" s="214"/>
      <c r="IOI45" s="214"/>
      <c r="IOJ45" s="214"/>
      <c r="IOK45" s="214"/>
      <c r="IOL45" s="214"/>
      <c r="IOM45" s="214"/>
      <c r="ION45" s="214"/>
      <c r="IOO45" s="214"/>
      <c r="IOP45" s="214"/>
      <c r="IOQ45" s="214"/>
      <c r="IOR45" s="214"/>
      <c r="IOS45" s="214"/>
      <c r="IOT45" s="214"/>
      <c r="IOU45" s="214"/>
      <c r="IOV45" s="214"/>
      <c r="IOW45" s="214"/>
      <c r="IOX45" s="214"/>
      <c r="IOY45" s="214"/>
      <c r="IOZ45" s="214"/>
      <c r="IPA45" s="214"/>
      <c r="IPB45" s="214"/>
      <c r="IPC45" s="214"/>
      <c r="IPD45" s="214"/>
      <c r="IPE45" s="214"/>
      <c r="IPF45" s="214"/>
      <c r="IPG45" s="214"/>
      <c r="IPH45" s="214"/>
      <c r="IPI45" s="214"/>
      <c r="IPJ45" s="214"/>
      <c r="IPK45" s="214"/>
      <c r="IPL45" s="214"/>
      <c r="IPM45" s="214"/>
      <c r="IPN45" s="214"/>
      <c r="IPO45" s="214"/>
      <c r="IPP45" s="214"/>
      <c r="IPQ45" s="214"/>
      <c r="IPR45" s="214"/>
      <c r="IPS45" s="214"/>
      <c r="IPT45" s="214"/>
      <c r="IPU45" s="214"/>
      <c r="IPV45" s="214"/>
      <c r="IPW45" s="214"/>
      <c r="IPX45" s="214"/>
      <c r="IPY45" s="214"/>
      <c r="IPZ45" s="214"/>
      <c r="IQA45" s="214"/>
      <c r="IQB45" s="214"/>
      <c r="IQC45" s="214"/>
      <c r="IQD45" s="214"/>
      <c r="IQE45" s="214"/>
      <c r="IQF45" s="214"/>
      <c r="IQG45" s="214"/>
      <c r="IQH45" s="214"/>
      <c r="IQI45" s="214"/>
      <c r="IQJ45" s="214"/>
      <c r="IQK45" s="214"/>
      <c r="IQL45" s="214"/>
      <c r="IQM45" s="214"/>
      <c r="IQN45" s="214"/>
      <c r="IQO45" s="214"/>
      <c r="IQP45" s="214"/>
      <c r="IQQ45" s="214"/>
      <c r="IQR45" s="214"/>
      <c r="IQS45" s="214"/>
      <c r="IQT45" s="214"/>
      <c r="IQU45" s="214"/>
      <c r="IQV45" s="214"/>
      <c r="IQW45" s="214"/>
      <c r="IQX45" s="214"/>
      <c r="IQY45" s="214"/>
      <c r="IQZ45" s="214"/>
      <c r="IRA45" s="214"/>
      <c r="IRB45" s="214"/>
      <c r="IRC45" s="214"/>
      <c r="IRD45" s="214"/>
      <c r="IRE45" s="214"/>
      <c r="IRF45" s="214"/>
      <c r="IRG45" s="214"/>
      <c r="IRH45" s="214"/>
      <c r="IRI45" s="214"/>
      <c r="IRJ45" s="214"/>
      <c r="IRK45" s="214"/>
      <c r="IRL45" s="214"/>
      <c r="IRM45" s="214"/>
      <c r="IRN45" s="214"/>
      <c r="IRO45" s="214"/>
      <c r="IRP45" s="214"/>
      <c r="IRQ45" s="214"/>
      <c r="IRR45" s="214"/>
      <c r="IRS45" s="214"/>
      <c r="IRT45" s="214"/>
      <c r="IRU45" s="214"/>
      <c r="IRV45" s="214"/>
      <c r="IRW45" s="214"/>
      <c r="IRX45" s="214"/>
      <c r="IRY45" s="214"/>
      <c r="IRZ45" s="214"/>
      <c r="ISA45" s="214"/>
      <c r="ISB45" s="214"/>
      <c r="ISC45" s="214"/>
      <c r="ISD45" s="214"/>
      <c r="ISE45" s="214"/>
      <c r="ISF45" s="214"/>
      <c r="ISG45" s="214"/>
      <c r="ISH45" s="214"/>
      <c r="ISI45" s="214"/>
      <c r="ISJ45" s="214"/>
      <c r="ISK45" s="214"/>
      <c r="ISL45" s="214"/>
      <c r="ISM45" s="214"/>
      <c r="ISN45" s="214"/>
      <c r="ISO45" s="214"/>
      <c r="ISP45" s="214"/>
      <c r="ISQ45" s="214"/>
      <c r="ISR45" s="214"/>
      <c r="ISS45" s="214"/>
      <c r="IST45" s="214"/>
      <c r="ISU45" s="214"/>
      <c r="ISV45" s="214"/>
      <c r="ISW45" s="214"/>
      <c r="ISX45" s="214"/>
      <c r="ISY45" s="214"/>
      <c r="ISZ45" s="214"/>
      <c r="ITA45" s="214"/>
      <c r="ITB45" s="214"/>
      <c r="ITC45" s="214"/>
      <c r="ITD45" s="214"/>
      <c r="ITE45" s="214"/>
      <c r="ITF45" s="214"/>
      <c r="ITG45" s="214"/>
      <c r="ITH45" s="214"/>
      <c r="ITI45" s="214"/>
      <c r="ITJ45" s="214"/>
      <c r="ITK45" s="214"/>
      <c r="ITL45" s="214"/>
      <c r="ITM45" s="214"/>
      <c r="ITN45" s="214"/>
      <c r="ITO45" s="214"/>
      <c r="ITP45" s="214"/>
      <c r="ITQ45" s="214"/>
      <c r="ITR45" s="214"/>
      <c r="ITS45" s="214"/>
      <c r="ITT45" s="214"/>
      <c r="ITU45" s="214"/>
      <c r="ITV45" s="214"/>
      <c r="ITW45" s="214"/>
      <c r="ITX45" s="214"/>
      <c r="ITY45" s="214"/>
      <c r="ITZ45" s="214"/>
      <c r="IUA45" s="214"/>
      <c r="IUB45" s="214"/>
      <c r="IUC45" s="214"/>
      <c r="IUD45" s="214"/>
      <c r="IUE45" s="214"/>
      <c r="IUF45" s="214"/>
      <c r="IUG45" s="214"/>
      <c r="IUH45" s="214"/>
      <c r="IUI45" s="214"/>
      <c r="IUJ45" s="214"/>
      <c r="IUK45" s="214"/>
      <c r="IUL45" s="214"/>
      <c r="IUM45" s="214"/>
      <c r="IUN45" s="214"/>
      <c r="IUO45" s="214"/>
      <c r="IUP45" s="214"/>
      <c r="IUQ45" s="214"/>
      <c r="IUR45" s="214"/>
      <c r="IUS45" s="214"/>
      <c r="IUT45" s="214"/>
      <c r="IUU45" s="214"/>
      <c r="IUV45" s="214"/>
      <c r="IUW45" s="214"/>
      <c r="IUX45" s="214"/>
      <c r="IUY45" s="214"/>
      <c r="IUZ45" s="214"/>
      <c r="IVA45" s="214"/>
      <c r="IVB45" s="214"/>
      <c r="IVC45" s="214"/>
      <c r="IVD45" s="214"/>
      <c r="IVE45" s="214"/>
      <c r="IVF45" s="214"/>
      <c r="IVG45" s="214"/>
      <c r="IVH45" s="214"/>
      <c r="IVI45" s="214"/>
      <c r="IVJ45" s="214"/>
      <c r="IVK45" s="214"/>
      <c r="IVL45" s="214"/>
      <c r="IVM45" s="214"/>
      <c r="IVN45" s="214"/>
      <c r="IVO45" s="214"/>
      <c r="IVP45" s="214"/>
      <c r="IVQ45" s="214"/>
      <c r="IVR45" s="214"/>
      <c r="IVS45" s="214"/>
      <c r="IVT45" s="214"/>
      <c r="IVU45" s="214"/>
      <c r="IVV45" s="214"/>
      <c r="IVW45" s="214"/>
      <c r="IVX45" s="214"/>
      <c r="IVY45" s="214"/>
      <c r="IVZ45" s="214"/>
      <c r="IWA45" s="214"/>
      <c r="IWB45" s="214"/>
      <c r="IWC45" s="214"/>
      <c r="IWD45" s="214"/>
      <c r="IWE45" s="214"/>
      <c r="IWF45" s="214"/>
      <c r="IWG45" s="214"/>
      <c r="IWH45" s="214"/>
      <c r="IWI45" s="214"/>
      <c r="IWJ45" s="214"/>
      <c r="IWK45" s="214"/>
      <c r="IWL45" s="214"/>
      <c r="IWM45" s="214"/>
      <c r="IWN45" s="214"/>
      <c r="IWO45" s="214"/>
      <c r="IWP45" s="214"/>
      <c r="IWQ45" s="214"/>
      <c r="IWR45" s="214"/>
      <c r="IWS45" s="214"/>
      <c r="IWT45" s="214"/>
      <c r="IWU45" s="214"/>
      <c r="IWV45" s="214"/>
      <c r="IWW45" s="214"/>
      <c r="IWX45" s="214"/>
      <c r="IWY45" s="214"/>
      <c r="IWZ45" s="214"/>
      <c r="IXA45" s="214"/>
      <c r="IXB45" s="214"/>
      <c r="IXC45" s="214"/>
      <c r="IXD45" s="214"/>
      <c r="IXE45" s="214"/>
      <c r="IXF45" s="214"/>
      <c r="IXG45" s="214"/>
      <c r="IXH45" s="214"/>
      <c r="IXI45" s="214"/>
      <c r="IXJ45" s="214"/>
      <c r="IXK45" s="214"/>
      <c r="IXL45" s="214"/>
      <c r="IXM45" s="214"/>
      <c r="IXN45" s="214"/>
      <c r="IXO45" s="214"/>
      <c r="IXP45" s="214"/>
      <c r="IXQ45" s="214"/>
      <c r="IXR45" s="214"/>
      <c r="IXS45" s="214"/>
      <c r="IXT45" s="214"/>
      <c r="IXU45" s="214"/>
      <c r="IXV45" s="214"/>
      <c r="IXW45" s="214"/>
      <c r="IXX45" s="214"/>
      <c r="IXY45" s="214"/>
      <c r="IXZ45" s="214"/>
      <c r="IYA45" s="214"/>
      <c r="IYB45" s="214"/>
      <c r="IYC45" s="214"/>
      <c r="IYD45" s="214"/>
      <c r="IYE45" s="214"/>
      <c r="IYF45" s="214"/>
      <c r="IYG45" s="214"/>
      <c r="IYH45" s="214"/>
      <c r="IYI45" s="214"/>
      <c r="IYJ45" s="214"/>
      <c r="IYK45" s="214"/>
      <c r="IYL45" s="214"/>
      <c r="IYM45" s="214"/>
      <c r="IYN45" s="214"/>
      <c r="IYO45" s="214"/>
      <c r="IYP45" s="214"/>
      <c r="IYQ45" s="214"/>
      <c r="IYR45" s="214"/>
      <c r="IYS45" s="214"/>
      <c r="IYT45" s="214"/>
      <c r="IYU45" s="214"/>
      <c r="IYV45" s="214"/>
      <c r="IYW45" s="214"/>
      <c r="IYX45" s="214"/>
      <c r="IYY45" s="214"/>
      <c r="IYZ45" s="214"/>
      <c r="IZA45" s="214"/>
      <c r="IZB45" s="214"/>
      <c r="IZC45" s="214"/>
      <c r="IZD45" s="214"/>
      <c r="IZE45" s="214"/>
      <c r="IZF45" s="214"/>
      <c r="IZG45" s="214"/>
      <c r="IZH45" s="214"/>
      <c r="IZI45" s="214"/>
      <c r="IZJ45" s="214"/>
      <c r="IZK45" s="214"/>
      <c r="IZL45" s="214"/>
      <c r="IZM45" s="214"/>
      <c r="IZN45" s="214"/>
      <c r="IZO45" s="214"/>
      <c r="IZP45" s="214"/>
      <c r="IZQ45" s="214"/>
      <c r="IZR45" s="214"/>
      <c r="IZS45" s="214"/>
      <c r="IZT45" s="214"/>
      <c r="IZU45" s="214"/>
      <c r="IZV45" s="214"/>
      <c r="IZW45" s="214"/>
      <c r="IZX45" s="214"/>
      <c r="IZY45" s="214"/>
      <c r="IZZ45" s="214"/>
      <c r="JAA45" s="214"/>
      <c r="JAB45" s="214"/>
      <c r="JAC45" s="214"/>
      <c r="JAD45" s="214"/>
      <c r="JAE45" s="214"/>
      <c r="JAF45" s="214"/>
      <c r="JAG45" s="214"/>
      <c r="JAH45" s="214"/>
      <c r="JAI45" s="214"/>
      <c r="JAJ45" s="214"/>
      <c r="JAK45" s="214"/>
      <c r="JAL45" s="214"/>
      <c r="JAM45" s="214"/>
      <c r="JAN45" s="214"/>
      <c r="JAO45" s="214"/>
      <c r="JAP45" s="214"/>
      <c r="JAQ45" s="214"/>
      <c r="JAR45" s="214"/>
      <c r="JAS45" s="214"/>
      <c r="JAT45" s="214"/>
      <c r="JAU45" s="214"/>
      <c r="JAV45" s="214"/>
      <c r="JAW45" s="214"/>
      <c r="JAX45" s="214"/>
      <c r="JAY45" s="214"/>
      <c r="JAZ45" s="214"/>
      <c r="JBA45" s="214"/>
      <c r="JBB45" s="214"/>
      <c r="JBC45" s="214"/>
      <c r="JBD45" s="214"/>
      <c r="JBE45" s="214"/>
      <c r="JBF45" s="214"/>
      <c r="JBG45" s="214"/>
      <c r="JBH45" s="214"/>
      <c r="JBI45" s="214"/>
      <c r="JBJ45" s="214"/>
      <c r="JBK45" s="214"/>
      <c r="JBL45" s="214"/>
      <c r="JBM45" s="214"/>
      <c r="JBN45" s="214"/>
      <c r="JBO45" s="214"/>
      <c r="JBP45" s="214"/>
      <c r="JBQ45" s="214"/>
      <c r="JBR45" s="214"/>
      <c r="JBS45" s="214"/>
      <c r="JBT45" s="214"/>
      <c r="JBU45" s="214"/>
      <c r="JBV45" s="214"/>
      <c r="JBW45" s="214"/>
      <c r="JBX45" s="214"/>
      <c r="JBY45" s="214"/>
      <c r="JBZ45" s="214"/>
      <c r="JCA45" s="214"/>
      <c r="JCB45" s="214"/>
      <c r="JCC45" s="214"/>
      <c r="JCD45" s="214"/>
      <c r="JCE45" s="214"/>
      <c r="JCF45" s="214"/>
      <c r="JCG45" s="214"/>
      <c r="JCH45" s="214"/>
      <c r="JCI45" s="214"/>
      <c r="JCJ45" s="214"/>
      <c r="JCK45" s="214"/>
      <c r="JCL45" s="214"/>
      <c r="JCM45" s="214"/>
      <c r="JCN45" s="214"/>
      <c r="JCO45" s="214"/>
      <c r="JCP45" s="214"/>
      <c r="JCQ45" s="214"/>
      <c r="JCR45" s="214"/>
      <c r="JCS45" s="214"/>
      <c r="JCT45" s="214"/>
      <c r="JCU45" s="214"/>
      <c r="JCV45" s="214"/>
      <c r="JCW45" s="214"/>
      <c r="JCX45" s="214"/>
      <c r="JCY45" s="214"/>
      <c r="JCZ45" s="214"/>
      <c r="JDA45" s="214"/>
      <c r="JDB45" s="214"/>
      <c r="JDC45" s="214"/>
      <c r="JDD45" s="214"/>
      <c r="JDE45" s="214"/>
      <c r="JDF45" s="214"/>
      <c r="JDG45" s="214"/>
      <c r="JDH45" s="214"/>
      <c r="JDI45" s="214"/>
      <c r="JDJ45" s="214"/>
      <c r="JDK45" s="214"/>
      <c r="JDL45" s="214"/>
      <c r="JDM45" s="214"/>
      <c r="JDN45" s="214"/>
      <c r="JDO45" s="214"/>
      <c r="JDP45" s="214"/>
      <c r="JDQ45" s="214"/>
      <c r="JDR45" s="214"/>
      <c r="JDS45" s="214"/>
      <c r="JDT45" s="214"/>
      <c r="JDU45" s="214"/>
      <c r="JDV45" s="214"/>
      <c r="JDW45" s="214"/>
      <c r="JDX45" s="214"/>
      <c r="JDY45" s="214"/>
      <c r="JDZ45" s="214"/>
      <c r="JEA45" s="214"/>
      <c r="JEB45" s="214"/>
      <c r="JEC45" s="214"/>
      <c r="JED45" s="214"/>
      <c r="JEE45" s="214"/>
      <c r="JEF45" s="214"/>
      <c r="JEG45" s="214"/>
      <c r="JEH45" s="214"/>
      <c r="JEI45" s="214"/>
      <c r="JEJ45" s="214"/>
      <c r="JEK45" s="214"/>
      <c r="JEL45" s="214"/>
      <c r="JEM45" s="214"/>
      <c r="JEN45" s="214"/>
      <c r="JEO45" s="214"/>
      <c r="JEP45" s="214"/>
      <c r="JEQ45" s="214"/>
      <c r="JER45" s="214"/>
      <c r="JES45" s="214"/>
      <c r="JET45" s="214"/>
      <c r="JEU45" s="214"/>
      <c r="JEV45" s="214"/>
      <c r="JEW45" s="214"/>
      <c r="JEX45" s="214"/>
      <c r="JEY45" s="214"/>
      <c r="JEZ45" s="214"/>
      <c r="JFA45" s="214"/>
      <c r="JFB45" s="214"/>
      <c r="JFC45" s="214"/>
      <c r="JFD45" s="214"/>
      <c r="JFE45" s="214"/>
      <c r="JFF45" s="214"/>
      <c r="JFG45" s="214"/>
      <c r="JFH45" s="214"/>
      <c r="JFI45" s="214"/>
      <c r="JFJ45" s="214"/>
      <c r="JFK45" s="214"/>
      <c r="JFL45" s="214"/>
      <c r="JFM45" s="214"/>
      <c r="JFN45" s="214"/>
      <c r="JFO45" s="214"/>
      <c r="JFP45" s="214"/>
      <c r="JFQ45" s="214"/>
      <c r="JFR45" s="214"/>
      <c r="JFS45" s="214"/>
      <c r="JFT45" s="214"/>
      <c r="JFU45" s="214"/>
      <c r="JFV45" s="214"/>
      <c r="JFW45" s="214"/>
      <c r="JFX45" s="214"/>
      <c r="JFY45" s="214"/>
      <c r="JFZ45" s="214"/>
      <c r="JGA45" s="214"/>
      <c r="JGB45" s="214"/>
      <c r="JGC45" s="214"/>
      <c r="JGD45" s="214"/>
      <c r="JGE45" s="214"/>
      <c r="JGF45" s="214"/>
      <c r="JGG45" s="214"/>
      <c r="JGH45" s="214"/>
      <c r="JGI45" s="214"/>
      <c r="JGJ45" s="214"/>
      <c r="JGK45" s="214"/>
      <c r="JGL45" s="214"/>
      <c r="JGM45" s="214"/>
      <c r="JGN45" s="214"/>
      <c r="JGO45" s="214"/>
      <c r="JGP45" s="214"/>
      <c r="JGQ45" s="214"/>
      <c r="JGR45" s="214"/>
      <c r="JGS45" s="214"/>
      <c r="JGT45" s="214"/>
      <c r="JGU45" s="214"/>
      <c r="JGV45" s="214"/>
      <c r="JGW45" s="214"/>
      <c r="JGX45" s="214"/>
      <c r="JGY45" s="214"/>
      <c r="JGZ45" s="214"/>
      <c r="JHA45" s="214"/>
      <c r="JHB45" s="214"/>
      <c r="JHC45" s="214"/>
      <c r="JHD45" s="214"/>
      <c r="JHE45" s="214"/>
      <c r="JHF45" s="214"/>
      <c r="JHG45" s="214"/>
      <c r="JHH45" s="214"/>
      <c r="JHI45" s="214"/>
      <c r="JHJ45" s="214"/>
      <c r="JHK45" s="214"/>
      <c r="JHL45" s="214"/>
      <c r="JHM45" s="214"/>
      <c r="JHN45" s="214"/>
      <c r="JHO45" s="214"/>
      <c r="JHP45" s="214"/>
      <c r="JHQ45" s="214"/>
      <c r="JHR45" s="214"/>
      <c r="JHS45" s="214"/>
      <c r="JHT45" s="214"/>
      <c r="JHU45" s="214"/>
      <c r="JHV45" s="214"/>
      <c r="JHW45" s="214"/>
      <c r="JHX45" s="214"/>
      <c r="JHY45" s="214"/>
      <c r="JHZ45" s="214"/>
      <c r="JIA45" s="214"/>
      <c r="JIB45" s="214"/>
      <c r="JIC45" s="214"/>
      <c r="JID45" s="214"/>
      <c r="JIE45" s="214"/>
      <c r="JIF45" s="214"/>
      <c r="JIG45" s="214"/>
      <c r="JIH45" s="214"/>
      <c r="JII45" s="214"/>
      <c r="JIJ45" s="214"/>
      <c r="JIK45" s="214"/>
      <c r="JIL45" s="214"/>
      <c r="JIM45" s="214"/>
      <c r="JIN45" s="214"/>
      <c r="JIO45" s="214"/>
      <c r="JIP45" s="214"/>
      <c r="JIQ45" s="214"/>
      <c r="JIR45" s="214"/>
      <c r="JIS45" s="214"/>
      <c r="JIT45" s="214"/>
      <c r="JIU45" s="214"/>
      <c r="JIV45" s="214"/>
      <c r="JIW45" s="214"/>
      <c r="JIX45" s="214"/>
      <c r="JIY45" s="214"/>
      <c r="JIZ45" s="214"/>
      <c r="JJA45" s="214"/>
      <c r="JJB45" s="214"/>
      <c r="JJC45" s="214"/>
      <c r="JJD45" s="214"/>
      <c r="JJE45" s="214"/>
      <c r="JJF45" s="214"/>
      <c r="JJG45" s="214"/>
      <c r="JJH45" s="214"/>
      <c r="JJI45" s="214"/>
      <c r="JJJ45" s="214"/>
      <c r="JJK45" s="214"/>
      <c r="JJL45" s="214"/>
      <c r="JJM45" s="214"/>
      <c r="JJN45" s="214"/>
      <c r="JJO45" s="214"/>
      <c r="JJP45" s="214"/>
      <c r="JJQ45" s="214"/>
      <c r="JJR45" s="214"/>
      <c r="JJS45" s="214"/>
      <c r="JJT45" s="214"/>
      <c r="JJU45" s="214"/>
      <c r="JJV45" s="214"/>
      <c r="JJW45" s="214"/>
      <c r="JJX45" s="214"/>
      <c r="JJY45" s="214"/>
      <c r="JJZ45" s="214"/>
      <c r="JKA45" s="214"/>
      <c r="JKB45" s="214"/>
      <c r="JKC45" s="214"/>
      <c r="JKD45" s="214"/>
      <c r="JKE45" s="214"/>
      <c r="JKF45" s="214"/>
      <c r="JKG45" s="214"/>
      <c r="JKH45" s="214"/>
      <c r="JKI45" s="214"/>
      <c r="JKJ45" s="214"/>
      <c r="JKK45" s="214"/>
      <c r="JKL45" s="214"/>
      <c r="JKM45" s="214"/>
      <c r="JKN45" s="214"/>
      <c r="JKO45" s="214"/>
      <c r="JKP45" s="214"/>
      <c r="JKQ45" s="214"/>
      <c r="JKR45" s="214"/>
      <c r="JKS45" s="214"/>
      <c r="JKT45" s="214"/>
      <c r="JKU45" s="214"/>
      <c r="JKV45" s="214"/>
      <c r="JKW45" s="214"/>
      <c r="JKX45" s="214"/>
      <c r="JKY45" s="214"/>
      <c r="JKZ45" s="214"/>
      <c r="JLA45" s="214"/>
      <c r="JLB45" s="214"/>
      <c r="JLC45" s="214"/>
      <c r="JLD45" s="214"/>
      <c r="JLE45" s="214"/>
      <c r="JLF45" s="214"/>
      <c r="JLG45" s="214"/>
      <c r="JLH45" s="214"/>
      <c r="JLI45" s="214"/>
      <c r="JLJ45" s="214"/>
      <c r="JLK45" s="214"/>
      <c r="JLL45" s="214"/>
      <c r="JLM45" s="214"/>
      <c r="JLN45" s="214"/>
      <c r="JLO45" s="214"/>
      <c r="JLP45" s="214"/>
      <c r="JLQ45" s="214"/>
      <c r="JLR45" s="214"/>
      <c r="JLS45" s="214"/>
      <c r="JLT45" s="214"/>
      <c r="JLU45" s="214"/>
      <c r="JLV45" s="214"/>
      <c r="JLW45" s="214"/>
      <c r="JLX45" s="214"/>
      <c r="JLY45" s="214"/>
      <c r="JLZ45" s="214"/>
      <c r="JMA45" s="214"/>
      <c r="JMB45" s="214"/>
      <c r="JMC45" s="214"/>
      <c r="JMD45" s="214"/>
      <c r="JME45" s="214"/>
      <c r="JMF45" s="214"/>
      <c r="JMG45" s="214"/>
      <c r="JMH45" s="214"/>
      <c r="JMI45" s="214"/>
      <c r="JMJ45" s="214"/>
      <c r="JMK45" s="214"/>
      <c r="JML45" s="214"/>
      <c r="JMM45" s="214"/>
      <c r="JMN45" s="214"/>
      <c r="JMO45" s="214"/>
      <c r="JMP45" s="214"/>
      <c r="JMQ45" s="214"/>
      <c r="JMR45" s="214"/>
      <c r="JMS45" s="214"/>
      <c r="JMT45" s="214"/>
      <c r="JMU45" s="214"/>
      <c r="JMV45" s="214"/>
      <c r="JMW45" s="214"/>
      <c r="JMX45" s="214"/>
      <c r="JMY45" s="214"/>
      <c r="JMZ45" s="214"/>
      <c r="JNA45" s="214"/>
      <c r="JNB45" s="214"/>
      <c r="JNC45" s="214"/>
      <c r="JND45" s="214"/>
      <c r="JNE45" s="214"/>
      <c r="JNF45" s="214"/>
      <c r="JNG45" s="214"/>
      <c r="JNH45" s="214"/>
      <c r="JNI45" s="214"/>
      <c r="JNJ45" s="214"/>
      <c r="JNK45" s="214"/>
      <c r="JNL45" s="214"/>
      <c r="JNM45" s="214"/>
      <c r="JNN45" s="214"/>
      <c r="JNO45" s="214"/>
      <c r="JNP45" s="214"/>
      <c r="JNQ45" s="214"/>
      <c r="JNR45" s="214"/>
      <c r="JNS45" s="214"/>
      <c r="JNT45" s="214"/>
      <c r="JNU45" s="214"/>
      <c r="JNV45" s="214"/>
      <c r="JNW45" s="214"/>
      <c r="JNX45" s="214"/>
      <c r="JNY45" s="214"/>
      <c r="JNZ45" s="214"/>
      <c r="JOA45" s="214"/>
      <c r="JOB45" s="214"/>
      <c r="JOC45" s="214"/>
      <c r="JOD45" s="214"/>
      <c r="JOE45" s="214"/>
      <c r="JOF45" s="214"/>
      <c r="JOG45" s="214"/>
      <c r="JOH45" s="214"/>
      <c r="JOI45" s="214"/>
      <c r="JOJ45" s="214"/>
      <c r="JOK45" s="214"/>
      <c r="JOL45" s="214"/>
      <c r="JOM45" s="214"/>
      <c r="JON45" s="214"/>
      <c r="JOO45" s="214"/>
      <c r="JOP45" s="214"/>
      <c r="JOQ45" s="214"/>
      <c r="JOR45" s="214"/>
      <c r="JOS45" s="214"/>
      <c r="JOT45" s="214"/>
      <c r="JOU45" s="214"/>
      <c r="JOV45" s="214"/>
      <c r="JOW45" s="214"/>
      <c r="JOX45" s="214"/>
      <c r="JOY45" s="214"/>
      <c r="JOZ45" s="214"/>
      <c r="JPA45" s="214"/>
      <c r="JPB45" s="214"/>
      <c r="JPC45" s="214"/>
      <c r="JPD45" s="214"/>
      <c r="JPE45" s="214"/>
      <c r="JPF45" s="214"/>
      <c r="JPG45" s="214"/>
      <c r="JPH45" s="214"/>
      <c r="JPI45" s="214"/>
      <c r="JPJ45" s="214"/>
      <c r="JPK45" s="214"/>
      <c r="JPL45" s="214"/>
      <c r="JPM45" s="214"/>
      <c r="JPN45" s="214"/>
      <c r="JPO45" s="214"/>
      <c r="JPP45" s="214"/>
      <c r="JPQ45" s="214"/>
      <c r="JPR45" s="214"/>
      <c r="JPS45" s="214"/>
      <c r="JPT45" s="214"/>
      <c r="JPU45" s="214"/>
      <c r="JPV45" s="214"/>
      <c r="JPW45" s="214"/>
      <c r="JPX45" s="214"/>
      <c r="JPY45" s="214"/>
      <c r="JPZ45" s="214"/>
      <c r="JQA45" s="214"/>
      <c r="JQB45" s="214"/>
      <c r="JQC45" s="214"/>
      <c r="JQD45" s="214"/>
      <c r="JQE45" s="214"/>
      <c r="JQF45" s="214"/>
      <c r="JQG45" s="214"/>
      <c r="JQH45" s="214"/>
      <c r="JQI45" s="214"/>
      <c r="JQJ45" s="214"/>
      <c r="JQK45" s="214"/>
      <c r="JQL45" s="214"/>
      <c r="JQM45" s="214"/>
      <c r="JQN45" s="214"/>
      <c r="JQO45" s="214"/>
      <c r="JQP45" s="214"/>
      <c r="JQQ45" s="214"/>
      <c r="JQR45" s="214"/>
      <c r="JQS45" s="214"/>
      <c r="JQT45" s="214"/>
      <c r="JQU45" s="214"/>
      <c r="JQV45" s="214"/>
      <c r="JQW45" s="214"/>
      <c r="JQX45" s="214"/>
      <c r="JQY45" s="214"/>
      <c r="JQZ45" s="214"/>
      <c r="JRA45" s="214"/>
      <c r="JRB45" s="214"/>
      <c r="JRC45" s="214"/>
      <c r="JRD45" s="214"/>
      <c r="JRE45" s="214"/>
      <c r="JRF45" s="214"/>
      <c r="JRG45" s="214"/>
      <c r="JRH45" s="214"/>
      <c r="JRI45" s="214"/>
      <c r="JRJ45" s="214"/>
      <c r="JRK45" s="214"/>
      <c r="JRL45" s="214"/>
      <c r="JRM45" s="214"/>
      <c r="JRN45" s="214"/>
      <c r="JRO45" s="214"/>
      <c r="JRP45" s="214"/>
      <c r="JRQ45" s="214"/>
      <c r="JRR45" s="214"/>
      <c r="JRS45" s="214"/>
      <c r="JRT45" s="214"/>
      <c r="JRU45" s="214"/>
      <c r="JRV45" s="214"/>
      <c r="JRW45" s="214"/>
      <c r="JRX45" s="214"/>
      <c r="JRY45" s="214"/>
      <c r="JRZ45" s="214"/>
      <c r="JSA45" s="214"/>
      <c r="JSB45" s="214"/>
      <c r="JSC45" s="214"/>
      <c r="JSD45" s="214"/>
      <c r="JSE45" s="214"/>
      <c r="JSF45" s="214"/>
      <c r="JSG45" s="214"/>
      <c r="JSH45" s="214"/>
      <c r="JSI45" s="214"/>
      <c r="JSJ45" s="214"/>
      <c r="JSK45" s="214"/>
      <c r="JSL45" s="214"/>
      <c r="JSM45" s="214"/>
      <c r="JSN45" s="214"/>
      <c r="JSO45" s="214"/>
      <c r="JSP45" s="214"/>
      <c r="JSQ45" s="214"/>
      <c r="JSR45" s="214"/>
      <c r="JSS45" s="214"/>
      <c r="JST45" s="214"/>
      <c r="JSU45" s="214"/>
      <c r="JSV45" s="214"/>
      <c r="JSW45" s="214"/>
      <c r="JSX45" s="214"/>
      <c r="JSY45" s="214"/>
      <c r="JSZ45" s="214"/>
      <c r="JTA45" s="214"/>
      <c r="JTB45" s="214"/>
      <c r="JTC45" s="214"/>
      <c r="JTD45" s="214"/>
      <c r="JTE45" s="214"/>
      <c r="JTF45" s="214"/>
      <c r="JTG45" s="214"/>
      <c r="JTH45" s="214"/>
      <c r="JTI45" s="214"/>
      <c r="JTJ45" s="214"/>
      <c r="JTK45" s="214"/>
      <c r="JTL45" s="214"/>
      <c r="JTM45" s="214"/>
      <c r="JTN45" s="214"/>
      <c r="JTO45" s="214"/>
      <c r="JTP45" s="214"/>
      <c r="JTQ45" s="214"/>
      <c r="JTR45" s="214"/>
      <c r="JTS45" s="214"/>
      <c r="JTT45" s="214"/>
      <c r="JTU45" s="214"/>
      <c r="JTV45" s="214"/>
      <c r="JTW45" s="214"/>
      <c r="JTX45" s="214"/>
      <c r="JTY45" s="214"/>
      <c r="JTZ45" s="214"/>
      <c r="JUA45" s="214"/>
      <c r="JUB45" s="214"/>
      <c r="JUC45" s="214"/>
      <c r="JUD45" s="214"/>
      <c r="JUE45" s="214"/>
      <c r="JUF45" s="214"/>
      <c r="JUG45" s="214"/>
      <c r="JUH45" s="214"/>
      <c r="JUI45" s="214"/>
      <c r="JUJ45" s="214"/>
      <c r="JUK45" s="214"/>
      <c r="JUL45" s="214"/>
      <c r="JUM45" s="214"/>
      <c r="JUN45" s="214"/>
      <c r="JUO45" s="214"/>
      <c r="JUP45" s="214"/>
      <c r="JUQ45" s="214"/>
      <c r="JUR45" s="214"/>
      <c r="JUS45" s="214"/>
      <c r="JUT45" s="214"/>
      <c r="JUU45" s="214"/>
      <c r="JUV45" s="214"/>
      <c r="JUW45" s="214"/>
      <c r="JUX45" s="214"/>
      <c r="JUY45" s="214"/>
      <c r="JUZ45" s="214"/>
      <c r="JVA45" s="214"/>
      <c r="JVB45" s="214"/>
      <c r="JVC45" s="214"/>
      <c r="JVD45" s="214"/>
      <c r="JVE45" s="214"/>
      <c r="JVF45" s="214"/>
      <c r="JVG45" s="214"/>
      <c r="JVH45" s="214"/>
      <c r="JVI45" s="214"/>
      <c r="JVJ45" s="214"/>
      <c r="JVK45" s="214"/>
      <c r="JVL45" s="214"/>
      <c r="JVM45" s="214"/>
      <c r="JVN45" s="214"/>
      <c r="JVO45" s="214"/>
      <c r="JVP45" s="214"/>
      <c r="JVQ45" s="214"/>
      <c r="JVR45" s="214"/>
      <c r="JVS45" s="214"/>
      <c r="JVT45" s="214"/>
      <c r="JVU45" s="214"/>
      <c r="JVV45" s="214"/>
      <c r="JVW45" s="214"/>
      <c r="JVX45" s="214"/>
      <c r="JVY45" s="214"/>
      <c r="JVZ45" s="214"/>
      <c r="JWA45" s="214"/>
      <c r="JWB45" s="214"/>
      <c r="JWC45" s="214"/>
      <c r="JWD45" s="214"/>
      <c r="JWE45" s="214"/>
      <c r="JWF45" s="214"/>
      <c r="JWG45" s="214"/>
      <c r="JWH45" s="214"/>
      <c r="JWI45" s="214"/>
      <c r="JWJ45" s="214"/>
      <c r="JWK45" s="214"/>
      <c r="JWL45" s="214"/>
      <c r="JWM45" s="214"/>
      <c r="JWN45" s="214"/>
      <c r="JWO45" s="214"/>
      <c r="JWP45" s="214"/>
      <c r="JWQ45" s="214"/>
      <c r="JWR45" s="214"/>
      <c r="JWS45" s="214"/>
      <c r="JWT45" s="214"/>
      <c r="JWU45" s="214"/>
      <c r="JWV45" s="214"/>
      <c r="JWW45" s="214"/>
      <c r="JWX45" s="214"/>
      <c r="JWY45" s="214"/>
      <c r="JWZ45" s="214"/>
      <c r="JXA45" s="214"/>
      <c r="JXB45" s="214"/>
      <c r="JXC45" s="214"/>
      <c r="JXD45" s="214"/>
      <c r="JXE45" s="214"/>
      <c r="JXF45" s="214"/>
      <c r="JXG45" s="214"/>
      <c r="JXH45" s="214"/>
      <c r="JXI45" s="214"/>
      <c r="JXJ45" s="214"/>
      <c r="JXK45" s="214"/>
      <c r="JXL45" s="214"/>
      <c r="JXM45" s="214"/>
      <c r="JXN45" s="214"/>
      <c r="JXO45" s="214"/>
      <c r="JXP45" s="214"/>
      <c r="JXQ45" s="214"/>
      <c r="JXR45" s="214"/>
      <c r="JXS45" s="214"/>
      <c r="JXT45" s="214"/>
      <c r="JXU45" s="214"/>
      <c r="JXV45" s="214"/>
      <c r="JXW45" s="214"/>
      <c r="JXX45" s="214"/>
      <c r="JXY45" s="214"/>
      <c r="JXZ45" s="214"/>
      <c r="JYA45" s="214"/>
      <c r="JYB45" s="214"/>
      <c r="JYC45" s="214"/>
      <c r="JYD45" s="214"/>
      <c r="JYE45" s="214"/>
      <c r="JYF45" s="214"/>
      <c r="JYG45" s="214"/>
      <c r="JYH45" s="214"/>
      <c r="JYI45" s="214"/>
      <c r="JYJ45" s="214"/>
      <c r="JYK45" s="214"/>
      <c r="JYL45" s="214"/>
      <c r="JYM45" s="214"/>
      <c r="JYN45" s="214"/>
      <c r="JYO45" s="214"/>
      <c r="JYP45" s="214"/>
      <c r="JYQ45" s="214"/>
      <c r="JYR45" s="214"/>
      <c r="JYS45" s="214"/>
      <c r="JYT45" s="214"/>
      <c r="JYU45" s="214"/>
      <c r="JYV45" s="214"/>
      <c r="JYW45" s="214"/>
      <c r="JYX45" s="214"/>
      <c r="JYY45" s="214"/>
      <c r="JYZ45" s="214"/>
      <c r="JZA45" s="214"/>
      <c r="JZB45" s="214"/>
      <c r="JZC45" s="214"/>
      <c r="JZD45" s="214"/>
      <c r="JZE45" s="214"/>
      <c r="JZF45" s="214"/>
      <c r="JZG45" s="214"/>
      <c r="JZH45" s="214"/>
      <c r="JZI45" s="214"/>
      <c r="JZJ45" s="214"/>
      <c r="JZK45" s="214"/>
      <c r="JZL45" s="214"/>
      <c r="JZM45" s="214"/>
      <c r="JZN45" s="214"/>
      <c r="JZO45" s="214"/>
      <c r="JZP45" s="214"/>
      <c r="JZQ45" s="214"/>
      <c r="JZR45" s="214"/>
      <c r="JZS45" s="214"/>
      <c r="JZT45" s="214"/>
      <c r="JZU45" s="214"/>
      <c r="JZV45" s="214"/>
      <c r="JZW45" s="214"/>
      <c r="JZX45" s="214"/>
      <c r="JZY45" s="214"/>
      <c r="JZZ45" s="214"/>
      <c r="KAA45" s="214"/>
      <c r="KAB45" s="214"/>
      <c r="KAC45" s="214"/>
      <c r="KAD45" s="214"/>
      <c r="KAE45" s="214"/>
      <c r="KAF45" s="214"/>
      <c r="KAG45" s="214"/>
      <c r="KAH45" s="214"/>
      <c r="KAI45" s="214"/>
      <c r="KAJ45" s="214"/>
      <c r="KAK45" s="214"/>
      <c r="KAL45" s="214"/>
      <c r="KAM45" s="214"/>
      <c r="KAN45" s="214"/>
      <c r="KAO45" s="214"/>
      <c r="KAP45" s="214"/>
      <c r="KAQ45" s="214"/>
      <c r="KAR45" s="214"/>
      <c r="KAS45" s="214"/>
      <c r="KAT45" s="214"/>
      <c r="KAU45" s="214"/>
      <c r="KAV45" s="214"/>
      <c r="KAW45" s="214"/>
      <c r="KAX45" s="214"/>
      <c r="KAY45" s="214"/>
      <c r="KAZ45" s="214"/>
      <c r="KBA45" s="214"/>
      <c r="KBB45" s="214"/>
      <c r="KBC45" s="214"/>
      <c r="KBD45" s="214"/>
      <c r="KBE45" s="214"/>
      <c r="KBF45" s="214"/>
      <c r="KBG45" s="214"/>
      <c r="KBH45" s="214"/>
      <c r="KBI45" s="214"/>
      <c r="KBJ45" s="214"/>
      <c r="KBK45" s="214"/>
      <c r="KBL45" s="214"/>
      <c r="KBM45" s="214"/>
      <c r="KBN45" s="214"/>
      <c r="KBO45" s="214"/>
      <c r="KBP45" s="214"/>
      <c r="KBQ45" s="214"/>
      <c r="KBR45" s="214"/>
      <c r="KBS45" s="214"/>
      <c r="KBT45" s="214"/>
      <c r="KBU45" s="214"/>
      <c r="KBV45" s="214"/>
      <c r="KBW45" s="214"/>
      <c r="KBX45" s="214"/>
      <c r="KBY45" s="214"/>
      <c r="KBZ45" s="214"/>
      <c r="KCA45" s="214"/>
      <c r="KCB45" s="214"/>
      <c r="KCC45" s="214"/>
      <c r="KCD45" s="214"/>
      <c r="KCE45" s="214"/>
      <c r="KCF45" s="214"/>
      <c r="KCG45" s="214"/>
      <c r="KCH45" s="214"/>
      <c r="KCI45" s="214"/>
      <c r="KCJ45" s="214"/>
      <c r="KCK45" s="214"/>
      <c r="KCL45" s="214"/>
      <c r="KCM45" s="214"/>
      <c r="KCN45" s="214"/>
      <c r="KCO45" s="214"/>
      <c r="KCP45" s="214"/>
      <c r="KCQ45" s="214"/>
      <c r="KCR45" s="214"/>
      <c r="KCS45" s="214"/>
      <c r="KCT45" s="214"/>
      <c r="KCU45" s="214"/>
      <c r="KCV45" s="214"/>
      <c r="KCW45" s="214"/>
      <c r="KCX45" s="214"/>
      <c r="KCY45" s="214"/>
      <c r="KCZ45" s="214"/>
      <c r="KDA45" s="214"/>
      <c r="KDB45" s="214"/>
      <c r="KDC45" s="214"/>
      <c r="KDD45" s="214"/>
      <c r="KDE45" s="214"/>
      <c r="KDF45" s="214"/>
      <c r="KDG45" s="214"/>
      <c r="KDH45" s="214"/>
      <c r="KDI45" s="214"/>
      <c r="KDJ45" s="214"/>
      <c r="KDK45" s="214"/>
      <c r="KDL45" s="214"/>
      <c r="KDM45" s="214"/>
      <c r="KDN45" s="214"/>
      <c r="KDO45" s="214"/>
      <c r="KDP45" s="214"/>
      <c r="KDQ45" s="214"/>
      <c r="KDR45" s="214"/>
      <c r="KDS45" s="214"/>
      <c r="KDT45" s="214"/>
      <c r="KDU45" s="214"/>
      <c r="KDV45" s="214"/>
      <c r="KDW45" s="214"/>
      <c r="KDX45" s="214"/>
      <c r="KDY45" s="214"/>
      <c r="KDZ45" s="214"/>
      <c r="KEA45" s="214"/>
      <c r="KEB45" s="214"/>
      <c r="KEC45" s="214"/>
      <c r="KED45" s="214"/>
      <c r="KEE45" s="214"/>
      <c r="KEF45" s="214"/>
      <c r="KEG45" s="214"/>
      <c r="KEH45" s="214"/>
      <c r="KEI45" s="214"/>
      <c r="KEJ45" s="214"/>
      <c r="KEK45" s="214"/>
      <c r="KEL45" s="214"/>
      <c r="KEM45" s="214"/>
      <c r="KEN45" s="214"/>
      <c r="KEO45" s="214"/>
      <c r="KEP45" s="214"/>
      <c r="KEQ45" s="214"/>
      <c r="KER45" s="214"/>
      <c r="KES45" s="214"/>
      <c r="KET45" s="214"/>
      <c r="KEU45" s="214"/>
      <c r="KEV45" s="214"/>
      <c r="KEW45" s="214"/>
      <c r="KEX45" s="214"/>
      <c r="KEY45" s="214"/>
      <c r="KEZ45" s="214"/>
      <c r="KFA45" s="214"/>
      <c r="KFB45" s="214"/>
      <c r="KFC45" s="214"/>
      <c r="KFD45" s="214"/>
      <c r="KFE45" s="214"/>
      <c r="KFF45" s="214"/>
      <c r="KFG45" s="214"/>
      <c r="KFH45" s="214"/>
      <c r="KFI45" s="214"/>
      <c r="KFJ45" s="214"/>
      <c r="KFK45" s="214"/>
      <c r="KFL45" s="214"/>
      <c r="KFM45" s="214"/>
      <c r="KFN45" s="214"/>
      <c r="KFO45" s="214"/>
      <c r="KFP45" s="214"/>
      <c r="KFQ45" s="214"/>
      <c r="KFR45" s="214"/>
      <c r="KFS45" s="214"/>
      <c r="KFT45" s="214"/>
      <c r="KFU45" s="214"/>
      <c r="KFV45" s="214"/>
      <c r="KFW45" s="214"/>
      <c r="KFX45" s="214"/>
      <c r="KFY45" s="214"/>
      <c r="KFZ45" s="214"/>
      <c r="KGA45" s="214"/>
      <c r="KGB45" s="214"/>
      <c r="KGC45" s="214"/>
      <c r="KGD45" s="214"/>
      <c r="KGE45" s="214"/>
      <c r="KGF45" s="214"/>
      <c r="KGG45" s="214"/>
      <c r="KGH45" s="214"/>
      <c r="KGI45" s="214"/>
      <c r="KGJ45" s="214"/>
      <c r="KGK45" s="214"/>
      <c r="KGL45" s="214"/>
      <c r="KGM45" s="214"/>
      <c r="KGN45" s="214"/>
      <c r="KGO45" s="214"/>
      <c r="KGP45" s="214"/>
      <c r="KGQ45" s="214"/>
      <c r="KGR45" s="214"/>
      <c r="KGS45" s="214"/>
      <c r="KGT45" s="214"/>
      <c r="KGU45" s="214"/>
      <c r="KGV45" s="214"/>
      <c r="KGW45" s="214"/>
      <c r="KGX45" s="214"/>
      <c r="KGY45" s="214"/>
      <c r="KGZ45" s="214"/>
      <c r="KHA45" s="214"/>
      <c r="KHB45" s="214"/>
      <c r="KHC45" s="214"/>
      <c r="KHD45" s="214"/>
      <c r="KHE45" s="214"/>
      <c r="KHF45" s="214"/>
      <c r="KHG45" s="214"/>
      <c r="KHH45" s="214"/>
      <c r="KHI45" s="214"/>
      <c r="KHJ45" s="214"/>
      <c r="KHK45" s="214"/>
      <c r="KHL45" s="214"/>
      <c r="KHM45" s="214"/>
      <c r="KHN45" s="214"/>
      <c r="KHO45" s="214"/>
      <c r="KHP45" s="214"/>
      <c r="KHQ45" s="214"/>
      <c r="KHR45" s="214"/>
      <c r="KHS45" s="214"/>
      <c r="KHT45" s="214"/>
      <c r="KHU45" s="214"/>
      <c r="KHV45" s="214"/>
      <c r="KHW45" s="214"/>
      <c r="KHX45" s="214"/>
      <c r="KHY45" s="214"/>
      <c r="KHZ45" s="214"/>
      <c r="KIA45" s="214"/>
      <c r="KIB45" s="214"/>
      <c r="KIC45" s="214"/>
      <c r="KID45" s="214"/>
      <c r="KIE45" s="214"/>
      <c r="KIF45" s="214"/>
      <c r="KIG45" s="214"/>
      <c r="KIH45" s="214"/>
      <c r="KII45" s="214"/>
      <c r="KIJ45" s="214"/>
      <c r="KIK45" s="214"/>
      <c r="KIL45" s="214"/>
      <c r="KIM45" s="214"/>
      <c r="KIN45" s="214"/>
      <c r="KIO45" s="214"/>
      <c r="KIP45" s="214"/>
      <c r="KIQ45" s="214"/>
      <c r="KIR45" s="214"/>
      <c r="KIS45" s="214"/>
      <c r="KIT45" s="214"/>
      <c r="KIU45" s="214"/>
      <c r="KIV45" s="214"/>
      <c r="KIW45" s="214"/>
      <c r="KIX45" s="214"/>
      <c r="KIY45" s="214"/>
      <c r="KIZ45" s="214"/>
      <c r="KJA45" s="214"/>
      <c r="KJB45" s="214"/>
      <c r="KJC45" s="214"/>
      <c r="KJD45" s="214"/>
      <c r="KJE45" s="214"/>
      <c r="KJF45" s="214"/>
      <c r="KJG45" s="214"/>
      <c r="KJH45" s="214"/>
      <c r="KJI45" s="214"/>
      <c r="KJJ45" s="214"/>
      <c r="KJK45" s="214"/>
      <c r="KJL45" s="214"/>
      <c r="KJM45" s="214"/>
      <c r="KJN45" s="214"/>
      <c r="KJO45" s="214"/>
      <c r="KJP45" s="214"/>
      <c r="KJQ45" s="214"/>
      <c r="KJR45" s="214"/>
      <c r="KJS45" s="214"/>
      <c r="KJT45" s="214"/>
      <c r="KJU45" s="214"/>
      <c r="KJV45" s="214"/>
      <c r="KJW45" s="214"/>
      <c r="KJX45" s="214"/>
      <c r="KJY45" s="214"/>
      <c r="KJZ45" s="214"/>
      <c r="KKA45" s="214"/>
      <c r="KKB45" s="214"/>
      <c r="KKC45" s="214"/>
      <c r="KKD45" s="214"/>
      <c r="KKE45" s="214"/>
      <c r="KKF45" s="214"/>
      <c r="KKG45" s="214"/>
      <c r="KKH45" s="214"/>
      <c r="KKI45" s="214"/>
      <c r="KKJ45" s="214"/>
      <c r="KKK45" s="214"/>
      <c r="KKL45" s="214"/>
      <c r="KKM45" s="214"/>
      <c r="KKN45" s="214"/>
      <c r="KKO45" s="214"/>
      <c r="KKP45" s="214"/>
      <c r="KKQ45" s="214"/>
      <c r="KKR45" s="214"/>
      <c r="KKS45" s="214"/>
      <c r="KKT45" s="214"/>
      <c r="KKU45" s="214"/>
      <c r="KKV45" s="214"/>
      <c r="KKW45" s="214"/>
      <c r="KKX45" s="214"/>
      <c r="KKY45" s="214"/>
      <c r="KKZ45" s="214"/>
      <c r="KLA45" s="214"/>
      <c r="KLB45" s="214"/>
      <c r="KLC45" s="214"/>
      <c r="KLD45" s="214"/>
      <c r="KLE45" s="214"/>
      <c r="KLF45" s="214"/>
      <c r="KLG45" s="214"/>
      <c r="KLH45" s="214"/>
      <c r="KLI45" s="214"/>
      <c r="KLJ45" s="214"/>
      <c r="KLK45" s="214"/>
      <c r="KLL45" s="214"/>
      <c r="KLM45" s="214"/>
      <c r="KLN45" s="214"/>
      <c r="KLO45" s="214"/>
      <c r="KLP45" s="214"/>
      <c r="KLQ45" s="214"/>
      <c r="KLR45" s="214"/>
      <c r="KLS45" s="214"/>
      <c r="KLT45" s="214"/>
      <c r="KLU45" s="214"/>
      <c r="KLV45" s="214"/>
      <c r="KLW45" s="214"/>
      <c r="KLX45" s="214"/>
      <c r="KLY45" s="214"/>
      <c r="KLZ45" s="214"/>
      <c r="KMA45" s="214"/>
      <c r="KMB45" s="214"/>
      <c r="KMC45" s="214"/>
      <c r="KMD45" s="214"/>
      <c r="KME45" s="214"/>
      <c r="KMF45" s="214"/>
      <c r="KMG45" s="214"/>
      <c r="KMH45" s="214"/>
      <c r="KMI45" s="214"/>
      <c r="KMJ45" s="214"/>
      <c r="KMK45" s="214"/>
      <c r="KML45" s="214"/>
      <c r="KMM45" s="214"/>
      <c r="KMN45" s="214"/>
      <c r="KMO45" s="214"/>
      <c r="KMP45" s="214"/>
      <c r="KMQ45" s="214"/>
      <c r="KMR45" s="214"/>
      <c r="KMS45" s="214"/>
      <c r="KMT45" s="214"/>
      <c r="KMU45" s="214"/>
      <c r="KMV45" s="214"/>
      <c r="KMW45" s="214"/>
      <c r="KMX45" s="214"/>
      <c r="KMY45" s="214"/>
      <c r="KMZ45" s="214"/>
      <c r="KNA45" s="214"/>
      <c r="KNB45" s="214"/>
      <c r="KNC45" s="214"/>
      <c r="KND45" s="214"/>
      <c r="KNE45" s="214"/>
      <c r="KNF45" s="214"/>
      <c r="KNG45" s="214"/>
      <c r="KNH45" s="214"/>
      <c r="KNI45" s="214"/>
      <c r="KNJ45" s="214"/>
      <c r="KNK45" s="214"/>
      <c r="KNL45" s="214"/>
      <c r="KNM45" s="214"/>
      <c r="KNN45" s="214"/>
      <c r="KNO45" s="214"/>
      <c r="KNP45" s="214"/>
      <c r="KNQ45" s="214"/>
      <c r="KNR45" s="214"/>
      <c r="KNS45" s="214"/>
      <c r="KNT45" s="214"/>
      <c r="KNU45" s="214"/>
      <c r="KNV45" s="214"/>
      <c r="KNW45" s="214"/>
      <c r="KNX45" s="214"/>
      <c r="KNY45" s="214"/>
      <c r="KNZ45" s="214"/>
      <c r="KOA45" s="214"/>
      <c r="KOB45" s="214"/>
      <c r="KOC45" s="214"/>
      <c r="KOD45" s="214"/>
      <c r="KOE45" s="214"/>
      <c r="KOF45" s="214"/>
      <c r="KOG45" s="214"/>
      <c r="KOH45" s="214"/>
      <c r="KOI45" s="214"/>
      <c r="KOJ45" s="214"/>
      <c r="KOK45" s="214"/>
      <c r="KOL45" s="214"/>
      <c r="KOM45" s="214"/>
      <c r="KON45" s="214"/>
      <c r="KOO45" s="214"/>
      <c r="KOP45" s="214"/>
      <c r="KOQ45" s="214"/>
      <c r="KOR45" s="214"/>
      <c r="KOS45" s="214"/>
      <c r="KOT45" s="214"/>
      <c r="KOU45" s="214"/>
      <c r="KOV45" s="214"/>
      <c r="KOW45" s="214"/>
      <c r="KOX45" s="214"/>
      <c r="KOY45" s="214"/>
      <c r="KOZ45" s="214"/>
      <c r="KPA45" s="214"/>
      <c r="KPB45" s="214"/>
      <c r="KPC45" s="214"/>
      <c r="KPD45" s="214"/>
      <c r="KPE45" s="214"/>
      <c r="KPF45" s="214"/>
      <c r="KPG45" s="214"/>
      <c r="KPH45" s="214"/>
      <c r="KPI45" s="214"/>
      <c r="KPJ45" s="214"/>
      <c r="KPK45" s="214"/>
      <c r="KPL45" s="214"/>
      <c r="KPM45" s="214"/>
      <c r="KPN45" s="214"/>
      <c r="KPO45" s="214"/>
      <c r="KPP45" s="214"/>
      <c r="KPQ45" s="214"/>
      <c r="KPR45" s="214"/>
      <c r="KPS45" s="214"/>
      <c r="KPT45" s="214"/>
      <c r="KPU45" s="214"/>
      <c r="KPV45" s="214"/>
      <c r="KPW45" s="214"/>
      <c r="KPX45" s="214"/>
      <c r="KPY45" s="214"/>
      <c r="KPZ45" s="214"/>
      <c r="KQA45" s="214"/>
      <c r="KQB45" s="214"/>
      <c r="KQC45" s="214"/>
      <c r="KQD45" s="214"/>
      <c r="KQE45" s="214"/>
      <c r="KQF45" s="214"/>
      <c r="KQG45" s="214"/>
      <c r="KQH45" s="214"/>
      <c r="KQI45" s="214"/>
      <c r="KQJ45" s="214"/>
      <c r="KQK45" s="214"/>
      <c r="KQL45" s="214"/>
      <c r="KQM45" s="214"/>
      <c r="KQN45" s="214"/>
      <c r="KQO45" s="214"/>
      <c r="KQP45" s="214"/>
      <c r="KQQ45" s="214"/>
      <c r="KQR45" s="214"/>
      <c r="KQS45" s="214"/>
      <c r="KQT45" s="214"/>
      <c r="KQU45" s="214"/>
      <c r="KQV45" s="214"/>
      <c r="KQW45" s="214"/>
      <c r="KQX45" s="214"/>
      <c r="KQY45" s="214"/>
      <c r="KQZ45" s="214"/>
      <c r="KRA45" s="214"/>
      <c r="KRB45" s="214"/>
      <c r="KRC45" s="214"/>
      <c r="KRD45" s="214"/>
      <c r="KRE45" s="214"/>
      <c r="KRF45" s="214"/>
      <c r="KRG45" s="214"/>
      <c r="KRH45" s="214"/>
      <c r="KRI45" s="214"/>
      <c r="KRJ45" s="214"/>
      <c r="KRK45" s="214"/>
      <c r="KRL45" s="214"/>
      <c r="KRM45" s="214"/>
      <c r="KRN45" s="214"/>
      <c r="KRO45" s="214"/>
      <c r="KRP45" s="214"/>
      <c r="KRQ45" s="214"/>
      <c r="KRR45" s="214"/>
      <c r="KRS45" s="214"/>
      <c r="KRT45" s="214"/>
      <c r="KRU45" s="214"/>
      <c r="KRV45" s="214"/>
      <c r="KRW45" s="214"/>
      <c r="KRX45" s="214"/>
      <c r="KRY45" s="214"/>
      <c r="KRZ45" s="214"/>
      <c r="KSA45" s="214"/>
      <c r="KSB45" s="214"/>
      <c r="KSC45" s="214"/>
      <c r="KSD45" s="214"/>
      <c r="KSE45" s="214"/>
      <c r="KSF45" s="214"/>
      <c r="KSG45" s="214"/>
      <c r="KSH45" s="214"/>
      <c r="KSI45" s="214"/>
      <c r="KSJ45" s="214"/>
      <c r="KSK45" s="214"/>
      <c r="KSL45" s="214"/>
      <c r="KSM45" s="214"/>
      <c r="KSN45" s="214"/>
      <c r="KSO45" s="214"/>
      <c r="KSP45" s="214"/>
      <c r="KSQ45" s="214"/>
      <c r="KSR45" s="214"/>
      <c r="KSS45" s="214"/>
      <c r="KST45" s="214"/>
      <c r="KSU45" s="214"/>
      <c r="KSV45" s="214"/>
      <c r="KSW45" s="214"/>
      <c r="KSX45" s="214"/>
      <c r="KSY45" s="214"/>
      <c r="KSZ45" s="214"/>
      <c r="KTA45" s="214"/>
      <c r="KTB45" s="214"/>
      <c r="KTC45" s="214"/>
      <c r="KTD45" s="214"/>
      <c r="KTE45" s="214"/>
      <c r="KTF45" s="214"/>
      <c r="KTG45" s="214"/>
      <c r="KTH45" s="214"/>
      <c r="KTI45" s="214"/>
      <c r="KTJ45" s="214"/>
      <c r="KTK45" s="214"/>
      <c r="KTL45" s="214"/>
      <c r="KTM45" s="214"/>
      <c r="KTN45" s="214"/>
      <c r="KTO45" s="214"/>
      <c r="KTP45" s="214"/>
      <c r="KTQ45" s="214"/>
      <c r="KTR45" s="214"/>
      <c r="KTS45" s="214"/>
      <c r="KTT45" s="214"/>
      <c r="KTU45" s="214"/>
      <c r="KTV45" s="214"/>
      <c r="KTW45" s="214"/>
      <c r="KTX45" s="214"/>
      <c r="KTY45" s="214"/>
      <c r="KTZ45" s="214"/>
      <c r="KUA45" s="214"/>
      <c r="KUB45" s="214"/>
      <c r="KUC45" s="214"/>
      <c r="KUD45" s="214"/>
      <c r="KUE45" s="214"/>
      <c r="KUF45" s="214"/>
      <c r="KUG45" s="214"/>
      <c r="KUH45" s="214"/>
      <c r="KUI45" s="214"/>
      <c r="KUJ45" s="214"/>
      <c r="KUK45" s="214"/>
      <c r="KUL45" s="214"/>
      <c r="KUM45" s="214"/>
      <c r="KUN45" s="214"/>
      <c r="KUO45" s="214"/>
      <c r="KUP45" s="214"/>
      <c r="KUQ45" s="214"/>
      <c r="KUR45" s="214"/>
      <c r="KUS45" s="214"/>
      <c r="KUT45" s="214"/>
      <c r="KUU45" s="214"/>
      <c r="KUV45" s="214"/>
      <c r="KUW45" s="214"/>
      <c r="KUX45" s="214"/>
      <c r="KUY45" s="214"/>
      <c r="KUZ45" s="214"/>
      <c r="KVA45" s="214"/>
      <c r="KVB45" s="214"/>
      <c r="KVC45" s="214"/>
      <c r="KVD45" s="214"/>
      <c r="KVE45" s="214"/>
      <c r="KVF45" s="214"/>
      <c r="KVG45" s="214"/>
      <c r="KVH45" s="214"/>
      <c r="KVI45" s="214"/>
      <c r="KVJ45" s="214"/>
      <c r="KVK45" s="214"/>
      <c r="KVL45" s="214"/>
      <c r="KVM45" s="214"/>
      <c r="KVN45" s="214"/>
      <c r="KVO45" s="214"/>
      <c r="KVP45" s="214"/>
      <c r="KVQ45" s="214"/>
      <c r="KVR45" s="214"/>
      <c r="KVS45" s="214"/>
      <c r="KVT45" s="214"/>
      <c r="KVU45" s="214"/>
      <c r="KVV45" s="214"/>
      <c r="KVW45" s="214"/>
      <c r="KVX45" s="214"/>
      <c r="KVY45" s="214"/>
      <c r="KVZ45" s="214"/>
      <c r="KWA45" s="214"/>
      <c r="KWB45" s="214"/>
      <c r="KWC45" s="214"/>
      <c r="KWD45" s="214"/>
      <c r="KWE45" s="214"/>
      <c r="KWF45" s="214"/>
      <c r="KWG45" s="214"/>
      <c r="KWH45" s="214"/>
      <c r="KWI45" s="214"/>
      <c r="KWJ45" s="214"/>
      <c r="KWK45" s="214"/>
      <c r="KWL45" s="214"/>
      <c r="KWM45" s="214"/>
      <c r="KWN45" s="214"/>
      <c r="KWO45" s="214"/>
      <c r="KWP45" s="214"/>
      <c r="KWQ45" s="214"/>
      <c r="KWR45" s="214"/>
      <c r="KWS45" s="214"/>
      <c r="KWT45" s="214"/>
      <c r="KWU45" s="214"/>
      <c r="KWV45" s="214"/>
      <c r="KWW45" s="214"/>
      <c r="KWX45" s="214"/>
      <c r="KWY45" s="214"/>
      <c r="KWZ45" s="214"/>
      <c r="KXA45" s="214"/>
      <c r="KXB45" s="214"/>
      <c r="KXC45" s="214"/>
      <c r="KXD45" s="214"/>
      <c r="KXE45" s="214"/>
      <c r="KXF45" s="214"/>
      <c r="KXG45" s="214"/>
      <c r="KXH45" s="214"/>
      <c r="KXI45" s="214"/>
      <c r="KXJ45" s="214"/>
      <c r="KXK45" s="214"/>
      <c r="KXL45" s="214"/>
      <c r="KXM45" s="214"/>
      <c r="KXN45" s="214"/>
      <c r="KXO45" s="214"/>
      <c r="KXP45" s="214"/>
      <c r="KXQ45" s="214"/>
      <c r="KXR45" s="214"/>
      <c r="KXS45" s="214"/>
      <c r="KXT45" s="214"/>
      <c r="KXU45" s="214"/>
      <c r="KXV45" s="214"/>
      <c r="KXW45" s="214"/>
      <c r="KXX45" s="214"/>
      <c r="KXY45" s="214"/>
      <c r="KXZ45" s="214"/>
      <c r="KYA45" s="214"/>
      <c r="KYB45" s="214"/>
      <c r="KYC45" s="214"/>
      <c r="KYD45" s="214"/>
      <c r="KYE45" s="214"/>
      <c r="KYF45" s="214"/>
      <c r="KYG45" s="214"/>
      <c r="KYH45" s="214"/>
      <c r="KYI45" s="214"/>
      <c r="KYJ45" s="214"/>
      <c r="KYK45" s="214"/>
      <c r="KYL45" s="214"/>
      <c r="KYM45" s="214"/>
      <c r="KYN45" s="214"/>
      <c r="KYO45" s="214"/>
      <c r="KYP45" s="214"/>
      <c r="KYQ45" s="214"/>
      <c r="KYR45" s="214"/>
      <c r="KYS45" s="214"/>
      <c r="KYT45" s="214"/>
      <c r="KYU45" s="214"/>
      <c r="KYV45" s="214"/>
      <c r="KYW45" s="214"/>
      <c r="KYX45" s="214"/>
      <c r="KYY45" s="214"/>
      <c r="KYZ45" s="214"/>
      <c r="KZA45" s="214"/>
      <c r="KZB45" s="214"/>
      <c r="KZC45" s="214"/>
      <c r="KZD45" s="214"/>
      <c r="KZE45" s="214"/>
      <c r="KZF45" s="214"/>
      <c r="KZG45" s="214"/>
      <c r="KZH45" s="214"/>
      <c r="KZI45" s="214"/>
      <c r="KZJ45" s="214"/>
      <c r="KZK45" s="214"/>
      <c r="KZL45" s="214"/>
      <c r="KZM45" s="214"/>
      <c r="KZN45" s="214"/>
      <c r="KZO45" s="214"/>
      <c r="KZP45" s="214"/>
      <c r="KZQ45" s="214"/>
      <c r="KZR45" s="214"/>
      <c r="KZS45" s="214"/>
      <c r="KZT45" s="214"/>
      <c r="KZU45" s="214"/>
      <c r="KZV45" s="214"/>
      <c r="KZW45" s="214"/>
      <c r="KZX45" s="214"/>
      <c r="KZY45" s="214"/>
      <c r="KZZ45" s="214"/>
      <c r="LAA45" s="214"/>
      <c r="LAB45" s="214"/>
      <c r="LAC45" s="214"/>
      <c r="LAD45" s="214"/>
      <c r="LAE45" s="214"/>
      <c r="LAF45" s="214"/>
      <c r="LAG45" s="214"/>
      <c r="LAH45" s="214"/>
      <c r="LAI45" s="214"/>
      <c r="LAJ45" s="214"/>
      <c r="LAK45" s="214"/>
      <c r="LAL45" s="214"/>
      <c r="LAM45" s="214"/>
      <c r="LAN45" s="214"/>
      <c r="LAO45" s="214"/>
      <c r="LAP45" s="214"/>
      <c r="LAQ45" s="214"/>
      <c r="LAR45" s="214"/>
      <c r="LAS45" s="214"/>
      <c r="LAT45" s="214"/>
      <c r="LAU45" s="214"/>
      <c r="LAV45" s="214"/>
      <c r="LAW45" s="214"/>
      <c r="LAX45" s="214"/>
      <c r="LAY45" s="214"/>
      <c r="LAZ45" s="214"/>
      <c r="LBA45" s="214"/>
      <c r="LBB45" s="214"/>
      <c r="LBC45" s="214"/>
      <c r="LBD45" s="214"/>
      <c r="LBE45" s="214"/>
      <c r="LBF45" s="214"/>
      <c r="LBG45" s="214"/>
      <c r="LBH45" s="214"/>
      <c r="LBI45" s="214"/>
      <c r="LBJ45" s="214"/>
      <c r="LBK45" s="214"/>
      <c r="LBL45" s="214"/>
      <c r="LBM45" s="214"/>
      <c r="LBN45" s="214"/>
      <c r="LBO45" s="214"/>
      <c r="LBP45" s="214"/>
      <c r="LBQ45" s="214"/>
      <c r="LBR45" s="214"/>
      <c r="LBS45" s="214"/>
      <c r="LBT45" s="214"/>
      <c r="LBU45" s="214"/>
      <c r="LBV45" s="214"/>
      <c r="LBW45" s="214"/>
      <c r="LBX45" s="214"/>
      <c r="LBY45" s="214"/>
      <c r="LBZ45" s="214"/>
      <c r="LCA45" s="214"/>
      <c r="LCB45" s="214"/>
      <c r="LCC45" s="214"/>
      <c r="LCD45" s="214"/>
      <c r="LCE45" s="214"/>
      <c r="LCF45" s="214"/>
      <c r="LCG45" s="214"/>
      <c r="LCH45" s="214"/>
      <c r="LCI45" s="214"/>
      <c r="LCJ45" s="214"/>
      <c r="LCK45" s="214"/>
      <c r="LCL45" s="214"/>
      <c r="LCM45" s="214"/>
      <c r="LCN45" s="214"/>
      <c r="LCO45" s="214"/>
      <c r="LCP45" s="214"/>
      <c r="LCQ45" s="214"/>
      <c r="LCR45" s="214"/>
      <c r="LCS45" s="214"/>
      <c r="LCT45" s="214"/>
      <c r="LCU45" s="214"/>
      <c r="LCV45" s="214"/>
      <c r="LCW45" s="214"/>
      <c r="LCX45" s="214"/>
      <c r="LCY45" s="214"/>
      <c r="LCZ45" s="214"/>
      <c r="LDA45" s="214"/>
      <c r="LDB45" s="214"/>
      <c r="LDC45" s="214"/>
      <c r="LDD45" s="214"/>
      <c r="LDE45" s="214"/>
      <c r="LDF45" s="214"/>
      <c r="LDG45" s="214"/>
      <c r="LDH45" s="214"/>
      <c r="LDI45" s="214"/>
      <c r="LDJ45" s="214"/>
      <c r="LDK45" s="214"/>
      <c r="LDL45" s="214"/>
      <c r="LDM45" s="214"/>
      <c r="LDN45" s="214"/>
      <c r="LDO45" s="214"/>
      <c r="LDP45" s="214"/>
      <c r="LDQ45" s="214"/>
      <c r="LDR45" s="214"/>
      <c r="LDS45" s="214"/>
      <c r="LDT45" s="214"/>
      <c r="LDU45" s="214"/>
      <c r="LDV45" s="214"/>
      <c r="LDW45" s="214"/>
      <c r="LDX45" s="214"/>
      <c r="LDY45" s="214"/>
      <c r="LDZ45" s="214"/>
      <c r="LEA45" s="214"/>
      <c r="LEB45" s="214"/>
      <c r="LEC45" s="214"/>
      <c r="LED45" s="214"/>
      <c r="LEE45" s="214"/>
      <c r="LEF45" s="214"/>
      <c r="LEG45" s="214"/>
      <c r="LEH45" s="214"/>
      <c r="LEI45" s="214"/>
      <c r="LEJ45" s="214"/>
      <c r="LEK45" s="214"/>
      <c r="LEL45" s="214"/>
      <c r="LEM45" s="214"/>
      <c r="LEN45" s="214"/>
      <c r="LEO45" s="214"/>
      <c r="LEP45" s="214"/>
      <c r="LEQ45" s="214"/>
      <c r="LER45" s="214"/>
      <c r="LES45" s="214"/>
      <c r="LET45" s="214"/>
      <c r="LEU45" s="214"/>
      <c r="LEV45" s="214"/>
      <c r="LEW45" s="214"/>
      <c r="LEX45" s="214"/>
      <c r="LEY45" s="214"/>
      <c r="LEZ45" s="214"/>
      <c r="LFA45" s="214"/>
      <c r="LFB45" s="214"/>
      <c r="LFC45" s="214"/>
      <c r="LFD45" s="214"/>
      <c r="LFE45" s="214"/>
      <c r="LFF45" s="214"/>
      <c r="LFG45" s="214"/>
      <c r="LFH45" s="214"/>
      <c r="LFI45" s="214"/>
      <c r="LFJ45" s="214"/>
      <c r="LFK45" s="214"/>
      <c r="LFL45" s="214"/>
      <c r="LFM45" s="214"/>
      <c r="LFN45" s="214"/>
      <c r="LFO45" s="214"/>
      <c r="LFP45" s="214"/>
      <c r="LFQ45" s="214"/>
      <c r="LFR45" s="214"/>
      <c r="LFS45" s="214"/>
      <c r="LFT45" s="214"/>
      <c r="LFU45" s="214"/>
      <c r="LFV45" s="214"/>
      <c r="LFW45" s="214"/>
      <c r="LFX45" s="214"/>
      <c r="LFY45" s="214"/>
      <c r="LFZ45" s="214"/>
      <c r="LGA45" s="214"/>
      <c r="LGB45" s="214"/>
      <c r="LGC45" s="214"/>
      <c r="LGD45" s="214"/>
      <c r="LGE45" s="214"/>
      <c r="LGF45" s="214"/>
      <c r="LGG45" s="214"/>
      <c r="LGH45" s="214"/>
      <c r="LGI45" s="214"/>
      <c r="LGJ45" s="214"/>
      <c r="LGK45" s="214"/>
      <c r="LGL45" s="214"/>
      <c r="LGM45" s="214"/>
      <c r="LGN45" s="214"/>
      <c r="LGO45" s="214"/>
      <c r="LGP45" s="214"/>
      <c r="LGQ45" s="214"/>
      <c r="LGR45" s="214"/>
      <c r="LGS45" s="214"/>
      <c r="LGT45" s="214"/>
      <c r="LGU45" s="214"/>
      <c r="LGV45" s="214"/>
      <c r="LGW45" s="214"/>
      <c r="LGX45" s="214"/>
      <c r="LGY45" s="214"/>
      <c r="LGZ45" s="214"/>
      <c r="LHA45" s="214"/>
      <c r="LHB45" s="214"/>
      <c r="LHC45" s="214"/>
      <c r="LHD45" s="214"/>
      <c r="LHE45" s="214"/>
      <c r="LHF45" s="214"/>
      <c r="LHG45" s="214"/>
      <c r="LHH45" s="214"/>
      <c r="LHI45" s="214"/>
      <c r="LHJ45" s="214"/>
      <c r="LHK45" s="214"/>
      <c r="LHL45" s="214"/>
      <c r="LHM45" s="214"/>
      <c r="LHN45" s="214"/>
      <c r="LHO45" s="214"/>
      <c r="LHP45" s="214"/>
      <c r="LHQ45" s="214"/>
      <c r="LHR45" s="214"/>
      <c r="LHS45" s="214"/>
      <c r="LHT45" s="214"/>
      <c r="LHU45" s="214"/>
      <c r="LHV45" s="214"/>
      <c r="LHW45" s="214"/>
      <c r="LHX45" s="214"/>
      <c r="LHY45" s="214"/>
      <c r="LHZ45" s="214"/>
      <c r="LIA45" s="214"/>
      <c r="LIB45" s="214"/>
      <c r="LIC45" s="214"/>
      <c r="LID45" s="214"/>
      <c r="LIE45" s="214"/>
      <c r="LIF45" s="214"/>
      <c r="LIG45" s="214"/>
      <c r="LIH45" s="214"/>
      <c r="LII45" s="214"/>
      <c r="LIJ45" s="214"/>
      <c r="LIK45" s="214"/>
      <c r="LIL45" s="214"/>
      <c r="LIM45" s="214"/>
      <c r="LIN45" s="214"/>
      <c r="LIO45" s="214"/>
      <c r="LIP45" s="214"/>
      <c r="LIQ45" s="214"/>
      <c r="LIR45" s="214"/>
      <c r="LIS45" s="214"/>
      <c r="LIT45" s="214"/>
      <c r="LIU45" s="214"/>
      <c r="LIV45" s="214"/>
      <c r="LIW45" s="214"/>
      <c r="LIX45" s="214"/>
      <c r="LIY45" s="214"/>
      <c r="LIZ45" s="214"/>
      <c r="LJA45" s="214"/>
      <c r="LJB45" s="214"/>
      <c r="LJC45" s="214"/>
      <c r="LJD45" s="214"/>
      <c r="LJE45" s="214"/>
      <c r="LJF45" s="214"/>
      <c r="LJG45" s="214"/>
      <c r="LJH45" s="214"/>
      <c r="LJI45" s="214"/>
      <c r="LJJ45" s="214"/>
      <c r="LJK45" s="214"/>
      <c r="LJL45" s="214"/>
      <c r="LJM45" s="214"/>
      <c r="LJN45" s="214"/>
      <c r="LJO45" s="214"/>
      <c r="LJP45" s="214"/>
      <c r="LJQ45" s="214"/>
      <c r="LJR45" s="214"/>
      <c r="LJS45" s="214"/>
      <c r="LJT45" s="214"/>
      <c r="LJU45" s="214"/>
      <c r="LJV45" s="214"/>
      <c r="LJW45" s="214"/>
      <c r="LJX45" s="214"/>
      <c r="LJY45" s="214"/>
      <c r="LJZ45" s="214"/>
      <c r="LKA45" s="214"/>
      <c r="LKB45" s="214"/>
      <c r="LKC45" s="214"/>
      <c r="LKD45" s="214"/>
      <c r="LKE45" s="214"/>
      <c r="LKF45" s="214"/>
      <c r="LKG45" s="214"/>
      <c r="LKH45" s="214"/>
      <c r="LKI45" s="214"/>
      <c r="LKJ45" s="214"/>
      <c r="LKK45" s="214"/>
      <c r="LKL45" s="214"/>
      <c r="LKM45" s="214"/>
      <c r="LKN45" s="214"/>
      <c r="LKO45" s="214"/>
      <c r="LKP45" s="214"/>
      <c r="LKQ45" s="214"/>
      <c r="LKR45" s="214"/>
      <c r="LKS45" s="214"/>
      <c r="LKT45" s="214"/>
      <c r="LKU45" s="214"/>
      <c r="LKV45" s="214"/>
      <c r="LKW45" s="214"/>
      <c r="LKX45" s="214"/>
      <c r="LKY45" s="214"/>
      <c r="LKZ45" s="214"/>
      <c r="LLA45" s="214"/>
      <c r="LLB45" s="214"/>
      <c r="LLC45" s="214"/>
      <c r="LLD45" s="214"/>
      <c r="LLE45" s="214"/>
      <c r="LLF45" s="214"/>
      <c r="LLG45" s="214"/>
      <c r="LLH45" s="214"/>
      <c r="LLI45" s="214"/>
      <c r="LLJ45" s="214"/>
      <c r="LLK45" s="214"/>
      <c r="LLL45" s="214"/>
      <c r="LLM45" s="214"/>
      <c r="LLN45" s="214"/>
      <c r="LLO45" s="214"/>
      <c r="LLP45" s="214"/>
      <c r="LLQ45" s="214"/>
      <c r="LLR45" s="214"/>
      <c r="LLS45" s="214"/>
      <c r="LLT45" s="214"/>
      <c r="LLU45" s="214"/>
      <c r="LLV45" s="214"/>
      <c r="LLW45" s="214"/>
      <c r="LLX45" s="214"/>
      <c r="LLY45" s="214"/>
      <c r="LLZ45" s="214"/>
      <c r="LMA45" s="214"/>
      <c r="LMB45" s="214"/>
      <c r="LMC45" s="214"/>
      <c r="LMD45" s="214"/>
      <c r="LME45" s="214"/>
      <c r="LMF45" s="214"/>
      <c r="LMG45" s="214"/>
      <c r="LMH45" s="214"/>
      <c r="LMI45" s="214"/>
      <c r="LMJ45" s="214"/>
      <c r="LMK45" s="214"/>
      <c r="LML45" s="214"/>
      <c r="LMM45" s="214"/>
      <c r="LMN45" s="214"/>
      <c r="LMO45" s="214"/>
      <c r="LMP45" s="214"/>
      <c r="LMQ45" s="214"/>
      <c r="LMR45" s="214"/>
      <c r="LMS45" s="214"/>
      <c r="LMT45" s="214"/>
      <c r="LMU45" s="214"/>
      <c r="LMV45" s="214"/>
      <c r="LMW45" s="214"/>
      <c r="LMX45" s="214"/>
      <c r="LMY45" s="214"/>
      <c r="LMZ45" s="214"/>
      <c r="LNA45" s="214"/>
      <c r="LNB45" s="214"/>
      <c r="LNC45" s="214"/>
      <c r="LND45" s="214"/>
      <c r="LNE45" s="214"/>
      <c r="LNF45" s="214"/>
      <c r="LNG45" s="214"/>
      <c r="LNH45" s="214"/>
      <c r="LNI45" s="214"/>
      <c r="LNJ45" s="214"/>
      <c r="LNK45" s="214"/>
      <c r="LNL45" s="214"/>
      <c r="LNM45" s="214"/>
      <c r="LNN45" s="214"/>
      <c r="LNO45" s="214"/>
      <c r="LNP45" s="214"/>
      <c r="LNQ45" s="214"/>
      <c r="LNR45" s="214"/>
      <c r="LNS45" s="214"/>
      <c r="LNT45" s="214"/>
      <c r="LNU45" s="214"/>
      <c r="LNV45" s="214"/>
      <c r="LNW45" s="214"/>
      <c r="LNX45" s="214"/>
      <c r="LNY45" s="214"/>
      <c r="LNZ45" s="214"/>
      <c r="LOA45" s="214"/>
      <c r="LOB45" s="214"/>
      <c r="LOC45" s="214"/>
      <c r="LOD45" s="214"/>
      <c r="LOE45" s="214"/>
      <c r="LOF45" s="214"/>
      <c r="LOG45" s="214"/>
      <c r="LOH45" s="214"/>
      <c r="LOI45" s="214"/>
      <c r="LOJ45" s="214"/>
      <c r="LOK45" s="214"/>
      <c r="LOL45" s="214"/>
      <c r="LOM45" s="214"/>
      <c r="LON45" s="214"/>
      <c r="LOO45" s="214"/>
      <c r="LOP45" s="214"/>
      <c r="LOQ45" s="214"/>
      <c r="LOR45" s="214"/>
      <c r="LOS45" s="214"/>
      <c r="LOT45" s="214"/>
      <c r="LOU45" s="214"/>
      <c r="LOV45" s="214"/>
      <c r="LOW45" s="214"/>
      <c r="LOX45" s="214"/>
      <c r="LOY45" s="214"/>
      <c r="LOZ45" s="214"/>
      <c r="LPA45" s="214"/>
      <c r="LPB45" s="214"/>
      <c r="LPC45" s="214"/>
      <c r="LPD45" s="214"/>
      <c r="LPE45" s="214"/>
      <c r="LPF45" s="214"/>
      <c r="LPG45" s="214"/>
      <c r="LPH45" s="214"/>
      <c r="LPI45" s="214"/>
      <c r="LPJ45" s="214"/>
      <c r="LPK45" s="214"/>
      <c r="LPL45" s="214"/>
      <c r="LPM45" s="214"/>
      <c r="LPN45" s="214"/>
      <c r="LPO45" s="214"/>
      <c r="LPP45" s="214"/>
      <c r="LPQ45" s="214"/>
      <c r="LPR45" s="214"/>
      <c r="LPS45" s="214"/>
      <c r="LPT45" s="214"/>
      <c r="LPU45" s="214"/>
      <c r="LPV45" s="214"/>
      <c r="LPW45" s="214"/>
      <c r="LPX45" s="214"/>
      <c r="LPY45" s="214"/>
      <c r="LPZ45" s="214"/>
      <c r="LQA45" s="214"/>
      <c r="LQB45" s="214"/>
      <c r="LQC45" s="214"/>
      <c r="LQD45" s="214"/>
      <c r="LQE45" s="214"/>
      <c r="LQF45" s="214"/>
      <c r="LQG45" s="214"/>
      <c r="LQH45" s="214"/>
      <c r="LQI45" s="214"/>
      <c r="LQJ45" s="214"/>
      <c r="LQK45" s="214"/>
      <c r="LQL45" s="214"/>
      <c r="LQM45" s="214"/>
      <c r="LQN45" s="214"/>
      <c r="LQO45" s="214"/>
      <c r="LQP45" s="214"/>
      <c r="LQQ45" s="214"/>
      <c r="LQR45" s="214"/>
      <c r="LQS45" s="214"/>
      <c r="LQT45" s="214"/>
      <c r="LQU45" s="214"/>
      <c r="LQV45" s="214"/>
      <c r="LQW45" s="214"/>
      <c r="LQX45" s="214"/>
      <c r="LQY45" s="214"/>
      <c r="LQZ45" s="214"/>
      <c r="LRA45" s="214"/>
      <c r="LRB45" s="214"/>
      <c r="LRC45" s="214"/>
      <c r="LRD45" s="214"/>
      <c r="LRE45" s="214"/>
      <c r="LRF45" s="214"/>
      <c r="LRG45" s="214"/>
      <c r="LRH45" s="214"/>
      <c r="LRI45" s="214"/>
      <c r="LRJ45" s="214"/>
      <c r="LRK45" s="214"/>
      <c r="LRL45" s="214"/>
      <c r="LRM45" s="214"/>
      <c r="LRN45" s="214"/>
      <c r="LRO45" s="214"/>
      <c r="LRP45" s="214"/>
      <c r="LRQ45" s="214"/>
      <c r="LRR45" s="214"/>
      <c r="LRS45" s="214"/>
      <c r="LRT45" s="214"/>
      <c r="LRU45" s="214"/>
      <c r="LRV45" s="214"/>
      <c r="LRW45" s="214"/>
      <c r="LRX45" s="214"/>
      <c r="LRY45" s="214"/>
      <c r="LRZ45" s="214"/>
      <c r="LSA45" s="214"/>
      <c r="LSB45" s="214"/>
      <c r="LSC45" s="214"/>
      <c r="LSD45" s="214"/>
      <c r="LSE45" s="214"/>
      <c r="LSF45" s="214"/>
      <c r="LSG45" s="214"/>
      <c r="LSH45" s="214"/>
      <c r="LSI45" s="214"/>
      <c r="LSJ45" s="214"/>
      <c r="LSK45" s="214"/>
      <c r="LSL45" s="214"/>
      <c r="LSM45" s="214"/>
      <c r="LSN45" s="214"/>
      <c r="LSO45" s="214"/>
      <c r="LSP45" s="214"/>
      <c r="LSQ45" s="214"/>
      <c r="LSR45" s="214"/>
      <c r="LSS45" s="214"/>
      <c r="LST45" s="214"/>
      <c r="LSU45" s="214"/>
      <c r="LSV45" s="214"/>
      <c r="LSW45" s="214"/>
      <c r="LSX45" s="214"/>
      <c r="LSY45" s="214"/>
      <c r="LSZ45" s="214"/>
      <c r="LTA45" s="214"/>
      <c r="LTB45" s="214"/>
      <c r="LTC45" s="214"/>
      <c r="LTD45" s="214"/>
      <c r="LTE45" s="214"/>
      <c r="LTF45" s="214"/>
      <c r="LTG45" s="214"/>
      <c r="LTH45" s="214"/>
      <c r="LTI45" s="214"/>
      <c r="LTJ45" s="214"/>
      <c r="LTK45" s="214"/>
      <c r="LTL45" s="214"/>
      <c r="LTM45" s="214"/>
      <c r="LTN45" s="214"/>
      <c r="LTO45" s="214"/>
      <c r="LTP45" s="214"/>
      <c r="LTQ45" s="214"/>
      <c r="LTR45" s="214"/>
      <c r="LTS45" s="214"/>
      <c r="LTT45" s="214"/>
      <c r="LTU45" s="214"/>
      <c r="LTV45" s="214"/>
      <c r="LTW45" s="214"/>
      <c r="LTX45" s="214"/>
      <c r="LTY45" s="214"/>
      <c r="LTZ45" s="214"/>
      <c r="LUA45" s="214"/>
      <c r="LUB45" s="214"/>
      <c r="LUC45" s="214"/>
      <c r="LUD45" s="214"/>
      <c r="LUE45" s="214"/>
      <c r="LUF45" s="214"/>
      <c r="LUG45" s="214"/>
      <c r="LUH45" s="214"/>
      <c r="LUI45" s="214"/>
      <c r="LUJ45" s="214"/>
      <c r="LUK45" s="214"/>
      <c r="LUL45" s="214"/>
      <c r="LUM45" s="214"/>
      <c r="LUN45" s="214"/>
      <c r="LUO45" s="214"/>
      <c r="LUP45" s="214"/>
      <c r="LUQ45" s="214"/>
      <c r="LUR45" s="214"/>
      <c r="LUS45" s="214"/>
      <c r="LUT45" s="214"/>
      <c r="LUU45" s="214"/>
      <c r="LUV45" s="214"/>
      <c r="LUW45" s="214"/>
      <c r="LUX45" s="214"/>
      <c r="LUY45" s="214"/>
      <c r="LUZ45" s="214"/>
      <c r="LVA45" s="214"/>
      <c r="LVB45" s="214"/>
      <c r="LVC45" s="214"/>
      <c r="LVD45" s="214"/>
      <c r="LVE45" s="214"/>
      <c r="LVF45" s="214"/>
      <c r="LVG45" s="214"/>
      <c r="LVH45" s="214"/>
      <c r="LVI45" s="214"/>
      <c r="LVJ45" s="214"/>
      <c r="LVK45" s="214"/>
      <c r="LVL45" s="214"/>
      <c r="LVM45" s="214"/>
      <c r="LVN45" s="214"/>
      <c r="LVO45" s="214"/>
      <c r="LVP45" s="214"/>
      <c r="LVQ45" s="214"/>
      <c r="LVR45" s="214"/>
      <c r="LVS45" s="214"/>
      <c r="LVT45" s="214"/>
      <c r="LVU45" s="214"/>
      <c r="LVV45" s="214"/>
      <c r="LVW45" s="214"/>
      <c r="LVX45" s="214"/>
      <c r="LVY45" s="214"/>
      <c r="LVZ45" s="214"/>
      <c r="LWA45" s="214"/>
      <c r="LWB45" s="214"/>
      <c r="LWC45" s="214"/>
      <c r="LWD45" s="214"/>
      <c r="LWE45" s="214"/>
      <c r="LWF45" s="214"/>
      <c r="LWG45" s="214"/>
      <c r="LWH45" s="214"/>
      <c r="LWI45" s="214"/>
      <c r="LWJ45" s="214"/>
      <c r="LWK45" s="214"/>
      <c r="LWL45" s="214"/>
      <c r="LWM45" s="214"/>
      <c r="LWN45" s="214"/>
      <c r="LWO45" s="214"/>
      <c r="LWP45" s="214"/>
      <c r="LWQ45" s="214"/>
      <c r="LWR45" s="214"/>
      <c r="LWS45" s="214"/>
      <c r="LWT45" s="214"/>
      <c r="LWU45" s="214"/>
      <c r="LWV45" s="214"/>
      <c r="LWW45" s="214"/>
      <c r="LWX45" s="214"/>
      <c r="LWY45" s="214"/>
      <c r="LWZ45" s="214"/>
      <c r="LXA45" s="214"/>
      <c r="LXB45" s="214"/>
      <c r="LXC45" s="214"/>
      <c r="LXD45" s="214"/>
      <c r="LXE45" s="214"/>
      <c r="LXF45" s="214"/>
      <c r="LXG45" s="214"/>
      <c r="LXH45" s="214"/>
      <c r="LXI45" s="214"/>
      <c r="LXJ45" s="214"/>
      <c r="LXK45" s="214"/>
      <c r="LXL45" s="214"/>
      <c r="LXM45" s="214"/>
      <c r="LXN45" s="214"/>
      <c r="LXO45" s="214"/>
      <c r="LXP45" s="214"/>
      <c r="LXQ45" s="214"/>
      <c r="LXR45" s="214"/>
      <c r="LXS45" s="214"/>
      <c r="LXT45" s="214"/>
      <c r="LXU45" s="214"/>
      <c r="LXV45" s="214"/>
      <c r="LXW45" s="214"/>
      <c r="LXX45" s="214"/>
      <c r="LXY45" s="214"/>
      <c r="LXZ45" s="214"/>
      <c r="LYA45" s="214"/>
      <c r="LYB45" s="214"/>
      <c r="LYC45" s="214"/>
      <c r="LYD45" s="214"/>
      <c r="LYE45" s="214"/>
      <c r="LYF45" s="214"/>
      <c r="LYG45" s="214"/>
      <c r="LYH45" s="214"/>
      <c r="LYI45" s="214"/>
      <c r="LYJ45" s="214"/>
      <c r="LYK45" s="214"/>
      <c r="LYL45" s="214"/>
      <c r="LYM45" s="214"/>
      <c r="LYN45" s="214"/>
      <c r="LYO45" s="214"/>
      <c r="LYP45" s="214"/>
      <c r="LYQ45" s="214"/>
      <c r="LYR45" s="214"/>
      <c r="LYS45" s="214"/>
      <c r="LYT45" s="214"/>
      <c r="LYU45" s="214"/>
      <c r="LYV45" s="214"/>
      <c r="LYW45" s="214"/>
      <c r="LYX45" s="214"/>
      <c r="LYY45" s="214"/>
      <c r="LYZ45" s="214"/>
      <c r="LZA45" s="214"/>
      <c r="LZB45" s="214"/>
      <c r="LZC45" s="214"/>
      <c r="LZD45" s="214"/>
      <c r="LZE45" s="214"/>
      <c r="LZF45" s="214"/>
      <c r="LZG45" s="214"/>
      <c r="LZH45" s="214"/>
      <c r="LZI45" s="214"/>
      <c r="LZJ45" s="214"/>
      <c r="LZK45" s="214"/>
      <c r="LZL45" s="214"/>
      <c r="LZM45" s="214"/>
      <c r="LZN45" s="214"/>
      <c r="LZO45" s="214"/>
      <c r="LZP45" s="214"/>
      <c r="LZQ45" s="214"/>
      <c r="LZR45" s="214"/>
      <c r="LZS45" s="214"/>
      <c r="LZT45" s="214"/>
      <c r="LZU45" s="214"/>
      <c r="LZV45" s="214"/>
      <c r="LZW45" s="214"/>
      <c r="LZX45" s="214"/>
      <c r="LZY45" s="214"/>
      <c r="LZZ45" s="214"/>
      <c r="MAA45" s="214"/>
      <c r="MAB45" s="214"/>
      <c r="MAC45" s="214"/>
      <c r="MAD45" s="214"/>
      <c r="MAE45" s="214"/>
      <c r="MAF45" s="214"/>
      <c r="MAG45" s="214"/>
      <c r="MAH45" s="214"/>
      <c r="MAI45" s="214"/>
      <c r="MAJ45" s="214"/>
      <c r="MAK45" s="214"/>
      <c r="MAL45" s="214"/>
      <c r="MAM45" s="214"/>
      <c r="MAN45" s="214"/>
      <c r="MAO45" s="214"/>
      <c r="MAP45" s="214"/>
      <c r="MAQ45" s="214"/>
      <c r="MAR45" s="214"/>
      <c r="MAS45" s="214"/>
      <c r="MAT45" s="214"/>
      <c r="MAU45" s="214"/>
      <c r="MAV45" s="214"/>
      <c r="MAW45" s="214"/>
      <c r="MAX45" s="214"/>
      <c r="MAY45" s="214"/>
      <c r="MAZ45" s="214"/>
      <c r="MBA45" s="214"/>
      <c r="MBB45" s="214"/>
      <c r="MBC45" s="214"/>
      <c r="MBD45" s="214"/>
      <c r="MBE45" s="214"/>
      <c r="MBF45" s="214"/>
      <c r="MBG45" s="214"/>
      <c r="MBH45" s="214"/>
      <c r="MBI45" s="214"/>
      <c r="MBJ45" s="214"/>
      <c r="MBK45" s="214"/>
      <c r="MBL45" s="214"/>
      <c r="MBM45" s="214"/>
      <c r="MBN45" s="214"/>
      <c r="MBO45" s="214"/>
      <c r="MBP45" s="214"/>
      <c r="MBQ45" s="214"/>
      <c r="MBR45" s="214"/>
      <c r="MBS45" s="214"/>
      <c r="MBT45" s="214"/>
      <c r="MBU45" s="214"/>
      <c r="MBV45" s="214"/>
      <c r="MBW45" s="214"/>
      <c r="MBX45" s="214"/>
      <c r="MBY45" s="214"/>
      <c r="MBZ45" s="214"/>
      <c r="MCA45" s="214"/>
      <c r="MCB45" s="214"/>
      <c r="MCC45" s="214"/>
      <c r="MCD45" s="214"/>
      <c r="MCE45" s="214"/>
      <c r="MCF45" s="214"/>
      <c r="MCG45" s="214"/>
      <c r="MCH45" s="214"/>
      <c r="MCI45" s="214"/>
      <c r="MCJ45" s="214"/>
      <c r="MCK45" s="214"/>
      <c r="MCL45" s="214"/>
      <c r="MCM45" s="214"/>
      <c r="MCN45" s="214"/>
      <c r="MCO45" s="214"/>
      <c r="MCP45" s="214"/>
      <c r="MCQ45" s="214"/>
      <c r="MCR45" s="214"/>
      <c r="MCS45" s="214"/>
      <c r="MCT45" s="214"/>
      <c r="MCU45" s="214"/>
      <c r="MCV45" s="214"/>
      <c r="MCW45" s="214"/>
      <c r="MCX45" s="214"/>
      <c r="MCY45" s="214"/>
      <c r="MCZ45" s="214"/>
      <c r="MDA45" s="214"/>
      <c r="MDB45" s="214"/>
      <c r="MDC45" s="214"/>
      <c r="MDD45" s="214"/>
      <c r="MDE45" s="214"/>
      <c r="MDF45" s="214"/>
      <c r="MDG45" s="214"/>
      <c r="MDH45" s="214"/>
      <c r="MDI45" s="214"/>
      <c r="MDJ45" s="214"/>
      <c r="MDK45" s="214"/>
      <c r="MDL45" s="214"/>
      <c r="MDM45" s="214"/>
      <c r="MDN45" s="214"/>
      <c r="MDO45" s="214"/>
      <c r="MDP45" s="214"/>
      <c r="MDQ45" s="214"/>
      <c r="MDR45" s="214"/>
      <c r="MDS45" s="214"/>
      <c r="MDT45" s="214"/>
      <c r="MDU45" s="214"/>
      <c r="MDV45" s="214"/>
      <c r="MDW45" s="214"/>
      <c r="MDX45" s="214"/>
      <c r="MDY45" s="214"/>
      <c r="MDZ45" s="214"/>
      <c r="MEA45" s="214"/>
      <c r="MEB45" s="214"/>
      <c r="MEC45" s="214"/>
      <c r="MED45" s="214"/>
      <c r="MEE45" s="214"/>
      <c r="MEF45" s="214"/>
      <c r="MEG45" s="214"/>
      <c r="MEH45" s="214"/>
      <c r="MEI45" s="214"/>
      <c r="MEJ45" s="214"/>
      <c r="MEK45" s="214"/>
      <c r="MEL45" s="214"/>
      <c r="MEM45" s="214"/>
      <c r="MEN45" s="214"/>
      <c r="MEO45" s="214"/>
      <c r="MEP45" s="214"/>
      <c r="MEQ45" s="214"/>
      <c r="MER45" s="214"/>
      <c r="MES45" s="214"/>
      <c r="MET45" s="214"/>
      <c r="MEU45" s="214"/>
      <c r="MEV45" s="214"/>
      <c r="MEW45" s="214"/>
      <c r="MEX45" s="214"/>
      <c r="MEY45" s="214"/>
      <c r="MEZ45" s="214"/>
      <c r="MFA45" s="214"/>
      <c r="MFB45" s="214"/>
      <c r="MFC45" s="214"/>
      <c r="MFD45" s="214"/>
      <c r="MFE45" s="214"/>
      <c r="MFF45" s="214"/>
      <c r="MFG45" s="214"/>
      <c r="MFH45" s="214"/>
      <c r="MFI45" s="214"/>
      <c r="MFJ45" s="214"/>
      <c r="MFK45" s="214"/>
      <c r="MFL45" s="214"/>
      <c r="MFM45" s="214"/>
      <c r="MFN45" s="214"/>
      <c r="MFO45" s="214"/>
      <c r="MFP45" s="214"/>
      <c r="MFQ45" s="214"/>
      <c r="MFR45" s="214"/>
      <c r="MFS45" s="214"/>
      <c r="MFT45" s="214"/>
      <c r="MFU45" s="214"/>
      <c r="MFV45" s="214"/>
      <c r="MFW45" s="214"/>
      <c r="MFX45" s="214"/>
      <c r="MFY45" s="214"/>
      <c r="MFZ45" s="214"/>
      <c r="MGA45" s="214"/>
      <c r="MGB45" s="214"/>
      <c r="MGC45" s="214"/>
      <c r="MGD45" s="214"/>
      <c r="MGE45" s="214"/>
      <c r="MGF45" s="214"/>
      <c r="MGG45" s="214"/>
      <c r="MGH45" s="214"/>
      <c r="MGI45" s="214"/>
      <c r="MGJ45" s="214"/>
      <c r="MGK45" s="214"/>
      <c r="MGL45" s="214"/>
      <c r="MGM45" s="214"/>
      <c r="MGN45" s="214"/>
      <c r="MGO45" s="214"/>
      <c r="MGP45" s="214"/>
      <c r="MGQ45" s="214"/>
      <c r="MGR45" s="214"/>
      <c r="MGS45" s="214"/>
      <c r="MGT45" s="214"/>
      <c r="MGU45" s="214"/>
      <c r="MGV45" s="214"/>
      <c r="MGW45" s="214"/>
      <c r="MGX45" s="214"/>
      <c r="MGY45" s="214"/>
      <c r="MGZ45" s="214"/>
      <c r="MHA45" s="214"/>
      <c r="MHB45" s="214"/>
      <c r="MHC45" s="214"/>
      <c r="MHD45" s="214"/>
      <c r="MHE45" s="214"/>
      <c r="MHF45" s="214"/>
      <c r="MHG45" s="214"/>
      <c r="MHH45" s="214"/>
      <c r="MHI45" s="214"/>
      <c r="MHJ45" s="214"/>
      <c r="MHK45" s="214"/>
      <c r="MHL45" s="214"/>
      <c r="MHM45" s="214"/>
      <c r="MHN45" s="214"/>
      <c r="MHO45" s="214"/>
      <c r="MHP45" s="214"/>
      <c r="MHQ45" s="214"/>
      <c r="MHR45" s="214"/>
      <c r="MHS45" s="214"/>
      <c r="MHT45" s="214"/>
      <c r="MHU45" s="214"/>
      <c r="MHV45" s="214"/>
      <c r="MHW45" s="214"/>
      <c r="MHX45" s="214"/>
      <c r="MHY45" s="214"/>
      <c r="MHZ45" s="214"/>
      <c r="MIA45" s="214"/>
      <c r="MIB45" s="214"/>
      <c r="MIC45" s="214"/>
      <c r="MID45" s="214"/>
      <c r="MIE45" s="214"/>
      <c r="MIF45" s="214"/>
      <c r="MIG45" s="214"/>
      <c r="MIH45" s="214"/>
      <c r="MII45" s="214"/>
      <c r="MIJ45" s="214"/>
      <c r="MIK45" s="214"/>
      <c r="MIL45" s="214"/>
      <c r="MIM45" s="214"/>
      <c r="MIN45" s="214"/>
      <c r="MIO45" s="214"/>
      <c r="MIP45" s="214"/>
      <c r="MIQ45" s="214"/>
      <c r="MIR45" s="214"/>
      <c r="MIS45" s="214"/>
      <c r="MIT45" s="214"/>
      <c r="MIU45" s="214"/>
      <c r="MIV45" s="214"/>
      <c r="MIW45" s="214"/>
      <c r="MIX45" s="214"/>
      <c r="MIY45" s="214"/>
      <c r="MIZ45" s="214"/>
      <c r="MJA45" s="214"/>
      <c r="MJB45" s="214"/>
      <c r="MJC45" s="214"/>
      <c r="MJD45" s="214"/>
      <c r="MJE45" s="214"/>
      <c r="MJF45" s="214"/>
      <c r="MJG45" s="214"/>
      <c r="MJH45" s="214"/>
      <c r="MJI45" s="214"/>
      <c r="MJJ45" s="214"/>
      <c r="MJK45" s="214"/>
      <c r="MJL45" s="214"/>
      <c r="MJM45" s="214"/>
      <c r="MJN45" s="214"/>
      <c r="MJO45" s="214"/>
      <c r="MJP45" s="214"/>
      <c r="MJQ45" s="214"/>
      <c r="MJR45" s="214"/>
      <c r="MJS45" s="214"/>
      <c r="MJT45" s="214"/>
      <c r="MJU45" s="214"/>
      <c r="MJV45" s="214"/>
      <c r="MJW45" s="214"/>
      <c r="MJX45" s="214"/>
      <c r="MJY45" s="214"/>
      <c r="MJZ45" s="214"/>
      <c r="MKA45" s="214"/>
      <c r="MKB45" s="214"/>
      <c r="MKC45" s="214"/>
      <c r="MKD45" s="214"/>
      <c r="MKE45" s="214"/>
      <c r="MKF45" s="214"/>
      <c r="MKG45" s="214"/>
      <c r="MKH45" s="214"/>
      <c r="MKI45" s="214"/>
      <c r="MKJ45" s="214"/>
      <c r="MKK45" s="214"/>
      <c r="MKL45" s="214"/>
      <c r="MKM45" s="214"/>
      <c r="MKN45" s="214"/>
      <c r="MKO45" s="214"/>
      <c r="MKP45" s="214"/>
      <c r="MKQ45" s="214"/>
      <c r="MKR45" s="214"/>
      <c r="MKS45" s="214"/>
      <c r="MKT45" s="214"/>
      <c r="MKU45" s="214"/>
      <c r="MKV45" s="214"/>
      <c r="MKW45" s="214"/>
      <c r="MKX45" s="214"/>
      <c r="MKY45" s="214"/>
      <c r="MKZ45" s="214"/>
      <c r="MLA45" s="214"/>
      <c r="MLB45" s="214"/>
      <c r="MLC45" s="214"/>
      <c r="MLD45" s="214"/>
      <c r="MLE45" s="214"/>
      <c r="MLF45" s="214"/>
      <c r="MLG45" s="214"/>
      <c r="MLH45" s="214"/>
      <c r="MLI45" s="214"/>
      <c r="MLJ45" s="214"/>
      <c r="MLK45" s="214"/>
      <c r="MLL45" s="214"/>
      <c r="MLM45" s="214"/>
      <c r="MLN45" s="214"/>
      <c r="MLO45" s="214"/>
      <c r="MLP45" s="214"/>
      <c r="MLQ45" s="214"/>
      <c r="MLR45" s="214"/>
      <c r="MLS45" s="214"/>
      <c r="MLT45" s="214"/>
      <c r="MLU45" s="214"/>
      <c r="MLV45" s="214"/>
      <c r="MLW45" s="214"/>
      <c r="MLX45" s="214"/>
      <c r="MLY45" s="214"/>
      <c r="MLZ45" s="214"/>
      <c r="MMA45" s="214"/>
      <c r="MMB45" s="214"/>
      <c r="MMC45" s="214"/>
      <c r="MMD45" s="214"/>
      <c r="MME45" s="214"/>
      <c r="MMF45" s="214"/>
      <c r="MMG45" s="214"/>
      <c r="MMH45" s="214"/>
      <c r="MMI45" s="214"/>
      <c r="MMJ45" s="214"/>
      <c r="MMK45" s="214"/>
      <c r="MML45" s="214"/>
      <c r="MMM45" s="214"/>
      <c r="MMN45" s="214"/>
      <c r="MMO45" s="214"/>
      <c r="MMP45" s="214"/>
      <c r="MMQ45" s="214"/>
      <c r="MMR45" s="214"/>
      <c r="MMS45" s="214"/>
      <c r="MMT45" s="214"/>
      <c r="MMU45" s="214"/>
      <c r="MMV45" s="214"/>
      <c r="MMW45" s="214"/>
      <c r="MMX45" s="214"/>
      <c r="MMY45" s="214"/>
      <c r="MMZ45" s="214"/>
      <c r="MNA45" s="214"/>
      <c r="MNB45" s="214"/>
      <c r="MNC45" s="214"/>
      <c r="MND45" s="214"/>
      <c r="MNE45" s="214"/>
      <c r="MNF45" s="214"/>
      <c r="MNG45" s="214"/>
      <c r="MNH45" s="214"/>
      <c r="MNI45" s="214"/>
      <c r="MNJ45" s="214"/>
      <c r="MNK45" s="214"/>
      <c r="MNL45" s="214"/>
      <c r="MNM45" s="214"/>
      <c r="MNN45" s="214"/>
      <c r="MNO45" s="214"/>
      <c r="MNP45" s="214"/>
      <c r="MNQ45" s="214"/>
      <c r="MNR45" s="214"/>
      <c r="MNS45" s="214"/>
      <c r="MNT45" s="214"/>
      <c r="MNU45" s="214"/>
      <c r="MNV45" s="214"/>
      <c r="MNW45" s="214"/>
      <c r="MNX45" s="214"/>
      <c r="MNY45" s="214"/>
      <c r="MNZ45" s="214"/>
      <c r="MOA45" s="214"/>
      <c r="MOB45" s="214"/>
      <c r="MOC45" s="214"/>
      <c r="MOD45" s="214"/>
      <c r="MOE45" s="214"/>
      <c r="MOF45" s="214"/>
      <c r="MOG45" s="214"/>
      <c r="MOH45" s="214"/>
      <c r="MOI45" s="214"/>
      <c r="MOJ45" s="214"/>
      <c r="MOK45" s="214"/>
      <c r="MOL45" s="214"/>
      <c r="MOM45" s="214"/>
      <c r="MON45" s="214"/>
      <c r="MOO45" s="214"/>
      <c r="MOP45" s="214"/>
      <c r="MOQ45" s="214"/>
      <c r="MOR45" s="214"/>
      <c r="MOS45" s="214"/>
      <c r="MOT45" s="214"/>
      <c r="MOU45" s="214"/>
      <c r="MOV45" s="214"/>
      <c r="MOW45" s="214"/>
      <c r="MOX45" s="214"/>
      <c r="MOY45" s="214"/>
      <c r="MOZ45" s="214"/>
      <c r="MPA45" s="214"/>
      <c r="MPB45" s="214"/>
      <c r="MPC45" s="214"/>
      <c r="MPD45" s="214"/>
      <c r="MPE45" s="214"/>
      <c r="MPF45" s="214"/>
      <c r="MPG45" s="214"/>
      <c r="MPH45" s="214"/>
      <c r="MPI45" s="214"/>
      <c r="MPJ45" s="214"/>
      <c r="MPK45" s="214"/>
      <c r="MPL45" s="214"/>
      <c r="MPM45" s="214"/>
      <c r="MPN45" s="214"/>
      <c r="MPO45" s="214"/>
      <c r="MPP45" s="214"/>
      <c r="MPQ45" s="214"/>
      <c r="MPR45" s="214"/>
      <c r="MPS45" s="214"/>
      <c r="MPT45" s="214"/>
      <c r="MPU45" s="214"/>
      <c r="MPV45" s="214"/>
      <c r="MPW45" s="214"/>
      <c r="MPX45" s="214"/>
      <c r="MPY45" s="214"/>
      <c r="MPZ45" s="214"/>
      <c r="MQA45" s="214"/>
      <c r="MQB45" s="214"/>
      <c r="MQC45" s="214"/>
      <c r="MQD45" s="214"/>
      <c r="MQE45" s="214"/>
      <c r="MQF45" s="214"/>
      <c r="MQG45" s="214"/>
      <c r="MQH45" s="214"/>
      <c r="MQI45" s="214"/>
      <c r="MQJ45" s="214"/>
      <c r="MQK45" s="214"/>
      <c r="MQL45" s="214"/>
      <c r="MQM45" s="214"/>
      <c r="MQN45" s="214"/>
      <c r="MQO45" s="214"/>
      <c r="MQP45" s="214"/>
      <c r="MQQ45" s="214"/>
      <c r="MQR45" s="214"/>
      <c r="MQS45" s="214"/>
      <c r="MQT45" s="214"/>
      <c r="MQU45" s="214"/>
      <c r="MQV45" s="214"/>
      <c r="MQW45" s="214"/>
      <c r="MQX45" s="214"/>
      <c r="MQY45" s="214"/>
      <c r="MQZ45" s="214"/>
      <c r="MRA45" s="214"/>
      <c r="MRB45" s="214"/>
      <c r="MRC45" s="214"/>
      <c r="MRD45" s="214"/>
      <c r="MRE45" s="214"/>
      <c r="MRF45" s="214"/>
      <c r="MRG45" s="214"/>
      <c r="MRH45" s="214"/>
      <c r="MRI45" s="214"/>
      <c r="MRJ45" s="214"/>
      <c r="MRK45" s="214"/>
      <c r="MRL45" s="214"/>
      <c r="MRM45" s="214"/>
      <c r="MRN45" s="214"/>
      <c r="MRO45" s="214"/>
      <c r="MRP45" s="214"/>
      <c r="MRQ45" s="214"/>
      <c r="MRR45" s="214"/>
      <c r="MRS45" s="214"/>
      <c r="MRT45" s="214"/>
      <c r="MRU45" s="214"/>
      <c r="MRV45" s="214"/>
      <c r="MRW45" s="214"/>
      <c r="MRX45" s="214"/>
      <c r="MRY45" s="214"/>
      <c r="MRZ45" s="214"/>
      <c r="MSA45" s="214"/>
      <c r="MSB45" s="214"/>
      <c r="MSC45" s="214"/>
      <c r="MSD45" s="214"/>
      <c r="MSE45" s="214"/>
      <c r="MSF45" s="214"/>
      <c r="MSG45" s="214"/>
      <c r="MSH45" s="214"/>
      <c r="MSI45" s="214"/>
      <c r="MSJ45" s="214"/>
      <c r="MSK45" s="214"/>
      <c r="MSL45" s="214"/>
      <c r="MSM45" s="214"/>
      <c r="MSN45" s="214"/>
      <c r="MSO45" s="214"/>
      <c r="MSP45" s="214"/>
      <c r="MSQ45" s="214"/>
      <c r="MSR45" s="214"/>
      <c r="MSS45" s="214"/>
      <c r="MST45" s="214"/>
      <c r="MSU45" s="214"/>
      <c r="MSV45" s="214"/>
      <c r="MSW45" s="214"/>
      <c r="MSX45" s="214"/>
      <c r="MSY45" s="214"/>
      <c r="MSZ45" s="214"/>
      <c r="MTA45" s="214"/>
      <c r="MTB45" s="214"/>
      <c r="MTC45" s="214"/>
      <c r="MTD45" s="214"/>
      <c r="MTE45" s="214"/>
      <c r="MTF45" s="214"/>
      <c r="MTG45" s="214"/>
      <c r="MTH45" s="214"/>
      <c r="MTI45" s="214"/>
      <c r="MTJ45" s="214"/>
      <c r="MTK45" s="214"/>
      <c r="MTL45" s="214"/>
      <c r="MTM45" s="214"/>
      <c r="MTN45" s="214"/>
      <c r="MTO45" s="214"/>
      <c r="MTP45" s="214"/>
      <c r="MTQ45" s="214"/>
      <c r="MTR45" s="214"/>
      <c r="MTS45" s="214"/>
      <c r="MTT45" s="214"/>
      <c r="MTU45" s="214"/>
      <c r="MTV45" s="214"/>
      <c r="MTW45" s="214"/>
      <c r="MTX45" s="214"/>
      <c r="MTY45" s="214"/>
      <c r="MTZ45" s="214"/>
      <c r="MUA45" s="214"/>
      <c r="MUB45" s="214"/>
      <c r="MUC45" s="214"/>
      <c r="MUD45" s="214"/>
      <c r="MUE45" s="214"/>
      <c r="MUF45" s="214"/>
      <c r="MUG45" s="214"/>
      <c r="MUH45" s="214"/>
      <c r="MUI45" s="214"/>
      <c r="MUJ45" s="214"/>
      <c r="MUK45" s="214"/>
      <c r="MUL45" s="214"/>
      <c r="MUM45" s="214"/>
      <c r="MUN45" s="214"/>
      <c r="MUO45" s="214"/>
      <c r="MUP45" s="214"/>
      <c r="MUQ45" s="214"/>
      <c r="MUR45" s="214"/>
      <c r="MUS45" s="214"/>
      <c r="MUT45" s="214"/>
      <c r="MUU45" s="214"/>
      <c r="MUV45" s="214"/>
      <c r="MUW45" s="214"/>
      <c r="MUX45" s="214"/>
      <c r="MUY45" s="214"/>
      <c r="MUZ45" s="214"/>
      <c r="MVA45" s="214"/>
      <c r="MVB45" s="214"/>
      <c r="MVC45" s="214"/>
      <c r="MVD45" s="214"/>
      <c r="MVE45" s="214"/>
      <c r="MVF45" s="214"/>
      <c r="MVG45" s="214"/>
      <c r="MVH45" s="214"/>
      <c r="MVI45" s="214"/>
      <c r="MVJ45" s="214"/>
      <c r="MVK45" s="214"/>
      <c r="MVL45" s="214"/>
      <c r="MVM45" s="214"/>
      <c r="MVN45" s="214"/>
      <c r="MVO45" s="214"/>
      <c r="MVP45" s="214"/>
      <c r="MVQ45" s="214"/>
      <c r="MVR45" s="214"/>
      <c r="MVS45" s="214"/>
      <c r="MVT45" s="214"/>
      <c r="MVU45" s="214"/>
      <c r="MVV45" s="214"/>
      <c r="MVW45" s="214"/>
      <c r="MVX45" s="214"/>
      <c r="MVY45" s="214"/>
      <c r="MVZ45" s="214"/>
      <c r="MWA45" s="214"/>
      <c r="MWB45" s="214"/>
      <c r="MWC45" s="214"/>
      <c r="MWD45" s="214"/>
      <c r="MWE45" s="214"/>
      <c r="MWF45" s="214"/>
      <c r="MWG45" s="214"/>
      <c r="MWH45" s="214"/>
      <c r="MWI45" s="214"/>
      <c r="MWJ45" s="214"/>
      <c r="MWK45" s="214"/>
      <c r="MWL45" s="214"/>
      <c r="MWM45" s="214"/>
      <c r="MWN45" s="214"/>
      <c r="MWO45" s="214"/>
      <c r="MWP45" s="214"/>
      <c r="MWQ45" s="214"/>
      <c r="MWR45" s="214"/>
      <c r="MWS45" s="214"/>
      <c r="MWT45" s="214"/>
      <c r="MWU45" s="214"/>
      <c r="MWV45" s="214"/>
      <c r="MWW45" s="214"/>
      <c r="MWX45" s="214"/>
      <c r="MWY45" s="214"/>
      <c r="MWZ45" s="214"/>
      <c r="MXA45" s="214"/>
      <c r="MXB45" s="214"/>
      <c r="MXC45" s="214"/>
      <c r="MXD45" s="214"/>
      <c r="MXE45" s="214"/>
      <c r="MXF45" s="214"/>
      <c r="MXG45" s="214"/>
      <c r="MXH45" s="214"/>
      <c r="MXI45" s="214"/>
      <c r="MXJ45" s="214"/>
      <c r="MXK45" s="214"/>
      <c r="MXL45" s="214"/>
      <c r="MXM45" s="214"/>
      <c r="MXN45" s="214"/>
      <c r="MXO45" s="214"/>
      <c r="MXP45" s="214"/>
      <c r="MXQ45" s="214"/>
      <c r="MXR45" s="214"/>
      <c r="MXS45" s="214"/>
      <c r="MXT45" s="214"/>
      <c r="MXU45" s="214"/>
      <c r="MXV45" s="214"/>
      <c r="MXW45" s="214"/>
      <c r="MXX45" s="214"/>
      <c r="MXY45" s="214"/>
      <c r="MXZ45" s="214"/>
      <c r="MYA45" s="214"/>
      <c r="MYB45" s="214"/>
      <c r="MYC45" s="214"/>
      <c r="MYD45" s="214"/>
      <c r="MYE45" s="214"/>
      <c r="MYF45" s="214"/>
      <c r="MYG45" s="214"/>
      <c r="MYH45" s="214"/>
      <c r="MYI45" s="214"/>
      <c r="MYJ45" s="214"/>
      <c r="MYK45" s="214"/>
      <c r="MYL45" s="214"/>
      <c r="MYM45" s="214"/>
      <c r="MYN45" s="214"/>
      <c r="MYO45" s="214"/>
      <c r="MYP45" s="214"/>
      <c r="MYQ45" s="214"/>
      <c r="MYR45" s="214"/>
      <c r="MYS45" s="214"/>
      <c r="MYT45" s="214"/>
      <c r="MYU45" s="214"/>
      <c r="MYV45" s="214"/>
      <c r="MYW45" s="214"/>
      <c r="MYX45" s="214"/>
      <c r="MYY45" s="214"/>
      <c r="MYZ45" s="214"/>
      <c r="MZA45" s="214"/>
      <c r="MZB45" s="214"/>
      <c r="MZC45" s="214"/>
      <c r="MZD45" s="214"/>
      <c r="MZE45" s="214"/>
      <c r="MZF45" s="214"/>
      <c r="MZG45" s="214"/>
      <c r="MZH45" s="214"/>
      <c r="MZI45" s="214"/>
      <c r="MZJ45" s="214"/>
      <c r="MZK45" s="214"/>
      <c r="MZL45" s="214"/>
      <c r="MZM45" s="214"/>
      <c r="MZN45" s="214"/>
      <c r="MZO45" s="214"/>
      <c r="MZP45" s="214"/>
      <c r="MZQ45" s="214"/>
      <c r="MZR45" s="214"/>
      <c r="MZS45" s="214"/>
      <c r="MZT45" s="214"/>
      <c r="MZU45" s="214"/>
      <c r="MZV45" s="214"/>
      <c r="MZW45" s="214"/>
      <c r="MZX45" s="214"/>
      <c r="MZY45" s="214"/>
      <c r="MZZ45" s="214"/>
      <c r="NAA45" s="214"/>
      <c r="NAB45" s="214"/>
      <c r="NAC45" s="214"/>
      <c r="NAD45" s="214"/>
      <c r="NAE45" s="214"/>
      <c r="NAF45" s="214"/>
      <c r="NAG45" s="214"/>
      <c r="NAH45" s="214"/>
      <c r="NAI45" s="214"/>
      <c r="NAJ45" s="214"/>
      <c r="NAK45" s="214"/>
      <c r="NAL45" s="214"/>
      <c r="NAM45" s="214"/>
      <c r="NAN45" s="214"/>
      <c r="NAO45" s="214"/>
      <c r="NAP45" s="214"/>
      <c r="NAQ45" s="214"/>
      <c r="NAR45" s="214"/>
      <c r="NAS45" s="214"/>
      <c r="NAT45" s="214"/>
      <c r="NAU45" s="214"/>
      <c r="NAV45" s="214"/>
      <c r="NAW45" s="214"/>
      <c r="NAX45" s="214"/>
      <c r="NAY45" s="214"/>
      <c r="NAZ45" s="214"/>
      <c r="NBA45" s="214"/>
      <c r="NBB45" s="214"/>
      <c r="NBC45" s="214"/>
      <c r="NBD45" s="214"/>
      <c r="NBE45" s="214"/>
      <c r="NBF45" s="214"/>
      <c r="NBG45" s="214"/>
      <c r="NBH45" s="214"/>
      <c r="NBI45" s="214"/>
      <c r="NBJ45" s="214"/>
      <c r="NBK45" s="214"/>
      <c r="NBL45" s="214"/>
      <c r="NBM45" s="214"/>
      <c r="NBN45" s="214"/>
      <c r="NBO45" s="214"/>
      <c r="NBP45" s="214"/>
      <c r="NBQ45" s="214"/>
      <c r="NBR45" s="214"/>
      <c r="NBS45" s="214"/>
      <c r="NBT45" s="214"/>
      <c r="NBU45" s="214"/>
      <c r="NBV45" s="214"/>
      <c r="NBW45" s="214"/>
      <c r="NBX45" s="214"/>
      <c r="NBY45" s="214"/>
      <c r="NBZ45" s="214"/>
      <c r="NCA45" s="214"/>
      <c r="NCB45" s="214"/>
      <c r="NCC45" s="214"/>
      <c r="NCD45" s="214"/>
      <c r="NCE45" s="214"/>
      <c r="NCF45" s="214"/>
      <c r="NCG45" s="214"/>
      <c r="NCH45" s="214"/>
      <c r="NCI45" s="214"/>
      <c r="NCJ45" s="214"/>
      <c r="NCK45" s="214"/>
      <c r="NCL45" s="214"/>
      <c r="NCM45" s="214"/>
      <c r="NCN45" s="214"/>
      <c r="NCO45" s="214"/>
      <c r="NCP45" s="214"/>
      <c r="NCQ45" s="214"/>
      <c r="NCR45" s="214"/>
      <c r="NCS45" s="214"/>
      <c r="NCT45" s="214"/>
      <c r="NCU45" s="214"/>
      <c r="NCV45" s="214"/>
      <c r="NCW45" s="214"/>
      <c r="NCX45" s="214"/>
      <c r="NCY45" s="214"/>
      <c r="NCZ45" s="214"/>
      <c r="NDA45" s="214"/>
      <c r="NDB45" s="214"/>
      <c r="NDC45" s="214"/>
      <c r="NDD45" s="214"/>
      <c r="NDE45" s="214"/>
      <c r="NDF45" s="214"/>
      <c r="NDG45" s="214"/>
      <c r="NDH45" s="214"/>
      <c r="NDI45" s="214"/>
      <c r="NDJ45" s="214"/>
      <c r="NDK45" s="214"/>
      <c r="NDL45" s="214"/>
      <c r="NDM45" s="214"/>
      <c r="NDN45" s="214"/>
      <c r="NDO45" s="214"/>
      <c r="NDP45" s="214"/>
      <c r="NDQ45" s="214"/>
      <c r="NDR45" s="214"/>
      <c r="NDS45" s="214"/>
      <c r="NDT45" s="214"/>
      <c r="NDU45" s="214"/>
      <c r="NDV45" s="214"/>
      <c r="NDW45" s="214"/>
      <c r="NDX45" s="214"/>
      <c r="NDY45" s="214"/>
      <c r="NDZ45" s="214"/>
      <c r="NEA45" s="214"/>
      <c r="NEB45" s="214"/>
      <c r="NEC45" s="214"/>
      <c r="NED45" s="214"/>
      <c r="NEE45" s="214"/>
      <c r="NEF45" s="214"/>
      <c r="NEG45" s="214"/>
      <c r="NEH45" s="214"/>
      <c r="NEI45" s="214"/>
      <c r="NEJ45" s="214"/>
      <c r="NEK45" s="214"/>
      <c r="NEL45" s="214"/>
      <c r="NEM45" s="214"/>
      <c r="NEN45" s="214"/>
      <c r="NEO45" s="214"/>
      <c r="NEP45" s="214"/>
      <c r="NEQ45" s="214"/>
      <c r="NER45" s="214"/>
      <c r="NES45" s="214"/>
      <c r="NET45" s="214"/>
      <c r="NEU45" s="214"/>
      <c r="NEV45" s="214"/>
      <c r="NEW45" s="214"/>
      <c r="NEX45" s="214"/>
      <c r="NEY45" s="214"/>
      <c r="NEZ45" s="214"/>
      <c r="NFA45" s="214"/>
      <c r="NFB45" s="214"/>
      <c r="NFC45" s="214"/>
      <c r="NFD45" s="214"/>
      <c r="NFE45" s="214"/>
      <c r="NFF45" s="214"/>
      <c r="NFG45" s="214"/>
      <c r="NFH45" s="214"/>
      <c r="NFI45" s="214"/>
      <c r="NFJ45" s="214"/>
      <c r="NFK45" s="214"/>
      <c r="NFL45" s="214"/>
      <c r="NFM45" s="214"/>
      <c r="NFN45" s="214"/>
      <c r="NFO45" s="214"/>
      <c r="NFP45" s="214"/>
      <c r="NFQ45" s="214"/>
      <c r="NFR45" s="214"/>
      <c r="NFS45" s="214"/>
      <c r="NFT45" s="214"/>
      <c r="NFU45" s="214"/>
      <c r="NFV45" s="214"/>
      <c r="NFW45" s="214"/>
      <c r="NFX45" s="214"/>
      <c r="NFY45" s="214"/>
      <c r="NFZ45" s="214"/>
      <c r="NGA45" s="214"/>
      <c r="NGB45" s="214"/>
      <c r="NGC45" s="214"/>
      <c r="NGD45" s="214"/>
      <c r="NGE45" s="214"/>
      <c r="NGF45" s="214"/>
      <c r="NGG45" s="214"/>
      <c r="NGH45" s="214"/>
      <c r="NGI45" s="214"/>
      <c r="NGJ45" s="214"/>
      <c r="NGK45" s="214"/>
      <c r="NGL45" s="214"/>
      <c r="NGM45" s="214"/>
      <c r="NGN45" s="214"/>
      <c r="NGO45" s="214"/>
      <c r="NGP45" s="214"/>
      <c r="NGQ45" s="214"/>
      <c r="NGR45" s="214"/>
      <c r="NGS45" s="214"/>
      <c r="NGT45" s="214"/>
      <c r="NGU45" s="214"/>
      <c r="NGV45" s="214"/>
      <c r="NGW45" s="214"/>
      <c r="NGX45" s="214"/>
      <c r="NGY45" s="214"/>
      <c r="NGZ45" s="214"/>
      <c r="NHA45" s="214"/>
      <c r="NHB45" s="214"/>
      <c r="NHC45" s="214"/>
      <c r="NHD45" s="214"/>
      <c r="NHE45" s="214"/>
      <c r="NHF45" s="214"/>
      <c r="NHG45" s="214"/>
      <c r="NHH45" s="214"/>
      <c r="NHI45" s="214"/>
      <c r="NHJ45" s="214"/>
      <c r="NHK45" s="214"/>
      <c r="NHL45" s="214"/>
      <c r="NHM45" s="214"/>
      <c r="NHN45" s="214"/>
      <c r="NHO45" s="214"/>
      <c r="NHP45" s="214"/>
      <c r="NHQ45" s="214"/>
      <c r="NHR45" s="214"/>
      <c r="NHS45" s="214"/>
      <c r="NHT45" s="214"/>
      <c r="NHU45" s="214"/>
      <c r="NHV45" s="214"/>
      <c r="NHW45" s="214"/>
      <c r="NHX45" s="214"/>
      <c r="NHY45" s="214"/>
      <c r="NHZ45" s="214"/>
      <c r="NIA45" s="214"/>
      <c r="NIB45" s="214"/>
      <c r="NIC45" s="214"/>
      <c r="NID45" s="214"/>
      <c r="NIE45" s="214"/>
      <c r="NIF45" s="214"/>
      <c r="NIG45" s="214"/>
      <c r="NIH45" s="214"/>
      <c r="NII45" s="214"/>
      <c r="NIJ45" s="214"/>
      <c r="NIK45" s="214"/>
      <c r="NIL45" s="214"/>
      <c r="NIM45" s="214"/>
      <c r="NIN45" s="214"/>
      <c r="NIO45" s="214"/>
      <c r="NIP45" s="214"/>
      <c r="NIQ45" s="214"/>
      <c r="NIR45" s="214"/>
      <c r="NIS45" s="214"/>
      <c r="NIT45" s="214"/>
      <c r="NIU45" s="214"/>
      <c r="NIV45" s="214"/>
      <c r="NIW45" s="214"/>
      <c r="NIX45" s="214"/>
      <c r="NIY45" s="214"/>
      <c r="NIZ45" s="214"/>
      <c r="NJA45" s="214"/>
      <c r="NJB45" s="214"/>
      <c r="NJC45" s="214"/>
      <c r="NJD45" s="214"/>
      <c r="NJE45" s="214"/>
      <c r="NJF45" s="214"/>
      <c r="NJG45" s="214"/>
      <c r="NJH45" s="214"/>
      <c r="NJI45" s="214"/>
      <c r="NJJ45" s="214"/>
      <c r="NJK45" s="214"/>
      <c r="NJL45" s="214"/>
      <c r="NJM45" s="214"/>
      <c r="NJN45" s="214"/>
      <c r="NJO45" s="214"/>
      <c r="NJP45" s="214"/>
      <c r="NJQ45" s="214"/>
      <c r="NJR45" s="214"/>
      <c r="NJS45" s="214"/>
      <c r="NJT45" s="214"/>
      <c r="NJU45" s="214"/>
      <c r="NJV45" s="214"/>
      <c r="NJW45" s="214"/>
      <c r="NJX45" s="214"/>
      <c r="NJY45" s="214"/>
      <c r="NJZ45" s="214"/>
      <c r="NKA45" s="214"/>
      <c r="NKB45" s="214"/>
      <c r="NKC45" s="214"/>
      <c r="NKD45" s="214"/>
      <c r="NKE45" s="214"/>
      <c r="NKF45" s="214"/>
      <c r="NKG45" s="214"/>
      <c r="NKH45" s="214"/>
      <c r="NKI45" s="214"/>
      <c r="NKJ45" s="214"/>
      <c r="NKK45" s="214"/>
      <c r="NKL45" s="214"/>
      <c r="NKM45" s="214"/>
      <c r="NKN45" s="214"/>
      <c r="NKO45" s="214"/>
      <c r="NKP45" s="214"/>
      <c r="NKQ45" s="214"/>
      <c r="NKR45" s="214"/>
      <c r="NKS45" s="214"/>
      <c r="NKT45" s="214"/>
      <c r="NKU45" s="214"/>
      <c r="NKV45" s="214"/>
      <c r="NKW45" s="214"/>
      <c r="NKX45" s="214"/>
      <c r="NKY45" s="214"/>
      <c r="NKZ45" s="214"/>
      <c r="NLA45" s="214"/>
      <c r="NLB45" s="214"/>
      <c r="NLC45" s="214"/>
      <c r="NLD45" s="214"/>
      <c r="NLE45" s="214"/>
      <c r="NLF45" s="214"/>
      <c r="NLG45" s="214"/>
      <c r="NLH45" s="214"/>
      <c r="NLI45" s="214"/>
      <c r="NLJ45" s="214"/>
      <c r="NLK45" s="214"/>
      <c r="NLL45" s="214"/>
      <c r="NLM45" s="214"/>
      <c r="NLN45" s="214"/>
      <c r="NLO45" s="214"/>
      <c r="NLP45" s="214"/>
      <c r="NLQ45" s="214"/>
      <c r="NLR45" s="214"/>
      <c r="NLS45" s="214"/>
      <c r="NLT45" s="214"/>
      <c r="NLU45" s="214"/>
      <c r="NLV45" s="214"/>
      <c r="NLW45" s="214"/>
      <c r="NLX45" s="214"/>
      <c r="NLY45" s="214"/>
      <c r="NLZ45" s="214"/>
      <c r="NMA45" s="214"/>
      <c r="NMB45" s="214"/>
      <c r="NMC45" s="214"/>
      <c r="NMD45" s="214"/>
      <c r="NME45" s="214"/>
      <c r="NMF45" s="214"/>
      <c r="NMG45" s="214"/>
      <c r="NMH45" s="214"/>
      <c r="NMI45" s="214"/>
      <c r="NMJ45" s="214"/>
      <c r="NMK45" s="214"/>
      <c r="NML45" s="214"/>
      <c r="NMM45" s="214"/>
      <c r="NMN45" s="214"/>
      <c r="NMO45" s="214"/>
      <c r="NMP45" s="214"/>
      <c r="NMQ45" s="214"/>
      <c r="NMR45" s="214"/>
      <c r="NMS45" s="214"/>
      <c r="NMT45" s="214"/>
      <c r="NMU45" s="214"/>
      <c r="NMV45" s="214"/>
      <c r="NMW45" s="214"/>
      <c r="NMX45" s="214"/>
      <c r="NMY45" s="214"/>
      <c r="NMZ45" s="214"/>
      <c r="NNA45" s="214"/>
      <c r="NNB45" s="214"/>
      <c r="NNC45" s="214"/>
      <c r="NND45" s="214"/>
      <c r="NNE45" s="214"/>
      <c r="NNF45" s="214"/>
      <c r="NNG45" s="214"/>
      <c r="NNH45" s="214"/>
      <c r="NNI45" s="214"/>
      <c r="NNJ45" s="214"/>
      <c r="NNK45" s="214"/>
      <c r="NNL45" s="214"/>
      <c r="NNM45" s="214"/>
      <c r="NNN45" s="214"/>
      <c r="NNO45" s="214"/>
      <c r="NNP45" s="214"/>
      <c r="NNQ45" s="214"/>
      <c r="NNR45" s="214"/>
      <c r="NNS45" s="214"/>
      <c r="NNT45" s="214"/>
      <c r="NNU45" s="214"/>
      <c r="NNV45" s="214"/>
      <c r="NNW45" s="214"/>
      <c r="NNX45" s="214"/>
      <c r="NNY45" s="214"/>
      <c r="NNZ45" s="214"/>
      <c r="NOA45" s="214"/>
      <c r="NOB45" s="214"/>
      <c r="NOC45" s="214"/>
      <c r="NOD45" s="214"/>
      <c r="NOE45" s="214"/>
      <c r="NOF45" s="214"/>
      <c r="NOG45" s="214"/>
      <c r="NOH45" s="214"/>
      <c r="NOI45" s="214"/>
      <c r="NOJ45" s="214"/>
      <c r="NOK45" s="214"/>
      <c r="NOL45" s="214"/>
      <c r="NOM45" s="214"/>
      <c r="NON45" s="214"/>
      <c r="NOO45" s="214"/>
      <c r="NOP45" s="214"/>
      <c r="NOQ45" s="214"/>
      <c r="NOR45" s="214"/>
      <c r="NOS45" s="214"/>
      <c r="NOT45" s="214"/>
      <c r="NOU45" s="214"/>
      <c r="NOV45" s="214"/>
      <c r="NOW45" s="214"/>
      <c r="NOX45" s="214"/>
      <c r="NOY45" s="214"/>
      <c r="NOZ45" s="214"/>
      <c r="NPA45" s="214"/>
      <c r="NPB45" s="214"/>
      <c r="NPC45" s="214"/>
      <c r="NPD45" s="214"/>
      <c r="NPE45" s="214"/>
      <c r="NPF45" s="214"/>
      <c r="NPG45" s="214"/>
      <c r="NPH45" s="214"/>
      <c r="NPI45" s="214"/>
      <c r="NPJ45" s="214"/>
      <c r="NPK45" s="214"/>
      <c r="NPL45" s="214"/>
      <c r="NPM45" s="214"/>
      <c r="NPN45" s="214"/>
      <c r="NPO45" s="214"/>
      <c r="NPP45" s="214"/>
      <c r="NPQ45" s="214"/>
      <c r="NPR45" s="214"/>
      <c r="NPS45" s="214"/>
      <c r="NPT45" s="214"/>
      <c r="NPU45" s="214"/>
      <c r="NPV45" s="214"/>
      <c r="NPW45" s="214"/>
      <c r="NPX45" s="214"/>
      <c r="NPY45" s="214"/>
      <c r="NPZ45" s="214"/>
      <c r="NQA45" s="214"/>
      <c r="NQB45" s="214"/>
      <c r="NQC45" s="214"/>
      <c r="NQD45" s="214"/>
      <c r="NQE45" s="214"/>
      <c r="NQF45" s="214"/>
      <c r="NQG45" s="214"/>
      <c r="NQH45" s="214"/>
      <c r="NQI45" s="214"/>
      <c r="NQJ45" s="214"/>
      <c r="NQK45" s="214"/>
      <c r="NQL45" s="214"/>
      <c r="NQM45" s="214"/>
      <c r="NQN45" s="214"/>
      <c r="NQO45" s="214"/>
      <c r="NQP45" s="214"/>
      <c r="NQQ45" s="214"/>
      <c r="NQR45" s="214"/>
      <c r="NQS45" s="214"/>
      <c r="NQT45" s="214"/>
      <c r="NQU45" s="214"/>
      <c r="NQV45" s="214"/>
      <c r="NQW45" s="214"/>
      <c r="NQX45" s="214"/>
      <c r="NQY45" s="214"/>
      <c r="NQZ45" s="214"/>
      <c r="NRA45" s="214"/>
      <c r="NRB45" s="214"/>
      <c r="NRC45" s="214"/>
      <c r="NRD45" s="214"/>
      <c r="NRE45" s="214"/>
      <c r="NRF45" s="214"/>
      <c r="NRG45" s="214"/>
      <c r="NRH45" s="214"/>
      <c r="NRI45" s="214"/>
      <c r="NRJ45" s="214"/>
      <c r="NRK45" s="214"/>
      <c r="NRL45" s="214"/>
      <c r="NRM45" s="214"/>
      <c r="NRN45" s="214"/>
      <c r="NRO45" s="214"/>
      <c r="NRP45" s="214"/>
      <c r="NRQ45" s="214"/>
      <c r="NRR45" s="214"/>
      <c r="NRS45" s="214"/>
      <c r="NRT45" s="214"/>
      <c r="NRU45" s="214"/>
      <c r="NRV45" s="214"/>
      <c r="NRW45" s="214"/>
      <c r="NRX45" s="214"/>
      <c r="NRY45" s="214"/>
      <c r="NRZ45" s="214"/>
      <c r="NSA45" s="214"/>
      <c r="NSB45" s="214"/>
      <c r="NSC45" s="214"/>
      <c r="NSD45" s="214"/>
      <c r="NSE45" s="214"/>
      <c r="NSF45" s="214"/>
      <c r="NSG45" s="214"/>
      <c r="NSH45" s="214"/>
      <c r="NSI45" s="214"/>
      <c r="NSJ45" s="214"/>
      <c r="NSK45" s="214"/>
      <c r="NSL45" s="214"/>
      <c r="NSM45" s="214"/>
      <c r="NSN45" s="214"/>
      <c r="NSO45" s="214"/>
      <c r="NSP45" s="214"/>
      <c r="NSQ45" s="214"/>
      <c r="NSR45" s="214"/>
      <c r="NSS45" s="214"/>
      <c r="NST45" s="214"/>
      <c r="NSU45" s="214"/>
      <c r="NSV45" s="214"/>
      <c r="NSW45" s="214"/>
      <c r="NSX45" s="214"/>
      <c r="NSY45" s="214"/>
      <c r="NSZ45" s="214"/>
      <c r="NTA45" s="214"/>
      <c r="NTB45" s="214"/>
      <c r="NTC45" s="214"/>
      <c r="NTD45" s="214"/>
      <c r="NTE45" s="214"/>
      <c r="NTF45" s="214"/>
      <c r="NTG45" s="214"/>
      <c r="NTH45" s="214"/>
      <c r="NTI45" s="214"/>
      <c r="NTJ45" s="214"/>
      <c r="NTK45" s="214"/>
      <c r="NTL45" s="214"/>
      <c r="NTM45" s="214"/>
      <c r="NTN45" s="214"/>
      <c r="NTO45" s="214"/>
      <c r="NTP45" s="214"/>
      <c r="NTQ45" s="214"/>
      <c r="NTR45" s="214"/>
      <c r="NTS45" s="214"/>
      <c r="NTT45" s="214"/>
      <c r="NTU45" s="214"/>
      <c r="NTV45" s="214"/>
      <c r="NTW45" s="214"/>
      <c r="NTX45" s="214"/>
      <c r="NTY45" s="214"/>
      <c r="NTZ45" s="214"/>
      <c r="NUA45" s="214"/>
      <c r="NUB45" s="214"/>
      <c r="NUC45" s="214"/>
      <c r="NUD45" s="214"/>
      <c r="NUE45" s="214"/>
      <c r="NUF45" s="214"/>
      <c r="NUG45" s="214"/>
      <c r="NUH45" s="214"/>
      <c r="NUI45" s="214"/>
      <c r="NUJ45" s="214"/>
      <c r="NUK45" s="214"/>
      <c r="NUL45" s="214"/>
      <c r="NUM45" s="214"/>
      <c r="NUN45" s="214"/>
      <c r="NUO45" s="214"/>
      <c r="NUP45" s="214"/>
      <c r="NUQ45" s="214"/>
      <c r="NUR45" s="214"/>
      <c r="NUS45" s="214"/>
      <c r="NUT45" s="214"/>
      <c r="NUU45" s="214"/>
      <c r="NUV45" s="214"/>
      <c r="NUW45" s="214"/>
      <c r="NUX45" s="214"/>
      <c r="NUY45" s="214"/>
      <c r="NUZ45" s="214"/>
      <c r="NVA45" s="214"/>
      <c r="NVB45" s="214"/>
      <c r="NVC45" s="214"/>
      <c r="NVD45" s="214"/>
      <c r="NVE45" s="214"/>
      <c r="NVF45" s="214"/>
      <c r="NVG45" s="214"/>
      <c r="NVH45" s="214"/>
      <c r="NVI45" s="214"/>
      <c r="NVJ45" s="214"/>
      <c r="NVK45" s="214"/>
      <c r="NVL45" s="214"/>
      <c r="NVM45" s="214"/>
      <c r="NVN45" s="214"/>
      <c r="NVO45" s="214"/>
      <c r="NVP45" s="214"/>
      <c r="NVQ45" s="214"/>
      <c r="NVR45" s="214"/>
      <c r="NVS45" s="214"/>
      <c r="NVT45" s="214"/>
      <c r="NVU45" s="214"/>
      <c r="NVV45" s="214"/>
      <c r="NVW45" s="214"/>
      <c r="NVX45" s="214"/>
      <c r="NVY45" s="214"/>
      <c r="NVZ45" s="214"/>
      <c r="NWA45" s="214"/>
      <c r="NWB45" s="214"/>
      <c r="NWC45" s="214"/>
      <c r="NWD45" s="214"/>
      <c r="NWE45" s="214"/>
      <c r="NWF45" s="214"/>
      <c r="NWG45" s="214"/>
      <c r="NWH45" s="214"/>
      <c r="NWI45" s="214"/>
      <c r="NWJ45" s="214"/>
      <c r="NWK45" s="214"/>
      <c r="NWL45" s="214"/>
      <c r="NWM45" s="214"/>
      <c r="NWN45" s="214"/>
      <c r="NWO45" s="214"/>
      <c r="NWP45" s="214"/>
      <c r="NWQ45" s="214"/>
      <c r="NWR45" s="214"/>
      <c r="NWS45" s="214"/>
      <c r="NWT45" s="214"/>
      <c r="NWU45" s="214"/>
      <c r="NWV45" s="214"/>
      <c r="NWW45" s="214"/>
      <c r="NWX45" s="214"/>
      <c r="NWY45" s="214"/>
      <c r="NWZ45" s="214"/>
      <c r="NXA45" s="214"/>
      <c r="NXB45" s="214"/>
      <c r="NXC45" s="214"/>
      <c r="NXD45" s="214"/>
      <c r="NXE45" s="214"/>
      <c r="NXF45" s="214"/>
      <c r="NXG45" s="214"/>
      <c r="NXH45" s="214"/>
      <c r="NXI45" s="214"/>
      <c r="NXJ45" s="214"/>
      <c r="NXK45" s="214"/>
      <c r="NXL45" s="214"/>
      <c r="NXM45" s="214"/>
      <c r="NXN45" s="214"/>
      <c r="NXO45" s="214"/>
      <c r="NXP45" s="214"/>
      <c r="NXQ45" s="214"/>
      <c r="NXR45" s="214"/>
      <c r="NXS45" s="214"/>
      <c r="NXT45" s="214"/>
      <c r="NXU45" s="214"/>
      <c r="NXV45" s="214"/>
      <c r="NXW45" s="214"/>
      <c r="NXX45" s="214"/>
      <c r="NXY45" s="214"/>
      <c r="NXZ45" s="214"/>
      <c r="NYA45" s="214"/>
      <c r="NYB45" s="214"/>
      <c r="NYC45" s="214"/>
      <c r="NYD45" s="214"/>
      <c r="NYE45" s="214"/>
      <c r="NYF45" s="214"/>
      <c r="NYG45" s="214"/>
      <c r="NYH45" s="214"/>
      <c r="NYI45" s="214"/>
      <c r="NYJ45" s="214"/>
      <c r="NYK45" s="214"/>
      <c r="NYL45" s="214"/>
      <c r="NYM45" s="214"/>
      <c r="NYN45" s="214"/>
      <c r="NYO45" s="214"/>
      <c r="NYP45" s="214"/>
      <c r="NYQ45" s="214"/>
      <c r="NYR45" s="214"/>
      <c r="NYS45" s="214"/>
      <c r="NYT45" s="214"/>
      <c r="NYU45" s="214"/>
      <c r="NYV45" s="214"/>
      <c r="NYW45" s="214"/>
      <c r="NYX45" s="214"/>
      <c r="NYY45" s="214"/>
      <c r="NYZ45" s="214"/>
      <c r="NZA45" s="214"/>
      <c r="NZB45" s="214"/>
      <c r="NZC45" s="214"/>
      <c r="NZD45" s="214"/>
      <c r="NZE45" s="214"/>
      <c r="NZF45" s="214"/>
      <c r="NZG45" s="214"/>
      <c r="NZH45" s="214"/>
      <c r="NZI45" s="214"/>
      <c r="NZJ45" s="214"/>
      <c r="NZK45" s="214"/>
      <c r="NZL45" s="214"/>
      <c r="NZM45" s="214"/>
      <c r="NZN45" s="214"/>
      <c r="NZO45" s="214"/>
      <c r="NZP45" s="214"/>
      <c r="NZQ45" s="214"/>
      <c r="NZR45" s="214"/>
      <c r="NZS45" s="214"/>
      <c r="NZT45" s="214"/>
      <c r="NZU45" s="214"/>
      <c r="NZV45" s="214"/>
      <c r="NZW45" s="214"/>
      <c r="NZX45" s="214"/>
      <c r="NZY45" s="214"/>
      <c r="NZZ45" s="214"/>
      <c r="OAA45" s="214"/>
      <c r="OAB45" s="214"/>
      <c r="OAC45" s="214"/>
      <c r="OAD45" s="214"/>
      <c r="OAE45" s="214"/>
      <c r="OAF45" s="214"/>
      <c r="OAG45" s="214"/>
      <c r="OAH45" s="214"/>
      <c r="OAI45" s="214"/>
      <c r="OAJ45" s="214"/>
      <c r="OAK45" s="214"/>
      <c r="OAL45" s="214"/>
      <c r="OAM45" s="214"/>
      <c r="OAN45" s="214"/>
      <c r="OAO45" s="214"/>
      <c r="OAP45" s="214"/>
      <c r="OAQ45" s="214"/>
      <c r="OAR45" s="214"/>
      <c r="OAS45" s="214"/>
      <c r="OAT45" s="214"/>
      <c r="OAU45" s="214"/>
      <c r="OAV45" s="214"/>
      <c r="OAW45" s="214"/>
      <c r="OAX45" s="214"/>
      <c r="OAY45" s="214"/>
      <c r="OAZ45" s="214"/>
      <c r="OBA45" s="214"/>
      <c r="OBB45" s="214"/>
      <c r="OBC45" s="214"/>
      <c r="OBD45" s="214"/>
      <c r="OBE45" s="214"/>
      <c r="OBF45" s="214"/>
      <c r="OBG45" s="214"/>
      <c r="OBH45" s="214"/>
      <c r="OBI45" s="214"/>
      <c r="OBJ45" s="214"/>
      <c r="OBK45" s="214"/>
      <c r="OBL45" s="214"/>
      <c r="OBM45" s="214"/>
      <c r="OBN45" s="214"/>
      <c r="OBO45" s="214"/>
      <c r="OBP45" s="214"/>
      <c r="OBQ45" s="214"/>
      <c r="OBR45" s="214"/>
      <c r="OBS45" s="214"/>
      <c r="OBT45" s="214"/>
      <c r="OBU45" s="214"/>
      <c r="OBV45" s="214"/>
      <c r="OBW45" s="214"/>
      <c r="OBX45" s="214"/>
      <c r="OBY45" s="214"/>
      <c r="OBZ45" s="214"/>
      <c r="OCA45" s="214"/>
      <c r="OCB45" s="214"/>
      <c r="OCC45" s="214"/>
      <c r="OCD45" s="214"/>
      <c r="OCE45" s="214"/>
      <c r="OCF45" s="214"/>
      <c r="OCG45" s="214"/>
      <c r="OCH45" s="214"/>
      <c r="OCI45" s="214"/>
      <c r="OCJ45" s="214"/>
      <c r="OCK45" s="214"/>
      <c r="OCL45" s="214"/>
      <c r="OCM45" s="214"/>
      <c r="OCN45" s="214"/>
      <c r="OCO45" s="214"/>
      <c r="OCP45" s="214"/>
      <c r="OCQ45" s="214"/>
      <c r="OCR45" s="214"/>
      <c r="OCS45" s="214"/>
      <c r="OCT45" s="214"/>
      <c r="OCU45" s="214"/>
      <c r="OCV45" s="214"/>
      <c r="OCW45" s="214"/>
      <c r="OCX45" s="214"/>
      <c r="OCY45" s="214"/>
      <c r="OCZ45" s="214"/>
      <c r="ODA45" s="214"/>
      <c r="ODB45" s="214"/>
      <c r="ODC45" s="214"/>
      <c r="ODD45" s="214"/>
      <c r="ODE45" s="214"/>
      <c r="ODF45" s="214"/>
      <c r="ODG45" s="214"/>
      <c r="ODH45" s="214"/>
      <c r="ODI45" s="214"/>
      <c r="ODJ45" s="214"/>
      <c r="ODK45" s="214"/>
      <c r="ODL45" s="214"/>
      <c r="ODM45" s="214"/>
      <c r="ODN45" s="214"/>
      <c r="ODO45" s="214"/>
      <c r="ODP45" s="214"/>
      <c r="ODQ45" s="214"/>
      <c r="ODR45" s="214"/>
      <c r="ODS45" s="214"/>
      <c r="ODT45" s="214"/>
      <c r="ODU45" s="214"/>
      <c r="ODV45" s="214"/>
      <c r="ODW45" s="214"/>
      <c r="ODX45" s="214"/>
      <c r="ODY45" s="214"/>
      <c r="ODZ45" s="214"/>
      <c r="OEA45" s="214"/>
      <c r="OEB45" s="214"/>
      <c r="OEC45" s="214"/>
      <c r="OED45" s="214"/>
      <c r="OEE45" s="214"/>
      <c r="OEF45" s="214"/>
      <c r="OEG45" s="214"/>
      <c r="OEH45" s="214"/>
      <c r="OEI45" s="214"/>
      <c r="OEJ45" s="214"/>
      <c r="OEK45" s="214"/>
      <c r="OEL45" s="214"/>
      <c r="OEM45" s="214"/>
      <c r="OEN45" s="214"/>
      <c r="OEO45" s="214"/>
      <c r="OEP45" s="214"/>
      <c r="OEQ45" s="214"/>
      <c r="OER45" s="214"/>
      <c r="OES45" s="214"/>
      <c r="OET45" s="214"/>
      <c r="OEU45" s="214"/>
      <c r="OEV45" s="214"/>
      <c r="OEW45" s="214"/>
      <c r="OEX45" s="214"/>
      <c r="OEY45" s="214"/>
      <c r="OEZ45" s="214"/>
      <c r="OFA45" s="214"/>
      <c r="OFB45" s="214"/>
      <c r="OFC45" s="214"/>
      <c r="OFD45" s="214"/>
      <c r="OFE45" s="214"/>
      <c r="OFF45" s="214"/>
      <c r="OFG45" s="214"/>
      <c r="OFH45" s="214"/>
      <c r="OFI45" s="214"/>
      <c r="OFJ45" s="214"/>
      <c r="OFK45" s="214"/>
      <c r="OFL45" s="214"/>
      <c r="OFM45" s="214"/>
      <c r="OFN45" s="214"/>
      <c r="OFO45" s="214"/>
      <c r="OFP45" s="214"/>
      <c r="OFQ45" s="214"/>
      <c r="OFR45" s="214"/>
      <c r="OFS45" s="214"/>
      <c r="OFT45" s="214"/>
      <c r="OFU45" s="214"/>
      <c r="OFV45" s="214"/>
      <c r="OFW45" s="214"/>
      <c r="OFX45" s="214"/>
      <c r="OFY45" s="214"/>
      <c r="OFZ45" s="214"/>
      <c r="OGA45" s="214"/>
      <c r="OGB45" s="214"/>
      <c r="OGC45" s="214"/>
      <c r="OGD45" s="214"/>
      <c r="OGE45" s="214"/>
      <c r="OGF45" s="214"/>
      <c r="OGG45" s="214"/>
      <c r="OGH45" s="214"/>
      <c r="OGI45" s="214"/>
      <c r="OGJ45" s="214"/>
      <c r="OGK45" s="214"/>
      <c r="OGL45" s="214"/>
      <c r="OGM45" s="214"/>
      <c r="OGN45" s="214"/>
      <c r="OGO45" s="214"/>
      <c r="OGP45" s="214"/>
      <c r="OGQ45" s="214"/>
      <c r="OGR45" s="214"/>
      <c r="OGS45" s="214"/>
      <c r="OGT45" s="214"/>
      <c r="OGU45" s="214"/>
      <c r="OGV45" s="214"/>
      <c r="OGW45" s="214"/>
      <c r="OGX45" s="214"/>
      <c r="OGY45" s="214"/>
      <c r="OGZ45" s="214"/>
      <c r="OHA45" s="214"/>
      <c r="OHB45" s="214"/>
      <c r="OHC45" s="214"/>
      <c r="OHD45" s="214"/>
      <c r="OHE45" s="214"/>
      <c r="OHF45" s="214"/>
      <c r="OHG45" s="214"/>
      <c r="OHH45" s="214"/>
      <c r="OHI45" s="214"/>
      <c r="OHJ45" s="214"/>
      <c r="OHK45" s="214"/>
      <c r="OHL45" s="214"/>
      <c r="OHM45" s="214"/>
      <c r="OHN45" s="214"/>
      <c r="OHO45" s="214"/>
      <c r="OHP45" s="214"/>
      <c r="OHQ45" s="214"/>
      <c r="OHR45" s="214"/>
      <c r="OHS45" s="214"/>
      <c r="OHT45" s="214"/>
      <c r="OHU45" s="214"/>
      <c r="OHV45" s="214"/>
      <c r="OHW45" s="214"/>
      <c r="OHX45" s="214"/>
      <c r="OHY45" s="214"/>
      <c r="OHZ45" s="214"/>
      <c r="OIA45" s="214"/>
      <c r="OIB45" s="214"/>
      <c r="OIC45" s="214"/>
      <c r="OID45" s="214"/>
      <c r="OIE45" s="214"/>
      <c r="OIF45" s="214"/>
      <c r="OIG45" s="214"/>
      <c r="OIH45" s="214"/>
      <c r="OII45" s="214"/>
      <c r="OIJ45" s="214"/>
      <c r="OIK45" s="214"/>
      <c r="OIL45" s="214"/>
      <c r="OIM45" s="214"/>
      <c r="OIN45" s="214"/>
      <c r="OIO45" s="214"/>
      <c r="OIP45" s="214"/>
      <c r="OIQ45" s="214"/>
      <c r="OIR45" s="214"/>
      <c r="OIS45" s="214"/>
      <c r="OIT45" s="214"/>
      <c r="OIU45" s="214"/>
      <c r="OIV45" s="214"/>
      <c r="OIW45" s="214"/>
      <c r="OIX45" s="214"/>
      <c r="OIY45" s="214"/>
      <c r="OIZ45" s="214"/>
      <c r="OJA45" s="214"/>
      <c r="OJB45" s="214"/>
      <c r="OJC45" s="214"/>
      <c r="OJD45" s="214"/>
      <c r="OJE45" s="214"/>
      <c r="OJF45" s="214"/>
      <c r="OJG45" s="214"/>
      <c r="OJH45" s="214"/>
      <c r="OJI45" s="214"/>
      <c r="OJJ45" s="214"/>
      <c r="OJK45" s="214"/>
      <c r="OJL45" s="214"/>
      <c r="OJM45" s="214"/>
      <c r="OJN45" s="214"/>
      <c r="OJO45" s="214"/>
      <c r="OJP45" s="214"/>
      <c r="OJQ45" s="214"/>
      <c r="OJR45" s="214"/>
      <c r="OJS45" s="214"/>
      <c r="OJT45" s="214"/>
      <c r="OJU45" s="214"/>
      <c r="OJV45" s="214"/>
      <c r="OJW45" s="214"/>
      <c r="OJX45" s="214"/>
      <c r="OJY45" s="214"/>
      <c r="OJZ45" s="214"/>
      <c r="OKA45" s="214"/>
      <c r="OKB45" s="214"/>
      <c r="OKC45" s="214"/>
      <c r="OKD45" s="214"/>
      <c r="OKE45" s="214"/>
      <c r="OKF45" s="214"/>
      <c r="OKG45" s="214"/>
      <c r="OKH45" s="214"/>
      <c r="OKI45" s="214"/>
      <c r="OKJ45" s="214"/>
      <c r="OKK45" s="214"/>
      <c r="OKL45" s="214"/>
      <c r="OKM45" s="214"/>
      <c r="OKN45" s="214"/>
      <c r="OKO45" s="214"/>
      <c r="OKP45" s="214"/>
      <c r="OKQ45" s="214"/>
      <c r="OKR45" s="214"/>
      <c r="OKS45" s="214"/>
      <c r="OKT45" s="214"/>
      <c r="OKU45" s="214"/>
      <c r="OKV45" s="214"/>
      <c r="OKW45" s="214"/>
      <c r="OKX45" s="214"/>
      <c r="OKY45" s="214"/>
      <c r="OKZ45" s="214"/>
      <c r="OLA45" s="214"/>
      <c r="OLB45" s="214"/>
      <c r="OLC45" s="214"/>
      <c r="OLD45" s="214"/>
      <c r="OLE45" s="214"/>
      <c r="OLF45" s="214"/>
      <c r="OLG45" s="214"/>
      <c r="OLH45" s="214"/>
      <c r="OLI45" s="214"/>
      <c r="OLJ45" s="214"/>
      <c r="OLK45" s="214"/>
      <c r="OLL45" s="214"/>
      <c r="OLM45" s="214"/>
      <c r="OLN45" s="214"/>
      <c r="OLO45" s="214"/>
      <c r="OLP45" s="214"/>
      <c r="OLQ45" s="214"/>
      <c r="OLR45" s="214"/>
      <c r="OLS45" s="214"/>
      <c r="OLT45" s="214"/>
      <c r="OLU45" s="214"/>
      <c r="OLV45" s="214"/>
      <c r="OLW45" s="214"/>
      <c r="OLX45" s="214"/>
      <c r="OLY45" s="214"/>
      <c r="OLZ45" s="214"/>
      <c r="OMA45" s="214"/>
      <c r="OMB45" s="214"/>
      <c r="OMC45" s="214"/>
      <c r="OMD45" s="214"/>
      <c r="OME45" s="214"/>
      <c r="OMF45" s="214"/>
      <c r="OMG45" s="214"/>
      <c r="OMH45" s="214"/>
      <c r="OMI45" s="214"/>
      <c r="OMJ45" s="214"/>
      <c r="OMK45" s="214"/>
      <c r="OML45" s="214"/>
      <c r="OMM45" s="214"/>
      <c r="OMN45" s="214"/>
      <c r="OMO45" s="214"/>
      <c r="OMP45" s="214"/>
      <c r="OMQ45" s="214"/>
      <c r="OMR45" s="214"/>
      <c r="OMS45" s="214"/>
      <c r="OMT45" s="214"/>
      <c r="OMU45" s="214"/>
      <c r="OMV45" s="214"/>
      <c r="OMW45" s="214"/>
      <c r="OMX45" s="214"/>
      <c r="OMY45" s="214"/>
      <c r="OMZ45" s="214"/>
      <c r="ONA45" s="214"/>
      <c r="ONB45" s="214"/>
      <c r="ONC45" s="214"/>
      <c r="OND45" s="214"/>
      <c r="ONE45" s="214"/>
      <c r="ONF45" s="214"/>
      <c r="ONG45" s="214"/>
      <c r="ONH45" s="214"/>
      <c r="ONI45" s="214"/>
      <c r="ONJ45" s="214"/>
      <c r="ONK45" s="214"/>
      <c r="ONL45" s="214"/>
      <c r="ONM45" s="214"/>
      <c r="ONN45" s="214"/>
      <c r="ONO45" s="214"/>
      <c r="ONP45" s="214"/>
      <c r="ONQ45" s="214"/>
      <c r="ONR45" s="214"/>
      <c r="ONS45" s="214"/>
      <c r="ONT45" s="214"/>
      <c r="ONU45" s="214"/>
      <c r="ONV45" s="214"/>
      <c r="ONW45" s="214"/>
      <c r="ONX45" s="214"/>
      <c r="ONY45" s="214"/>
      <c r="ONZ45" s="214"/>
      <c r="OOA45" s="214"/>
      <c r="OOB45" s="214"/>
      <c r="OOC45" s="214"/>
      <c r="OOD45" s="214"/>
      <c r="OOE45" s="214"/>
      <c r="OOF45" s="214"/>
      <c r="OOG45" s="214"/>
      <c r="OOH45" s="214"/>
      <c r="OOI45" s="214"/>
      <c r="OOJ45" s="214"/>
      <c r="OOK45" s="214"/>
      <c r="OOL45" s="214"/>
      <c r="OOM45" s="214"/>
      <c r="OON45" s="214"/>
      <c r="OOO45" s="214"/>
      <c r="OOP45" s="214"/>
      <c r="OOQ45" s="214"/>
      <c r="OOR45" s="214"/>
      <c r="OOS45" s="214"/>
      <c r="OOT45" s="214"/>
      <c r="OOU45" s="214"/>
      <c r="OOV45" s="214"/>
      <c r="OOW45" s="214"/>
      <c r="OOX45" s="214"/>
      <c r="OOY45" s="214"/>
      <c r="OOZ45" s="214"/>
      <c r="OPA45" s="214"/>
      <c r="OPB45" s="214"/>
      <c r="OPC45" s="214"/>
      <c r="OPD45" s="214"/>
      <c r="OPE45" s="214"/>
      <c r="OPF45" s="214"/>
      <c r="OPG45" s="214"/>
      <c r="OPH45" s="214"/>
      <c r="OPI45" s="214"/>
      <c r="OPJ45" s="214"/>
      <c r="OPK45" s="214"/>
      <c r="OPL45" s="214"/>
      <c r="OPM45" s="214"/>
      <c r="OPN45" s="214"/>
      <c r="OPO45" s="214"/>
      <c r="OPP45" s="214"/>
      <c r="OPQ45" s="214"/>
      <c r="OPR45" s="214"/>
      <c r="OPS45" s="214"/>
      <c r="OPT45" s="214"/>
      <c r="OPU45" s="214"/>
      <c r="OPV45" s="214"/>
      <c r="OPW45" s="214"/>
      <c r="OPX45" s="214"/>
      <c r="OPY45" s="214"/>
      <c r="OPZ45" s="214"/>
      <c r="OQA45" s="214"/>
      <c r="OQB45" s="214"/>
      <c r="OQC45" s="214"/>
      <c r="OQD45" s="214"/>
      <c r="OQE45" s="214"/>
      <c r="OQF45" s="214"/>
      <c r="OQG45" s="214"/>
      <c r="OQH45" s="214"/>
      <c r="OQI45" s="214"/>
      <c r="OQJ45" s="214"/>
      <c r="OQK45" s="214"/>
      <c r="OQL45" s="214"/>
      <c r="OQM45" s="214"/>
      <c r="OQN45" s="214"/>
      <c r="OQO45" s="214"/>
      <c r="OQP45" s="214"/>
      <c r="OQQ45" s="214"/>
      <c r="OQR45" s="214"/>
      <c r="OQS45" s="214"/>
      <c r="OQT45" s="214"/>
      <c r="OQU45" s="214"/>
      <c r="OQV45" s="214"/>
      <c r="OQW45" s="214"/>
      <c r="OQX45" s="214"/>
      <c r="OQY45" s="214"/>
      <c r="OQZ45" s="214"/>
      <c r="ORA45" s="214"/>
      <c r="ORB45" s="214"/>
      <c r="ORC45" s="214"/>
      <c r="ORD45" s="214"/>
      <c r="ORE45" s="214"/>
      <c r="ORF45" s="214"/>
      <c r="ORG45" s="214"/>
      <c r="ORH45" s="214"/>
      <c r="ORI45" s="214"/>
      <c r="ORJ45" s="214"/>
      <c r="ORK45" s="214"/>
      <c r="ORL45" s="214"/>
      <c r="ORM45" s="214"/>
      <c r="ORN45" s="214"/>
      <c r="ORO45" s="214"/>
      <c r="ORP45" s="214"/>
      <c r="ORQ45" s="214"/>
      <c r="ORR45" s="214"/>
      <c r="ORS45" s="214"/>
      <c r="ORT45" s="214"/>
      <c r="ORU45" s="214"/>
      <c r="ORV45" s="214"/>
      <c r="ORW45" s="214"/>
      <c r="ORX45" s="214"/>
      <c r="ORY45" s="214"/>
      <c r="ORZ45" s="214"/>
      <c r="OSA45" s="214"/>
      <c r="OSB45" s="214"/>
      <c r="OSC45" s="214"/>
      <c r="OSD45" s="214"/>
      <c r="OSE45" s="214"/>
      <c r="OSF45" s="214"/>
      <c r="OSG45" s="214"/>
      <c r="OSH45" s="214"/>
      <c r="OSI45" s="214"/>
      <c r="OSJ45" s="214"/>
      <c r="OSK45" s="214"/>
      <c r="OSL45" s="214"/>
      <c r="OSM45" s="214"/>
      <c r="OSN45" s="214"/>
      <c r="OSO45" s="214"/>
      <c r="OSP45" s="214"/>
      <c r="OSQ45" s="214"/>
      <c r="OSR45" s="214"/>
      <c r="OSS45" s="214"/>
      <c r="OST45" s="214"/>
      <c r="OSU45" s="214"/>
      <c r="OSV45" s="214"/>
      <c r="OSW45" s="214"/>
      <c r="OSX45" s="214"/>
      <c r="OSY45" s="214"/>
      <c r="OSZ45" s="214"/>
      <c r="OTA45" s="214"/>
      <c r="OTB45" s="214"/>
      <c r="OTC45" s="214"/>
      <c r="OTD45" s="214"/>
      <c r="OTE45" s="214"/>
      <c r="OTF45" s="214"/>
      <c r="OTG45" s="214"/>
      <c r="OTH45" s="214"/>
      <c r="OTI45" s="214"/>
      <c r="OTJ45" s="214"/>
      <c r="OTK45" s="214"/>
      <c r="OTL45" s="214"/>
      <c r="OTM45" s="214"/>
      <c r="OTN45" s="214"/>
      <c r="OTO45" s="214"/>
      <c r="OTP45" s="214"/>
      <c r="OTQ45" s="214"/>
      <c r="OTR45" s="214"/>
      <c r="OTS45" s="214"/>
      <c r="OTT45" s="214"/>
      <c r="OTU45" s="214"/>
      <c r="OTV45" s="214"/>
      <c r="OTW45" s="214"/>
      <c r="OTX45" s="214"/>
      <c r="OTY45" s="214"/>
      <c r="OTZ45" s="214"/>
      <c r="OUA45" s="214"/>
      <c r="OUB45" s="214"/>
      <c r="OUC45" s="214"/>
      <c r="OUD45" s="214"/>
      <c r="OUE45" s="214"/>
      <c r="OUF45" s="214"/>
      <c r="OUG45" s="214"/>
      <c r="OUH45" s="214"/>
      <c r="OUI45" s="214"/>
      <c r="OUJ45" s="214"/>
      <c r="OUK45" s="214"/>
      <c r="OUL45" s="214"/>
      <c r="OUM45" s="214"/>
      <c r="OUN45" s="214"/>
      <c r="OUO45" s="214"/>
      <c r="OUP45" s="214"/>
      <c r="OUQ45" s="214"/>
      <c r="OUR45" s="214"/>
      <c r="OUS45" s="214"/>
      <c r="OUT45" s="214"/>
      <c r="OUU45" s="214"/>
      <c r="OUV45" s="214"/>
      <c r="OUW45" s="214"/>
      <c r="OUX45" s="214"/>
      <c r="OUY45" s="214"/>
      <c r="OUZ45" s="214"/>
      <c r="OVA45" s="214"/>
      <c r="OVB45" s="214"/>
      <c r="OVC45" s="214"/>
      <c r="OVD45" s="214"/>
      <c r="OVE45" s="214"/>
      <c r="OVF45" s="214"/>
      <c r="OVG45" s="214"/>
      <c r="OVH45" s="214"/>
      <c r="OVI45" s="214"/>
      <c r="OVJ45" s="214"/>
      <c r="OVK45" s="214"/>
      <c r="OVL45" s="214"/>
      <c r="OVM45" s="214"/>
      <c r="OVN45" s="214"/>
      <c r="OVO45" s="214"/>
      <c r="OVP45" s="214"/>
      <c r="OVQ45" s="214"/>
      <c r="OVR45" s="214"/>
      <c r="OVS45" s="214"/>
      <c r="OVT45" s="214"/>
      <c r="OVU45" s="214"/>
      <c r="OVV45" s="214"/>
      <c r="OVW45" s="214"/>
      <c r="OVX45" s="214"/>
      <c r="OVY45" s="214"/>
      <c r="OVZ45" s="214"/>
      <c r="OWA45" s="214"/>
      <c r="OWB45" s="214"/>
      <c r="OWC45" s="214"/>
      <c r="OWD45" s="214"/>
      <c r="OWE45" s="214"/>
      <c r="OWF45" s="214"/>
      <c r="OWG45" s="214"/>
      <c r="OWH45" s="214"/>
      <c r="OWI45" s="214"/>
      <c r="OWJ45" s="214"/>
      <c r="OWK45" s="214"/>
      <c r="OWL45" s="214"/>
      <c r="OWM45" s="214"/>
      <c r="OWN45" s="214"/>
      <c r="OWO45" s="214"/>
      <c r="OWP45" s="214"/>
      <c r="OWQ45" s="214"/>
      <c r="OWR45" s="214"/>
      <c r="OWS45" s="214"/>
      <c r="OWT45" s="214"/>
      <c r="OWU45" s="214"/>
      <c r="OWV45" s="214"/>
      <c r="OWW45" s="214"/>
      <c r="OWX45" s="214"/>
      <c r="OWY45" s="214"/>
      <c r="OWZ45" s="214"/>
      <c r="OXA45" s="214"/>
      <c r="OXB45" s="214"/>
      <c r="OXC45" s="214"/>
      <c r="OXD45" s="214"/>
      <c r="OXE45" s="214"/>
      <c r="OXF45" s="214"/>
      <c r="OXG45" s="214"/>
      <c r="OXH45" s="214"/>
      <c r="OXI45" s="214"/>
      <c r="OXJ45" s="214"/>
      <c r="OXK45" s="214"/>
      <c r="OXL45" s="214"/>
      <c r="OXM45" s="214"/>
      <c r="OXN45" s="214"/>
      <c r="OXO45" s="214"/>
      <c r="OXP45" s="214"/>
      <c r="OXQ45" s="214"/>
      <c r="OXR45" s="214"/>
      <c r="OXS45" s="214"/>
      <c r="OXT45" s="214"/>
      <c r="OXU45" s="214"/>
      <c r="OXV45" s="214"/>
      <c r="OXW45" s="214"/>
      <c r="OXX45" s="214"/>
      <c r="OXY45" s="214"/>
      <c r="OXZ45" s="214"/>
      <c r="OYA45" s="214"/>
      <c r="OYB45" s="214"/>
      <c r="OYC45" s="214"/>
      <c r="OYD45" s="214"/>
      <c r="OYE45" s="214"/>
      <c r="OYF45" s="214"/>
      <c r="OYG45" s="214"/>
      <c r="OYH45" s="214"/>
      <c r="OYI45" s="214"/>
      <c r="OYJ45" s="214"/>
      <c r="OYK45" s="214"/>
      <c r="OYL45" s="214"/>
      <c r="OYM45" s="214"/>
      <c r="OYN45" s="214"/>
      <c r="OYO45" s="214"/>
      <c r="OYP45" s="214"/>
      <c r="OYQ45" s="214"/>
      <c r="OYR45" s="214"/>
      <c r="OYS45" s="214"/>
      <c r="OYT45" s="214"/>
      <c r="OYU45" s="214"/>
      <c r="OYV45" s="214"/>
      <c r="OYW45" s="214"/>
      <c r="OYX45" s="214"/>
      <c r="OYY45" s="214"/>
      <c r="OYZ45" s="214"/>
      <c r="OZA45" s="214"/>
      <c r="OZB45" s="214"/>
      <c r="OZC45" s="214"/>
      <c r="OZD45" s="214"/>
      <c r="OZE45" s="214"/>
      <c r="OZF45" s="214"/>
      <c r="OZG45" s="214"/>
      <c r="OZH45" s="214"/>
      <c r="OZI45" s="214"/>
      <c r="OZJ45" s="214"/>
      <c r="OZK45" s="214"/>
      <c r="OZL45" s="214"/>
      <c r="OZM45" s="214"/>
      <c r="OZN45" s="214"/>
      <c r="OZO45" s="214"/>
      <c r="OZP45" s="214"/>
      <c r="OZQ45" s="214"/>
      <c r="OZR45" s="214"/>
      <c r="OZS45" s="214"/>
      <c r="OZT45" s="214"/>
      <c r="OZU45" s="214"/>
      <c r="OZV45" s="214"/>
      <c r="OZW45" s="214"/>
      <c r="OZX45" s="214"/>
      <c r="OZY45" s="214"/>
      <c r="OZZ45" s="214"/>
      <c r="PAA45" s="214"/>
      <c r="PAB45" s="214"/>
      <c r="PAC45" s="214"/>
      <c r="PAD45" s="214"/>
      <c r="PAE45" s="214"/>
      <c r="PAF45" s="214"/>
      <c r="PAG45" s="214"/>
      <c r="PAH45" s="214"/>
      <c r="PAI45" s="214"/>
      <c r="PAJ45" s="214"/>
      <c r="PAK45" s="214"/>
      <c r="PAL45" s="214"/>
      <c r="PAM45" s="214"/>
      <c r="PAN45" s="214"/>
      <c r="PAO45" s="214"/>
      <c r="PAP45" s="214"/>
      <c r="PAQ45" s="214"/>
      <c r="PAR45" s="214"/>
      <c r="PAS45" s="214"/>
      <c r="PAT45" s="214"/>
      <c r="PAU45" s="214"/>
      <c r="PAV45" s="214"/>
      <c r="PAW45" s="214"/>
      <c r="PAX45" s="214"/>
      <c r="PAY45" s="214"/>
      <c r="PAZ45" s="214"/>
      <c r="PBA45" s="214"/>
      <c r="PBB45" s="214"/>
      <c r="PBC45" s="214"/>
      <c r="PBD45" s="214"/>
      <c r="PBE45" s="214"/>
      <c r="PBF45" s="214"/>
      <c r="PBG45" s="214"/>
      <c r="PBH45" s="214"/>
      <c r="PBI45" s="214"/>
      <c r="PBJ45" s="214"/>
      <c r="PBK45" s="214"/>
      <c r="PBL45" s="214"/>
      <c r="PBM45" s="214"/>
      <c r="PBN45" s="214"/>
      <c r="PBO45" s="214"/>
      <c r="PBP45" s="214"/>
      <c r="PBQ45" s="214"/>
      <c r="PBR45" s="214"/>
      <c r="PBS45" s="214"/>
      <c r="PBT45" s="214"/>
      <c r="PBU45" s="214"/>
      <c r="PBV45" s="214"/>
      <c r="PBW45" s="214"/>
      <c r="PBX45" s="214"/>
      <c r="PBY45" s="214"/>
      <c r="PBZ45" s="214"/>
      <c r="PCA45" s="214"/>
      <c r="PCB45" s="214"/>
      <c r="PCC45" s="214"/>
      <c r="PCD45" s="214"/>
      <c r="PCE45" s="214"/>
      <c r="PCF45" s="214"/>
      <c r="PCG45" s="214"/>
      <c r="PCH45" s="214"/>
      <c r="PCI45" s="214"/>
      <c r="PCJ45" s="214"/>
      <c r="PCK45" s="214"/>
      <c r="PCL45" s="214"/>
      <c r="PCM45" s="214"/>
      <c r="PCN45" s="214"/>
      <c r="PCO45" s="214"/>
      <c r="PCP45" s="214"/>
      <c r="PCQ45" s="214"/>
      <c r="PCR45" s="214"/>
      <c r="PCS45" s="214"/>
      <c r="PCT45" s="214"/>
      <c r="PCU45" s="214"/>
      <c r="PCV45" s="214"/>
      <c r="PCW45" s="214"/>
      <c r="PCX45" s="214"/>
      <c r="PCY45" s="214"/>
      <c r="PCZ45" s="214"/>
      <c r="PDA45" s="214"/>
      <c r="PDB45" s="214"/>
      <c r="PDC45" s="214"/>
      <c r="PDD45" s="214"/>
      <c r="PDE45" s="214"/>
      <c r="PDF45" s="214"/>
      <c r="PDG45" s="214"/>
      <c r="PDH45" s="214"/>
      <c r="PDI45" s="214"/>
      <c r="PDJ45" s="214"/>
      <c r="PDK45" s="214"/>
      <c r="PDL45" s="214"/>
      <c r="PDM45" s="214"/>
      <c r="PDN45" s="214"/>
      <c r="PDO45" s="214"/>
      <c r="PDP45" s="214"/>
      <c r="PDQ45" s="214"/>
      <c r="PDR45" s="214"/>
      <c r="PDS45" s="214"/>
      <c r="PDT45" s="214"/>
      <c r="PDU45" s="214"/>
      <c r="PDV45" s="214"/>
      <c r="PDW45" s="214"/>
      <c r="PDX45" s="214"/>
      <c r="PDY45" s="214"/>
      <c r="PDZ45" s="214"/>
      <c r="PEA45" s="214"/>
      <c r="PEB45" s="214"/>
      <c r="PEC45" s="214"/>
      <c r="PED45" s="214"/>
      <c r="PEE45" s="214"/>
      <c r="PEF45" s="214"/>
      <c r="PEG45" s="214"/>
      <c r="PEH45" s="214"/>
      <c r="PEI45" s="214"/>
      <c r="PEJ45" s="214"/>
      <c r="PEK45" s="214"/>
      <c r="PEL45" s="214"/>
      <c r="PEM45" s="214"/>
      <c r="PEN45" s="214"/>
      <c r="PEO45" s="214"/>
      <c r="PEP45" s="214"/>
      <c r="PEQ45" s="214"/>
      <c r="PER45" s="214"/>
      <c r="PES45" s="214"/>
      <c r="PET45" s="214"/>
      <c r="PEU45" s="214"/>
      <c r="PEV45" s="214"/>
      <c r="PEW45" s="214"/>
      <c r="PEX45" s="214"/>
      <c r="PEY45" s="214"/>
      <c r="PEZ45" s="214"/>
      <c r="PFA45" s="214"/>
      <c r="PFB45" s="214"/>
      <c r="PFC45" s="214"/>
      <c r="PFD45" s="214"/>
      <c r="PFE45" s="214"/>
      <c r="PFF45" s="214"/>
      <c r="PFG45" s="214"/>
      <c r="PFH45" s="214"/>
      <c r="PFI45" s="214"/>
      <c r="PFJ45" s="214"/>
      <c r="PFK45" s="214"/>
      <c r="PFL45" s="214"/>
      <c r="PFM45" s="214"/>
      <c r="PFN45" s="214"/>
      <c r="PFO45" s="214"/>
      <c r="PFP45" s="214"/>
      <c r="PFQ45" s="214"/>
      <c r="PFR45" s="214"/>
      <c r="PFS45" s="214"/>
      <c r="PFT45" s="214"/>
      <c r="PFU45" s="214"/>
      <c r="PFV45" s="214"/>
      <c r="PFW45" s="214"/>
      <c r="PFX45" s="214"/>
      <c r="PFY45" s="214"/>
      <c r="PFZ45" s="214"/>
      <c r="PGA45" s="214"/>
      <c r="PGB45" s="214"/>
      <c r="PGC45" s="214"/>
      <c r="PGD45" s="214"/>
      <c r="PGE45" s="214"/>
      <c r="PGF45" s="214"/>
      <c r="PGG45" s="214"/>
      <c r="PGH45" s="214"/>
      <c r="PGI45" s="214"/>
      <c r="PGJ45" s="214"/>
      <c r="PGK45" s="214"/>
      <c r="PGL45" s="214"/>
      <c r="PGM45" s="214"/>
      <c r="PGN45" s="214"/>
      <c r="PGO45" s="214"/>
      <c r="PGP45" s="214"/>
      <c r="PGQ45" s="214"/>
      <c r="PGR45" s="214"/>
      <c r="PGS45" s="214"/>
      <c r="PGT45" s="214"/>
      <c r="PGU45" s="214"/>
      <c r="PGV45" s="214"/>
      <c r="PGW45" s="214"/>
      <c r="PGX45" s="214"/>
      <c r="PGY45" s="214"/>
      <c r="PGZ45" s="214"/>
      <c r="PHA45" s="214"/>
      <c r="PHB45" s="214"/>
      <c r="PHC45" s="214"/>
      <c r="PHD45" s="214"/>
      <c r="PHE45" s="214"/>
      <c r="PHF45" s="214"/>
      <c r="PHG45" s="214"/>
      <c r="PHH45" s="214"/>
      <c r="PHI45" s="214"/>
      <c r="PHJ45" s="214"/>
      <c r="PHK45" s="214"/>
      <c r="PHL45" s="214"/>
      <c r="PHM45" s="214"/>
      <c r="PHN45" s="214"/>
      <c r="PHO45" s="214"/>
      <c r="PHP45" s="214"/>
      <c r="PHQ45" s="214"/>
      <c r="PHR45" s="214"/>
      <c r="PHS45" s="214"/>
      <c r="PHT45" s="214"/>
      <c r="PHU45" s="214"/>
      <c r="PHV45" s="214"/>
      <c r="PHW45" s="214"/>
      <c r="PHX45" s="214"/>
      <c r="PHY45" s="214"/>
      <c r="PHZ45" s="214"/>
      <c r="PIA45" s="214"/>
      <c r="PIB45" s="214"/>
      <c r="PIC45" s="214"/>
      <c r="PID45" s="214"/>
      <c r="PIE45" s="214"/>
      <c r="PIF45" s="214"/>
      <c r="PIG45" s="214"/>
      <c r="PIH45" s="214"/>
      <c r="PII45" s="214"/>
      <c r="PIJ45" s="214"/>
      <c r="PIK45" s="214"/>
      <c r="PIL45" s="214"/>
      <c r="PIM45" s="214"/>
      <c r="PIN45" s="214"/>
      <c r="PIO45" s="214"/>
      <c r="PIP45" s="214"/>
      <c r="PIQ45" s="214"/>
      <c r="PIR45" s="214"/>
      <c r="PIS45" s="214"/>
      <c r="PIT45" s="214"/>
      <c r="PIU45" s="214"/>
      <c r="PIV45" s="214"/>
      <c r="PIW45" s="214"/>
      <c r="PIX45" s="214"/>
      <c r="PIY45" s="214"/>
      <c r="PIZ45" s="214"/>
      <c r="PJA45" s="214"/>
      <c r="PJB45" s="214"/>
      <c r="PJC45" s="214"/>
      <c r="PJD45" s="214"/>
      <c r="PJE45" s="214"/>
      <c r="PJF45" s="214"/>
      <c r="PJG45" s="214"/>
      <c r="PJH45" s="214"/>
      <c r="PJI45" s="214"/>
      <c r="PJJ45" s="214"/>
      <c r="PJK45" s="214"/>
      <c r="PJL45" s="214"/>
      <c r="PJM45" s="214"/>
      <c r="PJN45" s="214"/>
      <c r="PJO45" s="214"/>
      <c r="PJP45" s="214"/>
      <c r="PJQ45" s="214"/>
      <c r="PJR45" s="214"/>
      <c r="PJS45" s="214"/>
      <c r="PJT45" s="214"/>
      <c r="PJU45" s="214"/>
      <c r="PJV45" s="214"/>
      <c r="PJW45" s="214"/>
      <c r="PJX45" s="214"/>
      <c r="PJY45" s="214"/>
      <c r="PJZ45" s="214"/>
      <c r="PKA45" s="214"/>
      <c r="PKB45" s="214"/>
      <c r="PKC45" s="214"/>
      <c r="PKD45" s="214"/>
      <c r="PKE45" s="214"/>
      <c r="PKF45" s="214"/>
      <c r="PKG45" s="214"/>
      <c r="PKH45" s="214"/>
      <c r="PKI45" s="214"/>
      <c r="PKJ45" s="214"/>
      <c r="PKK45" s="214"/>
      <c r="PKL45" s="214"/>
      <c r="PKM45" s="214"/>
      <c r="PKN45" s="214"/>
      <c r="PKO45" s="214"/>
      <c r="PKP45" s="214"/>
      <c r="PKQ45" s="214"/>
      <c r="PKR45" s="214"/>
      <c r="PKS45" s="214"/>
      <c r="PKT45" s="214"/>
      <c r="PKU45" s="214"/>
      <c r="PKV45" s="214"/>
      <c r="PKW45" s="214"/>
      <c r="PKX45" s="214"/>
      <c r="PKY45" s="214"/>
      <c r="PKZ45" s="214"/>
      <c r="PLA45" s="214"/>
      <c r="PLB45" s="214"/>
      <c r="PLC45" s="214"/>
      <c r="PLD45" s="214"/>
      <c r="PLE45" s="214"/>
      <c r="PLF45" s="214"/>
      <c r="PLG45" s="214"/>
      <c r="PLH45" s="214"/>
      <c r="PLI45" s="214"/>
      <c r="PLJ45" s="214"/>
      <c r="PLK45" s="214"/>
      <c r="PLL45" s="214"/>
      <c r="PLM45" s="214"/>
      <c r="PLN45" s="214"/>
      <c r="PLO45" s="214"/>
      <c r="PLP45" s="214"/>
      <c r="PLQ45" s="214"/>
      <c r="PLR45" s="214"/>
      <c r="PLS45" s="214"/>
      <c r="PLT45" s="214"/>
      <c r="PLU45" s="214"/>
      <c r="PLV45" s="214"/>
      <c r="PLW45" s="214"/>
      <c r="PLX45" s="214"/>
      <c r="PLY45" s="214"/>
      <c r="PLZ45" s="214"/>
      <c r="PMA45" s="214"/>
      <c r="PMB45" s="214"/>
      <c r="PMC45" s="214"/>
      <c r="PMD45" s="214"/>
      <c r="PME45" s="214"/>
      <c r="PMF45" s="214"/>
      <c r="PMG45" s="214"/>
      <c r="PMH45" s="214"/>
      <c r="PMI45" s="214"/>
      <c r="PMJ45" s="214"/>
      <c r="PMK45" s="214"/>
      <c r="PML45" s="214"/>
      <c r="PMM45" s="214"/>
      <c r="PMN45" s="214"/>
      <c r="PMO45" s="214"/>
      <c r="PMP45" s="214"/>
      <c r="PMQ45" s="214"/>
      <c r="PMR45" s="214"/>
      <c r="PMS45" s="214"/>
      <c r="PMT45" s="214"/>
      <c r="PMU45" s="214"/>
      <c r="PMV45" s="214"/>
      <c r="PMW45" s="214"/>
      <c r="PMX45" s="214"/>
      <c r="PMY45" s="214"/>
      <c r="PMZ45" s="214"/>
      <c r="PNA45" s="214"/>
      <c r="PNB45" s="214"/>
      <c r="PNC45" s="214"/>
      <c r="PND45" s="214"/>
      <c r="PNE45" s="214"/>
      <c r="PNF45" s="214"/>
      <c r="PNG45" s="214"/>
      <c r="PNH45" s="214"/>
      <c r="PNI45" s="214"/>
      <c r="PNJ45" s="214"/>
      <c r="PNK45" s="214"/>
      <c r="PNL45" s="214"/>
      <c r="PNM45" s="214"/>
      <c r="PNN45" s="214"/>
      <c r="PNO45" s="214"/>
      <c r="PNP45" s="214"/>
      <c r="PNQ45" s="214"/>
      <c r="PNR45" s="214"/>
      <c r="PNS45" s="214"/>
      <c r="PNT45" s="214"/>
      <c r="PNU45" s="214"/>
      <c r="PNV45" s="214"/>
      <c r="PNW45" s="214"/>
      <c r="PNX45" s="214"/>
      <c r="PNY45" s="214"/>
      <c r="PNZ45" s="214"/>
      <c r="POA45" s="214"/>
      <c r="POB45" s="214"/>
      <c r="POC45" s="214"/>
      <c r="POD45" s="214"/>
      <c r="POE45" s="214"/>
      <c r="POF45" s="214"/>
      <c r="POG45" s="214"/>
      <c r="POH45" s="214"/>
      <c r="POI45" s="214"/>
      <c r="POJ45" s="214"/>
      <c r="POK45" s="214"/>
      <c r="POL45" s="214"/>
      <c r="POM45" s="214"/>
      <c r="PON45" s="214"/>
      <c r="POO45" s="214"/>
      <c r="POP45" s="214"/>
      <c r="POQ45" s="214"/>
      <c r="POR45" s="214"/>
      <c r="POS45" s="214"/>
      <c r="POT45" s="214"/>
      <c r="POU45" s="214"/>
      <c r="POV45" s="214"/>
      <c r="POW45" s="214"/>
      <c r="POX45" s="214"/>
      <c r="POY45" s="214"/>
      <c r="POZ45" s="214"/>
      <c r="PPA45" s="214"/>
      <c r="PPB45" s="214"/>
      <c r="PPC45" s="214"/>
      <c r="PPD45" s="214"/>
      <c r="PPE45" s="214"/>
      <c r="PPF45" s="214"/>
      <c r="PPG45" s="214"/>
      <c r="PPH45" s="214"/>
      <c r="PPI45" s="214"/>
      <c r="PPJ45" s="214"/>
      <c r="PPK45" s="214"/>
      <c r="PPL45" s="214"/>
      <c r="PPM45" s="214"/>
      <c r="PPN45" s="214"/>
      <c r="PPO45" s="214"/>
      <c r="PPP45" s="214"/>
      <c r="PPQ45" s="214"/>
      <c r="PPR45" s="214"/>
      <c r="PPS45" s="214"/>
      <c r="PPT45" s="214"/>
      <c r="PPU45" s="214"/>
      <c r="PPV45" s="214"/>
      <c r="PPW45" s="214"/>
      <c r="PPX45" s="214"/>
      <c r="PPY45" s="214"/>
      <c r="PPZ45" s="214"/>
      <c r="PQA45" s="214"/>
      <c r="PQB45" s="214"/>
      <c r="PQC45" s="214"/>
      <c r="PQD45" s="214"/>
      <c r="PQE45" s="214"/>
      <c r="PQF45" s="214"/>
      <c r="PQG45" s="214"/>
      <c r="PQH45" s="214"/>
      <c r="PQI45" s="214"/>
      <c r="PQJ45" s="214"/>
      <c r="PQK45" s="214"/>
      <c r="PQL45" s="214"/>
      <c r="PQM45" s="214"/>
      <c r="PQN45" s="214"/>
      <c r="PQO45" s="214"/>
      <c r="PQP45" s="214"/>
      <c r="PQQ45" s="214"/>
      <c r="PQR45" s="214"/>
      <c r="PQS45" s="214"/>
      <c r="PQT45" s="214"/>
      <c r="PQU45" s="214"/>
      <c r="PQV45" s="214"/>
      <c r="PQW45" s="214"/>
      <c r="PQX45" s="214"/>
      <c r="PQY45" s="214"/>
      <c r="PQZ45" s="214"/>
      <c r="PRA45" s="214"/>
      <c r="PRB45" s="214"/>
      <c r="PRC45" s="214"/>
      <c r="PRD45" s="214"/>
      <c r="PRE45" s="214"/>
      <c r="PRF45" s="214"/>
      <c r="PRG45" s="214"/>
      <c r="PRH45" s="214"/>
      <c r="PRI45" s="214"/>
      <c r="PRJ45" s="214"/>
      <c r="PRK45" s="214"/>
      <c r="PRL45" s="214"/>
      <c r="PRM45" s="214"/>
      <c r="PRN45" s="214"/>
      <c r="PRO45" s="214"/>
      <c r="PRP45" s="214"/>
      <c r="PRQ45" s="214"/>
      <c r="PRR45" s="214"/>
      <c r="PRS45" s="214"/>
      <c r="PRT45" s="214"/>
      <c r="PRU45" s="214"/>
      <c r="PRV45" s="214"/>
      <c r="PRW45" s="214"/>
      <c r="PRX45" s="214"/>
      <c r="PRY45" s="214"/>
      <c r="PRZ45" s="214"/>
      <c r="PSA45" s="214"/>
      <c r="PSB45" s="214"/>
      <c r="PSC45" s="214"/>
      <c r="PSD45" s="214"/>
      <c r="PSE45" s="214"/>
      <c r="PSF45" s="214"/>
      <c r="PSG45" s="214"/>
      <c r="PSH45" s="214"/>
      <c r="PSI45" s="214"/>
      <c r="PSJ45" s="214"/>
      <c r="PSK45" s="214"/>
      <c r="PSL45" s="214"/>
      <c r="PSM45" s="214"/>
      <c r="PSN45" s="214"/>
      <c r="PSO45" s="214"/>
      <c r="PSP45" s="214"/>
      <c r="PSQ45" s="214"/>
      <c r="PSR45" s="214"/>
      <c r="PSS45" s="214"/>
      <c r="PST45" s="214"/>
      <c r="PSU45" s="214"/>
      <c r="PSV45" s="214"/>
      <c r="PSW45" s="214"/>
      <c r="PSX45" s="214"/>
      <c r="PSY45" s="214"/>
      <c r="PSZ45" s="214"/>
      <c r="PTA45" s="214"/>
      <c r="PTB45" s="214"/>
      <c r="PTC45" s="214"/>
      <c r="PTD45" s="214"/>
      <c r="PTE45" s="214"/>
      <c r="PTF45" s="214"/>
      <c r="PTG45" s="214"/>
      <c r="PTH45" s="214"/>
      <c r="PTI45" s="214"/>
      <c r="PTJ45" s="214"/>
      <c r="PTK45" s="214"/>
      <c r="PTL45" s="214"/>
      <c r="PTM45" s="214"/>
      <c r="PTN45" s="214"/>
      <c r="PTO45" s="214"/>
      <c r="PTP45" s="214"/>
      <c r="PTQ45" s="214"/>
      <c r="PTR45" s="214"/>
      <c r="PTS45" s="214"/>
      <c r="PTT45" s="214"/>
      <c r="PTU45" s="214"/>
      <c r="PTV45" s="214"/>
      <c r="PTW45" s="214"/>
      <c r="PTX45" s="214"/>
      <c r="PTY45" s="214"/>
      <c r="PTZ45" s="214"/>
      <c r="PUA45" s="214"/>
      <c r="PUB45" s="214"/>
      <c r="PUC45" s="214"/>
      <c r="PUD45" s="214"/>
      <c r="PUE45" s="214"/>
      <c r="PUF45" s="214"/>
      <c r="PUG45" s="214"/>
      <c r="PUH45" s="214"/>
      <c r="PUI45" s="214"/>
      <c r="PUJ45" s="214"/>
      <c r="PUK45" s="214"/>
      <c r="PUL45" s="214"/>
      <c r="PUM45" s="214"/>
      <c r="PUN45" s="214"/>
      <c r="PUO45" s="214"/>
      <c r="PUP45" s="214"/>
      <c r="PUQ45" s="214"/>
      <c r="PUR45" s="214"/>
      <c r="PUS45" s="214"/>
      <c r="PUT45" s="214"/>
      <c r="PUU45" s="214"/>
      <c r="PUV45" s="214"/>
      <c r="PUW45" s="214"/>
      <c r="PUX45" s="214"/>
      <c r="PUY45" s="214"/>
      <c r="PUZ45" s="214"/>
      <c r="PVA45" s="214"/>
      <c r="PVB45" s="214"/>
      <c r="PVC45" s="214"/>
      <c r="PVD45" s="214"/>
      <c r="PVE45" s="214"/>
      <c r="PVF45" s="214"/>
      <c r="PVG45" s="214"/>
      <c r="PVH45" s="214"/>
      <c r="PVI45" s="214"/>
      <c r="PVJ45" s="214"/>
      <c r="PVK45" s="214"/>
      <c r="PVL45" s="214"/>
      <c r="PVM45" s="214"/>
      <c r="PVN45" s="214"/>
      <c r="PVO45" s="214"/>
      <c r="PVP45" s="214"/>
      <c r="PVQ45" s="214"/>
      <c r="PVR45" s="214"/>
      <c r="PVS45" s="214"/>
      <c r="PVT45" s="214"/>
      <c r="PVU45" s="214"/>
      <c r="PVV45" s="214"/>
      <c r="PVW45" s="214"/>
      <c r="PVX45" s="214"/>
      <c r="PVY45" s="214"/>
      <c r="PVZ45" s="214"/>
      <c r="PWA45" s="214"/>
      <c r="PWB45" s="214"/>
      <c r="PWC45" s="214"/>
      <c r="PWD45" s="214"/>
      <c r="PWE45" s="214"/>
      <c r="PWF45" s="214"/>
      <c r="PWG45" s="214"/>
      <c r="PWH45" s="214"/>
      <c r="PWI45" s="214"/>
      <c r="PWJ45" s="214"/>
      <c r="PWK45" s="214"/>
      <c r="PWL45" s="214"/>
      <c r="PWM45" s="214"/>
      <c r="PWN45" s="214"/>
      <c r="PWO45" s="214"/>
      <c r="PWP45" s="214"/>
      <c r="PWQ45" s="214"/>
      <c r="PWR45" s="214"/>
      <c r="PWS45" s="214"/>
      <c r="PWT45" s="214"/>
      <c r="PWU45" s="214"/>
      <c r="PWV45" s="214"/>
      <c r="PWW45" s="214"/>
      <c r="PWX45" s="214"/>
      <c r="PWY45" s="214"/>
      <c r="PWZ45" s="214"/>
      <c r="PXA45" s="214"/>
      <c r="PXB45" s="214"/>
      <c r="PXC45" s="214"/>
      <c r="PXD45" s="214"/>
      <c r="PXE45" s="214"/>
      <c r="PXF45" s="214"/>
      <c r="PXG45" s="214"/>
      <c r="PXH45" s="214"/>
      <c r="PXI45" s="214"/>
      <c r="PXJ45" s="214"/>
      <c r="PXK45" s="214"/>
      <c r="PXL45" s="214"/>
      <c r="PXM45" s="214"/>
      <c r="PXN45" s="214"/>
      <c r="PXO45" s="214"/>
      <c r="PXP45" s="214"/>
      <c r="PXQ45" s="214"/>
      <c r="PXR45" s="214"/>
      <c r="PXS45" s="214"/>
      <c r="PXT45" s="214"/>
      <c r="PXU45" s="214"/>
      <c r="PXV45" s="214"/>
      <c r="PXW45" s="214"/>
      <c r="PXX45" s="214"/>
      <c r="PXY45" s="214"/>
      <c r="PXZ45" s="214"/>
      <c r="PYA45" s="214"/>
      <c r="PYB45" s="214"/>
      <c r="PYC45" s="214"/>
      <c r="PYD45" s="214"/>
      <c r="PYE45" s="214"/>
      <c r="PYF45" s="214"/>
      <c r="PYG45" s="214"/>
      <c r="PYH45" s="214"/>
      <c r="PYI45" s="214"/>
      <c r="PYJ45" s="214"/>
      <c r="PYK45" s="214"/>
      <c r="PYL45" s="214"/>
      <c r="PYM45" s="214"/>
      <c r="PYN45" s="214"/>
      <c r="PYO45" s="214"/>
      <c r="PYP45" s="214"/>
      <c r="PYQ45" s="214"/>
      <c r="PYR45" s="214"/>
      <c r="PYS45" s="214"/>
      <c r="PYT45" s="214"/>
      <c r="PYU45" s="214"/>
      <c r="PYV45" s="214"/>
      <c r="PYW45" s="214"/>
      <c r="PYX45" s="214"/>
      <c r="PYY45" s="214"/>
      <c r="PYZ45" s="214"/>
      <c r="PZA45" s="214"/>
      <c r="PZB45" s="214"/>
      <c r="PZC45" s="214"/>
      <c r="PZD45" s="214"/>
      <c r="PZE45" s="214"/>
      <c r="PZF45" s="214"/>
      <c r="PZG45" s="214"/>
      <c r="PZH45" s="214"/>
      <c r="PZI45" s="214"/>
      <c r="PZJ45" s="214"/>
      <c r="PZK45" s="214"/>
      <c r="PZL45" s="214"/>
      <c r="PZM45" s="214"/>
      <c r="PZN45" s="214"/>
      <c r="PZO45" s="214"/>
      <c r="PZP45" s="214"/>
      <c r="PZQ45" s="214"/>
      <c r="PZR45" s="214"/>
      <c r="PZS45" s="214"/>
      <c r="PZT45" s="214"/>
      <c r="PZU45" s="214"/>
      <c r="PZV45" s="214"/>
      <c r="PZW45" s="214"/>
      <c r="PZX45" s="214"/>
      <c r="PZY45" s="214"/>
      <c r="PZZ45" s="214"/>
      <c r="QAA45" s="214"/>
      <c r="QAB45" s="214"/>
      <c r="QAC45" s="214"/>
      <c r="QAD45" s="214"/>
      <c r="QAE45" s="214"/>
      <c r="QAF45" s="214"/>
      <c r="QAG45" s="214"/>
      <c r="QAH45" s="214"/>
      <c r="QAI45" s="214"/>
      <c r="QAJ45" s="214"/>
      <c r="QAK45" s="214"/>
      <c r="QAL45" s="214"/>
      <c r="QAM45" s="214"/>
      <c r="QAN45" s="214"/>
      <c r="QAO45" s="214"/>
      <c r="QAP45" s="214"/>
      <c r="QAQ45" s="214"/>
      <c r="QAR45" s="214"/>
      <c r="QAS45" s="214"/>
      <c r="QAT45" s="214"/>
      <c r="QAU45" s="214"/>
      <c r="QAV45" s="214"/>
      <c r="QAW45" s="214"/>
      <c r="QAX45" s="214"/>
      <c r="QAY45" s="214"/>
      <c r="QAZ45" s="214"/>
      <c r="QBA45" s="214"/>
      <c r="QBB45" s="214"/>
      <c r="QBC45" s="214"/>
      <c r="QBD45" s="214"/>
      <c r="QBE45" s="214"/>
      <c r="QBF45" s="214"/>
      <c r="QBG45" s="214"/>
      <c r="QBH45" s="214"/>
      <c r="QBI45" s="214"/>
      <c r="QBJ45" s="214"/>
      <c r="QBK45" s="214"/>
      <c r="QBL45" s="214"/>
      <c r="QBM45" s="214"/>
      <c r="QBN45" s="214"/>
      <c r="QBO45" s="214"/>
      <c r="QBP45" s="214"/>
      <c r="QBQ45" s="214"/>
      <c r="QBR45" s="214"/>
      <c r="QBS45" s="214"/>
      <c r="QBT45" s="214"/>
      <c r="QBU45" s="214"/>
      <c r="QBV45" s="214"/>
      <c r="QBW45" s="214"/>
      <c r="QBX45" s="214"/>
      <c r="QBY45" s="214"/>
      <c r="QBZ45" s="214"/>
      <c r="QCA45" s="214"/>
      <c r="QCB45" s="214"/>
      <c r="QCC45" s="214"/>
      <c r="QCD45" s="214"/>
      <c r="QCE45" s="214"/>
      <c r="QCF45" s="214"/>
      <c r="QCG45" s="214"/>
      <c r="QCH45" s="214"/>
      <c r="QCI45" s="214"/>
      <c r="QCJ45" s="214"/>
      <c r="QCK45" s="214"/>
      <c r="QCL45" s="214"/>
      <c r="QCM45" s="214"/>
      <c r="QCN45" s="214"/>
      <c r="QCO45" s="214"/>
      <c r="QCP45" s="214"/>
      <c r="QCQ45" s="214"/>
      <c r="QCR45" s="214"/>
      <c r="QCS45" s="214"/>
      <c r="QCT45" s="214"/>
      <c r="QCU45" s="214"/>
      <c r="QCV45" s="214"/>
      <c r="QCW45" s="214"/>
      <c r="QCX45" s="214"/>
      <c r="QCY45" s="214"/>
      <c r="QCZ45" s="214"/>
      <c r="QDA45" s="214"/>
      <c r="QDB45" s="214"/>
      <c r="QDC45" s="214"/>
      <c r="QDD45" s="214"/>
      <c r="QDE45" s="214"/>
      <c r="QDF45" s="214"/>
      <c r="QDG45" s="214"/>
      <c r="QDH45" s="214"/>
      <c r="QDI45" s="214"/>
      <c r="QDJ45" s="214"/>
      <c r="QDK45" s="214"/>
      <c r="QDL45" s="214"/>
      <c r="QDM45" s="214"/>
      <c r="QDN45" s="214"/>
      <c r="QDO45" s="214"/>
      <c r="QDP45" s="214"/>
      <c r="QDQ45" s="214"/>
      <c r="QDR45" s="214"/>
      <c r="QDS45" s="214"/>
      <c r="QDT45" s="214"/>
      <c r="QDU45" s="214"/>
      <c r="QDV45" s="214"/>
      <c r="QDW45" s="214"/>
      <c r="QDX45" s="214"/>
      <c r="QDY45" s="214"/>
      <c r="QDZ45" s="214"/>
      <c r="QEA45" s="214"/>
      <c r="QEB45" s="214"/>
      <c r="QEC45" s="214"/>
      <c r="QED45" s="214"/>
      <c r="QEE45" s="214"/>
      <c r="QEF45" s="214"/>
      <c r="QEG45" s="214"/>
      <c r="QEH45" s="214"/>
      <c r="QEI45" s="214"/>
      <c r="QEJ45" s="214"/>
      <c r="QEK45" s="214"/>
      <c r="QEL45" s="214"/>
      <c r="QEM45" s="214"/>
      <c r="QEN45" s="214"/>
      <c r="QEO45" s="214"/>
      <c r="QEP45" s="214"/>
      <c r="QEQ45" s="214"/>
      <c r="QER45" s="214"/>
      <c r="QES45" s="214"/>
      <c r="QET45" s="214"/>
      <c r="QEU45" s="214"/>
      <c r="QEV45" s="214"/>
      <c r="QEW45" s="214"/>
      <c r="QEX45" s="214"/>
      <c r="QEY45" s="214"/>
      <c r="QEZ45" s="214"/>
      <c r="QFA45" s="214"/>
      <c r="QFB45" s="214"/>
      <c r="QFC45" s="214"/>
      <c r="QFD45" s="214"/>
      <c r="QFE45" s="214"/>
      <c r="QFF45" s="214"/>
      <c r="QFG45" s="214"/>
      <c r="QFH45" s="214"/>
      <c r="QFI45" s="214"/>
      <c r="QFJ45" s="214"/>
      <c r="QFK45" s="214"/>
      <c r="QFL45" s="214"/>
      <c r="QFM45" s="214"/>
      <c r="QFN45" s="214"/>
      <c r="QFO45" s="214"/>
      <c r="QFP45" s="214"/>
      <c r="QFQ45" s="214"/>
      <c r="QFR45" s="214"/>
      <c r="QFS45" s="214"/>
      <c r="QFT45" s="214"/>
      <c r="QFU45" s="214"/>
      <c r="QFV45" s="214"/>
      <c r="QFW45" s="214"/>
      <c r="QFX45" s="214"/>
      <c r="QFY45" s="214"/>
      <c r="QFZ45" s="214"/>
      <c r="QGA45" s="214"/>
      <c r="QGB45" s="214"/>
      <c r="QGC45" s="214"/>
      <c r="QGD45" s="214"/>
      <c r="QGE45" s="214"/>
      <c r="QGF45" s="214"/>
      <c r="QGG45" s="214"/>
      <c r="QGH45" s="214"/>
      <c r="QGI45" s="214"/>
      <c r="QGJ45" s="214"/>
      <c r="QGK45" s="214"/>
      <c r="QGL45" s="214"/>
      <c r="QGM45" s="214"/>
      <c r="QGN45" s="214"/>
      <c r="QGO45" s="214"/>
      <c r="QGP45" s="214"/>
      <c r="QGQ45" s="214"/>
      <c r="QGR45" s="214"/>
      <c r="QGS45" s="214"/>
      <c r="QGT45" s="214"/>
      <c r="QGU45" s="214"/>
      <c r="QGV45" s="214"/>
      <c r="QGW45" s="214"/>
      <c r="QGX45" s="214"/>
      <c r="QGY45" s="214"/>
      <c r="QGZ45" s="214"/>
      <c r="QHA45" s="214"/>
      <c r="QHB45" s="214"/>
      <c r="QHC45" s="214"/>
      <c r="QHD45" s="214"/>
      <c r="QHE45" s="214"/>
      <c r="QHF45" s="214"/>
      <c r="QHG45" s="214"/>
      <c r="QHH45" s="214"/>
      <c r="QHI45" s="214"/>
      <c r="QHJ45" s="214"/>
      <c r="QHK45" s="214"/>
      <c r="QHL45" s="214"/>
      <c r="QHM45" s="214"/>
      <c r="QHN45" s="214"/>
      <c r="QHO45" s="214"/>
      <c r="QHP45" s="214"/>
      <c r="QHQ45" s="214"/>
      <c r="QHR45" s="214"/>
      <c r="QHS45" s="214"/>
      <c r="QHT45" s="214"/>
      <c r="QHU45" s="214"/>
      <c r="QHV45" s="214"/>
      <c r="QHW45" s="214"/>
      <c r="QHX45" s="214"/>
      <c r="QHY45" s="214"/>
      <c r="QHZ45" s="214"/>
      <c r="QIA45" s="214"/>
      <c r="QIB45" s="214"/>
      <c r="QIC45" s="214"/>
      <c r="QID45" s="214"/>
      <c r="QIE45" s="214"/>
      <c r="QIF45" s="214"/>
      <c r="QIG45" s="214"/>
      <c r="QIH45" s="214"/>
      <c r="QII45" s="214"/>
      <c r="QIJ45" s="214"/>
      <c r="QIK45" s="214"/>
      <c r="QIL45" s="214"/>
      <c r="QIM45" s="214"/>
      <c r="QIN45" s="214"/>
      <c r="QIO45" s="214"/>
      <c r="QIP45" s="214"/>
      <c r="QIQ45" s="214"/>
      <c r="QIR45" s="214"/>
      <c r="QIS45" s="214"/>
      <c r="QIT45" s="214"/>
      <c r="QIU45" s="214"/>
      <c r="QIV45" s="214"/>
      <c r="QIW45" s="214"/>
      <c r="QIX45" s="214"/>
      <c r="QIY45" s="214"/>
      <c r="QIZ45" s="214"/>
      <c r="QJA45" s="214"/>
      <c r="QJB45" s="214"/>
      <c r="QJC45" s="214"/>
      <c r="QJD45" s="214"/>
      <c r="QJE45" s="214"/>
      <c r="QJF45" s="214"/>
      <c r="QJG45" s="214"/>
      <c r="QJH45" s="214"/>
      <c r="QJI45" s="214"/>
      <c r="QJJ45" s="214"/>
      <c r="QJK45" s="214"/>
      <c r="QJL45" s="214"/>
      <c r="QJM45" s="214"/>
      <c r="QJN45" s="214"/>
      <c r="QJO45" s="214"/>
      <c r="QJP45" s="214"/>
      <c r="QJQ45" s="214"/>
      <c r="QJR45" s="214"/>
      <c r="QJS45" s="214"/>
      <c r="QJT45" s="214"/>
      <c r="QJU45" s="214"/>
      <c r="QJV45" s="214"/>
      <c r="QJW45" s="214"/>
      <c r="QJX45" s="214"/>
      <c r="QJY45" s="214"/>
      <c r="QJZ45" s="214"/>
      <c r="QKA45" s="214"/>
      <c r="QKB45" s="214"/>
      <c r="QKC45" s="214"/>
      <c r="QKD45" s="214"/>
      <c r="QKE45" s="214"/>
      <c r="QKF45" s="214"/>
      <c r="QKG45" s="214"/>
      <c r="QKH45" s="214"/>
      <c r="QKI45" s="214"/>
      <c r="QKJ45" s="214"/>
      <c r="QKK45" s="214"/>
      <c r="QKL45" s="214"/>
      <c r="QKM45" s="214"/>
      <c r="QKN45" s="214"/>
      <c r="QKO45" s="214"/>
      <c r="QKP45" s="214"/>
      <c r="QKQ45" s="214"/>
      <c r="QKR45" s="214"/>
      <c r="QKS45" s="214"/>
      <c r="QKT45" s="214"/>
      <c r="QKU45" s="214"/>
      <c r="QKV45" s="214"/>
      <c r="QKW45" s="214"/>
      <c r="QKX45" s="214"/>
      <c r="QKY45" s="214"/>
      <c r="QKZ45" s="214"/>
      <c r="QLA45" s="214"/>
      <c r="QLB45" s="214"/>
      <c r="QLC45" s="214"/>
      <c r="QLD45" s="214"/>
      <c r="QLE45" s="214"/>
      <c r="QLF45" s="214"/>
      <c r="QLG45" s="214"/>
      <c r="QLH45" s="214"/>
      <c r="QLI45" s="214"/>
      <c r="QLJ45" s="214"/>
      <c r="QLK45" s="214"/>
      <c r="QLL45" s="214"/>
      <c r="QLM45" s="214"/>
      <c r="QLN45" s="214"/>
      <c r="QLO45" s="214"/>
      <c r="QLP45" s="214"/>
      <c r="QLQ45" s="214"/>
      <c r="QLR45" s="214"/>
      <c r="QLS45" s="214"/>
      <c r="QLT45" s="214"/>
      <c r="QLU45" s="214"/>
      <c r="QLV45" s="214"/>
      <c r="QLW45" s="214"/>
      <c r="QLX45" s="214"/>
      <c r="QLY45" s="214"/>
      <c r="QLZ45" s="214"/>
      <c r="QMA45" s="214"/>
      <c r="QMB45" s="214"/>
      <c r="QMC45" s="214"/>
      <c r="QMD45" s="214"/>
      <c r="QME45" s="214"/>
      <c r="QMF45" s="214"/>
      <c r="QMG45" s="214"/>
      <c r="QMH45" s="214"/>
      <c r="QMI45" s="214"/>
      <c r="QMJ45" s="214"/>
      <c r="QMK45" s="214"/>
      <c r="QML45" s="214"/>
      <c r="QMM45" s="214"/>
      <c r="QMN45" s="214"/>
      <c r="QMO45" s="214"/>
      <c r="QMP45" s="214"/>
      <c r="QMQ45" s="214"/>
      <c r="QMR45" s="214"/>
      <c r="QMS45" s="214"/>
      <c r="QMT45" s="214"/>
      <c r="QMU45" s="214"/>
      <c r="QMV45" s="214"/>
      <c r="QMW45" s="214"/>
      <c r="QMX45" s="214"/>
      <c r="QMY45" s="214"/>
      <c r="QMZ45" s="214"/>
      <c r="QNA45" s="214"/>
      <c r="QNB45" s="214"/>
      <c r="QNC45" s="214"/>
      <c r="QND45" s="214"/>
      <c r="QNE45" s="214"/>
      <c r="QNF45" s="214"/>
      <c r="QNG45" s="214"/>
      <c r="QNH45" s="214"/>
      <c r="QNI45" s="214"/>
      <c r="QNJ45" s="214"/>
      <c r="QNK45" s="214"/>
      <c r="QNL45" s="214"/>
      <c r="QNM45" s="214"/>
      <c r="QNN45" s="214"/>
      <c r="QNO45" s="214"/>
      <c r="QNP45" s="214"/>
      <c r="QNQ45" s="214"/>
      <c r="QNR45" s="214"/>
      <c r="QNS45" s="214"/>
      <c r="QNT45" s="214"/>
      <c r="QNU45" s="214"/>
      <c r="QNV45" s="214"/>
      <c r="QNW45" s="214"/>
      <c r="QNX45" s="214"/>
      <c r="QNY45" s="214"/>
      <c r="QNZ45" s="214"/>
      <c r="QOA45" s="214"/>
      <c r="QOB45" s="214"/>
      <c r="QOC45" s="214"/>
      <c r="QOD45" s="214"/>
      <c r="QOE45" s="214"/>
      <c r="QOF45" s="214"/>
      <c r="QOG45" s="214"/>
      <c r="QOH45" s="214"/>
      <c r="QOI45" s="214"/>
      <c r="QOJ45" s="214"/>
      <c r="QOK45" s="214"/>
      <c r="QOL45" s="214"/>
      <c r="QOM45" s="214"/>
      <c r="QON45" s="214"/>
      <c r="QOO45" s="214"/>
      <c r="QOP45" s="214"/>
      <c r="QOQ45" s="214"/>
      <c r="QOR45" s="214"/>
      <c r="QOS45" s="214"/>
      <c r="QOT45" s="214"/>
      <c r="QOU45" s="214"/>
      <c r="QOV45" s="214"/>
      <c r="QOW45" s="214"/>
      <c r="QOX45" s="214"/>
      <c r="QOY45" s="214"/>
      <c r="QOZ45" s="214"/>
      <c r="QPA45" s="214"/>
      <c r="QPB45" s="214"/>
      <c r="QPC45" s="214"/>
      <c r="QPD45" s="214"/>
      <c r="QPE45" s="214"/>
      <c r="QPF45" s="214"/>
      <c r="QPG45" s="214"/>
      <c r="QPH45" s="214"/>
      <c r="QPI45" s="214"/>
      <c r="QPJ45" s="214"/>
      <c r="QPK45" s="214"/>
      <c r="QPL45" s="214"/>
      <c r="QPM45" s="214"/>
      <c r="QPN45" s="214"/>
      <c r="QPO45" s="214"/>
      <c r="QPP45" s="214"/>
      <c r="QPQ45" s="214"/>
      <c r="QPR45" s="214"/>
      <c r="QPS45" s="214"/>
      <c r="QPT45" s="214"/>
      <c r="QPU45" s="214"/>
      <c r="QPV45" s="214"/>
      <c r="QPW45" s="214"/>
      <c r="QPX45" s="214"/>
      <c r="QPY45" s="214"/>
      <c r="QPZ45" s="214"/>
      <c r="QQA45" s="214"/>
      <c r="QQB45" s="214"/>
      <c r="QQC45" s="214"/>
      <c r="QQD45" s="214"/>
      <c r="QQE45" s="214"/>
      <c r="QQF45" s="214"/>
      <c r="QQG45" s="214"/>
      <c r="QQH45" s="214"/>
      <c r="QQI45" s="214"/>
      <c r="QQJ45" s="214"/>
      <c r="QQK45" s="214"/>
      <c r="QQL45" s="214"/>
      <c r="QQM45" s="214"/>
      <c r="QQN45" s="214"/>
      <c r="QQO45" s="214"/>
      <c r="QQP45" s="214"/>
      <c r="QQQ45" s="214"/>
      <c r="QQR45" s="214"/>
      <c r="QQS45" s="214"/>
      <c r="QQT45" s="214"/>
      <c r="QQU45" s="214"/>
      <c r="QQV45" s="214"/>
      <c r="QQW45" s="214"/>
      <c r="QQX45" s="214"/>
      <c r="QQY45" s="214"/>
      <c r="QQZ45" s="214"/>
      <c r="QRA45" s="214"/>
      <c r="QRB45" s="214"/>
      <c r="QRC45" s="214"/>
      <c r="QRD45" s="214"/>
      <c r="QRE45" s="214"/>
      <c r="QRF45" s="214"/>
      <c r="QRG45" s="214"/>
      <c r="QRH45" s="214"/>
      <c r="QRI45" s="214"/>
      <c r="QRJ45" s="214"/>
      <c r="QRK45" s="214"/>
      <c r="QRL45" s="214"/>
      <c r="QRM45" s="214"/>
      <c r="QRN45" s="214"/>
      <c r="QRO45" s="214"/>
      <c r="QRP45" s="214"/>
      <c r="QRQ45" s="214"/>
      <c r="QRR45" s="214"/>
      <c r="QRS45" s="214"/>
      <c r="QRT45" s="214"/>
      <c r="QRU45" s="214"/>
      <c r="QRV45" s="214"/>
      <c r="QRW45" s="214"/>
      <c r="QRX45" s="214"/>
      <c r="QRY45" s="214"/>
      <c r="QRZ45" s="214"/>
      <c r="QSA45" s="214"/>
      <c r="QSB45" s="214"/>
      <c r="QSC45" s="214"/>
      <c r="QSD45" s="214"/>
      <c r="QSE45" s="214"/>
      <c r="QSF45" s="214"/>
      <c r="QSG45" s="214"/>
      <c r="QSH45" s="214"/>
      <c r="QSI45" s="214"/>
      <c r="QSJ45" s="214"/>
      <c r="QSK45" s="214"/>
      <c r="QSL45" s="214"/>
      <c r="QSM45" s="214"/>
      <c r="QSN45" s="214"/>
      <c r="QSO45" s="214"/>
      <c r="QSP45" s="214"/>
      <c r="QSQ45" s="214"/>
      <c r="QSR45" s="214"/>
      <c r="QSS45" s="214"/>
      <c r="QST45" s="214"/>
      <c r="QSU45" s="214"/>
      <c r="QSV45" s="214"/>
      <c r="QSW45" s="214"/>
      <c r="QSX45" s="214"/>
      <c r="QSY45" s="214"/>
      <c r="QSZ45" s="214"/>
      <c r="QTA45" s="214"/>
      <c r="QTB45" s="214"/>
      <c r="QTC45" s="214"/>
      <c r="QTD45" s="214"/>
      <c r="QTE45" s="214"/>
      <c r="QTF45" s="214"/>
      <c r="QTG45" s="214"/>
      <c r="QTH45" s="214"/>
      <c r="QTI45" s="214"/>
      <c r="QTJ45" s="214"/>
      <c r="QTK45" s="214"/>
      <c r="QTL45" s="214"/>
      <c r="QTM45" s="214"/>
      <c r="QTN45" s="214"/>
      <c r="QTO45" s="214"/>
      <c r="QTP45" s="214"/>
      <c r="QTQ45" s="214"/>
      <c r="QTR45" s="214"/>
      <c r="QTS45" s="214"/>
      <c r="QTT45" s="214"/>
      <c r="QTU45" s="214"/>
      <c r="QTV45" s="214"/>
      <c r="QTW45" s="214"/>
      <c r="QTX45" s="214"/>
      <c r="QTY45" s="214"/>
      <c r="QTZ45" s="214"/>
      <c r="QUA45" s="214"/>
      <c r="QUB45" s="214"/>
      <c r="QUC45" s="214"/>
      <c r="QUD45" s="214"/>
      <c r="QUE45" s="214"/>
      <c r="QUF45" s="214"/>
      <c r="QUG45" s="214"/>
      <c r="QUH45" s="214"/>
      <c r="QUI45" s="214"/>
      <c r="QUJ45" s="214"/>
      <c r="QUK45" s="214"/>
      <c r="QUL45" s="214"/>
      <c r="QUM45" s="214"/>
      <c r="QUN45" s="214"/>
      <c r="QUO45" s="214"/>
      <c r="QUP45" s="214"/>
      <c r="QUQ45" s="214"/>
      <c r="QUR45" s="214"/>
      <c r="QUS45" s="214"/>
      <c r="QUT45" s="214"/>
      <c r="QUU45" s="214"/>
      <c r="QUV45" s="214"/>
      <c r="QUW45" s="214"/>
      <c r="QUX45" s="214"/>
      <c r="QUY45" s="214"/>
      <c r="QUZ45" s="214"/>
      <c r="QVA45" s="214"/>
      <c r="QVB45" s="214"/>
      <c r="QVC45" s="214"/>
      <c r="QVD45" s="214"/>
      <c r="QVE45" s="214"/>
      <c r="QVF45" s="214"/>
      <c r="QVG45" s="214"/>
      <c r="QVH45" s="214"/>
      <c r="QVI45" s="214"/>
      <c r="QVJ45" s="214"/>
      <c r="QVK45" s="214"/>
      <c r="QVL45" s="214"/>
      <c r="QVM45" s="214"/>
      <c r="QVN45" s="214"/>
      <c r="QVO45" s="214"/>
      <c r="QVP45" s="214"/>
      <c r="QVQ45" s="214"/>
      <c r="QVR45" s="214"/>
      <c r="QVS45" s="214"/>
      <c r="QVT45" s="214"/>
      <c r="QVU45" s="214"/>
      <c r="QVV45" s="214"/>
      <c r="QVW45" s="214"/>
      <c r="QVX45" s="214"/>
      <c r="QVY45" s="214"/>
      <c r="QVZ45" s="214"/>
      <c r="QWA45" s="214"/>
      <c r="QWB45" s="214"/>
      <c r="QWC45" s="214"/>
      <c r="QWD45" s="214"/>
      <c r="QWE45" s="214"/>
      <c r="QWF45" s="214"/>
      <c r="QWG45" s="214"/>
      <c r="QWH45" s="214"/>
      <c r="QWI45" s="214"/>
      <c r="QWJ45" s="214"/>
      <c r="QWK45" s="214"/>
      <c r="QWL45" s="214"/>
      <c r="QWM45" s="214"/>
      <c r="QWN45" s="214"/>
      <c r="QWO45" s="214"/>
      <c r="QWP45" s="214"/>
      <c r="QWQ45" s="214"/>
      <c r="QWR45" s="214"/>
      <c r="QWS45" s="214"/>
      <c r="QWT45" s="214"/>
      <c r="QWU45" s="214"/>
      <c r="QWV45" s="214"/>
      <c r="QWW45" s="214"/>
      <c r="QWX45" s="214"/>
      <c r="QWY45" s="214"/>
      <c r="QWZ45" s="214"/>
      <c r="QXA45" s="214"/>
      <c r="QXB45" s="214"/>
      <c r="QXC45" s="214"/>
      <c r="QXD45" s="214"/>
      <c r="QXE45" s="214"/>
      <c r="QXF45" s="214"/>
      <c r="QXG45" s="214"/>
      <c r="QXH45" s="214"/>
      <c r="QXI45" s="214"/>
      <c r="QXJ45" s="214"/>
      <c r="QXK45" s="214"/>
      <c r="QXL45" s="214"/>
      <c r="QXM45" s="214"/>
      <c r="QXN45" s="214"/>
      <c r="QXO45" s="214"/>
      <c r="QXP45" s="214"/>
      <c r="QXQ45" s="214"/>
      <c r="QXR45" s="214"/>
      <c r="QXS45" s="214"/>
      <c r="QXT45" s="214"/>
      <c r="QXU45" s="214"/>
      <c r="QXV45" s="214"/>
      <c r="QXW45" s="214"/>
      <c r="QXX45" s="214"/>
      <c r="QXY45" s="214"/>
      <c r="QXZ45" s="214"/>
      <c r="QYA45" s="214"/>
      <c r="QYB45" s="214"/>
      <c r="QYC45" s="214"/>
      <c r="QYD45" s="214"/>
      <c r="QYE45" s="214"/>
      <c r="QYF45" s="214"/>
      <c r="QYG45" s="214"/>
      <c r="QYH45" s="214"/>
      <c r="QYI45" s="214"/>
      <c r="QYJ45" s="214"/>
      <c r="QYK45" s="214"/>
      <c r="QYL45" s="214"/>
      <c r="QYM45" s="214"/>
      <c r="QYN45" s="214"/>
      <c r="QYO45" s="214"/>
      <c r="QYP45" s="214"/>
      <c r="QYQ45" s="214"/>
      <c r="QYR45" s="214"/>
      <c r="QYS45" s="214"/>
      <c r="QYT45" s="214"/>
      <c r="QYU45" s="214"/>
      <c r="QYV45" s="214"/>
      <c r="QYW45" s="214"/>
      <c r="QYX45" s="214"/>
      <c r="QYY45" s="214"/>
      <c r="QYZ45" s="214"/>
      <c r="QZA45" s="214"/>
      <c r="QZB45" s="214"/>
      <c r="QZC45" s="214"/>
      <c r="QZD45" s="214"/>
      <c r="QZE45" s="214"/>
      <c r="QZF45" s="214"/>
      <c r="QZG45" s="214"/>
      <c r="QZH45" s="214"/>
      <c r="QZI45" s="214"/>
      <c r="QZJ45" s="214"/>
      <c r="QZK45" s="214"/>
      <c r="QZL45" s="214"/>
      <c r="QZM45" s="214"/>
      <c r="QZN45" s="214"/>
      <c r="QZO45" s="214"/>
      <c r="QZP45" s="214"/>
      <c r="QZQ45" s="214"/>
      <c r="QZR45" s="214"/>
      <c r="QZS45" s="214"/>
      <c r="QZT45" s="214"/>
      <c r="QZU45" s="214"/>
      <c r="QZV45" s="214"/>
      <c r="QZW45" s="214"/>
      <c r="QZX45" s="214"/>
      <c r="QZY45" s="214"/>
      <c r="QZZ45" s="214"/>
      <c r="RAA45" s="214"/>
      <c r="RAB45" s="214"/>
      <c r="RAC45" s="214"/>
      <c r="RAD45" s="214"/>
      <c r="RAE45" s="214"/>
      <c r="RAF45" s="214"/>
      <c r="RAG45" s="214"/>
      <c r="RAH45" s="214"/>
      <c r="RAI45" s="214"/>
      <c r="RAJ45" s="214"/>
      <c r="RAK45" s="214"/>
      <c r="RAL45" s="214"/>
      <c r="RAM45" s="214"/>
      <c r="RAN45" s="214"/>
      <c r="RAO45" s="214"/>
      <c r="RAP45" s="214"/>
      <c r="RAQ45" s="214"/>
      <c r="RAR45" s="214"/>
      <c r="RAS45" s="214"/>
      <c r="RAT45" s="214"/>
      <c r="RAU45" s="214"/>
      <c r="RAV45" s="214"/>
      <c r="RAW45" s="214"/>
      <c r="RAX45" s="214"/>
      <c r="RAY45" s="214"/>
      <c r="RAZ45" s="214"/>
      <c r="RBA45" s="214"/>
      <c r="RBB45" s="214"/>
      <c r="RBC45" s="214"/>
      <c r="RBD45" s="214"/>
      <c r="RBE45" s="214"/>
      <c r="RBF45" s="214"/>
      <c r="RBG45" s="214"/>
      <c r="RBH45" s="214"/>
      <c r="RBI45" s="214"/>
      <c r="RBJ45" s="214"/>
      <c r="RBK45" s="214"/>
      <c r="RBL45" s="214"/>
      <c r="RBM45" s="214"/>
      <c r="RBN45" s="214"/>
      <c r="RBO45" s="214"/>
      <c r="RBP45" s="214"/>
      <c r="RBQ45" s="214"/>
      <c r="RBR45" s="214"/>
      <c r="RBS45" s="214"/>
      <c r="RBT45" s="214"/>
      <c r="RBU45" s="214"/>
      <c r="RBV45" s="214"/>
      <c r="RBW45" s="214"/>
      <c r="RBX45" s="214"/>
      <c r="RBY45" s="214"/>
      <c r="RBZ45" s="214"/>
      <c r="RCA45" s="214"/>
      <c r="RCB45" s="214"/>
      <c r="RCC45" s="214"/>
      <c r="RCD45" s="214"/>
      <c r="RCE45" s="214"/>
      <c r="RCF45" s="214"/>
      <c r="RCG45" s="214"/>
      <c r="RCH45" s="214"/>
      <c r="RCI45" s="214"/>
      <c r="RCJ45" s="214"/>
      <c r="RCK45" s="214"/>
      <c r="RCL45" s="214"/>
      <c r="RCM45" s="214"/>
      <c r="RCN45" s="214"/>
      <c r="RCO45" s="214"/>
      <c r="RCP45" s="214"/>
      <c r="RCQ45" s="214"/>
      <c r="RCR45" s="214"/>
      <c r="RCS45" s="214"/>
      <c r="RCT45" s="214"/>
      <c r="RCU45" s="214"/>
      <c r="RCV45" s="214"/>
      <c r="RCW45" s="214"/>
      <c r="RCX45" s="214"/>
      <c r="RCY45" s="214"/>
      <c r="RCZ45" s="214"/>
      <c r="RDA45" s="214"/>
      <c r="RDB45" s="214"/>
      <c r="RDC45" s="214"/>
      <c r="RDD45" s="214"/>
      <c r="RDE45" s="214"/>
      <c r="RDF45" s="214"/>
      <c r="RDG45" s="214"/>
      <c r="RDH45" s="214"/>
      <c r="RDI45" s="214"/>
      <c r="RDJ45" s="214"/>
      <c r="RDK45" s="214"/>
      <c r="RDL45" s="214"/>
      <c r="RDM45" s="214"/>
      <c r="RDN45" s="214"/>
      <c r="RDO45" s="214"/>
      <c r="RDP45" s="214"/>
      <c r="RDQ45" s="214"/>
      <c r="RDR45" s="214"/>
      <c r="RDS45" s="214"/>
      <c r="RDT45" s="214"/>
      <c r="RDU45" s="214"/>
      <c r="RDV45" s="214"/>
      <c r="RDW45" s="214"/>
      <c r="RDX45" s="214"/>
      <c r="RDY45" s="214"/>
      <c r="RDZ45" s="214"/>
      <c r="REA45" s="214"/>
      <c r="REB45" s="214"/>
      <c r="REC45" s="214"/>
      <c r="RED45" s="214"/>
      <c r="REE45" s="214"/>
      <c r="REF45" s="214"/>
      <c r="REG45" s="214"/>
      <c r="REH45" s="214"/>
      <c r="REI45" s="214"/>
      <c r="REJ45" s="214"/>
      <c r="REK45" s="214"/>
      <c r="REL45" s="214"/>
      <c r="REM45" s="214"/>
      <c r="REN45" s="214"/>
      <c r="REO45" s="214"/>
      <c r="REP45" s="214"/>
      <c r="REQ45" s="214"/>
      <c r="RER45" s="214"/>
      <c r="RES45" s="214"/>
      <c r="RET45" s="214"/>
      <c r="REU45" s="214"/>
      <c r="REV45" s="214"/>
      <c r="REW45" s="214"/>
      <c r="REX45" s="214"/>
      <c r="REY45" s="214"/>
      <c r="REZ45" s="214"/>
      <c r="RFA45" s="214"/>
      <c r="RFB45" s="214"/>
      <c r="RFC45" s="214"/>
      <c r="RFD45" s="214"/>
      <c r="RFE45" s="214"/>
      <c r="RFF45" s="214"/>
      <c r="RFG45" s="214"/>
      <c r="RFH45" s="214"/>
      <c r="RFI45" s="214"/>
      <c r="RFJ45" s="214"/>
      <c r="RFK45" s="214"/>
      <c r="RFL45" s="214"/>
      <c r="RFM45" s="214"/>
      <c r="RFN45" s="214"/>
      <c r="RFO45" s="214"/>
      <c r="RFP45" s="214"/>
      <c r="RFQ45" s="214"/>
      <c r="RFR45" s="214"/>
      <c r="RFS45" s="214"/>
      <c r="RFT45" s="214"/>
      <c r="RFU45" s="214"/>
      <c r="RFV45" s="214"/>
      <c r="RFW45" s="214"/>
      <c r="RFX45" s="214"/>
      <c r="RFY45" s="214"/>
      <c r="RFZ45" s="214"/>
      <c r="RGA45" s="214"/>
      <c r="RGB45" s="214"/>
      <c r="RGC45" s="214"/>
      <c r="RGD45" s="214"/>
      <c r="RGE45" s="214"/>
      <c r="RGF45" s="214"/>
      <c r="RGG45" s="214"/>
      <c r="RGH45" s="214"/>
      <c r="RGI45" s="214"/>
      <c r="RGJ45" s="214"/>
      <c r="RGK45" s="214"/>
      <c r="RGL45" s="214"/>
      <c r="RGM45" s="214"/>
      <c r="RGN45" s="214"/>
      <c r="RGO45" s="214"/>
      <c r="RGP45" s="214"/>
      <c r="RGQ45" s="214"/>
      <c r="RGR45" s="214"/>
      <c r="RGS45" s="214"/>
      <c r="RGT45" s="214"/>
      <c r="RGU45" s="214"/>
      <c r="RGV45" s="214"/>
      <c r="RGW45" s="214"/>
      <c r="RGX45" s="214"/>
      <c r="RGY45" s="214"/>
      <c r="RGZ45" s="214"/>
      <c r="RHA45" s="214"/>
      <c r="RHB45" s="214"/>
      <c r="RHC45" s="214"/>
      <c r="RHD45" s="214"/>
      <c r="RHE45" s="214"/>
      <c r="RHF45" s="214"/>
      <c r="RHG45" s="214"/>
      <c r="RHH45" s="214"/>
      <c r="RHI45" s="214"/>
      <c r="RHJ45" s="214"/>
      <c r="RHK45" s="214"/>
      <c r="RHL45" s="214"/>
      <c r="RHM45" s="214"/>
      <c r="RHN45" s="214"/>
      <c r="RHO45" s="214"/>
      <c r="RHP45" s="214"/>
      <c r="RHQ45" s="214"/>
      <c r="RHR45" s="214"/>
      <c r="RHS45" s="214"/>
      <c r="RHT45" s="214"/>
      <c r="RHU45" s="214"/>
      <c r="RHV45" s="214"/>
      <c r="RHW45" s="214"/>
      <c r="RHX45" s="214"/>
      <c r="RHY45" s="214"/>
      <c r="RHZ45" s="214"/>
      <c r="RIA45" s="214"/>
      <c r="RIB45" s="214"/>
      <c r="RIC45" s="214"/>
      <c r="RID45" s="214"/>
      <c r="RIE45" s="214"/>
      <c r="RIF45" s="214"/>
      <c r="RIG45" s="214"/>
      <c r="RIH45" s="214"/>
      <c r="RII45" s="214"/>
      <c r="RIJ45" s="214"/>
      <c r="RIK45" s="214"/>
      <c r="RIL45" s="214"/>
      <c r="RIM45" s="214"/>
      <c r="RIN45" s="214"/>
      <c r="RIO45" s="214"/>
      <c r="RIP45" s="214"/>
      <c r="RIQ45" s="214"/>
      <c r="RIR45" s="214"/>
      <c r="RIS45" s="214"/>
      <c r="RIT45" s="214"/>
      <c r="RIU45" s="214"/>
      <c r="RIV45" s="214"/>
      <c r="RIW45" s="214"/>
      <c r="RIX45" s="214"/>
      <c r="RIY45" s="214"/>
      <c r="RIZ45" s="214"/>
      <c r="RJA45" s="214"/>
      <c r="RJB45" s="214"/>
      <c r="RJC45" s="214"/>
      <c r="RJD45" s="214"/>
      <c r="RJE45" s="214"/>
      <c r="RJF45" s="214"/>
      <c r="RJG45" s="214"/>
      <c r="RJH45" s="214"/>
      <c r="RJI45" s="214"/>
      <c r="RJJ45" s="214"/>
      <c r="RJK45" s="214"/>
      <c r="RJL45" s="214"/>
      <c r="RJM45" s="214"/>
      <c r="RJN45" s="214"/>
      <c r="RJO45" s="214"/>
      <c r="RJP45" s="214"/>
      <c r="RJQ45" s="214"/>
      <c r="RJR45" s="214"/>
      <c r="RJS45" s="214"/>
      <c r="RJT45" s="214"/>
      <c r="RJU45" s="214"/>
      <c r="RJV45" s="214"/>
      <c r="RJW45" s="214"/>
      <c r="RJX45" s="214"/>
      <c r="RJY45" s="214"/>
      <c r="RJZ45" s="214"/>
      <c r="RKA45" s="214"/>
      <c r="RKB45" s="214"/>
      <c r="RKC45" s="214"/>
      <c r="RKD45" s="214"/>
      <c r="RKE45" s="214"/>
      <c r="RKF45" s="214"/>
      <c r="RKG45" s="214"/>
      <c r="RKH45" s="214"/>
      <c r="RKI45" s="214"/>
      <c r="RKJ45" s="214"/>
      <c r="RKK45" s="214"/>
      <c r="RKL45" s="214"/>
      <c r="RKM45" s="214"/>
      <c r="RKN45" s="214"/>
      <c r="RKO45" s="214"/>
      <c r="RKP45" s="214"/>
      <c r="RKQ45" s="214"/>
      <c r="RKR45" s="214"/>
      <c r="RKS45" s="214"/>
      <c r="RKT45" s="214"/>
      <c r="RKU45" s="214"/>
      <c r="RKV45" s="214"/>
      <c r="RKW45" s="214"/>
      <c r="RKX45" s="214"/>
      <c r="RKY45" s="214"/>
      <c r="RKZ45" s="214"/>
      <c r="RLA45" s="214"/>
      <c r="RLB45" s="214"/>
      <c r="RLC45" s="214"/>
      <c r="RLD45" s="214"/>
      <c r="RLE45" s="214"/>
      <c r="RLF45" s="214"/>
      <c r="RLG45" s="214"/>
      <c r="RLH45" s="214"/>
      <c r="RLI45" s="214"/>
      <c r="RLJ45" s="214"/>
      <c r="RLK45" s="214"/>
      <c r="RLL45" s="214"/>
      <c r="RLM45" s="214"/>
      <c r="RLN45" s="214"/>
      <c r="RLO45" s="214"/>
      <c r="RLP45" s="214"/>
      <c r="RLQ45" s="214"/>
      <c r="RLR45" s="214"/>
      <c r="RLS45" s="214"/>
      <c r="RLT45" s="214"/>
      <c r="RLU45" s="214"/>
      <c r="RLV45" s="214"/>
      <c r="RLW45" s="214"/>
      <c r="RLX45" s="214"/>
      <c r="RLY45" s="214"/>
      <c r="RLZ45" s="214"/>
      <c r="RMA45" s="214"/>
      <c r="RMB45" s="214"/>
      <c r="RMC45" s="214"/>
      <c r="RMD45" s="214"/>
      <c r="RME45" s="214"/>
      <c r="RMF45" s="214"/>
      <c r="RMG45" s="214"/>
      <c r="RMH45" s="214"/>
      <c r="RMI45" s="214"/>
      <c r="RMJ45" s="214"/>
      <c r="RMK45" s="214"/>
      <c r="RML45" s="214"/>
      <c r="RMM45" s="214"/>
      <c r="RMN45" s="214"/>
      <c r="RMO45" s="214"/>
      <c r="RMP45" s="214"/>
      <c r="RMQ45" s="214"/>
      <c r="RMR45" s="214"/>
      <c r="RMS45" s="214"/>
      <c r="RMT45" s="214"/>
      <c r="RMU45" s="214"/>
      <c r="RMV45" s="214"/>
      <c r="RMW45" s="214"/>
      <c r="RMX45" s="214"/>
      <c r="RMY45" s="214"/>
      <c r="RMZ45" s="214"/>
      <c r="RNA45" s="214"/>
      <c r="RNB45" s="214"/>
      <c r="RNC45" s="214"/>
      <c r="RND45" s="214"/>
      <c r="RNE45" s="214"/>
      <c r="RNF45" s="214"/>
      <c r="RNG45" s="214"/>
      <c r="RNH45" s="214"/>
      <c r="RNI45" s="214"/>
      <c r="RNJ45" s="214"/>
      <c r="RNK45" s="214"/>
      <c r="RNL45" s="214"/>
      <c r="RNM45" s="214"/>
      <c r="RNN45" s="214"/>
      <c r="RNO45" s="214"/>
      <c r="RNP45" s="214"/>
      <c r="RNQ45" s="214"/>
      <c r="RNR45" s="214"/>
      <c r="RNS45" s="214"/>
      <c r="RNT45" s="214"/>
      <c r="RNU45" s="214"/>
      <c r="RNV45" s="214"/>
      <c r="RNW45" s="214"/>
      <c r="RNX45" s="214"/>
      <c r="RNY45" s="214"/>
      <c r="RNZ45" s="214"/>
      <c r="ROA45" s="214"/>
      <c r="ROB45" s="214"/>
      <c r="ROC45" s="214"/>
      <c r="ROD45" s="214"/>
      <c r="ROE45" s="214"/>
      <c r="ROF45" s="214"/>
      <c r="ROG45" s="214"/>
      <c r="ROH45" s="214"/>
      <c r="ROI45" s="214"/>
      <c r="ROJ45" s="214"/>
      <c r="ROK45" s="214"/>
      <c r="ROL45" s="214"/>
      <c r="ROM45" s="214"/>
      <c r="RON45" s="214"/>
      <c r="ROO45" s="214"/>
      <c r="ROP45" s="214"/>
      <c r="ROQ45" s="214"/>
      <c r="ROR45" s="214"/>
      <c r="ROS45" s="214"/>
      <c r="ROT45" s="214"/>
      <c r="ROU45" s="214"/>
      <c r="ROV45" s="214"/>
      <c r="ROW45" s="214"/>
      <c r="ROX45" s="214"/>
      <c r="ROY45" s="214"/>
      <c r="ROZ45" s="214"/>
      <c r="RPA45" s="214"/>
      <c r="RPB45" s="214"/>
      <c r="RPC45" s="214"/>
      <c r="RPD45" s="214"/>
      <c r="RPE45" s="214"/>
      <c r="RPF45" s="214"/>
      <c r="RPG45" s="214"/>
      <c r="RPH45" s="214"/>
      <c r="RPI45" s="214"/>
      <c r="RPJ45" s="214"/>
      <c r="RPK45" s="214"/>
      <c r="RPL45" s="214"/>
      <c r="RPM45" s="214"/>
      <c r="RPN45" s="214"/>
      <c r="RPO45" s="214"/>
      <c r="RPP45" s="214"/>
      <c r="RPQ45" s="214"/>
      <c r="RPR45" s="214"/>
      <c r="RPS45" s="214"/>
      <c r="RPT45" s="214"/>
      <c r="RPU45" s="214"/>
      <c r="RPV45" s="214"/>
      <c r="RPW45" s="214"/>
      <c r="RPX45" s="214"/>
      <c r="RPY45" s="214"/>
      <c r="RPZ45" s="214"/>
      <c r="RQA45" s="214"/>
      <c r="RQB45" s="214"/>
      <c r="RQC45" s="214"/>
      <c r="RQD45" s="214"/>
      <c r="RQE45" s="214"/>
      <c r="RQF45" s="214"/>
      <c r="RQG45" s="214"/>
      <c r="RQH45" s="214"/>
      <c r="RQI45" s="214"/>
      <c r="RQJ45" s="214"/>
      <c r="RQK45" s="214"/>
      <c r="RQL45" s="214"/>
      <c r="RQM45" s="214"/>
      <c r="RQN45" s="214"/>
      <c r="RQO45" s="214"/>
      <c r="RQP45" s="214"/>
      <c r="RQQ45" s="214"/>
      <c r="RQR45" s="214"/>
      <c r="RQS45" s="214"/>
      <c r="RQT45" s="214"/>
      <c r="RQU45" s="214"/>
      <c r="RQV45" s="214"/>
      <c r="RQW45" s="214"/>
      <c r="RQX45" s="214"/>
      <c r="RQY45" s="214"/>
      <c r="RQZ45" s="214"/>
      <c r="RRA45" s="214"/>
      <c r="RRB45" s="214"/>
      <c r="RRC45" s="214"/>
      <c r="RRD45" s="214"/>
      <c r="RRE45" s="214"/>
      <c r="RRF45" s="214"/>
      <c r="RRG45" s="214"/>
      <c r="RRH45" s="214"/>
      <c r="RRI45" s="214"/>
      <c r="RRJ45" s="214"/>
      <c r="RRK45" s="214"/>
      <c r="RRL45" s="214"/>
      <c r="RRM45" s="214"/>
      <c r="RRN45" s="214"/>
      <c r="RRO45" s="214"/>
      <c r="RRP45" s="214"/>
      <c r="RRQ45" s="214"/>
      <c r="RRR45" s="214"/>
      <c r="RRS45" s="214"/>
      <c r="RRT45" s="214"/>
      <c r="RRU45" s="214"/>
      <c r="RRV45" s="214"/>
      <c r="RRW45" s="214"/>
      <c r="RRX45" s="214"/>
      <c r="RRY45" s="214"/>
      <c r="RRZ45" s="214"/>
      <c r="RSA45" s="214"/>
      <c r="RSB45" s="214"/>
      <c r="RSC45" s="214"/>
      <c r="RSD45" s="214"/>
      <c r="RSE45" s="214"/>
      <c r="RSF45" s="214"/>
      <c r="RSG45" s="214"/>
      <c r="RSH45" s="214"/>
      <c r="RSI45" s="214"/>
      <c r="RSJ45" s="214"/>
      <c r="RSK45" s="214"/>
      <c r="RSL45" s="214"/>
      <c r="RSM45" s="214"/>
      <c r="RSN45" s="214"/>
      <c r="RSO45" s="214"/>
      <c r="RSP45" s="214"/>
      <c r="RSQ45" s="214"/>
      <c r="RSR45" s="214"/>
      <c r="RSS45" s="214"/>
      <c r="RST45" s="214"/>
      <c r="RSU45" s="214"/>
      <c r="RSV45" s="214"/>
      <c r="RSW45" s="214"/>
      <c r="RSX45" s="214"/>
      <c r="RSY45" s="214"/>
      <c r="RSZ45" s="214"/>
      <c r="RTA45" s="214"/>
      <c r="RTB45" s="214"/>
      <c r="RTC45" s="214"/>
      <c r="RTD45" s="214"/>
      <c r="RTE45" s="214"/>
      <c r="RTF45" s="214"/>
      <c r="RTG45" s="214"/>
      <c r="RTH45" s="214"/>
      <c r="RTI45" s="214"/>
      <c r="RTJ45" s="214"/>
      <c r="RTK45" s="214"/>
      <c r="RTL45" s="214"/>
      <c r="RTM45" s="214"/>
      <c r="RTN45" s="214"/>
      <c r="RTO45" s="214"/>
      <c r="RTP45" s="214"/>
      <c r="RTQ45" s="214"/>
      <c r="RTR45" s="214"/>
      <c r="RTS45" s="214"/>
      <c r="RTT45" s="214"/>
      <c r="RTU45" s="214"/>
      <c r="RTV45" s="214"/>
      <c r="RTW45" s="214"/>
      <c r="RTX45" s="214"/>
      <c r="RTY45" s="214"/>
      <c r="RTZ45" s="214"/>
      <c r="RUA45" s="214"/>
      <c r="RUB45" s="214"/>
      <c r="RUC45" s="214"/>
      <c r="RUD45" s="214"/>
      <c r="RUE45" s="214"/>
      <c r="RUF45" s="214"/>
      <c r="RUG45" s="214"/>
      <c r="RUH45" s="214"/>
      <c r="RUI45" s="214"/>
      <c r="RUJ45" s="214"/>
      <c r="RUK45" s="214"/>
      <c r="RUL45" s="214"/>
      <c r="RUM45" s="214"/>
      <c r="RUN45" s="214"/>
      <c r="RUO45" s="214"/>
      <c r="RUP45" s="214"/>
      <c r="RUQ45" s="214"/>
      <c r="RUR45" s="214"/>
      <c r="RUS45" s="214"/>
      <c r="RUT45" s="214"/>
      <c r="RUU45" s="214"/>
      <c r="RUV45" s="214"/>
      <c r="RUW45" s="214"/>
      <c r="RUX45" s="214"/>
      <c r="RUY45" s="214"/>
      <c r="RUZ45" s="214"/>
      <c r="RVA45" s="214"/>
      <c r="RVB45" s="214"/>
      <c r="RVC45" s="214"/>
      <c r="RVD45" s="214"/>
      <c r="RVE45" s="214"/>
      <c r="RVF45" s="214"/>
      <c r="RVG45" s="214"/>
      <c r="RVH45" s="214"/>
      <c r="RVI45" s="214"/>
      <c r="RVJ45" s="214"/>
      <c r="RVK45" s="214"/>
      <c r="RVL45" s="214"/>
      <c r="RVM45" s="214"/>
      <c r="RVN45" s="214"/>
      <c r="RVO45" s="214"/>
      <c r="RVP45" s="214"/>
      <c r="RVQ45" s="214"/>
      <c r="RVR45" s="214"/>
      <c r="RVS45" s="214"/>
      <c r="RVT45" s="214"/>
      <c r="RVU45" s="214"/>
      <c r="RVV45" s="214"/>
      <c r="RVW45" s="214"/>
      <c r="RVX45" s="214"/>
      <c r="RVY45" s="214"/>
      <c r="RVZ45" s="214"/>
      <c r="RWA45" s="214"/>
      <c r="RWB45" s="214"/>
      <c r="RWC45" s="214"/>
      <c r="RWD45" s="214"/>
      <c r="RWE45" s="214"/>
      <c r="RWF45" s="214"/>
      <c r="RWG45" s="214"/>
      <c r="RWH45" s="214"/>
      <c r="RWI45" s="214"/>
      <c r="RWJ45" s="214"/>
      <c r="RWK45" s="214"/>
      <c r="RWL45" s="214"/>
      <c r="RWM45" s="214"/>
      <c r="RWN45" s="214"/>
      <c r="RWO45" s="214"/>
      <c r="RWP45" s="214"/>
      <c r="RWQ45" s="214"/>
      <c r="RWR45" s="214"/>
      <c r="RWS45" s="214"/>
      <c r="RWT45" s="214"/>
      <c r="RWU45" s="214"/>
      <c r="RWV45" s="214"/>
      <c r="RWW45" s="214"/>
      <c r="RWX45" s="214"/>
      <c r="RWY45" s="214"/>
      <c r="RWZ45" s="214"/>
      <c r="RXA45" s="214"/>
      <c r="RXB45" s="214"/>
      <c r="RXC45" s="214"/>
      <c r="RXD45" s="214"/>
      <c r="RXE45" s="214"/>
      <c r="RXF45" s="214"/>
      <c r="RXG45" s="214"/>
      <c r="RXH45" s="214"/>
      <c r="RXI45" s="214"/>
      <c r="RXJ45" s="214"/>
      <c r="RXK45" s="214"/>
      <c r="RXL45" s="214"/>
      <c r="RXM45" s="214"/>
      <c r="RXN45" s="214"/>
      <c r="RXO45" s="214"/>
      <c r="RXP45" s="214"/>
      <c r="RXQ45" s="214"/>
      <c r="RXR45" s="214"/>
      <c r="RXS45" s="214"/>
      <c r="RXT45" s="214"/>
      <c r="RXU45" s="214"/>
      <c r="RXV45" s="214"/>
      <c r="RXW45" s="214"/>
      <c r="RXX45" s="214"/>
      <c r="RXY45" s="214"/>
      <c r="RXZ45" s="214"/>
      <c r="RYA45" s="214"/>
      <c r="RYB45" s="214"/>
      <c r="RYC45" s="214"/>
      <c r="RYD45" s="214"/>
      <c r="RYE45" s="214"/>
      <c r="RYF45" s="214"/>
      <c r="RYG45" s="214"/>
      <c r="RYH45" s="214"/>
      <c r="RYI45" s="214"/>
      <c r="RYJ45" s="214"/>
      <c r="RYK45" s="214"/>
      <c r="RYL45" s="214"/>
      <c r="RYM45" s="214"/>
      <c r="RYN45" s="214"/>
      <c r="RYO45" s="214"/>
      <c r="RYP45" s="214"/>
      <c r="RYQ45" s="214"/>
      <c r="RYR45" s="214"/>
      <c r="RYS45" s="214"/>
      <c r="RYT45" s="214"/>
      <c r="RYU45" s="214"/>
      <c r="RYV45" s="214"/>
      <c r="RYW45" s="214"/>
      <c r="RYX45" s="214"/>
      <c r="RYY45" s="214"/>
      <c r="RYZ45" s="214"/>
      <c r="RZA45" s="214"/>
      <c r="RZB45" s="214"/>
      <c r="RZC45" s="214"/>
      <c r="RZD45" s="214"/>
      <c r="RZE45" s="214"/>
      <c r="RZF45" s="214"/>
      <c r="RZG45" s="214"/>
      <c r="RZH45" s="214"/>
      <c r="RZI45" s="214"/>
      <c r="RZJ45" s="214"/>
      <c r="RZK45" s="214"/>
      <c r="RZL45" s="214"/>
      <c r="RZM45" s="214"/>
      <c r="RZN45" s="214"/>
      <c r="RZO45" s="214"/>
      <c r="RZP45" s="214"/>
      <c r="RZQ45" s="214"/>
      <c r="RZR45" s="214"/>
      <c r="RZS45" s="214"/>
      <c r="RZT45" s="214"/>
      <c r="RZU45" s="214"/>
      <c r="RZV45" s="214"/>
      <c r="RZW45" s="214"/>
      <c r="RZX45" s="214"/>
      <c r="RZY45" s="214"/>
      <c r="RZZ45" s="214"/>
      <c r="SAA45" s="214"/>
      <c r="SAB45" s="214"/>
      <c r="SAC45" s="214"/>
      <c r="SAD45" s="214"/>
      <c r="SAE45" s="214"/>
      <c r="SAF45" s="214"/>
      <c r="SAG45" s="214"/>
      <c r="SAH45" s="214"/>
      <c r="SAI45" s="214"/>
      <c r="SAJ45" s="214"/>
      <c r="SAK45" s="214"/>
      <c r="SAL45" s="214"/>
      <c r="SAM45" s="214"/>
      <c r="SAN45" s="214"/>
      <c r="SAO45" s="214"/>
      <c r="SAP45" s="214"/>
      <c r="SAQ45" s="214"/>
      <c r="SAR45" s="214"/>
      <c r="SAS45" s="214"/>
      <c r="SAT45" s="214"/>
      <c r="SAU45" s="214"/>
      <c r="SAV45" s="214"/>
      <c r="SAW45" s="214"/>
      <c r="SAX45" s="214"/>
      <c r="SAY45" s="214"/>
      <c r="SAZ45" s="214"/>
      <c r="SBA45" s="214"/>
      <c r="SBB45" s="214"/>
      <c r="SBC45" s="214"/>
      <c r="SBD45" s="214"/>
      <c r="SBE45" s="214"/>
      <c r="SBF45" s="214"/>
      <c r="SBG45" s="214"/>
      <c r="SBH45" s="214"/>
      <c r="SBI45" s="214"/>
      <c r="SBJ45" s="214"/>
      <c r="SBK45" s="214"/>
      <c r="SBL45" s="214"/>
      <c r="SBM45" s="214"/>
      <c r="SBN45" s="214"/>
      <c r="SBO45" s="214"/>
      <c r="SBP45" s="214"/>
      <c r="SBQ45" s="214"/>
      <c r="SBR45" s="214"/>
      <c r="SBS45" s="214"/>
      <c r="SBT45" s="214"/>
      <c r="SBU45" s="214"/>
      <c r="SBV45" s="214"/>
      <c r="SBW45" s="214"/>
      <c r="SBX45" s="214"/>
      <c r="SBY45" s="214"/>
      <c r="SBZ45" s="214"/>
      <c r="SCA45" s="214"/>
      <c r="SCB45" s="214"/>
      <c r="SCC45" s="214"/>
      <c r="SCD45" s="214"/>
      <c r="SCE45" s="214"/>
      <c r="SCF45" s="214"/>
      <c r="SCG45" s="214"/>
      <c r="SCH45" s="214"/>
      <c r="SCI45" s="214"/>
      <c r="SCJ45" s="214"/>
      <c r="SCK45" s="214"/>
      <c r="SCL45" s="214"/>
      <c r="SCM45" s="214"/>
      <c r="SCN45" s="214"/>
      <c r="SCO45" s="214"/>
      <c r="SCP45" s="214"/>
      <c r="SCQ45" s="214"/>
      <c r="SCR45" s="214"/>
      <c r="SCS45" s="214"/>
      <c r="SCT45" s="214"/>
      <c r="SCU45" s="214"/>
      <c r="SCV45" s="214"/>
      <c r="SCW45" s="214"/>
      <c r="SCX45" s="214"/>
      <c r="SCY45" s="214"/>
      <c r="SCZ45" s="214"/>
      <c r="SDA45" s="214"/>
      <c r="SDB45" s="214"/>
      <c r="SDC45" s="214"/>
      <c r="SDD45" s="214"/>
      <c r="SDE45" s="214"/>
      <c r="SDF45" s="214"/>
      <c r="SDG45" s="214"/>
      <c r="SDH45" s="214"/>
      <c r="SDI45" s="214"/>
      <c r="SDJ45" s="214"/>
      <c r="SDK45" s="214"/>
      <c r="SDL45" s="214"/>
      <c r="SDM45" s="214"/>
      <c r="SDN45" s="214"/>
      <c r="SDO45" s="214"/>
      <c r="SDP45" s="214"/>
      <c r="SDQ45" s="214"/>
      <c r="SDR45" s="214"/>
      <c r="SDS45" s="214"/>
      <c r="SDT45" s="214"/>
      <c r="SDU45" s="214"/>
      <c r="SDV45" s="214"/>
      <c r="SDW45" s="214"/>
      <c r="SDX45" s="214"/>
      <c r="SDY45" s="214"/>
      <c r="SDZ45" s="214"/>
      <c r="SEA45" s="214"/>
      <c r="SEB45" s="214"/>
      <c r="SEC45" s="214"/>
      <c r="SED45" s="214"/>
      <c r="SEE45" s="214"/>
      <c r="SEF45" s="214"/>
      <c r="SEG45" s="214"/>
      <c r="SEH45" s="214"/>
      <c r="SEI45" s="214"/>
      <c r="SEJ45" s="214"/>
      <c r="SEK45" s="214"/>
      <c r="SEL45" s="214"/>
      <c r="SEM45" s="214"/>
      <c r="SEN45" s="214"/>
      <c r="SEO45" s="214"/>
      <c r="SEP45" s="214"/>
      <c r="SEQ45" s="214"/>
      <c r="SER45" s="214"/>
      <c r="SES45" s="214"/>
      <c r="SET45" s="214"/>
      <c r="SEU45" s="214"/>
      <c r="SEV45" s="214"/>
      <c r="SEW45" s="214"/>
      <c r="SEX45" s="214"/>
      <c r="SEY45" s="214"/>
      <c r="SEZ45" s="214"/>
      <c r="SFA45" s="214"/>
      <c r="SFB45" s="214"/>
      <c r="SFC45" s="214"/>
      <c r="SFD45" s="214"/>
      <c r="SFE45" s="214"/>
      <c r="SFF45" s="214"/>
      <c r="SFG45" s="214"/>
      <c r="SFH45" s="214"/>
      <c r="SFI45" s="214"/>
      <c r="SFJ45" s="214"/>
      <c r="SFK45" s="214"/>
      <c r="SFL45" s="214"/>
      <c r="SFM45" s="214"/>
      <c r="SFN45" s="214"/>
      <c r="SFO45" s="214"/>
      <c r="SFP45" s="214"/>
      <c r="SFQ45" s="214"/>
      <c r="SFR45" s="214"/>
      <c r="SFS45" s="214"/>
      <c r="SFT45" s="214"/>
      <c r="SFU45" s="214"/>
      <c r="SFV45" s="214"/>
      <c r="SFW45" s="214"/>
      <c r="SFX45" s="214"/>
      <c r="SFY45" s="214"/>
      <c r="SFZ45" s="214"/>
      <c r="SGA45" s="214"/>
      <c r="SGB45" s="214"/>
      <c r="SGC45" s="214"/>
      <c r="SGD45" s="214"/>
      <c r="SGE45" s="214"/>
      <c r="SGF45" s="214"/>
      <c r="SGG45" s="214"/>
      <c r="SGH45" s="214"/>
      <c r="SGI45" s="214"/>
      <c r="SGJ45" s="214"/>
      <c r="SGK45" s="214"/>
      <c r="SGL45" s="214"/>
      <c r="SGM45" s="214"/>
      <c r="SGN45" s="214"/>
      <c r="SGO45" s="214"/>
      <c r="SGP45" s="214"/>
      <c r="SGQ45" s="214"/>
      <c r="SGR45" s="214"/>
      <c r="SGS45" s="214"/>
      <c r="SGT45" s="214"/>
      <c r="SGU45" s="214"/>
      <c r="SGV45" s="214"/>
      <c r="SGW45" s="214"/>
      <c r="SGX45" s="214"/>
      <c r="SGY45" s="214"/>
      <c r="SGZ45" s="214"/>
      <c r="SHA45" s="214"/>
      <c r="SHB45" s="214"/>
      <c r="SHC45" s="214"/>
      <c r="SHD45" s="214"/>
      <c r="SHE45" s="214"/>
      <c r="SHF45" s="214"/>
      <c r="SHG45" s="214"/>
      <c r="SHH45" s="214"/>
      <c r="SHI45" s="214"/>
      <c r="SHJ45" s="214"/>
      <c r="SHK45" s="214"/>
      <c r="SHL45" s="214"/>
      <c r="SHM45" s="214"/>
      <c r="SHN45" s="214"/>
      <c r="SHO45" s="214"/>
      <c r="SHP45" s="214"/>
      <c r="SHQ45" s="214"/>
      <c r="SHR45" s="214"/>
      <c r="SHS45" s="214"/>
      <c r="SHT45" s="214"/>
      <c r="SHU45" s="214"/>
      <c r="SHV45" s="214"/>
      <c r="SHW45" s="214"/>
      <c r="SHX45" s="214"/>
      <c r="SHY45" s="214"/>
      <c r="SHZ45" s="214"/>
      <c r="SIA45" s="214"/>
      <c r="SIB45" s="214"/>
      <c r="SIC45" s="214"/>
      <c r="SID45" s="214"/>
      <c r="SIE45" s="214"/>
      <c r="SIF45" s="214"/>
      <c r="SIG45" s="214"/>
      <c r="SIH45" s="214"/>
      <c r="SII45" s="214"/>
      <c r="SIJ45" s="214"/>
      <c r="SIK45" s="214"/>
      <c r="SIL45" s="214"/>
      <c r="SIM45" s="214"/>
      <c r="SIN45" s="214"/>
      <c r="SIO45" s="214"/>
      <c r="SIP45" s="214"/>
      <c r="SIQ45" s="214"/>
      <c r="SIR45" s="214"/>
      <c r="SIS45" s="214"/>
      <c r="SIT45" s="214"/>
      <c r="SIU45" s="214"/>
      <c r="SIV45" s="214"/>
      <c r="SIW45" s="214"/>
      <c r="SIX45" s="214"/>
      <c r="SIY45" s="214"/>
      <c r="SIZ45" s="214"/>
      <c r="SJA45" s="214"/>
      <c r="SJB45" s="214"/>
      <c r="SJC45" s="214"/>
      <c r="SJD45" s="214"/>
      <c r="SJE45" s="214"/>
      <c r="SJF45" s="214"/>
      <c r="SJG45" s="214"/>
      <c r="SJH45" s="214"/>
      <c r="SJI45" s="214"/>
      <c r="SJJ45" s="214"/>
      <c r="SJK45" s="214"/>
      <c r="SJL45" s="214"/>
      <c r="SJM45" s="214"/>
      <c r="SJN45" s="214"/>
      <c r="SJO45" s="214"/>
      <c r="SJP45" s="214"/>
      <c r="SJQ45" s="214"/>
      <c r="SJR45" s="214"/>
      <c r="SJS45" s="214"/>
      <c r="SJT45" s="214"/>
      <c r="SJU45" s="214"/>
      <c r="SJV45" s="214"/>
      <c r="SJW45" s="214"/>
      <c r="SJX45" s="214"/>
      <c r="SJY45" s="214"/>
      <c r="SJZ45" s="214"/>
      <c r="SKA45" s="214"/>
      <c r="SKB45" s="214"/>
      <c r="SKC45" s="214"/>
      <c r="SKD45" s="214"/>
      <c r="SKE45" s="214"/>
      <c r="SKF45" s="214"/>
      <c r="SKG45" s="214"/>
      <c r="SKH45" s="214"/>
      <c r="SKI45" s="214"/>
      <c r="SKJ45" s="214"/>
      <c r="SKK45" s="214"/>
      <c r="SKL45" s="214"/>
      <c r="SKM45" s="214"/>
      <c r="SKN45" s="214"/>
      <c r="SKO45" s="214"/>
      <c r="SKP45" s="214"/>
      <c r="SKQ45" s="214"/>
      <c r="SKR45" s="214"/>
      <c r="SKS45" s="214"/>
      <c r="SKT45" s="214"/>
      <c r="SKU45" s="214"/>
      <c r="SKV45" s="214"/>
      <c r="SKW45" s="214"/>
      <c r="SKX45" s="214"/>
      <c r="SKY45" s="214"/>
      <c r="SKZ45" s="214"/>
      <c r="SLA45" s="214"/>
      <c r="SLB45" s="214"/>
      <c r="SLC45" s="214"/>
      <c r="SLD45" s="214"/>
      <c r="SLE45" s="214"/>
      <c r="SLF45" s="214"/>
      <c r="SLG45" s="214"/>
      <c r="SLH45" s="214"/>
      <c r="SLI45" s="214"/>
      <c r="SLJ45" s="214"/>
      <c r="SLK45" s="214"/>
      <c r="SLL45" s="214"/>
      <c r="SLM45" s="214"/>
      <c r="SLN45" s="214"/>
      <c r="SLO45" s="214"/>
      <c r="SLP45" s="214"/>
      <c r="SLQ45" s="214"/>
      <c r="SLR45" s="214"/>
      <c r="SLS45" s="214"/>
      <c r="SLT45" s="214"/>
      <c r="SLU45" s="214"/>
      <c r="SLV45" s="214"/>
      <c r="SLW45" s="214"/>
      <c r="SLX45" s="214"/>
      <c r="SLY45" s="214"/>
      <c r="SLZ45" s="214"/>
      <c r="SMA45" s="214"/>
      <c r="SMB45" s="214"/>
      <c r="SMC45" s="214"/>
      <c r="SMD45" s="214"/>
      <c r="SME45" s="214"/>
      <c r="SMF45" s="214"/>
      <c r="SMG45" s="214"/>
      <c r="SMH45" s="214"/>
      <c r="SMI45" s="214"/>
      <c r="SMJ45" s="214"/>
      <c r="SMK45" s="214"/>
      <c r="SML45" s="214"/>
      <c r="SMM45" s="214"/>
      <c r="SMN45" s="214"/>
      <c r="SMO45" s="214"/>
      <c r="SMP45" s="214"/>
      <c r="SMQ45" s="214"/>
      <c r="SMR45" s="214"/>
      <c r="SMS45" s="214"/>
      <c r="SMT45" s="214"/>
      <c r="SMU45" s="214"/>
      <c r="SMV45" s="214"/>
      <c r="SMW45" s="214"/>
      <c r="SMX45" s="214"/>
      <c r="SMY45" s="214"/>
      <c r="SMZ45" s="214"/>
      <c r="SNA45" s="214"/>
      <c r="SNB45" s="214"/>
      <c r="SNC45" s="214"/>
      <c r="SND45" s="214"/>
      <c r="SNE45" s="214"/>
      <c r="SNF45" s="214"/>
      <c r="SNG45" s="214"/>
      <c r="SNH45" s="214"/>
      <c r="SNI45" s="214"/>
      <c r="SNJ45" s="214"/>
      <c r="SNK45" s="214"/>
      <c r="SNL45" s="214"/>
      <c r="SNM45" s="214"/>
      <c r="SNN45" s="214"/>
      <c r="SNO45" s="214"/>
      <c r="SNP45" s="214"/>
      <c r="SNQ45" s="214"/>
      <c r="SNR45" s="214"/>
      <c r="SNS45" s="214"/>
      <c r="SNT45" s="214"/>
      <c r="SNU45" s="214"/>
      <c r="SNV45" s="214"/>
      <c r="SNW45" s="214"/>
      <c r="SNX45" s="214"/>
      <c r="SNY45" s="214"/>
      <c r="SNZ45" s="214"/>
      <c r="SOA45" s="214"/>
      <c r="SOB45" s="214"/>
      <c r="SOC45" s="214"/>
      <c r="SOD45" s="214"/>
      <c r="SOE45" s="214"/>
      <c r="SOF45" s="214"/>
      <c r="SOG45" s="214"/>
      <c r="SOH45" s="214"/>
      <c r="SOI45" s="214"/>
      <c r="SOJ45" s="214"/>
      <c r="SOK45" s="214"/>
      <c r="SOL45" s="214"/>
      <c r="SOM45" s="214"/>
      <c r="SON45" s="214"/>
      <c r="SOO45" s="214"/>
      <c r="SOP45" s="214"/>
      <c r="SOQ45" s="214"/>
      <c r="SOR45" s="214"/>
      <c r="SOS45" s="214"/>
      <c r="SOT45" s="214"/>
      <c r="SOU45" s="214"/>
      <c r="SOV45" s="214"/>
      <c r="SOW45" s="214"/>
      <c r="SOX45" s="214"/>
      <c r="SOY45" s="214"/>
      <c r="SOZ45" s="214"/>
      <c r="SPA45" s="214"/>
      <c r="SPB45" s="214"/>
      <c r="SPC45" s="214"/>
      <c r="SPD45" s="214"/>
      <c r="SPE45" s="214"/>
      <c r="SPF45" s="214"/>
      <c r="SPG45" s="214"/>
      <c r="SPH45" s="214"/>
      <c r="SPI45" s="214"/>
      <c r="SPJ45" s="214"/>
      <c r="SPK45" s="214"/>
      <c r="SPL45" s="214"/>
      <c r="SPM45" s="214"/>
      <c r="SPN45" s="214"/>
      <c r="SPO45" s="214"/>
      <c r="SPP45" s="214"/>
      <c r="SPQ45" s="214"/>
      <c r="SPR45" s="214"/>
      <c r="SPS45" s="214"/>
      <c r="SPT45" s="214"/>
      <c r="SPU45" s="214"/>
      <c r="SPV45" s="214"/>
      <c r="SPW45" s="214"/>
      <c r="SPX45" s="214"/>
      <c r="SPY45" s="214"/>
      <c r="SPZ45" s="214"/>
      <c r="SQA45" s="214"/>
      <c r="SQB45" s="214"/>
      <c r="SQC45" s="214"/>
      <c r="SQD45" s="214"/>
      <c r="SQE45" s="214"/>
      <c r="SQF45" s="214"/>
      <c r="SQG45" s="214"/>
      <c r="SQH45" s="214"/>
      <c r="SQI45" s="214"/>
      <c r="SQJ45" s="214"/>
      <c r="SQK45" s="214"/>
      <c r="SQL45" s="214"/>
      <c r="SQM45" s="214"/>
      <c r="SQN45" s="214"/>
      <c r="SQO45" s="214"/>
      <c r="SQP45" s="214"/>
      <c r="SQQ45" s="214"/>
      <c r="SQR45" s="214"/>
      <c r="SQS45" s="214"/>
      <c r="SQT45" s="214"/>
      <c r="SQU45" s="214"/>
      <c r="SQV45" s="214"/>
      <c r="SQW45" s="214"/>
      <c r="SQX45" s="214"/>
      <c r="SQY45" s="214"/>
      <c r="SQZ45" s="214"/>
      <c r="SRA45" s="214"/>
      <c r="SRB45" s="214"/>
      <c r="SRC45" s="214"/>
      <c r="SRD45" s="214"/>
      <c r="SRE45" s="214"/>
      <c r="SRF45" s="214"/>
      <c r="SRG45" s="214"/>
      <c r="SRH45" s="214"/>
      <c r="SRI45" s="214"/>
      <c r="SRJ45" s="214"/>
      <c r="SRK45" s="214"/>
      <c r="SRL45" s="214"/>
      <c r="SRM45" s="214"/>
      <c r="SRN45" s="214"/>
      <c r="SRO45" s="214"/>
      <c r="SRP45" s="214"/>
      <c r="SRQ45" s="214"/>
      <c r="SRR45" s="214"/>
      <c r="SRS45" s="214"/>
      <c r="SRT45" s="214"/>
      <c r="SRU45" s="214"/>
      <c r="SRV45" s="214"/>
      <c r="SRW45" s="214"/>
      <c r="SRX45" s="214"/>
      <c r="SRY45" s="214"/>
      <c r="SRZ45" s="214"/>
      <c r="SSA45" s="214"/>
      <c r="SSB45" s="214"/>
      <c r="SSC45" s="214"/>
      <c r="SSD45" s="214"/>
      <c r="SSE45" s="214"/>
      <c r="SSF45" s="214"/>
      <c r="SSG45" s="214"/>
      <c r="SSH45" s="214"/>
      <c r="SSI45" s="214"/>
      <c r="SSJ45" s="214"/>
      <c r="SSK45" s="214"/>
      <c r="SSL45" s="214"/>
      <c r="SSM45" s="214"/>
      <c r="SSN45" s="214"/>
      <c r="SSO45" s="214"/>
      <c r="SSP45" s="214"/>
      <c r="SSQ45" s="214"/>
      <c r="SSR45" s="214"/>
      <c r="SSS45" s="214"/>
      <c r="SST45" s="214"/>
      <c r="SSU45" s="214"/>
      <c r="SSV45" s="214"/>
      <c r="SSW45" s="214"/>
      <c r="SSX45" s="214"/>
      <c r="SSY45" s="214"/>
      <c r="SSZ45" s="214"/>
      <c r="STA45" s="214"/>
      <c r="STB45" s="214"/>
      <c r="STC45" s="214"/>
      <c r="STD45" s="214"/>
      <c r="STE45" s="214"/>
      <c r="STF45" s="214"/>
      <c r="STG45" s="214"/>
      <c r="STH45" s="214"/>
      <c r="STI45" s="214"/>
      <c r="STJ45" s="214"/>
      <c r="STK45" s="214"/>
      <c r="STL45" s="214"/>
      <c r="STM45" s="214"/>
      <c r="STN45" s="214"/>
      <c r="STO45" s="214"/>
      <c r="STP45" s="214"/>
      <c r="STQ45" s="214"/>
      <c r="STR45" s="214"/>
      <c r="STS45" s="214"/>
      <c r="STT45" s="214"/>
      <c r="STU45" s="214"/>
      <c r="STV45" s="214"/>
      <c r="STW45" s="214"/>
      <c r="STX45" s="214"/>
      <c r="STY45" s="214"/>
      <c r="STZ45" s="214"/>
      <c r="SUA45" s="214"/>
      <c r="SUB45" s="214"/>
      <c r="SUC45" s="214"/>
      <c r="SUD45" s="214"/>
      <c r="SUE45" s="214"/>
      <c r="SUF45" s="214"/>
      <c r="SUG45" s="214"/>
      <c r="SUH45" s="214"/>
      <c r="SUI45" s="214"/>
      <c r="SUJ45" s="214"/>
      <c r="SUK45" s="214"/>
      <c r="SUL45" s="214"/>
      <c r="SUM45" s="214"/>
      <c r="SUN45" s="214"/>
      <c r="SUO45" s="214"/>
      <c r="SUP45" s="214"/>
      <c r="SUQ45" s="214"/>
      <c r="SUR45" s="214"/>
      <c r="SUS45" s="214"/>
      <c r="SUT45" s="214"/>
      <c r="SUU45" s="214"/>
      <c r="SUV45" s="214"/>
      <c r="SUW45" s="214"/>
      <c r="SUX45" s="214"/>
      <c r="SUY45" s="214"/>
      <c r="SUZ45" s="214"/>
      <c r="SVA45" s="214"/>
      <c r="SVB45" s="214"/>
      <c r="SVC45" s="214"/>
      <c r="SVD45" s="214"/>
      <c r="SVE45" s="214"/>
      <c r="SVF45" s="214"/>
      <c r="SVG45" s="214"/>
      <c r="SVH45" s="214"/>
      <c r="SVI45" s="214"/>
      <c r="SVJ45" s="214"/>
      <c r="SVK45" s="214"/>
      <c r="SVL45" s="214"/>
      <c r="SVM45" s="214"/>
      <c r="SVN45" s="214"/>
      <c r="SVO45" s="214"/>
      <c r="SVP45" s="214"/>
      <c r="SVQ45" s="214"/>
      <c r="SVR45" s="214"/>
      <c r="SVS45" s="214"/>
      <c r="SVT45" s="214"/>
      <c r="SVU45" s="214"/>
      <c r="SVV45" s="214"/>
      <c r="SVW45" s="214"/>
      <c r="SVX45" s="214"/>
      <c r="SVY45" s="214"/>
      <c r="SVZ45" s="214"/>
      <c r="SWA45" s="214"/>
      <c r="SWB45" s="214"/>
      <c r="SWC45" s="214"/>
      <c r="SWD45" s="214"/>
      <c r="SWE45" s="214"/>
      <c r="SWF45" s="214"/>
      <c r="SWG45" s="214"/>
      <c r="SWH45" s="214"/>
      <c r="SWI45" s="214"/>
      <c r="SWJ45" s="214"/>
      <c r="SWK45" s="214"/>
      <c r="SWL45" s="214"/>
      <c r="SWM45" s="214"/>
      <c r="SWN45" s="214"/>
      <c r="SWO45" s="214"/>
      <c r="SWP45" s="214"/>
      <c r="SWQ45" s="214"/>
      <c r="SWR45" s="214"/>
      <c r="SWS45" s="214"/>
      <c r="SWT45" s="214"/>
      <c r="SWU45" s="214"/>
      <c r="SWV45" s="214"/>
      <c r="SWW45" s="214"/>
      <c r="SWX45" s="214"/>
      <c r="SWY45" s="214"/>
      <c r="SWZ45" s="214"/>
      <c r="SXA45" s="214"/>
      <c r="SXB45" s="214"/>
      <c r="SXC45" s="214"/>
      <c r="SXD45" s="214"/>
      <c r="SXE45" s="214"/>
      <c r="SXF45" s="214"/>
      <c r="SXG45" s="214"/>
      <c r="SXH45" s="214"/>
      <c r="SXI45" s="214"/>
      <c r="SXJ45" s="214"/>
      <c r="SXK45" s="214"/>
      <c r="SXL45" s="214"/>
      <c r="SXM45" s="214"/>
      <c r="SXN45" s="214"/>
      <c r="SXO45" s="214"/>
      <c r="SXP45" s="214"/>
      <c r="SXQ45" s="214"/>
      <c r="SXR45" s="214"/>
      <c r="SXS45" s="214"/>
      <c r="SXT45" s="214"/>
      <c r="SXU45" s="214"/>
      <c r="SXV45" s="214"/>
      <c r="SXW45" s="214"/>
      <c r="SXX45" s="214"/>
      <c r="SXY45" s="214"/>
      <c r="SXZ45" s="214"/>
      <c r="SYA45" s="214"/>
      <c r="SYB45" s="214"/>
      <c r="SYC45" s="214"/>
      <c r="SYD45" s="214"/>
      <c r="SYE45" s="214"/>
      <c r="SYF45" s="214"/>
      <c r="SYG45" s="214"/>
      <c r="SYH45" s="214"/>
      <c r="SYI45" s="214"/>
      <c r="SYJ45" s="214"/>
      <c r="SYK45" s="214"/>
      <c r="SYL45" s="214"/>
      <c r="SYM45" s="214"/>
      <c r="SYN45" s="214"/>
      <c r="SYO45" s="214"/>
      <c r="SYP45" s="214"/>
      <c r="SYQ45" s="214"/>
      <c r="SYR45" s="214"/>
      <c r="SYS45" s="214"/>
      <c r="SYT45" s="214"/>
      <c r="SYU45" s="214"/>
      <c r="SYV45" s="214"/>
      <c r="SYW45" s="214"/>
      <c r="SYX45" s="214"/>
      <c r="SYY45" s="214"/>
      <c r="SYZ45" s="214"/>
      <c r="SZA45" s="214"/>
      <c r="SZB45" s="214"/>
      <c r="SZC45" s="214"/>
      <c r="SZD45" s="214"/>
      <c r="SZE45" s="214"/>
      <c r="SZF45" s="214"/>
      <c r="SZG45" s="214"/>
      <c r="SZH45" s="214"/>
      <c r="SZI45" s="214"/>
      <c r="SZJ45" s="214"/>
      <c r="SZK45" s="214"/>
      <c r="SZL45" s="214"/>
      <c r="SZM45" s="214"/>
      <c r="SZN45" s="214"/>
      <c r="SZO45" s="214"/>
      <c r="SZP45" s="214"/>
      <c r="SZQ45" s="214"/>
      <c r="SZR45" s="214"/>
      <c r="SZS45" s="214"/>
      <c r="SZT45" s="214"/>
      <c r="SZU45" s="214"/>
      <c r="SZV45" s="214"/>
      <c r="SZW45" s="214"/>
      <c r="SZX45" s="214"/>
      <c r="SZY45" s="214"/>
      <c r="SZZ45" s="214"/>
      <c r="TAA45" s="214"/>
      <c r="TAB45" s="214"/>
      <c r="TAC45" s="214"/>
      <c r="TAD45" s="214"/>
      <c r="TAE45" s="214"/>
      <c r="TAF45" s="214"/>
      <c r="TAG45" s="214"/>
      <c r="TAH45" s="214"/>
      <c r="TAI45" s="214"/>
      <c r="TAJ45" s="214"/>
      <c r="TAK45" s="214"/>
      <c r="TAL45" s="214"/>
      <c r="TAM45" s="214"/>
      <c r="TAN45" s="214"/>
      <c r="TAO45" s="214"/>
      <c r="TAP45" s="214"/>
      <c r="TAQ45" s="214"/>
      <c r="TAR45" s="214"/>
      <c r="TAS45" s="214"/>
      <c r="TAT45" s="214"/>
      <c r="TAU45" s="214"/>
      <c r="TAV45" s="214"/>
      <c r="TAW45" s="214"/>
      <c r="TAX45" s="214"/>
      <c r="TAY45" s="214"/>
      <c r="TAZ45" s="214"/>
      <c r="TBA45" s="214"/>
      <c r="TBB45" s="214"/>
      <c r="TBC45" s="214"/>
      <c r="TBD45" s="214"/>
      <c r="TBE45" s="214"/>
      <c r="TBF45" s="214"/>
      <c r="TBG45" s="214"/>
      <c r="TBH45" s="214"/>
      <c r="TBI45" s="214"/>
      <c r="TBJ45" s="214"/>
      <c r="TBK45" s="214"/>
      <c r="TBL45" s="214"/>
      <c r="TBM45" s="214"/>
      <c r="TBN45" s="214"/>
      <c r="TBO45" s="214"/>
      <c r="TBP45" s="214"/>
      <c r="TBQ45" s="214"/>
      <c r="TBR45" s="214"/>
      <c r="TBS45" s="214"/>
      <c r="TBT45" s="214"/>
      <c r="TBU45" s="214"/>
      <c r="TBV45" s="214"/>
      <c r="TBW45" s="214"/>
      <c r="TBX45" s="214"/>
      <c r="TBY45" s="214"/>
      <c r="TBZ45" s="214"/>
      <c r="TCA45" s="214"/>
      <c r="TCB45" s="214"/>
      <c r="TCC45" s="214"/>
      <c r="TCD45" s="214"/>
      <c r="TCE45" s="214"/>
      <c r="TCF45" s="214"/>
      <c r="TCG45" s="214"/>
      <c r="TCH45" s="214"/>
      <c r="TCI45" s="214"/>
      <c r="TCJ45" s="214"/>
      <c r="TCK45" s="214"/>
      <c r="TCL45" s="214"/>
      <c r="TCM45" s="214"/>
      <c r="TCN45" s="214"/>
      <c r="TCO45" s="214"/>
      <c r="TCP45" s="214"/>
      <c r="TCQ45" s="214"/>
      <c r="TCR45" s="214"/>
      <c r="TCS45" s="214"/>
      <c r="TCT45" s="214"/>
      <c r="TCU45" s="214"/>
      <c r="TCV45" s="214"/>
      <c r="TCW45" s="214"/>
      <c r="TCX45" s="214"/>
      <c r="TCY45" s="214"/>
      <c r="TCZ45" s="214"/>
      <c r="TDA45" s="214"/>
      <c r="TDB45" s="214"/>
      <c r="TDC45" s="214"/>
      <c r="TDD45" s="214"/>
      <c r="TDE45" s="214"/>
      <c r="TDF45" s="214"/>
      <c r="TDG45" s="214"/>
      <c r="TDH45" s="214"/>
      <c r="TDI45" s="214"/>
      <c r="TDJ45" s="214"/>
      <c r="TDK45" s="214"/>
      <c r="TDL45" s="214"/>
      <c r="TDM45" s="214"/>
      <c r="TDN45" s="214"/>
      <c r="TDO45" s="214"/>
      <c r="TDP45" s="214"/>
      <c r="TDQ45" s="214"/>
      <c r="TDR45" s="214"/>
      <c r="TDS45" s="214"/>
      <c r="TDT45" s="214"/>
      <c r="TDU45" s="214"/>
      <c r="TDV45" s="214"/>
      <c r="TDW45" s="214"/>
      <c r="TDX45" s="214"/>
      <c r="TDY45" s="214"/>
      <c r="TDZ45" s="214"/>
      <c r="TEA45" s="214"/>
      <c r="TEB45" s="214"/>
      <c r="TEC45" s="214"/>
      <c r="TED45" s="214"/>
      <c r="TEE45" s="214"/>
      <c r="TEF45" s="214"/>
      <c r="TEG45" s="214"/>
      <c r="TEH45" s="214"/>
      <c r="TEI45" s="214"/>
      <c r="TEJ45" s="214"/>
      <c r="TEK45" s="214"/>
      <c r="TEL45" s="214"/>
      <c r="TEM45" s="214"/>
      <c r="TEN45" s="214"/>
      <c r="TEO45" s="214"/>
      <c r="TEP45" s="214"/>
      <c r="TEQ45" s="214"/>
      <c r="TER45" s="214"/>
      <c r="TES45" s="214"/>
      <c r="TET45" s="214"/>
      <c r="TEU45" s="214"/>
      <c r="TEV45" s="214"/>
      <c r="TEW45" s="214"/>
      <c r="TEX45" s="214"/>
      <c r="TEY45" s="214"/>
      <c r="TEZ45" s="214"/>
      <c r="TFA45" s="214"/>
      <c r="TFB45" s="214"/>
      <c r="TFC45" s="214"/>
      <c r="TFD45" s="214"/>
      <c r="TFE45" s="214"/>
      <c r="TFF45" s="214"/>
      <c r="TFG45" s="214"/>
      <c r="TFH45" s="214"/>
      <c r="TFI45" s="214"/>
      <c r="TFJ45" s="214"/>
      <c r="TFK45" s="214"/>
      <c r="TFL45" s="214"/>
      <c r="TFM45" s="214"/>
      <c r="TFN45" s="214"/>
      <c r="TFO45" s="214"/>
      <c r="TFP45" s="214"/>
      <c r="TFQ45" s="214"/>
      <c r="TFR45" s="214"/>
      <c r="TFS45" s="214"/>
      <c r="TFT45" s="214"/>
      <c r="TFU45" s="214"/>
      <c r="TFV45" s="214"/>
      <c r="TFW45" s="214"/>
      <c r="TFX45" s="214"/>
      <c r="TFY45" s="214"/>
      <c r="TFZ45" s="214"/>
      <c r="TGA45" s="214"/>
      <c r="TGB45" s="214"/>
      <c r="TGC45" s="214"/>
      <c r="TGD45" s="214"/>
      <c r="TGE45" s="214"/>
      <c r="TGF45" s="214"/>
      <c r="TGG45" s="214"/>
      <c r="TGH45" s="214"/>
      <c r="TGI45" s="214"/>
      <c r="TGJ45" s="214"/>
      <c r="TGK45" s="214"/>
      <c r="TGL45" s="214"/>
      <c r="TGM45" s="214"/>
      <c r="TGN45" s="214"/>
      <c r="TGO45" s="214"/>
      <c r="TGP45" s="214"/>
      <c r="TGQ45" s="214"/>
      <c r="TGR45" s="214"/>
      <c r="TGS45" s="214"/>
      <c r="TGT45" s="214"/>
      <c r="TGU45" s="214"/>
      <c r="TGV45" s="214"/>
      <c r="TGW45" s="214"/>
      <c r="TGX45" s="214"/>
      <c r="TGY45" s="214"/>
      <c r="TGZ45" s="214"/>
      <c r="THA45" s="214"/>
      <c r="THB45" s="214"/>
      <c r="THC45" s="214"/>
      <c r="THD45" s="214"/>
      <c r="THE45" s="214"/>
      <c r="THF45" s="214"/>
      <c r="THG45" s="214"/>
      <c r="THH45" s="214"/>
      <c r="THI45" s="214"/>
      <c r="THJ45" s="214"/>
      <c r="THK45" s="214"/>
      <c r="THL45" s="214"/>
      <c r="THM45" s="214"/>
      <c r="THN45" s="214"/>
      <c r="THO45" s="214"/>
      <c r="THP45" s="214"/>
      <c r="THQ45" s="214"/>
      <c r="THR45" s="214"/>
      <c r="THS45" s="214"/>
      <c r="THT45" s="214"/>
      <c r="THU45" s="214"/>
      <c r="THV45" s="214"/>
      <c r="THW45" s="214"/>
      <c r="THX45" s="214"/>
      <c r="THY45" s="214"/>
      <c r="THZ45" s="214"/>
      <c r="TIA45" s="214"/>
      <c r="TIB45" s="214"/>
      <c r="TIC45" s="214"/>
      <c r="TID45" s="214"/>
      <c r="TIE45" s="214"/>
      <c r="TIF45" s="214"/>
      <c r="TIG45" s="214"/>
      <c r="TIH45" s="214"/>
      <c r="TII45" s="214"/>
      <c r="TIJ45" s="214"/>
      <c r="TIK45" s="214"/>
      <c r="TIL45" s="214"/>
      <c r="TIM45" s="214"/>
      <c r="TIN45" s="214"/>
      <c r="TIO45" s="214"/>
      <c r="TIP45" s="214"/>
      <c r="TIQ45" s="214"/>
      <c r="TIR45" s="214"/>
      <c r="TIS45" s="214"/>
      <c r="TIT45" s="214"/>
      <c r="TIU45" s="214"/>
      <c r="TIV45" s="214"/>
      <c r="TIW45" s="214"/>
      <c r="TIX45" s="214"/>
      <c r="TIY45" s="214"/>
      <c r="TIZ45" s="214"/>
      <c r="TJA45" s="214"/>
      <c r="TJB45" s="214"/>
      <c r="TJC45" s="214"/>
      <c r="TJD45" s="214"/>
      <c r="TJE45" s="214"/>
      <c r="TJF45" s="214"/>
      <c r="TJG45" s="214"/>
      <c r="TJH45" s="214"/>
      <c r="TJI45" s="214"/>
      <c r="TJJ45" s="214"/>
      <c r="TJK45" s="214"/>
      <c r="TJL45" s="214"/>
      <c r="TJM45" s="214"/>
      <c r="TJN45" s="214"/>
      <c r="TJO45" s="214"/>
      <c r="TJP45" s="214"/>
      <c r="TJQ45" s="214"/>
      <c r="TJR45" s="214"/>
      <c r="TJS45" s="214"/>
      <c r="TJT45" s="214"/>
      <c r="TJU45" s="214"/>
      <c r="TJV45" s="214"/>
      <c r="TJW45" s="214"/>
      <c r="TJX45" s="214"/>
      <c r="TJY45" s="214"/>
      <c r="TJZ45" s="214"/>
      <c r="TKA45" s="214"/>
      <c r="TKB45" s="214"/>
      <c r="TKC45" s="214"/>
      <c r="TKD45" s="214"/>
      <c r="TKE45" s="214"/>
      <c r="TKF45" s="214"/>
      <c r="TKG45" s="214"/>
      <c r="TKH45" s="214"/>
      <c r="TKI45" s="214"/>
      <c r="TKJ45" s="214"/>
      <c r="TKK45" s="214"/>
      <c r="TKL45" s="214"/>
      <c r="TKM45" s="214"/>
      <c r="TKN45" s="214"/>
      <c r="TKO45" s="214"/>
      <c r="TKP45" s="214"/>
      <c r="TKQ45" s="214"/>
      <c r="TKR45" s="214"/>
      <c r="TKS45" s="214"/>
      <c r="TKT45" s="214"/>
      <c r="TKU45" s="214"/>
      <c r="TKV45" s="214"/>
      <c r="TKW45" s="214"/>
      <c r="TKX45" s="214"/>
      <c r="TKY45" s="214"/>
      <c r="TKZ45" s="214"/>
      <c r="TLA45" s="214"/>
      <c r="TLB45" s="214"/>
      <c r="TLC45" s="214"/>
      <c r="TLD45" s="214"/>
      <c r="TLE45" s="214"/>
      <c r="TLF45" s="214"/>
      <c r="TLG45" s="214"/>
      <c r="TLH45" s="214"/>
      <c r="TLI45" s="214"/>
      <c r="TLJ45" s="214"/>
      <c r="TLK45" s="214"/>
      <c r="TLL45" s="214"/>
      <c r="TLM45" s="214"/>
      <c r="TLN45" s="214"/>
      <c r="TLO45" s="214"/>
      <c r="TLP45" s="214"/>
      <c r="TLQ45" s="214"/>
      <c r="TLR45" s="214"/>
      <c r="TLS45" s="214"/>
      <c r="TLT45" s="214"/>
      <c r="TLU45" s="214"/>
      <c r="TLV45" s="214"/>
      <c r="TLW45" s="214"/>
      <c r="TLX45" s="214"/>
      <c r="TLY45" s="214"/>
      <c r="TLZ45" s="214"/>
      <c r="TMA45" s="214"/>
      <c r="TMB45" s="214"/>
      <c r="TMC45" s="214"/>
      <c r="TMD45" s="214"/>
      <c r="TME45" s="214"/>
      <c r="TMF45" s="214"/>
      <c r="TMG45" s="214"/>
      <c r="TMH45" s="214"/>
      <c r="TMI45" s="214"/>
      <c r="TMJ45" s="214"/>
      <c r="TMK45" s="214"/>
      <c r="TML45" s="214"/>
      <c r="TMM45" s="214"/>
      <c r="TMN45" s="214"/>
      <c r="TMO45" s="214"/>
      <c r="TMP45" s="214"/>
      <c r="TMQ45" s="214"/>
      <c r="TMR45" s="214"/>
      <c r="TMS45" s="214"/>
      <c r="TMT45" s="214"/>
      <c r="TMU45" s="214"/>
      <c r="TMV45" s="214"/>
      <c r="TMW45" s="214"/>
      <c r="TMX45" s="214"/>
      <c r="TMY45" s="214"/>
      <c r="TMZ45" s="214"/>
      <c r="TNA45" s="214"/>
      <c r="TNB45" s="214"/>
      <c r="TNC45" s="214"/>
      <c r="TND45" s="214"/>
      <c r="TNE45" s="214"/>
      <c r="TNF45" s="214"/>
      <c r="TNG45" s="214"/>
      <c r="TNH45" s="214"/>
      <c r="TNI45" s="214"/>
      <c r="TNJ45" s="214"/>
      <c r="TNK45" s="214"/>
      <c r="TNL45" s="214"/>
      <c r="TNM45" s="214"/>
      <c r="TNN45" s="214"/>
      <c r="TNO45" s="214"/>
      <c r="TNP45" s="214"/>
      <c r="TNQ45" s="214"/>
      <c r="TNR45" s="214"/>
      <c r="TNS45" s="214"/>
      <c r="TNT45" s="214"/>
      <c r="TNU45" s="214"/>
      <c r="TNV45" s="214"/>
      <c r="TNW45" s="214"/>
      <c r="TNX45" s="214"/>
      <c r="TNY45" s="214"/>
      <c r="TNZ45" s="214"/>
      <c r="TOA45" s="214"/>
      <c r="TOB45" s="214"/>
      <c r="TOC45" s="214"/>
      <c r="TOD45" s="214"/>
      <c r="TOE45" s="214"/>
      <c r="TOF45" s="214"/>
      <c r="TOG45" s="214"/>
      <c r="TOH45" s="214"/>
      <c r="TOI45" s="214"/>
      <c r="TOJ45" s="214"/>
      <c r="TOK45" s="214"/>
      <c r="TOL45" s="214"/>
      <c r="TOM45" s="214"/>
      <c r="TON45" s="214"/>
      <c r="TOO45" s="214"/>
      <c r="TOP45" s="214"/>
      <c r="TOQ45" s="214"/>
      <c r="TOR45" s="214"/>
      <c r="TOS45" s="214"/>
      <c r="TOT45" s="214"/>
      <c r="TOU45" s="214"/>
      <c r="TOV45" s="214"/>
      <c r="TOW45" s="214"/>
      <c r="TOX45" s="214"/>
      <c r="TOY45" s="214"/>
      <c r="TOZ45" s="214"/>
      <c r="TPA45" s="214"/>
      <c r="TPB45" s="214"/>
      <c r="TPC45" s="214"/>
      <c r="TPD45" s="214"/>
      <c r="TPE45" s="214"/>
      <c r="TPF45" s="214"/>
      <c r="TPG45" s="214"/>
      <c r="TPH45" s="214"/>
      <c r="TPI45" s="214"/>
      <c r="TPJ45" s="214"/>
      <c r="TPK45" s="214"/>
      <c r="TPL45" s="214"/>
      <c r="TPM45" s="214"/>
      <c r="TPN45" s="214"/>
      <c r="TPO45" s="214"/>
      <c r="TPP45" s="214"/>
      <c r="TPQ45" s="214"/>
      <c r="TPR45" s="214"/>
      <c r="TPS45" s="214"/>
      <c r="TPT45" s="214"/>
      <c r="TPU45" s="214"/>
      <c r="TPV45" s="214"/>
      <c r="TPW45" s="214"/>
      <c r="TPX45" s="214"/>
      <c r="TPY45" s="214"/>
      <c r="TPZ45" s="214"/>
      <c r="TQA45" s="214"/>
      <c r="TQB45" s="214"/>
      <c r="TQC45" s="214"/>
      <c r="TQD45" s="214"/>
      <c r="TQE45" s="214"/>
      <c r="TQF45" s="214"/>
      <c r="TQG45" s="214"/>
      <c r="TQH45" s="214"/>
      <c r="TQI45" s="214"/>
      <c r="TQJ45" s="214"/>
      <c r="TQK45" s="214"/>
      <c r="TQL45" s="214"/>
      <c r="TQM45" s="214"/>
      <c r="TQN45" s="214"/>
      <c r="TQO45" s="214"/>
      <c r="TQP45" s="214"/>
      <c r="TQQ45" s="214"/>
      <c r="TQR45" s="214"/>
      <c r="TQS45" s="214"/>
      <c r="TQT45" s="214"/>
      <c r="TQU45" s="214"/>
      <c r="TQV45" s="214"/>
      <c r="TQW45" s="214"/>
      <c r="TQX45" s="214"/>
      <c r="TQY45" s="214"/>
      <c r="TQZ45" s="214"/>
      <c r="TRA45" s="214"/>
      <c r="TRB45" s="214"/>
      <c r="TRC45" s="214"/>
      <c r="TRD45" s="214"/>
      <c r="TRE45" s="214"/>
      <c r="TRF45" s="214"/>
      <c r="TRG45" s="214"/>
      <c r="TRH45" s="214"/>
      <c r="TRI45" s="214"/>
      <c r="TRJ45" s="214"/>
      <c r="TRK45" s="214"/>
      <c r="TRL45" s="214"/>
      <c r="TRM45" s="214"/>
      <c r="TRN45" s="214"/>
      <c r="TRO45" s="214"/>
      <c r="TRP45" s="214"/>
      <c r="TRQ45" s="214"/>
      <c r="TRR45" s="214"/>
      <c r="TRS45" s="214"/>
      <c r="TRT45" s="214"/>
      <c r="TRU45" s="214"/>
      <c r="TRV45" s="214"/>
      <c r="TRW45" s="214"/>
      <c r="TRX45" s="214"/>
      <c r="TRY45" s="214"/>
      <c r="TRZ45" s="214"/>
      <c r="TSA45" s="214"/>
      <c r="TSB45" s="214"/>
      <c r="TSC45" s="214"/>
      <c r="TSD45" s="214"/>
      <c r="TSE45" s="214"/>
      <c r="TSF45" s="214"/>
      <c r="TSG45" s="214"/>
      <c r="TSH45" s="214"/>
      <c r="TSI45" s="214"/>
      <c r="TSJ45" s="214"/>
      <c r="TSK45" s="214"/>
      <c r="TSL45" s="214"/>
      <c r="TSM45" s="214"/>
      <c r="TSN45" s="214"/>
      <c r="TSO45" s="214"/>
      <c r="TSP45" s="214"/>
      <c r="TSQ45" s="214"/>
      <c r="TSR45" s="214"/>
      <c r="TSS45" s="214"/>
      <c r="TST45" s="214"/>
      <c r="TSU45" s="214"/>
      <c r="TSV45" s="214"/>
      <c r="TSW45" s="214"/>
      <c r="TSX45" s="214"/>
      <c r="TSY45" s="214"/>
      <c r="TSZ45" s="214"/>
      <c r="TTA45" s="214"/>
      <c r="TTB45" s="214"/>
      <c r="TTC45" s="214"/>
      <c r="TTD45" s="214"/>
      <c r="TTE45" s="214"/>
      <c r="TTF45" s="214"/>
      <c r="TTG45" s="214"/>
      <c r="TTH45" s="214"/>
      <c r="TTI45" s="214"/>
      <c r="TTJ45" s="214"/>
      <c r="TTK45" s="214"/>
      <c r="TTL45" s="214"/>
      <c r="TTM45" s="214"/>
      <c r="TTN45" s="214"/>
      <c r="TTO45" s="214"/>
      <c r="TTP45" s="214"/>
      <c r="TTQ45" s="214"/>
      <c r="TTR45" s="214"/>
      <c r="TTS45" s="214"/>
      <c r="TTT45" s="214"/>
      <c r="TTU45" s="214"/>
      <c r="TTV45" s="214"/>
      <c r="TTW45" s="214"/>
      <c r="TTX45" s="214"/>
      <c r="TTY45" s="214"/>
      <c r="TTZ45" s="214"/>
      <c r="TUA45" s="214"/>
      <c r="TUB45" s="214"/>
      <c r="TUC45" s="214"/>
      <c r="TUD45" s="214"/>
      <c r="TUE45" s="214"/>
      <c r="TUF45" s="214"/>
      <c r="TUG45" s="214"/>
      <c r="TUH45" s="214"/>
      <c r="TUI45" s="214"/>
      <c r="TUJ45" s="214"/>
      <c r="TUK45" s="214"/>
      <c r="TUL45" s="214"/>
      <c r="TUM45" s="214"/>
      <c r="TUN45" s="214"/>
      <c r="TUO45" s="214"/>
      <c r="TUP45" s="214"/>
      <c r="TUQ45" s="214"/>
      <c r="TUR45" s="214"/>
      <c r="TUS45" s="214"/>
      <c r="TUT45" s="214"/>
      <c r="TUU45" s="214"/>
      <c r="TUV45" s="214"/>
      <c r="TUW45" s="214"/>
      <c r="TUX45" s="214"/>
      <c r="TUY45" s="214"/>
      <c r="TUZ45" s="214"/>
      <c r="TVA45" s="214"/>
      <c r="TVB45" s="214"/>
      <c r="TVC45" s="214"/>
      <c r="TVD45" s="214"/>
      <c r="TVE45" s="214"/>
      <c r="TVF45" s="214"/>
      <c r="TVG45" s="214"/>
      <c r="TVH45" s="214"/>
      <c r="TVI45" s="214"/>
      <c r="TVJ45" s="214"/>
      <c r="TVK45" s="214"/>
      <c r="TVL45" s="214"/>
      <c r="TVM45" s="214"/>
      <c r="TVN45" s="214"/>
      <c r="TVO45" s="214"/>
      <c r="TVP45" s="214"/>
      <c r="TVQ45" s="214"/>
      <c r="TVR45" s="214"/>
      <c r="TVS45" s="214"/>
      <c r="TVT45" s="214"/>
      <c r="TVU45" s="214"/>
      <c r="TVV45" s="214"/>
      <c r="TVW45" s="214"/>
      <c r="TVX45" s="214"/>
      <c r="TVY45" s="214"/>
      <c r="TVZ45" s="214"/>
      <c r="TWA45" s="214"/>
      <c r="TWB45" s="214"/>
      <c r="TWC45" s="214"/>
      <c r="TWD45" s="214"/>
      <c r="TWE45" s="214"/>
      <c r="TWF45" s="214"/>
      <c r="TWG45" s="214"/>
      <c r="TWH45" s="214"/>
      <c r="TWI45" s="214"/>
      <c r="TWJ45" s="214"/>
      <c r="TWK45" s="214"/>
      <c r="TWL45" s="214"/>
      <c r="TWM45" s="214"/>
      <c r="TWN45" s="214"/>
      <c r="TWO45" s="214"/>
      <c r="TWP45" s="214"/>
      <c r="TWQ45" s="214"/>
      <c r="TWR45" s="214"/>
      <c r="TWS45" s="214"/>
      <c r="TWT45" s="214"/>
      <c r="TWU45" s="214"/>
      <c r="TWV45" s="214"/>
      <c r="TWW45" s="214"/>
      <c r="TWX45" s="214"/>
      <c r="TWY45" s="214"/>
      <c r="TWZ45" s="214"/>
      <c r="TXA45" s="214"/>
      <c r="TXB45" s="214"/>
      <c r="TXC45" s="214"/>
      <c r="TXD45" s="214"/>
      <c r="TXE45" s="214"/>
      <c r="TXF45" s="214"/>
      <c r="TXG45" s="214"/>
      <c r="TXH45" s="214"/>
      <c r="TXI45" s="214"/>
      <c r="TXJ45" s="214"/>
      <c r="TXK45" s="214"/>
      <c r="TXL45" s="214"/>
      <c r="TXM45" s="214"/>
      <c r="TXN45" s="214"/>
      <c r="TXO45" s="214"/>
      <c r="TXP45" s="214"/>
      <c r="TXQ45" s="214"/>
      <c r="TXR45" s="214"/>
      <c r="TXS45" s="214"/>
      <c r="TXT45" s="214"/>
      <c r="TXU45" s="214"/>
      <c r="TXV45" s="214"/>
      <c r="TXW45" s="214"/>
      <c r="TXX45" s="214"/>
      <c r="TXY45" s="214"/>
      <c r="TXZ45" s="214"/>
      <c r="TYA45" s="214"/>
      <c r="TYB45" s="214"/>
      <c r="TYC45" s="214"/>
      <c r="TYD45" s="214"/>
      <c r="TYE45" s="214"/>
      <c r="TYF45" s="214"/>
      <c r="TYG45" s="214"/>
      <c r="TYH45" s="214"/>
      <c r="TYI45" s="214"/>
      <c r="TYJ45" s="214"/>
      <c r="TYK45" s="214"/>
      <c r="TYL45" s="214"/>
      <c r="TYM45" s="214"/>
      <c r="TYN45" s="214"/>
      <c r="TYO45" s="214"/>
      <c r="TYP45" s="214"/>
      <c r="TYQ45" s="214"/>
      <c r="TYR45" s="214"/>
      <c r="TYS45" s="214"/>
      <c r="TYT45" s="214"/>
      <c r="TYU45" s="214"/>
      <c r="TYV45" s="214"/>
      <c r="TYW45" s="214"/>
      <c r="TYX45" s="214"/>
      <c r="TYY45" s="214"/>
      <c r="TYZ45" s="214"/>
      <c r="TZA45" s="214"/>
      <c r="TZB45" s="214"/>
      <c r="TZC45" s="214"/>
      <c r="TZD45" s="214"/>
      <c r="TZE45" s="214"/>
      <c r="TZF45" s="214"/>
      <c r="TZG45" s="214"/>
      <c r="TZH45" s="214"/>
      <c r="TZI45" s="214"/>
      <c r="TZJ45" s="214"/>
      <c r="TZK45" s="214"/>
      <c r="TZL45" s="214"/>
      <c r="TZM45" s="214"/>
      <c r="TZN45" s="214"/>
      <c r="TZO45" s="214"/>
      <c r="TZP45" s="214"/>
      <c r="TZQ45" s="214"/>
      <c r="TZR45" s="214"/>
      <c r="TZS45" s="214"/>
      <c r="TZT45" s="214"/>
      <c r="TZU45" s="214"/>
      <c r="TZV45" s="214"/>
      <c r="TZW45" s="214"/>
      <c r="TZX45" s="214"/>
      <c r="TZY45" s="214"/>
      <c r="TZZ45" s="214"/>
      <c r="UAA45" s="214"/>
      <c r="UAB45" s="214"/>
      <c r="UAC45" s="214"/>
      <c r="UAD45" s="214"/>
      <c r="UAE45" s="214"/>
      <c r="UAF45" s="214"/>
      <c r="UAG45" s="214"/>
      <c r="UAH45" s="214"/>
      <c r="UAI45" s="214"/>
      <c r="UAJ45" s="214"/>
      <c r="UAK45" s="214"/>
      <c r="UAL45" s="214"/>
      <c r="UAM45" s="214"/>
      <c r="UAN45" s="214"/>
      <c r="UAO45" s="214"/>
      <c r="UAP45" s="214"/>
      <c r="UAQ45" s="214"/>
      <c r="UAR45" s="214"/>
      <c r="UAS45" s="214"/>
      <c r="UAT45" s="214"/>
      <c r="UAU45" s="214"/>
      <c r="UAV45" s="214"/>
      <c r="UAW45" s="214"/>
      <c r="UAX45" s="214"/>
      <c r="UAY45" s="214"/>
      <c r="UAZ45" s="214"/>
      <c r="UBA45" s="214"/>
      <c r="UBB45" s="214"/>
      <c r="UBC45" s="214"/>
      <c r="UBD45" s="214"/>
      <c r="UBE45" s="214"/>
      <c r="UBF45" s="214"/>
      <c r="UBG45" s="214"/>
      <c r="UBH45" s="214"/>
      <c r="UBI45" s="214"/>
      <c r="UBJ45" s="214"/>
      <c r="UBK45" s="214"/>
      <c r="UBL45" s="214"/>
      <c r="UBM45" s="214"/>
      <c r="UBN45" s="214"/>
      <c r="UBO45" s="214"/>
      <c r="UBP45" s="214"/>
      <c r="UBQ45" s="214"/>
      <c r="UBR45" s="214"/>
      <c r="UBS45" s="214"/>
      <c r="UBT45" s="214"/>
      <c r="UBU45" s="214"/>
      <c r="UBV45" s="214"/>
      <c r="UBW45" s="214"/>
      <c r="UBX45" s="214"/>
      <c r="UBY45" s="214"/>
      <c r="UBZ45" s="214"/>
      <c r="UCA45" s="214"/>
      <c r="UCB45" s="214"/>
      <c r="UCC45" s="214"/>
      <c r="UCD45" s="214"/>
      <c r="UCE45" s="214"/>
      <c r="UCF45" s="214"/>
      <c r="UCG45" s="214"/>
      <c r="UCH45" s="214"/>
      <c r="UCI45" s="214"/>
      <c r="UCJ45" s="214"/>
      <c r="UCK45" s="214"/>
      <c r="UCL45" s="214"/>
      <c r="UCM45" s="214"/>
      <c r="UCN45" s="214"/>
      <c r="UCO45" s="214"/>
      <c r="UCP45" s="214"/>
      <c r="UCQ45" s="214"/>
      <c r="UCR45" s="214"/>
      <c r="UCS45" s="214"/>
      <c r="UCT45" s="214"/>
      <c r="UCU45" s="214"/>
      <c r="UCV45" s="214"/>
      <c r="UCW45" s="214"/>
      <c r="UCX45" s="214"/>
      <c r="UCY45" s="214"/>
      <c r="UCZ45" s="214"/>
      <c r="UDA45" s="214"/>
      <c r="UDB45" s="214"/>
      <c r="UDC45" s="214"/>
      <c r="UDD45" s="214"/>
      <c r="UDE45" s="214"/>
      <c r="UDF45" s="214"/>
      <c r="UDG45" s="214"/>
      <c r="UDH45" s="214"/>
      <c r="UDI45" s="214"/>
      <c r="UDJ45" s="214"/>
      <c r="UDK45" s="214"/>
      <c r="UDL45" s="214"/>
      <c r="UDM45" s="214"/>
      <c r="UDN45" s="214"/>
      <c r="UDO45" s="214"/>
      <c r="UDP45" s="214"/>
      <c r="UDQ45" s="214"/>
      <c r="UDR45" s="214"/>
      <c r="UDS45" s="214"/>
      <c r="UDT45" s="214"/>
      <c r="UDU45" s="214"/>
      <c r="UDV45" s="214"/>
      <c r="UDW45" s="214"/>
      <c r="UDX45" s="214"/>
      <c r="UDY45" s="214"/>
      <c r="UDZ45" s="214"/>
      <c r="UEA45" s="214"/>
      <c r="UEB45" s="214"/>
      <c r="UEC45" s="214"/>
      <c r="UED45" s="214"/>
      <c r="UEE45" s="214"/>
      <c r="UEF45" s="214"/>
      <c r="UEG45" s="214"/>
      <c r="UEH45" s="214"/>
      <c r="UEI45" s="214"/>
      <c r="UEJ45" s="214"/>
      <c r="UEK45" s="214"/>
      <c r="UEL45" s="214"/>
      <c r="UEM45" s="214"/>
      <c r="UEN45" s="214"/>
      <c r="UEO45" s="214"/>
      <c r="UEP45" s="214"/>
      <c r="UEQ45" s="214"/>
      <c r="UER45" s="214"/>
      <c r="UES45" s="214"/>
      <c r="UET45" s="214"/>
      <c r="UEU45" s="214"/>
      <c r="UEV45" s="214"/>
      <c r="UEW45" s="214"/>
      <c r="UEX45" s="214"/>
      <c r="UEY45" s="214"/>
      <c r="UEZ45" s="214"/>
      <c r="UFA45" s="214"/>
      <c r="UFB45" s="214"/>
      <c r="UFC45" s="214"/>
      <c r="UFD45" s="214"/>
      <c r="UFE45" s="214"/>
      <c r="UFF45" s="214"/>
      <c r="UFG45" s="214"/>
      <c r="UFH45" s="214"/>
      <c r="UFI45" s="214"/>
      <c r="UFJ45" s="214"/>
      <c r="UFK45" s="214"/>
      <c r="UFL45" s="214"/>
      <c r="UFM45" s="214"/>
      <c r="UFN45" s="214"/>
      <c r="UFO45" s="214"/>
      <c r="UFP45" s="214"/>
      <c r="UFQ45" s="214"/>
      <c r="UFR45" s="214"/>
      <c r="UFS45" s="214"/>
      <c r="UFT45" s="214"/>
      <c r="UFU45" s="214"/>
      <c r="UFV45" s="214"/>
      <c r="UFW45" s="214"/>
      <c r="UFX45" s="214"/>
      <c r="UFY45" s="214"/>
      <c r="UFZ45" s="214"/>
      <c r="UGA45" s="214"/>
      <c r="UGB45" s="214"/>
      <c r="UGC45" s="214"/>
      <c r="UGD45" s="214"/>
      <c r="UGE45" s="214"/>
      <c r="UGF45" s="214"/>
      <c r="UGG45" s="214"/>
      <c r="UGH45" s="214"/>
      <c r="UGI45" s="214"/>
      <c r="UGJ45" s="214"/>
      <c r="UGK45" s="214"/>
      <c r="UGL45" s="214"/>
      <c r="UGM45" s="214"/>
      <c r="UGN45" s="214"/>
      <c r="UGO45" s="214"/>
      <c r="UGP45" s="214"/>
      <c r="UGQ45" s="214"/>
      <c r="UGR45" s="214"/>
      <c r="UGS45" s="214"/>
      <c r="UGT45" s="214"/>
      <c r="UGU45" s="214"/>
      <c r="UGV45" s="214"/>
      <c r="UGW45" s="214"/>
      <c r="UGX45" s="214"/>
      <c r="UGY45" s="214"/>
      <c r="UGZ45" s="214"/>
      <c r="UHA45" s="214"/>
      <c r="UHB45" s="214"/>
      <c r="UHC45" s="214"/>
      <c r="UHD45" s="214"/>
      <c r="UHE45" s="214"/>
      <c r="UHF45" s="214"/>
      <c r="UHG45" s="214"/>
      <c r="UHH45" s="214"/>
      <c r="UHI45" s="214"/>
      <c r="UHJ45" s="214"/>
      <c r="UHK45" s="214"/>
      <c r="UHL45" s="214"/>
      <c r="UHM45" s="214"/>
      <c r="UHN45" s="214"/>
      <c r="UHO45" s="214"/>
      <c r="UHP45" s="214"/>
      <c r="UHQ45" s="214"/>
      <c r="UHR45" s="214"/>
      <c r="UHS45" s="214"/>
      <c r="UHT45" s="214"/>
      <c r="UHU45" s="214"/>
      <c r="UHV45" s="214"/>
      <c r="UHW45" s="214"/>
      <c r="UHX45" s="214"/>
      <c r="UHY45" s="214"/>
      <c r="UHZ45" s="214"/>
      <c r="UIA45" s="214"/>
      <c r="UIB45" s="214"/>
      <c r="UIC45" s="214"/>
      <c r="UID45" s="214"/>
      <c r="UIE45" s="214"/>
      <c r="UIF45" s="214"/>
      <c r="UIG45" s="214"/>
      <c r="UIH45" s="214"/>
      <c r="UII45" s="214"/>
      <c r="UIJ45" s="214"/>
      <c r="UIK45" s="214"/>
      <c r="UIL45" s="214"/>
      <c r="UIM45" s="214"/>
      <c r="UIN45" s="214"/>
      <c r="UIO45" s="214"/>
      <c r="UIP45" s="214"/>
      <c r="UIQ45" s="214"/>
      <c r="UIR45" s="214"/>
      <c r="UIS45" s="214"/>
      <c r="UIT45" s="214"/>
      <c r="UIU45" s="214"/>
      <c r="UIV45" s="214"/>
      <c r="UIW45" s="214"/>
      <c r="UIX45" s="214"/>
      <c r="UIY45" s="214"/>
      <c r="UIZ45" s="214"/>
      <c r="UJA45" s="214"/>
      <c r="UJB45" s="214"/>
      <c r="UJC45" s="214"/>
      <c r="UJD45" s="214"/>
      <c r="UJE45" s="214"/>
      <c r="UJF45" s="214"/>
      <c r="UJG45" s="214"/>
      <c r="UJH45" s="214"/>
      <c r="UJI45" s="214"/>
      <c r="UJJ45" s="214"/>
      <c r="UJK45" s="214"/>
      <c r="UJL45" s="214"/>
      <c r="UJM45" s="214"/>
      <c r="UJN45" s="214"/>
      <c r="UJO45" s="214"/>
      <c r="UJP45" s="214"/>
      <c r="UJQ45" s="214"/>
      <c r="UJR45" s="214"/>
      <c r="UJS45" s="214"/>
      <c r="UJT45" s="214"/>
      <c r="UJU45" s="214"/>
      <c r="UJV45" s="214"/>
      <c r="UJW45" s="214"/>
      <c r="UJX45" s="214"/>
      <c r="UJY45" s="214"/>
      <c r="UJZ45" s="214"/>
      <c r="UKA45" s="214"/>
      <c r="UKB45" s="214"/>
      <c r="UKC45" s="214"/>
      <c r="UKD45" s="214"/>
      <c r="UKE45" s="214"/>
      <c r="UKF45" s="214"/>
      <c r="UKG45" s="214"/>
      <c r="UKH45" s="214"/>
      <c r="UKI45" s="214"/>
      <c r="UKJ45" s="214"/>
      <c r="UKK45" s="214"/>
      <c r="UKL45" s="214"/>
      <c r="UKM45" s="214"/>
      <c r="UKN45" s="214"/>
      <c r="UKO45" s="214"/>
      <c r="UKP45" s="214"/>
      <c r="UKQ45" s="214"/>
      <c r="UKR45" s="214"/>
      <c r="UKS45" s="214"/>
      <c r="UKT45" s="214"/>
      <c r="UKU45" s="214"/>
      <c r="UKV45" s="214"/>
      <c r="UKW45" s="214"/>
      <c r="UKX45" s="214"/>
      <c r="UKY45" s="214"/>
      <c r="UKZ45" s="214"/>
      <c r="ULA45" s="214"/>
      <c r="ULB45" s="214"/>
      <c r="ULC45" s="214"/>
      <c r="ULD45" s="214"/>
      <c r="ULE45" s="214"/>
      <c r="ULF45" s="214"/>
      <c r="ULG45" s="214"/>
      <c r="ULH45" s="214"/>
      <c r="ULI45" s="214"/>
      <c r="ULJ45" s="214"/>
      <c r="ULK45" s="214"/>
      <c r="ULL45" s="214"/>
      <c r="ULM45" s="214"/>
      <c r="ULN45" s="214"/>
      <c r="ULO45" s="214"/>
      <c r="ULP45" s="214"/>
      <c r="ULQ45" s="214"/>
      <c r="ULR45" s="214"/>
      <c r="ULS45" s="214"/>
      <c r="ULT45" s="214"/>
      <c r="ULU45" s="214"/>
      <c r="ULV45" s="214"/>
      <c r="ULW45" s="214"/>
      <c r="ULX45" s="214"/>
      <c r="ULY45" s="214"/>
      <c r="ULZ45" s="214"/>
      <c r="UMA45" s="214"/>
      <c r="UMB45" s="214"/>
      <c r="UMC45" s="214"/>
      <c r="UMD45" s="214"/>
      <c r="UME45" s="214"/>
      <c r="UMF45" s="214"/>
      <c r="UMG45" s="214"/>
      <c r="UMH45" s="214"/>
      <c r="UMI45" s="214"/>
      <c r="UMJ45" s="214"/>
      <c r="UMK45" s="214"/>
      <c r="UML45" s="214"/>
      <c r="UMM45" s="214"/>
      <c r="UMN45" s="214"/>
      <c r="UMO45" s="214"/>
      <c r="UMP45" s="214"/>
      <c r="UMQ45" s="214"/>
      <c r="UMR45" s="214"/>
      <c r="UMS45" s="214"/>
      <c r="UMT45" s="214"/>
      <c r="UMU45" s="214"/>
      <c r="UMV45" s="214"/>
      <c r="UMW45" s="214"/>
      <c r="UMX45" s="214"/>
      <c r="UMY45" s="214"/>
      <c r="UMZ45" s="214"/>
      <c r="UNA45" s="214"/>
      <c r="UNB45" s="214"/>
      <c r="UNC45" s="214"/>
      <c r="UND45" s="214"/>
      <c r="UNE45" s="214"/>
      <c r="UNF45" s="214"/>
      <c r="UNG45" s="214"/>
      <c r="UNH45" s="214"/>
      <c r="UNI45" s="214"/>
      <c r="UNJ45" s="214"/>
      <c r="UNK45" s="214"/>
      <c r="UNL45" s="214"/>
      <c r="UNM45" s="214"/>
      <c r="UNN45" s="214"/>
      <c r="UNO45" s="214"/>
      <c r="UNP45" s="214"/>
      <c r="UNQ45" s="214"/>
      <c r="UNR45" s="214"/>
      <c r="UNS45" s="214"/>
      <c r="UNT45" s="214"/>
      <c r="UNU45" s="214"/>
      <c r="UNV45" s="214"/>
      <c r="UNW45" s="214"/>
      <c r="UNX45" s="214"/>
      <c r="UNY45" s="214"/>
      <c r="UNZ45" s="214"/>
      <c r="UOA45" s="214"/>
      <c r="UOB45" s="214"/>
      <c r="UOC45" s="214"/>
      <c r="UOD45" s="214"/>
      <c r="UOE45" s="214"/>
      <c r="UOF45" s="214"/>
      <c r="UOG45" s="214"/>
      <c r="UOH45" s="214"/>
      <c r="UOI45" s="214"/>
      <c r="UOJ45" s="214"/>
      <c r="UOK45" s="214"/>
      <c r="UOL45" s="214"/>
      <c r="UOM45" s="214"/>
      <c r="UON45" s="214"/>
      <c r="UOO45" s="214"/>
      <c r="UOP45" s="214"/>
      <c r="UOQ45" s="214"/>
      <c r="UOR45" s="214"/>
      <c r="UOS45" s="214"/>
      <c r="UOT45" s="214"/>
      <c r="UOU45" s="214"/>
      <c r="UOV45" s="214"/>
      <c r="UOW45" s="214"/>
      <c r="UOX45" s="214"/>
      <c r="UOY45" s="214"/>
      <c r="UOZ45" s="214"/>
      <c r="UPA45" s="214"/>
      <c r="UPB45" s="214"/>
      <c r="UPC45" s="214"/>
      <c r="UPD45" s="214"/>
      <c r="UPE45" s="214"/>
      <c r="UPF45" s="214"/>
      <c r="UPG45" s="214"/>
      <c r="UPH45" s="214"/>
      <c r="UPI45" s="214"/>
      <c r="UPJ45" s="214"/>
      <c r="UPK45" s="214"/>
      <c r="UPL45" s="214"/>
      <c r="UPM45" s="214"/>
      <c r="UPN45" s="214"/>
      <c r="UPO45" s="214"/>
      <c r="UPP45" s="214"/>
      <c r="UPQ45" s="214"/>
      <c r="UPR45" s="214"/>
      <c r="UPS45" s="214"/>
      <c r="UPT45" s="214"/>
      <c r="UPU45" s="214"/>
      <c r="UPV45" s="214"/>
      <c r="UPW45" s="214"/>
      <c r="UPX45" s="214"/>
      <c r="UPY45" s="214"/>
      <c r="UPZ45" s="214"/>
      <c r="UQA45" s="214"/>
      <c r="UQB45" s="214"/>
      <c r="UQC45" s="214"/>
      <c r="UQD45" s="214"/>
      <c r="UQE45" s="214"/>
      <c r="UQF45" s="214"/>
      <c r="UQG45" s="214"/>
      <c r="UQH45" s="214"/>
      <c r="UQI45" s="214"/>
      <c r="UQJ45" s="214"/>
      <c r="UQK45" s="214"/>
      <c r="UQL45" s="214"/>
      <c r="UQM45" s="214"/>
      <c r="UQN45" s="214"/>
      <c r="UQO45" s="214"/>
      <c r="UQP45" s="214"/>
      <c r="UQQ45" s="214"/>
      <c r="UQR45" s="214"/>
      <c r="UQS45" s="214"/>
      <c r="UQT45" s="214"/>
      <c r="UQU45" s="214"/>
      <c r="UQV45" s="214"/>
      <c r="UQW45" s="214"/>
      <c r="UQX45" s="214"/>
      <c r="UQY45" s="214"/>
      <c r="UQZ45" s="214"/>
      <c r="URA45" s="214"/>
      <c r="URB45" s="214"/>
      <c r="URC45" s="214"/>
      <c r="URD45" s="214"/>
      <c r="URE45" s="214"/>
      <c r="URF45" s="214"/>
      <c r="URG45" s="214"/>
      <c r="URH45" s="214"/>
      <c r="URI45" s="214"/>
      <c r="URJ45" s="214"/>
      <c r="URK45" s="214"/>
      <c r="URL45" s="214"/>
      <c r="URM45" s="214"/>
      <c r="URN45" s="214"/>
      <c r="URO45" s="214"/>
      <c r="URP45" s="214"/>
      <c r="URQ45" s="214"/>
      <c r="URR45" s="214"/>
      <c r="URS45" s="214"/>
      <c r="URT45" s="214"/>
      <c r="URU45" s="214"/>
      <c r="URV45" s="214"/>
      <c r="URW45" s="214"/>
      <c r="URX45" s="214"/>
      <c r="URY45" s="214"/>
      <c r="URZ45" s="214"/>
      <c r="USA45" s="214"/>
      <c r="USB45" s="214"/>
      <c r="USC45" s="214"/>
      <c r="USD45" s="214"/>
      <c r="USE45" s="214"/>
      <c r="USF45" s="214"/>
      <c r="USG45" s="214"/>
      <c r="USH45" s="214"/>
      <c r="USI45" s="214"/>
      <c r="USJ45" s="214"/>
      <c r="USK45" s="214"/>
      <c r="USL45" s="214"/>
      <c r="USM45" s="214"/>
      <c r="USN45" s="214"/>
      <c r="USO45" s="214"/>
      <c r="USP45" s="214"/>
      <c r="USQ45" s="214"/>
      <c r="USR45" s="214"/>
      <c r="USS45" s="214"/>
      <c r="UST45" s="214"/>
      <c r="USU45" s="214"/>
      <c r="USV45" s="214"/>
      <c r="USW45" s="214"/>
      <c r="USX45" s="214"/>
      <c r="USY45" s="214"/>
      <c r="USZ45" s="214"/>
      <c r="UTA45" s="214"/>
      <c r="UTB45" s="214"/>
      <c r="UTC45" s="214"/>
      <c r="UTD45" s="214"/>
      <c r="UTE45" s="214"/>
      <c r="UTF45" s="214"/>
      <c r="UTG45" s="214"/>
      <c r="UTH45" s="214"/>
      <c r="UTI45" s="214"/>
      <c r="UTJ45" s="214"/>
      <c r="UTK45" s="214"/>
      <c r="UTL45" s="214"/>
      <c r="UTM45" s="214"/>
      <c r="UTN45" s="214"/>
      <c r="UTO45" s="214"/>
      <c r="UTP45" s="214"/>
      <c r="UTQ45" s="214"/>
      <c r="UTR45" s="214"/>
      <c r="UTS45" s="214"/>
      <c r="UTT45" s="214"/>
      <c r="UTU45" s="214"/>
      <c r="UTV45" s="214"/>
      <c r="UTW45" s="214"/>
      <c r="UTX45" s="214"/>
      <c r="UTY45" s="214"/>
      <c r="UTZ45" s="214"/>
      <c r="UUA45" s="214"/>
      <c r="UUB45" s="214"/>
      <c r="UUC45" s="214"/>
      <c r="UUD45" s="214"/>
      <c r="UUE45" s="214"/>
      <c r="UUF45" s="214"/>
      <c r="UUG45" s="214"/>
      <c r="UUH45" s="214"/>
      <c r="UUI45" s="214"/>
      <c r="UUJ45" s="214"/>
      <c r="UUK45" s="214"/>
      <c r="UUL45" s="214"/>
      <c r="UUM45" s="214"/>
      <c r="UUN45" s="214"/>
      <c r="UUO45" s="214"/>
      <c r="UUP45" s="214"/>
      <c r="UUQ45" s="214"/>
      <c r="UUR45" s="214"/>
      <c r="UUS45" s="214"/>
      <c r="UUT45" s="214"/>
      <c r="UUU45" s="214"/>
      <c r="UUV45" s="214"/>
      <c r="UUW45" s="214"/>
      <c r="UUX45" s="214"/>
      <c r="UUY45" s="214"/>
      <c r="UUZ45" s="214"/>
      <c r="UVA45" s="214"/>
      <c r="UVB45" s="214"/>
      <c r="UVC45" s="214"/>
      <c r="UVD45" s="214"/>
      <c r="UVE45" s="214"/>
      <c r="UVF45" s="214"/>
      <c r="UVG45" s="214"/>
      <c r="UVH45" s="214"/>
      <c r="UVI45" s="214"/>
      <c r="UVJ45" s="214"/>
      <c r="UVK45" s="214"/>
      <c r="UVL45" s="214"/>
      <c r="UVM45" s="214"/>
      <c r="UVN45" s="214"/>
      <c r="UVO45" s="214"/>
      <c r="UVP45" s="214"/>
      <c r="UVQ45" s="214"/>
      <c r="UVR45" s="214"/>
      <c r="UVS45" s="214"/>
      <c r="UVT45" s="214"/>
      <c r="UVU45" s="214"/>
      <c r="UVV45" s="214"/>
      <c r="UVW45" s="214"/>
      <c r="UVX45" s="214"/>
      <c r="UVY45" s="214"/>
      <c r="UVZ45" s="214"/>
      <c r="UWA45" s="214"/>
      <c r="UWB45" s="214"/>
      <c r="UWC45" s="214"/>
      <c r="UWD45" s="214"/>
      <c r="UWE45" s="214"/>
      <c r="UWF45" s="214"/>
      <c r="UWG45" s="214"/>
      <c r="UWH45" s="214"/>
      <c r="UWI45" s="214"/>
      <c r="UWJ45" s="214"/>
      <c r="UWK45" s="214"/>
      <c r="UWL45" s="214"/>
      <c r="UWM45" s="214"/>
      <c r="UWN45" s="214"/>
      <c r="UWO45" s="214"/>
      <c r="UWP45" s="214"/>
      <c r="UWQ45" s="214"/>
      <c r="UWR45" s="214"/>
      <c r="UWS45" s="214"/>
      <c r="UWT45" s="214"/>
      <c r="UWU45" s="214"/>
      <c r="UWV45" s="214"/>
      <c r="UWW45" s="214"/>
      <c r="UWX45" s="214"/>
      <c r="UWY45" s="214"/>
      <c r="UWZ45" s="214"/>
      <c r="UXA45" s="214"/>
      <c r="UXB45" s="214"/>
      <c r="UXC45" s="214"/>
      <c r="UXD45" s="214"/>
      <c r="UXE45" s="214"/>
      <c r="UXF45" s="214"/>
      <c r="UXG45" s="214"/>
      <c r="UXH45" s="214"/>
      <c r="UXI45" s="214"/>
      <c r="UXJ45" s="214"/>
      <c r="UXK45" s="214"/>
      <c r="UXL45" s="214"/>
      <c r="UXM45" s="214"/>
      <c r="UXN45" s="214"/>
      <c r="UXO45" s="214"/>
      <c r="UXP45" s="214"/>
      <c r="UXQ45" s="214"/>
      <c r="UXR45" s="214"/>
      <c r="UXS45" s="214"/>
      <c r="UXT45" s="214"/>
      <c r="UXU45" s="214"/>
      <c r="UXV45" s="214"/>
      <c r="UXW45" s="214"/>
      <c r="UXX45" s="214"/>
      <c r="UXY45" s="214"/>
      <c r="UXZ45" s="214"/>
      <c r="UYA45" s="214"/>
      <c r="UYB45" s="214"/>
      <c r="UYC45" s="214"/>
      <c r="UYD45" s="214"/>
      <c r="UYE45" s="214"/>
      <c r="UYF45" s="214"/>
      <c r="UYG45" s="214"/>
      <c r="UYH45" s="214"/>
      <c r="UYI45" s="214"/>
      <c r="UYJ45" s="214"/>
      <c r="UYK45" s="214"/>
      <c r="UYL45" s="214"/>
      <c r="UYM45" s="214"/>
      <c r="UYN45" s="214"/>
      <c r="UYO45" s="214"/>
      <c r="UYP45" s="214"/>
      <c r="UYQ45" s="214"/>
      <c r="UYR45" s="214"/>
      <c r="UYS45" s="214"/>
      <c r="UYT45" s="214"/>
      <c r="UYU45" s="214"/>
      <c r="UYV45" s="214"/>
      <c r="UYW45" s="214"/>
      <c r="UYX45" s="214"/>
      <c r="UYY45" s="214"/>
      <c r="UYZ45" s="214"/>
      <c r="UZA45" s="214"/>
      <c r="UZB45" s="214"/>
      <c r="UZC45" s="214"/>
      <c r="UZD45" s="214"/>
      <c r="UZE45" s="214"/>
      <c r="UZF45" s="214"/>
      <c r="UZG45" s="214"/>
      <c r="UZH45" s="214"/>
      <c r="UZI45" s="214"/>
      <c r="UZJ45" s="214"/>
      <c r="UZK45" s="214"/>
      <c r="UZL45" s="214"/>
      <c r="UZM45" s="214"/>
      <c r="UZN45" s="214"/>
      <c r="UZO45" s="214"/>
      <c r="UZP45" s="214"/>
      <c r="UZQ45" s="214"/>
      <c r="UZR45" s="214"/>
      <c r="UZS45" s="214"/>
      <c r="UZT45" s="214"/>
      <c r="UZU45" s="214"/>
      <c r="UZV45" s="214"/>
      <c r="UZW45" s="214"/>
      <c r="UZX45" s="214"/>
      <c r="UZY45" s="214"/>
      <c r="UZZ45" s="214"/>
      <c r="VAA45" s="214"/>
      <c r="VAB45" s="214"/>
      <c r="VAC45" s="214"/>
      <c r="VAD45" s="214"/>
      <c r="VAE45" s="214"/>
      <c r="VAF45" s="214"/>
      <c r="VAG45" s="214"/>
      <c r="VAH45" s="214"/>
      <c r="VAI45" s="214"/>
      <c r="VAJ45" s="214"/>
      <c r="VAK45" s="214"/>
      <c r="VAL45" s="214"/>
      <c r="VAM45" s="214"/>
      <c r="VAN45" s="214"/>
      <c r="VAO45" s="214"/>
      <c r="VAP45" s="214"/>
      <c r="VAQ45" s="214"/>
      <c r="VAR45" s="214"/>
      <c r="VAS45" s="214"/>
      <c r="VAT45" s="214"/>
      <c r="VAU45" s="214"/>
      <c r="VAV45" s="214"/>
      <c r="VAW45" s="214"/>
      <c r="VAX45" s="214"/>
      <c r="VAY45" s="214"/>
      <c r="VAZ45" s="214"/>
      <c r="VBA45" s="214"/>
      <c r="VBB45" s="214"/>
      <c r="VBC45" s="214"/>
      <c r="VBD45" s="214"/>
      <c r="VBE45" s="214"/>
      <c r="VBF45" s="214"/>
      <c r="VBG45" s="214"/>
      <c r="VBH45" s="214"/>
      <c r="VBI45" s="214"/>
      <c r="VBJ45" s="214"/>
      <c r="VBK45" s="214"/>
      <c r="VBL45" s="214"/>
      <c r="VBM45" s="214"/>
      <c r="VBN45" s="214"/>
      <c r="VBO45" s="214"/>
      <c r="VBP45" s="214"/>
      <c r="VBQ45" s="214"/>
      <c r="VBR45" s="214"/>
      <c r="VBS45" s="214"/>
      <c r="VBT45" s="214"/>
      <c r="VBU45" s="214"/>
      <c r="VBV45" s="214"/>
      <c r="VBW45" s="214"/>
      <c r="VBX45" s="214"/>
      <c r="VBY45" s="214"/>
      <c r="VBZ45" s="214"/>
      <c r="VCA45" s="214"/>
      <c r="VCB45" s="214"/>
      <c r="VCC45" s="214"/>
      <c r="VCD45" s="214"/>
      <c r="VCE45" s="214"/>
      <c r="VCF45" s="214"/>
      <c r="VCG45" s="214"/>
      <c r="VCH45" s="214"/>
      <c r="VCI45" s="214"/>
      <c r="VCJ45" s="214"/>
      <c r="VCK45" s="214"/>
      <c r="VCL45" s="214"/>
      <c r="VCM45" s="214"/>
      <c r="VCN45" s="214"/>
      <c r="VCO45" s="214"/>
      <c r="VCP45" s="214"/>
      <c r="VCQ45" s="214"/>
      <c r="VCR45" s="214"/>
      <c r="VCS45" s="214"/>
      <c r="VCT45" s="214"/>
      <c r="VCU45" s="214"/>
      <c r="VCV45" s="214"/>
      <c r="VCW45" s="214"/>
      <c r="VCX45" s="214"/>
      <c r="VCY45" s="214"/>
      <c r="VCZ45" s="214"/>
      <c r="VDA45" s="214"/>
      <c r="VDB45" s="214"/>
      <c r="VDC45" s="214"/>
      <c r="VDD45" s="214"/>
      <c r="VDE45" s="214"/>
      <c r="VDF45" s="214"/>
      <c r="VDG45" s="214"/>
      <c r="VDH45" s="214"/>
      <c r="VDI45" s="214"/>
      <c r="VDJ45" s="214"/>
      <c r="VDK45" s="214"/>
      <c r="VDL45" s="214"/>
      <c r="VDM45" s="214"/>
      <c r="VDN45" s="214"/>
      <c r="VDO45" s="214"/>
      <c r="VDP45" s="214"/>
      <c r="VDQ45" s="214"/>
      <c r="VDR45" s="214"/>
      <c r="VDS45" s="214"/>
      <c r="VDT45" s="214"/>
      <c r="VDU45" s="214"/>
      <c r="VDV45" s="214"/>
      <c r="VDW45" s="214"/>
      <c r="VDX45" s="214"/>
      <c r="VDY45" s="214"/>
      <c r="VDZ45" s="214"/>
      <c r="VEA45" s="214"/>
      <c r="VEB45" s="214"/>
      <c r="VEC45" s="214"/>
      <c r="VED45" s="214"/>
      <c r="VEE45" s="214"/>
      <c r="VEF45" s="214"/>
      <c r="VEG45" s="214"/>
      <c r="VEH45" s="214"/>
      <c r="VEI45" s="214"/>
      <c r="VEJ45" s="214"/>
      <c r="VEK45" s="214"/>
      <c r="VEL45" s="214"/>
      <c r="VEM45" s="214"/>
      <c r="VEN45" s="214"/>
      <c r="VEO45" s="214"/>
      <c r="VEP45" s="214"/>
      <c r="VEQ45" s="214"/>
      <c r="VER45" s="214"/>
      <c r="VES45" s="214"/>
      <c r="VET45" s="214"/>
      <c r="VEU45" s="214"/>
      <c r="VEV45" s="214"/>
      <c r="VEW45" s="214"/>
      <c r="VEX45" s="214"/>
      <c r="VEY45" s="214"/>
      <c r="VEZ45" s="214"/>
      <c r="VFA45" s="214"/>
      <c r="VFB45" s="214"/>
      <c r="VFC45" s="214"/>
      <c r="VFD45" s="214"/>
      <c r="VFE45" s="214"/>
      <c r="VFF45" s="214"/>
      <c r="VFG45" s="214"/>
      <c r="VFH45" s="214"/>
      <c r="VFI45" s="214"/>
      <c r="VFJ45" s="214"/>
      <c r="VFK45" s="214"/>
      <c r="VFL45" s="214"/>
      <c r="VFM45" s="214"/>
      <c r="VFN45" s="214"/>
      <c r="VFO45" s="214"/>
      <c r="VFP45" s="214"/>
      <c r="VFQ45" s="214"/>
      <c r="VFR45" s="214"/>
      <c r="VFS45" s="214"/>
      <c r="VFT45" s="214"/>
      <c r="VFU45" s="214"/>
      <c r="VFV45" s="214"/>
      <c r="VFW45" s="214"/>
      <c r="VFX45" s="214"/>
      <c r="VFY45" s="214"/>
      <c r="VFZ45" s="214"/>
      <c r="VGA45" s="214"/>
      <c r="VGB45" s="214"/>
      <c r="VGC45" s="214"/>
      <c r="VGD45" s="214"/>
      <c r="VGE45" s="214"/>
      <c r="VGF45" s="214"/>
      <c r="VGG45" s="214"/>
      <c r="VGH45" s="214"/>
      <c r="VGI45" s="214"/>
      <c r="VGJ45" s="214"/>
      <c r="VGK45" s="214"/>
      <c r="VGL45" s="214"/>
      <c r="VGM45" s="214"/>
      <c r="VGN45" s="214"/>
      <c r="VGO45" s="214"/>
      <c r="VGP45" s="214"/>
      <c r="VGQ45" s="214"/>
      <c r="VGR45" s="214"/>
      <c r="VGS45" s="214"/>
      <c r="VGT45" s="214"/>
      <c r="VGU45" s="214"/>
      <c r="VGV45" s="214"/>
      <c r="VGW45" s="214"/>
      <c r="VGX45" s="214"/>
      <c r="VGY45" s="214"/>
      <c r="VGZ45" s="214"/>
      <c r="VHA45" s="214"/>
      <c r="VHB45" s="214"/>
      <c r="VHC45" s="214"/>
      <c r="VHD45" s="214"/>
      <c r="VHE45" s="214"/>
      <c r="VHF45" s="214"/>
      <c r="VHG45" s="214"/>
      <c r="VHH45" s="214"/>
      <c r="VHI45" s="214"/>
      <c r="VHJ45" s="214"/>
      <c r="VHK45" s="214"/>
      <c r="VHL45" s="214"/>
      <c r="VHM45" s="214"/>
      <c r="VHN45" s="214"/>
      <c r="VHO45" s="214"/>
      <c r="VHP45" s="214"/>
      <c r="VHQ45" s="214"/>
      <c r="VHR45" s="214"/>
      <c r="VHS45" s="214"/>
      <c r="VHT45" s="214"/>
      <c r="VHU45" s="214"/>
      <c r="VHV45" s="214"/>
      <c r="VHW45" s="214"/>
      <c r="VHX45" s="214"/>
      <c r="VHY45" s="214"/>
      <c r="VHZ45" s="214"/>
      <c r="VIA45" s="214"/>
      <c r="VIB45" s="214"/>
      <c r="VIC45" s="214"/>
      <c r="VID45" s="214"/>
      <c r="VIE45" s="214"/>
      <c r="VIF45" s="214"/>
      <c r="VIG45" s="214"/>
      <c r="VIH45" s="214"/>
      <c r="VII45" s="214"/>
      <c r="VIJ45" s="214"/>
      <c r="VIK45" s="214"/>
      <c r="VIL45" s="214"/>
      <c r="VIM45" s="214"/>
      <c r="VIN45" s="214"/>
      <c r="VIO45" s="214"/>
      <c r="VIP45" s="214"/>
      <c r="VIQ45" s="214"/>
      <c r="VIR45" s="214"/>
      <c r="VIS45" s="214"/>
      <c r="VIT45" s="214"/>
      <c r="VIU45" s="214"/>
      <c r="VIV45" s="214"/>
      <c r="VIW45" s="214"/>
      <c r="VIX45" s="214"/>
      <c r="VIY45" s="214"/>
      <c r="VIZ45" s="214"/>
      <c r="VJA45" s="214"/>
      <c r="VJB45" s="214"/>
      <c r="VJC45" s="214"/>
      <c r="VJD45" s="214"/>
      <c r="VJE45" s="214"/>
      <c r="VJF45" s="214"/>
      <c r="VJG45" s="214"/>
      <c r="VJH45" s="214"/>
      <c r="VJI45" s="214"/>
      <c r="VJJ45" s="214"/>
      <c r="VJK45" s="214"/>
      <c r="VJL45" s="214"/>
      <c r="VJM45" s="214"/>
      <c r="VJN45" s="214"/>
      <c r="VJO45" s="214"/>
      <c r="VJP45" s="214"/>
      <c r="VJQ45" s="214"/>
      <c r="VJR45" s="214"/>
      <c r="VJS45" s="214"/>
      <c r="VJT45" s="214"/>
      <c r="VJU45" s="214"/>
      <c r="VJV45" s="214"/>
      <c r="VJW45" s="214"/>
      <c r="VJX45" s="214"/>
      <c r="VJY45" s="214"/>
      <c r="VJZ45" s="214"/>
      <c r="VKA45" s="214"/>
      <c r="VKB45" s="214"/>
      <c r="VKC45" s="214"/>
      <c r="VKD45" s="214"/>
      <c r="VKE45" s="214"/>
      <c r="VKF45" s="214"/>
      <c r="VKG45" s="214"/>
      <c r="VKH45" s="214"/>
      <c r="VKI45" s="214"/>
      <c r="VKJ45" s="214"/>
      <c r="VKK45" s="214"/>
      <c r="VKL45" s="214"/>
      <c r="VKM45" s="214"/>
      <c r="VKN45" s="214"/>
      <c r="VKO45" s="214"/>
      <c r="VKP45" s="214"/>
      <c r="VKQ45" s="214"/>
      <c r="VKR45" s="214"/>
      <c r="VKS45" s="214"/>
      <c r="VKT45" s="214"/>
      <c r="VKU45" s="214"/>
      <c r="VKV45" s="214"/>
      <c r="VKW45" s="214"/>
      <c r="VKX45" s="214"/>
      <c r="VKY45" s="214"/>
      <c r="VKZ45" s="214"/>
      <c r="VLA45" s="214"/>
      <c r="VLB45" s="214"/>
      <c r="VLC45" s="214"/>
      <c r="VLD45" s="214"/>
      <c r="VLE45" s="214"/>
      <c r="VLF45" s="214"/>
      <c r="VLG45" s="214"/>
      <c r="VLH45" s="214"/>
      <c r="VLI45" s="214"/>
      <c r="VLJ45" s="214"/>
      <c r="VLK45" s="214"/>
      <c r="VLL45" s="214"/>
      <c r="VLM45" s="214"/>
      <c r="VLN45" s="214"/>
      <c r="VLO45" s="214"/>
      <c r="VLP45" s="214"/>
      <c r="VLQ45" s="214"/>
      <c r="VLR45" s="214"/>
      <c r="VLS45" s="214"/>
      <c r="VLT45" s="214"/>
      <c r="VLU45" s="214"/>
      <c r="VLV45" s="214"/>
      <c r="VLW45" s="214"/>
      <c r="VLX45" s="214"/>
      <c r="VLY45" s="214"/>
      <c r="VLZ45" s="214"/>
      <c r="VMA45" s="214"/>
      <c r="VMB45" s="214"/>
      <c r="VMC45" s="214"/>
      <c r="VMD45" s="214"/>
      <c r="VME45" s="214"/>
      <c r="VMF45" s="214"/>
      <c r="VMG45" s="214"/>
      <c r="VMH45" s="214"/>
      <c r="VMI45" s="214"/>
      <c r="VMJ45" s="214"/>
      <c r="VMK45" s="214"/>
      <c r="VML45" s="214"/>
      <c r="VMM45" s="214"/>
      <c r="VMN45" s="214"/>
      <c r="VMO45" s="214"/>
      <c r="VMP45" s="214"/>
      <c r="VMQ45" s="214"/>
      <c r="VMR45" s="214"/>
      <c r="VMS45" s="214"/>
      <c r="VMT45" s="214"/>
      <c r="VMU45" s="214"/>
      <c r="VMV45" s="214"/>
      <c r="VMW45" s="214"/>
      <c r="VMX45" s="214"/>
      <c r="VMY45" s="214"/>
      <c r="VMZ45" s="214"/>
      <c r="VNA45" s="214"/>
      <c r="VNB45" s="214"/>
      <c r="VNC45" s="214"/>
      <c r="VND45" s="214"/>
      <c r="VNE45" s="214"/>
      <c r="VNF45" s="214"/>
      <c r="VNG45" s="214"/>
      <c r="VNH45" s="214"/>
      <c r="VNI45" s="214"/>
      <c r="VNJ45" s="214"/>
      <c r="VNK45" s="214"/>
      <c r="VNL45" s="214"/>
      <c r="VNM45" s="214"/>
      <c r="VNN45" s="214"/>
      <c r="VNO45" s="214"/>
      <c r="VNP45" s="214"/>
      <c r="VNQ45" s="214"/>
      <c r="VNR45" s="214"/>
      <c r="VNS45" s="214"/>
      <c r="VNT45" s="214"/>
      <c r="VNU45" s="214"/>
      <c r="VNV45" s="214"/>
      <c r="VNW45" s="214"/>
      <c r="VNX45" s="214"/>
      <c r="VNY45" s="214"/>
      <c r="VNZ45" s="214"/>
      <c r="VOA45" s="214"/>
      <c r="VOB45" s="214"/>
      <c r="VOC45" s="214"/>
      <c r="VOD45" s="214"/>
      <c r="VOE45" s="214"/>
      <c r="VOF45" s="214"/>
      <c r="VOG45" s="214"/>
      <c r="VOH45" s="214"/>
      <c r="VOI45" s="214"/>
      <c r="VOJ45" s="214"/>
      <c r="VOK45" s="214"/>
      <c r="VOL45" s="214"/>
      <c r="VOM45" s="214"/>
      <c r="VON45" s="214"/>
      <c r="VOO45" s="214"/>
      <c r="VOP45" s="214"/>
      <c r="VOQ45" s="214"/>
      <c r="VOR45" s="214"/>
      <c r="VOS45" s="214"/>
      <c r="VOT45" s="214"/>
      <c r="VOU45" s="214"/>
      <c r="VOV45" s="214"/>
      <c r="VOW45" s="214"/>
      <c r="VOX45" s="214"/>
      <c r="VOY45" s="214"/>
      <c r="VOZ45" s="214"/>
      <c r="VPA45" s="214"/>
      <c r="VPB45" s="214"/>
      <c r="VPC45" s="214"/>
      <c r="VPD45" s="214"/>
      <c r="VPE45" s="214"/>
      <c r="VPF45" s="214"/>
      <c r="VPG45" s="214"/>
      <c r="VPH45" s="214"/>
      <c r="VPI45" s="214"/>
      <c r="VPJ45" s="214"/>
      <c r="VPK45" s="214"/>
      <c r="VPL45" s="214"/>
      <c r="VPM45" s="214"/>
      <c r="VPN45" s="214"/>
      <c r="VPO45" s="214"/>
      <c r="VPP45" s="214"/>
      <c r="VPQ45" s="214"/>
      <c r="VPR45" s="214"/>
      <c r="VPS45" s="214"/>
      <c r="VPT45" s="214"/>
      <c r="VPU45" s="214"/>
      <c r="VPV45" s="214"/>
      <c r="VPW45" s="214"/>
      <c r="VPX45" s="214"/>
      <c r="VPY45" s="214"/>
      <c r="VPZ45" s="214"/>
      <c r="VQA45" s="214"/>
      <c r="VQB45" s="214"/>
      <c r="VQC45" s="214"/>
      <c r="VQD45" s="214"/>
      <c r="VQE45" s="214"/>
      <c r="VQF45" s="214"/>
      <c r="VQG45" s="214"/>
      <c r="VQH45" s="214"/>
      <c r="VQI45" s="214"/>
      <c r="VQJ45" s="214"/>
      <c r="VQK45" s="214"/>
      <c r="VQL45" s="214"/>
      <c r="VQM45" s="214"/>
      <c r="VQN45" s="214"/>
      <c r="VQO45" s="214"/>
      <c r="VQP45" s="214"/>
      <c r="VQQ45" s="214"/>
      <c r="VQR45" s="214"/>
      <c r="VQS45" s="214"/>
      <c r="VQT45" s="214"/>
      <c r="VQU45" s="214"/>
      <c r="VQV45" s="214"/>
      <c r="VQW45" s="214"/>
      <c r="VQX45" s="214"/>
      <c r="VQY45" s="214"/>
      <c r="VQZ45" s="214"/>
      <c r="VRA45" s="214"/>
      <c r="VRB45" s="214"/>
      <c r="VRC45" s="214"/>
      <c r="VRD45" s="214"/>
      <c r="VRE45" s="214"/>
      <c r="VRF45" s="214"/>
      <c r="VRG45" s="214"/>
      <c r="VRH45" s="214"/>
      <c r="VRI45" s="214"/>
      <c r="VRJ45" s="214"/>
      <c r="VRK45" s="214"/>
      <c r="VRL45" s="214"/>
      <c r="VRM45" s="214"/>
      <c r="VRN45" s="214"/>
      <c r="VRO45" s="214"/>
      <c r="VRP45" s="214"/>
      <c r="VRQ45" s="214"/>
      <c r="VRR45" s="214"/>
      <c r="VRS45" s="214"/>
      <c r="VRT45" s="214"/>
      <c r="VRU45" s="214"/>
      <c r="VRV45" s="214"/>
      <c r="VRW45" s="214"/>
      <c r="VRX45" s="214"/>
      <c r="VRY45" s="214"/>
      <c r="VRZ45" s="214"/>
      <c r="VSA45" s="214"/>
      <c r="VSB45" s="214"/>
      <c r="VSC45" s="214"/>
      <c r="VSD45" s="214"/>
      <c r="VSE45" s="214"/>
      <c r="VSF45" s="214"/>
      <c r="VSG45" s="214"/>
      <c r="VSH45" s="214"/>
      <c r="VSI45" s="214"/>
      <c r="VSJ45" s="214"/>
      <c r="VSK45" s="214"/>
      <c r="VSL45" s="214"/>
      <c r="VSM45" s="214"/>
      <c r="VSN45" s="214"/>
      <c r="VSO45" s="214"/>
      <c r="VSP45" s="214"/>
      <c r="VSQ45" s="214"/>
      <c r="VSR45" s="214"/>
      <c r="VSS45" s="214"/>
      <c r="VST45" s="214"/>
      <c r="VSU45" s="214"/>
      <c r="VSV45" s="214"/>
      <c r="VSW45" s="214"/>
      <c r="VSX45" s="214"/>
      <c r="VSY45" s="214"/>
      <c r="VSZ45" s="214"/>
      <c r="VTA45" s="214"/>
      <c r="VTB45" s="214"/>
      <c r="VTC45" s="214"/>
      <c r="VTD45" s="214"/>
      <c r="VTE45" s="214"/>
      <c r="VTF45" s="214"/>
      <c r="VTG45" s="214"/>
      <c r="VTH45" s="214"/>
      <c r="VTI45" s="214"/>
      <c r="VTJ45" s="214"/>
      <c r="VTK45" s="214"/>
      <c r="VTL45" s="214"/>
      <c r="VTM45" s="214"/>
      <c r="VTN45" s="214"/>
      <c r="VTO45" s="214"/>
      <c r="VTP45" s="214"/>
      <c r="VTQ45" s="214"/>
      <c r="VTR45" s="214"/>
      <c r="VTS45" s="214"/>
      <c r="VTT45" s="214"/>
      <c r="VTU45" s="214"/>
      <c r="VTV45" s="214"/>
      <c r="VTW45" s="214"/>
      <c r="VTX45" s="214"/>
      <c r="VTY45" s="214"/>
      <c r="VTZ45" s="214"/>
      <c r="VUA45" s="214"/>
      <c r="VUB45" s="214"/>
      <c r="VUC45" s="214"/>
      <c r="VUD45" s="214"/>
      <c r="VUE45" s="214"/>
      <c r="VUF45" s="214"/>
      <c r="VUG45" s="214"/>
      <c r="VUH45" s="214"/>
      <c r="VUI45" s="214"/>
      <c r="VUJ45" s="214"/>
      <c r="VUK45" s="214"/>
      <c r="VUL45" s="214"/>
      <c r="VUM45" s="214"/>
      <c r="VUN45" s="214"/>
      <c r="VUO45" s="214"/>
      <c r="VUP45" s="214"/>
      <c r="VUQ45" s="214"/>
      <c r="VUR45" s="214"/>
      <c r="VUS45" s="214"/>
      <c r="VUT45" s="214"/>
      <c r="VUU45" s="214"/>
      <c r="VUV45" s="214"/>
      <c r="VUW45" s="214"/>
      <c r="VUX45" s="214"/>
      <c r="VUY45" s="214"/>
      <c r="VUZ45" s="214"/>
      <c r="VVA45" s="214"/>
      <c r="VVB45" s="214"/>
      <c r="VVC45" s="214"/>
      <c r="VVD45" s="214"/>
      <c r="VVE45" s="214"/>
      <c r="VVF45" s="214"/>
      <c r="VVG45" s="214"/>
      <c r="VVH45" s="214"/>
      <c r="VVI45" s="214"/>
      <c r="VVJ45" s="214"/>
      <c r="VVK45" s="214"/>
      <c r="VVL45" s="214"/>
      <c r="VVM45" s="214"/>
      <c r="VVN45" s="214"/>
      <c r="VVO45" s="214"/>
      <c r="VVP45" s="214"/>
      <c r="VVQ45" s="214"/>
      <c r="VVR45" s="214"/>
      <c r="VVS45" s="214"/>
      <c r="VVT45" s="214"/>
      <c r="VVU45" s="214"/>
      <c r="VVV45" s="214"/>
      <c r="VVW45" s="214"/>
      <c r="VVX45" s="214"/>
      <c r="VVY45" s="214"/>
      <c r="VVZ45" s="214"/>
      <c r="VWA45" s="214"/>
      <c r="VWB45" s="214"/>
      <c r="VWC45" s="214"/>
      <c r="VWD45" s="214"/>
      <c r="VWE45" s="214"/>
      <c r="VWF45" s="214"/>
      <c r="VWG45" s="214"/>
      <c r="VWH45" s="214"/>
      <c r="VWI45" s="214"/>
      <c r="VWJ45" s="214"/>
      <c r="VWK45" s="214"/>
      <c r="VWL45" s="214"/>
      <c r="VWM45" s="214"/>
      <c r="VWN45" s="214"/>
      <c r="VWO45" s="214"/>
      <c r="VWP45" s="214"/>
      <c r="VWQ45" s="214"/>
      <c r="VWR45" s="214"/>
      <c r="VWS45" s="214"/>
      <c r="VWT45" s="214"/>
      <c r="VWU45" s="214"/>
      <c r="VWV45" s="214"/>
      <c r="VWW45" s="214"/>
      <c r="VWX45" s="214"/>
      <c r="VWY45" s="214"/>
      <c r="VWZ45" s="214"/>
      <c r="VXA45" s="214"/>
      <c r="VXB45" s="214"/>
      <c r="VXC45" s="214"/>
      <c r="VXD45" s="214"/>
      <c r="VXE45" s="214"/>
      <c r="VXF45" s="214"/>
      <c r="VXG45" s="214"/>
      <c r="VXH45" s="214"/>
      <c r="VXI45" s="214"/>
      <c r="VXJ45" s="214"/>
      <c r="VXK45" s="214"/>
      <c r="VXL45" s="214"/>
      <c r="VXM45" s="214"/>
      <c r="VXN45" s="214"/>
      <c r="VXO45" s="214"/>
      <c r="VXP45" s="214"/>
      <c r="VXQ45" s="214"/>
      <c r="VXR45" s="214"/>
      <c r="VXS45" s="214"/>
      <c r="VXT45" s="214"/>
      <c r="VXU45" s="214"/>
      <c r="VXV45" s="214"/>
      <c r="VXW45" s="214"/>
      <c r="VXX45" s="214"/>
      <c r="VXY45" s="214"/>
      <c r="VXZ45" s="214"/>
      <c r="VYA45" s="214"/>
      <c r="VYB45" s="214"/>
      <c r="VYC45" s="214"/>
      <c r="VYD45" s="214"/>
      <c r="VYE45" s="214"/>
      <c r="VYF45" s="214"/>
      <c r="VYG45" s="214"/>
      <c r="VYH45" s="214"/>
      <c r="VYI45" s="214"/>
      <c r="VYJ45" s="214"/>
      <c r="VYK45" s="214"/>
      <c r="VYL45" s="214"/>
      <c r="VYM45" s="214"/>
      <c r="VYN45" s="214"/>
      <c r="VYO45" s="214"/>
      <c r="VYP45" s="214"/>
      <c r="VYQ45" s="214"/>
      <c r="VYR45" s="214"/>
      <c r="VYS45" s="214"/>
      <c r="VYT45" s="214"/>
      <c r="VYU45" s="214"/>
      <c r="VYV45" s="214"/>
      <c r="VYW45" s="214"/>
      <c r="VYX45" s="214"/>
      <c r="VYY45" s="214"/>
      <c r="VYZ45" s="214"/>
      <c r="VZA45" s="214"/>
      <c r="VZB45" s="214"/>
      <c r="VZC45" s="214"/>
      <c r="VZD45" s="214"/>
      <c r="VZE45" s="214"/>
      <c r="VZF45" s="214"/>
      <c r="VZG45" s="214"/>
      <c r="VZH45" s="214"/>
      <c r="VZI45" s="214"/>
      <c r="VZJ45" s="214"/>
      <c r="VZK45" s="214"/>
      <c r="VZL45" s="214"/>
      <c r="VZM45" s="214"/>
      <c r="VZN45" s="214"/>
      <c r="VZO45" s="214"/>
      <c r="VZP45" s="214"/>
      <c r="VZQ45" s="214"/>
      <c r="VZR45" s="214"/>
      <c r="VZS45" s="214"/>
      <c r="VZT45" s="214"/>
      <c r="VZU45" s="214"/>
      <c r="VZV45" s="214"/>
      <c r="VZW45" s="214"/>
      <c r="VZX45" s="214"/>
      <c r="VZY45" s="214"/>
      <c r="VZZ45" s="214"/>
      <c r="WAA45" s="214"/>
      <c r="WAB45" s="214"/>
      <c r="WAC45" s="214"/>
      <c r="WAD45" s="214"/>
      <c r="WAE45" s="214"/>
      <c r="WAF45" s="214"/>
      <c r="WAG45" s="214"/>
      <c r="WAH45" s="214"/>
      <c r="WAI45" s="214"/>
      <c r="WAJ45" s="214"/>
      <c r="WAK45" s="214"/>
      <c r="WAL45" s="214"/>
      <c r="WAM45" s="214"/>
      <c r="WAN45" s="214"/>
      <c r="WAO45" s="214"/>
      <c r="WAP45" s="214"/>
      <c r="WAQ45" s="214"/>
      <c r="WAR45" s="214"/>
      <c r="WAS45" s="214"/>
      <c r="WAT45" s="214"/>
      <c r="WAU45" s="214"/>
      <c r="WAV45" s="214"/>
      <c r="WAW45" s="214"/>
      <c r="WAX45" s="214"/>
      <c r="WAY45" s="214"/>
      <c r="WAZ45" s="214"/>
      <c r="WBA45" s="214"/>
      <c r="WBB45" s="214"/>
      <c r="WBC45" s="214"/>
      <c r="WBD45" s="214"/>
      <c r="WBE45" s="214"/>
      <c r="WBF45" s="214"/>
      <c r="WBG45" s="214"/>
      <c r="WBH45" s="214"/>
      <c r="WBI45" s="214"/>
      <c r="WBJ45" s="214"/>
      <c r="WBK45" s="214"/>
      <c r="WBL45" s="214"/>
      <c r="WBM45" s="214"/>
      <c r="WBN45" s="214"/>
      <c r="WBO45" s="214"/>
      <c r="WBP45" s="214"/>
      <c r="WBQ45" s="214"/>
      <c r="WBR45" s="214"/>
      <c r="WBS45" s="214"/>
      <c r="WBT45" s="214"/>
      <c r="WBU45" s="214"/>
      <c r="WBV45" s="214"/>
      <c r="WBW45" s="214"/>
      <c r="WBX45" s="214"/>
      <c r="WBY45" s="214"/>
      <c r="WBZ45" s="214"/>
      <c r="WCA45" s="214"/>
      <c r="WCB45" s="214"/>
      <c r="WCC45" s="214"/>
      <c r="WCD45" s="214"/>
      <c r="WCE45" s="214"/>
      <c r="WCF45" s="214"/>
      <c r="WCG45" s="214"/>
      <c r="WCH45" s="214"/>
      <c r="WCI45" s="214"/>
      <c r="WCJ45" s="214"/>
      <c r="WCK45" s="214"/>
      <c r="WCL45" s="214"/>
      <c r="WCM45" s="214"/>
      <c r="WCN45" s="214"/>
      <c r="WCO45" s="214"/>
      <c r="WCP45" s="214"/>
      <c r="WCQ45" s="214"/>
      <c r="WCR45" s="214"/>
      <c r="WCS45" s="214"/>
      <c r="WCT45" s="214"/>
      <c r="WCU45" s="214"/>
      <c r="WCV45" s="214"/>
      <c r="WCW45" s="214"/>
      <c r="WCX45" s="214"/>
      <c r="WCY45" s="214"/>
      <c r="WCZ45" s="214"/>
      <c r="WDA45" s="214"/>
      <c r="WDB45" s="214"/>
      <c r="WDC45" s="214"/>
      <c r="WDD45" s="214"/>
      <c r="WDE45" s="214"/>
      <c r="WDF45" s="214"/>
      <c r="WDG45" s="214"/>
      <c r="WDH45" s="214"/>
      <c r="WDI45" s="214"/>
      <c r="WDJ45" s="214"/>
      <c r="WDK45" s="214"/>
      <c r="WDL45" s="214"/>
      <c r="WDM45" s="214"/>
      <c r="WDN45" s="214"/>
      <c r="WDO45" s="214"/>
      <c r="WDP45" s="214"/>
      <c r="WDQ45" s="214"/>
      <c r="WDR45" s="214"/>
      <c r="WDS45" s="214"/>
      <c r="WDT45" s="214"/>
      <c r="WDU45" s="214"/>
      <c r="WDV45" s="214"/>
      <c r="WDW45" s="214"/>
      <c r="WDX45" s="214"/>
      <c r="WDY45" s="214"/>
      <c r="WDZ45" s="214"/>
      <c r="WEA45" s="214"/>
      <c r="WEB45" s="214"/>
      <c r="WEC45" s="214"/>
      <c r="WED45" s="214"/>
      <c r="WEE45" s="214"/>
      <c r="WEF45" s="214"/>
      <c r="WEG45" s="214"/>
      <c r="WEH45" s="214"/>
      <c r="WEI45" s="214"/>
      <c r="WEJ45" s="214"/>
      <c r="WEK45" s="214"/>
      <c r="WEL45" s="214"/>
      <c r="WEM45" s="214"/>
      <c r="WEN45" s="214"/>
      <c r="WEO45" s="214"/>
      <c r="WEP45" s="214"/>
      <c r="WEQ45" s="214"/>
      <c r="WER45" s="214"/>
      <c r="WES45" s="214"/>
      <c r="WET45" s="214"/>
      <c r="WEU45" s="214"/>
      <c r="WEV45" s="214"/>
      <c r="WEW45" s="214"/>
      <c r="WEX45" s="214"/>
      <c r="WEY45" s="214"/>
      <c r="WEZ45" s="214"/>
      <c r="WFA45" s="214"/>
      <c r="WFB45" s="214"/>
      <c r="WFC45" s="214"/>
      <c r="WFD45" s="214"/>
      <c r="WFE45" s="214"/>
      <c r="WFF45" s="214"/>
      <c r="WFG45" s="214"/>
      <c r="WFH45" s="214"/>
      <c r="WFI45" s="214"/>
      <c r="WFJ45" s="214"/>
      <c r="WFK45" s="214"/>
      <c r="WFL45" s="214"/>
      <c r="WFM45" s="214"/>
      <c r="WFN45" s="214"/>
      <c r="WFO45" s="214"/>
      <c r="WFP45" s="214"/>
      <c r="WFQ45" s="214"/>
      <c r="WFR45" s="214"/>
      <c r="WFS45" s="214"/>
      <c r="WFT45" s="214"/>
      <c r="WFU45" s="214"/>
      <c r="WFV45" s="214"/>
      <c r="WFW45" s="214"/>
      <c r="WFX45" s="214"/>
      <c r="WFY45" s="214"/>
      <c r="WFZ45" s="214"/>
      <c r="WGA45" s="214"/>
      <c r="WGB45" s="214"/>
      <c r="WGC45" s="214"/>
      <c r="WGD45" s="214"/>
      <c r="WGE45" s="214"/>
      <c r="WGF45" s="214"/>
      <c r="WGG45" s="214"/>
      <c r="WGH45" s="214"/>
      <c r="WGI45" s="214"/>
      <c r="WGJ45" s="214"/>
      <c r="WGK45" s="214"/>
      <c r="WGL45" s="214"/>
      <c r="WGM45" s="214"/>
      <c r="WGN45" s="214"/>
      <c r="WGO45" s="214"/>
      <c r="WGP45" s="214"/>
      <c r="WGQ45" s="214"/>
      <c r="WGR45" s="214"/>
      <c r="WGS45" s="214"/>
      <c r="WGT45" s="214"/>
      <c r="WGU45" s="214"/>
      <c r="WGV45" s="214"/>
      <c r="WGW45" s="214"/>
      <c r="WGX45" s="214"/>
      <c r="WGY45" s="214"/>
      <c r="WGZ45" s="214"/>
      <c r="WHA45" s="214"/>
      <c r="WHB45" s="214"/>
      <c r="WHC45" s="214"/>
      <c r="WHD45" s="214"/>
      <c r="WHE45" s="214"/>
      <c r="WHF45" s="214"/>
      <c r="WHG45" s="214"/>
      <c r="WHH45" s="214"/>
      <c r="WHI45" s="214"/>
      <c r="WHJ45" s="214"/>
      <c r="WHK45" s="214"/>
      <c r="WHL45" s="214"/>
      <c r="WHM45" s="214"/>
      <c r="WHN45" s="214"/>
      <c r="WHO45" s="214"/>
      <c r="WHP45" s="214"/>
      <c r="WHQ45" s="214"/>
      <c r="WHR45" s="214"/>
      <c r="WHS45" s="214"/>
      <c r="WHT45" s="214"/>
      <c r="WHU45" s="214"/>
      <c r="WHV45" s="214"/>
      <c r="WHW45" s="214"/>
      <c r="WHX45" s="214"/>
      <c r="WHY45" s="214"/>
      <c r="WHZ45" s="214"/>
      <c r="WIA45" s="214"/>
      <c r="WIB45" s="214"/>
      <c r="WIC45" s="214"/>
      <c r="WID45" s="214"/>
      <c r="WIE45" s="214"/>
      <c r="WIF45" s="214"/>
      <c r="WIG45" s="214"/>
      <c r="WIH45" s="214"/>
      <c r="WII45" s="214"/>
      <c r="WIJ45" s="214"/>
      <c r="WIK45" s="214"/>
      <c r="WIL45" s="214"/>
      <c r="WIM45" s="214"/>
      <c r="WIN45" s="214"/>
      <c r="WIO45" s="214"/>
      <c r="WIP45" s="214"/>
      <c r="WIQ45" s="214"/>
      <c r="WIR45" s="214"/>
      <c r="WIS45" s="214"/>
      <c r="WIT45" s="214"/>
      <c r="WIU45" s="214"/>
      <c r="WIV45" s="214"/>
      <c r="WIW45" s="214"/>
      <c r="WIX45" s="214"/>
      <c r="WIY45" s="214"/>
      <c r="WIZ45" s="214"/>
      <c r="WJA45" s="214"/>
      <c r="WJB45" s="214"/>
      <c r="WJC45" s="214"/>
      <c r="WJD45" s="214"/>
      <c r="WJE45" s="214"/>
      <c r="WJF45" s="214"/>
      <c r="WJG45" s="214"/>
      <c r="WJH45" s="214"/>
      <c r="WJI45" s="214"/>
      <c r="WJJ45" s="214"/>
      <c r="WJK45" s="214"/>
      <c r="WJL45" s="214"/>
      <c r="WJM45" s="214"/>
      <c r="WJN45" s="214"/>
      <c r="WJO45" s="214"/>
      <c r="WJP45" s="214"/>
      <c r="WJQ45" s="214"/>
      <c r="WJR45" s="214"/>
      <c r="WJS45" s="214"/>
      <c r="WJT45" s="214"/>
      <c r="WJU45" s="214"/>
      <c r="WJV45" s="214"/>
      <c r="WJW45" s="214"/>
      <c r="WJX45" s="214"/>
      <c r="WJY45" s="214"/>
      <c r="WJZ45" s="214"/>
      <c r="WKA45" s="214"/>
      <c r="WKB45" s="214"/>
      <c r="WKC45" s="214"/>
      <c r="WKD45" s="214"/>
      <c r="WKE45" s="214"/>
      <c r="WKF45" s="214"/>
      <c r="WKG45" s="214"/>
      <c r="WKH45" s="214"/>
      <c r="WKI45" s="214"/>
      <c r="WKJ45" s="214"/>
      <c r="WKK45" s="214"/>
      <c r="WKL45" s="214"/>
      <c r="WKM45" s="214"/>
      <c r="WKN45" s="214"/>
      <c r="WKO45" s="214"/>
      <c r="WKP45" s="214"/>
      <c r="WKQ45" s="214"/>
      <c r="WKR45" s="214"/>
      <c r="WKS45" s="214"/>
      <c r="WKT45" s="214"/>
      <c r="WKU45" s="214"/>
      <c r="WKV45" s="214"/>
      <c r="WKW45" s="214"/>
      <c r="WKX45" s="214"/>
      <c r="WKY45" s="214"/>
      <c r="WKZ45" s="214"/>
      <c r="WLA45" s="214"/>
      <c r="WLB45" s="214"/>
      <c r="WLC45" s="214"/>
      <c r="WLD45" s="214"/>
      <c r="WLE45" s="214"/>
      <c r="WLF45" s="214"/>
      <c r="WLG45" s="214"/>
      <c r="WLH45" s="214"/>
      <c r="WLI45" s="214"/>
      <c r="WLJ45" s="214"/>
      <c r="WLK45" s="214"/>
      <c r="WLL45" s="214"/>
      <c r="WLM45" s="214"/>
      <c r="WLN45" s="214"/>
      <c r="WLO45" s="214"/>
      <c r="WLP45" s="214"/>
      <c r="WLQ45" s="214"/>
      <c r="WLR45" s="214"/>
      <c r="WLS45" s="214"/>
      <c r="WLT45" s="214"/>
      <c r="WLU45" s="214"/>
      <c r="WLV45" s="214"/>
      <c r="WLW45" s="214"/>
      <c r="WLX45" s="214"/>
      <c r="WLY45" s="214"/>
      <c r="WLZ45" s="214"/>
      <c r="WMA45" s="214"/>
      <c r="WMB45" s="214"/>
      <c r="WMC45" s="214"/>
      <c r="WMD45" s="214"/>
      <c r="WME45" s="214"/>
      <c r="WMF45" s="214"/>
      <c r="WMG45" s="214"/>
      <c r="WMH45" s="214"/>
      <c r="WMI45" s="214"/>
      <c r="WMJ45" s="214"/>
      <c r="WMK45" s="214"/>
      <c r="WML45" s="214"/>
      <c r="WMM45" s="214"/>
      <c r="WMN45" s="214"/>
      <c r="WMO45" s="214"/>
      <c r="WMP45" s="214"/>
      <c r="WMQ45" s="214"/>
      <c r="WMR45" s="214"/>
      <c r="WMS45" s="214"/>
      <c r="WMT45" s="214"/>
      <c r="WMU45" s="214"/>
      <c r="WMV45" s="214"/>
      <c r="WMW45" s="214"/>
      <c r="WMX45" s="214"/>
      <c r="WMY45" s="214"/>
      <c r="WMZ45" s="214"/>
      <c r="WNA45" s="214"/>
      <c r="WNB45" s="214"/>
      <c r="WNC45" s="214"/>
      <c r="WND45" s="214"/>
      <c r="WNE45" s="214"/>
      <c r="WNF45" s="214"/>
      <c r="WNG45" s="214"/>
      <c r="WNH45" s="214"/>
      <c r="WNI45" s="214"/>
      <c r="WNJ45" s="214"/>
      <c r="WNK45" s="214"/>
      <c r="WNL45" s="214"/>
      <c r="WNM45" s="214"/>
      <c r="WNN45" s="214"/>
      <c r="WNO45" s="214"/>
      <c r="WNP45" s="214"/>
      <c r="WNQ45" s="214"/>
      <c r="WNR45" s="214"/>
      <c r="WNS45" s="214"/>
      <c r="WNT45" s="214"/>
      <c r="WNU45" s="214"/>
      <c r="WNV45" s="214"/>
      <c r="WNW45" s="214"/>
      <c r="WNX45" s="214"/>
      <c r="WNY45" s="214"/>
      <c r="WNZ45" s="214"/>
      <c r="WOA45" s="214"/>
      <c r="WOB45" s="214"/>
      <c r="WOC45" s="214"/>
      <c r="WOD45" s="214"/>
      <c r="WOE45" s="214"/>
      <c r="WOF45" s="214"/>
      <c r="WOG45" s="214"/>
      <c r="WOH45" s="214"/>
      <c r="WOI45" s="214"/>
      <c r="WOJ45" s="214"/>
      <c r="WOK45" s="214"/>
      <c r="WOL45" s="214"/>
      <c r="WOM45" s="214"/>
      <c r="WON45" s="214"/>
      <c r="WOO45" s="214"/>
      <c r="WOP45" s="214"/>
      <c r="WOQ45" s="214"/>
      <c r="WOR45" s="214"/>
      <c r="WOS45" s="214"/>
      <c r="WOT45" s="214"/>
      <c r="WOU45" s="214"/>
      <c r="WOV45" s="214"/>
      <c r="WOW45" s="214"/>
      <c r="WOX45" s="214"/>
      <c r="WOY45" s="214"/>
      <c r="WOZ45" s="214"/>
      <c r="WPA45" s="214"/>
      <c r="WPB45" s="214"/>
      <c r="WPC45" s="214"/>
      <c r="WPD45" s="214"/>
      <c r="WPE45" s="214"/>
      <c r="WPF45" s="214"/>
      <c r="WPG45" s="214"/>
      <c r="WPH45" s="214"/>
      <c r="WPI45" s="214"/>
      <c r="WPJ45" s="214"/>
      <c r="WPK45" s="214"/>
      <c r="WPL45" s="214"/>
      <c r="WPM45" s="214"/>
      <c r="WPN45" s="214"/>
      <c r="WPO45" s="214"/>
      <c r="WPP45" s="214"/>
      <c r="WPQ45" s="214"/>
      <c r="WPR45" s="214"/>
      <c r="WPS45" s="214"/>
      <c r="WPT45" s="214"/>
      <c r="WPU45" s="214"/>
      <c r="WPV45" s="214"/>
      <c r="WPW45" s="214"/>
      <c r="WPX45" s="214"/>
      <c r="WPY45" s="214"/>
      <c r="WPZ45" s="214"/>
      <c r="WQA45" s="214"/>
      <c r="WQB45" s="214"/>
      <c r="WQC45" s="214"/>
      <c r="WQD45" s="214"/>
      <c r="WQE45" s="214"/>
      <c r="WQF45" s="214"/>
      <c r="WQG45" s="214"/>
      <c r="WQH45" s="214"/>
      <c r="WQI45" s="214"/>
      <c r="WQJ45" s="214"/>
      <c r="WQK45" s="214"/>
      <c r="WQL45" s="214"/>
      <c r="WQM45" s="214"/>
      <c r="WQN45" s="214"/>
      <c r="WQO45" s="214"/>
      <c r="WQP45" s="214"/>
      <c r="WQQ45" s="214"/>
      <c r="WQR45" s="214"/>
      <c r="WQS45" s="214"/>
      <c r="WQT45" s="214"/>
      <c r="WQU45" s="214"/>
      <c r="WQV45" s="214"/>
      <c r="WQW45" s="214"/>
      <c r="WQX45" s="214"/>
      <c r="WQY45" s="214"/>
      <c r="WQZ45" s="214"/>
      <c r="WRA45" s="214"/>
      <c r="WRB45" s="214"/>
      <c r="WRC45" s="214"/>
      <c r="WRD45" s="214"/>
      <c r="WRE45" s="214"/>
      <c r="WRF45" s="214"/>
      <c r="WRG45" s="214"/>
      <c r="WRH45" s="214"/>
      <c r="WRI45" s="214"/>
      <c r="WRJ45" s="214"/>
      <c r="WRK45" s="214"/>
      <c r="WRL45" s="214"/>
      <c r="WRM45" s="214"/>
      <c r="WRN45" s="214"/>
      <c r="WRO45" s="214"/>
      <c r="WRP45" s="214"/>
      <c r="WRQ45" s="214"/>
      <c r="WRR45" s="214"/>
      <c r="WRS45" s="214"/>
      <c r="WRT45" s="214"/>
      <c r="WRU45" s="214"/>
      <c r="WRV45" s="214"/>
      <c r="WRW45" s="214"/>
      <c r="WRX45" s="214"/>
      <c r="WRY45" s="214"/>
      <c r="WRZ45" s="214"/>
      <c r="WSA45" s="214"/>
      <c r="WSB45" s="214"/>
      <c r="WSC45" s="214"/>
      <c r="WSD45" s="214"/>
      <c r="WSE45" s="214"/>
      <c r="WSF45" s="214"/>
      <c r="WSG45" s="214"/>
      <c r="WSH45" s="214"/>
      <c r="WSI45" s="214"/>
      <c r="WSJ45" s="214"/>
      <c r="WSK45" s="214"/>
      <c r="WSL45" s="214"/>
      <c r="WSM45" s="214"/>
      <c r="WSN45" s="214"/>
      <c r="WSO45" s="214"/>
      <c r="WSP45" s="214"/>
      <c r="WSQ45" s="214"/>
      <c r="WSR45" s="214"/>
      <c r="WSS45" s="214"/>
      <c r="WST45" s="214"/>
      <c r="WSU45" s="214"/>
      <c r="WSV45" s="214"/>
      <c r="WSW45" s="214"/>
      <c r="WSX45" s="214"/>
      <c r="WSY45" s="214"/>
      <c r="WSZ45" s="214"/>
      <c r="WTA45" s="214"/>
      <c r="WTB45" s="214"/>
      <c r="WTC45" s="214"/>
      <c r="WTD45" s="214"/>
      <c r="WTE45" s="214"/>
      <c r="WTF45" s="214"/>
      <c r="WTG45" s="214"/>
      <c r="WTH45" s="214"/>
      <c r="WTI45" s="214"/>
      <c r="WTJ45" s="214"/>
      <c r="WTK45" s="214"/>
      <c r="WTL45" s="214"/>
      <c r="WTM45" s="214"/>
      <c r="WTN45" s="214"/>
      <c r="WTO45" s="214"/>
      <c r="WTP45" s="214"/>
      <c r="WTQ45" s="214"/>
      <c r="WTR45" s="214"/>
      <c r="WTS45" s="214"/>
      <c r="WTT45" s="214"/>
      <c r="WTU45" s="214"/>
      <c r="WTV45" s="214"/>
      <c r="WTW45" s="214"/>
      <c r="WTX45" s="214"/>
      <c r="WTY45" s="214"/>
      <c r="WTZ45" s="214"/>
      <c r="WUA45" s="214"/>
      <c r="WUB45" s="214"/>
      <c r="WUC45" s="214"/>
      <c r="WUD45" s="214"/>
      <c r="WUE45" s="214"/>
      <c r="WUF45" s="214"/>
      <c r="WUG45" s="214"/>
      <c r="WUH45" s="214"/>
      <c r="WUI45" s="214"/>
      <c r="WUJ45" s="214"/>
      <c r="WUK45" s="214"/>
      <c r="WUL45" s="214"/>
      <c r="WUM45" s="214"/>
      <c r="WUN45" s="214"/>
      <c r="WUO45" s="214"/>
      <c r="WUP45" s="214"/>
      <c r="WUQ45" s="214"/>
      <c r="WUR45" s="214"/>
      <c r="WUS45" s="214"/>
      <c r="WUT45" s="214"/>
      <c r="WUU45" s="214"/>
      <c r="WUV45" s="214"/>
      <c r="WUW45" s="214"/>
      <c r="WUX45" s="214"/>
      <c r="WUY45" s="214"/>
      <c r="WUZ45" s="214"/>
      <c r="WVA45" s="214"/>
      <c r="WVB45" s="214"/>
      <c r="WVC45" s="214"/>
      <c r="WVD45" s="214"/>
      <c r="WVE45" s="214"/>
      <c r="WVF45" s="214"/>
      <c r="WVG45" s="214"/>
      <c r="WVH45" s="214"/>
      <c r="WVI45" s="214"/>
      <c r="WVJ45" s="214"/>
      <c r="WVK45" s="214"/>
      <c r="WVL45" s="214"/>
      <c r="WVM45" s="214"/>
      <c r="WVN45" s="214"/>
      <c r="WVO45" s="214"/>
      <c r="WVP45" s="214"/>
      <c r="WVQ45" s="214"/>
      <c r="WVR45" s="214"/>
      <c r="WVS45" s="214"/>
      <c r="WVT45" s="214"/>
      <c r="WVU45" s="214"/>
      <c r="WVV45" s="214"/>
      <c r="WVW45" s="214"/>
    </row>
    <row r="46" spans="1:16143" s="213" customFormat="1" ht="30" customHeight="1">
      <c r="A46" s="221"/>
      <c r="B46" s="222"/>
      <c r="C46" s="222"/>
      <c r="D46" s="222"/>
      <c r="E46" s="222"/>
      <c r="F46" s="222"/>
      <c r="G46" s="222"/>
      <c r="H46" s="222"/>
      <c r="I46" s="222"/>
      <c r="J46" s="222"/>
      <c r="K46" s="222"/>
      <c r="L46" s="222"/>
      <c r="M46" s="222"/>
      <c r="O46" s="214"/>
      <c r="P46" s="214"/>
      <c r="Q46" s="214"/>
      <c r="R46" s="214"/>
      <c r="S46" s="214"/>
      <c r="T46" s="214"/>
      <c r="U46" s="214"/>
      <c r="V46" s="214"/>
      <c r="W46" s="214"/>
      <c r="X46" s="214"/>
      <c r="Y46" s="214"/>
      <c r="Z46" s="214"/>
      <c r="AA46" s="214"/>
      <c r="AB46" s="214"/>
      <c r="AC46" s="214"/>
      <c r="AD46" s="214"/>
      <c r="AE46" s="214"/>
      <c r="AF46" s="214"/>
      <c r="AG46" s="214"/>
      <c r="AH46" s="214"/>
      <c r="AI46" s="214"/>
      <c r="AJ46" s="214"/>
      <c r="AK46" s="214"/>
      <c r="AL46" s="214"/>
      <c r="AM46" s="214"/>
      <c r="AN46" s="214"/>
      <c r="AO46" s="214"/>
      <c r="AP46" s="214"/>
      <c r="AQ46" s="214"/>
      <c r="AR46" s="214"/>
      <c r="AS46" s="214"/>
      <c r="AT46" s="214"/>
      <c r="AU46" s="214"/>
      <c r="AV46" s="214"/>
      <c r="AW46" s="214"/>
      <c r="AX46" s="214"/>
      <c r="AY46" s="214"/>
      <c r="AZ46" s="214"/>
      <c r="BA46" s="214"/>
      <c r="BB46" s="214"/>
      <c r="BC46" s="214"/>
      <c r="BD46" s="214"/>
      <c r="BE46" s="214"/>
      <c r="BF46" s="214"/>
      <c r="BG46" s="214"/>
      <c r="BH46" s="214"/>
      <c r="BI46" s="214"/>
      <c r="BJ46" s="214"/>
      <c r="BK46" s="214"/>
      <c r="BL46" s="214"/>
      <c r="BM46" s="214"/>
      <c r="BN46" s="214"/>
      <c r="BO46" s="214"/>
      <c r="BP46" s="214"/>
      <c r="BQ46" s="214"/>
      <c r="BR46" s="214"/>
      <c r="BS46" s="214"/>
      <c r="BT46" s="214"/>
      <c r="BU46" s="214"/>
      <c r="BV46" s="214"/>
      <c r="BW46" s="214"/>
      <c r="BX46" s="214"/>
      <c r="BY46" s="214"/>
      <c r="BZ46" s="214"/>
      <c r="CA46" s="214"/>
      <c r="CB46" s="214"/>
      <c r="CC46" s="214"/>
      <c r="CD46" s="214"/>
      <c r="CE46" s="214"/>
      <c r="CF46" s="214"/>
      <c r="CG46" s="214"/>
      <c r="CH46" s="214"/>
      <c r="CI46" s="214"/>
      <c r="CJ46" s="214"/>
      <c r="CK46" s="214"/>
      <c r="CL46" s="214"/>
      <c r="CM46" s="214"/>
      <c r="CN46" s="214"/>
      <c r="CO46" s="214"/>
      <c r="CP46" s="214"/>
      <c r="CQ46" s="214"/>
      <c r="CR46" s="214"/>
      <c r="CS46" s="214"/>
      <c r="CT46" s="214"/>
      <c r="CU46" s="214"/>
      <c r="CV46" s="214"/>
      <c r="CW46" s="214"/>
      <c r="CX46" s="214"/>
      <c r="CY46" s="214"/>
      <c r="CZ46" s="214"/>
      <c r="DA46" s="214"/>
      <c r="DB46" s="214"/>
      <c r="DC46" s="214"/>
      <c r="DD46" s="214"/>
      <c r="DE46" s="214"/>
      <c r="DF46" s="214"/>
      <c r="DG46" s="214"/>
      <c r="DH46" s="214"/>
      <c r="DI46" s="214"/>
      <c r="DJ46" s="214"/>
      <c r="DK46" s="214"/>
      <c r="DL46" s="214"/>
      <c r="DM46" s="214"/>
      <c r="DN46" s="214"/>
      <c r="DO46" s="214"/>
      <c r="DP46" s="214"/>
      <c r="DQ46" s="214"/>
      <c r="DR46" s="214"/>
      <c r="DS46" s="214"/>
      <c r="DT46" s="214"/>
      <c r="DU46" s="214"/>
      <c r="DV46" s="214"/>
      <c r="DW46" s="214"/>
      <c r="DX46" s="214"/>
      <c r="DY46" s="214"/>
      <c r="DZ46" s="214"/>
      <c r="EA46" s="214"/>
      <c r="EB46" s="214"/>
      <c r="EC46" s="214"/>
      <c r="ED46" s="214"/>
      <c r="EE46" s="214"/>
      <c r="EF46" s="214"/>
      <c r="EG46" s="214"/>
      <c r="EH46" s="214"/>
      <c r="EI46" s="214"/>
      <c r="EJ46" s="214"/>
      <c r="EK46" s="214"/>
      <c r="EL46" s="214"/>
      <c r="EM46" s="214"/>
      <c r="EN46" s="214"/>
      <c r="EO46" s="214"/>
      <c r="EP46" s="214"/>
      <c r="EQ46" s="214"/>
      <c r="ER46" s="214"/>
      <c r="ES46" s="214"/>
      <c r="ET46" s="214"/>
      <c r="EU46" s="214"/>
      <c r="EV46" s="214"/>
      <c r="EW46" s="214"/>
      <c r="EX46" s="214"/>
      <c r="EY46" s="214"/>
      <c r="EZ46" s="214"/>
      <c r="FA46" s="214"/>
      <c r="FB46" s="214"/>
      <c r="FC46" s="214"/>
      <c r="FD46" s="214"/>
      <c r="FE46" s="214"/>
      <c r="FF46" s="214"/>
      <c r="FG46" s="214"/>
      <c r="FH46" s="214"/>
      <c r="FI46" s="214"/>
      <c r="FJ46" s="214"/>
      <c r="FK46" s="214"/>
      <c r="FL46" s="214"/>
      <c r="FM46" s="214"/>
      <c r="FN46" s="214"/>
      <c r="FO46" s="214"/>
      <c r="FP46" s="214"/>
      <c r="FQ46" s="214"/>
      <c r="FR46" s="214"/>
      <c r="FS46" s="214"/>
      <c r="FT46" s="214"/>
      <c r="FU46" s="214"/>
      <c r="FV46" s="214"/>
      <c r="FW46" s="214"/>
      <c r="FX46" s="214"/>
      <c r="FY46" s="214"/>
      <c r="FZ46" s="214"/>
      <c r="GA46" s="214"/>
      <c r="GB46" s="214"/>
      <c r="GC46" s="214"/>
      <c r="GD46" s="214"/>
      <c r="GE46" s="214"/>
      <c r="GF46" s="214"/>
      <c r="GG46" s="214"/>
      <c r="GH46" s="214"/>
      <c r="GI46" s="214"/>
      <c r="GJ46" s="214"/>
      <c r="GK46" s="214"/>
      <c r="GL46" s="214"/>
      <c r="GM46" s="214"/>
      <c r="GN46" s="214"/>
      <c r="GO46" s="214"/>
      <c r="GP46" s="214"/>
      <c r="GQ46" s="214"/>
      <c r="GR46" s="214"/>
      <c r="GS46" s="214"/>
      <c r="GT46" s="214"/>
      <c r="GU46" s="214"/>
      <c r="GV46" s="214"/>
      <c r="GW46" s="214"/>
      <c r="GX46" s="214"/>
      <c r="GY46" s="214"/>
      <c r="GZ46" s="214"/>
      <c r="HA46" s="214"/>
      <c r="HB46" s="214"/>
      <c r="HC46" s="214"/>
      <c r="HD46" s="214"/>
      <c r="HE46" s="214"/>
      <c r="HF46" s="214"/>
      <c r="HG46" s="214"/>
      <c r="HH46" s="214"/>
      <c r="HI46" s="214"/>
      <c r="HJ46" s="214"/>
      <c r="HK46" s="214"/>
      <c r="HL46" s="214"/>
      <c r="HM46" s="214"/>
      <c r="HN46" s="214"/>
      <c r="HO46" s="214"/>
      <c r="HP46" s="214"/>
      <c r="HQ46" s="214"/>
      <c r="HR46" s="214"/>
      <c r="HS46" s="214"/>
      <c r="HT46" s="214"/>
      <c r="HU46" s="214"/>
      <c r="HV46" s="214"/>
      <c r="HW46" s="214"/>
      <c r="HX46" s="214"/>
      <c r="HY46" s="214"/>
      <c r="HZ46" s="214"/>
      <c r="IA46" s="214"/>
      <c r="IB46" s="214"/>
      <c r="IC46" s="214"/>
      <c r="ID46" s="214"/>
      <c r="IE46" s="214"/>
      <c r="IF46" s="214"/>
      <c r="IG46" s="214"/>
      <c r="IH46" s="214"/>
      <c r="II46" s="214"/>
      <c r="IJ46" s="214"/>
      <c r="IK46" s="214"/>
      <c r="IL46" s="214"/>
      <c r="IM46" s="214"/>
      <c r="IN46" s="214"/>
      <c r="IO46" s="214"/>
      <c r="IP46" s="214"/>
      <c r="IQ46" s="214"/>
      <c r="IR46" s="214"/>
      <c r="IS46" s="214"/>
      <c r="IT46" s="214"/>
      <c r="IU46" s="214"/>
      <c r="IV46" s="214"/>
      <c r="IW46" s="214"/>
      <c r="IX46" s="214"/>
      <c r="IY46" s="214"/>
      <c r="IZ46" s="214"/>
      <c r="JA46" s="214"/>
      <c r="JB46" s="214"/>
      <c r="JC46" s="214"/>
      <c r="JD46" s="214"/>
      <c r="JE46" s="214"/>
      <c r="JF46" s="214"/>
      <c r="JG46" s="214"/>
      <c r="JH46" s="214"/>
      <c r="JI46" s="214"/>
      <c r="JJ46" s="214"/>
      <c r="JK46" s="214"/>
      <c r="JL46" s="214"/>
      <c r="JM46" s="214"/>
      <c r="JN46" s="214"/>
      <c r="JO46" s="214"/>
      <c r="JP46" s="214"/>
      <c r="JQ46" s="214"/>
      <c r="JR46" s="214"/>
      <c r="JS46" s="214"/>
      <c r="JT46" s="214"/>
      <c r="JU46" s="214"/>
      <c r="JV46" s="214"/>
      <c r="JW46" s="214"/>
      <c r="JX46" s="214"/>
      <c r="JY46" s="214"/>
      <c r="JZ46" s="214"/>
      <c r="KA46" s="214"/>
      <c r="KB46" s="214"/>
      <c r="KC46" s="214"/>
      <c r="KD46" s="214"/>
      <c r="KE46" s="214"/>
      <c r="KF46" s="214"/>
      <c r="KG46" s="214"/>
      <c r="KH46" s="214"/>
      <c r="KI46" s="214"/>
      <c r="KJ46" s="214"/>
      <c r="KK46" s="214"/>
      <c r="KL46" s="214"/>
      <c r="KM46" s="214"/>
      <c r="KN46" s="214"/>
      <c r="KO46" s="214"/>
      <c r="KP46" s="214"/>
      <c r="KQ46" s="214"/>
      <c r="KR46" s="214"/>
      <c r="KS46" s="214"/>
      <c r="KT46" s="214"/>
      <c r="KU46" s="214"/>
      <c r="KV46" s="214"/>
      <c r="KW46" s="214"/>
      <c r="KX46" s="214"/>
      <c r="KY46" s="214"/>
      <c r="KZ46" s="214"/>
      <c r="LA46" s="214"/>
      <c r="LB46" s="214"/>
      <c r="LC46" s="214"/>
      <c r="LD46" s="214"/>
      <c r="LE46" s="214"/>
      <c r="LF46" s="214"/>
      <c r="LG46" s="214"/>
      <c r="LH46" s="214"/>
      <c r="LI46" s="214"/>
      <c r="LJ46" s="214"/>
      <c r="LK46" s="214"/>
      <c r="LL46" s="214"/>
      <c r="LM46" s="214"/>
      <c r="LN46" s="214"/>
      <c r="LO46" s="214"/>
      <c r="LP46" s="214"/>
      <c r="LQ46" s="214"/>
      <c r="LR46" s="214"/>
      <c r="LS46" s="214"/>
      <c r="LT46" s="214"/>
      <c r="LU46" s="214"/>
      <c r="LV46" s="214"/>
      <c r="LW46" s="214"/>
      <c r="LX46" s="214"/>
      <c r="LY46" s="214"/>
      <c r="LZ46" s="214"/>
      <c r="MA46" s="214"/>
      <c r="MB46" s="214"/>
      <c r="MC46" s="214"/>
      <c r="MD46" s="214"/>
      <c r="ME46" s="214"/>
      <c r="MF46" s="214"/>
      <c r="MG46" s="214"/>
      <c r="MH46" s="214"/>
      <c r="MI46" s="214"/>
      <c r="MJ46" s="214"/>
      <c r="MK46" s="214"/>
      <c r="ML46" s="214"/>
      <c r="MM46" s="214"/>
      <c r="MN46" s="214"/>
      <c r="MO46" s="214"/>
      <c r="MP46" s="214"/>
      <c r="MQ46" s="214"/>
      <c r="MR46" s="214"/>
      <c r="MS46" s="214"/>
      <c r="MT46" s="214"/>
      <c r="MU46" s="214"/>
      <c r="MV46" s="214"/>
      <c r="MW46" s="214"/>
      <c r="MX46" s="214"/>
      <c r="MY46" s="214"/>
      <c r="MZ46" s="214"/>
      <c r="NA46" s="214"/>
      <c r="NB46" s="214"/>
      <c r="NC46" s="214"/>
      <c r="ND46" s="214"/>
      <c r="NE46" s="214"/>
      <c r="NF46" s="214"/>
      <c r="NG46" s="214"/>
      <c r="NH46" s="214"/>
      <c r="NI46" s="214"/>
      <c r="NJ46" s="214"/>
      <c r="NK46" s="214"/>
      <c r="NL46" s="214"/>
      <c r="NM46" s="214"/>
      <c r="NN46" s="214"/>
      <c r="NO46" s="214"/>
      <c r="NP46" s="214"/>
      <c r="NQ46" s="214"/>
      <c r="NR46" s="214"/>
      <c r="NS46" s="214"/>
      <c r="NT46" s="214"/>
      <c r="NU46" s="214"/>
      <c r="NV46" s="214"/>
      <c r="NW46" s="214"/>
      <c r="NX46" s="214"/>
      <c r="NY46" s="214"/>
      <c r="NZ46" s="214"/>
      <c r="OA46" s="214"/>
      <c r="OB46" s="214"/>
      <c r="OC46" s="214"/>
      <c r="OD46" s="214"/>
      <c r="OE46" s="214"/>
      <c r="OF46" s="214"/>
      <c r="OG46" s="214"/>
      <c r="OH46" s="214"/>
      <c r="OI46" s="214"/>
      <c r="OJ46" s="214"/>
      <c r="OK46" s="214"/>
      <c r="OL46" s="214"/>
      <c r="OM46" s="214"/>
      <c r="ON46" s="214"/>
      <c r="OO46" s="214"/>
      <c r="OP46" s="214"/>
      <c r="OQ46" s="214"/>
      <c r="OR46" s="214"/>
      <c r="OS46" s="214"/>
      <c r="OT46" s="214"/>
      <c r="OU46" s="214"/>
      <c r="OV46" s="214"/>
      <c r="OW46" s="214"/>
      <c r="OX46" s="214"/>
      <c r="OY46" s="214"/>
      <c r="OZ46" s="214"/>
      <c r="PA46" s="214"/>
      <c r="PB46" s="214"/>
      <c r="PC46" s="214"/>
      <c r="PD46" s="214"/>
      <c r="PE46" s="214"/>
      <c r="PF46" s="214"/>
      <c r="PG46" s="214"/>
      <c r="PH46" s="214"/>
      <c r="PI46" s="214"/>
      <c r="PJ46" s="214"/>
      <c r="PK46" s="214"/>
      <c r="PL46" s="214"/>
      <c r="PM46" s="214"/>
      <c r="PN46" s="214"/>
      <c r="PO46" s="214"/>
      <c r="PP46" s="214"/>
      <c r="PQ46" s="214"/>
      <c r="PR46" s="214"/>
      <c r="PS46" s="214"/>
      <c r="PT46" s="214"/>
      <c r="PU46" s="214"/>
      <c r="PV46" s="214"/>
      <c r="PW46" s="214"/>
      <c r="PX46" s="214"/>
      <c r="PY46" s="214"/>
      <c r="PZ46" s="214"/>
      <c r="QA46" s="214"/>
      <c r="QB46" s="214"/>
      <c r="QC46" s="214"/>
      <c r="QD46" s="214"/>
      <c r="QE46" s="214"/>
      <c r="QF46" s="214"/>
      <c r="QG46" s="214"/>
      <c r="QH46" s="214"/>
      <c r="QI46" s="214"/>
      <c r="QJ46" s="214"/>
      <c r="QK46" s="214"/>
      <c r="QL46" s="214"/>
      <c r="QM46" s="214"/>
      <c r="QN46" s="214"/>
      <c r="QO46" s="214"/>
      <c r="QP46" s="214"/>
      <c r="QQ46" s="214"/>
      <c r="QR46" s="214"/>
      <c r="QS46" s="214"/>
      <c r="QT46" s="214"/>
      <c r="QU46" s="214"/>
      <c r="QV46" s="214"/>
      <c r="QW46" s="214"/>
      <c r="QX46" s="214"/>
      <c r="QY46" s="214"/>
      <c r="QZ46" s="214"/>
      <c r="RA46" s="214"/>
      <c r="RB46" s="214"/>
      <c r="RC46" s="214"/>
      <c r="RD46" s="214"/>
      <c r="RE46" s="214"/>
      <c r="RF46" s="214"/>
      <c r="RG46" s="214"/>
      <c r="RH46" s="214"/>
      <c r="RI46" s="214"/>
      <c r="RJ46" s="214"/>
      <c r="RK46" s="214"/>
      <c r="RL46" s="214"/>
      <c r="RM46" s="214"/>
      <c r="RN46" s="214"/>
      <c r="RO46" s="214"/>
      <c r="RP46" s="214"/>
      <c r="RQ46" s="214"/>
      <c r="RR46" s="214"/>
      <c r="RS46" s="214"/>
      <c r="RT46" s="214"/>
      <c r="RU46" s="214"/>
      <c r="RV46" s="214"/>
      <c r="RW46" s="214"/>
      <c r="RX46" s="214"/>
      <c r="RY46" s="214"/>
      <c r="RZ46" s="214"/>
      <c r="SA46" s="214"/>
      <c r="SB46" s="214"/>
      <c r="SC46" s="214"/>
      <c r="SD46" s="214"/>
      <c r="SE46" s="214"/>
      <c r="SF46" s="214"/>
      <c r="SG46" s="214"/>
      <c r="SH46" s="214"/>
      <c r="SI46" s="214"/>
      <c r="SJ46" s="214"/>
      <c r="SK46" s="214"/>
      <c r="SL46" s="214"/>
      <c r="SM46" s="214"/>
      <c r="SN46" s="214"/>
      <c r="SO46" s="214"/>
      <c r="SP46" s="214"/>
      <c r="SQ46" s="214"/>
      <c r="SR46" s="214"/>
      <c r="SS46" s="214"/>
      <c r="ST46" s="214"/>
      <c r="SU46" s="214"/>
      <c r="SV46" s="214"/>
      <c r="SW46" s="214"/>
      <c r="SX46" s="214"/>
      <c r="SY46" s="214"/>
      <c r="SZ46" s="214"/>
      <c r="TA46" s="214"/>
      <c r="TB46" s="214"/>
      <c r="TC46" s="214"/>
      <c r="TD46" s="214"/>
      <c r="TE46" s="214"/>
      <c r="TF46" s="214"/>
      <c r="TG46" s="214"/>
      <c r="TH46" s="214"/>
      <c r="TI46" s="214"/>
      <c r="TJ46" s="214"/>
      <c r="TK46" s="214"/>
      <c r="TL46" s="214"/>
      <c r="TM46" s="214"/>
      <c r="TN46" s="214"/>
      <c r="TO46" s="214"/>
      <c r="TP46" s="214"/>
      <c r="TQ46" s="214"/>
      <c r="TR46" s="214"/>
      <c r="TS46" s="214"/>
      <c r="TT46" s="214"/>
      <c r="TU46" s="214"/>
      <c r="TV46" s="214"/>
      <c r="TW46" s="214"/>
      <c r="TX46" s="214"/>
      <c r="TY46" s="214"/>
      <c r="TZ46" s="214"/>
      <c r="UA46" s="214"/>
      <c r="UB46" s="214"/>
      <c r="UC46" s="214"/>
      <c r="UD46" s="214"/>
      <c r="UE46" s="214"/>
      <c r="UF46" s="214"/>
      <c r="UG46" s="214"/>
      <c r="UH46" s="214"/>
      <c r="UI46" s="214"/>
      <c r="UJ46" s="214"/>
      <c r="UK46" s="214"/>
      <c r="UL46" s="214"/>
      <c r="UM46" s="214"/>
      <c r="UN46" s="214"/>
      <c r="UO46" s="214"/>
      <c r="UP46" s="214"/>
      <c r="UQ46" s="214"/>
      <c r="UR46" s="214"/>
      <c r="US46" s="214"/>
      <c r="UT46" s="214"/>
      <c r="UU46" s="214"/>
      <c r="UV46" s="214"/>
      <c r="UW46" s="214"/>
      <c r="UX46" s="214"/>
      <c r="UY46" s="214"/>
      <c r="UZ46" s="214"/>
      <c r="VA46" s="214"/>
      <c r="VB46" s="214"/>
      <c r="VC46" s="214"/>
      <c r="VD46" s="214"/>
      <c r="VE46" s="214"/>
      <c r="VF46" s="214"/>
      <c r="VG46" s="214"/>
      <c r="VH46" s="214"/>
      <c r="VI46" s="214"/>
      <c r="VJ46" s="214"/>
      <c r="VK46" s="214"/>
      <c r="VL46" s="214"/>
      <c r="VM46" s="214"/>
      <c r="VN46" s="214"/>
      <c r="VO46" s="214"/>
      <c r="VP46" s="214"/>
      <c r="VQ46" s="214"/>
      <c r="VR46" s="214"/>
      <c r="VS46" s="214"/>
      <c r="VT46" s="214"/>
      <c r="VU46" s="214"/>
      <c r="VV46" s="214"/>
      <c r="VW46" s="214"/>
      <c r="VX46" s="214"/>
      <c r="VY46" s="214"/>
      <c r="VZ46" s="214"/>
      <c r="WA46" s="214"/>
      <c r="WB46" s="214"/>
      <c r="WC46" s="214"/>
      <c r="WD46" s="214"/>
      <c r="WE46" s="214"/>
      <c r="WF46" s="214"/>
      <c r="WG46" s="214"/>
      <c r="WH46" s="214"/>
      <c r="WI46" s="214"/>
      <c r="WJ46" s="214"/>
      <c r="WK46" s="214"/>
      <c r="WL46" s="214"/>
      <c r="WM46" s="214"/>
      <c r="WN46" s="214"/>
      <c r="WO46" s="214"/>
      <c r="WP46" s="214"/>
      <c r="WQ46" s="214"/>
      <c r="WR46" s="214"/>
      <c r="WS46" s="214"/>
      <c r="WT46" s="214"/>
      <c r="WU46" s="214"/>
      <c r="WV46" s="214"/>
      <c r="WW46" s="214"/>
      <c r="WX46" s="214"/>
      <c r="WY46" s="214"/>
      <c r="WZ46" s="214"/>
      <c r="XA46" s="214"/>
      <c r="XB46" s="214"/>
      <c r="XC46" s="214"/>
      <c r="XD46" s="214"/>
      <c r="XE46" s="214"/>
      <c r="XF46" s="214"/>
      <c r="XG46" s="214"/>
      <c r="XH46" s="214"/>
      <c r="XI46" s="214"/>
      <c r="XJ46" s="214"/>
      <c r="XK46" s="214"/>
      <c r="XL46" s="214"/>
      <c r="XM46" s="214"/>
      <c r="XN46" s="214"/>
      <c r="XO46" s="214"/>
      <c r="XP46" s="214"/>
      <c r="XQ46" s="214"/>
      <c r="XR46" s="214"/>
      <c r="XS46" s="214"/>
      <c r="XT46" s="214"/>
      <c r="XU46" s="214"/>
      <c r="XV46" s="214"/>
      <c r="XW46" s="214"/>
      <c r="XX46" s="214"/>
      <c r="XY46" s="214"/>
      <c r="XZ46" s="214"/>
      <c r="YA46" s="214"/>
      <c r="YB46" s="214"/>
      <c r="YC46" s="214"/>
      <c r="YD46" s="214"/>
      <c r="YE46" s="214"/>
      <c r="YF46" s="214"/>
      <c r="YG46" s="214"/>
      <c r="YH46" s="214"/>
      <c r="YI46" s="214"/>
      <c r="YJ46" s="214"/>
      <c r="YK46" s="214"/>
      <c r="YL46" s="214"/>
      <c r="YM46" s="214"/>
      <c r="YN46" s="214"/>
      <c r="YO46" s="214"/>
      <c r="YP46" s="214"/>
      <c r="YQ46" s="214"/>
      <c r="YR46" s="214"/>
      <c r="YS46" s="214"/>
      <c r="YT46" s="214"/>
      <c r="YU46" s="214"/>
      <c r="YV46" s="214"/>
      <c r="YW46" s="214"/>
      <c r="YX46" s="214"/>
      <c r="YY46" s="214"/>
      <c r="YZ46" s="214"/>
      <c r="ZA46" s="214"/>
      <c r="ZB46" s="214"/>
      <c r="ZC46" s="214"/>
      <c r="ZD46" s="214"/>
      <c r="ZE46" s="214"/>
      <c r="ZF46" s="214"/>
      <c r="ZG46" s="214"/>
      <c r="ZH46" s="214"/>
      <c r="ZI46" s="214"/>
      <c r="ZJ46" s="214"/>
      <c r="ZK46" s="214"/>
      <c r="ZL46" s="214"/>
      <c r="ZM46" s="214"/>
      <c r="ZN46" s="214"/>
      <c r="ZO46" s="214"/>
      <c r="ZP46" s="214"/>
      <c r="ZQ46" s="214"/>
      <c r="ZR46" s="214"/>
      <c r="ZS46" s="214"/>
      <c r="ZT46" s="214"/>
      <c r="ZU46" s="214"/>
      <c r="ZV46" s="214"/>
      <c r="ZW46" s="214"/>
      <c r="ZX46" s="214"/>
      <c r="ZY46" s="214"/>
      <c r="ZZ46" s="214"/>
      <c r="AAA46" s="214"/>
      <c r="AAB46" s="214"/>
      <c r="AAC46" s="214"/>
      <c r="AAD46" s="214"/>
      <c r="AAE46" s="214"/>
      <c r="AAF46" s="214"/>
      <c r="AAG46" s="214"/>
      <c r="AAH46" s="214"/>
      <c r="AAI46" s="214"/>
      <c r="AAJ46" s="214"/>
      <c r="AAK46" s="214"/>
      <c r="AAL46" s="214"/>
      <c r="AAM46" s="214"/>
      <c r="AAN46" s="214"/>
      <c r="AAO46" s="214"/>
      <c r="AAP46" s="214"/>
      <c r="AAQ46" s="214"/>
      <c r="AAR46" s="214"/>
      <c r="AAS46" s="214"/>
      <c r="AAT46" s="214"/>
      <c r="AAU46" s="214"/>
      <c r="AAV46" s="214"/>
      <c r="AAW46" s="214"/>
      <c r="AAX46" s="214"/>
      <c r="AAY46" s="214"/>
      <c r="AAZ46" s="214"/>
      <c r="ABA46" s="214"/>
      <c r="ABB46" s="214"/>
      <c r="ABC46" s="214"/>
      <c r="ABD46" s="214"/>
      <c r="ABE46" s="214"/>
      <c r="ABF46" s="214"/>
      <c r="ABG46" s="214"/>
      <c r="ABH46" s="214"/>
      <c r="ABI46" s="214"/>
      <c r="ABJ46" s="214"/>
      <c r="ABK46" s="214"/>
      <c r="ABL46" s="214"/>
      <c r="ABM46" s="214"/>
      <c r="ABN46" s="214"/>
      <c r="ABO46" s="214"/>
      <c r="ABP46" s="214"/>
      <c r="ABQ46" s="214"/>
      <c r="ABR46" s="214"/>
      <c r="ABS46" s="214"/>
      <c r="ABT46" s="214"/>
      <c r="ABU46" s="214"/>
      <c r="ABV46" s="214"/>
      <c r="ABW46" s="214"/>
      <c r="ABX46" s="214"/>
      <c r="ABY46" s="214"/>
      <c r="ABZ46" s="214"/>
      <c r="ACA46" s="214"/>
      <c r="ACB46" s="214"/>
      <c r="ACC46" s="214"/>
      <c r="ACD46" s="214"/>
      <c r="ACE46" s="214"/>
      <c r="ACF46" s="214"/>
      <c r="ACG46" s="214"/>
      <c r="ACH46" s="214"/>
      <c r="ACI46" s="214"/>
      <c r="ACJ46" s="214"/>
      <c r="ACK46" s="214"/>
      <c r="ACL46" s="214"/>
      <c r="ACM46" s="214"/>
      <c r="ACN46" s="214"/>
      <c r="ACO46" s="214"/>
      <c r="ACP46" s="214"/>
      <c r="ACQ46" s="214"/>
      <c r="ACR46" s="214"/>
      <c r="ACS46" s="214"/>
      <c r="ACT46" s="214"/>
      <c r="ACU46" s="214"/>
      <c r="ACV46" s="214"/>
      <c r="ACW46" s="214"/>
      <c r="ACX46" s="214"/>
      <c r="ACY46" s="214"/>
      <c r="ACZ46" s="214"/>
      <c r="ADA46" s="214"/>
      <c r="ADB46" s="214"/>
      <c r="ADC46" s="214"/>
      <c r="ADD46" s="214"/>
      <c r="ADE46" s="214"/>
      <c r="ADF46" s="214"/>
      <c r="ADG46" s="214"/>
      <c r="ADH46" s="214"/>
      <c r="ADI46" s="214"/>
      <c r="ADJ46" s="214"/>
      <c r="ADK46" s="214"/>
      <c r="ADL46" s="214"/>
      <c r="ADM46" s="214"/>
      <c r="ADN46" s="214"/>
      <c r="ADO46" s="214"/>
      <c r="ADP46" s="214"/>
      <c r="ADQ46" s="214"/>
      <c r="ADR46" s="214"/>
      <c r="ADS46" s="214"/>
      <c r="ADT46" s="214"/>
      <c r="ADU46" s="214"/>
      <c r="ADV46" s="214"/>
      <c r="ADW46" s="214"/>
      <c r="ADX46" s="214"/>
      <c r="ADY46" s="214"/>
      <c r="ADZ46" s="214"/>
      <c r="AEA46" s="214"/>
      <c r="AEB46" s="214"/>
      <c r="AEC46" s="214"/>
      <c r="AED46" s="214"/>
      <c r="AEE46" s="214"/>
      <c r="AEF46" s="214"/>
      <c r="AEG46" s="214"/>
      <c r="AEH46" s="214"/>
      <c r="AEI46" s="214"/>
      <c r="AEJ46" s="214"/>
      <c r="AEK46" s="214"/>
      <c r="AEL46" s="214"/>
      <c r="AEM46" s="214"/>
      <c r="AEN46" s="214"/>
      <c r="AEO46" s="214"/>
      <c r="AEP46" s="214"/>
      <c r="AEQ46" s="214"/>
      <c r="AER46" s="214"/>
      <c r="AES46" s="214"/>
      <c r="AET46" s="214"/>
      <c r="AEU46" s="214"/>
      <c r="AEV46" s="214"/>
      <c r="AEW46" s="214"/>
      <c r="AEX46" s="214"/>
      <c r="AEY46" s="214"/>
      <c r="AEZ46" s="214"/>
      <c r="AFA46" s="214"/>
      <c r="AFB46" s="214"/>
      <c r="AFC46" s="214"/>
      <c r="AFD46" s="214"/>
      <c r="AFE46" s="214"/>
      <c r="AFF46" s="214"/>
      <c r="AFG46" s="214"/>
      <c r="AFH46" s="214"/>
      <c r="AFI46" s="214"/>
      <c r="AFJ46" s="214"/>
      <c r="AFK46" s="214"/>
      <c r="AFL46" s="214"/>
      <c r="AFM46" s="214"/>
      <c r="AFN46" s="214"/>
      <c r="AFO46" s="214"/>
      <c r="AFP46" s="214"/>
      <c r="AFQ46" s="214"/>
      <c r="AFR46" s="214"/>
      <c r="AFS46" s="214"/>
      <c r="AFT46" s="214"/>
      <c r="AFU46" s="214"/>
      <c r="AFV46" s="214"/>
      <c r="AFW46" s="214"/>
      <c r="AFX46" s="214"/>
      <c r="AFY46" s="214"/>
      <c r="AFZ46" s="214"/>
      <c r="AGA46" s="214"/>
      <c r="AGB46" s="214"/>
      <c r="AGC46" s="214"/>
      <c r="AGD46" s="214"/>
      <c r="AGE46" s="214"/>
      <c r="AGF46" s="214"/>
      <c r="AGG46" s="214"/>
      <c r="AGH46" s="214"/>
      <c r="AGI46" s="214"/>
      <c r="AGJ46" s="214"/>
      <c r="AGK46" s="214"/>
      <c r="AGL46" s="214"/>
      <c r="AGM46" s="214"/>
      <c r="AGN46" s="214"/>
      <c r="AGO46" s="214"/>
      <c r="AGP46" s="214"/>
      <c r="AGQ46" s="214"/>
      <c r="AGR46" s="214"/>
      <c r="AGS46" s="214"/>
      <c r="AGT46" s="214"/>
      <c r="AGU46" s="214"/>
      <c r="AGV46" s="214"/>
      <c r="AGW46" s="214"/>
      <c r="AGX46" s="214"/>
      <c r="AGY46" s="214"/>
      <c r="AGZ46" s="214"/>
      <c r="AHA46" s="214"/>
      <c r="AHB46" s="214"/>
      <c r="AHC46" s="214"/>
      <c r="AHD46" s="214"/>
      <c r="AHE46" s="214"/>
      <c r="AHF46" s="214"/>
      <c r="AHG46" s="214"/>
      <c r="AHH46" s="214"/>
      <c r="AHI46" s="214"/>
      <c r="AHJ46" s="214"/>
      <c r="AHK46" s="214"/>
      <c r="AHL46" s="214"/>
      <c r="AHM46" s="214"/>
      <c r="AHN46" s="214"/>
      <c r="AHO46" s="214"/>
      <c r="AHP46" s="214"/>
      <c r="AHQ46" s="214"/>
      <c r="AHR46" s="214"/>
      <c r="AHS46" s="214"/>
      <c r="AHT46" s="214"/>
      <c r="AHU46" s="214"/>
      <c r="AHV46" s="214"/>
      <c r="AHW46" s="214"/>
      <c r="AHX46" s="214"/>
      <c r="AHY46" s="214"/>
      <c r="AHZ46" s="214"/>
      <c r="AIA46" s="214"/>
      <c r="AIB46" s="214"/>
      <c r="AIC46" s="214"/>
      <c r="AID46" s="214"/>
      <c r="AIE46" s="214"/>
      <c r="AIF46" s="214"/>
      <c r="AIG46" s="214"/>
      <c r="AIH46" s="214"/>
      <c r="AII46" s="214"/>
      <c r="AIJ46" s="214"/>
      <c r="AIK46" s="214"/>
      <c r="AIL46" s="214"/>
      <c r="AIM46" s="214"/>
      <c r="AIN46" s="214"/>
      <c r="AIO46" s="214"/>
      <c r="AIP46" s="214"/>
      <c r="AIQ46" s="214"/>
      <c r="AIR46" s="214"/>
      <c r="AIS46" s="214"/>
      <c r="AIT46" s="214"/>
      <c r="AIU46" s="214"/>
      <c r="AIV46" s="214"/>
      <c r="AIW46" s="214"/>
      <c r="AIX46" s="214"/>
      <c r="AIY46" s="214"/>
      <c r="AIZ46" s="214"/>
      <c r="AJA46" s="214"/>
      <c r="AJB46" s="214"/>
      <c r="AJC46" s="214"/>
      <c r="AJD46" s="214"/>
      <c r="AJE46" s="214"/>
      <c r="AJF46" s="214"/>
      <c r="AJG46" s="214"/>
      <c r="AJH46" s="214"/>
      <c r="AJI46" s="214"/>
      <c r="AJJ46" s="214"/>
      <c r="AJK46" s="214"/>
      <c r="AJL46" s="214"/>
      <c r="AJM46" s="214"/>
      <c r="AJN46" s="214"/>
      <c r="AJO46" s="214"/>
      <c r="AJP46" s="214"/>
      <c r="AJQ46" s="214"/>
      <c r="AJR46" s="214"/>
      <c r="AJS46" s="214"/>
      <c r="AJT46" s="214"/>
      <c r="AJU46" s="214"/>
      <c r="AJV46" s="214"/>
      <c r="AJW46" s="214"/>
      <c r="AJX46" s="214"/>
      <c r="AJY46" s="214"/>
      <c r="AJZ46" s="214"/>
      <c r="AKA46" s="214"/>
      <c r="AKB46" s="214"/>
      <c r="AKC46" s="214"/>
      <c r="AKD46" s="214"/>
      <c r="AKE46" s="214"/>
      <c r="AKF46" s="214"/>
      <c r="AKG46" s="214"/>
      <c r="AKH46" s="214"/>
      <c r="AKI46" s="214"/>
      <c r="AKJ46" s="214"/>
      <c r="AKK46" s="214"/>
      <c r="AKL46" s="214"/>
      <c r="AKM46" s="214"/>
      <c r="AKN46" s="214"/>
      <c r="AKO46" s="214"/>
      <c r="AKP46" s="214"/>
      <c r="AKQ46" s="214"/>
      <c r="AKR46" s="214"/>
      <c r="AKS46" s="214"/>
      <c r="AKT46" s="214"/>
      <c r="AKU46" s="214"/>
      <c r="AKV46" s="214"/>
      <c r="AKW46" s="214"/>
      <c r="AKX46" s="214"/>
      <c r="AKY46" s="214"/>
      <c r="AKZ46" s="214"/>
      <c r="ALA46" s="214"/>
      <c r="ALB46" s="214"/>
      <c r="ALC46" s="214"/>
      <c r="ALD46" s="214"/>
      <c r="ALE46" s="214"/>
      <c r="ALF46" s="214"/>
      <c r="ALG46" s="214"/>
      <c r="ALH46" s="214"/>
      <c r="ALI46" s="214"/>
      <c r="ALJ46" s="214"/>
      <c r="ALK46" s="214"/>
      <c r="ALL46" s="214"/>
      <c r="ALM46" s="214"/>
      <c r="ALN46" s="214"/>
      <c r="ALO46" s="214"/>
      <c r="ALP46" s="214"/>
      <c r="ALQ46" s="214"/>
      <c r="ALR46" s="214"/>
      <c r="ALS46" s="214"/>
      <c r="ALT46" s="214"/>
      <c r="ALU46" s="214"/>
      <c r="ALV46" s="214"/>
      <c r="ALW46" s="214"/>
      <c r="ALX46" s="214"/>
      <c r="ALY46" s="214"/>
      <c r="ALZ46" s="214"/>
      <c r="AMA46" s="214"/>
      <c r="AMB46" s="214"/>
      <c r="AMC46" s="214"/>
      <c r="AMD46" s="214"/>
      <c r="AME46" s="214"/>
      <c r="AMF46" s="214"/>
      <c r="AMG46" s="214"/>
      <c r="AMH46" s="214"/>
      <c r="AMI46" s="214"/>
      <c r="AMJ46" s="214"/>
      <c r="AMK46" s="214"/>
      <c r="AML46" s="214"/>
      <c r="AMM46" s="214"/>
      <c r="AMN46" s="214"/>
      <c r="AMO46" s="214"/>
      <c r="AMP46" s="214"/>
      <c r="AMQ46" s="214"/>
      <c r="AMR46" s="214"/>
      <c r="AMS46" s="214"/>
      <c r="AMT46" s="214"/>
      <c r="AMU46" s="214"/>
      <c r="AMV46" s="214"/>
      <c r="AMW46" s="214"/>
      <c r="AMX46" s="214"/>
      <c r="AMY46" s="214"/>
      <c r="AMZ46" s="214"/>
      <c r="ANA46" s="214"/>
      <c r="ANB46" s="214"/>
      <c r="ANC46" s="214"/>
      <c r="AND46" s="214"/>
      <c r="ANE46" s="214"/>
      <c r="ANF46" s="214"/>
      <c r="ANG46" s="214"/>
      <c r="ANH46" s="214"/>
      <c r="ANI46" s="214"/>
      <c r="ANJ46" s="214"/>
      <c r="ANK46" s="214"/>
      <c r="ANL46" s="214"/>
      <c r="ANM46" s="214"/>
      <c r="ANN46" s="214"/>
      <c r="ANO46" s="214"/>
      <c r="ANP46" s="214"/>
      <c r="ANQ46" s="214"/>
      <c r="ANR46" s="214"/>
      <c r="ANS46" s="214"/>
      <c r="ANT46" s="214"/>
      <c r="ANU46" s="214"/>
      <c r="ANV46" s="214"/>
      <c r="ANW46" s="214"/>
      <c r="ANX46" s="214"/>
      <c r="ANY46" s="214"/>
      <c r="ANZ46" s="214"/>
      <c r="AOA46" s="214"/>
      <c r="AOB46" s="214"/>
      <c r="AOC46" s="214"/>
      <c r="AOD46" s="214"/>
      <c r="AOE46" s="214"/>
      <c r="AOF46" s="214"/>
      <c r="AOG46" s="214"/>
      <c r="AOH46" s="214"/>
      <c r="AOI46" s="214"/>
      <c r="AOJ46" s="214"/>
      <c r="AOK46" s="214"/>
      <c r="AOL46" s="214"/>
      <c r="AOM46" s="214"/>
      <c r="AON46" s="214"/>
      <c r="AOO46" s="214"/>
      <c r="AOP46" s="214"/>
      <c r="AOQ46" s="214"/>
      <c r="AOR46" s="214"/>
      <c r="AOS46" s="214"/>
      <c r="AOT46" s="214"/>
      <c r="AOU46" s="214"/>
      <c r="AOV46" s="214"/>
      <c r="AOW46" s="214"/>
      <c r="AOX46" s="214"/>
      <c r="AOY46" s="214"/>
      <c r="AOZ46" s="214"/>
      <c r="APA46" s="214"/>
      <c r="APB46" s="214"/>
      <c r="APC46" s="214"/>
      <c r="APD46" s="214"/>
      <c r="APE46" s="214"/>
      <c r="APF46" s="214"/>
      <c r="APG46" s="214"/>
      <c r="APH46" s="214"/>
      <c r="API46" s="214"/>
      <c r="APJ46" s="214"/>
      <c r="APK46" s="214"/>
      <c r="APL46" s="214"/>
      <c r="APM46" s="214"/>
      <c r="APN46" s="214"/>
      <c r="APO46" s="214"/>
      <c r="APP46" s="214"/>
      <c r="APQ46" s="214"/>
      <c r="APR46" s="214"/>
      <c r="APS46" s="214"/>
      <c r="APT46" s="214"/>
      <c r="APU46" s="214"/>
      <c r="APV46" s="214"/>
      <c r="APW46" s="214"/>
      <c r="APX46" s="214"/>
      <c r="APY46" s="214"/>
      <c r="APZ46" s="214"/>
      <c r="AQA46" s="214"/>
      <c r="AQB46" s="214"/>
      <c r="AQC46" s="214"/>
      <c r="AQD46" s="214"/>
      <c r="AQE46" s="214"/>
      <c r="AQF46" s="214"/>
      <c r="AQG46" s="214"/>
      <c r="AQH46" s="214"/>
      <c r="AQI46" s="214"/>
      <c r="AQJ46" s="214"/>
      <c r="AQK46" s="214"/>
      <c r="AQL46" s="214"/>
      <c r="AQM46" s="214"/>
      <c r="AQN46" s="214"/>
      <c r="AQO46" s="214"/>
      <c r="AQP46" s="214"/>
      <c r="AQQ46" s="214"/>
      <c r="AQR46" s="214"/>
      <c r="AQS46" s="214"/>
      <c r="AQT46" s="214"/>
      <c r="AQU46" s="214"/>
      <c r="AQV46" s="214"/>
      <c r="AQW46" s="214"/>
      <c r="AQX46" s="214"/>
      <c r="AQY46" s="214"/>
      <c r="AQZ46" s="214"/>
      <c r="ARA46" s="214"/>
      <c r="ARB46" s="214"/>
      <c r="ARC46" s="214"/>
      <c r="ARD46" s="214"/>
      <c r="ARE46" s="214"/>
      <c r="ARF46" s="214"/>
      <c r="ARG46" s="214"/>
      <c r="ARH46" s="214"/>
      <c r="ARI46" s="214"/>
      <c r="ARJ46" s="214"/>
      <c r="ARK46" s="214"/>
      <c r="ARL46" s="214"/>
      <c r="ARM46" s="214"/>
      <c r="ARN46" s="214"/>
      <c r="ARO46" s="214"/>
      <c r="ARP46" s="214"/>
      <c r="ARQ46" s="214"/>
      <c r="ARR46" s="214"/>
      <c r="ARS46" s="214"/>
      <c r="ART46" s="214"/>
      <c r="ARU46" s="214"/>
      <c r="ARV46" s="214"/>
      <c r="ARW46" s="214"/>
      <c r="ARX46" s="214"/>
      <c r="ARY46" s="214"/>
      <c r="ARZ46" s="214"/>
      <c r="ASA46" s="214"/>
      <c r="ASB46" s="214"/>
      <c r="ASC46" s="214"/>
      <c r="ASD46" s="214"/>
      <c r="ASE46" s="214"/>
      <c r="ASF46" s="214"/>
      <c r="ASG46" s="214"/>
      <c r="ASH46" s="214"/>
      <c r="ASI46" s="214"/>
      <c r="ASJ46" s="214"/>
      <c r="ASK46" s="214"/>
      <c r="ASL46" s="214"/>
      <c r="ASM46" s="214"/>
      <c r="ASN46" s="214"/>
      <c r="ASO46" s="214"/>
      <c r="ASP46" s="214"/>
      <c r="ASQ46" s="214"/>
      <c r="ASR46" s="214"/>
      <c r="ASS46" s="214"/>
      <c r="AST46" s="214"/>
      <c r="ASU46" s="214"/>
      <c r="ASV46" s="214"/>
      <c r="ASW46" s="214"/>
      <c r="ASX46" s="214"/>
      <c r="ASY46" s="214"/>
      <c r="ASZ46" s="214"/>
      <c r="ATA46" s="214"/>
      <c r="ATB46" s="214"/>
      <c r="ATC46" s="214"/>
      <c r="ATD46" s="214"/>
      <c r="ATE46" s="214"/>
      <c r="ATF46" s="214"/>
      <c r="ATG46" s="214"/>
      <c r="ATH46" s="214"/>
      <c r="ATI46" s="214"/>
      <c r="ATJ46" s="214"/>
      <c r="ATK46" s="214"/>
      <c r="ATL46" s="214"/>
      <c r="ATM46" s="214"/>
      <c r="ATN46" s="214"/>
      <c r="ATO46" s="214"/>
      <c r="ATP46" s="214"/>
      <c r="ATQ46" s="214"/>
      <c r="ATR46" s="214"/>
      <c r="ATS46" s="214"/>
      <c r="ATT46" s="214"/>
      <c r="ATU46" s="214"/>
      <c r="ATV46" s="214"/>
      <c r="ATW46" s="214"/>
      <c r="ATX46" s="214"/>
      <c r="ATY46" s="214"/>
      <c r="ATZ46" s="214"/>
      <c r="AUA46" s="214"/>
      <c r="AUB46" s="214"/>
      <c r="AUC46" s="214"/>
      <c r="AUD46" s="214"/>
      <c r="AUE46" s="214"/>
      <c r="AUF46" s="214"/>
      <c r="AUG46" s="214"/>
      <c r="AUH46" s="214"/>
      <c r="AUI46" s="214"/>
      <c r="AUJ46" s="214"/>
      <c r="AUK46" s="214"/>
      <c r="AUL46" s="214"/>
      <c r="AUM46" s="214"/>
      <c r="AUN46" s="214"/>
      <c r="AUO46" s="214"/>
      <c r="AUP46" s="214"/>
      <c r="AUQ46" s="214"/>
      <c r="AUR46" s="214"/>
      <c r="AUS46" s="214"/>
      <c r="AUT46" s="214"/>
      <c r="AUU46" s="214"/>
      <c r="AUV46" s="214"/>
      <c r="AUW46" s="214"/>
      <c r="AUX46" s="214"/>
      <c r="AUY46" s="214"/>
      <c r="AUZ46" s="214"/>
      <c r="AVA46" s="214"/>
      <c r="AVB46" s="214"/>
      <c r="AVC46" s="214"/>
      <c r="AVD46" s="214"/>
      <c r="AVE46" s="214"/>
      <c r="AVF46" s="214"/>
      <c r="AVG46" s="214"/>
      <c r="AVH46" s="214"/>
      <c r="AVI46" s="214"/>
      <c r="AVJ46" s="214"/>
      <c r="AVK46" s="214"/>
      <c r="AVL46" s="214"/>
      <c r="AVM46" s="214"/>
      <c r="AVN46" s="214"/>
      <c r="AVO46" s="214"/>
      <c r="AVP46" s="214"/>
      <c r="AVQ46" s="214"/>
      <c r="AVR46" s="214"/>
      <c r="AVS46" s="214"/>
      <c r="AVT46" s="214"/>
      <c r="AVU46" s="214"/>
      <c r="AVV46" s="214"/>
      <c r="AVW46" s="214"/>
      <c r="AVX46" s="214"/>
      <c r="AVY46" s="214"/>
      <c r="AVZ46" s="214"/>
      <c r="AWA46" s="214"/>
      <c r="AWB46" s="214"/>
      <c r="AWC46" s="214"/>
      <c r="AWD46" s="214"/>
      <c r="AWE46" s="214"/>
      <c r="AWF46" s="214"/>
      <c r="AWG46" s="214"/>
      <c r="AWH46" s="214"/>
      <c r="AWI46" s="214"/>
      <c r="AWJ46" s="214"/>
      <c r="AWK46" s="214"/>
      <c r="AWL46" s="214"/>
      <c r="AWM46" s="214"/>
      <c r="AWN46" s="214"/>
      <c r="AWO46" s="214"/>
      <c r="AWP46" s="214"/>
      <c r="AWQ46" s="214"/>
      <c r="AWR46" s="214"/>
      <c r="AWS46" s="214"/>
      <c r="AWT46" s="214"/>
      <c r="AWU46" s="214"/>
      <c r="AWV46" s="214"/>
      <c r="AWW46" s="214"/>
      <c r="AWX46" s="214"/>
      <c r="AWY46" s="214"/>
      <c r="AWZ46" s="214"/>
      <c r="AXA46" s="214"/>
      <c r="AXB46" s="214"/>
      <c r="AXC46" s="214"/>
      <c r="AXD46" s="214"/>
      <c r="AXE46" s="214"/>
      <c r="AXF46" s="214"/>
      <c r="AXG46" s="214"/>
      <c r="AXH46" s="214"/>
      <c r="AXI46" s="214"/>
      <c r="AXJ46" s="214"/>
      <c r="AXK46" s="214"/>
      <c r="AXL46" s="214"/>
      <c r="AXM46" s="214"/>
      <c r="AXN46" s="214"/>
      <c r="AXO46" s="214"/>
      <c r="AXP46" s="214"/>
      <c r="AXQ46" s="214"/>
      <c r="AXR46" s="214"/>
      <c r="AXS46" s="214"/>
      <c r="AXT46" s="214"/>
      <c r="AXU46" s="214"/>
      <c r="AXV46" s="214"/>
      <c r="AXW46" s="214"/>
      <c r="AXX46" s="214"/>
      <c r="AXY46" s="214"/>
      <c r="AXZ46" s="214"/>
      <c r="AYA46" s="214"/>
      <c r="AYB46" s="214"/>
      <c r="AYC46" s="214"/>
      <c r="AYD46" s="214"/>
      <c r="AYE46" s="214"/>
      <c r="AYF46" s="214"/>
      <c r="AYG46" s="214"/>
      <c r="AYH46" s="214"/>
      <c r="AYI46" s="214"/>
      <c r="AYJ46" s="214"/>
      <c r="AYK46" s="214"/>
      <c r="AYL46" s="214"/>
      <c r="AYM46" s="214"/>
      <c r="AYN46" s="214"/>
      <c r="AYO46" s="214"/>
      <c r="AYP46" s="214"/>
      <c r="AYQ46" s="214"/>
      <c r="AYR46" s="214"/>
      <c r="AYS46" s="214"/>
      <c r="AYT46" s="214"/>
      <c r="AYU46" s="214"/>
      <c r="AYV46" s="214"/>
      <c r="AYW46" s="214"/>
      <c r="AYX46" s="214"/>
      <c r="AYY46" s="214"/>
      <c r="AYZ46" s="214"/>
      <c r="AZA46" s="214"/>
      <c r="AZB46" s="214"/>
      <c r="AZC46" s="214"/>
      <c r="AZD46" s="214"/>
      <c r="AZE46" s="214"/>
      <c r="AZF46" s="214"/>
      <c r="AZG46" s="214"/>
      <c r="AZH46" s="214"/>
      <c r="AZI46" s="214"/>
      <c r="AZJ46" s="214"/>
      <c r="AZK46" s="214"/>
      <c r="AZL46" s="214"/>
      <c r="AZM46" s="214"/>
      <c r="AZN46" s="214"/>
      <c r="AZO46" s="214"/>
      <c r="AZP46" s="214"/>
      <c r="AZQ46" s="214"/>
      <c r="AZR46" s="214"/>
      <c r="AZS46" s="214"/>
      <c r="AZT46" s="214"/>
      <c r="AZU46" s="214"/>
      <c r="AZV46" s="214"/>
      <c r="AZW46" s="214"/>
      <c r="AZX46" s="214"/>
      <c r="AZY46" s="214"/>
      <c r="AZZ46" s="214"/>
      <c r="BAA46" s="214"/>
      <c r="BAB46" s="214"/>
      <c r="BAC46" s="214"/>
      <c r="BAD46" s="214"/>
      <c r="BAE46" s="214"/>
      <c r="BAF46" s="214"/>
      <c r="BAG46" s="214"/>
      <c r="BAH46" s="214"/>
      <c r="BAI46" s="214"/>
      <c r="BAJ46" s="214"/>
      <c r="BAK46" s="214"/>
      <c r="BAL46" s="214"/>
      <c r="BAM46" s="214"/>
      <c r="BAN46" s="214"/>
      <c r="BAO46" s="214"/>
      <c r="BAP46" s="214"/>
      <c r="BAQ46" s="214"/>
      <c r="BAR46" s="214"/>
      <c r="BAS46" s="214"/>
      <c r="BAT46" s="214"/>
      <c r="BAU46" s="214"/>
      <c r="BAV46" s="214"/>
      <c r="BAW46" s="214"/>
      <c r="BAX46" s="214"/>
      <c r="BAY46" s="214"/>
      <c r="BAZ46" s="214"/>
      <c r="BBA46" s="214"/>
      <c r="BBB46" s="214"/>
      <c r="BBC46" s="214"/>
      <c r="BBD46" s="214"/>
      <c r="BBE46" s="214"/>
      <c r="BBF46" s="214"/>
      <c r="BBG46" s="214"/>
      <c r="BBH46" s="214"/>
      <c r="BBI46" s="214"/>
      <c r="BBJ46" s="214"/>
      <c r="BBK46" s="214"/>
      <c r="BBL46" s="214"/>
      <c r="BBM46" s="214"/>
      <c r="BBN46" s="214"/>
      <c r="BBO46" s="214"/>
      <c r="BBP46" s="214"/>
      <c r="BBQ46" s="214"/>
      <c r="BBR46" s="214"/>
      <c r="BBS46" s="214"/>
      <c r="BBT46" s="214"/>
      <c r="BBU46" s="214"/>
      <c r="BBV46" s="214"/>
      <c r="BBW46" s="214"/>
      <c r="BBX46" s="214"/>
      <c r="BBY46" s="214"/>
      <c r="BBZ46" s="214"/>
      <c r="BCA46" s="214"/>
      <c r="BCB46" s="214"/>
      <c r="BCC46" s="214"/>
      <c r="BCD46" s="214"/>
      <c r="BCE46" s="214"/>
      <c r="BCF46" s="214"/>
      <c r="BCG46" s="214"/>
      <c r="BCH46" s="214"/>
      <c r="BCI46" s="214"/>
      <c r="BCJ46" s="214"/>
      <c r="BCK46" s="214"/>
      <c r="BCL46" s="214"/>
      <c r="BCM46" s="214"/>
      <c r="BCN46" s="214"/>
      <c r="BCO46" s="214"/>
      <c r="BCP46" s="214"/>
      <c r="BCQ46" s="214"/>
      <c r="BCR46" s="214"/>
      <c r="BCS46" s="214"/>
      <c r="BCT46" s="214"/>
      <c r="BCU46" s="214"/>
      <c r="BCV46" s="214"/>
      <c r="BCW46" s="214"/>
      <c r="BCX46" s="214"/>
      <c r="BCY46" s="214"/>
      <c r="BCZ46" s="214"/>
      <c r="BDA46" s="214"/>
      <c r="BDB46" s="214"/>
      <c r="BDC46" s="214"/>
      <c r="BDD46" s="214"/>
      <c r="BDE46" s="214"/>
      <c r="BDF46" s="214"/>
      <c r="BDG46" s="214"/>
      <c r="BDH46" s="214"/>
      <c r="BDI46" s="214"/>
      <c r="BDJ46" s="214"/>
      <c r="BDK46" s="214"/>
      <c r="BDL46" s="214"/>
      <c r="BDM46" s="214"/>
      <c r="BDN46" s="214"/>
      <c r="BDO46" s="214"/>
      <c r="BDP46" s="214"/>
      <c r="BDQ46" s="214"/>
      <c r="BDR46" s="214"/>
      <c r="BDS46" s="214"/>
      <c r="BDT46" s="214"/>
      <c r="BDU46" s="214"/>
      <c r="BDV46" s="214"/>
      <c r="BDW46" s="214"/>
      <c r="BDX46" s="214"/>
      <c r="BDY46" s="214"/>
      <c r="BDZ46" s="214"/>
      <c r="BEA46" s="214"/>
      <c r="BEB46" s="214"/>
      <c r="BEC46" s="214"/>
      <c r="BED46" s="214"/>
      <c r="BEE46" s="214"/>
      <c r="BEF46" s="214"/>
      <c r="BEG46" s="214"/>
      <c r="BEH46" s="214"/>
      <c r="BEI46" s="214"/>
      <c r="BEJ46" s="214"/>
      <c r="BEK46" s="214"/>
      <c r="BEL46" s="214"/>
      <c r="BEM46" s="214"/>
      <c r="BEN46" s="214"/>
      <c r="BEO46" s="214"/>
      <c r="BEP46" s="214"/>
      <c r="BEQ46" s="214"/>
      <c r="BER46" s="214"/>
      <c r="BES46" s="214"/>
      <c r="BET46" s="214"/>
      <c r="BEU46" s="214"/>
      <c r="BEV46" s="214"/>
      <c r="BEW46" s="214"/>
      <c r="BEX46" s="214"/>
      <c r="BEY46" s="214"/>
      <c r="BEZ46" s="214"/>
      <c r="BFA46" s="214"/>
      <c r="BFB46" s="214"/>
      <c r="BFC46" s="214"/>
      <c r="BFD46" s="214"/>
      <c r="BFE46" s="214"/>
      <c r="BFF46" s="214"/>
      <c r="BFG46" s="214"/>
      <c r="BFH46" s="214"/>
      <c r="BFI46" s="214"/>
      <c r="BFJ46" s="214"/>
      <c r="BFK46" s="214"/>
      <c r="BFL46" s="214"/>
      <c r="BFM46" s="214"/>
      <c r="BFN46" s="214"/>
      <c r="BFO46" s="214"/>
      <c r="BFP46" s="214"/>
      <c r="BFQ46" s="214"/>
      <c r="BFR46" s="214"/>
      <c r="BFS46" s="214"/>
      <c r="BFT46" s="214"/>
      <c r="BFU46" s="214"/>
      <c r="BFV46" s="214"/>
      <c r="BFW46" s="214"/>
      <c r="BFX46" s="214"/>
      <c r="BFY46" s="214"/>
      <c r="BFZ46" s="214"/>
      <c r="BGA46" s="214"/>
      <c r="BGB46" s="214"/>
      <c r="BGC46" s="214"/>
      <c r="BGD46" s="214"/>
      <c r="BGE46" s="214"/>
      <c r="BGF46" s="214"/>
      <c r="BGG46" s="214"/>
      <c r="BGH46" s="214"/>
      <c r="BGI46" s="214"/>
      <c r="BGJ46" s="214"/>
      <c r="BGK46" s="214"/>
      <c r="BGL46" s="214"/>
      <c r="BGM46" s="214"/>
      <c r="BGN46" s="214"/>
      <c r="BGO46" s="214"/>
      <c r="BGP46" s="214"/>
      <c r="BGQ46" s="214"/>
      <c r="BGR46" s="214"/>
      <c r="BGS46" s="214"/>
      <c r="BGT46" s="214"/>
      <c r="BGU46" s="214"/>
      <c r="BGV46" s="214"/>
      <c r="BGW46" s="214"/>
      <c r="BGX46" s="214"/>
      <c r="BGY46" s="214"/>
      <c r="BGZ46" s="214"/>
      <c r="BHA46" s="214"/>
      <c r="BHB46" s="214"/>
      <c r="BHC46" s="214"/>
      <c r="BHD46" s="214"/>
      <c r="BHE46" s="214"/>
      <c r="BHF46" s="214"/>
      <c r="BHG46" s="214"/>
      <c r="BHH46" s="214"/>
      <c r="BHI46" s="214"/>
      <c r="BHJ46" s="214"/>
      <c r="BHK46" s="214"/>
      <c r="BHL46" s="214"/>
      <c r="BHM46" s="214"/>
      <c r="BHN46" s="214"/>
      <c r="BHO46" s="214"/>
      <c r="BHP46" s="214"/>
      <c r="BHQ46" s="214"/>
      <c r="BHR46" s="214"/>
      <c r="BHS46" s="214"/>
      <c r="BHT46" s="214"/>
      <c r="BHU46" s="214"/>
      <c r="BHV46" s="214"/>
      <c r="BHW46" s="214"/>
      <c r="BHX46" s="214"/>
      <c r="BHY46" s="214"/>
      <c r="BHZ46" s="214"/>
      <c r="BIA46" s="214"/>
      <c r="BIB46" s="214"/>
      <c r="BIC46" s="214"/>
      <c r="BID46" s="214"/>
      <c r="BIE46" s="214"/>
      <c r="BIF46" s="214"/>
      <c r="BIG46" s="214"/>
      <c r="BIH46" s="214"/>
      <c r="BII46" s="214"/>
      <c r="BIJ46" s="214"/>
      <c r="BIK46" s="214"/>
      <c r="BIL46" s="214"/>
      <c r="BIM46" s="214"/>
      <c r="BIN46" s="214"/>
      <c r="BIO46" s="214"/>
      <c r="BIP46" s="214"/>
      <c r="BIQ46" s="214"/>
      <c r="BIR46" s="214"/>
      <c r="BIS46" s="214"/>
      <c r="BIT46" s="214"/>
      <c r="BIU46" s="214"/>
      <c r="BIV46" s="214"/>
      <c r="BIW46" s="214"/>
      <c r="BIX46" s="214"/>
      <c r="BIY46" s="214"/>
      <c r="BIZ46" s="214"/>
      <c r="BJA46" s="214"/>
      <c r="BJB46" s="214"/>
      <c r="BJC46" s="214"/>
      <c r="BJD46" s="214"/>
      <c r="BJE46" s="214"/>
      <c r="BJF46" s="214"/>
      <c r="BJG46" s="214"/>
      <c r="BJH46" s="214"/>
      <c r="BJI46" s="214"/>
      <c r="BJJ46" s="214"/>
      <c r="BJK46" s="214"/>
      <c r="BJL46" s="214"/>
      <c r="BJM46" s="214"/>
      <c r="BJN46" s="214"/>
      <c r="BJO46" s="214"/>
      <c r="BJP46" s="214"/>
      <c r="BJQ46" s="214"/>
      <c r="BJR46" s="214"/>
      <c r="BJS46" s="214"/>
      <c r="BJT46" s="214"/>
      <c r="BJU46" s="214"/>
      <c r="BJV46" s="214"/>
      <c r="BJW46" s="214"/>
      <c r="BJX46" s="214"/>
      <c r="BJY46" s="214"/>
      <c r="BJZ46" s="214"/>
      <c r="BKA46" s="214"/>
      <c r="BKB46" s="214"/>
      <c r="BKC46" s="214"/>
      <c r="BKD46" s="214"/>
      <c r="BKE46" s="214"/>
      <c r="BKF46" s="214"/>
      <c r="BKG46" s="214"/>
      <c r="BKH46" s="214"/>
      <c r="BKI46" s="214"/>
      <c r="BKJ46" s="214"/>
      <c r="BKK46" s="214"/>
      <c r="BKL46" s="214"/>
      <c r="BKM46" s="214"/>
      <c r="BKN46" s="214"/>
      <c r="BKO46" s="214"/>
      <c r="BKP46" s="214"/>
      <c r="BKQ46" s="214"/>
      <c r="BKR46" s="214"/>
      <c r="BKS46" s="214"/>
      <c r="BKT46" s="214"/>
      <c r="BKU46" s="214"/>
      <c r="BKV46" s="214"/>
      <c r="BKW46" s="214"/>
      <c r="BKX46" s="214"/>
      <c r="BKY46" s="214"/>
      <c r="BKZ46" s="214"/>
      <c r="BLA46" s="214"/>
      <c r="BLB46" s="214"/>
      <c r="BLC46" s="214"/>
      <c r="BLD46" s="214"/>
      <c r="BLE46" s="214"/>
      <c r="BLF46" s="214"/>
      <c r="BLG46" s="214"/>
      <c r="BLH46" s="214"/>
      <c r="BLI46" s="214"/>
      <c r="BLJ46" s="214"/>
      <c r="BLK46" s="214"/>
      <c r="BLL46" s="214"/>
      <c r="BLM46" s="214"/>
      <c r="BLN46" s="214"/>
      <c r="BLO46" s="214"/>
      <c r="BLP46" s="214"/>
      <c r="BLQ46" s="214"/>
      <c r="BLR46" s="214"/>
      <c r="BLS46" s="214"/>
      <c r="BLT46" s="214"/>
      <c r="BLU46" s="214"/>
      <c r="BLV46" s="214"/>
      <c r="BLW46" s="214"/>
      <c r="BLX46" s="214"/>
      <c r="BLY46" s="214"/>
      <c r="BLZ46" s="214"/>
      <c r="BMA46" s="214"/>
      <c r="BMB46" s="214"/>
      <c r="BMC46" s="214"/>
      <c r="BMD46" s="214"/>
      <c r="BME46" s="214"/>
      <c r="BMF46" s="214"/>
      <c r="BMG46" s="214"/>
      <c r="BMH46" s="214"/>
      <c r="BMI46" s="214"/>
      <c r="BMJ46" s="214"/>
      <c r="BMK46" s="214"/>
      <c r="BML46" s="214"/>
      <c r="BMM46" s="214"/>
      <c r="BMN46" s="214"/>
      <c r="BMO46" s="214"/>
      <c r="BMP46" s="214"/>
      <c r="BMQ46" s="214"/>
      <c r="BMR46" s="214"/>
      <c r="BMS46" s="214"/>
      <c r="BMT46" s="214"/>
      <c r="BMU46" s="214"/>
      <c r="BMV46" s="214"/>
      <c r="BMW46" s="214"/>
      <c r="BMX46" s="214"/>
      <c r="BMY46" s="214"/>
      <c r="BMZ46" s="214"/>
      <c r="BNA46" s="214"/>
      <c r="BNB46" s="214"/>
      <c r="BNC46" s="214"/>
      <c r="BND46" s="214"/>
      <c r="BNE46" s="214"/>
      <c r="BNF46" s="214"/>
      <c r="BNG46" s="214"/>
      <c r="BNH46" s="214"/>
      <c r="BNI46" s="214"/>
      <c r="BNJ46" s="214"/>
      <c r="BNK46" s="214"/>
      <c r="BNL46" s="214"/>
      <c r="BNM46" s="214"/>
      <c r="BNN46" s="214"/>
      <c r="BNO46" s="214"/>
      <c r="BNP46" s="214"/>
      <c r="BNQ46" s="214"/>
      <c r="BNR46" s="214"/>
      <c r="BNS46" s="214"/>
      <c r="BNT46" s="214"/>
      <c r="BNU46" s="214"/>
      <c r="BNV46" s="214"/>
      <c r="BNW46" s="214"/>
      <c r="BNX46" s="214"/>
      <c r="BNY46" s="214"/>
      <c r="BNZ46" s="214"/>
      <c r="BOA46" s="214"/>
      <c r="BOB46" s="214"/>
      <c r="BOC46" s="214"/>
      <c r="BOD46" s="214"/>
      <c r="BOE46" s="214"/>
      <c r="BOF46" s="214"/>
      <c r="BOG46" s="214"/>
      <c r="BOH46" s="214"/>
      <c r="BOI46" s="214"/>
      <c r="BOJ46" s="214"/>
      <c r="BOK46" s="214"/>
      <c r="BOL46" s="214"/>
      <c r="BOM46" s="214"/>
      <c r="BON46" s="214"/>
      <c r="BOO46" s="214"/>
      <c r="BOP46" s="214"/>
      <c r="BOQ46" s="214"/>
      <c r="BOR46" s="214"/>
      <c r="BOS46" s="214"/>
      <c r="BOT46" s="214"/>
      <c r="BOU46" s="214"/>
      <c r="BOV46" s="214"/>
      <c r="BOW46" s="214"/>
      <c r="BOX46" s="214"/>
      <c r="BOY46" s="214"/>
      <c r="BOZ46" s="214"/>
      <c r="BPA46" s="214"/>
      <c r="BPB46" s="214"/>
      <c r="BPC46" s="214"/>
      <c r="BPD46" s="214"/>
      <c r="BPE46" s="214"/>
      <c r="BPF46" s="214"/>
      <c r="BPG46" s="214"/>
      <c r="BPH46" s="214"/>
      <c r="BPI46" s="214"/>
      <c r="BPJ46" s="214"/>
      <c r="BPK46" s="214"/>
      <c r="BPL46" s="214"/>
      <c r="BPM46" s="214"/>
      <c r="BPN46" s="214"/>
      <c r="BPO46" s="214"/>
      <c r="BPP46" s="214"/>
      <c r="BPQ46" s="214"/>
      <c r="BPR46" s="214"/>
      <c r="BPS46" s="214"/>
      <c r="BPT46" s="214"/>
      <c r="BPU46" s="214"/>
      <c r="BPV46" s="214"/>
      <c r="BPW46" s="214"/>
      <c r="BPX46" s="214"/>
      <c r="BPY46" s="214"/>
      <c r="BPZ46" s="214"/>
      <c r="BQA46" s="214"/>
      <c r="BQB46" s="214"/>
      <c r="BQC46" s="214"/>
      <c r="BQD46" s="214"/>
      <c r="BQE46" s="214"/>
      <c r="BQF46" s="214"/>
      <c r="BQG46" s="214"/>
      <c r="BQH46" s="214"/>
      <c r="BQI46" s="214"/>
      <c r="BQJ46" s="214"/>
      <c r="BQK46" s="214"/>
      <c r="BQL46" s="214"/>
      <c r="BQM46" s="214"/>
      <c r="BQN46" s="214"/>
      <c r="BQO46" s="214"/>
      <c r="BQP46" s="214"/>
      <c r="BQQ46" s="214"/>
      <c r="BQR46" s="214"/>
      <c r="BQS46" s="214"/>
      <c r="BQT46" s="214"/>
      <c r="BQU46" s="214"/>
      <c r="BQV46" s="214"/>
      <c r="BQW46" s="214"/>
      <c r="BQX46" s="214"/>
      <c r="BQY46" s="214"/>
      <c r="BQZ46" s="214"/>
      <c r="BRA46" s="214"/>
      <c r="BRB46" s="214"/>
      <c r="BRC46" s="214"/>
      <c r="BRD46" s="214"/>
      <c r="BRE46" s="214"/>
      <c r="BRF46" s="214"/>
      <c r="BRG46" s="214"/>
      <c r="BRH46" s="214"/>
      <c r="BRI46" s="214"/>
      <c r="BRJ46" s="214"/>
      <c r="BRK46" s="214"/>
      <c r="BRL46" s="214"/>
      <c r="BRM46" s="214"/>
      <c r="BRN46" s="214"/>
      <c r="BRO46" s="214"/>
      <c r="BRP46" s="214"/>
      <c r="BRQ46" s="214"/>
      <c r="BRR46" s="214"/>
      <c r="BRS46" s="214"/>
      <c r="BRT46" s="214"/>
      <c r="BRU46" s="214"/>
      <c r="BRV46" s="214"/>
      <c r="BRW46" s="214"/>
      <c r="BRX46" s="214"/>
      <c r="BRY46" s="214"/>
      <c r="BRZ46" s="214"/>
      <c r="BSA46" s="214"/>
      <c r="BSB46" s="214"/>
      <c r="BSC46" s="214"/>
      <c r="BSD46" s="214"/>
      <c r="BSE46" s="214"/>
      <c r="BSF46" s="214"/>
      <c r="BSG46" s="214"/>
      <c r="BSH46" s="214"/>
      <c r="BSI46" s="214"/>
      <c r="BSJ46" s="214"/>
      <c r="BSK46" s="214"/>
      <c r="BSL46" s="214"/>
      <c r="BSM46" s="214"/>
      <c r="BSN46" s="214"/>
      <c r="BSO46" s="214"/>
      <c r="BSP46" s="214"/>
      <c r="BSQ46" s="214"/>
      <c r="BSR46" s="214"/>
      <c r="BSS46" s="214"/>
      <c r="BST46" s="214"/>
      <c r="BSU46" s="214"/>
      <c r="BSV46" s="214"/>
      <c r="BSW46" s="214"/>
      <c r="BSX46" s="214"/>
      <c r="BSY46" s="214"/>
      <c r="BSZ46" s="214"/>
      <c r="BTA46" s="214"/>
      <c r="BTB46" s="214"/>
      <c r="BTC46" s="214"/>
      <c r="BTD46" s="214"/>
      <c r="BTE46" s="214"/>
      <c r="BTF46" s="214"/>
      <c r="BTG46" s="214"/>
      <c r="BTH46" s="214"/>
      <c r="BTI46" s="214"/>
      <c r="BTJ46" s="214"/>
      <c r="BTK46" s="214"/>
      <c r="BTL46" s="214"/>
      <c r="BTM46" s="214"/>
      <c r="BTN46" s="214"/>
      <c r="BTO46" s="214"/>
      <c r="BTP46" s="214"/>
      <c r="BTQ46" s="214"/>
      <c r="BTR46" s="214"/>
      <c r="BTS46" s="214"/>
      <c r="BTT46" s="214"/>
      <c r="BTU46" s="214"/>
      <c r="BTV46" s="214"/>
      <c r="BTW46" s="214"/>
      <c r="BTX46" s="214"/>
      <c r="BTY46" s="214"/>
      <c r="BTZ46" s="214"/>
      <c r="BUA46" s="214"/>
      <c r="BUB46" s="214"/>
      <c r="BUC46" s="214"/>
      <c r="BUD46" s="214"/>
      <c r="BUE46" s="214"/>
      <c r="BUF46" s="214"/>
      <c r="BUG46" s="214"/>
      <c r="BUH46" s="214"/>
      <c r="BUI46" s="214"/>
      <c r="BUJ46" s="214"/>
      <c r="BUK46" s="214"/>
      <c r="BUL46" s="214"/>
      <c r="BUM46" s="214"/>
      <c r="BUN46" s="214"/>
      <c r="BUO46" s="214"/>
      <c r="BUP46" s="214"/>
      <c r="BUQ46" s="214"/>
      <c r="BUR46" s="214"/>
      <c r="BUS46" s="214"/>
      <c r="BUT46" s="214"/>
      <c r="BUU46" s="214"/>
      <c r="BUV46" s="214"/>
      <c r="BUW46" s="214"/>
      <c r="BUX46" s="214"/>
      <c r="BUY46" s="214"/>
      <c r="BUZ46" s="214"/>
      <c r="BVA46" s="214"/>
      <c r="BVB46" s="214"/>
      <c r="BVC46" s="214"/>
      <c r="BVD46" s="214"/>
      <c r="BVE46" s="214"/>
      <c r="BVF46" s="214"/>
      <c r="BVG46" s="214"/>
      <c r="BVH46" s="214"/>
      <c r="BVI46" s="214"/>
      <c r="BVJ46" s="214"/>
      <c r="BVK46" s="214"/>
      <c r="BVL46" s="214"/>
      <c r="BVM46" s="214"/>
      <c r="BVN46" s="214"/>
      <c r="BVO46" s="214"/>
      <c r="BVP46" s="214"/>
      <c r="BVQ46" s="214"/>
      <c r="BVR46" s="214"/>
      <c r="BVS46" s="214"/>
      <c r="BVT46" s="214"/>
      <c r="BVU46" s="214"/>
      <c r="BVV46" s="214"/>
      <c r="BVW46" s="214"/>
      <c r="BVX46" s="214"/>
      <c r="BVY46" s="214"/>
      <c r="BVZ46" s="214"/>
      <c r="BWA46" s="214"/>
      <c r="BWB46" s="214"/>
      <c r="BWC46" s="214"/>
      <c r="BWD46" s="214"/>
      <c r="BWE46" s="214"/>
      <c r="BWF46" s="214"/>
      <c r="BWG46" s="214"/>
      <c r="BWH46" s="214"/>
      <c r="BWI46" s="214"/>
      <c r="BWJ46" s="214"/>
      <c r="BWK46" s="214"/>
      <c r="BWL46" s="214"/>
      <c r="BWM46" s="214"/>
      <c r="BWN46" s="214"/>
      <c r="BWO46" s="214"/>
      <c r="BWP46" s="214"/>
      <c r="BWQ46" s="214"/>
      <c r="BWR46" s="214"/>
      <c r="BWS46" s="214"/>
      <c r="BWT46" s="214"/>
      <c r="BWU46" s="214"/>
      <c r="BWV46" s="214"/>
      <c r="BWW46" s="214"/>
      <c r="BWX46" s="214"/>
      <c r="BWY46" s="214"/>
      <c r="BWZ46" s="214"/>
      <c r="BXA46" s="214"/>
      <c r="BXB46" s="214"/>
      <c r="BXC46" s="214"/>
      <c r="BXD46" s="214"/>
      <c r="BXE46" s="214"/>
      <c r="BXF46" s="214"/>
      <c r="BXG46" s="214"/>
      <c r="BXH46" s="214"/>
      <c r="BXI46" s="214"/>
      <c r="BXJ46" s="214"/>
      <c r="BXK46" s="214"/>
      <c r="BXL46" s="214"/>
      <c r="BXM46" s="214"/>
      <c r="BXN46" s="214"/>
      <c r="BXO46" s="214"/>
      <c r="BXP46" s="214"/>
      <c r="BXQ46" s="214"/>
      <c r="BXR46" s="214"/>
      <c r="BXS46" s="214"/>
      <c r="BXT46" s="214"/>
      <c r="BXU46" s="214"/>
      <c r="BXV46" s="214"/>
      <c r="BXW46" s="214"/>
      <c r="BXX46" s="214"/>
      <c r="BXY46" s="214"/>
      <c r="BXZ46" s="214"/>
      <c r="BYA46" s="214"/>
      <c r="BYB46" s="214"/>
      <c r="BYC46" s="214"/>
      <c r="BYD46" s="214"/>
      <c r="BYE46" s="214"/>
      <c r="BYF46" s="214"/>
      <c r="BYG46" s="214"/>
      <c r="BYH46" s="214"/>
      <c r="BYI46" s="214"/>
      <c r="BYJ46" s="214"/>
      <c r="BYK46" s="214"/>
      <c r="BYL46" s="214"/>
      <c r="BYM46" s="214"/>
      <c r="BYN46" s="214"/>
      <c r="BYO46" s="214"/>
      <c r="BYP46" s="214"/>
      <c r="BYQ46" s="214"/>
      <c r="BYR46" s="214"/>
      <c r="BYS46" s="214"/>
      <c r="BYT46" s="214"/>
      <c r="BYU46" s="214"/>
      <c r="BYV46" s="214"/>
      <c r="BYW46" s="214"/>
      <c r="BYX46" s="214"/>
      <c r="BYY46" s="214"/>
      <c r="BYZ46" s="214"/>
      <c r="BZA46" s="214"/>
      <c r="BZB46" s="214"/>
      <c r="BZC46" s="214"/>
      <c r="BZD46" s="214"/>
      <c r="BZE46" s="214"/>
      <c r="BZF46" s="214"/>
      <c r="BZG46" s="214"/>
      <c r="BZH46" s="214"/>
      <c r="BZI46" s="214"/>
      <c r="BZJ46" s="214"/>
      <c r="BZK46" s="214"/>
      <c r="BZL46" s="214"/>
      <c r="BZM46" s="214"/>
      <c r="BZN46" s="214"/>
      <c r="BZO46" s="214"/>
      <c r="BZP46" s="214"/>
      <c r="BZQ46" s="214"/>
      <c r="BZR46" s="214"/>
      <c r="BZS46" s="214"/>
      <c r="BZT46" s="214"/>
      <c r="BZU46" s="214"/>
      <c r="BZV46" s="214"/>
      <c r="BZW46" s="214"/>
      <c r="BZX46" s="214"/>
      <c r="BZY46" s="214"/>
      <c r="BZZ46" s="214"/>
      <c r="CAA46" s="214"/>
      <c r="CAB46" s="214"/>
      <c r="CAC46" s="214"/>
      <c r="CAD46" s="214"/>
      <c r="CAE46" s="214"/>
      <c r="CAF46" s="214"/>
      <c r="CAG46" s="214"/>
      <c r="CAH46" s="214"/>
      <c r="CAI46" s="214"/>
      <c r="CAJ46" s="214"/>
      <c r="CAK46" s="214"/>
      <c r="CAL46" s="214"/>
      <c r="CAM46" s="214"/>
      <c r="CAN46" s="214"/>
      <c r="CAO46" s="214"/>
      <c r="CAP46" s="214"/>
      <c r="CAQ46" s="214"/>
      <c r="CAR46" s="214"/>
      <c r="CAS46" s="214"/>
      <c r="CAT46" s="214"/>
      <c r="CAU46" s="214"/>
      <c r="CAV46" s="214"/>
      <c r="CAW46" s="214"/>
      <c r="CAX46" s="214"/>
      <c r="CAY46" s="214"/>
      <c r="CAZ46" s="214"/>
      <c r="CBA46" s="214"/>
      <c r="CBB46" s="214"/>
      <c r="CBC46" s="214"/>
      <c r="CBD46" s="214"/>
      <c r="CBE46" s="214"/>
      <c r="CBF46" s="214"/>
      <c r="CBG46" s="214"/>
      <c r="CBH46" s="214"/>
      <c r="CBI46" s="214"/>
      <c r="CBJ46" s="214"/>
      <c r="CBK46" s="214"/>
      <c r="CBL46" s="214"/>
      <c r="CBM46" s="214"/>
      <c r="CBN46" s="214"/>
      <c r="CBO46" s="214"/>
      <c r="CBP46" s="214"/>
      <c r="CBQ46" s="214"/>
      <c r="CBR46" s="214"/>
      <c r="CBS46" s="214"/>
      <c r="CBT46" s="214"/>
      <c r="CBU46" s="214"/>
      <c r="CBV46" s="214"/>
      <c r="CBW46" s="214"/>
      <c r="CBX46" s="214"/>
      <c r="CBY46" s="214"/>
      <c r="CBZ46" s="214"/>
      <c r="CCA46" s="214"/>
      <c r="CCB46" s="214"/>
      <c r="CCC46" s="214"/>
      <c r="CCD46" s="214"/>
      <c r="CCE46" s="214"/>
      <c r="CCF46" s="214"/>
      <c r="CCG46" s="214"/>
      <c r="CCH46" s="214"/>
      <c r="CCI46" s="214"/>
      <c r="CCJ46" s="214"/>
      <c r="CCK46" s="214"/>
      <c r="CCL46" s="214"/>
      <c r="CCM46" s="214"/>
      <c r="CCN46" s="214"/>
      <c r="CCO46" s="214"/>
      <c r="CCP46" s="214"/>
      <c r="CCQ46" s="214"/>
      <c r="CCR46" s="214"/>
      <c r="CCS46" s="214"/>
      <c r="CCT46" s="214"/>
      <c r="CCU46" s="214"/>
      <c r="CCV46" s="214"/>
      <c r="CCW46" s="214"/>
      <c r="CCX46" s="214"/>
      <c r="CCY46" s="214"/>
      <c r="CCZ46" s="214"/>
      <c r="CDA46" s="214"/>
      <c r="CDB46" s="214"/>
      <c r="CDC46" s="214"/>
      <c r="CDD46" s="214"/>
      <c r="CDE46" s="214"/>
      <c r="CDF46" s="214"/>
      <c r="CDG46" s="214"/>
      <c r="CDH46" s="214"/>
      <c r="CDI46" s="214"/>
      <c r="CDJ46" s="214"/>
      <c r="CDK46" s="214"/>
      <c r="CDL46" s="214"/>
      <c r="CDM46" s="214"/>
      <c r="CDN46" s="214"/>
      <c r="CDO46" s="214"/>
      <c r="CDP46" s="214"/>
      <c r="CDQ46" s="214"/>
      <c r="CDR46" s="214"/>
      <c r="CDS46" s="214"/>
      <c r="CDT46" s="214"/>
      <c r="CDU46" s="214"/>
      <c r="CDV46" s="214"/>
      <c r="CDW46" s="214"/>
      <c r="CDX46" s="214"/>
      <c r="CDY46" s="214"/>
      <c r="CDZ46" s="214"/>
      <c r="CEA46" s="214"/>
      <c r="CEB46" s="214"/>
      <c r="CEC46" s="214"/>
      <c r="CED46" s="214"/>
      <c r="CEE46" s="214"/>
      <c r="CEF46" s="214"/>
      <c r="CEG46" s="214"/>
      <c r="CEH46" s="214"/>
      <c r="CEI46" s="214"/>
      <c r="CEJ46" s="214"/>
      <c r="CEK46" s="214"/>
      <c r="CEL46" s="214"/>
      <c r="CEM46" s="214"/>
      <c r="CEN46" s="214"/>
      <c r="CEO46" s="214"/>
      <c r="CEP46" s="214"/>
      <c r="CEQ46" s="214"/>
      <c r="CER46" s="214"/>
      <c r="CES46" s="214"/>
      <c r="CET46" s="214"/>
      <c r="CEU46" s="214"/>
      <c r="CEV46" s="214"/>
      <c r="CEW46" s="214"/>
      <c r="CEX46" s="214"/>
      <c r="CEY46" s="214"/>
      <c r="CEZ46" s="214"/>
      <c r="CFA46" s="214"/>
      <c r="CFB46" s="214"/>
      <c r="CFC46" s="214"/>
      <c r="CFD46" s="214"/>
      <c r="CFE46" s="214"/>
      <c r="CFF46" s="214"/>
      <c r="CFG46" s="214"/>
      <c r="CFH46" s="214"/>
      <c r="CFI46" s="214"/>
      <c r="CFJ46" s="214"/>
      <c r="CFK46" s="214"/>
      <c r="CFL46" s="214"/>
      <c r="CFM46" s="214"/>
      <c r="CFN46" s="214"/>
      <c r="CFO46" s="214"/>
      <c r="CFP46" s="214"/>
      <c r="CFQ46" s="214"/>
      <c r="CFR46" s="214"/>
      <c r="CFS46" s="214"/>
      <c r="CFT46" s="214"/>
      <c r="CFU46" s="214"/>
      <c r="CFV46" s="214"/>
      <c r="CFW46" s="214"/>
      <c r="CFX46" s="214"/>
      <c r="CFY46" s="214"/>
      <c r="CFZ46" s="214"/>
      <c r="CGA46" s="214"/>
      <c r="CGB46" s="214"/>
      <c r="CGC46" s="214"/>
      <c r="CGD46" s="214"/>
      <c r="CGE46" s="214"/>
      <c r="CGF46" s="214"/>
      <c r="CGG46" s="214"/>
      <c r="CGH46" s="214"/>
      <c r="CGI46" s="214"/>
      <c r="CGJ46" s="214"/>
      <c r="CGK46" s="214"/>
      <c r="CGL46" s="214"/>
      <c r="CGM46" s="214"/>
      <c r="CGN46" s="214"/>
      <c r="CGO46" s="214"/>
      <c r="CGP46" s="214"/>
      <c r="CGQ46" s="214"/>
      <c r="CGR46" s="214"/>
      <c r="CGS46" s="214"/>
      <c r="CGT46" s="214"/>
      <c r="CGU46" s="214"/>
      <c r="CGV46" s="214"/>
      <c r="CGW46" s="214"/>
      <c r="CGX46" s="214"/>
      <c r="CGY46" s="214"/>
      <c r="CGZ46" s="214"/>
      <c r="CHA46" s="214"/>
      <c r="CHB46" s="214"/>
      <c r="CHC46" s="214"/>
      <c r="CHD46" s="214"/>
      <c r="CHE46" s="214"/>
      <c r="CHF46" s="214"/>
      <c r="CHG46" s="214"/>
      <c r="CHH46" s="214"/>
      <c r="CHI46" s="214"/>
      <c r="CHJ46" s="214"/>
      <c r="CHK46" s="214"/>
      <c r="CHL46" s="214"/>
      <c r="CHM46" s="214"/>
      <c r="CHN46" s="214"/>
      <c r="CHO46" s="214"/>
      <c r="CHP46" s="214"/>
      <c r="CHQ46" s="214"/>
      <c r="CHR46" s="214"/>
      <c r="CHS46" s="214"/>
      <c r="CHT46" s="214"/>
      <c r="CHU46" s="214"/>
      <c r="CHV46" s="214"/>
      <c r="CHW46" s="214"/>
      <c r="CHX46" s="214"/>
      <c r="CHY46" s="214"/>
      <c r="CHZ46" s="214"/>
      <c r="CIA46" s="214"/>
      <c r="CIB46" s="214"/>
      <c r="CIC46" s="214"/>
      <c r="CID46" s="214"/>
      <c r="CIE46" s="214"/>
      <c r="CIF46" s="214"/>
      <c r="CIG46" s="214"/>
      <c r="CIH46" s="214"/>
      <c r="CII46" s="214"/>
      <c r="CIJ46" s="214"/>
      <c r="CIK46" s="214"/>
      <c r="CIL46" s="214"/>
      <c r="CIM46" s="214"/>
      <c r="CIN46" s="214"/>
      <c r="CIO46" s="214"/>
      <c r="CIP46" s="214"/>
      <c r="CIQ46" s="214"/>
      <c r="CIR46" s="214"/>
      <c r="CIS46" s="214"/>
      <c r="CIT46" s="214"/>
      <c r="CIU46" s="214"/>
      <c r="CIV46" s="214"/>
      <c r="CIW46" s="214"/>
      <c r="CIX46" s="214"/>
      <c r="CIY46" s="214"/>
      <c r="CIZ46" s="214"/>
      <c r="CJA46" s="214"/>
      <c r="CJB46" s="214"/>
      <c r="CJC46" s="214"/>
      <c r="CJD46" s="214"/>
      <c r="CJE46" s="214"/>
      <c r="CJF46" s="214"/>
      <c r="CJG46" s="214"/>
      <c r="CJH46" s="214"/>
      <c r="CJI46" s="214"/>
      <c r="CJJ46" s="214"/>
      <c r="CJK46" s="214"/>
      <c r="CJL46" s="214"/>
      <c r="CJM46" s="214"/>
      <c r="CJN46" s="214"/>
      <c r="CJO46" s="214"/>
      <c r="CJP46" s="214"/>
      <c r="CJQ46" s="214"/>
      <c r="CJR46" s="214"/>
      <c r="CJS46" s="214"/>
      <c r="CJT46" s="214"/>
      <c r="CJU46" s="214"/>
      <c r="CJV46" s="214"/>
      <c r="CJW46" s="214"/>
      <c r="CJX46" s="214"/>
      <c r="CJY46" s="214"/>
      <c r="CJZ46" s="214"/>
      <c r="CKA46" s="214"/>
      <c r="CKB46" s="214"/>
      <c r="CKC46" s="214"/>
      <c r="CKD46" s="214"/>
      <c r="CKE46" s="214"/>
      <c r="CKF46" s="214"/>
      <c r="CKG46" s="214"/>
      <c r="CKH46" s="214"/>
      <c r="CKI46" s="214"/>
      <c r="CKJ46" s="214"/>
      <c r="CKK46" s="214"/>
      <c r="CKL46" s="214"/>
      <c r="CKM46" s="214"/>
      <c r="CKN46" s="214"/>
      <c r="CKO46" s="214"/>
      <c r="CKP46" s="214"/>
      <c r="CKQ46" s="214"/>
      <c r="CKR46" s="214"/>
      <c r="CKS46" s="214"/>
      <c r="CKT46" s="214"/>
      <c r="CKU46" s="214"/>
      <c r="CKV46" s="214"/>
      <c r="CKW46" s="214"/>
      <c r="CKX46" s="214"/>
      <c r="CKY46" s="214"/>
      <c r="CKZ46" s="214"/>
      <c r="CLA46" s="214"/>
      <c r="CLB46" s="214"/>
      <c r="CLC46" s="214"/>
      <c r="CLD46" s="214"/>
      <c r="CLE46" s="214"/>
      <c r="CLF46" s="214"/>
      <c r="CLG46" s="214"/>
      <c r="CLH46" s="214"/>
      <c r="CLI46" s="214"/>
      <c r="CLJ46" s="214"/>
      <c r="CLK46" s="214"/>
      <c r="CLL46" s="214"/>
      <c r="CLM46" s="214"/>
      <c r="CLN46" s="214"/>
      <c r="CLO46" s="214"/>
      <c r="CLP46" s="214"/>
      <c r="CLQ46" s="214"/>
      <c r="CLR46" s="214"/>
      <c r="CLS46" s="214"/>
      <c r="CLT46" s="214"/>
      <c r="CLU46" s="214"/>
      <c r="CLV46" s="214"/>
      <c r="CLW46" s="214"/>
      <c r="CLX46" s="214"/>
      <c r="CLY46" s="214"/>
      <c r="CLZ46" s="214"/>
      <c r="CMA46" s="214"/>
      <c r="CMB46" s="214"/>
      <c r="CMC46" s="214"/>
      <c r="CMD46" s="214"/>
      <c r="CME46" s="214"/>
      <c r="CMF46" s="214"/>
      <c r="CMG46" s="214"/>
      <c r="CMH46" s="214"/>
      <c r="CMI46" s="214"/>
      <c r="CMJ46" s="214"/>
      <c r="CMK46" s="214"/>
      <c r="CML46" s="214"/>
      <c r="CMM46" s="214"/>
      <c r="CMN46" s="214"/>
      <c r="CMO46" s="214"/>
      <c r="CMP46" s="214"/>
      <c r="CMQ46" s="214"/>
      <c r="CMR46" s="214"/>
      <c r="CMS46" s="214"/>
      <c r="CMT46" s="214"/>
      <c r="CMU46" s="214"/>
      <c r="CMV46" s="214"/>
      <c r="CMW46" s="214"/>
      <c r="CMX46" s="214"/>
      <c r="CMY46" s="214"/>
      <c r="CMZ46" s="214"/>
      <c r="CNA46" s="214"/>
      <c r="CNB46" s="214"/>
      <c r="CNC46" s="214"/>
      <c r="CND46" s="214"/>
      <c r="CNE46" s="214"/>
      <c r="CNF46" s="214"/>
      <c r="CNG46" s="214"/>
      <c r="CNH46" s="214"/>
      <c r="CNI46" s="214"/>
      <c r="CNJ46" s="214"/>
      <c r="CNK46" s="214"/>
      <c r="CNL46" s="214"/>
      <c r="CNM46" s="214"/>
      <c r="CNN46" s="214"/>
      <c r="CNO46" s="214"/>
      <c r="CNP46" s="214"/>
      <c r="CNQ46" s="214"/>
      <c r="CNR46" s="214"/>
      <c r="CNS46" s="214"/>
      <c r="CNT46" s="214"/>
      <c r="CNU46" s="214"/>
      <c r="CNV46" s="214"/>
      <c r="CNW46" s="214"/>
      <c r="CNX46" s="214"/>
      <c r="CNY46" s="214"/>
      <c r="CNZ46" s="214"/>
      <c r="COA46" s="214"/>
      <c r="COB46" s="214"/>
      <c r="COC46" s="214"/>
      <c r="COD46" s="214"/>
      <c r="COE46" s="214"/>
      <c r="COF46" s="214"/>
      <c r="COG46" s="214"/>
      <c r="COH46" s="214"/>
      <c r="COI46" s="214"/>
      <c r="COJ46" s="214"/>
      <c r="COK46" s="214"/>
      <c r="COL46" s="214"/>
      <c r="COM46" s="214"/>
      <c r="CON46" s="214"/>
      <c r="COO46" s="214"/>
      <c r="COP46" s="214"/>
      <c r="COQ46" s="214"/>
      <c r="COR46" s="214"/>
      <c r="COS46" s="214"/>
      <c r="COT46" s="214"/>
      <c r="COU46" s="214"/>
      <c r="COV46" s="214"/>
      <c r="COW46" s="214"/>
      <c r="COX46" s="214"/>
      <c r="COY46" s="214"/>
      <c r="COZ46" s="214"/>
      <c r="CPA46" s="214"/>
      <c r="CPB46" s="214"/>
      <c r="CPC46" s="214"/>
      <c r="CPD46" s="214"/>
      <c r="CPE46" s="214"/>
      <c r="CPF46" s="214"/>
      <c r="CPG46" s="214"/>
      <c r="CPH46" s="214"/>
      <c r="CPI46" s="214"/>
      <c r="CPJ46" s="214"/>
      <c r="CPK46" s="214"/>
      <c r="CPL46" s="214"/>
      <c r="CPM46" s="214"/>
      <c r="CPN46" s="214"/>
      <c r="CPO46" s="214"/>
      <c r="CPP46" s="214"/>
      <c r="CPQ46" s="214"/>
      <c r="CPR46" s="214"/>
      <c r="CPS46" s="214"/>
      <c r="CPT46" s="214"/>
      <c r="CPU46" s="214"/>
      <c r="CPV46" s="214"/>
      <c r="CPW46" s="214"/>
      <c r="CPX46" s="214"/>
      <c r="CPY46" s="214"/>
      <c r="CPZ46" s="214"/>
      <c r="CQA46" s="214"/>
      <c r="CQB46" s="214"/>
      <c r="CQC46" s="214"/>
      <c r="CQD46" s="214"/>
      <c r="CQE46" s="214"/>
      <c r="CQF46" s="214"/>
      <c r="CQG46" s="214"/>
      <c r="CQH46" s="214"/>
      <c r="CQI46" s="214"/>
      <c r="CQJ46" s="214"/>
      <c r="CQK46" s="214"/>
      <c r="CQL46" s="214"/>
      <c r="CQM46" s="214"/>
      <c r="CQN46" s="214"/>
      <c r="CQO46" s="214"/>
      <c r="CQP46" s="214"/>
      <c r="CQQ46" s="214"/>
      <c r="CQR46" s="214"/>
      <c r="CQS46" s="214"/>
      <c r="CQT46" s="214"/>
      <c r="CQU46" s="214"/>
      <c r="CQV46" s="214"/>
      <c r="CQW46" s="214"/>
      <c r="CQX46" s="214"/>
      <c r="CQY46" s="214"/>
      <c r="CQZ46" s="214"/>
      <c r="CRA46" s="214"/>
      <c r="CRB46" s="214"/>
      <c r="CRC46" s="214"/>
      <c r="CRD46" s="214"/>
      <c r="CRE46" s="214"/>
      <c r="CRF46" s="214"/>
      <c r="CRG46" s="214"/>
      <c r="CRH46" s="214"/>
      <c r="CRI46" s="214"/>
      <c r="CRJ46" s="214"/>
      <c r="CRK46" s="214"/>
      <c r="CRL46" s="214"/>
      <c r="CRM46" s="214"/>
      <c r="CRN46" s="214"/>
      <c r="CRO46" s="214"/>
      <c r="CRP46" s="214"/>
      <c r="CRQ46" s="214"/>
      <c r="CRR46" s="214"/>
      <c r="CRS46" s="214"/>
      <c r="CRT46" s="214"/>
      <c r="CRU46" s="214"/>
      <c r="CRV46" s="214"/>
      <c r="CRW46" s="214"/>
      <c r="CRX46" s="214"/>
      <c r="CRY46" s="214"/>
      <c r="CRZ46" s="214"/>
      <c r="CSA46" s="214"/>
      <c r="CSB46" s="214"/>
      <c r="CSC46" s="214"/>
      <c r="CSD46" s="214"/>
      <c r="CSE46" s="214"/>
      <c r="CSF46" s="214"/>
      <c r="CSG46" s="214"/>
      <c r="CSH46" s="214"/>
      <c r="CSI46" s="214"/>
      <c r="CSJ46" s="214"/>
      <c r="CSK46" s="214"/>
      <c r="CSL46" s="214"/>
      <c r="CSM46" s="214"/>
      <c r="CSN46" s="214"/>
      <c r="CSO46" s="214"/>
      <c r="CSP46" s="214"/>
      <c r="CSQ46" s="214"/>
      <c r="CSR46" s="214"/>
      <c r="CSS46" s="214"/>
      <c r="CST46" s="214"/>
      <c r="CSU46" s="214"/>
      <c r="CSV46" s="214"/>
      <c r="CSW46" s="214"/>
      <c r="CSX46" s="214"/>
      <c r="CSY46" s="214"/>
      <c r="CSZ46" s="214"/>
      <c r="CTA46" s="214"/>
      <c r="CTB46" s="214"/>
      <c r="CTC46" s="214"/>
      <c r="CTD46" s="214"/>
      <c r="CTE46" s="214"/>
      <c r="CTF46" s="214"/>
      <c r="CTG46" s="214"/>
      <c r="CTH46" s="214"/>
      <c r="CTI46" s="214"/>
      <c r="CTJ46" s="214"/>
      <c r="CTK46" s="214"/>
      <c r="CTL46" s="214"/>
      <c r="CTM46" s="214"/>
      <c r="CTN46" s="214"/>
      <c r="CTO46" s="214"/>
      <c r="CTP46" s="214"/>
      <c r="CTQ46" s="214"/>
      <c r="CTR46" s="214"/>
      <c r="CTS46" s="214"/>
      <c r="CTT46" s="214"/>
      <c r="CTU46" s="214"/>
      <c r="CTV46" s="214"/>
      <c r="CTW46" s="214"/>
      <c r="CTX46" s="214"/>
      <c r="CTY46" s="214"/>
      <c r="CTZ46" s="214"/>
      <c r="CUA46" s="214"/>
      <c r="CUB46" s="214"/>
      <c r="CUC46" s="214"/>
      <c r="CUD46" s="214"/>
      <c r="CUE46" s="214"/>
      <c r="CUF46" s="214"/>
      <c r="CUG46" s="214"/>
      <c r="CUH46" s="214"/>
      <c r="CUI46" s="214"/>
      <c r="CUJ46" s="214"/>
      <c r="CUK46" s="214"/>
      <c r="CUL46" s="214"/>
      <c r="CUM46" s="214"/>
      <c r="CUN46" s="214"/>
      <c r="CUO46" s="214"/>
      <c r="CUP46" s="214"/>
      <c r="CUQ46" s="214"/>
      <c r="CUR46" s="214"/>
      <c r="CUS46" s="214"/>
      <c r="CUT46" s="214"/>
      <c r="CUU46" s="214"/>
      <c r="CUV46" s="214"/>
      <c r="CUW46" s="214"/>
      <c r="CUX46" s="214"/>
      <c r="CUY46" s="214"/>
      <c r="CUZ46" s="214"/>
      <c r="CVA46" s="214"/>
      <c r="CVB46" s="214"/>
      <c r="CVC46" s="214"/>
      <c r="CVD46" s="214"/>
      <c r="CVE46" s="214"/>
      <c r="CVF46" s="214"/>
      <c r="CVG46" s="214"/>
      <c r="CVH46" s="214"/>
      <c r="CVI46" s="214"/>
      <c r="CVJ46" s="214"/>
      <c r="CVK46" s="214"/>
      <c r="CVL46" s="214"/>
      <c r="CVM46" s="214"/>
      <c r="CVN46" s="214"/>
      <c r="CVO46" s="214"/>
      <c r="CVP46" s="214"/>
      <c r="CVQ46" s="214"/>
      <c r="CVR46" s="214"/>
      <c r="CVS46" s="214"/>
      <c r="CVT46" s="214"/>
      <c r="CVU46" s="214"/>
      <c r="CVV46" s="214"/>
      <c r="CVW46" s="214"/>
      <c r="CVX46" s="214"/>
      <c r="CVY46" s="214"/>
      <c r="CVZ46" s="214"/>
      <c r="CWA46" s="214"/>
      <c r="CWB46" s="214"/>
      <c r="CWC46" s="214"/>
      <c r="CWD46" s="214"/>
      <c r="CWE46" s="214"/>
      <c r="CWF46" s="214"/>
      <c r="CWG46" s="214"/>
      <c r="CWH46" s="214"/>
      <c r="CWI46" s="214"/>
      <c r="CWJ46" s="214"/>
      <c r="CWK46" s="214"/>
      <c r="CWL46" s="214"/>
      <c r="CWM46" s="214"/>
      <c r="CWN46" s="214"/>
      <c r="CWO46" s="214"/>
      <c r="CWP46" s="214"/>
      <c r="CWQ46" s="214"/>
      <c r="CWR46" s="214"/>
      <c r="CWS46" s="214"/>
      <c r="CWT46" s="214"/>
      <c r="CWU46" s="214"/>
      <c r="CWV46" s="214"/>
      <c r="CWW46" s="214"/>
      <c r="CWX46" s="214"/>
      <c r="CWY46" s="214"/>
      <c r="CWZ46" s="214"/>
      <c r="CXA46" s="214"/>
      <c r="CXB46" s="214"/>
      <c r="CXC46" s="214"/>
      <c r="CXD46" s="214"/>
      <c r="CXE46" s="214"/>
      <c r="CXF46" s="214"/>
      <c r="CXG46" s="214"/>
      <c r="CXH46" s="214"/>
      <c r="CXI46" s="214"/>
      <c r="CXJ46" s="214"/>
      <c r="CXK46" s="214"/>
      <c r="CXL46" s="214"/>
      <c r="CXM46" s="214"/>
      <c r="CXN46" s="214"/>
      <c r="CXO46" s="214"/>
      <c r="CXP46" s="214"/>
      <c r="CXQ46" s="214"/>
      <c r="CXR46" s="214"/>
      <c r="CXS46" s="214"/>
      <c r="CXT46" s="214"/>
      <c r="CXU46" s="214"/>
      <c r="CXV46" s="214"/>
      <c r="CXW46" s="214"/>
      <c r="CXX46" s="214"/>
      <c r="CXY46" s="214"/>
      <c r="CXZ46" s="214"/>
      <c r="CYA46" s="214"/>
      <c r="CYB46" s="214"/>
      <c r="CYC46" s="214"/>
      <c r="CYD46" s="214"/>
      <c r="CYE46" s="214"/>
      <c r="CYF46" s="214"/>
      <c r="CYG46" s="214"/>
      <c r="CYH46" s="214"/>
      <c r="CYI46" s="214"/>
      <c r="CYJ46" s="214"/>
      <c r="CYK46" s="214"/>
      <c r="CYL46" s="214"/>
      <c r="CYM46" s="214"/>
      <c r="CYN46" s="214"/>
      <c r="CYO46" s="214"/>
      <c r="CYP46" s="214"/>
      <c r="CYQ46" s="214"/>
      <c r="CYR46" s="214"/>
      <c r="CYS46" s="214"/>
      <c r="CYT46" s="214"/>
      <c r="CYU46" s="214"/>
      <c r="CYV46" s="214"/>
      <c r="CYW46" s="214"/>
      <c r="CYX46" s="214"/>
      <c r="CYY46" s="214"/>
      <c r="CYZ46" s="214"/>
      <c r="CZA46" s="214"/>
      <c r="CZB46" s="214"/>
      <c r="CZC46" s="214"/>
      <c r="CZD46" s="214"/>
      <c r="CZE46" s="214"/>
      <c r="CZF46" s="214"/>
      <c r="CZG46" s="214"/>
      <c r="CZH46" s="214"/>
      <c r="CZI46" s="214"/>
      <c r="CZJ46" s="214"/>
      <c r="CZK46" s="214"/>
      <c r="CZL46" s="214"/>
      <c r="CZM46" s="214"/>
      <c r="CZN46" s="214"/>
      <c r="CZO46" s="214"/>
      <c r="CZP46" s="214"/>
      <c r="CZQ46" s="214"/>
      <c r="CZR46" s="214"/>
      <c r="CZS46" s="214"/>
      <c r="CZT46" s="214"/>
      <c r="CZU46" s="214"/>
      <c r="CZV46" s="214"/>
      <c r="CZW46" s="214"/>
      <c r="CZX46" s="214"/>
      <c r="CZY46" s="214"/>
      <c r="CZZ46" s="214"/>
      <c r="DAA46" s="214"/>
      <c r="DAB46" s="214"/>
      <c r="DAC46" s="214"/>
      <c r="DAD46" s="214"/>
      <c r="DAE46" s="214"/>
      <c r="DAF46" s="214"/>
      <c r="DAG46" s="214"/>
      <c r="DAH46" s="214"/>
      <c r="DAI46" s="214"/>
      <c r="DAJ46" s="214"/>
      <c r="DAK46" s="214"/>
      <c r="DAL46" s="214"/>
      <c r="DAM46" s="214"/>
      <c r="DAN46" s="214"/>
      <c r="DAO46" s="214"/>
      <c r="DAP46" s="214"/>
      <c r="DAQ46" s="214"/>
      <c r="DAR46" s="214"/>
      <c r="DAS46" s="214"/>
      <c r="DAT46" s="214"/>
      <c r="DAU46" s="214"/>
      <c r="DAV46" s="214"/>
      <c r="DAW46" s="214"/>
      <c r="DAX46" s="214"/>
      <c r="DAY46" s="214"/>
      <c r="DAZ46" s="214"/>
      <c r="DBA46" s="214"/>
      <c r="DBB46" s="214"/>
      <c r="DBC46" s="214"/>
      <c r="DBD46" s="214"/>
      <c r="DBE46" s="214"/>
      <c r="DBF46" s="214"/>
      <c r="DBG46" s="214"/>
      <c r="DBH46" s="214"/>
      <c r="DBI46" s="214"/>
      <c r="DBJ46" s="214"/>
      <c r="DBK46" s="214"/>
      <c r="DBL46" s="214"/>
      <c r="DBM46" s="214"/>
      <c r="DBN46" s="214"/>
      <c r="DBO46" s="214"/>
      <c r="DBP46" s="214"/>
      <c r="DBQ46" s="214"/>
      <c r="DBR46" s="214"/>
      <c r="DBS46" s="214"/>
      <c r="DBT46" s="214"/>
      <c r="DBU46" s="214"/>
      <c r="DBV46" s="214"/>
      <c r="DBW46" s="214"/>
      <c r="DBX46" s="214"/>
      <c r="DBY46" s="214"/>
      <c r="DBZ46" s="214"/>
      <c r="DCA46" s="214"/>
      <c r="DCB46" s="214"/>
      <c r="DCC46" s="214"/>
      <c r="DCD46" s="214"/>
      <c r="DCE46" s="214"/>
      <c r="DCF46" s="214"/>
      <c r="DCG46" s="214"/>
      <c r="DCH46" s="214"/>
      <c r="DCI46" s="214"/>
      <c r="DCJ46" s="214"/>
      <c r="DCK46" s="214"/>
      <c r="DCL46" s="214"/>
      <c r="DCM46" s="214"/>
      <c r="DCN46" s="214"/>
      <c r="DCO46" s="214"/>
      <c r="DCP46" s="214"/>
      <c r="DCQ46" s="214"/>
      <c r="DCR46" s="214"/>
      <c r="DCS46" s="214"/>
      <c r="DCT46" s="214"/>
      <c r="DCU46" s="214"/>
      <c r="DCV46" s="214"/>
      <c r="DCW46" s="214"/>
      <c r="DCX46" s="214"/>
      <c r="DCY46" s="214"/>
      <c r="DCZ46" s="214"/>
      <c r="DDA46" s="214"/>
      <c r="DDB46" s="214"/>
      <c r="DDC46" s="214"/>
      <c r="DDD46" s="214"/>
      <c r="DDE46" s="214"/>
      <c r="DDF46" s="214"/>
      <c r="DDG46" s="214"/>
      <c r="DDH46" s="214"/>
      <c r="DDI46" s="214"/>
      <c r="DDJ46" s="214"/>
      <c r="DDK46" s="214"/>
      <c r="DDL46" s="214"/>
      <c r="DDM46" s="214"/>
      <c r="DDN46" s="214"/>
      <c r="DDO46" s="214"/>
      <c r="DDP46" s="214"/>
      <c r="DDQ46" s="214"/>
      <c r="DDR46" s="214"/>
      <c r="DDS46" s="214"/>
      <c r="DDT46" s="214"/>
      <c r="DDU46" s="214"/>
      <c r="DDV46" s="214"/>
      <c r="DDW46" s="214"/>
      <c r="DDX46" s="214"/>
      <c r="DDY46" s="214"/>
      <c r="DDZ46" s="214"/>
      <c r="DEA46" s="214"/>
      <c r="DEB46" s="214"/>
      <c r="DEC46" s="214"/>
      <c r="DED46" s="214"/>
      <c r="DEE46" s="214"/>
      <c r="DEF46" s="214"/>
      <c r="DEG46" s="214"/>
      <c r="DEH46" s="214"/>
      <c r="DEI46" s="214"/>
      <c r="DEJ46" s="214"/>
      <c r="DEK46" s="214"/>
      <c r="DEL46" s="214"/>
      <c r="DEM46" s="214"/>
      <c r="DEN46" s="214"/>
      <c r="DEO46" s="214"/>
      <c r="DEP46" s="214"/>
      <c r="DEQ46" s="214"/>
      <c r="DER46" s="214"/>
      <c r="DES46" s="214"/>
      <c r="DET46" s="214"/>
      <c r="DEU46" s="214"/>
      <c r="DEV46" s="214"/>
      <c r="DEW46" s="214"/>
      <c r="DEX46" s="214"/>
      <c r="DEY46" s="214"/>
      <c r="DEZ46" s="214"/>
      <c r="DFA46" s="214"/>
      <c r="DFB46" s="214"/>
      <c r="DFC46" s="214"/>
      <c r="DFD46" s="214"/>
      <c r="DFE46" s="214"/>
      <c r="DFF46" s="214"/>
      <c r="DFG46" s="214"/>
      <c r="DFH46" s="214"/>
      <c r="DFI46" s="214"/>
      <c r="DFJ46" s="214"/>
      <c r="DFK46" s="214"/>
      <c r="DFL46" s="214"/>
      <c r="DFM46" s="214"/>
      <c r="DFN46" s="214"/>
      <c r="DFO46" s="214"/>
      <c r="DFP46" s="214"/>
      <c r="DFQ46" s="214"/>
      <c r="DFR46" s="214"/>
      <c r="DFS46" s="214"/>
      <c r="DFT46" s="214"/>
      <c r="DFU46" s="214"/>
      <c r="DFV46" s="214"/>
      <c r="DFW46" s="214"/>
      <c r="DFX46" s="214"/>
      <c r="DFY46" s="214"/>
      <c r="DFZ46" s="214"/>
      <c r="DGA46" s="214"/>
      <c r="DGB46" s="214"/>
      <c r="DGC46" s="214"/>
      <c r="DGD46" s="214"/>
      <c r="DGE46" s="214"/>
      <c r="DGF46" s="214"/>
      <c r="DGG46" s="214"/>
      <c r="DGH46" s="214"/>
      <c r="DGI46" s="214"/>
      <c r="DGJ46" s="214"/>
      <c r="DGK46" s="214"/>
      <c r="DGL46" s="214"/>
      <c r="DGM46" s="214"/>
      <c r="DGN46" s="214"/>
      <c r="DGO46" s="214"/>
      <c r="DGP46" s="214"/>
      <c r="DGQ46" s="214"/>
      <c r="DGR46" s="214"/>
      <c r="DGS46" s="214"/>
      <c r="DGT46" s="214"/>
      <c r="DGU46" s="214"/>
      <c r="DGV46" s="214"/>
      <c r="DGW46" s="214"/>
      <c r="DGX46" s="214"/>
      <c r="DGY46" s="214"/>
      <c r="DGZ46" s="214"/>
      <c r="DHA46" s="214"/>
      <c r="DHB46" s="214"/>
      <c r="DHC46" s="214"/>
      <c r="DHD46" s="214"/>
      <c r="DHE46" s="214"/>
      <c r="DHF46" s="214"/>
      <c r="DHG46" s="214"/>
      <c r="DHH46" s="214"/>
      <c r="DHI46" s="214"/>
      <c r="DHJ46" s="214"/>
      <c r="DHK46" s="214"/>
      <c r="DHL46" s="214"/>
      <c r="DHM46" s="214"/>
      <c r="DHN46" s="214"/>
      <c r="DHO46" s="214"/>
      <c r="DHP46" s="214"/>
      <c r="DHQ46" s="214"/>
      <c r="DHR46" s="214"/>
      <c r="DHS46" s="214"/>
      <c r="DHT46" s="214"/>
      <c r="DHU46" s="214"/>
      <c r="DHV46" s="214"/>
      <c r="DHW46" s="214"/>
      <c r="DHX46" s="214"/>
      <c r="DHY46" s="214"/>
      <c r="DHZ46" s="214"/>
      <c r="DIA46" s="214"/>
      <c r="DIB46" s="214"/>
      <c r="DIC46" s="214"/>
      <c r="DID46" s="214"/>
      <c r="DIE46" s="214"/>
      <c r="DIF46" s="214"/>
      <c r="DIG46" s="214"/>
      <c r="DIH46" s="214"/>
      <c r="DII46" s="214"/>
      <c r="DIJ46" s="214"/>
      <c r="DIK46" s="214"/>
      <c r="DIL46" s="214"/>
      <c r="DIM46" s="214"/>
      <c r="DIN46" s="214"/>
      <c r="DIO46" s="214"/>
      <c r="DIP46" s="214"/>
      <c r="DIQ46" s="214"/>
      <c r="DIR46" s="214"/>
      <c r="DIS46" s="214"/>
      <c r="DIT46" s="214"/>
      <c r="DIU46" s="214"/>
      <c r="DIV46" s="214"/>
      <c r="DIW46" s="214"/>
      <c r="DIX46" s="214"/>
      <c r="DIY46" s="214"/>
      <c r="DIZ46" s="214"/>
      <c r="DJA46" s="214"/>
      <c r="DJB46" s="214"/>
      <c r="DJC46" s="214"/>
      <c r="DJD46" s="214"/>
      <c r="DJE46" s="214"/>
      <c r="DJF46" s="214"/>
      <c r="DJG46" s="214"/>
      <c r="DJH46" s="214"/>
      <c r="DJI46" s="214"/>
      <c r="DJJ46" s="214"/>
      <c r="DJK46" s="214"/>
      <c r="DJL46" s="214"/>
      <c r="DJM46" s="214"/>
      <c r="DJN46" s="214"/>
      <c r="DJO46" s="214"/>
      <c r="DJP46" s="214"/>
      <c r="DJQ46" s="214"/>
      <c r="DJR46" s="214"/>
      <c r="DJS46" s="214"/>
      <c r="DJT46" s="214"/>
      <c r="DJU46" s="214"/>
      <c r="DJV46" s="214"/>
      <c r="DJW46" s="214"/>
      <c r="DJX46" s="214"/>
      <c r="DJY46" s="214"/>
      <c r="DJZ46" s="214"/>
      <c r="DKA46" s="214"/>
      <c r="DKB46" s="214"/>
      <c r="DKC46" s="214"/>
      <c r="DKD46" s="214"/>
      <c r="DKE46" s="214"/>
      <c r="DKF46" s="214"/>
      <c r="DKG46" s="214"/>
      <c r="DKH46" s="214"/>
      <c r="DKI46" s="214"/>
      <c r="DKJ46" s="214"/>
      <c r="DKK46" s="214"/>
      <c r="DKL46" s="214"/>
      <c r="DKM46" s="214"/>
      <c r="DKN46" s="214"/>
      <c r="DKO46" s="214"/>
      <c r="DKP46" s="214"/>
      <c r="DKQ46" s="214"/>
      <c r="DKR46" s="214"/>
      <c r="DKS46" s="214"/>
      <c r="DKT46" s="214"/>
      <c r="DKU46" s="214"/>
      <c r="DKV46" s="214"/>
      <c r="DKW46" s="214"/>
      <c r="DKX46" s="214"/>
      <c r="DKY46" s="214"/>
      <c r="DKZ46" s="214"/>
      <c r="DLA46" s="214"/>
      <c r="DLB46" s="214"/>
      <c r="DLC46" s="214"/>
      <c r="DLD46" s="214"/>
      <c r="DLE46" s="214"/>
      <c r="DLF46" s="214"/>
      <c r="DLG46" s="214"/>
      <c r="DLH46" s="214"/>
      <c r="DLI46" s="214"/>
      <c r="DLJ46" s="214"/>
      <c r="DLK46" s="214"/>
      <c r="DLL46" s="214"/>
      <c r="DLM46" s="214"/>
      <c r="DLN46" s="214"/>
      <c r="DLO46" s="214"/>
      <c r="DLP46" s="214"/>
      <c r="DLQ46" s="214"/>
      <c r="DLR46" s="214"/>
      <c r="DLS46" s="214"/>
      <c r="DLT46" s="214"/>
      <c r="DLU46" s="214"/>
      <c r="DLV46" s="214"/>
      <c r="DLW46" s="214"/>
      <c r="DLX46" s="214"/>
      <c r="DLY46" s="214"/>
      <c r="DLZ46" s="214"/>
      <c r="DMA46" s="214"/>
      <c r="DMB46" s="214"/>
      <c r="DMC46" s="214"/>
      <c r="DMD46" s="214"/>
      <c r="DME46" s="214"/>
      <c r="DMF46" s="214"/>
      <c r="DMG46" s="214"/>
      <c r="DMH46" s="214"/>
      <c r="DMI46" s="214"/>
      <c r="DMJ46" s="214"/>
      <c r="DMK46" s="214"/>
      <c r="DML46" s="214"/>
      <c r="DMM46" s="214"/>
      <c r="DMN46" s="214"/>
      <c r="DMO46" s="214"/>
      <c r="DMP46" s="214"/>
      <c r="DMQ46" s="214"/>
      <c r="DMR46" s="214"/>
      <c r="DMS46" s="214"/>
      <c r="DMT46" s="214"/>
      <c r="DMU46" s="214"/>
      <c r="DMV46" s="214"/>
      <c r="DMW46" s="214"/>
      <c r="DMX46" s="214"/>
      <c r="DMY46" s="214"/>
      <c r="DMZ46" s="214"/>
      <c r="DNA46" s="214"/>
      <c r="DNB46" s="214"/>
      <c r="DNC46" s="214"/>
      <c r="DND46" s="214"/>
      <c r="DNE46" s="214"/>
      <c r="DNF46" s="214"/>
      <c r="DNG46" s="214"/>
      <c r="DNH46" s="214"/>
      <c r="DNI46" s="214"/>
      <c r="DNJ46" s="214"/>
      <c r="DNK46" s="214"/>
      <c r="DNL46" s="214"/>
      <c r="DNM46" s="214"/>
      <c r="DNN46" s="214"/>
      <c r="DNO46" s="214"/>
      <c r="DNP46" s="214"/>
      <c r="DNQ46" s="214"/>
      <c r="DNR46" s="214"/>
      <c r="DNS46" s="214"/>
      <c r="DNT46" s="214"/>
      <c r="DNU46" s="214"/>
      <c r="DNV46" s="214"/>
      <c r="DNW46" s="214"/>
      <c r="DNX46" s="214"/>
      <c r="DNY46" s="214"/>
      <c r="DNZ46" s="214"/>
      <c r="DOA46" s="214"/>
      <c r="DOB46" s="214"/>
      <c r="DOC46" s="214"/>
      <c r="DOD46" s="214"/>
      <c r="DOE46" s="214"/>
      <c r="DOF46" s="214"/>
      <c r="DOG46" s="214"/>
      <c r="DOH46" s="214"/>
      <c r="DOI46" s="214"/>
      <c r="DOJ46" s="214"/>
      <c r="DOK46" s="214"/>
      <c r="DOL46" s="214"/>
      <c r="DOM46" s="214"/>
      <c r="DON46" s="214"/>
      <c r="DOO46" s="214"/>
      <c r="DOP46" s="214"/>
      <c r="DOQ46" s="214"/>
      <c r="DOR46" s="214"/>
      <c r="DOS46" s="214"/>
      <c r="DOT46" s="214"/>
      <c r="DOU46" s="214"/>
      <c r="DOV46" s="214"/>
      <c r="DOW46" s="214"/>
      <c r="DOX46" s="214"/>
      <c r="DOY46" s="214"/>
      <c r="DOZ46" s="214"/>
      <c r="DPA46" s="214"/>
      <c r="DPB46" s="214"/>
      <c r="DPC46" s="214"/>
      <c r="DPD46" s="214"/>
      <c r="DPE46" s="214"/>
      <c r="DPF46" s="214"/>
      <c r="DPG46" s="214"/>
      <c r="DPH46" s="214"/>
      <c r="DPI46" s="214"/>
      <c r="DPJ46" s="214"/>
      <c r="DPK46" s="214"/>
      <c r="DPL46" s="214"/>
      <c r="DPM46" s="214"/>
      <c r="DPN46" s="214"/>
      <c r="DPO46" s="214"/>
      <c r="DPP46" s="214"/>
      <c r="DPQ46" s="214"/>
      <c r="DPR46" s="214"/>
      <c r="DPS46" s="214"/>
      <c r="DPT46" s="214"/>
      <c r="DPU46" s="214"/>
      <c r="DPV46" s="214"/>
      <c r="DPW46" s="214"/>
      <c r="DPX46" s="214"/>
      <c r="DPY46" s="214"/>
      <c r="DPZ46" s="214"/>
      <c r="DQA46" s="214"/>
      <c r="DQB46" s="214"/>
      <c r="DQC46" s="214"/>
      <c r="DQD46" s="214"/>
      <c r="DQE46" s="214"/>
      <c r="DQF46" s="214"/>
      <c r="DQG46" s="214"/>
      <c r="DQH46" s="214"/>
      <c r="DQI46" s="214"/>
      <c r="DQJ46" s="214"/>
      <c r="DQK46" s="214"/>
      <c r="DQL46" s="214"/>
      <c r="DQM46" s="214"/>
      <c r="DQN46" s="214"/>
      <c r="DQO46" s="214"/>
      <c r="DQP46" s="214"/>
      <c r="DQQ46" s="214"/>
      <c r="DQR46" s="214"/>
      <c r="DQS46" s="214"/>
      <c r="DQT46" s="214"/>
      <c r="DQU46" s="214"/>
      <c r="DQV46" s="214"/>
      <c r="DQW46" s="214"/>
      <c r="DQX46" s="214"/>
      <c r="DQY46" s="214"/>
      <c r="DQZ46" s="214"/>
      <c r="DRA46" s="214"/>
      <c r="DRB46" s="214"/>
      <c r="DRC46" s="214"/>
      <c r="DRD46" s="214"/>
      <c r="DRE46" s="214"/>
      <c r="DRF46" s="214"/>
      <c r="DRG46" s="214"/>
      <c r="DRH46" s="214"/>
      <c r="DRI46" s="214"/>
      <c r="DRJ46" s="214"/>
      <c r="DRK46" s="214"/>
      <c r="DRL46" s="214"/>
      <c r="DRM46" s="214"/>
      <c r="DRN46" s="214"/>
      <c r="DRO46" s="214"/>
      <c r="DRP46" s="214"/>
      <c r="DRQ46" s="214"/>
      <c r="DRR46" s="214"/>
      <c r="DRS46" s="214"/>
      <c r="DRT46" s="214"/>
      <c r="DRU46" s="214"/>
      <c r="DRV46" s="214"/>
      <c r="DRW46" s="214"/>
      <c r="DRX46" s="214"/>
      <c r="DRY46" s="214"/>
      <c r="DRZ46" s="214"/>
      <c r="DSA46" s="214"/>
      <c r="DSB46" s="214"/>
      <c r="DSC46" s="214"/>
      <c r="DSD46" s="214"/>
      <c r="DSE46" s="214"/>
      <c r="DSF46" s="214"/>
      <c r="DSG46" s="214"/>
      <c r="DSH46" s="214"/>
      <c r="DSI46" s="214"/>
      <c r="DSJ46" s="214"/>
      <c r="DSK46" s="214"/>
      <c r="DSL46" s="214"/>
      <c r="DSM46" s="214"/>
      <c r="DSN46" s="214"/>
      <c r="DSO46" s="214"/>
      <c r="DSP46" s="214"/>
      <c r="DSQ46" s="214"/>
      <c r="DSR46" s="214"/>
      <c r="DSS46" s="214"/>
      <c r="DST46" s="214"/>
      <c r="DSU46" s="214"/>
      <c r="DSV46" s="214"/>
      <c r="DSW46" s="214"/>
      <c r="DSX46" s="214"/>
      <c r="DSY46" s="214"/>
      <c r="DSZ46" s="214"/>
      <c r="DTA46" s="214"/>
      <c r="DTB46" s="214"/>
      <c r="DTC46" s="214"/>
      <c r="DTD46" s="214"/>
      <c r="DTE46" s="214"/>
      <c r="DTF46" s="214"/>
      <c r="DTG46" s="214"/>
      <c r="DTH46" s="214"/>
      <c r="DTI46" s="214"/>
      <c r="DTJ46" s="214"/>
      <c r="DTK46" s="214"/>
      <c r="DTL46" s="214"/>
      <c r="DTM46" s="214"/>
      <c r="DTN46" s="214"/>
      <c r="DTO46" s="214"/>
      <c r="DTP46" s="214"/>
      <c r="DTQ46" s="214"/>
      <c r="DTR46" s="214"/>
      <c r="DTS46" s="214"/>
      <c r="DTT46" s="214"/>
      <c r="DTU46" s="214"/>
      <c r="DTV46" s="214"/>
      <c r="DTW46" s="214"/>
      <c r="DTX46" s="214"/>
      <c r="DTY46" s="214"/>
      <c r="DTZ46" s="214"/>
      <c r="DUA46" s="214"/>
      <c r="DUB46" s="214"/>
      <c r="DUC46" s="214"/>
      <c r="DUD46" s="214"/>
      <c r="DUE46" s="214"/>
      <c r="DUF46" s="214"/>
      <c r="DUG46" s="214"/>
      <c r="DUH46" s="214"/>
      <c r="DUI46" s="214"/>
      <c r="DUJ46" s="214"/>
      <c r="DUK46" s="214"/>
      <c r="DUL46" s="214"/>
      <c r="DUM46" s="214"/>
      <c r="DUN46" s="214"/>
      <c r="DUO46" s="214"/>
      <c r="DUP46" s="214"/>
      <c r="DUQ46" s="214"/>
      <c r="DUR46" s="214"/>
      <c r="DUS46" s="214"/>
      <c r="DUT46" s="214"/>
      <c r="DUU46" s="214"/>
      <c r="DUV46" s="214"/>
      <c r="DUW46" s="214"/>
      <c r="DUX46" s="214"/>
      <c r="DUY46" s="214"/>
      <c r="DUZ46" s="214"/>
      <c r="DVA46" s="214"/>
      <c r="DVB46" s="214"/>
      <c r="DVC46" s="214"/>
      <c r="DVD46" s="214"/>
      <c r="DVE46" s="214"/>
      <c r="DVF46" s="214"/>
      <c r="DVG46" s="214"/>
      <c r="DVH46" s="214"/>
      <c r="DVI46" s="214"/>
      <c r="DVJ46" s="214"/>
      <c r="DVK46" s="214"/>
      <c r="DVL46" s="214"/>
      <c r="DVM46" s="214"/>
      <c r="DVN46" s="214"/>
      <c r="DVO46" s="214"/>
      <c r="DVP46" s="214"/>
      <c r="DVQ46" s="214"/>
      <c r="DVR46" s="214"/>
      <c r="DVS46" s="214"/>
      <c r="DVT46" s="214"/>
      <c r="DVU46" s="214"/>
      <c r="DVV46" s="214"/>
      <c r="DVW46" s="214"/>
      <c r="DVX46" s="214"/>
      <c r="DVY46" s="214"/>
      <c r="DVZ46" s="214"/>
      <c r="DWA46" s="214"/>
      <c r="DWB46" s="214"/>
      <c r="DWC46" s="214"/>
      <c r="DWD46" s="214"/>
      <c r="DWE46" s="214"/>
      <c r="DWF46" s="214"/>
      <c r="DWG46" s="214"/>
      <c r="DWH46" s="214"/>
      <c r="DWI46" s="214"/>
      <c r="DWJ46" s="214"/>
      <c r="DWK46" s="214"/>
      <c r="DWL46" s="214"/>
      <c r="DWM46" s="214"/>
      <c r="DWN46" s="214"/>
      <c r="DWO46" s="214"/>
      <c r="DWP46" s="214"/>
      <c r="DWQ46" s="214"/>
      <c r="DWR46" s="214"/>
      <c r="DWS46" s="214"/>
      <c r="DWT46" s="214"/>
      <c r="DWU46" s="214"/>
      <c r="DWV46" s="214"/>
      <c r="DWW46" s="214"/>
      <c r="DWX46" s="214"/>
      <c r="DWY46" s="214"/>
      <c r="DWZ46" s="214"/>
      <c r="DXA46" s="214"/>
      <c r="DXB46" s="214"/>
      <c r="DXC46" s="214"/>
      <c r="DXD46" s="214"/>
      <c r="DXE46" s="214"/>
      <c r="DXF46" s="214"/>
      <c r="DXG46" s="214"/>
      <c r="DXH46" s="214"/>
      <c r="DXI46" s="214"/>
      <c r="DXJ46" s="214"/>
      <c r="DXK46" s="214"/>
      <c r="DXL46" s="214"/>
      <c r="DXM46" s="214"/>
      <c r="DXN46" s="214"/>
      <c r="DXO46" s="214"/>
      <c r="DXP46" s="214"/>
      <c r="DXQ46" s="214"/>
      <c r="DXR46" s="214"/>
      <c r="DXS46" s="214"/>
      <c r="DXT46" s="214"/>
      <c r="DXU46" s="214"/>
      <c r="DXV46" s="214"/>
      <c r="DXW46" s="214"/>
      <c r="DXX46" s="214"/>
      <c r="DXY46" s="214"/>
      <c r="DXZ46" s="214"/>
      <c r="DYA46" s="214"/>
      <c r="DYB46" s="214"/>
      <c r="DYC46" s="214"/>
      <c r="DYD46" s="214"/>
      <c r="DYE46" s="214"/>
      <c r="DYF46" s="214"/>
      <c r="DYG46" s="214"/>
      <c r="DYH46" s="214"/>
      <c r="DYI46" s="214"/>
      <c r="DYJ46" s="214"/>
      <c r="DYK46" s="214"/>
      <c r="DYL46" s="214"/>
      <c r="DYM46" s="214"/>
      <c r="DYN46" s="214"/>
      <c r="DYO46" s="214"/>
      <c r="DYP46" s="214"/>
      <c r="DYQ46" s="214"/>
      <c r="DYR46" s="214"/>
      <c r="DYS46" s="214"/>
      <c r="DYT46" s="214"/>
      <c r="DYU46" s="214"/>
      <c r="DYV46" s="214"/>
      <c r="DYW46" s="214"/>
      <c r="DYX46" s="214"/>
      <c r="DYY46" s="214"/>
      <c r="DYZ46" s="214"/>
      <c r="DZA46" s="214"/>
      <c r="DZB46" s="214"/>
      <c r="DZC46" s="214"/>
      <c r="DZD46" s="214"/>
      <c r="DZE46" s="214"/>
      <c r="DZF46" s="214"/>
      <c r="DZG46" s="214"/>
      <c r="DZH46" s="214"/>
      <c r="DZI46" s="214"/>
      <c r="DZJ46" s="214"/>
      <c r="DZK46" s="214"/>
      <c r="DZL46" s="214"/>
      <c r="DZM46" s="214"/>
      <c r="DZN46" s="214"/>
      <c r="DZO46" s="214"/>
      <c r="DZP46" s="214"/>
      <c r="DZQ46" s="214"/>
      <c r="DZR46" s="214"/>
      <c r="DZS46" s="214"/>
      <c r="DZT46" s="214"/>
      <c r="DZU46" s="214"/>
      <c r="DZV46" s="214"/>
      <c r="DZW46" s="214"/>
      <c r="DZX46" s="214"/>
      <c r="DZY46" s="214"/>
      <c r="DZZ46" s="214"/>
      <c r="EAA46" s="214"/>
      <c r="EAB46" s="214"/>
      <c r="EAC46" s="214"/>
      <c r="EAD46" s="214"/>
      <c r="EAE46" s="214"/>
      <c r="EAF46" s="214"/>
      <c r="EAG46" s="214"/>
      <c r="EAH46" s="214"/>
      <c r="EAI46" s="214"/>
      <c r="EAJ46" s="214"/>
      <c r="EAK46" s="214"/>
      <c r="EAL46" s="214"/>
      <c r="EAM46" s="214"/>
      <c r="EAN46" s="214"/>
      <c r="EAO46" s="214"/>
      <c r="EAP46" s="214"/>
      <c r="EAQ46" s="214"/>
      <c r="EAR46" s="214"/>
      <c r="EAS46" s="214"/>
      <c r="EAT46" s="214"/>
      <c r="EAU46" s="214"/>
      <c r="EAV46" s="214"/>
      <c r="EAW46" s="214"/>
      <c r="EAX46" s="214"/>
      <c r="EAY46" s="214"/>
      <c r="EAZ46" s="214"/>
      <c r="EBA46" s="214"/>
      <c r="EBB46" s="214"/>
      <c r="EBC46" s="214"/>
      <c r="EBD46" s="214"/>
      <c r="EBE46" s="214"/>
      <c r="EBF46" s="214"/>
      <c r="EBG46" s="214"/>
      <c r="EBH46" s="214"/>
      <c r="EBI46" s="214"/>
      <c r="EBJ46" s="214"/>
      <c r="EBK46" s="214"/>
      <c r="EBL46" s="214"/>
      <c r="EBM46" s="214"/>
      <c r="EBN46" s="214"/>
      <c r="EBO46" s="214"/>
      <c r="EBP46" s="214"/>
      <c r="EBQ46" s="214"/>
      <c r="EBR46" s="214"/>
      <c r="EBS46" s="214"/>
      <c r="EBT46" s="214"/>
      <c r="EBU46" s="214"/>
      <c r="EBV46" s="214"/>
      <c r="EBW46" s="214"/>
      <c r="EBX46" s="214"/>
      <c r="EBY46" s="214"/>
      <c r="EBZ46" s="214"/>
      <c r="ECA46" s="214"/>
      <c r="ECB46" s="214"/>
      <c r="ECC46" s="214"/>
      <c r="ECD46" s="214"/>
      <c r="ECE46" s="214"/>
      <c r="ECF46" s="214"/>
      <c r="ECG46" s="214"/>
      <c r="ECH46" s="214"/>
      <c r="ECI46" s="214"/>
      <c r="ECJ46" s="214"/>
      <c r="ECK46" s="214"/>
      <c r="ECL46" s="214"/>
      <c r="ECM46" s="214"/>
      <c r="ECN46" s="214"/>
      <c r="ECO46" s="214"/>
      <c r="ECP46" s="214"/>
      <c r="ECQ46" s="214"/>
      <c r="ECR46" s="214"/>
      <c r="ECS46" s="214"/>
      <c r="ECT46" s="214"/>
      <c r="ECU46" s="214"/>
      <c r="ECV46" s="214"/>
      <c r="ECW46" s="214"/>
      <c r="ECX46" s="214"/>
      <c r="ECY46" s="214"/>
      <c r="ECZ46" s="214"/>
      <c r="EDA46" s="214"/>
      <c r="EDB46" s="214"/>
      <c r="EDC46" s="214"/>
      <c r="EDD46" s="214"/>
      <c r="EDE46" s="214"/>
      <c r="EDF46" s="214"/>
      <c r="EDG46" s="214"/>
      <c r="EDH46" s="214"/>
      <c r="EDI46" s="214"/>
      <c r="EDJ46" s="214"/>
      <c r="EDK46" s="214"/>
      <c r="EDL46" s="214"/>
      <c r="EDM46" s="214"/>
      <c r="EDN46" s="214"/>
      <c r="EDO46" s="214"/>
      <c r="EDP46" s="214"/>
      <c r="EDQ46" s="214"/>
      <c r="EDR46" s="214"/>
      <c r="EDS46" s="214"/>
      <c r="EDT46" s="214"/>
      <c r="EDU46" s="214"/>
      <c r="EDV46" s="214"/>
      <c r="EDW46" s="214"/>
      <c r="EDX46" s="214"/>
      <c r="EDY46" s="214"/>
      <c r="EDZ46" s="214"/>
      <c r="EEA46" s="214"/>
      <c r="EEB46" s="214"/>
      <c r="EEC46" s="214"/>
      <c r="EED46" s="214"/>
      <c r="EEE46" s="214"/>
      <c r="EEF46" s="214"/>
      <c r="EEG46" s="214"/>
      <c r="EEH46" s="214"/>
      <c r="EEI46" s="214"/>
      <c r="EEJ46" s="214"/>
      <c r="EEK46" s="214"/>
      <c r="EEL46" s="214"/>
      <c r="EEM46" s="214"/>
      <c r="EEN46" s="214"/>
      <c r="EEO46" s="214"/>
      <c r="EEP46" s="214"/>
      <c r="EEQ46" s="214"/>
      <c r="EER46" s="214"/>
      <c r="EES46" s="214"/>
      <c r="EET46" s="214"/>
      <c r="EEU46" s="214"/>
      <c r="EEV46" s="214"/>
      <c r="EEW46" s="214"/>
      <c r="EEX46" s="214"/>
      <c r="EEY46" s="214"/>
      <c r="EEZ46" s="214"/>
      <c r="EFA46" s="214"/>
      <c r="EFB46" s="214"/>
      <c r="EFC46" s="214"/>
      <c r="EFD46" s="214"/>
      <c r="EFE46" s="214"/>
      <c r="EFF46" s="214"/>
      <c r="EFG46" s="214"/>
      <c r="EFH46" s="214"/>
      <c r="EFI46" s="214"/>
      <c r="EFJ46" s="214"/>
      <c r="EFK46" s="214"/>
      <c r="EFL46" s="214"/>
      <c r="EFM46" s="214"/>
      <c r="EFN46" s="214"/>
      <c r="EFO46" s="214"/>
      <c r="EFP46" s="214"/>
      <c r="EFQ46" s="214"/>
      <c r="EFR46" s="214"/>
      <c r="EFS46" s="214"/>
      <c r="EFT46" s="214"/>
      <c r="EFU46" s="214"/>
      <c r="EFV46" s="214"/>
      <c r="EFW46" s="214"/>
      <c r="EFX46" s="214"/>
      <c r="EFY46" s="214"/>
      <c r="EFZ46" s="214"/>
      <c r="EGA46" s="214"/>
      <c r="EGB46" s="214"/>
      <c r="EGC46" s="214"/>
      <c r="EGD46" s="214"/>
      <c r="EGE46" s="214"/>
      <c r="EGF46" s="214"/>
      <c r="EGG46" s="214"/>
      <c r="EGH46" s="214"/>
      <c r="EGI46" s="214"/>
      <c r="EGJ46" s="214"/>
      <c r="EGK46" s="214"/>
      <c r="EGL46" s="214"/>
      <c r="EGM46" s="214"/>
      <c r="EGN46" s="214"/>
      <c r="EGO46" s="214"/>
      <c r="EGP46" s="214"/>
      <c r="EGQ46" s="214"/>
      <c r="EGR46" s="214"/>
      <c r="EGS46" s="214"/>
      <c r="EGT46" s="214"/>
      <c r="EGU46" s="214"/>
      <c r="EGV46" s="214"/>
      <c r="EGW46" s="214"/>
      <c r="EGX46" s="214"/>
      <c r="EGY46" s="214"/>
      <c r="EGZ46" s="214"/>
      <c r="EHA46" s="214"/>
      <c r="EHB46" s="214"/>
      <c r="EHC46" s="214"/>
      <c r="EHD46" s="214"/>
      <c r="EHE46" s="214"/>
      <c r="EHF46" s="214"/>
      <c r="EHG46" s="214"/>
      <c r="EHH46" s="214"/>
      <c r="EHI46" s="214"/>
      <c r="EHJ46" s="214"/>
      <c r="EHK46" s="214"/>
      <c r="EHL46" s="214"/>
      <c r="EHM46" s="214"/>
      <c r="EHN46" s="214"/>
      <c r="EHO46" s="214"/>
      <c r="EHP46" s="214"/>
      <c r="EHQ46" s="214"/>
      <c r="EHR46" s="214"/>
      <c r="EHS46" s="214"/>
      <c r="EHT46" s="214"/>
      <c r="EHU46" s="214"/>
      <c r="EHV46" s="214"/>
      <c r="EHW46" s="214"/>
      <c r="EHX46" s="214"/>
      <c r="EHY46" s="214"/>
      <c r="EHZ46" s="214"/>
      <c r="EIA46" s="214"/>
      <c r="EIB46" s="214"/>
      <c r="EIC46" s="214"/>
      <c r="EID46" s="214"/>
      <c r="EIE46" s="214"/>
      <c r="EIF46" s="214"/>
      <c r="EIG46" s="214"/>
      <c r="EIH46" s="214"/>
      <c r="EII46" s="214"/>
      <c r="EIJ46" s="214"/>
      <c r="EIK46" s="214"/>
      <c r="EIL46" s="214"/>
      <c r="EIM46" s="214"/>
      <c r="EIN46" s="214"/>
      <c r="EIO46" s="214"/>
      <c r="EIP46" s="214"/>
      <c r="EIQ46" s="214"/>
      <c r="EIR46" s="214"/>
      <c r="EIS46" s="214"/>
      <c r="EIT46" s="214"/>
      <c r="EIU46" s="214"/>
      <c r="EIV46" s="214"/>
      <c r="EIW46" s="214"/>
      <c r="EIX46" s="214"/>
      <c r="EIY46" s="214"/>
      <c r="EIZ46" s="214"/>
      <c r="EJA46" s="214"/>
      <c r="EJB46" s="214"/>
      <c r="EJC46" s="214"/>
      <c r="EJD46" s="214"/>
      <c r="EJE46" s="214"/>
      <c r="EJF46" s="214"/>
      <c r="EJG46" s="214"/>
      <c r="EJH46" s="214"/>
      <c r="EJI46" s="214"/>
      <c r="EJJ46" s="214"/>
      <c r="EJK46" s="214"/>
      <c r="EJL46" s="214"/>
      <c r="EJM46" s="214"/>
      <c r="EJN46" s="214"/>
      <c r="EJO46" s="214"/>
      <c r="EJP46" s="214"/>
      <c r="EJQ46" s="214"/>
      <c r="EJR46" s="214"/>
      <c r="EJS46" s="214"/>
      <c r="EJT46" s="214"/>
      <c r="EJU46" s="214"/>
      <c r="EJV46" s="214"/>
      <c r="EJW46" s="214"/>
      <c r="EJX46" s="214"/>
      <c r="EJY46" s="214"/>
      <c r="EJZ46" s="214"/>
      <c r="EKA46" s="214"/>
      <c r="EKB46" s="214"/>
      <c r="EKC46" s="214"/>
      <c r="EKD46" s="214"/>
      <c r="EKE46" s="214"/>
      <c r="EKF46" s="214"/>
      <c r="EKG46" s="214"/>
      <c r="EKH46" s="214"/>
      <c r="EKI46" s="214"/>
      <c r="EKJ46" s="214"/>
      <c r="EKK46" s="214"/>
      <c r="EKL46" s="214"/>
      <c r="EKM46" s="214"/>
      <c r="EKN46" s="214"/>
      <c r="EKO46" s="214"/>
      <c r="EKP46" s="214"/>
      <c r="EKQ46" s="214"/>
      <c r="EKR46" s="214"/>
      <c r="EKS46" s="214"/>
      <c r="EKT46" s="214"/>
      <c r="EKU46" s="214"/>
      <c r="EKV46" s="214"/>
      <c r="EKW46" s="214"/>
      <c r="EKX46" s="214"/>
      <c r="EKY46" s="214"/>
      <c r="EKZ46" s="214"/>
      <c r="ELA46" s="214"/>
      <c r="ELB46" s="214"/>
      <c r="ELC46" s="214"/>
      <c r="ELD46" s="214"/>
      <c r="ELE46" s="214"/>
      <c r="ELF46" s="214"/>
      <c r="ELG46" s="214"/>
      <c r="ELH46" s="214"/>
      <c r="ELI46" s="214"/>
      <c r="ELJ46" s="214"/>
      <c r="ELK46" s="214"/>
      <c r="ELL46" s="214"/>
      <c r="ELM46" s="214"/>
      <c r="ELN46" s="214"/>
      <c r="ELO46" s="214"/>
      <c r="ELP46" s="214"/>
      <c r="ELQ46" s="214"/>
      <c r="ELR46" s="214"/>
      <c r="ELS46" s="214"/>
      <c r="ELT46" s="214"/>
      <c r="ELU46" s="214"/>
      <c r="ELV46" s="214"/>
      <c r="ELW46" s="214"/>
      <c r="ELX46" s="214"/>
      <c r="ELY46" s="214"/>
      <c r="ELZ46" s="214"/>
      <c r="EMA46" s="214"/>
      <c r="EMB46" s="214"/>
      <c r="EMC46" s="214"/>
      <c r="EMD46" s="214"/>
      <c r="EME46" s="214"/>
      <c r="EMF46" s="214"/>
      <c r="EMG46" s="214"/>
      <c r="EMH46" s="214"/>
      <c r="EMI46" s="214"/>
      <c r="EMJ46" s="214"/>
      <c r="EMK46" s="214"/>
      <c r="EML46" s="214"/>
      <c r="EMM46" s="214"/>
      <c r="EMN46" s="214"/>
      <c r="EMO46" s="214"/>
      <c r="EMP46" s="214"/>
      <c r="EMQ46" s="214"/>
      <c r="EMR46" s="214"/>
      <c r="EMS46" s="214"/>
      <c r="EMT46" s="214"/>
      <c r="EMU46" s="214"/>
      <c r="EMV46" s="214"/>
      <c r="EMW46" s="214"/>
      <c r="EMX46" s="214"/>
      <c r="EMY46" s="214"/>
      <c r="EMZ46" s="214"/>
      <c r="ENA46" s="214"/>
      <c r="ENB46" s="214"/>
      <c r="ENC46" s="214"/>
      <c r="END46" s="214"/>
      <c r="ENE46" s="214"/>
      <c r="ENF46" s="214"/>
      <c r="ENG46" s="214"/>
      <c r="ENH46" s="214"/>
      <c r="ENI46" s="214"/>
      <c r="ENJ46" s="214"/>
      <c r="ENK46" s="214"/>
      <c r="ENL46" s="214"/>
      <c r="ENM46" s="214"/>
      <c r="ENN46" s="214"/>
      <c r="ENO46" s="214"/>
      <c r="ENP46" s="214"/>
      <c r="ENQ46" s="214"/>
      <c r="ENR46" s="214"/>
      <c r="ENS46" s="214"/>
      <c r="ENT46" s="214"/>
      <c r="ENU46" s="214"/>
      <c r="ENV46" s="214"/>
      <c r="ENW46" s="214"/>
      <c r="ENX46" s="214"/>
      <c r="ENY46" s="214"/>
      <c r="ENZ46" s="214"/>
      <c r="EOA46" s="214"/>
      <c r="EOB46" s="214"/>
      <c r="EOC46" s="214"/>
      <c r="EOD46" s="214"/>
      <c r="EOE46" s="214"/>
      <c r="EOF46" s="214"/>
      <c r="EOG46" s="214"/>
      <c r="EOH46" s="214"/>
      <c r="EOI46" s="214"/>
      <c r="EOJ46" s="214"/>
      <c r="EOK46" s="214"/>
      <c r="EOL46" s="214"/>
      <c r="EOM46" s="214"/>
      <c r="EON46" s="214"/>
      <c r="EOO46" s="214"/>
      <c r="EOP46" s="214"/>
      <c r="EOQ46" s="214"/>
      <c r="EOR46" s="214"/>
      <c r="EOS46" s="214"/>
      <c r="EOT46" s="214"/>
      <c r="EOU46" s="214"/>
      <c r="EOV46" s="214"/>
      <c r="EOW46" s="214"/>
      <c r="EOX46" s="214"/>
      <c r="EOY46" s="214"/>
      <c r="EOZ46" s="214"/>
      <c r="EPA46" s="214"/>
      <c r="EPB46" s="214"/>
      <c r="EPC46" s="214"/>
      <c r="EPD46" s="214"/>
      <c r="EPE46" s="214"/>
      <c r="EPF46" s="214"/>
      <c r="EPG46" s="214"/>
      <c r="EPH46" s="214"/>
      <c r="EPI46" s="214"/>
      <c r="EPJ46" s="214"/>
      <c r="EPK46" s="214"/>
      <c r="EPL46" s="214"/>
      <c r="EPM46" s="214"/>
      <c r="EPN46" s="214"/>
      <c r="EPO46" s="214"/>
      <c r="EPP46" s="214"/>
      <c r="EPQ46" s="214"/>
      <c r="EPR46" s="214"/>
      <c r="EPS46" s="214"/>
      <c r="EPT46" s="214"/>
      <c r="EPU46" s="214"/>
      <c r="EPV46" s="214"/>
      <c r="EPW46" s="214"/>
      <c r="EPX46" s="214"/>
      <c r="EPY46" s="214"/>
      <c r="EPZ46" s="214"/>
      <c r="EQA46" s="214"/>
      <c r="EQB46" s="214"/>
      <c r="EQC46" s="214"/>
      <c r="EQD46" s="214"/>
      <c r="EQE46" s="214"/>
      <c r="EQF46" s="214"/>
      <c r="EQG46" s="214"/>
      <c r="EQH46" s="214"/>
      <c r="EQI46" s="214"/>
      <c r="EQJ46" s="214"/>
      <c r="EQK46" s="214"/>
      <c r="EQL46" s="214"/>
      <c r="EQM46" s="214"/>
      <c r="EQN46" s="214"/>
      <c r="EQO46" s="214"/>
      <c r="EQP46" s="214"/>
      <c r="EQQ46" s="214"/>
      <c r="EQR46" s="214"/>
      <c r="EQS46" s="214"/>
      <c r="EQT46" s="214"/>
      <c r="EQU46" s="214"/>
      <c r="EQV46" s="214"/>
      <c r="EQW46" s="214"/>
      <c r="EQX46" s="214"/>
      <c r="EQY46" s="214"/>
      <c r="EQZ46" s="214"/>
      <c r="ERA46" s="214"/>
      <c r="ERB46" s="214"/>
      <c r="ERC46" s="214"/>
      <c r="ERD46" s="214"/>
      <c r="ERE46" s="214"/>
      <c r="ERF46" s="214"/>
      <c r="ERG46" s="214"/>
      <c r="ERH46" s="214"/>
      <c r="ERI46" s="214"/>
      <c r="ERJ46" s="214"/>
      <c r="ERK46" s="214"/>
      <c r="ERL46" s="214"/>
      <c r="ERM46" s="214"/>
      <c r="ERN46" s="214"/>
      <c r="ERO46" s="214"/>
      <c r="ERP46" s="214"/>
      <c r="ERQ46" s="214"/>
      <c r="ERR46" s="214"/>
      <c r="ERS46" s="214"/>
      <c r="ERT46" s="214"/>
      <c r="ERU46" s="214"/>
      <c r="ERV46" s="214"/>
      <c r="ERW46" s="214"/>
      <c r="ERX46" s="214"/>
      <c r="ERY46" s="214"/>
      <c r="ERZ46" s="214"/>
      <c r="ESA46" s="214"/>
      <c r="ESB46" s="214"/>
      <c r="ESC46" s="214"/>
      <c r="ESD46" s="214"/>
      <c r="ESE46" s="214"/>
      <c r="ESF46" s="214"/>
      <c r="ESG46" s="214"/>
      <c r="ESH46" s="214"/>
      <c r="ESI46" s="214"/>
      <c r="ESJ46" s="214"/>
      <c r="ESK46" s="214"/>
      <c r="ESL46" s="214"/>
      <c r="ESM46" s="214"/>
      <c r="ESN46" s="214"/>
      <c r="ESO46" s="214"/>
      <c r="ESP46" s="214"/>
      <c r="ESQ46" s="214"/>
      <c r="ESR46" s="214"/>
      <c r="ESS46" s="214"/>
      <c r="EST46" s="214"/>
      <c r="ESU46" s="214"/>
      <c r="ESV46" s="214"/>
      <c r="ESW46" s="214"/>
      <c r="ESX46" s="214"/>
      <c r="ESY46" s="214"/>
      <c r="ESZ46" s="214"/>
      <c r="ETA46" s="214"/>
      <c r="ETB46" s="214"/>
      <c r="ETC46" s="214"/>
      <c r="ETD46" s="214"/>
      <c r="ETE46" s="214"/>
      <c r="ETF46" s="214"/>
      <c r="ETG46" s="214"/>
      <c r="ETH46" s="214"/>
      <c r="ETI46" s="214"/>
      <c r="ETJ46" s="214"/>
      <c r="ETK46" s="214"/>
      <c r="ETL46" s="214"/>
      <c r="ETM46" s="214"/>
      <c r="ETN46" s="214"/>
      <c r="ETO46" s="214"/>
      <c r="ETP46" s="214"/>
      <c r="ETQ46" s="214"/>
      <c r="ETR46" s="214"/>
      <c r="ETS46" s="214"/>
      <c r="ETT46" s="214"/>
      <c r="ETU46" s="214"/>
      <c r="ETV46" s="214"/>
      <c r="ETW46" s="214"/>
      <c r="ETX46" s="214"/>
      <c r="ETY46" s="214"/>
      <c r="ETZ46" s="214"/>
      <c r="EUA46" s="214"/>
      <c r="EUB46" s="214"/>
      <c r="EUC46" s="214"/>
      <c r="EUD46" s="214"/>
      <c r="EUE46" s="214"/>
      <c r="EUF46" s="214"/>
      <c r="EUG46" s="214"/>
      <c r="EUH46" s="214"/>
      <c r="EUI46" s="214"/>
      <c r="EUJ46" s="214"/>
      <c r="EUK46" s="214"/>
      <c r="EUL46" s="214"/>
      <c r="EUM46" s="214"/>
      <c r="EUN46" s="214"/>
      <c r="EUO46" s="214"/>
      <c r="EUP46" s="214"/>
      <c r="EUQ46" s="214"/>
      <c r="EUR46" s="214"/>
      <c r="EUS46" s="214"/>
      <c r="EUT46" s="214"/>
      <c r="EUU46" s="214"/>
      <c r="EUV46" s="214"/>
      <c r="EUW46" s="214"/>
      <c r="EUX46" s="214"/>
      <c r="EUY46" s="214"/>
      <c r="EUZ46" s="214"/>
      <c r="EVA46" s="214"/>
      <c r="EVB46" s="214"/>
      <c r="EVC46" s="214"/>
      <c r="EVD46" s="214"/>
      <c r="EVE46" s="214"/>
      <c r="EVF46" s="214"/>
      <c r="EVG46" s="214"/>
      <c r="EVH46" s="214"/>
      <c r="EVI46" s="214"/>
      <c r="EVJ46" s="214"/>
      <c r="EVK46" s="214"/>
      <c r="EVL46" s="214"/>
      <c r="EVM46" s="214"/>
      <c r="EVN46" s="214"/>
      <c r="EVO46" s="214"/>
      <c r="EVP46" s="214"/>
      <c r="EVQ46" s="214"/>
      <c r="EVR46" s="214"/>
      <c r="EVS46" s="214"/>
      <c r="EVT46" s="214"/>
      <c r="EVU46" s="214"/>
      <c r="EVV46" s="214"/>
      <c r="EVW46" s="214"/>
      <c r="EVX46" s="214"/>
      <c r="EVY46" s="214"/>
      <c r="EVZ46" s="214"/>
      <c r="EWA46" s="214"/>
      <c r="EWB46" s="214"/>
      <c r="EWC46" s="214"/>
      <c r="EWD46" s="214"/>
      <c r="EWE46" s="214"/>
      <c r="EWF46" s="214"/>
      <c r="EWG46" s="214"/>
      <c r="EWH46" s="214"/>
      <c r="EWI46" s="214"/>
      <c r="EWJ46" s="214"/>
      <c r="EWK46" s="214"/>
      <c r="EWL46" s="214"/>
      <c r="EWM46" s="214"/>
      <c r="EWN46" s="214"/>
      <c r="EWO46" s="214"/>
      <c r="EWP46" s="214"/>
      <c r="EWQ46" s="214"/>
      <c r="EWR46" s="214"/>
      <c r="EWS46" s="214"/>
      <c r="EWT46" s="214"/>
      <c r="EWU46" s="214"/>
      <c r="EWV46" s="214"/>
      <c r="EWW46" s="214"/>
      <c r="EWX46" s="214"/>
      <c r="EWY46" s="214"/>
      <c r="EWZ46" s="214"/>
      <c r="EXA46" s="214"/>
      <c r="EXB46" s="214"/>
      <c r="EXC46" s="214"/>
      <c r="EXD46" s="214"/>
      <c r="EXE46" s="214"/>
      <c r="EXF46" s="214"/>
      <c r="EXG46" s="214"/>
      <c r="EXH46" s="214"/>
      <c r="EXI46" s="214"/>
      <c r="EXJ46" s="214"/>
      <c r="EXK46" s="214"/>
      <c r="EXL46" s="214"/>
      <c r="EXM46" s="214"/>
      <c r="EXN46" s="214"/>
      <c r="EXO46" s="214"/>
      <c r="EXP46" s="214"/>
      <c r="EXQ46" s="214"/>
      <c r="EXR46" s="214"/>
      <c r="EXS46" s="214"/>
      <c r="EXT46" s="214"/>
      <c r="EXU46" s="214"/>
      <c r="EXV46" s="214"/>
      <c r="EXW46" s="214"/>
      <c r="EXX46" s="214"/>
      <c r="EXY46" s="214"/>
      <c r="EXZ46" s="214"/>
      <c r="EYA46" s="214"/>
      <c r="EYB46" s="214"/>
      <c r="EYC46" s="214"/>
      <c r="EYD46" s="214"/>
      <c r="EYE46" s="214"/>
      <c r="EYF46" s="214"/>
      <c r="EYG46" s="214"/>
      <c r="EYH46" s="214"/>
      <c r="EYI46" s="214"/>
      <c r="EYJ46" s="214"/>
      <c r="EYK46" s="214"/>
      <c r="EYL46" s="214"/>
      <c r="EYM46" s="214"/>
      <c r="EYN46" s="214"/>
      <c r="EYO46" s="214"/>
      <c r="EYP46" s="214"/>
      <c r="EYQ46" s="214"/>
      <c r="EYR46" s="214"/>
      <c r="EYS46" s="214"/>
      <c r="EYT46" s="214"/>
      <c r="EYU46" s="214"/>
      <c r="EYV46" s="214"/>
      <c r="EYW46" s="214"/>
      <c r="EYX46" s="214"/>
      <c r="EYY46" s="214"/>
      <c r="EYZ46" s="214"/>
      <c r="EZA46" s="214"/>
      <c r="EZB46" s="214"/>
      <c r="EZC46" s="214"/>
      <c r="EZD46" s="214"/>
      <c r="EZE46" s="214"/>
      <c r="EZF46" s="214"/>
      <c r="EZG46" s="214"/>
      <c r="EZH46" s="214"/>
      <c r="EZI46" s="214"/>
      <c r="EZJ46" s="214"/>
      <c r="EZK46" s="214"/>
      <c r="EZL46" s="214"/>
      <c r="EZM46" s="214"/>
      <c r="EZN46" s="214"/>
      <c r="EZO46" s="214"/>
      <c r="EZP46" s="214"/>
      <c r="EZQ46" s="214"/>
      <c r="EZR46" s="214"/>
      <c r="EZS46" s="214"/>
      <c r="EZT46" s="214"/>
      <c r="EZU46" s="214"/>
      <c r="EZV46" s="214"/>
      <c r="EZW46" s="214"/>
      <c r="EZX46" s="214"/>
      <c r="EZY46" s="214"/>
      <c r="EZZ46" s="214"/>
      <c r="FAA46" s="214"/>
      <c r="FAB46" s="214"/>
      <c r="FAC46" s="214"/>
      <c r="FAD46" s="214"/>
      <c r="FAE46" s="214"/>
      <c r="FAF46" s="214"/>
      <c r="FAG46" s="214"/>
      <c r="FAH46" s="214"/>
      <c r="FAI46" s="214"/>
      <c r="FAJ46" s="214"/>
      <c r="FAK46" s="214"/>
      <c r="FAL46" s="214"/>
      <c r="FAM46" s="214"/>
      <c r="FAN46" s="214"/>
      <c r="FAO46" s="214"/>
      <c r="FAP46" s="214"/>
      <c r="FAQ46" s="214"/>
      <c r="FAR46" s="214"/>
      <c r="FAS46" s="214"/>
      <c r="FAT46" s="214"/>
      <c r="FAU46" s="214"/>
      <c r="FAV46" s="214"/>
      <c r="FAW46" s="214"/>
      <c r="FAX46" s="214"/>
      <c r="FAY46" s="214"/>
      <c r="FAZ46" s="214"/>
      <c r="FBA46" s="214"/>
      <c r="FBB46" s="214"/>
      <c r="FBC46" s="214"/>
      <c r="FBD46" s="214"/>
      <c r="FBE46" s="214"/>
      <c r="FBF46" s="214"/>
      <c r="FBG46" s="214"/>
      <c r="FBH46" s="214"/>
      <c r="FBI46" s="214"/>
      <c r="FBJ46" s="214"/>
      <c r="FBK46" s="214"/>
      <c r="FBL46" s="214"/>
      <c r="FBM46" s="214"/>
      <c r="FBN46" s="214"/>
      <c r="FBO46" s="214"/>
      <c r="FBP46" s="214"/>
      <c r="FBQ46" s="214"/>
      <c r="FBR46" s="214"/>
      <c r="FBS46" s="214"/>
      <c r="FBT46" s="214"/>
      <c r="FBU46" s="214"/>
      <c r="FBV46" s="214"/>
      <c r="FBW46" s="214"/>
      <c r="FBX46" s="214"/>
      <c r="FBY46" s="214"/>
      <c r="FBZ46" s="214"/>
      <c r="FCA46" s="214"/>
      <c r="FCB46" s="214"/>
      <c r="FCC46" s="214"/>
      <c r="FCD46" s="214"/>
      <c r="FCE46" s="214"/>
      <c r="FCF46" s="214"/>
      <c r="FCG46" s="214"/>
      <c r="FCH46" s="214"/>
      <c r="FCI46" s="214"/>
      <c r="FCJ46" s="214"/>
      <c r="FCK46" s="214"/>
      <c r="FCL46" s="214"/>
      <c r="FCM46" s="214"/>
      <c r="FCN46" s="214"/>
      <c r="FCO46" s="214"/>
      <c r="FCP46" s="214"/>
      <c r="FCQ46" s="214"/>
      <c r="FCR46" s="214"/>
      <c r="FCS46" s="214"/>
      <c r="FCT46" s="214"/>
      <c r="FCU46" s="214"/>
      <c r="FCV46" s="214"/>
      <c r="FCW46" s="214"/>
      <c r="FCX46" s="214"/>
      <c r="FCY46" s="214"/>
      <c r="FCZ46" s="214"/>
      <c r="FDA46" s="214"/>
      <c r="FDB46" s="214"/>
      <c r="FDC46" s="214"/>
      <c r="FDD46" s="214"/>
      <c r="FDE46" s="214"/>
      <c r="FDF46" s="214"/>
      <c r="FDG46" s="214"/>
      <c r="FDH46" s="214"/>
      <c r="FDI46" s="214"/>
      <c r="FDJ46" s="214"/>
      <c r="FDK46" s="214"/>
      <c r="FDL46" s="214"/>
      <c r="FDM46" s="214"/>
      <c r="FDN46" s="214"/>
      <c r="FDO46" s="214"/>
      <c r="FDP46" s="214"/>
      <c r="FDQ46" s="214"/>
      <c r="FDR46" s="214"/>
      <c r="FDS46" s="214"/>
      <c r="FDT46" s="214"/>
      <c r="FDU46" s="214"/>
      <c r="FDV46" s="214"/>
      <c r="FDW46" s="214"/>
      <c r="FDX46" s="214"/>
      <c r="FDY46" s="214"/>
      <c r="FDZ46" s="214"/>
      <c r="FEA46" s="214"/>
      <c r="FEB46" s="214"/>
      <c r="FEC46" s="214"/>
      <c r="FED46" s="214"/>
      <c r="FEE46" s="214"/>
      <c r="FEF46" s="214"/>
      <c r="FEG46" s="214"/>
      <c r="FEH46" s="214"/>
      <c r="FEI46" s="214"/>
      <c r="FEJ46" s="214"/>
      <c r="FEK46" s="214"/>
      <c r="FEL46" s="214"/>
      <c r="FEM46" s="214"/>
      <c r="FEN46" s="214"/>
      <c r="FEO46" s="214"/>
      <c r="FEP46" s="214"/>
      <c r="FEQ46" s="214"/>
      <c r="FER46" s="214"/>
      <c r="FES46" s="214"/>
      <c r="FET46" s="214"/>
      <c r="FEU46" s="214"/>
      <c r="FEV46" s="214"/>
      <c r="FEW46" s="214"/>
      <c r="FEX46" s="214"/>
      <c r="FEY46" s="214"/>
      <c r="FEZ46" s="214"/>
      <c r="FFA46" s="214"/>
      <c r="FFB46" s="214"/>
      <c r="FFC46" s="214"/>
      <c r="FFD46" s="214"/>
      <c r="FFE46" s="214"/>
      <c r="FFF46" s="214"/>
      <c r="FFG46" s="214"/>
      <c r="FFH46" s="214"/>
      <c r="FFI46" s="214"/>
      <c r="FFJ46" s="214"/>
      <c r="FFK46" s="214"/>
      <c r="FFL46" s="214"/>
      <c r="FFM46" s="214"/>
      <c r="FFN46" s="214"/>
      <c r="FFO46" s="214"/>
      <c r="FFP46" s="214"/>
      <c r="FFQ46" s="214"/>
      <c r="FFR46" s="214"/>
      <c r="FFS46" s="214"/>
      <c r="FFT46" s="214"/>
      <c r="FFU46" s="214"/>
      <c r="FFV46" s="214"/>
      <c r="FFW46" s="214"/>
      <c r="FFX46" s="214"/>
      <c r="FFY46" s="214"/>
      <c r="FFZ46" s="214"/>
      <c r="FGA46" s="214"/>
      <c r="FGB46" s="214"/>
      <c r="FGC46" s="214"/>
      <c r="FGD46" s="214"/>
      <c r="FGE46" s="214"/>
      <c r="FGF46" s="214"/>
      <c r="FGG46" s="214"/>
      <c r="FGH46" s="214"/>
      <c r="FGI46" s="214"/>
      <c r="FGJ46" s="214"/>
      <c r="FGK46" s="214"/>
      <c r="FGL46" s="214"/>
      <c r="FGM46" s="214"/>
      <c r="FGN46" s="214"/>
      <c r="FGO46" s="214"/>
      <c r="FGP46" s="214"/>
      <c r="FGQ46" s="214"/>
      <c r="FGR46" s="214"/>
      <c r="FGS46" s="214"/>
      <c r="FGT46" s="214"/>
      <c r="FGU46" s="214"/>
      <c r="FGV46" s="214"/>
      <c r="FGW46" s="214"/>
      <c r="FGX46" s="214"/>
      <c r="FGY46" s="214"/>
      <c r="FGZ46" s="214"/>
      <c r="FHA46" s="214"/>
      <c r="FHB46" s="214"/>
      <c r="FHC46" s="214"/>
      <c r="FHD46" s="214"/>
      <c r="FHE46" s="214"/>
      <c r="FHF46" s="214"/>
      <c r="FHG46" s="214"/>
      <c r="FHH46" s="214"/>
      <c r="FHI46" s="214"/>
      <c r="FHJ46" s="214"/>
      <c r="FHK46" s="214"/>
      <c r="FHL46" s="214"/>
      <c r="FHM46" s="214"/>
      <c r="FHN46" s="214"/>
      <c r="FHO46" s="214"/>
      <c r="FHP46" s="214"/>
      <c r="FHQ46" s="214"/>
      <c r="FHR46" s="214"/>
      <c r="FHS46" s="214"/>
      <c r="FHT46" s="214"/>
      <c r="FHU46" s="214"/>
      <c r="FHV46" s="214"/>
      <c r="FHW46" s="214"/>
      <c r="FHX46" s="214"/>
      <c r="FHY46" s="214"/>
      <c r="FHZ46" s="214"/>
      <c r="FIA46" s="214"/>
      <c r="FIB46" s="214"/>
      <c r="FIC46" s="214"/>
      <c r="FID46" s="214"/>
      <c r="FIE46" s="214"/>
      <c r="FIF46" s="214"/>
      <c r="FIG46" s="214"/>
      <c r="FIH46" s="214"/>
      <c r="FII46" s="214"/>
      <c r="FIJ46" s="214"/>
      <c r="FIK46" s="214"/>
      <c r="FIL46" s="214"/>
      <c r="FIM46" s="214"/>
      <c r="FIN46" s="214"/>
      <c r="FIO46" s="214"/>
      <c r="FIP46" s="214"/>
      <c r="FIQ46" s="214"/>
      <c r="FIR46" s="214"/>
      <c r="FIS46" s="214"/>
      <c r="FIT46" s="214"/>
      <c r="FIU46" s="214"/>
      <c r="FIV46" s="214"/>
      <c r="FIW46" s="214"/>
      <c r="FIX46" s="214"/>
      <c r="FIY46" s="214"/>
      <c r="FIZ46" s="214"/>
      <c r="FJA46" s="214"/>
      <c r="FJB46" s="214"/>
      <c r="FJC46" s="214"/>
      <c r="FJD46" s="214"/>
      <c r="FJE46" s="214"/>
      <c r="FJF46" s="214"/>
      <c r="FJG46" s="214"/>
      <c r="FJH46" s="214"/>
      <c r="FJI46" s="214"/>
      <c r="FJJ46" s="214"/>
      <c r="FJK46" s="214"/>
      <c r="FJL46" s="214"/>
      <c r="FJM46" s="214"/>
      <c r="FJN46" s="214"/>
      <c r="FJO46" s="214"/>
      <c r="FJP46" s="214"/>
      <c r="FJQ46" s="214"/>
      <c r="FJR46" s="214"/>
      <c r="FJS46" s="214"/>
      <c r="FJT46" s="214"/>
      <c r="FJU46" s="214"/>
      <c r="FJV46" s="214"/>
      <c r="FJW46" s="214"/>
      <c r="FJX46" s="214"/>
      <c r="FJY46" s="214"/>
      <c r="FJZ46" s="214"/>
      <c r="FKA46" s="214"/>
      <c r="FKB46" s="214"/>
      <c r="FKC46" s="214"/>
      <c r="FKD46" s="214"/>
      <c r="FKE46" s="214"/>
      <c r="FKF46" s="214"/>
      <c r="FKG46" s="214"/>
      <c r="FKH46" s="214"/>
      <c r="FKI46" s="214"/>
      <c r="FKJ46" s="214"/>
      <c r="FKK46" s="214"/>
      <c r="FKL46" s="214"/>
      <c r="FKM46" s="214"/>
      <c r="FKN46" s="214"/>
      <c r="FKO46" s="214"/>
      <c r="FKP46" s="214"/>
      <c r="FKQ46" s="214"/>
      <c r="FKR46" s="214"/>
      <c r="FKS46" s="214"/>
      <c r="FKT46" s="214"/>
      <c r="FKU46" s="214"/>
      <c r="FKV46" s="214"/>
      <c r="FKW46" s="214"/>
      <c r="FKX46" s="214"/>
      <c r="FKY46" s="214"/>
      <c r="FKZ46" s="214"/>
      <c r="FLA46" s="214"/>
      <c r="FLB46" s="214"/>
      <c r="FLC46" s="214"/>
      <c r="FLD46" s="214"/>
      <c r="FLE46" s="214"/>
      <c r="FLF46" s="214"/>
      <c r="FLG46" s="214"/>
      <c r="FLH46" s="214"/>
      <c r="FLI46" s="214"/>
      <c r="FLJ46" s="214"/>
      <c r="FLK46" s="214"/>
      <c r="FLL46" s="214"/>
      <c r="FLM46" s="214"/>
      <c r="FLN46" s="214"/>
      <c r="FLO46" s="214"/>
      <c r="FLP46" s="214"/>
      <c r="FLQ46" s="214"/>
      <c r="FLR46" s="214"/>
      <c r="FLS46" s="214"/>
      <c r="FLT46" s="214"/>
      <c r="FLU46" s="214"/>
      <c r="FLV46" s="214"/>
      <c r="FLW46" s="214"/>
      <c r="FLX46" s="214"/>
      <c r="FLY46" s="214"/>
      <c r="FLZ46" s="214"/>
      <c r="FMA46" s="214"/>
      <c r="FMB46" s="214"/>
      <c r="FMC46" s="214"/>
      <c r="FMD46" s="214"/>
      <c r="FME46" s="214"/>
      <c r="FMF46" s="214"/>
      <c r="FMG46" s="214"/>
      <c r="FMH46" s="214"/>
      <c r="FMI46" s="214"/>
      <c r="FMJ46" s="214"/>
      <c r="FMK46" s="214"/>
      <c r="FML46" s="214"/>
      <c r="FMM46" s="214"/>
      <c r="FMN46" s="214"/>
      <c r="FMO46" s="214"/>
      <c r="FMP46" s="214"/>
      <c r="FMQ46" s="214"/>
      <c r="FMR46" s="214"/>
      <c r="FMS46" s="214"/>
      <c r="FMT46" s="214"/>
      <c r="FMU46" s="214"/>
      <c r="FMV46" s="214"/>
      <c r="FMW46" s="214"/>
      <c r="FMX46" s="214"/>
      <c r="FMY46" s="214"/>
      <c r="FMZ46" s="214"/>
      <c r="FNA46" s="214"/>
      <c r="FNB46" s="214"/>
      <c r="FNC46" s="214"/>
      <c r="FND46" s="214"/>
      <c r="FNE46" s="214"/>
      <c r="FNF46" s="214"/>
      <c r="FNG46" s="214"/>
      <c r="FNH46" s="214"/>
      <c r="FNI46" s="214"/>
      <c r="FNJ46" s="214"/>
      <c r="FNK46" s="214"/>
      <c r="FNL46" s="214"/>
      <c r="FNM46" s="214"/>
      <c r="FNN46" s="214"/>
      <c r="FNO46" s="214"/>
      <c r="FNP46" s="214"/>
      <c r="FNQ46" s="214"/>
      <c r="FNR46" s="214"/>
      <c r="FNS46" s="214"/>
      <c r="FNT46" s="214"/>
      <c r="FNU46" s="214"/>
      <c r="FNV46" s="214"/>
      <c r="FNW46" s="214"/>
      <c r="FNX46" s="214"/>
      <c r="FNY46" s="214"/>
      <c r="FNZ46" s="214"/>
      <c r="FOA46" s="214"/>
      <c r="FOB46" s="214"/>
      <c r="FOC46" s="214"/>
      <c r="FOD46" s="214"/>
      <c r="FOE46" s="214"/>
      <c r="FOF46" s="214"/>
      <c r="FOG46" s="214"/>
      <c r="FOH46" s="214"/>
      <c r="FOI46" s="214"/>
      <c r="FOJ46" s="214"/>
      <c r="FOK46" s="214"/>
      <c r="FOL46" s="214"/>
      <c r="FOM46" s="214"/>
      <c r="FON46" s="214"/>
      <c r="FOO46" s="214"/>
      <c r="FOP46" s="214"/>
      <c r="FOQ46" s="214"/>
      <c r="FOR46" s="214"/>
      <c r="FOS46" s="214"/>
      <c r="FOT46" s="214"/>
      <c r="FOU46" s="214"/>
      <c r="FOV46" s="214"/>
      <c r="FOW46" s="214"/>
      <c r="FOX46" s="214"/>
      <c r="FOY46" s="214"/>
      <c r="FOZ46" s="214"/>
      <c r="FPA46" s="214"/>
      <c r="FPB46" s="214"/>
      <c r="FPC46" s="214"/>
      <c r="FPD46" s="214"/>
      <c r="FPE46" s="214"/>
      <c r="FPF46" s="214"/>
      <c r="FPG46" s="214"/>
      <c r="FPH46" s="214"/>
      <c r="FPI46" s="214"/>
      <c r="FPJ46" s="214"/>
      <c r="FPK46" s="214"/>
      <c r="FPL46" s="214"/>
      <c r="FPM46" s="214"/>
      <c r="FPN46" s="214"/>
      <c r="FPO46" s="214"/>
      <c r="FPP46" s="214"/>
      <c r="FPQ46" s="214"/>
      <c r="FPR46" s="214"/>
      <c r="FPS46" s="214"/>
      <c r="FPT46" s="214"/>
      <c r="FPU46" s="214"/>
      <c r="FPV46" s="214"/>
      <c r="FPW46" s="214"/>
      <c r="FPX46" s="214"/>
      <c r="FPY46" s="214"/>
      <c r="FPZ46" s="214"/>
      <c r="FQA46" s="214"/>
      <c r="FQB46" s="214"/>
      <c r="FQC46" s="214"/>
      <c r="FQD46" s="214"/>
      <c r="FQE46" s="214"/>
      <c r="FQF46" s="214"/>
      <c r="FQG46" s="214"/>
      <c r="FQH46" s="214"/>
      <c r="FQI46" s="214"/>
      <c r="FQJ46" s="214"/>
      <c r="FQK46" s="214"/>
      <c r="FQL46" s="214"/>
      <c r="FQM46" s="214"/>
      <c r="FQN46" s="214"/>
      <c r="FQO46" s="214"/>
      <c r="FQP46" s="214"/>
      <c r="FQQ46" s="214"/>
      <c r="FQR46" s="214"/>
      <c r="FQS46" s="214"/>
      <c r="FQT46" s="214"/>
      <c r="FQU46" s="214"/>
      <c r="FQV46" s="214"/>
      <c r="FQW46" s="214"/>
      <c r="FQX46" s="214"/>
      <c r="FQY46" s="214"/>
      <c r="FQZ46" s="214"/>
      <c r="FRA46" s="214"/>
      <c r="FRB46" s="214"/>
      <c r="FRC46" s="214"/>
      <c r="FRD46" s="214"/>
      <c r="FRE46" s="214"/>
      <c r="FRF46" s="214"/>
      <c r="FRG46" s="214"/>
      <c r="FRH46" s="214"/>
      <c r="FRI46" s="214"/>
      <c r="FRJ46" s="214"/>
      <c r="FRK46" s="214"/>
      <c r="FRL46" s="214"/>
      <c r="FRM46" s="214"/>
      <c r="FRN46" s="214"/>
      <c r="FRO46" s="214"/>
      <c r="FRP46" s="214"/>
      <c r="FRQ46" s="214"/>
      <c r="FRR46" s="214"/>
      <c r="FRS46" s="214"/>
      <c r="FRT46" s="214"/>
      <c r="FRU46" s="214"/>
      <c r="FRV46" s="214"/>
      <c r="FRW46" s="214"/>
      <c r="FRX46" s="214"/>
      <c r="FRY46" s="214"/>
      <c r="FRZ46" s="214"/>
      <c r="FSA46" s="214"/>
      <c r="FSB46" s="214"/>
      <c r="FSC46" s="214"/>
      <c r="FSD46" s="214"/>
      <c r="FSE46" s="214"/>
      <c r="FSF46" s="214"/>
      <c r="FSG46" s="214"/>
      <c r="FSH46" s="214"/>
      <c r="FSI46" s="214"/>
      <c r="FSJ46" s="214"/>
      <c r="FSK46" s="214"/>
      <c r="FSL46" s="214"/>
      <c r="FSM46" s="214"/>
      <c r="FSN46" s="214"/>
      <c r="FSO46" s="214"/>
      <c r="FSP46" s="214"/>
      <c r="FSQ46" s="214"/>
      <c r="FSR46" s="214"/>
      <c r="FSS46" s="214"/>
      <c r="FST46" s="214"/>
      <c r="FSU46" s="214"/>
      <c r="FSV46" s="214"/>
      <c r="FSW46" s="214"/>
      <c r="FSX46" s="214"/>
      <c r="FSY46" s="214"/>
      <c r="FSZ46" s="214"/>
      <c r="FTA46" s="214"/>
      <c r="FTB46" s="214"/>
      <c r="FTC46" s="214"/>
      <c r="FTD46" s="214"/>
      <c r="FTE46" s="214"/>
      <c r="FTF46" s="214"/>
      <c r="FTG46" s="214"/>
      <c r="FTH46" s="214"/>
      <c r="FTI46" s="214"/>
      <c r="FTJ46" s="214"/>
      <c r="FTK46" s="214"/>
      <c r="FTL46" s="214"/>
      <c r="FTM46" s="214"/>
      <c r="FTN46" s="214"/>
      <c r="FTO46" s="214"/>
      <c r="FTP46" s="214"/>
      <c r="FTQ46" s="214"/>
      <c r="FTR46" s="214"/>
      <c r="FTS46" s="214"/>
      <c r="FTT46" s="214"/>
      <c r="FTU46" s="214"/>
      <c r="FTV46" s="214"/>
      <c r="FTW46" s="214"/>
      <c r="FTX46" s="214"/>
      <c r="FTY46" s="214"/>
      <c r="FTZ46" s="214"/>
      <c r="FUA46" s="214"/>
      <c r="FUB46" s="214"/>
      <c r="FUC46" s="214"/>
      <c r="FUD46" s="214"/>
      <c r="FUE46" s="214"/>
      <c r="FUF46" s="214"/>
      <c r="FUG46" s="214"/>
      <c r="FUH46" s="214"/>
      <c r="FUI46" s="214"/>
      <c r="FUJ46" s="214"/>
      <c r="FUK46" s="214"/>
      <c r="FUL46" s="214"/>
      <c r="FUM46" s="214"/>
      <c r="FUN46" s="214"/>
      <c r="FUO46" s="214"/>
      <c r="FUP46" s="214"/>
      <c r="FUQ46" s="214"/>
      <c r="FUR46" s="214"/>
      <c r="FUS46" s="214"/>
      <c r="FUT46" s="214"/>
      <c r="FUU46" s="214"/>
      <c r="FUV46" s="214"/>
      <c r="FUW46" s="214"/>
      <c r="FUX46" s="214"/>
      <c r="FUY46" s="214"/>
      <c r="FUZ46" s="214"/>
      <c r="FVA46" s="214"/>
      <c r="FVB46" s="214"/>
      <c r="FVC46" s="214"/>
      <c r="FVD46" s="214"/>
      <c r="FVE46" s="214"/>
      <c r="FVF46" s="214"/>
      <c r="FVG46" s="214"/>
      <c r="FVH46" s="214"/>
      <c r="FVI46" s="214"/>
      <c r="FVJ46" s="214"/>
      <c r="FVK46" s="214"/>
      <c r="FVL46" s="214"/>
      <c r="FVM46" s="214"/>
      <c r="FVN46" s="214"/>
      <c r="FVO46" s="214"/>
      <c r="FVP46" s="214"/>
      <c r="FVQ46" s="214"/>
      <c r="FVR46" s="214"/>
      <c r="FVS46" s="214"/>
      <c r="FVT46" s="214"/>
      <c r="FVU46" s="214"/>
      <c r="FVV46" s="214"/>
      <c r="FVW46" s="214"/>
      <c r="FVX46" s="214"/>
      <c r="FVY46" s="214"/>
      <c r="FVZ46" s="214"/>
      <c r="FWA46" s="214"/>
      <c r="FWB46" s="214"/>
      <c r="FWC46" s="214"/>
      <c r="FWD46" s="214"/>
      <c r="FWE46" s="214"/>
      <c r="FWF46" s="214"/>
      <c r="FWG46" s="214"/>
      <c r="FWH46" s="214"/>
      <c r="FWI46" s="214"/>
      <c r="FWJ46" s="214"/>
      <c r="FWK46" s="214"/>
      <c r="FWL46" s="214"/>
      <c r="FWM46" s="214"/>
      <c r="FWN46" s="214"/>
      <c r="FWO46" s="214"/>
      <c r="FWP46" s="214"/>
      <c r="FWQ46" s="214"/>
      <c r="FWR46" s="214"/>
      <c r="FWS46" s="214"/>
      <c r="FWT46" s="214"/>
      <c r="FWU46" s="214"/>
      <c r="FWV46" s="214"/>
      <c r="FWW46" s="214"/>
      <c r="FWX46" s="214"/>
      <c r="FWY46" s="214"/>
      <c r="FWZ46" s="214"/>
      <c r="FXA46" s="214"/>
      <c r="FXB46" s="214"/>
      <c r="FXC46" s="214"/>
      <c r="FXD46" s="214"/>
      <c r="FXE46" s="214"/>
      <c r="FXF46" s="214"/>
      <c r="FXG46" s="214"/>
      <c r="FXH46" s="214"/>
      <c r="FXI46" s="214"/>
      <c r="FXJ46" s="214"/>
      <c r="FXK46" s="214"/>
      <c r="FXL46" s="214"/>
      <c r="FXM46" s="214"/>
      <c r="FXN46" s="214"/>
      <c r="FXO46" s="214"/>
      <c r="FXP46" s="214"/>
      <c r="FXQ46" s="214"/>
      <c r="FXR46" s="214"/>
      <c r="FXS46" s="214"/>
      <c r="FXT46" s="214"/>
      <c r="FXU46" s="214"/>
      <c r="FXV46" s="214"/>
      <c r="FXW46" s="214"/>
      <c r="FXX46" s="214"/>
      <c r="FXY46" s="214"/>
      <c r="FXZ46" s="214"/>
      <c r="FYA46" s="214"/>
      <c r="FYB46" s="214"/>
      <c r="FYC46" s="214"/>
      <c r="FYD46" s="214"/>
      <c r="FYE46" s="214"/>
      <c r="FYF46" s="214"/>
      <c r="FYG46" s="214"/>
      <c r="FYH46" s="214"/>
      <c r="FYI46" s="214"/>
      <c r="FYJ46" s="214"/>
      <c r="FYK46" s="214"/>
      <c r="FYL46" s="214"/>
      <c r="FYM46" s="214"/>
      <c r="FYN46" s="214"/>
      <c r="FYO46" s="214"/>
      <c r="FYP46" s="214"/>
      <c r="FYQ46" s="214"/>
      <c r="FYR46" s="214"/>
      <c r="FYS46" s="214"/>
      <c r="FYT46" s="214"/>
      <c r="FYU46" s="214"/>
      <c r="FYV46" s="214"/>
      <c r="FYW46" s="214"/>
      <c r="FYX46" s="214"/>
      <c r="FYY46" s="214"/>
      <c r="FYZ46" s="214"/>
      <c r="FZA46" s="214"/>
      <c r="FZB46" s="214"/>
      <c r="FZC46" s="214"/>
      <c r="FZD46" s="214"/>
      <c r="FZE46" s="214"/>
      <c r="FZF46" s="214"/>
      <c r="FZG46" s="214"/>
      <c r="FZH46" s="214"/>
      <c r="FZI46" s="214"/>
      <c r="FZJ46" s="214"/>
      <c r="FZK46" s="214"/>
      <c r="FZL46" s="214"/>
      <c r="FZM46" s="214"/>
      <c r="FZN46" s="214"/>
      <c r="FZO46" s="214"/>
      <c r="FZP46" s="214"/>
      <c r="FZQ46" s="214"/>
      <c r="FZR46" s="214"/>
      <c r="FZS46" s="214"/>
      <c r="FZT46" s="214"/>
      <c r="FZU46" s="214"/>
      <c r="FZV46" s="214"/>
      <c r="FZW46" s="214"/>
      <c r="FZX46" s="214"/>
      <c r="FZY46" s="214"/>
      <c r="FZZ46" s="214"/>
      <c r="GAA46" s="214"/>
      <c r="GAB46" s="214"/>
      <c r="GAC46" s="214"/>
      <c r="GAD46" s="214"/>
      <c r="GAE46" s="214"/>
      <c r="GAF46" s="214"/>
      <c r="GAG46" s="214"/>
      <c r="GAH46" s="214"/>
      <c r="GAI46" s="214"/>
      <c r="GAJ46" s="214"/>
      <c r="GAK46" s="214"/>
      <c r="GAL46" s="214"/>
      <c r="GAM46" s="214"/>
      <c r="GAN46" s="214"/>
      <c r="GAO46" s="214"/>
      <c r="GAP46" s="214"/>
      <c r="GAQ46" s="214"/>
      <c r="GAR46" s="214"/>
      <c r="GAS46" s="214"/>
      <c r="GAT46" s="214"/>
      <c r="GAU46" s="214"/>
      <c r="GAV46" s="214"/>
      <c r="GAW46" s="214"/>
      <c r="GAX46" s="214"/>
      <c r="GAY46" s="214"/>
      <c r="GAZ46" s="214"/>
      <c r="GBA46" s="214"/>
      <c r="GBB46" s="214"/>
      <c r="GBC46" s="214"/>
      <c r="GBD46" s="214"/>
      <c r="GBE46" s="214"/>
      <c r="GBF46" s="214"/>
      <c r="GBG46" s="214"/>
      <c r="GBH46" s="214"/>
      <c r="GBI46" s="214"/>
      <c r="GBJ46" s="214"/>
      <c r="GBK46" s="214"/>
      <c r="GBL46" s="214"/>
      <c r="GBM46" s="214"/>
      <c r="GBN46" s="214"/>
      <c r="GBO46" s="214"/>
      <c r="GBP46" s="214"/>
      <c r="GBQ46" s="214"/>
      <c r="GBR46" s="214"/>
      <c r="GBS46" s="214"/>
      <c r="GBT46" s="214"/>
      <c r="GBU46" s="214"/>
      <c r="GBV46" s="214"/>
      <c r="GBW46" s="214"/>
      <c r="GBX46" s="214"/>
      <c r="GBY46" s="214"/>
      <c r="GBZ46" s="214"/>
      <c r="GCA46" s="214"/>
      <c r="GCB46" s="214"/>
      <c r="GCC46" s="214"/>
      <c r="GCD46" s="214"/>
      <c r="GCE46" s="214"/>
      <c r="GCF46" s="214"/>
      <c r="GCG46" s="214"/>
      <c r="GCH46" s="214"/>
      <c r="GCI46" s="214"/>
      <c r="GCJ46" s="214"/>
      <c r="GCK46" s="214"/>
      <c r="GCL46" s="214"/>
      <c r="GCM46" s="214"/>
      <c r="GCN46" s="214"/>
      <c r="GCO46" s="214"/>
      <c r="GCP46" s="214"/>
      <c r="GCQ46" s="214"/>
      <c r="GCR46" s="214"/>
      <c r="GCS46" s="214"/>
      <c r="GCT46" s="214"/>
      <c r="GCU46" s="214"/>
      <c r="GCV46" s="214"/>
      <c r="GCW46" s="214"/>
      <c r="GCX46" s="214"/>
      <c r="GCY46" s="214"/>
      <c r="GCZ46" s="214"/>
      <c r="GDA46" s="214"/>
      <c r="GDB46" s="214"/>
      <c r="GDC46" s="214"/>
      <c r="GDD46" s="214"/>
      <c r="GDE46" s="214"/>
      <c r="GDF46" s="214"/>
      <c r="GDG46" s="214"/>
      <c r="GDH46" s="214"/>
      <c r="GDI46" s="214"/>
      <c r="GDJ46" s="214"/>
      <c r="GDK46" s="214"/>
      <c r="GDL46" s="214"/>
      <c r="GDM46" s="214"/>
      <c r="GDN46" s="214"/>
      <c r="GDO46" s="214"/>
      <c r="GDP46" s="214"/>
      <c r="GDQ46" s="214"/>
      <c r="GDR46" s="214"/>
      <c r="GDS46" s="214"/>
      <c r="GDT46" s="214"/>
      <c r="GDU46" s="214"/>
      <c r="GDV46" s="214"/>
      <c r="GDW46" s="214"/>
      <c r="GDX46" s="214"/>
      <c r="GDY46" s="214"/>
      <c r="GDZ46" s="214"/>
      <c r="GEA46" s="214"/>
      <c r="GEB46" s="214"/>
      <c r="GEC46" s="214"/>
      <c r="GED46" s="214"/>
      <c r="GEE46" s="214"/>
      <c r="GEF46" s="214"/>
      <c r="GEG46" s="214"/>
      <c r="GEH46" s="214"/>
      <c r="GEI46" s="214"/>
      <c r="GEJ46" s="214"/>
      <c r="GEK46" s="214"/>
      <c r="GEL46" s="214"/>
      <c r="GEM46" s="214"/>
      <c r="GEN46" s="214"/>
      <c r="GEO46" s="214"/>
      <c r="GEP46" s="214"/>
      <c r="GEQ46" s="214"/>
      <c r="GER46" s="214"/>
      <c r="GES46" s="214"/>
      <c r="GET46" s="214"/>
      <c r="GEU46" s="214"/>
      <c r="GEV46" s="214"/>
      <c r="GEW46" s="214"/>
      <c r="GEX46" s="214"/>
      <c r="GEY46" s="214"/>
      <c r="GEZ46" s="214"/>
      <c r="GFA46" s="214"/>
      <c r="GFB46" s="214"/>
      <c r="GFC46" s="214"/>
      <c r="GFD46" s="214"/>
      <c r="GFE46" s="214"/>
      <c r="GFF46" s="214"/>
      <c r="GFG46" s="214"/>
      <c r="GFH46" s="214"/>
      <c r="GFI46" s="214"/>
      <c r="GFJ46" s="214"/>
      <c r="GFK46" s="214"/>
      <c r="GFL46" s="214"/>
      <c r="GFM46" s="214"/>
      <c r="GFN46" s="214"/>
      <c r="GFO46" s="214"/>
      <c r="GFP46" s="214"/>
      <c r="GFQ46" s="214"/>
      <c r="GFR46" s="214"/>
      <c r="GFS46" s="214"/>
      <c r="GFT46" s="214"/>
      <c r="GFU46" s="214"/>
      <c r="GFV46" s="214"/>
      <c r="GFW46" s="214"/>
      <c r="GFX46" s="214"/>
      <c r="GFY46" s="214"/>
      <c r="GFZ46" s="214"/>
      <c r="GGA46" s="214"/>
      <c r="GGB46" s="214"/>
      <c r="GGC46" s="214"/>
      <c r="GGD46" s="214"/>
      <c r="GGE46" s="214"/>
      <c r="GGF46" s="214"/>
      <c r="GGG46" s="214"/>
      <c r="GGH46" s="214"/>
      <c r="GGI46" s="214"/>
      <c r="GGJ46" s="214"/>
      <c r="GGK46" s="214"/>
      <c r="GGL46" s="214"/>
      <c r="GGM46" s="214"/>
      <c r="GGN46" s="214"/>
      <c r="GGO46" s="214"/>
      <c r="GGP46" s="214"/>
      <c r="GGQ46" s="214"/>
      <c r="GGR46" s="214"/>
      <c r="GGS46" s="214"/>
      <c r="GGT46" s="214"/>
      <c r="GGU46" s="214"/>
      <c r="GGV46" s="214"/>
      <c r="GGW46" s="214"/>
      <c r="GGX46" s="214"/>
      <c r="GGY46" s="214"/>
      <c r="GGZ46" s="214"/>
      <c r="GHA46" s="214"/>
      <c r="GHB46" s="214"/>
      <c r="GHC46" s="214"/>
      <c r="GHD46" s="214"/>
      <c r="GHE46" s="214"/>
      <c r="GHF46" s="214"/>
      <c r="GHG46" s="214"/>
      <c r="GHH46" s="214"/>
      <c r="GHI46" s="214"/>
      <c r="GHJ46" s="214"/>
      <c r="GHK46" s="214"/>
      <c r="GHL46" s="214"/>
      <c r="GHM46" s="214"/>
      <c r="GHN46" s="214"/>
      <c r="GHO46" s="214"/>
      <c r="GHP46" s="214"/>
      <c r="GHQ46" s="214"/>
      <c r="GHR46" s="214"/>
      <c r="GHS46" s="214"/>
      <c r="GHT46" s="214"/>
      <c r="GHU46" s="214"/>
      <c r="GHV46" s="214"/>
      <c r="GHW46" s="214"/>
      <c r="GHX46" s="214"/>
      <c r="GHY46" s="214"/>
      <c r="GHZ46" s="214"/>
      <c r="GIA46" s="214"/>
      <c r="GIB46" s="214"/>
      <c r="GIC46" s="214"/>
      <c r="GID46" s="214"/>
      <c r="GIE46" s="214"/>
      <c r="GIF46" s="214"/>
      <c r="GIG46" s="214"/>
      <c r="GIH46" s="214"/>
      <c r="GII46" s="214"/>
      <c r="GIJ46" s="214"/>
      <c r="GIK46" s="214"/>
      <c r="GIL46" s="214"/>
      <c r="GIM46" s="214"/>
      <c r="GIN46" s="214"/>
      <c r="GIO46" s="214"/>
      <c r="GIP46" s="214"/>
      <c r="GIQ46" s="214"/>
      <c r="GIR46" s="214"/>
      <c r="GIS46" s="214"/>
      <c r="GIT46" s="214"/>
      <c r="GIU46" s="214"/>
      <c r="GIV46" s="214"/>
      <c r="GIW46" s="214"/>
      <c r="GIX46" s="214"/>
      <c r="GIY46" s="214"/>
      <c r="GIZ46" s="214"/>
      <c r="GJA46" s="214"/>
      <c r="GJB46" s="214"/>
      <c r="GJC46" s="214"/>
      <c r="GJD46" s="214"/>
      <c r="GJE46" s="214"/>
      <c r="GJF46" s="214"/>
      <c r="GJG46" s="214"/>
      <c r="GJH46" s="214"/>
      <c r="GJI46" s="214"/>
      <c r="GJJ46" s="214"/>
      <c r="GJK46" s="214"/>
      <c r="GJL46" s="214"/>
      <c r="GJM46" s="214"/>
      <c r="GJN46" s="214"/>
      <c r="GJO46" s="214"/>
      <c r="GJP46" s="214"/>
      <c r="GJQ46" s="214"/>
      <c r="GJR46" s="214"/>
      <c r="GJS46" s="214"/>
      <c r="GJT46" s="214"/>
      <c r="GJU46" s="214"/>
      <c r="GJV46" s="214"/>
      <c r="GJW46" s="214"/>
      <c r="GJX46" s="214"/>
      <c r="GJY46" s="214"/>
      <c r="GJZ46" s="214"/>
      <c r="GKA46" s="214"/>
      <c r="GKB46" s="214"/>
      <c r="GKC46" s="214"/>
      <c r="GKD46" s="214"/>
      <c r="GKE46" s="214"/>
      <c r="GKF46" s="214"/>
      <c r="GKG46" s="214"/>
      <c r="GKH46" s="214"/>
      <c r="GKI46" s="214"/>
      <c r="GKJ46" s="214"/>
      <c r="GKK46" s="214"/>
      <c r="GKL46" s="214"/>
      <c r="GKM46" s="214"/>
      <c r="GKN46" s="214"/>
      <c r="GKO46" s="214"/>
      <c r="GKP46" s="214"/>
      <c r="GKQ46" s="214"/>
      <c r="GKR46" s="214"/>
      <c r="GKS46" s="214"/>
      <c r="GKT46" s="214"/>
      <c r="GKU46" s="214"/>
      <c r="GKV46" s="214"/>
      <c r="GKW46" s="214"/>
      <c r="GKX46" s="214"/>
      <c r="GKY46" s="214"/>
      <c r="GKZ46" s="214"/>
      <c r="GLA46" s="214"/>
      <c r="GLB46" s="214"/>
      <c r="GLC46" s="214"/>
      <c r="GLD46" s="214"/>
      <c r="GLE46" s="214"/>
      <c r="GLF46" s="214"/>
      <c r="GLG46" s="214"/>
      <c r="GLH46" s="214"/>
      <c r="GLI46" s="214"/>
      <c r="GLJ46" s="214"/>
      <c r="GLK46" s="214"/>
      <c r="GLL46" s="214"/>
      <c r="GLM46" s="214"/>
      <c r="GLN46" s="214"/>
      <c r="GLO46" s="214"/>
      <c r="GLP46" s="214"/>
      <c r="GLQ46" s="214"/>
      <c r="GLR46" s="214"/>
      <c r="GLS46" s="214"/>
      <c r="GLT46" s="214"/>
      <c r="GLU46" s="214"/>
      <c r="GLV46" s="214"/>
      <c r="GLW46" s="214"/>
      <c r="GLX46" s="214"/>
      <c r="GLY46" s="214"/>
      <c r="GLZ46" s="214"/>
      <c r="GMA46" s="214"/>
      <c r="GMB46" s="214"/>
      <c r="GMC46" s="214"/>
      <c r="GMD46" s="214"/>
      <c r="GME46" s="214"/>
      <c r="GMF46" s="214"/>
      <c r="GMG46" s="214"/>
      <c r="GMH46" s="214"/>
      <c r="GMI46" s="214"/>
      <c r="GMJ46" s="214"/>
      <c r="GMK46" s="214"/>
      <c r="GML46" s="214"/>
      <c r="GMM46" s="214"/>
      <c r="GMN46" s="214"/>
      <c r="GMO46" s="214"/>
      <c r="GMP46" s="214"/>
      <c r="GMQ46" s="214"/>
      <c r="GMR46" s="214"/>
      <c r="GMS46" s="214"/>
      <c r="GMT46" s="214"/>
      <c r="GMU46" s="214"/>
      <c r="GMV46" s="214"/>
      <c r="GMW46" s="214"/>
      <c r="GMX46" s="214"/>
      <c r="GMY46" s="214"/>
      <c r="GMZ46" s="214"/>
      <c r="GNA46" s="214"/>
      <c r="GNB46" s="214"/>
      <c r="GNC46" s="214"/>
      <c r="GND46" s="214"/>
      <c r="GNE46" s="214"/>
      <c r="GNF46" s="214"/>
      <c r="GNG46" s="214"/>
      <c r="GNH46" s="214"/>
      <c r="GNI46" s="214"/>
      <c r="GNJ46" s="214"/>
      <c r="GNK46" s="214"/>
      <c r="GNL46" s="214"/>
      <c r="GNM46" s="214"/>
      <c r="GNN46" s="214"/>
      <c r="GNO46" s="214"/>
      <c r="GNP46" s="214"/>
      <c r="GNQ46" s="214"/>
      <c r="GNR46" s="214"/>
      <c r="GNS46" s="214"/>
      <c r="GNT46" s="214"/>
      <c r="GNU46" s="214"/>
      <c r="GNV46" s="214"/>
      <c r="GNW46" s="214"/>
      <c r="GNX46" s="214"/>
      <c r="GNY46" s="214"/>
      <c r="GNZ46" s="214"/>
      <c r="GOA46" s="214"/>
      <c r="GOB46" s="214"/>
      <c r="GOC46" s="214"/>
      <c r="GOD46" s="214"/>
      <c r="GOE46" s="214"/>
      <c r="GOF46" s="214"/>
      <c r="GOG46" s="214"/>
      <c r="GOH46" s="214"/>
      <c r="GOI46" s="214"/>
      <c r="GOJ46" s="214"/>
      <c r="GOK46" s="214"/>
      <c r="GOL46" s="214"/>
      <c r="GOM46" s="214"/>
      <c r="GON46" s="214"/>
      <c r="GOO46" s="214"/>
      <c r="GOP46" s="214"/>
      <c r="GOQ46" s="214"/>
      <c r="GOR46" s="214"/>
      <c r="GOS46" s="214"/>
      <c r="GOT46" s="214"/>
      <c r="GOU46" s="214"/>
      <c r="GOV46" s="214"/>
      <c r="GOW46" s="214"/>
      <c r="GOX46" s="214"/>
      <c r="GOY46" s="214"/>
      <c r="GOZ46" s="214"/>
      <c r="GPA46" s="214"/>
      <c r="GPB46" s="214"/>
      <c r="GPC46" s="214"/>
      <c r="GPD46" s="214"/>
      <c r="GPE46" s="214"/>
      <c r="GPF46" s="214"/>
      <c r="GPG46" s="214"/>
      <c r="GPH46" s="214"/>
      <c r="GPI46" s="214"/>
      <c r="GPJ46" s="214"/>
      <c r="GPK46" s="214"/>
      <c r="GPL46" s="214"/>
      <c r="GPM46" s="214"/>
      <c r="GPN46" s="214"/>
      <c r="GPO46" s="214"/>
      <c r="GPP46" s="214"/>
      <c r="GPQ46" s="214"/>
      <c r="GPR46" s="214"/>
      <c r="GPS46" s="214"/>
      <c r="GPT46" s="214"/>
      <c r="GPU46" s="214"/>
      <c r="GPV46" s="214"/>
      <c r="GPW46" s="214"/>
      <c r="GPX46" s="214"/>
      <c r="GPY46" s="214"/>
      <c r="GPZ46" s="214"/>
      <c r="GQA46" s="214"/>
      <c r="GQB46" s="214"/>
      <c r="GQC46" s="214"/>
      <c r="GQD46" s="214"/>
      <c r="GQE46" s="214"/>
      <c r="GQF46" s="214"/>
      <c r="GQG46" s="214"/>
      <c r="GQH46" s="214"/>
      <c r="GQI46" s="214"/>
      <c r="GQJ46" s="214"/>
      <c r="GQK46" s="214"/>
      <c r="GQL46" s="214"/>
      <c r="GQM46" s="214"/>
      <c r="GQN46" s="214"/>
      <c r="GQO46" s="214"/>
      <c r="GQP46" s="214"/>
      <c r="GQQ46" s="214"/>
      <c r="GQR46" s="214"/>
      <c r="GQS46" s="214"/>
      <c r="GQT46" s="214"/>
      <c r="GQU46" s="214"/>
      <c r="GQV46" s="214"/>
      <c r="GQW46" s="214"/>
      <c r="GQX46" s="214"/>
      <c r="GQY46" s="214"/>
      <c r="GQZ46" s="214"/>
      <c r="GRA46" s="214"/>
      <c r="GRB46" s="214"/>
      <c r="GRC46" s="214"/>
      <c r="GRD46" s="214"/>
      <c r="GRE46" s="214"/>
      <c r="GRF46" s="214"/>
      <c r="GRG46" s="214"/>
      <c r="GRH46" s="214"/>
      <c r="GRI46" s="214"/>
      <c r="GRJ46" s="214"/>
      <c r="GRK46" s="214"/>
      <c r="GRL46" s="214"/>
      <c r="GRM46" s="214"/>
      <c r="GRN46" s="214"/>
      <c r="GRO46" s="214"/>
      <c r="GRP46" s="214"/>
      <c r="GRQ46" s="214"/>
      <c r="GRR46" s="214"/>
      <c r="GRS46" s="214"/>
      <c r="GRT46" s="214"/>
      <c r="GRU46" s="214"/>
      <c r="GRV46" s="214"/>
      <c r="GRW46" s="214"/>
      <c r="GRX46" s="214"/>
      <c r="GRY46" s="214"/>
      <c r="GRZ46" s="214"/>
      <c r="GSA46" s="214"/>
      <c r="GSB46" s="214"/>
      <c r="GSC46" s="214"/>
      <c r="GSD46" s="214"/>
      <c r="GSE46" s="214"/>
      <c r="GSF46" s="214"/>
      <c r="GSG46" s="214"/>
      <c r="GSH46" s="214"/>
      <c r="GSI46" s="214"/>
      <c r="GSJ46" s="214"/>
      <c r="GSK46" s="214"/>
      <c r="GSL46" s="214"/>
      <c r="GSM46" s="214"/>
      <c r="GSN46" s="214"/>
      <c r="GSO46" s="214"/>
      <c r="GSP46" s="214"/>
      <c r="GSQ46" s="214"/>
      <c r="GSR46" s="214"/>
      <c r="GSS46" s="214"/>
      <c r="GST46" s="214"/>
      <c r="GSU46" s="214"/>
      <c r="GSV46" s="214"/>
      <c r="GSW46" s="214"/>
      <c r="GSX46" s="214"/>
      <c r="GSY46" s="214"/>
      <c r="GSZ46" s="214"/>
      <c r="GTA46" s="214"/>
      <c r="GTB46" s="214"/>
      <c r="GTC46" s="214"/>
      <c r="GTD46" s="214"/>
      <c r="GTE46" s="214"/>
      <c r="GTF46" s="214"/>
      <c r="GTG46" s="214"/>
      <c r="GTH46" s="214"/>
      <c r="GTI46" s="214"/>
      <c r="GTJ46" s="214"/>
      <c r="GTK46" s="214"/>
      <c r="GTL46" s="214"/>
      <c r="GTM46" s="214"/>
      <c r="GTN46" s="214"/>
      <c r="GTO46" s="214"/>
      <c r="GTP46" s="214"/>
      <c r="GTQ46" s="214"/>
      <c r="GTR46" s="214"/>
      <c r="GTS46" s="214"/>
      <c r="GTT46" s="214"/>
      <c r="GTU46" s="214"/>
      <c r="GTV46" s="214"/>
      <c r="GTW46" s="214"/>
      <c r="GTX46" s="214"/>
      <c r="GTY46" s="214"/>
      <c r="GTZ46" s="214"/>
      <c r="GUA46" s="214"/>
      <c r="GUB46" s="214"/>
      <c r="GUC46" s="214"/>
      <c r="GUD46" s="214"/>
      <c r="GUE46" s="214"/>
      <c r="GUF46" s="214"/>
      <c r="GUG46" s="214"/>
      <c r="GUH46" s="214"/>
      <c r="GUI46" s="214"/>
      <c r="GUJ46" s="214"/>
      <c r="GUK46" s="214"/>
      <c r="GUL46" s="214"/>
      <c r="GUM46" s="214"/>
      <c r="GUN46" s="214"/>
      <c r="GUO46" s="214"/>
      <c r="GUP46" s="214"/>
      <c r="GUQ46" s="214"/>
      <c r="GUR46" s="214"/>
      <c r="GUS46" s="214"/>
      <c r="GUT46" s="214"/>
      <c r="GUU46" s="214"/>
      <c r="GUV46" s="214"/>
      <c r="GUW46" s="214"/>
      <c r="GUX46" s="214"/>
      <c r="GUY46" s="214"/>
      <c r="GUZ46" s="214"/>
      <c r="GVA46" s="214"/>
      <c r="GVB46" s="214"/>
      <c r="GVC46" s="214"/>
      <c r="GVD46" s="214"/>
      <c r="GVE46" s="214"/>
      <c r="GVF46" s="214"/>
      <c r="GVG46" s="214"/>
      <c r="GVH46" s="214"/>
      <c r="GVI46" s="214"/>
      <c r="GVJ46" s="214"/>
      <c r="GVK46" s="214"/>
      <c r="GVL46" s="214"/>
      <c r="GVM46" s="214"/>
      <c r="GVN46" s="214"/>
      <c r="GVO46" s="214"/>
      <c r="GVP46" s="214"/>
      <c r="GVQ46" s="214"/>
      <c r="GVR46" s="214"/>
      <c r="GVS46" s="214"/>
      <c r="GVT46" s="214"/>
      <c r="GVU46" s="214"/>
      <c r="GVV46" s="214"/>
      <c r="GVW46" s="214"/>
      <c r="GVX46" s="214"/>
      <c r="GVY46" s="214"/>
      <c r="GVZ46" s="214"/>
      <c r="GWA46" s="214"/>
      <c r="GWB46" s="214"/>
      <c r="GWC46" s="214"/>
      <c r="GWD46" s="214"/>
      <c r="GWE46" s="214"/>
      <c r="GWF46" s="214"/>
      <c r="GWG46" s="214"/>
      <c r="GWH46" s="214"/>
      <c r="GWI46" s="214"/>
      <c r="GWJ46" s="214"/>
      <c r="GWK46" s="214"/>
      <c r="GWL46" s="214"/>
      <c r="GWM46" s="214"/>
      <c r="GWN46" s="214"/>
      <c r="GWO46" s="214"/>
      <c r="GWP46" s="214"/>
      <c r="GWQ46" s="214"/>
      <c r="GWR46" s="214"/>
      <c r="GWS46" s="214"/>
      <c r="GWT46" s="214"/>
      <c r="GWU46" s="214"/>
      <c r="GWV46" s="214"/>
      <c r="GWW46" s="214"/>
      <c r="GWX46" s="214"/>
      <c r="GWY46" s="214"/>
      <c r="GWZ46" s="214"/>
      <c r="GXA46" s="214"/>
      <c r="GXB46" s="214"/>
      <c r="GXC46" s="214"/>
      <c r="GXD46" s="214"/>
      <c r="GXE46" s="214"/>
      <c r="GXF46" s="214"/>
      <c r="GXG46" s="214"/>
      <c r="GXH46" s="214"/>
      <c r="GXI46" s="214"/>
      <c r="GXJ46" s="214"/>
      <c r="GXK46" s="214"/>
      <c r="GXL46" s="214"/>
      <c r="GXM46" s="214"/>
      <c r="GXN46" s="214"/>
      <c r="GXO46" s="214"/>
      <c r="GXP46" s="214"/>
      <c r="GXQ46" s="214"/>
      <c r="GXR46" s="214"/>
      <c r="GXS46" s="214"/>
      <c r="GXT46" s="214"/>
      <c r="GXU46" s="214"/>
      <c r="GXV46" s="214"/>
      <c r="GXW46" s="214"/>
      <c r="GXX46" s="214"/>
      <c r="GXY46" s="214"/>
      <c r="GXZ46" s="214"/>
      <c r="GYA46" s="214"/>
      <c r="GYB46" s="214"/>
      <c r="GYC46" s="214"/>
      <c r="GYD46" s="214"/>
      <c r="GYE46" s="214"/>
      <c r="GYF46" s="214"/>
      <c r="GYG46" s="214"/>
      <c r="GYH46" s="214"/>
      <c r="GYI46" s="214"/>
      <c r="GYJ46" s="214"/>
      <c r="GYK46" s="214"/>
      <c r="GYL46" s="214"/>
      <c r="GYM46" s="214"/>
      <c r="GYN46" s="214"/>
      <c r="GYO46" s="214"/>
      <c r="GYP46" s="214"/>
      <c r="GYQ46" s="214"/>
      <c r="GYR46" s="214"/>
      <c r="GYS46" s="214"/>
      <c r="GYT46" s="214"/>
      <c r="GYU46" s="214"/>
      <c r="GYV46" s="214"/>
      <c r="GYW46" s="214"/>
      <c r="GYX46" s="214"/>
      <c r="GYY46" s="214"/>
      <c r="GYZ46" s="214"/>
      <c r="GZA46" s="214"/>
      <c r="GZB46" s="214"/>
      <c r="GZC46" s="214"/>
      <c r="GZD46" s="214"/>
      <c r="GZE46" s="214"/>
      <c r="GZF46" s="214"/>
      <c r="GZG46" s="214"/>
      <c r="GZH46" s="214"/>
      <c r="GZI46" s="214"/>
      <c r="GZJ46" s="214"/>
      <c r="GZK46" s="214"/>
      <c r="GZL46" s="214"/>
      <c r="GZM46" s="214"/>
      <c r="GZN46" s="214"/>
      <c r="GZO46" s="214"/>
      <c r="GZP46" s="214"/>
      <c r="GZQ46" s="214"/>
      <c r="GZR46" s="214"/>
      <c r="GZS46" s="214"/>
      <c r="GZT46" s="214"/>
      <c r="GZU46" s="214"/>
      <c r="GZV46" s="214"/>
      <c r="GZW46" s="214"/>
      <c r="GZX46" s="214"/>
      <c r="GZY46" s="214"/>
      <c r="GZZ46" s="214"/>
      <c r="HAA46" s="214"/>
      <c r="HAB46" s="214"/>
      <c r="HAC46" s="214"/>
      <c r="HAD46" s="214"/>
      <c r="HAE46" s="214"/>
      <c r="HAF46" s="214"/>
      <c r="HAG46" s="214"/>
      <c r="HAH46" s="214"/>
      <c r="HAI46" s="214"/>
      <c r="HAJ46" s="214"/>
      <c r="HAK46" s="214"/>
      <c r="HAL46" s="214"/>
      <c r="HAM46" s="214"/>
      <c r="HAN46" s="214"/>
      <c r="HAO46" s="214"/>
      <c r="HAP46" s="214"/>
      <c r="HAQ46" s="214"/>
      <c r="HAR46" s="214"/>
      <c r="HAS46" s="214"/>
      <c r="HAT46" s="214"/>
      <c r="HAU46" s="214"/>
      <c r="HAV46" s="214"/>
      <c r="HAW46" s="214"/>
      <c r="HAX46" s="214"/>
      <c r="HAY46" s="214"/>
      <c r="HAZ46" s="214"/>
      <c r="HBA46" s="214"/>
      <c r="HBB46" s="214"/>
      <c r="HBC46" s="214"/>
      <c r="HBD46" s="214"/>
      <c r="HBE46" s="214"/>
      <c r="HBF46" s="214"/>
      <c r="HBG46" s="214"/>
      <c r="HBH46" s="214"/>
      <c r="HBI46" s="214"/>
      <c r="HBJ46" s="214"/>
      <c r="HBK46" s="214"/>
      <c r="HBL46" s="214"/>
      <c r="HBM46" s="214"/>
      <c r="HBN46" s="214"/>
      <c r="HBO46" s="214"/>
      <c r="HBP46" s="214"/>
      <c r="HBQ46" s="214"/>
      <c r="HBR46" s="214"/>
      <c r="HBS46" s="214"/>
      <c r="HBT46" s="214"/>
      <c r="HBU46" s="214"/>
      <c r="HBV46" s="214"/>
      <c r="HBW46" s="214"/>
      <c r="HBX46" s="214"/>
      <c r="HBY46" s="214"/>
      <c r="HBZ46" s="214"/>
      <c r="HCA46" s="214"/>
      <c r="HCB46" s="214"/>
      <c r="HCC46" s="214"/>
      <c r="HCD46" s="214"/>
      <c r="HCE46" s="214"/>
      <c r="HCF46" s="214"/>
      <c r="HCG46" s="214"/>
      <c r="HCH46" s="214"/>
      <c r="HCI46" s="214"/>
      <c r="HCJ46" s="214"/>
      <c r="HCK46" s="214"/>
      <c r="HCL46" s="214"/>
      <c r="HCM46" s="214"/>
      <c r="HCN46" s="214"/>
      <c r="HCO46" s="214"/>
      <c r="HCP46" s="214"/>
      <c r="HCQ46" s="214"/>
      <c r="HCR46" s="214"/>
      <c r="HCS46" s="214"/>
      <c r="HCT46" s="214"/>
      <c r="HCU46" s="214"/>
      <c r="HCV46" s="214"/>
      <c r="HCW46" s="214"/>
      <c r="HCX46" s="214"/>
      <c r="HCY46" s="214"/>
      <c r="HCZ46" s="214"/>
      <c r="HDA46" s="214"/>
      <c r="HDB46" s="214"/>
      <c r="HDC46" s="214"/>
      <c r="HDD46" s="214"/>
      <c r="HDE46" s="214"/>
      <c r="HDF46" s="214"/>
      <c r="HDG46" s="214"/>
      <c r="HDH46" s="214"/>
      <c r="HDI46" s="214"/>
      <c r="HDJ46" s="214"/>
      <c r="HDK46" s="214"/>
      <c r="HDL46" s="214"/>
      <c r="HDM46" s="214"/>
      <c r="HDN46" s="214"/>
      <c r="HDO46" s="214"/>
      <c r="HDP46" s="214"/>
      <c r="HDQ46" s="214"/>
      <c r="HDR46" s="214"/>
      <c r="HDS46" s="214"/>
      <c r="HDT46" s="214"/>
      <c r="HDU46" s="214"/>
      <c r="HDV46" s="214"/>
      <c r="HDW46" s="214"/>
      <c r="HDX46" s="214"/>
      <c r="HDY46" s="214"/>
      <c r="HDZ46" s="214"/>
      <c r="HEA46" s="214"/>
      <c r="HEB46" s="214"/>
      <c r="HEC46" s="214"/>
      <c r="HED46" s="214"/>
      <c r="HEE46" s="214"/>
      <c r="HEF46" s="214"/>
      <c r="HEG46" s="214"/>
      <c r="HEH46" s="214"/>
      <c r="HEI46" s="214"/>
      <c r="HEJ46" s="214"/>
      <c r="HEK46" s="214"/>
      <c r="HEL46" s="214"/>
      <c r="HEM46" s="214"/>
      <c r="HEN46" s="214"/>
      <c r="HEO46" s="214"/>
      <c r="HEP46" s="214"/>
      <c r="HEQ46" s="214"/>
      <c r="HER46" s="214"/>
      <c r="HES46" s="214"/>
      <c r="HET46" s="214"/>
      <c r="HEU46" s="214"/>
      <c r="HEV46" s="214"/>
      <c r="HEW46" s="214"/>
      <c r="HEX46" s="214"/>
      <c r="HEY46" s="214"/>
      <c r="HEZ46" s="214"/>
      <c r="HFA46" s="214"/>
      <c r="HFB46" s="214"/>
      <c r="HFC46" s="214"/>
      <c r="HFD46" s="214"/>
      <c r="HFE46" s="214"/>
      <c r="HFF46" s="214"/>
      <c r="HFG46" s="214"/>
      <c r="HFH46" s="214"/>
      <c r="HFI46" s="214"/>
      <c r="HFJ46" s="214"/>
      <c r="HFK46" s="214"/>
      <c r="HFL46" s="214"/>
      <c r="HFM46" s="214"/>
      <c r="HFN46" s="214"/>
      <c r="HFO46" s="214"/>
      <c r="HFP46" s="214"/>
      <c r="HFQ46" s="214"/>
      <c r="HFR46" s="214"/>
      <c r="HFS46" s="214"/>
      <c r="HFT46" s="214"/>
      <c r="HFU46" s="214"/>
      <c r="HFV46" s="214"/>
      <c r="HFW46" s="214"/>
      <c r="HFX46" s="214"/>
      <c r="HFY46" s="214"/>
      <c r="HFZ46" s="214"/>
      <c r="HGA46" s="214"/>
      <c r="HGB46" s="214"/>
      <c r="HGC46" s="214"/>
      <c r="HGD46" s="214"/>
      <c r="HGE46" s="214"/>
      <c r="HGF46" s="214"/>
      <c r="HGG46" s="214"/>
      <c r="HGH46" s="214"/>
      <c r="HGI46" s="214"/>
      <c r="HGJ46" s="214"/>
      <c r="HGK46" s="214"/>
      <c r="HGL46" s="214"/>
      <c r="HGM46" s="214"/>
      <c r="HGN46" s="214"/>
      <c r="HGO46" s="214"/>
      <c r="HGP46" s="214"/>
      <c r="HGQ46" s="214"/>
      <c r="HGR46" s="214"/>
      <c r="HGS46" s="214"/>
      <c r="HGT46" s="214"/>
      <c r="HGU46" s="214"/>
      <c r="HGV46" s="214"/>
      <c r="HGW46" s="214"/>
      <c r="HGX46" s="214"/>
      <c r="HGY46" s="214"/>
      <c r="HGZ46" s="214"/>
      <c r="HHA46" s="214"/>
      <c r="HHB46" s="214"/>
      <c r="HHC46" s="214"/>
      <c r="HHD46" s="214"/>
      <c r="HHE46" s="214"/>
      <c r="HHF46" s="214"/>
      <c r="HHG46" s="214"/>
      <c r="HHH46" s="214"/>
      <c r="HHI46" s="214"/>
      <c r="HHJ46" s="214"/>
      <c r="HHK46" s="214"/>
      <c r="HHL46" s="214"/>
      <c r="HHM46" s="214"/>
      <c r="HHN46" s="214"/>
      <c r="HHO46" s="214"/>
      <c r="HHP46" s="214"/>
      <c r="HHQ46" s="214"/>
      <c r="HHR46" s="214"/>
      <c r="HHS46" s="214"/>
      <c r="HHT46" s="214"/>
      <c r="HHU46" s="214"/>
      <c r="HHV46" s="214"/>
      <c r="HHW46" s="214"/>
      <c r="HHX46" s="214"/>
      <c r="HHY46" s="214"/>
      <c r="HHZ46" s="214"/>
      <c r="HIA46" s="214"/>
      <c r="HIB46" s="214"/>
      <c r="HIC46" s="214"/>
      <c r="HID46" s="214"/>
      <c r="HIE46" s="214"/>
      <c r="HIF46" s="214"/>
      <c r="HIG46" s="214"/>
      <c r="HIH46" s="214"/>
      <c r="HII46" s="214"/>
      <c r="HIJ46" s="214"/>
      <c r="HIK46" s="214"/>
      <c r="HIL46" s="214"/>
      <c r="HIM46" s="214"/>
      <c r="HIN46" s="214"/>
      <c r="HIO46" s="214"/>
      <c r="HIP46" s="214"/>
      <c r="HIQ46" s="214"/>
      <c r="HIR46" s="214"/>
      <c r="HIS46" s="214"/>
      <c r="HIT46" s="214"/>
      <c r="HIU46" s="214"/>
      <c r="HIV46" s="214"/>
      <c r="HIW46" s="214"/>
      <c r="HIX46" s="214"/>
      <c r="HIY46" s="214"/>
      <c r="HIZ46" s="214"/>
      <c r="HJA46" s="214"/>
      <c r="HJB46" s="214"/>
      <c r="HJC46" s="214"/>
      <c r="HJD46" s="214"/>
      <c r="HJE46" s="214"/>
      <c r="HJF46" s="214"/>
      <c r="HJG46" s="214"/>
      <c r="HJH46" s="214"/>
      <c r="HJI46" s="214"/>
      <c r="HJJ46" s="214"/>
      <c r="HJK46" s="214"/>
      <c r="HJL46" s="214"/>
      <c r="HJM46" s="214"/>
      <c r="HJN46" s="214"/>
      <c r="HJO46" s="214"/>
      <c r="HJP46" s="214"/>
      <c r="HJQ46" s="214"/>
      <c r="HJR46" s="214"/>
      <c r="HJS46" s="214"/>
      <c r="HJT46" s="214"/>
      <c r="HJU46" s="214"/>
      <c r="HJV46" s="214"/>
      <c r="HJW46" s="214"/>
      <c r="HJX46" s="214"/>
      <c r="HJY46" s="214"/>
      <c r="HJZ46" s="214"/>
      <c r="HKA46" s="214"/>
      <c r="HKB46" s="214"/>
      <c r="HKC46" s="214"/>
      <c r="HKD46" s="214"/>
      <c r="HKE46" s="214"/>
      <c r="HKF46" s="214"/>
      <c r="HKG46" s="214"/>
      <c r="HKH46" s="214"/>
      <c r="HKI46" s="214"/>
      <c r="HKJ46" s="214"/>
      <c r="HKK46" s="214"/>
      <c r="HKL46" s="214"/>
      <c r="HKM46" s="214"/>
      <c r="HKN46" s="214"/>
      <c r="HKO46" s="214"/>
      <c r="HKP46" s="214"/>
      <c r="HKQ46" s="214"/>
      <c r="HKR46" s="214"/>
      <c r="HKS46" s="214"/>
      <c r="HKT46" s="214"/>
      <c r="HKU46" s="214"/>
      <c r="HKV46" s="214"/>
      <c r="HKW46" s="214"/>
      <c r="HKX46" s="214"/>
      <c r="HKY46" s="214"/>
      <c r="HKZ46" s="214"/>
      <c r="HLA46" s="214"/>
      <c r="HLB46" s="214"/>
      <c r="HLC46" s="214"/>
      <c r="HLD46" s="214"/>
      <c r="HLE46" s="214"/>
      <c r="HLF46" s="214"/>
      <c r="HLG46" s="214"/>
      <c r="HLH46" s="214"/>
      <c r="HLI46" s="214"/>
      <c r="HLJ46" s="214"/>
      <c r="HLK46" s="214"/>
      <c r="HLL46" s="214"/>
      <c r="HLM46" s="214"/>
      <c r="HLN46" s="214"/>
      <c r="HLO46" s="214"/>
      <c r="HLP46" s="214"/>
      <c r="HLQ46" s="214"/>
      <c r="HLR46" s="214"/>
      <c r="HLS46" s="214"/>
      <c r="HLT46" s="214"/>
      <c r="HLU46" s="214"/>
      <c r="HLV46" s="214"/>
      <c r="HLW46" s="214"/>
      <c r="HLX46" s="214"/>
      <c r="HLY46" s="214"/>
      <c r="HLZ46" s="214"/>
      <c r="HMA46" s="214"/>
      <c r="HMB46" s="214"/>
      <c r="HMC46" s="214"/>
      <c r="HMD46" s="214"/>
      <c r="HME46" s="214"/>
      <c r="HMF46" s="214"/>
      <c r="HMG46" s="214"/>
      <c r="HMH46" s="214"/>
      <c r="HMI46" s="214"/>
      <c r="HMJ46" s="214"/>
      <c r="HMK46" s="214"/>
      <c r="HML46" s="214"/>
      <c r="HMM46" s="214"/>
      <c r="HMN46" s="214"/>
      <c r="HMO46" s="214"/>
      <c r="HMP46" s="214"/>
      <c r="HMQ46" s="214"/>
      <c r="HMR46" s="214"/>
      <c r="HMS46" s="214"/>
      <c r="HMT46" s="214"/>
      <c r="HMU46" s="214"/>
      <c r="HMV46" s="214"/>
      <c r="HMW46" s="214"/>
      <c r="HMX46" s="214"/>
      <c r="HMY46" s="214"/>
      <c r="HMZ46" s="214"/>
      <c r="HNA46" s="214"/>
      <c r="HNB46" s="214"/>
      <c r="HNC46" s="214"/>
      <c r="HND46" s="214"/>
      <c r="HNE46" s="214"/>
      <c r="HNF46" s="214"/>
      <c r="HNG46" s="214"/>
      <c r="HNH46" s="214"/>
      <c r="HNI46" s="214"/>
      <c r="HNJ46" s="214"/>
      <c r="HNK46" s="214"/>
      <c r="HNL46" s="214"/>
      <c r="HNM46" s="214"/>
      <c r="HNN46" s="214"/>
      <c r="HNO46" s="214"/>
      <c r="HNP46" s="214"/>
      <c r="HNQ46" s="214"/>
      <c r="HNR46" s="214"/>
      <c r="HNS46" s="214"/>
      <c r="HNT46" s="214"/>
      <c r="HNU46" s="214"/>
      <c r="HNV46" s="214"/>
      <c r="HNW46" s="214"/>
      <c r="HNX46" s="214"/>
      <c r="HNY46" s="214"/>
      <c r="HNZ46" s="214"/>
      <c r="HOA46" s="214"/>
      <c r="HOB46" s="214"/>
      <c r="HOC46" s="214"/>
      <c r="HOD46" s="214"/>
      <c r="HOE46" s="214"/>
      <c r="HOF46" s="214"/>
      <c r="HOG46" s="214"/>
      <c r="HOH46" s="214"/>
      <c r="HOI46" s="214"/>
      <c r="HOJ46" s="214"/>
      <c r="HOK46" s="214"/>
      <c r="HOL46" s="214"/>
      <c r="HOM46" s="214"/>
      <c r="HON46" s="214"/>
      <c r="HOO46" s="214"/>
      <c r="HOP46" s="214"/>
      <c r="HOQ46" s="214"/>
      <c r="HOR46" s="214"/>
      <c r="HOS46" s="214"/>
      <c r="HOT46" s="214"/>
      <c r="HOU46" s="214"/>
      <c r="HOV46" s="214"/>
      <c r="HOW46" s="214"/>
      <c r="HOX46" s="214"/>
      <c r="HOY46" s="214"/>
      <c r="HOZ46" s="214"/>
      <c r="HPA46" s="214"/>
      <c r="HPB46" s="214"/>
      <c r="HPC46" s="214"/>
      <c r="HPD46" s="214"/>
      <c r="HPE46" s="214"/>
      <c r="HPF46" s="214"/>
      <c r="HPG46" s="214"/>
      <c r="HPH46" s="214"/>
      <c r="HPI46" s="214"/>
      <c r="HPJ46" s="214"/>
      <c r="HPK46" s="214"/>
      <c r="HPL46" s="214"/>
      <c r="HPM46" s="214"/>
      <c r="HPN46" s="214"/>
      <c r="HPO46" s="214"/>
      <c r="HPP46" s="214"/>
      <c r="HPQ46" s="214"/>
      <c r="HPR46" s="214"/>
      <c r="HPS46" s="214"/>
      <c r="HPT46" s="214"/>
      <c r="HPU46" s="214"/>
      <c r="HPV46" s="214"/>
      <c r="HPW46" s="214"/>
      <c r="HPX46" s="214"/>
      <c r="HPY46" s="214"/>
      <c r="HPZ46" s="214"/>
      <c r="HQA46" s="214"/>
      <c r="HQB46" s="214"/>
      <c r="HQC46" s="214"/>
      <c r="HQD46" s="214"/>
      <c r="HQE46" s="214"/>
      <c r="HQF46" s="214"/>
      <c r="HQG46" s="214"/>
      <c r="HQH46" s="214"/>
      <c r="HQI46" s="214"/>
      <c r="HQJ46" s="214"/>
      <c r="HQK46" s="214"/>
      <c r="HQL46" s="214"/>
      <c r="HQM46" s="214"/>
      <c r="HQN46" s="214"/>
      <c r="HQO46" s="214"/>
      <c r="HQP46" s="214"/>
      <c r="HQQ46" s="214"/>
      <c r="HQR46" s="214"/>
      <c r="HQS46" s="214"/>
      <c r="HQT46" s="214"/>
      <c r="HQU46" s="214"/>
      <c r="HQV46" s="214"/>
      <c r="HQW46" s="214"/>
      <c r="HQX46" s="214"/>
      <c r="HQY46" s="214"/>
      <c r="HQZ46" s="214"/>
      <c r="HRA46" s="214"/>
      <c r="HRB46" s="214"/>
      <c r="HRC46" s="214"/>
      <c r="HRD46" s="214"/>
      <c r="HRE46" s="214"/>
      <c r="HRF46" s="214"/>
      <c r="HRG46" s="214"/>
      <c r="HRH46" s="214"/>
      <c r="HRI46" s="214"/>
      <c r="HRJ46" s="214"/>
      <c r="HRK46" s="214"/>
      <c r="HRL46" s="214"/>
      <c r="HRM46" s="214"/>
      <c r="HRN46" s="214"/>
      <c r="HRO46" s="214"/>
      <c r="HRP46" s="214"/>
      <c r="HRQ46" s="214"/>
      <c r="HRR46" s="214"/>
      <c r="HRS46" s="214"/>
      <c r="HRT46" s="214"/>
      <c r="HRU46" s="214"/>
      <c r="HRV46" s="214"/>
      <c r="HRW46" s="214"/>
      <c r="HRX46" s="214"/>
      <c r="HRY46" s="214"/>
      <c r="HRZ46" s="214"/>
      <c r="HSA46" s="214"/>
      <c r="HSB46" s="214"/>
      <c r="HSC46" s="214"/>
      <c r="HSD46" s="214"/>
      <c r="HSE46" s="214"/>
      <c r="HSF46" s="214"/>
      <c r="HSG46" s="214"/>
      <c r="HSH46" s="214"/>
      <c r="HSI46" s="214"/>
      <c r="HSJ46" s="214"/>
      <c r="HSK46" s="214"/>
      <c r="HSL46" s="214"/>
      <c r="HSM46" s="214"/>
      <c r="HSN46" s="214"/>
      <c r="HSO46" s="214"/>
      <c r="HSP46" s="214"/>
      <c r="HSQ46" s="214"/>
      <c r="HSR46" s="214"/>
      <c r="HSS46" s="214"/>
      <c r="HST46" s="214"/>
      <c r="HSU46" s="214"/>
      <c r="HSV46" s="214"/>
      <c r="HSW46" s="214"/>
      <c r="HSX46" s="214"/>
      <c r="HSY46" s="214"/>
      <c r="HSZ46" s="214"/>
      <c r="HTA46" s="214"/>
      <c r="HTB46" s="214"/>
      <c r="HTC46" s="214"/>
      <c r="HTD46" s="214"/>
      <c r="HTE46" s="214"/>
      <c r="HTF46" s="214"/>
      <c r="HTG46" s="214"/>
      <c r="HTH46" s="214"/>
      <c r="HTI46" s="214"/>
      <c r="HTJ46" s="214"/>
      <c r="HTK46" s="214"/>
      <c r="HTL46" s="214"/>
      <c r="HTM46" s="214"/>
      <c r="HTN46" s="214"/>
      <c r="HTO46" s="214"/>
      <c r="HTP46" s="214"/>
      <c r="HTQ46" s="214"/>
      <c r="HTR46" s="214"/>
      <c r="HTS46" s="214"/>
      <c r="HTT46" s="214"/>
      <c r="HTU46" s="214"/>
      <c r="HTV46" s="214"/>
      <c r="HTW46" s="214"/>
      <c r="HTX46" s="214"/>
      <c r="HTY46" s="214"/>
      <c r="HTZ46" s="214"/>
      <c r="HUA46" s="214"/>
      <c r="HUB46" s="214"/>
      <c r="HUC46" s="214"/>
      <c r="HUD46" s="214"/>
      <c r="HUE46" s="214"/>
      <c r="HUF46" s="214"/>
      <c r="HUG46" s="214"/>
      <c r="HUH46" s="214"/>
      <c r="HUI46" s="214"/>
      <c r="HUJ46" s="214"/>
      <c r="HUK46" s="214"/>
      <c r="HUL46" s="214"/>
      <c r="HUM46" s="214"/>
      <c r="HUN46" s="214"/>
      <c r="HUO46" s="214"/>
      <c r="HUP46" s="214"/>
      <c r="HUQ46" s="214"/>
      <c r="HUR46" s="214"/>
      <c r="HUS46" s="214"/>
      <c r="HUT46" s="214"/>
      <c r="HUU46" s="214"/>
      <c r="HUV46" s="214"/>
      <c r="HUW46" s="214"/>
      <c r="HUX46" s="214"/>
      <c r="HUY46" s="214"/>
      <c r="HUZ46" s="214"/>
      <c r="HVA46" s="214"/>
      <c r="HVB46" s="214"/>
      <c r="HVC46" s="214"/>
      <c r="HVD46" s="214"/>
      <c r="HVE46" s="214"/>
      <c r="HVF46" s="214"/>
      <c r="HVG46" s="214"/>
      <c r="HVH46" s="214"/>
      <c r="HVI46" s="214"/>
      <c r="HVJ46" s="214"/>
      <c r="HVK46" s="214"/>
      <c r="HVL46" s="214"/>
      <c r="HVM46" s="214"/>
      <c r="HVN46" s="214"/>
      <c r="HVO46" s="214"/>
      <c r="HVP46" s="214"/>
      <c r="HVQ46" s="214"/>
      <c r="HVR46" s="214"/>
      <c r="HVS46" s="214"/>
      <c r="HVT46" s="214"/>
      <c r="HVU46" s="214"/>
      <c r="HVV46" s="214"/>
      <c r="HVW46" s="214"/>
      <c r="HVX46" s="214"/>
      <c r="HVY46" s="214"/>
      <c r="HVZ46" s="214"/>
      <c r="HWA46" s="214"/>
      <c r="HWB46" s="214"/>
      <c r="HWC46" s="214"/>
      <c r="HWD46" s="214"/>
      <c r="HWE46" s="214"/>
      <c r="HWF46" s="214"/>
      <c r="HWG46" s="214"/>
      <c r="HWH46" s="214"/>
      <c r="HWI46" s="214"/>
      <c r="HWJ46" s="214"/>
      <c r="HWK46" s="214"/>
      <c r="HWL46" s="214"/>
      <c r="HWM46" s="214"/>
      <c r="HWN46" s="214"/>
      <c r="HWO46" s="214"/>
      <c r="HWP46" s="214"/>
      <c r="HWQ46" s="214"/>
      <c r="HWR46" s="214"/>
      <c r="HWS46" s="214"/>
      <c r="HWT46" s="214"/>
      <c r="HWU46" s="214"/>
      <c r="HWV46" s="214"/>
      <c r="HWW46" s="214"/>
      <c r="HWX46" s="214"/>
      <c r="HWY46" s="214"/>
      <c r="HWZ46" s="214"/>
      <c r="HXA46" s="214"/>
      <c r="HXB46" s="214"/>
      <c r="HXC46" s="214"/>
      <c r="HXD46" s="214"/>
      <c r="HXE46" s="214"/>
      <c r="HXF46" s="214"/>
      <c r="HXG46" s="214"/>
      <c r="HXH46" s="214"/>
      <c r="HXI46" s="214"/>
      <c r="HXJ46" s="214"/>
      <c r="HXK46" s="214"/>
      <c r="HXL46" s="214"/>
      <c r="HXM46" s="214"/>
      <c r="HXN46" s="214"/>
      <c r="HXO46" s="214"/>
      <c r="HXP46" s="214"/>
      <c r="HXQ46" s="214"/>
      <c r="HXR46" s="214"/>
      <c r="HXS46" s="214"/>
      <c r="HXT46" s="214"/>
      <c r="HXU46" s="214"/>
      <c r="HXV46" s="214"/>
      <c r="HXW46" s="214"/>
      <c r="HXX46" s="214"/>
      <c r="HXY46" s="214"/>
      <c r="HXZ46" s="214"/>
      <c r="HYA46" s="214"/>
      <c r="HYB46" s="214"/>
      <c r="HYC46" s="214"/>
      <c r="HYD46" s="214"/>
      <c r="HYE46" s="214"/>
      <c r="HYF46" s="214"/>
      <c r="HYG46" s="214"/>
      <c r="HYH46" s="214"/>
      <c r="HYI46" s="214"/>
      <c r="HYJ46" s="214"/>
      <c r="HYK46" s="214"/>
      <c r="HYL46" s="214"/>
      <c r="HYM46" s="214"/>
      <c r="HYN46" s="214"/>
      <c r="HYO46" s="214"/>
      <c r="HYP46" s="214"/>
      <c r="HYQ46" s="214"/>
      <c r="HYR46" s="214"/>
      <c r="HYS46" s="214"/>
      <c r="HYT46" s="214"/>
      <c r="HYU46" s="214"/>
      <c r="HYV46" s="214"/>
      <c r="HYW46" s="214"/>
      <c r="HYX46" s="214"/>
      <c r="HYY46" s="214"/>
      <c r="HYZ46" s="214"/>
      <c r="HZA46" s="214"/>
      <c r="HZB46" s="214"/>
      <c r="HZC46" s="214"/>
      <c r="HZD46" s="214"/>
      <c r="HZE46" s="214"/>
      <c r="HZF46" s="214"/>
      <c r="HZG46" s="214"/>
      <c r="HZH46" s="214"/>
      <c r="HZI46" s="214"/>
      <c r="HZJ46" s="214"/>
      <c r="HZK46" s="214"/>
      <c r="HZL46" s="214"/>
      <c r="HZM46" s="214"/>
      <c r="HZN46" s="214"/>
      <c r="HZO46" s="214"/>
      <c r="HZP46" s="214"/>
      <c r="HZQ46" s="214"/>
      <c r="HZR46" s="214"/>
      <c r="HZS46" s="214"/>
      <c r="HZT46" s="214"/>
      <c r="HZU46" s="214"/>
      <c r="HZV46" s="214"/>
      <c r="HZW46" s="214"/>
      <c r="HZX46" s="214"/>
      <c r="HZY46" s="214"/>
      <c r="HZZ46" s="214"/>
      <c r="IAA46" s="214"/>
      <c r="IAB46" s="214"/>
      <c r="IAC46" s="214"/>
      <c r="IAD46" s="214"/>
      <c r="IAE46" s="214"/>
      <c r="IAF46" s="214"/>
      <c r="IAG46" s="214"/>
      <c r="IAH46" s="214"/>
      <c r="IAI46" s="214"/>
      <c r="IAJ46" s="214"/>
      <c r="IAK46" s="214"/>
      <c r="IAL46" s="214"/>
      <c r="IAM46" s="214"/>
      <c r="IAN46" s="214"/>
      <c r="IAO46" s="214"/>
      <c r="IAP46" s="214"/>
      <c r="IAQ46" s="214"/>
      <c r="IAR46" s="214"/>
      <c r="IAS46" s="214"/>
      <c r="IAT46" s="214"/>
      <c r="IAU46" s="214"/>
      <c r="IAV46" s="214"/>
      <c r="IAW46" s="214"/>
      <c r="IAX46" s="214"/>
      <c r="IAY46" s="214"/>
      <c r="IAZ46" s="214"/>
      <c r="IBA46" s="214"/>
      <c r="IBB46" s="214"/>
      <c r="IBC46" s="214"/>
      <c r="IBD46" s="214"/>
      <c r="IBE46" s="214"/>
      <c r="IBF46" s="214"/>
      <c r="IBG46" s="214"/>
      <c r="IBH46" s="214"/>
      <c r="IBI46" s="214"/>
      <c r="IBJ46" s="214"/>
      <c r="IBK46" s="214"/>
      <c r="IBL46" s="214"/>
      <c r="IBM46" s="214"/>
      <c r="IBN46" s="214"/>
      <c r="IBO46" s="214"/>
      <c r="IBP46" s="214"/>
      <c r="IBQ46" s="214"/>
      <c r="IBR46" s="214"/>
      <c r="IBS46" s="214"/>
      <c r="IBT46" s="214"/>
      <c r="IBU46" s="214"/>
      <c r="IBV46" s="214"/>
      <c r="IBW46" s="214"/>
      <c r="IBX46" s="214"/>
      <c r="IBY46" s="214"/>
      <c r="IBZ46" s="214"/>
      <c r="ICA46" s="214"/>
      <c r="ICB46" s="214"/>
      <c r="ICC46" s="214"/>
      <c r="ICD46" s="214"/>
      <c r="ICE46" s="214"/>
      <c r="ICF46" s="214"/>
      <c r="ICG46" s="214"/>
      <c r="ICH46" s="214"/>
      <c r="ICI46" s="214"/>
      <c r="ICJ46" s="214"/>
      <c r="ICK46" s="214"/>
      <c r="ICL46" s="214"/>
      <c r="ICM46" s="214"/>
      <c r="ICN46" s="214"/>
      <c r="ICO46" s="214"/>
      <c r="ICP46" s="214"/>
      <c r="ICQ46" s="214"/>
      <c r="ICR46" s="214"/>
      <c r="ICS46" s="214"/>
      <c r="ICT46" s="214"/>
      <c r="ICU46" s="214"/>
      <c r="ICV46" s="214"/>
      <c r="ICW46" s="214"/>
      <c r="ICX46" s="214"/>
      <c r="ICY46" s="214"/>
      <c r="ICZ46" s="214"/>
      <c r="IDA46" s="214"/>
      <c r="IDB46" s="214"/>
      <c r="IDC46" s="214"/>
      <c r="IDD46" s="214"/>
      <c r="IDE46" s="214"/>
      <c r="IDF46" s="214"/>
      <c r="IDG46" s="214"/>
      <c r="IDH46" s="214"/>
      <c r="IDI46" s="214"/>
      <c r="IDJ46" s="214"/>
      <c r="IDK46" s="214"/>
      <c r="IDL46" s="214"/>
      <c r="IDM46" s="214"/>
      <c r="IDN46" s="214"/>
      <c r="IDO46" s="214"/>
      <c r="IDP46" s="214"/>
      <c r="IDQ46" s="214"/>
      <c r="IDR46" s="214"/>
      <c r="IDS46" s="214"/>
      <c r="IDT46" s="214"/>
      <c r="IDU46" s="214"/>
      <c r="IDV46" s="214"/>
      <c r="IDW46" s="214"/>
      <c r="IDX46" s="214"/>
      <c r="IDY46" s="214"/>
      <c r="IDZ46" s="214"/>
      <c r="IEA46" s="214"/>
      <c r="IEB46" s="214"/>
      <c r="IEC46" s="214"/>
      <c r="IED46" s="214"/>
      <c r="IEE46" s="214"/>
      <c r="IEF46" s="214"/>
      <c r="IEG46" s="214"/>
      <c r="IEH46" s="214"/>
      <c r="IEI46" s="214"/>
      <c r="IEJ46" s="214"/>
      <c r="IEK46" s="214"/>
      <c r="IEL46" s="214"/>
      <c r="IEM46" s="214"/>
      <c r="IEN46" s="214"/>
      <c r="IEO46" s="214"/>
      <c r="IEP46" s="214"/>
      <c r="IEQ46" s="214"/>
      <c r="IER46" s="214"/>
      <c r="IES46" s="214"/>
      <c r="IET46" s="214"/>
      <c r="IEU46" s="214"/>
      <c r="IEV46" s="214"/>
      <c r="IEW46" s="214"/>
      <c r="IEX46" s="214"/>
      <c r="IEY46" s="214"/>
      <c r="IEZ46" s="214"/>
      <c r="IFA46" s="214"/>
      <c r="IFB46" s="214"/>
      <c r="IFC46" s="214"/>
      <c r="IFD46" s="214"/>
      <c r="IFE46" s="214"/>
      <c r="IFF46" s="214"/>
      <c r="IFG46" s="214"/>
      <c r="IFH46" s="214"/>
      <c r="IFI46" s="214"/>
      <c r="IFJ46" s="214"/>
      <c r="IFK46" s="214"/>
      <c r="IFL46" s="214"/>
      <c r="IFM46" s="214"/>
      <c r="IFN46" s="214"/>
      <c r="IFO46" s="214"/>
      <c r="IFP46" s="214"/>
      <c r="IFQ46" s="214"/>
      <c r="IFR46" s="214"/>
      <c r="IFS46" s="214"/>
      <c r="IFT46" s="214"/>
      <c r="IFU46" s="214"/>
      <c r="IFV46" s="214"/>
      <c r="IFW46" s="214"/>
      <c r="IFX46" s="214"/>
      <c r="IFY46" s="214"/>
      <c r="IFZ46" s="214"/>
      <c r="IGA46" s="214"/>
      <c r="IGB46" s="214"/>
      <c r="IGC46" s="214"/>
      <c r="IGD46" s="214"/>
      <c r="IGE46" s="214"/>
      <c r="IGF46" s="214"/>
      <c r="IGG46" s="214"/>
      <c r="IGH46" s="214"/>
      <c r="IGI46" s="214"/>
      <c r="IGJ46" s="214"/>
      <c r="IGK46" s="214"/>
      <c r="IGL46" s="214"/>
      <c r="IGM46" s="214"/>
      <c r="IGN46" s="214"/>
      <c r="IGO46" s="214"/>
      <c r="IGP46" s="214"/>
      <c r="IGQ46" s="214"/>
      <c r="IGR46" s="214"/>
      <c r="IGS46" s="214"/>
      <c r="IGT46" s="214"/>
      <c r="IGU46" s="214"/>
      <c r="IGV46" s="214"/>
      <c r="IGW46" s="214"/>
      <c r="IGX46" s="214"/>
      <c r="IGY46" s="214"/>
      <c r="IGZ46" s="214"/>
      <c r="IHA46" s="214"/>
      <c r="IHB46" s="214"/>
      <c r="IHC46" s="214"/>
      <c r="IHD46" s="214"/>
      <c r="IHE46" s="214"/>
      <c r="IHF46" s="214"/>
      <c r="IHG46" s="214"/>
      <c r="IHH46" s="214"/>
      <c r="IHI46" s="214"/>
      <c r="IHJ46" s="214"/>
      <c r="IHK46" s="214"/>
      <c r="IHL46" s="214"/>
      <c r="IHM46" s="214"/>
      <c r="IHN46" s="214"/>
      <c r="IHO46" s="214"/>
      <c r="IHP46" s="214"/>
      <c r="IHQ46" s="214"/>
      <c r="IHR46" s="214"/>
      <c r="IHS46" s="214"/>
      <c r="IHT46" s="214"/>
      <c r="IHU46" s="214"/>
      <c r="IHV46" s="214"/>
      <c r="IHW46" s="214"/>
      <c r="IHX46" s="214"/>
      <c r="IHY46" s="214"/>
      <c r="IHZ46" s="214"/>
      <c r="IIA46" s="214"/>
      <c r="IIB46" s="214"/>
      <c r="IIC46" s="214"/>
      <c r="IID46" s="214"/>
      <c r="IIE46" s="214"/>
      <c r="IIF46" s="214"/>
      <c r="IIG46" s="214"/>
      <c r="IIH46" s="214"/>
      <c r="III46" s="214"/>
      <c r="IIJ46" s="214"/>
      <c r="IIK46" s="214"/>
      <c r="IIL46" s="214"/>
      <c r="IIM46" s="214"/>
      <c r="IIN46" s="214"/>
      <c r="IIO46" s="214"/>
      <c r="IIP46" s="214"/>
      <c r="IIQ46" s="214"/>
      <c r="IIR46" s="214"/>
      <c r="IIS46" s="214"/>
      <c r="IIT46" s="214"/>
      <c r="IIU46" s="214"/>
      <c r="IIV46" s="214"/>
      <c r="IIW46" s="214"/>
      <c r="IIX46" s="214"/>
      <c r="IIY46" s="214"/>
      <c r="IIZ46" s="214"/>
      <c r="IJA46" s="214"/>
      <c r="IJB46" s="214"/>
      <c r="IJC46" s="214"/>
      <c r="IJD46" s="214"/>
      <c r="IJE46" s="214"/>
      <c r="IJF46" s="214"/>
      <c r="IJG46" s="214"/>
      <c r="IJH46" s="214"/>
      <c r="IJI46" s="214"/>
      <c r="IJJ46" s="214"/>
      <c r="IJK46" s="214"/>
      <c r="IJL46" s="214"/>
      <c r="IJM46" s="214"/>
      <c r="IJN46" s="214"/>
      <c r="IJO46" s="214"/>
      <c r="IJP46" s="214"/>
      <c r="IJQ46" s="214"/>
      <c r="IJR46" s="214"/>
      <c r="IJS46" s="214"/>
      <c r="IJT46" s="214"/>
      <c r="IJU46" s="214"/>
      <c r="IJV46" s="214"/>
      <c r="IJW46" s="214"/>
      <c r="IJX46" s="214"/>
      <c r="IJY46" s="214"/>
      <c r="IJZ46" s="214"/>
      <c r="IKA46" s="214"/>
      <c r="IKB46" s="214"/>
      <c r="IKC46" s="214"/>
      <c r="IKD46" s="214"/>
      <c r="IKE46" s="214"/>
      <c r="IKF46" s="214"/>
      <c r="IKG46" s="214"/>
      <c r="IKH46" s="214"/>
      <c r="IKI46" s="214"/>
      <c r="IKJ46" s="214"/>
      <c r="IKK46" s="214"/>
      <c r="IKL46" s="214"/>
      <c r="IKM46" s="214"/>
      <c r="IKN46" s="214"/>
      <c r="IKO46" s="214"/>
      <c r="IKP46" s="214"/>
      <c r="IKQ46" s="214"/>
      <c r="IKR46" s="214"/>
      <c r="IKS46" s="214"/>
      <c r="IKT46" s="214"/>
      <c r="IKU46" s="214"/>
      <c r="IKV46" s="214"/>
      <c r="IKW46" s="214"/>
      <c r="IKX46" s="214"/>
      <c r="IKY46" s="214"/>
      <c r="IKZ46" s="214"/>
      <c r="ILA46" s="214"/>
      <c r="ILB46" s="214"/>
      <c r="ILC46" s="214"/>
      <c r="ILD46" s="214"/>
      <c r="ILE46" s="214"/>
      <c r="ILF46" s="214"/>
      <c r="ILG46" s="214"/>
      <c r="ILH46" s="214"/>
      <c r="ILI46" s="214"/>
      <c r="ILJ46" s="214"/>
      <c r="ILK46" s="214"/>
      <c r="ILL46" s="214"/>
      <c r="ILM46" s="214"/>
      <c r="ILN46" s="214"/>
      <c r="ILO46" s="214"/>
      <c r="ILP46" s="214"/>
      <c r="ILQ46" s="214"/>
      <c r="ILR46" s="214"/>
      <c r="ILS46" s="214"/>
      <c r="ILT46" s="214"/>
      <c r="ILU46" s="214"/>
      <c r="ILV46" s="214"/>
      <c r="ILW46" s="214"/>
      <c r="ILX46" s="214"/>
      <c r="ILY46" s="214"/>
      <c r="ILZ46" s="214"/>
      <c r="IMA46" s="214"/>
      <c r="IMB46" s="214"/>
      <c r="IMC46" s="214"/>
      <c r="IMD46" s="214"/>
      <c r="IME46" s="214"/>
      <c r="IMF46" s="214"/>
      <c r="IMG46" s="214"/>
      <c r="IMH46" s="214"/>
      <c r="IMI46" s="214"/>
      <c r="IMJ46" s="214"/>
      <c r="IMK46" s="214"/>
      <c r="IML46" s="214"/>
      <c r="IMM46" s="214"/>
      <c r="IMN46" s="214"/>
      <c r="IMO46" s="214"/>
      <c r="IMP46" s="214"/>
      <c r="IMQ46" s="214"/>
      <c r="IMR46" s="214"/>
      <c r="IMS46" s="214"/>
      <c r="IMT46" s="214"/>
      <c r="IMU46" s="214"/>
      <c r="IMV46" s="214"/>
      <c r="IMW46" s="214"/>
      <c r="IMX46" s="214"/>
      <c r="IMY46" s="214"/>
      <c r="IMZ46" s="214"/>
      <c r="INA46" s="214"/>
      <c r="INB46" s="214"/>
      <c r="INC46" s="214"/>
      <c r="IND46" s="214"/>
      <c r="INE46" s="214"/>
      <c r="INF46" s="214"/>
      <c r="ING46" s="214"/>
      <c r="INH46" s="214"/>
      <c r="INI46" s="214"/>
      <c r="INJ46" s="214"/>
      <c r="INK46" s="214"/>
      <c r="INL46" s="214"/>
      <c r="INM46" s="214"/>
      <c r="INN46" s="214"/>
      <c r="INO46" s="214"/>
      <c r="INP46" s="214"/>
      <c r="INQ46" s="214"/>
      <c r="INR46" s="214"/>
      <c r="INS46" s="214"/>
      <c r="INT46" s="214"/>
      <c r="INU46" s="214"/>
      <c r="INV46" s="214"/>
      <c r="INW46" s="214"/>
      <c r="INX46" s="214"/>
      <c r="INY46" s="214"/>
      <c r="INZ46" s="214"/>
      <c r="IOA46" s="214"/>
      <c r="IOB46" s="214"/>
      <c r="IOC46" s="214"/>
      <c r="IOD46" s="214"/>
      <c r="IOE46" s="214"/>
      <c r="IOF46" s="214"/>
      <c r="IOG46" s="214"/>
      <c r="IOH46" s="214"/>
      <c r="IOI46" s="214"/>
      <c r="IOJ46" s="214"/>
      <c r="IOK46" s="214"/>
      <c r="IOL46" s="214"/>
      <c r="IOM46" s="214"/>
      <c r="ION46" s="214"/>
      <c r="IOO46" s="214"/>
      <c r="IOP46" s="214"/>
      <c r="IOQ46" s="214"/>
      <c r="IOR46" s="214"/>
      <c r="IOS46" s="214"/>
      <c r="IOT46" s="214"/>
      <c r="IOU46" s="214"/>
      <c r="IOV46" s="214"/>
      <c r="IOW46" s="214"/>
      <c r="IOX46" s="214"/>
      <c r="IOY46" s="214"/>
      <c r="IOZ46" s="214"/>
      <c r="IPA46" s="214"/>
      <c r="IPB46" s="214"/>
      <c r="IPC46" s="214"/>
      <c r="IPD46" s="214"/>
      <c r="IPE46" s="214"/>
      <c r="IPF46" s="214"/>
      <c r="IPG46" s="214"/>
      <c r="IPH46" s="214"/>
      <c r="IPI46" s="214"/>
      <c r="IPJ46" s="214"/>
      <c r="IPK46" s="214"/>
      <c r="IPL46" s="214"/>
      <c r="IPM46" s="214"/>
      <c r="IPN46" s="214"/>
      <c r="IPO46" s="214"/>
      <c r="IPP46" s="214"/>
      <c r="IPQ46" s="214"/>
      <c r="IPR46" s="214"/>
      <c r="IPS46" s="214"/>
      <c r="IPT46" s="214"/>
      <c r="IPU46" s="214"/>
      <c r="IPV46" s="214"/>
      <c r="IPW46" s="214"/>
      <c r="IPX46" s="214"/>
      <c r="IPY46" s="214"/>
      <c r="IPZ46" s="214"/>
      <c r="IQA46" s="214"/>
      <c r="IQB46" s="214"/>
      <c r="IQC46" s="214"/>
      <c r="IQD46" s="214"/>
      <c r="IQE46" s="214"/>
      <c r="IQF46" s="214"/>
      <c r="IQG46" s="214"/>
      <c r="IQH46" s="214"/>
      <c r="IQI46" s="214"/>
      <c r="IQJ46" s="214"/>
      <c r="IQK46" s="214"/>
      <c r="IQL46" s="214"/>
      <c r="IQM46" s="214"/>
      <c r="IQN46" s="214"/>
      <c r="IQO46" s="214"/>
      <c r="IQP46" s="214"/>
      <c r="IQQ46" s="214"/>
      <c r="IQR46" s="214"/>
      <c r="IQS46" s="214"/>
      <c r="IQT46" s="214"/>
      <c r="IQU46" s="214"/>
      <c r="IQV46" s="214"/>
      <c r="IQW46" s="214"/>
      <c r="IQX46" s="214"/>
      <c r="IQY46" s="214"/>
      <c r="IQZ46" s="214"/>
      <c r="IRA46" s="214"/>
      <c r="IRB46" s="214"/>
      <c r="IRC46" s="214"/>
      <c r="IRD46" s="214"/>
      <c r="IRE46" s="214"/>
      <c r="IRF46" s="214"/>
      <c r="IRG46" s="214"/>
      <c r="IRH46" s="214"/>
      <c r="IRI46" s="214"/>
      <c r="IRJ46" s="214"/>
      <c r="IRK46" s="214"/>
      <c r="IRL46" s="214"/>
      <c r="IRM46" s="214"/>
      <c r="IRN46" s="214"/>
      <c r="IRO46" s="214"/>
      <c r="IRP46" s="214"/>
      <c r="IRQ46" s="214"/>
      <c r="IRR46" s="214"/>
      <c r="IRS46" s="214"/>
      <c r="IRT46" s="214"/>
      <c r="IRU46" s="214"/>
      <c r="IRV46" s="214"/>
      <c r="IRW46" s="214"/>
      <c r="IRX46" s="214"/>
      <c r="IRY46" s="214"/>
      <c r="IRZ46" s="214"/>
      <c r="ISA46" s="214"/>
      <c r="ISB46" s="214"/>
      <c r="ISC46" s="214"/>
      <c r="ISD46" s="214"/>
      <c r="ISE46" s="214"/>
      <c r="ISF46" s="214"/>
      <c r="ISG46" s="214"/>
      <c r="ISH46" s="214"/>
      <c r="ISI46" s="214"/>
      <c r="ISJ46" s="214"/>
      <c r="ISK46" s="214"/>
      <c r="ISL46" s="214"/>
      <c r="ISM46" s="214"/>
      <c r="ISN46" s="214"/>
      <c r="ISO46" s="214"/>
      <c r="ISP46" s="214"/>
      <c r="ISQ46" s="214"/>
      <c r="ISR46" s="214"/>
      <c r="ISS46" s="214"/>
      <c r="IST46" s="214"/>
      <c r="ISU46" s="214"/>
      <c r="ISV46" s="214"/>
      <c r="ISW46" s="214"/>
      <c r="ISX46" s="214"/>
      <c r="ISY46" s="214"/>
      <c r="ISZ46" s="214"/>
      <c r="ITA46" s="214"/>
      <c r="ITB46" s="214"/>
      <c r="ITC46" s="214"/>
      <c r="ITD46" s="214"/>
      <c r="ITE46" s="214"/>
      <c r="ITF46" s="214"/>
      <c r="ITG46" s="214"/>
      <c r="ITH46" s="214"/>
      <c r="ITI46" s="214"/>
      <c r="ITJ46" s="214"/>
      <c r="ITK46" s="214"/>
      <c r="ITL46" s="214"/>
      <c r="ITM46" s="214"/>
      <c r="ITN46" s="214"/>
      <c r="ITO46" s="214"/>
      <c r="ITP46" s="214"/>
      <c r="ITQ46" s="214"/>
      <c r="ITR46" s="214"/>
      <c r="ITS46" s="214"/>
      <c r="ITT46" s="214"/>
      <c r="ITU46" s="214"/>
      <c r="ITV46" s="214"/>
      <c r="ITW46" s="214"/>
      <c r="ITX46" s="214"/>
      <c r="ITY46" s="214"/>
      <c r="ITZ46" s="214"/>
      <c r="IUA46" s="214"/>
      <c r="IUB46" s="214"/>
      <c r="IUC46" s="214"/>
      <c r="IUD46" s="214"/>
      <c r="IUE46" s="214"/>
      <c r="IUF46" s="214"/>
      <c r="IUG46" s="214"/>
      <c r="IUH46" s="214"/>
      <c r="IUI46" s="214"/>
      <c r="IUJ46" s="214"/>
      <c r="IUK46" s="214"/>
      <c r="IUL46" s="214"/>
      <c r="IUM46" s="214"/>
      <c r="IUN46" s="214"/>
      <c r="IUO46" s="214"/>
      <c r="IUP46" s="214"/>
      <c r="IUQ46" s="214"/>
      <c r="IUR46" s="214"/>
      <c r="IUS46" s="214"/>
      <c r="IUT46" s="214"/>
      <c r="IUU46" s="214"/>
      <c r="IUV46" s="214"/>
      <c r="IUW46" s="214"/>
      <c r="IUX46" s="214"/>
      <c r="IUY46" s="214"/>
      <c r="IUZ46" s="214"/>
      <c r="IVA46" s="214"/>
      <c r="IVB46" s="214"/>
      <c r="IVC46" s="214"/>
      <c r="IVD46" s="214"/>
      <c r="IVE46" s="214"/>
      <c r="IVF46" s="214"/>
      <c r="IVG46" s="214"/>
      <c r="IVH46" s="214"/>
      <c r="IVI46" s="214"/>
      <c r="IVJ46" s="214"/>
      <c r="IVK46" s="214"/>
      <c r="IVL46" s="214"/>
      <c r="IVM46" s="214"/>
      <c r="IVN46" s="214"/>
      <c r="IVO46" s="214"/>
      <c r="IVP46" s="214"/>
      <c r="IVQ46" s="214"/>
      <c r="IVR46" s="214"/>
      <c r="IVS46" s="214"/>
      <c r="IVT46" s="214"/>
      <c r="IVU46" s="214"/>
      <c r="IVV46" s="214"/>
      <c r="IVW46" s="214"/>
      <c r="IVX46" s="214"/>
      <c r="IVY46" s="214"/>
      <c r="IVZ46" s="214"/>
      <c r="IWA46" s="214"/>
      <c r="IWB46" s="214"/>
      <c r="IWC46" s="214"/>
      <c r="IWD46" s="214"/>
      <c r="IWE46" s="214"/>
      <c r="IWF46" s="214"/>
      <c r="IWG46" s="214"/>
      <c r="IWH46" s="214"/>
      <c r="IWI46" s="214"/>
      <c r="IWJ46" s="214"/>
      <c r="IWK46" s="214"/>
      <c r="IWL46" s="214"/>
      <c r="IWM46" s="214"/>
      <c r="IWN46" s="214"/>
      <c r="IWO46" s="214"/>
      <c r="IWP46" s="214"/>
      <c r="IWQ46" s="214"/>
      <c r="IWR46" s="214"/>
      <c r="IWS46" s="214"/>
      <c r="IWT46" s="214"/>
      <c r="IWU46" s="214"/>
      <c r="IWV46" s="214"/>
      <c r="IWW46" s="214"/>
      <c r="IWX46" s="214"/>
      <c r="IWY46" s="214"/>
      <c r="IWZ46" s="214"/>
      <c r="IXA46" s="214"/>
      <c r="IXB46" s="214"/>
      <c r="IXC46" s="214"/>
      <c r="IXD46" s="214"/>
      <c r="IXE46" s="214"/>
      <c r="IXF46" s="214"/>
      <c r="IXG46" s="214"/>
      <c r="IXH46" s="214"/>
      <c r="IXI46" s="214"/>
      <c r="IXJ46" s="214"/>
      <c r="IXK46" s="214"/>
      <c r="IXL46" s="214"/>
      <c r="IXM46" s="214"/>
      <c r="IXN46" s="214"/>
      <c r="IXO46" s="214"/>
      <c r="IXP46" s="214"/>
      <c r="IXQ46" s="214"/>
      <c r="IXR46" s="214"/>
      <c r="IXS46" s="214"/>
      <c r="IXT46" s="214"/>
      <c r="IXU46" s="214"/>
      <c r="IXV46" s="214"/>
      <c r="IXW46" s="214"/>
      <c r="IXX46" s="214"/>
      <c r="IXY46" s="214"/>
      <c r="IXZ46" s="214"/>
      <c r="IYA46" s="214"/>
      <c r="IYB46" s="214"/>
      <c r="IYC46" s="214"/>
      <c r="IYD46" s="214"/>
      <c r="IYE46" s="214"/>
      <c r="IYF46" s="214"/>
      <c r="IYG46" s="214"/>
      <c r="IYH46" s="214"/>
      <c r="IYI46" s="214"/>
      <c r="IYJ46" s="214"/>
      <c r="IYK46" s="214"/>
      <c r="IYL46" s="214"/>
      <c r="IYM46" s="214"/>
      <c r="IYN46" s="214"/>
      <c r="IYO46" s="214"/>
      <c r="IYP46" s="214"/>
      <c r="IYQ46" s="214"/>
      <c r="IYR46" s="214"/>
      <c r="IYS46" s="214"/>
      <c r="IYT46" s="214"/>
      <c r="IYU46" s="214"/>
      <c r="IYV46" s="214"/>
      <c r="IYW46" s="214"/>
      <c r="IYX46" s="214"/>
      <c r="IYY46" s="214"/>
      <c r="IYZ46" s="214"/>
      <c r="IZA46" s="214"/>
      <c r="IZB46" s="214"/>
      <c r="IZC46" s="214"/>
      <c r="IZD46" s="214"/>
      <c r="IZE46" s="214"/>
      <c r="IZF46" s="214"/>
      <c r="IZG46" s="214"/>
      <c r="IZH46" s="214"/>
      <c r="IZI46" s="214"/>
      <c r="IZJ46" s="214"/>
      <c r="IZK46" s="214"/>
      <c r="IZL46" s="214"/>
      <c r="IZM46" s="214"/>
      <c r="IZN46" s="214"/>
      <c r="IZO46" s="214"/>
      <c r="IZP46" s="214"/>
      <c r="IZQ46" s="214"/>
      <c r="IZR46" s="214"/>
      <c r="IZS46" s="214"/>
      <c r="IZT46" s="214"/>
      <c r="IZU46" s="214"/>
      <c r="IZV46" s="214"/>
      <c r="IZW46" s="214"/>
      <c r="IZX46" s="214"/>
      <c r="IZY46" s="214"/>
      <c r="IZZ46" s="214"/>
      <c r="JAA46" s="214"/>
      <c r="JAB46" s="214"/>
      <c r="JAC46" s="214"/>
      <c r="JAD46" s="214"/>
      <c r="JAE46" s="214"/>
      <c r="JAF46" s="214"/>
      <c r="JAG46" s="214"/>
      <c r="JAH46" s="214"/>
      <c r="JAI46" s="214"/>
      <c r="JAJ46" s="214"/>
      <c r="JAK46" s="214"/>
      <c r="JAL46" s="214"/>
      <c r="JAM46" s="214"/>
      <c r="JAN46" s="214"/>
      <c r="JAO46" s="214"/>
      <c r="JAP46" s="214"/>
      <c r="JAQ46" s="214"/>
      <c r="JAR46" s="214"/>
      <c r="JAS46" s="214"/>
      <c r="JAT46" s="214"/>
      <c r="JAU46" s="214"/>
      <c r="JAV46" s="214"/>
      <c r="JAW46" s="214"/>
      <c r="JAX46" s="214"/>
      <c r="JAY46" s="214"/>
      <c r="JAZ46" s="214"/>
      <c r="JBA46" s="214"/>
      <c r="JBB46" s="214"/>
      <c r="JBC46" s="214"/>
      <c r="JBD46" s="214"/>
      <c r="JBE46" s="214"/>
      <c r="JBF46" s="214"/>
      <c r="JBG46" s="214"/>
      <c r="JBH46" s="214"/>
      <c r="JBI46" s="214"/>
      <c r="JBJ46" s="214"/>
      <c r="JBK46" s="214"/>
      <c r="JBL46" s="214"/>
      <c r="JBM46" s="214"/>
      <c r="JBN46" s="214"/>
      <c r="JBO46" s="214"/>
      <c r="JBP46" s="214"/>
      <c r="JBQ46" s="214"/>
      <c r="JBR46" s="214"/>
      <c r="JBS46" s="214"/>
      <c r="JBT46" s="214"/>
      <c r="JBU46" s="214"/>
      <c r="JBV46" s="214"/>
      <c r="JBW46" s="214"/>
      <c r="JBX46" s="214"/>
      <c r="JBY46" s="214"/>
      <c r="JBZ46" s="214"/>
      <c r="JCA46" s="214"/>
      <c r="JCB46" s="214"/>
      <c r="JCC46" s="214"/>
      <c r="JCD46" s="214"/>
      <c r="JCE46" s="214"/>
      <c r="JCF46" s="214"/>
      <c r="JCG46" s="214"/>
      <c r="JCH46" s="214"/>
      <c r="JCI46" s="214"/>
      <c r="JCJ46" s="214"/>
      <c r="JCK46" s="214"/>
      <c r="JCL46" s="214"/>
      <c r="JCM46" s="214"/>
      <c r="JCN46" s="214"/>
      <c r="JCO46" s="214"/>
      <c r="JCP46" s="214"/>
      <c r="JCQ46" s="214"/>
      <c r="JCR46" s="214"/>
      <c r="JCS46" s="214"/>
      <c r="JCT46" s="214"/>
      <c r="JCU46" s="214"/>
      <c r="JCV46" s="214"/>
      <c r="JCW46" s="214"/>
      <c r="JCX46" s="214"/>
      <c r="JCY46" s="214"/>
      <c r="JCZ46" s="214"/>
      <c r="JDA46" s="214"/>
      <c r="JDB46" s="214"/>
      <c r="JDC46" s="214"/>
      <c r="JDD46" s="214"/>
      <c r="JDE46" s="214"/>
      <c r="JDF46" s="214"/>
      <c r="JDG46" s="214"/>
      <c r="JDH46" s="214"/>
      <c r="JDI46" s="214"/>
      <c r="JDJ46" s="214"/>
      <c r="JDK46" s="214"/>
      <c r="JDL46" s="214"/>
      <c r="JDM46" s="214"/>
      <c r="JDN46" s="214"/>
      <c r="JDO46" s="214"/>
      <c r="JDP46" s="214"/>
      <c r="JDQ46" s="214"/>
      <c r="JDR46" s="214"/>
      <c r="JDS46" s="214"/>
      <c r="JDT46" s="214"/>
      <c r="JDU46" s="214"/>
      <c r="JDV46" s="214"/>
      <c r="JDW46" s="214"/>
      <c r="JDX46" s="214"/>
      <c r="JDY46" s="214"/>
      <c r="JDZ46" s="214"/>
      <c r="JEA46" s="214"/>
      <c r="JEB46" s="214"/>
      <c r="JEC46" s="214"/>
      <c r="JED46" s="214"/>
      <c r="JEE46" s="214"/>
      <c r="JEF46" s="214"/>
      <c r="JEG46" s="214"/>
      <c r="JEH46" s="214"/>
      <c r="JEI46" s="214"/>
      <c r="JEJ46" s="214"/>
      <c r="JEK46" s="214"/>
      <c r="JEL46" s="214"/>
      <c r="JEM46" s="214"/>
      <c r="JEN46" s="214"/>
      <c r="JEO46" s="214"/>
      <c r="JEP46" s="214"/>
      <c r="JEQ46" s="214"/>
      <c r="JER46" s="214"/>
      <c r="JES46" s="214"/>
      <c r="JET46" s="214"/>
      <c r="JEU46" s="214"/>
      <c r="JEV46" s="214"/>
      <c r="JEW46" s="214"/>
      <c r="JEX46" s="214"/>
      <c r="JEY46" s="214"/>
      <c r="JEZ46" s="214"/>
      <c r="JFA46" s="214"/>
      <c r="JFB46" s="214"/>
      <c r="JFC46" s="214"/>
      <c r="JFD46" s="214"/>
      <c r="JFE46" s="214"/>
      <c r="JFF46" s="214"/>
      <c r="JFG46" s="214"/>
      <c r="JFH46" s="214"/>
      <c r="JFI46" s="214"/>
      <c r="JFJ46" s="214"/>
      <c r="JFK46" s="214"/>
      <c r="JFL46" s="214"/>
      <c r="JFM46" s="214"/>
      <c r="JFN46" s="214"/>
      <c r="JFO46" s="214"/>
      <c r="JFP46" s="214"/>
      <c r="JFQ46" s="214"/>
      <c r="JFR46" s="214"/>
      <c r="JFS46" s="214"/>
      <c r="JFT46" s="214"/>
      <c r="JFU46" s="214"/>
      <c r="JFV46" s="214"/>
      <c r="JFW46" s="214"/>
      <c r="JFX46" s="214"/>
      <c r="JFY46" s="214"/>
      <c r="JFZ46" s="214"/>
      <c r="JGA46" s="214"/>
      <c r="JGB46" s="214"/>
      <c r="JGC46" s="214"/>
      <c r="JGD46" s="214"/>
      <c r="JGE46" s="214"/>
      <c r="JGF46" s="214"/>
      <c r="JGG46" s="214"/>
      <c r="JGH46" s="214"/>
      <c r="JGI46" s="214"/>
      <c r="JGJ46" s="214"/>
      <c r="JGK46" s="214"/>
      <c r="JGL46" s="214"/>
      <c r="JGM46" s="214"/>
      <c r="JGN46" s="214"/>
      <c r="JGO46" s="214"/>
      <c r="JGP46" s="214"/>
      <c r="JGQ46" s="214"/>
      <c r="JGR46" s="214"/>
      <c r="JGS46" s="214"/>
      <c r="JGT46" s="214"/>
      <c r="JGU46" s="214"/>
      <c r="JGV46" s="214"/>
      <c r="JGW46" s="214"/>
      <c r="JGX46" s="214"/>
      <c r="JGY46" s="214"/>
      <c r="JGZ46" s="214"/>
      <c r="JHA46" s="214"/>
      <c r="JHB46" s="214"/>
      <c r="JHC46" s="214"/>
      <c r="JHD46" s="214"/>
      <c r="JHE46" s="214"/>
      <c r="JHF46" s="214"/>
      <c r="JHG46" s="214"/>
      <c r="JHH46" s="214"/>
      <c r="JHI46" s="214"/>
      <c r="JHJ46" s="214"/>
      <c r="JHK46" s="214"/>
      <c r="JHL46" s="214"/>
      <c r="JHM46" s="214"/>
      <c r="JHN46" s="214"/>
      <c r="JHO46" s="214"/>
      <c r="JHP46" s="214"/>
      <c r="JHQ46" s="214"/>
      <c r="JHR46" s="214"/>
      <c r="JHS46" s="214"/>
      <c r="JHT46" s="214"/>
      <c r="JHU46" s="214"/>
      <c r="JHV46" s="214"/>
      <c r="JHW46" s="214"/>
      <c r="JHX46" s="214"/>
      <c r="JHY46" s="214"/>
      <c r="JHZ46" s="214"/>
      <c r="JIA46" s="214"/>
      <c r="JIB46" s="214"/>
      <c r="JIC46" s="214"/>
      <c r="JID46" s="214"/>
      <c r="JIE46" s="214"/>
      <c r="JIF46" s="214"/>
      <c r="JIG46" s="214"/>
      <c r="JIH46" s="214"/>
      <c r="JII46" s="214"/>
      <c r="JIJ46" s="214"/>
      <c r="JIK46" s="214"/>
      <c r="JIL46" s="214"/>
      <c r="JIM46" s="214"/>
      <c r="JIN46" s="214"/>
      <c r="JIO46" s="214"/>
      <c r="JIP46" s="214"/>
      <c r="JIQ46" s="214"/>
      <c r="JIR46" s="214"/>
      <c r="JIS46" s="214"/>
      <c r="JIT46" s="214"/>
      <c r="JIU46" s="214"/>
      <c r="JIV46" s="214"/>
      <c r="JIW46" s="214"/>
      <c r="JIX46" s="214"/>
      <c r="JIY46" s="214"/>
      <c r="JIZ46" s="214"/>
      <c r="JJA46" s="214"/>
      <c r="JJB46" s="214"/>
      <c r="JJC46" s="214"/>
      <c r="JJD46" s="214"/>
      <c r="JJE46" s="214"/>
      <c r="JJF46" s="214"/>
      <c r="JJG46" s="214"/>
      <c r="JJH46" s="214"/>
      <c r="JJI46" s="214"/>
      <c r="JJJ46" s="214"/>
      <c r="JJK46" s="214"/>
      <c r="JJL46" s="214"/>
      <c r="JJM46" s="214"/>
      <c r="JJN46" s="214"/>
      <c r="JJO46" s="214"/>
      <c r="JJP46" s="214"/>
      <c r="JJQ46" s="214"/>
      <c r="JJR46" s="214"/>
      <c r="JJS46" s="214"/>
      <c r="JJT46" s="214"/>
      <c r="JJU46" s="214"/>
      <c r="JJV46" s="214"/>
      <c r="JJW46" s="214"/>
      <c r="JJX46" s="214"/>
      <c r="JJY46" s="214"/>
      <c r="JJZ46" s="214"/>
      <c r="JKA46" s="214"/>
      <c r="JKB46" s="214"/>
      <c r="JKC46" s="214"/>
      <c r="JKD46" s="214"/>
      <c r="JKE46" s="214"/>
      <c r="JKF46" s="214"/>
      <c r="JKG46" s="214"/>
      <c r="JKH46" s="214"/>
      <c r="JKI46" s="214"/>
      <c r="JKJ46" s="214"/>
      <c r="JKK46" s="214"/>
      <c r="JKL46" s="214"/>
      <c r="JKM46" s="214"/>
      <c r="JKN46" s="214"/>
      <c r="JKO46" s="214"/>
      <c r="JKP46" s="214"/>
      <c r="JKQ46" s="214"/>
      <c r="JKR46" s="214"/>
      <c r="JKS46" s="214"/>
      <c r="JKT46" s="214"/>
      <c r="JKU46" s="214"/>
      <c r="JKV46" s="214"/>
      <c r="JKW46" s="214"/>
      <c r="JKX46" s="214"/>
      <c r="JKY46" s="214"/>
      <c r="JKZ46" s="214"/>
      <c r="JLA46" s="214"/>
      <c r="JLB46" s="214"/>
      <c r="JLC46" s="214"/>
      <c r="JLD46" s="214"/>
      <c r="JLE46" s="214"/>
      <c r="JLF46" s="214"/>
      <c r="JLG46" s="214"/>
      <c r="JLH46" s="214"/>
      <c r="JLI46" s="214"/>
      <c r="JLJ46" s="214"/>
      <c r="JLK46" s="214"/>
      <c r="JLL46" s="214"/>
      <c r="JLM46" s="214"/>
      <c r="JLN46" s="214"/>
      <c r="JLO46" s="214"/>
      <c r="JLP46" s="214"/>
      <c r="JLQ46" s="214"/>
      <c r="JLR46" s="214"/>
      <c r="JLS46" s="214"/>
      <c r="JLT46" s="214"/>
      <c r="JLU46" s="214"/>
      <c r="JLV46" s="214"/>
      <c r="JLW46" s="214"/>
      <c r="JLX46" s="214"/>
      <c r="JLY46" s="214"/>
      <c r="JLZ46" s="214"/>
      <c r="JMA46" s="214"/>
      <c r="JMB46" s="214"/>
      <c r="JMC46" s="214"/>
      <c r="JMD46" s="214"/>
      <c r="JME46" s="214"/>
      <c r="JMF46" s="214"/>
      <c r="JMG46" s="214"/>
      <c r="JMH46" s="214"/>
      <c r="JMI46" s="214"/>
      <c r="JMJ46" s="214"/>
      <c r="JMK46" s="214"/>
      <c r="JML46" s="214"/>
      <c r="JMM46" s="214"/>
      <c r="JMN46" s="214"/>
      <c r="JMO46" s="214"/>
      <c r="JMP46" s="214"/>
      <c r="JMQ46" s="214"/>
      <c r="JMR46" s="214"/>
      <c r="JMS46" s="214"/>
      <c r="JMT46" s="214"/>
      <c r="JMU46" s="214"/>
      <c r="JMV46" s="214"/>
      <c r="JMW46" s="214"/>
      <c r="JMX46" s="214"/>
      <c r="JMY46" s="214"/>
      <c r="JMZ46" s="214"/>
      <c r="JNA46" s="214"/>
      <c r="JNB46" s="214"/>
      <c r="JNC46" s="214"/>
      <c r="JND46" s="214"/>
      <c r="JNE46" s="214"/>
      <c r="JNF46" s="214"/>
      <c r="JNG46" s="214"/>
      <c r="JNH46" s="214"/>
      <c r="JNI46" s="214"/>
      <c r="JNJ46" s="214"/>
      <c r="JNK46" s="214"/>
      <c r="JNL46" s="214"/>
      <c r="JNM46" s="214"/>
      <c r="JNN46" s="214"/>
      <c r="JNO46" s="214"/>
      <c r="JNP46" s="214"/>
      <c r="JNQ46" s="214"/>
      <c r="JNR46" s="214"/>
      <c r="JNS46" s="214"/>
      <c r="JNT46" s="214"/>
      <c r="JNU46" s="214"/>
      <c r="JNV46" s="214"/>
      <c r="JNW46" s="214"/>
      <c r="JNX46" s="214"/>
      <c r="JNY46" s="214"/>
      <c r="JNZ46" s="214"/>
      <c r="JOA46" s="214"/>
      <c r="JOB46" s="214"/>
      <c r="JOC46" s="214"/>
      <c r="JOD46" s="214"/>
      <c r="JOE46" s="214"/>
      <c r="JOF46" s="214"/>
      <c r="JOG46" s="214"/>
      <c r="JOH46" s="214"/>
      <c r="JOI46" s="214"/>
      <c r="JOJ46" s="214"/>
      <c r="JOK46" s="214"/>
      <c r="JOL46" s="214"/>
      <c r="JOM46" s="214"/>
      <c r="JON46" s="214"/>
      <c r="JOO46" s="214"/>
      <c r="JOP46" s="214"/>
      <c r="JOQ46" s="214"/>
      <c r="JOR46" s="214"/>
      <c r="JOS46" s="214"/>
      <c r="JOT46" s="214"/>
      <c r="JOU46" s="214"/>
      <c r="JOV46" s="214"/>
      <c r="JOW46" s="214"/>
      <c r="JOX46" s="214"/>
      <c r="JOY46" s="214"/>
      <c r="JOZ46" s="214"/>
      <c r="JPA46" s="214"/>
      <c r="JPB46" s="214"/>
      <c r="JPC46" s="214"/>
      <c r="JPD46" s="214"/>
      <c r="JPE46" s="214"/>
      <c r="JPF46" s="214"/>
      <c r="JPG46" s="214"/>
      <c r="JPH46" s="214"/>
      <c r="JPI46" s="214"/>
      <c r="JPJ46" s="214"/>
      <c r="JPK46" s="214"/>
      <c r="JPL46" s="214"/>
      <c r="JPM46" s="214"/>
      <c r="JPN46" s="214"/>
      <c r="JPO46" s="214"/>
      <c r="JPP46" s="214"/>
      <c r="JPQ46" s="214"/>
      <c r="JPR46" s="214"/>
      <c r="JPS46" s="214"/>
      <c r="JPT46" s="214"/>
      <c r="JPU46" s="214"/>
      <c r="JPV46" s="214"/>
      <c r="JPW46" s="214"/>
      <c r="JPX46" s="214"/>
      <c r="JPY46" s="214"/>
      <c r="JPZ46" s="214"/>
      <c r="JQA46" s="214"/>
      <c r="JQB46" s="214"/>
      <c r="JQC46" s="214"/>
      <c r="JQD46" s="214"/>
      <c r="JQE46" s="214"/>
      <c r="JQF46" s="214"/>
      <c r="JQG46" s="214"/>
      <c r="JQH46" s="214"/>
      <c r="JQI46" s="214"/>
      <c r="JQJ46" s="214"/>
      <c r="JQK46" s="214"/>
      <c r="JQL46" s="214"/>
      <c r="JQM46" s="214"/>
      <c r="JQN46" s="214"/>
      <c r="JQO46" s="214"/>
      <c r="JQP46" s="214"/>
      <c r="JQQ46" s="214"/>
      <c r="JQR46" s="214"/>
      <c r="JQS46" s="214"/>
      <c r="JQT46" s="214"/>
      <c r="JQU46" s="214"/>
      <c r="JQV46" s="214"/>
      <c r="JQW46" s="214"/>
      <c r="JQX46" s="214"/>
      <c r="JQY46" s="214"/>
      <c r="JQZ46" s="214"/>
      <c r="JRA46" s="214"/>
      <c r="JRB46" s="214"/>
      <c r="JRC46" s="214"/>
      <c r="JRD46" s="214"/>
      <c r="JRE46" s="214"/>
      <c r="JRF46" s="214"/>
      <c r="JRG46" s="214"/>
      <c r="JRH46" s="214"/>
      <c r="JRI46" s="214"/>
      <c r="JRJ46" s="214"/>
      <c r="JRK46" s="214"/>
      <c r="JRL46" s="214"/>
      <c r="JRM46" s="214"/>
      <c r="JRN46" s="214"/>
      <c r="JRO46" s="214"/>
      <c r="JRP46" s="214"/>
      <c r="JRQ46" s="214"/>
      <c r="JRR46" s="214"/>
      <c r="JRS46" s="214"/>
      <c r="JRT46" s="214"/>
      <c r="JRU46" s="214"/>
      <c r="JRV46" s="214"/>
      <c r="JRW46" s="214"/>
      <c r="JRX46" s="214"/>
      <c r="JRY46" s="214"/>
      <c r="JRZ46" s="214"/>
      <c r="JSA46" s="214"/>
      <c r="JSB46" s="214"/>
      <c r="JSC46" s="214"/>
      <c r="JSD46" s="214"/>
      <c r="JSE46" s="214"/>
      <c r="JSF46" s="214"/>
      <c r="JSG46" s="214"/>
      <c r="JSH46" s="214"/>
      <c r="JSI46" s="214"/>
      <c r="JSJ46" s="214"/>
      <c r="JSK46" s="214"/>
      <c r="JSL46" s="214"/>
      <c r="JSM46" s="214"/>
      <c r="JSN46" s="214"/>
      <c r="JSO46" s="214"/>
      <c r="JSP46" s="214"/>
      <c r="JSQ46" s="214"/>
      <c r="JSR46" s="214"/>
      <c r="JSS46" s="214"/>
      <c r="JST46" s="214"/>
      <c r="JSU46" s="214"/>
      <c r="JSV46" s="214"/>
      <c r="JSW46" s="214"/>
      <c r="JSX46" s="214"/>
      <c r="JSY46" s="214"/>
      <c r="JSZ46" s="214"/>
      <c r="JTA46" s="214"/>
      <c r="JTB46" s="214"/>
      <c r="JTC46" s="214"/>
      <c r="JTD46" s="214"/>
      <c r="JTE46" s="214"/>
      <c r="JTF46" s="214"/>
      <c r="JTG46" s="214"/>
      <c r="JTH46" s="214"/>
      <c r="JTI46" s="214"/>
      <c r="JTJ46" s="214"/>
      <c r="JTK46" s="214"/>
      <c r="JTL46" s="214"/>
      <c r="JTM46" s="214"/>
      <c r="JTN46" s="214"/>
      <c r="JTO46" s="214"/>
      <c r="JTP46" s="214"/>
      <c r="JTQ46" s="214"/>
      <c r="JTR46" s="214"/>
      <c r="JTS46" s="214"/>
      <c r="JTT46" s="214"/>
      <c r="JTU46" s="214"/>
      <c r="JTV46" s="214"/>
      <c r="JTW46" s="214"/>
      <c r="JTX46" s="214"/>
      <c r="JTY46" s="214"/>
      <c r="JTZ46" s="214"/>
      <c r="JUA46" s="214"/>
      <c r="JUB46" s="214"/>
      <c r="JUC46" s="214"/>
      <c r="JUD46" s="214"/>
      <c r="JUE46" s="214"/>
      <c r="JUF46" s="214"/>
      <c r="JUG46" s="214"/>
      <c r="JUH46" s="214"/>
      <c r="JUI46" s="214"/>
      <c r="JUJ46" s="214"/>
      <c r="JUK46" s="214"/>
      <c r="JUL46" s="214"/>
      <c r="JUM46" s="214"/>
      <c r="JUN46" s="214"/>
      <c r="JUO46" s="214"/>
      <c r="JUP46" s="214"/>
      <c r="JUQ46" s="214"/>
      <c r="JUR46" s="214"/>
      <c r="JUS46" s="214"/>
      <c r="JUT46" s="214"/>
      <c r="JUU46" s="214"/>
      <c r="JUV46" s="214"/>
      <c r="JUW46" s="214"/>
      <c r="JUX46" s="214"/>
      <c r="JUY46" s="214"/>
      <c r="JUZ46" s="214"/>
      <c r="JVA46" s="214"/>
      <c r="JVB46" s="214"/>
      <c r="JVC46" s="214"/>
      <c r="JVD46" s="214"/>
      <c r="JVE46" s="214"/>
      <c r="JVF46" s="214"/>
      <c r="JVG46" s="214"/>
      <c r="JVH46" s="214"/>
      <c r="JVI46" s="214"/>
      <c r="JVJ46" s="214"/>
      <c r="JVK46" s="214"/>
      <c r="JVL46" s="214"/>
      <c r="JVM46" s="214"/>
      <c r="JVN46" s="214"/>
      <c r="JVO46" s="214"/>
      <c r="JVP46" s="214"/>
      <c r="JVQ46" s="214"/>
      <c r="JVR46" s="214"/>
      <c r="JVS46" s="214"/>
      <c r="JVT46" s="214"/>
      <c r="JVU46" s="214"/>
      <c r="JVV46" s="214"/>
      <c r="JVW46" s="214"/>
      <c r="JVX46" s="214"/>
      <c r="JVY46" s="214"/>
      <c r="JVZ46" s="214"/>
      <c r="JWA46" s="214"/>
      <c r="JWB46" s="214"/>
      <c r="JWC46" s="214"/>
      <c r="JWD46" s="214"/>
      <c r="JWE46" s="214"/>
      <c r="JWF46" s="214"/>
      <c r="JWG46" s="214"/>
      <c r="JWH46" s="214"/>
      <c r="JWI46" s="214"/>
      <c r="JWJ46" s="214"/>
      <c r="JWK46" s="214"/>
      <c r="JWL46" s="214"/>
      <c r="JWM46" s="214"/>
      <c r="JWN46" s="214"/>
      <c r="JWO46" s="214"/>
      <c r="JWP46" s="214"/>
      <c r="JWQ46" s="214"/>
      <c r="JWR46" s="214"/>
      <c r="JWS46" s="214"/>
      <c r="JWT46" s="214"/>
      <c r="JWU46" s="214"/>
      <c r="JWV46" s="214"/>
      <c r="JWW46" s="214"/>
      <c r="JWX46" s="214"/>
      <c r="JWY46" s="214"/>
      <c r="JWZ46" s="214"/>
      <c r="JXA46" s="214"/>
      <c r="JXB46" s="214"/>
      <c r="JXC46" s="214"/>
      <c r="JXD46" s="214"/>
      <c r="JXE46" s="214"/>
      <c r="JXF46" s="214"/>
      <c r="JXG46" s="214"/>
      <c r="JXH46" s="214"/>
      <c r="JXI46" s="214"/>
      <c r="JXJ46" s="214"/>
      <c r="JXK46" s="214"/>
      <c r="JXL46" s="214"/>
      <c r="JXM46" s="214"/>
      <c r="JXN46" s="214"/>
      <c r="JXO46" s="214"/>
      <c r="JXP46" s="214"/>
      <c r="JXQ46" s="214"/>
      <c r="JXR46" s="214"/>
      <c r="JXS46" s="214"/>
      <c r="JXT46" s="214"/>
      <c r="JXU46" s="214"/>
      <c r="JXV46" s="214"/>
      <c r="JXW46" s="214"/>
      <c r="JXX46" s="214"/>
      <c r="JXY46" s="214"/>
      <c r="JXZ46" s="214"/>
      <c r="JYA46" s="214"/>
      <c r="JYB46" s="214"/>
      <c r="JYC46" s="214"/>
      <c r="JYD46" s="214"/>
      <c r="JYE46" s="214"/>
      <c r="JYF46" s="214"/>
      <c r="JYG46" s="214"/>
      <c r="JYH46" s="214"/>
      <c r="JYI46" s="214"/>
      <c r="JYJ46" s="214"/>
      <c r="JYK46" s="214"/>
      <c r="JYL46" s="214"/>
      <c r="JYM46" s="214"/>
      <c r="JYN46" s="214"/>
      <c r="JYO46" s="214"/>
      <c r="JYP46" s="214"/>
      <c r="JYQ46" s="214"/>
      <c r="JYR46" s="214"/>
      <c r="JYS46" s="214"/>
      <c r="JYT46" s="214"/>
      <c r="JYU46" s="214"/>
      <c r="JYV46" s="214"/>
      <c r="JYW46" s="214"/>
      <c r="JYX46" s="214"/>
      <c r="JYY46" s="214"/>
      <c r="JYZ46" s="214"/>
      <c r="JZA46" s="214"/>
      <c r="JZB46" s="214"/>
      <c r="JZC46" s="214"/>
      <c r="JZD46" s="214"/>
      <c r="JZE46" s="214"/>
      <c r="JZF46" s="214"/>
      <c r="JZG46" s="214"/>
      <c r="JZH46" s="214"/>
      <c r="JZI46" s="214"/>
      <c r="JZJ46" s="214"/>
      <c r="JZK46" s="214"/>
      <c r="JZL46" s="214"/>
      <c r="JZM46" s="214"/>
      <c r="JZN46" s="214"/>
      <c r="JZO46" s="214"/>
      <c r="JZP46" s="214"/>
      <c r="JZQ46" s="214"/>
      <c r="JZR46" s="214"/>
      <c r="JZS46" s="214"/>
      <c r="JZT46" s="214"/>
      <c r="JZU46" s="214"/>
      <c r="JZV46" s="214"/>
      <c r="JZW46" s="214"/>
      <c r="JZX46" s="214"/>
      <c r="JZY46" s="214"/>
      <c r="JZZ46" s="214"/>
      <c r="KAA46" s="214"/>
      <c r="KAB46" s="214"/>
      <c r="KAC46" s="214"/>
      <c r="KAD46" s="214"/>
      <c r="KAE46" s="214"/>
      <c r="KAF46" s="214"/>
      <c r="KAG46" s="214"/>
      <c r="KAH46" s="214"/>
      <c r="KAI46" s="214"/>
      <c r="KAJ46" s="214"/>
      <c r="KAK46" s="214"/>
      <c r="KAL46" s="214"/>
      <c r="KAM46" s="214"/>
      <c r="KAN46" s="214"/>
      <c r="KAO46" s="214"/>
      <c r="KAP46" s="214"/>
      <c r="KAQ46" s="214"/>
      <c r="KAR46" s="214"/>
      <c r="KAS46" s="214"/>
      <c r="KAT46" s="214"/>
      <c r="KAU46" s="214"/>
      <c r="KAV46" s="214"/>
      <c r="KAW46" s="214"/>
      <c r="KAX46" s="214"/>
      <c r="KAY46" s="214"/>
      <c r="KAZ46" s="214"/>
      <c r="KBA46" s="214"/>
      <c r="KBB46" s="214"/>
      <c r="KBC46" s="214"/>
      <c r="KBD46" s="214"/>
      <c r="KBE46" s="214"/>
      <c r="KBF46" s="214"/>
      <c r="KBG46" s="214"/>
      <c r="KBH46" s="214"/>
      <c r="KBI46" s="214"/>
      <c r="KBJ46" s="214"/>
      <c r="KBK46" s="214"/>
      <c r="KBL46" s="214"/>
      <c r="KBM46" s="214"/>
      <c r="KBN46" s="214"/>
      <c r="KBO46" s="214"/>
      <c r="KBP46" s="214"/>
      <c r="KBQ46" s="214"/>
      <c r="KBR46" s="214"/>
      <c r="KBS46" s="214"/>
      <c r="KBT46" s="214"/>
      <c r="KBU46" s="214"/>
      <c r="KBV46" s="214"/>
      <c r="KBW46" s="214"/>
      <c r="KBX46" s="214"/>
      <c r="KBY46" s="214"/>
      <c r="KBZ46" s="214"/>
      <c r="KCA46" s="214"/>
      <c r="KCB46" s="214"/>
      <c r="KCC46" s="214"/>
      <c r="KCD46" s="214"/>
      <c r="KCE46" s="214"/>
      <c r="KCF46" s="214"/>
      <c r="KCG46" s="214"/>
      <c r="KCH46" s="214"/>
      <c r="KCI46" s="214"/>
      <c r="KCJ46" s="214"/>
      <c r="KCK46" s="214"/>
      <c r="KCL46" s="214"/>
      <c r="KCM46" s="214"/>
      <c r="KCN46" s="214"/>
      <c r="KCO46" s="214"/>
      <c r="KCP46" s="214"/>
      <c r="KCQ46" s="214"/>
      <c r="KCR46" s="214"/>
      <c r="KCS46" s="214"/>
      <c r="KCT46" s="214"/>
      <c r="KCU46" s="214"/>
      <c r="KCV46" s="214"/>
      <c r="KCW46" s="214"/>
      <c r="KCX46" s="214"/>
      <c r="KCY46" s="214"/>
      <c r="KCZ46" s="214"/>
      <c r="KDA46" s="214"/>
      <c r="KDB46" s="214"/>
      <c r="KDC46" s="214"/>
      <c r="KDD46" s="214"/>
      <c r="KDE46" s="214"/>
      <c r="KDF46" s="214"/>
      <c r="KDG46" s="214"/>
      <c r="KDH46" s="214"/>
      <c r="KDI46" s="214"/>
      <c r="KDJ46" s="214"/>
      <c r="KDK46" s="214"/>
      <c r="KDL46" s="214"/>
      <c r="KDM46" s="214"/>
      <c r="KDN46" s="214"/>
      <c r="KDO46" s="214"/>
      <c r="KDP46" s="214"/>
      <c r="KDQ46" s="214"/>
      <c r="KDR46" s="214"/>
      <c r="KDS46" s="214"/>
      <c r="KDT46" s="214"/>
      <c r="KDU46" s="214"/>
      <c r="KDV46" s="214"/>
      <c r="KDW46" s="214"/>
      <c r="KDX46" s="214"/>
      <c r="KDY46" s="214"/>
      <c r="KDZ46" s="214"/>
      <c r="KEA46" s="214"/>
      <c r="KEB46" s="214"/>
      <c r="KEC46" s="214"/>
      <c r="KED46" s="214"/>
      <c r="KEE46" s="214"/>
      <c r="KEF46" s="214"/>
      <c r="KEG46" s="214"/>
      <c r="KEH46" s="214"/>
      <c r="KEI46" s="214"/>
      <c r="KEJ46" s="214"/>
      <c r="KEK46" s="214"/>
      <c r="KEL46" s="214"/>
      <c r="KEM46" s="214"/>
      <c r="KEN46" s="214"/>
      <c r="KEO46" s="214"/>
      <c r="KEP46" s="214"/>
      <c r="KEQ46" s="214"/>
      <c r="KER46" s="214"/>
      <c r="KES46" s="214"/>
      <c r="KET46" s="214"/>
      <c r="KEU46" s="214"/>
      <c r="KEV46" s="214"/>
      <c r="KEW46" s="214"/>
      <c r="KEX46" s="214"/>
      <c r="KEY46" s="214"/>
      <c r="KEZ46" s="214"/>
      <c r="KFA46" s="214"/>
      <c r="KFB46" s="214"/>
      <c r="KFC46" s="214"/>
      <c r="KFD46" s="214"/>
      <c r="KFE46" s="214"/>
      <c r="KFF46" s="214"/>
      <c r="KFG46" s="214"/>
      <c r="KFH46" s="214"/>
      <c r="KFI46" s="214"/>
      <c r="KFJ46" s="214"/>
      <c r="KFK46" s="214"/>
      <c r="KFL46" s="214"/>
      <c r="KFM46" s="214"/>
      <c r="KFN46" s="214"/>
      <c r="KFO46" s="214"/>
      <c r="KFP46" s="214"/>
      <c r="KFQ46" s="214"/>
      <c r="KFR46" s="214"/>
      <c r="KFS46" s="214"/>
      <c r="KFT46" s="214"/>
      <c r="KFU46" s="214"/>
      <c r="KFV46" s="214"/>
      <c r="KFW46" s="214"/>
      <c r="KFX46" s="214"/>
      <c r="KFY46" s="214"/>
      <c r="KFZ46" s="214"/>
      <c r="KGA46" s="214"/>
      <c r="KGB46" s="214"/>
      <c r="KGC46" s="214"/>
      <c r="KGD46" s="214"/>
      <c r="KGE46" s="214"/>
      <c r="KGF46" s="214"/>
      <c r="KGG46" s="214"/>
      <c r="KGH46" s="214"/>
      <c r="KGI46" s="214"/>
      <c r="KGJ46" s="214"/>
      <c r="KGK46" s="214"/>
      <c r="KGL46" s="214"/>
      <c r="KGM46" s="214"/>
      <c r="KGN46" s="214"/>
      <c r="KGO46" s="214"/>
      <c r="KGP46" s="214"/>
      <c r="KGQ46" s="214"/>
      <c r="KGR46" s="214"/>
      <c r="KGS46" s="214"/>
      <c r="KGT46" s="214"/>
      <c r="KGU46" s="214"/>
      <c r="KGV46" s="214"/>
      <c r="KGW46" s="214"/>
      <c r="KGX46" s="214"/>
      <c r="KGY46" s="214"/>
      <c r="KGZ46" s="214"/>
      <c r="KHA46" s="214"/>
      <c r="KHB46" s="214"/>
      <c r="KHC46" s="214"/>
      <c r="KHD46" s="214"/>
      <c r="KHE46" s="214"/>
      <c r="KHF46" s="214"/>
      <c r="KHG46" s="214"/>
      <c r="KHH46" s="214"/>
      <c r="KHI46" s="214"/>
      <c r="KHJ46" s="214"/>
      <c r="KHK46" s="214"/>
      <c r="KHL46" s="214"/>
      <c r="KHM46" s="214"/>
      <c r="KHN46" s="214"/>
      <c r="KHO46" s="214"/>
      <c r="KHP46" s="214"/>
      <c r="KHQ46" s="214"/>
      <c r="KHR46" s="214"/>
      <c r="KHS46" s="214"/>
      <c r="KHT46" s="214"/>
      <c r="KHU46" s="214"/>
      <c r="KHV46" s="214"/>
      <c r="KHW46" s="214"/>
      <c r="KHX46" s="214"/>
      <c r="KHY46" s="214"/>
      <c r="KHZ46" s="214"/>
      <c r="KIA46" s="214"/>
      <c r="KIB46" s="214"/>
      <c r="KIC46" s="214"/>
      <c r="KID46" s="214"/>
      <c r="KIE46" s="214"/>
      <c r="KIF46" s="214"/>
      <c r="KIG46" s="214"/>
      <c r="KIH46" s="214"/>
      <c r="KII46" s="214"/>
      <c r="KIJ46" s="214"/>
      <c r="KIK46" s="214"/>
      <c r="KIL46" s="214"/>
      <c r="KIM46" s="214"/>
      <c r="KIN46" s="214"/>
      <c r="KIO46" s="214"/>
      <c r="KIP46" s="214"/>
      <c r="KIQ46" s="214"/>
      <c r="KIR46" s="214"/>
      <c r="KIS46" s="214"/>
      <c r="KIT46" s="214"/>
      <c r="KIU46" s="214"/>
      <c r="KIV46" s="214"/>
      <c r="KIW46" s="214"/>
      <c r="KIX46" s="214"/>
      <c r="KIY46" s="214"/>
      <c r="KIZ46" s="214"/>
      <c r="KJA46" s="214"/>
      <c r="KJB46" s="214"/>
      <c r="KJC46" s="214"/>
      <c r="KJD46" s="214"/>
      <c r="KJE46" s="214"/>
      <c r="KJF46" s="214"/>
      <c r="KJG46" s="214"/>
      <c r="KJH46" s="214"/>
      <c r="KJI46" s="214"/>
      <c r="KJJ46" s="214"/>
      <c r="KJK46" s="214"/>
      <c r="KJL46" s="214"/>
      <c r="KJM46" s="214"/>
      <c r="KJN46" s="214"/>
      <c r="KJO46" s="214"/>
      <c r="KJP46" s="214"/>
      <c r="KJQ46" s="214"/>
      <c r="KJR46" s="214"/>
      <c r="KJS46" s="214"/>
      <c r="KJT46" s="214"/>
      <c r="KJU46" s="214"/>
      <c r="KJV46" s="214"/>
      <c r="KJW46" s="214"/>
      <c r="KJX46" s="214"/>
      <c r="KJY46" s="214"/>
      <c r="KJZ46" s="214"/>
      <c r="KKA46" s="214"/>
      <c r="KKB46" s="214"/>
      <c r="KKC46" s="214"/>
      <c r="KKD46" s="214"/>
      <c r="KKE46" s="214"/>
      <c r="KKF46" s="214"/>
      <c r="KKG46" s="214"/>
      <c r="KKH46" s="214"/>
      <c r="KKI46" s="214"/>
      <c r="KKJ46" s="214"/>
      <c r="KKK46" s="214"/>
      <c r="KKL46" s="214"/>
      <c r="KKM46" s="214"/>
      <c r="KKN46" s="214"/>
      <c r="KKO46" s="214"/>
      <c r="KKP46" s="214"/>
      <c r="KKQ46" s="214"/>
      <c r="KKR46" s="214"/>
      <c r="KKS46" s="214"/>
      <c r="KKT46" s="214"/>
      <c r="KKU46" s="214"/>
      <c r="KKV46" s="214"/>
      <c r="KKW46" s="214"/>
      <c r="KKX46" s="214"/>
      <c r="KKY46" s="214"/>
      <c r="KKZ46" s="214"/>
      <c r="KLA46" s="214"/>
      <c r="KLB46" s="214"/>
      <c r="KLC46" s="214"/>
      <c r="KLD46" s="214"/>
      <c r="KLE46" s="214"/>
      <c r="KLF46" s="214"/>
      <c r="KLG46" s="214"/>
      <c r="KLH46" s="214"/>
      <c r="KLI46" s="214"/>
      <c r="KLJ46" s="214"/>
      <c r="KLK46" s="214"/>
      <c r="KLL46" s="214"/>
      <c r="KLM46" s="214"/>
      <c r="KLN46" s="214"/>
      <c r="KLO46" s="214"/>
      <c r="KLP46" s="214"/>
      <c r="KLQ46" s="214"/>
      <c r="KLR46" s="214"/>
      <c r="KLS46" s="214"/>
      <c r="KLT46" s="214"/>
      <c r="KLU46" s="214"/>
      <c r="KLV46" s="214"/>
      <c r="KLW46" s="214"/>
      <c r="KLX46" s="214"/>
      <c r="KLY46" s="214"/>
      <c r="KLZ46" s="214"/>
      <c r="KMA46" s="214"/>
      <c r="KMB46" s="214"/>
      <c r="KMC46" s="214"/>
      <c r="KMD46" s="214"/>
      <c r="KME46" s="214"/>
      <c r="KMF46" s="214"/>
      <c r="KMG46" s="214"/>
      <c r="KMH46" s="214"/>
      <c r="KMI46" s="214"/>
      <c r="KMJ46" s="214"/>
      <c r="KMK46" s="214"/>
      <c r="KML46" s="214"/>
      <c r="KMM46" s="214"/>
      <c r="KMN46" s="214"/>
      <c r="KMO46" s="214"/>
      <c r="KMP46" s="214"/>
      <c r="KMQ46" s="214"/>
      <c r="KMR46" s="214"/>
      <c r="KMS46" s="214"/>
      <c r="KMT46" s="214"/>
      <c r="KMU46" s="214"/>
      <c r="KMV46" s="214"/>
      <c r="KMW46" s="214"/>
      <c r="KMX46" s="214"/>
      <c r="KMY46" s="214"/>
      <c r="KMZ46" s="214"/>
      <c r="KNA46" s="214"/>
      <c r="KNB46" s="214"/>
      <c r="KNC46" s="214"/>
      <c r="KND46" s="214"/>
      <c r="KNE46" s="214"/>
      <c r="KNF46" s="214"/>
      <c r="KNG46" s="214"/>
      <c r="KNH46" s="214"/>
      <c r="KNI46" s="214"/>
      <c r="KNJ46" s="214"/>
      <c r="KNK46" s="214"/>
      <c r="KNL46" s="214"/>
      <c r="KNM46" s="214"/>
      <c r="KNN46" s="214"/>
      <c r="KNO46" s="214"/>
      <c r="KNP46" s="214"/>
      <c r="KNQ46" s="214"/>
      <c r="KNR46" s="214"/>
      <c r="KNS46" s="214"/>
      <c r="KNT46" s="214"/>
      <c r="KNU46" s="214"/>
      <c r="KNV46" s="214"/>
      <c r="KNW46" s="214"/>
      <c r="KNX46" s="214"/>
      <c r="KNY46" s="214"/>
      <c r="KNZ46" s="214"/>
      <c r="KOA46" s="214"/>
      <c r="KOB46" s="214"/>
      <c r="KOC46" s="214"/>
      <c r="KOD46" s="214"/>
      <c r="KOE46" s="214"/>
      <c r="KOF46" s="214"/>
      <c r="KOG46" s="214"/>
      <c r="KOH46" s="214"/>
      <c r="KOI46" s="214"/>
      <c r="KOJ46" s="214"/>
      <c r="KOK46" s="214"/>
      <c r="KOL46" s="214"/>
      <c r="KOM46" s="214"/>
      <c r="KON46" s="214"/>
      <c r="KOO46" s="214"/>
      <c r="KOP46" s="214"/>
      <c r="KOQ46" s="214"/>
      <c r="KOR46" s="214"/>
      <c r="KOS46" s="214"/>
      <c r="KOT46" s="214"/>
      <c r="KOU46" s="214"/>
      <c r="KOV46" s="214"/>
      <c r="KOW46" s="214"/>
      <c r="KOX46" s="214"/>
      <c r="KOY46" s="214"/>
      <c r="KOZ46" s="214"/>
      <c r="KPA46" s="214"/>
      <c r="KPB46" s="214"/>
      <c r="KPC46" s="214"/>
      <c r="KPD46" s="214"/>
      <c r="KPE46" s="214"/>
      <c r="KPF46" s="214"/>
      <c r="KPG46" s="214"/>
      <c r="KPH46" s="214"/>
      <c r="KPI46" s="214"/>
      <c r="KPJ46" s="214"/>
      <c r="KPK46" s="214"/>
      <c r="KPL46" s="214"/>
      <c r="KPM46" s="214"/>
      <c r="KPN46" s="214"/>
      <c r="KPO46" s="214"/>
      <c r="KPP46" s="214"/>
      <c r="KPQ46" s="214"/>
      <c r="KPR46" s="214"/>
      <c r="KPS46" s="214"/>
      <c r="KPT46" s="214"/>
      <c r="KPU46" s="214"/>
      <c r="KPV46" s="214"/>
      <c r="KPW46" s="214"/>
      <c r="KPX46" s="214"/>
      <c r="KPY46" s="214"/>
      <c r="KPZ46" s="214"/>
      <c r="KQA46" s="214"/>
      <c r="KQB46" s="214"/>
      <c r="KQC46" s="214"/>
      <c r="KQD46" s="214"/>
      <c r="KQE46" s="214"/>
      <c r="KQF46" s="214"/>
      <c r="KQG46" s="214"/>
      <c r="KQH46" s="214"/>
      <c r="KQI46" s="214"/>
      <c r="KQJ46" s="214"/>
      <c r="KQK46" s="214"/>
      <c r="KQL46" s="214"/>
      <c r="KQM46" s="214"/>
      <c r="KQN46" s="214"/>
      <c r="KQO46" s="214"/>
      <c r="KQP46" s="214"/>
      <c r="KQQ46" s="214"/>
      <c r="KQR46" s="214"/>
      <c r="KQS46" s="214"/>
      <c r="KQT46" s="214"/>
      <c r="KQU46" s="214"/>
      <c r="KQV46" s="214"/>
      <c r="KQW46" s="214"/>
      <c r="KQX46" s="214"/>
      <c r="KQY46" s="214"/>
      <c r="KQZ46" s="214"/>
      <c r="KRA46" s="214"/>
      <c r="KRB46" s="214"/>
      <c r="KRC46" s="214"/>
      <c r="KRD46" s="214"/>
      <c r="KRE46" s="214"/>
      <c r="KRF46" s="214"/>
      <c r="KRG46" s="214"/>
      <c r="KRH46" s="214"/>
      <c r="KRI46" s="214"/>
      <c r="KRJ46" s="214"/>
      <c r="KRK46" s="214"/>
      <c r="KRL46" s="214"/>
      <c r="KRM46" s="214"/>
      <c r="KRN46" s="214"/>
      <c r="KRO46" s="214"/>
      <c r="KRP46" s="214"/>
      <c r="KRQ46" s="214"/>
      <c r="KRR46" s="214"/>
      <c r="KRS46" s="214"/>
      <c r="KRT46" s="214"/>
      <c r="KRU46" s="214"/>
      <c r="KRV46" s="214"/>
      <c r="KRW46" s="214"/>
      <c r="KRX46" s="214"/>
      <c r="KRY46" s="214"/>
      <c r="KRZ46" s="214"/>
      <c r="KSA46" s="214"/>
      <c r="KSB46" s="214"/>
      <c r="KSC46" s="214"/>
      <c r="KSD46" s="214"/>
      <c r="KSE46" s="214"/>
      <c r="KSF46" s="214"/>
      <c r="KSG46" s="214"/>
      <c r="KSH46" s="214"/>
      <c r="KSI46" s="214"/>
      <c r="KSJ46" s="214"/>
      <c r="KSK46" s="214"/>
      <c r="KSL46" s="214"/>
      <c r="KSM46" s="214"/>
      <c r="KSN46" s="214"/>
      <c r="KSO46" s="214"/>
      <c r="KSP46" s="214"/>
      <c r="KSQ46" s="214"/>
      <c r="KSR46" s="214"/>
      <c r="KSS46" s="214"/>
      <c r="KST46" s="214"/>
      <c r="KSU46" s="214"/>
      <c r="KSV46" s="214"/>
      <c r="KSW46" s="214"/>
      <c r="KSX46" s="214"/>
      <c r="KSY46" s="214"/>
      <c r="KSZ46" s="214"/>
      <c r="KTA46" s="214"/>
      <c r="KTB46" s="214"/>
      <c r="KTC46" s="214"/>
      <c r="KTD46" s="214"/>
      <c r="KTE46" s="214"/>
      <c r="KTF46" s="214"/>
      <c r="KTG46" s="214"/>
      <c r="KTH46" s="214"/>
      <c r="KTI46" s="214"/>
      <c r="KTJ46" s="214"/>
      <c r="KTK46" s="214"/>
      <c r="KTL46" s="214"/>
      <c r="KTM46" s="214"/>
      <c r="KTN46" s="214"/>
      <c r="KTO46" s="214"/>
      <c r="KTP46" s="214"/>
      <c r="KTQ46" s="214"/>
      <c r="KTR46" s="214"/>
      <c r="KTS46" s="214"/>
      <c r="KTT46" s="214"/>
      <c r="KTU46" s="214"/>
      <c r="KTV46" s="214"/>
      <c r="KTW46" s="214"/>
      <c r="KTX46" s="214"/>
      <c r="KTY46" s="214"/>
      <c r="KTZ46" s="214"/>
      <c r="KUA46" s="214"/>
      <c r="KUB46" s="214"/>
      <c r="KUC46" s="214"/>
      <c r="KUD46" s="214"/>
      <c r="KUE46" s="214"/>
      <c r="KUF46" s="214"/>
      <c r="KUG46" s="214"/>
      <c r="KUH46" s="214"/>
      <c r="KUI46" s="214"/>
      <c r="KUJ46" s="214"/>
      <c r="KUK46" s="214"/>
      <c r="KUL46" s="214"/>
      <c r="KUM46" s="214"/>
      <c r="KUN46" s="214"/>
      <c r="KUO46" s="214"/>
      <c r="KUP46" s="214"/>
      <c r="KUQ46" s="214"/>
      <c r="KUR46" s="214"/>
      <c r="KUS46" s="214"/>
      <c r="KUT46" s="214"/>
      <c r="KUU46" s="214"/>
      <c r="KUV46" s="214"/>
      <c r="KUW46" s="214"/>
      <c r="KUX46" s="214"/>
      <c r="KUY46" s="214"/>
      <c r="KUZ46" s="214"/>
      <c r="KVA46" s="214"/>
      <c r="KVB46" s="214"/>
      <c r="KVC46" s="214"/>
      <c r="KVD46" s="214"/>
      <c r="KVE46" s="214"/>
      <c r="KVF46" s="214"/>
      <c r="KVG46" s="214"/>
      <c r="KVH46" s="214"/>
      <c r="KVI46" s="214"/>
      <c r="KVJ46" s="214"/>
      <c r="KVK46" s="214"/>
      <c r="KVL46" s="214"/>
      <c r="KVM46" s="214"/>
      <c r="KVN46" s="214"/>
      <c r="KVO46" s="214"/>
      <c r="KVP46" s="214"/>
      <c r="KVQ46" s="214"/>
      <c r="KVR46" s="214"/>
      <c r="KVS46" s="214"/>
      <c r="KVT46" s="214"/>
      <c r="KVU46" s="214"/>
      <c r="KVV46" s="214"/>
      <c r="KVW46" s="214"/>
      <c r="KVX46" s="214"/>
      <c r="KVY46" s="214"/>
      <c r="KVZ46" s="214"/>
      <c r="KWA46" s="214"/>
      <c r="KWB46" s="214"/>
      <c r="KWC46" s="214"/>
      <c r="KWD46" s="214"/>
      <c r="KWE46" s="214"/>
      <c r="KWF46" s="214"/>
      <c r="KWG46" s="214"/>
      <c r="KWH46" s="214"/>
      <c r="KWI46" s="214"/>
      <c r="KWJ46" s="214"/>
      <c r="KWK46" s="214"/>
      <c r="KWL46" s="214"/>
      <c r="KWM46" s="214"/>
      <c r="KWN46" s="214"/>
      <c r="KWO46" s="214"/>
      <c r="KWP46" s="214"/>
      <c r="KWQ46" s="214"/>
      <c r="KWR46" s="214"/>
      <c r="KWS46" s="214"/>
      <c r="KWT46" s="214"/>
      <c r="KWU46" s="214"/>
      <c r="KWV46" s="214"/>
      <c r="KWW46" s="214"/>
      <c r="KWX46" s="214"/>
      <c r="KWY46" s="214"/>
      <c r="KWZ46" s="214"/>
      <c r="KXA46" s="214"/>
      <c r="KXB46" s="214"/>
      <c r="KXC46" s="214"/>
      <c r="KXD46" s="214"/>
      <c r="KXE46" s="214"/>
      <c r="KXF46" s="214"/>
      <c r="KXG46" s="214"/>
      <c r="KXH46" s="214"/>
      <c r="KXI46" s="214"/>
      <c r="KXJ46" s="214"/>
      <c r="KXK46" s="214"/>
      <c r="KXL46" s="214"/>
      <c r="KXM46" s="214"/>
      <c r="KXN46" s="214"/>
      <c r="KXO46" s="214"/>
      <c r="KXP46" s="214"/>
      <c r="KXQ46" s="214"/>
      <c r="KXR46" s="214"/>
      <c r="KXS46" s="214"/>
      <c r="KXT46" s="214"/>
      <c r="KXU46" s="214"/>
      <c r="KXV46" s="214"/>
      <c r="KXW46" s="214"/>
      <c r="KXX46" s="214"/>
      <c r="KXY46" s="214"/>
      <c r="KXZ46" s="214"/>
      <c r="KYA46" s="214"/>
      <c r="KYB46" s="214"/>
      <c r="KYC46" s="214"/>
      <c r="KYD46" s="214"/>
      <c r="KYE46" s="214"/>
      <c r="KYF46" s="214"/>
      <c r="KYG46" s="214"/>
      <c r="KYH46" s="214"/>
      <c r="KYI46" s="214"/>
      <c r="KYJ46" s="214"/>
      <c r="KYK46" s="214"/>
      <c r="KYL46" s="214"/>
      <c r="KYM46" s="214"/>
      <c r="KYN46" s="214"/>
      <c r="KYO46" s="214"/>
      <c r="KYP46" s="214"/>
      <c r="KYQ46" s="214"/>
      <c r="KYR46" s="214"/>
      <c r="KYS46" s="214"/>
      <c r="KYT46" s="214"/>
      <c r="KYU46" s="214"/>
      <c r="KYV46" s="214"/>
      <c r="KYW46" s="214"/>
      <c r="KYX46" s="214"/>
      <c r="KYY46" s="214"/>
      <c r="KYZ46" s="214"/>
      <c r="KZA46" s="214"/>
      <c r="KZB46" s="214"/>
      <c r="KZC46" s="214"/>
      <c r="KZD46" s="214"/>
      <c r="KZE46" s="214"/>
      <c r="KZF46" s="214"/>
      <c r="KZG46" s="214"/>
      <c r="KZH46" s="214"/>
      <c r="KZI46" s="214"/>
      <c r="KZJ46" s="214"/>
      <c r="KZK46" s="214"/>
      <c r="KZL46" s="214"/>
      <c r="KZM46" s="214"/>
      <c r="KZN46" s="214"/>
      <c r="KZO46" s="214"/>
      <c r="KZP46" s="214"/>
      <c r="KZQ46" s="214"/>
      <c r="KZR46" s="214"/>
      <c r="KZS46" s="214"/>
      <c r="KZT46" s="214"/>
      <c r="KZU46" s="214"/>
      <c r="KZV46" s="214"/>
      <c r="KZW46" s="214"/>
      <c r="KZX46" s="214"/>
      <c r="KZY46" s="214"/>
      <c r="KZZ46" s="214"/>
      <c r="LAA46" s="214"/>
      <c r="LAB46" s="214"/>
      <c r="LAC46" s="214"/>
      <c r="LAD46" s="214"/>
      <c r="LAE46" s="214"/>
      <c r="LAF46" s="214"/>
      <c r="LAG46" s="214"/>
      <c r="LAH46" s="214"/>
      <c r="LAI46" s="214"/>
      <c r="LAJ46" s="214"/>
      <c r="LAK46" s="214"/>
      <c r="LAL46" s="214"/>
      <c r="LAM46" s="214"/>
      <c r="LAN46" s="214"/>
      <c r="LAO46" s="214"/>
      <c r="LAP46" s="214"/>
      <c r="LAQ46" s="214"/>
      <c r="LAR46" s="214"/>
      <c r="LAS46" s="214"/>
      <c r="LAT46" s="214"/>
      <c r="LAU46" s="214"/>
      <c r="LAV46" s="214"/>
      <c r="LAW46" s="214"/>
      <c r="LAX46" s="214"/>
      <c r="LAY46" s="214"/>
      <c r="LAZ46" s="214"/>
      <c r="LBA46" s="214"/>
      <c r="LBB46" s="214"/>
      <c r="LBC46" s="214"/>
      <c r="LBD46" s="214"/>
      <c r="LBE46" s="214"/>
      <c r="LBF46" s="214"/>
      <c r="LBG46" s="214"/>
      <c r="LBH46" s="214"/>
      <c r="LBI46" s="214"/>
      <c r="LBJ46" s="214"/>
      <c r="LBK46" s="214"/>
      <c r="LBL46" s="214"/>
      <c r="LBM46" s="214"/>
      <c r="LBN46" s="214"/>
      <c r="LBO46" s="214"/>
      <c r="LBP46" s="214"/>
      <c r="LBQ46" s="214"/>
      <c r="LBR46" s="214"/>
      <c r="LBS46" s="214"/>
      <c r="LBT46" s="214"/>
      <c r="LBU46" s="214"/>
      <c r="LBV46" s="214"/>
      <c r="LBW46" s="214"/>
      <c r="LBX46" s="214"/>
      <c r="LBY46" s="214"/>
      <c r="LBZ46" s="214"/>
      <c r="LCA46" s="214"/>
      <c r="LCB46" s="214"/>
      <c r="LCC46" s="214"/>
      <c r="LCD46" s="214"/>
      <c r="LCE46" s="214"/>
      <c r="LCF46" s="214"/>
      <c r="LCG46" s="214"/>
      <c r="LCH46" s="214"/>
      <c r="LCI46" s="214"/>
      <c r="LCJ46" s="214"/>
      <c r="LCK46" s="214"/>
      <c r="LCL46" s="214"/>
      <c r="LCM46" s="214"/>
      <c r="LCN46" s="214"/>
      <c r="LCO46" s="214"/>
      <c r="LCP46" s="214"/>
      <c r="LCQ46" s="214"/>
      <c r="LCR46" s="214"/>
      <c r="LCS46" s="214"/>
      <c r="LCT46" s="214"/>
      <c r="LCU46" s="214"/>
      <c r="LCV46" s="214"/>
      <c r="LCW46" s="214"/>
      <c r="LCX46" s="214"/>
      <c r="LCY46" s="214"/>
      <c r="LCZ46" s="214"/>
      <c r="LDA46" s="214"/>
      <c r="LDB46" s="214"/>
      <c r="LDC46" s="214"/>
      <c r="LDD46" s="214"/>
      <c r="LDE46" s="214"/>
      <c r="LDF46" s="214"/>
      <c r="LDG46" s="214"/>
      <c r="LDH46" s="214"/>
      <c r="LDI46" s="214"/>
      <c r="LDJ46" s="214"/>
      <c r="LDK46" s="214"/>
      <c r="LDL46" s="214"/>
      <c r="LDM46" s="214"/>
      <c r="LDN46" s="214"/>
      <c r="LDO46" s="214"/>
      <c r="LDP46" s="214"/>
      <c r="LDQ46" s="214"/>
      <c r="LDR46" s="214"/>
      <c r="LDS46" s="214"/>
      <c r="LDT46" s="214"/>
      <c r="LDU46" s="214"/>
      <c r="LDV46" s="214"/>
      <c r="LDW46" s="214"/>
      <c r="LDX46" s="214"/>
      <c r="LDY46" s="214"/>
      <c r="LDZ46" s="214"/>
      <c r="LEA46" s="214"/>
      <c r="LEB46" s="214"/>
      <c r="LEC46" s="214"/>
      <c r="LED46" s="214"/>
      <c r="LEE46" s="214"/>
      <c r="LEF46" s="214"/>
      <c r="LEG46" s="214"/>
      <c r="LEH46" s="214"/>
      <c r="LEI46" s="214"/>
      <c r="LEJ46" s="214"/>
      <c r="LEK46" s="214"/>
      <c r="LEL46" s="214"/>
      <c r="LEM46" s="214"/>
      <c r="LEN46" s="214"/>
      <c r="LEO46" s="214"/>
      <c r="LEP46" s="214"/>
      <c r="LEQ46" s="214"/>
      <c r="LER46" s="214"/>
      <c r="LES46" s="214"/>
      <c r="LET46" s="214"/>
      <c r="LEU46" s="214"/>
      <c r="LEV46" s="214"/>
      <c r="LEW46" s="214"/>
      <c r="LEX46" s="214"/>
      <c r="LEY46" s="214"/>
      <c r="LEZ46" s="214"/>
      <c r="LFA46" s="214"/>
      <c r="LFB46" s="214"/>
      <c r="LFC46" s="214"/>
      <c r="LFD46" s="214"/>
      <c r="LFE46" s="214"/>
      <c r="LFF46" s="214"/>
      <c r="LFG46" s="214"/>
      <c r="LFH46" s="214"/>
      <c r="LFI46" s="214"/>
      <c r="LFJ46" s="214"/>
      <c r="LFK46" s="214"/>
      <c r="LFL46" s="214"/>
      <c r="LFM46" s="214"/>
      <c r="LFN46" s="214"/>
      <c r="LFO46" s="214"/>
      <c r="LFP46" s="214"/>
      <c r="LFQ46" s="214"/>
      <c r="LFR46" s="214"/>
      <c r="LFS46" s="214"/>
      <c r="LFT46" s="214"/>
      <c r="LFU46" s="214"/>
      <c r="LFV46" s="214"/>
      <c r="LFW46" s="214"/>
      <c r="LFX46" s="214"/>
      <c r="LFY46" s="214"/>
      <c r="LFZ46" s="214"/>
      <c r="LGA46" s="214"/>
      <c r="LGB46" s="214"/>
      <c r="LGC46" s="214"/>
      <c r="LGD46" s="214"/>
      <c r="LGE46" s="214"/>
      <c r="LGF46" s="214"/>
      <c r="LGG46" s="214"/>
      <c r="LGH46" s="214"/>
      <c r="LGI46" s="214"/>
      <c r="LGJ46" s="214"/>
      <c r="LGK46" s="214"/>
      <c r="LGL46" s="214"/>
      <c r="LGM46" s="214"/>
      <c r="LGN46" s="214"/>
      <c r="LGO46" s="214"/>
      <c r="LGP46" s="214"/>
      <c r="LGQ46" s="214"/>
      <c r="LGR46" s="214"/>
      <c r="LGS46" s="214"/>
      <c r="LGT46" s="214"/>
      <c r="LGU46" s="214"/>
      <c r="LGV46" s="214"/>
      <c r="LGW46" s="214"/>
      <c r="LGX46" s="214"/>
      <c r="LGY46" s="214"/>
      <c r="LGZ46" s="214"/>
      <c r="LHA46" s="214"/>
      <c r="LHB46" s="214"/>
      <c r="LHC46" s="214"/>
      <c r="LHD46" s="214"/>
      <c r="LHE46" s="214"/>
      <c r="LHF46" s="214"/>
      <c r="LHG46" s="214"/>
      <c r="LHH46" s="214"/>
      <c r="LHI46" s="214"/>
      <c r="LHJ46" s="214"/>
      <c r="LHK46" s="214"/>
      <c r="LHL46" s="214"/>
      <c r="LHM46" s="214"/>
      <c r="LHN46" s="214"/>
      <c r="LHO46" s="214"/>
      <c r="LHP46" s="214"/>
      <c r="LHQ46" s="214"/>
      <c r="LHR46" s="214"/>
      <c r="LHS46" s="214"/>
      <c r="LHT46" s="214"/>
      <c r="LHU46" s="214"/>
      <c r="LHV46" s="214"/>
      <c r="LHW46" s="214"/>
      <c r="LHX46" s="214"/>
      <c r="LHY46" s="214"/>
      <c r="LHZ46" s="214"/>
      <c r="LIA46" s="214"/>
      <c r="LIB46" s="214"/>
      <c r="LIC46" s="214"/>
      <c r="LID46" s="214"/>
      <c r="LIE46" s="214"/>
      <c r="LIF46" s="214"/>
      <c r="LIG46" s="214"/>
      <c r="LIH46" s="214"/>
      <c r="LII46" s="214"/>
      <c r="LIJ46" s="214"/>
      <c r="LIK46" s="214"/>
      <c r="LIL46" s="214"/>
      <c r="LIM46" s="214"/>
      <c r="LIN46" s="214"/>
      <c r="LIO46" s="214"/>
      <c r="LIP46" s="214"/>
      <c r="LIQ46" s="214"/>
      <c r="LIR46" s="214"/>
      <c r="LIS46" s="214"/>
      <c r="LIT46" s="214"/>
      <c r="LIU46" s="214"/>
      <c r="LIV46" s="214"/>
      <c r="LIW46" s="214"/>
      <c r="LIX46" s="214"/>
      <c r="LIY46" s="214"/>
      <c r="LIZ46" s="214"/>
      <c r="LJA46" s="214"/>
      <c r="LJB46" s="214"/>
      <c r="LJC46" s="214"/>
      <c r="LJD46" s="214"/>
      <c r="LJE46" s="214"/>
      <c r="LJF46" s="214"/>
      <c r="LJG46" s="214"/>
      <c r="LJH46" s="214"/>
      <c r="LJI46" s="214"/>
      <c r="LJJ46" s="214"/>
      <c r="LJK46" s="214"/>
      <c r="LJL46" s="214"/>
      <c r="LJM46" s="214"/>
      <c r="LJN46" s="214"/>
      <c r="LJO46" s="214"/>
      <c r="LJP46" s="214"/>
      <c r="LJQ46" s="214"/>
      <c r="LJR46" s="214"/>
      <c r="LJS46" s="214"/>
      <c r="LJT46" s="214"/>
      <c r="LJU46" s="214"/>
      <c r="LJV46" s="214"/>
      <c r="LJW46" s="214"/>
      <c r="LJX46" s="214"/>
      <c r="LJY46" s="214"/>
      <c r="LJZ46" s="214"/>
      <c r="LKA46" s="214"/>
      <c r="LKB46" s="214"/>
      <c r="LKC46" s="214"/>
      <c r="LKD46" s="214"/>
      <c r="LKE46" s="214"/>
      <c r="LKF46" s="214"/>
      <c r="LKG46" s="214"/>
      <c r="LKH46" s="214"/>
      <c r="LKI46" s="214"/>
      <c r="LKJ46" s="214"/>
      <c r="LKK46" s="214"/>
      <c r="LKL46" s="214"/>
      <c r="LKM46" s="214"/>
      <c r="LKN46" s="214"/>
      <c r="LKO46" s="214"/>
      <c r="LKP46" s="214"/>
      <c r="LKQ46" s="214"/>
      <c r="LKR46" s="214"/>
      <c r="LKS46" s="214"/>
      <c r="LKT46" s="214"/>
      <c r="LKU46" s="214"/>
      <c r="LKV46" s="214"/>
      <c r="LKW46" s="214"/>
      <c r="LKX46" s="214"/>
      <c r="LKY46" s="214"/>
      <c r="LKZ46" s="214"/>
      <c r="LLA46" s="214"/>
      <c r="LLB46" s="214"/>
      <c r="LLC46" s="214"/>
      <c r="LLD46" s="214"/>
      <c r="LLE46" s="214"/>
      <c r="LLF46" s="214"/>
      <c r="LLG46" s="214"/>
      <c r="LLH46" s="214"/>
      <c r="LLI46" s="214"/>
      <c r="LLJ46" s="214"/>
      <c r="LLK46" s="214"/>
      <c r="LLL46" s="214"/>
      <c r="LLM46" s="214"/>
      <c r="LLN46" s="214"/>
      <c r="LLO46" s="214"/>
      <c r="LLP46" s="214"/>
      <c r="LLQ46" s="214"/>
      <c r="LLR46" s="214"/>
      <c r="LLS46" s="214"/>
      <c r="LLT46" s="214"/>
      <c r="LLU46" s="214"/>
      <c r="LLV46" s="214"/>
      <c r="LLW46" s="214"/>
      <c r="LLX46" s="214"/>
      <c r="LLY46" s="214"/>
      <c r="LLZ46" s="214"/>
      <c r="LMA46" s="214"/>
      <c r="LMB46" s="214"/>
      <c r="LMC46" s="214"/>
      <c r="LMD46" s="214"/>
      <c r="LME46" s="214"/>
      <c r="LMF46" s="214"/>
      <c r="LMG46" s="214"/>
      <c r="LMH46" s="214"/>
      <c r="LMI46" s="214"/>
      <c r="LMJ46" s="214"/>
      <c r="LMK46" s="214"/>
      <c r="LML46" s="214"/>
      <c r="LMM46" s="214"/>
      <c r="LMN46" s="214"/>
      <c r="LMO46" s="214"/>
      <c r="LMP46" s="214"/>
      <c r="LMQ46" s="214"/>
      <c r="LMR46" s="214"/>
      <c r="LMS46" s="214"/>
      <c r="LMT46" s="214"/>
      <c r="LMU46" s="214"/>
      <c r="LMV46" s="214"/>
      <c r="LMW46" s="214"/>
      <c r="LMX46" s="214"/>
      <c r="LMY46" s="214"/>
      <c r="LMZ46" s="214"/>
      <c r="LNA46" s="214"/>
      <c r="LNB46" s="214"/>
      <c r="LNC46" s="214"/>
      <c r="LND46" s="214"/>
      <c r="LNE46" s="214"/>
      <c r="LNF46" s="214"/>
      <c r="LNG46" s="214"/>
      <c r="LNH46" s="214"/>
      <c r="LNI46" s="214"/>
      <c r="LNJ46" s="214"/>
      <c r="LNK46" s="214"/>
      <c r="LNL46" s="214"/>
      <c r="LNM46" s="214"/>
      <c r="LNN46" s="214"/>
      <c r="LNO46" s="214"/>
      <c r="LNP46" s="214"/>
      <c r="LNQ46" s="214"/>
      <c r="LNR46" s="214"/>
      <c r="LNS46" s="214"/>
      <c r="LNT46" s="214"/>
      <c r="LNU46" s="214"/>
      <c r="LNV46" s="214"/>
      <c r="LNW46" s="214"/>
      <c r="LNX46" s="214"/>
      <c r="LNY46" s="214"/>
      <c r="LNZ46" s="214"/>
      <c r="LOA46" s="214"/>
      <c r="LOB46" s="214"/>
      <c r="LOC46" s="214"/>
      <c r="LOD46" s="214"/>
      <c r="LOE46" s="214"/>
      <c r="LOF46" s="214"/>
      <c r="LOG46" s="214"/>
      <c r="LOH46" s="214"/>
      <c r="LOI46" s="214"/>
      <c r="LOJ46" s="214"/>
      <c r="LOK46" s="214"/>
      <c r="LOL46" s="214"/>
      <c r="LOM46" s="214"/>
      <c r="LON46" s="214"/>
      <c r="LOO46" s="214"/>
      <c r="LOP46" s="214"/>
      <c r="LOQ46" s="214"/>
      <c r="LOR46" s="214"/>
      <c r="LOS46" s="214"/>
      <c r="LOT46" s="214"/>
      <c r="LOU46" s="214"/>
      <c r="LOV46" s="214"/>
      <c r="LOW46" s="214"/>
      <c r="LOX46" s="214"/>
      <c r="LOY46" s="214"/>
      <c r="LOZ46" s="214"/>
      <c r="LPA46" s="214"/>
      <c r="LPB46" s="214"/>
      <c r="LPC46" s="214"/>
      <c r="LPD46" s="214"/>
      <c r="LPE46" s="214"/>
      <c r="LPF46" s="214"/>
      <c r="LPG46" s="214"/>
      <c r="LPH46" s="214"/>
      <c r="LPI46" s="214"/>
      <c r="LPJ46" s="214"/>
      <c r="LPK46" s="214"/>
      <c r="LPL46" s="214"/>
      <c r="LPM46" s="214"/>
      <c r="LPN46" s="214"/>
      <c r="LPO46" s="214"/>
      <c r="LPP46" s="214"/>
      <c r="LPQ46" s="214"/>
      <c r="LPR46" s="214"/>
      <c r="LPS46" s="214"/>
      <c r="LPT46" s="214"/>
      <c r="LPU46" s="214"/>
      <c r="LPV46" s="214"/>
      <c r="LPW46" s="214"/>
      <c r="LPX46" s="214"/>
      <c r="LPY46" s="214"/>
      <c r="LPZ46" s="214"/>
      <c r="LQA46" s="214"/>
      <c r="LQB46" s="214"/>
      <c r="LQC46" s="214"/>
      <c r="LQD46" s="214"/>
      <c r="LQE46" s="214"/>
      <c r="LQF46" s="214"/>
      <c r="LQG46" s="214"/>
      <c r="LQH46" s="214"/>
      <c r="LQI46" s="214"/>
      <c r="LQJ46" s="214"/>
      <c r="LQK46" s="214"/>
      <c r="LQL46" s="214"/>
      <c r="LQM46" s="214"/>
      <c r="LQN46" s="214"/>
      <c r="LQO46" s="214"/>
      <c r="LQP46" s="214"/>
      <c r="LQQ46" s="214"/>
      <c r="LQR46" s="214"/>
      <c r="LQS46" s="214"/>
      <c r="LQT46" s="214"/>
      <c r="LQU46" s="214"/>
      <c r="LQV46" s="214"/>
      <c r="LQW46" s="214"/>
      <c r="LQX46" s="214"/>
      <c r="LQY46" s="214"/>
      <c r="LQZ46" s="214"/>
      <c r="LRA46" s="214"/>
      <c r="LRB46" s="214"/>
      <c r="LRC46" s="214"/>
      <c r="LRD46" s="214"/>
      <c r="LRE46" s="214"/>
      <c r="LRF46" s="214"/>
      <c r="LRG46" s="214"/>
      <c r="LRH46" s="214"/>
      <c r="LRI46" s="214"/>
      <c r="LRJ46" s="214"/>
      <c r="LRK46" s="214"/>
      <c r="LRL46" s="214"/>
      <c r="LRM46" s="214"/>
      <c r="LRN46" s="214"/>
      <c r="LRO46" s="214"/>
      <c r="LRP46" s="214"/>
      <c r="LRQ46" s="214"/>
      <c r="LRR46" s="214"/>
      <c r="LRS46" s="214"/>
      <c r="LRT46" s="214"/>
      <c r="LRU46" s="214"/>
      <c r="LRV46" s="214"/>
      <c r="LRW46" s="214"/>
      <c r="LRX46" s="214"/>
      <c r="LRY46" s="214"/>
      <c r="LRZ46" s="214"/>
      <c r="LSA46" s="214"/>
      <c r="LSB46" s="214"/>
      <c r="LSC46" s="214"/>
      <c r="LSD46" s="214"/>
      <c r="LSE46" s="214"/>
      <c r="LSF46" s="214"/>
      <c r="LSG46" s="214"/>
      <c r="LSH46" s="214"/>
      <c r="LSI46" s="214"/>
      <c r="LSJ46" s="214"/>
      <c r="LSK46" s="214"/>
      <c r="LSL46" s="214"/>
      <c r="LSM46" s="214"/>
      <c r="LSN46" s="214"/>
      <c r="LSO46" s="214"/>
      <c r="LSP46" s="214"/>
      <c r="LSQ46" s="214"/>
      <c r="LSR46" s="214"/>
      <c r="LSS46" s="214"/>
      <c r="LST46" s="214"/>
      <c r="LSU46" s="214"/>
      <c r="LSV46" s="214"/>
      <c r="LSW46" s="214"/>
      <c r="LSX46" s="214"/>
      <c r="LSY46" s="214"/>
      <c r="LSZ46" s="214"/>
      <c r="LTA46" s="214"/>
      <c r="LTB46" s="214"/>
      <c r="LTC46" s="214"/>
      <c r="LTD46" s="214"/>
      <c r="LTE46" s="214"/>
      <c r="LTF46" s="214"/>
      <c r="LTG46" s="214"/>
      <c r="LTH46" s="214"/>
      <c r="LTI46" s="214"/>
      <c r="LTJ46" s="214"/>
      <c r="LTK46" s="214"/>
      <c r="LTL46" s="214"/>
      <c r="LTM46" s="214"/>
      <c r="LTN46" s="214"/>
      <c r="LTO46" s="214"/>
      <c r="LTP46" s="214"/>
      <c r="LTQ46" s="214"/>
      <c r="LTR46" s="214"/>
      <c r="LTS46" s="214"/>
      <c r="LTT46" s="214"/>
      <c r="LTU46" s="214"/>
      <c r="LTV46" s="214"/>
      <c r="LTW46" s="214"/>
      <c r="LTX46" s="214"/>
      <c r="LTY46" s="214"/>
      <c r="LTZ46" s="214"/>
      <c r="LUA46" s="214"/>
      <c r="LUB46" s="214"/>
      <c r="LUC46" s="214"/>
      <c r="LUD46" s="214"/>
      <c r="LUE46" s="214"/>
      <c r="LUF46" s="214"/>
      <c r="LUG46" s="214"/>
      <c r="LUH46" s="214"/>
      <c r="LUI46" s="214"/>
      <c r="LUJ46" s="214"/>
      <c r="LUK46" s="214"/>
      <c r="LUL46" s="214"/>
      <c r="LUM46" s="214"/>
      <c r="LUN46" s="214"/>
      <c r="LUO46" s="214"/>
      <c r="LUP46" s="214"/>
      <c r="LUQ46" s="214"/>
      <c r="LUR46" s="214"/>
      <c r="LUS46" s="214"/>
      <c r="LUT46" s="214"/>
      <c r="LUU46" s="214"/>
      <c r="LUV46" s="214"/>
      <c r="LUW46" s="214"/>
      <c r="LUX46" s="214"/>
      <c r="LUY46" s="214"/>
      <c r="LUZ46" s="214"/>
      <c r="LVA46" s="214"/>
      <c r="LVB46" s="214"/>
      <c r="LVC46" s="214"/>
      <c r="LVD46" s="214"/>
      <c r="LVE46" s="214"/>
      <c r="LVF46" s="214"/>
      <c r="LVG46" s="214"/>
      <c r="LVH46" s="214"/>
      <c r="LVI46" s="214"/>
      <c r="LVJ46" s="214"/>
      <c r="LVK46" s="214"/>
      <c r="LVL46" s="214"/>
      <c r="LVM46" s="214"/>
      <c r="LVN46" s="214"/>
      <c r="LVO46" s="214"/>
      <c r="LVP46" s="214"/>
      <c r="LVQ46" s="214"/>
      <c r="LVR46" s="214"/>
      <c r="LVS46" s="214"/>
      <c r="LVT46" s="214"/>
      <c r="LVU46" s="214"/>
      <c r="LVV46" s="214"/>
      <c r="LVW46" s="214"/>
      <c r="LVX46" s="214"/>
      <c r="LVY46" s="214"/>
      <c r="LVZ46" s="214"/>
      <c r="LWA46" s="214"/>
      <c r="LWB46" s="214"/>
      <c r="LWC46" s="214"/>
      <c r="LWD46" s="214"/>
      <c r="LWE46" s="214"/>
      <c r="LWF46" s="214"/>
      <c r="LWG46" s="214"/>
      <c r="LWH46" s="214"/>
      <c r="LWI46" s="214"/>
      <c r="LWJ46" s="214"/>
      <c r="LWK46" s="214"/>
      <c r="LWL46" s="214"/>
      <c r="LWM46" s="214"/>
      <c r="LWN46" s="214"/>
      <c r="LWO46" s="214"/>
      <c r="LWP46" s="214"/>
      <c r="LWQ46" s="214"/>
      <c r="LWR46" s="214"/>
      <c r="LWS46" s="214"/>
      <c r="LWT46" s="214"/>
      <c r="LWU46" s="214"/>
      <c r="LWV46" s="214"/>
      <c r="LWW46" s="214"/>
      <c r="LWX46" s="214"/>
      <c r="LWY46" s="214"/>
      <c r="LWZ46" s="214"/>
      <c r="LXA46" s="214"/>
      <c r="LXB46" s="214"/>
      <c r="LXC46" s="214"/>
      <c r="LXD46" s="214"/>
      <c r="LXE46" s="214"/>
      <c r="LXF46" s="214"/>
      <c r="LXG46" s="214"/>
      <c r="LXH46" s="214"/>
      <c r="LXI46" s="214"/>
      <c r="LXJ46" s="214"/>
      <c r="LXK46" s="214"/>
      <c r="LXL46" s="214"/>
      <c r="LXM46" s="214"/>
      <c r="LXN46" s="214"/>
      <c r="LXO46" s="214"/>
      <c r="LXP46" s="214"/>
      <c r="LXQ46" s="214"/>
      <c r="LXR46" s="214"/>
      <c r="LXS46" s="214"/>
      <c r="LXT46" s="214"/>
      <c r="LXU46" s="214"/>
      <c r="LXV46" s="214"/>
      <c r="LXW46" s="214"/>
      <c r="LXX46" s="214"/>
      <c r="LXY46" s="214"/>
      <c r="LXZ46" s="214"/>
      <c r="LYA46" s="214"/>
      <c r="LYB46" s="214"/>
      <c r="LYC46" s="214"/>
      <c r="LYD46" s="214"/>
      <c r="LYE46" s="214"/>
      <c r="LYF46" s="214"/>
      <c r="LYG46" s="214"/>
      <c r="LYH46" s="214"/>
      <c r="LYI46" s="214"/>
      <c r="LYJ46" s="214"/>
      <c r="LYK46" s="214"/>
      <c r="LYL46" s="214"/>
      <c r="LYM46" s="214"/>
      <c r="LYN46" s="214"/>
      <c r="LYO46" s="214"/>
      <c r="LYP46" s="214"/>
      <c r="LYQ46" s="214"/>
      <c r="LYR46" s="214"/>
      <c r="LYS46" s="214"/>
      <c r="LYT46" s="214"/>
      <c r="LYU46" s="214"/>
      <c r="LYV46" s="214"/>
      <c r="LYW46" s="214"/>
      <c r="LYX46" s="214"/>
      <c r="LYY46" s="214"/>
      <c r="LYZ46" s="214"/>
      <c r="LZA46" s="214"/>
      <c r="LZB46" s="214"/>
      <c r="LZC46" s="214"/>
      <c r="LZD46" s="214"/>
      <c r="LZE46" s="214"/>
      <c r="LZF46" s="214"/>
      <c r="LZG46" s="214"/>
      <c r="LZH46" s="214"/>
      <c r="LZI46" s="214"/>
      <c r="LZJ46" s="214"/>
      <c r="LZK46" s="214"/>
      <c r="LZL46" s="214"/>
      <c r="LZM46" s="214"/>
      <c r="LZN46" s="214"/>
      <c r="LZO46" s="214"/>
      <c r="LZP46" s="214"/>
      <c r="LZQ46" s="214"/>
      <c r="LZR46" s="214"/>
      <c r="LZS46" s="214"/>
      <c r="LZT46" s="214"/>
      <c r="LZU46" s="214"/>
      <c r="LZV46" s="214"/>
      <c r="LZW46" s="214"/>
      <c r="LZX46" s="214"/>
      <c r="LZY46" s="214"/>
      <c r="LZZ46" s="214"/>
      <c r="MAA46" s="214"/>
      <c r="MAB46" s="214"/>
      <c r="MAC46" s="214"/>
      <c r="MAD46" s="214"/>
      <c r="MAE46" s="214"/>
      <c r="MAF46" s="214"/>
      <c r="MAG46" s="214"/>
      <c r="MAH46" s="214"/>
      <c r="MAI46" s="214"/>
      <c r="MAJ46" s="214"/>
      <c r="MAK46" s="214"/>
      <c r="MAL46" s="214"/>
      <c r="MAM46" s="214"/>
      <c r="MAN46" s="214"/>
      <c r="MAO46" s="214"/>
      <c r="MAP46" s="214"/>
      <c r="MAQ46" s="214"/>
      <c r="MAR46" s="214"/>
      <c r="MAS46" s="214"/>
      <c r="MAT46" s="214"/>
      <c r="MAU46" s="214"/>
      <c r="MAV46" s="214"/>
      <c r="MAW46" s="214"/>
      <c r="MAX46" s="214"/>
      <c r="MAY46" s="214"/>
      <c r="MAZ46" s="214"/>
      <c r="MBA46" s="214"/>
      <c r="MBB46" s="214"/>
      <c r="MBC46" s="214"/>
      <c r="MBD46" s="214"/>
      <c r="MBE46" s="214"/>
      <c r="MBF46" s="214"/>
      <c r="MBG46" s="214"/>
      <c r="MBH46" s="214"/>
      <c r="MBI46" s="214"/>
      <c r="MBJ46" s="214"/>
      <c r="MBK46" s="214"/>
      <c r="MBL46" s="214"/>
      <c r="MBM46" s="214"/>
      <c r="MBN46" s="214"/>
      <c r="MBO46" s="214"/>
      <c r="MBP46" s="214"/>
      <c r="MBQ46" s="214"/>
      <c r="MBR46" s="214"/>
      <c r="MBS46" s="214"/>
      <c r="MBT46" s="214"/>
      <c r="MBU46" s="214"/>
      <c r="MBV46" s="214"/>
      <c r="MBW46" s="214"/>
      <c r="MBX46" s="214"/>
      <c r="MBY46" s="214"/>
      <c r="MBZ46" s="214"/>
      <c r="MCA46" s="214"/>
      <c r="MCB46" s="214"/>
      <c r="MCC46" s="214"/>
      <c r="MCD46" s="214"/>
      <c r="MCE46" s="214"/>
      <c r="MCF46" s="214"/>
      <c r="MCG46" s="214"/>
      <c r="MCH46" s="214"/>
      <c r="MCI46" s="214"/>
      <c r="MCJ46" s="214"/>
      <c r="MCK46" s="214"/>
      <c r="MCL46" s="214"/>
      <c r="MCM46" s="214"/>
      <c r="MCN46" s="214"/>
      <c r="MCO46" s="214"/>
      <c r="MCP46" s="214"/>
      <c r="MCQ46" s="214"/>
      <c r="MCR46" s="214"/>
      <c r="MCS46" s="214"/>
      <c r="MCT46" s="214"/>
      <c r="MCU46" s="214"/>
      <c r="MCV46" s="214"/>
      <c r="MCW46" s="214"/>
      <c r="MCX46" s="214"/>
      <c r="MCY46" s="214"/>
      <c r="MCZ46" s="214"/>
      <c r="MDA46" s="214"/>
      <c r="MDB46" s="214"/>
      <c r="MDC46" s="214"/>
      <c r="MDD46" s="214"/>
      <c r="MDE46" s="214"/>
      <c r="MDF46" s="214"/>
      <c r="MDG46" s="214"/>
      <c r="MDH46" s="214"/>
      <c r="MDI46" s="214"/>
      <c r="MDJ46" s="214"/>
      <c r="MDK46" s="214"/>
      <c r="MDL46" s="214"/>
      <c r="MDM46" s="214"/>
      <c r="MDN46" s="214"/>
      <c r="MDO46" s="214"/>
      <c r="MDP46" s="214"/>
      <c r="MDQ46" s="214"/>
      <c r="MDR46" s="214"/>
      <c r="MDS46" s="214"/>
      <c r="MDT46" s="214"/>
      <c r="MDU46" s="214"/>
      <c r="MDV46" s="214"/>
      <c r="MDW46" s="214"/>
      <c r="MDX46" s="214"/>
      <c r="MDY46" s="214"/>
      <c r="MDZ46" s="214"/>
      <c r="MEA46" s="214"/>
      <c r="MEB46" s="214"/>
      <c r="MEC46" s="214"/>
      <c r="MED46" s="214"/>
      <c r="MEE46" s="214"/>
      <c r="MEF46" s="214"/>
      <c r="MEG46" s="214"/>
      <c r="MEH46" s="214"/>
      <c r="MEI46" s="214"/>
      <c r="MEJ46" s="214"/>
      <c r="MEK46" s="214"/>
      <c r="MEL46" s="214"/>
      <c r="MEM46" s="214"/>
      <c r="MEN46" s="214"/>
      <c r="MEO46" s="214"/>
      <c r="MEP46" s="214"/>
      <c r="MEQ46" s="214"/>
      <c r="MER46" s="214"/>
      <c r="MES46" s="214"/>
      <c r="MET46" s="214"/>
      <c r="MEU46" s="214"/>
      <c r="MEV46" s="214"/>
      <c r="MEW46" s="214"/>
      <c r="MEX46" s="214"/>
      <c r="MEY46" s="214"/>
      <c r="MEZ46" s="214"/>
      <c r="MFA46" s="214"/>
      <c r="MFB46" s="214"/>
      <c r="MFC46" s="214"/>
      <c r="MFD46" s="214"/>
      <c r="MFE46" s="214"/>
      <c r="MFF46" s="214"/>
      <c r="MFG46" s="214"/>
      <c r="MFH46" s="214"/>
      <c r="MFI46" s="214"/>
      <c r="MFJ46" s="214"/>
      <c r="MFK46" s="214"/>
      <c r="MFL46" s="214"/>
      <c r="MFM46" s="214"/>
      <c r="MFN46" s="214"/>
      <c r="MFO46" s="214"/>
      <c r="MFP46" s="214"/>
      <c r="MFQ46" s="214"/>
      <c r="MFR46" s="214"/>
      <c r="MFS46" s="214"/>
      <c r="MFT46" s="214"/>
      <c r="MFU46" s="214"/>
      <c r="MFV46" s="214"/>
      <c r="MFW46" s="214"/>
      <c r="MFX46" s="214"/>
      <c r="MFY46" s="214"/>
      <c r="MFZ46" s="214"/>
      <c r="MGA46" s="214"/>
      <c r="MGB46" s="214"/>
      <c r="MGC46" s="214"/>
      <c r="MGD46" s="214"/>
      <c r="MGE46" s="214"/>
      <c r="MGF46" s="214"/>
      <c r="MGG46" s="214"/>
      <c r="MGH46" s="214"/>
      <c r="MGI46" s="214"/>
      <c r="MGJ46" s="214"/>
      <c r="MGK46" s="214"/>
      <c r="MGL46" s="214"/>
      <c r="MGM46" s="214"/>
      <c r="MGN46" s="214"/>
      <c r="MGO46" s="214"/>
      <c r="MGP46" s="214"/>
      <c r="MGQ46" s="214"/>
      <c r="MGR46" s="214"/>
      <c r="MGS46" s="214"/>
      <c r="MGT46" s="214"/>
      <c r="MGU46" s="214"/>
      <c r="MGV46" s="214"/>
      <c r="MGW46" s="214"/>
      <c r="MGX46" s="214"/>
      <c r="MGY46" s="214"/>
      <c r="MGZ46" s="214"/>
      <c r="MHA46" s="214"/>
      <c r="MHB46" s="214"/>
      <c r="MHC46" s="214"/>
      <c r="MHD46" s="214"/>
      <c r="MHE46" s="214"/>
      <c r="MHF46" s="214"/>
      <c r="MHG46" s="214"/>
      <c r="MHH46" s="214"/>
      <c r="MHI46" s="214"/>
      <c r="MHJ46" s="214"/>
      <c r="MHK46" s="214"/>
      <c r="MHL46" s="214"/>
      <c r="MHM46" s="214"/>
      <c r="MHN46" s="214"/>
      <c r="MHO46" s="214"/>
      <c r="MHP46" s="214"/>
      <c r="MHQ46" s="214"/>
      <c r="MHR46" s="214"/>
      <c r="MHS46" s="214"/>
      <c r="MHT46" s="214"/>
      <c r="MHU46" s="214"/>
      <c r="MHV46" s="214"/>
      <c r="MHW46" s="214"/>
      <c r="MHX46" s="214"/>
      <c r="MHY46" s="214"/>
      <c r="MHZ46" s="214"/>
      <c r="MIA46" s="214"/>
      <c r="MIB46" s="214"/>
      <c r="MIC46" s="214"/>
      <c r="MID46" s="214"/>
      <c r="MIE46" s="214"/>
      <c r="MIF46" s="214"/>
      <c r="MIG46" s="214"/>
      <c r="MIH46" s="214"/>
      <c r="MII46" s="214"/>
      <c r="MIJ46" s="214"/>
      <c r="MIK46" s="214"/>
      <c r="MIL46" s="214"/>
      <c r="MIM46" s="214"/>
      <c r="MIN46" s="214"/>
      <c r="MIO46" s="214"/>
      <c r="MIP46" s="214"/>
      <c r="MIQ46" s="214"/>
      <c r="MIR46" s="214"/>
      <c r="MIS46" s="214"/>
      <c r="MIT46" s="214"/>
      <c r="MIU46" s="214"/>
      <c r="MIV46" s="214"/>
      <c r="MIW46" s="214"/>
      <c r="MIX46" s="214"/>
      <c r="MIY46" s="214"/>
      <c r="MIZ46" s="214"/>
      <c r="MJA46" s="214"/>
      <c r="MJB46" s="214"/>
      <c r="MJC46" s="214"/>
      <c r="MJD46" s="214"/>
      <c r="MJE46" s="214"/>
      <c r="MJF46" s="214"/>
      <c r="MJG46" s="214"/>
      <c r="MJH46" s="214"/>
      <c r="MJI46" s="214"/>
      <c r="MJJ46" s="214"/>
      <c r="MJK46" s="214"/>
      <c r="MJL46" s="214"/>
      <c r="MJM46" s="214"/>
      <c r="MJN46" s="214"/>
      <c r="MJO46" s="214"/>
      <c r="MJP46" s="214"/>
      <c r="MJQ46" s="214"/>
      <c r="MJR46" s="214"/>
      <c r="MJS46" s="214"/>
      <c r="MJT46" s="214"/>
      <c r="MJU46" s="214"/>
      <c r="MJV46" s="214"/>
      <c r="MJW46" s="214"/>
      <c r="MJX46" s="214"/>
      <c r="MJY46" s="214"/>
      <c r="MJZ46" s="214"/>
      <c r="MKA46" s="214"/>
      <c r="MKB46" s="214"/>
      <c r="MKC46" s="214"/>
      <c r="MKD46" s="214"/>
      <c r="MKE46" s="214"/>
      <c r="MKF46" s="214"/>
      <c r="MKG46" s="214"/>
      <c r="MKH46" s="214"/>
      <c r="MKI46" s="214"/>
      <c r="MKJ46" s="214"/>
      <c r="MKK46" s="214"/>
      <c r="MKL46" s="214"/>
      <c r="MKM46" s="214"/>
      <c r="MKN46" s="214"/>
      <c r="MKO46" s="214"/>
      <c r="MKP46" s="214"/>
      <c r="MKQ46" s="214"/>
      <c r="MKR46" s="214"/>
      <c r="MKS46" s="214"/>
      <c r="MKT46" s="214"/>
      <c r="MKU46" s="214"/>
      <c r="MKV46" s="214"/>
      <c r="MKW46" s="214"/>
      <c r="MKX46" s="214"/>
      <c r="MKY46" s="214"/>
      <c r="MKZ46" s="214"/>
      <c r="MLA46" s="214"/>
      <c r="MLB46" s="214"/>
      <c r="MLC46" s="214"/>
      <c r="MLD46" s="214"/>
      <c r="MLE46" s="214"/>
      <c r="MLF46" s="214"/>
      <c r="MLG46" s="214"/>
      <c r="MLH46" s="214"/>
      <c r="MLI46" s="214"/>
      <c r="MLJ46" s="214"/>
      <c r="MLK46" s="214"/>
      <c r="MLL46" s="214"/>
      <c r="MLM46" s="214"/>
      <c r="MLN46" s="214"/>
      <c r="MLO46" s="214"/>
      <c r="MLP46" s="214"/>
      <c r="MLQ46" s="214"/>
      <c r="MLR46" s="214"/>
      <c r="MLS46" s="214"/>
      <c r="MLT46" s="214"/>
      <c r="MLU46" s="214"/>
      <c r="MLV46" s="214"/>
      <c r="MLW46" s="214"/>
      <c r="MLX46" s="214"/>
      <c r="MLY46" s="214"/>
      <c r="MLZ46" s="214"/>
      <c r="MMA46" s="214"/>
      <c r="MMB46" s="214"/>
      <c r="MMC46" s="214"/>
      <c r="MMD46" s="214"/>
      <c r="MME46" s="214"/>
      <c r="MMF46" s="214"/>
      <c r="MMG46" s="214"/>
      <c r="MMH46" s="214"/>
      <c r="MMI46" s="214"/>
      <c r="MMJ46" s="214"/>
      <c r="MMK46" s="214"/>
      <c r="MML46" s="214"/>
      <c r="MMM46" s="214"/>
      <c r="MMN46" s="214"/>
      <c r="MMO46" s="214"/>
      <c r="MMP46" s="214"/>
      <c r="MMQ46" s="214"/>
      <c r="MMR46" s="214"/>
      <c r="MMS46" s="214"/>
      <c r="MMT46" s="214"/>
      <c r="MMU46" s="214"/>
      <c r="MMV46" s="214"/>
      <c r="MMW46" s="214"/>
      <c r="MMX46" s="214"/>
      <c r="MMY46" s="214"/>
      <c r="MMZ46" s="214"/>
      <c r="MNA46" s="214"/>
      <c r="MNB46" s="214"/>
      <c r="MNC46" s="214"/>
      <c r="MND46" s="214"/>
      <c r="MNE46" s="214"/>
      <c r="MNF46" s="214"/>
      <c r="MNG46" s="214"/>
      <c r="MNH46" s="214"/>
      <c r="MNI46" s="214"/>
      <c r="MNJ46" s="214"/>
      <c r="MNK46" s="214"/>
      <c r="MNL46" s="214"/>
      <c r="MNM46" s="214"/>
      <c r="MNN46" s="214"/>
      <c r="MNO46" s="214"/>
      <c r="MNP46" s="214"/>
      <c r="MNQ46" s="214"/>
      <c r="MNR46" s="214"/>
      <c r="MNS46" s="214"/>
      <c r="MNT46" s="214"/>
      <c r="MNU46" s="214"/>
      <c r="MNV46" s="214"/>
      <c r="MNW46" s="214"/>
      <c r="MNX46" s="214"/>
      <c r="MNY46" s="214"/>
      <c r="MNZ46" s="214"/>
      <c r="MOA46" s="214"/>
      <c r="MOB46" s="214"/>
      <c r="MOC46" s="214"/>
      <c r="MOD46" s="214"/>
      <c r="MOE46" s="214"/>
      <c r="MOF46" s="214"/>
      <c r="MOG46" s="214"/>
      <c r="MOH46" s="214"/>
      <c r="MOI46" s="214"/>
      <c r="MOJ46" s="214"/>
      <c r="MOK46" s="214"/>
      <c r="MOL46" s="214"/>
      <c r="MOM46" s="214"/>
      <c r="MON46" s="214"/>
      <c r="MOO46" s="214"/>
      <c r="MOP46" s="214"/>
      <c r="MOQ46" s="214"/>
      <c r="MOR46" s="214"/>
      <c r="MOS46" s="214"/>
      <c r="MOT46" s="214"/>
      <c r="MOU46" s="214"/>
      <c r="MOV46" s="214"/>
      <c r="MOW46" s="214"/>
      <c r="MOX46" s="214"/>
      <c r="MOY46" s="214"/>
      <c r="MOZ46" s="214"/>
      <c r="MPA46" s="214"/>
      <c r="MPB46" s="214"/>
      <c r="MPC46" s="214"/>
      <c r="MPD46" s="214"/>
      <c r="MPE46" s="214"/>
      <c r="MPF46" s="214"/>
      <c r="MPG46" s="214"/>
      <c r="MPH46" s="214"/>
      <c r="MPI46" s="214"/>
      <c r="MPJ46" s="214"/>
      <c r="MPK46" s="214"/>
      <c r="MPL46" s="214"/>
      <c r="MPM46" s="214"/>
      <c r="MPN46" s="214"/>
      <c r="MPO46" s="214"/>
      <c r="MPP46" s="214"/>
      <c r="MPQ46" s="214"/>
      <c r="MPR46" s="214"/>
      <c r="MPS46" s="214"/>
      <c r="MPT46" s="214"/>
      <c r="MPU46" s="214"/>
      <c r="MPV46" s="214"/>
      <c r="MPW46" s="214"/>
      <c r="MPX46" s="214"/>
      <c r="MPY46" s="214"/>
      <c r="MPZ46" s="214"/>
      <c r="MQA46" s="214"/>
      <c r="MQB46" s="214"/>
      <c r="MQC46" s="214"/>
      <c r="MQD46" s="214"/>
      <c r="MQE46" s="214"/>
      <c r="MQF46" s="214"/>
      <c r="MQG46" s="214"/>
      <c r="MQH46" s="214"/>
      <c r="MQI46" s="214"/>
      <c r="MQJ46" s="214"/>
      <c r="MQK46" s="214"/>
      <c r="MQL46" s="214"/>
      <c r="MQM46" s="214"/>
      <c r="MQN46" s="214"/>
      <c r="MQO46" s="214"/>
      <c r="MQP46" s="214"/>
      <c r="MQQ46" s="214"/>
      <c r="MQR46" s="214"/>
      <c r="MQS46" s="214"/>
      <c r="MQT46" s="214"/>
      <c r="MQU46" s="214"/>
      <c r="MQV46" s="214"/>
      <c r="MQW46" s="214"/>
      <c r="MQX46" s="214"/>
      <c r="MQY46" s="214"/>
      <c r="MQZ46" s="214"/>
      <c r="MRA46" s="214"/>
      <c r="MRB46" s="214"/>
      <c r="MRC46" s="214"/>
      <c r="MRD46" s="214"/>
      <c r="MRE46" s="214"/>
      <c r="MRF46" s="214"/>
      <c r="MRG46" s="214"/>
      <c r="MRH46" s="214"/>
      <c r="MRI46" s="214"/>
      <c r="MRJ46" s="214"/>
      <c r="MRK46" s="214"/>
      <c r="MRL46" s="214"/>
      <c r="MRM46" s="214"/>
      <c r="MRN46" s="214"/>
      <c r="MRO46" s="214"/>
      <c r="MRP46" s="214"/>
      <c r="MRQ46" s="214"/>
      <c r="MRR46" s="214"/>
      <c r="MRS46" s="214"/>
      <c r="MRT46" s="214"/>
      <c r="MRU46" s="214"/>
      <c r="MRV46" s="214"/>
      <c r="MRW46" s="214"/>
      <c r="MRX46" s="214"/>
      <c r="MRY46" s="214"/>
      <c r="MRZ46" s="214"/>
      <c r="MSA46" s="214"/>
      <c r="MSB46" s="214"/>
      <c r="MSC46" s="214"/>
      <c r="MSD46" s="214"/>
      <c r="MSE46" s="214"/>
      <c r="MSF46" s="214"/>
      <c r="MSG46" s="214"/>
      <c r="MSH46" s="214"/>
      <c r="MSI46" s="214"/>
      <c r="MSJ46" s="214"/>
      <c r="MSK46" s="214"/>
      <c r="MSL46" s="214"/>
      <c r="MSM46" s="214"/>
      <c r="MSN46" s="214"/>
      <c r="MSO46" s="214"/>
      <c r="MSP46" s="214"/>
      <c r="MSQ46" s="214"/>
      <c r="MSR46" s="214"/>
      <c r="MSS46" s="214"/>
      <c r="MST46" s="214"/>
      <c r="MSU46" s="214"/>
      <c r="MSV46" s="214"/>
      <c r="MSW46" s="214"/>
      <c r="MSX46" s="214"/>
      <c r="MSY46" s="214"/>
      <c r="MSZ46" s="214"/>
      <c r="MTA46" s="214"/>
      <c r="MTB46" s="214"/>
      <c r="MTC46" s="214"/>
      <c r="MTD46" s="214"/>
      <c r="MTE46" s="214"/>
      <c r="MTF46" s="214"/>
      <c r="MTG46" s="214"/>
      <c r="MTH46" s="214"/>
      <c r="MTI46" s="214"/>
      <c r="MTJ46" s="214"/>
      <c r="MTK46" s="214"/>
      <c r="MTL46" s="214"/>
      <c r="MTM46" s="214"/>
      <c r="MTN46" s="214"/>
      <c r="MTO46" s="214"/>
      <c r="MTP46" s="214"/>
      <c r="MTQ46" s="214"/>
      <c r="MTR46" s="214"/>
      <c r="MTS46" s="214"/>
      <c r="MTT46" s="214"/>
      <c r="MTU46" s="214"/>
      <c r="MTV46" s="214"/>
      <c r="MTW46" s="214"/>
      <c r="MTX46" s="214"/>
      <c r="MTY46" s="214"/>
      <c r="MTZ46" s="214"/>
      <c r="MUA46" s="214"/>
      <c r="MUB46" s="214"/>
      <c r="MUC46" s="214"/>
      <c r="MUD46" s="214"/>
      <c r="MUE46" s="214"/>
      <c r="MUF46" s="214"/>
      <c r="MUG46" s="214"/>
      <c r="MUH46" s="214"/>
      <c r="MUI46" s="214"/>
      <c r="MUJ46" s="214"/>
      <c r="MUK46" s="214"/>
      <c r="MUL46" s="214"/>
      <c r="MUM46" s="214"/>
      <c r="MUN46" s="214"/>
      <c r="MUO46" s="214"/>
      <c r="MUP46" s="214"/>
      <c r="MUQ46" s="214"/>
      <c r="MUR46" s="214"/>
      <c r="MUS46" s="214"/>
      <c r="MUT46" s="214"/>
      <c r="MUU46" s="214"/>
      <c r="MUV46" s="214"/>
      <c r="MUW46" s="214"/>
      <c r="MUX46" s="214"/>
      <c r="MUY46" s="214"/>
      <c r="MUZ46" s="214"/>
      <c r="MVA46" s="214"/>
      <c r="MVB46" s="214"/>
      <c r="MVC46" s="214"/>
      <c r="MVD46" s="214"/>
      <c r="MVE46" s="214"/>
      <c r="MVF46" s="214"/>
      <c r="MVG46" s="214"/>
      <c r="MVH46" s="214"/>
      <c r="MVI46" s="214"/>
      <c r="MVJ46" s="214"/>
      <c r="MVK46" s="214"/>
      <c r="MVL46" s="214"/>
      <c r="MVM46" s="214"/>
      <c r="MVN46" s="214"/>
      <c r="MVO46" s="214"/>
      <c r="MVP46" s="214"/>
      <c r="MVQ46" s="214"/>
      <c r="MVR46" s="214"/>
      <c r="MVS46" s="214"/>
      <c r="MVT46" s="214"/>
      <c r="MVU46" s="214"/>
      <c r="MVV46" s="214"/>
      <c r="MVW46" s="214"/>
      <c r="MVX46" s="214"/>
      <c r="MVY46" s="214"/>
      <c r="MVZ46" s="214"/>
      <c r="MWA46" s="214"/>
      <c r="MWB46" s="214"/>
      <c r="MWC46" s="214"/>
      <c r="MWD46" s="214"/>
      <c r="MWE46" s="214"/>
      <c r="MWF46" s="214"/>
      <c r="MWG46" s="214"/>
      <c r="MWH46" s="214"/>
      <c r="MWI46" s="214"/>
      <c r="MWJ46" s="214"/>
      <c r="MWK46" s="214"/>
      <c r="MWL46" s="214"/>
      <c r="MWM46" s="214"/>
      <c r="MWN46" s="214"/>
      <c r="MWO46" s="214"/>
      <c r="MWP46" s="214"/>
      <c r="MWQ46" s="214"/>
      <c r="MWR46" s="214"/>
      <c r="MWS46" s="214"/>
      <c r="MWT46" s="214"/>
      <c r="MWU46" s="214"/>
      <c r="MWV46" s="214"/>
      <c r="MWW46" s="214"/>
      <c r="MWX46" s="214"/>
      <c r="MWY46" s="214"/>
      <c r="MWZ46" s="214"/>
      <c r="MXA46" s="214"/>
      <c r="MXB46" s="214"/>
      <c r="MXC46" s="214"/>
      <c r="MXD46" s="214"/>
      <c r="MXE46" s="214"/>
      <c r="MXF46" s="214"/>
      <c r="MXG46" s="214"/>
      <c r="MXH46" s="214"/>
      <c r="MXI46" s="214"/>
      <c r="MXJ46" s="214"/>
      <c r="MXK46" s="214"/>
      <c r="MXL46" s="214"/>
      <c r="MXM46" s="214"/>
      <c r="MXN46" s="214"/>
      <c r="MXO46" s="214"/>
      <c r="MXP46" s="214"/>
      <c r="MXQ46" s="214"/>
      <c r="MXR46" s="214"/>
      <c r="MXS46" s="214"/>
      <c r="MXT46" s="214"/>
      <c r="MXU46" s="214"/>
      <c r="MXV46" s="214"/>
      <c r="MXW46" s="214"/>
      <c r="MXX46" s="214"/>
      <c r="MXY46" s="214"/>
      <c r="MXZ46" s="214"/>
      <c r="MYA46" s="214"/>
      <c r="MYB46" s="214"/>
      <c r="MYC46" s="214"/>
      <c r="MYD46" s="214"/>
      <c r="MYE46" s="214"/>
      <c r="MYF46" s="214"/>
      <c r="MYG46" s="214"/>
      <c r="MYH46" s="214"/>
      <c r="MYI46" s="214"/>
      <c r="MYJ46" s="214"/>
      <c r="MYK46" s="214"/>
      <c r="MYL46" s="214"/>
      <c r="MYM46" s="214"/>
      <c r="MYN46" s="214"/>
      <c r="MYO46" s="214"/>
      <c r="MYP46" s="214"/>
      <c r="MYQ46" s="214"/>
      <c r="MYR46" s="214"/>
      <c r="MYS46" s="214"/>
      <c r="MYT46" s="214"/>
      <c r="MYU46" s="214"/>
      <c r="MYV46" s="214"/>
      <c r="MYW46" s="214"/>
      <c r="MYX46" s="214"/>
      <c r="MYY46" s="214"/>
      <c r="MYZ46" s="214"/>
      <c r="MZA46" s="214"/>
      <c r="MZB46" s="214"/>
      <c r="MZC46" s="214"/>
      <c r="MZD46" s="214"/>
      <c r="MZE46" s="214"/>
      <c r="MZF46" s="214"/>
      <c r="MZG46" s="214"/>
      <c r="MZH46" s="214"/>
      <c r="MZI46" s="214"/>
      <c r="MZJ46" s="214"/>
      <c r="MZK46" s="214"/>
      <c r="MZL46" s="214"/>
      <c r="MZM46" s="214"/>
      <c r="MZN46" s="214"/>
      <c r="MZO46" s="214"/>
      <c r="MZP46" s="214"/>
      <c r="MZQ46" s="214"/>
      <c r="MZR46" s="214"/>
      <c r="MZS46" s="214"/>
      <c r="MZT46" s="214"/>
      <c r="MZU46" s="214"/>
      <c r="MZV46" s="214"/>
      <c r="MZW46" s="214"/>
      <c r="MZX46" s="214"/>
      <c r="MZY46" s="214"/>
      <c r="MZZ46" s="214"/>
      <c r="NAA46" s="214"/>
      <c r="NAB46" s="214"/>
      <c r="NAC46" s="214"/>
      <c r="NAD46" s="214"/>
      <c r="NAE46" s="214"/>
      <c r="NAF46" s="214"/>
      <c r="NAG46" s="214"/>
      <c r="NAH46" s="214"/>
      <c r="NAI46" s="214"/>
      <c r="NAJ46" s="214"/>
      <c r="NAK46" s="214"/>
      <c r="NAL46" s="214"/>
      <c r="NAM46" s="214"/>
      <c r="NAN46" s="214"/>
      <c r="NAO46" s="214"/>
      <c r="NAP46" s="214"/>
      <c r="NAQ46" s="214"/>
      <c r="NAR46" s="214"/>
      <c r="NAS46" s="214"/>
      <c r="NAT46" s="214"/>
      <c r="NAU46" s="214"/>
      <c r="NAV46" s="214"/>
      <c r="NAW46" s="214"/>
      <c r="NAX46" s="214"/>
      <c r="NAY46" s="214"/>
      <c r="NAZ46" s="214"/>
      <c r="NBA46" s="214"/>
      <c r="NBB46" s="214"/>
      <c r="NBC46" s="214"/>
      <c r="NBD46" s="214"/>
      <c r="NBE46" s="214"/>
      <c r="NBF46" s="214"/>
      <c r="NBG46" s="214"/>
      <c r="NBH46" s="214"/>
      <c r="NBI46" s="214"/>
      <c r="NBJ46" s="214"/>
      <c r="NBK46" s="214"/>
      <c r="NBL46" s="214"/>
      <c r="NBM46" s="214"/>
      <c r="NBN46" s="214"/>
      <c r="NBO46" s="214"/>
      <c r="NBP46" s="214"/>
      <c r="NBQ46" s="214"/>
      <c r="NBR46" s="214"/>
      <c r="NBS46" s="214"/>
      <c r="NBT46" s="214"/>
      <c r="NBU46" s="214"/>
      <c r="NBV46" s="214"/>
      <c r="NBW46" s="214"/>
      <c r="NBX46" s="214"/>
      <c r="NBY46" s="214"/>
      <c r="NBZ46" s="214"/>
      <c r="NCA46" s="214"/>
      <c r="NCB46" s="214"/>
      <c r="NCC46" s="214"/>
      <c r="NCD46" s="214"/>
      <c r="NCE46" s="214"/>
      <c r="NCF46" s="214"/>
      <c r="NCG46" s="214"/>
      <c r="NCH46" s="214"/>
      <c r="NCI46" s="214"/>
      <c r="NCJ46" s="214"/>
      <c r="NCK46" s="214"/>
      <c r="NCL46" s="214"/>
      <c r="NCM46" s="214"/>
      <c r="NCN46" s="214"/>
      <c r="NCO46" s="214"/>
      <c r="NCP46" s="214"/>
      <c r="NCQ46" s="214"/>
      <c r="NCR46" s="214"/>
      <c r="NCS46" s="214"/>
      <c r="NCT46" s="214"/>
      <c r="NCU46" s="214"/>
      <c r="NCV46" s="214"/>
      <c r="NCW46" s="214"/>
      <c r="NCX46" s="214"/>
      <c r="NCY46" s="214"/>
      <c r="NCZ46" s="214"/>
      <c r="NDA46" s="214"/>
      <c r="NDB46" s="214"/>
      <c r="NDC46" s="214"/>
      <c r="NDD46" s="214"/>
      <c r="NDE46" s="214"/>
      <c r="NDF46" s="214"/>
      <c r="NDG46" s="214"/>
      <c r="NDH46" s="214"/>
      <c r="NDI46" s="214"/>
      <c r="NDJ46" s="214"/>
      <c r="NDK46" s="214"/>
      <c r="NDL46" s="214"/>
      <c r="NDM46" s="214"/>
      <c r="NDN46" s="214"/>
      <c r="NDO46" s="214"/>
      <c r="NDP46" s="214"/>
      <c r="NDQ46" s="214"/>
      <c r="NDR46" s="214"/>
      <c r="NDS46" s="214"/>
      <c r="NDT46" s="214"/>
      <c r="NDU46" s="214"/>
      <c r="NDV46" s="214"/>
      <c r="NDW46" s="214"/>
      <c r="NDX46" s="214"/>
      <c r="NDY46" s="214"/>
      <c r="NDZ46" s="214"/>
      <c r="NEA46" s="214"/>
      <c r="NEB46" s="214"/>
      <c r="NEC46" s="214"/>
      <c r="NED46" s="214"/>
      <c r="NEE46" s="214"/>
      <c r="NEF46" s="214"/>
      <c r="NEG46" s="214"/>
      <c r="NEH46" s="214"/>
      <c r="NEI46" s="214"/>
      <c r="NEJ46" s="214"/>
      <c r="NEK46" s="214"/>
      <c r="NEL46" s="214"/>
      <c r="NEM46" s="214"/>
      <c r="NEN46" s="214"/>
      <c r="NEO46" s="214"/>
      <c r="NEP46" s="214"/>
      <c r="NEQ46" s="214"/>
      <c r="NER46" s="214"/>
      <c r="NES46" s="214"/>
      <c r="NET46" s="214"/>
      <c r="NEU46" s="214"/>
      <c r="NEV46" s="214"/>
      <c r="NEW46" s="214"/>
      <c r="NEX46" s="214"/>
      <c r="NEY46" s="214"/>
      <c r="NEZ46" s="214"/>
      <c r="NFA46" s="214"/>
      <c r="NFB46" s="214"/>
      <c r="NFC46" s="214"/>
      <c r="NFD46" s="214"/>
      <c r="NFE46" s="214"/>
      <c r="NFF46" s="214"/>
      <c r="NFG46" s="214"/>
      <c r="NFH46" s="214"/>
      <c r="NFI46" s="214"/>
      <c r="NFJ46" s="214"/>
      <c r="NFK46" s="214"/>
      <c r="NFL46" s="214"/>
      <c r="NFM46" s="214"/>
      <c r="NFN46" s="214"/>
      <c r="NFO46" s="214"/>
      <c r="NFP46" s="214"/>
      <c r="NFQ46" s="214"/>
      <c r="NFR46" s="214"/>
      <c r="NFS46" s="214"/>
      <c r="NFT46" s="214"/>
      <c r="NFU46" s="214"/>
      <c r="NFV46" s="214"/>
      <c r="NFW46" s="214"/>
      <c r="NFX46" s="214"/>
      <c r="NFY46" s="214"/>
      <c r="NFZ46" s="214"/>
      <c r="NGA46" s="214"/>
      <c r="NGB46" s="214"/>
      <c r="NGC46" s="214"/>
      <c r="NGD46" s="214"/>
      <c r="NGE46" s="214"/>
      <c r="NGF46" s="214"/>
      <c r="NGG46" s="214"/>
      <c r="NGH46" s="214"/>
      <c r="NGI46" s="214"/>
      <c r="NGJ46" s="214"/>
      <c r="NGK46" s="214"/>
      <c r="NGL46" s="214"/>
      <c r="NGM46" s="214"/>
      <c r="NGN46" s="214"/>
      <c r="NGO46" s="214"/>
      <c r="NGP46" s="214"/>
      <c r="NGQ46" s="214"/>
      <c r="NGR46" s="214"/>
      <c r="NGS46" s="214"/>
      <c r="NGT46" s="214"/>
      <c r="NGU46" s="214"/>
      <c r="NGV46" s="214"/>
      <c r="NGW46" s="214"/>
      <c r="NGX46" s="214"/>
      <c r="NGY46" s="214"/>
      <c r="NGZ46" s="214"/>
      <c r="NHA46" s="214"/>
      <c r="NHB46" s="214"/>
      <c r="NHC46" s="214"/>
      <c r="NHD46" s="214"/>
      <c r="NHE46" s="214"/>
      <c r="NHF46" s="214"/>
      <c r="NHG46" s="214"/>
      <c r="NHH46" s="214"/>
      <c r="NHI46" s="214"/>
      <c r="NHJ46" s="214"/>
      <c r="NHK46" s="214"/>
      <c r="NHL46" s="214"/>
      <c r="NHM46" s="214"/>
      <c r="NHN46" s="214"/>
      <c r="NHO46" s="214"/>
      <c r="NHP46" s="214"/>
      <c r="NHQ46" s="214"/>
      <c r="NHR46" s="214"/>
      <c r="NHS46" s="214"/>
      <c r="NHT46" s="214"/>
      <c r="NHU46" s="214"/>
      <c r="NHV46" s="214"/>
      <c r="NHW46" s="214"/>
      <c r="NHX46" s="214"/>
      <c r="NHY46" s="214"/>
      <c r="NHZ46" s="214"/>
      <c r="NIA46" s="214"/>
      <c r="NIB46" s="214"/>
      <c r="NIC46" s="214"/>
      <c r="NID46" s="214"/>
      <c r="NIE46" s="214"/>
      <c r="NIF46" s="214"/>
      <c r="NIG46" s="214"/>
      <c r="NIH46" s="214"/>
      <c r="NII46" s="214"/>
      <c r="NIJ46" s="214"/>
      <c r="NIK46" s="214"/>
      <c r="NIL46" s="214"/>
      <c r="NIM46" s="214"/>
      <c r="NIN46" s="214"/>
      <c r="NIO46" s="214"/>
      <c r="NIP46" s="214"/>
      <c r="NIQ46" s="214"/>
      <c r="NIR46" s="214"/>
      <c r="NIS46" s="214"/>
      <c r="NIT46" s="214"/>
      <c r="NIU46" s="214"/>
      <c r="NIV46" s="214"/>
      <c r="NIW46" s="214"/>
      <c r="NIX46" s="214"/>
      <c r="NIY46" s="214"/>
      <c r="NIZ46" s="214"/>
      <c r="NJA46" s="214"/>
      <c r="NJB46" s="214"/>
      <c r="NJC46" s="214"/>
      <c r="NJD46" s="214"/>
      <c r="NJE46" s="214"/>
      <c r="NJF46" s="214"/>
      <c r="NJG46" s="214"/>
      <c r="NJH46" s="214"/>
      <c r="NJI46" s="214"/>
      <c r="NJJ46" s="214"/>
      <c r="NJK46" s="214"/>
      <c r="NJL46" s="214"/>
      <c r="NJM46" s="214"/>
      <c r="NJN46" s="214"/>
      <c r="NJO46" s="214"/>
      <c r="NJP46" s="214"/>
      <c r="NJQ46" s="214"/>
      <c r="NJR46" s="214"/>
      <c r="NJS46" s="214"/>
      <c r="NJT46" s="214"/>
      <c r="NJU46" s="214"/>
      <c r="NJV46" s="214"/>
      <c r="NJW46" s="214"/>
      <c r="NJX46" s="214"/>
      <c r="NJY46" s="214"/>
      <c r="NJZ46" s="214"/>
      <c r="NKA46" s="214"/>
      <c r="NKB46" s="214"/>
      <c r="NKC46" s="214"/>
      <c r="NKD46" s="214"/>
      <c r="NKE46" s="214"/>
      <c r="NKF46" s="214"/>
      <c r="NKG46" s="214"/>
      <c r="NKH46" s="214"/>
      <c r="NKI46" s="214"/>
      <c r="NKJ46" s="214"/>
      <c r="NKK46" s="214"/>
      <c r="NKL46" s="214"/>
      <c r="NKM46" s="214"/>
      <c r="NKN46" s="214"/>
      <c r="NKO46" s="214"/>
      <c r="NKP46" s="214"/>
      <c r="NKQ46" s="214"/>
      <c r="NKR46" s="214"/>
      <c r="NKS46" s="214"/>
      <c r="NKT46" s="214"/>
      <c r="NKU46" s="214"/>
      <c r="NKV46" s="214"/>
      <c r="NKW46" s="214"/>
      <c r="NKX46" s="214"/>
      <c r="NKY46" s="214"/>
      <c r="NKZ46" s="214"/>
      <c r="NLA46" s="214"/>
      <c r="NLB46" s="214"/>
      <c r="NLC46" s="214"/>
      <c r="NLD46" s="214"/>
      <c r="NLE46" s="214"/>
      <c r="NLF46" s="214"/>
      <c r="NLG46" s="214"/>
      <c r="NLH46" s="214"/>
      <c r="NLI46" s="214"/>
      <c r="NLJ46" s="214"/>
      <c r="NLK46" s="214"/>
      <c r="NLL46" s="214"/>
      <c r="NLM46" s="214"/>
      <c r="NLN46" s="214"/>
      <c r="NLO46" s="214"/>
      <c r="NLP46" s="214"/>
      <c r="NLQ46" s="214"/>
      <c r="NLR46" s="214"/>
      <c r="NLS46" s="214"/>
      <c r="NLT46" s="214"/>
      <c r="NLU46" s="214"/>
      <c r="NLV46" s="214"/>
      <c r="NLW46" s="214"/>
      <c r="NLX46" s="214"/>
      <c r="NLY46" s="214"/>
      <c r="NLZ46" s="214"/>
      <c r="NMA46" s="214"/>
      <c r="NMB46" s="214"/>
      <c r="NMC46" s="214"/>
      <c r="NMD46" s="214"/>
      <c r="NME46" s="214"/>
      <c r="NMF46" s="214"/>
      <c r="NMG46" s="214"/>
      <c r="NMH46" s="214"/>
      <c r="NMI46" s="214"/>
      <c r="NMJ46" s="214"/>
      <c r="NMK46" s="214"/>
      <c r="NML46" s="214"/>
      <c r="NMM46" s="214"/>
      <c r="NMN46" s="214"/>
      <c r="NMO46" s="214"/>
      <c r="NMP46" s="214"/>
      <c r="NMQ46" s="214"/>
      <c r="NMR46" s="214"/>
      <c r="NMS46" s="214"/>
      <c r="NMT46" s="214"/>
      <c r="NMU46" s="214"/>
      <c r="NMV46" s="214"/>
      <c r="NMW46" s="214"/>
      <c r="NMX46" s="214"/>
      <c r="NMY46" s="214"/>
      <c r="NMZ46" s="214"/>
      <c r="NNA46" s="214"/>
      <c r="NNB46" s="214"/>
      <c r="NNC46" s="214"/>
      <c r="NND46" s="214"/>
      <c r="NNE46" s="214"/>
      <c r="NNF46" s="214"/>
      <c r="NNG46" s="214"/>
      <c r="NNH46" s="214"/>
      <c r="NNI46" s="214"/>
      <c r="NNJ46" s="214"/>
      <c r="NNK46" s="214"/>
      <c r="NNL46" s="214"/>
      <c r="NNM46" s="214"/>
      <c r="NNN46" s="214"/>
      <c r="NNO46" s="214"/>
      <c r="NNP46" s="214"/>
      <c r="NNQ46" s="214"/>
      <c r="NNR46" s="214"/>
      <c r="NNS46" s="214"/>
      <c r="NNT46" s="214"/>
      <c r="NNU46" s="214"/>
      <c r="NNV46" s="214"/>
      <c r="NNW46" s="214"/>
      <c r="NNX46" s="214"/>
      <c r="NNY46" s="214"/>
      <c r="NNZ46" s="214"/>
      <c r="NOA46" s="214"/>
      <c r="NOB46" s="214"/>
      <c r="NOC46" s="214"/>
      <c r="NOD46" s="214"/>
      <c r="NOE46" s="214"/>
      <c r="NOF46" s="214"/>
      <c r="NOG46" s="214"/>
      <c r="NOH46" s="214"/>
      <c r="NOI46" s="214"/>
      <c r="NOJ46" s="214"/>
      <c r="NOK46" s="214"/>
      <c r="NOL46" s="214"/>
      <c r="NOM46" s="214"/>
      <c r="NON46" s="214"/>
      <c r="NOO46" s="214"/>
      <c r="NOP46" s="214"/>
      <c r="NOQ46" s="214"/>
      <c r="NOR46" s="214"/>
      <c r="NOS46" s="214"/>
      <c r="NOT46" s="214"/>
      <c r="NOU46" s="214"/>
      <c r="NOV46" s="214"/>
      <c r="NOW46" s="214"/>
      <c r="NOX46" s="214"/>
      <c r="NOY46" s="214"/>
      <c r="NOZ46" s="214"/>
      <c r="NPA46" s="214"/>
      <c r="NPB46" s="214"/>
      <c r="NPC46" s="214"/>
      <c r="NPD46" s="214"/>
      <c r="NPE46" s="214"/>
      <c r="NPF46" s="214"/>
      <c r="NPG46" s="214"/>
      <c r="NPH46" s="214"/>
      <c r="NPI46" s="214"/>
      <c r="NPJ46" s="214"/>
      <c r="NPK46" s="214"/>
      <c r="NPL46" s="214"/>
      <c r="NPM46" s="214"/>
      <c r="NPN46" s="214"/>
      <c r="NPO46" s="214"/>
      <c r="NPP46" s="214"/>
      <c r="NPQ46" s="214"/>
      <c r="NPR46" s="214"/>
      <c r="NPS46" s="214"/>
      <c r="NPT46" s="214"/>
      <c r="NPU46" s="214"/>
      <c r="NPV46" s="214"/>
      <c r="NPW46" s="214"/>
      <c r="NPX46" s="214"/>
      <c r="NPY46" s="214"/>
      <c r="NPZ46" s="214"/>
      <c r="NQA46" s="214"/>
      <c r="NQB46" s="214"/>
      <c r="NQC46" s="214"/>
      <c r="NQD46" s="214"/>
      <c r="NQE46" s="214"/>
      <c r="NQF46" s="214"/>
      <c r="NQG46" s="214"/>
      <c r="NQH46" s="214"/>
      <c r="NQI46" s="214"/>
      <c r="NQJ46" s="214"/>
      <c r="NQK46" s="214"/>
      <c r="NQL46" s="214"/>
      <c r="NQM46" s="214"/>
      <c r="NQN46" s="214"/>
      <c r="NQO46" s="214"/>
      <c r="NQP46" s="214"/>
      <c r="NQQ46" s="214"/>
      <c r="NQR46" s="214"/>
      <c r="NQS46" s="214"/>
      <c r="NQT46" s="214"/>
      <c r="NQU46" s="214"/>
      <c r="NQV46" s="214"/>
      <c r="NQW46" s="214"/>
      <c r="NQX46" s="214"/>
      <c r="NQY46" s="214"/>
      <c r="NQZ46" s="214"/>
      <c r="NRA46" s="214"/>
      <c r="NRB46" s="214"/>
      <c r="NRC46" s="214"/>
      <c r="NRD46" s="214"/>
      <c r="NRE46" s="214"/>
      <c r="NRF46" s="214"/>
      <c r="NRG46" s="214"/>
      <c r="NRH46" s="214"/>
      <c r="NRI46" s="214"/>
      <c r="NRJ46" s="214"/>
      <c r="NRK46" s="214"/>
      <c r="NRL46" s="214"/>
      <c r="NRM46" s="214"/>
      <c r="NRN46" s="214"/>
      <c r="NRO46" s="214"/>
      <c r="NRP46" s="214"/>
      <c r="NRQ46" s="214"/>
      <c r="NRR46" s="214"/>
      <c r="NRS46" s="214"/>
      <c r="NRT46" s="214"/>
      <c r="NRU46" s="214"/>
      <c r="NRV46" s="214"/>
      <c r="NRW46" s="214"/>
      <c r="NRX46" s="214"/>
      <c r="NRY46" s="214"/>
      <c r="NRZ46" s="214"/>
      <c r="NSA46" s="214"/>
      <c r="NSB46" s="214"/>
      <c r="NSC46" s="214"/>
      <c r="NSD46" s="214"/>
      <c r="NSE46" s="214"/>
      <c r="NSF46" s="214"/>
      <c r="NSG46" s="214"/>
      <c r="NSH46" s="214"/>
      <c r="NSI46" s="214"/>
      <c r="NSJ46" s="214"/>
      <c r="NSK46" s="214"/>
      <c r="NSL46" s="214"/>
      <c r="NSM46" s="214"/>
      <c r="NSN46" s="214"/>
      <c r="NSO46" s="214"/>
      <c r="NSP46" s="214"/>
      <c r="NSQ46" s="214"/>
      <c r="NSR46" s="214"/>
      <c r="NSS46" s="214"/>
      <c r="NST46" s="214"/>
      <c r="NSU46" s="214"/>
      <c r="NSV46" s="214"/>
      <c r="NSW46" s="214"/>
      <c r="NSX46" s="214"/>
      <c r="NSY46" s="214"/>
      <c r="NSZ46" s="214"/>
      <c r="NTA46" s="214"/>
      <c r="NTB46" s="214"/>
      <c r="NTC46" s="214"/>
      <c r="NTD46" s="214"/>
      <c r="NTE46" s="214"/>
      <c r="NTF46" s="214"/>
      <c r="NTG46" s="214"/>
      <c r="NTH46" s="214"/>
      <c r="NTI46" s="214"/>
      <c r="NTJ46" s="214"/>
      <c r="NTK46" s="214"/>
      <c r="NTL46" s="214"/>
      <c r="NTM46" s="214"/>
      <c r="NTN46" s="214"/>
      <c r="NTO46" s="214"/>
      <c r="NTP46" s="214"/>
      <c r="NTQ46" s="214"/>
      <c r="NTR46" s="214"/>
      <c r="NTS46" s="214"/>
      <c r="NTT46" s="214"/>
      <c r="NTU46" s="214"/>
      <c r="NTV46" s="214"/>
      <c r="NTW46" s="214"/>
      <c r="NTX46" s="214"/>
      <c r="NTY46" s="214"/>
      <c r="NTZ46" s="214"/>
      <c r="NUA46" s="214"/>
      <c r="NUB46" s="214"/>
      <c r="NUC46" s="214"/>
      <c r="NUD46" s="214"/>
      <c r="NUE46" s="214"/>
      <c r="NUF46" s="214"/>
      <c r="NUG46" s="214"/>
      <c r="NUH46" s="214"/>
      <c r="NUI46" s="214"/>
      <c r="NUJ46" s="214"/>
      <c r="NUK46" s="214"/>
      <c r="NUL46" s="214"/>
      <c r="NUM46" s="214"/>
      <c r="NUN46" s="214"/>
      <c r="NUO46" s="214"/>
      <c r="NUP46" s="214"/>
      <c r="NUQ46" s="214"/>
      <c r="NUR46" s="214"/>
      <c r="NUS46" s="214"/>
      <c r="NUT46" s="214"/>
      <c r="NUU46" s="214"/>
      <c r="NUV46" s="214"/>
      <c r="NUW46" s="214"/>
      <c r="NUX46" s="214"/>
      <c r="NUY46" s="214"/>
      <c r="NUZ46" s="214"/>
      <c r="NVA46" s="214"/>
      <c r="NVB46" s="214"/>
      <c r="NVC46" s="214"/>
      <c r="NVD46" s="214"/>
      <c r="NVE46" s="214"/>
      <c r="NVF46" s="214"/>
      <c r="NVG46" s="214"/>
      <c r="NVH46" s="214"/>
      <c r="NVI46" s="214"/>
      <c r="NVJ46" s="214"/>
      <c r="NVK46" s="214"/>
      <c r="NVL46" s="214"/>
      <c r="NVM46" s="214"/>
      <c r="NVN46" s="214"/>
      <c r="NVO46" s="214"/>
      <c r="NVP46" s="214"/>
      <c r="NVQ46" s="214"/>
      <c r="NVR46" s="214"/>
      <c r="NVS46" s="214"/>
      <c r="NVT46" s="214"/>
      <c r="NVU46" s="214"/>
      <c r="NVV46" s="214"/>
      <c r="NVW46" s="214"/>
      <c r="NVX46" s="214"/>
      <c r="NVY46" s="214"/>
      <c r="NVZ46" s="214"/>
      <c r="NWA46" s="214"/>
      <c r="NWB46" s="214"/>
      <c r="NWC46" s="214"/>
      <c r="NWD46" s="214"/>
      <c r="NWE46" s="214"/>
      <c r="NWF46" s="214"/>
      <c r="NWG46" s="214"/>
      <c r="NWH46" s="214"/>
      <c r="NWI46" s="214"/>
      <c r="NWJ46" s="214"/>
      <c r="NWK46" s="214"/>
      <c r="NWL46" s="214"/>
      <c r="NWM46" s="214"/>
      <c r="NWN46" s="214"/>
      <c r="NWO46" s="214"/>
      <c r="NWP46" s="214"/>
      <c r="NWQ46" s="214"/>
      <c r="NWR46" s="214"/>
      <c r="NWS46" s="214"/>
      <c r="NWT46" s="214"/>
      <c r="NWU46" s="214"/>
      <c r="NWV46" s="214"/>
      <c r="NWW46" s="214"/>
      <c r="NWX46" s="214"/>
      <c r="NWY46" s="214"/>
      <c r="NWZ46" s="214"/>
      <c r="NXA46" s="214"/>
      <c r="NXB46" s="214"/>
      <c r="NXC46" s="214"/>
      <c r="NXD46" s="214"/>
      <c r="NXE46" s="214"/>
      <c r="NXF46" s="214"/>
      <c r="NXG46" s="214"/>
      <c r="NXH46" s="214"/>
      <c r="NXI46" s="214"/>
      <c r="NXJ46" s="214"/>
      <c r="NXK46" s="214"/>
      <c r="NXL46" s="214"/>
      <c r="NXM46" s="214"/>
      <c r="NXN46" s="214"/>
      <c r="NXO46" s="214"/>
      <c r="NXP46" s="214"/>
      <c r="NXQ46" s="214"/>
      <c r="NXR46" s="214"/>
      <c r="NXS46" s="214"/>
      <c r="NXT46" s="214"/>
      <c r="NXU46" s="214"/>
      <c r="NXV46" s="214"/>
      <c r="NXW46" s="214"/>
      <c r="NXX46" s="214"/>
      <c r="NXY46" s="214"/>
      <c r="NXZ46" s="214"/>
      <c r="NYA46" s="214"/>
      <c r="NYB46" s="214"/>
      <c r="NYC46" s="214"/>
      <c r="NYD46" s="214"/>
      <c r="NYE46" s="214"/>
      <c r="NYF46" s="214"/>
      <c r="NYG46" s="214"/>
      <c r="NYH46" s="214"/>
      <c r="NYI46" s="214"/>
      <c r="NYJ46" s="214"/>
      <c r="NYK46" s="214"/>
      <c r="NYL46" s="214"/>
      <c r="NYM46" s="214"/>
      <c r="NYN46" s="214"/>
      <c r="NYO46" s="214"/>
      <c r="NYP46" s="214"/>
      <c r="NYQ46" s="214"/>
      <c r="NYR46" s="214"/>
      <c r="NYS46" s="214"/>
      <c r="NYT46" s="214"/>
      <c r="NYU46" s="214"/>
      <c r="NYV46" s="214"/>
      <c r="NYW46" s="214"/>
      <c r="NYX46" s="214"/>
      <c r="NYY46" s="214"/>
      <c r="NYZ46" s="214"/>
      <c r="NZA46" s="214"/>
      <c r="NZB46" s="214"/>
      <c r="NZC46" s="214"/>
      <c r="NZD46" s="214"/>
      <c r="NZE46" s="214"/>
      <c r="NZF46" s="214"/>
      <c r="NZG46" s="214"/>
      <c r="NZH46" s="214"/>
      <c r="NZI46" s="214"/>
      <c r="NZJ46" s="214"/>
      <c r="NZK46" s="214"/>
      <c r="NZL46" s="214"/>
      <c r="NZM46" s="214"/>
      <c r="NZN46" s="214"/>
      <c r="NZO46" s="214"/>
      <c r="NZP46" s="214"/>
      <c r="NZQ46" s="214"/>
      <c r="NZR46" s="214"/>
      <c r="NZS46" s="214"/>
      <c r="NZT46" s="214"/>
      <c r="NZU46" s="214"/>
      <c r="NZV46" s="214"/>
      <c r="NZW46" s="214"/>
      <c r="NZX46" s="214"/>
      <c r="NZY46" s="214"/>
      <c r="NZZ46" s="214"/>
      <c r="OAA46" s="214"/>
      <c r="OAB46" s="214"/>
      <c r="OAC46" s="214"/>
      <c r="OAD46" s="214"/>
      <c r="OAE46" s="214"/>
      <c r="OAF46" s="214"/>
      <c r="OAG46" s="214"/>
      <c r="OAH46" s="214"/>
      <c r="OAI46" s="214"/>
      <c r="OAJ46" s="214"/>
      <c r="OAK46" s="214"/>
      <c r="OAL46" s="214"/>
      <c r="OAM46" s="214"/>
      <c r="OAN46" s="214"/>
      <c r="OAO46" s="214"/>
      <c r="OAP46" s="214"/>
      <c r="OAQ46" s="214"/>
      <c r="OAR46" s="214"/>
      <c r="OAS46" s="214"/>
      <c r="OAT46" s="214"/>
      <c r="OAU46" s="214"/>
      <c r="OAV46" s="214"/>
      <c r="OAW46" s="214"/>
      <c r="OAX46" s="214"/>
      <c r="OAY46" s="214"/>
      <c r="OAZ46" s="214"/>
      <c r="OBA46" s="214"/>
      <c r="OBB46" s="214"/>
      <c r="OBC46" s="214"/>
      <c r="OBD46" s="214"/>
      <c r="OBE46" s="214"/>
      <c r="OBF46" s="214"/>
      <c r="OBG46" s="214"/>
      <c r="OBH46" s="214"/>
      <c r="OBI46" s="214"/>
      <c r="OBJ46" s="214"/>
      <c r="OBK46" s="214"/>
      <c r="OBL46" s="214"/>
      <c r="OBM46" s="214"/>
      <c r="OBN46" s="214"/>
      <c r="OBO46" s="214"/>
      <c r="OBP46" s="214"/>
      <c r="OBQ46" s="214"/>
      <c r="OBR46" s="214"/>
      <c r="OBS46" s="214"/>
      <c r="OBT46" s="214"/>
      <c r="OBU46" s="214"/>
      <c r="OBV46" s="214"/>
      <c r="OBW46" s="214"/>
      <c r="OBX46" s="214"/>
      <c r="OBY46" s="214"/>
      <c r="OBZ46" s="214"/>
      <c r="OCA46" s="214"/>
      <c r="OCB46" s="214"/>
      <c r="OCC46" s="214"/>
      <c r="OCD46" s="214"/>
      <c r="OCE46" s="214"/>
      <c r="OCF46" s="214"/>
      <c r="OCG46" s="214"/>
      <c r="OCH46" s="214"/>
      <c r="OCI46" s="214"/>
      <c r="OCJ46" s="214"/>
      <c r="OCK46" s="214"/>
      <c r="OCL46" s="214"/>
      <c r="OCM46" s="214"/>
      <c r="OCN46" s="214"/>
      <c r="OCO46" s="214"/>
      <c r="OCP46" s="214"/>
      <c r="OCQ46" s="214"/>
      <c r="OCR46" s="214"/>
      <c r="OCS46" s="214"/>
      <c r="OCT46" s="214"/>
      <c r="OCU46" s="214"/>
      <c r="OCV46" s="214"/>
      <c r="OCW46" s="214"/>
      <c r="OCX46" s="214"/>
      <c r="OCY46" s="214"/>
      <c r="OCZ46" s="214"/>
      <c r="ODA46" s="214"/>
      <c r="ODB46" s="214"/>
      <c r="ODC46" s="214"/>
      <c r="ODD46" s="214"/>
      <c r="ODE46" s="214"/>
      <c r="ODF46" s="214"/>
      <c r="ODG46" s="214"/>
      <c r="ODH46" s="214"/>
      <c r="ODI46" s="214"/>
      <c r="ODJ46" s="214"/>
      <c r="ODK46" s="214"/>
      <c r="ODL46" s="214"/>
      <c r="ODM46" s="214"/>
      <c r="ODN46" s="214"/>
      <c r="ODO46" s="214"/>
      <c r="ODP46" s="214"/>
      <c r="ODQ46" s="214"/>
      <c r="ODR46" s="214"/>
      <c r="ODS46" s="214"/>
      <c r="ODT46" s="214"/>
      <c r="ODU46" s="214"/>
      <c r="ODV46" s="214"/>
      <c r="ODW46" s="214"/>
      <c r="ODX46" s="214"/>
      <c r="ODY46" s="214"/>
      <c r="ODZ46" s="214"/>
      <c r="OEA46" s="214"/>
      <c r="OEB46" s="214"/>
      <c r="OEC46" s="214"/>
      <c r="OED46" s="214"/>
      <c r="OEE46" s="214"/>
      <c r="OEF46" s="214"/>
      <c r="OEG46" s="214"/>
      <c r="OEH46" s="214"/>
      <c r="OEI46" s="214"/>
      <c r="OEJ46" s="214"/>
      <c r="OEK46" s="214"/>
      <c r="OEL46" s="214"/>
      <c r="OEM46" s="214"/>
      <c r="OEN46" s="214"/>
      <c r="OEO46" s="214"/>
      <c r="OEP46" s="214"/>
      <c r="OEQ46" s="214"/>
      <c r="OER46" s="214"/>
      <c r="OES46" s="214"/>
      <c r="OET46" s="214"/>
      <c r="OEU46" s="214"/>
      <c r="OEV46" s="214"/>
      <c r="OEW46" s="214"/>
      <c r="OEX46" s="214"/>
      <c r="OEY46" s="214"/>
      <c r="OEZ46" s="214"/>
      <c r="OFA46" s="214"/>
      <c r="OFB46" s="214"/>
      <c r="OFC46" s="214"/>
      <c r="OFD46" s="214"/>
      <c r="OFE46" s="214"/>
      <c r="OFF46" s="214"/>
      <c r="OFG46" s="214"/>
      <c r="OFH46" s="214"/>
      <c r="OFI46" s="214"/>
      <c r="OFJ46" s="214"/>
      <c r="OFK46" s="214"/>
      <c r="OFL46" s="214"/>
      <c r="OFM46" s="214"/>
      <c r="OFN46" s="214"/>
      <c r="OFO46" s="214"/>
      <c r="OFP46" s="214"/>
      <c r="OFQ46" s="214"/>
      <c r="OFR46" s="214"/>
      <c r="OFS46" s="214"/>
      <c r="OFT46" s="214"/>
      <c r="OFU46" s="214"/>
      <c r="OFV46" s="214"/>
      <c r="OFW46" s="214"/>
      <c r="OFX46" s="214"/>
      <c r="OFY46" s="214"/>
      <c r="OFZ46" s="214"/>
      <c r="OGA46" s="214"/>
      <c r="OGB46" s="214"/>
      <c r="OGC46" s="214"/>
      <c r="OGD46" s="214"/>
      <c r="OGE46" s="214"/>
      <c r="OGF46" s="214"/>
      <c r="OGG46" s="214"/>
      <c r="OGH46" s="214"/>
      <c r="OGI46" s="214"/>
      <c r="OGJ46" s="214"/>
      <c r="OGK46" s="214"/>
      <c r="OGL46" s="214"/>
      <c r="OGM46" s="214"/>
      <c r="OGN46" s="214"/>
      <c r="OGO46" s="214"/>
      <c r="OGP46" s="214"/>
      <c r="OGQ46" s="214"/>
      <c r="OGR46" s="214"/>
      <c r="OGS46" s="214"/>
      <c r="OGT46" s="214"/>
      <c r="OGU46" s="214"/>
      <c r="OGV46" s="214"/>
      <c r="OGW46" s="214"/>
      <c r="OGX46" s="214"/>
      <c r="OGY46" s="214"/>
      <c r="OGZ46" s="214"/>
      <c r="OHA46" s="214"/>
      <c r="OHB46" s="214"/>
      <c r="OHC46" s="214"/>
      <c r="OHD46" s="214"/>
      <c r="OHE46" s="214"/>
      <c r="OHF46" s="214"/>
      <c r="OHG46" s="214"/>
      <c r="OHH46" s="214"/>
      <c r="OHI46" s="214"/>
      <c r="OHJ46" s="214"/>
      <c r="OHK46" s="214"/>
      <c r="OHL46" s="214"/>
      <c r="OHM46" s="214"/>
      <c r="OHN46" s="214"/>
      <c r="OHO46" s="214"/>
      <c r="OHP46" s="214"/>
      <c r="OHQ46" s="214"/>
      <c r="OHR46" s="214"/>
      <c r="OHS46" s="214"/>
      <c r="OHT46" s="214"/>
      <c r="OHU46" s="214"/>
      <c r="OHV46" s="214"/>
      <c r="OHW46" s="214"/>
      <c r="OHX46" s="214"/>
      <c r="OHY46" s="214"/>
      <c r="OHZ46" s="214"/>
      <c r="OIA46" s="214"/>
      <c r="OIB46" s="214"/>
      <c r="OIC46" s="214"/>
      <c r="OID46" s="214"/>
      <c r="OIE46" s="214"/>
      <c r="OIF46" s="214"/>
      <c r="OIG46" s="214"/>
      <c r="OIH46" s="214"/>
      <c r="OII46" s="214"/>
      <c r="OIJ46" s="214"/>
      <c r="OIK46" s="214"/>
      <c r="OIL46" s="214"/>
      <c r="OIM46" s="214"/>
      <c r="OIN46" s="214"/>
      <c r="OIO46" s="214"/>
      <c r="OIP46" s="214"/>
      <c r="OIQ46" s="214"/>
      <c r="OIR46" s="214"/>
      <c r="OIS46" s="214"/>
      <c r="OIT46" s="214"/>
      <c r="OIU46" s="214"/>
      <c r="OIV46" s="214"/>
      <c r="OIW46" s="214"/>
      <c r="OIX46" s="214"/>
      <c r="OIY46" s="214"/>
      <c r="OIZ46" s="214"/>
      <c r="OJA46" s="214"/>
      <c r="OJB46" s="214"/>
      <c r="OJC46" s="214"/>
      <c r="OJD46" s="214"/>
      <c r="OJE46" s="214"/>
      <c r="OJF46" s="214"/>
      <c r="OJG46" s="214"/>
      <c r="OJH46" s="214"/>
      <c r="OJI46" s="214"/>
      <c r="OJJ46" s="214"/>
      <c r="OJK46" s="214"/>
      <c r="OJL46" s="214"/>
      <c r="OJM46" s="214"/>
      <c r="OJN46" s="214"/>
      <c r="OJO46" s="214"/>
      <c r="OJP46" s="214"/>
      <c r="OJQ46" s="214"/>
      <c r="OJR46" s="214"/>
      <c r="OJS46" s="214"/>
      <c r="OJT46" s="214"/>
      <c r="OJU46" s="214"/>
      <c r="OJV46" s="214"/>
      <c r="OJW46" s="214"/>
      <c r="OJX46" s="214"/>
      <c r="OJY46" s="214"/>
      <c r="OJZ46" s="214"/>
      <c r="OKA46" s="214"/>
      <c r="OKB46" s="214"/>
      <c r="OKC46" s="214"/>
      <c r="OKD46" s="214"/>
      <c r="OKE46" s="214"/>
      <c r="OKF46" s="214"/>
      <c r="OKG46" s="214"/>
      <c r="OKH46" s="214"/>
      <c r="OKI46" s="214"/>
      <c r="OKJ46" s="214"/>
      <c r="OKK46" s="214"/>
      <c r="OKL46" s="214"/>
      <c r="OKM46" s="214"/>
      <c r="OKN46" s="214"/>
      <c r="OKO46" s="214"/>
      <c r="OKP46" s="214"/>
      <c r="OKQ46" s="214"/>
      <c r="OKR46" s="214"/>
      <c r="OKS46" s="214"/>
      <c r="OKT46" s="214"/>
      <c r="OKU46" s="214"/>
      <c r="OKV46" s="214"/>
      <c r="OKW46" s="214"/>
      <c r="OKX46" s="214"/>
      <c r="OKY46" s="214"/>
      <c r="OKZ46" s="214"/>
      <c r="OLA46" s="214"/>
      <c r="OLB46" s="214"/>
      <c r="OLC46" s="214"/>
      <c r="OLD46" s="214"/>
      <c r="OLE46" s="214"/>
      <c r="OLF46" s="214"/>
      <c r="OLG46" s="214"/>
      <c r="OLH46" s="214"/>
      <c r="OLI46" s="214"/>
      <c r="OLJ46" s="214"/>
      <c r="OLK46" s="214"/>
      <c r="OLL46" s="214"/>
      <c r="OLM46" s="214"/>
      <c r="OLN46" s="214"/>
      <c r="OLO46" s="214"/>
      <c r="OLP46" s="214"/>
      <c r="OLQ46" s="214"/>
      <c r="OLR46" s="214"/>
      <c r="OLS46" s="214"/>
      <c r="OLT46" s="214"/>
      <c r="OLU46" s="214"/>
      <c r="OLV46" s="214"/>
      <c r="OLW46" s="214"/>
      <c r="OLX46" s="214"/>
      <c r="OLY46" s="214"/>
      <c r="OLZ46" s="214"/>
      <c r="OMA46" s="214"/>
      <c r="OMB46" s="214"/>
      <c r="OMC46" s="214"/>
      <c r="OMD46" s="214"/>
      <c r="OME46" s="214"/>
      <c r="OMF46" s="214"/>
      <c r="OMG46" s="214"/>
      <c r="OMH46" s="214"/>
      <c r="OMI46" s="214"/>
      <c r="OMJ46" s="214"/>
      <c r="OMK46" s="214"/>
      <c r="OML46" s="214"/>
      <c r="OMM46" s="214"/>
      <c r="OMN46" s="214"/>
      <c r="OMO46" s="214"/>
      <c r="OMP46" s="214"/>
      <c r="OMQ46" s="214"/>
      <c r="OMR46" s="214"/>
      <c r="OMS46" s="214"/>
      <c r="OMT46" s="214"/>
      <c r="OMU46" s="214"/>
      <c r="OMV46" s="214"/>
      <c r="OMW46" s="214"/>
      <c r="OMX46" s="214"/>
      <c r="OMY46" s="214"/>
      <c r="OMZ46" s="214"/>
      <c r="ONA46" s="214"/>
      <c r="ONB46" s="214"/>
      <c r="ONC46" s="214"/>
      <c r="OND46" s="214"/>
      <c r="ONE46" s="214"/>
      <c r="ONF46" s="214"/>
      <c r="ONG46" s="214"/>
      <c r="ONH46" s="214"/>
      <c r="ONI46" s="214"/>
      <c r="ONJ46" s="214"/>
      <c r="ONK46" s="214"/>
      <c r="ONL46" s="214"/>
      <c r="ONM46" s="214"/>
      <c r="ONN46" s="214"/>
      <c r="ONO46" s="214"/>
      <c r="ONP46" s="214"/>
      <c r="ONQ46" s="214"/>
      <c r="ONR46" s="214"/>
      <c r="ONS46" s="214"/>
      <c r="ONT46" s="214"/>
      <c r="ONU46" s="214"/>
      <c r="ONV46" s="214"/>
      <c r="ONW46" s="214"/>
      <c r="ONX46" s="214"/>
      <c r="ONY46" s="214"/>
      <c r="ONZ46" s="214"/>
      <c r="OOA46" s="214"/>
      <c r="OOB46" s="214"/>
      <c r="OOC46" s="214"/>
      <c r="OOD46" s="214"/>
      <c r="OOE46" s="214"/>
      <c r="OOF46" s="214"/>
      <c r="OOG46" s="214"/>
      <c r="OOH46" s="214"/>
      <c r="OOI46" s="214"/>
      <c r="OOJ46" s="214"/>
      <c r="OOK46" s="214"/>
      <c r="OOL46" s="214"/>
      <c r="OOM46" s="214"/>
      <c r="OON46" s="214"/>
      <c r="OOO46" s="214"/>
      <c r="OOP46" s="214"/>
      <c r="OOQ46" s="214"/>
      <c r="OOR46" s="214"/>
      <c r="OOS46" s="214"/>
      <c r="OOT46" s="214"/>
      <c r="OOU46" s="214"/>
      <c r="OOV46" s="214"/>
      <c r="OOW46" s="214"/>
      <c r="OOX46" s="214"/>
      <c r="OOY46" s="214"/>
      <c r="OOZ46" s="214"/>
      <c r="OPA46" s="214"/>
      <c r="OPB46" s="214"/>
      <c r="OPC46" s="214"/>
      <c r="OPD46" s="214"/>
      <c r="OPE46" s="214"/>
      <c r="OPF46" s="214"/>
      <c r="OPG46" s="214"/>
      <c r="OPH46" s="214"/>
      <c r="OPI46" s="214"/>
      <c r="OPJ46" s="214"/>
      <c r="OPK46" s="214"/>
      <c r="OPL46" s="214"/>
      <c r="OPM46" s="214"/>
      <c r="OPN46" s="214"/>
      <c r="OPO46" s="214"/>
      <c r="OPP46" s="214"/>
      <c r="OPQ46" s="214"/>
      <c r="OPR46" s="214"/>
      <c r="OPS46" s="214"/>
      <c r="OPT46" s="214"/>
      <c r="OPU46" s="214"/>
      <c r="OPV46" s="214"/>
      <c r="OPW46" s="214"/>
      <c r="OPX46" s="214"/>
      <c r="OPY46" s="214"/>
      <c r="OPZ46" s="214"/>
      <c r="OQA46" s="214"/>
      <c r="OQB46" s="214"/>
      <c r="OQC46" s="214"/>
      <c r="OQD46" s="214"/>
      <c r="OQE46" s="214"/>
      <c r="OQF46" s="214"/>
      <c r="OQG46" s="214"/>
      <c r="OQH46" s="214"/>
      <c r="OQI46" s="214"/>
      <c r="OQJ46" s="214"/>
      <c r="OQK46" s="214"/>
      <c r="OQL46" s="214"/>
      <c r="OQM46" s="214"/>
      <c r="OQN46" s="214"/>
      <c r="OQO46" s="214"/>
      <c r="OQP46" s="214"/>
      <c r="OQQ46" s="214"/>
      <c r="OQR46" s="214"/>
      <c r="OQS46" s="214"/>
      <c r="OQT46" s="214"/>
      <c r="OQU46" s="214"/>
      <c r="OQV46" s="214"/>
      <c r="OQW46" s="214"/>
      <c r="OQX46" s="214"/>
      <c r="OQY46" s="214"/>
      <c r="OQZ46" s="214"/>
      <c r="ORA46" s="214"/>
      <c r="ORB46" s="214"/>
      <c r="ORC46" s="214"/>
      <c r="ORD46" s="214"/>
      <c r="ORE46" s="214"/>
      <c r="ORF46" s="214"/>
      <c r="ORG46" s="214"/>
      <c r="ORH46" s="214"/>
      <c r="ORI46" s="214"/>
      <c r="ORJ46" s="214"/>
      <c r="ORK46" s="214"/>
      <c r="ORL46" s="214"/>
      <c r="ORM46" s="214"/>
      <c r="ORN46" s="214"/>
      <c r="ORO46" s="214"/>
      <c r="ORP46" s="214"/>
      <c r="ORQ46" s="214"/>
      <c r="ORR46" s="214"/>
      <c r="ORS46" s="214"/>
      <c r="ORT46" s="214"/>
      <c r="ORU46" s="214"/>
      <c r="ORV46" s="214"/>
      <c r="ORW46" s="214"/>
      <c r="ORX46" s="214"/>
      <c r="ORY46" s="214"/>
      <c r="ORZ46" s="214"/>
      <c r="OSA46" s="214"/>
      <c r="OSB46" s="214"/>
      <c r="OSC46" s="214"/>
      <c r="OSD46" s="214"/>
      <c r="OSE46" s="214"/>
      <c r="OSF46" s="214"/>
      <c r="OSG46" s="214"/>
      <c r="OSH46" s="214"/>
      <c r="OSI46" s="214"/>
      <c r="OSJ46" s="214"/>
      <c r="OSK46" s="214"/>
      <c r="OSL46" s="214"/>
      <c r="OSM46" s="214"/>
      <c r="OSN46" s="214"/>
      <c r="OSO46" s="214"/>
      <c r="OSP46" s="214"/>
      <c r="OSQ46" s="214"/>
      <c r="OSR46" s="214"/>
      <c r="OSS46" s="214"/>
      <c r="OST46" s="214"/>
      <c r="OSU46" s="214"/>
      <c r="OSV46" s="214"/>
      <c r="OSW46" s="214"/>
      <c r="OSX46" s="214"/>
      <c r="OSY46" s="214"/>
      <c r="OSZ46" s="214"/>
      <c r="OTA46" s="214"/>
      <c r="OTB46" s="214"/>
      <c r="OTC46" s="214"/>
      <c r="OTD46" s="214"/>
      <c r="OTE46" s="214"/>
      <c r="OTF46" s="214"/>
      <c r="OTG46" s="214"/>
      <c r="OTH46" s="214"/>
      <c r="OTI46" s="214"/>
      <c r="OTJ46" s="214"/>
      <c r="OTK46" s="214"/>
      <c r="OTL46" s="214"/>
      <c r="OTM46" s="214"/>
      <c r="OTN46" s="214"/>
      <c r="OTO46" s="214"/>
      <c r="OTP46" s="214"/>
      <c r="OTQ46" s="214"/>
      <c r="OTR46" s="214"/>
      <c r="OTS46" s="214"/>
      <c r="OTT46" s="214"/>
      <c r="OTU46" s="214"/>
      <c r="OTV46" s="214"/>
      <c r="OTW46" s="214"/>
      <c r="OTX46" s="214"/>
      <c r="OTY46" s="214"/>
      <c r="OTZ46" s="214"/>
      <c r="OUA46" s="214"/>
      <c r="OUB46" s="214"/>
      <c r="OUC46" s="214"/>
      <c r="OUD46" s="214"/>
      <c r="OUE46" s="214"/>
      <c r="OUF46" s="214"/>
      <c r="OUG46" s="214"/>
      <c r="OUH46" s="214"/>
      <c r="OUI46" s="214"/>
      <c r="OUJ46" s="214"/>
      <c r="OUK46" s="214"/>
      <c r="OUL46" s="214"/>
      <c r="OUM46" s="214"/>
      <c r="OUN46" s="214"/>
      <c r="OUO46" s="214"/>
      <c r="OUP46" s="214"/>
      <c r="OUQ46" s="214"/>
      <c r="OUR46" s="214"/>
      <c r="OUS46" s="214"/>
      <c r="OUT46" s="214"/>
      <c r="OUU46" s="214"/>
      <c r="OUV46" s="214"/>
      <c r="OUW46" s="214"/>
      <c r="OUX46" s="214"/>
      <c r="OUY46" s="214"/>
      <c r="OUZ46" s="214"/>
      <c r="OVA46" s="214"/>
      <c r="OVB46" s="214"/>
      <c r="OVC46" s="214"/>
      <c r="OVD46" s="214"/>
      <c r="OVE46" s="214"/>
      <c r="OVF46" s="214"/>
      <c r="OVG46" s="214"/>
      <c r="OVH46" s="214"/>
      <c r="OVI46" s="214"/>
      <c r="OVJ46" s="214"/>
      <c r="OVK46" s="214"/>
      <c r="OVL46" s="214"/>
      <c r="OVM46" s="214"/>
      <c r="OVN46" s="214"/>
      <c r="OVO46" s="214"/>
      <c r="OVP46" s="214"/>
      <c r="OVQ46" s="214"/>
      <c r="OVR46" s="214"/>
      <c r="OVS46" s="214"/>
      <c r="OVT46" s="214"/>
      <c r="OVU46" s="214"/>
      <c r="OVV46" s="214"/>
      <c r="OVW46" s="214"/>
      <c r="OVX46" s="214"/>
      <c r="OVY46" s="214"/>
      <c r="OVZ46" s="214"/>
      <c r="OWA46" s="214"/>
      <c r="OWB46" s="214"/>
      <c r="OWC46" s="214"/>
      <c r="OWD46" s="214"/>
      <c r="OWE46" s="214"/>
      <c r="OWF46" s="214"/>
      <c r="OWG46" s="214"/>
      <c r="OWH46" s="214"/>
      <c r="OWI46" s="214"/>
      <c r="OWJ46" s="214"/>
      <c r="OWK46" s="214"/>
      <c r="OWL46" s="214"/>
      <c r="OWM46" s="214"/>
      <c r="OWN46" s="214"/>
      <c r="OWO46" s="214"/>
      <c r="OWP46" s="214"/>
      <c r="OWQ46" s="214"/>
      <c r="OWR46" s="214"/>
      <c r="OWS46" s="214"/>
      <c r="OWT46" s="214"/>
      <c r="OWU46" s="214"/>
      <c r="OWV46" s="214"/>
      <c r="OWW46" s="214"/>
      <c r="OWX46" s="214"/>
      <c r="OWY46" s="214"/>
      <c r="OWZ46" s="214"/>
      <c r="OXA46" s="214"/>
      <c r="OXB46" s="214"/>
      <c r="OXC46" s="214"/>
      <c r="OXD46" s="214"/>
      <c r="OXE46" s="214"/>
      <c r="OXF46" s="214"/>
      <c r="OXG46" s="214"/>
      <c r="OXH46" s="214"/>
      <c r="OXI46" s="214"/>
      <c r="OXJ46" s="214"/>
      <c r="OXK46" s="214"/>
      <c r="OXL46" s="214"/>
      <c r="OXM46" s="214"/>
      <c r="OXN46" s="214"/>
      <c r="OXO46" s="214"/>
      <c r="OXP46" s="214"/>
      <c r="OXQ46" s="214"/>
      <c r="OXR46" s="214"/>
      <c r="OXS46" s="214"/>
      <c r="OXT46" s="214"/>
      <c r="OXU46" s="214"/>
      <c r="OXV46" s="214"/>
      <c r="OXW46" s="214"/>
      <c r="OXX46" s="214"/>
      <c r="OXY46" s="214"/>
      <c r="OXZ46" s="214"/>
      <c r="OYA46" s="214"/>
      <c r="OYB46" s="214"/>
      <c r="OYC46" s="214"/>
      <c r="OYD46" s="214"/>
      <c r="OYE46" s="214"/>
      <c r="OYF46" s="214"/>
      <c r="OYG46" s="214"/>
      <c r="OYH46" s="214"/>
      <c r="OYI46" s="214"/>
      <c r="OYJ46" s="214"/>
      <c r="OYK46" s="214"/>
      <c r="OYL46" s="214"/>
      <c r="OYM46" s="214"/>
      <c r="OYN46" s="214"/>
      <c r="OYO46" s="214"/>
      <c r="OYP46" s="214"/>
      <c r="OYQ46" s="214"/>
      <c r="OYR46" s="214"/>
      <c r="OYS46" s="214"/>
      <c r="OYT46" s="214"/>
      <c r="OYU46" s="214"/>
      <c r="OYV46" s="214"/>
      <c r="OYW46" s="214"/>
      <c r="OYX46" s="214"/>
      <c r="OYY46" s="214"/>
      <c r="OYZ46" s="214"/>
      <c r="OZA46" s="214"/>
      <c r="OZB46" s="214"/>
      <c r="OZC46" s="214"/>
      <c r="OZD46" s="214"/>
      <c r="OZE46" s="214"/>
      <c r="OZF46" s="214"/>
      <c r="OZG46" s="214"/>
      <c r="OZH46" s="214"/>
      <c r="OZI46" s="214"/>
      <c r="OZJ46" s="214"/>
      <c r="OZK46" s="214"/>
      <c r="OZL46" s="214"/>
      <c r="OZM46" s="214"/>
      <c r="OZN46" s="214"/>
      <c r="OZO46" s="214"/>
      <c r="OZP46" s="214"/>
      <c r="OZQ46" s="214"/>
      <c r="OZR46" s="214"/>
      <c r="OZS46" s="214"/>
      <c r="OZT46" s="214"/>
      <c r="OZU46" s="214"/>
      <c r="OZV46" s="214"/>
      <c r="OZW46" s="214"/>
      <c r="OZX46" s="214"/>
      <c r="OZY46" s="214"/>
      <c r="OZZ46" s="214"/>
      <c r="PAA46" s="214"/>
      <c r="PAB46" s="214"/>
      <c r="PAC46" s="214"/>
      <c r="PAD46" s="214"/>
      <c r="PAE46" s="214"/>
      <c r="PAF46" s="214"/>
      <c r="PAG46" s="214"/>
      <c r="PAH46" s="214"/>
      <c r="PAI46" s="214"/>
      <c r="PAJ46" s="214"/>
      <c r="PAK46" s="214"/>
      <c r="PAL46" s="214"/>
      <c r="PAM46" s="214"/>
      <c r="PAN46" s="214"/>
      <c r="PAO46" s="214"/>
      <c r="PAP46" s="214"/>
      <c r="PAQ46" s="214"/>
      <c r="PAR46" s="214"/>
      <c r="PAS46" s="214"/>
      <c r="PAT46" s="214"/>
      <c r="PAU46" s="214"/>
      <c r="PAV46" s="214"/>
      <c r="PAW46" s="214"/>
      <c r="PAX46" s="214"/>
      <c r="PAY46" s="214"/>
      <c r="PAZ46" s="214"/>
      <c r="PBA46" s="214"/>
      <c r="PBB46" s="214"/>
      <c r="PBC46" s="214"/>
      <c r="PBD46" s="214"/>
      <c r="PBE46" s="214"/>
      <c r="PBF46" s="214"/>
      <c r="PBG46" s="214"/>
      <c r="PBH46" s="214"/>
      <c r="PBI46" s="214"/>
      <c r="PBJ46" s="214"/>
      <c r="PBK46" s="214"/>
      <c r="PBL46" s="214"/>
      <c r="PBM46" s="214"/>
      <c r="PBN46" s="214"/>
      <c r="PBO46" s="214"/>
      <c r="PBP46" s="214"/>
      <c r="PBQ46" s="214"/>
      <c r="PBR46" s="214"/>
      <c r="PBS46" s="214"/>
      <c r="PBT46" s="214"/>
      <c r="PBU46" s="214"/>
      <c r="PBV46" s="214"/>
      <c r="PBW46" s="214"/>
      <c r="PBX46" s="214"/>
      <c r="PBY46" s="214"/>
      <c r="PBZ46" s="214"/>
      <c r="PCA46" s="214"/>
      <c r="PCB46" s="214"/>
      <c r="PCC46" s="214"/>
      <c r="PCD46" s="214"/>
      <c r="PCE46" s="214"/>
      <c r="PCF46" s="214"/>
      <c r="PCG46" s="214"/>
      <c r="PCH46" s="214"/>
      <c r="PCI46" s="214"/>
      <c r="PCJ46" s="214"/>
      <c r="PCK46" s="214"/>
      <c r="PCL46" s="214"/>
      <c r="PCM46" s="214"/>
      <c r="PCN46" s="214"/>
      <c r="PCO46" s="214"/>
      <c r="PCP46" s="214"/>
      <c r="PCQ46" s="214"/>
      <c r="PCR46" s="214"/>
      <c r="PCS46" s="214"/>
      <c r="PCT46" s="214"/>
      <c r="PCU46" s="214"/>
      <c r="PCV46" s="214"/>
      <c r="PCW46" s="214"/>
      <c r="PCX46" s="214"/>
      <c r="PCY46" s="214"/>
      <c r="PCZ46" s="214"/>
      <c r="PDA46" s="214"/>
      <c r="PDB46" s="214"/>
      <c r="PDC46" s="214"/>
      <c r="PDD46" s="214"/>
      <c r="PDE46" s="214"/>
      <c r="PDF46" s="214"/>
      <c r="PDG46" s="214"/>
      <c r="PDH46" s="214"/>
      <c r="PDI46" s="214"/>
      <c r="PDJ46" s="214"/>
      <c r="PDK46" s="214"/>
      <c r="PDL46" s="214"/>
      <c r="PDM46" s="214"/>
      <c r="PDN46" s="214"/>
      <c r="PDO46" s="214"/>
      <c r="PDP46" s="214"/>
      <c r="PDQ46" s="214"/>
      <c r="PDR46" s="214"/>
      <c r="PDS46" s="214"/>
      <c r="PDT46" s="214"/>
      <c r="PDU46" s="214"/>
      <c r="PDV46" s="214"/>
      <c r="PDW46" s="214"/>
      <c r="PDX46" s="214"/>
      <c r="PDY46" s="214"/>
      <c r="PDZ46" s="214"/>
      <c r="PEA46" s="214"/>
      <c r="PEB46" s="214"/>
      <c r="PEC46" s="214"/>
      <c r="PED46" s="214"/>
      <c r="PEE46" s="214"/>
      <c r="PEF46" s="214"/>
      <c r="PEG46" s="214"/>
      <c r="PEH46" s="214"/>
      <c r="PEI46" s="214"/>
      <c r="PEJ46" s="214"/>
      <c r="PEK46" s="214"/>
      <c r="PEL46" s="214"/>
      <c r="PEM46" s="214"/>
      <c r="PEN46" s="214"/>
      <c r="PEO46" s="214"/>
      <c r="PEP46" s="214"/>
      <c r="PEQ46" s="214"/>
      <c r="PER46" s="214"/>
      <c r="PES46" s="214"/>
      <c r="PET46" s="214"/>
      <c r="PEU46" s="214"/>
      <c r="PEV46" s="214"/>
      <c r="PEW46" s="214"/>
      <c r="PEX46" s="214"/>
      <c r="PEY46" s="214"/>
      <c r="PEZ46" s="214"/>
      <c r="PFA46" s="214"/>
      <c r="PFB46" s="214"/>
      <c r="PFC46" s="214"/>
      <c r="PFD46" s="214"/>
      <c r="PFE46" s="214"/>
      <c r="PFF46" s="214"/>
      <c r="PFG46" s="214"/>
      <c r="PFH46" s="214"/>
      <c r="PFI46" s="214"/>
      <c r="PFJ46" s="214"/>
      <c r="PFK46" s="214"/>
      <c r="PFL46" s="214"/>
      <c r="PFM46" s="214"/>
      <c r="PFN46" s="214"/>
      <c r="PFO46" s="214"/>
      <c r="PFP46" s="214"/>
      <c r="PFQ46" s="214"/>
      <c r="PFR46" s="214"/>
      <c r="PFS46" s="214"/>
      <c r="PFT46" s="214"/>
      <c r="PFU46" s="214"/>
      <c r="PFV46" s="214"/>
      <c r="PFW46" s="214"/>
      <c r="PFX46" s="214"/>
      <c r="PFY46" s="214"/>
      <c r="PFZ46" s="214"/>
      <c r="PGA46" s="214"/>
      <c r="PGB46" s="214"/>
      <c r="PGC46" s="214"/>
      <c r="PGD46" s="214"/>
      <c r="PGE46" s="214"/>
      <c r="PGF46" s="214"/>
      <c r="PGG46" s="214"/>
      <c r="PGH46" s="214"/>
      <c r="PGI46" s="214"/>
      <c r="PGJ46" s="214"/>
      <c r="PGK46" s="214"/>
      <c r="PGL46" s="214"/>
      <c r="PGM46" s="214"/>
      <c r="PGN46" s="214"/>
      <c r="PGO46" s="214"/>
      <c r="PGP46" s="214"/>
      <c r="PGQ46" s="214"/>
      <c r="PGR46" s="214"/>
      <c r="PGS46" s="214"/>
      <c r="PGT46" s="214"/>
      <c r="PGU46" s="214"/>
      <c r="PGV46" s="214"/>
      <c r="PGW46" s="214"/>
      <c r="PGX46" s="214"/>
      <c r="PGY46" s="214"/>
      <c r="PGZ46" s="214"/>
      <c r="PHA46" s="214"/>
      <c r="PHB46" s="214"/>
      <c r="PHC46" s="214"/>
      <c r="PHD46" s="214"/>
      <c r="PHE46" s="214"/>
      <c r="PHF46" s="214"/>
      <c r="PHG46" s="214"/>
      <c r="PHH46" s="214"/>
      <c r="PHI46" s="214"/>
      <c r="PHJ46" s="214"/>
      <c r="PHK46" s="214"/>
      <c r="PHL46" s="214"/>
      <c r="PHM46" s="214"/>
      <c r="PHN46" s="214"/>
      <c r="PHO46" s="214"/>
      <c r="PHP46" s="214"/>
      <c r="PHQ46" s="214"/>
      <c r="PHR46" s="214"/>
      <c r="PHS46" s="214"/>
      <c r="PHT46" s="214"/>
      <c r="PHU46" s="214"/>
      <c r="PHV46" s="214"/>
      <c r="PHW46" s="214"/>
      <c r="PHX46" s="214"/>
      <c r="PHY46" s="214"/>
      <c r="PHZ46" s="214"/>
      <c r="PIA46" s="214"/>
      <c r="PIB46" s="214"/>
      <c r="PIC46" s="214"/>
      <c r="PID46" s="214"/>
      <c r="PIE46" s="214"/>
      <c r="PIF46" s="214"/>
      <c r="PIG46" s="214"/>
      <c r="PIH46" s="214"/>
      <c r="PII46" s="214"/>
      <c r="PIJ46" s="214"/>
      <c r="PIK46" s="214"/>
      <c r="PIL46" s="214"/>
      <c r="PIM46" s="214"/>
      <c r="PIN46" s="214"/>
      <c r="PIO46" s="214"/>
      <c r="PIP46" s="214"/>
      <c r="PIQ46" s="214"/>
      <c r="PIR46" s="214"/>
      <c r="PIS46" s="214"/>
      <c r="PIT46" s="214"/>
      <c r="PIU46" s="214"/>
      <c r="PIV46" s="214"/>
      <c r="PIW46" s="214"/>
      <c r="PIX46" s="214"/>
      <c r="PIY46" s="214"/>
      <c r="PIZ46" s="214"/>
      <c r="PJA46" s="214"/>
      <c r="PJB46" s="214"/>
      <c r="PJC46" s="214"/>
      <c r="PJD46" s="214"/>
      <c r="PJE46" s="214"/>
      <c r="PJF46" s="214"/>
      <c r="PJG46" s="214"/>
      <c r="PJH46" s="214"/>
      <c r="PJI46" s="214"/>
      <c r="PJJ46" s="214"/>
      <c r="PJK46" s="214"/>
      <c r="PJL46" s="214"/>
      <c r="PJM46" s="214"/>
      <c r="PJN46" s="214"/>
      <c r="PJO46" s="214"/>
      <c r="PJP46" s="214"/>
      <c r="PJQ46" s="214"/>
      <c r="PJR46" s="214"/>
      <c r="PJS46" s="214"/>
      <c r="PJT46" s="214"/>
      <c r="PJU46" s="214"/>
      <c r="PJV46" s="214"/>
      <c r="PJW46" s="214"/>
      <c r="PJX46" s="214"/>
      <c r="PJY46" s="214"/>
      <c r="PJZ46" s="214"/>
      <c r="PKA46" s="214"/>
      <c r="PKB46" s="214"/>
      <c r="PKC46" s="214"/>
      <c r="PKD46" s="214"/>
      <c r="PKE46" s="214"/>
      <c r="PKF46" s="214"/>
      <c r="PKG46" s="214"/>
      <c r="PKH46" s="214"/>
      <c r="PKI46" s="214"/>
      <c r="PKJ46" s="214"/>
      <c r="PKK46" s="214"/>
      <c r="PKL46" s="214"/>
      <c r="PKM46" s="214"/>
      <c r="PKN46" s="214"/>
      <c r="PKO46" s="214"/>
      <c r="PKP46" s="214"/>
      <c r="PKQ46" s="214"/>
      <c r="PKR46" s="214"/>
      <c r="PKS46" s="214"/>
      <c r="PKT46" s="214"/>
      <c r="PKU46" s="214"/>
      <c r="PKV46" s="214"/>
      <c r="PKW46" s="214"/>
      <c r="PKX46" s="214"/>
      <c r="PKY46" s="214"/>
      <c r="PKZ46" s="214"/>
      <c r="PLA46" s="214"/>
      <c r="PLB46" s="214"/>
      <c r="PLC46" s="214"/>
      <c r="PLD46" s="214"/>
      <c r="PLE46" s="214"/>
      <c r="PLF46" s="214"/>
      <c r="PLG46" s="214"/>
      <c r="PLH46" s="214"/>
      <c r="PLI46" s="214"/>
      <c r="PLJ46" s="214"/>
      <c r="PLK46" s="214"/>
      <c r="PLL46" s="214"/>
      <c r="PLM46" s="214"/>
      <c r="PLN46" s="214"/>
      <c r="PLO46" s="214"/>
      <c r="PLP46" s="214"/>
      <c r="PLQ46" s="214"/>
      <c r="PLR46" s="214"/>
      <c r="PLS46" s="214"/>
      <c r="PLT46" s="214"/>
      <c r="PLU46" s="214"/>
      <c r="PLV46" s="214"/>
      <c r="PLW46" s="214"/>
      <c r="PLX46" s="214"/>
      <c r="PLY46" s="214"/>
      <c r="PLZ46" s="214"/>
      <c r="PMA46" s="214"/>
      <c r="PMB46" s="214"/>
      <c r="PMC46" s="214"/>
      <c r="PMD46" s="214"/>
      <c r="PME46" s="214"/>
      <c r="PMF46" s="214"/>
      <c r="PMG46" s="214"/>
      <c r="PMH46" s="214"/>
      <c r="PMI46" s="214"/>
      <c r="PMJ46" s="214"/>
      <c r="PMK46" s="214"/>
      <c r="PML46" s="214"/>
      <c r="PMM46" s="214"/>
      <c r="PMN46" s="214"/>
      <c r="PMO46" s="214"/>
      <c r="PMP46" s="214"/>
      <c r="PMQ46" s="214"/>
      <c r="PMR46" s="214"/>
      <c r="PMS46" s="214"/>
      <c r="PMT46" s="214"/>
      <c r="PMU46" s="214"/>
      <c r="PMV46" s="214"/>
      <c r="PMW46" s="214"/>
      <c r="PMX46" s="214"/>
      <c r="PMY46" s="214"/>
      <c r="PMZ46" s="214"/>
      <c r="PNA46" s="214"/>
      <c r="PNB46" s="214"/>
      <c r="PNC46" s="214"/>
      <c r="PND46" s="214"/>
      <c r="PNE46" s="214"/>
      <c r="PNF46" s="214"/>
      <c r="PNG46" s="214"/>
      <c r="PNH46" s="214"/>
      <c r="PNI46" s="214"/>
      <c r="PNJ46" s="214"/>
      <c r="PNK46" s="214"/>
      <c r="PNL46" s="214"/>
      <c r="PNM46" s="214"/>
      <c r="PNN46" s="214"/>
      <c r="PNO46" s="214"/>
      <c r="PNP46" s="214"/>
      <c r="PNQ46" s="214"/>
      <c r="PNR46" s="214"/>
      <c r="PNS46" s="214"/>
      <c r="PNT46" s="214"/>
      <c r="PNU46" s="214"/>
      <c r="PNV46" s="214"/>
      <c r="PNW46" s="214"/>
      <c r="PNX46" s="214"/>
      <c r="PNY46" s="214"/>
      <c r="PNZ46" s="214"/>
      <c r="POA46" s="214"/>
      <c r="POB46" s="214"/>
      <c r="POC46" s="214"/>
      <c r="POD46" s="214"/>
      <c r="POE46" s="214"/>
      <c r="POF46" s="214"/>
      <c r="POG46" s="214"/>
      <c r="POH46" s="214"/>
      <c r="POI46" s="214"/>
      <c r="POJ46" s="214"/>
      <c r="POK46" s="214"/>
      <c r="POL46" s="214"/>
      <c r="POM46" s="214"/>
      <c r="PON46" s="214"/>
      <c r="POO46" s="214"/>
      <c r="POP46" s="214"/>
      <c r="POQ46" s="214"/>
      <c r="POR46" s="214"/>
      <c r="POS46" s="214"/>
      <c r="POT46" s="214"/>
      <c r="POU46" s="214"/>
      <c r="POV46" s="214"/>
      <c r="POW46" s="214"/>
      <c r="POX46" s="214"/>
      <c r="POY46" s="214"/>
      <c r="POZ46" s="214"/>
      <c r="PPA46" s="214"/>
      <c r="PPB46" s="214"/>
      <c r="PPC46" s="214"/>
      <c r="PPD46" s="214"/>
      <c r="PPE46" s="214"/>
      <c r="PPF46" s="214"/>
      <c r="PPG46" s="214"/>
      <c r="PPH46" s="214"/>
      <c r="PPI46" s="214"/>
      <c r="PPJ46" s="214"/>
      <c r="PPK46" s="214"/>
      <c r="PPL46" s="214"/>
      <c r="PPM46" s="214"/>
      <c r="PPN46" s="214"/>
      <c r="PPO46" s="214"/>
      <c r="PPP46" s="214"/>
      <c r="PPQ46" s="214"/>
      <c r="PPR46" s="214"/>
      <c r="PPS46" s="214"/>
      <c r="PPT46" s="214"/>
      <c r="PPU46" s="214"/>
      <c r="PPV46" s="214"/>
      <c r="PPW46" s="214"/>
      <c r="PPX46" s="214"/>
      <c r="PPY46" s="214"/>
      <c r="PPZ46" s="214"/>
      <c r="PQA46" s="214"/>
      <c r="PQB46" s="214"/>
      <c r="PQC46" s="214"/>
      <c r="PQD46" s="214"/>
      <c r="PQE46" s="214"/>
      <c r="PQF46" s="214"/>
      <c r="PQG46" s="214"/>
      <c r="PQH46" s="214"/>
      <c r="PQI46" s="214"/>
      <c r="PQJ46" s="214"/>
      <c r="PQK46" s="214"/>
      <c r="PQL46" s="214"/>
      <c r="PQM46" s="214"/>
      <c r="PQN46" s="214"/>
      <c r="PQO46" s="214"/>
      <c r="PQP46" s="214"/>
      <c r="PQQ46" s="214"/>
      <c r="PQR46" s="214"/>
      <c r="PQS46" s="214"/>
      <c r="PQT46" s="214"/>
      <c r="PQU46" s="214"/>
      <c r="PQV46" s="214"/>
      <c r="PQW46" s="214"/>
      <c r="PQX46" s="214"/>
      <c r="PQY46" s="214"/>
      <c r="PQZ46" s="214"/>
      <c r="PRA46" s="214"/>
      <c r="PRB46" s="214"/>
      <c r="PRC46" s="214"/>
      <c r="PRD46" s="214"/>
      <c r="PRE46" s="214"/>
      <c r="PRF46" s="214"/>
      <c r="PRG46" s="214"/>
      <c r="PRH46" s="214"/>
      <c r="PRI46" s="214"/>
      <c r="PRJ46" s="214"/>
      <c r="PRK46" s="214"/>
      <c r="PRL46" s="214"/>
      <c r="PRM46" s="214"/>
      <c r="PRN46" s="214"/>
      <c r="PRO46" s="214"/>
      <c r="PRP46" s="214"/>
      <c r="PRQ46" s="214"/>
      <c r="PRR46" s="214"/>
      <c r="PRS46" s="214"/>
      <c r="PRT46" s="214"/>
      <c r="PRU46" s="214"/>
      <c r="PRV46" s="214"/>
      <c r="PRW46" s="214"/>
      <c r="PRX46" s="214"/>
      <c r="PRY46" s="214"/>
      <c r="PRZ46" s="214"/>
      <c r="PSA46" s="214"/>
      <c r="PSB46" s="214"/>
      <c r="PSC46" s="214"/>
      <c r="PSD46" s="214"/>
      <c r="PSE46" s="214"/>
      <c r="PSF46" s="214"/>
      <c r="PSG46" s="214"/>
      <c r="PSH46" s="214"/>
      <c r="PSI46" s="214"/>
      <c r="PSJ46" s="214"/>
      <c r="PSK46" s="214"/>
      <c r="PSL46" s="214"/>
      <c r="PSM46" s="214"/>
      <c r="PSN46" s="214"/>
      <c r="PSO46" s="214"/>
      <c r="PSP46" s="214"/>
      <c r="PSQ46" s="214"/>
      <c r="PSR46" s="214"/>
      <c r="PSS46" s="214"/>
      <c r="PST46" s="214"/>
      <c r="PSU46" s="214"/>
      <c r="PSV46" s="214"/>
      <c r="PSW46" s="214"/>
      <c r="PSX46" s="214"/>
      <c r="PSY46" s="214"/>
      <c r="PSZ46" s="214"/>
      <c r="PTA46" s="214"/>
      <c r="PTB46" s="214"/>
      <c r="PTC46" s="214"/>
      <c r="PTD46" s="214"/>
      <c r="PTE46" s="214"/>
      <c r="PTF46" s="214"/>
      <c r="PTG46" s="214"/>
      <c r="PTH46" s="214"/>
      <c r="PTI46" s="214"/>
      <c r="PTJ46" s="214"/>
      <c r="PTK46" s="214"/>
      <c r="PTL46" s="214"/>
      <c r="PTM46" s="214"/>
      <c r="PTN46" s="214"/>
      <c r="PTO46" s="214"/>
      <c r="PTP46" s="214"/>
      <c r="PTQ46" s="214"/>
      <c r="PTR46" s="214"/>
      <c r="PTS46" s="214"/>
      <c r="PTT46" s="214"/>
      <c r="PTU46" s="214"/>
      <c r="PTV46" s="214"/>
      <c r="PTW46" s="214"/>
      <c r="PTX46" s="214"/>
      <c r="PTY46" s="214"/>
      <c r="PTZ46" s="214"/>
      <c r="PUA46" s="214"/>
      <c r="PUB46" s="214"/>
      <c r="PUC46" s="214"/>
      <c r="PUD46" s="214"/>
      <c r="PUE46" s="214"/>
      <c r="PUF46" s="214"/>
      <c r="PUG46" s="214"/>
      <c r="PUH46" s="214"/>
      <c r="PUI46" s="214"/>
      <c r="PUJ46" s="214"/>
      <c r="PUK46" s="214"/>
      <c r="PUL46" s="214"/>
      <c r="PUM46" s="214"/>
      <c r="PUN46" s="214"/>
      <c r="PUO46" s="214"/>
      <c r="PUP46" s="214"/>
      <c r="PUQ46" s="214"/>
      <c r="PUR46" s="214"/>
      <c r="PUS46" s="214"/>
      <c r="PUT46" s="214"/>
      <c r="PUU46" s="214"/>
      <c r="PUV46" s="214"/>
      <c r="PUW46" s="214"/>
      <c r="PUX46" s="214"/>
      <c r="PUY46" s="214"/>
      <c r="PUZ46" s="214"/>
      <c r="PVA46" s="214"/>
      <c r="PVB46" s="214"/>
      <c r="PVC46" s="214"/>
      <c r="PVD46" s="214"/>
      <c r="PVE46" s="214"/>
      <c r="PVF46" s="214"/>
      <c r="PVG46" s="214"/>
      <c r="PVH46" s="214"/>
      <c r="PVI46" s="214"/>
      <c r="PVJ46" s="214"/>
      <c r="PVK46" s="214"/>
      <c r="PVL46" s="214"/>
      <c r="PVM46" s="214"/>
      <c r="PVN46" s="214"/>
      <c r="PVO46" s="214"/>
      <c r="PVP46" s="214"/>
      <c r="PVQ46" s="214"/>
      <c r="PVR46" s="214"/>
      <c r="PVS46" s="214"/>
      <c r="PVT46" s="214"/>
      <c r="PVU46" s="214"/>
      <c r="PVV46" s="214"/>
      <c r="PVW46" s="214"/>
      <c r="PVX46" s="214"/>
      <c r="PVY46" s="214"/>
      <c r="PVZ46" s="214"/>
      <c r="PWA46" s="214"/>
      <c r="PWB46" s="214"/>
      <c r="PWC46" s="214"/>
      <c r="PWD46" s="214"/>
      <c r="PWE46" s="214"/>
      <c r="PWF46" s="214"/>
      <c r="PWG46" s="214"/>
      <c r="PWH46" s="214"/>
      <c r="PWI46" s="214"/>
      <c r="PWJ46" s="214"/>
      <c r="PWK46" s="214"/>
      <c r="PWL46" s="214"/>
      <c r="PWM46" s="214"/>
      <c r="PWN46" s="214"/>
      <c r="PWO46" s="214"/>
      <c r="PWP46" s="214"/>
      <c r="PWQ46" s="214"/>
      <c r="PWR46" s="214"/>
      <c r="PWS46" s="214"/>
      <c r="PWT46" s="214"/>
      <c r="PWU46" s="214"/>
      <c r="PWV46" s="214"/>
      <c r="PWW46" s="214"/>
      <c r="PWX46" s="214"/>
      <c r="PWY46" s="214"/>
      <c r="PWZ46" s="214"/>
      <c r="PXA46" s="214"/>
      <c r="PXB46" s="214"/>
      <c r="PXC46" s="214"/>
      <c r="PXD46" s="214"/>
      <c r="PXE46" s="214"/>
      <c r="PXF46" s="214"/>
      <c r="PXG46" s="214"/>
      <c r="PXH46" s="214"/>
      <c r="PXI46" s="214"/>
      <c r="PXJ46" s="214"/>
      <c r="PXK46" s="214"/>
      <c r="PXL46" s="214"/>
      <c r="PXM46" s="214"/>
      <c r="PXN46" s="214"/>
      <c r="PXO46" s="214"/>
      <c r="PXP46" s="214"/>
      <c r="PXQ46" s="214"/>
      <c r="PXR46" s="214"/>
      <c r="PXS46" s="214"/>
      <c r="PXT46" s="214"/>
      <c r="PXU46" s="214"/>
      <c r="PXV46" s="214"/>
      <c r="PXW46" s="214"/>
      <c r="PXX46" s="214"/>
      <c r="PXY46" s="214"/>
      <c r="PXZ46" s="214"/>
      <c r="PYA46" s="214"/>
      <c r="PYB46" s="214"/>
      <c r="PYC46" s="214"/>
      <c r="PYD46" s="214"/>
      <c r="PYE46" s="214"/>
      <c r="PYF46" s="214"/>
      <c r="PYG46" s="214"/>
      <c r="PYH46" s="214"/>
      <c r="PYI46" s="214"/>
      <c r="PYJ46" s="214"/>
      <c r="PYK46" s="214"/>
      <c r="PYL46" s="214"/>
      <c r="PYM46" s="214"/>
      <c r="PYN46" s="214"/>
      <c r="PYO46" s="214"/>
      <c r="PYP46" s="214"/>
      <c r="PYQ46" s="214"/>
      <c r="PYR46" s="214"/>
      <c r="PYS46" s="214"/>
      <c r="PYT46" s="214"/>
      <c r="PYU46" s="214"/>
      <c r="PYV46" s="214"/>
      <c r="PYW46" s="214"/>
      <c r="PYX46" s="214"/>
      <c r="PYY46" s="214"/>
      <c r="PYZ46" s="214"/>
      <c r="PZA46" s="214"/>
      <c r="PZB46" s="214"/>
      <c r="PZC46" s="214"/>
      <c r="PZD46" s="214"/>
      <c r="PZE46" s="214"/>
      <c r="PZF46" s="214"/>
      <c r="PZG46" s="214"/>
      <c r="PZH46" s="214"/>
      <c r="PZI46" s="214"/>
      <c r="PZJ46" s="214"/>
      <c r="PZK46" s="214"/>
      <c r="PZL46" s="214"/>
      <c r="PZM46" s="214"/>
      <c r="PZN46" s="214"/>
      <c r="PZO46" s="214"/>
      <c r="PZP46" s="214"/>
      <c r="PZQ46" s="214"/>
      <c r="PZR46" s="214"/>
      <c r="PZS46" s="214"/>
      <c r="PZT46" s="214"/>
      <c r="PZU46" s="214"/>
      <c r="PZV46" s="214"/>
      <c r="PZW46" s="214"/>
      <c r="PZX46" s="214"/>
      <c r="PZY46" s="214"/>
      <c r="PZZ46" s="214"/>
      <c r="QAA46" s="214"/>
      <c r="QAB46" s="214"/>
      <c r="QAC46" s="214"/>
      <c r="QAD46" s="214"/>
      <c r="QAE46" s="214"/>
      <c r="QAF46" s="214"/>
      <c r="QAG46" s="214"/>
      <c r="QAH46" s="214"/>
      <c r="QAI46" s="214"/>
      <c r="QAJ46" s="214"/>
      <c r="QAK46" s="214"/>
      <c r="QAL46" s="214"/>
      <c r="QAM46" s="214"/>
      <c r="QAN46" s="214"/>
      <c r="QAO46" s="214"/>
      <c r="QAP46" s="214"/>
      <c r="QAQ46" s="214"/>
      <c r="QAR46" s="214"/>
      <c r="QAS46" s="214"/>
      <c r="QAT46" s="214"/>
      <c r="QAU46" s="214"/>
      <c r="QAV46" s="214"/>
      <c r="QAW46" s="214"/>
      <c r="QAX46" s="214"/>
      <c r="QAY46" s="214"/>
      <c r="QAZ46" s="214"/>
      <c r="QBA46" s="214"/>
      <c r="QBB46" s="214"/>
      <c r="QBC46" s="214"/>
      <c r="QBD46" s="214"/>
      <c r="QBE46" s="214"/>
      <c r="QBF46" s="214"/>
      <c r="QBG46" s="214"/>
      <c r="QBH46" s="214"/>
      <c r="QBI46" s="214"/>
      <c r="QBJ46" s="214"/>
      <c r="QBK46" s="214"/>
      <c r="QBL46" s="214"/>
      <c r="QBM46" s="214"/>
      <c r="QBN46" s="214"/>
      <c r="QBO46" s="214"/>
      <c r="QBP46" s="214"/>
      <c r="QBQ46" s="214"/>
      <c r="QBR46" s="214"/>
      <c r="QBS46" s="214"/>
      <c r="QBT46" s="214"/>
      <c r="QBU46" s="214"/>
      <c r="QBV46" s="214"/>
      <c r="QBW46" s="214"/>
      <c r="QBX46" s="214"/>
      <c r="QBY46" s="214"/>
      <c r="QBZ46" s="214"/>
      <c r="QCA46" s="214"/>
      <c r="QCB46" s="214"/>
      <c r="QCC46" s="214"/>
      <c r="QCD46" s="214"/>
      <c r="QCE46" s="214"/>
      <c r="QCF46" s="214"/>
      <c r="QCG46" s="214"/>
      <c r="QCH46" s="214"/>
      <c r="QCI46" s="214"/>
      <c r="QCJ46" s="214"/>
      <c r="QCK46" s="214"/>
      <c r="QCL46" s="214"/>
      <c r="QCM46" s="214"/>
      <c r="QCN46" s="214"/>
      <c r="QCO46" s="214"/>
      <c r="QCP46" s="214"/>
      <c r="QCQ46" s="214"/>
      <c r="QCR46" s="214"/>
      <c r="QCS46" s="214"/>
      <c r="QCT46" s="214"/>
      <c r="QCU46" s="214"/>
      <c r="QCV46" s="214"/>
      <c r="QCW46" s="214"/>
      <c r="QCX46" s="214"/>
      <c r="QCY46" s="214"/>
      <c r="QCZ46" s="214"/>
      <c r="QDA46" s="214"/>
      <c r="QDB46" s="214"/>
      <c r="QDC46" s="214"/>
      <c r="QDD46" s="214"/>
      <c r="QDE46" s="214"/>
      <c r="QDF46" s="214"/>
      <c r="QDG46" s="214"/>
      <c r="QDH46" s="214"/>
      <c r="QDI46" s="214"/>
      <c r="QDJ46" s="214"/>
      <c r="QDK46" s="214"/>
      <c r="QDL46" s="214"/>
      <c r="QDM46" s="214"/>
      <c r="QDN46" s="214"/>
      <c r="QDO46" s="214"/>
      <c r="QDP46" s="214"/>
      <c r="QDQ46" s="214"/>
      <c r="QDR46" s="214"/>
      <c r="QDS46" s="214"/>
      <c r="QDT46" s="214"/>
      <c r="QDU46" s="214"/>
      <c r="QDV46" s="214"/>
      <c r="QDW46" s="214"/>
      <c r="QDX46" s="214"/>
      <c r="QDY46" s="214"/>
      <c r="QDZ46" s="214"/>
      <c r="QEA46" s="214"/>
      <c r="QEB46" s="214"/>
      <c r="QEC46" s="214"/>
      <c r="QED46" s="214"/>
      <c r="QEE46" s="214"/>
      <c r="QEF46" s="214"/>
      <c r="QEG46" s="214"/>
      <c r="QEH46" s="214"/>
      <c r="QEI46" s="214"/>
      <c r="QEJ46" s="214"/>
      <c r="QEK46" s="214"/>
      <c r="QEL46" s="214"/>
      <c r="QEM46" s="214"/>
      <c r="QEN46" s="214"/>
      <c r="QEO46" s="214"/>
      <c r="QEP46" s="214"/>
      <c r="QEQ46" s="214"/>
      <c r="QER46" s="214"/>
      <c r="QES46" s="214"/>
      <c r="QET46" s="214"/>
      <c r="QEU46" s="214"/>
      <c r="QEV46" s="214"/>
      <c r="QEW46" s="214"/>
      <c r="QEX46" s="214"/>
      <c r="QEY46" s="214"/>
      <c r="QEZ46" s="214"/>
      <c r="QFA46" s="214"/>
      <c r="QFB46" s="214"/>
      <c r="QFC46" s="214"/>
      <c r="QFD46" s="214"/>
      <c r="QFE46" s="214"/>
      <c r="QFF46" s="214"/>
      <c r="QFG46" s="214"/>
      <c r="QFH46" s="214"/>
      <c r="QFI46" s="214"/>
      <c r="QFJ46" s="214"/>
      <c r="QFK46" s="214"/>
      <c r="QFL46" s="214"/>
      <c r="QFM46" s="214"/>
      <c r="QFN46" s="214"/>
      <c r="QFO46" s="214"/>
      <c r="QFP46" s="214"/>
      <c r="QFQ46" s="214"/>
      <c r="QFR46" s="214"/>
      <c r="QFS46" s="214"/>
      <c r="QFT46" s="214"/>
      <c r="QFU46" s="214"/>
      <c r="QFV46" s="214"/>
      <c r="QFW46" s="214"/>
      <c r="QFX46" s="214"/>
      <c r="QFY46" s="214"/>
      <c r="QFZ46" s="214"/>
      <c r="QGA46" s="214"/>
      <c r="QGB46" s="214"/>
      <c r="QGC46" s="214"/>
      <c r="QGD46" s="214"/>
      <c r="QGE46" s="214"/>
      <c r="QGF46" s="214"/>
      <c r="QGG46" s="214"/>
      <c r="QGH46" s="214"/>
      <c r="QGI46" s="214"/>
      <c r="QGJ46" s="214"/>
      <c r="QGK46" s="214"/>
      <c r="QGL46" s="214"/>
      <c r="QGM46" s="214"/>
      <c r="QGN46" s="214"/>
      <c r="QGO46" s="214"/>
      <c r="QGP46" s="214"/>
      <c r="QGQ46" s="214"/>
      <c r="QGR46" s="214"/>
      <c r="QGS46" s="214"/>
      <c r="QGT46" s="214"/>
      <c r="QGU46" s="214"/>
      <c r="QGV46" s="214"/>
      <c r="QGW46" s="214"/>
      <c r="QGX46" s="214"/>
      <c r="QGY46" s="214"/>
      <c r="QGZ46" s="214"/>
      <c r="QHA46" s="214"/>
      <c r="QHB46" s="214"/>
      <c r="QHC46" s="214"/>
      <c r="QHD46" s="214"/>
      <c r="QHE46" s="214"/>
      <c r="QHF46" s="214"/>
      <c r="QHG46" s="214"/>
      <c r="QHH46" s="214"/>
      <c r="QHI46" s="214"/>
      <c r="QHJ46" s="214"/>
      <c r="QHK46" s="214"/>
      <c r="QHL46" s="214"/>
      <c r="QHM46" s="214"/>
      <c r="QHN46" s="214"/>
      <c r="QHO46" s="214"/>
      <c r="QHP46" s="214"/>
      <c r="QHQ46" s="214"/>
      <c r="QHR46" s="214"/>
      <c r="QHS46" s="214"/>
      <c r="QHT46" s="214"/>
      <c r="QHU46" s="214"/>
      <c r="QHV46" s="214"/>
      <c r="QHW46" s="214"/>
      <c r="QHX46" s="214"/>
      <c r="QHY46" s="214"/>
      <c r="QHZ46" s="214"/>
      <c r="QIA46" s="214"/>
      <c r="QIB46" s="214"/>
      <c r="QIC46" s="214"/>
      <c r="QID46" s="214"/>
      <c r="QIE46" s="214"/>
      <c r="QIF46" s="214"/>
      <c r="QIG46" s="214"/>
      <c r="QIH46" s="214"/>
      <c r="QII46" s="214"/>
      <c r="QIJ46" s="214"/>
      <c r="QIK46" s="214"/>
      <c r="QIL46" s="214"/>
      <c r="QIM46" s="214"/>
      <c r="QIN46" s="214"/>
      <c r="QIO46" s="214"/>
      <c r="QIP46" s="214"/>
      <c r="QIQ46" s="214"/>
      <c r="QIR46" s="214"/>
      <c r="QIS46" s="214"/>
      <c r="QIT46" s="214"/>
      <c r="QIU46" s="214"/>
      <c r="QIV46" s="214"/>
      <c r="QIW46" s="214"/>
      <c r="QIX46" s="214"/>
      <c r="QIY46" s="214"/>
      <c r="QIZ46" s="214"/>
      <c r="QJA46" s="214"/>
      <c r="QJB46" s="214"/>
      <c r="QJC46" s="214"/>
      <c r="QJD46" s="214"/>
      <c r="QJE46" s="214"/>
      <c r="QJF46" s="214"/>
      <c r="QJG46" s="214"/>
      <c r="QJH46" s="214"/>
      <c r="QJI46" s="214"/>
      <c r="QJJ46" s="214"/>
      <c r="QJK46" s="214"/>
      <c r="QJL46" s="214"/>
      <c r="QJM46" s="214"/>
      <c r="QJN46" s="214"/>
      <c r="QJO46" s="214"/>
      <c r="QJP46" s="214"/>
      <c r="QJQ46" s="214"/>
      <c r="QJR46" s="214"/>
      <c r="QJS46" s="214"/>
      <c r="QJT46" s="214"/>
      <c r="QJU46" s="214"/>
      <c r="QJV46" s="214"/>
      <c r="QJW46" s="214"/>
      <c r="QJX46" s="214"/>
      <c r="QJY46" s="214"/>
      <c r="QJZ46" s="214"/>
      <c r="QKA46" s="214"/>
      <c r="QKB46" s="214"/>
      <c r="QKC46" s="214"/>
      <c r="QKD46" s="214"/>
      <c r="QKE46" s="214"/>
      <c r="QKF46" s="214"/>
      <c r="QKG46" s="214"/>
      <c r="QKH46" s="214"/>
      <c r="QKI46" s="214"/>
      <c r="QKJ46" s="214"/>
      <c r="QKK46" s="214"/>
      <c r="QKL46" s="214"/>
      <c r="QKM46" s="214"/>
      <c r="QKN46" s="214"/>
      <c r="QKO46" s="214"/>
      <c r="QKP46" s="214"/>
      <c r="QKQ46" s="214"/>
      <c r="QKR46" s="214"/>
      <c r="QKS46" s="214"/>
      <c r="QKT46" s="214"/>
      <c r="QKU46" s="214"/>
      <c r="QKV46" s="214"/>
      <c r="QKW46" s="214"/>
      <c r="QKX46" s="214"/>
      <c r="QKY46" s="214"/>
      <c r="QKZ46" s="214"/>
      <c r="QLA46" s="214"/>
      <c r="QLB46" s="214"/>
      <c r="QLC46" s="214"/>
      <c r="QLD46" s="214"/>
      <c r="QLE46" s="214"/>
      <c r="QLF46" s="214"/>
      <c r="QLG46" s="214"/>
      <c r="QLH46" s="214"/>
      <c r="QLI46" s="214"/>
      <c r="QLJ46" s="214"/>
      <c r="QLK46" s="214"/>
      <c r="QLL46" s="214"/>
      <c r="QLM46" s="214"/>
      <c r="QLN46" s="214"/>
      <c r="QLO46" s="214"/>
      <c r="QLP46" s="214"/>
      <c r="QLQ46" s="214"/>
      <c r="QLR46" s="214"/>
      <c r="QLS46" s="214"/>
      <c r="QLT46" s="214"/>
      <c r="QLU46" s="214"/>
      <c r="QLV46" s="214"/>
      <c r="QLW46" s="214"/>
      <c r="QLX46" s="214"/>
      <c r="QLY46" s="214"/>
      <c r="QLZ46" s="214"/>
      <c r="QMA46" s="214"/>
      <c r="QMB46" s="214"/>
      <c r="QMC46" s="214"/>
      <c r="QMD46" s="214"/>
      <c r="QME46" s="214"/>
      <c r="QMF46" s="214"/>
      <c r="QMG46" s="214"/>
      <c r="QMH46" s="214"/>
      <c r="QMI46" s="214"/>
      <c r="QMJ46" s="214"/>
      <c r="QMK46" s="214"/>
      <c r="QML46" s="214"/>
      <c r="QMM46" s="214"/>
      <c r="QMN46" s="214"/>
      <c r="QMO46" s="214"/>
      <c r="QMP46" s="214"/>
      <c r="QMQ46" s="214"/>
      <c r="QMR46" s="214"/>
      <c r="QMS46" s="214"/>
      <c r="QMT46" s="214"/>
      <c r="QMU46" s="214"/>
      <c r="QMV46" s="214"/>
      <c r="QMW46" s="214"/>
      <c r="QMX46" s="214"/>
      <c r="QMY46" s="214"/>
      <c r="QMZ46" s="214"/>
      <c r="QNA46" s="214"/>
      <c r="QNB46" s="214"/>
      <c r="QNC46" s="214"/>
      <c r="QND46" s="214"/>
      <c r="QNE46" s="214"/>
      <c r="QNF46" s="214"/>
      <c r="QNG46" s="214"/>
      <c r="QNH46" s="214"/>
      <c r="QNI46" s="214"/>
      <c r="QNJ46" s="214"/>
      <c r="QNK46" s="214"/>
      <c r="QNL46" s="214"/>
      <c r="QNM46" s="214"/>
      <c r="QNN46" s="214"/>
      <c r="QNO46" s="214"/>
      <c r="QNP46" s="214"/>
      <c r="QNQ46" s="214"/>
      <c r="QNR46" s="214"/>
      <c r="QNS46" s="214"/>
      <c r="QNT46" s="214"/>
      <c r="QNU46" s="214"/>
      <c r="QNV46" s="214"/>
      <c r="QNW46" s="214"/>
      <c r="QNX46" s="214"/>
      <c r="QNY46" s="214"/>
      <c r="QNZ46" s="214"/>
      <c r="QOA46" s="214"/>
      <c r="QOB46" s="214"/>
      <c r="QOC46" s="214"/>
      <c r="QOD46" s="214"/>
      <c r="QOE46" s="214"/>
      <c r="QOF46" s="214"/>
      <c r="QOG46" s="214"/>
      <c r="QOH46" s="214"/>
      <c r="QOI46" s="214"/>
      <c r="QOJ46" s="214"/>
      <c r="QOK46" s="214"/>
      <c r="QOL46" s="214"/>
      <c r="QOM46" s="214"/>
      <c r="QON46" s="214"/>
      <c r="QOO46" s="214"/>
      <c r="QOP46" s="214"/>
      <c r="QOQ46" s="214"/>
      <c r="QOR46" s="214"/>
      <c r="QOS46" s="214"/>
      <c r="QOT46" s="214"/>
      <c r="QOU46" s="214"/>
      <c r="QOV46" s="214"/>
      <c r="QOW46" s="214"/>
      <c r="QOX46" s="214"/>
      <c r="QOY46" s="214"/>
      <c r="QOZ46" s="214"/>
      <c r="QPA46" s="214"/>
      <c r="QPB46" s="214"/>
      <c r="QPC46" s="214"/>
      <c r="QPD46" s="214"/>
      <c r="QPE46" s="214"/>
      <c r="QPF46" s="214"/>
      <c r="QPG46" s="214"/>
      <c r="QPH46" s="214"/>
      <c r="QPI46" s="214"/>
      <c r="QPJ46" s="214"/>
      <c r="QPK46" s="214"/>
      <c r="QPL46" s="214"/>
      <c r="QPM46" s="214"/>
      <c r="QPN46" s="214"/>
      <c r="QPO46" s="214"/>
      <c r="QPP46" s="214"/>
      <c r="QPQ46" s="214"/>
      <c r="QPR46" s="214"/>
      <c r="QPS46" s="214"/>
      <c r="QPT46" s="214"/>
      <c r="QPU46" s="214"/>
      <c r="QPV46" s="214"/>
      <c r="QPW46" s="214"/>
      <c r="QPX46" s="214"/>
      <c r="QPY46" s="214"/>
      <c r="QPZ46" s="214"/>
      <c r="QQA46" s="214"/>
      <c r="QQB46" s="214"/>
      <c r="QQC46" s="214"/>
      <c r="QQD46" s="214"/>
      <c r="QQE46" s="214"/>
      <c r="QQF46" s="214"/>
      <c r="QQG46" s="214"/>
      <c r="QQH46" s="214"/>
      <c r="QQI46" s="214"/>
      <c r="QQJ46" s="214"/>
      <c r="QQK46" s="214"/>
      <c r="QQL46" s="214"/>
      <c r="QQM46" s="214"/>
      <c r="QQN46" s="214"/>
      <c r="QQO46" s="214"/>
      <c r="QQP46" s="214"/>
      <c r="QQQ46" s="214"/>
      <c r="QQR46" s="214"/>
      <c r="QQS46" s="214"/>
      <c r="QQT46" s="214"/>
      <c r="QQU46" s="214"/>
      <c r="QQV46" s="214"/>
      <c r="QQW46" s="214"/>
      <c r="QQX46" s="214"/>
      <c r="QQY46" s="214"/>
      <c r="QQZ46" s="214"/>
      <c r="QRA46" s="214"/>
      <c r="QRB46" s="214"/>
      <c r="QRC46" s="214"/>
      <c r="QRD46" s="214"/>
      <c r="QRE46" s="214"/>
      <c r="QRF46" s="214"/>
      <c r="QRG46" s="214"/>
      <c r="QRH46" s="214"/>
      <c r="QRI46" s="214"/>
      <c r="QRJ46" s="214"/>
      <c r="QRK46" s="214"/>
      <c r="QRL46" s="214"/>
      <c r="QRM46" s="214"/>
      <c r="QRN46" s="214"/>
      <c r="QRO46" s="214"/>
      <c r="QRP46" s="214"/>
      <c r="QRQ46" s="214"/>
      <c r="QRR46" s="214"/>
      <c r="QRS46" s="214"/>
      <c r="QRT46" s="214"/>
      <c r="QRU46" s="214"/>
      <c r="QRV46" s="214"/>
      <c r="QRW46" s="214"/>
      <c r="QRX46" s="214"/>
      <c r="QRY46" s="214"/>
      <c r="QRZ46" s="214"/>
      <c r="QSA46" s="214"/>
      <c r="QSB46" s="214"/>
      <c r="QSC46" s="214"/>
      <c r="QSD46" s="214"/>
      <c r="QSE46" s="214"/>
      <c r="QSF46" s="214"/>
      <c r="QSG46" s="214"/>
      <c r="QSH46" s="214"/>
      <c r="QSI46" s="214"/>
      <c r="QSJ46" s="214"/>
      <c r="QSK46" s="214"/>
      <c r="QSL46" s="214"/>
      <c r="QSM46" s="214"/>
      <c r="QSN46" s="214"/>
      <c r="QSO46" s="214"/>
      <c r="QSP46" s="214"/>
      <c r="QSQ46" s="214"/>
      <c r="QSR46" s="214"/>
      <c r="QSS46" s="214"/>
      <c r="QST46" s="214"/>
      <c r="QSU46" s="214"/>
      <c r="QSV46" s="214"/>
      <c r="QSW46" s="214"/>
      <c r="QSX46" s="214"/>
      <c r="QSY46" s="214"/>
      <c r="QSZ46" s="214"/>
      <c r="QTA46" s="214"/>
      <c r="QTB46" s="214"/>
      <c r="QTC46" s="214"/>
      <c r="QTD46" s="214"/>
      <c r="QTE46" s="214"/>
      <c r="QTF46" s="214"/>
      <c r="QTG46" s="214"/>
      <c r="QTH46" s="214"/>
      <c r="QTI46" s="214"/>
      <c r="QTJ46" s="214"/>
      <c r="QTK46" s="214"/>
      <c r="QTL46" s="214"/>
      <c r="QTM46" s="214"/>
      <c r="QTN46" s="214"/>
      <c r="QTO46" s="214"/>
      <c r="QTP46" s="214"/>
      <c r="QTQ46" s="214"/>
      <c r="QTR46" s="214"/>
      <c r="QTS46" s="214"/>
      <c r="QTT46" s="214"/>
      <c r="QTU46" s="214"/>
      <c r="QTV46" s="214"/>
      <c r="QTW46" s="214"/>
      <c r="QTX46" s="214"/>
      <c r="QTY46" s="214"/>
      <c r="QTZ46" s="214"/>
      <c r="QUA46" s="214"/>
      <c r="QUB46" s="214"/>
      <c r="QUC46" s="214"/>
      <c r="QUD46" s="214"/>
      <c r="QUE46" s="214"/>
      <c r="QUF46" s="214"/>
      <c r="QUG46" s="214"/>
      <c r="QUH46" s="214"/>
      <c r="QUI46" s="214"/>
      <c r="QUJ46" s="214"/>
      <c r="QUK46" s="214"/>
      <c r="QUL46" s="214"/>
      <c r="QUM46" s="214"/>
      <c r="QUN46" s="214"/>
      <c r="QUO46" s="214"/>
      <c r="QUP46" s="214"/>
      <c r="QUQ46" s="214"/>
      <c r="QUR46" s="214"/>
      <c r="QUS46" s="214"/>
      <c r="QUT46" s="214"/>
      <c r="QUU46" s="214"/>
      <c r="QUV46" s="214"/>
      <c r="QUW46" s="214"/>
      <c r="QUX46" s="214"/>
      <c r="QUY46" s="214"/>
      <c r="QUZ46" s="214"/>
      <c r="QVA46" s="214"/>
      <c r="QVB46" s="214"/>
      <c r="QVC46" s="214"/>
      <c r="QVD46" s="214"/>
      <c r="QVE46" s="214"/>
      <c r="QVF46" s="214"/>
      <c r="QVG46" s="214"/>
      <c r="QVH46" s="214"/>
      <c r="QVI46" s="214"/>
      <c r="QVJ46" s="214"/>
      <c r="QVK46" s="214"/>
      <c r="QVL46" s="214"/>
      <c r="QVM46" s="214"/>
      <c r="QVN46" s="214"/>
      <c r="QVO46" s="214"/>
      <c r="QVP46" s="214"/>
      <c r="QVQ46" s="214"/>
      <c r="QVR46" s="214"/>
      <c r="QVS46" s="214"/>
      <c r="QVT46" s="214"/>
      <c r="QVU46" s="214"/>
      <c r="QVV46" s="214"/>
      <c r="QVW46" s="214"/>
      <c r="QVX46" s="214"/>
      <c r="QVY46" s="214"/>
      <c r="QVZ46" s="214"/>
      <c r="QWA46" s="214"/>
      <c r="QWB46" s="214"/>
      <c r="QWC46" s="214"/>
      <c r="QWD46" s="214"/>
      <c r="QWE46" s="214"/>
      <c r="QWF46" s="214"/>
      <c r="QWG46" s="214"/>
      <c r="QWH46" s="214"/>
      <c r="QWI46" s="214"/>
      <c r="QWJ46" s="214"/>
      <c r="QWK46" s="214"/>
      <c r="QWL46" s="214"/>
      <c r="QWM46" s="214"/>
      <c r="QWN46" s="214"/>
      <c r="QWO46" s="214"/>
      <c r="QWP46" s="214"/>
      <c r="QWQ46" s="214"/>
      <c r="QWR46" s="214"/>
      <c r="QWS46" s="214"/>
      <c r="QWT46" s="214"/>
      <c r="QWU46" s="214"/>
      <c r="QWV46" s="214"/>
      <c r="QWW46" s="214"/>
      <c r="QWX46" s="214"/>
      <c r="QWY46" s="214"/>
      <c r="QWZ46" s="214"/>
      <c r="QXA46" s="214"/>
      <c r="QXB46" s="214"/>
      <c r="QXC46" s="214"/>
      <c r="QXD46" s="214"/>
      <c r="QXE46" s="214"/>
      <c r="QXF46" s="214"/>
      <c r="QXG46" s="214"/>
      <c r="QXH46" s="214"/>
      <c r="QXI46" s="214"/>
      <c r="QXJ46" s="214"/>
      <c r="QXK46" s="214"/>
      <c r="QXL46" s="214"/>
      <c r="QXM46" s="214"/>
      <c r="QXN46" s="214"/>
      <c r="QXO46" s="214"/>
      <c r="QXP46" s="214"/>
      <c r="QXQ46" s="214"/>
      <c r="QXR46" s="214"/>
      <c r="QXS46" s="214"/>
      <c r="QXT46" s="214"/>
      <c r="QXU46" s="214"/>
      <c r="QXV46" s="214"/>
      <c r="QXW46" s="214"/>
      <c r="QXX46" s="214"/>
      <c r="QXY46" s="214"/>
      <c r="QXZ46" s="214"/>
      <c r="QYA46" s="214"/>
      <c r="QYB46" s="214"/>
      <c r="QYC46" s="214"/>
      <c r="QYD46" s="214"/>
      <c r="QYE46" s="214"/>
      <c r="QYF46" s="214"/>
      <c r="QYG46" s="214"/>
      <c r="QYH46" s="214"/>
      <c r="QYI46" s="214"/>
      <c r="QYJ46" s="214"/>
      <c r="QYK46" s="214"/>
      <c r="QYL46" s="214"/>
      <c r="QYM46" s="214"/>
      <c r="QYN46" s="214"/>
      <c r="QYO46" s="214"/>
      <c r="QYP46" s="214"/>
      <c r="QYQ46" s="214"/>
      <c r="QYR46" s="214"/>
      <c r="QYS46" s="214"/>
      <c r="QYT46" s="214"/>
      <c r="QYU46" s="214"/>
      <c r="QYV46" s="214"/>
      <c r="QYW46" s="214"/>
      <c r="QYX46" s="214"/>
      <c r="QYY46" s="214"/>
      <c r="QYZ46" s="214"/>
      <c r="QZA46" s="214"/>
      <c r="QZB46" s="214"/>
      <c r="QZC46" s="214"/>
      <c r="QZD46" s="214"/>
      <c r="QZE46" s="214"/>
      <c r="QZF46" s="214"/>
      <c r="QZG46" s="214"/>
      <c r="QZH46" s="214"/>
      <c r="QZI46" s="214"/>
      <c r="QZJ46" s="214"/>
      <c r="QZK46" s="214"/>
      <c r="QZL46" s="214"/>
      <c r="QZM46" s="214"/>
      <c r="QZN46" s="214"/>
      <c r="QZO46" s="214"/>
      <c r="QZP46" s="214"/>
      <c r="QZQ46" s="214"/>
      <c r="QZR46" s="214"/>
      <c r="QZS46" s="214"/>
      <c r="QZT46" s="214"/>
      <c r="QZU46" s="214"/>
      <c r="QZV46" s="214"/>
      <c r="QZW46" s="214"/>
      <c r="QZX46" s="214"/>
      <c r="QZY46" s="214"/>
      <c r="QZZ46" s="214"/>
      <c r="RAA46" s="214"/>
      <c r="RAB46" s="214"/>
      <c r="RAC46" s="214"/>
      <c r="RAD46" s="214"/>
      <c r="RAE46" s="214"/>
      <c r="RAF46" s="214"/>
      <c r="RAG46" s="214"/>
      <c r="RAH46" s="214"/>
      <c r="RAI46" s="214"/>
      <c r="RAJ46" s="214"/>
      <c r="RAK46" s="214"/>
      <c r="RAL46" s="214"/>
      <c r="RAM46" s="214"/>
      <c r="RAN46" s="214"/>
      <c r="RAO46" s="214"/>
      <c r="RAP46" s="214"/>
      <c r="RAQ46" s="214"/>
      <c r="RAR46" s="214"/>
      <c r="RAS46" s="214"/>
      <c r="RAT46" s="214"/>
      <c r="RAU46" s="214"/>
      <c r="RAV46" s="214"/>
      <c r="RAW46" s="214"/>
      <c r="RAX46" s="214"/>
      <c r="RAY46" s="214"/>
      <c r="RAZ46" s="214"/>
      <c r="RBA46" s="214"/>
      <c r="RBB46" s="214"/>
      <c r="RBC46" s="214"/>
      <c r="RBD46" s="214"/>
      <c r="RBE46" s="214"/>
      <c r="RBF46" s="214"/>
      <c r="RBG46" s="214"/>
      <c r="RBH46" s="214"/>
      <c r="RBI46" s="214"/>
      <c r="RBJ46" s="214"/>
      <c r="RBK46" s="214"/>
      <c r="RBL46" s="214"/>
      <c r="RBM46" s="214"/>
      <c r="RBN46" s="214"/>
      <c r="RBO46" s="214"/>
      <c r="RBP46" s="214"/>
      <c r="RBQ46" s="214"/>
      <c r="RBR46" s="214"/>
      <c r="RBS46" s="214"/>
      <c r="RBT46" s="214"/>
      <c r="RBU46" s="214"/>
      <c r="RBV46" s="214"/>
      <c r="RBW46" s="214"/>
      <c r="RBX46" s="214"/>
      <c r="RBY46" s="214"/>
      <c r="RBZ46" s="214"/>
      <c r="RCA46" s="214"/>
      <c r="RCB46" s="214"/>
      <c r="RCC46" s="214"/>
      <c r="RCD46" s="214"/>
      <c r="RCE46" s="214"/>
      <c r="RCF46" s="214"/>
      <c r="RCG46" s="214"/>
      <c r="RCH46" s="214"/>
      <c r="RCI46" s="214"/>
      <c r="RCJ46" s="214"/>
      <c r="RCK46" s="214"/>
      <c r="RCL46" s="214"/>
      <c r="RCM46" s="214"/>
      <c r="RCN46" s="214"/>
      <c r="RCO46" s="214"/>
      <c r="RCP46" s="214"/>
      <c r="RCQ46" s="214"/>
      <c r="RCR46" s="214"/>
      <c r="RCS46" s="214"/>
      <c r="RCT46" s="214"/>
      <c r="RCU46" s="214"/>
      <c r="RCV46" s="214"/>
      <c r="RCW46" s="214"/>
      <c r="RCX46" s="214"/>
      <c r="RCY46" s="214"/>
      <c r="RCZ46" s="214"/>
      <c r="RDA46" s="214"/>
      <c r="RDB46" s="214"/>
      <c r="RDC46" s="214"/>
      <c r="RDD46" s="214"/>
      <c r="RDE46" s="214"/>
      <c r="RDF46" s="214"/>
      <c r="RDG46" s="214"/>
      <c r="RDH46" s="214"/>
      <c r="RDI46" s="214"/>
      <c r="RDJ46" s="214"/>
      <c r="RDK46" s="214"/>
      <c r="RDL46" s="214"/>
      <c r="RDM46" s="214"/>
      <c r="RDN46" s="214"/>
      <c r="RDO46" s="214"/>
      <c r="RDP46" s="214"/>
      <c r="RDQ46" s="214"/>
      <c r="RDR46" s="214"/>
      <c r="RDS46" s="214"/>
      <c r="RDT46" s="214"/>
      <c r="RDU46" s="214"/>
      <c r="RDV46" s="214"/>
      <c r="RDW46" s="214"/>
      <c r="RDX46" s="214"/>
      <c r="RDY46" s="214"/>
      <c r="RDZ46" s="214"/>
      <c r="REA46" s="214"/>
      <c r="REB46" s="214"/>
      <c r="REC46" s="214"/>
      <c r="RED46" s="214"/>
      <c r="REE46" s="214"/>
      <c r="REF46" s="214"/>
      <c r="REG46" s="214"/>
      <c r="REH46" s="214"/>
      <c r="REI46" s="214"/>
      <c r="REJ46" s="214"/>
      <c r="REK46" s="214"/>
      <c r="REL46" s="214"/>
      <c r="REM46" s="214"/>
      <c r="REN46" s="214"/>
      <c r="REO46" s="214"/>
      <c r="REP46" s="214"/>
      <c r="REQ46" s="214"/>
      <c r="RER46" s="214"/>
      <c r="RES46" s="214"/>
      <c r="RET46" s="214"/>
      <c r="REU46" s="214"/>
      <c r="REV46" s="214"/>
      <c r="REW46" s="214"/>
      <c r="REX46" s="214"/>
      <c r="REY46" s="214"/>
      <c r="REZ46" s="214"/>
      <c r="RFA46" s="214"/>
      <c r="RFB46" s="214"/>
      <c r="RFC46" s="214"/>
      <c r="RFD46" s="214"/>
      <c r="RFE46" s="214"/>
      <c r="RFF46" s="214"/>
      <c r="RFG46" s="214"/>
      <c r="RFH46" s="214"/>
      <c r="RFI46" s="214"/>
      <c r="RFJ46" s="214"/>
      <c r="RFK46" s="214"/>
      <c r="RFL46" s="214"/>
      <c r="RFM46" s="214"/>
      <c r="RFN46" s="214"/>
      <c r="RFO46" s="214"/>
      <c r="RFP46" s="214"/>
      <c r="RFQ46" s="214"/>
      <c r="RFR46" s="214"/>
      <c r="RFS46" s="214"/>
      <c r="RFT46" s="214"/>
      <c r="RFU46" s="214"/>
      <c r="RFV46" s="214"/>
      <c r="RFW46" s="214"/>
      <c r="RFX46" s="214"/>
      <c r="RFY46" s="214"/>
      <c r="RFZ46" s="214"/>
      <c r="RGA46" s="214"/>
      <c r="RGB46" s="214"/>
      <c r="RGC46" s="214"/>
      <c r="RGD46" s="214"/>
      <c r="RGE46" s="214"/>
      <c r="RGF46" s="214"/>
      <c r="RGG46" s="214"/>
      <c r="RGH46" s="214"/>
      <c r="RGI46" s="214"/>
      <c r="RGJ46" s="214"/>
      <c r="RGK46" s="214"/>
      <c r="RGL46" s="214"/>
      <c r="RGM46" s="214"/>
      <c r="RGN46" s="214"/>
      <c r="RGO46" s="214"/>
      <c r="RGP46" s="214"/>
      <c r="RGQ46" s="214"/>
      <c r="RGR46" s="214"/>
      <c r="RGS46" s="214"/>
      <c r="RGT46" s="214"/>
      <c r="RGU46" s="214"/>
      <c r="RGV46" s="214"/>
      <c r="RGW46" s="214"/>
      <c r="RGX46" s="214"/>
      <c r="RGY46" s="214"/>
      <c r="RGZ46" s="214"/>
      <c r="RHA46" s="214"/>
      <c r="RHB46" s="214"/>
      <c r="RHC46" s="214"/>
      <c r="RHD46" s="214"/>
      <c r="RHE46" s="214"/>
      <c r="RHF46" s="214"/>
      <c r="RHG46" s="214"/>
      <c r="RHH46" s="214"/>
      <c r="RHI46" s="214"/>
      <c r="RHJ46" s="214"/>
      <c r="RHK46" s="214"/>
      <c r="RHL46" s="214"/>
      <c r="RHM46" s="214"/>
      <c r="RHN46" s="214"/>
      <c r="RHO46" s="214"/>
      <c r="RHP46" s="214"/>
      <c r="RHQ46" s="214"/>
      <c r="RHR46" s="214"/>
      <c r="RHS46" s="214"/>
      <c r="RHT46" s="214"/>
      <c r="RHU46" s="214"/>
      <c r="RHV46" s="214"/>
      <c r="RHW46" s="214"/>
      <c r="RHX46" s="214"/>
      <c r="RHY46" s="214"/>
      <c r="RHZ46" s="214"/>
      <c r="RIA46" s="214"/>
      <c r="RIB46" s="214"/>
      <c r="RIC46" s="214"/>
      <c r="RID46" s="214"/>
      <c r="RIE46" s="214"/>
      <c r="RIF46" s="214"/>
      <c r="RIG46" s="214"/>
      <c r="RIH46" s="214"/>
      <c r="RII46" s="214"/>
      <c r="RIJ46" s="214"/>
      <c r="RIK46" s="214"/>
      <c r="RIL46" s="214"/>
      <c r="RIM46" s="214"/>
      <c r="RIN46" s="214"/>
      <c r="RIO46" s="214"/>
      <c r="RIP46" s="214"/>
      <c r="RIQ46" s="214"/>
      <c r="RIR46" s="214"/>
      <c r="RIS46" s="214"/>
      <c r="RIT46" s="214"/>
      <c r="RIU46" s="214"/>
      <c r="RIV46" s="214"/>
      <c r="RIW46" s="214"/>
      <c r="RIX46" s="214"/>
      <c r="RIY46" s="214"/>
      <c r="RIZ46" s="214"/>
      <c r="RJA46" s="214"/>
      <c r="RJB46" s="214"/>
      <c r="RJC46" s="214"/>
      <c r="RJD46" s="214"/>
      <c r="RJE46" s="214"/>
      <c r="RJF46" s="214"/>
      <c r="RJG46" s="214"/>
      <c r="RJH46" s="214"/>
      <c r="RJI46" s="214"/>
      <c r="RJJ46" s="214"/>
      <c r="RJK46" s="214"/>
      <c r="RJL46" s="214"/>
      <c r="RJM46" s="214"/>
      <c r="RJN46" s="214"/>
      <c r="RJO46" s="214"/>
      <c r="RJP46" s="214"/>
      <c r="RJQ46" s="214"/>
      <c r="RJR46" s="214"/>
      <c r="RJS46" s="214"/>
      <c r="RJT46" s="214"/>
      <c r="RJU46" s="214"/>
      <c r="RJV46" s="214"/>
      <c r="RJW46" s="214"/>
      <c r="RJX46" s="214"/>
      <c r="RJY46" s="214"/>
      <c r="RJZ46" s="214"/>
      <c r="RKA46" s="214"/>
      <c r="RKB46" s="214"/>
      <c r="RKC46" s="214"/>
      <c r="RKD46" s="214"/>
      <c r="RKE46" s="214"/>
      <c r="RKF46" s="214"/>
      <c r="RKG46" s="214"/>
      <c r="RKH46" s="214"/>
      <c r="RKI46" s="214"/>
      <c r="RKJ46" s="214"/>
      <c r="RKK46" s="214"/>
      <c r="RKL46" s="214"/>
      <c r="RKM46" s="214"/>
      <c r="RKN46" s="214"/>
      <c r="RKO46" s="214"/>
      <c r="RKP46" s="214"/>
      <c r="RKQ46" s="214"/>
      <c r="RKR46" s="214"/>
      <c r="RKS46" s="214"/>
      <c r="RKT46" s="214"/>
      <c r="RKU46" s="214"/>
      <c r="RKV46" s="214"/>
      <c r="RKW46" s="214"/>
      <c r="RKX46" s="214"/>
      <c r="RKY46" s="214"/>
      <c r="RKZ46" s="214"/>
      <c r="RLA46" s="214"/>
      <c r="RLB46" s="214"/>
      <c r="RLC46" s="214"/>
      <c r="RLD46" s="214"/>
      <c r="RLE46" s="214"/>
      <c r="RLF46" s="214"/>
      <c r="RLG46" s="214"/>
      <c r="RLH46" s="214"/>
      <c r="RLI46" s="214"/>
      <c r="RLJ46" s="214"/>
      <c r="RLK46" s="214"/>
      <c r="RLL46" s="214"/>
      <c r="RLM46" s="214"/>
      <c r="RLN46" s="214"/>
      <c r="RLO46" s="214"/>
      <c r="RLP46" s="214"/>
      <c r="RLQ46" s="214"/>
      <c r="RLR46" s="214"/>
      <c r="RLS46" s="214"/>
      <c r="RLT46" s="214"/>
      <c r="RLU46" s="214"/>
      <c r="RLV46" s="214"/>
      <c r="RLW46" s="214"/>
      <c r="RLX46" s="214"/>
      <c r="RLY46" s="214"/>
      <c r="RLZ46" s="214"/>
      <c r="RMA46" s="214"/>
      <c r="RMB46" s="214"/>
      <c r="RMC46" s="214"/>
      <c r="RMD46" s="214"/>
      <c r="RME46" s="214"/>
      <c r="RMF46" s="214"/>
      <c r="RMG46" s="214"/>
      <c r="RMH46" s="214"/>
      <c r="RMI46" s="214"/>
      <c r="RMJ46" s="214"/>
      <c r="RMK46" s="214"/>
      <c r="RML46" s="214"/>
      <c r="RMM46" s="214"/>
      <c r="RMN46" s="214"/>
      <c r="RMO46" s="214"/>
      <c r="RMP46" s="214"/>
      <c r="RMQ46" s="214"/>
      <c r="RMR46" s="214"/>
      <c r="RMS46" s="214"/>
      <c r="RMT46" s="214"/>
      <c r="RMU46" s="214"/>
      <c r="RMV46" s="214"/>
      <c r="RMW46" s="214"/>
      <c r="RMX46" s="214"/>
      <c r="RMY46" s="214"/>
      <c r="RMZ46" s="214"/>
      <c r="RNA46" s="214"/>
      <c r="RNB46" s="214"/>
      <c r="RNC46" s="214"/>
      <c r="RND46" s="214"/>
      <c r="RNE46" s="214"/>
      <c r="RNF46" s="214"/>
      <c r="RNG46" s="214"/>
      <c r="RNH46" s="214"/>
      <c r="RNI46" s="214"/>
      <c r="RNJ46" s="214"/>
      <c r="RNK46" s="214"/>
      <c r="RNL46" s="214"/>
      <c r="RNM46" s="214"/>
      <c r="RNN46" s="214"/>
      <c r="RNO46" s="214"/>
      <c r="RNP46" s="214"/>
      <c r="RNQ46" s="214"/>
      <c r="RNR46" s="214"/>
      <c r="RNS46" s="214"/>
      <c r="RNT46" s="214"/>
      <c r="RNU46" s="214"/>
      <c r="RNV46" s="214"/>
      <c r="RNW46" s="214"/>
      <c r="RNX46" s="214"/>
      <c r="RNY46" s="214"/>
      <c r="RNZ46" s="214"/>
      <c r="ROA46" s="214"/>
      <c r="ROB46" s="214"/>
      <c r="ROC46" s="214"/>
      <c r="ROD46" s="214"/>
      <c r="ROE46" s="214"/>
      <c r="ROF46" s="214"/>
      <c r="ROG46" s="214"/>
      <c r="ROH46" s="214"/>
      <c r="ROI46" s="214"/>
      <c r="ROJ46" s="214"/>
      <c r="ROK46" s="214"/>
      <c r="ROL46" s="214"/>
      <c r="ROM46" s="214"/>
      <c r="RON46" s="214"/>
      <c r="ROO46" s="214"/>
      <c r="ROP46" s="214"/>
      <c r="ROQ46" s="214"/>
      <c r="ROR46" s="214"/>
      <c r="ROS46" s="214"/>
      <c r="ROT46" s="214"/>
      <c r="ROU46" s="214"/>
      <c r="ROV46" s="214"/>
      <c r="ROW46" s="214"/>
      <c r="ROX46" s="214"/>
      <c r="ROY46" s="214"/>
      <c r="ROZ46" s="214"/>
      <c r="RPA46" s="214"/>
      <c r="RPB46" s="214"/>
      <c r="RPC46" s="214"/>
      <c r="RPD46" s="214"/>
      <c r="RPE46" s="214"/>
      <c r="RPF46" s="214"/>
      <c r="RPG46" s="214"/>
      <c r="RPH46" s="214"/>
      <c r="RPI46" s="214"/>
      <c r="RPJ46" s="214"/>
      <c r="RPK46" s="214"/>
      <c r="RPL46" s="214"/>
      <c r="RPM46" s="214"/>
      <c r="RPN46" s="214"/>
      <c r="RPO46" s="214"/>
      <c r="RPP46" s="214"/>
      <c r="RPQ46" s="214"/>
      <c r="RPR46" s="214"/>
      <c r="RPS46" s="214"/>
      <c r="RPT46" s="214"/>
      <c r="RPU46" s="214"/>
      <c r="RPV46" s="214"/>
      <c r="RPW46" s="214"/>
      <c r="RPX46" s="214"/>
      <c r="RPY46" s="214"/>
      <c r="RPZ46" s="214"/>
      <c r="RQA46" s="214"/>
      <c r="RQB46" s="214"/>
      <c r="RQC46" s="214"/>
      <c r="RQD46" s="214"/>
      <c r="RQE46" s="214"/>
      <c r="RQF46" s="214"/>
      <c r="RQG46" s="214"/>
      <c r="RQH46" s="214"/>
      <c r="RQI46" s="214"/>
      <c r="RQJ46" s="214"/>
      <c r="RQK46" s="214"/>
      <c r="RQL46" s="214"/>
      <c r="RQM46" s="214"/>
      <c r="RQN46" s="214"/>
      <c r="RQO46" s="214"/>
      <c r="RQP46" s="214"/>
      <c r="RQQ46" s="214"/>
      <c r="RQR46" s="214"/>
      <c r="RQS46" s="214"/>
      <c r="RQT46" s="214"/>
      <c r="RQU46" s="214"/>
      <c r="RQV46" s="214"/>
      <c r="RQW46" s="214"/>
      <c r="RQX46" s="214"/>
      <c r="RQY46" s="214"/>
      <c r="RQZ46" s="214"/>
      <c r="RRA46" s="214"/>
      <c r="RRB46" s="214"/>
      <c r="RRC46" s="214"/>
      <c r="RRD46" s="214"/>
      <c r="RRE46" s="214"/>
      <c r="RRF46" s="214"/>
      <c r="RRG46" s="214"/>
      <c r="RRH46" s="214"/>
      <c r="RRI46" s="214"/>
      <c r="RRJ46" s="214"/>
      <c r="RRK46" s="214"/>
      <c r="RRL46" s="214"/>
      <c r="RRM46" s="214"/>
      <c r="RRN46" s="214"/>
      <c r="RRO46" s="214"/>
      <c r="RRP46" s="214"/>
      <c r="RRQ46" s="214"/>
      <c r="RRR46" s="214"/>
      <c r="RRS46" s="214"/>
      <c r="RRT46" s="214"/>
      <c r="RRU46" s="214"/>
      <c r="RRV46" s="214"/>
      <c r="RRW46" s="214"/>
      <c r="RRX46" s="214"/>
      <c r="RRY46" s="214"/>
      <c r="RRZ46" s="214"/>
      <c r="RSA46" s="214"/>
      <c r="RSB46" s="214"/>
      <c r="RSC46" s="214"/>
      <c r="RSD46" s="214"/>
      <c r="RSE46" s="214"/>
      <c r="RSF46" s="214"/>
      <c r="RSG46" s="214"/>
      <c r="RSH46" s="214"/>
      <c r="RSI46" s="214"/>
      <c r="RSJ46" s="214"/>
      <c r="RSK46" s="214"/>
      <c r="RSL46" s="214"/>
      <c r="RSM46" s="214"/>
      <c r="RSN46" s="214"/>
      <c r="RSO46" s="214"/>
      <c r="RSP46" s="214"/>
      <c r="RSQ46" s="214"/>
      <c r="RSR46" s="214"/>
      <c r="RSS46" s="214"/>
      <c r="RST46" s="214"/>
      <c r="RSU46" s="214"/>
      <c r="RSV46" s="214"/>
      <c r="RSW46" s="214"/>
      <c r="RSX46" s="214"/>
      <c r="RSY46" s="214"/>
      <c r="RSZ46" s="214"/>
      <c r="RTA46" s="214"/>
      <c r="RTB46" s="214"/>
      <c r="RTC46" s="214"/>
      <c r="RTD46" s="214"/>
      <c r="RTE46" s="214"/>
      <c r="RTF46" s="214"/>
      <c r="RTG46" s="214"/>
      <c r="RTH46" s="214"/>
      <c r="RTI46" s="214"/>
      <c r="RTJ46" s="214"/>
      <c r="RTK46" s="214"/>
      <c r="RTL46" s="214"/>
      <c r="RTM46" s="214"/>
      <c r="RTN46" s="214"/>
      <c r="RTO46" s="214"/>
      <c r="RTP46" s="214"/>
      <c r="RTQ46" s="214"/>
      <c r="RTR46" s="214"/>
      <c r="RTS46" s="214"/>
      <c r="RTT46" s="214"/>
      <c r="RTU46" s="214"/>
      <c r="RTV46" s="214"/>
      <c r="RTW46" s="214"/>
      <c r="RTX46" s="214"/>
      <c r="RTY46" s="214"/>
      <c r="RTZ46" s="214"/>
      <c r="RUA46" s="214"/>
      <c r="RUB46" s="214"/>
      <c r="RUC46" s="214"/>
      <c r="RUD46" s="214"/>
      <c r="RUE46" s="214"/>
      <c r="RUF46" s="214"/>
      <c r="RUG46" s="214"/>
      <c r="RUH46" s="214"/>
      <c r="RUI46" s="214"/>
      <c r="RUJ46" s="214"/>
      <c r="RUK46" s="214"/>
      <c r="RUL46" s="214"/>
      <c r="RUM46" s="214"/>
      <c r="RUN46" s="214"/>
      <c r="RUO46" s="214"/>
      <c r="RUP46" s="214"/>
      <c r="RUQ46" s="214"/>
      <c r="RUR46" s="214"/>
      <c r="RUS46" s="214"/>
      <c r="RUT46" s="214"/>
      <c r="RUU46" s="214"/>
      <c r="RUV46" s="214"/>
      <c r="RUW46" s="214"/>
      <c r="RUX46" s="214"/>
      <c r="RUY46" s="214"/>
      <c r="RUZ46" s="214"/>
      <c r="RVA46" s="214"/>
      <c r="RVB46" s="214"/>
      <c r="RVC46" s="214"/>
      <c r="RVD46" s="214"/>
      <c r="RVE46" s="214"/>
      <c r="RVF46" s="214"/>
      <c r="RVG46" s="214"/>
      <c r="RVH46" s="214"/>
      <c r="RVI46" s="214"/>
      <c r="RVJ46" s="214"/>
      <c r="RVK46" s="214"/>
      <c r="RVL46" s="214"/>
      <c r="RVM46" s="214"/>
      <c r="RVN46" s="214"/>
      <c r="RVO46" s="214"/>
      <c r="RVP46" s="214"/>
      <c r="RVQ46" s="214"/>
      <c r="RVR46" s="214"/>
      <c r="RVS46" s="214"/>
      <c r="RVT46" s="214"/>
      <c r="RVU46" s="214"/>
      <c r="RVV46" s="214"/>
      <c r="RVW46" s="214"/>
      <c r="RVX46" s="214"/>
      <c r="RVY46" s="214"/>
      <c r="RVZ46" s="214"/>
      <c r="RWA46" s="214"/>
      <c r="RWB46" s="214"/>
      <c r="RWC46" s="214"/>
      <c r="RWD46" s="214"/>
      <c r="RWE46" s="214"/>
      <c r="RWF46" s="214"/>
      <c r="RWG46" s="214"/>
      <c r="RWH46" s="214"/>
      <c r="RWI46" s="214"/>
      <c r="RWJ46" s="214"/>
      <c r="RWK46" s="214"/>
      <c r="RWL46" s="214"/>
      <c r="RWM46" s="214"/>
      <c r="RWN46" s="214"/>
      <c r="RWO46" s="214"/>
      <c r="RWP46" s="214"/>
      <c r="RWQ46" s="214"/>
      <c r="RWR46" s="214"/>
      <c r="RWS46" s="214"/>
      <c r="RWT46" s="214"/>
      <c r="RWU46" s="214"/>
      <c r="RWV46" s="214"/>
      <c r="RWW46" s="214"/>
      <c r="RWX46" s="214"/>
      <c r="RWY46" s="214"/>
      <c r="RWZ46" s="214"/>
      <c r="RXA46" s="214"/>
      <c r="RXB46" s="214"/>
      <c r="RXC46" s="214"/>
      <c r="RXD46" s="214"/>
      <c r="RXE46" s="214"/>
      <c r="RXF46" s="214"/>
      <c r="RXG46" s="214"/>
      <c r="RXH46" s="214"/>
      <c r="RXI46" s="214"/>
      <c r="RXJ46" s="214"/>
      <c r="RXK46" s="214"/>
      <c r="RXL46" s="214"/>
      <c r="RXM46" s="214"/>
      <c r="RXN46" s="214"/>
      <c r="RXO46" s="214"/>
      <c r="RXP46" s="214"/>
      <c r="RXQ46" s="214"/>
      <c r="RXR46" s="214"/>
      <c r="RXS46" s="214"/>
      <c r="RXT46" s="214"/>
      <c r="RXU46" s="214"/>
      <c r="RXV46" s="214"/>
      <c r="RXW46" s="214"/>
      <c r="RXX46" s="214"/>
      <c r="RXY46" s="214"/>
      <c r="RXZ46" s="214"/>
      <c r="RYA46" s="214"/>
      <c r="RYB46" s="214"/>
      <c r="RYC46" s="214"/>
      <c r="RYD46" s="214"/>
      <c r="RYE46" s="214"/>
      <c r="RYF46" s="214"/>
      <c r="RYG46" s="214"/>
      <c r="RYH46" s="214"/>
      <c r="RYI46" s="214"/>
      <c r="RYJ46" s="214"/>
      <c r="RYK46" s="214"/>
      <c r="RYL46" s="214"/>
      <c r="RYM46" s="214"/>
      <c r="RYN46" s="214"/>
      <c r="RYO46" s="214"/>
      <c r="RYP46" s="214"/>
      <c r="RYQ46" s="214"/>
      <c r="RYR46" s="214"/>
      <c r="RYS46" s="214"/>
      <c r="RYT46" s="214"/>
      <c r="RYU46" s="214"/>
      <c r="RYV46" s="214"/>
      <c r="RYW46" s="214"/>
      <c r="RYX46" s="214"/>
      <c r="RYY46" s="214"/>
      <c r="RYZ46" s="214"/>
      <c r="RZA46" s="214"/>
      <c r="RZB46" s="214"/>
      <c r="RZC46" s="214"/>
      <c r="RZD46" s="214"/>
      <c r="RZE46" s="214"/>
      <c r="RZF46" s="214"/>
      <c r="RZG46" s="214"/>
      <c r="RZH46" s="214"/>
      <c r="RZI46" s="214"/>
      <c r="RZJ46" s="214"/>
      <c r="RZK46" s="214"/>
      <c r="RZL46" s="214"/>
      <c r="RZM46" s="214"/>
      <c r="RZN46" s="214"/>
      <c r="RZO46" s="214"/>
      <c r="RZP46" s="214"/>
      <c r="RZQ46" s="214"/>
      <c r="RZR46" s="214"/>
      <c r="RZS46" s="214"/>
      <c r="RZT46" s="214"/>
      <c r="RZU46" s="214"/>
      <c r="RZV46" s="214"/>
      <c r="RZW46" s="214"/>
      <c r="RZX46" s="214"/>
      <c r="RZY46" s="214"/>
      <c r="RZZ46" s="214"/>
      <c r="SAA46" s="214"/>
      <c r="SAB46" s="214"/>
      <c r="SAC46" s="214"/>
      <c r="SAD46" s="214"/>
      <c r="SAE46" s="214"/>
      <c r="SAF46" s="214"/>
      <c r="SAG46" s="214"/>
      <c r="SAH46" s="214"/>
      <c r="SAI46" s="214"/>
      <c r="SAJ46" s="214"/>
      <c r="SAK46" s="214"/>
      <c r="SAL46" s="214"/>
      <c r="SAM46" s="214"/>
      <c r="SAN46" s="214"/>
      <c r="SAO46" s="214"/>
      <c r="SAP46" s="214"/>
      <c r="SAQ46" s="214"/>
      <c r="SAR46" s="214"/>
      <c r="SAS46" s="214"/>
      <c r="SAT46" s="214"/>
      <c r="SAU46" s="214"/>
      <c r="SAV46" s="214"/>
      <c r="SAW46" s="214"/>
      <c r="SAX46" s="214"/>
      <c r="SAY46" s="214"/>
      <c r="SAZ46" s="214"/>
      <c r="SBA46" s="214"/>
      <c r="SBB46" s="214"/>
      <c r="SBC46" s="214"/>
      <c r="SBD46" s="214"/>
      <c r="SBE46" s="214"/>
      <c r="SBF46" s="214"/>
      <c r="SBG46" s="214"/>
      <c r="SBH46" s="214"/>
      <c r="SBI46" s="214"/>
      <c r="SBJ46" s="214"/>
      <c r="SBK46" s="214"/>
      <c r="SBL46" s="214"/>
      <c r="SBM46" s="214"/>
      <c r="SBN46" s="214"/>
      <c r="SBO46" s="214"/>
      <c r="SBP46" s="214"/>
      <c r="SBQ46" s="214"/>
      <c r="SBR46" s="214"/>
      <c r="SBS46" s="214"/>
      <c r="SBT46" s="214"/>
      <c r="SBU46" s="214"/>
      <c r="SBV46" s="214"/>
      <c r="SBW46" s="214"/>
      <c r="SBX46" s="214"/>
      <c r="SBY46" s="214"/>
      <c r="SBZ46" s="214"/>
      <c r="SCA46" s="214"/>
      <c r="SCB46" s="214"/>
      <c r="SCC46" s="214"/>
      <c r="SCD46" s="214"/>
      <c r="SCE46" s="214"/>
      <c r="SCF46" s="214"/>
      <c r="SCG46" s="214"/>
      <c r="SCH46" s="214"/>
      <c r="SCI46" s="214"/>
      <c r="SCJ46" s="214"/>
      <c r="SCK46" s="214"/>
      <c r="SCL46" s="214"/>
      <c r="SCM46" s="214"/>
      <c r="SCN46" s="214"/>
      <c r="SCO46" s="214"/>
      <c r="SCP46" s="214"/>
      <c r="SCQ46" s="214"/>
      <c r="SCR46" s="214"/>
      <c r="SCS46" s="214"/>
      <c r="SCT46" s="214"/>
      <c r="SCU46" s="214"/>
      <c r="SCV46" s="214"/>
      <c r="SCW46" s="214"/>
      <c r="SCX46" s="214"/>
      <c r="SCY46" s="214"/>
      <c r="SCZ46" s="214"/>
      <c r="SDA46" s="214"/>
      <c r="SDB46" s="214"/>
      <c r="SDC46" s="214"/>
      <c r="SDD46" s="214"/>
      <c r="SDE46" s="214"/>
      <c r="SDF46" s="214"/>
      <c r="SDG46" s="214"/>
      <c r="SDH46" s="214"/>
      <c r="SDI46" s="214"/>
      <c r="SDJ46" s="214"/>
      <c r="SDK46" s="214"/>
      <c r="SDL46" s="214"/>
      <c r="SDM46" s="214"/>
      <c r="SDN46" s="214"/>
      <c r="SDO46" s="214"/>
      <c r="SDP46" s="214"/>
      <c r="SDQ46" s="214"/>
      <c r="SDR46" s="214"/>
      <c r="SDS46" s="214"/>
      <c r="SDT46" s="214"/>
      <c r="SDU46" s="214"/>
      <c r="SDV46" s="214"/>
      <c r="SDW46" s="214"/>
      <c r="SDX46" s="214"/>
      <c r="SDY46" s="214"/>
      <c r="SDZ46" s="214"/>
      <c r="SEA46" s="214"/>
      <c r="SEB46" s="214"/>
      <c r="SEC46" s="214"/>
      <c r="SED46" s="214"/>
      <c r="SEE46" s="214"/>
      <c r="SEF46" s="214"/>
      <c r="SEG46" s="214"/>
      <c r="SEH46" s="214"/>
      <c r="SEI46" s="214"/>
      <c r="SEJ46" s="214"/>
      <c r="SEK46" s="214"/>
      <c r="SEL46" s="214"/>
      <c r="SEM46" s="214"/>
      <c r="SEN46" s="214"/>
      <c r="SEO46" s="214"/>
      <c r="SEP46" s="214"/>
      <c r="SEQ46" s="214"/>
      <c r="SER46" s="214"/>
      <c r="SES46" s="214"/>
      <c r="SET46" s="214"/>
      <c r="SEU46" s="214"/>
      <c r="SEV46" s="214"/>
      <c r="SEW46" s="214"/>
      <c r="SEX46" s="214"/>
      <c r="SEY46" s="214"/>
      <c r="SEZ46" s="214"/>
      <c r="SFA46" s="214"/>
      <c r="SFB46" s="214"/>
      <c r="SFC46" s="214"/>
      <c r="SFD46" s="214"/>
      <c r="SFE46" s="214"/>
      <c r="SFF46" s="214"/>
      <c r="SFG46" s="214"/>
      <c r="SFH46" s="214"/>
      <c r="SFI46" s="214"/>
      <c r="SFJ46" s="214"/>
      <c r="SFK46" s="214"/>
      <c r="SFL46" s="214"/>
      <c r="SFM46" s="214"/>
      <c r="SFN46" s="214"/>
      <c r="SFO46" s="214"/>
      <c r="SFP46" s="214"/>
      <c r="SFQ46" s="214"/>
      <c r="SFR46" s="214"/>
      <c r="SFS46" s="214"/>
      <c r="SFT46" s="214"/>
      <c r="SFU46" s="214"/>
      <c r="SFV46" s="214"/>
      <c r="SFW46" s="214"/>
      <c r="SFX46" s="214"/>
      <c r="SFY46" s="214"/>
      <c r="SFZ46" s="214"/>
      <c r="SGA46" s="214"/>
      <c r="SGB46" s="214"/>
      <c r="SGC46" s="214"/>
      <c r="SGD46" s="214"/>
      <c r="SGE46" s="214"/>
      <c r="SGF46" s="214"/>
      <c r="SGG46" s="214"/>
      <c r="SGH46" s="214"/>
      <c r="SGI46" s="214"/>
      <c r="SGJ46" s="214"/>
      <c r="SGK46" s="214"/>
      <c r="SGL46" s="214"/>
      <c r="SGM46" s="214"/>
      <c r="SGN46" s="214"/>
      <c r="SGO46" s="214"/>
      <c r="SGP46" s="214"/>
      <c r="SGQ46" s="214"/>
      <c r="SGR46" s="214"/>
      <c r="SGS46" s="214"/>
      <c r="SGT46" s="214"/>
      <c r="SGU46" s="214"/>
      <c r="SGV46" s="214"/>
      <c r="SGW46" s="214"/>
      <c r="SGX46" s="214"/>
      <c r="SGY46" s="214"/>
      <c r="SGZ46" s="214"/>
      <c r="SHA46" s="214"/>
      <c r="SHB46" s="214"/>
      <c r="SHC46" s="214"/>
      <c r="SHD46" s="214"/>
      <c r="SHE46" s="214"/>
      <c r="SHF46" s="214"/>
      <c r="SHG46" s="214"/>
      <c r="SHH46" s="214"/>
      <c r="SHI46" s="214"/>
      <c r="SHJ46" s="214"/>
      <c r="SHK46" s="214"/>
      <c r="SHL46" s="214"/>
      <c r="SHM46" s="214"/>
      <c r="SHN46" s="214"/>
      <c r="SHO46" s="214"/>
      <c r="SHP46" s="214"/>
      <c r="SHQ46" s="214"/>
      <c r="SHR46" s="214"/>
      <c r="SHS46" s="214"/>
      <c r="SHT46" s="214"/>
      <c r="SHU46" s="214"/>
      <c r="SHV46" s="214"/>
      <c r="SHW46" s="214"/>
      <c r="SHX46" s="214"/>
      <c r="SHY46" s="214"/>
      <c r="SHZ46" s="214"/>
      <c r="SIA46" s="214"/>
      <c r="SIB46" s="214"/>
      <c r="SIC46" s="214"/>
      <c r="SID46" s="214"/>
      <c r="SIE46" s="214"/>
      <c r="SIF46" s="214"/>
      <c r="SIG46" s="214"/>
      <c r="SIH46" s="214"/>
      <c r="SII46" s="214"/>
      <c r="SIJ46" s="214"/>
      <c r="SIK46" s="214"/>
      <c r="SIL46" s="214"/>
      <c r="SIM46" s="214"/>
      <c r="SIN46" s="214"/>
      <c r="SIO46" s="214"/>
      <c r="SIP46" s="214"/>
      <c r="SIQ46" s="214"/>
      <c r="SIR46" s="214"/>
      <c r="SIS46" s="214"/>
      <c r="SIT46" s="214"/>
      <c r="SIU46" s="214"/>
      <c r="SIV46" s="214"/>
      <c r="SIW46" s="214"/>
      <c r="SIX46" s="214"/>
      <c r="SIY46" s="214"/>
      <c r="SIZ46" s="214"/>
      <c r="SJA46" s="214"/>
      <c r="SJB46" s="214"/>
      <c r="SJC46" s="214"/>
      <c r="SJD46" s="214"/>
      <c r="SJE46" s="214"/>
      <c r="SJF46" s="214"/>
      <c r="SJG46" s="214"/>
      <c r="SJH46" s="214"/>
      <c r="SJI46" s="214"/>
      <c r="SJJ46" s="214"/>
      <c r="SJK46" s="214"/>
      <c r="SJL46" s="214"/>
      <c r="SJM46" s="214"/>
      <c r="SJN46" s="214"/>
      <c r="SJO46" s="214"/>
      <c r="SJP46" s="214"/>
      <c r="SJQ46" s="214"/>
      <c r="SJR46" s="214"/>
      <c r="SJS46" s="214"/>
      <c r="SJT46" s="214"/>
      <c r="SJU46" s="214"/>
      <c r="SJV46" s="214"/>
      <c r="SJW46" s="214"/>
      <c r="SJX46" s="214"/>
      <c r="SJY46" s="214"/>
      <c r="SJZ46" s="214"/>
      <c r="SKA46" s="214"/>
      <c r="SKB46" s="214"/>
      <c r="SKC46" s="214"/>
      <c r="SKD46" s="214"/>
      <c r="SKE46" s="214"/>
      <c r="SKF46" s="214"/>
      <c r="SKG46" s="214"/>
      <c r="SKH46" s="214"/>
      <c r="SKI46" s="214"/>
      <c r="SKJ46" s="214"/>
      <c r="SKK46" s="214"/>
      <c r="SKL46" s="214"/>
      <c r="SKM46" s="214"/>
      <c r="SKN46" s="214"/>
      <c r="SKO46" s="214"/>
      <c r="SKP46" s="214"/>
      <c r="SKQ46" s="214"/>
      <c r="SKR46" s="214"/>
      <c r="SKS46" s="214"/>
      <c r="SKT46" s="214"/>
      <c r="SKU46" s="214"/>
      <c r="SKV46" s="214"/>
      <c r="SKW46" s="214"/>
      <c r="SKX46" s="214"/>
      <c r="SKY46" s="214"/>
      <c r="SKZ46" s="214"/>
      <c r="SLA46" s="214"/>
      <c r="SLB46" s="214"/>
      <c r="SLC46" s="214"/>
      <c r="SLD46" s="214"/>
      <c r="SLE46" s="214"/>
      <c r="SLF46" s="214"/>
      <c r="SLG46" s="214"/>
      <c r="SLH46" s="214"/>
      <c r="SLI46" s="214"/>
      <c r="SLJ46" s="214"/>
      <c r="SLK46" s="214"/>
      <c r="SLL46" s="214"/>
      <c r="SLM46" s="214"/>
      <c r="SLN46" s="214"/>
      <c r="SLO46" s="214"/>
      <c r="SLP46" s="214"/>
      <c r="SLQ46" s="214"/>
      <c r="SLR46" s="214"/>
      <c r="SLS46" s="214"/>
      <c r="SLT46" s="214"/>
      <c r="SLU46" s="214"/>
      <c r="SLV46" s="214"/>
      <c r="SLW46" s="214"/>
      <c r="SLX46" s="214"/>
      <c r="SLY46" s="214"/>
      <c r="SLZ46" s="214"/>
      <c r="SMA46" s="214"/>
      <c r="SMB46" s="214"/>
      <c r="SMC46" s="214"/>
      <c r="SMD46" s="214"/>
      <c r="SME46" s="214"/>
      <c r="SMF46" s="214"/>
      <c r="SMG46" s="214"/>
      <c r="SMH46" s="214"/>
      <c r="SMI46" s="214"/>
      <c r="SMJ46" s="214"/>
      <c r="SMK46" s="214"/>
      <c r="SML46" s="214"/>
      <c r="SMM46" s="214"/>
      <c r="SMN46" s="214"/>
      <c r="SMO46" s="214"/>
      <c r="SMP46" s="214"/>
      <c r="SMQ46" s="214"/>
      <c r="SMR46" s="214"/>
      <c r="SMS46" s="214"/>
      <c r="SMT46" s="214"/>
      <c r="SMU46" s="214"/>
      <c r="SMV46" s="214"/>
      <c r="SMW46" s="214"/>
      <c r="SMX46" s="214"/>
      <c r="SMY46" s="214"/>
      <c r="SMZ46" s="214"/>
      <c r="SNA46" s="214"/>
      <c r="SNB46" s="214"/>
      <c r="SNC46" s="214"/>
      <c r="SND46" s="214"/>
      <c r="SNE46" s="214"/>
      <c r="SNF46" s="214"/>
      <c r="SNG46" s="214"/>
      <c r="SNH46" s="214"/>
      <c r="SNI46" s="214"/>
      <c r="SNJ46" s="214"/>
      <c r="SNK46" s="214"/>
      <c r="SNL46" s="214"/>
      <c r="SNM46" s="214"/>
      <c r="SNN46" s="214"/>
      <c r="SNO46" s="214"/>
      <c r="SNP46" s="214"/>
      <c r="SNQ46" s="214"/>
      <c r="SNR46" s="214"/>
      <c r="SNS46" s="214"/>
      <c r="SNT46" s="214"/>
      <c r="SNU46" s="214"/>
      <c r="SNV46" s="214"/>
      <c r="SNW46" s="214"/>
      <c r="SNX46" s="214"/>
      <c r="SNY46" s="214"/>
      <c r="SNZ46" s="214"/>
      <c r="SOA46" s="214"/>
      <c r="SOB46" s="214"/>
      <c r="SOC46" s="214"/>
      <c r="SOD46" s="214"/>
      <c r="SOE46" s="214"/>
      <c r="SOF46" s="214"/>
      <c r="SOG46" s="214"/>
      <c r="SOH46" s="214"/>
      <c r="SOI46" s="214"/>
      <c r="SOJ46" s="214"/>
      <c r="SOK46" s="214"/>
      <c r="SOL46" s="214"/>
      <c r="SOM46" s="214"/>
      <c r="SON46" s="214"/>
      <c r="SOO46" s="214"/>
      <c r="SOP46" s="214"/>
      <c r="SOQ46" s="214"/>
      <c r="SOR46" s="214"/>
      <c r="SOS46" s="214"/>
      <c r="SOT46" s="214"/>
      <c r="SOU46" s="214"/>
      <c r="SOV46" s="214"/>
      <c r="SOW46" s="214"/>
      <c r="SOX46" s="214"/>
      <c r="SOY46" s="214"/>
      <c r="SOZ46" s="214"/>
      <c r="SPA46" s="214"/>
      <c r="SPB46" s="214"/>
      <c r="SPC46" s="214"/>
      <c r="SPD46" s="214"/>
      <c r="SPE46" s="214"/>
      <c r="SPF46" s="214"/>
      <c r="SPG46" s="214"/>
      <c r="SPH46" s="214"/>
      <c r="SPI46" s="214"/>
      <c r="SPJ46" s="214"/>
      <c r="SPK46" s="214"/>
      <c r="SPL46" s="214"/>
      <c r="SPM46" s="214"/>
      <c r="SPN46" s="214"/>
      <c r="SPO46" s="214"/>
      <c r="SPP46" s="214"/>
      <c r="SPQ46" s="214"/>
      <c r="SPR46" s="214"/>
      <c r="SPS46" s="214"/>
      <c r="SPT46" s="214"/>
      <c r="SPU46" s="214"/>
      <c r="SPV46" s="214"/>
      <c r="SPW46" s="214"/>
      <c r="SPX46" s="214"/>
      <c r="SPY46" s="214"/>
      <c r="SPZ46" s="214"/>
      <c r="SQA46" s="214"/>
      <c r="SQB46" s="214"/>
      <c r="SQC46" s="214"/>
      <c r="SQD46" s="214"/>
      <c r="SQE46" s="214"/>
      <c r="SQF46" s="214"/>
      <c r="SQG46" s="214"/>
      <c r="SQH46" s="214"/>
      <c r="SQI46" s="214"/>
      <c r="SQJ46" s="214"/>
      <c r="SQK46" s="214"/>
      <c r="SQL46" s="214"/>
      <c r="SQM46" s="214"/>
      <c r="SQN46" s="214"/>
      <c r="SQO46" s="214"/>
      <c r="SQP46" s="214"/>
      <c r="SQQ46" s="214"/>
      <c r="SQR46" s="214"/>
      <c r="SQS46" s="214"/>
      <c r="SQT46" s="214"/>
      <c r="SQU46" s="214"/>
      <c r="SQV46" s="214"/>
      <c r="SQW46" s="214"/>
      <c r="SQX46" s="214"/>
      <c r="SQY46" s="214"/>
      <c r="SQZ46" s="214"/>
      <c r="SRA46" s="214"/>
      <c r="SRB46" s="214"/>
      <c r="SRC46" s="214"/>
      <c r="SRD46" s="214"/>
      <c r="SRE46" s="214"/>
      <c r="SRF46" s="214"/>
      <c r="SRG46" s="214"/>
      <c r="SRH46" s="214"/>
      <c r="SRI46" s="214"/>
      <c r="SRJ46" s="214"/>
      <c r="SRK46" s="214"/>
      <c r="SRL46" s="214"/>
      <c r="SRM46" s="214"/>
      <c r="SRN46" s="214"/>
      <c r="SRO46" s="214"/>
      <c r="SRP46" s="214"/>
      <c r="SRQ46" s="214"/>
      <c r="SRR46" s="214"/>
      <c r="SRS46" s="214"/>
      <c r="SRT46" s="214"/>
      <c r="SRU46" s="214"/>
      <c r="SRV46" s="214"/>
      <c r="SRW46" s="214"/>
      <c r="SRX46" s="214"/>
      <c r="SRY46" s="214"/>
      <c r="SRZ46" s="214"/>
      <c r="SSA46" s="214"/>
      <c r="SSB46" s="214"/>
      <c r="SSC46" s="214"/>
      <c r="SSD46" s="214"/>
      <c r="SSE46" s="214"/>
      <c r="SSF46" s="214"/>
      <c r="SSG46" s="214"/>
      <c r="SSH46" s="214"/>
      <c r="SSI46" s="214"/>
      <c r="SSJ46" s="214"/>
      <c r="SSK46" s="214"/>
      <c r="SSL46" s="214"/>
      <c r="SSM46" s="214"/>
      <c r="SSN46" s="214"/>
      <c r="SSO46" s="214"/>
      <c r="SSP46" s="214"/>
      <c r="SSQ46" s="214"/>
      <c r="SSR46" s="214"/>
      <c r="SSS46" s="214"/>
      <c r="SST46" s="214"/>
      <c r="SSU46" s="214"/>
      <c r="SSV46" s="214"/>
      <c r="SSW46" s="214"/>
      <c r="SSX46" s="214"/>
      <c r="SSY46" s="214"/>
      <c r="SSZ46" s="214"/>
      <c r="STA46" s="214"/>
      <c r="STB46" s="214"/>
      <c r="STC46" s="214"/>
      <c r="STD46" s="214"/>
      <c r="STE46" s="214"/>
      <c r="STF46" s="214"/>
      <c r="STG46" s="214"/>
      <c r="STH46" s="214"/>
      <c r="STI46" s="214"/>
      <c r="STJ46" s="214"/>
      <c r="STK46" s="214"/>
      <c r="STL46" s="214"/>
      <c r="STM46" s="214"/>
      <c r="STN46" s="214"/>
      <c r="STO46" s="214"/>
      <c r="STP46" s="214"/>
      <c r="STQ46" s="214"/>
      <c r="STR46" s="214"/>
      <c r="STS46" s="214"/>
      <c r="STT46" s="214"/>
      <c r="STU46" s="214"/>
      <c r="STV46" s="214"/>
      <c r="STW46" s="214"/>
      <c r="STX46" s="214"/>
      <c r="STY46" s="214"/>
      <c r="STZ46" s="214"/>
      <c r="SUA46" s="214"/>
      <c r="SUB46" s="214"/>
      <c r="SUC46" s="214"/>
      <c r="SUD46" s="214"/>
      <c r="SUE46" s="214"/>
      <c r="SUF46" s="214"/>
      <c r="SUG46" s="214"/>
      <c r="SUH46" s="214"/>
      <c r="SUI46" s="214"/>
      <c r="SUJ46" s="214"/>
      <c r="SUK46" s="214"/>
      <c r="SUL46" s="214"/>
      <c r="SUM46" s="214"/>
      <c r="SUN46" s="214"/>
      <c r="SUO46" s="214"/>
      <c r="SUP46" s="214"/>
      <c r="SUQ46" s="214"/>
      <c r="SUR46" s="214"/>
      <c r="SUS46" s="214"/>
      <c r="SUT46" s="214"/>
      <c r="SUU46" s="214"/>
      <c r="SUV46" s="214"/>
      <c r="SUW46" s="214"/>
      <c r="SUX46" s="214"/>
      <c r="SUY46" s="214"/>
      <c r="SUZ46" s="214"/>
      <c r="SVA46" s="214"/>
      <c r="SVB46" s="214"/>
      <c r="SVC46" s="214"/>
      <c r="SVD46" s="214"/>
      <c r="SVE46" s="214"/>
      <c r="SVF46" s="214"/>
      <c r="SVG46" s="214"/>
      <c r="SVH46" s="214"/>
      <c r="SVI46" s="214"/>
      <c r="SVJ46" s="214"/>
      <c r="SVK46" s="214"/>
      <c r="SVL46" s="214"/>
      <c r="SVM46" s="214"/>
      <c r="SVN46" s="214"/>
      <c r="SVO46" s="214"/>
      <c r="SVP46" s="214"/>
      <c r="SVQ46" s="214"/>
      <c r="SVR46" s="214"/>
      <c r="SVS46" s="214"/>
      <c r="SVT46" s="214"/>
      <c r="SVU46" s="214"/>
      <c r="SVV46" s="214"/>
      <c r="SVW46" s="214"/>
      <c r="SVX46" s="214"/>
      <c r="SVY46" s="214"/>
      <c r="SVZ46" s="214"/>
      <c r="SWA46" s="214"/>
      <c r="SWB46" s="214"/>
      <c r="SWC46" s="214"/>
      <c r="SWD46" s="214"/>
      <c r="SWE46" s="214"/>
      <c r="SWF46" s="214"/>
      <c r="SWG46" s="214"/>
      <c r="SWH46" s="214"/>
      <c r="SWI46" s="214"/>
      <c r="SWJ46" s="214"/>
      <c r="SWK46" s="214"/>
      <c r="SWL46" s="214"/>
      <c r="SWM46" s="214"/>
      <c r="SWN46" s="214"/>
      <c r="SWO46" s="214"/>
      <c r="SWP46" s="214"/>
      <c r="SWQ46" s="214"/>
      <c r="SWR46" s="214"/>
      <c r="SWS46" s="214"/>
      <c r="SWT46" s="214"/>
      <c r="SWU46" s="214"/>
      <c r="SWV46" s="214"/>
      <c r="SWW46" s="214"/>
      <c r="SWX46" s="214"/>
      <c r="SWY46" s="214"/>
      <c r="SWZ46" s="214"/>
      <c r="SXA46" s="214"/>
      <c r="SXB46" s="214"/>
      <c r="SXC46" s="214"/>
      <c r="SXD46" s="214"/>
      <c r="SXE46" s="214"/>
      <c r="SXF46" s="214"/>
      <c r="SXG46" s="214"/>
      <c r="SXH46" s="214"/>
      <c r="SXI46" s="214"/>
      <c r="SXJ46" s="214"/>
      <c r="SXK46" s="214"/>
      <c r="SXL46" s="214"/>
      <c r="SXM46" s="214"/>
      <c r="SXN46" s="214"/>
      <c r="SXO46" s="214"/>
      <c r="SXP46" s="214"/>
      <c r="SXQ46" s="214"/>
      <c r="SXR46" s="214"/>
      <c r="SXS46" s="214"/>
      <c r="SXT46" s="214"/>
      <c r="SXU46" s="214"/>
      <c r="SXV46" s="214"/>
      <c r="SXW46" s="214"/>
      <c r="SXX46" s="214"/>
      <c r="SXY46" s="214"/>
      <c r="SXZ46" s="214"/>
      <c r="SYA46" s="214"/>
      <c r="SYB46" s="214"/>
      <c r="SYC46" s="214"/>
      <c r="SYD46" s="214"/>
      <c r="SYE46" s="214"/>
      <c r="SYF46" s="214"/>
      <c r="SYG46" s="214"/>
      <c r="SYH46" s="214"/>
      <c r="SYI46" s="214"/>
      <c r="SYJ46" s="214"/>
      <c r="SYK46" s="214"/>
      <c r="SYL46" s="214"/>
      <c r="SYM46" s="214"/>
      <c r="SYN46" s="214"/>
      <c r="SYO46" s="214"/>
      <c r="SYP46" s="214"/>
      <c r="SYQ46" s="214"/>
      <c r="SYR46" s="214"/>
      <c r="SYS46" s="214"/>
      <c r="SYT46" s="214"/>
      <c r="SYU46" s="214"/>
      <c r="SYV46" s="214"/>
      <c r="SYW46" s="214"/>
      <c r="SYX46" s="214"/>
      <c r="SYY46" s="214"/>
      <c r="SYZ46" s="214"/>
      <c r="SZA46" s="214"/>
      <c r="SZB46" s="214"/>
      <c r="SZC46" s="214"/>
      <c r="SZD46" s="214"/>
      <c r="SZE46" s="214"/>
      <c r="SZF46" s="214"/>
      <c r="SZG46" s="214"/>
      <c r="SZH46" s="214"/>
      <c r="SZI46" s="214"/>
      <c r="SZJ46" s="214"/>
      <c r="SZK46" s="214"/>
      <c r="SZL46" s="214"/>
      <c r="SZM46" s="214"/>
      <c r="SZN46" s="214"/>
      <c r="SZO46" s="214"/>
      <c r="SZP46" s="214"/>
      <c r="SZQ46" s="214"/>
      <c r="SZR46" s="214"/>
      <c r="SZS46" s="214"/>
      <c r="SZT46" s="214"/>
      <c r="SZU46" s="214"/>
      <c r="SZV46" s="214"/>
      <c r="SZW46" s="214"/>
      <c r="SZX46" s="214"/>
      <c r="SZY46" s="214"/>
      <c r="SZZ46" s="214"/>
      <c r="TAA46" s="214"/>
      <c r="TAB46" s="214"/>
      <c r="TAC46" s="214"/>
      <c r="TAD46" s="214"/>
      <c r="TAE46" s="214"/>
      <c r="TAF46" s="214"/>
      <c r="TAG46" s="214"/>
      <c r="TAH46" s="214"/>
      <c r="TAI46" s="214"/>
      <c r="TAJ46" s="214"/>
      <c r="TAK46" s="214"/>
      <c r="TAL46" s="214"/>
      <c r="TAM46" s="214"/>
      <c r="TAN46" s="214"/>
      <c r="TAO46" s="214"/>
      <c r="TAP46" s="214"/>
      <c r="TAQ46" s="214"/>
      <c r="TAR46" s="214"/>
      <c r="TAS46" s="214"/>
      <c r="TAT46" s="214"/>
      <c r="TAU46" s="214"/>
      <c r="TAV46" s="214"/>
      <c r="TAW46" s="214"/>
      <c r="TAX46" s="214"/>
      <c r="TAY46" s="214"/>
      <c r="TAZ46" s="214"/>
      <c r="TBA46" s="214"/>
      <c r="TBB46" s="214"/>
      <c r="TBC46" s="214"/>
      <c r="TBD46" s="214"/>
      <c r="TBE46" s="214"/>
      <c r="TBF46" s="214"/>
      <c r="TBG46" s="214"/>
      <c r="TBH46" s="214"/>
      <c r="TBI46" s="214"/>
      <c r="TBJ46" s="214"/>
      <c r="TBK46" s="214"/>
      <c r="TBL46" s="214"/>
      <c r="TBM46" s="214"/>
      <c r="TBN46" s="214"/>
      <c r="TBO46" s="214"/>
      <c r="TBP46" s="214"/>
      <c r="TBQ46" s="214"/>
      <c r="TBR46" s="214"/>
      <c r="TBS46" s="214"/>
      <c r="TBT46" s="214"/>
      <c r="TBU46" s="214"/>
      <c r="TBV46" s="214"/>
      <c r="TBW46" s="214"/>
      <c r="TBX46" s="214"/>
      <c r="TBY46" s="214"/>
      <c r="TBZ46" s="214"/>
      <c r="TCA46" s="214"/>
      <c r="TCB46" s="214"/>
      <c r="TCC46" s="214"/>
      <c r="TCD46" s="214"/>
      <c r="TCE46" s="214"/>
      <c r="TCF46" s="214"/>
      <c r="TCG46" s="214"/>
      <c r="TCH46" s="214"/>
      <c r="TCI46" s="214"/>
      <c r="TCJ46" s="214"/>
      <c r="TCK46" s="214"/>
      <c r="TCL46" s="214"/>
      <c r="TCM46" s="214"/>
      <c r="TCN46" s="214"/>
      <c r="TCO46" s="214"/>
      <c r="TCP46" s="214"/>
      <c r="TCQ46" s="214"/>
      <c r="TCR46" s="214"/>
      <c r="TCS46" s="214"/>
      <c r="TCT46" s="214"/>
      <c r="TCU46" s="214"/>
      <c r="TCV46" s="214"/>
      <c r="TCW46" s="214"/>
      <c r="TCX46" s="214"/>
      <c r="TCY46" s="214"/>
      <c r="TCZ46" s="214"/>
      <c r="TDA46" s="214"/>
      <c r="TDB46" s="214"/>
      <c r="TDC46" s="214"/>
      <c r="TDD46" s="214"/>
      <c r="TDE46" s="214"/>
      <c r="TDF46" s="214"/>
      <c r="TDG46" s="214"/>
      <c r="TDH46" s="214"/>
      <c r="TDI46" s="214"/>
      <c r="TDJ46" s="214"/>
      <c r="TDK46" s="214"/>
      <c r="TDL46" s="214"/>
      <c r="TDM46" s="214"/>
      <c r="TDN46" s="214"/>
      <c r="TDO46" s="214"/>
      <c r="TDP46" s="214"/>
      <c r="TDQ46" s="214"/>
      <c r="TDR46" s="214"/>
      <c r="TDS46" s="214"/>
      <c r="TDT46" s="214"/>
      <c r="TDU46" s="214"/>
      <c r="TDV46" s="214"/>
      <c r="TDW46" s="214"/>
      <c r="TDX46" s="214"/>
      <c r="TDY46" s="214"/>
      <c r="TDZ46" s="214"/>
      <c r="TEA46" s="214"/>
      <c r="TEB46" s="214"/>
      <c r="TEC46" s="214"/>
      <c r="TED46" s="214"/>
      <c r="TEE46" s="214"/>
      <c r="TEF46" s="214"/>
      <c r="TEG46" s="214"/>
      <c r="TEH46" s="214"/>
      <c r="TEI46" s="214"/>
      <c r="TEJ46" s="214"/>
      <c r="TEK46" s="214"/>
      <c r="TEL46" s="214"/>
      <c r="TEM46" s="214"/>
      <c r="TEN46" s="214"/>
      <c r="TEO46" s="214"/>
      <c r="TEP46" s="214"/>
      <c r="TEQ46" s="214"/>
      <c r="TER46" s="214"/>
      <c r="TES46" s="214"/>
      <c r="TET46" s="214"/>
      <c r="TEU46" s="214"/>
      <c r="TEV46" s="214"/>
      <c r="TEW46" s="214"/>
      <c r="TEX46" s="214"/>
      <c r="TEY46" s="214"/>
      <c r="TEZ46" s="214"/>
      <c r="TFA46" s="214"/>
      <c r="TFB46" s="214"/>
      <c r="TFC46" s="214"/>
      <c r="TFD46" s="214"/>
      <c r="TFE46" s="214"/>
      <c r="TFF46" s="214"/>
      <c r="TFG46" s="214"/>
      <c r="TFH46" s="214"/>
      <c r="TFI46" s="214"/>
      <c r="TFJ46" s="214"/>
      <c r="TFK46" s="214"/>
      <c r="TFL46" s="214"/>
      <c r="TFM46" s="214"/>
      <c r="TFN46" s="214"/>
      <c r="TFO46" s="214"/>
      <c r="TFP46" s="214"/>
      <c r="TFQ46" s="214"/>
      <c r="TFR46" s="214"/>
      <c r="TFS46" s="214"/>
      <c r="TFT46" s="214"/>
      <c r="TFU46" s="214"/>
      <c r="TFV46" s="214"/>
      <c r="TFW46" s="214"/>
      <c r="TFX46" s="214"/>
      <c r="TFY46" s="214"/>
      <c r="TFZ46" s="214"/>
      <c r="TGA46" s="214"/>
      <c r="TGB46" s="214"/>
      <c r="TGC46" s="214"/>
      <c r="TGD46" s="214"/>
      <c r="TGE46" s="214"/>
      <c r="TGF46" s="214"/>
      <c r="TGG46" s="214"/>
      <c r="TGH46" s="214"/>
      <c r="TGI46" s="214"/>
      <c r="TGJ46" s="214"/>
      <c r="TGK46" s="214"/>
      <c r="TGL46" s="214"/>
      <c r="TGM46" s="214"/>
      <c r="TGN46" s="214"/>
      <c r="TGO46" s="214"/>
      <c r="TGP46" s="214"/>
      <c r="TGQ46" s="214"/>
      <c r="TGR46" s="214"/>
      <c r="TGS46" s="214"/>
      <c r="TGT46" s="214"/>
      <c r="TGU46" s="214"/>
      <c r="TGV46" s="214"/>
      <c r="TGW46" s="214"/>
      <c r="TGX46" s="214"/>
      <c r="TGY46" s="214"/>
      <c r="TGZ46" s="214"/>
      <c r="THA46" s="214"/>
      <c r="THB46" s="214"/>
      <c r="THC46" s="214"/>
      <c r="THD46" s="214"/>
      <c r="THE46" s="214"/>
      <c r="THF46" s="214"/>
      <c r="THG46" s="214"/>
      <c r="THH46" s="214"/>
      <c r="THI46" s="214"/>
      <c r="THJ46" s="214"/>
      <c r="THK46" s="214"/>
      <c r="THL46" s="214"/>
      <c r="THM46" s="214"/>
      <c r="THN46" s="214"/>
      <c r="THO46" s="214"/>
      <c r="THP46" s="214"/>
      <c r="THQ46" s="214"/>
      <c r="THR46" s="214"/>
      <c r="THS46" s="214"/>
      <c r="THT46" s="214"/>
      <c r="THU46" s="214"/>
      <c r="THV46" s="214"/>
      <c r="THW46" s="214"/>
      <c r="THX46" s="214"/>
      <c r="THY46" s="214"/>
      <c r="THZ46" s="214"/>
      <c r="TIA46" s="214"/>
      <c r="TIB46" s="214"/>
      <c r="TIC46" s="214"/>
      <c r="TID46" s="214"/>
      <c r="TIE46" s="214"/>
      <c r="TIF46" s="214"/>
      <c r="TIG46" s="214"/>
      <c r="TIH46" s="214"/>
      <c r="TII46" s="214"/>
      <c r="TIJ46" s="214"/>
      <c r="TIK46" s="214"/>
      <c r="TIL46" s="214"/>
      <c r="TIM46" s="214"/>
      <c r="TIN46" s="214"/>
      <c r="TIO46" s="214"/>
      <c r="TIP46" s="214"/>
      <c r="TIQ46" s="214"/>
      <c r="TIR46" s="214"/>
      <c r="TIS46" s="214"/>
      <c r="TIT46" s="214"/>
      <c r="TIU46" s="214"/>
      <c r="TIV46" s="214"/>
      <c r="TIW46" s="214"/>
      <c r="TIX46" s="214"/>
      <c r="TIY46" s="214"/>
      <c r="TIZ46" s="214"/>
      <c r="TJA46" s="214"/>
      <c r="TJB46" s="214"/>
      <c r="TJC46" s="214"/>
      <c r="TJD46" s="214"/>
      <c r="TJE46" s="214"/>
      <c r="TJF46" s="214"/>
      <c r="TJG46" s="214"/>
      <c r="TJH46" s="214"/>
      <c r="TJI46" s="214"/>
      <c r="TJJ46" s="214"/>
      <c r="TJK46" s="214"/>
      <c r="TJL46" s="214"/>
      <c r="TJM46" s="214"/>
      <c r="TJN46" s="214"/>
      <c r="TJO46" s="214"/>
      <c r="TJP46" s="214"/>
      <c r="TJQ46" s="214"/>
      <c r="TJR46" s="214"/>
      <c r="TJS46" s="214"/>
      <c r="TJT46" s="214"/>
      <c r="TJU46" s="214"/>
      <c r="TJV46" s="214"/>
      <c r="TJW46" s="214"/>
      <c r="TJX46" s="214"/>
      <c r="TJY46" s="214"/>
      <c r="TJZ46" s="214"/>
      <c r="TKA46" s="214"/>
      <c r="TKB46" s="214"/>
      <c r="TKC46" s="214"/>
      <c r="TKD46" s="214"/>
      <c r="TKE46" s="214"/>
      <c r="TKF46" s="214"/>
      <c r="TKG46" s="214"/>
      <c r="TKH46" s="214"/>
      <c r="TKI46" s="214"/>
      <c r="TKJ46" s="214"/>
      <c r="TKK46" s="214"/>
      <c r="TKL46" s="214"/>
      <c r="TKM46" s="214"/>
      <c r="TKN46" s="214"/>
      <c r="TKO46" s="214"/>
      <c r="TKP46" s="214"/>
      <c r="TKQ46" s="214"/>
      <c r="TKR46" s="214"/>
      <c r="TKS46" s="214"/>
      <c r="TKT46" s="214"/>
      <c r="TKU46" s="214"/>
      <c r="TKV46" s="214"/>
      <c r="TKW46" s="214"/>
      <c r="TKX46" s="214"/>
      <c r="TKY46" s="214"/>
      <c r="TKZ46" s="214"/>
      <c r="TLA46" s="214"/>
      <c r="TLB46" s="214"/>
      <c r="TLC46" s="214"/>
      <c r="TLD46" s="214"/>
      <c r="TLE46" s="214"/>
      <c r="TLF46" s="214"/>
      <c r="TLG46" s="214"/>
      <c r="TLH46" s="214"/>
      <c r="TLI46" s="214"/>
      <c r="TLJ46" s="214"/>
      <c r="TLK46" s="214"/>
      <c r="TLL46" s="214"/>
      <c r="TLM46" s="214"/>
      <c r="TLN46" s="214"/>
      <c r="TLO46" s="214"/>
      <c r="TLP46" s="214"/>
      <c r="TLQ46" s="214"/>
      <c r="TLR46" s="214"/>
      <c r="TLS46" s="214"/>
      <c r="TLT46" s="214"/>
      <c r="TLU46" s="214"/>
      <c r="TLV46" s="214"/>
      <c r="TLW46" s="214"/>
      <c r="TLX46" s="214"/>
      <c r="TLY46" s="214"/>
      <c r="TLZ46" s="214"/>
      <c r="TMA46" s="214"/>
      <c r="TMB46" s="214"/>
      <c r="TMC46" s="214"/>
      <c r="TMD46" s="214"/>
      <c r="TME46" s="214"/>
      <c r="TMF46" s="214"/>
      <c r="TMG46" s="214"/>
      <c r="TMH46" s="214"/>
      <c r="TMI46" s="214"/>
      <c r="TMJ46" s="214"/>
      <c r="TMK46" s="214"/>
      <c r="TML46" s="214"/>
      <c r="TMM46" s="214"/>
      <c r="TMN46" s="214"/>
      <c r="TMO46" s="214"/>
      <c r="TMP46" s="214"/>
      <c r="TMQ46" s="214"/>
      <c r="TMR46" s="214"/>
      <c r="TMS46" s="214"/>
      <c r="TMT46" s="214"/>
      <c r="TMU46" s="214"/>
      <c r="TMV46" s="214"/>
      <c r="TMW46" s="214"/>
      <c r="TMX46" s="214"/>
      <c r="TMY46" s="214"/>
      <c r="TMZ46" s="214"/>
      <c r="TNA46" s="214"/>
      <c r="TNB46" s="214"/>
      <c r="TNC46" s="214"/>
      <c r="TND46" s="214"/>
      <c r="TNE46" s="214"/>
      <c r="TNF46" s="214"/>
      <c r="TNG46" s="214"/>
      <c r="TNH46" s="214"/>
      <c r="TNI46" s="214"/>
      <c r="TNJ46" s="214"/>
      <c r="TNK46" s="214"/>
      <c r="TNL46" s="214"/>
      <c r="TNM46" s="214"/>
      <c r="TNN46" s="214"/>
      <c r="TNO46" s="214"/>
      <c r="TNP46" s="214"/>
      <c r="TNQ46" s="214"/>
      <c r="TNR46" s="214"/>
      <c r="TNS46" s="214"/>
      <c r="TNT46" s="214"/>
      <c r="TNU46" s="214"/>
      <c r="TNV46" s="214"/>
      <c r="TNW46" s="214"/>
      <c r="TNX46" s="214"/>
      <c r="TNY46" s="214"/>
      <c r="TNZ46" s="214"/>
      <c r="TOA46" s="214"/>
      <c r="TOB46" s="214"/>
      <c r="TOC46" s="214"/>
      <c r="TOD46" s="214"/>
      <c r="TOE46" s="214"/>
      <c r="TOF46" s="214"/>
      <c r="TOG46" s="214"/>
      <c r="TOH46" s="214"/>
      <c r="TOI46" s="214"/>
      <c r="TOJ46" s="214"/>
      <c r="TOK46" s="214"/>
      <c r="TOL46" s="214"/>
      <c r="TOM46" s="214"/>
      <c r="TON46" s="214"/>
      <c r="TOO46" s="214"/>
      <c r="TOP46" s="214"/>
      <c r="TOQ46" s="214"/>
      <c r="TOR46" s="214"/>
      <c r="TOS46" s="214"/>
      <c r="TOT46" s="214"/>
      <c r="TOU46" s="214"/>
      <c r="TOV46" s="214"/>
      <c r="TOW46" s="214"/>
      <c r="TOX46" s="214"/>
      <c r="TOY46" s="214"/>
      <c r="TOZ46" s="214"/>
      <c r="TPA46" s="214"/>
      <c r="TPB46" s="214"/>
      <c r="TPC46" s="214"/>
      <c r="TPD46" s="214"/>
      <c r="TPE46" s="214"/>
      <c r="TPF46" s="214"/>
      <c r="TPG46" s="214"/>
      <c r="TPH46" s="214"/>
      <c r="TPI46" s="214"/>
      <c r="TPJ46" s="214"/>
      <c r="TPK46" s="214"/>
      <c r="TPL46" s="214"/>
      <c r="TPM46" s="214"/>
      <c r="TPN46" s="214"/>
      <c r="TPO46" s="214"/>
      <c r="TPP46" s="214"/>
      <c r="TPQ46" s="214"/>
      <c r="TPR46" s="214"/>
      <c r="TPS46" s="214"/>
      <c r="TPT46" s="214"/>
      <c r="TPU46" s="214"/>
      <c r="TPV46" s="214"/>
      <c r="TPW46" s="214"/>
      <c r="TPX46" s="214"/>
      <c r="TPY46" s="214"/>
      <c r="TPZ46" s="214"/>
      <c r="TQA46" s="214"/>
      <c r="TQB46" s="214"/>
      <c r="TQC46" s="214"/>
      <c r="TQD46" s="214"/>
      <c r="TQE46" s="214"/>
      <c r="TQF46" s="214"/>
      <c r="TQG46" s="214"/>
      <c r="TQH46" s="214"/>
      <c r="TQI46" s="214"/>
      <c r="TQJ46" s="214"/>
      <c r="TQK46" s="214"/>
      <c r="TQL46" s="214"/>
      <c r="TQM46" s="214"/>
      <c r="TQN46" s="214"/>
      <c r="TQO46" s="214"/>
      <c r="TQP46" s="214"/>
      <c r="TQQ46" s="214"/>
      <c r="TQR46" s="214"/>
      <c r="TQS46" s="214"/>
      <c r="TQT46" s="214"/>
      <c r="TQU46" s="214"/>
      <c r="TQV46" s="214"/>
      <c r="TQW46" s="214"/>
      <c r="TQX46" s="214"/>
      <c r="TQY46" s="214"/>
      <c r="TQZ46" s="214"/>
      <c r="TRA46" s="214"/>
      <c r="TRB46" s="214"/>
      <c r="TRC46" s="214"/>
      <c r="TRD46" s="214"/>
      <c r="TRE46" s="214"/>
      <c r="TRF46" s="214"/>
      <c r="TRG46" s="214"/>
      <c r="TRH46" s="214"/>
      <c r="TRI46" s="214"/>
      <c r="TRJ46" s="214"/>
      <c r="TRK46" s="214"/>
      <c r="TRL46" s="214"/>
      <c r="TRM46" s="214"/>
      <c r="TRN46" s="214"/>
      <c r="TRO46" s="214"/>
      <c r="TRP46" s="214"/>
      <c r="TRQ46" s="214"/>
      <c r="TRR46" s="214"/>
      <c r="TRS46" s="214"/>
      <c r="TRT46" s="214"/>
      <c r="TRU46" s="214"/>
      <c r="TRV46" s="214"/>
      <c r="TRW46" s="214"/>
      <c r="TRX46" s="214"/>
      <c r="TRY46" s="214"/>
      <c r="TRZ46" s="214"/>
      <c r="TSA46" s="214"/>
      <c r="TSB46" s="214"/>
      <c r="TSC46" s="214"/>
      <c r="TSD46" s="214"/>
      <c r="TSE46" s="214"/>
      <c r="TSF46" s="214"/>
      <c r="TSG46" s="214"/>
      <c r="TSH46" s="214"/>
      <c r="TSI46" s="214"/>
      <c r="TSJ46" s="214"/>
      <c r="TSK46" s="214"/>
      <c r="TSL46" s="214"/>
      <c r="TSM46" s="214"/>
      <c r="TSN46" s="214"/>
      <c r="TSO46" s="214"/>
      <c r="TSP46" s="214"/>
      <c r="TSQ46" s="214"/>
      <c r="TSR46" s="214"/>
      <c r="TSS46" s="214"/>
      <c r="TST46" s="214"/>
      <c r="TSU46" s="214"/>
      <c r="TSV46" s="214"/>
      <c r="TSW46" s="214"/>
      <c r="TSX46" s="214"/>
      <c r="TSY46" s="214"/>
      <c r="TSZ46" s="214"/>
      <c r="TTA46" s="214"/>
      <c r="TTB46" s="214"/>
      <c r="TTC46" s="214"/>
      <c r="TTD46" s="214"/>
      <c r="TTE46" s="214"/>
      <c r="TTF46" s="214"/>
      <c r="TTG46" s="214"/>
      <c r="TTH46" s="214"/>
      <c r="TTI46" s="214"/>
      <c r="TTJ46" s="214"/>
      <c r="TTK46" s="214"/>
      <c r="TTL46" s="214"/>
      <c r="TTM46" s="214"/>
      <c r="TTN46" s="214"/>
      <c r="TTO46" s="214"/>
      <c r="TTP46" s="214"/>
      <c r="TTQ46" s="214"/>
      <c r="TTR46" s="214"/>
      <c r="TTS46" s="214"/>
      <c r="TTT46" s="214"/>
      <c r="TTU46" s="214"/>
      <c r="TTV46" s="214"/>
      <c r="TTW46" s="214"/>
      <c r="TTX46" s="214"/>
      <c r="TTY46" s="214"/>
      <c r="TTZ46" s="214"/>
      <c r="TUA46" s="214"/>
      <c r="TUB46" s="214"/>
      <c r="TUC46" s="214"/>
      <c r="TUD46" s="214"/>
      <c r="TUE46" s="214"/>
      <c r="TUF46" s="214"/>
      <c r="TUG46" s="214"/>
      <c r="TUH46" s="214"/>
      <c r="TUI46" s="214"/>
      <c r="TUJ46" s="214"/>
      <c r="TUK46" s="214"/>
      <c r="TUL46" s="214"/>
      <c r="TUM46" s="214"/>
      <c r="TUN46" s="214"/>
      <c r="TUO46" s="214"/>
      <c r="TUP46" s="214"/>
      <c r="TUQ46" s="214"/>
      <c r="TUR46" s="214"/>
      <c r="TUS46" s="214"/>
      <c r="TUT46" s="214"/>
      <c r="TUU46" s="214"/>
      <c r="TUV46" s="214"/>
      <c r="TUW46" s="214"/>
      <c r="TUX46" s="214"/>
      <c r="TUY46" s="214"/>
      <c r="TUZ46" s="214"/>
      <c r="TVA46" s="214"/>
      <c r="TVB46" s="214"/>
      <c r="TVC46" s="214"/>
      <c r="TVD46" s="214"/>
      <c r="TVE46" s="214"/>
      <c r="TVF46" s="214"/>
      <c r="TVG46" s="214"/>
      <c r="TVH46" s="214"/>
      <c r="TVI46" s="214"/>
      <c r="TVJ46" s="214"/>
      <c r="TVK46" s="214"/>
      <c r="TVL46" s="214"/>
      <c r="TVM46" s="214"/>
      <c r="TVN46" s="214"/>
      <c r="TVO46" s="214"/>
      <c r="TVP46" s="214"/>
      <c r="TVQ46" s="214"/>
      <c r="TVR46" s="214"/>
      <c r="TVS46" s="214"/>
      <c r="TVT46" s="214"/>
      <c r="TVU46" s="214"/>
      <c r="TVV46" s="214"/>
      <c r="TVW46" s="214"/>
      <c r="TVX46" s="214"/>
      <c r="TVY46" s="214"/>
      <c r="TVZ46" s="214"/>
      <c r="TWA46" s="214"/>
      <c r="TWB46" s="214"/>
      <c r="TWC46" s="214"/>
      <c r="TWD46" s="214"/>
      <c r="TWE46" s="214"/>
      <c r="TWF46" s="214"/>
      <c r="TWG46" s="214"/>
      <c r="TWH46" s="214"/>
      <c r="TWI46" s="214"/>
      <c r="TWJ46" s="214"/>
      <c r="TWK46" s="214"/>
      <c r="TWL46" s="214"/>
      <c r="TWM46" s="214"/>
      <c r="TWN46" s="214"/>
      <c r="TWO46" s="214"/>
      <c r="TWP46" s="214"/>
      <c r="TWQ46" s="214"/>
      <c r="TWR46" s="214"/>
      <c r="TWS46" s="214"/>
      <c r="TWT46" s="214"/>
      <c r="TWU46" s="214"/>
      <c r="TWV46" s="214"/>
      <c r="TWW46" s="214"/>
      <c r="TWX46" s="214"/>
      <c r="TWY46" s="214"/>
      <c r="TWZ46" s="214"/>
      <c r="TXA46" s="214"/>
      <c r="TXB46" s="214"/>
      <c r="TXC46" s="214"/>
      <c r="TXD46" s="214"/>
      <c r="TXE46" s="214"/>
      <c r="TXF46" s="214"/>
      <c r="TXG46" s="214"/>
      <c r="TXH46" s="214"/>
      <c r="TXI46" s="214"/>
      <c r="TXJ46" s="214"/>
      <c r="TXK46" s="214"/>
      <c r="TXL46" s="214"/>
      <c r="TXM46" s="214"/>
      <c r="TXN46" s="214"/>
      <c r="TXO46" s="214"/>
      <c r="TXP46" s="214"/>
      <c r="TXQ46" s="214"/>
      <c r="TXR46" s="214"/>
      <c r="TXS46" s="214"/>
      <c r="TXT46" s="214"/>
      <c r="TXU46" s="214"/>
      <c r="TXV46" s="214"/>
      <c r="TXW46" s="214"/>
      <c r="TXX46" s="214"/>
      <c r="TXY46" s="214"/>
      <c r="TXZ46" s="214"/>
      <c r="TYA46" s="214"/>
      <c r="TYB46" s="214"/>
      <c r="TYC46" s="214"/>
      <c r="TYD46" s="214"/>
      <c r="TYE46" s="214"/>
      <c r="TYF46" s="214"/>
      <c r="TYG46" s="214"/>
      <c r="TYH46" s="214"/>
      <c r="TYI46" s="214"/>
      <c r="TYJ46" s="214"/>
      <c r="TYK46" s="214"/>
      <c r="TYL46" s="214"/>
      <c r="TYM46" s="214"/>
      <c r="TYN46" s="214"/>
      <c r="TYO46" s="214"/>
      <c r="TYP46" s="214"/>
      <c r="TYQ46" s="214"/>
      <c r="TYR46" s="214"/>
      <c r="TYS46" s="214"/>
      <c r="TYT46" s="214"/>
      <c r="TYU46" s="214"/>
      <c r="TYV46" s="214"/>
      <c r="TYW46" s="214"/>
      <c r="TYX46" s="214"/>
      <c r="TYY46" s="214"/>
      <c r="TYZ46" s="214"/>
      <c r="TZA46" s="214"/>
      <c r="TZB46" s="214"/>
      <c r="TZC46" s="214"/>
      <c r="TZD46" s="214"/>
      <c r="TZE46" s="214"/>
      <c r="TZF46" s="214"/>
      <c r="TZG46" s="214"/>
      <c r="TZH46" s="214"/>
      <c r="TZI46" s="214"/>
      <c r="TZJ46" s="214"/>
      <c r="TZK46" s="214"/>
      <c r="TZL46" s="214"/>
      <c r="TZM46" s="214"/>
      <c r="TZN46" s="214"/>
      <c r="TZO46" s="214"/>
      <c r="TZP46" s="214"/>
      <c r="TZQ46" s="214"/>
      <c r="TZR46" s="214"/>
      <c r="TZS46" s="214"/>
      <c r="TZT46" s="214"/>
      <c r="TZU46" s="214"/>
      <c r="TZV46" s="214"/>
      <c r="TZW46" s="214"/>
      <c r="TZX46" s="214"/>
      <c r="TZY46" s="214"/>
      <c r="TZZ46" s="214"/>
      <c r="UAA46" s="214"/>
      <c r="UAB46" s="214"/>
      <c r="UAC46" s="214"/>
      <c r="UAD46" s="214"/>
      <c r="UAE46" s="214"/>
      <c r="UAF46" s="214"/>
      <c r="UAG46" s="214"/>
      <c r="UAH46" s="214"/>
      <c r="UAI46" s="214"/>
      <c r="UAJ46" s="214"/>
      <c r="UAK46" s="214"/>
      <c r="UAL46" s="214"/>
      <c r="UAM46" s="214"/>
      <c r="UAN46" s="214"/>
      <c r="UAO46" s="214"/>
      <c r="UAP46" s="214"/>
      <c r="UAQ46" s="214"/>
      <c r="UAR46" s="214"/>
      <c r="UAS46" s="214"/>
      <c r="UAT46" s="214"/>
      <c r="UAU46" s="214"/>
      <c r="UAV46" s="214"/>
      <c r="UAW46" s="214"/>
      <c r="UAX46" s="214"/>
      <c r="UAY46" s="214"/>
      <c r="UAZ46" s="214"/>
      <c r="UBA46" s="214"/>
      <c r="UBB46" s="214"/>
      <c r="UBC46" s="214"/>
      <c r="UBD46" s="214"/>
      <c r="UBE46" s="214"/>
      <c r="UBF46" s="214"/>
      <c r="UBG46" s="214"/>
      <c r="UBH46" s="214"/>
      <c r="UBI46" s="214"/>
      <c r="UBJ46" s="214"/>
      <c r="UBK46" s="214"/>
      <c r="UBL46" s="214"/>
      <c r="UBM46" s="214"/>
      <c r="UBN46" s="214"/>
      <c r="UBO46" s="214"/>
      <c r="UBP46" s="214"/>
      <c r="UBQ46" s="214"/>
      <c r="UBR46" s="214"/>
      <c r="UBS46" s="214"/>
      <c r="UBT46" s="214"/>
      <c r="UBU46" s="214"/>
      <c r="UBV46" s="214"/>
      <c r="UBW46" s="214"/>
      <c r="UBX46" s="214"/>
      <c r="UBY46" s="214"/>
      <c r="UBZ46" s="214"/>
      <c r="UCA46" s="214"/>
      <c r="UCB46" s="214"/>
      <c r="UCC46" s="214"/>
      <c r="UCD46" s="214"/>
      <c r="UCE46" s="214"/>
      <c r="UCF46" s="214"/>
      <c r="UCG46" s="214"/>
      <c r="UCH46" s="214"/>
      <c r="UCI46" s="214"/>
      <c r="UCJ46" s="214"/>
      <c r="UCK46" s="214"/>
      <c r="UCL46" s="214"/>
      <c r="UCM46" s="214"/>
      <c r="UCN46" s="214"/>
      <c r="UCO46" s="214"/>
      <c r="UCP46" s="214"/>
      <c r="UCQ46" s="214"/>
      <c r="UCR46" s="214"/>
      <c r="UCS46" s="214"/>
      <c r="UCT46" s="214"/>
      <c r="UCU46" s="214"/>
      <c r="UCV46" s="214"/>
      <c r="UCW46" s="214"/>
      <c r="UCX46" s="214"/>
      <c r="UCY46" s="214"/>
      <c r="UCZ46" s="214"/>
      <c r="UDA46" s="214"/>
      <c r="UDB46" s="214"/>
      <c r="UDC46" s="214"/>
      <c r="UDD46" s="214"/>
      <c r="UDE46" s="214"/>
      <c r="UDF46" s="214"/>
      <c r="UDG46" s="214"/>
      <c r="UDH46" s="214"/>
      <c r="UDI46" s="214"/>
      <c r="UDJ46" s="214"/>
      <c r="UDK46" s="214"/>
      <c r="UDL46" s="214"/>
      <c r="UDM46" s="214"/>
      <c r="UDN46" s="214"/>
      <c r="UDO46" s="214"/>
      <c r="UDP46" s="214"/>
      <c r="UDQ46" s="214"/>
      <c r="UDR46" s="214"/>
      <c r="UDS46" s="214"/>
      <c r="UDT46" s="214"/>
      <c r="UDU46" s="214"/>
      <c r="UDV46" s="214"/>
      <c r="UDW46" s="214"/>
      <c r="UDX46" s="214"/>
      <c r="UDY46" s="214"/>
      <c r="UDZ46" s="214"/>
      <c r="UEA46" s="214"/>
      <c r="UEB46" s="214"/>
      <c r="UEC46" s="214"/>
      <c r="UED46" s="214"/>
      <c r="UEE46" s="214"/>
      <c r="UEF46" s="214"/>
      <c r="UEG46" s="214"/>
      <c r="UEH46" s="214"/>
      <c r="UEI46" s="214"/>
      <c r="UEJ46" s="214"/>
      <c r="UEK46" s="214"/>
      <c r="UEL46" s="214"/>
      <c r="UEM46" s="214"/>
      <c r="UEN46" s="214"/>
      <c r="UEO46" s="214"/>
      <c r="UEP46" s="214"/>
      <c r="UEQ46" s="214"/>
      <c r="UER46" s="214"/>
      <c r="UES46" s="214"/>
      <c r="UET46" s="214"/>
      <c r="UEU46" s="214"/>
      <c r="UEV46" s="214"/>
      <c r="UEW46" s="214"/>
      <c r="UEX46" s="214"/>
      <c r="UEY46" s="214"/>
      <c r="UEZ46" s="214"/>
      <c r="UFA46" s="214"/>
      <c r="UFB46" s="214"/>
      <c r="UFC46" s="214"/>
      <c r="UFD46" s="214"/>
      <c r="UFE46" s="214"/>
      <c r="UFF46" s="214"/>
      <c r="UFG46" s="214"/>
      <c r="UFH46" s="214"/>
      <c r="UFI46" s="214"/>
      <c r="UFJ46" s="214"/>
      <c r="UFK46" s="214"/>
      <c r="UFL46" s="214"/>
      <c r="UFM46" s="214"/>
      <c r="UFN46" s="214"/>
      <c r="UFO46" s="214"/>
      <c r="UFP46" s="214"/>
      <c r="UFQ46" s="214"/>
      <c r="UFR46" s="214"/>
      <c r="UFS46" s="214"/>
      <c r="UFT46" s="214"/>
      <c r="UFU46" s="214"/>
      <c r="UFV46" s="214"/>
      <c r="UFW46" s="214"/>
      <c r="UFX46" s="214"/>
      <c r="UFY46" s="214"/>
      <c r="UFZ46" s="214"/>
      <c r="UGA46" s="214"/>
      <c r="UGB46" s="214"/>
      <c r="UGC46" s="214"/>
      <c r="UGD46" s="214"/>
      <c r="UGE46" s="214"/>
      <c r="UGF46" s="214"/>
      <c r="UGG46" s="214"/>
      <c r="UGH46" s="214"/>
      <c r="UGI46" s="214"/>
      <c r="UGJ46" s="214"/>
      <c r="UGK46" s="214"/>
      <c r="UGL46" s="214"/>
      <c r="UGM46" s="214"/>
      <c r="UGN46" s="214"/>
      <c r="UGO46" s="214"/>
      <c r="UGP46" s="214"/>
      <c r="UGQ46" s="214"/>
      <c r="UGR46" s="214"/>
      <c r="UGS46" s="214"/>
      <c r="UGT46" s="214"/>
      <c r="UGU46" s="214"/>
      <c r="UGV46" s="214"/>
      <c r="UGW46" s="214"/>
      <c r="UGX46" s="214"/>
      <c r="UGY46" s="214"/>
      <c r="UGZ46" s="214"/>
      <c r="UHA46" s="214"/>
      <c r="UHB46" s="214"/>
      <c r="UHC46" s="214"/>
      <c r="UHD46" s="214"/>
      <c r="UHE46" s="214"/>
      <c r="UHF46" s="214"/>
      <c r="UHG46" s="214"/>
      <c r="UHH46" s="214"/>
      <c r="UHI46" s="214"/>
      <c r="UHJ46" s="214"/>
      <c r="UHK46" s="214"/>
      <c r="UHL46" s="214"/>
      <c r="UHM46" s="214"/>
      <c r="UHN46" s="214"/>
      <c r="UHO46" s="214"/>
      <c r="UHP46" s="214"/>
      <c r="UHQ46" s="214"/>
      <c r="UHR46" s="214"/>
      <c r="UHS46" s="214"/>
      <c r="UHT46" s="214"/>
      <c r="UHU46" s="214"/>
      <c r="UHV46" s="214"/>
      <c r="UHW46" s="214"/>
      <c r="UHX46" s="214"/>
      <c r="UHY46" s="214"/>
      <c r="UHZ46" s="214"/>
      <c r="UIA46" s="214"/>
      <c r="UIB46" s="214"/>
      <c r="UIC46" s="214"/>
      <c r="UID46" s="214"/>
      <c r="UIE46" s="214"/>
      <c r="UIF46" s="214"/>
      <c r="UIG46" s="214"/>
      <c r="UIH46" s="214"/>
      <c r="UII46" s="214"/>
      <c r="UIJ46" s="214"/>
      <c r="UIK46" s="214"/>
      <c r="UIL46" s="214"/>
      <c r="UIM46" s="214"/>
      <c r="UIN46" s="214"/>
      <c r="UIO46" s="214"/>
      <c r="UIP46" s="214"/>
      <c r="UIQ46" s="214"/>
      <c r="UIR46" s="214"/>
      <c r="UIS46" s="214"/>
      <c r="UIT46" s="214"/>
      <c r="UIU46" s="214"/>
      <c r="UIV46" s="214"/>
      <c r="UIW46" s="214"/>
      <c r="UIX46" s="214"/>
      <c r="UIY46" s="214"/>
      <c r="UIZ46" s="214"/>
      <c r="UJA46" s="214"/>
      <c r="UJB46" s="214"/>
      <c r="UJC46" s="214"/>
      <c r="UJD46" s="214"/>
      <c r="UJE46" s="214"/>
      <c r="UJF46" s="214"/>
      <c r="UJG46" s="214"/>
      <c r="UJH46" s="214"/>
      <c r="UJI46" s="214"/>
      <c r="UJJ46" s="214"/>
      <c r="UJK46" s="214"/>
      <c r="UJL46" s="214"/>
      <c r="UJM46" s="214"/>
      <c r="UJN46" s="214"/>
      <c r="UJO46" s="214"/>
      <c r="UJP46" s="214"/>
      <c r="UJQ46" s="214"/>
      <c r="UJR46" s="214"/>
      <c r="UJS46" s="214"/>
      <c r="UJT46" s="214"/>
      <c r="UJU46" s="214"/>
      <c r="UJV46" s="214"/>
      <c r="UJW46" s="214"/>
      <c r="UJX46" s="214"/>
      <c r="UJY46" s="214"/>
      <c r="UJZ46" s="214"/>
      <c r="UKA46" s="214"/>
      <c r="UKB46" s="214"/>
      <c r="UKC46" s="214"/>
      <c r="UKD46" s="214"/>
      <c r="UKE46" s="214"/>
      <c r="UKF46" s="214"/>
      <c r="UKG46" s="214"/>
      <c r="UKH46" s="214"/>
      <c r="UKI46" s="214"/>
      <c r="UKJ46" s="214"/>
      <c r="UKK46" s="214"/>
      <c r="UKL46" s="214"/>
      <c r="UKM46" s="214"/>
      <c r="UKN46" s="214"/>
      <c r="UKO46" s="214"/>
      <c r="UKP46" s="214"/>
      <c r="UKQ46" s="214"/>
      <c r="UKR46" s="214"/>
      <c r="UKS46" s="214"/>
      <c r="UKT46" s="214"/>
      <c r="UKU46" s="214"/>
      <c r="UKV46" s="214"/>
      <c r="UKW46" s="214"/>
      <c r="UKX46" s="214"/>
      <c r="UKY46" s="214"/>
      <c r="UKZ46" s="214"/>
      <c r="ULA46" s="214"/>
      <c r="ULB46" s="214"/>
      <c r="ULC46" s="214"/>
      <c r="ULD46" s="214"/>
      <c r="ULE46" s="214"/>
      <c r="ULF46" s="214"/>
      <c r="ULG46" s="214"/>
      <c r="ULH46" s="214"/>
      <c r="ULI46" s="214"/>
      <c r="ULJ46" s="214"/>
      <c r="ULK46" s="214"/>
      <c r="ULL46" s="214"/>
      <c r="ULM46" s="214"/>
      <c r="ULN46" s="214"/>
      <c r="ULO46" s="214"/>
      <c r="ULP46" s="214"/>
      <c r="ULQ46" s="214"/>
      <c r="ULR46" s="214"/>
      <c r="ULS46" s="214"/>
      <c r="ULT46" s="214"/>
      <c r="ULU46" s="214"/>
      <c r="ULV46" s="214"/>
      <c r="ULW46" s="214"/>
      <c r="ULX46" s="214"/>
      <c r="ULY46" s="214"/>
      <c r="ULZ46" s="214"/>
      <c r="UMA46" s="214"/>
      <c r="UMB46" s="214"/>
      <c r="UMC46" s="214"/>
      <c r="UMD46" s="214"/>
      <c r="UME46" s="214"/>
      <c r="UMF46" s="214"/>
      <c r="UMG46" s="214"/>
      <c r="UMH46" s="214"/>
      <c r="UMI46" s="214"/>
      <c r="UMJ46" s="214"/>
      <c r="UMK46" s="214"/>
      <c r="UML46" s="214"/>
      <c r="UMM46" s="214"/>
      <c r="UMN46" s="214"/>
      <c r="UMO46" s="214"/>
      <c r="UMP46" s="214"/>
      <c r="UMQ46" s="214"/>
      <c r="UMR46" s="214"/>
      <c r="UMS46" s="214"/>
      <c r="UMT46" s="214"/>
      <c r="UMU46" s="214"/>
      <c r="UMV46" s="214"/>
      <c r="UMW46" s="214"/>
      <c r="UMX46" s="214"/>
      <c r="UMY46" s="214"/>
      <c r="UMZ46" s="214"/>
      <c r="UNA46" s="214"/>
      <c r="UNB46" s="214"/>
      <c r="UNC46" s="214"/>
      <c r="UND46" s="214"/>
      <c r="UNE46" s="214"/>
      <c r="UNF46" s="214"/>
      <c r="UNG46" s="214"/>
      <c r="UNH46" s="214"/>
      <c r="UNI46" s="214"/>
      <c r="UNJ46" s="214"/>
      <c r="UNK46" s="214"/>
      <c r="UNL46" s="214"/>
      <c r="UNM46" s="214"/>
      <c r="UNN46" s="214"/>
      <c r="UNO46" s="214"/>
      <c r="UNP46" s="214"/>
      <c r="UNQ46" s="214"/>
      <c r="UNR46" s="214"/>
      <c r="UNS46" s="214"/>
      <c r="UNT46" s="214"/>
      <c r="UNU46" s="214"/>
      <c r="UNV46" s="214"/>
      <c r="UNW46" s="214"/>
      <c r="UNX46" s="214"/>
      <c r="UNY46" s="214"/>
      <c r="UNZ46" s="214"/>
      <c r="UOA46" s="214"/>
      <c r="UOB46" s="214"/>
      <c r="UOC46" s="214"/>
      <c r="UOD46" s="214"/>
      <c r="UOE46" s="214"/>
      <c r="UOF46" s="214"/>
      <c r="UOG46" s="214"/>
      <c r="UOH46" s="214"/>
      <c r="UOI46" s="214"/>
      <c r="UOJ46" s="214"/>
      <c r="UOK46" s="214"/>
      <c r="UOL46" s="214"/>
      <c r="UOM46" s="214"/>
      <c r="UON46" s="214"/>
      <c r="UOO46" s="214"/>
      <c r="UOP46" s="214"/>
      <c r="UOQ46" s="214"/>
      <c r="UOR46" s="214"/>
      <c r="UOS46" s="214"/>
      <c r="UOT46" s="214"/>
      <c r="UOU46" s="214"/>
      <c r="UOV46" s="214"/>
      <c r="UOW46" s="214"/>
      <c r="UOX46" s="214"/>
      <c r="UOY46" s="214"/>
      <c r="UOZ46" s="214"/>
      <c r="UPA46" s="214"/>
      <c r="UPB46" s="214"/>
      <c r="UPC46" s="214"/>
      <c r="UPD46" s="214"/>
      <c r="UPE46" s="214"/>
      <c r="UPF46" s="214"/>
      <c r="UPG46" s="214"/>
      <c r="UPH46" s="214"/>
      <c r="UPI46" s="214"/>
      <c r="UPJ46" s="214"/>
      <c r="UPK46" s="214"/>
      <c r="UPL46" s="214"/>
      <c r="UPM46" s="214"/>
      <c r="UPN46" s="214"/>
      <c r="UPO46" s="214"/>
      <c r="UPP46" s="214"/>
      <c r="UPQ46" s="214"/>
      <c r="UPR46" s="214"/>
      <c r="UPS46" s="214"/>
      <c r="UPT46" s="214"/>
      <c r="UPU46" s="214"/>
      <c r="UPV46" s="214"/>
      <c r="UPW46" s="214"/>
      <c r="UPX46" s="214"/>
      <c r="UPY46" s="214"/>
      <c r="UPZ46" s="214"/>
      <c r="UQA46" s="214"/>
      <c r="UQB46" s="214"/>
      <c r="UQC46" s="214"/>
      <c r="UQD46" s="214"/>
      <c r="UQE46" s="214"/>
      <c r="UQF46" s="214"/>
      <c r="UQG46" s="214"/>
      <c r="UQH46" s="214"/>
      <c r="UQI46" s="214"/>
      <c r="UQJ46" s="214"/>
      <c r="UQK46" s="214"/>
      <c r="UQL46" s="214"/>
      <c r="UQM46" s="214"/>
      <c r="UQN46" s="214"/>
      <c r="UQO46" s="214"/>
      <c r="UQP46" s="214"/>
      <c r="UQQ46" s="214"/>
      <c r="UQR46" s="214"/>
      <c r="UQS46" s="214"/>
      <c r="UQT46" s="214"/>
      <c r="UQU46" s="214"/>
      <c r="UQV46" s="214"/>
      <c r="UQW46" s="214"/>
      <c r="UQX46" s="214"/>
      <c r="UQY46" s="214"/>
      <c r="UQZ46" s="214"/>
      <c r="URA46" s="214"/>
      <c r="URB46" s="214"/>
      <c r="URC46" s="214"/>
      <c r="URD46" s="214"/>
      <c r="URE46" s="214"/>
      <c r="URF46" s="214"/>
      <c r="URG46" s="214"/>
      <c r="URH46" s="214"/>
      <c r="URI46" s="214"/>
      <c r="URJ46" s="214"/>
      <c r="URK46" s="214"/>
      <c r="URL46" s="214"/>
      <c r="URM46" s="214"/>
      <c r="URN46" s="214"/>
      <c r="URO46" s="214"/>
      <c r="URP46" s="214"/>
      <c r="URQ46" s="214"/>
      <c r="URR46" s="214"/>
      <c r="URS46" s="214"/>
      <c r="URT46" s="214"/>
      <c r="URU46" s="214"/>
      <c r="URV46" s="214"/>
      <c r="URW46" s="214"/>
      <c r="URX46" s="214"/>
      <c r="URY46" s="214"/>
      <c r="URZ46" s="214"/>
      <c r="USA46" s="214"/>
      <c r="USB46" s="214"/>
      <c r="USC46" s="214"/>
      <c r="USD46" s="214"/>
      <c r="USE46" s="214"/>
      <c r="USF46" s="214"/>
      <c r="USG46" s="214"/>
      <c r="USH46" s="214"/>
      <c r="USI46" s="214"/>
      <c r="USJ46" s="214"/>
      <c r="USK46" s="214"/>
      <c r="USL46" s="214"/>
      <c r="USM46" s="214"/>
      <c r="USN46" s="214"/>
      <c r="USO46" s="214"/>
      <c r="USP46" s="214"/>
      <c r="USQ46" s="214"/>
      <c r="USR46" s="214"/>
      <c r="USS46" s="214"/>
      <c r="UST46" s="214"/>
      <c r="USU46" s="214"/>
      <c r="USV46" s="214"/>
      <c r="USW46" s="214"/>
      <c r="USX46" s="214"/>
      <c r="USY46" s="214"/>
      <c r="USZ46" s="214"/>
      <c r="UTA46" s="214"/>
      <c r="UTB46" s="214"/>
      <c r="UTC46" s="214"/>
      <c r="UTD46" s="214"/>
      <c r="UTE46" s="214"/>
      <c r="UTF46" s="214"/>
      <c r="UTG46" s="214"/>
      <c r="UTH46" s="214"/>
      <c r="UTI46" s="214"/>
      <c r="UTJ46" s="214"/>
      <c r="UTK46" s="214"/>
      <c r="UTL46" s="214"/>
      <c r="UTM46" s="214"/>
      <c r="UTN46" s="214"/>
      <c r="UTO46" s="214"/>
      <c r="UTP46" s="214"/>
      <c r="UTQ46" s="214"/>
      <c r="UTR46" s="214"/>
      <c r="UTS46" s="214"/>
      <c r="UTT46" s="214"/>
      <c r="UTU46" s="214"/>
      <c r="UTV46" s="214"/>
      <c r="UTW46" s="214"/>
      <c r="UTX46" s="214"/>
      <c r="UTY46" s="214"/>
      <c r="UTZ46" s="214"/>
      <c r="UUA46" s="214"/>
      <c r="UUB46" s="214"/>
      <c r="UUC46" s="214"/>
      <c r="UUD46" s="214"/>
      <c r="UUE46" s="214"/>
      <c r="UUF46" s="214"/>
      <c r="UUG46" s="214"/>
      <c r="UUH46" s="214"/>
      <c r="UUI46" s="214"/>
      <c r="UUJ46" s="214"/>
      <c r="UUK46" s="214"/>
      <c r="UUL46" s="214"/>
      <c r="UUM46" s="214"/>
      <c r="UUN46" s="214"/>
      <c r="UUO46" s="214"/>
      <c r="UUP46" s="214"/>
      <c r="UUQ46" s="214"/>
      <c r="UUR46" s="214"/>
      <c r="UUS46" s="214"/>
      <c r="UUT46" s="214"/>
      <c r="UUU46" s="214"/>
      <c r="UUV46" s="214"/>
      <c r="UUW46" s="214"/>
      <c r="UUX46" s="214"/>
      <c r="UUY46" s="214"/>
      <c r="UUZ46" s="214"/>
      <c r="UVA46" s="214"/>
      <c r="UVB46" s="214"/>
      <c r="UVC46" s="214"/>
      <c r="UVD46" s="214"/>
      <c r="UVE46" s="214"/>
      <c r="UVF46" s="214"/>
      <c r="UVG46" s="214"/>
      <c r="UVH46" s="214"/>
      <c r="UVI46" s="214"/>
      <c r="UVJ46" s="214"/>
      <c r="UVK46" s="214"/>
      <c r="UVL46" s="214"/>
      <c r="UVM46" s="214"/>
      <c r="UVN46" s="214"/>
      <c r="UVO46" s="214"/>
      <c r="UVP46" s="214"/>
      <c r="UVQ46" s="214"/>
      <c r="UVR46" s="214"/>
      <c r="UVS46" s="214"/>
      <c r="UVT46" s="214"/>
      <c r="UVU46" s="214"/>
      <c r="UVV46" s="214"/>
      <c r="UVW46" s="214"/>
      <c r="UVX46" s="214"/>
      <c r="UVY46" s="214"/>
      <c r="UVZ46" s="214"/>
      <c r="UWA46" s="214"/>
      <c r="UWB46" s="214"/>
      <c r="UWC46" s="214"/>
      <c r="UWD46" s="214"/>
      <c r="UWE46" s="214"/>
      <c r="UWF46" s="214"/>
      <c r="UWG46" s="214"/>
      <c r="UWH46" s="214"/>
      <c r="UWI46" s="214"/>
      <c r="UWJ46" s="214"/>
      <c r="UWK46" s="214"/>
      <c r="UWL46" s="214"/>
      <c r="UWM46" s="214"/>
      <c r="UWN46" s="214"/>
      <c r="UWO46" s="214"/>
      <c r="UWP46" s="214"/>
      <c r="UWQ46" s="214"/>
      <c r="UWR46" s="214"/>
      <c r="UWS46" s="214"/>
      <c r="UWT46" s="214"/>
      <c r="UWU46" s="214"/>
      <c r="UWV46" s="214"/>
      <c r="UWW46" s="214"/>
      <c r="UWX46" s="214"/>
      <c r="UWY46" s="214"/>
      <c r="UWZ46" s="214"/>
      <c r="UXA46" s="214"/>
      <c r="UXB46" s="214"/>
      <c r="UXC46" s="214"/>
      <c r="UXD46" s="214"/>
      <c r="UXE46" s="214"/>
      <c r="UXF46" s="214"/>
      <c r="UXG46" s="214"/>
      <c r="UXH46" s="214"/>
      <c r="UXI46" s="214"/>
      <c r="UXJ46" s="214"/>
      <c r="UXK46" s="214"/>
      <c r="UXL46" s="214"/>
      <c r="UXM46" s="214"/>
      <c r="UXN46" s="214"/>
      <c r="UXO46" s="214"/>
      <c r="UXP46" s="214"/>
      <c r="UXQ46" s="214"/>
      <c r="UXR46" s="214"/>
      <c r="UXS46" s="214"/>
      <c r="UXT46" s="214"/>
      <c r="UXU46" s="214"/>
      <c r="UXV46" s="214"/>
      <c r="UXW46" s="214"/>
      <c r="UXX46" s="214"/>
      <c r="UXY46" s="214"/>
      <c r="UXZ46" s="214"/>
      <c r="UYA46" s="214"/>
      <c r="UYB46" s="214"/>
      <c r="UYC46" s="214"/>
      <c r="UYD46" s="214"/>
      <c r="UYE46" s="214"/>
      <c r="UYF46" s="214"/>
      <c r="UYG46" s="214"/>
      <c r="UYH46" s="214"/>
      <c r="UYI46" s="214"/>
      <c r="UYJ46" s="214"/>
      <c r="UYK46" s="214"/>
      <c r="UYL46" s="214"/>
      <c r="UYM46" s="214"/>
      <c r="UYN46" s="214"/>
      <c r="UYO46" s="214"/>
      <c r="UYP46" s="214"/>
      <c r="UYQ46" s="214"/>
      <c r="UYR46" s="214"/>
      <c r="UYS46" s="214"/>
      <c r="UYT46" s="214"/>
      <c r="UYU46" s="214"/>
      <c r="UYV46" s="214"/>
      <c r="UYW46" s="214"/>
      <c r="UYX46" s="214"/>
      <c r="UYY46" s="214"/>
      <c r="UYZ46" s="214"/>
      <c r="UZA46" s="214"/>
      <c r="UZB46" s="214"/>
      <c r="UZC46" s="214"/>
      <c r="UZD46" s="214"/>
      <c r="UZE46" s="214"/>
      <c r="UZF46" s="214"/>
      <c r="UZG46" s="214"/>
      <c r="UZH46" s="214"/>
      <c r="UZI46" s="214"/>
      <c r="UZJ46" s="214"/>
      <c r="UZK46" s="214"/>
      <c r="UZL46" s="214"/>
      <c r="UZM46" s="214"/>
      <c r="UZN46" s="214"/>
      <c r="UZO46" s="214"/>
      <c r="UZP46" s="214"/>
      <c r="UZQ46" s="214"/>
      <c r="UZR46" s="214"/>
      <c r="UZS46" s="214"/>
      <c r="UZT46" s="214"/>
      <c r="UZU46" s="214"/>
      <c r="UZV46" s="214"/>
      <c r="UZW46" s="214"/>
      <c r="UZX46" s="214"/>
      <c r="UZY46" s="214"/>
      <c r="UZZ46" s="214"/>
      <c r="VAA46" s="214"/>
      <c r="VAB46" s="214"/>
      <c r="VAC46" s="214"/>
      <c r="VAD46" s="214"/>
      <c r="VAE46" s="214"/>
      <c r="VAF46" s="214"/>
      <c r="VAG46" s="214"/>
      <c r="VAH46" s="214"/>
      <c r="VAI46" s="214"/>
      <c r="VAJ46" s="214"/>
      <c r="VAK46" s="214"/>
      <c r="VAL46" s="214"/>
      <c r="VAM46" s="214"/>
      <c r="VAN46" s="214"/>
      <c r="VAO46" s="214"/>
      <c r="VAP46" s="214"/>
      <c r="VAQ46" s="214"/>
      <c r="VAR46" s="214"/>
      <c r="VAS46" s="214"/>
      <c r="VAT46" s="214"/>
      <c r="VAU46" s="214"/>
      <c r="VAV46" s="214"/>
      <c r="VAW46" s="214"/>
      <c r="VAX46" s="214"/>
      <c r="VAY46" s="214"/>
      <c r="VAZ46" s="214"/>
      <c r="VBA46" s="214"/>
      <c r="VBB46" s="214"/>
      <c r="VBC46" s="214"/>
      <c r="VBD46" s="214"/>
      <c r="VBE46" s="214"/>
      <c r="VBF46" s="214"/>
      <c r="VBG46" s="214"/>
      <c r="VBH46" s="214"/>
      <c r="VBI46" s="214"/>
      <c r="VBJ46" s="214"/>
      <c r="VBK46" s="214"/>
      <c r="VBL46" s="214"/>
      <c r="VBM46" s="214"/>
      <c r="VBN46" s="214"/>
      <c r="VBO46" s="214"/>
      <c r="VBP46" s="214"/>
      <c r="VBQ46" s="214"/>
      <c r="VBR46" s="214"/>
      <c r="VBS46" s="214"/>
      <c r="VBT46" s="214"/>
      <c r="VBU46" s="214"/>
      <c r="VBV46" s="214"/>
      <c r="VBW46" s="214"/>
      <c r="VBX46" s="214"/>
      <c r="VBY46" s="214"/>
      <c r="VBZ46" s="214"/>
      <c r="VCA46" s="214"/>
      <c r="VCB46" s="214"/>
      <c r="VCC46" s="214"/>
      <c r="VCD46" s="214"/>
      <c r="VCE46" s="214"/>
      <c r="VCF46" s="214"/>
      <c r="VCG46" s="214"/>
      <c r="VCH46" s="214"/>
      <c r="VCI46" s="214"/>
      <c r="VCJ46" s="214"/>
      <c r="VCK46" s="214"/>
      <c r="VCL46" s="214"/>
      <c r="VCM46" s="214"/>
      <c r="VCN46" s="214"/>
      <c r="VCO46" s="214"/>
      <c r="VCP46" s="214"/>
      <c r="VCQ46" s="214"/>
      <c r="VCR46" s="214"/>
      <c r="VCS46" s="214"/>
      <c r="VCT46" s="214"/>
      <c r="VCU46" s="214"/>
      <c r="VCV46" s="214"/>
      <c r="VCW46" s="214"/>
      <c r="VCX46" s="214"/>
      <c r="VCY46" s="214"/>
      <c r="VCZ46" s="214"/>
      <c r="VDA46" s="214"/>
      <c r="VDB46" s="214"/>
      <c r="VDC46" s="214"/>
      <c r="VDD46" s="214"/>
      <c r="VDE46" s="214"/>
      <c r="VDF46" s="214"/>
      <c r="VDG46" s="214"/>
      <c r="VDH46" s="214"/>
      <c r="VDI46" s="214"/>
      <c r="VDJ46" s="214"/>
      <c r="VDK46" s="214"/>
      <c r="VDL46" s="214"/>
      <c r="VDM46" s="214"/>
      <c r="VDN46" s="214"/>
      <c r="VDO46" s="214"/>
      <c r="VDP46" s="214"/>
      <c r="VDQ46" s="214"/>
      <c r="VDR46" s="214"/>
      <c r="VDS46" s="214"/>
      <c r="VDT46" s="214"/>
      <c r="VDU46" s="214"/>
      <c r="VDV46" s="214"/>
      <c r="VDW46" s="214"/>
      <c r="VDX46" s="214"/>
      <c r="VDY46" s="214"/>
      <c r="VDZ46" s="214"/>
      <c r="VEA46" s="214"/>
      <c r="VEB46" s="214"/>
      <c r="VEC46" s="214"/>
      <c r="VED46" s="214"/>
      <c r="VEE46" s="214"/>
      <c r="VEF46" s="214"/>
      <c r="VEG46" s="214"/>
      <c r="VEH46" s="214"/>
      <c r="VEI46" s="214"/>
      <c r="VEJ46" s="214"/>
      <c r="VEK46" s="214"/>
      <c r="VEL46" s="214"/>
      <c r="VEM46" s="214"/>
      <c r="VEN46" s="214"/>
      <c r="VEO46" s="214"/>
      <c r="VEP46" s="214"/>
      <c r="VEQ46" s="214"/>
      <c r="VER46" s="214"/>
      <c r="VES46" s="214"/>
      <c r="VET46" s="214"/>
      <c r="VEU46" s="214"/>
      <c r="VEV46" s="214"/>
      <c r="VEW46" s="214"/>
      <c r="VEX46" s="214"/>
      <c r="VEY46" s="214"/>
      <c r="VEZ46" s="214"/>
      <c r="VFA46" s="214"/>
      <c r="VFB46" s="214"/>
      <c r="VFC46" s="214"/>
      <c r="VFD46" s="214"/>
      <c r="VFE46" s="214"/>
      <c r="VFF46" s="214"/>
      <c r="VFG46" s="214"/>
      <c r="VFH46" s="214"/>
      <c r="VFI46" s="214"/>
      <c r="VFJ46" s="214"/>
      <c r="VFK46" s="214"/>
      <c r="VFL46" s="214"/>
      <c r="VFM46" s="214"/>
      <c r="VFN46" s="214"/>
      <c r="VFO46" s="214"/>
      <c r="VFP46" s="214"/>
      <c r="VFQ46" s="214"/>
      <c r="VFR46" s="214"/>
      <c r="VFS46" s="214"/>
      <c r="VFT46" s="214"/>
      <c r="VFU46" s="214"/>
      <c r="VFV46" s="214"/>
      <c r="VFW46" s="214"/>
      <c r="VFX46" s="214"/>
      <c r="VFY46" s="214"/>
      <c r="VFZ46" s="214"/>
      <c r="VGA46" s="214"/>
      <c r="VGB46" s="214"/>
      <c r="VGC46" s="214"/>
      <c r="VGD46" s="214"/>
      <c r="VGE46" s="214"/>
      <c r="VGF46" s="214"/>
      <c r="VGG46" s="214"/>
      <c r="VGH46" s="214"/>
      <c r="VGI46" s="214"/>
      <c r="VGJ46" s="214"/>
      <c r="VGK46" s="214"/>
      <c r="VGL46" s="214"/>
      <c r="VGM46" s="214"/>
      <c r="VGN46" s="214"/>
      <c r="VGO46" s="214"/>
      <c r="VGP46" s="214"/>
      <c r="VGQ46" s="214"/>
      <c r="VGR46" s="214"/>
      <c r="VGS46" s="214"/>
      <c r="VGT46" s="214"/>
      <c r="VGU46" s="214"/>
      <c r="VGV46" s="214"/>
      <c r="VGW46" s="214"/>
      <c r="VGX46" s="214"/>
      <c r="VGY46" s="214"/>
      <c r="VGZ46" s="214"/>
      <c r="VHA46" s="214"/>
      <c r="VHB46" s="214"/>
      <c r="VHC46" s="214"/>
      <c r="VHD46" s="214"/>
      <c r="VHE46" s="214"/>
      <c r="VHF46" s="214"/>
      <c r="VHG46" s="214"/>
      <c r="VHH46" s="214"/>
      <c r="VHI46" s="214"/>
      <c r="VHJ46" s="214"/>
      <c r="VHK46" s="214"/>
      <c r="VHL46" s="214"/>
      <c r="VHM46" s="214"/>
      <c r="VHN46" s="214"/>
      <c r="VHO46" s="214"/>
      <c r="VHP46" s="214"/>
      <c r="VHQ46" s="214"/>
      <c r="VHR46" s="214"/>
      <c r="VHS46" s="214"/>
      <c r="VHT46" s="214"/>
      <c r="VHU46" s="214"/>
      <c r="VHV46" s="214"/>
      <c r="VHW46" s="214"/>
      <c r="VHX46" s="214"/>
      <c r="VHY46" s="214"/>
      <c r="VHZ46" s="214"/>
      <c r="VIA46" s="214"/>
      <c r="VIB46" s="214"/>
      <c r="VIC46" s="214"/>
      <c r="VID46" s="214"/>
      <c r="VIE46" s="214"/>
      <c r="VIF46" s="214"/>
      <c r="VIG46" s="214"/>
      <c r="VIH46" s="214"/>
      <c r="VII46" s="214"/>
      <c r="VIJ46" s="214"/>
      <c r="VIK46" s="214"/>
      <c r="VIL46" s="214"/>
      <c r="VIM46" s="214"/>
      <c r="VIN46" s="214"/>
      <c r="VIO46" s="214"/>
      <c r="VIP46" s="214"/>
      <c r="VIQ46" s="214"/>
      <c r="VIR46" s="214"/>
      <c r="VIS46" s="214"/>
      <c r="VIT46" s="214"/>
      <c r="VIU46" s="214"/>
      <c r="VIV46" s="214"/>
      <c r="VIW46" s="214"/>
      <c r="VIX46" s="214"/>
      <c r="VIY46" s="214"/>
      <c r="VIZ46" s="214"/>
      <c r="VJA46" s="214"/>
      <c r="VJB46" s="214"/>
      <c r="VJC46" s="214"/>
      <c r="VJD46" s="214"/>
      <c r="VJE46" s="214"/>
      <c r="VJF46" s="214"/>
      <c r="VJG46" s="214"/>
      <c r="VJH46" s="214"/>
      <c r="VJI46" s="214"/>
      <c r="VJJ46" s="214"/>
      <c r="VJK46" s="214"/>
      <c r="VJL46" s="214"/>
      <c r="VJM46" s="214"/>
      <c r="VJN46" s="214"/>
      <c r="VJO46" s="214"/>
      <c r="VJP46" s="214"/>
      <c r="VJQ46" s="214"/>
      <c r="VJR46" s="214"/>
      <c r="VJS46" s="214"/>
      <c r="VJT46" s="214"/>
      <c r="VJU46" s="214"/>
      <c r="VJV46" s="214"/>
      <c r="VJW46" s="214"/>
      <c r="VJX46" s="214"/>
      <c r="VJY46" s="214"/>
      <c r="VJZ46" s="214"/>
      <c r="VKA46" s="214"/>
      <c r="VKB46" s="214"/>
      <c r="VKC46" s="214"/>
      <c r="VKD46" s="214"/>
      <c r="VKE46" s="214"/>
      <c r="VKF46" s="214"/>
      <c r="VKG46" s="214"/>
      <c r="VKH46" s="214"/>
      <c r="VKI46" s="214"/>
      <c r="VKJ46" s="214"/>
      <c r="VKK46" s="214"/>
      <c r="VKL46" s="214"/>
      <c r="VKM46" s="214"/>
      <c r="VKN46" s="214"/>
      <c r="VKO46" s="214"/>
      <c r="VKP46" s="214"/>
      <c r="VKQ46" s="214"/>
      <c r="VKR46" s="214"/>
      <c r="VKS46" s="214"/>
      <c r="VKT46" s="214"/>
      <c r="VKU46" s="214"/>
      <c r="VKV46" s="214"/>
      <c r="VKW46" s="214"/>
      <c r="VKX46" s="214"/>
      <c r="VKY46" s="214"/>
      <c r="VKZ46" s="214"/>
      <c r="VLA46" s="214"/>
      <c r="VLB46" s="214"/>
      <c r="VLC46" s="214"/>
      <c r="VLD46" s="214"/>
      <c r="VLE46" s="214"/>
      <c r="VLF46" s="214"/>
      <c r="VLG46" s="214"/>
      <c r="VLH46" s="214"/>
      <c r="VLI46" s="214"/>
      <c r="VLJ46" s="214"/>
      <c r="VLK46" s="214"/>
      <c r="VLL46" s="214"/>
      <c r="VLM46" s="214"/>
      <c r="VLN46" s="214"/>
      <c r="VLO46" s="214"/>
      <c r="VLP46" s="214"/>
      <c r="VLQ46" s="214"/>
      <c r="VLR46" s="214"/>
      <c r="VLS46" s="214"/>
      <c r="VLT46" s="214"/>
      <c r="VLU46" s="214"/>
      <c r="VLV46" s="214"/>
      <c r="VLW46" s="214"/>
      <c r="VLX46" s="214"/>
      <c r="VLY46" s="214"/>
      <c r="VLZ46" s="214"/>
      <c r="VMA46" s="214"/>
      <c r="VMB46" s="214"/>
      <c r="VMC46" s="214"/>
      <c r="VMD46" s="214"/>
      <c r="VME46" s="214"/>
      <c r="VMF46" s="214"/>
      <c r="VMG46" s="214"/>
      <c r="VMH46" s="214"/>
      <c r="VMI46" s="214"/>
      <c r="VMJ46" s="214"/>
      <c r="VMK46" s="214"/>
      <c r="VML46" s="214"/>
      <c r="VMM46" s="214"/>
      <c r="VMN46" s="214"/>
      <c r="VMO46" s="214"/>
      <c r="VMP46" s="214"/>
      <c r="VMQ46" s="214"/>
      <c r="VMR46" s="214"/>
      <c r="VMS46" s="214"/>
      <c r="VMT46" s="214"/>
      <c r="VMU46" s="214"/>
      <c r="VMV46" s="214"/>
      <c r="VMW46" s="214"/>
      <c r="VMX46" s="214"/>
      <c r="VMY46" s="214"/>
      <c r="VMZ46" s="214"/>
      <c r="VNA46" s="214"/>
      <c r="VNB46" s="214"/>
      <c r="VNC46" s="214"/>
      <c r="VND46" s="214"/>
      <c r="VNE46" s="214"/>
      <c r="VNF46" s="214"/>
      <c r="VNG46" s="214"/>
      <c r="VNH46" s="214"/>
      <c r="VNI46" s="214"/>
      <c r="VNJ46" s="214"/>
      <c r="VNK46" s="214"/>
      <c r="VNL46" s="214"/>
      <c r="VNM46" s="214"/>
      <c r="VNN46" s="214"/>
      <c r="VNO46" s="214"/>
      <c r="VNP46" s="214"/>
      <c r="VNQ46" s="214"/>
      <c r="VNR46" s="214"/>
      <c r="VNS46" s="214"/>
      <c r="VNT46" s="214"/>
      <c r="VNU46" s="214"/>
      <c r="VNV46" s="214"/>
      <c r="VNW46" s="214"/>
      <c r="VNX46" s="214"/>
      <c r="VNY46" s="214"/>
      <c r="VNZ46" s="214"/>
      <c r="VOA46" s="214"/>
      <c r="VOB46" s="214"/>
      <c r="VOC46" s="214"/>
      <c r="VOD46" s="214"/>
      <c r="VOE46" s="214"/>
      <c r="VOF46" s="214"/>
      <c r="VOG46" s="214"/>
      <c r="VOH46" s="214"/>
      <c r="VOI46" s="214"/>
      <c r="VOJ46" s="214"/>
      <c r="VOK46" s="214"/>
      <c r="VOL46" s="214"/>
      <c r="VOM46" s="214"/>
      <c r="VON46" s="214"/>
      <c r="VOO46" s="214"/>
      <c r="VOP46" s="214"/>
      <c r="VOQ46" s="214"/>
      <c r="VOR46" s="214"/>
      <c r="VOS46" s="214"/>
      <c r="VOT46" s="214"/>
      <c r="VOU46" s="214"/>
      <c r="VOV46" s="214"/>
      <c r="VOW46" s="214"/>
      <c r="VOX46" s="214"/>
      <c r="VOY46" s="214"/>
      <c r="VOZ46" s="214"/>
      <c r="VPA46" s="214"/>
      <c r="VPB46" s="214"/>
      <c r="VPC46" s="214"/>
      <c r="VPD46" s="214"/>
      <c r="VPE46" s="214"/>
      <c r="VPF46" s="214"/>
      <c r="VPG46" s="214"/>
      <c r="VPH46" s="214"/>
      <c r="VPI46" s="214"/>
      <c r="VPJ46" s="214"/>
      <c r="VPK46" s="214"/>
      <c r="VPL46" s="214"/>
      <c r="VPM46" s="214"/>
      <c r="VPN46" s="214"/>
      <c r="VPO46" s="214"/>
      <c r="VPP46" s="214"/>
      <c r="VPQ46" s="214"/>
      <c r="VPR46" s="214"/>
      <c r="VPS46" s="214"/>
      <c r="VPT46" s="214"/>
      <c r="VPU46" s="214"/>
      <c r="VPV46" s="214"/>
      <c r="VPW46" s="214"/>
      <c r="VPX46" s="214"/>
      <c r="VPY46" s="214"/>
      <c r="VPZ46" s="214"/>
      <c r="VQA46" s="214"/>
      <c r="VQB46" s="214"/>
      <c r="VQC46" s="214"/>
      <c r="VQD46" s="214"/>
      <c r="VQE46" s="214"/>
      <c r="VQF46" s="214"/>
      <c r="VQG46" s="214"/>
      <c r="VQH46" s="214"/>
      <c r="VQI46" s="214"/>
      <c r="VQJ46" s="214"/>
      <c r="VQK46" s="214"/>
      <c r="VQL46" s="214"/>
      <c r="VQM46" s="214"/>
      <c r="VQN46" s="214"/>
      <c r="VQO46" s="214"/>
      <c r="VQP46" s="214"/>
      <c r="VQQ46" s="214"/>
      <c r="VQR46" s="214"/>
      <c r="VQS46" s="214"/>
      <c r="VQT46" s="214"/>
      <c r="VQU46" s="214"/>
      <c r="VQV46" s="214"/>
      <c r="VQW46" s="214"/>
      <c r="VQX46" s="214"/>
      <c r="VQY46" s="214"/>
      <c r="VQZ46" s="214"/>
      <c r="VRA46" s="214"/>
      <c r="VRB46" s="214"/>
      <c r="VRC46" s="214"/>
      <c r="VRD46" s="214"/>
      <c r="VRE46" s="214"/>
      <c r="VRF46" s="214"/>
      <c r="VRG46" s="214"/>
      <c r="VRH46" s="214"/>
      <c r="VRI46" s="214"/>
      <c r="VRJ46" s="214"/>
      <c r="VRK46" s="214"/>
      <c r="VRL46" s="214"/>
      <c r="VRM46" s="214"/>
      <c r="VRN46" s="214"/>
      <c r="VRO46" s="214"/>
      <c r="VRP46" s="214"/>
      <c r="VRQ46" s="214"/>
      <c r="VRR46" s="214"/>
      <c r="VRS46" s="214"/>
      <c r="VRT46" s="214"/>
      <c r="VRU46" s="214"/>
      <c r="VRV46" s="214"/>
      <c r="VRW46" s="214"/>
      <c r="VRX46" s="214"/>
      <c r="VRY46" s="214"/>
      <c r="VRZ46" s="214"/>
      <c r="VSA46" s="214"/>
      <c r="VSB46" s="214"/>
      <c r="VSC46" s="214"/>
      <c r="VSD46" s="214"/>
      <c r="VSE46" s="214"/>
      <c r="VSF46" s="214"/>
      <c r="VSG46" s="214"/>
      <c r="VSH46" s="214"/>
      <c r="VSI46" s="214"/>
      <c r="VSJ46" s="214"/>
      <c r="VSK46" s="214"/>
      <c r="VSL46" s="214"/>
      <c r="VSM46" s="214"/>
      <c r="VSN46" s="214"/>
      <c r="VSO46" s="214"/>
      <c r="VSP46" s="214"/>
      <c r="VSQ46" s="214"/>
      <c r="VSR46" s="214"/>
      <c r="VSS46" s="214"/>
      <c r="VST46" s="214"/>
      <c r="VSU46" s="214"/>
      <c r="VSV46" s="214"/>
      <c r="VSW46" s="214"/>
      <c r="VSX46" s="214"/>
      <c r="VSY46" s="214"/>
      <c r="VSZ46" s="214"/>
      <c r="VTA46" s="214"/>
      <c r="VTB46" s="214"/>
      <c r="VTC46" s="214"/>
      <c r="VTD46" s="214"/>
      <c r="VTE46" s="214"/>
      <c r="VTF46" s="214"/>
      <c r="VTG46" s="214"/>
      <c r="VTH46" s="214"/>
      <c r="VTI46" s="214"/>
      <c r="VTJ46" s="214"/>
      <c r="VTK46" s="214"/>
      <c r="VTL46" s="214"/>
      <c r="VTM46" s="214"/>
      <c r="VTN46" s="214"/>
      <c r="VTO46" s="214"/>
      <c r="VTP46" s="214"/>
      <c r="VTQ46" s="214"/>
      <c r="VTR46" s="214"/>
      <c r="VTS46" s="214"/>
      <c r="VTT46" s="214"/>
      <c r="VTU46" s="214"/>
      <c r="VTV46" s="214"/>
      <c r="VTW46" s="214"/>
      <c r="VTX46" s="214"/>
      <c r="VTY46" s="214"/>
      <c r="VTZ46" s="214"/>
      <c r="VUA46" s="214"/>
      <c r="VUB46" s="214"/>
      <c r="VUC46" s="214"/>
      <c r="VUD46" s="214"/>
      <c r="VUE46" s="214"/>
      <c r="VUF46" s="214"/>
      <c r="VUG46" s="214"/>
      <c r="VUH46" s="214"/>
      <c r="VUI46" s="214"/>
      <c r="VUJ46" s="214"/>
      <c r="VUK46" s="214"/>
      <c r="VUL46" s="214"/>
      <c r="VUM46" s="214"/>
      <c r="VUN46" s="214"/>
      <c r="VUO46" s="214"/>
      <c r="VUP46" s="214"/>
      <c r="VUQ46" s="214"/>
      <c r="VUR46" s="214"/>
      <c r="VUS46" s="214"/>
      <c r="VUT46" s="214"/>
      <c r="VUU46" s="214"/>
      <c r="VUV46" s="214"/>
      <c r="VUW46" s="214"/>
      <c r="VUX46" s="214"/>
      <c r="VUY46" s="214"/>
      <c r="VUZ46" s="214"/>
      <c r="VVA46" s="214"/>
      <c r="VVB46" s="214"/>
      <c r="VVC46" s="214"/>
      <c r="VVD46" s="214"/>
      <c r="VVE46" s="214"/>
      <c r="VVF46" s="214"/>
      <c r="VVG46" s="214"/>
      <c r="VVH46" s="214"/>
      <c r="VVI46" s="214"/>
      <c r="VVJ46" s="214"/>
      <c r="VVK46" s="214"/>
      <c r="VVL46" s="214"/>
      <c r="VVM46" s="214"/>
      <c r="VVN46" s="214"/>
      <c r="VVO46" s="214"/>
      <c r="VVP46" s="214"/>
      <c r="VVQ46" s="214"/>
      <c r="VVR46" s="214"/>
      <c r="VVS46" s="214"/>
      <c r="VVT46" s="214"/>
      <c r="VVU46" s="214"/>
      <c r="VVV46" s="214"/>
      <c r="VVW46" s="214"/>
      <c r="VVX46" s="214"/>
      <c r="VVY46" s="214"/>
      <c r="VVZ46" s="214"/>
      <c r="VWA46" s="214"/>
      <c r="VWB46" s="214"/>
      <c r="VWC46" s="214"/>
      <c r="VWD46" s="214"/>
      <c r="VWE46" s="214"/>
      <c r="VWF46" s="214"/>
      <c r="VWG46" s="214"/>
      <c r="VWH46" s="214"/>
      <c r="VWI46" s="214"/>
      <c r="VWJ46" s="214"/>
      <c r="VWK46" s="214"/>
      <c r="VWL46" s="214"/>
      <c r="VWM46" s="214"/>
      <c r="VWN46" s="214"/>
      <c r="VWO46" s="214"/>
      <c r="VWP46" s="214"/>
      <c r="VWQ46" s="214"/>
      <c r="VWR46" s="214"/>
      <c r="VWS46" s="214"/>
      <c r="VWT46" s="214"/>
      <c r="VWU46" s="214"/>
      <c r="VWV46" s="214"/>
      <c r="VWW46" s="214"/>
      <c r="VWX46" s="214"/>
      <c r="VWY46" s="214"/>
      <c r="VWZ46" s="214"/>
      <c r="VXA46" s="214"/>
      <c r="VXB46" s="214"/>
      <c r="VXC46" s="214"/>
      <c r="VXD46" s="214"/>
      <c r="VXE46" s="214"/>
      <c r="VXF46" s="214"/>
      <c r="VXG46" s="214"/>
      <c r="VXH46" s="214"/>
      <c r="VXI46" s="214"/>
      <c r="VXJ46" s="214"/>
      <c r="VXK46" s="214"/>
      <c r="VXL46" s="214"/>
      <c r="VXM46" s="214"/>
      <c r="VXN46" s="214"/>
      <c r="VXO46" s="214"/>
      <c r="VXP46" s="214"/>
      <c r="VXQ46" s="214"/>
      <c r="VXR46" s="214"/>
      <c r="VXS46" s="214"/>
      <c r="VXT46" s="214"/>
      <c r="VXU46" s="214"/>
      <c r="VXV46" s="214"/>
      <c r="VXW46" s="214"/>
      <c r="VXX46" s="214"/>
      <c r="VXY46" s="214"/>
      <c r="VXZ46" s="214"/>
      <c r="VYA46" s="214"/>
      <c r="VYB46" s="214"/>
      <c r="VYC46" s="214"/>
      <c r="VYD46" s="214"/>
      <c r="VYE46" s="214"/>
      <c r="VYF46" s="214"/>
      <c r="VYG46" s="214"/>
      <c r="VYH46" s="214"/>
      <c r="VYI46" s="214"/>
      <c r="VYJ46" s="214"/>
      <c r="VYK46" s="214"/>
      <c r="VYL46" s="214"/>
      <c r="VYM46" s="214"/>
      <c r="VYN46" s="214"/>
      <c r="VYO46" s="214"/>
      <c r="VYP46" s="214"/>
      <c r="VYQ46" s="214"/>
      <c r="VYR46" s="214"/>
      <c r="VYS46" s="214"/>
      <c r="VYT46" s="214"/>
      <c r="VYU46" s="214"/>
      <c r="VYV46" s="214"/>
      <c r="VYW46" s="214"/>
      <c r="VYX46" s="214"/>
      <c r="VYY46" s="214"/>
      <c r="VYZ46" s="214"/>
      <c r="VZA46" s="214"/>
      <c r="VZB46" s="214"/>
      <c r="VZC46" s="214"/>
      <c r="VZD46" s="214"/>
      <c r="VZE46" s="214"/>
      <c r="VZF46" s="214"/>
      <c r="VZG46" s="214"/>
      <c r="VZH46" s="214"/>
      <c r="VZI46" s="214"/>
      <c r="VZJ46" s="214"/>
      <c r="VZK46" s="214"/>
      <c r="VZL46" s="214"/>
      <c r="VZM46" s="214"/>
      <c r="VZN46" s="214"/>
      <c r="VZO46" s="214"/>
      <c r="VZP46" s="214"/>
      <c r="VZQ46" s="214"/>
      <c r="VZR46" s="214"/>
      <c r="VZS46" s="214"/>
      <c r="VZT46" s="214"/>
      <c r="VZU46" s="214"/>
      <c r="VZV46" s="214"/>
      <c r="VZW46" s="214"/>
      <c r="VZX46" s="214"/>
      <c r="VZY46" s="214"/>
      <c r="VZZ46" s="214"/>
      <c r="WAA46" s="214"/>
      <c r="WAB46" s="214"/>
      <c r="WAC46" s="214"/>
      <c r="WAD46" s="214"/>
      <c r="WAE46" s="214"/>
      <c r="WAF46" s="214"/>
      <c r="WAG46" s="214"/>
      <c r="WAH46" s="214"/>
      <c r="WAI46" s="214"/>
      <c r="WAJ46" s="214"/>
      <c r="WAK46" s="214"/>
      <c r="WAL46" s="214"/>
      <c r="WAM46" s="214"/>
      <c r="WAN46" s="214"/>
      <c r="WAO46" s="214"/>
      <c r="WAP46" s="214"/>
      <c r="WAQ46" s="214"/>
      <c r="WAR46" s="214"/>
      <c r="WAS46" s="214"/>
      <c r="WAT46" s="214"/>
      <c r="WAU46" s="214"/>
      <c r="WAV46" s="214"/>
      <c r="WAW46" s="214"/>
      <c r="WAX46" s="214"/>
      <c r="WAY46" s="214"/>
      <c r="WAZ46" s="214"/>
      <c r="WBA46" s="214"/>
      <c r="WBB46" s="214"/>
      <c r="WBC46" s="214"/>
      <c r="WBD46" s="214"/>
      <c r="WBE46" s="214"/>
      <c r="WBF46" s="214"/>
      <c r="WBG46" s="214"/>
      <c r="WBH46" s="214"/>
      <c r="WBI46" s="214"/>
      <c r="WBJ46" s="214"/>
      <c r="WBK46" s="214"/>
      <c r="WBL46" s="214"/>
      <c r="WBM46" s="214"/>
      <c r="WBN46" s="214"/>
      <c r="WBO46" s="214"/>
      <c r="WBP46" s="214"/>
      <c r="WBQ46" s="214"/>
      <c r="WBR46" s="214"/>
      <c r="WBS46" s="214"/>
      <c r="WBT46" s="214"/>
      <c r="WBU46" s="214"/>
      <c r="WBV46" s="214"/>
      <c r="WBW46" s="214"/>
      <c r="WBX46" s="214"/>
      <c r="WBY46" s="214"/>
      <c r="WBZ46" s="214"/>
      <c r="WCA46" s="214"/>
      <c r="WCB46" s="214"/>
      <c r="WCC46" s="214"/>
      <c r="WCD46" s="214"/>
      <c r="WCE46" s="214"/>
      <c r="WCF46" s="214"/>
      <c r="WCG46" s="214"/>
      <c r="WCH46" s="214"/>
      <c r="WCI46" s="214"/>
      <c r="WCJ46" s="214"/>
      <c r="WCK46" s="214"/>
      <c r="WCL46" s="214"/>
      <c r="WCM46" s="214"/>
      <c r="WCN46" s="214"/>
      <c r="WCO46" s="214"/>
      <c r="WCP46" s="214"/>
      <c r="WCQ46" s="214"/>
      <c r="WCR46" s="214"/>
      <c r="WCS46" s="214"/>
      <c r="WCT46" s="214"/>
      <c r="WCU46" s="214"/>
      <c r="WCV46" s="214"/>
      <c r="WCW46" s="214"/>
      <c r="WCX46" s="214"/>
      <c r="WCY46" s="214"/>
      <c r="WCZ46" s="214"/>
      <c r="WDA46" s="214"/>
      <c r="WDB46" s="214"/>
      <c r="WDC46" s="214"/>
      <c r="WDD46" s="214"/>
      <c r="WDE46" s="214"/>
      <c r="WDF46" s="214"/>
      <c r="WDG46" s="214"/>
      <c r="WDH46" s="214"/>
      <c r="WDI46" s="214"/>
      <c r="WDJ46" s="214"/>
      <c r="WDK46" s="214"/>
      <c r="WDL46" s="214"/>
      <c r="WDM46" s="214"/>
      <c r="WDN46" s="214"/>
      <c r="WDO46" s="214"/>
      <c r="WDP46" s="214"/>
      <c r="WDQ46" s="214"/>
      <c r="WDR46" s="214"/>
      <c r="WDS46" s="214"/>
      <c r="WDT46" s="214"/>
      <c r="WDU46" s="214"/>
      <c r="WDV46" s="214"/>
      <c r="WDW46" s="214"/>
      <c r="WDX46" s="214"/>
      <c r="WDY46" s="214"/>
      <c r="WDZ46" s="214"/>
      <c r="WEA46" s="214"/>
      <c r="WEB46" s="214"/>
      <c r="WEC46" s="214"/>
      <c r="WED46" s="214"/>
      <c r="WEE46" s="214"/>
      <c r="WEF46" s="214"/>
      <c r="WEG46" s="214"/>
      <c r="WEH46" s="214"/>
      <c r="WEI46" s="214"/>
      <c r="WEJ46" s="214"/>
      <c r="WEK46" s="214"/>
      <c r="WEL46" s="214"/>
      <c r="WEM46" s="214"/>
      <c r="WEN46" s="214"/>
      <c r="WEO46" s="214"/>
      <c r="WEP46" s="214"/>
      <c r="WEQ46" s="214"/>
      <c r="WER46" s="214"/>
      <c r="WES46" s="214"/>
      <c r="WET46" s="214"/>
      <c r="WEU46" s="214"/>
      <c r="WEV46" s="214"/>
      <c r="WEW46" s="214"/>
      <c r="WEX46" s="214"/>
      <c r="WEY46" s="214"/>
      <c r="WEZ46" s="214"/>
      <c r="WFA46" s="214"/>
      <c r="WFB46" s="214"/>
      <c r="WFC46" s="214"/>
      <c r="WFD46" s="214"/>
      <c r="WFE46" s="214"/>
      <c r="WFF46" s="214"/>
      <c r="WFG46" s="214"/>
      <c r="WFH46" s="214"/>
      <c r="WFI46" s="214"/>
      <c r="WFJ46" s="214"/>
      <c r="WFK46" s="214"/>
      <c r="WFL46" s="214"/>
      <c r="WFM46" s="214"/>
      <c r="WFN46" s="214"/>
      <c r="WFO46" s="214"/>
      <c r="WFP46" s="214"/>
      <c r="WFQ46" s="214"/>
      <c r="WFR46" s="214"/>
      <c r="WFS46" s="214"/>
      <c r="WFT46" s="214"/>
      <c r="WFU46" s="214"/>
      <c r="WFV46" s="214"/>
      <c r="WFW46" s="214"/>
      <c r="WFX46" s="214"/>
      <c r="WFY46" s="214"/>
      <c r="WFZ46" s="214"/>
      <c r="WGA46" s="214"/>
      <c r="WGB46" s="214"/>
      <c r="WGC46" s="214"/>
      <c r="WGD46" s="214"/>
      <c r="WGE46" s="214"/>
      <c r="WGF46" s="214"/>
      <c r="WGG46" s="214"/>
      <c r="WGH46" s="214"/>
      <c r="WGI46" s="214"/>
      <c r="WGJ46" s="214"/>
      <c r="WGK46" s="214"/>
      <c r="WGL46" s="214"/>
      <c r="WGM46" s="214"/>
      <c r="WGN46" s="214"/>
      <c r="WGO46" s="214"/>
      <c r="WGP46" s="214"/>
      <c r="WGQ46" s="214"/>
      <c r="WGR46" s="214"/>
      <c r="WGS46" s="214"/>
      <c r="WGT46" s="214"/>
      <c r="WGU46" s="214"/>
      <c r="WGV46" s="214"/>
      <c r="WGW46" s="214"/>
      <c r="WGX46" s="214"/>
      <c r="WGY46" s="214"/>
      <c r="WGZ46" s="214"/>
      <c r="WHA46" s="214"/>
      <c r="WHB46" s="214"/>
      <c r="WHC46" s="214"/>
      <c r="WHD46" s="214"/>
      <c r="WHE46" s="214"/>
      <c r="WHF46" s="214"/>
      <c r="WHG46" s="214"/>
      <c r="WHH46" s="214"/>
      <c r="WHI46" s="214"/>
      <c r="WHJ46" s="214"/>
      <c r="WHK46" s="214"/>
      <c r="WHL46" s="214"/>
      <c r="WHM46" s="214"/>
      <c r="WHN46" s="214"/>
      <c r="WHO46" s="214"/>
      <c r="WHP46" s="214"/>
      <c r="WHQ46" s="214"/>
      <c r="WHR46" s="214"/>
      <c r="WHS46" s="214"/>
      <c r="WHT46" s="214"/>
      <c r="WHU46" s="214"/>
      <c r="WHV46" s="214"/>
      <c r="WHW46" s="214"/>
      <c r="WHX46" s="214"/>
      <c r="WHY46" s="214"/>
      <c r="WHZ46" s="214"/>
      <c r="WIA46" s="214"/>
      <c r="WIB46" s="214"/>
      <c r="WIC46" s="214"/>
      <c r="WID46" s="214"/>
      <c r="WIE46" s="214"/>
      <c r="WIF46" s="214"/>
      <c r="WIG46" s="214"/>
      <c r="WIH46" s="214"/>
      <c r="WII46" s="214"/>
      <c r="WIJ46" s="214"/>
      <c r="WIK46" s="214"/>
      <c r="WIL46" s="214"/>
      <c r="WIM46" s="214"/>
      <c r="WIN46" s="214"/>
      <c r="WIO46" s="214"/>
      <c r="WIP46" s="214"/>
      <c r="WIQ46" s="214"/>
      <c r="WIR46" s="214"/>
      <c r="WIS46" s="214"/>
      <c r="WIT46" s="214"/>
      <c r="WIU46" s="214"/>
      <c r="WIV46" s="214"/>
      <c r="WIW46" s="214"/>
      <c r="WIX46" s="214"/>
      <c r="WIY46" s="214"/>
      <c r="WIZ46" s="214"/>
      <c r="WJA46" s="214"/>
      <c r="WJB46" s="214"/>
      <c r="WJC46" s="214"/>
      <c r="WJD46" s="214"/>
      <c r="WJE46" s="214"/>
      <c r="WJF46" s="214"/>
      <c r="WJG46" s="214"/>
      <c r="WJH46" s="214"/>
      <c r="WJI46" s="214"/>
      <c r="WJJ46" s="214"/>
      <c r="WJK46" s="214"/>
      <c r="WJL46" s="214"/>
      <c r="WJM46" s="214"/>
      <c r="WJN46" s="214"/>
      <c r="WJO46" s="214"/>
      <c r="WJP46" s="214"/>
      <c r="WJQ46" s="214"/>
      <c r="WJR46" s="214"/>
      <c r="WJS46" s="214"/>
      <c r="WJT46" s="214"/>
      <c r="WJU46" s="214"/>
      <c r="WJV46" s="214"/>
      <c r="WJW46" s="214"/>
      <c r="WJX46" s="214"/>
      <c r="WJY46" s="214"/>
      <c r="WJZ46" s="214"/>
      <c r="WKA46" s="214"/>
      <c r="WKB46" s="214"/>
      <c r="WKC46" s="214"/>
      <c r="WKD46" s="214"/>
      <c r="WKE46" s="214"/>
      <c r="WKF46" s="214"/>
      <c r="WKG46" s="214"/>
      <c r="WKH46" s="214"/>
      <c r="WKI46" s="214"/>
      <c r="WKJ46" s="214"/>
      <c r="WKK46" s="214"/>
      <c r="WKL46" s="214"/>
      <c r="WKM46" s="214"/>
      <c r="WKN46" s="214"/>
      <c r="WKO46" s="214"/>
      <c r="WKP46" s="214"/>
      <c r="WKQ46" s="214"/>
      <c r="WKR46" s="214"/>
      <c r="WKS46" s="214"/>
      <c r="WKT46" s="214"/>
      <c r="WKU46" s="214"/>
      <c r="WKV46" s="214"/>
      <c r="WKW46" s="214"/>
      <c r="WKX46" s="214"/>
      <c r="WKY46" s="214"/>
      <c r="WKZ46" s="214"/>
      <c r="WLA46" s="214"/>
      <c r="WLB46" s="214"/>
      <c r="WLC46" s="214"/>
      <c r="WLD46" s="214"/>
      <c r="WLE46" s="214"/>
      <c r="WLF46" s="214"/>
      <c r="WLG46" s="214"/>
      <c r="WLH46" s="214"/>
      <c r="WLI46" s="214"/>
      <c r="WLJ46" s="214"/>
      <c r="WLK46" s="214"/>
      <c r="WLL46" s="214"/>
      <c r="WLM46" s="214"/>
      <c r="WLN46" s="214"/>
      <c r="WLO46" s="214"/>
      <c r="WLP46" s="214"/>
      <c r="WLQ46" s="214"/>
      <c r="WLR46" s="214"/>
      <c r="WLS46" s="214"/>
      <c r="WLT46" s="214"/>
      <c r="WLU46" s="214"/>
      <c r="WLV46" s="214"/>
      <c r="WLW46" s="214"/>
      <c r="WLX46" s="214"/>
      <c r="WLY46" s="214"/>
      <c r="WLZ46" s="214"/>
      <c r="WMA46" s="214"/>
      <c r="WMB46" s="214"/>
      <c r="WMC46" s="214"/>
      <c r="WMD46" s="214"/>
      <c r="WME46" s="214"/>
      <c r="WMF46" s="214"/>
      <c r="WMG46" s="214"/>
      <c r="WMH46" s="214"/>
      <c r="WMI46" s="214"/>
      <c r="WMJ46" s="214"/>
      <c r="WMK46" s="214"/>
      <c r="WML46" s="214"/>
      <c r="WMM46" s="214"/>
      <c r="WMN46" s="214"/>
      <c r="WMO46" s="214"/>
      <c r="WMP46" s="214"/>
      <c r="WMQ46" s="214"/>
      <c r="WMR46" s="214"/>
      <c r="WMS46" s="214"/>
      <c r="WMT46" s="214"/>
      <c r="WMU46" s="214"/>
      <c r="WMV46" s="214"/>
      <c r="WMW46" s="214"/>
      <c r="WMX46" s="214"/>
      <c r="WMY46" s="214"/>
      <c r="WMZ46" s="214"/>
      <c r="WNA46" s="214"/>
      <c r="WNB46" s="214"/>
      <c r="WNC46" s="214"/>
      <c r="WND46" s="214"/>
      <c r="WNE46" s="214"/>
      <c r="WNF46" s="214"/>
      <c r="WNG46" s="214"/>
      <c r="WNH46" s="214"/>
      <c r="WNI46" s="214"/>
      <c r="WNJ46" s="214"/>
      <c r="WNK46" s="214"/>
      <c r="WNL46" s="214"/>
      <c r="WNM46" s="214"/>
      <c r="WNN46" s="214"/>
      <c r="WNO46" s="214"/>
      <c r="WNP46" s="214"/>
      <c r="WNQ46" s="214"/>
      <c r="WNR46" s="214"/>
      <c r="WNS46" s="214"/>
      <c r="WNT46" s="214"/>
      <c r="WNU46" s="214"/>
      <c r="WNV46" s="214"/>
      <c r="WNW46" s="214"/>
      <c r="WNX46" s="214"/>
      <c r="WNY46" s="214"/>
      <c r="WNZ46" s="214"/>
      <c r="WOA46" s="214"/>
      <c r="WOB46" s="214"/>
      <c r="WOC46" s="214"/>
      <c r="WOD46" s="214"/>
      <c r="WOE46" s="214"/>
      <c r="WOF46" s="214"/>
      <c r="WOG46" s="214"/>
      <c r="WOH46" s="214"/>
      <c r="WOI46" s="214"/>
      <c r="WOJ46" s="214"/>
      <c r="WOK46" s="214"/>
      <c r="WOL46" s="214"/>
      <c r="WOM46" s="214"/>
      <c r="WON46" s="214"/>
      <c r="WOO46" s="214"/>
      <c r="WOP46" s="214"/>
      <c r="WOQ46" s="214"/>
      <c r="WOR46" s="214"/>
      <c r="WOS46" s="214"/>
      <c r="WOT46" s="214"/>
      <c r="WOU46" s="214"/>
      <c r="WOV46" s="214"/>
      <c r="WOW46" s="214"/>
      <c r="WOX46" s="214"/>
      <c r="WOY46" s="214"/>
      <c r="WOZ46" s="214"/>
      <c r="WPA46" s="214"/>
      <c r="WPB46" s="214"/>
      <c r="WPC46" s="214"/>
      <c r="WPD46" s="214"/>
      <c r="WPE46" s="214"/>
      <c r="WPF46" s="214"/>
      <c r="WPG46" s="214"/>
      <c r="WPH46" s="214"/>
      <c r="WPI46" s="214"/>
      <c r="WPJ46" s="214"/>
      <c r="WPK46" s="214"/>
      <c r="WPL46" s="214"/>
      <c r="WPM46" s="214"/>
      <c r="WPN46" s="214"/>
      <c r="WPO46" s="214"/>
      <c r="WPP46" s="214"/>
      <c r="WPQ46" s="214"/>
      <c r="WPR46" s="214"/>
      <c r="WPS46" s="214"/>
      <c r="WPT46" s="214"/>
      <c r="WPU46" s="214"/>
      <c r="WPV46" s="214"/>
      <c r="WPW46" s="214"/>
      <c r="WPX46" s="214"/>
      <c r="WPY46" s="214"/>
      <c r="WPZ46" s="214"/>
      <c r="WQA46" s="214"/>
      <c r="WQB46" s="214"/>
      <c r="WQC46" s="214"/>
      <c r="WQD46" s="214"/>
      <c r="WQE46" s="214"/>
      <c r="WQF46" s="214"/>
      <c r="WQG46" s="214"/>
      <c r="WQH46" s="214"/>
      <c r="WQI46" s="214"/>
      <c r="WQJ46" s="214"/>
      <c r="WQK46" s="214"/>
      <c r="WQL46" s="214"/>
      <c r="WQM46" s="214"/>
      <c r="WQN46" s="214"/>
      <c r="WQO46" s="214"/>
      <c r="WQP46" s="214"/>
      <c r="WQQ46" s="214"/>
      <c r="WQR46" s="214"/>
      <c r="WQS46" s="214"/>
      <c r="WQT46" s="214"/>
      <c r="WQU46" s="214"/>
      <c r="WQV46" s="214"/>
      <c r="WQW46" s="214"/>
      <c r="WQX46" s="214"/>
      <c r="WQY46" s="214"/>
      <c r="WQZ46" s="214"/>
      <c r="WRA46" s="214"/>
      <c r="WRB46" s="214"/>
      <c r="WRC46" s="214"/>
      <c r="WRD46" s="214"/>
      <c r="WRE46" s="214"/>
      <c r="WRF46" s="214"/>
      <c r="WRG46" s="214"/>
      <c r="WRH46" s="214"/>
      <c r="WRI46" s="214"/>
      <c r="WRJ46" s="214"/>
      <c r="WRK46" s="214"/>
      <c r="WRL46" s="214"/>
      <c r="WRM46" s="214"/>
      <c r="WRN46" s="214"/>
      <c r="WRO46" s="214"/>
      <c r="WRP46" s="214"/>
      <c r="WRQ46" s="214"/>
      <c r="WRR46" s="214"/>
      <c r="WRS46" s="214"/>
      <c r="WRT46" s="214"/>
      <c r="WRU46" s="214"/>
      <c r="WRV46" s="214"/>
      <c r="WRW46" s="214"/>
      <c r="WRX46" s="214"/>
      <c r="WRY46" s="214"/>
      <c r="WRZ46" s="214"/>
      <c r="WSA46" s="214"/>
      <c r="WSB46" s="214"/>
      <c r="WSC46" s="214"/>
      <c r="WSD46" s="214"/>
      <c r="WSE46" s="214"/>
      <c r="WSF46" s="214"/>
      <c r="WSG46" s="214"/>
      <c r="WSH46" s="214"/>
      <c r="WSI46" s="214"/>
      <c r="WSJ46" s="214"/>
      <c r="WSK46" s="214"/>
      <c r="WSL46" s="214"/>
      <c r="WSM46" s="214"/>
      <c r="WSN46" s="214"/>
      <c r="WSO46" s="214"/>
      <c r="WSP46" s="214"/>
      <c r="WSQ46" s="214"/>
      <c r="WSR46" s="214"/>
      <c r="WSS46" s="214"/>
      <c r="WST46" s="214"/>
      <c r="WSU46" s="214"/>
      <c r="WSV46" s="214"/>
      <c r="WSW46" s="214"/>
      <c r="WSX46" s="214"/>
      <c r="WSY46" s="214"/>
      <c r="WSZ46" s="214"/>
      <c r="WTA46" s="214"/>
      <c r="WTB46" s="214"/>
      <c r="WTC46" s="214"/>
      <c r="WTD46" s="214"/>
      <c r="WTE46" s="214"/>
      <c r="WTF46" s="214"/>
      <c r="WTG46" s="214"/>
      <c r="WTH46" s="214"/>
      <c r="WTI46" s="214"/>
      <c r="WTJ46" s="214"/>
      <c r="WTK46" s="214"/>
      <c r="WTL46" s="214"/>
      <c r="WTM46" s="214"/>
      <c r="WTN46" s="214"/>
      <c r="WTO46" s="214"/>
      <c r="WTP46" s="214"/>
      <c r="WTQ46" s="214"/>
      <c r="WTR46" s="214"/>
      <c r="WTS46" s="214"/>
      <c r="WTT46" s="214"/>
      <c r="WTU46" s="214"/>
      <c r="WTV46" s="214"/>
      <c r="WTW46" s="214"/>
      <c r="WTX46" s="214"/>
      <c r="WTY46" s="214"/>
      <c r="WTZ46" s="214"/>
      <c r="WUA46" s="214"/>
      <c r="WUB46" s="214"/>
      <c r="WUC46" s="214"/>
      <c r="WUD46" s="214"/>
      <c r="WUE46" s="214"/>
      <c r="WUF46" s="214"/>
      <c r="WUG46" s="214"/>
      <c r="WUH46" s="214"/>
      <c r="WUI46" s="214"/>
      <c r="WUJ46" s="214"/>
      <c r="WUK46" s="214"/>
      <c r="WUL46" s="214"/>
      <c r="WUM46" s="214"/>
      <c r="WUN46" s="214"/>
      <c r="WUO46" s="214"/>
      <c r="WUP46" s="214"/>
      <c r="WUQ46" s="214"/>
      <c r="WUR46" s="214"/>
      <c r="WUS46" s="214"/>
      <c r="WUT46" s="214"/>
      <c r="WUU46" s="214"/>
      <c r="WUV46" s="214"/>
      <c r="WUW46" s="214"/>
      <c r="WUX46" s="214"/>
      <c r="WUY46" s="214"/>
      <c r="WUZ46" s="214"/>
      <c r="WVA46" s="214"/>
      <c r="WVB46" s="214"/>
      <c r="WVC46" s="214"/>
      <c r="WVD46" s="214"/>
      <c r="WVE46" s="214"/>
      <c r="WVF46" s="214"/>
      <c r="WVG46" s="214"/>
      <c r="WVH46" s="214"/>
      <c r="WVI46" s="214"/>
      <c r="WVJ46" s="214"/>
      <c r="WVK46" s="214"/>
      <c r="WVL46" s="214"/>
      <c r="WVM46" s="214"/>
      <c r="WVN46" s="214"/>
      <c r="WVO46" s="214"/>
      <c r="WVP46" s="214"/>
      <c r="WVQ46" s="214"/>
      <c r="WVR46" s="214"/>
      <c r="WVS46" s="214"/>
      <c r="WVT46" s="214"/>
      <c r="WVU46" s="214"/>
      <c r="WVV46" s="214"/>
      <c r="WVW46" s="214"/>
    </row>
    <row r="47" spans="1:16143" s="213" customFormat="1" ht="30" customHeight="1">
      <c r="A47" s="222"/>
      <c r="B47" s="222"/>
      <c r="C47" s="222"/>
      <c r="D47" s="222"/>
      <c r="E47" s="222"/>
      <c r="F47" s="222"/>
      <c r="G47" s="222"/>
      <c r="H47" s="222"/>
      <c r="I47" s="222"/>
      <c r="J47" s="222"/>
      <c r="K47" s="222"/>
      <c r="L47" s="222"/>
      <c r="M47" s="222"/>
      <c r="O47" s="214"/>
      <c r="P47" s="214"/>
      <c r="Q47" s="214"/>
      <c r="R47" s="214"/>
      <c r="S47" s="214"/>
      <c r="T47" s="214"/>
      <c r="U47" s="214"/>
      <c r="V47" s="214"/>
      <c r="W47" s="214"/>
      <c r="X47" s="214"/>
      <c r="Y47" s="214"/>
      <c r="Z47" s="214"/>
      <c r="AA47" s="214"/>
      <c r="AB47" s="214"/>
      <c r="AC47" s="214"/>
      <c r="AD47" s="214"/>
      <c r="AE47" s="214"/>
      <c r="AF47" s="214"/>
      <c r="AG47" s="214"/>
      <c r="AH47" s="214"/>
      <c r="AI47" s="214"/>
      <c r="AJ47" s="214"/>
      <c r="AK47" s="214"/>
      <c r="AL47" s="214"/>
      <c r="AM47" s="214"/>
      <c r="AN47" s="214"/>
      <c r="AO47" s="214"/>
      <c r="AP47" s="214"/>
      <c r="AQ47" s="214"/>
      <c r="AR47" s="214"/>
      <c r="AS47" s="214"/>
      <c r="AT47" s="214"/>
      <c r="AU47" s="214"/>
      <c r="AV47" s="214"/>
      <c r="AW47" s="214"/>
      <c r="AX47" s="214"/>
      <c r="AY47" s="214"/>
      <c r="AZ47" s="214"/>
      <c r="BA47" s="214"/>
      <c r="BB47" s="214"/>
      <c r="BC47" s="214"/>
      <c r="BD47" s="214"/>
      <c r="BE47" s="214"/>
      <c r="BF47" s="214"/>
      <c r="BG47" s="214"/>
      <c r="BH47" s="214"/>
      <c r="BI47" s="214"/>
      <c r="BJ47" s="214"/>
      <c r="BK47" s="214"/>
      <c r="BL47" s="214"/>
      <c r="BM47" s="214"/>
      <c r="BN47" s="214"/>
      <c r="BO47" s="214"/>
      <c r="BP47" s="214"/>
      <c r="BQ47" s="214"/>
      <c r="BR47" s="214"/>
      <c r="BS47" s="214"/>
      <c r="BT47" s="214"/>
      <c r="BU47" s="214"/>
      <c r="BV47" s="214"/>
      <c r="BW47" s="214"/>
      <c r="BX47" s="214"/>
      <c r="BY47" s="214"/>
      <c r="BZ47" s="214"/>
      <c r="CA47" s="214"/>
      <c r="CB47" s="214"/>
      <c r="CC47" s="214"/>
      <c r="CD47" s="214"/>
      <c r="CE47" s="214"/>
      <c r="CF47" s="214"/>
      <c r="CG47" s="214"/>
      <c r="CH47" s="214"/>
      <c r="CI47" s="214"/>
      <c r="CJ47" s="214"/>
      <c r="CK47" s="214"/>
      <c r="CL47" s="214"/>
      <c r="CM47" s="214"/>
      <c r="CN47" s="214"/>
      <c r="CO47" s="214"/>
      <c r="CP47" s="214"/>
      <c r="CQ47" s="214"/>
      <c r="CR47" s="214"/>
      <c r="CS47" s="214"/>
      <c r="CT47" s="214"/>
      <c r="CU47" s="214"/>
      <c r="CV47" s="214"/>
      <c r="CW47" s="214"/>
      <c r="CX47" s="214"/>
      <c r="CY47" s="214"/>
      <c r="CZ47" s="214"/>
      <c r="DA47" s="214"/>
      <c r="DB47" s="214"/>
      <c r="DC47" s="214"/>
      <c r="DD47" s="214"/>
      <c r="DE47" s="214"/>
      <c r="DF47" s="214"/>
      <c r="DG47" s="214"/>
      <c r="DH47" s="214"/>
      <c r="DI47" s="214"/>
      <c r="DJ47" s="214"/>
      <c r="DK47" s="214"/>
      <c r="DL47" s="214"/>
      <c r="DM47" s="214"/>
      <c r="DN47" s="214"/>
      <c r="DO47" s="214"/>
      <c r="DP47" s="214"/>
      <c r="DQ47" s="214"/>
      <c r="DR47" s="214"/>
      <c r="DS47" s="214"/>
      <c r="DT47" s="214"/>
      <c r="DU47" s="214"/>
      <c r="DV47" s="214"/>
      <c r="DW47" s="214"/>
      <c r="DX47" s="214"/>
      <c r="DY47" s="214"/>
      <c r="DZ47" s="214"/>
      <c r="EA47" s="214"/>
      <c r="EB47" s="214"/>
      <c r="EC47" s="214"/>
      <c r="ED47" s="214"/>
      <c r="EE47" s="214"/>
      <c r="EF47" s="214"/>
      <c r="EG47" s="214"/>
      <c r="EH47" s="214"/>
      <c r="EI47" s="214"/>
      <c r="EJ47" s="214"/>
      <c r="EK47" s="214"/>
      <c r="EL47" s="214"/>
      <c r="EM47" s="214"/>
      <c r="EN47" s="214"/>
      <c r="EO47" s="214"/>
      <c r="EP47" s="214"/>
      <c r="EQ47" s="214"/>
      <c r="ER47" s="214"/>
      <c r="ES47" s="214"/>
      <c r="ET47" s="214"/>
      <c r="EU47" s="214"/>
      <c r="EV47" s="214"/>
      <c r="EW47" s="214"/>
      <c r="EX47" s="214"/>
      <c r="EY47" s="214"/>
      <c r="EZ47" s="214"/>
      <c r="FA47" s="214"/>
      <c r="FB47" s="214"/>
      <c r="FC47" s="214"/>
      <c r="FD47" s="214"/>
      <c r="FE47" s="214"/>
      <c r="FF47" s="214"/>
      <c r="FG47" s="214"/>
      <c r="FH47" s="214"/>
      <c r="FI47" s="214"/>
      <c r="FJ47" s="214"/>
      <c r="FK47" s="214"/>
      <c r="FL47" s="214"/>
      <c r="FM47" s="214"/>
      <c r="FN47" s="214"/>
      <c r="FO47" s="214"/>
      <c r="FP47" s="214"/>
      <c r="FQ47" s="214"/>
      <c r="FR47" s="214"/>
      <c r="FS47" s="214"/>
      <c r="FT47" s="214"/>
      <c r="FU47" s="214"/>
      <c r="FV47" s="214"/>
      <c r="FW47" s="214"/>
      <c r="FX47" s="214"/>
      <c r="FY47" s="214"/>
      <c r="FZ47" s="214"/>
      <c r="GA47" s="214"/>
      <c r="GB47" s="214"/>
      <c r="GC47" s="214"/>
      <c r="GD47" s="214"/>
      <c r="GE47" s="214"/>
      <c r="GF47" s="214"/>
      <c r="GG47" s="214"/>
      <c r="GH47" s="214"/>
      <c r="GI47" s="214"/>
      <c r="GJ47" s="214"/>
      <c r="GK47" s="214"/>
      <c r="GL47" s="214"/>
      <c r="GM47" s="214"/>
      <c r="GN47" s="214"/>
      <c r="GO47" s="214"/>
      <c r="GP47" s="214"/>
      <c r="GQ47" s="214"/>
      <c r="GR47" s="214"/>
      <c r="GS47" s="214"/>
      <c r="GT47" s="214"/>
      <c r="GU47" s="214"/>
      <c r="GV47" s="214"/>
      <c r="GW47" s="214"/>
      <c r="GX47" s="214"/>
      <c r="GY47" s="214"/>
      <c r="GZ47" s="214"/>
      <c r="HA47" s="214"/>
      <c r="HB47" s="214"/>
      <c r="HC47" s="214"/>
      <c r="HD47" s="214"/>
      <c r="HE47" s="214"/>
      <c r="HF47" s="214"/>
      <c r="HG47" s="214"/>
      <c r="HH47" s="214"/>
      <c r="HI47" s="214"/>
      <c r="HJ47" s="214"/>
      <c r="HK47" s="214"/>
      <c r="HL47" s="214"/>
      <c r="HM47" s="214"/>
      <c r="HN47" s="214"/>
      <c r="HO47" s="214"/>
      <c r="HP47" s="214"/>
      <c r="HQ47" s="214"/>
      <c r="HR47" s="214"/>
      <c r="HS47" s="214"/>
      <c r="HT47" s="214"/>
      <c r="HU47" s="214"/>
      <c r="HV47" s="214"/>
      <c r="HW47" s="214"/>
      <c r="HX47" s="214"/>
      <c r="HY47" s="214"/>
      <c r="HZ47" s="214"/>
      <c r="IA47" s="214"/>
      <c r="IB47" s="214"/>
      <c r="IC47" s="214"/>
      <c r="ID47" s="214"/>
      <c r="IE47" s="214"/>
      <c r="IF47" s="214"/>
      <c r="IG47" s="214"/>
      <c r="IH47" s="214"/>
      <c r="II47" s="214"/>
      <c r="IJ47" s="214"/>
      <c r="IK47" s="214"/>
      <c r="IL47" s="214"/>
      <c r="IM47" s="214"/>
      <c r="IN47" s="214"/>
      <c r="IO47" s="214"/>
      <c r="IP47" s="214"/>
      <c r="IQ47" s="214"/>
      <c r="IR47" s="214"/>
      <c r="IS47" s="214"/>
      <c r="IT47" s="214"/>
      <c r="IU47" s="214"/>
      <c r="IV47" s="214"/>
      <c r="IW47" s="214"/>
      <c r="IX47" s="214"/>
      <c r="IY47" s="214"/>
      <c r="IZ47" s="214"/>
      <c r="JA47" s="214"/>
      <c r="JB47" s="214"/>
      <c r="JC47" s="214"/>
      <c r="JD47" s="214"/>
      <c r="JE47" s="214"/>
      <c r="JF47" s="214"/>
      <c r="JG47" s="214"/>
      <c r="JH47" s="214"/>
      <c r="JI47" s="214"/>
      <c r="JJ47" s="214"/>
      <c r="JK47" s="214"/>
      <c r="JL47" s="214"/>
      <c r="JM47" s="214"/>
      <c r="JN47" s="214"/>
      <c r="JO47" s="214"/>
      <c r="JP47" s="214"/>
      <c r="JQ47" s="214"/>
      <c r="JR47" s="214"/>
      <c r="JS47" s="214"/>
      <c r="JT47" s="214"/>
      <c r="JU47" s="214"/>
      <c r="JV47" s="214"/>
      <c r="JW47" s="214"/>
      <c r="JX47" s="214"/>
      <c r="JY47" s="214"/>
      <c r="JZ47" s="214"/>
      <c r="KA47" s="214"/>
      <c r="KB47" s="214"/>
      <c r="KC47" s="214"/>
      <c r="KD47" s="214"/>
      <c r="KE47" s="214"/>
      <c r="KF47" s="214"/>
      <c r="KG47" s="214"/>
      <c r="KH47" s="214"/>
      <c r="KI47" s="214"/>
      <c r="KJ47" s="214"/>
      <c r="KK47" s="214"/>
      <c r="KL47" s="214"/>
      <c r="KM47" s="214"/>
      <c r="KN47" s="214"/>
      <c r="KO47" s="214"/>
      <c r="KP47" s="214"/>
      <c r="KQ47" s="214"/>
      <c r="KR47" s="214"/>
      <c r="KS47" s="214"/>
      <c r="KT47" s="214"/>
      <c r="KU47" s="214"/>
      <c r="KV47" s="214"/>
      <c r="KW47" s="214"/>
      <c r="KX47" s="214"/>
      <c r="KY47" s="214"/>
      <c r="KZ47" s="214"/>
      <c r="LA47" s="214"/>
      <c r="LB47" s="214"/>
      <c r="LC47" s="214"/>
      <c r="LD47" s="214"/>
      <c r="LE47" s="214"/>
      <c r="LF47" s="214"/>
      <c r="LG47" s="214"/>
      <c r="LH47" s="214"/>
      <c r="LI47" s="214"/>
      <c r="LJ47" s="214"/>
      <c r="LK47" s="214"/>
      <c r="LL47" s="214"/>
      <c r="LM47" s="214"/>
      <c r="LN47" s="214"/>
      <c r="LO47" s="214"/>
      <c r="LP47" s="214"/>
      <c r="LQ47" s="214"/>
      <c r="LR47" s="214"/>
      <c r="LS47" s="214"/>
      <c r="LT47" s="214"/>
      <c r="LU47" s="214"/>
      <c r="LV47" s="214"/>
      <c r="LW47" s="214"/>
      <c r="LX47" s="214"/>
      <c r="LY47" s="214"/>
      <c r="LZ47" s="214"/>
      <c r="MA47" s="214"/>
      <c r="MB47" s="214"/>
      <c r="MC47" s="214"/>
      <c r="MD47" s="214"/>
      <c r="ME47" s="214"/>
      <c r="MF47" s="214"/>
      <c r="MG47" s="214"/>
      <c r="MH47" s="214"/>
      <c r="MI47" s="214"/>
      <c r="MJ47" s="214"/>
      <c r="MK47" s="214"/>
      <c r="ML47" s="214"/>
      <c r="MM47" s="214"/>
      <c r="MN47" s="214"/>
      <c r="MO47" s="214"/>
      <c r="MP47" s="214"/>
      <c r="MQ47" s="214"/>
      <c r="MR47" s="214"/>
      <c r="MS47" s="214"/>
      <c r="MT47" s="214"/>
      <c r="MU47" s="214"/>
      <c r="MV47" s="214"/>
      <c r="MW47" s="214"/>
      <c r="MX47" s="214"/>
      <c r="MY47" s="214"/>
      <c r="MZ47" s="214"/>
      <c r="NA47" s="214"/>
      <c r="NB47" s="214"/>
      <c r="NC47" s="214"/>
      <c r="ND47" s="214"/>
      <c r="NE47" s="214"/>
      <c r="NF47" s="214"/>
      <c r="NG47" s="214"/>
      <c r="NH47" s="214"/>
      <c r="NI47" s="214"/>
      <c r="NJ47" s="214"/>
      <c r="NK47" s="214"/>
      <c r="NL47" s="214"/>
      <c r="NM47" s="214"/>
      <c r="NN47" s="214"/>
      <c r="NO47" s="214"/>
      <c r="NP47" s="214"/>
      <c r="NQ47" s="214"/>
      <c r="NR47" s="214"/>
      <c r="NS47" s="214"/>
      <c r="NT47" s="214"/>
      <c r="NU47" s="214"/>
      <c r="NV47" s="214"/>
      <c r="NW47" s="214"/>
      <c r="NX47" s="214"/>
      <c r="NY47" s="214"/>
      <c r="NZ47" s="214"/>
      <c r="OA47" s="214"/>
      <c r="OB47" s="214"/>
      <c r="OC47" s="214"/>
      <c r="OD47" s="214"/>
      <c r="OE47" s="214"/>
      <c r="OF47" s="214"/>
      <c r="OG47" s="214"/>
      <c r="OH47" s="214"/>
      <c r="OI47" s="214"/>
      <c r="OJ47" s="214"/>
      <c r="OK47" s="214"/>
      <c r="OL47" s="214"/>
      <c r="OM47" s="214"/>
      <c r="ON47" s="214"/>
      <c r="OO47" s="214"/>
      <c r="OP47" s="214"/>
      <c r="OQ47" s="214"/>
      <c r="OR47" s="214"/>
      <c r="OS47" s="214"/>
      <c r="OT47" s="214"/>
      <c r="OU47" s="214"/>
      <c r="OV47" s="214"/>
      <c r="OW47" s="214"/>
      <c r="OX47" s="214"/>
      <c r="OY47" s="214"/>
      <c r="OZ47" s="214"/>
      <c r="PA47" s="214"/>
      <c r="PB47" s="214"/>
      <c r="PC47" s="214"/>
      <c r="PD47" s="214"/>
      <c r="PE47" s="214"/>
      <c r="PF47" s="214"/>
      <c r="PG47" s="214"/>
      <c r="PH47" s="214"/>
      <c r="PI47" s="214"/>
      <c r="PJ47" s="214"/>
      <c r="PK47" s="214"/>
      <c r="PL47" s="214"/>
      <c r="PM47" s="214"/>
      <c r="PN47" s="214"/>
      <c r="PO47" s="214"/>
      <c r="PP47" s="214"/>
      <c r="PQ47" s="214"/>
      <c r="PR47" s="214"/>
      <c r="PS47" s="214"/>
      <c r="PT47" s="214"/>
      <c r="PU47" s="214"/>
      <c r="PV47" s="214"/>
      <c r="PW47" s="214"/>
      <c r="PX47" s="214"/>
      <c r="PY47" s="214"/>
      <c r="PZ47" s="214"/>
      <c r="QA47" s="214"/>
      <c r="QB47" s="214"/>
      <c r="QC47" s="214"/>
      <c r="QD47" s="214"/>
      <c r="QE47" s="214"/>
      <c r="QF47" s="214"/>
      <c r="QG47" s="214"/>
      <c r="QH47" s="214"/>
      <c r="QI47" s="214"/>
      <c r="QJ47" s="214"/>
      <c r="QK47" s="214"/>
      <c r="QL47" s="214"/>
      <c r="QM47" s="214"/>
      <c r="QN47" s="214"/>
      <c r="QO47" s="214"/>
      <c r="QP47" s="214"/>
      <c r="QQ47" s="214"/>
      <c r="QR47" s="214"/>
      <c r="QS47" s="214"/>
      <c r="QT47" s="214"/>
      <c r="QU47" s="214"/>
      <c r="QV47" s="214"/>
      <c r="QW47" s="214"/>
      <c r="QX47" s="214"/>
      <c r="QY47" s="214"/>
      <c r="QZ47" s="214"/>
      <c r="RA47" s="214"/>
      <c r="RB47" s="214"/>
      <c r="RC47" s="214"/>
      <c r="RD47" s="214"/>
      <c r="RE47" s="214"/>
      <c r="RF47" s="214"/>
      <c r="RG47" s="214"/>
      <c r="RH47" s="214"/>
      <c r="RI47" s="214"/>
      <c r="RJ47" s="214"/>
      <c r="RK47" s="214"/>
      <c r="RL47" s="214"/>
      <c r="RM47" s="214"/>
      <c r="RN47" s="214"/>
      <c r="RO47" s="214"/>
      <c r="RP47" s="214"/>
      <c r="RQ47" s="214"/>
      <c r="RR47" s="214"/>
      <c r="RS47" s="214"/>
      <c r="RT47" s="214"/>
      <c r="RU47" s="214"/>
      <c r="RV47" s="214"/>
      <c r="RW47" s="214"/>
      <c r="RX47" s="214"/>
      <c r="RY47" s="214"/>
      <c r="RZ47" s="214"/>
      <c r="SA47" s="214"/>
      <c r="SB47" s="214"/>
      <c r="SC47" s="214"/>
      <c r="SD47" s="214"/>
      <c r="SE47" s="214"/>
      <c r="SF47" s="214"/>
      <c r="SG47" s="214"/>
      <c r="SH47" s="214"/>
      <c r="SI47" s="214"/>
      <c r="SJ47" s="214"/>
      <c r="SK47" s="214"/>
      <c r="SL47" s="214"/>
      <c r="SM47" s="214"/>
      <c r="SN47" s="214"/>
      <c r="SO47" s="214"/>
      <c r="SP47" s="214"/>
      <c r="SQ47" s="214"/>
      <c r="SR47" s="214"/>
      <c r="SS47" s="214"/>
      <c r="ST47" s="214"/>
      <c r="SU47" s="214"/>
      <c r="SV47" s="214"/>
      <c r="SW47" s="214"/>
      <c r="SX47" s="214"/>
      <c r="SY47" s="214"/>
      <c r="SZ47" s="214"/>
      <c r="TA47" s="214"/>
      <c r="TB47" s="214"/>
      <c r="TC47" s="214"/>
      <c r="TD47" s="214"/>
      <c r="TE47" s="214"/>
      <c r="TF47" s="214"/>
      <c r="TG47" s="214"/>
      <c r="TH47" s="214"/>
      <c r="TI47" s="214"/>
      <c r="TJ47" s="214"/>
      <c r="TK47" s="214"/>
      <c r="TL47" s="214"/>
      <c r="TM47" s="214"/>
      <c r="TN47" s="214"/>
      <c r="TO47" s="214"/>
      <c r="TP47" s="214"/>
      <c r="TQ47" s="214"/>
      <c r="TR47" s="214"/>
      <c r="TS47" s="214"/>
      <c r="TT47" s="214"/>
      <c r="TU47" s="214"/>
      <c r="TV47" s="214"/>
      <c r="TW47" s="214"/>
      <c r="TX47" s="214"/>
      <c r="TY47" s="214"/>
      <c r="TZ47" s="214"/>
      <c r="UA47" s="214"/>
      <c r="UB47" s="214"/>
      <c r="UC47" s="214"/>
      <c r="UD47" s="214"/>
      <c r="UE47" s="214"/>
      <c r="UF47" s="214"/>
      <c r="UG47" s="214"/>
      <c r="UH47" s="214"/>
      <c r="UI47" s="214"/>
      <c r="UJ47" s="214"/>
      <c r="UK47" s="214"/>
      <c r="UL47" s="214"/>
      <c r="UM47" s="214"/>
      <c r="UN47" s="214"/>
      <c r="UO47" s="214"/>
      <c r="UP47" s="214"/>
      <c r="UQ47" s="214"/>
      <c r="UR47" s="214"/>
      <c r="US47" s="214"/>
      <c r="UT47" s="214"/>
      <c r="UU47" s="214"/>
      <c r="UV47" s="214"/>
      <c r="UW47" s="214"/>
      <c r="UX47" s="214"/>
      <c r="UY47" s="214"/>
      <c r="UZ47" s="214"/>
      <c r="VA47" s="214"/>
      <c r="VB47" s="214"/>
      <c r="VC47" s="214"/>
      <c r="VD47" s="214"/>
      <c r="VE47" s="214"/>
      <c r="VF47" s="214"/>
      <c r="VG47" s="214"/>
      <c r="VH47" s="214"/>
      <c r="VI47" s="214"/>
      <c r="VJ47" s="214"/>
      <c r="VK47" s="214"/>
      <c r="VL47" s="214"/>
      <c r="VM47" s="214"/>
      <c r="VN47" s="214"/>
      <c r="VO47" s="214"/>
      <c r="VP47" s="214"/>
      <c r="VQ47" s="214"/>
      <c r="VR47" s="214"/>
      <c r="VS47" s="214"/>
      <c r="VT47" s="214"/>
      <c r="VU47" s="214"/>
      <c r="VV47" s="214"/>
      <c r="VW47" s="214"/>
      <c r="VX47" s="214"/>
      <c r="VY47" s="214"/>
      <c r="VZ47" s="214"/>
      <c r="WA47" s="214"/>
      <c r="WB47" s="214"/>
      <c r="WC47" s="214"/>
      <c r="WD47" s="214"/>
      <c r="WE47" s="214"/>
      <c r="WF47" s="214"/>
      <c r="WG47" s="214"/>
      <c r="WH47" s="214"/>
      <c r="WI47" s="214"/>
      <c r="WJ47" s="214"/>
      <c r="WK47" s="214"/>
      <c r="WL47" s="214"/>
      <c r="WM47" s="214"/>
      <c r="WN47" s="214"/>
      <c r="WO47" s="214"/>
      <c r="WP47" s="214"/>
      <c r="WQ47" s="214"/>
      <c r="WR47" s="214"/>
      <c r="WS47" s="214"/>
      <c r="WT47" s="214"/>
      <c r="WU47" s="214"/>
      <c r="WV47" s="214"/>
      <c r="WW47" s="214"/>
      <c r="WX47" s="214"/>
      <c r="WY47" s="214"/>
      <c r="WZ47" s="214"/>
      <c r="XA47" s="214"/>
      <c r="XB47" s="214"/>
      <c r="XC47" s="214"/>
      <c r="XD47" s="214"/>
      <c r="XE47" s="214"/>
      <c r="XF47" s="214"/>
      <c r="XG47" s="214"/>
      <c r="XH47" s="214"/>
      <c r="XI47" s="214"/>
      <c r="XJ47" s="214"/>
      <c r="XK47" s="214"/>
      <c r="XL47" s="214"/>
      <c r="XM47" s="214"/>
      <c r="XN47" s="214"/>
      <c r="XO47" s="214"/>
      <c r="XP47" s="214"/>
      <c r="XQ47" s="214"/>
      <c r="XR47" s="214"/>
      <c r="XS47" s="214"/>
      <c r="XT47" s="214"/>
      <c r="XU47" s="214"/>
      <c r="XV47" s="214"/>
      <c r="XW47" s="214"/>
      <c r="XX47" s="214"/>
      <c r="XY47" s="214"/>
      <c r="XZ47" s="214"/>
      <c r="YA47" s="214"/>
      <c r="YB47" s="214"/>
      <c r="YC47" s="214"/>
      <c r="YD47" s="214"/>
      <c r="YE47" s="214"/>
      <c r="YF47" s="214"/>
      <c r="YG47" s="214"/>
      <c r="YH47" s="214"/>
      <c r="YI47" s="214"/>
      <c r="YJ47" s="214"/>
      <c r="YK47" s="214"/>
      <c r="YL47" s="214"/>
      <c r="YM47" s="214"/>
      <c r="YN47" s="214"/>
      <c r="YO47" s="214"/>
      <c r="YP47" s="214"/>
      <c r="YQ47" s="214"/>
      <c r="YR47" s="214"/>
      <c r="YS47" s="214"/>
      <c r="YT47" s="214"/>
      <c r="YU47" s="214"/>
      <c r="YV47" s="214"/>
      <c r="YW47" s="214"/>
      <c r="YX47" s="214"/>
      <c r="YY47" s="214"/>
      <c r="YZ47" s="214"/>
      <c r="ZA47" s="214"/>
      <c r="ZB47" s="214"/>
      <c r="ZC47" s="214"/>
      <c r="ZD47" s="214"/>
      <c r="ZE47" s="214"/>
      <c r="ZF47" s="214"/>
      <c r="ZG47" s="214"/>
      <c r="ZH47" s="214"/>
      <c r="ZI47" s="214"/>
      <c r="ZJ47" s="214"/>
      <c r="ZK47" s="214"/>
      <c r="ZL47" s="214"/>
      <c r="ZM47" s="214"/>
      <c r="ZN47" s="214"/>
      <c r="ZO47" s="214"/>
      <c r="ZP47" s="214"/>
      <c r="ZQ47" s="214"/>
      <c r="ZR47" s="214"/>
      <c r="ZS47" s="214"/>
      <c r="ZT47" s="214"/>
      <c r="ZU47" s="214"/>
      <c r="ZV47" s="214"/>
      <c r="ZW47" s="214"/>
      <c r="ZX47" s="214"/>
      <c r="ZY47" s="214"/>
      <c r="ZZ47" s="214"/>
      <c r="AAA47" s="214"/>
      <c r="AAB47" s="214"/>
      <c r="AAC47" s="214"/>
      <c r="AAD47" s="214"/>
      <c r="AAE47" s="214"/>
      <c r="AAF47" s="214"/>
      <c r="AAG47" s="214"/>
      <c r="AAH47" s="214"/>
      <c r="AAI47" s="214"/>
      <c r="AAJ47" s="214"/>
      <c r="AAK47" s="214"/>
      <c r="AAL47" s="214"/>
      <c r="AAM47" s="214"/>
      <c r="AAN47" s="214"/>
      <c r="AAO47" s="214"/>
      <c r="AAP47" s="214"/>
      <c r="AAQ47" s="214"/>
      <c r="AAR47" s="214"/>
      <c r="AAS47" s="214"/>
      <c r="AAT47" s="214"/>
      <c r="AAU47" s="214"/>
      <c r="AAV47" s="214"/>
      <c r="AAW47" s="214"/>
      <c r="AAX47" s="214"/>
      <c r="AAY47" s="214"/>
      <c r="AAZ47" s="214"/>
      <c r="ABA47" s="214"/>
      <c r="ABB47" s="214"/>
      <c r="ABC47" s="214"/>
      <c r="ABD47" s="214"/>
      <c r="ABE47" s="214"/>
      <c r="ABF47" s="214"/>
      <c r="ABG47" s="214"/>
      <c r="ABH47" s="214"/>
      <c r="ABI47" s="214"/>
      <c r="ABJ47" s="214"/>
      <c r="ABK47" s="214"/>
      <c r="ABL47" s="214"/>
      <c r="ABM47" s="214"/>
      <c r="ABN47" s="214"/>
      <c r="ABO47" s="214"/>
      <c r="ABP47" s="214"/>
      <c r="ABQ47" s="214"/>
      <c r="ABR47" s="214"/>
      <c r="ABS47" s="214"/>
      <c r="ABT47" s="214"/>
      <c r="ABU47" s="214"/>
      <c r="ABV47" s="214"/>
      <c r="ABW47" s="214"/>
      <c r="ABX47" s="214"/>
      <c r="ABY47" s="214"/>
      <c r="ABZ47" s="214"/>
      <c r="ACA47" s="214"/>
      <c r="ACB47" s="214"/>
      <c r="ACC47" s="214"/>
      <c r="ACD47" s="214"/>
      <c r="ACE47" s="214"/>
      <c r="ACF47" s="214"/>
      <c r="ACG47" s="214"/>
      <c r="ACH47" s="214"/>
      <c r="ACI47" s="214"/>
      <c r="ACJ47" s="214"/>
      <c r="ACK47" s="214"/>
      <c r="ACL47" s="214"/>
      <c r="ACM47" s="214"/>
      <c r="ACN47" s="214"/>
      <c r="ACO47" s="214"/>
      <c r="ACP47" s="214"/>
      <c r="ACQ47" s="214"/>
      <c r="ACR47" s="214"/>
      <c r="ACS47" s="214"/>
      <c r="ACT47" s="214"/>
      <c r="ACU47" s="214"/>
      <c r="ACV47" s="214"/>
      <c r="ACW47" s="214"/>
      <c r="ACX47" s="214"/>
      <c r="ACY47" s="214"/>
      <c r="ACZ47" s="214"/>
      <c r="ADA47" s="214"/>
      <c r="ADB47" s="214"/>
      <c r="ADC47" s="214"/>
      <c r="ADD47" s="214"/>
      <c r="ADE47" s="214"/>
      <c r="ADF47" s="214"/>
      <c r="ADG47" s="214"/>
      <c r="ADH47" s="214"/>
      <c r="ADI47" s="214"/>
      <c r="ADJ47" s="214"/>
      <c r="ADK47" s="214"/>
      <c r="ADL47" s="214"/>
      <c r="ADM47" s="214"/>
      <c r="ADN47" s="214"/>
      <c r="ADO47" s="214"/>
      <c r="ADP47" s="214"/>
      <c r="ADQ47" s="214"/>
      <c r="ADR47" s="214"/>
      <c r="ADS47" s="214"/>
      <c r="ADT47" s="214"/>
      <c r="ADU47" s="214"/>
      <c r="ADV47" s="214"/>
      <c r="ADW47" s="214"/>
      <c r="ADX47" s="214"/>
      <c r="ADY47" s="214"/>
      <c r="ADZ47" s="214"/>
      <c r="AEA47" s="214"/>
      <c r="AEB47" s="214"/>
      <c r="AEC47" s="214"/>
      <c r="AED47" s="214"/>
      <c r="AEE47" s="214"/>
      <c r="AEF47" s="214"/>
      <c r="AEG47" s="214"/>
      <c r="AEH47" s="214"/>
      <c r="AEI47" s="214"/>
      <c r="AEJ47" s="214"/>
      <c r="AEK47" s="214"/>
      <c r="AEL47" s="214"/>
      <c r="AEM47" s="214"/>
      <c r="AEN47" s="214"/>
      <c r="AEO47" s="214"/>
      <c r="AEP47" s="214"/>
      <c r="AEQ47" s="214"/>
      <c r="AER47" s="214"/>
      <c r="AES47" s="214"/>
      <c r="AET47" s="214"/>
      <c r="AEU47" s="214"/>
      <c r="AEV47" s="214"/>
      <c r="AEW47" s="214"/>
      <c r="AEX47" s="214"/>
      <c r="AEY47" s="214"/>
      <c r="AEZ47" s="214"/>
      <c r="AFA47" s="214"/>
      <c r="AFB47" s="214"/>
      <c r="AFC47" s="214"/>
      <c r="AFD47" s="214"/>
      <c r="AFE47" s="214"/>
      <c r="AFF47" s="214"/>
      <c r="AFG47" s="214"/>
      <c r="AFH47" s="214"/>
      <c r="AFI47" s="214"/>
      <c r="AFJ47" s="214"/>
      <c r="AFK47" s="214"/>
      <c r="AFL47" s="214"/>
      <c r="AFM47" s="214"/>
      <c r="AFN47" s="214"/>
      <c r="AFO47" s="214"/>
      <c r="AFP47" s="214"/>
      <c r="AFQ47" s="214"/>
      <c r="AFR47" s="214"/>
      <c r="AFS47" s="214"/>
      <c r="AFT47" s="214"/>
      <c r="AFU47" s="214"/>
      <c r="AFV47" s="214"/>
      <c r="AFW47" s="214"/>
      <c r="AFX47" s="214"/>
      <c r="AFY47" s="214"/>
      <c r="AFZ47" s="214"/>
      <c r="AGA47" s="214"/>
      <c r="AGB47" s="214"/>
      <c r="AGC47" s="214"/>
      <c r="AGD47" s="214"/>
      <c r="AGE47" s="214"/>
      <c r="AGF47" s="214"/>
      <c r="AGG47" s="214"/>
      <c r="AGH47" s="214"/>
      <c r="AGI47" s="214"/>
      <c r="AGJ47" s="214"/>
      <c r="AGK47" s="214"/>
      <c r="AGL47" s="214"/>
      <c r="AGM47" s="214"/>
      <c r="AGN47" s="214"/>
      <c r="AGO47" s="214"/>
      <c r="AGP47" s="214"/>
      <c r="AGQ47" s="214"/>
      <c r="AGR47" s="214"/>
      <c r="AGS47" s="214"/>
      <c r="AGT47" s="214"/>
      <c r="AGU47" s="214"/>
      <c r="AGV47" s="214"/>
      <c r="AGW47" s="214"/>
      <c r="AGX47" s="214"/>
      <c r="AGY47" s="214"/>
      <c r="AGZ47" s="214"/>
      <c r="AHA47" s="214"/>
      <c r="AHB47" s="214"/>
      <c r="AHC47" s="214"/>
      <c r="AHD47" s="214"/>
      <c r="AHE47" s="214"/>
      <c r="AHF47" s="214"/>
      <c r="AHG47" s="214"/>
      <c r="AHH47" s="214"/>
      <c r="AHI47" s="214"/>
      <c r="AHJ47" s="214"/>
      <c r="AHK47" s="214"/>
      <c r="AHL47" s="214"/>
      <c r="AHM47" s="214"/>
      <c r="AHN47" s="214"/>
      <c r="AHO47" s="214"/>
      <c r="AHP47" s="214"/>
      <c r="AHQ47" s="214"/>
      <c r="AHR47" s="214"/>
      <c r="AHS47" s="214"/>
      <c r="AHT47" s="214"/>
      <c r="AHU47" s="214"/>
      <c r="AHV47" s="214"/>
      <c r="AHW47" s="214"/>
      <c r="AHX47" s="214"/>
      <c r="AHY47" s="214"/>
      <c r="AHZ47" s="214"/>
      <c r="AIA47" s="214"/>
      <c r="AIB47" s="214"/>
      <c r="AIC47" s="214"/>
      <c r="AID47" s="214"/>
      <c r="AIE47" s="214"/>
      <c r="AIF47" s="214"/>
      <c r="AIG47" s="214"/>
      <c r="AIH47" s="214"/>
      <c r="AII47" s="214"/>
      <c r="AIJ47" s="214"/>
      <c r="AIK47" s="214"/>
      <c r="AIL47" s="214"/>
      <c r="AIM47" s="214"/>
      <c r="AIN47" s="214"/>
      <c r="AIO47" s="214"/>
      <c r="AIP47" s="214"/>
      <c r="AIQ47" s="214"/>
      <c r="AIR47" s="214"/>
      <c r="AIS47" s="214"/>
      <c r="AIT47" s="214"/>
      <c r="AIU47" s="214"/>
      <c r="AIV47" s="214"/>
      <c r="AIW47" s="214"/>
      <c r="AIX47" s="214"/>
      <c r="AIY47" s="214"/>
      <c r="AIZ47" s="214"/>
      <c r="AJA47" s="214"/>
      <c r="AJB47" s="214"/>
      <c r="AJC47" s="214"/>
      <c r="AJD47" s="214"/>
      <c r="AJE47" s="214"/>
      <c r="AJF47" s="214"/>
      <c r="AJG47" s="214"/>
      <c r="AJH47" s="214"/>
      <c r="AJI47" s="214"/>
      <c r="AJJ47" s="214"/>
      <c r="AJK47" s="214"/>
      <c r="AJL47" s="214"/>
      <c r="AJM47" s="214"/>
      <c r="AJN47" s="214"/>
      <c r="AJO47" s="214"/>
      <c r="AJP47" s="214"/>
      <c r="AJQ47" s="214"/>
      <c r="AJR47" s="214"/>
      <c r="AJS47" s="214"/>
      <c r="AJT47" s="214"/>
      <c r="AJU47" s="214"/>
      <c r="AJV47" s="214"/>
      <c r="AJW47" s="214"/>
      <c r="AJX47" s="214"/>
      <c r="AJY47" s="214"/>
      <c r="AJZ47" s="214"/>
      <c r="AKA47" s="214"/>
      <c r="AKB47" s="214"/>
      <c r="AKC47" s="214"/>
      <c r="AKD47" s="214"/>
      <c r="AKE47" s="214"/>
      <c r="AKF47" s="214"/>
      <c r="AKG47" s="214"/>
      <c r="AKH47" s="214"/>
      <c r="AKI47" s="214"/>
      <c r="AKJ47" s="214"/>
      <c r="AKK47" s="214"/>
      <c r="AKL47" s="214"/>
      <c r="AKM47" s="214"/>
      <c r="AKN47" s="214"/>
      <c r="AKO47" s="214"/>
      <c r="AKP47" s="214"/>
      <c r="AKQ47" s="214"/>
      <c r="AKR47" s="214"/>
      <c r="AKS47" s="214"/>
      <c r="AKT47" s="214"/>
      <c r="AKU47" s="214"/>
      <c r="AKV47" s="214"/>
      <c r="AKW47" s="214"/>
      <c r="AKX47" s="214"/>
      <c r="AKY47" s="214"/>
      <c r="AKZ47" s="214"/>
      <c r="ALA47" s="214"/>
      <c r="ALB47" s="214"/>
      <c r="ALC47" s="214"/>
      <c r="ALD47" s="214"/>
      <c r="ALE47" s="214"/>
      <c r="ALF47" s="214"/>
      <c r="ALG47" s="214"/>
      <c r="ALH47" s="214"/>
      <c r="ALI47" s="214"/>
      <c r="ALJ47" s="214"/>
      <c r="ALK47" s="214"/>
      <c r="ALL47" s="214"/>
      <c r="ALM47" s="214"/>
      <c r="ALN47" s="214"/>
      <c r="ALO47" s="214"/>
      <c r="ALP47" s="214"/>
      <c r="ALQ47" s="214"/>
      <c r="ALR47" s="214"/>
      <c r="ALS47" s="214"/>
      <c r="ALT47" s="214"/>
      <c r="ALU47" s="214"/>
      <c r="ALV47" s="214"/>
      <c r="ALW47" s="214"/>
      <c r="ALX47" s="214"/>
      <c r="ALY47" s="214"/>
      <c r="ALZ47" s="214"/>
      <c r="AMA47" s="214"/>
      <c r="AMB47" s="214"/>
      <c r="AMC47" s="214"/>
      <c r="AMD47" s="214"/>
      <c r="AME47" s="214"/>
      <c r="AMF47" s="214"/>
      <c r="AMG47" s="214"/>
      <c r="AMH47" s="214"/>
      <c r="AMI47" s="214"/>
      <c r="AMJ47" s="214"/>
      <c r="AMK47" s="214"/>
      <c r="AML47" s="214"/>
      <c r="AMM47" s="214"/>
      <c r="AMN47" s="214"/>
      <c r="AMO47" s="214"/>
      <c r="AMP47" s="214"/>
      <c r="AMQ47" s="214"/>
      <c r="AMR47" s="214"/>
      <c r="AMS47" s="214"/>
      <c r="AMT47" s="214"/>
      <c r="AMU47" s="214"/>
      <c r="AMV47" s="214"/>
      <c r="AMW47" s="214"/>
      <c r="AMX47" s="214"/>
      <c r="AMY47" s="214"/>
      <c r="AMZ47" s="214"/>
      <c r="ANA47" s="214"/>
      <c r="ANB47" s="214"/>
      <c r="ANC47" s="214"/>
      <c r="AND47" s="214"/>
      <c r="ANE47" s="214"/>
      <c r="ANF47" s="214"/>
      <c r="ANG47" s="214"/>
      <c r="ANH47" s="214"/>
      <c r="ANI47" s="214"/>
      <c r="ANJ47" s="214"/>
      <c r="ANK47" s="214"/>
      <c r="ANL47" s="214"/>
      <c r="ANM47" s="214"/>
      <c r="ANN47" s="214"/>
      <c r="ANO47" s="214"/>
      <c r="ANP47" s="214"/>
      <c r="ANQ47" s="214"/>
      <c r="ANR47" s="214"/>
      <c r="ANS47" s="214"/>
      <c r="ANT47" s="214"/>
      <c r="ANU47" s="214"/>
      <c r="ANV47" s="214"/>
      <c r="ANW47" s="214"/>
      <c r="ANX47" s="214"/>
      <c r="ANY47" s="214"/>
      <c r="ANZ47" s="214"/>
      <c r="AOA47" s="214"/>
      <c r="AOB47" s="214"/>
      <c r="AOC47" s="214"/>
      <c r="AOD47" s="214"/>
      <c r="AOE47" s="214"/>
      <c r="AOF47" s="214"/>
      <c r="AOG47" s="214"/>
      <c r="AOH47" s="214"/>
      <c r="AOI47" s="214"/>
      <c r="AOJ47" s="214"/>
      <c r="AOK47" s="214"/>
      <c r="AOL47" s="214"/>
      <c r="AOM47" s="214"/>
      <c r="AON47" s="214"/>
      <c r="AOO47" s="214"/>
      <c r="AOP47" s="214"/>
      <c r="AOQ47" s="214"/>
      <c r="AOR47" s="214"/>
      <c r="AOS47" s="214"/>
      <c r="AOT47" s="214"/>
      <c r="AOU47" s="214"/>
      <c r="AOV47" s="214"/>
      <c r="AOW47" s="214"/>
      <c r="AOX47" s="214"/>
      <c r="AOY47" s="214"/>
      <c r="AOZ47" s="214"/>
      <c r="APA47" s="214"/>
      <c r="APB47" s="214"/>
      <c r="APC47" s="214"/>
      <c r="APD47" s="214"/>
      <c r="APE47" s="214"/>
      <c r="APF47" s="214"/>
      <c r="APG47" s="214"/>
      <c r="APH47" s="214"/>
      <c r="API47" s="214"/>
      <c r="APJ47" s="214"/>
      <c r="APK47" s="214"/>
      <c r="APL47" s="214"/>
      <c r="APM47" s="214"/>
      <c r="APN47" s="214"/>
      <c r="APO47" s="214"/>
      <c r="APP47" s="214"/>
      <c r="APQ47" s="214"/>
      <c r="APR47" s="214"/>
      <c r="APS47" s="214"/>
      <c r="APT47" s="214"/>
      <c r="APU47" s="214"/>
      <c r="APV47" s="214"/>
      <c r="APW47" s="214"/>
      <c r="APX47" s="214"/>
      <c r="APY47" s="214"/>
      <c r="APZ47" s="214"/>
      <c r="AQA47" s="214"/>
      <c r="AQB47" s="214"/>
      <c r="AQC47" s="214"/>
      <c r="AQD47" s="214"/>
      <c r="AQE47" s="214"/>
      <c r="AQF47" s="214"/>
      <c r="AQG47" s="214"/>
      <c r="AQH47" s="214"/>
      <c r="AQI47" s="214"/>
      <c r="AQJ47" s="214"/>
      <c r="AQK47" s="214"/>
      <c r="AQL47" s="214"/>
      <c r="AQM47" s="214"/>
      <c r="AQN47" s="214"/>
      <c r="AQO47" s="214"/>
      <c r="AQP47" s="214"/>
      <c r="AQQ47" s="214"/>
      <c r="AQR47" s="214"/>
      <c r="AQS47" s="214"/>
      <c r="AQT47" s="214"/>
      <c r="AQU47" s="214"/>
      <c r="AQV47" s="214"/>
      <c r="AQW47" s="214"/>
      <c r="AQX47" s="214"/>
      <c r="AQY47" s="214"/>
      <c r="AQZ47" s="214"/>
      <c r="ARA47" s="214"/>
      <c r="ARB47" s="214"/>
      <c r="ARC47" s="214"/>
      <c r="ARD47" s="214"/>
      <c r="ARE47" s="214"/>
      <c r="ARF47" s="214"/>
      <c r="ARG47" s="214"/>
      <c r="ARH47" s="214"/>
      <c r="ARI47" s="214"/>
      <c r="ARJ47" s="214"/>
      <c r="ARK47" s="214"/>
      <c r="ARL47" s="214"/>
      <c r="ARM47" s="214"/>
      <c r="ARN47" s="214"/>
      <c r="ARO47" s="214"/>
      <c r="ARP47" s="214"/>
      <c r="ARQ47" s="214"/>
      <c r="ARR47" s="214"/>
      <c r="ARS47" s="214"/>
      <c r="ART47" s="214"/>
      <c r="ARU47" s="214"/>
      <c r="ARV47" s="214"/>
      <c r="ARW47" s="214"/>
      <c r="ARX47" s="214"/>
      <c r="ARY47" s="214"/>
      <c r="ARZ47" s="214"/>
      <c r="ASA47" s="214"/>
      <c r="ASB47" s="214"/>
      <c r="ASC47" s="214"/>
      <c r="ASD47" s="214"/>
      <c r="ASE47" s="214"/>
      <c r="ASF47" s="214"/>
      <c r="ASG47" s="214"/>
      <c r="ASH47" s="214"/>
      <c r="ASI47" s="214"/>
      <c r="ASJ47" s="214"/>
      <c r="ASK47" s="214"/>
      <c r="ASL47" s="214"/>
      <c r="ASM47" s="214"/>
      <c r="ASN47" s="214"/>
      <c r="ASO47" s="214"/>
      <c r="ASP47" s="214"/>
      <c r="ASQ47" s="214"/>
      <c r="ASR47" s="214"/>
      <c r="ASS47" s="214"/>
      <c r="AST47" s="214"/>
      <c r="ASU47" s="214"/>
      <c r="ASV47" s="214"/>
      <c r="ASW47" s="214"/>
      <c r="ASX47" s="214"/>
      <c r="ASY47" s="214"/>
      <c r="ASZ47" s="214"/>
      <c r="ATA47" s="214"/>
      <c r="ATB47" s="214"/>
      <c r="ATC47" s="214"/>
      <c r="ATD47" s="214"/>
      <c r="ATE47" s="214"/>
      <c r="ATF47" s="214"/>
      <c r="ATG47" s="214"/>
      <c r="ATH47" s="214"/>
      <c r="ATI47" s="214"/>
      <c r="ATJ47" s="214"/>
      <c r="ATK47" s="214"/>
      <c r="ATL47" s="214"/>
      <c r="ATM47" s="214"/>
      <c r="ATN47" s="214"/>
      <c r="ATO47" s="214"/>
      <c r="ATP47" s="214"/>
      <c r="ATQ47" s="214"/>
      <c r="ATR47" s="214"/>
      <c r="ATS47" s="214"/>
      <c r="ATT47" s="214"/>
      <c r="ATU47" s="214"/>
      <c r="ATV47" s="214"/>
      <c r="ATW47" s="214"/>
      <c r="ATX47" s="214"/>
      <c r="ATY47" s="214"/>
      <c r="ATZ47" s="214"/>
      <c r="AUA47" s="214"/>
      <c r="AUB47" s="214"/>
      <c r="AUC47" s="214"/>
      <c r="AUD47" s="214"/>
      <c r="AUE47" s="214"/>
      <c r="AUF47" s="214"/>
      <c r="AUG47" s="214"/>
      <c r="AUH47" s="214"/>
      <c r="AUI47" s="214"/>
      <c r="AUJ47" s="214"/>
      <c r="AUK47" s="214"/>
      <c r="AUL47" s="214"/>
      <c r="AUM47" s="214"/>
      <c r="AUN47" s="214"/>
      <c r="AUO47" s="214"/>
      <c r="AUP47" s="214"/>
      <c r="AUQ47" s="214"/>
      <c r="AUR47" s="214"/>
      <c r="AUS47" s="214"/>
      <c r="AUT47" s="214"/>
      <c r="AUU47" s="214"/>
      <c r="AUV47" s="214"/>
      <c r="AUW47" s="214"/>
      <c r="AUX47" s="214"/>
      <c r="AUY47" s="214"/>
      <c r="AUZ47" s="214"/>
      <c r="AVA47" s="214"/>
      <c r="AVB47" s="214"/>
      <c r="AVC47" s="214"/>
      <c r="AVD47" s="214"/>
      <c r="AVE47" s="214"/>
      <c r="AVF47" s="214"/>
      <c r="AVG47" s="214"/>
      <c r="AVH47" s="214"/>
      <c r="AVI47" s="214"/>
      <c r="AVJ47" s="214"/>
      <c r="AVK47" s="214"/>
      <c r="AVL47" s="214"/>
      <c r="AVM47" s="214"/>
      <c r="AVN47" s="214"/>
      <c r="AVO47" s="214"/>
      <c r="AVP47" s="214"/>
      <c r="AVQ47" s="214"/>
      <c r="AVR47" s="214"/>
      <c r="AVS47" s="214"/>
      <c r="AVT47" s="214"/>
      <c r="AVU47" s="214"/>
      <c r="AVV47" s="214"/>
      <c r="AVW47" s="214"/>
      <c r="AVX47" s="214"/>
      <c r="AVY47" s="214"/>
      <c r="AVZ47" s="214"/>
      <c r="AWA47" s="214"/>
      <c r="AWB47" s="214"/>
      <c r="AWC47" s="214"/>
      <c r="AWD47" s="214"/>
      <c r="AWE47" s="214"/>
      <c r="AWF47" s="214"/>
      <c r="AWG47" s="214"/>
      <c r="AWH47" s="214"/>
      <c r="AWI47" s="214"/>
      <c r="AWJ47" s="214"/>
      <c r="AWK47" s="214"/>
      <c r="AWL47" s="214"/>
      <c r="AWM47" s="214"/>
      <c r="AWN47" s="214"/>
      <c r="AWO47" s="214"/>
      <c r="AWP47" s="214"/>
      <c r="AWQ47" s="214"/>
      <c r="AWR47" s="214"/>
      <c r="AWS47" s="214"/>
      <c r="AWT47" s="214"/>
      <c r="AWU47" s="214"/>
      <c r="AWV47" s="214"/>
      <c r="AWW47" s="214"/>
      <c r="AWX47" s="214"/>
      <c r="AWY47" s="214"/>
      <c r="AWZ47" s="214"/>
      <c r="AXA47" s="214"/>
      <c r="AXB47" s="214"/>
      <c r="AXC47" s="214"/>
      <c r="AXD47" s="214"/>
      <c r="AXE47" s="214"/>
      <c r="AXF47" s="214"/>
      <c r="AXG47" s="214"/>
      <c r="AXH47" s="214"/>
      <c r="AXI47" s="214"/>
      <c r="AXJ47" s="214"/>
      <c r="AXK47" s="214"/>
      <c r="AXL47" s="214"/>
      <c r="AXM47" s="214"/>
      <c r="AXN47" s="214"/>
      <c r="AXO47" s="214"/>
      <c r="AXP47" s="214"/>
      <c r="AXQ47" s="214"/>
      <c r="AXR47" s="214"/>
      <c r="AXS47" s="214"/>
      <c r="AXT47" s="214"/>
      <c r="AXU47" s="214"/>
      <c r="AXV47" s="214"/>
      <c r="AXW47" s="214"/>
      <c r="AXX47" s="214"/>
      <c r="AXY47" s="214"/>
      <c r="AXZ47" s="214"/>
      <c r="AYA47" s="214"/>
      <c r="AYB47" s="214"/>
      <c r="AYC47" s="214"/>
      <c r="AYD47" s="214"/>
      <c r="AYE47" s="214"/>
      <c r="AYF47" s="214"/>
      <c r="AYG47" s="214"/>
      <c r="AYH47" s="214"/>
      <c r="AYI47" s="214"/>
      <c r="AYJ47" s="214"/>
      <c r="AYK47" s="214"/>
      <c r="AYL47" s="214"/>
      <c r="AYM47" s="214"/>
      <c r="AYN47" s="214"/>
      <c r="AYO47" s="214"/>
      <c r="AYP47" s="214"/>
      <c r="AYQ47" s="214"/>
      <c r="AYR47" s="214"/>
      <c r="AYS47" s="214"/>
      <c r="AYT47" s="214"/>
      <c r="AYU47" s="214"/>
      <c r="AYV47" s="214"/>
      <c r="AYW47" s="214"/>
      <c r="AYX47" s="214"/>
      <c r="AYY47" s="214"/>
      <c r="AYZ47" s="214"/>
      <c r="AZA47" s="214"/>
      <c r="AZB47" s="214"/>
      <c r="AZC47" s="214"/>
      <c r="AZD47" s="214"/>
      <c r="AZE47" s="214"/>
      <c r="AZF47" s="214"/>
      <c r="AZG47" s="214"/>
      <c r="AZH47" s="214"/>
      <c r="AZI47" s="214"/>
      <c r="AZJ47" s="214"/>
      <c r="AZK47" s="214"/>
      <c r="AZL47" s="214"/>
      <c r="AZM47" s="214"/>
      <c r="AZN47" s="214"/>
      <c r="AZO47" s="214"/>
      <c r="AZP47" s="214"/>
      <c r="AZQ47" s="214"/>
      <c r="AZR47" s="214"/>
      <c r="AZS47" s="214"/>
      <c r="AZT47" s="214"/>
      <c r="AZU47" s="214"/>
      <c r="AZV47" s="214"/>
      <c r="AZW47" s="214"/>
      <c r="AZX47" s="214"/>
      <c r="AZY47" s="214"/>
      <c r="AZZ47" s="214"/>
      <c r="BAA47" s="214"/>
      <c r="BAB47" s="214"/>
      <c r="BAC47" s="214"/>
      <c r="BAD47" s="214"/>
      <c r="BAE47" s="214"/>
      <c r="BAF47" s="214"/>
      <c r="BAG47" s="214"/>
      <c r="BAH47" s="214"/>
      <c r="BAI47" s="214"/>
      <c r="BAJ47" s="214"/>
      <c r="BAK47" s="214"/>
      <c r="BAL47" s="214"/>
      <c r="BAM47" s="214"/>
      <c r="BAN47" s="214"/>
      <c r="BAO47" s="214"/>
      <c r="BAP47" s="214"/>
      <c r="BAQ47" s="214"/>
      <c r="BAR47" s="214"/>
      <c r="BAS47" s="214"/>
      <c r="BAT47" s="214"/>
      <c r="BAU47" s="214"/>
      <c r="BAV47" s="214"/>
      <c r="BAW47" s="214"/>
      <c r="BAX47" s="214"/>
      <c r="BAY47" s="214"/>
      <c r="BAZ47" s="214"/>
      <c r="BBA47" s="214"/>
      <c r="BBB47" s="214"/>
      <c r="BBC47" s="214"/>
      <c r="BBD47" s="214"/>
      <c r="BBE47" s="214"/>
      <c r="BBF47" s="214"/>
      <c r="BBG47" s="214"/>
      <c r="BBH47" s="214"/>
      <c r="BBI47" s="214"/>
      <c r="BBJ47" s="214"/>
      <c r="BBK47" s="214"/>
      <c r="BBL47" s="214"/>
      <c r="BBM47" s="214"/>
      <c r="BBN47" s="214"/>
      <c r="BBO47" s="214"/>
      <c r="BBP47" s="214"/>
      <c r="BBQ47" s="214"/>
      <c r="BBR47" s="214"/>
      <c r="BBS47" s="214"/>
      <c r="BBT47" s="214"/>
      <c r="BBU47" s="214"/>
      <c r="BBV47" s="214"/>
      <c r="BBW47" s="214"/>
      <c r="BBX47" s="214"/>
      <c r="BBY47" s="214"/>
      <c r="BBZ47" s="214"/>
      <c r="BCA47" s="214"/>
      <c r="BCB47" s="214"/>
      <c r="BCC47" s="214"/>
      <c r="BCD47" s="214"/>
      <c r="BCE47" s="214"/>
      <c r="BCF47" s="214"/>
      <c r="BCG47" s="214"/>
      <c r="BCH47" s="214"/>
      <c r="BCI47" s="214"/>
      <c r="BCJ47" s="214"/>
      <c r="BCK47" s="214"/>
      <c r="BCL47" s="214"/>
      <c r="BCM47" s="214"/>
      <c r="BCN47" s="214"/>
      <c r="BCO47" s="214"/>
      <c r="BCP47" s="214"/>
      <c r="BCQ47" s="214"/>
      <c r="BCR47" s="214"/>
      <c r="BCS47" s="214"/>
      <c r="BCT47" s="214"/>
      <c r="BCU47" s="214"/>
      <c r="BCV47" s="214"/>
      <c r="BCW47" s="214"/>
      <c r="BCX47" s="214"/>
      <c r="BCY47" s="214"/>
      <c r="BCZ47" s="214"/>
      <c r="BDA47" s="214"/>
      <c r="BDB47" s="214"/>
      <c r="BDC47" s="214"/>
      <c r="BDD47" s="214"/>
      <c r="BDE47" s="214"/>
      <c r="BDF47" s="214"/>
      <c r="BDG47" s="214"/>
      <c r="BDH47" s="214"/>
      <c r="BDI47" s="214"/>
      <c r="BDJ47" s="214"/>
      <c r="BDK47" s="214"/>
      <c r="BDL47" s="214"/>
      <c r="BDM47" s="214"/>
      <c r="BDN47" s="214"/>
      <c r="BDO47" s="214"/>
      <c r="BDP47" s="214"/>
      <c r="BDQ47" s="214"/>
      <c r="BDR47" s="214"/>
      <c r="BDS47" s="214"/>
      <c r="BDT47" s="214"/>
      <c r="BDU47" s="214"/>
      <c r="BDV47" s="214"/>
      <c r="BDW47" s="214"/>
      <c r="BDX47" s="214"/>
      <c r="BDY47" s="214"/>
      <c r="BDZ47" s="214"/>
      <c r="BEA47" s="214"/>
      <c r="BEB47" s="214"/>
      <c r="BEC47" s="214"/>
      <c r="BED47" s="214"/>
      <c r="BEE47" s="214"/>
      <c r="BEF47" s="214"/>
      <c r="BEG47" s="214"/>
      <c r="BEH47" s="214"/>
      <c r="BEI47" s="214"/>
      <c r="BEJ47" s="214"/>
      <c r="BEK47" s="214"/>
      <c r="BEL47" s="214"/>
      <c r="BEM47" s="214"/>
      <c r="BEN47" s="214"/>
      <c r="BEO47" s="214"/>
      <c r="BEP47" s="214"/>
      <c r="BEQ47" s="214"/>
      <c r="BER47" s="214"/>
      <c r="BES47" s="214"/>
      <c r="BET47" s="214"/>
      <c r="BEU47" s="214"/>
      <c r="BEV47" s="214"/>
      <c r="BEW47" s="214"/>
      <c r="BEX47" s="214"/>
      <c r="BEY47" s="214"/>
      <c r="BEZ47" s="214"/>
      <c r="BFA47" s="214"/>
      <c r="BFB47" s="214"/>
      <c r="BFC47" s="214"/>
      <c r="BFD47" s="214"/>
      <c r="BFE47" s="214"/>
      <c r="BFF47" s="214"/>
      <c r="BFG47" s="214"/>
      <c r="BFH47" s="214"/>
      <c r="BFI47" s="214"/>
      <c r="BFJ47" s="214"/>
      <c r="BFK47" s="214"/>
      <c r="BFL47" s="214"/>
      <c r="BFM47" s="214"/>
      <c r="BFN47" s="214"/>
      <c r="BFO47" s="214"/>
      <c r="BFP47" s="214"/>
      <c r="BFQ47" s="214"/>
      <c r="BFR47" s="214"/>
      <c r="BFS47" s="214"/>
      <c r="BFT47" s="214"/>
      <c r="BFU47" s="214"/>
      <c r="BFV47" s="214"/>
      <c r="BFW47" s="214"/>
      <c r="BFX47" s="214"/>
      <c r="BFY47" s="214"/>
      <c r="BFZ47" s="214"/>
      <c r="BGA47" s="214"/>
      <c r="BGB47" s="214"/>
      <c r="BGC47" s="214"/>
      <c r="BGD47" s="214"/>
      <c r="BGE47" s="214"/>
      <c r="BGF47" s="214"/>
      <c r="BGG47" s="214"/>
      <c r="BGH47" s="214"/>
      <c r="BGI47" s="214"/>
      <c r="BGJ47" s="214"/>
      <c r="BGK47" s="214"/>
      <c r="BGL47" s="214"/>
      <c r="BGM47" s="214"/>
      <c r="BGN47" s="214"/>
      <c r="BGO47" s="214"/>
      <c r="BGP47" s="214"/>
      <c r="BGQ47" s="214"/>
      <c r="BGR47" s="214"/>
      <c r="BGS47" s="214"/>
      <c r="BGT47" s="214"/>
      <c r="BGU47" s="214"/>
      <c r="BGV47" s="214"/>
      <c r="BGW47" s="214"/>
      <c r="BGX47" s="214"/>
      <c r="BGY47" s="214"/>
      <c r="BGZ47" s="214"/>
      <c r="BHA47" s="214"/>
      <c r="BHB47" s="214"/>
      <c r="BHC47" s="214"/>
      <c r="BHD47" s="214"/>
      <c r="BHE47" s="214"/>
      <c r="BHF47" s="214"/>
      <c r="BHG47" s="214"/>
      <c r="BHH47" s="214"/>
      <c r="BHI47" s="214"/>
      <c r="BHJ47" s="214"/>
      <c r="BHK47" s="214"/>
      <c r="BHL47" s="214"/>
      <c r="BHM47" s="214"/>
      <c r="BHN47" s="214"/>
      <c r="BHO47" s="214"/>
      <c r="BHP47" s="214"/>
      <c r="BHQ47" s="214"/>
      <c r="BHR47" s="214"/>
      <c r="BHS47" s="214"/>
      <c r="BHT47" s="214"/>
      <c r="BHU47" s="214"/>
      <c r="BHV47" s="214"/>
      <c r="BHW47" s="214"/>
      <c r="BHX47" s="214"/>
      <c r="BHY47" s="214"/>
      <c r="BHZ47" s="214"/>
      <c r="BIA47" s="214"/>
      <c r="BIB47" s="214"/>
      <c r="BIC47" s="214"/>
      <c r="BID47" s="214"/>
      <c r="BIE47" s="214"/>
      <c r="BIF47" s="214"/>
      <c r="BIG47" s="214"/>
      <c r="BIH47" s="214"/>
      <c r="BII47" s="214"/>
      <c r="BIJ47" s="214"/>
      <c r="BIK47" s="214"/>
      <c r="BIL47" s="214"/>
      <c r="BIM47" s="214"/>
      <c r="BIN47" s="214"/>
      <c r="BIO47" s="214"/>
      <c r="BIP47" s="214"/>
      <c r="BIQ47" s="214"/>
      <c r="BIR47" s="214"/>
      <c r="BIS47" s="214"/>
      <c r="BIT47" s="214"/>
      <c r="BIU47" s="214"/>
      <c r="BIV47" s="214"/>
      <c r="BIW47" s="214"/>
      <c r="BIX47" s="214"/>
      <c r="BIY47" s="214"/>
      <c r="BIZ47" s="214"/>
      <c r="BJA47" s="214"/>
      <c r="BJB47" s="214"/>
      <c r="BJC47" s="214"/>
      <c r="BJD47" s="214"/>
      <c r="BJE47" s="214"/>
      <c r="BJF47" s="214"/>
      <c r="BJG47" s="214"/>
      <c r="BJH47" s="214"/>
      <c r="BJI47" s="214"/>
      <c r="BJJ47" s="214"/>
      <c r="BJK47" s="214"/>
      <c r="BJL47" s="214"/>
      <c r="BJM47" s="214"/>
      <c r="BJN47" s="214"/>
      <c r="BJO47" s="214"/>
      <c r="BJP47" s="214"/>
      <c r="BJQ47" s="214"/>
      <c r="BJR47" s="214"/>
      <c r="BJS47" s="214"/>
      <c r="BJT47" s="214"/>
      <c r="BJU47" s="214"/>
      <c r="BJV47" s="214"/>
      <c r="BJW47" s="214"/>
      <c r="BJX47" s="214"/>
      <c r="BJY47" s="214"/>
      <c r="BJZ47" s="214"/>
      <c r="BKA47" s="214"/>
      <c r="BKB47" s="214"/>
      <c r="BKC47" s="214"/>
      <c r="BKD47" s="214"/>
      <c r="BKE47" s="214"/>
      <c r="BKF47" s="214"/>
      <c r="BKG47" s="214"/>
      <c r="BKH47" s="214"/>
      <c r="BKI47" s="214"/>
      <c r="BKJ47" s="214"/>
      <c r="BKK47" s="214"/>
      <c r="BKL47" s="214"/>
      <c r="BKM47" s="214"/>
      <c r="BKN47" s="214"/>
      <c r="BKO47" s="214"/>
      <c r="BKP47" s="214"/>
      <c r="BKQ47" s="214"/>
      <c r="BKR47" s="214"/>
      <c r="BKS47" s="214"/>
      <c r="BKT47" s="214"/>
      <c r="BKU47" s="214"/>
      <c r="BKV47" s="214"/>
      <c r="BKW47" s="214"/>
      <c r="BKX47" s="214"/>
      <c r="BKY47" s="214"/>
      <c r="BKZ47" s="214"/>
      <c r="BLA47" s="214"/>
      <c r="BLB47" s="214"/>
      <c r="BLC47" s="214"/>
      <c r="BLD47" s="214"/>
      <c r="BLE47" s="214"/>
      <c r="BLF47" s="214"/>
      <c r="BLG47" s="214"/>
      <c r="BLH47" s="214"/>
      <c r="BLI47" s="214"/>
      <c r="BLJ47" s="214"/>
      <c r="BLK47" s="214"/>
      <c r="BLL47" s="214"/>
      <c r="BLM47" s="214"/>
      <c r="BLN47" s="214"/>
      <c r="BLO47" s="214"/>
      <c r="BLP47" s="214"/>
      <c r="BLQ47" s="214"/>
      <c r="BLR47" s="214"/>
      <c r="BLS47" s="214"/>
      <c r="BLT47" s="214"/>
      <c r="BLU47" s="214"/>
      <c r="BLV47" s="214"/>
      <c r="BLW47" s="214"/>
      <c r="BLX47" s="214"/>
      <c r="BLY47" s="214"/>
      <c r="BLZ47" s="214"/>
      <c r="BMA47" s="214"/>
      <c r="BMB47" s="214"/>
      <c r="BMC47" s="214"/>
      <c r="BMD47" s="214"/>
      <c r="BME47" s="214"/>
      <c r="BMF47" s="214"/>
      <c r="BMG47" s="214"/>
      <c r="BMH47" s="214"/>
      <c r="BMI47" s="214"/>
      <c r="BMJ47" s="214"/>
      <c r="BMK47" s="214"/>
      <c r="BML47" s="214"/>
      <c r="BMM47" s="214"/>
      <c r="BMN47" s="214"/>
      <c r="BMO47" s="214"/>
      <c r="BMP47" s="214"/>
      <c r="BMQ47" s="214"/>
      <c r="BMR47" s="214"/>
      <c r="BMS47" s="214"/>
      <c r="BMT47" s="214"/>
      <c r="BMU47" s="214"/>
      <c r="BMV47" s="214"/>
      <c r="BMW47" s="214"/>
      <c r="BMX47" s="214"/>
      <c r="BMY47" s="214"/>
      <c r="BMZ47" s="214"/>
      <c r="BNA47" s="214"/>
      <c r="BNB47" s="214"/>
      <c r="BNC47" s="214"/>
      <c r="BND47" s="214"/>
      <c r="BNE47" s="214"/>
      <c r="BNF47" s="214"/>
      <c r="BNG47" s="214"/>
      <c r="BNH47" s="214"/>
      <c r="BNI47" s="214"/>
      <c r="BNJ47" s="214"/>
      <c r="BNK47" s="214"/>
      <c r="BNL47" s="214"/>
      <c r="BNM47" s="214"/>
      <c r="BNN47" s="214"/>
      <c r="BNO47" s="214"/>
      <c r="BNP47" s="214"/>
      <c r="BNQ47" s="214"/>
      <c r="BNR47" s="214"/>
      <c r="BNS47" s="214"/>
      <c r="BNT47" s="214"/>
      <c r="BNU47" s="214"/>
      <c r="BNV47" s="214"/>
      <c r="BNW47" s="214"/>
      <c r="BNX47" s="214"/>
      <c r="BNY47" s="214"/>
      <c r="BNZ47" s="214"/>
      <c r="BOA47" s="214"/>
      <c r="BOB47" s="214"/>
      <c r="BOC47" s="214"/>
      <c r="BOD47" s="214"/>
      <c r="BOE47" s="214"/>
      <c r="BOF47" s="214"/>
      <c r="BOG47" s="214"/>
      <c r="BOH47" s="214"/>
      <c r="BOI47" s="214"/>
      <c r="BOJ47" s="214"/>
      <c r="BOK47" s="214"/>
      <c r="BOL47" s="214"/>
      <c r="BOM47" s="214"/>
      <c r="BON47" s="214"/>
      <c r="BOO47" s="214"/>
      <c r="BOP47" s="214"/>
      <c r="BOQ47" s="214"/>
      <c r="BOR47" s="214"/>
      <c r="BOS47" s="214"/>
      <c r="BOT47" s="214"/>
      <c r="BOU47" s="214"/>
      <c r="BOV47" s="214"/>
      <c r="BOW47" s="214"/>
      <c r="BOX47" s="214"/>
      <c r="BOY47" s="214"/>
      <c r="BOZ47" s="214"/>
      <c r="BPA47" s="214"/>
      <c r="BPB47" s="214"/>
      <c r="BPC47" s="214"/>
      <c r="BPD47" s="214"/>
      <c r="BPE47" s="214"/>
      <c r="BPF47" s="214"/>
      <c r="BPG47" s="214"/>
      <c r="BPH47" s="214"/>
      <c r="BPI47" s="214"/>
      <c r="BPJ47" s="214"/>
      <c r="BPK47" s="214"/>
      <c r="BPL47" s="214"/>
      <c r="BPM47" s="214"/>
      <c r="BPN47" s="214"/>
      <c r="BPO47" s="214"/>
      <c r="BPP47" s="214"/>
      <c r="BPQ47" s="214"/>
      <c r="BPR47" s="214"/>
      <c r="BPS47" s="214"/>
      <c r="BPT47" s="214"/>
      <c r="BPU47" s="214"/>
      <c r="BPV47" s="214"/>
      <c r="BPW47" s="214"/>
      <c r="BPX47" s="214"/>
      <c r="BPY47" s="214"/>
      <c r="BPZ47" s="214"/>
      <c r="BQA47" s="214"/>
      <c r="BQB47" s="214"/>
      <c r="BQC47" s="214"/>
      <c r="BQD47" s="214"/>
      <c r="BQE47" s="214"/>
      <c r="BQF47" s="214"/>
      <c r="BQG47" s="214"/>
      <c r="BQH47" s="214"/>
      <c r="BQI47" s="214"/>
      <c r="BQJ47" s="214"/>
      <c r="BQK47" s="214"/>
      <c r="BQL47" s="214"/>
      <c r="BQM47" s="214"/>
      <c r="BQN47" s="214"/>
      <c r="BQO47" s="214"/>
      <c r="BQP47" s="214"/>
      <c r="BQQ47" s="214"/>
      <c r="BQR47" s="214"/>
      <c r="BQS47" s="214"/>
      <c r="BQT47" s="214"/>
      <c r="BQU47" s="214"/>
      <c r="BQV47" s="214"/>
      <c r="BQW47" s="214"/>
      <c r="BQX47" s="214"/>
      <c r="BQY47" s="214"/>
      <c r="BQZ47" s="214"/>
      <c r="BRA47" s="214"/>
      <c r="BRB47" s="214"/>
      <c r="BRC47" s="214"/>
      <c r="BRD47" s="214"/>
      <c r="BRE47" s="214"/>
      <c r="BRF47" s="214"/>
      <c r="BRG47" s="214"/>
      <c r="BRH47" s="214"/>
      <c r="BRI47" s="214"/>
      <c r="BRJ47" s="214"/>
      <c r="BRK47" s="214"/>
      <c r="BRL47" s="214"/>
      <c r="BRM47" s="214"/>
      <c r="BRN47" s="214"/>
      <c r="BRO47" s="214"/>
      <c r="BRP47" s="214"/>
      <c r="BRQ47" s="214"/>
      <c r="BRR47" s="214"/>
      <c r="BRS47" s="214"/>
      <c r="BRT47" s="214"/>
      <c r="BRU47" s="214"/>
      <c r="BRV47" s="214"/>
      <c r="BRW47" s="214"/>
      <c r="BRX47" s="214"/>
      <c r="BRY47" s="214"/>
      <c r="BRZ47" s="214"/>
      <c r="BSA47" s="214"/>
      <c r="BSB47" s="214"/>
      <c r="BSC47" s="214"/>
      <c r="BSD47" s="214"/>
      <c r="BSE47" s="214"/>
      <c r="BSF47" s="214"/>
      <c r="BSG47" s="214"/>
      <c r="BSH47" s="214"/>
      <c r="BSI47" s="214"/>
      <c r="BSJ47" s="214"/>
      <c r="BSK47" s="214"/>
      <c r="BSL47" s="214"/>
      <c r="BSM47" s="214"/>
      <c r="BSN47" s="214"/>
      <c r="BSO47" s="214"/>
      <c r="BSP47" s="214"/>
      <c r="BSQ47" s="214"/>
      <c r="BSR47" s="214"/>
      <c r="BSS47" s="214"/>
      <c r="BST47" s="214"/>
      <c r="BSU47" s="214"/>
      <c r="BSV47" s="214"/>
      <c r="BSW47" s="214"/>
      <c r="BSX47" s="214"/>
      <c r="BSY47" s="214"/>
      <c r="BSZ47" s="214"/>
      <c r="BTA47" s="214"/>
      <c r="BTB47" s="214"/>
      <c r="BTC47" s="214"/>
      <c r="BTD47" s="214"/>
      <c r="BTE47" s="214"/>
      <c r="BTF47" s="214"/>
      <c r="BTG47" s="214"/>
      <c r="BTH47" s="214"/>
      <c r="BTI47" s="214"/>
      <c r="BTJ47" s="214"/>
      <c r="BTK47" s="214"/>
      <c r="BTL47" s="214"/>
      <c r="BTM47" s="214"/>
      <c r="BTN47" s="214"/>
      <c r="BTO47" s="214"/>
      <c r="BTP47" s="214"/>
      <c r="BTQ47" s="214"/>
      <c r="BTR47" s="214"/>
      <c r="BTS47" s="214"/>
      <c r="BTT47" s="214"/>
      <c r="BTU47" s="214"/>
      <c r="BTV47" s="214"/>
      <c r="BTW47" s="214"/>
      <c r="BTX47" s="214"/>
      <c r="BTY47" s="214"/>
      <c r="BTZ47" s="214"/>
      <c r="BUA47" s="214"/>
      <c r="BUB47" s="214"/>
      <c r="BUC47" s="214"/>
      <c r="BUD47" s="214"/>
      <c r="BUE47" s="214"/>
      <c r="BUF47" s="214"/>
      <c r="BUG47" s="214"/>
      <c r="BUH47" s="214"/>
      <c r="BUI47" s="214"/>
      <c r="BUJ47" s="214"/>
      <c r="BUK47" s="214"/>
      <c r="BUL47" s="214"/>
      <c r="BUM47" s="214"/>
      <c r="BUN47" s="214"/>
      <c r="BUO47" s="214"/>
      <c r="BUP47" s="214"/>
      <c r="BUQ47" s="214"/>
      <c r="BUR47" s="214"/>
      <c r="BUS47" s="214"/>
      <c r="BUT47" s="214"/>
      <c r="BUU47" s="214"/>
      <c r="BUV47" s="214"/>
      <c r="BUW47" s="214"/>
      <c r="BUX47" s="214"/>
      <c r="BUY47" s="214"/>
      <c r="BUZ47" s="214"/>
      <c r="BVA47" s="214"/>
      <c r="BVB47" s="214"/>
      <c r="BVC47" s="214"/>
      <c r="BVD47" s="214"/>
      <c r="BVE47" s="214"/>
      <c r="BVF47" s="214"/>
      <c r="BVG47" s="214"/>
      <c r="BVH47" s="214"/>
      <c r="BVI47" s="214"/>
      <c r="BVJ47" s="214"/>
      <c r="BVK47" s="214"/>
      <c r="BVL47" s="214"/>
      <c r="BVM47" s="214"/>
      <c r="BVN47" s="214"/>
      <c r="BVO47" s="214"/>
      <c r="BVP47" s="214"/>
      <c r="BVQ47" s="214"/>
      <c r="BVR47" s="214"/>
      <c r="BVS47" s="214"/>
      <c r="BVT47" s="214"/>
      <c r="BVU47" s="214"/>
      <c r="BVV47" s="214"/>
      <c r="BVW47" s="214"/>
      <c r="BVX47" s="214"/>
      <c r="BVY47" s="214"/>
      <c r="BVZ47" s="214"/>
      <c r="BWA47" s="214"/>
      <c r="BWB47" s="214"/>
      <c r="BWC47" s="214"/>
      <c r="BWD47" s="214"/>
      <c r="BWE47" s="214"/>
      <c r="BWF47" s="214"/>
      <c r="BWG47" s="214"/>
      <c r="BWH47" s="214"/>
      <c r="BWI47" s="214"/>
      <c r="BWJ47" s="214"/>
      <c r="BWK47" s="214"/>
      <c r="BWL47" s="214"/>
      <c r="BWM47" s="214"/>
      <c r="BWN47" s="214"/>
      <c r="BWO47" s="214"/>
      <c r="BWP47" s="214"/>
      <c r="BWQ47" s="214"/>
      <c r="BWR47" s="214"/>
      <c r="BWS47" s="214"/>
      <c r="BWT47" s="214"/>
      <c r="BWU47" s="214"/>
      <c r="BWV47" s="214"/>
      <c r="BWW47" s="214"/>
      <c r="BWX47" s="214"/>
      <c r="BWY47" s="214"/>
      <c r="BWZ47" s="214"/>
      <c r="BXA47" s="214"/>
      <c r="BXB47" s="214"/>
      <c r="BXC47" s="214"/>
      <c r="BXD47" s="214"/>
      <c r="BXE47" s="214"/>
      <c r="BXF47" s="214"/>
      <c r="BXG47" s="214"/>
      <c r="BXH47" s="214"/>
      <c r="BXI47" s="214"/>
      <c r="BXJ47" s="214"/>
      <c r="BXK47" s="214"/>
      <c r="BXL47" s="214"/>
      <c r="BXM47" s="214"/>
      <c r="BXN47" s="214"/>
      <c r="BXO47" s="214"/>
      <c r="BXP47" s="214"/>
      <c r="BXQ47" s="214"/>
      <c r="BXR47" s="214"/>
      <c r="BXS47" s="214"/>
      <c r="BXT47" s="214"/>
      <c r="BXU47" s="214"/>
      <c r="BXV47" s="214"/>
      <c r="BXW47" s="214"/>
      <c r="BXX47" s="214"/>
      <c r="BXY47" s="214"/>
      <c r="BXZ47" s="214"/>
      <c r="BYA47" s="214"/>
      <c r="BYB47" s="214"/>
      <c r="BYC47" s="214"/>
      <c r="BYD47" s="214"/>
      <c r="BYE47" s="214"/>
      <c r="BYF47" s="214"/>
      <c r="BYG47" s="214"/>
      <c r="BYH47" s="214"/>
      <c r="BYI47" s="214"/>
      <c r="BYJ47" s="214"/>
      <c r="BYK47" s="214"/>
      <c r="BYL47" s="214"/>
      <c r="BYM47" s="214"/>
      <c r="BYN47" s="214"/>
      <c r="BYO47" s="214"/>
      <c r="BYP47" s="214"/>
      <c r="BYQ47" s="214"/>
      <c r="BYR47" s="214"/>
      <c r="BYS47" s="214"/>
      <c r="BYT47" s="214"/>
      <c r="BYU47" s="214"/>
      <c r="BYV47" s="214"/>
      <c r="BYW47" s="214"/>
      <c r="BYX47" s="214"/>
      <c r="BYY47" s="214"/>
      <c r="BYZ47" s="214"/>
      <c r="BZA47" s="214"/>
      <c r="BZB47" s="214"/>
      <c r="BZC47" s="214"/>
      <c r="BZD47" s="214"/>
      <c r="BZE47" s="214"/>
      <c r="BZF47" s="214"/>
      <c r="BZG47" s="214"/>
      <c r="BZH47" s="214"/>
      <c r="BZI47" s="214"/>
      <c r="BZJ47" s="214"/>
      <c r="BZK47" s="214"/>
      <c r="BZL47" s="214"/>
      <c r="BZM47" s="214"/>
      <c r="BZN47" s="214"/>
      <c r="BZO47" s="214"/>
      <c r="BZP47" s="214"/>
      <c r="BZQ47" s="214"/>
      <c r="BZR47" s="214"/>
      <c r="BZS47" s="214"/>
      <c r="BZT47" s="214"/>
      <c r="BZU47" s="214"/>
      <c r="BZV47" s="214"/>
      <c r="BZW47" s="214"/>
      <c r="BZX47" s="214"/>
      <c r="BZY47" s="214"/>
      <c r="BZZ47" s="214"/>
      <c r="CAA47" s="214"/>
      <c r="CAB47" s="214"/>
      <c r="CAC47" s="214"/>
      <c r="CAD47" s="214"/>
      <c r="CAE47" s="214"/>
      <c r="CAF47" s="214"/>
      <c r="CAG47" s="214"/>
      <c r="CAH47" s="214"/>
      <c r="CAI47" s="214"/>
      <c r="CAJ47" s="214"/>
      <c r="CAK47" s="214"/>
      <c r="CAL47" s="214"/>
      <c r="CAM47" s="214"/>
      <c r="CAN47" s="214"/>
      <c r="CAO47" s="214"/>
      <c r="CAP47" s="214"/>
      <c r="CAQ47" s="214"/>
      <c r="CAR47" s="214"/>
      <c r="CAS47" s="214"/>
      <c r="CAT47" s="214"/>
      <c r="CAU47" s="214"/>
      <c r="CAV47" s="214"/>
      <c r="CAW47" s="214"/>
      <c r="CAX47" s="214"/>
      <c r="CAY47" s="214"/>
      <c r="CAZ47" s="214"/>
      <c r="CBA47" s="214"/>
      <c r="CBB47" s="214"/>
      <c r="CBC47" s="214"/>
      <c r="CBD47" s="214"/>
      <c r="CBE47" s="214"/>
      <c r="CBF47" s="214"/>
      <c r="CBG47" s="214"/>
      <c r="CBH47" s="214"/>
      <c r="CBI47" s="214"/>
      <c r="CBJ47" s="214"/>
      <c r="CBK47" s="214"/>
      <c r="CBL47" s="214"/>
      <c r="CBM47" s="214"/>
      <c r="CBN47" s="214"/>
      <c r="CBO47" s="214"/>
      <c r="CBP47" s="214"/>
      <c r="CBQ47" s="214"/>
      <c r="CBR47" s="214"/>
      <c r="CBS47" s="214"/>
      <c r="CBT47" s="214"/>
      <c r="CBU47" s="214"/>
      <c r="CBV47" s="214"/>
      <c r="CBW47" s="214"/>
      <c r="CBX47" s="214"/>
      <c r="CBY47" s="214"/>
      <c r="CBZ47" s="214"/>
      <c r="CCA47" s="214"/>
      <c r="CCB47" s="214"/>
      <c r="CCC47" s="214"/>
      <c r="CCD47" s="214"/>
      <c r="CCE47" s="214"/>
      <c r="CCF47" s="214"/>
      <c r="CCG47" s="214"/>
      <c r="CCH47" s="214"/>
      <c r="CCI47" s="214"/>
      <c r="CCJ47" s="214"/>
      <c r="CCK47" s="214"/>
      <c r="CCL47" s="214"/>
      <c r="CCM47" s="214"/>
      <c r="CCN47" s="214"/>
      <c r="CCO47" s="214"/>
      <c r="CCP47" s="214"/>
      <c r="CCQ47" s="214"/>
      <c r="CCR47" s="214"/>
      <c r="CCS47" s="214"/>
      <c r="CCT47" s="214"/>
      <c r="CCU47" s="214"/>
      <c r="CCV47" s="214"/>
      <c r="CCW47" s="214"/>
      <c r="CCX47" s="214"/>
      <c r="CCY47" s="214"/>
      <c r="CCZ47" s="214"/>
      <c r="CDA47" s="214"/>
      <c r="CDB47" s="214"/>
      <c r="CDC47" s="214"/>
      <c r="CDD47" s="214"/>
      <c r="CDE47" s="214"/>
      <c r="CDF47" s="214"/>
      <c r="CDG47" s="214"/>
      <c r="CDH47" s="214"/>
      <c r="CDI47" s="214"/>
      <c r="CDJ47" s="214"/>
      <c r="CDK47" s="214"/>
      <c r="CDL47" s="214"/>
      <c r="CDM47" s="214"/>
      <c r="CDN47" s="214"/>
      <c r="CDO47" s="214"/>
      <c r="CDP47" s="214"/>
      <c r="CDQ47" s="214"/>
      <c r="CDR47" s="214"/>
      <c r="CDS47" s="214"/>
      <c r="CDT47" s="214"/>
      <c r="CDU47" s="214"/>
      <c r="CDV47" s="214"/>
      <c r="CDW47" s="214"/>
      <c r="CDX47" s="214"/>
      <c r="CDY47" s="214"/>
      <c r="CDZ47" s="214"/>
      <c r="CEA47" s="214"/>
      <c r="CEB47" s="214"/>
      <c r="CEC47" s="214"/>
      <c r="CED47" s="214"/>
      <c r="CEE47" s="214"/>
      <c r="CEF47" s="214"/>
      <c r="CEG47" s="214"/>
      <c r="CEH47" s="214"/>
      <c r="CEI47" s="214"/>
      <c r="CEJ47" s="214"/>
      <c r="CEK47" s="214"/>
      <c r="CEL47" s="214"/>
      <c r="CEM47" s="214"/>
      <c r="CEN47" s="214"/>
      <c r="CEO47" s="214"/>
      <c r="CEP47" s="214"/>
      <c r="CEQ47" s="214"/>
      <c r="CER47" s="214"/>
      <c r="CES47" s="214"/>
      <c r="CET47" s="214"/>
      <c r="CEU47" s="214"/>
      <c r="CEV47" s="214"/>
      <c r="CEW47" s="214"/>
      <c r="CEX47" s="214"/>
      <c r="CEY47" s="214"/>
      <c r="CEZ47" s="214"/>
      <c r="CFA47" s="214"/>
      <c r="CFB47" s="214"/>
      <c r="CFC47" s="214"/>
      <c r="CFD47" s="214"/>
      <c r="CFE47" s="214"/>
      <c r="CFF47" s="214"/>
      <c r="CFG47" s="214"/>
      <c r="CFH47" s="214"/>
      <c r="CFI47" s="214"/>
      <c r="CFJ47" s="214"/>
      <c r="CFK47" s="214"/>
      <c r="CFL47" s="214"/>
      <c r="CFM47" s="214"/>
      <c r="CFN47" s="214"/>
      <c r="CFO47" s="214"/>
      <c r="CFP47" s="214"/>
      <c r="CFQ47" s="214"/>
      <c r="CFR47" s="214"/>
      <c r="CFS47" s="214"/>
      <c r="CFT47" s="214"/>
      <c r="CFU47" s="214"/>
      <c r="CFV47" s="214"/>
      <c r="CFW47" s="214"/>
      <c r="CFX47" s="214"/>
      <c r="CFY47" s="214"/>
      <c r="CFZ47" s="214"/>
      <c r="CGA47" s="214"/>
      <c r="CGB47" s="214"/>
      <c r="CGC47" s="214"/>
      <c r="CGD47" s="214"/>
      <c r="CGE47" s="214"/>
      <c r="CGF47" s="214"/>
      <c r="CGG47" s="214"/>
      <c r="CGH47" s="214"/>
      <c r="CGI47" s="214"/>
      <c r="CGJ47" s="214"/>
      <c r="CGK47" s="214"/>
      <c r="CGL47" s="214"/>
      <c r="CGM47" s="214"/>
      <c r="CGN47" s="214"/>
      <c r="CGO47" s="214"/>
      <c r="CGP47" s="214"/>
      <c r="CGQ47" s="214"/>
      <c r="CGR47" s="214"/>
      <c r="CGS47" s="214"/>
      <c r="CGT47" s="214"/>
      <c r="CGU47" s="214"/>
      <c r="CGV47" s="214"/>
      <c r="CGW47" s="214"/>
      <c r="CGX47" s="214"/>
      <c r="CGY47" s="214"/>
      <c r="CGZ47" s="214"/>
      <c r="CHA47" s="214"/>
      <c r="CHB47" s="214"/>
      <c r="CHC47" s="214"/>
      <c r="CHD47" s="214"/>
      <c r="CHE47" s="214"/>
      <c r="CHF47" s="214"/>
      <c r="CHG47" s="214"/>
      <c r="CHH47" s="214"/>
      <c r="CHI47" s="214"/>
      <c r="CHJ47" s="214"/>
      <c r="CHK47" s="214"/>
      <c r="CHL47" s="214"/>
      <c r="CHM47" s="214"/>
      <c r="CHN47" s="214"/>
      <c r="CHO47" s="214"/>
      <c r="CHP47" s="214"/>
      <c r="CHQ47" s="214"/>
      <c r="CHR47" s="214"/>
      <c r="CHS47" s="214"/>
      <c r="CHT47" s="214"/>
      <c r="CHU47" s="214"/>
      <c r="CHV47" s="214"/>
      <c r="CHW47" s="214"/>
      <c r="CHX47" s="214"/>
      <c r="CHY47" s="214"/>
      <c r="CHZ47" s="214"/>
      <c r="CIA47" s="214"/>
      <c r="CIB47" s="214"/>
      <c r="CIC47" s="214"/>
      <c r="CID47" s="214"/>
      <c r="CIE47" s="214"/>
      <c r="CIF47" s="214"/>
      <c r="CIG47" s="214"/>
      <c r="CIH47" s="214"/>
      <c r="CII47" s="214"/>
      <c r="CIJ47" s="214"/>
      <c r="CIK47" s="214"/>
      <c r="CIL47" s="214"/>
      <c r="CIM47" s="214"/>
      <c r="CIN47" s="214"/>
      <c r="CIO47" s="214"/>
      <c r="CIP47" s="214"/>
      <c r="CIQ47" s="214"/>
      <c r="CIR47" s="214"/>
      <c r="CIS47" s="214"/>
      <c r="CIT47" s="214"/>
      <c r="CIU47" s="214"/>
      <c r="CIV47" s="214"/>
      <c r="CIW47" s="214"/>
      <c r="CIX47" s="214"/>
      <c r="CIY47" s="214"/>
      <c r="CIZ47" s="214"/>
      <c r="CJA47" s="214"/>
      <c r="CJB47" s="214"/>
      <c r="CJC47" s="214"/>
      <c r="CJD47" s="214"/>
      <c r="CJE47" s="214"/>
      <c r="CJF47" s="214"/>
      <c r="CJG47" s="214"/>
      <c r="CJH47" s="214"/>
      <c r="CJI47" s="214"/>
      <c r="CJJ47" s="214"/>
      <c r="CJK47" s="214"/>
      <c r="CJL47" s="214"/>
      <c r="CJM47" s="214"/>
      <c r="CJN47" s="214"/>
      <c r="CJO47" s="214"/>
      <c r="CJP47" s="214"/>
      <c r="CJQ47" s="214"/>
      <c r="CJR47" s="214"/>
      <c r="CJS47" s="214"/>
      <c r="CJT47" s="214"/>
      <c r="CJU47" s="214"/>
      <c r="CJV47" s="214"/>
      <c r="CJW47" s="214"/>
      <c r="CJX47" s="214"/>
      <c r="CJY47" s="214"/>
      <c r="CJZ47" s="214"/>
      <c r="CKA47" s="214"/>
      <c r="CKB47" s="214"/>
      <c r="CKC47" s="214"/>
      <c r="CKD47" s="214"/>
      <c r="CKE47" s="214"/>
      <c r="CKF47" s="214"/>
      <c r="CKG47" s="214"/>
      <c r="CKH47" s="214"/>
      <c r="CKI47" s="214"/>
      <c r="CKJ47" s="214"/>
      <c r="CKK47" s="214"/>
      <c r="CKL47" s="214"/>
      <c r="CKM47" s="214"/>
      <c r="CKN47" s="214"/>
      <c r="CKO47" s="214"/>
      <c r="CKP47" s="214"/>
      <c r="CKQ47" s="214"/>
      <c r="CKR47" s="214"/>
      <c r="CKS47" s="214"/>
      <c r="CKT47" s="214"/>
      <c r="CKU47" s="214"/>
      <c r="CKV47" s="214"/>
      <c r="CKW47" s="214"/>
      <c r="CKX47" s="214"/>
      <c r="CKY47" s="214"/>
      <c r="CKZ47" s="214"/>
      <c r="CLA47" s="214"/>
      <c r="CLB47" s="214"/>
      <c r="CLC47" s="214"/>
      <c r="CLD47" s="214"/>
      <c r="CLE47" s="214"/>
      <c r="CLF47" s="214"/>
      <c r="CLG47" s="214"/>
      <c r="CLH47" s="214"/>
      <c r="CLI47" s="214"/>
      <c r="CLJ47" s="214"/>
      <c r="CLK47" s="214"/>
      <c r="CLL47" s="214"/>
      <c r="CLM47" s="214"/>
      <c r="CLN47" s="214"/>
      <c r="CLO47" s="214"/>
      <c r="CLP47" s="214"/>
      <c r="CLQ47" s="214"/>
      <c r="CLR47" s="214"/>
      <c r="CLS47" s="214"/>
      <c r="CLT47" s="214"/>
      <c r="CLU47" s="214"/>
      <c r="CLV47" s="214"/>
      <c r="CLW47" s="214"/>
      <c r="CLX47" s="214"/>
      <c r="CLY47" s="214"/>
      <c r="CLZ47" s="214"/>
      <c r="CMA47" s="214"/>
      <c r="CMB47" s="214"/>
      <c r="CMC47" s="214"/>
      <c r="CMD47" s="214"/>
      <c r="CME47" s="214"/>
      <c r="CMF47" s="214"/>
      <c r="CMG47" s="214"/>
      <c r="CMH47" s="214"/>
      <c r="CMI47" s="214"/>
      <c r="CMJ47" s="214"/>
      <c r="CMK47" s="214"/>
      <c r="CML47" s="214"/>
      <c r="CMM47" s="214"/>
      <c r="CMN47" s="214"/>
      <c r="CMO47" s="214"/>
      <c r="CMP47" s="214"/>
      <c r="CMQ47" s="214"/>
      <c r="CMR47" s="214"/>
      <c r="CMS47" s="214"/>
      <c r="CMT47" s="214"/>
      <c r="CMU47" s="214"/>
      <c r="CMV47" s="214"/>
      <c r="CMW47" s="214"/>
      <c r="CMX47" s="214"/>
      <c r="CMY47" s="214"/>
      <c r="CMZ47" s="214"/>
      <c r="CNA47" s="214"/>
      <c r="CNB47" s="214"/>
      <c r="CNC47" s="214"/>
      <c r="CND47" s="214"/>
      <c r="CNE47" s="214"/>
      <c r="CNF47" s="214"/>
      <c r="CNG47" s="214"/>
      <c r="CNH47" s="214"/>
      <c r="CNI47" s="214"/>
      <c r="CNJ47" s="214"/>
      <c r="CNK47" s="214"/>
      <c r="CNL47" s="214"/>
      <c r="CNM47" s="214"/>
      <c r="CNN47" s="214"/>
      <c r="CNO47" s="214"/>
      <c r="CNP47" s="214"/>
      <c r="CNQ47" s="214"/>
      <c r="CNR47" s="214"/>
      <c r="CNS47" s="214"/>
      <c r="CNT47" s="214"/>
      <c r="CNU47" s="214"/>
      <c r="CNV47" s="214"/>
      <c r="CNW47" s="214"/>
      <c r="CNX47" s="214"/>
      <c r="CNY47" s="214"/>
      <c r="CNZ47" s="214"/>
      <c r="COA47" s="214"/>
      <c r="COB47" s="214"/>
      <c r="COC47" s="214"/>
      <c r="COD47" s="214"/>
      <c r="COE47" s="214"/>
      <c r="COF47" s="214"/>
      <c r="COG47" s="214"/>
      <c r="COH47" s="214"/>
      <c r="COI47" s="214"/>
      <c r="COJ47" s="214"/>
      <c r="COK47" s="214"/>
      <c r="COL47" s="214"/>
      <c r="COM47" s="214"/>
      <c r="CON47" s="214"/>
      <c r="COO47" s="214"/>
      <c r="COP47" s="214"/>
      <c r="COQ47" s="214"/>
      <c r="COR47" s="214"/>
      <c r="COS47" s="214"/>
      <c r="COT47" s="214"/>
      <c r="COU47" s="214"/>
      <c r="COV47" s="214"/>
      <c r="COW47" s="214"/>
      <c r="COX47" s="214"/>
      <c r="COY47" s="214"/>
      <c r="COZ47" s="214"/>
      <c r="CPA47" s="214"/>
      <c r="CPB47" s="214"/>
      <c r="CPC47" s="214"/>
      <c r="CPD47" s="214"/>
      <c r="CPE47" s="214"/>
      <c r="CPF47" s="214"/>
      <c r="CPG47" s="214"/>
      <c r="CPH47" s="214"/>
      <c r="CPI47" s="214"/>
      <c r="CPJ47" s="214"/>
      <c r="CPK47" s="214"/>
      <c r="CPL47" s="214"/>
      <c r="CPM47" s="214"/>
      <c r="CPN47" s="214"/>
      <c r="CPO47" s="214"/>
      <c r="CPP47" s="214"/>
      <c r="CPQ47" s="214"/>
      <c r="CPR47" s="214"/>
      <c r="CPS47" s="214"/>
      <c r="CPT47" s="214"/>
      <c r="CPU47" s="214"/>
      <c r="CPV47" s="214"/>
      <c r="CPW47" s="214"/>
      <c r="CPX47" s="214"/>
      <c r="CPY47" s="214"/>
      <c r="CPZ47" s="214"/>
      <c r="CQA47" s="214"/>
      <c r="CQB47" s="214"/>
      <c r="CQC47" s="214"/>
      <c r="CQD47" s="214"/>
      <c r="CQE47" s="214"/>
      <c r="CQF47" s="214"/>
      <c r="CQG47" s="214"/>
      <c r="CQH47" s="214"/>
      <c r="CQI47" s="214"/>
      <c r="CQJ47" s="214"/>
      <c r="CQK47" s="214"/>
      <c r="CQL47" s="214"/>
      <c r="CQM47" s="214"/>
      <c r="CQN47" s="214"/>
      <c r="CQO47" s="214"/>
      <c r="CQP47" s="214"/>
      <c r="CQQ47" s="214"/>
      <c r="CQR47" s="214"/>
      <c r="CQS47" s="214"/>
      <c r="CQT47" s="214"/>
      <c r="CQU47" s="214"/>
      <c r="CQV47" s="214"/>
      <c r="CQW47" s="214"/>
      <c r="CQX47" s="214"/>
      <c r="CQY47" s="214"/>
      <c r="CQZ47" s="214"/>
      <c r="CRA47" s="214"/>
      <c r="CRB47" s="214"/>
      <c r="CRC47" s="214"/>
      <c r="CRD47" s="214"/>
      <c r="CRE47" s="214"/>
      <c r="CRF47" s="214"/>
      <c r="CRG47" s="214"/>
      <c r="CRH47" s="214"/>
      <c r="CRI47" s="214"/>
      <c r="CRJ47" s="214"/>
      <c r="CRK47" s="214"/>
      <c r="CRL47" s="214"/>
      <c r="CRM47" s="214"/>
      <c r="CRN47" s="214"/>
      <c r="CRO47" s="214"/>
      <c r="CRP47" s="214"/>
      <c r="CRQ47" s="214"/>
      <c r="CRR47" s="214"/>
      <c r="CRS47" s="214"/>
      <c r="CRT47" s="214"/>
      <c r="CRU47" s="214"/>
      <c r="CRV47" s="214"/>
      <c r="CRW47" s="214"/>
      <c r="CRX47" s="214"/>
      <c r="CRY47" s="214"/>
      <c r="CRZ47" s="214"/>
      <c r="CSA47" s="214"/>
      <c r="CSB47" s="214"/>
      <c r="CSC47" s="214"/>
      <c r="CSD47" s="214"/>
      <c r="CSE47" s="214"/>
      <c r="CSF47" s="214"/>
      <c r="CSG47" s="214"/>
      <c r="CSH47" s="214"/>
      <c r="CSI47" s="214"/>
      <c r="CSJ47" s="214"/>
      <c r="CSK47" s="214"/>
      <c r="CSL47" s="214"/>
      <c r="CSM47" s="214"/>
      <c r="CSN47" s="214"/>
      <c r="CSO47" s="214"/>
      <c r="CSP47" s="214"/>
      <c r="CSQ47" s="214"/>
      <c r="CSR47" s="214"/>
      <c r="CSS47" s="214"/>
      <c r="CST47" s="214"/>
      <c r="CSU47" s="214"/>
      <c r="CSV47" s="214"/>
      <c r="CSW47" s="214"/>
      <c r="CSX47" s="214"/>
      <c r="CSY47" s="214"/>
      <c r="CSZ47" s="214"/>
      <c r="CTA47" s="214"/>
      <c r="CTB47" s="214"/>
      <c r="CTC47" s="214"/>
      <c r="CTD47" s="214"/>
      <c r="CTE47" s="214"/>
      <c r="CTF47" s="214"/>
      <c r="CTG47" s="214"/>
      <c r="CTH47" s="214"/>
      <c r="CTI47" s="214"/>
      <c r="CTJ47" s="214"/>
      <c r="CTK47" s="214"/>
      <c r="CTL47" s="214"/>
      <c r="CTM47" s="214"/>
      <c r="CTN47" s="214"/>
      <c r="CTO47" s="214"/>
      <c r="CTP47" s="214"/>
      <c r="CTQ47" s="214"/>
      <c r="CTR47" s="214"/>
      <c r="CTS47" s="214"/>
      <c r="CTT47" s="214"/>
      <c r="CTU47" s="214"/>
      <c r="CTV47" s="214"/>
      <c r="CTW47" s="214"/>
      <c r="CTX47" s="214"/>
      <c r="CTY47" s="214"/>
      <c r="CTZ47" s="214"/>
      <c r="CUA47" s="214"/>
      <c r="CUB47" s="214"/>
      <c r="CUC47" s="214"/>
      <c r="CUD47" s="214"/>
      <c r="CUE47" s="214"/>
      <c r="CUF47" s="214"/>
      <c r="CUG47" s="214"/>
      <c r="CUH47" s="214"/>
      <c r="CUI47" s="214"/>
      <c r="CUJ47" s="214"/>
      <c r="CUK47" s="214"/>
      <c r="CUL47" s="214"/>
      <c r="CUM47" s="214"/>
      <c r="CUN47" s="214"/>
      <c r="CUO47" s="214"/>
      <c r="CUP47" s="214"/>
      <c r="CUQ47" s="214"/>
      <c r="CUR47" s="214"/>
      <c r="CUS47" s="214"/>
      <c r="CUT47" s="214"/>
      <c r="CUU47" s="214"/>
      <c r="CUV47" s="214"/>
      <c r="CUW47" s="214"/>
      <c r="CUX47" s="214"/>
      <c r="CUY47" s="214"/>
      <c r="CUZ47" s="214"/>
      <c r="CVA47" s="214"/>
      <c r="CVB47" s="214"/>
      <c r="CVC47" s="214"/>
      <c r="CVD47" s="214"/>
      <c r="CVE47" s="214"/>
      <c r="CVF47" s="214"/>
      <c r="CVG47" s="214"/>
      <c r="CVH47" s="214"/>
      <c r="CVI47" s="214"/>
      <c r="CVJ47" s="214"/>
      <c r="CVK47" s="214"/>
      <c r="CVL47" s="214"/>
      <c r="CVM47" s="214"/>
      <c r="CVN47" s="214"/>
      <c r="CVO47" s="214"/>
      <c r="CVP47" s="214"/>
      <c r="CVQ47" s="214"/>
      <c r="CVR47" s="214"/>
      <c r="CVS47" s="214"/>
      <c r="CVT47" s="214"/>
      <c r="CVU47" s="214"/>
      <c r="CVV47" s="214"/>
      <c r="CVW47" s="214"/>
      <c r="CVX47" s="214"/>
      <c r="CVY47" s="214"/>
      <c r="CVZ47" s="214"/>
      <c r="CWA47" s="214"/>
      <c r="CWB47" s="214"/>
      <c r="CWC47" s="214"/>
      <c r="CWD47" s="214"/>
      <c r="CWE47" s="214"/>
      <c r="CWF47" s="214"/>
      <c r="CWG47" s="214"/>
      <c r="CWH47" s="214"/>
      <c r="CWI47" s="214"/>
      <c r="CWJ47" s="214"/>
      <c r="CWK47" s="214"/>
      <c r="CWL47" s="214"/>
      <c r="CWM47" s="214"/>
      <c r="CWN47" s="214"/>
      <c r="CWO47" s="214"/>
      <c r="CWP47" s="214"/>
      <c r="CWQ47" s="214"/>
      <c r="CWR47" s="214"/>
      <c r="CWS47" s="214"/>
      <c r="CWT47" s="214"/>
      <c r="CWU47" s="214"/>
      <c r="CWV47" s="214"/>
      <c r="CWW47" s="214"/>
      <c r="CWX47" s="214"/>
      <c r="CWY47" s="214"/>
      <c r="CWZ47" s="214"/>
      <c r="CXA47" s="214"/>
      <c r="CXB47" s="214"/>
      <c r="CXC47" s="214"/>
      <c r="CXD47" s="214"/>
      <c r="CXE47" s="214"/>
      <c r="CXF47" s="214"/>
      <c r="CXG47" s="214"/>
      <c r="CXH47" s="214"/>
      <c r="CXI47" s="214"/>
      <c r="CXJ47" s="214"/>
      <c r="CXK47" s="214"/>
      <c r="CXL47" s="214"/>
      <c r="CXM47" s="214"/>
      <c r="CXN47" s="214"/>
      <c r="CXO47" s="214"/>
      <c r="CXP47" s="214"/>
      <c r="CXQ47" s="214"/>
      <c r="CXR47" s="214"/>
      <c r="CXS47" s="214"/>
      <c r="CXT47" s="214"/>
      <c r="CXU47" s="214"/>
      <c r="CXV47" s="214"/>
      <c r="CXW47" s="214"/>
      <c r="CXX47" s="214"/>
      <c r="CXY47" s="214"/>
      <c r="CXZ47" s="214"/>
      <c r="CYA47" s="214"/>
      <c r="CYB47" s="214"/>
      <c r="CYC47" s="214"/>
      <c r="CYD47" s="214"/>
      <c r="CYE47" s="214"/>
      <c r="CYF47" s="214"/>
      <c r="CYG47" s="214"/>
      <c r="CYH47" s="214"/>
      <c r="CYI47" s="214"/>
      <c r="CYJ47" s="214"/>
      <c r="CYK47" s="214"/>
      <c r="CYL47" s="214"/>
      <c r="CYM47" s="214"/>
      <c r="CYN47" s="214"/>
      <c r="CYO47" s="214"/>
      <c r="CYP47" s="214"/>
      <c r="CYQ47" s="214"/>
      <c r="CYR47" s="214"/>
      <c r="CYS47" s="214"/>
      <c r="CYT47" s="214"/>
      <c r="CYU47" s="214"/>
      <c r="CYV47" s="214"/>
      <c r="CYW47" s="214"/>
      <c r="CYX47" s="214"/>
      <c r="CYY47" s="214"/>
      <c r="CYZ47" s="214"/>
      <c r="CZA47" s="214"/>
      <c r="CZB47" s="214"/>
      <c r="CZC47" s="214"/>
      <c r="CZD47" s="214"/>
      <c r="CZE47" s="214"/>
      <c r="CZF47" s="214"/>
      <c r="CZG47" s="214"/>
      <c r="CZH47" s="214"/>
      <c r="CZI47" s="214"/>
      <c r="CZJ47" s="214"/>
      <c r="CZK47" s="214"/>
      <c r="CZL47" s="214"/>
      <c r="CZM47" s="214"/>
      <c r="CZN47" s="214"/>
      <c r="CZO47" s="214"/>
      <c r="CZP47" s="214"/>
      <c r="CZQ47" s="214"/>
      <c r="CZR47" s="214"/>
      <c r="CZS47" s="214"/>
      <c r="CZT47" s="214"/>
      <c r="CZU47" s="214"/>
      <c r="CZV47" s="214"/>
      <c r="CZW47" s="214"/>
      <c r="CZX47" s="214"/>
      <c r="CZY47" s="214"/>
      <c r="CZZ47" s="214"/>
      <c r="DAA47" s="214"/>
      <c r="DAB47" s="214"/>
      <c r="DAC47" s="214"/>
      <c r="DAD47" s="214"/>
      <c r="DAE47" s="214"/>
      <c r="DAF47" s="214"/>
      <c r="DAG47" s="214"/>
      <c r="DAH47" s="214"/>
      <c r="DAI47" s="214"/>
      <c r="DAJ47" s="214"/>
      <c r="DAK47" s="214"/>
      <c r="DAL47" s="214"/>
      <c r="DAM47" s="214"/>
      <c r="DAN47" s="214"/>
      <c r="DAO47" s="214"/>
      <c r="DAP47" s="214"/>
      <c r="DAQ47" s="214"/>
      <c r="DAR47" s="214"/>
      <c r="DAS47" s="214"/>
      <c r="DAT47" s="214"/>
      <c r="DAU47" s="214"/>
      <c r="DAV47" s="214"/>
      <c r="DAW47" s="214"/>
      <c r="DAX47" s="214"/>
      <c r="DAY47" s="214"/>
      <c r="DAZ47" s="214"/>
      <c r="DBA47" s="214"/>
      <c r="DBB47" s="214"/>
      <c r="DBC47" s="214"/>
      <c r="DBD47" s="214"/>
      <c r="DBE47" s="214"/>
      <c r="DBF47" s="214"/>
      <c r="DBG47" s="214"/>
      <c r="DBH47" s="214"/>
      <c r="DBI47" s="214"/>
      <c r="DBJ47" s="214"/>
      <c r="DBK47" s="214"/>
      <c r="DBL47" s="214"/>
      <c r="DBM47" s="214"/>
      <c r="DBN47" s="214"/>
      <c r="DBO47" s="214"/>
      <c r="DBP47" s="214"/>
      <c r="DBQ47" s="214"/>
      <c r="DBR47" s="214"/>
      <c r="DBS47" s="214"/>
      <c r="DBT47" s="214"/>
      <c r="DBU47" s="214"/>
      <c r="DBV47" s="214"/>
      <c r="DBW47" s="214"/>
      <c r="DBX47" s="214"/>
      <c r="DBY47" s="214"/>
      <c r="DBZ47" s="214"/>
      <c r="DCA47" s="214"/>
      <c r="DCB47" s="214"/>
      <c r="DCC47" s="214"/>
      <c r="DCD47" s="214"/>
      <c r="DCE47" s="214"/>
      <c r="DCF47" s="214"/>
      <c r="DCG47" s="214"/>
      <c r="DCH47" s="214"/>
      <c r="DCI47" s="214"/>
      <c r="DCJ47" s="214"/>
      <c r="DCK47" s="214"/>
      <c r="DCL47" s="214"/>
      <c r="DCM47" s="214"/>
      <c r="DCN47" s="214"/>
      <c r="DCO47" s="214"/>
      <c r="DCP47" s="214"/>
      <c r="DCQ47" s="214"/>
      <c r="DCR47" s="214"/>
      <c r="DCS47" s="214"/>
      <c r="DCT47" s="214"/>
      <c r="DCU47" s="214"/>
      <c r="DCV47" s="214"/>
      <c r="DCW47" s="214"/>
      <c r="DCX47" s="214"/>
      <c r="DCY47" s="214"/>
      <c r="DCZ47" s="214"/>
      <c r="DDA47" s="214"/>
      <c r="DDB47" s="214"/>
      <c r="DDC47" s="214"/>
      <c r="DDD47" s="214"/>
      <c r="DDE47" s="214"/>
      <c r="DDF47" s="214"/>
      <c r="DDG47" s="214"/>
      <c r="DDH47" s="214"/>
      <c r="DDI47" s="214"/>
      <c r="DDJ47" s="214"/>
      <c r="DDK47" s="214"/>
      <c r="DDL47" s="214"/>
      <c r="DDM47" s="214"/>
      <c r="DDN47" s="214"/>
      <c r="DDO47" s="214"/>
      <c r="DDP47" s="214"/>
      <c r="DDQ47" s="214"/>
      <c r="DDR47" s="214"/>
      <c r="DDS47" s="214"/>
      <c r="DDT47" s="214"/>
      <c r="DDU47" s="214"/>
      <c r="DDV47" s="214"/>
      <c r="DDW47" s="214"/>
      <c r="DDX47" s="214"/>
      <c r="DDY47" s="214"/>
      <c r="DDZ47" s="214"/>
      <c r="DEA47" s="214"/>
      <c r="DEB47" s="214"/>
      <c r="DEC47" s="214"/>
      <c r="DED47" s="214"/>
      <c r="DEE47" s="214"/>
      <c r="DEF47" s="214"/>
      <c r="DEG47" s="214"/>
      <c r="DEH47" s="214"/>
      <c r="DEI47" s="214"/>
      <c r="DEJ47" s="214"/>
      <c r="DEK47" s="214"/>
      <c r="DEL47" s="214"/>
      <c r="DEM47" s="214"/>
      <c r="DEN47" s="214"/>
      <c r="DEO47" s="214"/>
      <c r="DEP47" s="214"/>
      <c r="DEQ47" s="214"/>
      <c r="DER47" s="214"/>
      <c r="DES47" s="214"/>
      <c r="DET47" s="214"/>
      <c r="DEU47" s="214"/>
      <c r="DEV47" s="214"/>
      <c r="DEW47" s="214"/>
      <c r="DEX47" s="214"/>
      <c r="DEY47" s="214"/>
      <c r="DEZ47" s="214"/>
      <c r="DFA47" s="214"/>
      <c r="DFB47" s="214"/>
      <c r="DFC47" s="214"/>
      <c r="DFD47" s="214"/>
      <c r="DFE47" s="214"/>
      <c r="DFF47" s="214"/>
      <c r="DFG47" s="214"/>
      <c r="DFH47" s="214"/>
      <c r="DFI47" s="214"/>
      <c r="DFJ47" s="214"/>
      <c r="DFK47" s="214"/>
      <c r="DFL47" s="214"/>
      <c r="DFM47" s="214"/>
      <c r="DFN47" s="214"/>
      <c r="DFO47" s="214"/>
      <c r="DFP47" s="214"/>
      <c r="DFQ47" s="214"/>
      <c r="DFR47" s="214"/>
      <c r="DFS47" s="214"/>
      <c r="DFT47" s="214"/>
      <c r="DFU47" s="214"/>
      <c r="DFV47" s="214"/>
      <c r="DFW47" s="214"/>
      <c r="DFX47" s="214"/>
      <c r="DFY47" s="214"/>
      <c r="DFZ47" s="214"/>
      <c r="DGA47" s="214"/>
      <c r="DGB47" s="214"/>
      <c r="DGC47" s="214"/>
      <c r="DGD47" s="214"/>
      <c r="DGE47" s="214"/>
      <c r="DGF47" s="214"/>
      <c r="DGG47" s="214"/>
      <c r="DGH47" s="214"/>
      <c r="DGI47" s="214"/>
      <c r="DGJ47" s="214"/>
      <c r="DGK47" s="214"/>
      <c r="DGL47" s="214"/>
      <c r="DGM47" s="214"/>
      <c r="DGN47" s="214"/>
      <c r="DGO47" s="214"/>
      <c r="DGP47" s="214"/>
      <c r="DGQ47" s="214"/>
      <c r="DGR47" s="214"/>
      <c r="DGS47" s="214"/>
      <c r="DGT47" s="214"/>
      <c r="DGU47" s="214"/>
      <c r="DGV47" s="214"/>
      <c r="DGW47" s="214"/>
      <c r="DGX47" s="214"/>
      <c r="DGY47" s="214"/>
      <c r="DGZ47" s="214"/>
      <c r="DHA47" s="214"/>
      <c r="DHB47" s="214"/>
      <c r="DHC47" s="214"/>
      <c r="DHD47" s="214"/>
      <c r="DHE47" s="214"/>
      <c r="DHF47" s="214"/>
      <c r="DHG47" s="214"/>
      <c r="DHH47" s="214"/>
      <c r="DHI47" s="214"/>
      <c r="DHJ47" s="214"/>
      <c r="DHK47" s="214"/>
      <c r="DHL47" s="214"/>
      <c r="DHM47" s="214"/>
      <c r="DHN47" s="214"/>
      <c r="DHO47" s="214"/>
      <c r="DHP47" s="214"/>
      <c r="DHQ47" s="214"/>
      <c r="DHR47" s="214"/>
      <c r="DHS47" s="214"/>
      <c r="DHT47" s="214"/>
      <c r="DHU47" s="214"/>
      <c r="DHV47" s="214"/>
      <c r="DHW47" s="214"/>
      <c r="DHX47" s="214"/>
      <c r="DHY47" s="214"/>
      <c r="DHZ47" s="214"/>
      <c r="DIA47" s="214"/>
      <c r="DIB47" s="214"/>
      <c r="DIC47" s="214"/>
      <c r="DID47" s="214"/>
      <c r="DIE47" s="214"/>
      <c r="DIF47" s="214"/>
      <c r="DIG47" s="214"/>
      <c r="DIH47" s="214"/>
      <c r="DII47" s="214"/>
      <c r="DIJ47" s="214"/>
      <c r="DIK47" s="214"/>
      <c r="DIL47" s="214"/>
      <c r="DIM47" s="214"/>
      <c r="DIN47" s="214"/>
      <c r="DIO47" s="214"/>
      <c r="DIP47" s="214"/>
      <c r="DIQ47" s="214"/>
      <c r="DIR47" s="214"/>
      <c r="DIS47" s="214"/>
      <c r="DIT47" s="214"/>
      <c r="DIU47" s="214"/>
      <c r="DIV47" s="214"/>
      <c r="DIW47" s="214"/>
      <c r="DIX47" s="214"/>
      <c r="DIY47" s="214"/>
      <c r="DIZ47" s="214"/>
      <c r="DJA47" s="214"/>
      <c r="DJB47" s="214"/>
      <c r="DJC47" s="214"/>
      <c r="DJD47" s="214"/>
      <c r="DJE47" s="214"/>
      <c r="DJF47" s="214"/>
      <c r="DJG47" s="214"/>
      <c r="DJH47" s="214"/>
      <c r="DJI47" s="214"/>
      <c r="DJJ47" s="214"/>
      <c r="DJK47" s="214"/>
      <c r="DJL47" s="214"/>
      <c r="DJM47" s="214"/>
      <c r="DJN47" s="214"/>
      <c r="DJO47" s="214"/>
      <c r="DJP47" s="214"/>
      <c r="DJQ47" s="214"/>
      <c r="DJR47" s="214"/>
      <c r="DJS47" s="214"/>
      <c r="DJT47" s="214"/>
      <c r="DJU47" s="214"/>
      <c r="DJV47" s="214"/>
      <c r="DJW47" s="214"/>
      <c r="DJX47" s="214"/>
      <c r="DJY47" s="214"/>
      <c r="DJZ47" s="214"/>
      <c r="DKA47" s="214"/>
      <c r="DKB47" s="214"/>
      <c r="DKC47" s="214"/>
      <c r="DKD47" s="214"/>
      <c r="DKE47" s="214"/>
      <c r="DKF47" s="214"/>
      <c r="DKG47" s="214"/>
      <c r="DKH47" s="214"/>
      <c r="DKI47" s="214"/>
      <c r="DKJ47" s="214"/>
      <c r="DKK47" s="214"/>
      <c r="DKL47" s="214"/>
      <c r="DKM47" s="214"/>
      <c r="DKN47" s="214"/>
      <c r="DKO47" s="214"/>
      <c r="DKP47" s="214"/>
      <c r="DKQ47" s="214"/>
      <c r="DKR47" s="214"/>
      <c r="DKS47" s="214"/>
      <c r="DKT47" s="214"/>
      <c r="DKU47" s="214"/>
      <c r="DKV47" s="214"/>
      <c r="DKW47" s="214"/>
      <c r="DKX47" s="214"/>
      <c r="DKY47" s="214"/>
      <c r="DKZ47" s="214"/>
      <c r="DLA47" s="214"/>
      <c r="DLB47" s="214"/>
      <c r="DLC47" s="214"/>
      <c r="DLD47" s="214"/>
      <c r="DLE47" s="214"/>
      <c r="DLF47" s="214"/>
      <c r="DLG47" s="214"/>
      <c r="DLH47" s="214"/>
      <c r="DLI47" s="214"/>
      <c r="DLJ47" s="214"/>
      <c r="DLK47" s="214"/>
      <c r="DLL47" s="214"/>
      <c r="DLM47" s="214"/>
      <c r="DLN47" s="214"/>
      <c r="DLO47" s="214"/>
      <c r="DLP47" s="214"/>
      <c r="DLQ47" s="214"/>
      <c r="DLR47" s="214"/>
      <c r="DLS47" s="214"/>
      <c r="DLT47" s="214"/>
      <c r="DLU47" s="214"/>
      <c r="DLV47" s="214"/>
      <c r="DLW47" s="214"/>
      <c r="DLX47" s="214"/>
      <c r="DLY47" s="214"/>
      <c r="DLZ47" s="214"/>
      <c r="DMA47" s="214"/>
      <c r="DMB47" s="214"/>
      <c r="DMC47" s="214"/>
      <c r="DMD47" s="214"/>
      <c r="DME47" s="214"/>
      <c r="DMF47" s="214"/>
      <c r="DMG47" s="214"/>
      <c r="DMH47" s="214"/>
      <c r="DMI47" s="214"/>
      <c r="DMJ47" s="214"/>
      <c r="DMK47" s="214"/>
      <c r="DML47" s="214"/>
      <c r="DMM47" s="214"/>
      <c r="DMN47" s="214"/>
      <c r="DMO47" s="214"/>
      <c r="DMP47" s="214"/>
      <c r="DMQ47" s="214"/>
      <c r="DMR47" s="214"/>
      <c r="DMS47" s="214"/>
      <c r="DMT47" s="214"/>
      <c r="DMU47" s="214"/>
      <c r="DMV47" s="214"/>
      <c r="DMW47" s="214"/>
      <c r="DMX47" s="214"/>
      <c r="DMY47" s="214"/>
      <c r="DMZ47" s="214"/>
      <c r="DNA47" s="214"/>
      <c r="DNB47" s="214"/>
      <c r="DNC47" s="214"/>
      <c r="DND47" s="214"/>
      <c r="DNE47" s="214"/>
      <c r="DNF47" s="214"/>
      <c r="DNG47" s="214"/>
      <c r="DNH47" s="214"/>
      <c r="DNI47" s="214"/>
      <c r="DNJ47" s="214"/>
      <c r="DNK47" s="214"/>
      <c r="DNL47" s="214"/>
      <c r="DNM47" s="214"/>
      <c r="DNN47" s="214"/>
      <c r="DNO47" s="214"/>
      <c r="DNP47" s="214"/>
      <c r="DNQ47" s="214"/>
      <c r="DNR47" s="214"/>
      <c r="DNS47" s="214"/>
      <c r="DNT47" s="214"/>
      <c r="DNU47" s="214"/>
      <c r="DNV47" s="214"/>
      <c r="DNW47" s="214"/>
      <c r="DNX47" s="214"/>
      <c r="DNY47" s="214"/>
      <c r="DNZ47" s="214"/>
      <c r="DOA47" s="214"/>
      <c r="DOB47" s="214"/>
      <c r="DOC47" s="214"/>
      <c r="DOD47" s="214"/>
      <c r="DOE47" s="214"/>
      <c r="DOF47" s="214"/>
      <c r="DOG47" s="214"/>
      <c r="DOH47" s="214"/>
      <c r="DOI47" s="214"/>
      <c r="DOJ47" s="214"/>
      <c r="DOK47" s="214"/>
      <c r="DOL47" s="214"/>
      <c r="DOM47" s="214"/>
      <c r="DON47" s="214"/>
      <c r="DOO47" s="214"/>
      <c r="DOP47" s="214"/>
      <c r="DOQ47" s="214"/>
      <c r="DOR47" s="214"/>
      <c r="DOS47" s="214"/>
      <c r="DOT47" s="214"/>
      <c r="DOU47" s="214"/>
      <c r="DOV47" s="214"/>
      <c r="DOW47" s="214"/>
      <c r="DOX47" s="214"/>
      <c r="DOY47" s="214"/>
      <c r="DOZ47" s="214"/>
      <c r="DPA47" s="214"/>
      <c r="DPB47" s="214"/>
      <c r="DPC47" s="214"/>
      <c r="DPD47" s="214"/>
      <c r="DPE47" s="214"/>
      <c r="DPF47" s="214"/>
      <c r="DPG47" s="214"/>
      <c r="DPH47" s="214"/>
      <c r="DPI47" s="214"/>
      <c r="DPJ47" s="214"/>
      <c r="DPK47" s="214"/>
      <c r="DPL47" s="214"/>
      <c r="DPM47" s="214"/>
      <c r="DPN47" s="214"/>
      <c r="DPO47" s="214"/>
      <c r="DPP47" s="214"/>
      <c r="DPQ47" s="214"/>
      <c r="DPR47" s="214"/>
      <c r="DPS47" s="214"/>
      <c r="DPT47" s="214"/>
      <c r="DPU47" s="214"/>
      <c r="DPV47" s="214"/>
      <c r="DPW47" s="214"/>
      <c r="DPX47" s="214"/>
      <c r="DPY47" s="214"/>
      <c r="DPZ47" s="214"/>
      <c r="DQA47" s="214"/>
      <c r="DQB47" s="214"/>
      <c r="DQC47" s="214"/>
      <c r="DQD47" s="214"/>
      <c r="DQE47" s="214"/>
      <c r="DQF47" s="214"/>
      <c r="DQG47" s="214"/>
      <c r="DQH47" s="214"/>
      <c r="DQI47" s="214"/>
      <c r="DQJ47" s="214"/>
      <c r="DQK47" s="214"/>
      <c r="DQL47" s="214"/>
      <c r="DQM47" s="214"/>
      <c r="DQN47" s="214"/>
      <c r="DQO47" s="214"/>
      <c r="DQP47" s="214"/>
      <c r="DQQ47" s="214"/>
      <c r="DQR47" s="214"/>
      <c r="DQS47" s="214"/>
      <c r="DQT47" s="214"/>
      <c r="DQU47" s="214"/>
      <c r="DQV47" s="214"/>
      <c r="DQW47" s="214"/>
      <c r="DQX47" s="214"/>
      <c r="DQY47" s="214"/>
      <c r="DQZ47" s="214"/>
      <c r="DRA47" s="214"/>
      <c r="DRB47" s="214"/>
      <c r="DRC47" s="214"/>
      <c r="DRD47" s="214"/>
      <c r="DRE47" s="214"/>
      <c r="DRF47" s="214"/>
      <c r="DRG47" s="214"/>
      <c r="DRH47" s="214"/>
      <c r="DRI47" s="214"/>
      <c r="DRJ47" s="214"/>
      <c r="DRK47" s="214"/>
      <c r="DRL47" s="214"/>
      <c r="DRM47" s="214"/>
      <c r="DRN47" s="214"/>
      <c r="DRO47" s="214"/>
      <c r="DRP47" s="214"/>
      <c r="DRQ47" s="214"/>
      <c r="DRR47" s="214"/>
      <c r="DRS47" s="214"/>
      <c r="DRT47" s="214"/>
      <c r="DRU47" s="214"/>
      <c r="DRV47" s="214"/>
      <c r="DRW47" s="214"/>
      <c r="DRX47" s="214"/>
      <c r="DRY47" s="214"/>
      <c r="DRZ47" s="214"/>
      <c r="DSA47" s="214"/>
      <c r="DSB47" s="214"/>
      <c r="DSC47" s="214"/>
      <c r="DSD47" s="214"/>
      <c r="DSE47" s="214"/>
      <c r="DSF47" s="214"/>
      <c r="DSG47" s="214"/>
      <c r="DSH47" s="214"/>
      <c r="DSI47" s="214"/>
      <c r="DSJ47" s="214"/>
      <c r="DSK47" s="214"/>
      <c r="DSL47" s="214"/>
      <c r="DSM47" s="214"/>
      <c r="DSN47" s="214"/>
      <c r="DSO47" s="214"/>
      <c r="DSP47" s="214"/>
      <c r="DSQ47" s="214"/>
      <c r="DSR47" s="214"/>
      <c r="DSS47" s="214"/>
      <c r="DST47" s="214"/>
      <c r="DSU47" s="214"/>
      <c r="DSV47" s="214"/>
      <c r="DSW47" s="214"/>
      <c r="DSX47" s="214"/>
      <c r="DSY47" s="214"/>
      <c r="DSZ47" s="214"/>
      <c r="DTA47" s="214"/>
      <c r="DTB47" s="214"/>
      <c r="DTC47" s="214"/>
      <c r="DTD47" s="214"/>
      <c r="DTE47" s="214"/>
      <c r="DTF47" s="214"/>
      <c r="DTG47" s="214"/>
      <c r="DTH47" s="214"/>
      <c r="DTI47" s="214"/>
      <c r="DTJ47" s="214"/>
      <c r="DTK47" s="214"/>
      <c r="DTL47" s="214"/>
      <c r="DTM47" s="214"/>
      <c r="DTN47" s="214"/>
      <c r="DTO47" s="214"/>
      <c r="DTP47" s="214"/>
      <c r="DTQ47" s="214"/>
      <c r="DTR47" s="214"/>
      <c r="DTS47" s="214"/>
      <c r="DTT47" s="214"/>
      <c r="DTU47" s="214"/>
      <c r="DTV47" s="214"/>
      <c r="DTW47" s="214"/>
      <c r="DTX47" s="214"/>
      <c r="DTY47" s="214"/>
      <c r="DTZ47" s="214"/>
      <c r="DUA47" s="214"/>
      <c r="DUB47" s="214"/>
      <c r="DUC47" s="214"/>
      <c r="DUD47" s="214"/>
      <c r="DUE47" s="214"/>
      <c r="DUF47" s="214"/>
      <c r="DUG47" s="214"/>
      <c r="DUH47" s="214"/>
      <c r="DUI47" s="214"/>
      <c r="DUJ47" s="214"/>
      <c r="DUK47" s="214"/>
      <c r="DUL47" s="214"/>
      <c r="DUM47" s="214"/>
      <c r="DUN47" s="214"/>
      <c r="DUO47" s="214"/>
      <c r="DUP47" s="214"/>
      <c r="DUQ47" s="214"/>
      <c r="DUR47" s="214"/>
      <c r="DUS47" s="214"/>
      <c r="DUT47" s="214"/>
      <c r="DUU47" s="214"/>
      <c r="DUV47" s="214"/>
      <c r="DUW47" s="214"/>
      <c r="DUX47" s="214"/>
      <c r="DUY47" s="214"/>
      <c r="DUZ47" s="214"/>
      <c r="DVA47" s="214"/>
      <c r="DVB47" s="214"/>
      <c r="DVC47" s="214"/>
      <c r="DVD47" s="214"/>
      <c r="DVE47" s="214"/>
      <c r="DVF47" s="214"/>
      <c r="DVG47" s="214"/>
      <c r="DVH47" s="214"/>
      <c r="DVI47" s="214"/>
      <c r="DVJ47" s="214"/>
      <c r="DVK47" s="214"/>
      <c r="DVL47" s="214"/>
      <c r="DVM47" s="214"/>
      <c r="DVN47" s="214"/>
      <c r="DVO47" s="214"/>
      <c r="DVP47" s="214"/>
      <c r="DVQ47" s="214"/>
      <c r="DVR47" s="214"/>
      <c r="DVS47" s="214"/>
      <c r="DVT47" s="214"/>
      <c r="DVU47" s="214"/>
      <c r="DVV47" s="214"/>
      <c r="DVW47" s="214"/>
      <c r="DVX47" s="214"/>
      <c r="DVY47" s="214"/>
      <c r="DVZ47" s="214"/>
      <c r="DWA47" s="214"/>
      <c r="DWB47" s="214"/>
      <c r="DWC47" s="214"/>
      <c r="DWD47" s="214"/>
      <c r="DWE47" s="214"/>
      <c r="DWF47" s="214"/>
      <c r="DWG47" s="214"/>
      <c r="DWH47" s="214"/>
      <c r="DWI47" s="214"/>
      <c r="DWJ47" s="214"/>
      <c r="DWK47" s="214"/>
      <c r="DWL47" s="214"/>
      <c r="DWM47" s="214"/>
      <c r="DWN47" s="214"/>
      <c r="DWO47" s="214"/>
      <c r="DWP47" s="214"/>
      <c r="DWQ47" s="214"/>
      <c r="DWR47" s="214"/>
      <c r="DWS47" s="214"/>
      <c r="DWT47" s="214"/>
      <c r="DWU47" s="214"/>
      <c r="DWV47" s="214"/>
      <c r="DWW47" s="214"/>
      <c r="DWX47" s="214"/>
      <c r="DWY47" s="214"/>
      <c r="DWZ47" s="214"/>
      <c r="DXA47" s="214"/>
      <c r="DXB47" s="214"/>
      <c r="DXC47" s="214"/>
      <c r="DXD47" s="214"/>
      <c r="DXE47" s="214"/>
      <c r="DXF47" s="214"/>
      <c r="DXG47" s="214"/>
      <c r="DXH47" s="214"/>
      <c r="DXI47" s="214"/>
      <c r="DXJ47" s="214"/>
      <c r="DXK47" s="214"/>
      <c r="DXL47" s="214"/>
      <c r="DXM47" s="214"/>
      <c r="DXN47" s="214"/>
      <c r="DXO47" s="214"/>
      <c r="DXP47" s="214"/>
      <c r="DXQ47" s="214"/>
      <c r="DXR47" s="214"/>
      <c r="DXS47" s="214"/>
      <c r="DXT47" s="214"/>
      <c r="DXU47" s="214"/>
      <c r="DXV47" s="214"/>
      <c r="DXW47" s="214"/>
      <c r="DXX47" s="214"/>
      <c r="DXY47" s="214"/>
      <c r="DXZ47" s="214"/>
      <c r="DYA47" s="214"/>
      <c r="DYB47" s="214"/>
      <c r="DYC47" s="214"/>
      <c r="DYD47" s="214"/>
      <c r="DYE47" s="214"/>
      <c r="DYF47" s="214"/>
      <c r="DYG47" s="214"/>
      <c r="DYH47" s="214"/>
      <c r="DYI47" s="214"/>
      <c r="DYJ47" s="214"/>
      <c r="DYK47" s="214"/>
      <c r="DYL47" s="214"/>
      <c r="DYM47" s="214"/>
      <c r="DYN47" s="214"/>
      <c r="DYO47" s="214"/>
      <c r="DYP47" s="214"/>
      <c r="DYQ47" s="214"/>
      <c r="DYR47" s="214"/>
      <c r="DYS47" s="214"/>
      <c r="DYT47" s="214"/>
      <c r="DYU47" s="214"/>
      <c r="DYV47" s="214"/>
      <c r="DYW47" s="214"/>
      <c r="DYX47" s="214"/>
      <c r="DYY47" s="214"/>
      <c r="DYZ47" s="214"/>
      <c r="DZA47" s="214"/>
      <c r="DZB47" s="214"/>
      <c r="DZC47" s="214"/>
      <c r="DZD47" s="214"/>
      <c r="DZE47" s="214"/>
      <c r="DZF47" s="214"/>
      <c r="DZG47" s="214"/>
      <c r="DZH47" s="214"/>
      <c r="DZI47" s="214"/>
      <c r="DZJ47" s="214"/>
      <c r="DZK47" s="214"/>
      <c r="DZL47" s="214"/>
      <c r="DZM47" s="214"/>
      <c r="DZN47" s="214"/>
      <c r="DZO47" s="214"/>
      <c r="DZP47" s="214"/>
      <c r="DZQ47" s="214"/>
      <c r="DZR47" s="214"/>
      <c r="DZS47" s="214"/>
      <c r="DZT47" s="214"/>
      <c r="DZU47" s="214"/>
      <c r="DZV47" s="214"/>
      <c r="DZW47" s="214"/>
      <c r="DZX47" s="214"/>
      <c r="DZY47" s="214"/>
      <c r="DZZ47" s="214"/>
      <c r="EAA47" s="214"/>
      <c r="EAB47" s="214"/>
      <c r="EAC47" s="214"/>
      <c r="EAD47" s="214"/>
      <c r="EAE47" s="214"/>
      <c r="EAF47" s="214"/>
      <c r="EAG47" s="214"/>
      <c r="EAH47" s="214"/>
      <c r="EAI47" s="214"/>
      <c r="EAJ47" s="214"/>
      <c r="EAK47" s="214"/>
      <c r="EAL47" s="214"/>
      <c r="EAM47" s="214"/>
      <c r="EAN47" s="214"/>
      <c r="EAO47" s="214"/>
      <c r="EAP47" s="214"/>
      <c r="EAQ47" s="214"/>
      <c r="EAR47" s="214"/>
      <c r="EAS47" s="214"/>
      <c r="EAT47" s="214"/>
      <c r="EAU47" s="214"/>
      <c r="EAV47" s="214"/>
      <c r="EAW47" s="214"/>
      <c r="EAX47" s="214"/>
      <c r="EAY47" s="214"/>
      <c r="EAZ47" s="214"/>
      <c r="EBA47" s="214"/>
      <c r="EBB47" s="214"/>
      <c r="EBC47" s="214"/>
      <c r="EBD47" s="214"/>
      <c r="EBE47" s="214"/>
      <c r="EBF47" s="214"/>
      <c r="EBG47" s="214"/>
      <c r="EBH47" s="214"/>
      <c r="EBI47" s="214"/>
      <c r="EBJ47" s="214"/>
      <c r="EBK47" s="214"/>
      <c r="EBL47" s="214"/>
      <c r="EBM47" s="214"/>
      <c r="EBN47" s="214"/>
      <c r="EBO47" s="214"/>
      <c r="EBP47" s="214"/>
      <c r="EBQ47" s="214"/>
      <c r="EBR47" s="214"/>
      <c r="EBS47" s="214"/>
      <c r="EBT47" s="214"/>
      <c r="EBU47" s="214"/>
      <c r="EBV47" s="214"/>
      <c r="EBW47" s="214"/>
      <c r="EBX47" s="214"/>
      <c r="EBY47" s="214"/>
      <c r="EBZ47" s="214"/>
      <c r="ECA47" s="214"/>
      <c r="ECB47" s="214"/>
      <c r="ECC47" s="214"/>
      <c r="ECD47" s="214"/>
      <c r="ECE47" s="214"/>
      <c r="ECF47" s="214"/>
      <c r="ECG47" s="214"/>
      <c r="ECH47" s="214"/>
      <c r="ECI47" s="214"/>
      <c r="ECJ47" s="214"/>
      <c r="ECK47" s="214"/>
      <c r="ECL47" s="214"/>
      <c r="ECM47" s="214"/>
      <c r="ECN47" s="214"/>
      <c r="ECO47" s="214"/>
      <c r="ECP47" s="214"/>
      <c r="ECQ47" s="214"/>
      <c r="ECR47" s="214"/>
      <c r="ECS47" s="214"/>
      <c r="ECT47" s="214"/>
      <c r="ECU47" s="214"/>
      <c r="ECV47" s="214"/>
      <c r="ECW47" s="214"/>
      <c r="ECX47" s="214"/>
      <c r="ECY47" s="214"/>
      <c r="ECZ47" s="214"/>
      <c r="EDA47" s="214"/>
      <c r="EDB47" s="214"/>
      <c r="EDC47" s="214"/>
      <c r="EDD47" s="214"/>
      <c r="EDE47" s="214"/>
      <c r="EDF47" s="214"/>
      <c r="EDG47" s="214"/>
      <c r="EDH47" s="214"/>
      <c r="EDI47" s="214"/>
      <c r="EDJ47" s="214"/>
      <c r="EDK47" s="214"/>
      <c r="EDL47" s="214"/>
      <c r="EDM47" s="214"/>
      <c r="EDN47" s="214"/>
      <c r="EDO47" s="214"/>
      <c r="EDP47" s="214"/>
      <c r="EDQ47" s="214"/>
      <c r="EDR47" s="214"/>
      <c r="EDS47" s="214"/>
      <c r="EDT47" s="214"/>
      <c r="EDU47" s="214"/>
      <c r="EDV47" s="214"/>
      <c r="EDW47" s="214"/>
      <c r="EDX47" s="214"/>
      <c r="EDY47" s="214"/>
      <c r="EDZ47" s="214"/>
      <c r="EEA47" s="214"/>
      <c r="EEB47" s="214"/>
      <c r="EEC47" s="214"/>
      <c r="EED47" s="214"/>
      <c r="EEE47" s="214"/>
      <c r="EEF47" s="214"/>
      <c r="EEG47" s="214"/>
      <c r="EEH47" s="214"/>
      <c r="EEI47" s="214"/>
      <c r="EEJ47" s="214"/>
      <c r="EEK47" s="214"/>
      <c r="EEL47" s="214"/>
      <c r="EEM47" s="214"/>
      <c r="EEN47" s="214"/>
      <c r="EEO47" s="214"/>
      <c r="EEP47" s="214"/>
      <c r="EEQ47" s="214"/>
      <c r="EER47" s="214"/>
      <c r="EES47" s="214"/>
      <c r="EET47" s="214"/>
      <c r="EEU47" s="214"/>
      <c r="EEV47" s="214"/>
      <c r="EEW47" s="214"/>
      <c r="EEX47" s="214"/>
      <c r="EEY47" s="214"/>
      <c r="EEZ47" s="214"/>
      <c r="EFA47" s="214"/>
      <c r="EFB47" s="214"/>
      <c r="EFC47" s="214"/>
      <c r="EFD47" s="214"/>
      <c r="EFE47" s="214"/>
      <c r="EFF47" s="214"/>
      <c r="EFG47" s="214"/>
      <c r="EFH47" s="214"/>
      <c r="EFI47" s="214"/>
      <c r="EFJ47" s="214"/>
      <c r="EFK47" s="214"/>
      <c r="EFL47" s="214"/>
      <c r="EFM47" s="214"/>
      <c r="EFN47" s="214"/>
      <c r="EFO47" s="214"/>
      <c r="EFP47" s="214"/>
      <c r="EFQ47" s="214"/>
      <c r="EFR47" s="214"/>
      <c r="EFS47" s="214"/>
      <c r="EFT47" s="214"/>
      <c r="EFU47" s="214"/>
      <c r="EFV47" s="214"/>
      <c r="EFW47" s="214"/>
      <c r="EFX47" s="214"/>
      <c r="EFY47" s="214"/>
      <c r="EFZ47" s="214"/>
      <c r="EGA47" s="214"/>
      <c r="EGB47" s="214"/>
      <c r="EGC47" s="214"/>
      <c r="EGD47" s="214"/>
      <c r="EGE47" s="214"/>
      <c r="EGF47" s="214"/>
      <c r="EGG47" s="214"/>
      <c r="EGH47" s="214"/>
      <c r="EGI47" s="214"/>
      <c r="EGJ47" s="214"/>
      <c r="EGK47" s="214"/>
      <c r="EGL47" s="214"/>
      <c r="EGM47" s="214"/>
      <c r="EGN47" s="214"/>
      <c r="EGO47" s="214"/>
      <c r="EGP47" s="214"/>
      <c r="EGQ47" s="214"/>
      <c r="EGR47" s="214"/>
      <c r="EGS47" s="214"/>
      <c r="EGT47" s="214"/>
      <c r="EGU47" s="214"/>
      <c r="EGV47" s="214"/>
      <c r="EGW47" s="214"/>
      <c r="EGX47" s="214"/>
      <c r="EGY47" s="214"/>
      <c r="EGZ47" s="214"/>
      <c r="EHA47" s="214"/>
      <c r="EHB47" s="214"/>
      <c r="EHC47" s="214"/>
      <c r="EHD47" s="214"/>
      <c r="EHE47" s="214"/>
      <c r="EHF47" s="214"/>
      <c r="EHG47" s="214"/>
      <c r="EHH47" s="214"/>
      <c r="EHI47" s="214"/>
      <c r="EHJ47" s="214"/>
      <c r="EHK47" s="214"/>
      <c r="EHL47" s="214"/>
      <c r="EHM47" s="214"/>
      <c r="EHN47" s="214"/>
      <c r="EHO47" s="214"/>
      <c r="EHP47" s="214"/>
      <c r="EHQ47" s="214"/>
      <c r="EHR47" s="214"/>
      <c r="EHS47" s="214"/>
      <c r="EHT47" s="214"/>
      <c r="EHU47" s="214"/>
      <c r="EHV47" s="214"/>
      <c r="EHW47" s="214"/>
      <c r="EHX47" s="214"/>
      <c r="EHY47" s="214"/>
      <c r="EHZ47" s="214"/>
      <c r="EIA47" s="214"/>
      <c r="EIB47" s="214"/>
      <c r="EIC47" s="214"/>
      <c r="EID47" s="214"/>
      <c r="EIE47" s="214"/>
      <c r="EIF47" s="214"/>
      <c r="EIG47" s="214"/>
      <c r="EIH47" s="214"/>
      <c r="EII47" s="214"/>
      <c r="EIJ47" s="214"/>
      <c r="EIK47" s="214"/>
      <c r="EIL47" s="214"/>
      <c r="EIM47" s="214"/>
      <c r="EIN47" s="214"/>
      <c r="EIO47" s="214"/>
      <c r="EIP47" s="214"/>
      <c r="EIQ47" s="214"/>
      <c r="EIR47" s="214"/>
      <c r="EIS47" s="214"/>
      <c r="EIT47" s="214"/>
      <c r="EIU47" s="214"/>
      <c r="EIV47" s="214"/>
      <c r="EIW47" s="214"/>
      <c r="EIX47" s="214"/>
      <c r="EIY47" s="214"/>
      <c r="EIZ47" s="214"/>
      <c r="EJA47" s="214"/>
      <c r="EJB47" s="214"/>
      <c r="EJC47" s="214"/>
      <c r="EJD47" s="214"/>
      <c r="EJE47" s="214"/>
      <c r="EJF47" s="214"/>
      <c r="EJG47" s="214"/>
      <c r="EJH47" s="214"/>
      <c r="EJI47" s="214"/>
      <c r="EJJ47" s="214"/>
      <c r="EJK47" s="214"/>
      <c r="EJL47" s="214"/>
      <c r="EJM47" s="214"/>
      <c r="EJN47" s="214"/>
      <c r="EJO47" s="214"/>
      <c r="EJP47" s="214"/>
      <c r="EJQ47" s="214"/>
      <c r="EJR47" s="214"/>
      <c r="EJS47" s="214"/>
      <c r="EJT47" s="214"/>
      <c r="EJU47" s="214"/>
      <c r="EJV47" s="214"/>
      <c r="EJW47" s="214"/>
      <c r="EJX47" s="214"/>
      <c r="EJY47" s="214"/>
      <c r="EJZ47" s="214"/>
      <c r="EKA47" s="214"/>
      <c r="EKB47" s="214"/>
      <c r="EKC47" s="214"/>
      <c r="EKD47" s="214"/>
      <c r="EKE47" s="214"/>
      <c r="EKF47" s="214"/>
      <c r="EKG47" s="214"/>
      <c r="EKH47" s="214"/>
      <c r="EKI47" s="214"/>
      <c r="EKJ47" s="214"/>
      <c r="EKK47" s="214"/>
      <c r="EKL47" s="214"/>
      <c r="EKM47" s="214"/>
      <c r="EKN47" s="214"/>
      <c r="EKO47" s="214"/>
      <c r="EKP47" s="214"/>
      <c r="EKQ47" s="214"/>
      <c r="EKR47" s="214"/>
      <c r="EKS47" s="214"/>
      <c r="EKT47" s="214"/>
      <c r="EKU47" s="214"/>
      <c r="EKV47" s="214"/>
      <c r="EKW47" s="214"/>
      <c r="EKX47" s="214"/>
      <c r="EKY47" s="214"/>
      <c r="EKZ47" s="214"/>
      <c r="ELA47" s="214"/>
      <c r="ELB47" s="214"/>
      <c r="ELC47" s="214"/>
      <c r="ELD47" s="214"/>
      <c r="ELE47" s="214"/>
      <c r="ELF47" s="214"/>
      <c r="ELG47" s="214"/>
      <c r="ELH47" s="214"/>
      <c r="ELI47" s="214"/>
      <c r="ELJ47" s="214"/>
      <c r="ELK47" s="214"/>
      <c r="ELL47" s="214"/>
      <c r="ELM47" s="214"/>
      <c r="ELN47" s="214"/>
      <c r="ELO47" s="214"/>
      <c r="ELP47" s="214"/>
      <c r="ELQ47" s="214"/>
      <c r="ELR47" s="214"/>
      <c r="ELS47" s="214"/>
      <c r="ELT47" s="214"/>
      <c r="ELU47" s="214"/>
      <c r="ELV47" s="214"/>
      <c r="ELW47" s="214"/>
      <c r="ELX47" s="214"/>
      <c r="ELY47" s="214"/>
      <c r="ELZ47" s="214"/>
      <c r="EMA47" s="214"/>
      <c r="EMB47" s="214"/>
      <c r="EMC47" s="214"/>
      <c r="EMD47" s="214"/>
      <c r="EME47" s="214"/>
      <c r="EMF47" s="214"/>
      <c r="EMG47" s="214"/>
      <c r="EMH47" s="214"/>
      <c r="EMI47" s="214"/>
      <c r="EMJ47" s="214"/>
      <c r="EMK47" s="214"/>
      <c r="EML47" s="214"/>
      <c r="EMM47" s="214"/>
      <c r="EMN47" s="214"/>
      <c r="EMO47" s="214"/>
      <c r="EMP47" s="214"/>
      <c r="EMQ47" s="214"/>
      <c r="EMR47" s="214"/>
      <c r="EMS47" s="214"/>
      <c r="EMT47" s="214"/>
      <c r="EMU47" s="214"/>
      <c r="EMV47" s="214"/>
      <c r="EMW47" s="214"/>
      <c r="EMX47" s="214"/>
      <c r="EMY47" s="214"/>
      <c r="EMZ47" s="214"/>
      <c r="ENA47" s="214"/>
      <c r="ENB47" s="214"/>
      <c r="ENC47" s="214"/>
      <c r="END47" s="214"/>
      <c r="ENE47" s="214"/>
      <c r="ENF47" s="214"/>
      <c r="ENG47" s="214"/>
      <c r="ENH47" s="214"/>
      <c r="ENI47" s="214"/>
      <c r="ENJ47" s="214"/>
      <c r="ENK47" s="214"/>
      <c r="ENL47" s="214"/>
      <c r="ENM47" s="214"/>
      <c r="ENN47" s="214"/>
      <c r="ENO47" s="214"/>
      <c r="ENP47" s="214"/>
      <c r="ENQ47" s="214"/>
      <c r="ENR47" s="214"/>
      <c r="ENS47" s="214"/>
      <c r="ENT47" s="214"/>
      <c r="ENU47" s="214"/>
      <c r="ENV47" s="214"/>
      <c r="ENW47" s="214"/>
      <c r="ENX47" s="214"/>
      <c r="ENY47" s="214"/>
      <c r="ENZ47" s="214"/>
      <c r="EOA47" s="214"/>
      <c r="EOB47" s="214"/>
      <c r="EOC47" s="214"/>
      <c r="EOD47" s="214"/>
      <c r="EOE47" s="214"/>
      <c r="EOF47" s="214"/>
      <c r="EOG47" s="214"/>
      <c r="EOH47" s="214"/>
      <c r="EOI47" s="214"/>
      <c r="EOJ47" s="214"/>
      <c r="EOK47" s="214"/>
      <c r="EOL47" s="214"/>
      <c r="EOM47" s="214"/>
      <c r="EON47" s="214"/>
      <c r="EOO47" s="214"/>
      <c r="EOP47" s="214"/>
      <c r="EOQ47" s="214"/>
      <c r="EOR47" s="214"/>
      <c r="EOS47" s="214"/>
      <c r="EOT47" s="214"/>
      <c r="EOU47" s="214"/>
      <c r="EOV47" s="214"/>
      <c r="EOW47" s="214"/>
      <c r="EOX47" s="214"/>
      <c r="EOY47" s="214"/>
      <c r="EOZ47" s="214"/>
      <c r="EPA47" s="214"/>
      <c r="EPB47" s="214"/>
      <c r="EPC47" s="214"/>
      <c r="EPD47" s="214"/>
      <c r="EPE47" s="214"/>
      <c r="EPF47" s="214"/>
      <c r="EPG47" s="214"/>
      <c r="EPH47" s="214"/>
      <c r="EPI47" s="214"/>
      <c r="EPJ47" s="214"/>
      <c r="EPK47" s="214"/>
      <c r="EPL47" s="214"/>
      <c r="EPM47" s="214"/>
      <c r="EPN47" s="214"/>
      <c r="EPO47" s="214"/>
      <c r="EPP47" s="214"/>
      <c r="EPQ47" s="214"/>
      <c r="EPR47" s="214"/>
      <c r="EPS47" s="214"/>
      <c r="EPT47" s="214"/>
      <c r="EPU47" s="214"/>
      <c r="EPV47" s="214"/>
      <c r="EPW47" s="214"/>
      <c r="EPX47" s="214"/>
      <c r="EPY47" s="214"/>
      <c r="EPZ47" s="214"/>
      <c r="EQA47" s="214"/>
      <c r="EQB47" s="214"/>
      <c r="EQC47" s="214"/>
      <c r="EQD47" s="214"/>
      <c r="EQE47" s="214"/>
      <c r="EQF47" s="214"/>
      <c r="EQG47" s="214"/>
      <c r="EQH47" s="214"/>
      <c r="EQI47" s="214"/>
      <c r="EQJ47" s="214"/>
      <c r="EQK47" s="214"/>
      <c r="EQL47" s="214"/>
      <c r="EQM47" s="214"/>
      <c r="EQN47" s="214"/>
      <c r="EQO47" s="214"/>
      <c r="EQP47" s="214"/>
      <c r="EQQ47" s="214"/>
      <c r="EQR47" s="214"/>
      <c r="EQS47" s="214"/>
      <c r="EQT47" s="214"/>
      <c r="EQU47" s="214"/>
      <c r="EQV47" s="214"/>
      <c r="EQW47" s="214"/>
      <c r="EQX47" s="214"/>
      <c r="EQY47" s="214"/>
      <c r="EQZ47" s="214"/>
      <c r="ERA47" s="214"/>
      <c r="ERB47" s="214"/>
      <c r="ERC47" s="214"/>
      <c r="ERD47" s="214"/>
      <c r="ERE47" s="214"/>
      <c r="ERF47" s="214"/>
      <c r="ERG47" s="214"/>
      <c r="ERH47" s="214"/>
      <c r="ERI47" s="214"/>
      <c r="ERJ47" s="214"/>
      <c r="ERK47" s="214"/>
      <c r="ERL47" s="214"/>
      <c r="ERM47" s="214"/>
      <c r="ERN47" s="214"/>
      <c r="ERO47" s="214"/>
      <c r="ERP47" s="214"/>
      <c r="ERQ47" s="214"/>
      <c r="ERR47" s="214"/>
      <c r="ERS47" s="214"/>
      <c r="ERT47" s="214"/>
      <c r="ERU47" s="214"/>
      <c r="ERV47" s="214"/>
      <c r="ERW47" s="214"/>
      <c r="ERX47" s="214"/>
      <c r="ERY47" s="214"/>
      <c r="ERZ47" s="214"/>
      <c r="ESA47" s="214"/>
      <c r="ESB47" s="214"/>
      <c r="ESC47" s="214"/>
      <c r="ESD47" s="214"/>
      <c r="ESE47" s="214"/>
      <c r="ESF47" s="214"/>
      <c r="ESG47" s="214"/>
      <c r="ESH47" s="214"/>
      <c r="ESI47" s="214"/>
      <c r="ESJ47" s="214"/>
      <c r="ESK47" s="214"/>
      <c r="ESL47" s="214"/>
      <c r="ESM47" s="214"/>
      <c r="ESN47" s="214"/>
      <c r="ESO47" s="214"/>
      <c r="ESP47" s="214"/>
      <c r="ESQ47" s="214"/>
      <c r="ESR47" s="214"/>
      <c r="ESS47" s="214"/>
      <c r="EST47" s="214"/>
      <c r="ESU47" s="214"/>
      <c r="ESV47" s="214"/>
      <c r="ESW47" s="214"/>
      <c r="ESX47" s="214"/>
      <c r="ESY47" s="214"/>
      <c r="ESZ47" s="214"/>
      <c r="ETA47" s="214"/>
      <c r="ETB47" s="214"/>
      <c r="ETC47" s="214"/>
      <c r="ETD47" s="214"/>
      <c r="ETE47" s="214"/>
      <c r="ETF47" s="214"/>
      <c r="ETG47" s="214"/>
      <c r="ETH47" s="214"/>
      <c r="ETI47" s="214"/>
      <c r="ETJ47" s="214"/>
      <c r="ETK47" s="214"/>
      <c r="ETL47" s="214"/>
      <c r="ETM47" s="214"/>
      <c r="ETN47" s="214"/>
      <c r="ETO47" s="214"/>
      <c r="ETP47" s="214"/>
      <c r="ETQ47" s="214"/>
      <c r="ETR47" s="214"/>
      <c r="ETS47" s="214"/>
      <c r="ETT47" s="214"/>
      <c r="ETU47" s="214"/>
      <c r="ETV47" s="214"/>
      <c r="ETW47" s="214"/>
      <c r="ETX47" s="214"/>
      <c r="ETY47" s="214"/>
      <c r="ETZ47" s="214"/>
      <c r="EUA47" s="214"/>
      <c r="EUB47" s="214"/>
      <c r="EUC47" s="214"/>
      <c r="EUD47" s="214"/>
      <c r="EUE47" s="214"/>
      <c r="EUF47" s="214"/>
      <c r="EUG47" s="214"/>
      <c r="EUH47" s="214"/>
      <c r="EUI47" s="214"/>
      <c r="EUJ47" s="214"/>
      <c r="EUK47" s="214"/>
      <c r="EUL47" s="214"/>
      <c r="EUM47" s="214"/>
      <c r="EUN47" s="214"/>
      <c r="EUO47" s="214"/>
      <c r="EUP47" s="214"/>
      <c r="EUQ47" s="214"/>
      <c r="EUR47" s="214"/>
      <c r="EUS47" s="214"/>
      <c r="EUT47" s="214"/>
      <c r="EUU47" s="214"/>
      <c r="EUV47" s="214"/>
      <c r="EUW47" s="214"/>
      <c r="EUX47" s="214"/>
      <c r="EUY47" s="214"/>
      <c r="EUZ47" s="214"/>
      <c r="EVA47" s="214"/>
      <c r="EVB47" s="214"/>
      <c r="EVC47" s="214"/>
      <c r="EVD47" s="214"/>
      <c r="EVE47" s="214"/>
      <c r="EVF47" s="214"/>
      <c r="EVG47" s="214"/>
      <c r="EVH47" s="214"/>
      <c r="EVI47" s="214"/>
      <c r="EVJ47" s="214"/>
      <c r="EVK47" s="214"/>
      <c r="EVL47" s="214"/>
      <c r="EVM47" s="214"/>
      <c r="EVN47" s="214"/>
      <c r="EVO47" s="214"/>
      <c r="EVP47" s="214"/>
      <c r="EVQ47" s="214"/>
      <c r="EVR47" s="214"/>
      <c r="EVS47" s="214"/>
      <c r="EVT47" s="214"/>
      <c r="EVU47" s="214"/>
      <c r="EVV47" s="214"/>
      <c r="EVW47" s="214"/>
      <c r="EVX47" s="214"/>
      <c r="EVY47" s="214"/>
      <c r="EVZ47" s="214"/>
      <c r="EWA47" s="214"/>
      <c r="EWB47" s="214"/>
      <c r="EWC47" s="214"/>
      <c r="EWD47" s="214"/>
      <c r="EWE47" s="214"/>
      <c r="EWF47" s="214"/>
      <c r="EWG47" s="214"/>
      <c r="EWH47" s="214"/>
      <c r="EWI47" s="214"/>
      <c r="EWJ47" s="214"/>
      <c r="EWK47" s="214"/>
      <c r="EWL47" s="214"/>
      <c r="EWM47" s="214"/>
      <c r="EWN47" s="214"/>
      <c r="EWO47" s="214"/>
      <c r="EWP47" s="214"/>
      <c r="EWQ47" s="214"/>
      <c r="EWR47" s="214"/>
      <c r="EWS47" s="214"/>
      <c r="EWT47" s="214"/>
      <c r="EWU47" s="214"/>
      <c r="EWV47" s="214"/>
      <c r="EWW47" s="214"/>
      <c r="EWX47" s="214"/>
      <c r="EWY47" s="214"/>
      <c r="EWZ47" s="214"/>
      <c r="EXA47" s="214"/>
      <c r="EXB47" s="214"/>
      <c r="EXC47" s="214"/>
      <c r="EXD47" s="214"/>
      <c r="EXE47" s="214"/>
      <c r="EXF47" s="214"/>
      <c r="EXG47" s="214"/>
      <c r="EXH47" s="214"/>
      <c r="EXI47" s="214"/>
      <c r="EXJ47" s="214"/>
      <c r="EXK47" s="214"/>
      <c r="EXL47" s="214"/>
      <c r="EXM47" s="214"/>
      <c r="EXN47" s="214"/>
      <c r="EXO47" s="214"/>
      <c r="EXP47" s="214"/>
      <c r="EXQ47" s="214"/>
      <c r="EXR47" s="214"/>
      <c r="EXS47" s="214"/>
      <c r="EXT47" s="214"/>
      <c r="EXU47" s="214"/>
      <c r="EXV47" s="214"/>
      <c r="EXW47" s="214"/>
      <c r="EXX47" s="214"/>
      <c r="EXY47" s="214"/>
      <c r="EXZ47" s="214"/>
      <c r="EYA47" s="214"/>
      <c r="EYB47" s="214"/>
      <c r="EYC47" s="214"/>
      <c r="EYD47" s="214"/>
      <c r="EYE47" s="214"/>
      <c r="EYF47" s="214"/>
      <c r="EYG47" s="214"/>
      <c r="EYH47" s="214"/>
      <c r="EYI47" s="214"/>
      <c r="EYJ47" s="214"/>
      <c r="EYK47" s="214"/>
      <c r="EYL47" s="214"/>
      <c r="EYM47" s="214"/>
      <c r="EYN47" s="214"/>
      <c r="EYO47" s="214"/>
      <c r="EYP47" s="214"/>
      <c r="EYQ47" s="214"/>
      <c r="EYR47" s="214"/>
      <c r="EYS47" s="214"/>
      <c r="EYT47" s="214"/>
      <c r="EYU47" s="214"/>
      <c r="EYV47" s="214"/>
      <c r="EYW47" s="214"/>
      <c r="EYX47" s="214"/>
      <c r="EYY47" s="214"/>
      <c r="EYZ47" s="214"/>
      <c r="EZA47" s="214"/>
      <c r="EZB47" s="214"/>
      <c r="EZC47" s="214"/>
      <c r="EZD47" s="214"/>
      <c r="EZE47" s="214"/>
      <c r="EZF47" s="214"/>
      <c r="EZG47" s="214"/>
      <c r="EZH47" s="214"/>
      <c r="EZI47" s="214"/>
      <c r="EZJ47" s="214"/>
      <c r="EZK47" s="214"/>
      <c r="EZL47" s="214"/>
      <c r="EZM47" s="214"/>
      <c r="EZN47" s="214"/>
      <c r="EZO47" s="214"/>
      <c r="EZP47" s="214"/>
      <c r="EZQ47" s="214"/>
      <c r="EZR47" s="214"/>
      <c r="EZS47" s="214"/>
      <c r="EZT47" s="214"/>
      <c r="EZU47" s="214"/>
      <c r="EZV47" s="214"/>
      <c r="EZW47" s="214"/>
      <c r="EZX47" s="214"/>
      <c r="EZY47" s="214"/>
      <c r="EZZ47" s="214"/>
      <c r="FAA47" s="214"/>
      <c r="FAB47" s="214"/>
      <c r="FAC47" s="214"/>
      <c r="FAD47" s="214"/>
      <c r="FAE47" s="214"/>
      <c r="FAF47" s="214"/>
      <c r="FAG47" s="214"/>
      <c r="FAH47" s="214"/>
      <c r="FAI47" s="214"/>
      <c r="FAJ47" s="214"/>
      <c r="FAK47" s="214"/>
      <c r="FAL47" s="214"/>
      <c r="FAM47" s="214"/>
      <c r="FAN47" s="214"/>
      <c r="FAO47" s="214"/>
      <c r="FAP47" s="214"/>
      <c r="FAQ47" s="214"/>
      <c r="FAR47" s="214"/>
      <c r="FAS47" s="214"/>
      <c r="FAT47" s="214"/>
      <c r="FAU47" s="214"/>
      <c r="FAV47" s="214"/>
      <c r="FAW47" s="214"/>
      <c r="FAX47" s="214"/>
      <c r="FAY47" s="214"/>
      <c r="FAZ47" s="214"/>
      <c r="FBA47" s="214"/>
      <c r="FBB47" s="214"/>
      <c r="FBC47" s="214"/>
      <c r="FBD47" s="214"/>
      <c r="FBE47" s="214"/>
      <c r="FBF47" s="214"/>
      <c r="FBG47" s="214"/>
      <c r="FBH47" s="214"/>
      <c r="FBI47" s="214"/>
      <c r="FBJ47" s="214"/>
      <c r="FBK47" s="214"/>
      <c r="FBL47" s="214"/>
      <c r="FBM47" s="214"/>
      <c r="FBN47" s="214"/>
      <c r="FBO47" s="214"/>
      <c r="FBP47" s="214"/>
      <c r="FBQ47" s="214"/>
      <c r="FBR47" s="214"/>
      <c r="FBS47" s="214"/>
      <c r="FBT47" s="214"/>
      <c r="FBU47" s="214"/>
      <c r="FBV47" s="214"/>
      <c r="FBW47" s="214"/>
      <c r="FBX47" s="214"/>
      <c r="FBY47" s="214"/>
      <c r="FBZ47" s="214"/>
      <c r="FCA47" s="214"/>
      <c r="FCB47" s="214"/>
      <c r="FCC47" s="214"/>
      <c r="FCD47" s="214"/>
      <c r="FCE47" s="214"/>
      <c r="FCF47" s="214"/>
      <c r="FCG47" s="214"/>
      <c r="FCH47" s="214"/>
      <c r="FCI47" s="214"/>
      <c r="FCJ47" s="214"/>
      <c r="FCK47" s="214"/>
      <c r="FCL47" s="214"/>
      <c r="FCM47" s="214"/>
      <c r="FCN47" s="214"/>
      <c r="FCO47" s="214"/>
      <c r="FCP47" s="214"/>
      <c r="FCQ47" s="214"/>
      <c r="FCR47" s="214"/>
      <c r="FCS47" s="214"/>
      <c r="FCT47" s="214"/>
      <c r="FCU47" s="214"/>
      <c r="FCV47" s="214"/>
      <c r="FCW47" s="214"/>
      <c r="FCX47" s="214"/>
      <c r="FCY47" s="214"/>
      <c r="FCZ47" s="214"/>
      <c r="FDA47" s="214"/>
      <c r="FDB47" s="214"/>
      <c r="FDC47" s="214"/>
      <c r="FDD47" s="214"/>
      <c r="FDE47" s="214"/>
      <c r="FDF47" s="214"/>
      <c r="FDG47" s="214"/>
      <c r="FDH47" s="214"/>
      <c r="FDI47" s="214"/>
      <c r="FDJ47" s="214"/>
      <c r="FDK47" s="214"/>
      <c r="FDL47" s="214"/>
      <c r="FDM47" s="214"/>
      <c r="FDN47" s="214"/>
      <c r="FDO47" s="214"/>
      <c r="FDP47" s="214"/>
      <c r="FDQ47" s="214"/>
      <c r="FDR47" s="214"/>
      <c r="FDS47" s="214"/>
      <c r="FDT47" s="214"/>
      <c r="FDU47" s="214"/>
      <c r="FDV47" s="214"/>
      <c r="FDW47" s="214"/>
      <c r="FDX47" s="214"/>
      <c r="FDY47" s="214"/>
      <c r="FDZ47" s="214"/>
      <c r="FEA47" s="214"/>
      <c r="FEB47" s="214"/>
      <c r="FEC47" s="214"/>
      <c r="FED47" s="214"/>
      <c r="FEE47" s="214"/>
      <c r="FEF47" s="214"/>
      <c r="FEG47" s="214"/>
      <c r="FEH47" s="214"/>
      <c r="FEI47" s="214"/>
      <c r="FEJ47" s="214"/>
      <c r="FEK47" s="214"/>
      <c r="FEL47" s="214"/>
      <c r="FEM47" s="214"/>
      <c r="FEN47" s="214"/>
      <c r="FEO47" s="214"/>
      <c r="FEP47" s="214"/>
      <c r="FEQ47" s="214"/>
      <c r="FER47" s="214"/>
      <c r="FES47" s="214"/>
      <c r="FET47" s="214"/>
      <c r="FEU47" s="214"/>
      <c r="FEV47" s="214"/>
      <c r="FEW47" s="214"/>
      <c r="FEX47" s="214"/>
      <c r="FEY47" s="214"/>
      <c r="FEZ47" s="214"/>
      <c r="FFA47" s="214"/>
      <c r="FFB47" s="214"/>
      <c r="FFC47" s="214"/>
      <c r="FFD47" s="214"/>
      <c r="FFE47" s="214"/>
      <c r="FFF47" s="214"/>
      <c r="FFG47" s="214"/>
      <c r="FFH47" s="214"/>
      <c r="FFI47" s="214"/>
      <c r="FFJ47" s="214"/>
      <c r="FFK47" s="214"/>
      <c r="FFL47" s="214"/>
      <c r="FFM47" s="214"/>
      <c r="FFN47" s="214"/>
      <c r="FFO47" s="214"/>
      <c r="FFP47" s="214"/>
      <c r="FFQ47" s="214"/>
      <c r="FFR47" s="214"/>
      <c r="FFS47" s="214"/>
      <c r="FFT47" s="214"/>
      <c r="FFU47" s="214"/>
      <c r="FFV47" s="214"/>
      <c r="FFW47" s="214"/>
      <c r="FFX47" s="214"/>
      <c r="FFY47" s="214"/>
      <c r="FFZ47" s="214"/>
      <c r="FGA47" s="214"/>
      <c r="FGB47" s="214"/>
      <c r="FGC47" s="214"/>
      <c r="FGD47" s="214"/>
      <c r="FGE47" s="214"/>
      <c r="FGF47" s="214"/>
      <c r="FGG47" s="214"/>
      <c r="FGH47" s="214"/>
      <c r="FGI47" s="214"/>
      <c r="FGJ47" s="214"/>
      <c r="FGK47" s="214"/>
      <c r="FGL47" s="214"/>
      <c r="FGM47" s="214"/>
      <c r="FGN47" s="214"/>
      <c r="FGO47" s="214"/>
      <c r="FGP47" s="214"/>
      <c r="FGQ47" s="214"/>
      <c r="FGR47" s="214"/>
      <c r="FGS47" s="214"/>
      <c r="FGT47" s="214"/>
      <c r="FGU47" s="214"/>
      <c r="FGV47" s="214"/>
      <c r="FGW47" s="214"/>
      <c r="FGX47" s="214"/>
      <c r="FGY47" s="214"/>
      <c r="FGZ47" s="214"/>
      <c r="FHA47" s="214"/>
      <c r="FHB47" s="214"/>
      <c r="FHC47" s="214"/>
      <c r="FHD47" s="214"/>
      <c r="FHE47" s="214"/>
      <c r="FHF47" s="214"/>
      <c r="FHG47" s="214"/>
      <c r="FHH47" s="214"/>
      <c r="FHI47" s="214"/>
      <c r="FHJ47" s="214"/>
      <c r="FHK47" s="214"/>
      <c r="FHL47" s="214"/>
      <c r="FHM47" s="214"/>
      <c r="FHN47" s="214"/>
      <c r="FHO47" s="214"/>
      <c r="FHP47" s="214"/>
      <c r="FHQ47" s="214"/>
      <c r="FHR47" s="214"/>
      <c r="FHS47" s="214"/>
      <c r="FHT47" s="214"/>
      <c r="FHU47" s="214"/>
      <c r="FHV47" s="214"/>
      <c r="FHW47" s="214"/>
      <c r="FHX47" s="214"/>
      <c r="FHY47" s="214"/>
      <c r="FHZ47" s="214"/>
      <c r="FIA47" s="214"/>
      <c r="FIB47" s="214"/>
      <c r="FIC47" s="214"/>
      <c r="FID47" s="214"/>
      <c r="FIE47" s="214"/>
      <c r="FIF47" s="214"/>
      <c r="FIG47" s="214"/>
      <c r="FIH47" s="214"/>
      <c r="FII47" s="214"/>
      <c r="FIJ47" s="214"/>
      <c r="FIK47" s="214"/>
      <c r="FIL47" s="214"/>
      <c r="FIM47" s="214"/>
      <c r="FIN47" s="214"/>
      <c r="FIO47" s="214"/>
      <c r="FIP47" s="214"/>
      <c r="FIQ47" s="214"/>
      <c r="FIR47" s="214"/>
      <c r="FIS47" s="214"/>
      <c r="FIT47" s="214"/>
      <c r="FIU47" s="214"/>
      <c r="FIV47" s="214"/>
      <c r="FIW47" s="214"/>
      <c r="FIX47" s="214"/>
      <c r="FIY47" s="214"/>
      <c r="FIZ47" s="214"/>
      <c r="FJA47" s="214"/>
      <c r="FJB47" s="214"/>
      <c r="FJC47" s="214"/>
      <c r="FJD47" s="214"/>
      <c r="FJE47" s="214"/>
      <c r="FJF47" s="214"/>
      <c r="FJG47" s="214"/>
      <c r="FJH47" s="214"/>
      <c r="FJI47" s="214"/>
      <c r="FJJ47" s="214"/>
      <c r="FJK47" s="214"/>
      <c r="FJL47" s="214"/>
      <c r="FJM47" s="214"/>
      <c r="FJN47" s="214"/>
      <c r="FJO47" s="214"/>
      <c r="FJP47" s="214"/>
      <c r="FJQ47" s="214"/>
      <c r="FJR47" s="214"/>
      <c r="FJS47" s="214"/>
      <c r="FJT47" s="214"/>
      <c r="FJU47" s="214"/>
      <c r="FJV47" s="214"/>
      <c r="FJW47" s="214"/>
      <c r="FJX47" s="214"/>
      <c r="FJY47" s="214"/>
      <c r="FJZ47" s="214"/>
      <c r="FKA47" s="214"/>
      <c r="FKB47" s="214"/>
      <c r="FKC47" s="214"/>
      <c r="FKD47" s="214"/>
      <c r="FKE47" s="214"/>
      <c r="FKF47" s="214"/>
      <c r="FKG47" s="214"/>
      <c r="FKH47" s="214"/>
      <c r="FKI47" s="214"/>
      <c r="FKJ47" s="214"/>
      <c r="FKK47" s="214"/>
      <c r="FKL47" s="214"/>
      <c r="FKM47" s="214"/>
      <c r="FKN47" s="214"/>
      <c r="FKO47" s="214"/>
      <c r="FKP47" s="214"/>
      <c r="FKQ47" s="214"/>
      <c r="FKR47" s="214"/>
      <c r="FKS47" s="214"/>
      <c r="FKT47" s="214"/>
      <c r="FKU47" s="214"/>
      <c r="FKV47" s="214"/>
      <c r="FKW47" s="214"/>
      <c r="FKX47" s="214"/>
      <c r="FKY47" s="214"/>
      <c r="FKZ47" s="214"/>
      <c r="FLA47" s="214"/>
      <c r="FLB47" s="214"/>
      <c r="FLC47" s="214"/>
      <c r="FLD47" s="214"/>
      <c r="FLE47" s="214"/>
      <c r="FLF47" s="214"/>
      <c r="FLG47" s="214"/>
      <c r="FLH47" s="214"/>
      <c r="FLI47" s="214"/>
      <c r="FLJ47" s="214"/>
      <c r="FLK47" s="214"/>
      <c r="FLL47" s="214"/>
      <c r="FLM47" s="214"/>
      <c r="FLN47" s="214"/>
      <c r="FLO47" s="214"/>
      <c r="FLP47" s="214"/>
      <c r="FLQ47" s="214"/>
      <c r="FLR47" s="214"/>
      <c r="FLS47" s="214"/>
      <c r="FLT47" s="214"/>
      <c r="FLU47" s="214"/>
      <c r="FLV47" s="214"/>
      <c r="FLW47" s="214"/>
      <c r="FLX47" s="214"/>
      <c r="FLY47" s="214"/>
      <c r="FLZ47" s="214"/>
      <c r="FMA47" s="214"/>
      <c r="FMB47" s="214"/>
      <c r="FMC47" s="214"/>
      <c r="FMD47" s="214"/>
      <c r="FME47" s="214"/>
      <c r="FMF47" s="214"/>
      <c r="FMG47" s="214"/>
      <c r="FMH47" s="214"/>
      <c r="FMI47" s="214"/>
      <c r="FMJ47" s="214"/>
      <c r="FMK47" s="214"/>
      <c r="FML47" s="214"/>
      <c r="FMM47" s="214"/>
      <c r="FMN47" s="214"/>
      <c r="FMO47" s="214"/>
      <c r="FMP47" s="214"/>
      <c r="FMQ47" s="214"/>
      <c r="FMR47" s="214"/>
      <c r="FMS47" s="214"/>
      <c r="FMT47" s="214"/>
      <c r="FMU47" s="214"/>
      <c r="FMV47" s="214"/>
      <c r="FMW47" s="214"/>
      <c r="FMX47" s="214"/>
      <c r="FMY47" s="214"/>
      <c r="FMZ47" s="214"/>
      <c r="FNA47" s="214"/>
      <c r="FNB47" s="214"/>
      <c r="FNC47" s="214"/>
      <c r="FND47" s="214"/>
      <c r="FNE47" s="214"/>
      <c r="FNF47" s="214"/>
      <c r="FNG47" s="214"/>
      <c r="FNH47" s="214"/>
      <c r="FNI47" s="214"/>
      <c r="FNJ47" s="214"/>
      <c r="FNK47" s="214"/>
      <c r="FNL47" s="214"/>
      <c r="FNM47" s="214"/>
      <c r="FNN47" s="214"/>
      <c r="FNO47" s="214"/>
      <c r="FNP47" s="214"/>
      <c r="FNQ47" s="214"/>
      <c r="FNR47" s="214"/>
      <c r="FNS47" s="214"/>
      <c r="FNT47" s="214"/>
      <c r="FNU47" s="214"/>
      <c r="FNV47" s="214"/>
      <c r="FNW47" s="214"/>
      <c r="FNX47" s="214"/>
      <c r="FNY47" s="214"/>
      <c r="FNZ47" s="214"/>
      <c r="FOA47" s="214"/>
      <c r="FOB47" s="214"/>
      <c r="FOC47" s="214"/>
      <c r="FOD47" s="214"/>
      <c r="FOE47" s="214"/>
      <c r="FOF47" s="214"/>
      <c r="FOG47" s="214"/>
      <c r="FOH47" s="214"/>
      <c r="FOI47" s="214"/>
      <c r="FOJ47" s="214"/>
      <c r="FOK47" s="214"/>
      <c r="FOL47" s="214"/>
      <c r="FOM47" s="214"/>
      <c r="FON47" s="214"/>
      <c r="FOO47" s="214"/>
      <c r="FOP47" s="214"/>
      <c r="FOQ47" s="214"/>
      <c r="FOR47" s="214"/>
      <c r="FOS47" s="214"/>
      <c r="FOT47" s="214"/>
      <c r="FOU47" s="214"/>
      <c r="FOV47" s="214"/>
      <c r="FOW47" s="214"/>
      <c r="FOX47" s="214"/>
      <c r="FOY47" s="214"/>
      <c r="FOZ47" s="214"/>
      <c r="FPA47" s="214"/>
      <c r="FPB47" s="214"/>
      <c r="FPC47" s="214"/>
      <c r="FPD47" s="214"/>
      <c r="FPE47" s="214"/>
      <c r="FPF47" s="214"/>
      <c r="FPG47" s="214"/>
      <c r="FPH47" s="214"/>
      <c r="FPI47" s="214"/>
      <c r="FPJ47" s="214"/>
      <c r="FPK47" s="214"/>
      <c r="FPL47" s="214"/>
      <c r="FPM47" s="214"/>
      <c r="FPN47" s="214"/>
      <c r="FPO47" s="214"/>
      <c r="FPP47" s="214"/>
      <c r="FPQ47" s="214"/>
      <c r="FPR47" s="214"/>
      <c r="FPS47" s="214"/>
      <c r="FPT47" s="214"/>
      <c r="FPU47" s="214"/>
      <c r="FPV47" s="214"/>
      <c r="FPW47" s="214"/>
      <c r="FPX47" s="214"/>
      <c r="FPY47" s="214"/>
      <c r="FPZ47" s="214"/>
      <c r="FQA47" s="214"/>
      <c r="FQB47" s="214"/>
      <c r="FQC47" s="214"/>
      <c r="FQD47" s="214"/>
      <c r="FQE47" s="214"/>
      <c r="FQF47" s="214"/>
      <c r="FQG47" s="214"/>
      <c r="FQH47" s="214"/>
      <c r="FQI47" s="214"/>
      <c r="FQJ47" s="214"/>
      <c r="FQK47" s="214"/>
      <c r="FQL47" s="214"/>
      <c r="FQM47" s="214"/>
      <c r="FQN47" s="214"/>
      <c r="FQO47" s="214"/>
      <c r="FQP47" s="214"/>
      <c r="FQQ47" s="214"/>
      <c r="FQR47" s="214"/>
      <c r="FQS47" s="214"/>
      <c r="FQT47" s="214"/>
      <c r="FQU47" s="214"/>
      <c r="FQV47" s="214"/>
      <c r="FQW47" s="214"/>
      <c r="FQX47" s="214"/>
      <c r="FQY47" s="214"/>
      <c r="FQZ47" s="214"/>
      <c r="FRA47" s="214"/>
      <c r="FRB47" s="214"/>
      <c r="FRC47" s="214"/>
      <c r="FRD47" s="214"/>
      <c r="FRE47" s="214"/>
      <c r="FRF47" s="214"/>
      <c r="FRG47" s="214"/>
      <c r="FRH47" s="214"/>
      <c r="FRI47" s="214"/>
      <c r="FRJ47" s="214"/>
      <c r="FRK47" s="214"/>
      <c r="FRL47" s="214"/>
      <c r="FRM47" s="214"/>
      <c r="FRN47" s="214"/>
      <c r="FRO47" s="214"/>
      <c r="FRP47" s="214"/>
      <c r="FRQ47" s="214"/>
      <c r="FRR47" s="214"/>
      <c r="FRS47" s="214"/>
      <c r="FRT47" s="214"/>
      <c r="FRU47" s="214"/>
      <c r="FRV47" s="214"/>
      <c r="FRW47" s="214"/>
      <c r="FRX47" s="214"/>
      <c r="FRY47" s="214"/>
      <c r="FRZ47" s="214"/>
      <c r="FSA47" s="214"/>
      <c r="FSB47" s="214"/>
      <c r="FSC47" s="214"/>
      <c r="FSD47" s="214"/>
      <c r="FSE47" s="214"/>
      <c r="FSF47" s="214"/>
      <c r="FSG47" s="214"/>
      <c r="FSH47" s="214"/>
      <c r="FSI47" s="214"/>
      <c r="FSJ47" s="214"/>
      <c r="FSK47" s="214"/>
      <c r="FSL47" s="214"/>
      <c r="FSM47" s="214"/>
      <c r="FSN47" s="214"/>
      <c r="FSO47" s="214"/>
      <c r="FSP47" s="214"/>
      <c r="FSQ47" s="214"/>
      <c r="FSR47" s="214"/>
      <c r="FSS47" s="214"/>
      <c r="FST47" s="214"/>
      <c r="FSU47" s="214"/>
      <c r="FSV47" s="214"/>
      <c r="FSW47" s="214"/>
      <c r="FSX47" s="214"/>
      <c r="FSY47" s="214"/>
      <c r="FSZ47" s="214"/>
      <c r="FTA47" s="214"/>
      <c r="FTB47" s="214"/>
      <c r="FTC47" s="214"/>
      <c r="FTD47" s="214"/>
      <c r="FTE47" s="214"/>
      <c r="FTF47" s="214"/>
      <c r="FTG47" s="214"/>
      <c r="FTH47" s="214"/>
      <c r="FTI47" s="214"/>
      <c r="FTJ47" s="214"/>
      <c r="FTK47" s="214"/>
      <c r="FTL47" s="214"/>
      <c r="FTM47" s="214"/>
      <c r="FTN47" s="214"/>
      <c r="FTO47" s="214"/>
      <c r="FTP47" s="214"/>
      <c r="FTQ47" s="214"/>
      <c r="FTR47" s="214"/>
      <c r="FTS47" s="214"/>
      <c r="FTT47" s="214"/>
      <c r="FTU47" s="214"/>
      <c r="FTV47" s="214"/>
      <c r="FTW47" s="214"/>
      <c r="FTX47" s="214"/>
      <c r="FTY47" s="214"/>
      <c r="FTZ47" s="214"/>
      <c r="FUA47" s="214"/>
      <c r="FUB47" s="214"/>
      <c r="FUC47" s="214"/>
      <c r="FUD47" s="214"/>
      <c r="FUE47" s="214"/>
      <c r="FUF47" s="214"/>
      <c r="FUG47" s="214"/>
      <c r="FUH47" s="214"/>
      <c r="FUI47" s="214"/>
      <c r="FUJ47" s="214"/>
      <c r="FUK47" s="214"/>
      <c r="FUL47" s="214"/>
      <c r="FUM47" s="214"/>
      <c r="FUN47" s="214"/>
      <c r="FUO47" s="214"/>
      <c r="FUP47" s="214"/>
      <c r="FUQ47" s="214"/>
      <c r="FUR47" s="214"/>
      <c r="FUS47" s="214"/>
      <c r="FUT47" s="214"/>
      <c r="FUU47" s="214"/>
      <c r="FUV47" s="214"/>
      <c r="FUW47" s="214"/>
      <c r="FUX47" s="214"/>
      <c r="FUY47" s="214"/>
      <c r="FUZ47" s="214"/>
      <c r="FVA47" s="214"/>
      <c r="FVB47" s="214"/>
      <c r="FVC47" s="214"/>
      <c r="FVD47" s="214"/>
      <c r="FVE47" s="214"/>
      <c r="FVF47" s="214"/>
      <c r="FVG47" s="214"/>
      <c r="FVH47" s="214"/>
      <c r="FVI47" s="214"/>
      <c r="FVJ47" s="214"/>
      <c r="FVK47" s="214"/>
      <c r="FVL47" s="214"/>
      <c r="FVM47" s="214"/>
      <c r="FVN47" s="214"/>
      <c r="FVO47" s="214"/>
      <c r="FVP47" s="214"/>
      <c r="FVQ47" s="214"/>
      <c r="FVR47" s="214"/>
      <c r="FVS47" s="214"/>
      <c r="FVT47" s="214"/>
      <c r="FVU47" s="214"/>
      <c r="FVV47" s="214"/>
      <c r="FVW47" s="214"/>
      <c r="FVX47" s="214"/>
      <c r="FVY47" s="214"/>
      <c r="FVZ47" s="214"/>
      <c r="FWA47" s="214"/>
      <c r="FWB47" s="214"/>
      <c r="FWC47" s="214"/>
      <c r="FWD47" s="214"/>
      <c r="FWE47" s="214"/>
      <c r="FWF47" s="214"/>
      <c r="FWG47" s="214"/>
      <c r="FWH47" s="214"/>
      <c r="FWI47" s="214"/>
      <c r="FWJ47" s="214"/>
      <c r="FWK47" s="214"/>
      <c r="FWL47" s="214"/>
      <c r="FWM47" s="214"/>
      <c r="FWN47" s="214"/>
      <c r="FWO47" s="214"/>
      <c r="FWP47" s="214"/>
      <c r="FWQ47" s="214"/>
      <c r="FWR47" s="214"/>
      <c r="FWS47" s="214"/>
      <c r="FWT47" s="214"/>
      <c r="FWU47" s="214"/>
      <c r="FWV47" s="214"/>
      <c r="FWW47" s="214"/>
      <c r="FWX47" s="214"/>
      <c r="FWY47" s="214"/>
      <c r="FWZ47" s="214"/>
      <c r="FXA47" s="214"/>
      <c r="FXB47" s="214"/>
      <c r="FXC47" s="214"/>
      <c r="FXD47" s="214"/>
      <c r="FXE47" s="214"/>
      <c r="FXF47" s="214"/>
      <c r="FXG47" s="214"/>
      <c r="FXH47" s="214"/>
      <c r="FXI47" s="214"/>
      <c r="FXJ47" s="214"/>
      <c r="FXK47" s="214"/>
      <c r="FXL47" s="214"/>
      <c r="FXM47" s="214"/>
      <c r="FXN47" s="214"/>
      <c r="FXO47" s="214"/>
      <c r="FXP47" s="214"/>
      <c r="FXQ47" s="214"/>
      <c r="FXR47" s="214"/>
      <c r="FXS47" s="214"/>
      <c r="FXT47" s="214"/>
      <c r="FXU47" s="214"/>
      <c r="FXV47" s="214"/>
      <c r="FXW47" s="214"/>
      <c r="FXX47" s="214"/>
      <c r="FXY47" s="214"/>
      <c r="FXZ47" s="214"/>
      <c r="FYA47" s="214"/>
      <c r="FYB47" s="214"/>
      <c r="FYC47" s="214"/>
      <c r="FYD47" s="214"/>
      <c r="FYE47" s="214"/>
      <c r="FYF47" s="214"/>
      <c r="FYG47" s="214"/>
      <c r="FYH47" s="214"/>
      <c r="FYI47" s="214"/>
      <c r="FYJ47" s="214"/>
      <c r="FYK47" s="214"/>
      <c r="FYL47" s="214"/>
      <c r="FYM47" s="214"/>
      <c r="FYN47" s="214"/>
      <c r="FYO47" s="214"/>
      <c r="FYP47" s="214"/>
      <c r="FYQ47" s="214"/>
      <c r="FYR47" s="214"/>
      <c r="FYS47" s="214"/>
      <c r="FYT47" s="214"/>
      <c r="FYU47" s="214"/>
      <c r="FYV47" s="214"/>
      <c r="FYW47" s="214"/>
      <c r="FYX47" s="214"/>
      <c r="FYY47" s="214"/>
      <c r="FYZ47" s="214"/>
      <c r="FZA47" s="214"/>
      <c r="FZB47" s="214"/>
      <c r="FZC47" s="214"/>
      <c r="FZD47" s="214"/>
      <c r="FZE47" s="214"/>
      <c r="FZF47" s="214"/>
      <c r="FZG47" s="214"/>
      <c r="FZH47" s="214"/>
      <c r="FZI47" s="214"/>
      <c r="FZJ47" s="214"/>
      <c r="FZK47" s="214"/>
      <c r="FZL47" s="214"/>
      <c r="FZM47" s="214"/>
      <c r="FZN47" s="214"/>
      <c r="FZO47" s="214"/>
      <c r="FZP47" s="214"/>
      <c r="FZQ47" s="214"/>
      <c r="FZR47" s="214"/>
      <c r="FZS47" s="214"/>
      <c r="FZT47" s="214"/>
      <c r="FZU47" s="214"/>
      <c r="FZV47" s="214"/>
      <c r="FZW47" s="214"/>
      <c r="FZX47" s="214"/>
      <c r="FZY47" s="214"/>
      <c r="FZZ47" s="214"/>
      <c r="GAA47" s="214"/>
      <c r="GAB47" s="214"/>
      <c r="GAC47" s="214"/>
      <c r="GAD47" s="214"/>
      <c r="GAE47" s="214"/>
      <c r="GAF47" s="214"/>
      <c r="GAG47" s="214"/>
      <c r="GAH47" s="214"/>
      <c r="GAI47" s="214"/>
      <c r="GAJ47" s="214"/>
      <c r="GAK47" s="214"/>
      <c r="GAL47" s="214"/>
      <c r="GAM47" s="214"/>
      <c r="GAN47" s="214"/>
      <c r="GAO47" s="214"/>
      <c r="GAP47" s="214"/>
      <c r="GAQ47" s="214"/>
      <c r="GAR47" s="214"/>
      <c r="GAS47" s="214"/>
      <c r="GAT47" s="214"/>
      <c r="GAU47" s="214"/>
      <c r="GAV47" s="214"/>
      <c r="GAW47" s="214"/>
      <c r="GAX47" s="214"/>
      <c r="GAY47" s="214"/>
      <c r="GAZ47" s="214"/>
      <c r="GBA47" s="214"/>
      <c r="GBB47" s="214"/>
      <c r="GBC47" s="214"/>
      <c r="GBD47" s="214"/>
      <c r="GBE47" s="214"/>
      <c r="GBF47" s="214"/>
      <c r="GBG47" s="214"/>
      <c r="GBH47" s="214"/>
      <c r="GBI47" s="214"/>
      <c r="GBJ47" s="214"/>
      <c r="GBK47" s="214"/>
      <c r="GBL47" s="214"/>
      <c r="GBM47" s="214"/>
      <c r="GBN47" s="214"/>
      <c r="GBO47" s="214"/>
      <c r="GBP47" s="214"/>
      <c r="GBQ47" s="214"/>
      <c r="GBR47" s="214"/>
      <c r="GBS47" s="214"/>
      <c r="GBT47" s="214"/>
      <c r="GBU47" s="214"/>
      <c r="GBV47" s="214"/>
      <c r="GBW47" s="214"/>
      <c r="GBX47" s="214"/>
      <c r="GBY47" s="214"/>
      <c r="GBZ47" s="214"/>
      <c r="GCA47" s="214"/>
      <c r="GCB47" s="214"/>
      <c r="GCC47" s="214"/>
      <c r="GCD47" s="214"/>
      <c r="GCE47" s="214"/>
      <c r="GCF47" s="214"/>
      <c r="GCG47" s="214"/>
      <c r="GCH47" s="214"/>
      <c r="GCI47" s="214"/>
      <c r="GCJ47" s="214"/>
      <c r="GCK47" s="214"/>
      <c r="GCL47" s="214"/>
      <c r="GCM47" s="214"/>
      <c r="GCN47" s="214"/>
      <c r="GCO47" s="214"/>
      <c r="GCP47" s="214"/>
      <c r="GCQ47" s="214"/>
      <c r="GCR47" s="214"/>
      <c r="GCS47" s="214"/>
      <c r="GCT47" s="214"/>
      <c r="GCU47" s="214"/>
      <c r="GCV47" s="214"/>
      <c r="GCW47" s="214"/>
      <c r="GCX47" s="214"/>
      <c r="GCY47" s="214"/>
      <c r="GCZ47" s="214"/>
      <c r="GDA47" s="214"/>
      <c r="GDB47" s="214"/>
      <c r="GDC47" s="214"/>
      <c r="GDD47" s="214"/>
      <c r="GDE47" s="214"/>
      <c r="GDF47" s="214"/>
      <c r="GDG47" s="214"/>
      <c r="GDH47" s="214"/>
      <c r="GDI47" s="214"/>
      <c r="GDJ47" s="214"/>
      <c r="GDK47" s="214"/>
      <c r="GDL47" s="214"/>
      <c r="GDM47" s="214"/>
      <c r="GDN47" s="214"/>
      <c r="GDO47" s="214"/>
      <c r="GDP47" s="214"/>
      <c r="GDQ47" s="214"/>
      <c r="GDR47" s="214"/>
      <c r="GDS47" s="214"/>
      <c r="GDT47" s="214"/>
      <c r="GDU47" s="214"/>
      <c r="GDV47" s="214"/>
      <c r="GDW47" s="214"/>
      <c r="GDX47" s="214"/>
      <c r="GDY47" s="214"/>
      <c r="GDZ47" s="214"/>
      <c r="GEA47" s="214"/>
      <c r="GEB47" s="214"/>
      <c r="GEC47" s="214"/>
      <c r="GED47" s="214"/>
      <c r="GEE47" s="214"/>
      <c r="GEF47" s="214"/>
      <c r="GEG47" s="214"/>
      <c r="GEH47" s="214"/>
      <c r="GEI47" s="214"/>
      <c r="GEJ47" s="214"/>
      <c r="GEK47" s="214"/>
      <c r="GEL47" s="214"/>
      <c r="GEM47" s="214"/>
      <c r="GEN47" s="214"/>
      <c r="GEO47" s="214"/>
      <c r="GEP47" s="214"/>
      <c r="GEQ47" s="214"/>
      <c r="GER47" s="214"/>
      <c r="GES47" s="214"/>
      <c r="GET47" s="214"/>
      <c r="GEU47" s="214"/>
      <c r="GEV47" s="214"/>
      <c r="GEW47" s="214"/>
      <c r="GEX47" s="214"/>
      <c r="GEY47" s="214"/>
      <c r="GEZ47" s="214"/>
      <c r="GFA47" s="214"/>
      <c r="GFB47" s="214"/>
      <c r="GFC47" s="214"/>
      <c r="GFD47" s="214"/>
      <c r="GFE47" s="214"/>
      <c r="GFF47" s="214"/>
      <c r="GFG47" s="214"/>
      <c r="GFH47" s="214"/>
      <c r="GFI47" s="214"/>
      <c r="GFJ47" s="214"/>
      <c r="GFK47" s="214"/>
      <c r="GFL47" s="214"/>
      <c r="GFM47" s="214"/>
      <c r="GFN47" s="214"/>
      <c r="GFO47" s="214"/>
      <c r="GFP47" s="214"/>
      <c r="GFQ47" s="214"/>
      <c r="GFR47" s="214"/>
      <c r="GFS47" s="214"/>
      <c r="GFT47" s="214"/>
      <c r="GFU47" s="214"/>
      <c r="GFV47" s="214"/>
      <c r="GFW47" s="214"/>
      <c r="GFX47" s="214"/>
      <c r="GFY47" s="214"/>
      <c r="GFZ47" s="214"/>
      <c r="GGA47" s="214"/>
      <c r="GGB47" s="214"/>
      <c r="GGC47" s="214"/>
      <c r="GGD47" s="214"/>
      <c r="GGE47" s="214"/>
      <c r="GGF47" s="214"/>
      <c r="GGG47" s="214"/>
      <c r="GGH47" s="214"/>
      <c r="GGI47" s="214"/>
      <c r="GGJ47" s="214"/>
      <c r="GGK47" s="214"/>
      <c r="GGL47" s="214"/>
      <c r="GGM47" s="214"/>
      <c r="GGN47" s="214"/>
      <c r="GGO47" s="214"/>
      <c r="GGP47" s="214"/>
      <c r="GGQ47" s="214"/>
      <c r="GGR47" s="214"/>
      <c r="GGS47" s="214"/>
      <c r="GGT47" s="214"/>
      <c r="GGU47" s="214"/>
      <c r="GGV47" s="214"/>
      <c r="GGW47" s="214"/>
      <c r="GGX47" s="214"/>
      <c r="GGY47" s="214"/>
      <c r="GGZ47" s="214"/>
      <c r="GHA47" s="214"/>
      <c r="GHB47" s="214"/>
      <c r="GHC47" s="214"/>
      <c r="GHD47" s="214"/>
      <c r="GHE47" s="214"/>
      <c r="GHF47" s="214"/>
      <c r="GHG47" s="214"/>
      <c r="GHH47" s="214"/>
      <c r="GHI47" s="214"/>
      <c r="GHJ47" s="214"/>
      <c r="GHK47" s="214"/>
      <c r="GHL47" s="214"/>
      <c r="GHM47" s="214"/>
      <c r="GHN47" s="214"/>
      <c r="GHO47" s="214"/>
      <c r="GHP47" s="214"/>
      <c r="GHQ47" s="214"/>
      <c r="GHR47" s="214"/>
      <c r="GHS47" s="214"/>
      <c r="GHT47" s="214"/>
      <c r="GHU47" s="214"/>
      <c r="GHV47" s="214"/>
      <c r="GHW47" s="214"/>
      <c r="GHX47" s="214"/>
      <c r="GHY47" s="214"/>
      <c r="GHZ47" s="214"/>
      <c r="GIA47" s="214"/>
      <c r="GIB47" s="214"/>
      <c r="GIC47" s="214"/>
      <c r="GID47" s="214"/>
      <c r="GIE47" s="214"/>
      <c r="GIF47" s="214"/>
      <c r="GIG47" s="214"/>
      <c r="GIH47" s="214"/>
      <c r="GII47" s="214"/>
      <c r="GIJ47" s="214"/>
      <c r="GIK47" s="214"/>
      <c r="GIL47" s="214"/>
      <c r="GIM47" s="214"/>
      <c r="GIN47" s="214"/>
      <c r="GIO47" s="214"/>
      <c r="GIP47" s="214"/>
      <c r="GIQ47" s="214"/>
      <c r="GIR47" s="214"/>
      <c r="GIS47" s="214"/>
      <c r="GIT47" s="214"/>
      <c r="GIU47" s="214"/>
      <c r="GIV47" s="214"/>
      <c r="GIW47" s="214"/>
      <c r="GIX47" s="214"/>
      <c r="GIY47" s="214"/>
      <c r="GIZ47" s="214"/>
      <c r="GJA47" s="214"/>
      <c r="GJB47" s="214"/>
      <c r="GJC47" s="214"/>
      <c r="GJD47" s="214"/>
      <c r="GJE47" s="214"/>
      <c r="GJF47" s="214"/>
      <c r="GJG47" s="214"/>
      <c r="GJH47" s="214"/>
      <c r="GJI47" s="214"/>
      <c r="GJJ47" s="214"/>
      <c r="GJK47" s="214"/>
      <c r="GJL47" s="214"/>
      <c r="GJM47" s="214"/>
      <c r="GJN47" s="214"/>
      <c r="GJO47" s="214"/>
      <c r="GJP47" s="214"/>
      <c r="GJQ47" s="214"/>
      <c r="GJR47" s="214"/>
      <c r="GJS47" s="214"/>
      <c r="GJT47" s="214"/>
      <c r="GJU47" s="214"/>
      <c r="GJV47" s="214"/>
      <c r="GJW47" s="214"/>
      <c r="GJX47" s="214"/>
      <c r="GJY47" s="214"/>
      <c r="GJZ47" s="214"/>
      <c r="GKA47" s="214"/>
      <c r="GKB47" s="214"/>
      <c r="GKC47" s="214"/>
      <c r="GKD47" s="214"/>
      <c r="GKE47" s="214"/>
      <c r="GKF47" s="214"/>
      <c r="GKG47" s="214"/>
      <c r="GKH47" s="214"/>
      <c r="GKI47" s="214"/>
      <c r="GKJ47" s="214"/>
      <c r="GKK47" s="214"/>
      <c r="GKL47" s="214"/>
      <c r="GKM47" s="214"/>
      <c r="GKN47" s="214"/>
      <c r="GKO47" s="214"/>
      <c r="GKP47" s="214"/>
      <c r="GKQ47" s="214"/>
      <c r="GKR47" s="214"/>
      <c r="GKS47" s="214"/>
      <c r="GKT47" s="214"/>
      <c r="GKU47" s="214"/>
      <c r="GKV47" s="214"/>
      <c r="GKW47" s="214"/>
      <c r="GKX47" s="214"/>
      <c r="GKY47" s="214"/>
      <c r="GKZ47" s="214"/>
      <c r="GLA47" s="214"/>
      <c r="GLB47" s="214"/>
      <c r="GLC47" s="214"/>
      <c r="GLD47" s="214"/>
      <c r="GLE47" s="214"/>
      <c r="GLF47" s="214"/>
      <c r="GLG47" s="214"/>
      <c r="GLH47" s="214"/>
      <c r="GLI47" s="214"/>
      <c r="GLJ47" s="214"/>
      <c r="GLK47" s="214"/>
      <c r="GLL47" s="214"/>
      <c r="GLM47" s="214"/>
      <c r="GLN47" s="214"/>
      <c r="GLO47" s="214"/>
      <c r="GLP47" s="214"/>
      <c r="GLQ47" s="214"/>
      <c r="GLR47" s="214"/>
      <c r="GLS47" s="214"/>
      <c r="GLT47" s="214"/>
      <c r="GLU47" s="214"/>
      <c r="GLV47" s="214"/>
      <c r="GLW47" s="214"/>
      <c r="GLX47" s="214"/>
      <c r="GLY47" s="214"/>
      <c r="GLZ47" s="214"/>
      <c r="GMA47" s="214"/>
      <c r="GMB47" s="214"/>
      <c r="GMC47" s="214"/>
      <c r="GMD47" s="214"/>
      <c r="GME47" s="214"/>
      <c r="GMF47" s="214"/>
      <c r="GMG47" s="214"/>
      <c r="GMH47" s="214"/>
      <c r="GMI47" s="214"/>
      <c r="GMJ47" s="214"/>
      <c r="GMK47" s="214"/>
      <c r="GML47" s="214"/>
      <c r="GMM47" s="214"/>
      <c r="GMN47" s="214"/>
      <c r="GMO47" s="214"/>
      <c r="GMP47" s="214"/>
      <c r="GMQ47" s="214"/>
      <c r="GMR47" s="214"/>
      <c r="GMS47" s="214"/>
      <c r="GMT47" s="214"/>
      <c r="GMU47" s="214"/>
      <c r="GMV47" s="214"/>
      <c r="GMW47" s="214"/>
      <c r="GMX47" s="214"/>
      <c r="GMY47" s="214"/>
      <c r="GMZ47" s="214"/>
      <c r="GNA47" s="214"/>
      <c r="GNB47" s="214"/>
      <c r="GNC47" s="214"/>
      <c r="GND47" s="214"/>
      <c r="GNE47" s="214"/>
      <c r="GNF47" s="214"/>
      <c r="GNG47" s="214"/>
      <c r="GNH47" s="214"/>
      <c r="GNI47" s="214"/>
      <c r="GNJ47" s="214"/>
      <c r="GNK47" s="214"/>
      <c r="GNL47" s="214"/>
      <c r="GNM47" s="214"/>
      <c r="GNN47" s="214"/>
      <c r="GNO47" s="214"/>
      <c r="GNP47" s="214"/>
      <c r="GNQ47" s="214"/>
      <c r="GNR47" s="214"/>
      <c r="GNS47" s="214"/>
      <c r="GNT47" s="214"/>
      <c r="GNU47" s="214"/>
      <c r="GNV47" s="214"/>
      <c r="GNW47" s="214"/>
      <c r="GNX47" s="214"/>
      <c r="GNY47" s="214"/>
      <c r="GNZ47" s="214"/>
      <c r="GOA47" s="214"/>
      <c r="GOB47" s="214"/>
      <c r="GOC47" s="214"/>
      <c r="GOD47" s="214"/>
      <c r="GOE47" s="214"/>
      <c r="GOF47" s="214"/>
      <c r="GOG47" s="214"/>
      <c r="GOH47" s="214"/>
      <c r="GOI47" s="214"/>
      <c r="GOJ47" s="214"/>
      <c r="GOK47" s="214"/>
      <c r="GOL47" s="214"/>
      <c r="GOM47" s="214"/>
      <c r="GON47" s="214"/>
      <c r="GOO47" s="214"/>
      <c r="GOP47" s="214"/>
      <c r="GOQ47" s="214"/>
      <c r="GOR47" s="214"/>
      <c r="GOS47" s="214"/>
      <c r="GOT47" s="214"/>
      <c r="GOU47" s="214"/>
      <c r="GOV47" s="214"/>
      <c r="GOW47" s="214"/>
      <c r="GOX47" s="214"/>
      <c r="GOY47" s="214"/>
      <c r="GOZ47" s="214"/>
      <c r="GPA47" s="214"/>
      <c r="GPB47" s="214"/>
      <c r="GPC47" s="214"/>
      <c r="GPD47" s="214"/>
      <c r="GPE47" s="214"/>
      <c r="GPF47" s="214"/>
      <c r="GPG47" s="214"/>
      <c r="GPH47" s="214"/>
      <c r="GPI47" s="214"/>
      <c r="GPJ47" s="214"/>
      <c r="GPK47" s="214"/>
      <c r="GPL47" s="214"/>
      <c r="GPM47" s="214"/>
      <c r="GPN47" s="214"/>
      <c r="GPO47" s="214"/>
      <c r="GPP47" s="214"/>
      <c r="GPQ47" s="214"/>
      <c r="GPR47" s="214"/>
      <c r="GPS47" s="214"/>
      <c r="GPT47" s="214"/>
      <c r="GPU47" s="214"/>
      <c r="GPV47" s="214"/>
      <c r="GPW47" s="214"/>
      <c r="GPX47" s="214"/>
      <c r="GPY47" s="214"/>
      <c r="GPZ47" s="214"/>
      <c r="GQA47" s="214"/>
      <c r="GQB47" s="214"/>
      <c r="GQC47" s="214"/>
      <c r="GQD47" s="214"/>
      <c r="GQE47" s="214"/>
      <c r="GQF47" s="214"/>
      <c r="GQG47" s="214"/>
      <c r="GQH47" s="214"/>
      <c r="GQI47" s="214"/>
      <c r="GQJ47" s="214"/>
      <c r="GQK47" s="214"/>
      <c r="GQL47" s="214"/>
      <c r="GQM47" s="214"/>
      <c r="GQN47" s="214"/>
      <c r="GQO47" s="214"/>
      <c r="GQP47" s="214"/>
      <c r="GQQ47" s="214"/>
      <c r="GQR47" s="214"/>
      <c r="GQS47" s="214"/>
      <c r="GQT47" s="214"/>
      <c r="GQU47" s="214"/>
      <c r="GQV47" s="214"/>
      <c r="GQW47" s="214"/>
      <c r="GQX47" s="214"/>
      <c r="GQY47" s="214"/>
      <c r="GQZ47" s="214"/>
      <c r="GRA47" s="214"/>
      <c r="GRB47" s="214"/>
      <c r="GRC47" s="214"/>
      <c r="GRD47" s="214"/>
      <c r="GRE47" s="214"/>
      <c r="GRF47" s="214"/>
      <c r="GRG47" s="214"/>
      <c r="GRH47" s="214"/>
      <c r="GRI47" s="214"/>
      <c r="GRJ47" s="214"/>
      <c r="GRK47" s="214"/>
      <c r="GRL47" s="214"/>
      <c r="GRM47" s="214"/>
      <c r="GRN47" s="214"/>
      <c r="GRO47" s="214"/>
      <c r="GRP47" s="214"/>
      <c r="GRQ47" s="214"/>
      <c r="GRR47" s="214"/>
      <c r="GRS47" s="214"/>
      <c r="GRT47" s="214"/>
      <c r="GRU47" s="214"/>
      <c r="GRV47" s="214"/>
      <c r="GRW47" s="214"/>
      <c r="GRX47" s="214"/>
      <c r="GRY47" s="214"/>
      <c r="GRZ47" s="214"/>
      <c r="GSA47" s="214"/>
      <c r="GSB47" s="214"/>
      <c r="GSC47" s="214"/>
      <c r="GSD47" s="214"/>
      <c r="GSE47" s="214"/>
      <c r="GSF47" s="214"/>
      <c r="GSG47" s="214"/>
      <c r="GSH47" s="214"/>
      <c r="GSI47" s="214"/>
      <c r="GSJ47" s="214"/>
      <c r="GSK47" s="214"/>
      <c r="GSL47" s="214"/>
      <c r="GSM47" s="214"/>
      <c r="GSN47" s="214"/>
      <c r="GSO47" s="214"/>
      <c r="GSP47" s="214"/>
      <c r="GSQ47" s="214"/>
      <c r="GSR47" s="214"/>
      <c r="GSS47" s="214"/>
      <c r="GST47" s="214"/>
      <c r="GSU47" s="214"/>
      <c r="GSV47" s="214"/>
      <c r="GSW47" s="214"/>
      <c r="GSX47" s="214"/>
      <c r="GSY47" s="214"/>
      <c r="GSZ47" s="214"/>
      <c r="GTA47" s="214"/>
      <c r="GTB47" s="214"/>
      <c r="GTC47" s="214"/>
      <c r="GTD47" s="214"/>
      <c r="GTE47" s="214"/>
      <c r="GTF47" s="214"/>
      <c r="GTG47" s="214"/>
      <c r="GTH47" s="214"/>
      <c r="GTI47" s="214"/>
      <c r="GTJ47" s="214"/>
      <c r="GTK47" s="214"/>
      <c r="GTL47" s="214"/>
      <c r="GTM47" s="214"/>
      <c r="GTN47" s="214"/>
      <c r="GTO47" s="214"/>
      <c r="GTP47" s="214"/>
      <c r="GTQ47" s="214"/>
      <c r="GTR47" s="214"/>
      <c r="GTS47" s="214"/>
      <c r="GTT47" s="214"/>
      <c r="GTU47" s="214"/>
      <c r="GTV47" s="214"/>
      <c r="GTW47" s="214"/>
      <c r="GTX47" s="214"/>
      <c r="GTY47" s="214"/>
      <c r="GTZ47" s="214"/>
      <c r="GUA47" s="214"/>
      <c r="GUB47" s="214"/>
      <c r="GUC47" s="214"/>
      <c r="GUD47" s="214"/>
      <c r="GUE47" s="214"/>
      <c r="GUF47" s="214"/>
      <c r="GUG47" s="214"/>
      <c r="GUH47" s="214"/>
      <c r="GUI47" s="214"/>
      <c r="GUJ47" s="214"/>
      <c r="GUK47" s="214"/>
      <c r="GUL47" s="214"/>
      <c r="GUM47" s="214"/>
      <c r="GUN47" s="214"/>
      <c r="GUO47" s="214"/>
      <c r="GUP47" s="214"/>
      <c r="GUQ47" s="214"/>
      <c r="GUR47" s="214"/>
      <c r="GUS47" s="214"/>
      <c r="GUT47" s="214"/>
      <c r="GUU47" s="214"/>
      <c r="GUV47" s="214"/>
      <c r="GUW47" s="214"/>
      <c r="GUX47" s="214"/>
      <c r="GUY47" s="214"/>
      <c r="GUZ47" s="214"/>
      <c r="GVA47" s="214"/>
      <c r="GVB47" s="214"/>
      <c r="GVC47" s="214"/>
      <c r="GVD47" s="214"/>
      <c r="GVE47" s="214"/>
      <c r="GVF47" s="214"/>
      <c r="GVG47" s="214"/>
      <c r="GVH47" s="214"/>
      <c r="GVI47" s="214"/>
      <c r="GVJ47" s="214"/>
      <c r="GVK47" s="214"/>
      <c r="GVL47" s="214"/>
      <c r="GVM47" s="214"/>
      <c r="GVN47" s="214"/>
      <c r="GVO47" s="214"/>
      <c r="GVP47" s="214"/>
      <c r="GVQ47" s="214"/>
      <c r="GVR47" s="214"/>
      <c r="GVS47" s="214"/>
      <c r="GVT47" s="214"/>
      <c r="GVU47" s="214"/>
      <c r="GVV47" s="214"/>
      <c r="GVW47" s="214"/>
      <c r="GVX47" s="214"/>
      <c r="GVY47" s="214"/>
      <c r="GVZ47" s="214"/>
      <c r="GWA47" s="214"/>
      <c r="GWB47" s="214"/>
      <c r="GWC47" s="214"/>
      <c r="GWD47" s="214"/>
      <c r="GWE47" s="214"/>
      <c r="GWF47" s="214"/>
      <c r="GWG47" s="214"/>
      <c r="GWH47" s="214"/>
      <c r="GWI47" s="214"/>
      <c r="GWJ47" s="214"/>
      <c r="GWK47" s="214"/>
      <c r="GWL47" s="214"/>
      <c r="GWM47" s="214"/>
      <c r="GWN47" s="214"/>
      <c r="GWO47" s="214"/>
      <c r="GWP47" s="214"/>
      <c r="GWQ47" s="214"/>
      <c r="GWR47" s="214"/>
      <c r="GWS47" s="214"/>
      <c r="GWT47" s="214"/>
      <c r="GWU47" s="214"/>
      <c r="GWV47" s="214"/>
      <c r="GWW47" s="214"/>
      <c r="GWX47" s="214"/>
      <c r="GWY47" s="214"/>
      <c r="GWZ47" s="214"/>
      <c r="GXA47" s="214"/>
      <c r="GXB47" s="214"/>
      <c r="GXC47" s="214"/>
      <c r="GXD47" s="214"/>
      <c r="GXE47" s="214"/>
      <c r="GXF47" s="214"/>
      <c r="GXG47" s="214"/>
      <c r="GXH47" s="214"/>
      <c r="GXI47" s="214"/>
      <c r="GXJ47" s="214"/>
      <c r="GXK47" s="214"/>
      <c r="GXL47" s="214"/>
      <c r="GXM47" s="214"/>
      <c r="GXN47" s="214"/>
      <c r="GXO47" s="214"/>
      <c r="GXP47" s="214"/>
      <c r="GXQ47" s="214"/>
      <c r="GXR47" s="214"/>
      <c r="GXS47" s="214"/>
      <c r="GXT47" s="214"/>
      <c r="GXU47" s="214"/>
      <c r="GXV47" s="214"/>
      <c r="GXW47" s="214"/>
      <c r="GXX47" s="214"/>
      <c r="GXY47" s="214"/>
      <c r="GXZ47" s="214"/>
      <c r="GYA47" s="214"/>
      <c r="GYB47" s="214"/>
      <c r="GYC47" s="214"/>
      <c r="GYD47" s="214"/>
      <c r="GYE47" s="214"/>
      <c r="GYF47" s="214"/>
      <c r="GYG47" s="214"/>
      <c r="GYH47" s="214"/>
      <c r="GYI47" s="214"/>
      <c r="GYJ47" s="214"/>
      <c r="GYK47" s="214"/>
      <c r="GYL47" s="214"/>
      <c r="GYM47" s="214"/>
      <c r="GYN47" s="214"/>
      <c r="GYO47" s="214"/>
      <c r="GYP47" s="214"/>
      <c r="GYQ47" s="214"/>
      <c r="GYR47" s="214"/>
      <c r="GYS47" s="214"/>
      <c r="GYT47" s="214"/>
      <c r="GYU47" s="214"/>
      <c r="GYV47" s="214"/>
      <c r="GYW47" s="214"/>
      <c r="GYX47" s="214"/>
      <c r="GYY47" s="214"/>
      <c r="GYZ47" s="214"/>
      <c r="GZA47" s="214"/>
      <c r="GZB47" s="214"/>
      <c r="GZC47" s="214"/>
      <c r="GZD47" s="214"/>
      <c r="GZE47" s="214"/>
      <c r="GZF47" s="214"/>
      <c r="GZG47" s="214"/>
      <c r="GZH47" s="214"/>
      <c r="GZI47" s="214"/>
      <c r="GZJ47" s="214"/>
      <c r="GZK47" s="214"/>
      <c r="GZL47" s="214"/>
      <c r="GZM47" s="214"/>
      <c r="GZN47" s="214"/>
      <c r="GZO47" s="214"/>
      <c r="GZP47" s="214"/>
      <c r="GZQ47" s="214"/>
      <c r="GZR47" s="214"/>
      <c r="GZS47" s="214"/>
      <c r="GZT47" s="214"/>
      <c r="GZU47" s="214"/>
      <c r="GZV47" s="214"/>
      <c r="GZW47" s="214"/>
      <c r="GZX47" s="214"/>
      <c r="GZY47" s="214"/>
      <c r="GZZ47" s="214"/>
      <c r="HAA47" s="214"/>
      <c r="HAB47" s="214"/>
      <c r="HAC47" s="214"/>
      <c r="HAD47" s="214"/>
      <c r="HAE47" s="214"/>
      <c r="HAF47" s="214"/>
      <c r="HAG47" s="214"/>
      <c r="HAH47" s="214"/>
      <c r="HAI47" s="214"/>
      <c r="HAJ47" s="214"/>
      <c r="HAK47" s="214"/>
      <c r="HAL47" s="214"/>
      <c r="HAM47" s="214"/>
      <c r="HAN47" s="214"/>
      <c r="HAO47" s="214"/>
      <c r="HAP47" s="214"/>
      <c r="HAQ47" s="214"/>
      <c r="HAR47" s="214"/>
      <c r="HAS47" s="214"/>
      <c r="HAT47" s="214"/>
      <c r="HAU47" s="214"/>
      <c r="HAV47" s="214"/>
      <c r="HAW47" s="214"/>
      <c r="HAX47" s="214"/>
      <c r="HAY47" s="214"/>
      <c r="HAZ47" s="214"/>
      <c r="HBA47" s="214"/>
      <c r="HBB47" s="214"/>
      <c r="HBC47" s="214"/>
      <c r="HBD47" s="214"/>
      <c r="HBE47" s="214"/>
      <c r="HBF47" s="214"/>
      <c r="HBG47" s="214"/>
      <c r="HBH47" s="214"/>
      <c r="HBI47" s="214"/>
      <c r="HBJ47" s="214"/>
      <c r="HBK47" s="214"/>
      <c r="HBL47" s="214"/>
      <c r="HBM47" s="214"/>
      <c r="HBN47" s="214"/>
      <c r="HBO47" s="214"/>
      <c r="HBP47" s="214"/>
      <c r="HBQ47" s="214"/>
      <c r="HBR47" s="214"/>
      <c r="HBS47" s="214"/>
      <c r="HBT47" s="214"/>
      <c r="HBU47" s="214"/>
      <c r="HBV47" s="214"/>
      <c r="HBW47" s="214"/>
      <c r="HBX47" s="214"/>
      <c r="HBY47" s="214"/>
      <c r="HBZ47" s="214"/>
      <c r="HCA47" s="214"/>
      <c r="HCB47" s="214"/>
      <c r="HCC47" s="214"/>
      <c r="HCD47" s="214"/>
      <c r="HCE47" s="214"/>
      <c r="HCF47" s="214"/>
      <c r="HCG47" s="214"/>
      <c r="HCH47" s="214"/>
      <c r="HCI47" s="214"/>
      <c r="HCJ47" s="214"/>
      <c r="HCK47" s="214"/>
      <c r="HCL47" s="214"/>
      <c r="HCM47" s="214"/>
      <c r="HCN47" s="214"/>
      <c r="HCO47" s="214"/>
      <c r="HCP47" s="214"/>
      <c r="HCQ47" s="214"/>
      <c r="HCR47" s="214"/>
      <c r="HCS47" s="214"/>
      <c r="HCT47" s="214"/>
      <c r="HCU47" s="214"/>
      <c r="HCV47" s="214"/>
      <c r="HCW47" s="214"/>
      <c r="HCX47" s="214"/>
      <c r="HCY47" s="214"/>
      <c r="HCZ47" s="214"/>
      <c r="HDA47" s="214"/>
      <c r="HDB47" s="214"/>
      <c r="HDC47" s="214"/>
      <c r="HDD47" s="214"/>
      <c r="HDE47" s="214"/>
      <c r="HDF47" s="214"/>
      <c r="HDG47" s="214"/>
      <c r="HDH47" s="214"/>
      <c r="HDI47" s="214"/>
      <c r="HDJ47" s="214"/>
      <c r="HDK47" s="214"/>
      <c r="HDL47" s="214"/>
      <c r="HDM47" s="214"/>
      <c r="HDN47" s="214"/>
      <c r="HDO47" s="214"/>
      <c r="HDP47" s="214"/>
      <c r="HDQ47" s="214"/>
      <c r="HDR47" s="214"/>
      <c r="HDS47" s="214"/>
      <c r="HDT47" s="214"/>
      <c r="HDU47" s="214"/>
      <c r="HDV47" s="214"/>
      <c r="HDW47" s="214"/>
      <c r="HDX47" s="214"/>
      <c r="HDY47" s="214"/>
      <c r="HDZ47" s="214"/>
      <c r="HEA47" s="214"/>
      <c r="HEB47" s="214"/>
      <c r="HEC47" s="214"/>
      <c r="HED47" s="214"/>
      <c r="HEE47" s="214"/>
      <c r="HEF47" s="214"/>
      <c r="HEG47" s="214"/>
      <c r="HEH47" s="214"/>
      <c r="HEI47" s="214"/>
      <c r="HEJ47" s="214"/>
      <c r="HEK47" s="214"/>
      <c r="HEL47" s="214"/>
      <c r="HEM47" s="214"/>
      <c r="HEN47" s="214"/>
      <c r="HEO47" s="214"/>
      <c r="HEP47" s="214"/>
      <c r="HEQ47" s="214"/>
      <c r="HER47" s="214"/>
      <c r="HES47" s="214"/>
      <c r="HET47" s="214"/>
      <c r="HEU47" s="214"/>
      <c r="HEV47" s="214"/>
      <c r="HEW47" s="214"/>
      <c r="HEX47" s="214"/>
      <c r="HEY47" s="214"/>
      <c r="HEZ47" s="214"/>
      <c r="HFA47" s="214"/>
      <c r="HFB47" s="214"/>
      <c r="HFC47" s="214"/>
      <c r="HFD47" s="214"/>
      <c r="HFE47" s="214"/>
      <c r="HFF47" s="214"/>
      <c r="HFG47" s="214"/>
      <c r="HFH47" s="214"/>
      <c r="HFI47" s="214"/>
      <c r="HFJ47" s="214"/>
      <c r="HFK47" s="214"/>
      <c r="HFL47" s="214"/>
      <c r="HFM47" s="214"/>
      <c r="HFN47" s="214"/>
      <c r="HFO47" s="214"/>
      <c r="HFP47" s="214"/>
      <c r="HFQ47" s="214"/>
      <c r="HFR47" s="214"/>
      <c r="HFS47" s="214"/>
      <c r="HFT47" s="214"/>
      <c r="HFU47" s="214"/>
      <c r="HFV47" s="214"/>
      <c r="HFW47" s="214"/>
      <c r="HFX47" s="214"/>
      <c r="HFY47" s="214"/>
      <c r="HFZ47" s="214"/>
      <c r="HGA47" s="214"/>
      <c r="HGB47" s="214"/>
      <c r="HGC47" s="214"/>
      <c r="HGD47" s="214"/>
      <c r="HGE47" s="214"/>
      <c r="HGF47" s="214"/>
      <c r="HGG47" s="214"/>
      <c r="HGH47" s="214"/>
      <c r="HGI47" s="214"/>
      <c r="HGJ47" s="214"/>
      <c r="HGK47" s="214"/>
      <c r="HGL47" s="214"/>
      <c r="HGM47" s="214"/>
      <c r="HGN47" s="214"/>
      <c r="HGO47" s="214"/>
      <c r="HGP47" s="214"/>
      <c r="HGQ47" s="214"/>
      <c r="HGR47" s="214"/>
      <c r="HGS47" s="214"/>
      <c r="HGT47" s="214"/>
      <c r="HGU47" s="214"/>
      <c r="HGV47" s="214"/>
      <c r="HGW47" s="214"/>
      <c r="HGX47" s="214"/>
      <c r="HGY47" s="214"/>
      <c r="HGZ47" s="214"/>
      <c r="HHA47" s="214"/>
      <c r="HHB47" s="214"/>
      <c r="HHC47" s="214"/>
      <c r="HHD47" s="214"/>
      <c r="HHE47" s="214"/>
      <c r="HHF47" s="214"/>
      <c r="HHG47" s="214"/>
      <c r="HHH47" s="214"/>
      <c r="HHI47" s="214"/>
      <c r="HHJ47" s="214"/>
      <c r="HHK47" s="214"/>
      <c r="HHL47" s="214"/>
      <c r="HHM47" s="214"/>
      <c r="HHN47" s="214"/>
      <c r="HHO47" s="214"/>
      <c r="HHP47" s="214"/>
      <c r="HHQ47" s="214"/>
      <c r="HHR47" s="214"/>
      <c r="HHS47" s="214"/>
      <c r="HHT47" s="214"/>
      <c r="HHU47" s="214"/>
      <c r="HHV47" s="214"/>
      <c r="HHW47" s="214"/>
      <c r="HHX47" s="214"/>
      <c r="HHY47" s="214"/>
      <c r="HHZ47" s="214"/>
      <c r="HIA47" s="214"/>
      <c r="HIB47" s="214"/>
      <c r="HIC47" s="214"/>
      <c r="HID47" s="214"/>
      <c r="HIE47" s="214"/>
      <c r="HIF47" s="214"/>
      <c r="HIG47" s="214"/>
      <c r="HIH47" s="214"/>
      <c r="HII47" s="214"/>
      <c r="HIJ47" s="214"/>
      <c r="HIK47" s="214"/>
      <c r="HIL47" s="214"/>
      <c r="HIM47" s="214"/>
      <c r="HIN47" s="214"/>
      <c r="HIO47" s="214"/>
      <c r="HIP47" s="214"/>
      <c r="HIQ47" s="214"/>
      <c r="HIR47" s="214"/>
      <c r="HIS47" s="214"/>
      <c r="HIT47" s="214"/>
      <c r="HIU47" s="214"/>
      <c r="HIV47" s="214"/>
      <c r="HIW47" s="214"/>
      <c r="HIX47" s="214"/>
      <c r="HIY47" s="214"/>
      <c r="HIZ47" s="214"/>
      <c r="HJA47" s="214"/>
      <c r="HJB47" s="214"/>
      <c r="HJC47" s="214"/>
      <c r="HJD47" s="214"/>
      <c r="HJE47" s="214"/>
      <c r="HJF47" s="214"/>
      <c r="HJG47" s="214"/>
      <c r="HJH47" s="214"/>
      <c r="HJI47" s="214"/>
      <c r="HJJ47" s="214"/>
      <c r="HJK47" s="214"/>
      <c r="HJL47" s="214"/>
      <c r="HJM47" s="214"/>
      <c r="HJN47" s="214"/>
      <c r="HJO47" s="214"/>
      <c r="HJP47" s="214"/>
      <c r="HJQ47" s="214"/>
      <c r="HJR47" s="214"/>
      <c r="HJS47" s="214"/>
      <c r="HJT47" s="214"/>
      <c r="HJU47" s="214"/>
      <c r="HJV47" s="214"/>
      <c r="HJW47" s="214"/>
      <c r="HJX47" s="214"/>
      <c r="HJY47" s="214"/>
      <c r="HJZ47" s="214"/>
      <c r="HKA47" s="214"/>
      <c r="HKB47" s="214"/>
      <c r="HKC47" s="214"/>
      <c r="HKD47" s="214"/>
      <c r="HKE47" s="214"/>
      <c r="HKF47" s="214"/>
      <c r="HKG47" s="214"/>
      <c r="HKH47" s="214"/>
      <c r="HKI47" s="214"/>
      <c r="HKJ47" s="214"/>
      <c r="HKK47" s="214"/>
      <c r="HKL47" s="214"/>
      <c r="HKM47" s="214"/>
      <c r="HKN47" s="214"/>
      <c r="HKO47" s="214"/>
      <c r="HKP47" s="214"/>
      <c r="HKQ47" s="214"/>
      <c r="HKR47" s="214"/>
      <c r="HKS47" s="214"/>
      <c r="HKT47" s="214"/>
      <c r="HKU47" s="214"/>
      <c r="HKV47" s="214"/>
      <c r="HKW47" s="214"/>
      <c r="HKX47" s="214"/>
      <c r="HKY47" s="214"/>
      <c r="HKZ47" s="214"/>
      <c r="HLA47" s="214"/>
      <c r="HLB47" s="214"/>
      <c r="HLC47" s="214"/>
      <c r="HLD47" s="214"/>
      <c r="HLE47" s="214"/>
      <c r="HLF47" s="214"/>
      <c r="HLG47" s="214"/>
      <c r="HLH47" s="214"/>
      <c r="HLI47" s="214"/>
      <c r="HLJ47" s="214"/>
      <c r="HLK47" s="214"/>
      <c r="HLL47" s="214"/>
      <c r="HLM47" s="214"/>
      <c r="HLN47" s="214"/>
      <c r="HLO47" s="214"/>
      <c r="HLP47" s="214"/>
      <c r="HLQ47" s="214"/>
      <c r="HLR47" s="214"/>
      <c r="HLS47" s="214"/>
      <c r="HLT47" s="214"/>
      <c r="HLU47" s="214"/>
      <c r="HLV47" s="214"/>
      <c r="HLW47" s="214"/>
      <c r="HLX47" s="214"/>
      <c r="HLY47" s="214"/>
      <c r="HLZ47" s="214"/>
      <c r="HMA47" s="214"/>
      <c r="HMB47" s="214"/>
      <c r="HMC47" s="214"/>
      <c r="HMD47" s="214"/>
      <c r="HME47" s="214"/>
      <c r="HMF47" s="214"/>
      <c r="HMG47" s="214"/>
      <c r="HMH47" s="214"/>
      <c r="HMI47" s="214"/>
      <c r="HMJ47" s="214"/>
      <c r="HMK47" s="214"/>
      <c r="HML47" s="214"/>
      <c r="HMM47" s="214"/>
      <c r="HMN47" s="214"/>
      <c r="HMO47" s="214"/>
      <c r="HMP47" s="214"/>
      <c r="HMQ47" s="214"/>
      <c r="HMR47" s="214"/>
      <c r="HMS47" s="214"/>
      <c r="HMT47" s="214"/>
      <c r="HMU47" s="214"/>
      <c r="HMV47" s="214"/>
      <c r="HMW47" s="214"/>
      <c r="HMX47" s="214"/>
      <c r="HMY47" s="214"/>
      <c r="HMZ47" s="214"/>
      <c r="HNA47" s="214"/>
      <c r="HNB47" s="214"/>
      <c r="HNC47" s="214"/>
      <c r="HND47" s="214"/>
      <c r="HNE47" s="214"/>
      <c r="HNF47" s="214"/>
      <c r="HNG47" s="214"/>
      <c r="HNH47" s="214"/>
      <c r="HNI47" s="214"/>
      <c r="HNJ47" s="214"/>
      <c r="HNK47" s="214"/>
      <c r="HNL47" s="214"/>
      <c r="HNM47" s="214"/>
      <c r="HNN47" s="214"/>
      <c r="HNO47" s="214"/>
      <c r="HNP47" s="214"/>
      <c r="HNQ47" s="214"/>
      <c r="HNR47" s="214"/>
      <c r="HNS47" s="214"/>
      <c r="HNT47" s="214"/>
      <c r="HNU47" s="214"/>
      <c r="HNV47" s="214"/>
      <c r="HNW47" s="214"/>
      <c r="HNX47" s="214"/>
      <c r="HNY47" s="214"/>
      <c r="HNZ47" s="214"/>
      <c r="HOA47" s="214"/>
      <c r="HOB47" s="214"/>
      <c r="HOC47" s="214"/>
      <c r="HOD47" s="214"/>
      <c r="HOE47" s="214"/>
      <c r="HOF47" s="214"/>
      <c r="HOG47" s="214"/>
      <c r="HOH47" s="214"/>
      <c r="HOI47" s="214"/>
      <c r="HOJ47" s="214"/>
      <c r="HOK47" s="214"/>
      <c r="HOL47" s="214"/>
      <c r="HOM47" s="214"/>
      <c r="HON47" s="214"/>
      <c r="HOO47" s="214"/>
      <c r="HOP47" s="214"/>
      <c r="HOQ47" s="214"/>
      <c r="HOR47" s="214"/>
      <c r="HOS47" s="214"/>
      <c r="HOT47" s="214"/>
      <c r="HOU47" s="214"/>
      <c r="HOV47" s="214"/>
      <c r="HOW47" s="214"/>
      <c r="HOX47" s="214"/>
      <c r="HOY47" s="214"/>
      <c r="HOZ47" s="214"/>
      <c r="HPA47" s="214"/>
      <c r="HPB47" s="214"/>
      <c r="HPC47" s="214"/>
      <c r="HPD47" s="214"/>
      <c r="HPE47" s="214"/>
      <c r="HPF47" s="214"/>
      <c r="HPG47" s="214"/>
      <c r="HPH47" s="214"/>
      <c r="HPI47" s="214"/>
      <c r="HPJ47" s="214"/>
      <c r="HPK47" s="214"/>
      <c r="HPL47" s="214"/>
      <c r="HPM47" s="214"/>
      <c r="HPN47" s="214"/>
      <c r="HPO47" s="214"/>
      <c r="HPP47" s="214"/>
      <c r="HPQ47" s="214"/>
      <c r="HPR47" s="214"/>
      <c r="HPS47" s="214"/>
      <c r="HPT47" s="214"/>
      <c r="HPU47" s="214"/>
      <c r="HPV47" s="214"/>
      <c r="HPW47" s="214"/>
      <c r="HPX47" s="214"/>
      <c r="HPY47" s="214"/>
      <c r="HPZ47" s="214"/>
      <c r="HQA47" s="214"/>
      <c r="HQB47" s="214"/>
      <c r="HQC47" s="214"/>
      <c r="HQD47" s="214"/>
      <c r="HQE47" s="214"/>
      <c r="HQF47" s="214"/>
      <c r="HQG47" s="214"/>
      <c r="HQH47" s="214"/>
      <c r="HQI47" s="214"/>
      <c r="HQJ47" s="214"/>
      <c r="HQK47" s="214"/>
      <c r="HQL47" s="214"/>
      <c r="HQM47" s="214"/>
      <c r="HQN47" s="214"/>
      <c r="HQO47" s="214"/>
      <c r="HQP47" s="214"/>
      <c r="HQQ47" s="214"/>
      <c r="HQR47" s="214"/>
      <c r="HQS47" s="214"/>
      <c r="HQT47" s="214"/>
      <c r="HQU47" s="214"/>
      <c r="HQV47" s="214"/>
      <c r="HQW47" s="214"/>
      <c r="HQX47" s="214"/>
      <c r="HQY47" s="214"/>
      <c r="HQZ47" s="214"/>
      <c r="HRA47" s="214"/>
      <c r="HRB47" s="214"/>
      <c r="HRC47" s="214"/>
      <c r="HRD47" s="214"/>
      <c r="HRE47" s="214"/>
      <c r="HRF47" s="214"/>
      <c r="HRG47" s="214"/>
      <c r="HRH47" s="214"/>
      <c r="HRI47" s="214"/>
      <c r="HRJ47" s="214"/>
      <c r="HRK47" s="214"/>
      <c r="HRL47" s="214"/>
      <c r="HRM47" s="214"/>
      <c r="HRN47" s="214"/>
      <c r="HRO47" s="214"/>
      <c r="HRP47" s="214"/>
      <c r="HRQ47" s="214"/>
      <c r="HRR47" s="214"/>
      <c r="HRS47" s="214"/>
      <c r="HRT47" s="214"/>
      <c r="HRU47" s="214"/>
      <c r="HRV47" s="214"/>
      <c r="HRW47" s="214"/>
      <c r="HRX47" s="214"/>
      <c r="HRY47" s="214"/>
      <c r="HRZ47" s="214"/>
      <c r="HSA47" s="214"/>
      <c r="HSB47" s="214"/>
      <c r="HSC47" s="214"/>
      <c r="HSD47" s="214"/>
      <c r="HSE47" s="214"/>
      <c r="HSF47" s="214"/>
      <c r="HSG47" s="214"/>
      <c r="HSH47" s="214"/>
      <c r="HSI47" s="214"/>
      <c r="HSJ47" s="214"/>
      <c r="HSK47" s="214"/>
      <c r="HSL47" s="214"/>
      <c r="HSM47" s="214"/>
      <c r="HSN47" s="214"/>
      <c r="HSO47" s="214"/>
      <c r="HSP47" s="214"/>
      <c r="HSQ47" s="214"/>
      <c r="HSR47" s="214"/>
      <c r="HSS47" s="214"/>
      <c r="HST47" s="214"/>
      <c r="HSU47" s="214"/>
      <c r="HSV47" s="214"/>
      <c r="HSW47" s="214"/>
      <c r="HSX47" s="214"/>
      <c r="HSY47" s="214"/>
      <c r="HSZ47" s="214"/>
      <c r="HTA47" s="214"/>
      <c r="HTB47" s="214"/>
      <c r="HTC47" s="214"/>
      <c r="HTD47" s="214"/>
      <c r="HTE47" s="214"/>
      <c r="HTF47" s="214"/>
      <c r="HTG47" s="214"/>
      <c r="HTH47" s="214"/>
      <c r="HTI47" s="214"/>
      <c r="HTJ47" s="214"/>
      <c r="HTK47" s="214"/>
      <c r="HTL47" s="214"/>
      <c r="HTM47" s="214"/>
      <c r="HTN47" s="214"/>
      <c r="HTO47" s="214"/>
      <c r="HTP47" s="214"/>
      <c r="HTQ47" s="214"/>
      <c r="HTR47" s="214"/>
      <c r="HTS47" s="214"/>
      <c r="HTT47" s="214"/>
      <c r="HTU47" s="214"/>
      <c r="HTV47" s="214"/>
      <c r="HTW47" s="214"/>
      <c r="HTX47" s="214"/>
      <c r="HTY47" s="214"/>
      <c r="HTZ47" s="214"/>
      <c r="HUA47" s="214"/>
      <c r="HUB47" s="214"/>
      <c r="HUC47" s="214"/>
      <c r="HUD47" s="214"/>
      <c r="HUE47" s="214"/>
      <c r="HUF47" s="214"/>
      <c r="HUG47" s="214"/>
      <c r="HUH47" s="214"/>
      <c r="HUI47" s="214"/>
      <c r="HUJ47" s="214"/>
      <c r="HUK47" s="214"/>
      <c r="HUL47" s="214"/>
      <c r="HUM47" s="214"/>
      <c r="HUN47" s="214"/>
      <c r="HUO47" s="214"/>
      <c r="HUP47" s="214"/>
      <c r="HUQ47" s="214"/>
      <c r="HUR47" s="214"/>
      <c r="HUS47" s="214"/>
      <c r="HUT47" s="214"/>
      <c r="HUU47" s="214"/>
      <c r="HUV47" s="214"/>
      <c r="HUW47" s="214"/>
      <c r="HUX47" s="214"/>
      <c r="HUY47" s="214"/>
      <c r="HUZ47" s="214"/>
      <c r="HVA47" s="214"/>
      <c r="HVB47" s="214"/>
      <c r="HVC47" s="214"/>
      <c r="HVD47" s="214"/>
      <c r="HVE47" s="214"/>
      <c r="HVF47" s="214"/>
      <c r="HVG47" s="214"/>
      <c r="HVH47" s="214"/>
      <c r="HVI47" s="214"/>
      <c r="HVJ47" s="214"/>
      <c r="HVK47" s="214"/>
      <c r="HVL47" s="214"/>
      <c r="HVM47" s="214"/>
      <c r="HVN47" s="214"/>
      <c r="HVO47" s="214"/>
      <c r="HVP47" s="214"/>
      <c r="HVQ47" s="214"/>
      <c r="HVR47" s="214"/>
      <c r="HVS47" s="214"/>
      <c r="HVT47" s="214"/>
      <c r="HVU47" s="214"/>
      <c r="HVV47" s="214"/>
      <c r="HVW47" s="214"/>
      <c r="HVX47" s="214"/>
      <c r="HVY47" s="214"/>
      <c r="HVZ47" s="214"/>
      <c r="HWA47" s="214"/>
      <c r="HWB47" s="214"/>
      <c r="HWC47" s="214"/>
      <c r="HWD47" s="214"/>
      <c r="HWE47" s="214"/>
      <c r="HWF47" s="214"/>
      <c r="HWG47" s="214"/>
      <c r="HWH47" s="214"/>
      <c r="HWI47" s="214"/>
      <c r="HWJ47" s="214"/>
      <c r="HWK47" s="214"/>
      <c r="HWL47" s="214"/>
      <c r="HWM47" s="214"/>
      <c r="HWN47" s="214"/>
      <c r="HWO47" s="214"/>
      <c r="HWP47" s="214"/>
      <c r="HWQ47" s="214"/>
      <c r="HWR47" s="214"/>
      <c r="HWS47" s="214"/>
      <c r="HWT47" s="214"/>
      <c r="HWU47" s="214"/>
      <c r="HWV47" s="214"/>
      <c r="HWW47" s="214"/>
      <c r="HWX47" s="214"/>
      <c r="HWY47" s="214"/>
      <c r="HWZ47" s="214"/>
      <c r="HXA47" s="214"/>
      <c r="HXB47" s="214"/>
      <c r="HXC47" s="214"/>
      <c r="HXD47" s="214"/>
      <c r="HXE47" s="214"/>
      <c r="HXF47" s="214"/>
      <c r="HXG47" s="214"/>
      <c r="HXH47" s="214"/>
      <c r="HXI47" s="214"/>
      <c r="HXJ47" s="214"/>
      <c r="HXK47" s="214"/>
      <c r="HXL47" s="214"/>
      <c r="HXM47" s="214"/>
      <c r="HXN47" s="214"/>
      <c r="HXO47" s="214"/>
      <c r="HXP47" s="214"/>
      <c r="HXQ47" s="214"/>
      <c r="HXR47" s="214"/>
      <c r="HXS47" s="214"/>
      <c r="HXT47" s="214"/>
      <c r="HXU47" s="214"/>
      <c r="HXV47" s="214"/>
      <c r="HXW47" s="214"/>
      <c r="HXX47" s="214"/>
      <c r="HXY47" s="214"/>
      <c r="HXZ47" s="214"/>
      <c r="HYA47" s="214"/>
      <c r="HYB47" s="214"/>
      <c r="HYC47" s="214"/>
      <c r="HYD47" s="214"/>
      <c r="HYE47" s="214"/>
      <c r="HYF47" s="214"/>
      <c r="HYG47" s="214"/>
      <c r="HYH47" s="214"/>
      <c r="HYI47" s="214"/>
      <c r="HYJ47" s="214"/>
      <c r="HYK47" s="214"/>
      <c r="HYL47" s="214"/>
      <c r="HYM47" s="214"/>
      <c r="HYN47" s="214"/>
      <c r="HYO47" s="214"/>
      <c r="HYP47" s="214"/>
      <c r="HYQ47" s="214"/>
      <c r="HYR47" s="214"/>
      <c r="HYS47" s="214"/>
      <c r="HYT47" s="214"/>
      <c r="HYU47" s="214"/>
      <c r="HYV47" s="214"/>
      <c r="HYW47" s="214"/>
      <c r="HYX47" s="214"/>
      <c r="HYY47" s="214"/>
      <c r="HYZ47" s="214"/>
      <c r="HZA47" s="214"/>
      <c r="HZB47" s="214"/>
      <c r="HZC47" s="214"/>
      <c r="HZD47" s="214"/>
      <c r="HZE47" s="214"/>
      <c r="HZF47" s="214"/>
      <c r="HZG47" s="214"/>
      <c r="HZH47" s="214"/>
      <c r="HZI47" s="214"/>
      <c r="HZJ47" s="214"/>
      <c r="HZK47" s="214"/>
      <c r="HZL47" s="214"/>
      <c r="HZM47" s="214"/>
      <c r="HZN47" s="214"/>
      <c r="HZO47" s="214"/>
      <c r="HZP47" s="214"/>
      <c r="HZQ47" s="214"/>
      <c r="HZR47" s="214"/>
      <c r="HZS47" s="214"/>
      <c r="HZT47" s="214"/>
      <c r="HZU47" s="214"/>
      <c r="HZV47" s="214"/>
      <c r="HZW47" s="214"/>
      <c r="HZX47" s="214"/>
      <c r="HZY47" s="214"/>
      <c r="HZZ47" s="214"/>
      <c r="IAA47" s="214"/>
      <c r="IAB47" s="214"/>
      <c r="IAC47" s="214"/>
      <c r="IAD47" s="214"/>
      <c r="IAE47" s="214"/>
      <c r="IAF47" s="214"/>
      <c r="IAG47" s="214"/>
      <c r="IAH47" s="214"/>
      <c r="IAI47" s="214"/>
      <c r="IAJ47" s="214"/>
      <c r="IAK47" s="214"/>
      <c r="IAL47" s="214"/>
      <c r="IAM47" s="214"/>
      <c r="IAN47" s="214"/>
      <c r="IAO47" s="214"/>
      <c r="IAP47" s="214"/>
      <c r="IAQ47" s="214"/>
      <c r="IAR47" s="214"/>
      <c r="IAS47" s="214"/>
      <c r="IAT47" s="214"/>
      <c r="IAU47" s="214"/>
      <c r="IAV47" s="214"/>
      <c r="IAW47" s="214"/>
      <c r="IAX47" s="214"/>
      <c r="IAY47" s="214"/>
      <c r="IAZ47" s="214"/>
      <c r="IBA47" s="214"/>
      <c r="IBB47" s="214"/>
      <c r="IBC47" s="214"/>
      <c r="IBD47" s="214"/>
      <c r="IBE47" s="214"/>
      <c r="IBF47" s="214"/>
      <c r="IBG47" s="214"/>
      <c r="IBH47" s="214"/>
      <c r="IBI47" s="214"/>
      <c r="IBJ47" s="214"/>
      <c r="IBK47" s="214"/>
      <c r="IBL47" s="214"/>
      <c r="IBM47" s="214"/>
      <c r="IBN47" s="214"/>
      <c r="IBO47" s="214"/>
      <c r="IBP47" s="214"/>
      <c r="IBQ47" s="214"/>
      <c r="IBR47" s="214"/>
      <c r="IBS47" s="214"/>
      <c r="IBT47" s="214"/>
      <c r="IBU47" s="214"/>
      <c r="IBV47" s="214"/>
      <c r="IBW47" s="214"/>
      <c r="IBX47" s="214"/>
      <c r="IBY47" s="214"/>
      <c r="IBZ47" s="214"/>
      <c r="ICA47" s="214"/>
      <c r="ICB47" s="214"/>
      <c r="ICC47" s="214"/>
      <c r="ICD47" s="214"/>
      <c r="ICE47" s="214"/>
      <c r="ICF47" s="214"/>
      <c r="ICG47" s="214"/>
      <c r="ICH47" s="214"/>
      <c r="ICI47" s="214"/>
      <c r="ICJ47" s="214"/>
      <c r="ICK47" s="214"/>
      <c r="ICL47" s="214"/>
      <c r="ICM47" s="214"/>
      <c r="ICN47" s="214"/>
      <c r="ICO47" s="214"/>
      <c r="ICP47" s="214"/>
      <c r="ICQ47" s="214"/>
      <c r="ICR47" s="214"/>
      <c r="ICS47" s="214"/>
      <c r="ICT47" s="214"/>
      <c r="ICU47" s="214"/>
      <c r="ICV47" s="214"/>
      <c r="ICW47" s="214"/>
      <c r="ICX47" s="214"/>
      <c r="ICY47" s="214"/>
      <c r="ICZ47" s="214"/>
      <c r="IDA47" s="214"/>
      <c r="IDB47" s="214"/>
      <c r="IDC47" s="214"/>
      <c r="IDD47" s="214"/>
      <c r="IDE47" s="214"/>
      <c r="IDF47" s="214"/>
      <c r="IDG47" s="214"/>
      <c r="IDH47" s="214"/>
      <c r="IDI47" s="214"/>
      <c r="IDJ47" s="214"/>
      <c r="IDK47" s="214"/>
      <c r="IDL47" s="214"/>
      <c r="IDM47" s="214"/>
      <c r="IDN47" s="214"/>
      <c r="IDO47" s="214"/>
      <c r="IDP47" s="214"/>
      <c r="IDQ47" s="214"/>
      <c r="IDR47" s="214"/>
      <c r="IDS47" s="214"/>
      <c r="IDT47" s="214"/>
      <c r="IDU47" s="214"/>
      <c r="IDV47" s="214"/>
      <c r="IDW47" s="214"/>
      <c r="IDX47" s="214"/>
      <c r="IDY47" s="214"/>
      <c r="IDZ47" s="214"/>
      <c r="IEA47" s="214"/>
      <c r="IEB47" s="214"/>
      <c r="IEC47" s="214"/>
      <c r="IED47" s="214"/>
      <c r="IEE47" s="214"/>
      <c r="IEF47" s="214"/>
      <c r="IEG47" s="214"/>
      <c r="IEH47" s="214"/>
      <c r="IEI47" s="214"/>
      <c r="IEJ47" s="214"/>
      <c r="IEK47" s="214"/>
      <c r="IEL47" s="214"/>
      <c r="IEM47" s="214"/>
      <c r="IEN47" s="214"/>
      <c r="IEO47" s="214"/>
      <c r="IEP47" s="214"/>
      <c r="IEQ47" s="214"/>
      <c r="IER47" s="214"/>
      <c r="IES47" s="214"/>
      <c r="IET47" s="214"/>
      <c r="IEU47" s="214"/>
      <c r="IEV47" s="214"/>
      <c r="IEW47" s="214"/>
      <c r="IEX47" s="214"/>
      <c r="IEY47" s="214"/>
      <c r="IEZ47" s="214"/>
      <c r="IFA47" s="214"/>
      <c r="IFB47" s="214"/>
      <c r="IFC47" s="214"/>
      <c r="IFD47" s="214"/>
      <c r="IFE47" s="214"/>
      <c r="IFF47" s="214"/>
      <c r="IFG47" s="214"/>
      <c r="IFH47" s="214"/>
      <c r="IFI47" s="214"/>
      <c r="IFJ47" s="214"/>
      <c r="IFK47" s="214"/>
      <c r="IFL47" s="214"/>
      <c r="IFM47" s="214"/>
      <c r="IFN47" s="214"/>
      <c r="IFO47" s="214"/>
      <c r="IFP47" s="214"/>
      <c r="IFQ47" s="214"/>
      <c r="IFR47" s="214"/>
      <c r="IFS47" s="214"/>
      <c r="IFT47" s="214"/>
      <c r="IFU47" s="214"/>
      <c r="IFV47" s="214"/>
      <c r="IFW47" s="214"/>
      <c r="IFX47" s="214"/>
      <c r="IFY47" s="214"/>
      <c r="IFZ47" s="214"/>
      <c r="IGA47" s="214"/>
      <c r="IGB47" s="214"/>
      <c r="IGC47" s="214"/>
      <c r="IGD47" s="214"/>
      <c r="IGE47" s="214"/>
      <c r="IGF47" s="214"/>
      <c r="IGG47" s="214"/>
      <c r="IGH47" s="214"/>
      <c r="IGI47" s="214"/>
      <c r="IGJ47" s="214"/>
      <c r="IGK47" s="214"/>
      <c r="IGL47" s="214"/>
      <c r="IGM47" s="214"/>
      <c r="IGN47" s="214"/>
      <c r="IGO47" s="214"/>
      <c r="IGP47" s="214"/>
      <c r="IGQ47" s="214"/>
      <c r="IGR47" s="214"/>
      <c r="IGS47" s="214"/>
      <c r="IGT47" s="214"/>
      <c r="IGU47" s="214"/>
      <c r="IGV47" s="214"/>
      <c r="IGW47" s="214"/>
      <c r="IGX47" s="214"/>
      <c r="IGY47" s="214"/>
      <c r="IGZ47" s="214"/>
      <c r="IHA47" s="214"/>
      <c r="IHB47" s="214"/>
      <c r="IHC47" s="214"/>
      <c r="IHD47" s="214"/>
      <c r="IHE47" s="214"/>
      <c r="IHF47" s="214"/>
      <c r="IHG47" s="214"/>
      <c r="IHH47" s="214"/>
      <c r="IHI47" s="214"/>
      <c r="IHJ47" s="214"/>
      <c r="IHK47" s="214"/>
      <c r="IHL47" s="214"/>
      <c r="IHM47" s="214"/>
      <c r="IHN47" s="214"/>
      <c r="IHO47" s="214"/>
      <c r="IHP47" s="214"/>
      <c r="IHQ47" s="214"/>
      <c r="IHR47" s="214"/>
      <c r="IHS47" s="214"/>
      <c r="IHT47" s="214"/>
      <c r="IHU47" s="214"/>
      <c r="IHV47" s="214"/>
      <c r="IHW47" s="214"/>
      <c r="IHX47" s="214"/>
      <c r="IHY47" s="214"/>
      <c r="IHZ47" s="214"/>
      <c r="IIA47" s="214"/>
      <c r="IIB47" s="214"/>
      <c r="IIC47" s="214"/>
      <c r="IID47" s="214"/>
      <c r="IIE47" s="214"/>
      <c r="IIF47" s="214"/>
      <c r="IIG47" s="214"/>
      <c r="IIH47" s="214"/>
      <c r="III47" s="214"/>
      <c r="IIJ47" s="214"/>
      <c r="IIK47" s="214"/>
      <c r="IIL47" s="214"/>
      <c r="IIM47" s="214"/>
      <c r="IIN47" s="214"/>
      <c r="IIO47" s="214"/>
      <c r="IIP47" s="214"/>
      <c r="IIQ47" s="214"/>
      <c r="IIR47" s="214"/>
      <c r="IIS47" s="214"/>
      <c r="IIT47" s="214"/>
      <c r="IIU47" s="214"/>
      <c r="IIV47" s="214"/>
      <c r="IIW47" s="214"/>
      <c r="IIX47" s="214"/>
      <c r="IIY47" s="214"/>
      <c r="IIZ47" s="214"/>
      <c r="IJA47" s="214"/>
      <c r="IJB47" s="214"/>
      <c r="IJC47" s="214"/>
      <c r="IJD47" s="214"/>
      <c r="IJE47" s="214"/>
      <c r="IJF47" s="214"/>
      <c r="IJG47" s="214"/>
      <c r="IJH47" s="214"/>
      <c r="IJI47" s="214"/>
      <c r="IJJ47" s="214"/>
      <c r="IJK47" s="214"/>
      <c r="IJL47" s="214"/>
      <c r="IJM47" s="214"/>
      <c r="IJN47" s="214"/>
      <c r="IJO47" s="214"/>
      <c r="IJP47" s="214"/>
      <c r="IJQ47" s="214"/>
      <c r="IJR47" s="214"/>
      <c r="IJS47" s="214"/>
      <c r="IJT47" s="214"/>
      <c r="IJU47" s="214"/>
      <c r="IJV47" s="214"/>
      <c r="IJW47" s="214"/>
      <c r="IJX47" s="214"/>
      <c r="IJY47" s="214"/>
      <c r="IJZ47" s="214"/>
      <c r="IKA47" s="214"/>
      <c r="IKB47" s="214"/>
      <c r="IKC47" s="214"/>
      <c r="IKD47" s="214"/>
      <c r="IKE47" s="214"/>
      <c r="IKF47" s="214"/>
      <c r="IKG47" s="214"/>
      <c r="IKH47" s="214"/>
      <c r="IKI47" s="214"/>
      <c r="IKJ47" s="214"/>
      <c r="IKK47" s="214"/>
      <c r="IKL47" s="214"/>
      <c r="IKM47" s="214"/>
      <c r="IKN47" s="214"/>
      <c r="IKO47" s="214"/>
      <c r="IKP47" s="214"/>
      <c r="IKQ47" s="214"/>
      <c r="IKR47" s="214"/>
      <c r="IKS47" s="214"/>
      <c r="IKT47" s="214"/>
      <c r="IKU47" s="214"/>
      <c r="IKV47" s="214"/>
      <c r="IKW47" s="214"/>
      <c r="IKX47" s="214"/>
      <c r="IKY47" s="214"/>
      <c r="IKZ47" s="214"/>
      <c r="ILA47" s="214"/>
      <c r="ILB47" s="214"/>
      <c r="ILC47" s="214"/>
      <c r="ILD47" s="214"/>
      <c r="ILE47" s="214"/>
      <c r="ILF47" s="214"/>
      <c r="ILG47" s="214"/>
      <c r="ILH47" s="214"/>
      <c r="ILI47" s="214"/>
      <c r="ILJ47" s="214"/>
      <c r="ILK47" s="214"/>
      <c r="ILL47" s="214"/>
      <c r="ILM47" s="214"/>
      <c r="ILN47" s="214"/>
      <c r="ILO47" s="214"/>
      <c r="ILP47" s="214"/>
      <c r="ILQ47" s="214"/>
      <c r="ILR47" s="214"/>
      <c r="ILS47" s="214"/>
      <c r="ILT47" s="214"/>
      <c r="ILU47" s="214"/>
      <c r="ILV47" s="214"/>
      <c r="ILW47" s="214"/>
      <c r="ILX47" s="214"/>
      <c r="ILY47" s="214"/>
      <c r="ILZ47" s="214"/>
      <c r="IMA47" s="214"/>
      <c r="IMB47" s="214"/>
      <c r="IMC47" s="214"/>
      <c r="IMD47" s="214"/>
      <c r="IME47" s="214"/>
      <c r="IMF47" s="214"/>
      <c r="IMG47" s="214"/>
      <c r="IMH47" s="214"/>
      <c r="IMI47" s="214"/>
      <c r="IMJ47" s="214"/>
      <c r="IMK47" s="214"/>
      <c r="IML47" s="214"/>
      <c r="IMM47" s="214"/>
      <c r="IMN47" s="214"/>
      <c r="IMO47" s="214"/>
      <c r="IMP47" s="214"/>
      <c r="IMQ47" s="214"/>
      <c r="IMR47" s="214"/>
      <c r="IMS47" s="214"/>
      <c r="IMT47" s="214"/>
      <c r="IMU47" s="214"/>
      <c r="IMV47" s="214"/>
      <c r="IMW47" s="214"/>
      <c r="IMX47" s="214"/>
      <c r="IMY47" s="214"/>
      <c r="IMZ47" s="214"/>
      <c r="INA47" s="214"/>
      <c r="INB47" s="214"/>
      <c r="INC47" s="214"/>
      <c r="IND47" s="214"/>
      <c r="INE47" s="214"/>
      <c r="INF47" s="214"/>
      <c r="ING47" s="214"/>
      <c r="INH47" s="214"/>
      <c r="INI47" s="214"/>
      <c r="INJ47" s="214"/>
      <c r="INK47" s="214"/>
      <c r="INL47" s="214"/>
      <c r="INM47" s="214"/>
      <c r="INN47" s="214"/>
      <c r="INO47" s="214"/>
      <c r="INP47" s="214"/>
      <c r="INQ47" s="214"/>
      <c r="INR47" s="214"/>
      <c r="INS47" s="214"/>
      <c r="INT47" s="214"/>
      <c r="INU47" s="214"/>
      <c r="INV47" s="214"/>
      <c r="INW47" s="214"/>
      <c r="INX47" s="214"/>
      <c r="INY47" s="214"/>
      <c r="INZ47" s="214"/>
      <c r="IOA47" s="214"/>
      <c r="IOB47" s="214"/>
      <c r="IOC47" s="214"/>
      <c r="IOD47" s="214"/>
      <c r="IOE47" s="214"/>
      <c r="IOF47" s="214"/>
      <c r="IOG47" s="214"/>
      <c r="IOH47" s="214"/>
      <c r="IOI47" s="214"/>
      <c r="IOJ47" s="214"/>
      <c r="IOK47" s="214"/>
      <c r="IOL47" s="214"/>
      <c r="IOM47" s="214"/>
      <c r="ION47" s="214"/>
      <c r="IOO47" s="214"/>
      <c r="IOP47" s="214"/>
      <c r="IOQ47" s="214"/>
      <c r="IOR47" s="214"/>
      <c r="IOS47" s="214"/>
      <c r="IOT47" s="214"/>
      <c r="IOU47" s="214"/>
      <c r="IOV47" s="214"/>
      <c r="IOW47" s="214"/>
      <c r="IOX47" s="214"/>
      <c r="IOY47" s="214"/>
      <c r="IOZ47" s="214"/>
      <c r="IPA47" s="214"/>
      <c r="IPB47" s="214"/>
      <c r="IPC47" s="214"/>
      <c r="IPD47" s="214"/>
      <c r="IPE47" s="214"/>
      <c r="IPF47" s="214"/>
      <c r="IPG47" s="214"/>
      <c r="IPH47" s="214"/>
      <c r="IPI47" s="214"/>
      <c r="IPJ47" s="214"/>
      <c r="IPK47" s="214"/>
      <c r="IPL47" s="214"/>
      <c r="IPM47" s="214"/>
      <c r="IPN47" s="214"/>
      <c r="IPO47" s="214"/>
      <c r="IPP47" s="214"/>
      <c r="IPQ47" s="214"/>
      <c r="IPR47" s="214"/>
      <c r="IPS47" s="214"/>
      <c r="IPT47" s="214"/>
      <c r="IPU47" s="214"/>
      <c r="IPV47" s="214"/>
      <c r="IPW47" s="214"/>
      <c r="IPX47" s="214"/>
      <c r="IPY47" s="214"/>
      <c r="IPZ47" s="214"/>
      <c r="IQA47" s="214"/>
      <c r="IQB47" s="214"/>
      <c r="IQC47" s="214"/>
      <c r="IQD47" s="214"/>
      <c r="IQE47" s="214"/>
      <c r="IQF47" s="214"/>
      <c r="IQG47" s="214"/>
      <c r="IQH47" s="214"/>
      <c r="IQI47" s="214"/>
      <c r="IQJ47" s="214"/>
      <c r="IQK47" s="214"/>
      <c r="IQL47" s="214"/>
      <c r="IQM47" s="214"/>
      <c r="IQN47" s="214"/>
      <c r="IQO47" s="214"/>
      <c r="IQP47" s="214"/>
      <c r="IQQ47" s="214"/>
      <c r="IQR47" s="214"/>
      <c r="IQS47" s="214"/>
      <c r="IQT47" s="214"/>
      <c r="IQU47" s="214"/>
      <c r="IQV47" s="214"/>
      <c r="IQW47" s="214"/>
      <c r="IQX47" s="214"/>
      <c r="IQY47" s="214"/>
      <c r="IQZ47" s="214"/>
      <c r="IRA47" s="214"/>
      <c r="IRB47" s="214"/>
      <c r="IRC47" s="214"/>
      <c r="IRD47" s="214"/>
      <c r="IRE47" s="214"/>
      <c r="IRF47" s="214"/>
      <c r="IRG47" s="214"/>
      <c r="IRH47" s="214"/>
      <c r="IRI47" s="214"/>
      <c r="IRJ47" s="214"/>
      <c r="IRK47" s="214"/>
      <c r="IRL47" s="214"/>
      <c r="IRM47" s="214"/>
      <c r="IRN47" s="214"/>
      <c r="IRO47" s="214"/>
      <c r="IRP47" s="214"/>
      <c r="IRQ47" s="214"/>
      <c r="IRR47" s="214"/>
      <c r="IRS47" s="214"/>
      <c r="IRT47" s="214"/>
      <c r="IRU47" s="214"/>
      <c r="IRV47" s="214"/>
      <c r="IRW47" s="214"/>
      <c r="IRX47" s="214"/>
      <c r="IRY47" s="214"/>
      <c r="IRZ47" s="214"/>
      <c r="ISA47" s="214"/>
      <c r="ISB47" s="214"/>
      <c r="ISC47" s="214"/>
      <c r="ISD47" s="214"/>
      <c r="ISE47" s="214"/>
      <c r="ISF47" s="214"/>
      <c r="ISG47" s="214"/>
      <c r="ISH47" s="214"/>
      <c r="ISI47" s="214"/>
      <c r="ISJ47" s="214"/>
      <c r="ISK47" s="214"/>
      <c r="ISL47" s="214"/>
      <c r="ISM47" s="214"/>
      <c r="ISN47" s="214"/>
      <c r="ISO47" s="214"/>
      <c r="ISP47" s="214"/>
      <c r="ISQ47" s="214"/>
      <c r="ISR47" s="214"/>
      <c r="ISS47" s="214"/>
      <c r="IST47" s="214"/>
      <c r="ISU47" s="214"/>
      <c r="ISV47" s="214"/>
      <c r="ISW47" s="214"/>
      <c r="ISX47" s="214"/>
      <c r="ISY47" s="214"/>
      <c r="ISZ47" s="214"/>
      <c r="ITA47" s="214"/>
      <c r="ITB47" s="214"/>
      <c r="ITC47" s="214"/>
      <c r="ITD47" s="214"/>
      <c r="ITE47" s="214"/>
      <c r="ITF47" s="214"/>
      <c r="ITG47" s="214"/>
      <c r="ITH47" s="214"/>
      <c r="ITI47" s="214"/>
      <c r="ITJ47" s="214"/>
      <c r="ITK47" s="214"/>
      <c r="ITL47" s="214"/>
      <c r="ITM47" s="214"/>
      <c r="ITN47" s="214"/>
      <c r="ITO47" s="214"/>
      <c r="ITP47" s="214"/>
      <c r="ITQ47" s="214"/>
      <c r="ITR47" s="214"/>
      <c r="ITS47" s="214"/>
      <c r="ITT47" s="214"/>
      <c r="ITU47" s="214"/>
      <c r="ITV47" s="214"/>
      <c r="ITW47" s="214"/>
      <c r="ITX47" s="214"/>
      <c r="ITY47" s="214"/>
      <c r="ITZ47" s="214"/>
      <c r="IUA47" s="214"/>
      <c r="IUB47" s="214"/>
      <c r="IUC47" s="214"/>
      <c r="IUD47" s="214"/>
      <c r="IUE47" s="214"/>
      <c r="IUF47" s="214"/>
      <c r="IUG47" s="214"/>
      <c r="IUH47" s="214"/>
      <c r="IUI47" s="214"/>
      <c r="IUJ47" s="214"/>
      <c r="IUK47" s="214"/>
      <c r="IUL47" s="214"/>
      <c r="IUM47" s="214"/>
      <c r="IUN47" s="214"/>
      <c r="IUO47" s="214"/>
      <c r="IUP47" s="214"/>
      <c r="IUQ47" s="214"/>
      <c r="IUR47" s="214"/>
      <c r="IUS47" s="214"/>
      <c r="IUT47" s="214"/>
      <c r="IUU47" s="214"/>
      <c r="IUV47" s="214"/>
      <c r="IUW47" s="214"/>
      <c r="IUX47" s="214"/>
      <c r="IUY47" s="214"/>
      <c r="IUZ47" s="214"/>
      <c r="IVA47" s="214"/>
      <c r="IVB47" s="214"/>
      <c r="IVC47" s="214"/>
      <c r="IVD47" s="214"/>
      <c r="IVE47" s="214"/>
      <c r="IVF47" s="214"/>
      <c r="IVG47" s="214"/>
      <c r="IVH47" s="214"/>
      <c r="IVI47" s="214"/>
      <c r="IVJ47" s="214"/>
      <c r="IVK47" s="214"/>
      <c r="IVL47" s="214"/>
      <c r="IVM47" s="214"/>
      <c r="IVN47" s="214"/>
      <c r="IVO47" s="214"/>
      <c r="IVP47" s="214"/>
      <c r="IVQ47" s="214"/>
      <c r="IVR47" s="214"/>
      <c r="IVS47" s="214"/>
      <c r="IVT47" s="214"/>
      <c r="IVU47" s="214"/>
      <c r="IVV47" s="214"/>
      <c r="IVW47" s="214"/>
      <c r="IVX47" s="214"/>
      <c r="IVY47" s="214"/>
      <c r="IVZ47" s="214"/>
      <c r="IWA47" s="214"/>
      <c r="IWB47" s="214"/>
      <c r="IWC47" s="214"/>
      <c r="IWD47" s="214"/>
      <c r="IWE47" s="214"/>
      <c r="IWF47" s="214"/>
      <c r="IWG47" s="214"/>
      <c r="IWH47" s="214"/>
      <c r="IWI47" s="214"/>
      <c r="IWJ47" s="214"/>
      <c r="IWK47" s="214"/>
      <c r="IWL47" s="214"/>
      <c r="IWM47" s="214"/>
      <c r="IWN47" s="214"/>
      <c r="IWO47" s="214"/>
      <c r="IWP47" s="214"/>
      <c r="IWQ47" s="214"/>
      <c r="IWR47" s="214"/>
      <c r="IWS47" s="214"/>
      <c r="IWT47" s="214"/>
      <c r="IWU47" s="214"/>
      <c r="IWV47" s="214"/>
      <c r="IWW47" s="214"/>
      <c r="IWX47" s="214"/>
      <c r="IWY47" s="214"/>
      <c r="IWZ47" s="214"/>
      <c r="IXA47" s="214"/>
      <c r="IXB47" s="214"/>
      <c r="IXC47" s="214"/>
      <c r="IXD47" s="214"/>
      <c r="IXE47" s="214"/>
      <c r="IXF47" s="214"/>
      <c r="IXG47" s="214"/>
      <c r="IXH47" s="214"/>
      <c r="IXI47" s="214"/>
      <c r="IXJ47" s="214"/>
      <c r="IXK47" s="214"/>
      <c r="IXL47" s="214"/>
      <c r="IXM47" s="214"/>
      <c r="IXN47" s="214"/>
      <c r="IXO47" s="214"/>
      <c r="IXP47" s="214"/>
      <c r="IXQ47" s="214"/>
      <c r="IXR47" s="214"/>
      <c r="IXS47" s="214"/>
      <c r="IXT47" s="214"/>
      <c r="IXU47" s="214"/>
      <c r="IXV47" s="214"/>
      <c r="IXW47" s="214"/>
      <c r="IXX47" s="214"/>
      <c r="IXY47" s="214"/>
      <c r="IXZ47" s="214"/>
      <c r="IYA47" s="214"/>
      <c r="IYB47" s="214"/>
      <c r="IYC47" s="214"/>
      <c r="IYD47" s="214"/>
      <c r="IYE47" s="214"/>
      <c r="IYF47" s="214"/>
      <c r="IYG47" s="214"/>
      <c r="IYH47" s="214"/>
      <c r="IYI47" s="214"/>
      <c r="IYJ47" s="214"/>
      <c r="IYK47" s="214"/>
      <c r="IYL47" s="214"/>
      <c r="IYM47" s="214"/>
      <c r="IYN47" s="214"/>
      <c r="IYO47" s="214"/>
      <c r="IYP47" s="214"/>
      <c r="IYQ47" s="214"/>
      <c r="IYR47" s="214"/>
      <c r="IYS47" s="214"/>
      <c r="IYT47" s="214"/>
      <c r="IYU47" s="214"/>
      <c r="IYV47" s="214"/>
      <c r="IYW47" s="214"/>
      <c r="IYX47" s="214"/>
      <c r="IYY47" s="214"/>
      <c r="IYZ47" s="214"/>
      <c r="IZA47" s="214"/>
      <c r="IZB47" s="214"/>
      <c r="IZC47" s="214"/>
      <c r="IZD47" s="214"/>
      <c r="IZE47" s="214"/>
      <c r="IZF47" s="214"/>
      <c r="IZG47" s="214"/>
      <c r="IZH47" s="214"/>
      <c r="IZI47" s="214"/>
      <c r="IZJ47" s="214"/>
      <c r="IZK47" s="214"/>
      <c r="IZL47" s="214"/>
      <c r="IZM47" s="214"/>
      <c r="IZN47" s="214"/>
      <c r="IZO47" s="214"/>
      <c r="IZP47" s="214"/>
      <c r="IZQ47" s="214"/>
      <c r="IZR47" s="214"/>
      <c r="IZS47" s="214"/>
      <c r="IZT47" s="214"/>
      <c r="IZU47" s="214"/>
      <c r="IZV47" s="214"/>
      <c r="IZW47" s="214"/>
      <c r="IZX47" s="214"/>
      <c r="IZY47" s="214"/>
      <c r="IZZ47" s="214"/>
      <c r="JAA47" s="214"/>
      <c r="JAB47" s="214"/>
      <c r="JAC47" s="214"/>
      <c r="JAD47" s="214"/>
      <c r="JAE47" s="214"/>
      <c r="JAF47" s="214"/>
      <c r="JAG47" s="214"/>
      <c r="JAH47" s="214"/>
      <c r="JAI47" s="214"/>
      <c r="JAJ47" s="214"/>
      <c r="JAK47" s="214"/>
      <c r="JAL47" s="214"/>
      <c r="JAM47" s="214"/>
      <c r="JAN47" s="214"/>
      <c r="JAO47" s="214"/>
      <c r="JAP47" s="214"/>
      <c r="JAQ47" s="214"/>
      <c r="JAR47" s="214"/>
      <c r="JAS47" s="214"/>
      <c r="JAT47" s="214"/>
      <c r="JAU47" s="214"/>
      <c r="JAV47" s="214"/>
      <c r="JAW47" s="214"/>
      <c r="JAX47" s="214"/>
      <c r="JAY47" s="214"/>
      <c r="JAZ47" s="214"/>
      <c r="JBA47" s="214"/>
      <c r="JBB47" s="214"/>
      <c r="JBC47" s="214"/>
      <c r="JBD47" s="214"/>
      <c r="JBE47" s="214"/>
      <c r="JBF47" s="214"/>
      <c r="JBG47" s="214"/>
      <c r="JBH47" s="214"/>
      <c r="JBI47" s="214"/>
      <c r="JBJ47" s="214"/>
      <c r="JBK47" s="214"/>
      <c r="JBL47" s="214"/>
      <c r="JBM47" s="214"/>
      <c r="JBN47" s="214"/>
      <c r="JBO47" s="214"/>
      <c r="JBP47" s="214"/>
      <c r="JBQ47" s="214"/>
      <c r="JBR47" s="214"/>
      <c r="JBS47" s="214"/>
      <c r="JBT47" s="214"/>
      <c r="JBU47" s="214"/>
      <c r="JBV47" s="214"/>
      <c r="JBW47" s="214"/>
      <c r="JBX47" s="214"/>
      <c r="JBY47" s="214"/>
      <c r="JBZ47" s="214"/>
      <c r="JCA47" s="214"/>
      <c r="JCB47" s="214"/>
      <c r="JCC47" s="214"/>
      <c r="JCD47" s="214"/>
      <c r="JCE47" s="214"/>
      <c r="JCF47" s="214"/>
      <c r="JCG47" s="214"/>
      <c r="JCH47" s="214"/>
      <c r="JCI47" s="214"/>
      <c r="JCJ47" s="214"/>
      <c r="JCK47" s="214"/>
      <c r="JCL47" s="214"/>
      <c r="JCM47" s="214"/>
      <c r="JCN47" s="214"/>
      <c r="JCO47" s="214"/>
      <c r="JCP47" s="214"/>
      <c r="JCQ47" s="214"/>
      <c r="JCR47" s="214"/>
      <c r="JCS47" s="214"/>
      <c r="JCT47" s="214"/>
      <c r="JCU47" s="214"/>
      <c r="JCV47" s="214"/>
      <c r="JCW47" s="214"/>
      <c r="JCX47" s="214"/>
      <c r="JCY47" s="214"/>
      <c r="JCZ47" s="214"/>
      <c r="JDA47" s="214"/>
      <c r="JDB47" s="214"/>
      <c r="JDC47" s="214"/>
      <c r="JDD47" s="214"/>
      <c r="JDE47" s="214"/>
      <c r="JDF47" s="214"/>
      <c r="JDG47" s="214"/>
      <c r="JDH47" s="214"/>
      <c r="JDI47" s="214"/>
      <c r="JDJ47" s="214"/>
      <c r="JDK47" s="214"/>
      <c r="JDL47" s="214"/>
      <c r="JDM47" s="214"/>
      <c r="JDN47" s="214"/>
      <c r="JDO47" s="214"/>
      <c r="JDP47" s="214"/>
      <c r="JDQ47" s="214"/>
      <c r="JDR47" s="214"/>
      <c r="JDS47" s="214"/>
      <c r="JDT47" s="214"/>
      <c r="JDU47" s="214"/>
      <c r="JDV47" s="214"/>
      <c r="JDW47" s="214"/>
      <c r="JDX47" s="214"/>
      <c r="JDY47" s="214"/>
      <c r="JDZ47" s="214"/>
      <c r="JEA47" s="214"/>
      <c r="JEB47" s="214"/>
      <c r="JEC47" s="214"/>
      <c r="JED47" s="214"/>
      <c r="JEE47" s="214"/>
      <c r="JEF47" s="214"/>
      <c r="JEG47" s="214"/>
      <c r="JEH47" s="214"/>
      <c r="JEI47" s="214"/>
      <c r="JEJ47" s="214"/>
      <c r="JEK47" s="214"/>
      <c r="JEL47" s="214"/>
      <c r="JEM47" s="214"/>
      <c r="JEN47" s="214"/>
      <c r="JEO47" s="214"/>
      <c r="JEP47" s="214"/>
      <c r="JEQ47" s="214"/>
      <c r="JER47" s="214"/>
      <c r="JES47" s="214"/>
      <c r="JET47" s="214"/>
      <c r="JEU47" s="214"/>
      <c r="JEV47" s="214"/>
      <c r="JEW47" s="214"/>
      <c r="JEX47" s="214"/>
      <c r="JEY47" s="214"/>
      <c r="JEZ47" s="214"/>
      <c r="JFA47" s="214"/>
      <c r="JFB47" s="214"/>
      <c r="JFC47" s="214"/>
      <c r="JFD47" s="214"/>
      <c r="JFE47" s="214"/>
      <c r="JFF47" s="214"/>
      <c r="JFG47" s="214"/>
      <c r="JFH47" s="214"/>
      <c r="JFI47" s="214"/>
      <c r="JFJ47" s="214"/>
      <c r="JFK47" s="214"/>
      <c r="JFL47" s="214"/>
      <c r="JFM47" s="214"/>
      <c r="JFN47" s="214"/>
      <c r="JFO47" s="214"/>
      <c r="JFP47" s="214"/>
      <c r="JFQ47" s="214"/>
      <c r="JFR47" s="214"/>
      <c r="JFS47" s="214"/>
      <c r="JFT47" s="214"/>
      <c r="JFU47" s="214"/>
      <c r="JFV47" s="214"/>
      <c r="JFW47" s="214"/>
      <c r="JFX47" s="214"/>
      <c r="JFY47" s="214"/>
      <c r="JFZ47" s="214"/>
      <c r="JGA47" s="214"/>
      <c r="JGB47" s="214"/>
      <c r="JGC47" s="214"/>
      <c r="JGD47" s="214"/>
      <c r="JGE47" s="214"/>
      <c r="JGF47" s="214"/>
      <c r="JGG47" s="214"/>
      <c r="JGH47" s="214"/>
      <c r="JGI47" s="214"/>
      <c r="JGJ47" s="214"/>
      <c r="JGK47" s="214"/>
      <c r="JGL47" s="214"/>
      <c r="JGM47" s="214"/>
      <c r="JGN47" s="214"/>
      <c r="JGO47" s="214"/>
      <c r="JGP47" s="214"/>
      <c r="JGQ47" s="214"/>
      <c r="JGR47" s="214"/>
      <c r="JGS47" s="214"/>
      <c r="JGT47" s="214"/>
      <c r="JGU47" s="214"/>
      <c r="JGV47" s="214"/>
      <c r="JGW47" s="214"/>
      <c r="JGX47" s="214"/>
      <c r="JGY47" s="214"/>
      <c r="JGZ47" s="214"/>
      <c r="JHA47" s="214"/>
      <c r="JHB47" s="214"/>
      <c r="JHC47" s="214"/>
      <c r="JHD47" s="214"/>
      <c r="JHE47" s="214"/>
      <c r="JHF47" s="214"/>
      <c r="JHG47" s="214"/>
      <c r="JHH47" s="214"/>
      <c r="JHI47" s="214"/>
      <c r="JHJ47" s="214"/>
      <c r="JHK47" s="214"/>
      <c r="JHL47" s="214"/>
      <c r="JHM47" s="214"/>
      <c r="JHN47" s="214"/>
      <c r="JHO47" s="214"/>
      <c r="JHP47" s="214"/>
      <c r="JHQ47" s="214"/>
      <c r="JHR47" s="214"/>
      <c r="JHS47" s="214"/>
      <c r="JHT47" s="214"/>
      <c r="JHU47" s="214"/>
      <c r="JHV47" s="214"/>
      <c r="JHW47" s="214"/>
      <c r="JHX47" s="214"/>
      <c r="JHY47" s="214"/>
      <c r="JHZ47" s="214"/>
      <c r="JIA47" s="214"/>
      <c r="JIB47" s="214"/>
      <c r="JIC47" s="214"/>
      <c r="JID47" s="214"/>
      <c r="JIE47" s="214"/>
      <c r="JIF47" s="214"/>
      <c r="JIG47" s="214"/>
      <c r="JIH47" s="214"/>
      <c r="JII47" s="214"/>
      <c r="JIJ47" s="214"/>
      <c r="JIK47" s="214"/>
      <c r="JIL47" s="214"/>
      <c r="JIM47" s="214"/>
      <c r="JIN47" s="214"/>
      <c r="JIO47" s="214"/>
      <c r="JIP47" s="214"/>
      <c r="JIQ47" s="214"/>
      <c r="JIR47" s="214"/>
      <c r="JIS47" s="214"/>
      <c r="JIT47" s="214"/>
      <c r="JIU47" s="214"/>
      <c r="JIV47" s="214"/>
      <c r="JIW47" s="214"/>
      <c r="JIX47" s="214"/>
      <c r="JIY47" s="214"/>
      <c r="JIZ47" s="214"/>
      <c r="JJA47" s="214"/>
      <c r="JJB47" s="214"/>
      <c r="JJC47" s="214"/>
      <c r="JJD47" s="214"/>
      <c r="JJE47" s="214"/>
      <c r="JJF47" s="214"/>
      <c r="JJG47" s="214"/>
      <c r="JJH47" s="214"/>
      <c r="JJI47" s="214"/>
      <c r="JJJ47" s="214"/>
      <c r="JJK47" s="214"/>
      <c r="JJL47" s="214"/>
      <c r="JJM47" s="214"/>
      <c r="JJN47" s="214"/>
      <c r="JJO47" s="214"/>
      <c r="JJP47" s="214"/>
      <c r="JJQ47" s="214"/>
      <c r="JJR47" s="214"/>
      <c r="JJS47" s="214"/>
      <c r="JJT47" s="214"/>
      <c r="JJU47" s="214"/>
      <c r="JJV47" s="214"/>
      <c r="JJW47" s="214"/>
      <c r="JJX47" s="214"/>
      <c r="JJY47" s="214"/>
      <c r="JJZ47" s="214"/>
      <c r="JKA47" s="214"/>
      <c r="JKB47" s="214"/>
      <c r="JKC47" s="214"/>
      <c r="JKD47" s="214"/>
      <c r="JKE47" s="214"/>
      <c r="JKF47" s="214"/>
      <c r="JKG47" s="214"/>
      <c r="JKH47" s="214"/>
      <c r="JKI47" s="214"/>
      <c r="JKJ47" s="214"/>
      <c r="JKK47" s="214"/>
      <c r="JKL47" s="214"/>
      <c r="JKM47" s="214"/>
      <c r="JKN47" s="214"/>
      <c r="JKO47" s="214"/>
      <c r="JKP47" s="214"/>
      <c r="JKQ47" s="214"/>
      <c r="JKR47" s="214"/>
      <c r="JKS47" s="214"/>
      <c r="JKT47" s="214"/>
      <c r="JKU47" s="214"/>
      <c r="JKV47" s="214"/>
      <c r="JKW47" s="214"/>
      <c r="JKX47" s="214"/>
      <c r="JKY47" s="214"/>
      <c r="JKZ47" s="214"/>
      <c r="JLA47" s="214"/>
      <c r="JLB47" s="214"/>
      <c r="JLC47" s="214"/>
      <c r="JLD47" s="214"/>
      <c r="JLE47" s="214"/>
      <c r="JLF47" s="214"/>
      <c r="JLG47" s="214"/>
      <c r="JLH47" s="214"/>
      <c r="JLI47" s="214"/>
      <c r="JLJ47" s="214"/>
      <c r="JLK47" s="214"/>
      <c r="JLL47" s="214"/>
      <c r="JLM47" s="214"/>
      <c r="JLN47" s="214"/>
      <c r="JLO47" s="214"/>
      <c r="JLP47" s="214"/>
      <c r="JLQ47" s="214"/>
      <c r="JLR47" s="214"/>
      <c r="JLS47" s="214"/>
      <c r="JLT47" s="214"/>
      <c r="JLU47" s="214"/>
      <c r="JLV47" s="214"/>
      <c r="JLW47" s="214"/>
      <c r="JLX47" s="214"/>
      <c r="JLY47" s="214"/>
      <c r="JLZ47" s="214"/>
      <c r="JMA47" s="214"/>
      <c r="JMB47" s="214"/>
      <c r="JMC47" s="214"/>
      <c r="JMD47" s="214"/>
      <c r="JME47" s="214"/>
      <c r="JMF47" s="214"/>
      <c r="JMG47" s="214"/>
      <c r="JMH47" s="214"/>
      <c r="JMI47" s="214"/>
      <c r="JMJ47" s="214"/>
      <c r="JMK47" s="214"/>
      <c r="JML47" s="214"/>
      <c r="JMM47" s="214"/>
      <c r="JMN47" s="214"/>
      <c r="JMO47" s="214"/>
      <c r="JMP47" s="214"/>
      <c r="JMQ47" s="214"/>
      <c r="JMR47" s="214"/>
      <c r="JMS47" s="214"/>
      <c r="JMT47" s="214"/>
      <c r="JMU47" s="214"/>
      <c r="JMV47" s="214"/>
      <c r="JMW47" s="214"/>
      <c r="JMX47" s="214"/>
      <c r="JMY47" s="214"/>
      <c r="JMZ47" s="214"/>
      <c r="JNA47" s="214"/>
      <c r="JNB47" s="214"/>
      <c r="JNC47" s="214"/>
      <c r="JND47" s="214"/>
      <c r="JNE47" s="214"/>
      <c r="JNF47" s="214"/>
      <c r="JNG47" s="214"/>
      <c r="JNH47" s="214"/>
      <c r="JNI47" s="214"/>
      <c r="JNJ47" s="214"/>
      <c r="JNK47" s="214"/>
      <c r="JNL47" s="214"/>
      <c r="JNM47" s="214"/>
      <c r="JNN47" s="214"/>
      <c r="JNO47" s="214"/>
      <c r="JNP47" s="214"/>
      <c r="JNQ47" s="214"/>
      <c r="JNR47" s="214"/>
      <c r="JNS47" s="214"/>
      <c r="JNT47" s="214"/>
      <c r="JNU47" s="214"/>
      <c r="JNV47" s="214"/>
      <c r="JNW47" s="214"/>
      <c r="JNX47" s="214"/>
      <c r="JNY47" s="214"/>
      <c r="JNZ47" s="214"/>
      <c r="JOA47" s="214"/>
      <c r="JOB47" s="214"/>
      <c r="JOC47" s="214"/>
      <c r="JOD47" s="214"/>
      <c r="JOE47" s="214"/>
      <c r="JOF47" s="214"/>
      <c r="JOG47" s="214"/>
      <c r="JOH47" s="214"/>
      <c r="JOI47" s="214"/>
      <c r="JOJ47" s="214"/>
      <c r="JOK47" s="214"/>
      <c r="JOL47" s="214"/>
      <c r="JOM47" s="214"/>
      <c r="JON47" s="214"/>
      <c r="JOO47" s="214"/>
      <c r="JOP47" s="214"/>
      <c r="JOQ47" s="214"/>
      <c r="JOR47" s="214"/>
      <c r="JOS47" s="214"/>
      <c r="JOT47" s="214"/>
      <c r="JOU47" s="214"/>
      <c r="JOV47" s="214"/>
      <c r="JOW47" s="214"/>
      <c r="JOX47" s="214"/>
      <c r="JOY47" s="214"/>
      <c r="JOZ47" s="214"/>
      <c r="JPA47" s="214"/>
      <c r="JPB47" s="214"/>
      <c r="JPC47" s="214"/>
      <c r="JPD47" s="214"/>
      <c r="JPE47" s="214"/>
      <c r="JPF47" s="214"/>
      <c r="JPG47" s="214"/>
      <c r="JPH47" s="214"/>
      <c r="JPI47" s="214"/>
      <c r="JPJ47" s="214"/>
      <c r="JPK47" s="214"/>
      <c r="JPL47" s="214"/>
      <c r="JPM47" s="214"/>
      <c r="JPN47" s="214"/>
      <c r="JPO47" s="214"/>
      <c r="JPP47" s="214"/>
      <c r="JPQ47" s="214"/>
      <c r="JPR47" s="214"/>
      <c r="JPS47" s="214"/>
      <c r="JPT47" s="214"/>
      <c r="JPU47" s="214"/>
      <c r="JPV47" s="214"/>
      <c r="JPW47" s="214"/>
      <c r="JPX47" s="214"/>
      <c r="JPY47" s="214"/>
      <c r="JPZ47" s="214"/>
      <c r="JQA47" s="214"/>
      <c r="JQB47" s="214"/>
      <c r="JQC47" s="214"/>
      <c r="JQD47" s="214"/>
      <c r="JQE47" s="214"/>
      <c r="JQF47" s="214"/>
      <c r="JQG47" s="214"/>
      <c r="JQH47" s="214"/>
      <c r="JQI47" s="214"/>
      <c r="JQJ47" s="214"/>
      <c r="JQK47" s="214"/>
      <c r="JQL47" s="214"/>
      <c r="JQM47" s="214"/>
      <c r="JQN47" s="214"/>
      <c r="JQO47" s="214"/>
      <c r="JQP47" s="214"/>
      <c r="JQQ47" s="214"/>
      <c r="JQR47" s="214"/>
      <c r="JQS47" s="214"/>
      <c r="JQT47" s="214"/>
      <c r="JQU47" s="214"/>
      <c r="JQV47" s="214"/>
      <c r="JQW47" s="214"/>
      <c r="JQX47" s="214"/>
      <c r="JQY47" s="214"/>
      <c r="JQZ47" s="214"/>
      <c r="JRA47" s="214"/>
      <c r="JRB47" s="214"/>
      <c r="JRC47" s="214"/>
      <c r="JRD47" s="214"/>
      <c r="JRE47" s="214"/>
      <c r="JRF47" s="214"/>
      <c r="JRG47" s="214"/>
      <c r="JRH47" s="214"/>
      <c r="JRI47" s="214"/>
      <c r="JRJ47" s="214"/>
      <c r="JRK47" s="214"/>
      <c r="JRL47" s="214"/>
      <c r="JRM47" s="214"/>
      <c r="JRN47" s="214"/>
      <c r="JRO47" s="214"/>
      <c r="JRP47" s="214"/>
      <c r="JRQ47" s="214"/>
      <c r="JRR47" s="214"/>
      <c r="JRS47" s="214"/>
      <c r="JRT47" s="214"/>
      <c r="JRU47" s="214"/>
      <c r="JRV47" s="214"/>
      <c r="JRW47" s="214"/>
      <c r="JRX47" s="214"/>
      <c r="JRY47" s="214"/>
      <c r="JRZ47" s="214"/>
      <c r="JSA47" s="214"/>
      <c r="JSB47" s="214"/>
      <c r="JSC47" s="214"/>
      <c r="JSD47" s="214"/>
      <c r="JSE47" s="214"/>
      <c r="JSF47" s="214"/>
      <c r="JSG47" s="214"/>
      <c r="JSH47" s="214"/>
      <c r="JSI47" s="214"/>
      <c r="JSJ47" s="214"/>
      <c r="JSK47" s="214"/>
      <c r="JSL47" s="214"/>
      <c r="JSM47" s="214"/>
      <c r="JSN47" s="214"/>
      <c r="JSO47" s="214"/>
      <c r="JSP47" s="214"/>
      <c r="JSQ47" s="214"/>
      <c r="JSR47" s="214"/>
      <c r="JSS47" s="214"/>
      <c r="JST47" s="214"/>
      <c r="JSU47" s="214"/>
      <c r="JSV47" s="214"/>
      <c r="JSW47" s="214"/>
      <c r="JSX47" s="214"/>
      <c r="JSY47" s="214"/>
      <c r="JSZ47" s="214"/>
      <c r="JTA47" s="214"/>
      <c r="JTB47" s="214"/>
      <c r="JTC47" s="214"/>
      <c r="JTD47" s="214"/>
      <c r="JTE47" s="214"/>
      <c r="JTF47" s="214"/>
      <c r="JTG47" s="214"/>
      <c r="JTH47" s="214"/>
      <c r="JTI47" s="214"/>
      <c r="JTJ47" s="214"/>
      <c r="JTK47" s="214"/>
      <c r="JTL47" s="214"/>
      <c r="JTM47" s="214"/>
      <c r="JTN47" s="214"/>
      <c r="JTO47" s="214"/>
      <c r="JTP47" s="214"/>
      <c r="JTQ47" s="214"/>
      <c r="JTR47" s="214"/>
      <c r="JTS47" s="214"/>
      <c r="JTT47" s="214"/>
      <c r="JTU47" s="214"/>
      <c r="JTV47" s="214"/>
      <c r="JTW47" s="214"/>
      <c r="JTX47" s="214"/>
      <c r="JTY47" s="214"/>
      <c r="JTZ47" s="214"/>
      <c r="JUA47" s="214"/>
      <c r="JUB47" s="214"/>
      <c r="JUC47" s="214"/>
      <c r="JUD47" s="214"/>
      <c r="JUE47" s="214"/>
      <c r="JUF47" s="214"/>
      <c r="JUG47" s="214"/>
      <c r="JUH47" s="214"/>
      <c r="JUI47" s="214"/>
      <c r="JUJ47" s="214"/>
      <c r="JUK47" s="214"/>
      <c r="JUL47" s="214"/>
      <c r="JUM47" s="214"/>
      <c r="JUN47" s="214"/>
      <c r="JUO47" s="214"/>
      <c r="JUP47" s="214"/>
      <c r="JUQ47" s="214"/>
      <c r="JUR47" s="214"/>
      <c r="JUS47" s="214"/>
      <c r="JUT47" s="214"/>
      <c r="JUU47" s="214"/>
      <c r="JUV47" s="214"/>
      <c r="JUW47" s="214"/>
      <c r="JUX47" s="214"/>
      <c r="JUY47" s="214"/>
      <c r="JUZ47" s="214"/>
      <c r="JVA47" s="214"/>
      <c r="JVB47" s="214"/>
      <c r="JVC47" s="214"/>
      <c r="JVD47" s="214"/>
      <c r="JVE47" s="214"/>
      <c r="JVF47" s="214"/>
      <c r="JVG47" s="214"/>
      <c r="JVH47" s="214"/>
      <c r="JVI47" s="214"/>
      <c r="JVJ47" s="214"/>
      <c r="JVK47" s="214"/>
      <c r="JVL47" s="214"/>
      <c r="JVM47" s="214"/>
      <c r="JVN47" s="214"/>
      <c r="JVO47" s="214"/>
      <c r="JVP47" s="214"/>
      <c r="JVQ47" s="214"/>
      <c r="JVR47" s="214"/>
      <c r="JVS47" s="214"/>
      <c r="JVT47" s="214"/>
      <c r="JVU47" s="214"/>
      <c r="JVV47" s="214"/>
      <c r="JVW47" s="214"/>
      <c r="JVX47" s="214"/>
      <c r="JVY47" s="214"/>
      <c r="JVZ47" s="214"/>
      <c r="JWA47" s="214"/>
      <c r="JWB47" s="214"/>
      <c r="JWC47" s="214"/>
      <c r="JWD47" s="214"/>
      <c r="JWE47" s="214"/>
      <c r="JWF47" s="214"/>
      <c r="JWG47" s="214"/>
      <c r="JWH47" s="214"/>
      <c r="JWI47" s="214"/>
      <c r="JWJ47" s="214"/>
      <c r="JWK47" s="214"/>
      <c r="JWL47" s="214"/>
      <c r="JWM47" s="214"/>
      <c r="JWN47" s="214"/>
      <c r="JWO47" s="214"/>
      <c r="JWP47" s="214"/>
      <c r="JWQ47" s="214"/>
      <c r="JWR47" s="214"/>
      <c r="JWS47" s="214"/>
      <c r="JWT47" s="214"/>
      <c r="JWU47" s="214"/>
      <c r="JWV47" s="214"/>
      <c r="JWW47" s="214"/>
      <c r="JWX47" s="214"/>
      <c r="JWY47" s="214"/>
      <c r="JWZ47" s="214"/>
      <c r="JXA47" s="214"/>
      <c r="JXB47" s="214"/>
      <c r="JXC47" s="214"/>
      <c r="JXD47" s="214"/>
      <c r="JXE47" s="214"/>
      <c r="JXF47" s="214"/>
      <c r="JXG47" s="214"/>
      <c r="JXH47" s="214"/>
      <c r="JXI47" s="214"/>
      <c r="JXJ47" s="214"/>
      <c r="JXK47" s="214"/>
      <c r="JXL47" s="214"/>
      <c r="JXM47" s="214"/>
      <c r="JXN47" s="214"/>
      <c r="JXO47" s="214"/>
      <c r="JXP47" s="214"/>
      <c r="JXQ47" s="214"/>
      <c r="JXR47" s="214"/>
      <c r="JXS47" s="214"/>
      <c r="JXT47" s="214"/>
      <c r="JXU47" s="214"/>
      <c r="JXV47" s="214"/>
      <c r="JXW47" s="214"/>
      <c r="JXX47" s="214"/>
      <c r="JXY47" s="214"/>
      <c r="JXZ47" s="214"/>
      <c r="JYA47" s="214"/>
      <c r="JYB47" s="214"/>
      <c r="JYC47" s="214"/>
      <c r="JYD47" s="214"/>
      <c r="JYE47" s="214"/>
      <c r="JYF47" s="214"/>
      <c r="JYG47" s="214"/>
      <c r="JYH47" s="214"/>
      <c r="JYI47" s="214"/>
      <c r="JYJ47" s="214"/>
      <c r="JYK47" s="214"/>
      <c r="JYL47" s="214"/>
      <c r="JYM47" s="214"/>
      <c r="JYN47" s="214"/>
      <c r="JYO47" s="214"/>
      <c r="JYP47" s="214"/>
      <c r="JYQ47" s="214"/>
      <c r="JYR47" s="214"/>
      <c r="JYS47" s="214"/>
      <c r="JYT47" s="214"/>
      <c r="JYU47" s="214"/>
      <c r="JYV47" s="214"/>
      <c r="JYW47" s="214"/>
      <c r="JYX47" s="214"/>
      <c r="JYY47" s="214"/>
      <c r="JYZ47" s="214"/>
      <c r="JZA47" s="214"/>
      <c r="JZB47" s="214"/>
      <c r="JZC47" s="214"/>
      <c r="JZD47" s="214"/>
      <c r="JZE47" s="214"/>
      <c r="JZF47" s="214"/>
      <c r="JZG47" s="214"/>
      <c r="JZH47" s="214"/>
      <c r="JZI47" s="214"/>
      <c r="JZJ47" s="214"/>
      <c r="JZK47" s="214"/>
      <c r="JZL47" s="214"/>
      <c r="JZM47" s="214"/>
      <c r="JZN47" s="214"/>
      <c r="JZO47" s="214"/>
      <c r="JZP47" s="214"/>
      <c r="JZQ47" s="214"/>
      <c r="JZR47" s="214"/>
      <c r="JZS47" s="214"/>
      <c r="JZT47" s="214"/>
      <c r="JZU47" s="214"/>
      <c r="JZV47" s="214"/>
      <c r="JZW47" s="214"/>
      <c r="JZX47" s="214"/>
      <c r="JZY47" s="214"/>
      <c r="JZZ47" s="214"/>
      <c r="KAA47" s="214"/>
      <c r="KAB47" s="214"/>
      <c r="KAC47" s="214"/>
      <c r="KAD47" s="214"/>
      <c r="KAE47" s="214"/>
      <c r="KAF47" s="214"/>
      <c r="KAG47" s="214"/>
      <c r="KAH47" s="214"/>
      <c r="KAI47" s="214"/>
      <c r="KAJ47" s="214"/>
      <c r="KAK47" s="214"/>
      <c r="KAL47" s="214"/>
      <c r="KAM47" s="214"/>
      <c r="KAN47" s="214"/>
      <c r="KAO47" s="214"/>
      <c r="KAP47" s="214"/>
      <c r="KAQ47" s="214"/>
      <c r="KAR47" s="214"/>
      <c r="KAS47" s="214"/>
      <c r="KAT47" s="214"/>
      <c r="KAU47" s="214"/>
      <c r="KAV47" s="214"/>
      <c r="KAW47" s="214"/>
      <c r="KAX47" s="214"/>
      <c r="KAY47" s="214"/>
      <c r="KAZ47" s="214"/>
      <c r="KBA47" s="214"/>
      <c r="KBB47" s="214"/>
      <c r="KBC47" s="214"/>
      <c r="KBD47" s="214"/>
      <c r="KBE47" s="214"/>
      <c r="KBF47" s="214"/>
      <c r="KBG47" s="214"/>
      <c r="KBH47" s="214"/>
      <c r="KBI47" s="214"/>
      <c r="KBJ47" s="214"/>
      <c r="KBK47" s="214"/>
      <c r="KBL47" s="214"/>
      <c r="KBM47" s="214"/>
      <c r="KBN47" s="214"/>
      <c r="KBO47" s="214"/>
      <c r="KBP47" s="214"/>
      <c r="KBQ47" s="214"/>
      <c r="KBR47" s="214"/>
      <c r="KBS47" s="214"/>
      <c r="KBT47" s="214"/>
      <c r="KBU47" s="214"/>
      <c r="KBV47" s="214"/>
      <c r="KBW47" s="214"/>
      <c r="KBX47" s="214"/>
      <c r="KBY47" s="214"/>
      <c r="KBZ47" s="214"/>
      <c r="KCA47" s="214"/>
      <c r="KCB47" s="214"/>
      <c r="KCC47" s="214"/>
      <c r="KCD47" s="214"/>
      <c r="KCE47" s="214"/>
      <c r="KCF47" s="214"/>
      <c r="KCG47" s="214"/>
      <c r="KCH47" s="214"/>
      <c r="KCI47" s="214"/>
      <c r="KCJ47" s="214"/>
      <c r="KCK47" s="214"/>
      <c r="KCL47" s="214"/>
      <c r="KCM47" s="214"/>
      <c r="KCN47" s="214"/>
      <c r="KCO47" s="214"/>
      <c r="KCP47" s="214"/>
      <c r="KCQ47" s="214"/>
      <c r="KCR47" s="214"/>
      <c r="KCS47" s="214"/>
      <c r="KCT47" s="214"/>
      <c r="KCU47" s="214"/>
      <c r="KCV47" s="214"/>
      <c r="KCW47" s="214"/>
      <c r="KCX47" s="214"/>
      <c r="KCY47" s="214"/>
      <c r="KCZ47" s="214"/>
      <c r="KDA47" s="214"/>
      <c r="KDB47" s="214"/>
      <c r="KDC47" s="214"/>
      <c r="KDD47" s="214"/>
      <c r="KDE47" s="214"/>
      <c r="KDF47" s="214"/>
      <c r="KDG47" s="214"/>
      <c r="KDH47" s="214"/>
      <c r="KDI47" s="214"/>
      <c r="KDJ47" s="214"/>
      <c r="KDK47" s="214"/>
      <c r="KDL47" s="214"/>
      <c r="KDM47" s="214"/>
      <c r="KDN47" s="214"/>
      <c r="KDO47" s="214"/>
      <c r="KDP47" s="214"/>
      <c r="KDQ47" s="214"/>
      <c r="KDR47" s="214"/>
      <c r="KDS47" s="214"/>
      <c r="KDT47" s="214"/>
      <c r="KDU47" s="214"/>
      <c r="KDV47" s="214"/>
      <c r="KDW47" s="214"/>
      <c r="KDX47" s="214"/>
      <c r="KDY47" s="214"/>
      <c r="KDZ47" s="214"/>
      <c r="KEA47" s="214"/>
      <c r="KEB47" s="214"/>
      <c r="KEC47" s="214"/>
      <c r="KED47" s="214"/>
      <c r="KEE47" s="214"/>
      <c r="KEF47" s="214"/>
      <c r="KEG47" s="214"/>
      <c r="KEH47" s="214"/>
      <c r="KEI47" s="214"/>
      <c r="KEJ47" s="214"/>
      <c r="KEK47" s="214"/>
      <c r="KEL47" s="214"/>
      <c r="KEM47" s="214"/>
      <c r="KEN47" s="214"/>
      <c r="KEO47" s="214"/>
      <c r="KEP47" s="214"/>
      <c r="KEQ47" s="214"/>
      <c r="KER47" s="214"/>
      <c r="KES47" s="214"/>
      <c r="KET47" s="214"/>
      <c r="KEU47" s="214"/>
      <c r="KEV47" s="214"/>
      <c r="KEW47" s="214"/>
      <c r="KEX47" s="214"/>
      <c r="KEY47" s="214"/>
      <c r="KEZ47" s="214"/>
      <c r="KFA47" s="214"/>
      <c r="KFB47" s="214"/>
      <c r="KFC47" s="214"/>
      <c r="KFD47" s="214"/>
      <c r="KFE47" s="214"/>
      <c r="KFF47" s="214"/>
      <c r="KFG47" s="214"/>
      <c r="KFH47" s="214"/>
      <c r="KFI47" s="214"/>
      <c r="KFJ47" s="214"/>
      <c r="KFK47" s="214"/>
      <c r="KFL47" s="214"/>
      <c r="KFM47" s="214"/>
      <c r="KFN47" s="214"/>
      <c r="KFO47" s="214"/>
      <c r="KFP47" s="214"/>
      <c r="KFQ47" s="214"/>
      <c r="KFR47" s="214"/>
      <c r="KFS47" s="214"/>
      <c r="KFT47" s="214"/>
      <c r="KFU47" s="214"/>
      <c r="KFV47" s="214"/>
      <c r="KFW47" s="214"/>
      <c r="KFX47" s="214"/>
      <c r="KFY47" s="214"/>
      <c r="KFZ47" s="214"/>
      <c r="KGA47" s="214"/>
      <c r="KGB47" s="214"/>
      <c r="KGC47" s="214"/>
      <c r="KGD47" s="214"/>
      <c r="KGE47" s="214"/>
      <c r="KGF47" s="214"/>
      <c r="KGG47" s="214"/>
      <c r="KGH47" s="214"/>
      <c r="KGI47" s="214"/>
      <c r="KGJ47" s="214"/>
      <c r="KGK47" s="214"/>
      <c r="KGL47" s="214"/>
      <c r="KGM47" s="214"/>
      <c r="KGN47" s="214"/>
      <c r="KGO47" s="214"/>
      <c r="KGP47" s="214"/>
      <c r="KGQ47" s="214"/>
      <c r="KGR47" s="214"/>
      <c r="KGS47" s="214"/>
      <c r="KGT47" s="214"/>
      <c r="KGU47" s="214"/>
      <c r="KGV47" s="214"/>
      <c r="KGW47" s="214"/>
      <c r="KGX47" s="214"/>
      <c r="KGY47" s="214"/>
      <c r="KGZ47" s="214"/>
      <c r="KHA47" s="214"/>
      <c r="KHB47" s="214"/>
      <c r="KHC47" s="214"/>
      <c r="KHD47" s="214"/>
      <c r="KHE47" s="214"/>
      <c r="KHF47" s="214"/>
      <c r="KHG47" s="214"/>
      <c r="KHH47" s="214"/>
      <c r="KHI47" s="214"/>
      <c r="KHJ47" s="214"/>
      <c r="KHK47" s="214"/>
      <c r="KHL47" s="214"/>
      <c r="KHM47" s="214"/>
      <c r="KHN47" s="214"/>
      <c r="KHO47" s="214"/>
      <c r="KHP47" s="214"/>
      <c r="KHQ47" s="214"/>
      <c r="KHR47" s="214"/>
      <c r="KHS47" s="214"/>
      <c r="KHT47" s="214"/>
      <c r="KHU47" s="214"/>
      <c r="KHV47" s="214"/>
      <c r="KHW47" s="214"/>
      <c r="KHX47" s="214"/>
      <c r="KHY47" s="214"/>
      <c r="KHZ47" s="214"/>
      <c r="KIA47" s="214"/>
      <c r="KIB47" s="214"/>
      <c r="KIC47" s="214"/>
      <c r="KID47" s="214"/>
      <c r="KIE47" s="214"/>
      <c r="KIF47" s="214"/>
      <c r="KIG47" s="214"/>
      <c r="KIH47" s="214"/>
      <c r="KII47" s="214"/>
      <c r="KIJ47" s="214"/>
      <c r="KIK47" s="214"/>
      <c r="KIL47" s="214"/>
      <c r="KIM47" s="214"/>
      <c r="KIN47" s="214"/>
      <c r="KIO47" s="214"/>
      <c r="KIP47" s="214"/>
      <c r="KIQ47" s="214"/>
      <c r="KIR47" s="214"/>
      <c r="KIS47" s="214"/>
      <c r="KIT47" s="214"/>
      <c r="KIU47" s="214"/>
      <c r="KIV47" s="214"/>
      <c r="KIW47" s="214"/>
      <c r="KIX47" s="214"/>
      <c r="KIY47" s="214"/>
      <c r="KIZ47" s="214"/>
      <c r="KJA47" s="214"/>
      <c r="KJB47" s="214"/>
      <c r="KJC47" s="214"/>
      <c r="KJD47" s="214"/>
      <c r="KJE47" s="214"/>
      <c r="KJF47" s="214"/>
      <c r="KJG47" s="214"/>
      <c r="KJH47" s="214"/>
      <c r="KJI47" s="214"/>
      <c r="KJJ47" s="214"/>
      <c r="KJK47" s="214"/>
      <c r="KJL47" s="214"/>
      <c r="KJM47" s="214"/>
      <c r="KJN47" s="214"/>
      <c r="KJO47" s="214"/>
      <c r="KJP47" s="214"/>
      <c r="KJQ47" s="214"/>
      <c r="KJR47" s="214"/>
      <c r="KJS47" s="214"/>
      <c r="KJT47" s="214"/>
      <c r="KJU47" s="214"/>
      <c r="KJV47" s="214"/>
      <c r="KJW47" s="214"/>
      <c r="KJX47" s="214"/>
      <c r="KJY47" s="214"/>
      <c r="KJZ47" s="214"/>
      <c r="KKA47" s="214"/>
      <c r="KKB47" s="214"/>
      <c r="KKC47" s="214"/>
      <c r="KKD47" s="214"/>
      <c r="KKE47" s="214"/>
      <c r="KKF47" s="214"/>
      <c r="KKG47" s="214"/>
      <c r="KKH47" s="214"/>
      <c r="KKI47" s="214"/>
      <c r="KKJ47" s="214"/>
      <c r="KKK47" s="214"/>
      <c r="KKL47" s="214"/>
      <c r="KKM47" s="214"/>
      <c r="KKN47" s="214"/>
      <c r="KKO47" s="214"/>
      <c r="KKP47" s="214"/>
      <c r="KKQ47" s="214"/>
      <c r="KKR47" s="214"/>
      <c r="KKS47" s="214"/>
      <c r="KKT47" s="214"/>
      <c r="KKU47" s="214"/>
      <c r="KKV47" s="214"/>
      <c r="KKW47" s="214"/>
      <c r="KKX47" s="214"/>
      <c r="KKY47" s="214"/>
      <c r="KKZ47" s="214"/>
      <c r="KLA47" s="214"/>
      <c r="KLB47" s="214"/>
      <c r="KLC47" s="214"/>
      <c r="KLD47" s="214"/>
      <c r="KLE47" s="214"/>
      <c r="KLF47" s="214"/>
      <c r="KLG47" s="214"/>
      <c r="KLH47" s="214"/>
      <c r="KLI47" s="214"/>
      <c r="KLJ47" s="214"/>
      <c r="KLK47" s="214"/>
      <c r="KLL47" s="214"/>
      <c r="KLM47" s="214"/>
      <c r="KLN47" s="214"/>
      <c r="KLO47" s="214"/>
      <c r="KLP47" s="214"/>
      <c r="KLQ47" s="214"/>
      <c r="KLR47" s="214"/>
      <c r="KLS47" s="214"/>
      <c r="KLT47" s="214"/>
      <c r="KLU47" s="214"/>
      <c r="KLV47" s="214"/>
      <c r="KLW47" s="214"/>
      <c r="KLX47" s="214"/>
      <c r="KLY47" s="214"/>
      <c r="KLZ47" s="214"/>
      <c r="KMA47" s="214"/>
      <c r="KMB47" s="214"/>
      <c r="KMC47" s="214"/>
      <c r="KMD47" s="214"/>
      <c r="KME47" s="214"/>
      <c r="KMF47" s="214"/>
      <c r="KMG47" s="214"/>
      <c r="KMH47" s="214"/>
      <c r="KMI47" s="214"/>
      <c r="KMJ47" s="214"/>
      <c r="KMK47" s="214"/>
      <c r="KML47" s="214"/>
      <c r="KMM47" s="214"/>
      <c r="KMN47" s="214"/>
      <c r="KMO47" s="214"/>
      <c r="KMP47" s="214"/>
      <c r="KMQ47" s="214"/>
      <c r="KMR47" s="214"/>
      <c r="KMS47" s="214"/>
      <c r="KMT47" s="214"/>
      <c r="KMU47" s="214"/>
      <c r="KMV47" s="214"/>
      <c r="KMW47" s="214"/>
      <c r="KMX47" s="214"/>
      <c r="KMY47" s="214"/>
      <c r="KMZ47" s="214"/>
      <c r="KNA47" s="214"/>
      <c r="KNB47" s="214"/>
      <c r="KNC47" s="214"/>
      <c r="KND47" s="214"/>
      <c r="KNE47" s="214"/>
      <c r="KNF47" s="214"/>
      <c r="KNG47" s="214"/>
      <c r="KNH47" s="214"/>
      <c r="KNI47" s="214"/>
      <c r="KNJ47" s="214"/>
      <c r="KNK47" s="214"/>
      <c r="KNL47" s="214"/>
      <c r="KNM47" s="214"/>
      <c r="KNN47" s="214"/>
      <c r="KNO47" s="214"/>
      <c r="KNP47" s="214"/>
      <c r="KNQ47" s="214"/>
      <c r="KNR47" s="214"/>
      <c r="KNS47" s="214"/>
      <c r="KNT47" s="214"/>
      <c r="KNU47" s="214"/>
      <c r="KNV47" s="214"/>
      <c r="KNW47" s="214"/>
      <c r="KNX47" s="214"/>
      <c r="KNY47" s="214"/>
      <c r="KNZ47" s="214"/>
      <c r="KOA47" s="214"/>
      <c r="KOB47" s="214"/>
      <c r="KOC47" s="214"/>
      <c r="KOD47" s="214"/>
      <c r="KOE47" s="214"/>
      <c r="KOF47" s="214"/>
      <c r="KOG47" s="214"/>
      <c r="KOH47" s="214"/>
      <c r="KOI47" s="214"/>
      <c r="KOJ47" s="214"/>
      <c r="KOK47" s="214"/>
      <c r="KOL47" s="214"/>
      <c r="KOM47" s="214"/>
      <c r="KON47" s="214"/>
      <c r="KOO47" s="214"/>
      <c r="KOP47" s="214"/>
      <c r="KOQ47" s="214"/>
      <c r="KOR47" s="214"/>
      <c r="KOS47" s="214"/>
      <c r="KOT47" s="214"/>
      <c r="KOU47" s="214"/>
      <c r="KOV47" s="214"/>
      <c r="KOW47" s="214"/>
      <c r="KOX47" s="214"/>
      <c r="KOY47" s="214"/>
      <c r="KOZ47" s="214"/>
      <c r="KPA47" s="214"/>
      <c r="KPB47" s="214"/>
      <c r="KPC47" s="214"/>
      <c r="KPD47" s="214"/>
      <c r="KPE47" s="214"/>
      <c r="KPF47" s="214"/>
      <c r="KPG47" s="214"/>
      <c r="KPH47" s="214"/>
      <c r="KPI47" s="214"/>
      <c r="KPJ47" s="214"/>
      <c r="KPK47" s="214"/>
      <c r="KPL47" s="214"/>
      <c r="KPM47" s="214"/>
      <c r="KPN47" s="214"/>
      <c r="KPO47" s="214"/>
      <c r="KPP47" s="214"/>
      <c r="KPQ47" s="214"/>
      <c r="KPR47" s="214"/>
      <c r="KPS47" s="214"/>
      <c r="KPT47" s="214"/>
      <c r="KPU47" s="214"/>
      <c r="KPV47" s="214"/>
      <c r="KPW47" s="214"/>
      <c r="KPX47" s="214"/>
      <c r="KPY47" s="214"/>
      <c r="KPZ47" s="214"/>
      <c r="KQA47" s="214"/>
      <c r="KQB47" s="214"/>
      <c r="KQC47" s="214"/>
      <c r="KQD47" s="214"/>
      <c r="KQE47" s="214"/>
      <c r="KQF47" s="214"/>
      <c r="KQG47" s="214"/>
      <c r="KQH47" s="214"/>
      <c r="KQI47" s="214"/>
      <c r="KQJ47" s="214"/>
      <c r="KQK47" s="214"/>
      <c r="KQL47" s="214"/>
      <c r="KQM47" s="214"/>
      <c r="KQN47" s="214"/>
      <c r="KQO47" s="214"/>
      <c r="KQP47" s="214"/>
      <c r="KQQ47" s="214"/>
      <c r="KQR47" s="214"/>
      <c r="KQS47" s="214"/>
      <c r="KQT47" s="214"/>
      <c r="KQU47" s="214"/>
      <c r="KQV47" s="214"/>
      <c r="KQW47" s="214"/>
      <c r="KQX47" s="214"/>
      <c r="KQY47" s="214"/>
      <c r="KQZ47" s="214"/>
      <c r="KRA47" s="214"/>
      <c r="KRB47" s="214"/>
      <c r="KRC47" s="214"/>
      <c r="KRD47" s="214"/>
      <c r="KRE47" s="214"/>
      <c r="KRF47" s="214"/>
      <c r="KRG47" s="214"/>
      <c r="KRH47" s="214"/>
      <c r="KRI47" s="214"/>
      <c r="KRJ47" s="214"/>
      <c r="KRK47" s="214"/>
      <c r="KRL47" s="214"/>
      <c r="KRM47" s="214"/>
      <c r="KRN47" s="214"/>
      <c r="KRO47" s="214"/>
      <c r="KRP47" s="214"/>
      <c r="KRQ47" s="214"/>
      <c r="KRR47" s="214"/>
      <c r="KRS47" s="214"/>
      <c r="KRT47" s="214"/>
      <c r="KRU47" s="214"/>
      <c r="KRV47" s="214"/>
      <c r="KRW47" s="214"/>
      <c r="KRX47" s="214"/>
      <c r="KRY47" s="214"/>
      <c r="KRZ47" s="214"/>
      <c r="KSA47" s="214"/>
      <c r="KSB47" s="214"/>
      <c r="KSC47" s="214"/>
      <c r="KSD47" s="214"/>
      <c r="KSE47" s="214"/>
      <c r="KSF47" s="214"/>
      <c r="KSG47" s="214"/>
      <c r="KSH47" s="214"/>
      <c r="KSI47" s="214"/>
      <c r="KSJ47" s="214"/>
      <c r="KSK47" s="214"/>
      <c r="KSL47" s="214"/>
      <c r="KSM47" s="214"/>
      <c r="KSN47" s="214"/>
      <c r="KSO47" s="214"/>
      <c r="KSP47" s="214"/>
      <c r="KSQ47" s="214"/>
      <c r="KSR47" s="214"/>
      <c r="KSS47" s="214"/>
      <c r="KST47" s="214"/>
      <c r="KSU47" s="214"/>
      <c r="KSV47" s="214"/>
      <c r="KSW47" s="214"/>
      <c r="KSX47" s="214"/>
      <c r="KSY47" s="214"/>
      <c r="KSZ47" s="214"/>
      <c r="KTA47" s="214"/>
      <c r="KTB47" s="214"/>
      <c r="KTC47" s="214"/>
      <c r="KTD47" s="214"/>
      <c r="KTE47" s="214"/>
      <c r="KTF47" s="214"/>
      <c r="KTG47" s="214"/>
      <c r="KTH47" s="214"/>
      <c r="KTI47" s="214"/>
      <c r="KTJ47" s="214"/>
      <c r="KTK47" s="214"/>
      <c r="KTL47" s="214"/>
      <c r="KTM47" s="214"/>
      <c r="KTN47" s="214"/>
      <c r="KTO47" s="214"/>
      <c r="KTP47" s="214"/>
      <c r="KTQ47" s="214"/>
      <c r="KTR47" s="214"/>
      <c r="KTS47" s="214"/>
      <c r="KTT47" s="214"/>
      <c r="KTU47" s="214"/>
      <c r="KTV47" s="214"/>
      <c r="KTW47" s="214"/>
      <c r="KTX47" s="214"/>
      <c r="KTY47" s="214"/>
      <c r="KTZ47" s="214"/>
      <c r="KUA47" s="214"/>
      <c r="KUB47" s="214"/>
      <c r="KUC47" s="214"/>
      <c r="KUD47" s="214"/>
      <c r="KUE47" s="214"/>
      <c r="KUF47" s="214"/>
      <c r="KUG47" s="214"/>
      <c r="KUH47" s="214"/>
      <c r="KUI47" s="214"/>
      <c r="KUJ47" s="214"/>
      <c r="KUK47" s="214"/>
      <c r="KUL47" s="214"/>
      <c r="KUM47" s="214"/>
      <c r="KUN47" s="214"/>
      <c r="KUO47" s="214"/>
      <c r="KUP47" s="214"/>
      <c r="KUQ47" s="214"/>
      <c r="KUR47" s="214"/>
      <c r="KUS47" s="214"/>
      <c r="KUT47" s="214"/>
      <c r="KUU47" s="214"/>
      <c r="KUV47" s="214"/>
      <c r="KUW47" s="214"/>
      <c r="KUX47" s="214"/>
      <c r="KUY47" s="214"/>
      <c r="KUZ47" s="214"/>
      <c r="KVA47" s="214"/>
      <c r="KVB47" s="214"/>
      <c r="KVC47" s="214"/>
      <c r="KVD47" s="214"/>
      <c r="KVE47" s="214"/>
      <c r="KVF47" s="214"/>
      <c r="KVG47" s="214"/>
      <c r="KVH47" s="214"/>
      <c r="KVI47" s="214"/>
      <c r="KVJ47" s="214"/>
      <c r="KVK47" s="214"/>
      <c r="KVL47" s="214"/>
      <c r="KVM47" s="214"/>
      <c r="KVN47" s="214"/>
      <c r="KVO47" s="214"/>
      <c r="KVP47" s="214"/>
      <c r="KVQ47" s="214"/>
      <c r="KVR47" s="214"/>
      <c r="KVS47" s="214"/>
      <c r="KVT47" s="214"/>
      <c r="KVU47" s="214"/>
      <c r="KVV47" s="214"/>
      <c r="KVW47" s="214"/>
      <c r="KVX47" s="214"/>
      <c r="KVY47" s="214"/>
      <c r="KVZ47" s="214"/>
      <c r="KWA47" s="214"/>
      <c r="KWB47" s="214"/>
      <c r="KWC47" s="214"/>
      <c r="KWD47" s="214"/>
      <c r="KWE47" s="214"/>
      <c r="KWF47" s="214"/>
      <c r="KWG47" s="214"/>
      <c r="KWH47" s="214"/>
      <c r="KWI47" s="214"/>
      <c r="KWJ47" s="214"/>
      <c r="KWK47" s="214"/>
      <c r="KWL47" s="214"/>
      <c r="KWM47" s="214"/>
      <c r="KWN47" s="214"/>
      <c r="KWO47" s="214"/>
      <c r="KWP47" s="214"/>
      <c r="KWQ47" s="214"/>
      <c r="KWR47" s="214"/>
      <c r="KWS47" s="214"/>
      <c r="KWT47" s="214"/>
      <c r="KWU47" s="214"/>
      <c r="KWV47" s="214"/>
      <c r="KWW47" s="214"/>
      <c r="KWX47" s="214"/>
      <c r="KWY47" s="214"/>
      <c r="KWZ47" s="214"/>
      <c r="KXA47" s="214"/>
      <c r="KXB47" s="214"/>
      <c r="KXC47" s="214"/>
      <c r="KXD47" s="214"/>
      <c r="KXE47" s="214"/>
      <c r="KXF47" s="214"/>
      <c r="KXG47" s="214"/>
      <c r="KXH47" s="214"/>
      <c r="KXI47" s="214"/>
      <c r="KXJ47" s="214"/>
      <c r="KXK47" s="214"/>
      <c r="KXL47" s="214"/>
      <c r="KXM47" s="214"/>
      <c r="KXN47" s="214"/>
      <c r="KXO47" s="214"/>
      <c r="KXP47" s="214"/>
      <c r="KXQ47" s="214"/>
      <c r="KXR47" s="214"/>
      <c r="KXS47" s="214"/>
      <c r="KXT47" s="214"/>
      <c r="KXU47" s="214"/>
      <c r="KXV47" s="214"/>
      <c r="KXW47" s="214"/>
      <c r="KXX47" s="214"/>
      <c r="KXY47" s="214"/>
      <c r="KXZ47" s="214"/>
      <c r="KYA47" s="214"/>
      <c r="KYB47" s="214"/>
      <c r="KYC47" s="214"/>
      <c r="KYD47" s="214"/>
      <c r="KYE47" s="214"/>
      <c r="KYF47" s="214"/>
      <c r="KYG47" s="214"/>
      <c r="KYH47" s="214"/>
      <c r="KYI47" s="214"/>
      <c r="KYJ47" s="214"/>
      <c r="KYK47" s="214"/>
      <c r="KYL47" s="214"/>
      <c r="KYM47" s="214"/>
      <c r="KYN47" s="214"/>
      <c r="KYO47" s="214"/>
      <c r="KYP47" s="214"/>
      <c r="KYQ47" s="214"/>
      <c r="KYR47" s="214"/>
      <c r="KYS47" s="214"/>
      <c r="KYT47" s="214"/>
      <c r="KYU47" s="214"/>
      <c r="KYV47" s="214"/>
      <c r="KYW47" s="214"/>
      <c r="KYX47" s="214"/>
      <c r="KYY47" s="214"/>
      <c r="KYZ47" s="214"/>
      <c r="KZA47" s="214"/>
      <c r="KZB47" s="214"/>
      <c r="KZC47" s="214"/>
      <c r="KZD47" s="214"/>
      <c r="KZE47" s="214"/>
      <c r="KZF47" s="214"/>
      <c r="KZG47" s="214"/>
      <c r="KZH47" s="214"/>
      <c r="KZI47" s="214"/>
      <c r="KZJ47" s="214"/>
      <c r="KZK47" s="214"/>
      <c r="KZL47" s="214"/>
      <c r="KZM47" s="214"/>
      <c r="KZN47" s="214"/>
      <c r="KZO47" s="214"/>
      <c r="KZP47" s="214"/>
      <c r="KZQ47" s="214"/>
      <c r="KZR47" s="214"/>
      <c r="KZS47" s="214"/>
      <c r="KZT47" s="214"/>
      <c r="KZU47" s="214"/>
      <c r="KZV47" s="214"/>
      <c r="KZW47" s="214"/>
      <c r="KZX47" s="214"/>
      <c r="KZY47" s="214"/>
      <c r="KZZ47" s="214"/>
      <c r="LAA47" s="214"/>
      <c r="LAB47" s="214"/>
      <c r="LAC47" s="214"/>
      <c r="LAD47" s="214"/>
      <c r="LAE47" s="214"/>
      <c r="LAF47" s="214"/>
      <c r="LAG47" s="214"/>
      <c r="LAH47" s="214"/>
      <c r="LAI47" s="214"/>
      <c r="LAJ47" s="214"/>
      <c r="LAK47" s="214"/>
      <c r="LAL47" s="214"/>
      <c r="LAM47" s="214"/>
      <c r="LAN47" s="214"/>
      <c r="LAO47" s="214"/>
      <c r="LAP47" s="214"/>
      <c r="LAQ47" s="214"/>
      <c r="LAR47" s="214"/>
      <c r="LAS47" s="214"/>
      <c r="LAT47" s="214"/>
      <c r="LAU47" s="214"/>
      <c r="LAV47" s="214"/>
      <c r="LAW47" s="214"/>
      <c r="LAX47" s="214"/>
      <c r="LAY47" s="214"/>
      <c r="LAZ47" s="214"/>
      <c r="LBA47" s="214"/>
      <c r="LBB47" s="214"/>
      <c r="LBC47" s="214"/>
      <c r="LBD47" s="214"/>
      <c r="LBE47" s="214"/>
      <c r="LBF47" s="214"/>
      <c r="LBG47" s="214"/>
      <c r="LBH47" s="214"/>
      <c r="LBI47" s="214"/>
      <c r="LBJ47" s="214"/>
      <c r="LBK47" s="214"/>
      <c r="LBL47" s="214"/>
      <c r="LBM47" s="214"/>
      <c r="LBN47" s="214"/>
      <c r="LBO47" s="214"/>
      <c r="LBP47" s="214"/>
      <c r="LBQ47" s="214"/>
      <c r="LBR47" s="214"/>
      <c r="LBS47" s="214"/>
      <c r="LBT47" s="214"/>
      <c r="LBU47" s="214"/>
      <c r="LBV47" s="214"/>
      <c r="LBW47" s="214"/>
      <c r="LBX47" s="214"/>
      <c r="LBY47" s="214"/>
      <c r="LBZ47" s="214"/>
      <c r="LCA47" s="214"/>
      <c r="LCB47" s="214"/>
      <c r="LCC47" s="214"/>
      <c r="LCD47" s="214"/>
      <c r="LCE47" s="214"/>
      <c r="LCF47" s="214"/>
      <c r="LCG47" s="214"/>
      <c r="LCH47" s="214"/>
      <c r="LCI47" s="214"/>
      <c r="LCJ47" s="214"/>
      <c r="LCK47" s="214"/>
      <c r="LCL47" s="214"/>
      <c r="LCM47" s="214"/>
      <c r="LCN47" s="214"/>
      <c r="LCO47" s="214"/>
      <c r="LCP47" s="214"/>
      <c r="LCQ47" s="214"/>
      <c r="LCR47" s="214"/>
      <c r="LCS47" s="214"/>
      <c r="LCT47" s="214"/>
      <c r="LCU47" s="214"/>
      <c r="LCV47" s="214"/>
      <c r="LCW47" s="214"/>
      <c r="LCX47" s="214"/>
      <c r="LCY47" s="214"/>
      <c r="LCZ47" s="214"/>
      <c r="LDA47" s="214"/>
      <c r="LDB47" s="214"/>
      <c r="LDC47" s="214"/>
      <c r="LDD47" s="214"/>
      <c r="LDE47" s="214"/>
      <c r="LDF47" s="214"/>
      <c r="LDG47" s="214"/>
      <c r="LDH47" s="214"/>
      <c r="LDI47" s="214"/>
      <c r="LDJ47" s="214"/>
      <c r="LDK47" s="214"/>
      <c r="LDL47" s="214"/>
      <c r="LDM47" s="214"/>
      <c r="LDN47" s="214"/>
      <c r="LDO47" s="214"/>
      <c r="LDP47" s="214"/>
      <c r="LDQ47" s="214"/>
      <c r="LDR47" s="214"/>
      <c r="LDS47" s="214"/>
      <c r="LDT47" s="214"/>
      <c r="LDU47" s="214"/>
      <c r="LDV47" s="214"/>
      <c r="LDW47" s="214"/>
      <c r="LDX47" s="214"/>
      <c r="LDY47" s="214"/>
      <c r="LDZ47" s="214"/>
      <c r="LEA47" s="214"/>
      <c r="LEB47" s="214"/>
      <c r="LEC47" s="214"/>
      <c r="LED47" s="214"/>
      <c r="LEE47" s="214"/>
      <c r="LEF47" s="214"/>
      <c r="LEG47" s="214"/>
      <c r="LEH47" s="214"/>
      <c r="LEI47" s="214"/>
      <c r="LEJ47" s="214"/>
      <c r="LEK47" s="214"/>
      <c r="LEL47" s="214"/>
      <c r="LEM47" s="214"/>
      <c r="LEN47" s="214"/>
      <c r="LEO47" s="214"/>
      <c r="LEP47" s="214"/>
      <c r="LEQ47" s="214"/>
      <c r="LER47" s="214"/>
      <c r="LES47" s="214"/>
      <c r="LET47" s="214"/>
      <c r="LEU47" s="214"/>
      <c r="LEV47" s="214"/>
      <c r="LEW47" s="214"/>
      <c r="LEX47" s="214"/>
      <c r="LEY47" s="214"/>
      <c r="LEZ47" s="214"/>
      <c r="LFA47" s="214"/>
      <c r="LFB47" s="214"/>
      <c r="LFC47" s="214"/>
      <c r="LFD47" s="214"/>
      <c r="LFE47" s="214"/>
      <c r="LFF47" s="214"/>
      <c r="LFG47" s="214"/>
      <c r="LFH47" s="214"/>
      <c r="LFI47" s="214"/>
      <c r="LFJ47" s="214"/>
      <c r="LFK47" s="214"/>
      <c r="LFL47" s="214"/>
      <c r="LFM47" s="214"/>
      <c r="LFN47" s="214"/>
      <c r="LFO47" s="214"/>
      <c r="LFP47" s="214"/>
      <c r="LFQ47" s="214"/>
      <c r="LFR47" s="214"/>
      <c r="LFS47" s="214"/>
      <c r="LFT47" s="214"/>
      <c r="LFU47" s="214"/>
      <c r="LFV47" s="214"/>
      <c r="LFW47" s="214"/>
      <c r="LFX47" s="214"/>
      <c r="LFY47" s="214"/>
      <c r="LFZ47" s="214"/>
      <c r="LGA47" s="214"/>
      <c r="LGB47" s="214"/>
      <c r="LGC47" s="214"/>
      <c r="LGD47" s="214"/>
      <c r="LGE47" s="214"/>
      <c r="LGF47" s="214"/>
      <c r="LGG47" s="214"/>
      <c r="LGH47" s="214"/>
      <c r="LGI47" s="214"/>
      <c r="LGJ47" s="214"/>
      <c r="LGK47" s="214"/>
      <c r="LGL47" s="214"/>
      <c r="LGM47" s="214"/>
      <c r="LGN47" s="214"/>
      <c r="LGO47" s="214"/>
      <c r="LGP47" s="214"/>
      <c r="LGQ47" s="214"/>
      <c r="LGR47" s="214"/>
      <c r="LGS47" s="214"/>
      <c r="LGT47" s="214"/>
      <c r="LGU47" s="214"/>
      <c r="LGV47" s="214"/>
      <c r="LGW47" s="214"/>
      <c r="LGX47" s="214"/>
      <c r="LGY47" s="214"/>
      <c r="LGZ47" s="214"/>
      <c r="LHA47" s="214"/>
      <c r="LHB47" s="214"/>
      <c r="LHC47" s="214"/>
      <c r="LHD47" s="214"/>
      <c r="LHE47" s="214"/>
      <c r="LHF47" s="214"/>
      <c r="LHG47" s="214"/>
      <c r="LHH47" s="214"/>
      <c r="LHI47" s="214"/>
      <c r="LHJ47" s="214"/>
      <c r="LHK47" s="214"/>
      <c r="LHL47" s="214"/>
      <c r="LHM47" s="214"/>
      <c r="LHN47" s="214"/>
      <c r="LHO47" s="214"/>
      <c r="LHP47" s="214"/>
      <c r="LHQ47" s="214"/>
      <c r="LHR47" s="214"/>
      <c r="LHS47" s="214"/>
      <c r="LHT47" s="214"/>
      <c r="LHU47" s="214"/>
      <c r="LHV47" s="214"/>
      <c r="LHW47" s="214"/>
      <c r="LHX47" s="214"/>
      <c r="LHY47" s="214"/>
      <c r="LHZ47" s="214"/>
      <c r="LIA47" s="214"/>
      <c r="LIB47" s="214"/>
      <c r="LIC47" s="214"/>
      <c r="LID47" s="214"/>
      <c r="LIE47" s="214"/>
      <c r="LIF47" s="214"/>
      <c r="LIG47" s="214"/>
      <c r="LIH47" s="214"/>
      <c r="LII47" s="214"/>
      <c r="LIJ47" s="214"/>
      <c r="LIK47" s="214"/>
      <c r="LIL47" s="214"/>
      <c r="LIM47" s="214"/>
      <c r="LIN47" s="214"/>
      <c r="LIO47" s="214"/>
      <c r="LIP47" s="214"/>
      <c r="LIQ47" s="214"/>
      <c r="LIR47" s="214"/>
      <c r="LIS47" s="214"/>
      <c r="LIT47" s="214"/>
      <c r="LIU47" s="214"/>
      <c r="LIV47" s="214"/>
      <c r="LIW47" s="214"/>
      <c r="LIX47" s="214"/>
      <c r="LIY47" s="214"/>
      <c r="LIZ47" s="214"/>
      <c r="LJA47" s="214"/>
      <c r="LJB47" s="214"/>
      <c r="LJC47" s="214"/>
      <c r="LJD47" s="214"/>
      <c r="LJE47" s="214"/>
      <c r="LJF47" s="214"/>
      <c r="LJG47" s="214"/>
      <c r="LJH47" s="214"/>
      <c r="LJI47" s="214"/>
      <c r="LJJ47" s="214"/>
      <c r="LJK47" s="214"/>
      <c r="LJL47" s="214"/>
      <c r="LJM47" s="214"/>
      <c r="LJN47" s="214"/>
      <c r="LJO47" s="214"/>
      <c r="LJP47" s="214"/>
      <c r="LJQ47" s="214"/>
      <c r="LJR47" s="214"/>
      <c r="LJS47" s="214"/>
      <c r="LJT47" s="214"/>
      <c r="LJU47" s="214"/>
      <c r="LJV47" s="214"/>
      <c r="LJW47" s="214"/>
      <c r="LJX47" s="214"/>
      <c r="LJY47" s="214"/>
      <c r="LJZ47" s="214"/>
      <c r="LKA47" s="214"/>
      <c r="LKB47" s="214"/>
      <c r="LKC47" s="214"/>
      <c r="LKD47" s="214"/>
      <c r="LKE47" s="214"/>
      <c r="LKF47" s="214"/>
      <c r="LKG47" s="214"/>
      <c r="LKH47" s="214"/>
      <c r="LKI47" s="214"/>
      <c r="LKJ47" s="214"/>
      <c r="LKK47" s="214"/>
      <c r="LKL47" s="214"/>
      <c r="LKM47" s="214"/>
      <c r="LKN47" s="214"/>
      <c r="LKO47" s="214"/>
      <c r="LKP47" s="214"/>
      <c r="LKQ47" s="214"/>
      <c r="LKR47" s="214"/>
      <c r="LKS47" s="214"/>
      <c r="LKT47" s="214"/>
      <c r="LKU47" s="214"/>
      <c r="LKV47" s="214"/>
      <c r="LKW47" s="214"/>
      <c r="LKX47" s="214"/>
      <c r="LKY47" s="214"/>
      <c r="LKZ47" s="214"/>
      <c r="LLA47" s="214"/>
      <c r="LLB47" s="214"/>
      <c r="LLC47" s="214"/>
      <c r="LLD47" s="214"/>
      <c r="LLE47" s="214"/>
      <c r="LLF47" s="214"/>
      <c r="LLG47" s="214"/>
      <c r="LLH47" s="214"/>
      <c r="LLI47" s="214"/>
      <c r="LLJ47" s="214"/>
      <c r="LLK47" s="214"/>
      <c r="LLL47" s="214"/>
      <c r="LLM47" s="214"/>
      <c r="LLN47" s="214"/>
      <c r="LLO47" s="214"/>
      <c r="LLP47" s="214"/>
      <c r="LLQ47" s="214"/>
      <c r="LLR47" s="214"/>
      <c r="LLS47" s="214"/>
      <c r="LLT47" s="214"/>
      <c r="LLU47" s="214"/>
      <c r="LLV47" s="214"/>
      <c r="LLW47" s="214"/>
      <c r="LLX47" s="214"/>
      <c r="LLY47" s="214"/>
      <c r="LLZ47" s="214"/>
      <c r="LMA47" s="214"/>
      <c r="LMB47" s="214"/>
      <c r="LMC47" s="214"/>
      <c r="LMD47" s="214"/>
      <c r="LME47" s="214"/>
      <c r="LMF47" s="214"/>
      <c r="LMG47" s="214"/>
      <c r="LMH47" s="214"/>
      <c r="LMI47" s="214"/>
      <c r="LMJ47" s="214"/>
      <c r="LMK47" s="214"/>
      <c r="LML47" s="214"/>
      <c r="LMM47" s="214"/>
      <c r="LMN47" s="214"/>
      <c r="LMO47" s="214"/>
      <c r="LMP47" s="214"/>
      <c r="LMQ47" s="214"/>
      <c r="LMR47" s="214"/>
      <c r="LMS47" s="214"/>
      <c r="LMT47" s="214"/>
      <c r="LMU47" s="214"/>
      <c r="LMV47" s="214"/>
      <c r="LMW47" s="214"/>
      <c r="LMX47" s="214"/>
      <c r="LMY47" s="214"/>
      <c r="LMZ47" s="214"/>
      <c r="LNA47" s="214"/>
      <c r="LNB47" s="214"/>
      <c r="LNC47" s="214"/>
      <c r="LND47" s="214"/>
      <c r="LNE47" s="214"/>
      <c r="LNF47" s="214"/>
      <c r="LNG47" s="214"/>
      <c r="LNH47" s="214"/>
      <c r="LNI47" s="214"/>
      <c r="LNJ47" s="214"/>
      <c r="LNK47" s="214"/>
      <c r="LNL47" s="214"/>
      <c r="LNM47" s="214"/>
      <c r="LNN47" s="214"/>
      <c r="LNO47" s="214"/>
      <c r="LNP47" s="214"/>
      <c r="LNQ47" s="214"/>
      <c r="LNR47" s="214"/>
      <c r="LNS47" s="214"/>
      <c r="LNT47" s="214"/>
      <c r="LNU47" s="214"/>
      <c r="LNV47" s="214"/>
      <c r="LNW47" s="214"/>
      <c r="LNX47" s="214"/>
      <c r="LNY47" s="214"/>
      <c r="LNZ47" s="214"/>
      <c r="LOA47" s="214"/>
      <c r="LOB47" s="214"/>
      <c r="LOC47" s="214"/>
      <c r="LOD47" s="214"/>
      <c r="LOE47" s="214"/>
      <c r="LOF47" s="214"/>
      <c r="LOG47" s="214"/>
      <c r="LOH47" s="214"/>
      <c r="LOI47" s="214"/>
      <c r="LOJ47" s="214"/>
      <c r="LOK47" s="214"/>
      <c r="LOL47" s="214"/>
      <c r="LOM47" s="214"/>
      <c r="LON47" s="214"/>
      <c r="LOO47" s="214"/>
      <c r="LOP47" s="214"/>
      <c r="LOQ47" s="214"/>
      <c r="LOR47" s="214"/>
      <c r="LOS47" s="214"/>
      <c r="LOT47" s="214"/>
      <c r="LOU47" s="214"/>
      <c r="LOV47" s="214"/>
      <c r="LOW47" s="214"/>
      <c r="LOX47" s="214"/>
      <c r="LOY47" s="214"/>
      <c r="LOZ47" s="214"/>
      <c r="LPA47" s="214"/>
      <c r="LPB47" s="214"/>
      <c r="LPC47" s="214"/>
      <c r="LPD47" s="214"/>
      <c r="LPE47" s="214"/>
      <c r="LPF47" s="214"/>
      <c r="LPG47" s="214"/>
      <c r="LPH47" s="214"/>
      <c r="LPI47" s="214"/>
      <c r="LPJ47" s="214"/>
      <c r="LPK47" s="214"/>
      <c r="LPL47" s="214"/>
      <c r="LPM47" s="214"/>
      <c r="LPN47" s="214"/>
      <c r="LPO47" s="214"/>
      <c r="LPP47" s="214"/>
      <c r="LPQ47" s="214"/>
      <c r="LPR47" s="214"/>
      <c r="LPS47" s="214"/>
      <c r="LPT47" s="214"/>
      <c r="LPU47" s="214"/>
      <c r="LPV47" s="214"/>
      <c r="LPW47" s="214"/>
      <c r="LPX47" s="214"/>
      <c r="LPY47" s="214"/>
      <c r="LPZ47" s="214"/>
      <c r="LQA47" s="214"/>
      <c r="LQB47" s="214"/>
      <c r="LQC47" s="214"/>
      <c r="LQD47" s="214"/>
      <c r="LQE47" s="214"/>
      <c r="LQF47" s="214"/>
      <c r="LQG47" s="214"/>
      <c r="LQH47" s="214"/>
      <c r="LQI47" s="214"/>
      <c r="LQJ47" s="214"/>
      <c r="LQK47" s="214"/>
      <c r="LQL47" s="214"/>
      <c r="LQM47" s="214"/>
      <c r="LQN47" s="214"/>
      <c r="LQO47" s="214"/>
      <c r="LQP47" s="214"/>
      <c r="LQQ47" s="214"/>
      <c r="LQR47" s="214"/>
      <c r="LQS47" s="214"/>
      <c r="LQT47" s="214"/>
      <c r="LQU47" s="214"/>
      <c r="LQV47" s="214"/>
      <c r="LQW47" s="214"/>
      <c r="LQX47" s="214"/>
      <c r="LQY47" s="214"/>
      <c r="LQZ47" s="214"/>
      <c r="LRA47" s="214"/>
      <c r="LRB47" s="214"/>
      <c r="LRC47" s="214"/>
      <c r="LRD47" s="214"/>
      <c r="LRE47" s="214"/>
      <c r="LRF47" s="214"/>
      <c r="LRG47" s="214"/>
      <c r="LRH47" s="214"/>
      <c r="LRI47" s="214"/>
      <c r="LRJ47" s="214"/>
      <c r="LRK47" s="214"/>
      <c r="LRL47" s="214"/>
      <c r="LRM47" s="214"/>
      <c r="LRN47" s="214"/>
      <c r="LRO47" s="214"/>
      <c r="LRP47" s="214"/>
      <c r="LRQ47" s="214"/>
      <c r="LRR47" s="214"/>
      <c r="LRS47" s="214"/>
      <c r="LRT47" s="214"/>
      <c r="LRU47" s="214"/>
      <c r="LRV47" s="214"/>
      <c r="LRW47" s="214"/>
      <c r="LRX47" s="214"/>
      <c r="LRY47" s="214"/>
      <c r="LRZ47" s="214"/>
      <c r="LSA47" s="214"/>
      <c r="LSB47" s="214"/>
      <c r="LSC47" s="214"/>
      <c r="LSD47" s="214"/>
      <c r="LSE47" s="214"/>
      <c r="LSF47" s="214"/>
      <c r="LSG47" s="214"/>
      <c r="LSH47" s="214"/>
      <c r="LSI47" s="214"/>
      <c r="LSJ47" s="214"/>
      <c r="LSK47" s="214"/>
      <c r="LSL47" s="214"/>
      <c r="LSM47" s="214"/>
      <c r="LSN47" s="214"/>
      <c r="LSO47" s="214"/>
      <c r="LSP47" s="214"/>
      <c r="LSQ47" s="214"/>
      <c r="LSR47" s="214"/>
      <c r="LSS47" s="214"/>
      <c r="LST47" s="214"/>
      <c r="LSU47" s="214"/>
      <c r="LSV47" s="214"/>
      <c r="LSW47" s="214"/>
      <c r="LSX47" s="214"/>
      <c r="LSY47" s="214"/>
      <c r="LSZ47" s="214"/>
      <c r="LTA47" s="214"/>
      <c r="LTB47" s="214"/>
      <c r="LTC47" s="214"/>
      <c r="LTD47" s="214"/>
      <c r="LTE47" s="214"/>
      <c r="LTF47" s="214"/>
      <c r="LTG47" s="214"/>
      <c r="LTH47" s="214"/>
      <c r="LTI47" s="214"/>
      <c r="LTJ47" s="214"/>
      <c r="LTK47" s="214"/>
      <c r="LTL47" s="214"/>
      <c r="LTM47" s="214"/>
      <c r="LTN47" s="214"/>
      <c r="LTO47" s="214"/>
      <c r="LTP47" s="214"/>
      <c r="LTQ47" s="214"/>
      <c r="LTR47" s="214"/>
      <c r="LTS47" s="214"/>
      <c r="LTT47" s="214"/>
      <c r="LTU47" s="214"/>
      <c r="LTV47" s="214"/>
      <c r="LTW47" s="214"/>
      <c r="LTX47" s="214"/>
      <c r="LTY47" s="214"/>
      <c r="LTZ47" s="214"/>
      <c r="LUA47" s="214"/>
      <c r="LUB47" s="214"/>
      <c r="LUC47" s="214"/>
      <c r="LUD47" s="214"/>
      <c r="LUE47" s="214"/>
      <c r="LUF47" s="214"/>
      <c r="LUG47" s="214"/>
      <c r="LUH47" s="214"/>
      <c r="LUI47" s="214"/>
      <c r="LUJ47" s="214"/>
      <c r="LUK47" s="214"/>
      <c r="LUL47" s="214"/>
      <c r="LUM47" s="214"/>
      <c r="LUN47" s="214"/>
      <c r="LUO47" s="214"/>
      <c r="LUP47" s="214"/>
      <c r="LUQ47" s="214"/>
      <c r="LUR47" s="214"/>
      <c r="LUS47" s="214"/>
      <c r="LUT47" s="214"/>
      <c r="LUU47" s="214"/>
      <c r="LUV47" s="214"/>
      <c r="LUW47" s="214"/>
      <c r="LUX47" s="214"/>
      <c r="LUY47" s="214"/>
      <c r="LUZ47" s="214"/>
      <c r="LVA47" s="214"/>
      <c r="LVB47" s="214"/>
      <c r="LVC47" s="214"/>
      <c r="LVD47" s="214"/>
      <c r="LVE47" s="214"/>
      <c r="LVF47" s="214"/>
      <c r="LVG47" s="214"/>
      <c r="LVH47" s="214"/>
      <c r="LVI47" s="214"/>
      <c r="LVJ47" s="214"/>
      <c r="LVK47" s="214"/>
      <c r="LVL47" s="214"/>
      <c r="LVM47" s="214"/>
      <c r="LVN47" s="214"/>
      <c r="LVO47" s="214"/>
      <c r="LVP47" s="214"/>
      <c r="LVQ47" s="214"/>
      <c r="LVR47" s="214"/>
      <c r="LVS47" s="214"/>
      <c r="LVT47" s="214"/>
      <c r="LVU47" s="214"/>
      <c r="LVV47" s="214"/>
      <c r="LVW47" s="214"/>
      <c r="LVX47" s="214"/>
      <c r="LVY47" s="214"/>
      <c r="LVZ47" s="214"/>
      <c r="LWA47" s="214"/>
      <c r="LWB47" s="214"/>
      <c r="LWC47" s="214"/>
      <c r="LWD47" s="214"/>
      <c r="LWE47" s="214"/>
      <c r="LWF47" s="214"/>
      <c r="LWG47" s="214"/>
      <c r="LWH47" s="214"/>
      <c r="LWI47" s="214"/>
      <c r="LWJ47" s="214"/>
      <c r="LWK47" s="214"/>
      <c r="LWL47" s="214"/>
      <c r="LWM47" s="214"/>
      <c r="LWN47" s="214"/>
      <c r="LWO47" s="214"/>
      <c r="LWP47" s="214"/>
      <c r="LWQ47" s="214"/>
      <c r="LWR47" s="214"/>
      <c r="LWS47" s="214"/>
      <c r="LWT47" s="214"/>
      <c r="LWU47" s="214"/>
      <c r="LWV47" s="214"/>
      <c r="LWW47" s="214"/>
      <c r="LWX47" s="214"/>
      <c r="LWY47" s="214"/>
      <c r="LWZ47" s="214"/>
      <c r="LXA47" s="214"/>
      <c r="LXB47" s="214"/>
      <c r="LXC47" s="214"/>
      <c r="LXD47" s="214"/>
      <c r="LXE47" s="214"/>
      <c r="LXF47" s="214"/>
      <c r="LXG47" s="214"/>
      <c r="LXH47" s="214"/>
      <c r="LXI47" s="214"/>
      <c r="LXJ47" s="214"/>
      <c r="LXK47" s="214"/>
      <c r="LXL47" s="214"/>
      <c r="LXM47" s="214"/>
      <c r="LXN47" s="214"/>
      <c r="LXO47" s="214"/>
      <c r="LXP47" s="214"/>
      <c r="LXQ47" s="214"/>
      <c r="LXR47" s="214"/>
      <c r="LXS47" s="214"/>
      <c r="LXT47" s="214"/>
      <c r="LXU47" s="214"/>
      <c r="LXV47" s="214"/>
      <c r="LXW47" s="214"/>
      <c r="LXX47" s="214"/>
      <c r="LXY47" s="214"/>
      <c r="LXZ47" s="214"/>
      <c r="LYA47" s="214"/>
      <c r="LYB47" s="214"/>
      <c r="LYC47" s="214"/>
      <c r="LYD47" s="214"/>
      <c r="LYE47" s="214"/>
      <c r="LYF47" s="214"/>
      <c r="LYG47" s="214"/>
      <c r="LYH47" s="214"/>
      <c r="LYI47" s="214"/>
      <c r="LYJ47" s="214"/>
      <c r="LYK47" s="214"/>
      <c r="LYL47" s="214"/>
      <c r="LYM47" s="214"/>
      <c r="LYN47" s="214"/>
      <c r="LYO47" s="214"/>
      <c r="LYP47" s="214"/>
      <c r="LYQ47" s="214"/>
      <c r="LYR47" s="214"/>
      <c r="LYS47" s="214"/>
      <c r="LYT47" s="214"/>
      <c r="LYU47" s="214"/>
      <c r="LYV47" s="214"/>
      <c r="LYW47" s="214"/>
      <c r="LYX47" s="214"/>
      <c r="LYY47" s="214"/>
      <c r="LYZ47" s="214"/>
      <c r="LZA47" s="214"/>
      <c r="LZB47" s="214"/>
      <c r="LZC47" s="214"/>
      <c r="LZD47" s="214"/>
      <c r="LZE47" s="214"/>
      <c r="LZF47" s="214"/>
      <c r="LZG47" s="214"/>
      <c r="LZH47" s="214"/>
      <c r="LZI47" s="214"/>
      <c r="LZJ47" s="214"/>
      <c r="LZK47" s="214"/>
      <c r="LZL47" s="214"/>
      <c r="LZM47" s="214"/>
      <c r="LZN47" s="214"/>
      <c r="LZO47" s="214"/>
      <c r="LZP47" s="214"/>
      <c r="LZQ47" s="214"/>
      <c r="LZR47" s="214"/>
      <c r="LZS47" s="214"/>
      <c r="LZT47" s="214"/>
      <c r="LZU47" s="214"/>
      <c r="LZV47" s="214"/>
      <c r="LZW47" s="214"/>
      <c r="LZX47" s="214"/>
      <c r="LZY47" s="214"/>
      <c r="LZZ47" s="214"/>
      <c r="MAA47" s="214"/>
      <c r="MAB47" s="214"/>
      <c r="MAC47" s="214"/>
      <c r="MAD47" s="214"/>
      <c r="MAE47" s="214"/>
      <c r="MAF47" s="214"/>
      <c r="MAG47" s="214"/>
      <c r="MAH47" s="214"/>
      <c r="MAI47" s="214"/>
      <c r="MAJ47" s="214"/>
      <c r="MAK47" s="214"/>
      <c r="MAL47" s="214"/>
      <c r="MAM47" s="214"/>
      <c r="MAN47" s="214"/>
      <c r="MAO47" s="214"/>
      <c r="MAP47" s="214"/>
      <c r="MAQ47" s="214"/>
      <c r="MAR47" s="214"/>
      <c r="MAS47" s="214"/>
      <c r="MAT47" s="214"/>
      <c r="MAU47" s="214"/>
      <c r="MAV47" s="214"/>
      <c r="MAW47" s="214"/>
      <c r="MAX47" s="214"/>
      <c r="MAY47" s="214"/>
      <c r="MAZ47" s="214"/>
      <c r="MBA47" s="214"/>
      <c r="MBB47" s="214"/>
      <c r="MBC47" s="214"/>
      <c r="MBD47" s="214"/>
      <c r="MBE47" s="214"/>
      <c r="MBF47" s="214"/>
      <c r="MBG47" s="214"/>
      <c r="MBH47" s="214"/>
      <c r="MBI47" s="214"/>
      <c r="MBJ47" s="214"/>
      <c r="MBK47" s="214"/>
      <c r="MBL47" s="214"/>
      <c r="MBM47" s="214"/>
      <c r="MBN47" s="214"/>
      <c r="MBO47" s="214"/>
      <c r="MBP47" s="214"/>
      <c r="MBQ47" s="214"/>
      <c r="MBR47" s="214"/>
      <c r="MBS47" s="214"/>
      <c r="MBT47" s="214"/>
      <c r="MBU47" s="214"/>
      <c r="MBV47" s="214"/>
      <c r="MBW47" s="214"/>
      <c r="MBX47" s="214"/>
      <c r="MBY47" s="214"/>
      <c r="MBZ47" s="214"/>
      <c r="MCA47" s="214"/>
      <c r="MCB47" s="214"/>
      <c r="MCC47" s="214"/>
      <c r="MCD47" s="214"/>
      <c r="MCE47" s="214"/>
      <c r="MCF47" s="214"/>
      <c r="MCG47" s="214"/>
      <c r="MCH47" s="214"/>
      <c r="MCI47" s="214"/>
      <c r="MCJ47" s="214"/>
      <c r="MCK47" s="214"/>
      <c r="MCL47" s="214"/>
      <c r="MCM47" s="214"/>
      <c r="MCN47" s="214"/>
      <c r="MCO47" s="214"/>
      <c r="MCP47" s="214"/>
      <c r="MCQ47" s="214"/>
      <c r="MCR47" s="214"/>
      <c r="MCS47" s="214"/>
      <c r="MCT47" s="214"/>
      <c r="MCU47" s="214"/>
      <c r="MCV47" s="214"/>
      <c r="MCW47" s="214"/>
      <c r="MCX47" s="214"/>
      <c r="MCY47" s="214"/>
      <c r="MCZ47" s="214"/>
      <c r="MDA47" s="214"/>
      <c r="MDB47" s="214"/>
      <c r="MDC47" s="214"/>
      <c r="MDD47" s="214"/>
      <c r="MDE47" s="214"/>
      <c r="MDF47" s="214"/>
      <c r="MDG47" s="214"/>
      <c r="MDH47" s="214"/>
      <c r="MDI47" s="214"/>
      <c r="MDJ47" s="214"/>
      <c r="MDK47" s="214"/>
      <c r="MDL47" s="214"/>
      <c r="MDM47" s="214"/>
      <c r="MDN47" s="214"/>
      <c r="MDO47" s="214"/>
      <c r="MDP47" s="214"/>
      <c r="MDQ47" s="214"/>
      <c r="MDR47" s="214"/>
      <c r="MDS47" s="214"/>
      <c r="MDT47" s="214"/>
      <c r="MDU47" s="214"/>
      <c r="MDV47" s="214"/>
      <c r="MDW47" s="214"/>
      <c r="MDX47" s="214"/>
      <c r="MDY47" s="214"/>
      <c r="MDZ47" s="214"/>
      <c r="MEA47" s="214"/>
      <c r="MEB47" s="214"/>
      <c r="MEC47" s="214"/>
      <c r="MED47" s="214"/>
      <c r="MEE47" s="214"/>
      <c r="MEF47" s="214"/>
      <c r="MEG47" s="214"/>
      <c r="MEH47" s="214"/>
      <c r="MEI47" s="214"/>
      <c r="MEJ47" s="214"/>
      <c r="MEK47" s="214"/>
      <c r="MEL47" s="214"/>
      <c r="MEM47" s="214"/>
      <c r="MEN47" s="214"/>
      <c r="MEO47" s="214"/>
      <c r="MEP47" s="214"/>
      <c r="MEQ47" s="214"/>
      <c r="MER47" s="214"/>
      <c r="MES47" s="214"/>
      <c r="MET47" s="214"/>
      <c r="MEU47" s="214"/>
      <c r="MEV47" s="214"/>
      <c r="MEW47" s="214"/>
      <c r="MEX47" s="214"/>
      <c r="MEY47" s="214"/>
      <c r="MEZ47" s="214"/>
      <c r="MFA47" s="214"/>
      <c r="MFB47" s="214"/>
      <c r="MFC47" s="214"/>
      <c r="MFD47" s="214"/>
      <c r="MFE47" s="214"/>
      <c r="MFF47" s="214"/>
      <c r="MFG47" s="214"/>
      <c r="MFH47" s="214"/>
      <c r="MFI47" s="214"/>
      <c r="MFJ47" s="214"/>
      <c r="MFK47" s="214"/>
      <c r="MFL47" s="214"/>
      <c r="MFM47" s="214"/>
      <c r="MFN47" s="214"/>
      <c r="MFO47" s="214"/>
      <c r="MFP47" s="214"/>
      <c r="MFQ47" s="214"/>
      <c r="MFR47" s="214"/>
      <c r="MFS47" s="214"/>
      <c r="MFT47" s="214"/>
      <c r="MFU47" s="214"/>
      <c r="MFV47" s="214"/>
      <c r="MFW47" s="214"/>
      <c r="MFX47" s="214"/>
      <c r="MFY47" s="214"/>
      <c r="MFZ47" s="214"/>
      <c r="MGA47" s="214"/>
      <c r="MGB47" s="214"/>
      <c r="MGC47" s="214"/>
      <c r="MGD47" s="214"/>
      <c r="MGE47" s="214"/>
      <c r="MGF47" s="214"/>
      <c r="MGG47" s="214"/>
      <c r="MGH47" s="214"/>
      <c r="MGI47" s="214"/>
      <c r="MGJ47" s="214"/>
      <c r="MGK47" s="214"/>
      <c r="MGL47" s="214"/>
      <c r="MGM47" s="214"/>
      <c r="MGN47" s="214"/>
      <c r="MGO47" s="214"/>
      <c r="MGP47" s="214"/>
      <c r="MGQ47" s="214"/>
      <c r="MGR47" s="214"/>
      <c r="MGS47" s="214"/>
      <c r="MGT47" s="214"/>
      <c r="MGU47" s="214"/>
      <c r="MGV47" s="214"/>
      <c r="MGW47" s="214"/>
      <c r="MGX47" s="214"/>
      <c r="MGY47" s="214"/>
      <c r="MGZ47" s="214"/>
      <c r="MHA47" s="214"/>
      <c r="MHB47" s="214"/>
      <c r="MHC47" s="214"/>
      <c r="MHD47" s="214"/>
      <c r="MHE47" s="214"/>
      <c r="MHF47" s="214"/>
      <c r="MHG47" s="214"/>
      <c r="MHH47" s="214"/>
      <c r="MHI47" s="214"/>
      <c r="MHJ47" s="214"/>
      <c r="MHK47" s="214"/>
      <c r="MHL47" s="214"/>
      <c r="MHM47" s="214"/>
      <c r="MHN47" s="214"/>
      <c r="MHO47" s="214"/>
      <c r="MHP47" s="214"/>
      <c r="MHQ47" s="214"/>
      <c r="MHR47" s="214"/>
      <c r="MHS47" s="214"/>
      <c r="MHT47" s="214"/>
      <c r="MHU47" s="214"/>
      <c r="MHV47" s="214"/>
      <c r="MHW47" s="214"/>
      <c r="MHX47" s="214"/>
      <c r="MHY47" s="214"/>
      <c r="MHZ47" s="214"/>
      <c r="MIA47" s="214"/>
      <c r="MIB47" s="214"/>
      <c r="MIC47" s="214"/>
      <c r="MID47" s="214"/>
      <c r="MIE47" s="214"/>
      <c r="MIF47" s="214"/>
      <c r="MIG47" s="214"/>
      <c r="MIH47" s="214"/>
      <c r="MII47" s="214"/>
      <c r="MIJ47" s="214"/>
      <c r="MIK47" s="214"/>
      <c r="MIL47" s="214"/>
      <c r="MIM47" s="214"/>
      <c r="MIN47" s="214"/>
      <c r="MIO47" s="214"/>
      <c r="MIP47" s="214"/>
      <c r="MIQ47" s="214"/>
      <c r="MIR47" s="214"/>
      <c r="MIS47" s="214"/>
      <c r="MIT47" s="214"/>
      <c r="MIU47" s="214"/>
      <c r="MIV47" s="214"/>
      <c r="MIW47" s="214"/>
      <c r="MIX47" s="214"/>
      <c r="MIY47" s="214"/>
      <c r="MIZ47" s="214"/>
      <c r="MJA47" s="214"/>
      <c r="MJB47" s="214"/>
      <c r="MJC47" s="214"/>
      <c r="MJD47" s="214"/>
      <c r="MJE47" s="214"/>
      <c r="MJF47" s="214"/>
      <c r="MJG47" s="214"/>
      <c r="MJH47" s="214"/>
      <c r="MJI47" s="214"/>
      <c r="MJJ47" s="214"/>
      <c r="MJK47" s="214"/>
      <c r="MJL47" s="214"/>
      <c r="MJM47" s="214"/>
      <c r="MJN47" s="214"/>
      <c r="MJO47" s="214"/>
      <c r="MJP47" s="214"/>
      <c r="MJQ47" s="214"/>
      <c r="MJR47" s="214"/>
      <c r="MJS47" s="214"/>
      <c r="MJT47" s="214"/>
      <c r="MJU47" s="214"/>
      <c r="MJV47" s="214"/>
      <c r="MJW47" s="214"/>
      <c r="MJX47" s="214"/>
      <c r="MJY47" s="214"/>
      <c r="MJZ47" s="214"/>
      <c r="MKA47" s="214"/>
      <c r="MKB47" s="214"/>
      <c r="MKC47" s="214"/>
      <c r="MKD47" s="214"/>
      <c r="MKE47" s="214"/>
      <c r="MKF47" s="214"/>
      <c r="MKG47" s="214"/>
      <c r="MKH47" s="214"/>
      <c r="MKI47" s="214"/>
      <c r="MKJ47" s="214"/>
      <c r="MKK47" s="214"/>
      <c r="MKL47" s="214"/>
      <c r="MKM47" s="214"/>
      <c r="MKN47" s="214"/>
      <c r="MKO47" s="214"/>
      <c r="MKP47" s="214"/>
      <c r="MKQ47" s="214"/>
      <c r="MKR47" s="214"/>
      <c r="MKS47" s="214"/>
      <c r="MKT47" s="214"/>
      <c r="MKU47" s="214"/>
      <c r="MKV47" s="214"/>
      <c r="MKW47" s="214"/>
      <c r="MKX47" s="214"/>
      <c r="MKY47" s="214"/>
      <c r="MKZ47" s="214"/>
      <c r="MLA47" s="214"/>
      <c r="MLB47" s="214"/>
      <c r="MLC47" s="214"/>
      <c r="MLD47" s="214"/>
      <c r="MLE47" s="214"/>
      <c r="MLF47" s="214"/>
      <c r="MLG47" s="214"/>
      <c r="MLH47" s="214"/>
      <c r="MLI47" s="214"/>
      <c r="MLJ47" s="214"/>
      <c r="MLK47" s="214"/>
      <c r="MLL47" s="214"/>
      <c r="MLM47" s="214"/>
      <c r="MLN47" s="214"/>
      <c r="MLO47" s="214"/>
      <c r="MLP47" s="214"/>
      <c r="MLQ47" s="214"/>
      <c r="MLR47" s="214"/>
      <c r="MLS47" s="214"/>
      <c r="MLT47" s="214"/>
      <c r="MLU47" s="214"/>
      <c r="MLV47" s="214"/>
      <c r="MLW47" s="214"/>
      <c r="MLX47" s="214"/>
      <c r="MLY47" s="214"/>
      <c r="MLZ47" s="214"/>
      <c r="MMA47" s="214"/>
      <c r="MMB47" s="214"/>
      <c r="MMC47" s="214"/>
      <c r="MMD47" s="214"/>
      <c r="MME47" s="214"/>
      <c r="MMF47" s="214"/>
      <c r="MMG47" s="214"/>
      <c r="MMH47" s="214"/>
      <c r="MMI47" s="214"/>
      <c r="MMJ47" s="214"/>
      <c r="MMK47" s="214"/>
      <c r="MML47" s="214"/>
      <c r="MMM47" s="214"/>
      <c r="MMN47" s="214"/>
      <c r="MMO47" s="214"/>
      <c r="MMP47" s="214"/>
      <c r="MMQ47" s="214"/>
      <c r="MMR47" s="214"/>
      <c r="MMS47" s="214"/>
      <c r="MMT47" s="214"/>
      <c r="MMU47" s="214"/>
      <c r="MMV47" s="214"/>
      <c r="MMW47" s="214"/>
      <c r="MMX47" s="214"/>
      <c r="MMY47" s="214"/>
      <c r="MMZ47" s="214"/>
      <c r="MNA47" s="214"/>
      <c r="MNB47" s="214"/>
      <c r="MNC47" s="214"/>
      <c r="MND47" s="214"/>
      <c r="MNE47" s="214"/>
      <c r="MNF47" s="214"/>
      <c r="MNG47" s="214"/>
      <c r="MNH47" s="214"/>
      <c r="MNI47" s="214"/>
      <c r="MNJ47" s="214"/>
      <c r="MNK47" s="214"/>
      <c r="MNL47" s="214"/>
      <c r="MNM47" s="214"/>
      <c r="MNN47" s="214"/>
      <c r="MNO47" s="214"/>
      <c r="MNP47" s="214"/>
      <c r="MNQ47" s="214"/>
      <c r="MNR47" s="214"/>
      <c r="MNS47" s="214"/>
      <c r="MNT47" s="214"/>
      <c r="MNU47" s="214"/>
      <c r="MNV47" s="214"/>
      <c r="MNW47" s="214"/>
      <c r="MNX47" s="214"/>
      <c r="MNY47" s="214"/>
      <c r="MNZ47" s="214"/>
      <c r="MOA47" s="214"/>
      <c r="MOB47" s="214"/>
      <c r="MOC47" s="214"/>
      <c r="MOD47" s="214"/>
      <c r="MOE47" s="214"/>
      <c r="MOF47" s="214"/>
      <c r="MOG47" s="214"/>
      <c r="MOH47" s="214"/>
      <c r="MOI47" s="214"/>
      <c r="MOJ47" s="214"/>
      <c r="MOK47" s="214"/>
      <c r="MOL47" s="214"/>
      <c r="MOM47" s="214"/>
      <c r="MON47" s="214"/>
      <c r="MOO47" s="214"/>
      <c r="MOP47" s="214"/>
      <c r="MOQ47" s="214"/>
      <c r="MOR47" s="214"/>
      <c r="MOS47" s="214"/>
      <c r="MOT47" s="214"/>
      <c r="MOU47" s="214"/>
      <c r="MOV47" s="214"/>
      <c r="MOW47" s="214"/>
      <c r="MOX47" s="214"/>
      <c r="MOY47" s="214"/>
      <c r="MOZ47" s="214"/>
      <c r="MPA47" s="214"/>
      <c r="MPB47" s="214"/>
      <c r="MPC47" s="214"/>
      <c r="MPD47" s="214"/>
      <c r="MPE47" s="214"/>
      <c r="MPF47" s="214"/>
      <c r="MPG47" s="214"/>
      <c r="MPH47" s="214"/>
      <c r="MPI47" s="214"/>
      <c r="MPJ47" s="214"/>
      <c r="MPK47" s="214"/>
      <c r="MPL47" s="214"/>
      <c r="MPM47" s="214"/>
      <c r="MPN47" s="214"/>
      <c r="MPO47" s="214"/>
      <c r="MPP47" s="214"/>
      <c r="MPQ47" s="214"/>
      <c r="MPR47" s="214"/>
      <c r="MPS47" s="214"/>
      <c r="MPT47" s="214"/>
      <c r="MPU47" s="214"/>
      <c r="MPV47" s="214"/>
      <c r="MPW47" s="214"/>
      <c r="MPX47" s="214"/>
      <c r="MPY47" s="214"/>
      <c r="MPZ47" s="214"/>
      <c r="MQA47" s="214"/>
      <c r="MQB47" s="214"/>
      <c r="MQC47" s="214"/>
      <c r="MQD47" s="214"/>
      <c r="MQE47" s="214"/>
      <c r="MQF47" s="214"/>
      <c r="MQG47" s="214"/>
      <c r="MQH47" s="214"/>
      <c r="MQI47" s="214"/>
      <c r="MQJ47" s="214"/>
      <c r="MQK47" s="214"/>
      <c r="MQL47" s="214"/>
      <c r="MQM47" s="214"/>
      <c r="MQN47" s="214"/>
      <c r="MQO47" s="214"/>
      <c r="MQP47" s="214"/>
      <c r="MQQ47" s="214"/>
      <c r="MQR47" s="214"/>
      <c r="MQS47" s="214"/>
      <c r="MQT47" s="214"/>
      <c r="MQU47" s="214"/>
      <c r="MQV47" s="214"/>
      <c r="MQW47" s="214"/>
      <c r="MQX47" s="214"/>
      <c r="MQY47" s="214"/>
      <c r="MQZ47" s="214"/>
      <c r="MRA47" s="214"/>
      <c r="MRB47" s="214"/>
      <c r="MRC47" s="214"/>
      <c r="MRD47" s="214"/>
      <c r="MRE47" s="214"/>
      <c r="MRF47" s="214"/>
      <c r="MRG47" s="214"/>
      <c r="MRH47" s="214"/>
      <c r="MRI47" s="214"/>
      <c r="MRJ47" s="214"/>
      <c r="MRK47" s="214"/>
      <c r="MRL47" s="214"/>
      <c r="MRM47" s="214"/>
      <c r="MRN47" s="214"/>
      <c r="MRO47" s="214"/>
      <c r="MRP47" s="214"/>
      <c r="MRQ47" s="214"/>
      <c r="MRR47" s="214"/>
      <c r="MRS47" s="214"/>
      <c r="MRT47" s="214"/>
      <c r="MRU47" s="214"/>
      <c r="MRV47" s="214"/>
      <c r="MRW47" s="214"/>
      <c r="MRX47" s="214"/>
      <c r="MRY47" s="214"/>
      <c r="MRZ47" s="214"/>
      <c r="MSA47" s="214"/>
      <c r="MSB47" s="214"/>
      <c r="MSC47" s="214"/>
      <c r="MSD47" s="214"/>
      <c r="MSE47" s="214"/>
      <c r="MSF47" s="214"/>
      <c r="MSG47" s="214"/>
      <c r="MSH47" s="214"/>
      <c r="MSI47" s="214"/>
      <c r="MSJ47" s="214"/>
      <c r="MSK47" s="214"/>
      <c r="MSL47" s="214"/>
      <c r="MSM47" s="214"/>
      <c r="MSN47" s="214"/>
      <c r="MSO47" s="214"/>
      <c r="MSP47" s="214"/>
      <c r="MSQ47" s="214"/>
      <c r="MSR47" s="214"/>
      <c r="MSS47" s="214"/>
      <c r="MST47" s="214"/>
      <c r="MSU47" s="214"/>
      <c r="MSV47" s="214"/>
      <c r="MSW47" s="214"/>
      <c r="MSX47" s="214"/>
      <c r="MSY47" s="214"/>
      <c r="MSZ47" s="214"/>
      <c r="MTA47" s="214"/>
      <c r="MTB47" s="214"/>
      <c r="MTC47" s="214"/>
      <c r="MTD47" s="214"/>
      <c r="MTE47" s="214"/>
      <c r="MTF47" s="214"/>
      <c r="MTG47" s="214"/>
      <c r="MTH47" s="214"/>
      <c r="MTI47" s="214"/>
      <c r="MTJ47" s="214"/>
      <c r="MTK47" s="214"/>
      <c r="MTL47" s="214"/>
      <c r="MTM47" s="214"/>
      <c r="MTN47" s="214"/>
      <c r="MTO47" s="214"/>
      <c r="MTP47" s="214"/>
      <c r="MTQ47" s="214"/>
      <c r="MTR47" s="214"/>
      <c r="MTS47" s="214"/>
      <c r="MTT47" s="214"/>
      <c r="MTU47" s="214"/>
      <c r="MTV47" s="214"/>
      <c r="MTW47" s="214"/>
      <c r="MTX47" s="214"/>
      <c r="MTY47" s="214"/>
      <c r="MTZ47" s="214"/>
      <c r="MUA47" s="214"/>
      <c r="MUB47" s="214"/>
      <c r="MUC47" s="214"/>
      <c r="MUD47" s="214"/>
      <c r="MUE47" s="214"/>
      <c r="MUF47" s="214"/>
      <c r="MUG47" s="214"/>
      <c r="MUH47" s="214"/>
      <c r="MUI47" s="214"/>
      <c r="MUJ47" s="214"/>
      <c r="MUK47" s="214"/>
      <c r="MUL47" s="214"/>
      <c r="MUM47" s="214"/>
      <c r="MUN47" s="214"/>
      <c r="MUO47" s="214"/>
      <c r="MUP47" s="214"/>
      <c r="MUQ47" s="214"/>
      <c r="MUR47" s="214"/>
      <c r="MUS47" s="214"/>
      <c r="MUT47" s="214"/>
      <c r="MUU47" s="214"/>
      <c r="MUV47" s="214"/>
      <c r="MUW47" s="214"/>
      <c r="MUX47" s="214"/>
      <c r="MUY47" s="214"/>
      <c r="MUZ47" s="214"/>
      <c r="MVA47" s="214"/>
      <c r="MVB47" s="214"/>
      <c r="MVC47" s="214"/>
      <c r="MVD47" s="214"/>
      <c r="MVE47" s="214"/>
      <c r="MVF47" s="214"/>
      <c r="MVG47" s="214"/>
      <c r="MVH47" s="214"/>
      <c r="MVI47" s="214"/>
      <c r="MVJ47" s="214"/>
      <c r="MVK47" s="214"/>
      <c r="MVL47" s="214"/>
      <c r="MVM47" s="214"/>
      <c r="MVN47" s="214"/>
      <c r="MVO47" s="214"/>
      <c r="MVP47" s="214"/>
      <c r="MVQ47" s="214"/>
      <c r="MVR47" s="214"/>
      <c r="MVS47" s="214"/>
      <c r="MVT47" s="214"/>
      <c r="MVU47" s="214"/>
      <c r="MVV47" s="214"/>
      <c r="MVW47" s="214"/>
      <c r="MVX47" s="214"/>
      <c r="MVY47" s="214"/>
      <c r="MVZ47" s="214"/>
      <c r="MWA47" s="214"/>
      <c r="MWB47" s="214"/>
      <c r="MWC47" s="214"/>
      <c r="MWD47" s="214"/>
      <c r="MWE47" s="214"/>
      <c r="MWF47" s="214"/>
      <c r="MWG47" s="214"/>
      <c r="MWH47" s="214"/>
      <c r="MWI47" s="214"/>
      <c r="MWJ47" s="214"/>
      <c r="MWK47" s="214"/>
      <c r="MWL47" s="214"/>
      <c r="MWM47" s="214"/>
      <c r="MWN47" s="214"/>
      <c r="MWO47" s="214"/>
      <c r="MWP47" s="214"/>
      <c r="MWQ47" s="214"/>
      <c r="MWR47" s="214"/>
      <c r="MWS47" s="214"/>
      <c r="MWT47" s="214"/>
      <c r="MWU47" s="214"/>
      <c r="MWV47" s="214"/>
      <c r="MWW47" s="214"/>
      <c r="MWX47" s="214"/>
      <c r="MWY47" s="214"/>
      <c r="MWZ47" s="214"/>
      <c r="MXA47" s="214"/>
      <c r="MXB47" s="214"/>
      <c r="MXC47" s="214"/>
      <c r="MXD47" s="214"/>
      <c r="MXE47" s="214"/>
      <c r="MXF47" s="214"/>
      <c r="MXG47" s="214"/>
      <c r="MXH47" s="214"/>
      <c r="MXI47" s="214"/>
      <c r="MXJ47" s="214"/>
      <c r="MXK47" s="214"/>
      <c r="MXL47" s="214"/>
      <c r="MXM47" s="214"/>
      <c r="MXN47" s="214"/>
      <c r="MXO47" s="214"/>
      <c r="MXP47" s="214"/>
      <c r="MXQ47" s="214"/>
      <c r="MXR47" s="214"/>
      <c r="MXS47" s="214"/>
      <c r="MXT47" s="214"/>
      <c r="MXU47" s="214"/>
      <c r="MXV47" s="214"/>
      <c r="MXW47" s="214"/>
      <c r="MXX47" s="214"/>
      <c r="MXY47" s="214"/>
      <c r="MXZ47" s="214"/>
      <c r="MYA47" s="214"/>
      <c r="MYB47" s="214"/>
      <c r="MYC47" s="214"/>
      <c r="MYD47" s="214"/>
      <c r="MYE47" s="214"/>
      <c r="MYF47" s="214"/>
      <c r="MYG47" s="214"/>
      <c r="MYH47" s="214"/>
      <c r="MYI47" s="214"/>
      <c r="MYJ47" s="214"/>
      <c r="MYK47" s="214"/>
      <c r="MYL47" s="214"/>
      <c r="MYM47" s="214"/>
      <c r="MYN47" s="214"/>
      <c r="MYO47" s="214"/>
      <c r="MYP47" s="214"/>
      <c r="MYQ47" s="214"/>
      <c r="MYR47" s="214"/>
      <c r="MYS47" s="214"/>
      <c r="MYT47" s="214"/>
      <c r="MYU47" s="214"/>
      <c r="MYV47" s="214"/>
      <c r="MYW47" s="214"/>
      <c r="MYX47" s="214"/>
      <c r="MYY47" s="214"/>
      <c r="MYZ47" s="214"/>
      <c r="MZA47" s="214"/>
      <c r="MZB47" s="214"/>
      <c r="MZC47" s="214"/>
      <c r="MZD47" s="214"/>
      <c r="MZE47" s="214"/>
      <c r="MZF47" s="214"/>
      <c r="MZG47" s="214"/>
      <c r="MZH47" s="214"/>
      <c r="MZI47" s="214"/>
      <c r="MZJ47" s="214"/>
      <c r="MZK47" s="214"/>
      <c r="MZL47" s="214"/>
      <c r="MZM47" s="214"/>
      <c r="MZN47" s="214"/>
      <c r="MZO47" s="214"/>
      <c r="MZP47" s="214"/>
      <c r="MZQ47" s="214"/>
      <c r="MZR47" s="214"/>
      <c r="MZS47" s="214"/>
      <c r="MZT47" s="214"/>
      <c r="MZU47" s="214"/>
      <c r="MZV47" s="214"/>
      <c r="MZW47" s="214"/>
      <c r="MZX47" s="214"/>
      <c r="MZY47" s="214"/>
      <c r="MZZ47" s="214"/>
      <c r="NAA47" s="214"/>
      <c r="NAB47" s="214"/>
      <c r="NAC47" s="214"/>
      <c r="NAD47" s="214"/>
      <c r="NAE47" s="214"/>
      <c r="NAF47" s="214"/>
      <c r="NAG47" s="214"/>
      <c r="NAH47" s="214"/>
      <c r="NAI47" s="214"/>
      <c r="NAJ47" s="214"/>
      <c r="NAK47" s="214"/>
      <c r="NAL47" s="214"/>
      <c r="NAM47" s="214"/>
      <c r="NAN47" s="214"/>
      <c r="NAO47" s="214"/>
      <c r="NAP47" s="214"/>
      <c r="NAQ47" s="214"/>
      <c r="NAR47" s="214"/>
      <c r="NAS47" s="214"/>
      <c r="NAT47" s="214"/>
      <c r="NAU47" s="214"/>
      <c r="NAV47" s="214"/>
      <c r="NAW47" s="214"/>
      <c r="NAX47" s="214"/>
      <c r="NAY47" s="214"/>
      <c r="NAZ47" s="214"/>
      <c r="NBA47" s="214"/>
      <c r="NBB47" s="214"/>
      <c r="NBC47" s="214"/>
      <c r="NBD47" s="214"/>
      <c r="NBE47" s="214"/>
      <c r="NBF47" s="214"/>
      <c r="NBG47" s="214"/>
      <c r="NBH47" s="214"/>
      <c r="NBI47" s="214"/>
      <c r="NBJ47" s="214"/>
      <c r="NBK47" s="214"/>
      <c r="NBL47" s="214"/>
      <c r="NBM47" s="214"/>
      <c r="NBN47" s="214"/>
      <c r="NBO47" s="214"/>
      <c r="NBP47" s="214"/>
      <c r="NBQ47" s="214"/>
      <c r="NBR47" s="214"/>
      <c r="NBS47" s="214"/>
      <c r="NBT47" s="214"/>
      <c r="NBU47" s="214"/>
      <c r="NBV47" s="214"/>
      <c r="NBW47" s="214"/>
      <c r="NBX47" s="214"/>
      <c r="NBY47" s="214"/>
      <c r="NBZ47" s="214"/>
      <c r="NCA47" s="214"/>
      <c r="NCB47" s="214"/>
      <c r="NCC47" s="214"/>
      <c r="NCD47" s="214"/>
      <c r="NCE47" s="214"/>
      <c r="NCF47" s="214"/>
      <c r="NCG47" s="214"/>
      <c r="NCH47" s="214"/>
      <c r="NCI47" s="214"/>
      <c r="NCJ47" s="214"/>
      <c r="NCK47" s="214"/>
      <c r="NCL47" s="214"/>
      <c r="NCM47" s="214"/>
      <c r="NCN47" s="214"/>
      <c r="NCO47" s="214"/>
      <c r="NCP47" s="214"/>
      <c r="NCQ47" s="214"/>
      <c r="NCR47" s="214"/>
      <c r="NCS47" s="214"/>
      <c r="NCT47" s="214"/>
      <c r="NCU47" s="214"/>
      <c r="NCV47" s="214"/>
      <c r="NCW47" s="214"/>
      <c r="NCX47" s="214"/>
      <c r="NCY47" s="214"/>
      <c r="NCZ47" s="214"/>
      <c r="NDA47" s="214"/>
      <c r="NDB47" s="214"/>
      <c r="NDC47" s="214"/>
      <c r="NDD47" s="214"/>
      <c r="NDE47" s="214"/>
      <c r="NDF47" s="214"/>
      <c r="NDG47" s="214"/>
      <c r="NDH47" s="214"/>
      <c r="NDI47" s="214"/>
      <c r="NDJ47" s="214"/>
      <c r="NDK47" s="214"/>
      <c r="NDL47" s="214"/>
      <c r="NDM47" s="214"/>
      <c r="NDN47" s="214"/>
      <c r="NDO47" s="214"/>
      <c r="NDP47" s="214"/>
      <c r="NDQ47" s="214"/>
      <c r="NDR47" s="214"/>
      <c r="NDS47" s="214"/>
      <c r="NDT47" s="214"/>
      <c r="NDU47" s="214"/>
      <c r="NDV47" s="214"/>
      <c r="NDW47" s="214"/>
      <c r="NDX47" s="214"/>
      <c r="NDY47" s="214"/>
      <c r="NDZ47" s="214"/>
      <c r="NEA47" s="214"/>
      <c r="NEB47" s="214"/>
      <c r="NEC47" s="214"/>
      <c r="NED47" s="214"/>
      <c r="NEE47" s="214"/>
      <c r="NEF47" s="214"/>
      <c r="NEG47" s="214"/>
      <c r="NEH47" s="214"/>
      <c r="NEI47" s="214"/>
      <c r="NEJ47" s="214"/>
      <c r="NEK47" s="214"/>
      <c r="NEL47" s="214"/>
      <c r="NEM47" s="214"/>
      <c r="NEN47" s="214"/>
      <c r="NEO47" s="214"/>
      <c r="NEP47" s="214"/>
      <c r="NEQ47" s="214"/>
      <c r="NER47" s="214"/>
      <c r="NES47" s="214"/>
      <c r="NET47" s="214"/>
      <c r="NEU47" s="214"/>
      <c r="NEV47" s="214"/>
      <c r="NEW47" s="214"/>
      <c r="NEX47" s="214"/>
      <c r="NEY47" s="214"/>
      <c r="NEZ47" s="214"/>
      <c r="NFA47" s="214"/>
      <c r="NFB47" s="214"/>
      <c r="NFC47" s="214"/>
      <c r="NFD47" s="214"/>
      <c r="NFE47" s="214"/>
      <c r="NFF47" s="214"/>
      <c r="NFG47" s="214"/>
      <c r="NFH47" s="214"/>
      <c r="NFI47" s="214"/>
      <c r="NFJ47" s="214"/>
      <c r="NFK47" s="214"/>
      <c r="NFL47" s="214"/>
      <c r="NFM47" s="214"/>
      <c r="NFN47" s="214"/>
      <c r="NFO47" s="214"/>
      <c r="NFP47" s="214"/>
      <c r="NFQ47" s="214"/>
      <c r="NFR47" s="214"/>
      <c r="NFS47" s="214"/>
      <c r="NFT47" s="214"/>
      <c r="NFU47" s="214"/>
      <c r="NFV47" s="214"/>
      <c r="NFW47" s="214"/>
      <c r="NFX47" s="214"/>
      <c r="NFY47" s="214"/>
      <c r="NFZ47" s="214"/>
      <c r="NGA47" s="214"/>
      <c r="NGB47" s="214"/>
      <c r="NGC47" s="214"/>
      <c r="NGD47" s="214"/>
      <c r="NGE47" s="214"/>
      <c r="NGF47" s="214"/>
      <c r="NGG47" s="214"/>
      <c r="NGH47" s="214"/>
      <c r="NGI47" s="214"/>
      <c r="NGJ47" s="214"/>
      <c r="NGK47" s="214"/>
      <c r="NGL47" s="214"/>
      <c r="NGM47" s="214"/>
      <c r="NGN47" s="214"/>
      <c r="NGO47" s="214"/>
      <c r="NGP47" s="214"/>
      <c r="NGQ47" s="214"/>
      <c r="NGR47" s="214"/>
      <c r="NGS47" s="214"/>
      <c r="NGT47" s="214"/>
      <c r="NGU47" s="214"/>
      <c r="NGV47" s="214"/>
      <c r="NGW47" s="214"/>
      <c r="NGX47" s="214"/>
      <c r="NGY47" s="214"/>
      <c r="NGZ47" s="214"/>
      <c r="NHA47" s="214"/>
      <c r="NHB47" s="214"/>
      <c r="NHC47" s="214"/>
      <c r="NHD47" s="214"/>
      <c r="NHE47" s="214"/>
      <c r="NHF47" s="214"/>
      <c r="NHG47" s="214"/>
      <c r="NHH47" s="214"/>
      <c r="NHI47" s="214"/>
      <c r="NHJ47" s="214"/>
      <c r="NHK47" s="214"/>
      <c r="NHL47" s="214"/>
      <c r="NHM47" s="214"/>
      <c r="NHN47" s="214"/>
      <c r="NHO47" s="214"/>
      <c r="NHP47" s="214"/>
      <c r="NHQ47" s="214"/>
      <c r="NHR47" s="214"/>
      <c r="NHS47" s="214"/>
      <c r="NHT47" s="214"/>
      <c r="NHU47" s="214"/>
      <c r="NHV47" s="214"/>
      <c r="NHW47" s="214"/>
      <c r="NHX47" s="214"/>
      <c r="NHY47" s="214"/>
      <c r="NHZ47" s="214"/>
      <c r="NIA47" s="214"/>
      <c r="NIB47" s="214"/>
      <c r="NIC47" s="214"/>
      <c r="NID47" s="214"/>
      <c r="NIE47" s="214"/>
      <c r="NIF47" s="214"/>
      <c r="NIG47" s="214"/>
      <c r="NIH47" s="214"/>
      <c r="NII47" s="214"/>
      <c r="NIJ47" s="214"/>
      <c r="NIK47" s="214"/>
      <c r="NIL47" s="214"/>
      <c r="NIM47" s="214"/>
      <c r="NIN47" s="214"/>
      <c r="NIO47" s="214"/>
      <c r="NIP47" s="214"/>
      <c r="NIQ47" s="214"/>
      <c r="NIR47" s="214"/>
      <c r="NIS47" s="214"/>
      <c r="NIT47" s="214"/>
      <c r="NIU47" s="214"/>
      <c r="NIV47" s="214"/>
      <c r="NIW47" s="214"/>
      <c r="NIX47" s="214"/>
      <c r="NIY47" s="214"/>
      <c r="NIZ47" s="214"/>
      <c r="NJA47" s="214"/>
      <c r="NJB47" s="214"/>
      <c r="NJC47" s="214"/>
      <c r="NJD47" s="214"/>
      <c r="NJE47" s="214"/>
      <c r="NJF47" s="214"/>
      <c r="NJG47" s="214"/>
      <c r="NJH47" s="214"/>
      <c r="NJI47" s="214"/>
      <c r="NJJ47" s="214"/>
      <c r="NJK47" s="214"/>
      <c r="NJL47" s="214"/>
      <c r="NJM47" s="214"/>
      <c r="NJN47" s="214"/>
      <c r="NJO47" s="214"/>
      <c r="NJP47" s="214"/>
      <c r="NJQ47" s="214"/>
      <c r="NJR47" s="214"/>
      <c r="NJS47" s="214"/>
      <c r="NJT47" s="214"/>
      <c r="NJU47" s="214"/>
      <c r="NJV47" s="214"/>
      <c r="NJW47" s="214"/>
      <c r="NJX47" s="214"/>
      <c r="NJY47" s="214"/>
      <c r="NJZ47" s="214"/>
      <c r="NKA47" s="214"/>
      <c r="NKB47" s="214"/>
      <c r="NKC47" s="214"/>
      <c r="NKD47" s="214"/>
      <c r="NKE47" s="214"/>
      <c r="NKF47" s="214"/>
      <c r="NKG47" s="214"/>
      <c r="NKH47" s="214"/>
      <c r="NKI47" s="214"/>
      <c r="NKJ47" s="214"/>
      <c r="NKK47" s="214"/>
      <c r="NKL47" s="214"/>
      <c r="NKM47" s="214"/>
      <c r="NKN47" s="214"/>
      <c r="NKO47" s="214"/>
      <c r="NKP47" s="214"/>
      <c r="NKQ47" s="214"/>
      <c r="NKR47" s="214"/>
      <c r="NKS47" s="214"/>
      <c r="NKT47" s="214"/>
      <c r="NKU47" s="214"/>
      <c r="NKV47" s="214"/>
      <c r="NKW47" s="214"/>
      <c r="NKX47" s="214"/>
      <c r="NKY47" s="214"/>
      <c r="NKZ47" s="214"/>
      <c r="NLA47" s="214"/>
      <c r="NLB47" s="214"/>
      <c r="NLC47" s="214"/>
      <c r="NLD47" s="214"/>
      <c r="NLE47" s="214"/>
      <c r="NLF47" s="214"/>
      <c r="NLG47" s="214"/>
      <c r="NLH47" s="214"/>
      <c r="NLI47" s="214"/>
      <c r="NLJ47" s="214"/>
      <c r="NLK47" s="214"/>
      <c r="NLL47" s="214"/>
      <c r="NLM47" s="214"/>
      <c r="NLN47" s="214"/>
      <c r="NLO47" s="214"/>
      <c r="NLP47" s="214"/>
      <c r="NLQ47" s="214"/>
      <c r="NLR47" s="214"/>
      <c r="NLS47" s="214"/>
      <c r="NLT47" s="214"/>
      <c r="NLU47" s="214"/>
      <c r="NLV47" s="214"/>
      <c r="NLW47" s="214"/>
      <c r="NLX47" s="214"/>
      <c r="NLY47" s="214"/>
      <c r="NLZ47" s="214"/>
      <c r="NMA47" s="214"/>
      <c r="NMB47" s="214"/>
      <c r="NMC47" s="214"/>
      <c r="NMD47" s="214"/>
      <c r="NME47" s="214"/>
      <c r="NMF47" s="214"/>
      <c r="NMG47" s="214"/>
      <c r="NMH47" s="214"/>
      <c r="NMI47" s="214"/>
      <c r="NMJ47" s="214"/>
      <c r="NMK47" s="214"/>
      <c r="NML47" s="214"/>
      <c r="NMM47" s="214"/>
      <c r="NMN47" s="214"/>
      <c r="NMO47" s="214"/>
      <c r="NMP47" s="214"/>
      <c r="NMQ47" s="214"/>
      <c r="NMR47" s="214"/>
      <c r="NMS47" s="214"/>
      <c r="NMT47" s="214"/>
      <c r="NMU47" s="214"/>
      <c r="NMV47" s="214"/>
      <c r="NMW47" s="214"/>
      <c r="NMX47" s="214"/>
      <c r="NMY47" s="214"/>
      <c r="NMZ47" s="214"/>
      <c r="NNA47" s="214"/>
      <c r="NNB47" s="214"/>
      <c r="NNC47" s="214"/>
      <c r="NND47" s="214"/>
      <c r="NNE47" s="214"/>
      <c r="NNF47" s="214"/>
      <c r="NNG47" s="214"/>
      <c r="NNH47" s="214"/>
      <c r="NNI47" s="214"/>
      <c r="NNJ47" s="214"/>
      <c r="NNK47" s="214"/>
      <c r="NNL47" s="214"/>
      <c r="NNM47" s="214"/>
      <c r="NNN47" s="214"/>
      <c r="NNO47" s="214"/>
      <c r="NNP47" s="214"/>
      <c r="NNQ47" s="214"/>
      <c r="NNR47" s="214"/>
      <c r="NNS47" s="214"/>
      <c r="NNT47" s="214"/>
      <c r="NNU47" s="214"/>
      <c r="NNV47" s="214"/>
      <c r="NNW47" s="214"/>
      <c r="NNX47" s="214"/>
      <c r="NNY47" s="214"/>
      <c r="NNZ47" s="214"/>
      <c r="NOA47" s="214"/>
      <c r="NOB47" s="214"/>
      <c r="NOC47" s="214"/>
      <c r="NOD47" s="214"/>
      <c r="NOE47" s="214"/>
      <c r="NOF47" s="214"/>
      <c r="NOG47" s="214"/>
      <c r="NOH47" s="214"/>
      <c r="NOI47" s="214"/>
      <c r="NOJ47" s="214"/>
      <c r="NOK47" s="214"/>
      <c r="NOL47" s="214"/>
      <c r="NOM47" s="214"/>
      <c r="NON47" s="214"/>
      <c r="NOO47" s="214"/>
      <c r="NOP47" s="214"/>
      <c r="NOQ47" s="214"/>
      <c r="NOR47" s="214"/>
      <c r="NOS47" s="214"/>
      <c r="NOT47" s="214"/>
      <c r="NOU47" s="214"/>
      <c r="NOV47" s="214"/>
      <c r="NOW47" s="214"/>
      <c r="NOX47" s="214"/>
      <c r="NOY47" s="214"/>
      <c r="NOZ47" s="214"/>
      <c r="NPA47" s="214"/>
      <c r="NPB47" s="214"/>
      <c r="NPC47" s="214"/>
      <c r="NPD47" s="214"/>
      <c r="NPE47" s="214"/>
      <c r="NPF47" s="214"/>
      <c r="NPG47" s="214"/>
      <c r="NPH47" s="214"/>
      <c r="NPI47" s="214"/>
      <c r="NPJ47" s="214"/>
      <c r="NPK47" s="214"/>
      <c r="NPL47" s="214"/>
      <c r="NPM47" s="214"/>
      <c r="NPN47" s="214"/>
      <c r="NPO47" s="214"/>
      <c r="NPP47" s="214"/>
      <c r="NPQ47" s="214"/>
      <c r="NPR47" s="214"/>
      <c r="NPS47" s="214"/>
      <c r="NPT47" s="214"/>
      <c r="NPU47" s="214"/>
      <c r="NPV47" s="214"/>
      <c r="NPW47" s="214"/>
      <c r="NPX47" s="214"/>
      <c r="NPY47" s="214"/>
      <c r="NPZ47" s="214"/>
      <c r="NQA47" s="214"/>
      <c r="NQB47" s="214"/>
      <c r="NQC47" s="214"/>
      <c r="NQD47" s="214"/>
      <c r="NQE47" s="214"/>
      <c r="NQF47" s="214"/>
      <c r="NQG47" s="214"/>
      <c r="NQH47" s="214"/>
      <c r="NQI47" s="214"/>
      <c r="NQJ47" s="214"/>
      <c r="NQK47" s="214"/>
      <c r="NQL47" s="214"/>
      <c r="NQM47" s="214"/>
      <c r="NQN47" s="214"/>
      <c r="NQO47" s="214"/>
      <c r="NQP47" s="214"/>
      <c r="NQQ47" s="214"/>
      <c r="NQR47" s="214"/>
      <c r="NQS47" s="214"/>
      <c r="NQT47" s="214"/>
      <c r="NQU47" s="214"/>
      <c r="NQV47" s="214"/>
      <c r="NQW47" s="214"/>
      <c r="NQX47" s="214"/>
      <c r="NQY47" s="214"/>
      <c r="NQZ47" s="214"/>
      <c r="NRA47" s="214"/>
      <c r="NRB47" s="214"/>
      <c r="NRC47" s="214"/>
      <c r="NRD47" s="214"/>
      <c r="NRE47" s="214"/>
      <c r="NRF47" s="214"/>
      <c r="NRG47" s="214"/>
      <c r="NRH47" s="214"/>
      <c r="NRI47" s="214"/>
      <c r="NRJ47" s="214"/>
      <c r="NRK47" s="214"/>
      <c r="NRL47" s="214"/>
      <c r="NRM47" s="214"/>
      <c r="NRN47" s="214"/>
      <c r="NRO47" s="214"/>
      <c r="NRP47" s="214"/>
      <c r="NRQ47" s="214"/>
      <c r="NRR47" s="214"/>
      <c r="NRS47" s="214"/>
      <c r="NRT47" s="214"/>
      <c r="NRU47" s="214"/>
      <c r="NRV47" s="214"/>
      <c r="NRW47" s="214"/>
      <c r="NRX47" s="214"/>
      <c r="NRY47" s="214"/>
      <c r="NRZ47" s="214"/>
      <c r="NSA47" s="214"/>
      <c r="NSB47" s="214"/>
      <c r="NSC47" s="214"/>
      <c r="NSD47" s="214"/>
      <c r="NSE47" s="214"/>
      <c r="NSF47" s="214"/>
      <c r="NSG47" s="214"/>
      <c r="NSH47" s="214"/>
      <c r="NSI47" s="214"/>
      <c r="NSJ47" s="214"/>
      <c r="NSK47" s="214"/>
      <c r="NSL47" s="214"/>
      <c r="NSM47" s="214"/>
      <c r="NSN47" s="214"/>
      <c r="NSO47" s="214"/>
      <c r="NSP47" s="214"/>
      <c r="NSQ47" s="214"/>
      <c r="NSR47" s="214"/>
      <c r="NSS47" s="214"/>
      <c r="NST47" s="214"/>
      <c r="NSU47" s="214"/>
      <c r="NSV47" s="214"/>
      <c r="NSW47" s="214"/>
      <c r="NSX47" s="214"/>
      <c r="NSY47" s="214"/>
      <c r="NSZ47" s="214"/>
      <c r="NTA47" s="214"/>
      <c r="NTB47" s="214"/>
      <c r="NTC47" s="214"/>
      <c r="NTD47" s="214"/>
      <c r="NTE47" s="214"/>
      <c r="NTF47" s="214"/>
      <c r="NTG47" s="214"/>
      <c r="NTH47" s="214"/>
      <c r="NTI47" s="214"/>
      <c r="NTJ47" s="214"/>
      <c r="NTK47" s="214"/>
      <c r="NTL47" s="214"/>
      <c r="NTM47" s="214"/>
      <c r="NTN47" s="214"/>
      <c r="NTO47" s="214"/>
      <c r="NTP47" s="214"/>
      <c r="NTQ47" s="214"/>
      <c r="NTR47" s="214"/>
      <c r="NTS47" s="214"/>
      <c r="NTT47" s="214"/>
      <c r="NTU47" s="214"/>
      <c r="NTV47" s="214"/>
      <c r="NTW47" s="214"/>
      <c r="NTX47" s="214"/>
      <c r="NTY47" s="214"/>
      <c r="NTZ47" s="214"/>
      <c r="NUA47" s="214"/>
      <c r="NUB47" s="214"/>
      <c r="NUC47" s="214"/>
      <c r="NUD47" s="214"/>
      <c r="NUE47" s="214"/>
      <c r="NUF47" s="214"/>
      <c r="NUG47" s="214"/>
      <c r="NUH47" s="214"/>
      <c r="NUI47" s="214"/>
      <c r="NUJ47" s="214"/>
      <c r="NUK47" s="214"/>
      <c r="NUL47" s="214"/>
      <c r="NUM47" s="214"/>
      <c r="NUN47" s="214"/>
      <c r="NUO47" s="214"/>
      <c r="NUP47" s="214"/>
      <c r="NUQ47" s="214"/>
      <c r="NUR47" s="214"/>
      <c r="NUS47" s="214"/>
      <c r="NUT47" s="214"/>
      <c r="NUU47" s="214"/>
      <c r="NUV47" s="214"/>
      <c r="NUW47" s="214"/>
      <c r="NUX47" s="214"/>
      <c r="NUY47" s="214"/>
      <c r="NUZ47" s="214"/>
      <c r="NVA47" s="214"/>
      <c r="NVB47" s="214"/>
      <c r="NVC47" s="214"/>
      <c r="NVD47" s="214"/>
      <c r="NVE47" s="214"/>
      <c r="NVF47" s="214"/>
      <c r="NVG47" s="214"/>
      <c r="NVH47" s="214"/>
      <c r="NVI47" s="214"/>
      <c r="NVJ47" s="214"/>
      <c r="NVK47" s="214"/>
      <c r="NVL47" s="214"/>
      <c r="NVM47" s="214"/>
      <c r="NVN47" s="214"/>
      <c r="NVO47" s="214"/>
      <c r="NVP47" s="214"/>
      <c r="NVQ47" s="214"/>
      <c r="NVR47" s="214"/>
      <c r="NVS47" s="214"/>
      <c r="NVT47" s="214"/>
      <c r="NVU47" s="214"/>
      <c r="NVV47" s="214"/>
      <c r="NVW47" s="214"/>
      <c r="NVX47" s="214"/>
      <c r="NVY47" s="214"/>
      <c r="NVZ47" s="214"/>
      <c r="NWA47" s="214"/>
      <c r="NWB47" s="214"/>
      <c r="NWC47" s="214"/>
      <c r="NWD47" s="214"/>
      <c r="NWE47" s="214"/>
      <c r="NWF47" s="214"/>
      <c r="NWG47" s="214"/>
      <c r="NWH47" s="214"/>
      <c r="NWI47" s="214"/>
      <c r="NWJ47" s="214"/>
      <c r="NWK47" s="214"/>
      <c r="NWL47" s="214"/>
      <c r="NWM47" s="214"/>
      <c r="NWN47" s="214"/>
      <c r="NWO47" s="214"/>
      <c r="NWP47" s="214"/>
      <c r="NWQ47" s="214"/>
      <c r="NWR47" s="214"/>
      <c r="NWS47" s="214"/>
      <c r="NWT47" s="214"/>
      <c r="NWU47" s="214"/>
      <c r="NWV47" s="214"/>
      <c r="NWW47" s="214"/>
      <c r="NWX47" s="214"/>
      <c r="NWY47" s="214"/>
      <c r="NWZ47" s="214"/>
      <c r="NXA47" s="214"/>
      <c r="NXB47" s="214"/>
      <c r="NXC47" s="214"/>
      <c r="NXD47" s="214"/>
      <c r="NXE47" s="214"/>
      <c r="NXF47" s="214"/>
      <c r="NXG47" s="214"/>
      <c r="NXH47" s="214"/>
      <c r="NXI47" s="214"/>
      <c r="NXJ47" s="214"/>
      <c r="NXK47" s="214"/>
      <c r="NXL47" s="214"/>
      <c r="NXM47" s="214"/>
      <c r="NXN47" s="214"/>
      <c r="NXO47" s="214"/>
      <c r="NXP47" s="214"/>
      <c r="NXQ47" s="214"/>
      <c r="NXR47" s="214"/>
      <c r="NXS47" s="214"/>
      <c r="NXT47" s="214"/>
      <c r="NXU47" s="214"/>
      <c r="NXV47" s="214"/>
      <c r="NXW47" s="214"/>
      <c r="NXX47" s="214"/>
      <c r="NXY47" s="214"/>
      <c r="NXZ47" s="214"/>
      <c r="NYA47" s="214"/>
      <c r="NYB47" s="214"/>
      <c r="NYC47" s="214"/>
      <c r="NYD47" s="214"/>
      <c r="NYE47" s="214"/>
      <c r="NYF47" s="214"/>
      <c r="NYG47" s="214"/>
      <c r="NYH47" s="214"/>
      <c r="NYI47" s="214"/>
      <c r="NYJ47" s="214"/>
      <c r="NYK47" s="214"/>
      <c r="NYL47" s="214"/>
      <c r="NYM47" s="214"/>
      <c r="NYN47" s="214"/>
      <c r="NYO47" s="214"/>
      <c r="NYP47" s="214"/>
      <c r="NYQ47" s="214"/>
      <c r="NYR47" s="214"/>
      <c r="NYS47" s="214"/>
      <c r="NYT47" s="214"/>
      <c r="NYU47" s="214"/>
      <c r="NYV47" s="214"/>
      <c r="NYW47" s="214"/>
      <c r="NYX47" s="214"/>
      <c r="NYY47" s="214"/>
      <c r="NYZ47" s="214"/>
      <c r="NZA47" s="214"/>
      <c r="NZB47" s="214"/>
      <c r="NZC47" s="214"/>
      <c r="NZD47" s="214"/>
      <c r="NZE47" s="214"/>
      <c r="NZF47" s="214"/>
      <c r="NZG47" s="214"/>
      <c r="NZH47" s="214"/>
      <c r="NZI47" s="214"/>
      <c r="NZJ47" s="214"/>
      <c r="NZK47" s="214"/>
      <c r="NZL47" s="214"/>
      <c r="NZM47" s="214"/>
      <c r="NZN47" s="214"/>
      <c r="NZO47" s="214"/>
      <c r="NZP47" s="214"/>
      <c r="NZQ47" s="214"/>
      <c r="NZR47" s="214"/>
      <c r="NZS47" s="214"/>
      <c r="NZT47" s="214"/>
      <c r="NZU47" s="214"/>
      <c r="NZV47" s="214"/>
      <c r="NZW47" s="214"/>
      <c r="NZX47" s="214"/>
      <c r="NZY47" s="214"/>
      <c r="NZZ47" s="214"/>
      <c r="OAA47" s="214"/>
      <c r="OAB47" s="214"/>
      <c r="OAC47" s="214"/>
      <c r="OAD47" s="214"/>
      <c r="OAE47" s="214"/>
      <c r="OAF47" s="214"/>
      <c r="OAG47" s="214"/>
      <c r="OAH47" s="214"/>
      <c r="OAI47" s="214"/>
      <c r="OAJ47" s="214"/>
      <c r="OAK47" s="214"/>
      <c r="OAL47" s="214"/>
      <c r="OAM47" s="214"/>
      <c r="OAN47" s="214"/>
      <c r="OAO47" s="214"/>
      <c r="OAP47" s="214"/>
      <c r="OAQ47" s="214"/>
      <c r="OAR47" s="214"/>
      <c r="OAS47" s="214"/>
      <c r="OAT47" s="214"/>
      <c r="OAU47" s="214"/>
      <c r="OAV47" s="214"/>
      <c r="OAW47" s="214"/>
      <c r="OAX47" s="214"/>
      <c r="OAY47" s="214"/>
      <c r="OAZ47" s="214"/>
      <c r="OBA47" s="214"/>
      <c r="OBB47" s="214"/>
      <c r="OBC47" s="214"/>
      <c r="OBD47" s="214"/>
      <c r="OBE47" s="214"/>
      <c r="OBF47" s="214"/>
      <c r="OBG47" s="214"/>
      <c r="OBH47" s="214"/>
      <c r="OBI47" s="214"/>
      <c r="OBJ47" s="214"/>
      <c r="OBK47" s="214"/>
      <c r="OBL47" s="214"/>
      <c r="OBM47" s="214"/>
      <c r="OBN47" s="214"/>
      <c r="OBO47" s="214"/>
      <c r="OBP47" s="214"/>
      <c r="OBQ47" s="214"/>
      <c r="OBR47" s="214"/>
      <c r="OBS47" s="214"/>
      <c r="OBT47" s="214"/>
      <c r="OBU47" s="214"/>
      <c r="OBV47" s="214"/>
      <c r="OBW47" s="214"/>
      <c r="OBX47" s="214"/>
      <c r="OBY47" s="214"/>
      <c r="OBZ47" s="214"/>
      <c r="OCA47" s="214"/>
      <c r="OCB47" s="214"/>
      <c r="OCC47" s="214"/>
      <c r="OCD47" s="214"/>
      <c r="OCE47" s="214"/>
      <c r="OCF47" s="214"/>
      <c r="OCG47" s="214"/>
      <c r="OCH47" s="214"/>
      <c r="OCI47" s="214"/>
      <c r="OCJ47" s="214"/>
      <c r="OCK47" s="214"/>
      <c r="OCL47" s="214"/>
      <c r="OCM47" s="214"/>
      <c r="OCN47" s="214"/>
      <c r="OCO47" s="214"/>
      <c r="OCP47" s="214"/>
      <c r="OCQ47" s="214"/>
      <c r="OCR47" s="214"/>
      <c r="OCS47" s="214"/>
      <c r="OCT47" s="214"/>
      <c r="OCU47" s="214"/>
      <c r="OCV47" s="214"/>
      <c r="OCW47" s="214"/>
      <c r="OCX47" s="214"/>
      <c r="OCY47" s="214"/>
      <c r="OCZ47" s="214"/>
      <c r="ODA47" s="214"/>
      <c r="ODB47" s="214"/>
      <c r="ODC47" s="214"/>
      <c r="ODD47" s="214"/>
      <c r="ODE47" s="214"/>
      <c r="ODF47" s="214"/>
      <c r="ODG47" s="214"/>
      <c r="ODH47" s="214"/>
      <c r="ODI47" s="214"/>
      <c r="ODJ47" s="214"/>
      <c r="ODK47" s="214"/>
      <c r="ODL47" s="214"/>
      <c r="ODM47" s="214"/>
      <c r="ODN47" s="214"/>
      <c r="ODO47" s="214"/>
      <c r="ODP47" s="214"/>
      <c r="ODQ47" s="214"/>
      <c r="ODR47" s="214"/>
      <c r="ODS47" s="214"/>
      <c r="ODT47" s="214"/>
      <c r="ODU47" s="214"/>
      <c r="ODV47" s="214"/>
      <c r="ODW47" s="214"/>
      <c r="ODX47" s="214"/>
      <c r="ODY47" s="214"/>
      <c r="ODZ47" s="214"/>
      <c r="OEA47" s="214"/>
      <c r="OEB47" s="214"/>
      <c r="OEC47" s="214"/>
      <c r="OED47" s="214"/>
      <c r="OEE47" s="214"/>
      <c r="OEF47" s="214"/>
      <c r="OEG47" s="214"/>
      <c r="OEH47" s="214"/>
      <c r="OEI47" s="214"/>
      <c r="OEJ47" s="214"/>
      <c r="OEK47" s="214"/>
      <c r="OEL47" s="214"/>
      <c r="OEM47" s="214"/>
      <c r="OEN47" s="214"/>
      <c r="OEO47" s="214"/>
      <c r="OEP47" s="214"/>
      <c r="OEQ47" s="214"/>
      <c r="OER47" s="214"/>
      <c r="OES47" s="214"/>
      <c r="OET47" s="214"/>
      <c r="OEU47" s="214"/>
      <c r="OEV47" s="214"/>
      <c r="OEW47" s="214"/>
      <c r="OEX47" s="214"/>
      <c r="OEY47" s="214"/>
      <c r="OEZ47" s="214"/>
      <c r="OFA47" s="214"/>
      <c r="OFB47" s="214"/>
      <c r="OFC47" s="214"/>
      <c r="OFD47" s="214"/>
      <c r="OFE47" s="214"/>
      <c r="OFF47" s="214"/>
      <c r="OFG47" s="214"/>
      <c r="OFH47" s="214"/>
      <c r="OFI47" s="214"/>
      <c r="OFJ47" s="214"/>
      <c r="OFK47" s="214"/>
      <c r="OFL47" s="214"/>
      <c r="OFM47" s="214"/>
      <c r="OFN47" s="214"/>
      <c r="OFO47" s="214"/>
      <c r="OFP47" s="214"/>
      <c r="OFQ47" s="214"/>
      <c r="OFR47" s="214"/>
      <c r="OFS47" s="214"/>
      <c r="OFT47" s="214"/>
      <c r="OFU47" s="214"/>
      <c r="OFV47" s="214"/>
      <c r="OFW47" s="214"/>
      <c r="OFX47" s="214"/>
      <c r="OFY47" s="214"/>
      <c r="OFZ47" s="214"/>
      <c r="OGA47" s="214"/>
      <c r="OGB47" s="214"/>
      <c r="OGC47" s="214"/>
      <c r="OGD47" s="214"/>
      <c r="OGE47" s="214"/>
      <c r="OGF47" s="214"/>
      <c r="OGG47" s="214"/>
      <c r="OGH47" s="214"/>
      <c r="OGI47" s="214"/>
      <c r="OGJ47" s="214"/>
      <c r="OGK47" s="214"/>
      <c r="OGL47" s="214"/>
      <c r="OGM47" s="214"/>
      <c r="OGN47" s="214"/>
      <c r="OGO47" s="214"/>
      <c r="OGP47" s="214"/>
      <c r="OGQ47" s="214"/>
      <c r="OGR47" s="214"/>
      <c r="OGS47" s="214"/>
      <c r="OGT47" s="214"/>
      <c r="OGU47" s="214"/>
      <c r="OGV47" s="214"/>
      <c r="OGW47" s="214"/>
      <c r="OGX47" s="214"/>
      <c r="OGY47" s="214"/>
      <c r="OGZ47" s="214"/>
      <c r="OHA47" s="214"/>
      <c r="OHB47" s="214"/>
      <c r="OHC47" s="214"/>
      <c r="OHD47" s="214"/>
      <c r="OHE47" s="214"/>
      <c r="OHF47" s="214"/>
      <c r="OHG47" s="214"/>
      <c r="OHH47" s="214"/>
      <c r="OHI47" s="214"/>
      <c r="OHJ47" s="214"/>
      <c r="OHK47" s="214"/>
      <c r="OHL47" s="214"/>
      <c r="OHM47" s="214"/>
      <c r="OHN47" s="214"/>
      <c r="OHO47" s="214"/>
      <c r="OHP47" s="214"/>
      <c r="OHQ47" s="214"/>
      <c r="OHR47" s="214"/>
      <c r="OHS47" s="214"/>
      <c r="OHT47" s="214"/>
      <c r="OHU47" s="214"/>
      <c r="OHV47" s="214"/>
      <c r="OHW47" s="214"/>
      <c r="OHX47" s="214"/>
      <c r="OHY47" s="214"/>
      <c r="OHZ47" s="214"/>
      <c r="OIA47" s="214"/>
      <c r="OIB47" s="214"/>
      <c r="OIC47" s="214"/>
      <c r="OID47" s="214"/>
      <c r="OIE47" s="214"/>
      <c r="OIF47" s="214"/>
      <c r="OIG47" s="214"/>
      <c r="OIH47" s="214"/>
      <c r="OII47" s="214"/>
      <c r="OIJ47" s="214"/>
      <c r="OIK47" s="214"/>
      <c r="OIL47" s="214"/>
      <c r="OIM47" s="214"/>
      <c r="OIN47" s="214"/>
      <c r="OIO47" s="214"/>
      <c r="OIP47" s="214"/>
      <c r="OIQ47" s="214"/>
      <c r="OIR47" s="214"/>
      <c r="OIS47" s="214"/>
      <c r="OIT47" s="214"/>
      <c r="OIU47" s="214"/>
      <c r="OIV47" s="214"/>
      <c r="OIW47" s="214"/>
      <c r="OIX47" s="214"/>
      <c r="OIY47" s="214"/>
      <c r="OIZ47" s="214"/>
      <c r="OJA47" s="214"/>
      <c r="OJB47" s="214"/>
      <c r="OJC47" s="214"/>
      <c r="OJD47" s="214"/>
      <c r="OJE47" s="214"/>
      <c r="OJF47" s="214"/>
      <c r="OJG47" s="214"/>
      <c r="OJH47" s="214"/>
      <c r="OJI47" s="214"/>
      <c r="OJJ47" s="214"/>
      <c r="OJK47" s="214"/>
      <c r="OJL47" s="214"/>
      <c r="OJM47" s="214"/>
      <c r="OJN47" s="214"/>
      <c r="OJO47" s="214"/>
      <c r="OJP47" s="214"/>
      <c r="OJQ47" s="214"/>
      <c r="OJR47" s="214"/>
      <c r="OJS47" s="214"/>
      <c r="OJT47" s="214"/>
      <c r="OJU47" s="214"/>
      <c r="OJV47" s="214"/>
      <c r="OJW47" s="214"/>
      <c r="OJX47" s="214"/>
      <c r="OJY47" s="214"/>
      <c r="OJZ47" s="214"/>
      <c r="OKA47" s="214"/>
      <c r="OKB47" s="214"/>
      <c r="OKC47" s="214"/>
      <c r="OKD47" s="214"/>
      <c r="OKE47" s="214"/>
      <c r="OKF47" s="214"/>
      <c r="OKG47" s="214"/>
      <c r="OKH47" s="214"/>
      <c r="OKI47" s="214"/>
      <c r="OKJ47" s="214"/>
      <c r="OKK47" s="214"/>
      <c r="OKL47" s="214"/>
      <c r="OKM47" s="214"/>
      <c r="OKN47" s="214"/>
      <c r="OKO47" s="214"/>
      <c r="OKP47" s="214"/>
      <c r="OKQ47" s="214"/>
      <c r="OKR47" s="214"/>
      <c r="OKS47" s="214"/>
      <c r="OKT47" s="214"/>
      <c r="OKU47" s="214"/>
      <c r="OKV47" s="214"/>
      <c r="OKW47" s="214"/>
      <c r="OKX47" s="214"/>
      <c r="OKY47" s="214"/>
      <c r="OKZ47" s="214"/>
      <c r="OLA47" s="214"/>
      <c r="OLB47" s="214"/>
      <c r="OLC47" s="214"/>
      <c r="OLD47" s="214"/>
      <c r="OLE47" s="214"/>
      <c r="OLF47" s="214"/>
      <c r="OLG47" s="214"/>
      <c r="OLH47" s="214"/>
      <c r="OLI47" s="214"/>
      <c r="OLJ47" s="214"/>
      <c r="OLK47" s="214"/>
      <c r="OLL47" s="214"/>
      <c r="OLM47" s="214"/>
      <c r="OLN47" s="214"/>
      <c r="OLO47" s="214"/>
      <c r="OLP47" s="214"/>
      <c r="OLQ47" s="214"/>
      <c r="OLR47" s="214"/>
      <c r="OLS47" s="214"/>
      <c r="OLT47" s="214"/>
      <c r="OLU47" s="214"/>
      <c r="OLV47" s="214"/>
      <c r="OLW47" s="214"/>
      <c r="OLX47" s="214"/>
      <c r="OLY47" s="214"/>
      <c r="OLZ47" s="214"/>
      <c r="OMA47" s="214"/>
      <c r="OMB47" s="214"/>
      <c r="OMC47" s="214"/>
      <c r="OMD47" s="214"/>
      <c r="OME47" s="214"/>
      <c r="OMF47" s="214"/>
      <c r="OMG47" s="214"/>
      <c r="OMH47" s="214"/>
      <c r="OMI47" s="214"/>
      <c r="OMJ47" s="214"/>
      <c r="OMK47" s="214"/>
      <c r="OML47" s="214"/>
      <c r="OMM47" s="214"/>
      <c r="OMN47" s="214"/>
      <c r="OMO47" s="214"/>
      <c r="OMP47" s="214"/>
      <c r="OMQ47" s="214"/>
      <c r="OMR47" s="214"/>
      <c r="OMS47" s="214"/>
      <c r="OMT47" s="214"/>
      <c r="OMU47" s="214"/>
      <c r="OMV47" s="214"/>
      <c r="OMW47" s="214"/>
      <c r="OMX47" s="214"/>
      <c r="OMY47" s="214"/>
      <c r="OMZ47" s="214"/>
      <c r="ONA47" s="214"/>
      <c r="ONB47" s="214"/>
      <c r="ONC47" s="214"/>
      <c r="OND47" s="214"/>
      <c r="ONE47" s="214"/>
      <c r="ONF47" s="214"/>
      <c r="ONG47" s="214"/>
      <c r="ONH47" s="214"/>
      <c r="ONI47" s="214"/>
      <c r="ONJ47" s="214"/>
      <c r="ONK47" s="214"/>
      <c r="ONL47" s="214"/>
      <c r="ONM47" s="214"/>
      <c r="ONN47" s="214"/>
      <c r="ONO47" s="214"/>
      <c r="ONP47" s="214"/>
      <c r="ONQ47" s="214"/>
      <c r="ONR47" s="214"/>
      <c r="ONS47" s="214"/>
      <c r="ONT47" s="214"/>
      <c r="ONU47" s="214"/>
      <c r="ONV47" s="214"/>
      <c r="ONW47" s="214"/>
      <c r="ONX47" s="214"/>
      <c r="ONY47" s="214"/>
      <c r="ONZ47" s="214"/>
      <c r="OOA47" s="214"/>
      <c r="OOB47" s="214"/>
      <c r="OOC47" s="214"/>
      <c r="OOD47" s="214"/>
      <c r="OOE47" s="214"/>
      <c r="OOF47" s="214"/>
      <c r="OOG47" s="214"/>
      <c r="OOH47" s="214"/>
      <c r="OOI47" s="214"/>
      <c r="OOJ47" s="214"/>
      <c r="OOK47" s="214"/>
      <c r="OOL47" s="214"/>
      <c r="OOM47" s="214"/>
      <c r="OON47" s="214"/>
      <c r="OOO47" s="214"/>
      <c r="OOP47" s="214"/>
      <c r="OOQ47" s="214"/>
      <c r="OOR47" s="214"/>
      <c r="OOS47" s="214"/>
      <c r="OOT47" s="214"/>
      <c r="OOU47" s="214"/>
      <c r="OOV47" s="214"/>
      <c r="OOW47" s="214"/>
      <c r="OOX47" s="214"/>
      <c r="OOY47" s="214"/>
      <c r="OOZ47" s="214"/>
      <c r="OPA47" s="214"/>
      <c r="OPB47" s="214"/>
      <c r="OPC47" s="214"/>
      <c r="OPD47" s="214"/>
      <c r="OPE47" s="214"/>
      <c r="OPF47" s="214"/>
      <c r="OPG47" s="214"/>
      <c r="OPH47" s="214"/>
      <c r="OPI47" s="214"/>
      <c r="OPJ47" s="214"/>
      <c r="OPK47" s="214"/>
      <c r="OPL47" s="214"/>
      <c r="OPM47" s="214"/>
      <c r="OPN47" s="214"/>
      <c r="OPO47" s="214"/>
      <c r="OPP47" s="214"/>
      <c r="OPQ47" s="214"/>
      <c r="OPR47" s="214"/>
      <c r="OPS47" s="214"/>
      <c r="OPT47" s="214"/>
      <c r="OPU47" s="214"/>
      <c r="OPV47" s="214"/>
      <c r="OPW47" s="214"/>
      <c r="OPX47" s="214"/>
      <c r="OPY47" s="214"/>
      <c r="OPZ47" s="214"/>
      <c r="OQA47" s="214"/>
      <c r="OQB47" s="214"/>
      <c r="OQC47" s="214"/>
      <c r="OQD47" s="214"/>
      <c r="OQE47" s="214"/>
      <c r="OQF47" s="214"/>
      <c r="OQG47" s="214"/>
      <c r="OQH47" s="214"/>
      <c r="OQI47" s="214"/>
      <c r="OQJ47" s="214"/>
      <c r="OQK47" s="214"/>
      <c r="OQL47" s="214"/>
      <c r="OQM47" s="214"/>
      <c r="OQN47" s="214"/>
      <c r="OQO47" s="214"/>
      <c r="OQP47" s="214"/>
      <c r="OQQ47" s="214"/>
      <c r="OQR47" s="214"/>
      <c r="OQS47" s="214"/>
      <c r="OQT47" s="214"/>
      <c r="OQU47" s="214"/>
      <c r="OQV47" s="214"/>
      <c r="OQW47" s="214"/>
      <c r="OQX47" s="214"/>
      <c r="OQY47" s="214"/>
      <c r="OQZ47" s="214"/>
      <c r="ORA47" s="214"/>
      <c r="ORB47" s="214"/>
      <c r="ORC47" s="214"/>
      <c r="ORD47" s="214"/>
      <c r="ORE47" s="214"/>
      <c r="ORF47" s="214"/>
      <c r="ORG47" s="214"/>
      <c r="ORH47" s="214"/>
      <c r="ORI47" s="214"/>
      <c r="ORJ47" s="214"/>
      <c r="ORK47" s="214"/>
      <c r="ORL47" s="214"/>
      <c r="ORM47" s="214"/>
      <c r="ORN47" s="214"/>
      <c r="ORO47" s="214"/>
      <c r="ORP47" s="214"/>
      <c r="ORQ47" s="214"/>
      <c r="ORR47" s="214"/>
      <c r="ORS47" s="214"/>
      <c r="ORT47" s="214"/>
      <c r="ORU47" s="214"/>
      <c r="ORV47" s="214"/>
      <c r="ORW47" s="214"/>
      <c r="ORX47" s="214"/>
      <c r="ORY47" s="214"/>
      <c r="ORZ47" s="214"/>
      <c r="OSA47" s="214"/>
      <c r="OSB47" s="214"/>
      <c r="OSC47" s="214"/>
      <c r="OSD47" s="214"/>
      <c r="OSE47" s="214"/>
      <c r="OSF47" s="214"/>
      <c r="OSG47" s="214"/>
      <c r="OSH47" s="214"/>
      <c r="OSI47" s="214"/>
      <c r="OSJ47" s="214"/>
      <c r="OSK47" s="214"/>
      <c r="OSL47" s="214"/>
      <c r="OSM47" s="214"/>
      <c r="OSN47" s="214"/>
      <c r="OSO47" s="214"/>
      <c r="OSP47" s="214"/>
      <c r="OSQ47" s="214"/>
      <c r="OSR47" s="214"/>
      <c r="OSS47" s="214"/>
      <c r="OST47" s="214"/>
      <c r="OSU47" s="214"/>
      <c r="OSV47" s="214"/>
      <c r="OSW47" s="214"/>
      <c r="OSX47" s="214"/>
      <c r="OSY47" s="214"/>
      <c r="OSZ47" s="214"/>
      <c r="OTA47" s="214"/>
      <c r="OTB47" s="214"/>
      <c r="OTC47" s="214"/>
      <c r="OTD47" s="214"/>
      <c r="OTE47" s="214"/>
      <c r="OTF47" s="214"/>
      <c r="OTG47" s="214"/>
      <c r="OTH47" s="214"/>
      <c r="OTI47" s="214"/>
      <c r="OTJ47" s="214"/>
      <c r="OTK47" s="214"/>
      <c r="OTL47" s="214"/>
      <c r="OTM47" s="214"/>
      <c r="OTN47" s="214"/>
      <c r="OTO47" s="214"/>
      <c r="OTP47" s="214"/>
      <c r="OTQ47" s="214"/>
      <c r="OTR47" s="214"/>
      <c r="OTS47" s="214"/>
      <c r="OTT47" s="214"/>
      <c r="OTU47" s="214"/>
      <c r="OTV47" s="214"/>
      <c r="OTW47" s="214"/>
      <c r="OTX47" s="214"/>
      <c r="OTY47" s="214"/>
      <c r="OTZ47" s="214"/>
      <c r="OUA47" s="214"/>
      <c r="OUB47" s="214"/>
      <c r="OUC47" s="214"/>
      <c r="OUD47" s="214"/>
      <c r="OUE47" s="214"/>
      <c r="OUF47" s="214"/>
      <c r="OUG47" s="214"/>
      <c r="OUH47" s="214"/>
      <c r="OUI47" s="214"/>
      <c r="OUJ47" s="214"/>
      <c r="OUK47" s="214"/>
      <c r="OUL47" s="214"/>
      <c r="OUM47" s="214"/>
      <c r="OUN47" s="214"/>
      <c r="OUO47" s="214"/>
      <c r="OUP47" s="214"/>
      <c r="OUQ47" s="214"/>
      <c r="OUR47" s="214"/>
      <c r="OUS47" s="214"/>
      <c r="OUT47" s="214"/>
      <c r="OUU47" s="214"/>
      <c r="OUV47" s="214"/>
      <c r="OUW47" s="214"/>
      <c r="OUX47" s="214"/>
      <c r="OUY47" s="214"/>
      <c r="OUZ47" s="214"/>
      <c r="OVA47" s="214"/>
      <c r="OVB47" s="214"/>
      <c r="OVC47" s="214"/>
      <c r="OVD47" s="214"/>
      <c r="OVE47" s="214"/>
      <c r="OVF47" s="214"/>
      <c r="OVG47" s="214"/>
      <c r="OVH47" s="214"/>
      <c r="OVI47" s="214"/>
      <c r="OVJ47" s="214"/>
      <c r="OVK47" s="214"/>
      <c r="OVL47" s="214"/>
      <c r="OVM47" s="214"/>
      <c r="OVN47" s="214"/>
      <c r="OVO47" s="214"/>
      <c r="OVP47" s="214"/>
      <c r="OVQ47" s="214"/>
      <c r="OVR47" s="214"/>
      <c r="OVS47" s="214"/>
      <c r="OVT47" s="214"/>
      <c r="OVU47" s="214"/>
      <c r="OVV47" s="214"/>
      <c r="OVW47" s="214"/>
      <c r="OVX47" s="214"/>
      <c r="OVY47" s="214"/>
      <c r="OVZ47" s="214"/>
      <c r="OWA47" s="214"/>
      <c r="OWB47" s="214"/>
      <c r="OWC47" s="214"/>
      <c r="OWD47" s="214"/>
      <c r="OWE47" s="214"/>
      <c r="OWF47" s="214"/>
      <c r="OWG47" s="214"/>
      <c r="OWH47" s="214"/>
      <c r="OWI47" s="214"/>
      <c r="OWJ47" s="214"/>
      <c r="OWK47" s="214"/>
      <c r="OWL47" s="214"/>
      <c r="OWM47" s="214"/>
      <c r="OWN47" s="214"/>
      <c r="OWO47" s="214"/>
      <c r="OWP47" s="214"/>
      <c r="OWQ47" s="214"/>
      <c r="OWR47" s="214"/>
      <c r="OWS47" s="214"/>
      <c r="OWT47" s="214"/>
      <c r="OWU47" s="214"/>
      <c r="OWV47" s="214"/>
      <c r="OWW47" s="214"/>
      <c r="OWX47" s="214"/>
      <c r="OWY47" s="214"/>
      <c r="OWZ47" s="214"/>
      <c r="OXA47" s="214"/>
      <c r="OXB47" s="214"/>
      <c r="OXC47" s="214"/>
      <c r="OXD47" s="214"/>
      <c r="OXE47" s="214"/>
      <c r="OXF47" s="214"/>
      <c r="OXG47" s="214"/>
      <c r="OXH47" s="214"/>
      <c r="OXI47" s="214"/>
      <c r="OXJ47" s="214"/>
      <c r="OXK47" s="214"/>
      <c r="OXL47" s="214"/>
      <c r="OXM47" s="214"/>
      <c r="OXN47" s="214"/>
      <c r="OXO47" s="214"/>
      <c r="OXP47" s="214"/>
      <c r="OXQ47" s="214"/>
      <c r="OXR47" s="214"/>
      <c r="OXS47" s="214"/>
      <c r="OXT47" s="214"/>
      <c r="OXU47" s="214"/>
      <c r="OXV47" s="214"/>
      <c r="OXW47" s="214"/>
      <c r="OXX47" s="214"/>
      <c r="OXY47" s="214"/>
      <c r="OXZ47" s="214"/>
      <c r="OYA47" s="214"/>
      <c r="OYB47" s="214"/>
      <c r="OYC47" s="214"/>
      <c r="OYD47" s="214"/>
      <c r="OYE47" s="214"/>
      <c r="OYF47" s="214"/>
      <c r="OYG47" s="214"/>
      <c r="OYH47" s="214"/>
      <c r="OYI47" s="214"/>
      <c r="OYJ47" s="214"/>
      <c r="OYK47" s="214"/>
      <c r="OYL47" s="214"/>
      <c r="OYM47" s="214"/>
      <c r="OYN47" s="214"/>
      <c r="OYO47" s="214"/>
      <c r="OYP47" s="214"/>
      <c r="OYQ47" s="214"/>
      <c r="OYR47" s="214"/>
      <c r="OYS47" s="214"/>
      <c r="OYT47" s="214"/>
      <c r="OYU47" s="214"/>
      <c r="OYV47" s="214"/>
      <c r="OYW47" s="214"/>
      <c r="OYX47" s="214"/>
      <c r="OYY47" s="214"/>
      <c r="OYZ47" s="214"/>
      <c r="OZA47" s="214"/>
      <c r="OZB47" s="214"/>
      <c r="OZC47" s="214"/>
      <c r="OZD47" s="214"/>
      <c r="OZE47" s="214"/>
      <c r="OZF47" s="214"/>
      <c r="OZG47" s="214"/>
      <c r="OZH47" s="214"/>
      <c r="OZI47" s="214"/>
      <c r="OZJ47" s="214"/>
      <c r="OZK47" s="214"/>
      <c r="OZL47" s="214"/>
      <c r="OZM47" s="214"/>
      <c r="OZN47" s="214"/>
      <c r="OZO47" s="214"/>
      <c r="OZP47" s="214"/>
      <c r="OZQ47" s="214"/>
      <c r="OZR47" s="214"/>
      <c r="OZS47" s="214"/>
      <c r="OZT47" s="214"/>
      <c r="OZU47" s="214"/>
      <c r="OZV47" s="214"/>
      <c r="OZW47" s="214"/>
      <c r="OZX47" s="214"/>
      <c r="OZY47" s="214"/>
      <c r="OZZ47" s="214"/>
      <c r="PAA47" s="214"/>
      <c r="PAB47" s="214"/>
      <c r="PAC47" s="214"/>
      <c r="PAD47" s="214"/>
      <c r="PAE47" s="214"/>
      <c r="PAF47" s="214"/>
      <c r="PAG47" s="214"/>
      <c r="PAH47" s="214"/>
      <c r="PAI47" s="214"/>
      <c r="PAJ47" s="214"/>
      <c r="PAK47" s="214"/>
      <c r="PAL47" s="214"/>
      <c r="PAM47" s="214"/>
      <c r="PAN47" s="214"/>
      <c r="PAO47" s="214"/>
      <c r="PAP47" s="214"/>
      <c r="PAQ47" s="214"/>
      <c r="PAR47" s="214"/>
      <c r="PAS47" s="214"/>
      <c r="PAT47" s="214"/>
      <c r="PAU47" s="214"/>
      <c r="PAV47" s="214"/>
      <c r="PAW47" s="214"/>
      <c r="PAX47" s="214"/>
      <c r="PAY47" s="214"/>
      <c r="PAZ47" s="214"/>
      <c r="PBA47" s="214"/>
      <c r="PBB47" s="214"/>
      <c r="PBC47" s="214"/>
      <c r="PBD47" s="214"/>
      <c r="PBE47" s="214"/>
      <c r="PBF47" s="214"/>
      <c r="PBG47" s="214"/>
      <c r="PBH47" s="214"/>
      <c r="PBI47" s="214"/>
      <c r="PBJ47" s="214"/>
      <c r="PBK47" s="214"/>
      <c r="PBL47" s="214"/>
      <c r="PBM47" s="214"/>
      <c r="PBN47" s="214"/>
      <c r="PBO47" s="214"/>
      <c r="PBP47" s="214"/>
      <c r="PBQ47" s="214"/>
      <c r="PBR47" s="214"/>
      <c r="PBS47" s="214"/>
      <c r="PBT47" s="214"/>
      <c r="PBU47" s="214"/>
      <c r="PBV47" s="214"/>
      <c r="PBW47" s="214"/>
      <c r="PBX47" s="214"/>
      <c r="PBY47" s="214"/>
      <c r="PBZ47" s="214"/>
      <c r="PCA47" s="214"/>
      <c r="PCB47" s="214"/>
      <c r="PCC47" s="214"/>
      <c r="PCD47" s="214"/>
      <c r="PCE47" s="214"/>
      <c r="PCF47" s="214"/>
      <c r="PCG47" s="214"/>
      <c r="PCH47" s="214"/>
      <c r="PCI47" s="214"/>
      <c r="PCJ47" s="214"/>
      <c r="PCK47" s="214"/>
      <c r="PCL47" s="214"/>
      <c r="PCM47" s="214"/>
      <c r="PCN47" s="214"/>
      <c r="PCO47" s="214"/>
      <c r="PCP47" s="214"/>
      <c r="PCQ47" s="214"/>
      <c r="PCR47" s="214"/>
      <c r="PCS47" s="214"/>
      <c r="PCT47" s="214"/>
      <c r="PCU47" s="214"/>
      <c r="PCV47" s="214"/>
      <c r="PCW47" s="214"/>
      <c r="PCX47" s="214"/>
      <c r="PCY47" s="214"/>
      <c r="PCZ47" s="214"/>
      <c r="PDA47" s="214"/>
      <c r="PDB47" s="214"/>
      <c r="PDC47" s="214"/>
      <c r="PDD47" s="214"/>
      <c r="PDE47" s="214"/>
      <c r="PDF47" s="214"/>
      <c r="PDG47" s="214"/>
      <c r="PDH47" s="214"/>
      <c r="PDI47" s="214"/>
      <c r="PDJ47" s="214"/>
      <c r="PDK47" s="214"/>
      <c r="PDL47" s="214"/>
      <c r="PDM47" s="214"/>
      <c r="PDN47" s="214"/>
      <c r="PDO47" s="214"/>
      <c r="PDP47" s="214"/>
      <c r="PDQ47" s="214"/>
      <c r="PDR47" s="214"/>
      <c r="PDS47" s="214"/>
      <c r="PDT47" s="214"/>
      <c r="PDU47" s="214"/>
      <c r="PDV47" s="214"/>
      <c r="PDW47" s="214"/>
      <c r="PDX47" s="214"/>
      <c r="PDY47" s="214"/>
      <c r="PDZ47" s="214"/>
      <c r="PEA47" s="214"/>
      <c r="PEB47" s="214"/>
      <c r="PEC47" s="214"/>
      <c r="PED47" s="214"/>
      <c r="PEE47" s="214"/>
      <c r="PEF47" s="214"/>
      <c r="PEG47" s="214"/>
      <c r="PEH47" s="214"/>
      <c r="PEI47" s="214"/>
      <c r="PEJ47" s="214"/>
      <c r="PEK47" s="214"/>
      <c r="PEL47" s="214"/>
      <c r="PEM47" s="214"/>
      <c r="PEN47" s="214"/>
      <c r="PEO47" s="214"/>
      <c r="PEP47" s="214"/>
      <c r="PEQ47" s="214"/>
      <c r="PER47" s="214"/>
      <c r="PES47" s="214"/>
      <c r="PET47" s="214"/>
      <c r="PEU47" s="214"/>
      <c r="PEV47" s="214"/>
      <c r="PEW47" s="214"/>
      <c r="PEX47" s="214"/>
      <c r="PEY47" s="214"/>
      <c r="PEZ47" s="214"/>
      <c r="PFA47" s="214"/>
      <c r="PFB47" s="214"/>
      <c r="PFC47" s="214"/>
      <c r="PFD47" s="214"/>
      <c r="PFE47" s="214"/>
      <c r="PFF47" s="214"/>
      <c r="PFG47" s="214"/>
      <c r="PFH47" s="214"/>
      <c r="PFI47" s="214"/>
      <c r="PFJ47" s="214"/>
      <c r="PFK47" s="214"/>
      <c r="PFL47" s="214"/>
      <c r="PFM47" s="214"/>
      <c r="PFN47" s="214"/>
      <c r="PFO47" s="214"/>
      <c r="PFP47" s="214"/>
      <c r="PFQ47" s="214"/>
      <c r="PFR47" s="214"/>
      <c r="PFS47" s="214"/>
      <c r="PFT47" s="214"/>
      <c r="PFU47" s="214"/>
      <c r="PFV47" s="214"/>
      <c r="PFW47" s="214"/>
      <c r="PFX47" s="214"/>
      <c r="PFY47" s="214"/>
      <c r="PFZ47" s="214"/>
      <c r="PGA47" s="214"/>
      <c r="PGB47" s="214"/>
      <c r="PGC47" s="214"/>
      <c r="PGD47" s="214"/>
      <c r="PGE47" s="214"/>
      <c r="PGF47" s="214"/>
      <c r="PGG47" s="214"/>
      <c r="PGH47" s="214"/>
      <c r="PGI47" s="214"/>
      <c r="PGJ47" s="214"/>
      <c r="PGK47" s="214"/>
      <c r="PGL47" s="214"/>
      <c r="PGM47" s="214"/>
      <c r="PGN47" s="214"/>
      <c r="PGO47" s="214"/>
      <c r="PGP47" s="214"/>
      <c r="PGQ47" s="214"/>
      <c r="PGR47" s="214"/>
      <c r="PGS47" s="214"/>
      <c r="PGT47" s="214"/>
      <c r="PGU47" s="214"/>
      <c r="PGV47" s="214"/>
      <c r="PGW47" s="214"/>
      <c r="PGX47" s="214"/>
      <c r="PGY47" s="214"/>
      <c r="PGZ47" s="214"/>
      <c r="PHA47" s="214"/>
      <c r="PHB47" s="214"/>
      <c r="PHC47" s="214"/>
      <c r="PHD47" s="214"/>
      <c r="PHE47" s="214"/>
      <c r="PHF47" s="214"/>
      <c r="PHG47" s="214"/>
      <c r="PHH47" s="214"/>
      <c r="PHI47" s="214"/>
      <c r="PHJ47" s="214"/>
      <c r="PHK47" s="214"/>
      <c r="PHL47" s="214"/>
      <c r="PHM47" s="214"/>
      <c r="PHN47" s="214"/>
      <c r="PHO47" s="214"/>
      <c r="PHP47" s="214"/>
      <c r="PHQ47" s="214"/>
      <c r="PHR47" s="214"/>
      <c r="PHS47" s="214"/>
      <c r="PHT47" s="214"/>
      <c r="PHU47" s="214"/>
      <c r="PHV47" s="214"/>
      <c r="PHW47" s="214"/>
      <c r="PHX47" s="214"/>
      <c r="PHY47" s="214"/>
      <c r="PHZ47" s="214"/>
      <c r="PIA47" s="214"/>
      <c r="PIB47" s="214"/>
      <c r="PIC47" s="214"/>
      <c r="PID47" s="214"/>
      <c r="PIE47" s="214"/>
      <c r="PIF47" s="214"/>
      <c r="PIG47" s="214"/>
      <c r="PIH47" s="214"/>
      <c r="PII47" s="214"/>
      <c r="PIJ47" s="214"/>
      <c r="PIK47" s="214"/>
      <c r="PIL47" s="214"/>
      <c r="PIM47" s="214"/>
      <c r="PIN47" s="214"/>
      <c r="PIO47" s="214"/>
      <c r="PIP47" s="214"/>
      <c r="PIQ47" s="214"/>
      <c r="PIR47" s="214"/>
      <c r="PIS47" s="214"/>
      <c r="PIT47" s="214"/>
      <c r="PIU47" s="214"/>
      <c r="PIV47" s="214"/>
      <c r="PIW47" s="214"/>
      <c r="PIX47" s="214"/>
      <c r="PIY47" s="214"/>
      <c r="PIZ47" s="214"/>
      <c r="PJA47" s="214"/>
      <c r="PJB47" s="214"/>
      <c r="PJC47" s="214"/>
      <c r="PJD47" s="214"/>
      <c r="PJE47" s="214"/>
      <c r="PJF47" s="214"/>
      <c r="PJG47" s="214"/>
      <c r="PJH47" s="214"/>
      <c r="PJI47" s="214"/>
      <c r="PJJ47" s="214"/>
      <c r="PJK47" s="214"/>
      <c r="PJL47" s="214"/>
      <c r="PJM47" s="214"/>
      <c r="PJN47" s="214"/>
      <c r="PJO47" s="214"/>
      <c r="PJP47" s="214"/>
      <c r="PJQ47" s="214"/>
      <c r="PJR47" s="214"/>
      <c r="PJS47" s="214"/>
      <c r="PJT47" s="214"/>
      <c r="PJU47" s="214"/>
      <c r="PJV47" s="214"/>
      <c r="PJW47" s="214"/>
      <c r="PJX47" s="214"/>
      <c r="PJY47" s="214"/>
      <c r="PJZ47" s="214"/>
      <c r="PKA47" s="214"/>
      <c r="PKB47" s="214"/>
      <c r="PKC47" s="214"/>
      <c r="PKD47" s="214"/>
      <c r="PKE47" s="214"/>
      <c r="PKF47" s="214"/>
      <c r="PKG47" s="214"/>
      <c r="PKH47" s="214"/>
      <c r="PKI47" s="214"/>
      <c r="PKJ47" s="214"/>
      <c r="PKK47" s="214"/>
      <c r="PKL47" s="214"/>
      <c r="PKM47" s="214"/>
      <c r="PKN47" s="214"/>
      <c r="PKO47" s="214"/>
      <c r="PKP47" s="214"/>
      <c r="PKQ47" s="214"/>
      <c r="PKR47" s="214"/>
      <c r="PKS47" s="214"/>
      <c r="PKT47" s="214"/>
      <c r="PKU47" s="214"/>
      <c r="PKV47" s="214"/>
      <c r="PKW47" s="214"/>
      <c r="PKX47" s="214"/>
      <c r="PKY47" s="214"/>
      <c r="PKZ47" s="214"/>
      <c r="PLA47" s="214"/>
      <c r="PLB47" s="214"/>
      <c r="PLC47" s="214"/>
      <c r="PLD47" s="214"/>
      <c r="PLE47" s="214"/>
      <c r="PLF47" s="214"/>
      <c r="PLG47" s="214"/>
      <c r="PLH47" s="214"/>
      <c r="PLI47" s="214"/>
      <c r="PLJ47" s="214"/>
      <c r="PLK47" s="214"/>
      <c r="PLL47" s="214"/>
      <c r="PLM47" s="214"/>
      <c r="PLN47" s="214"/>
      <c r="PLO47" s="214"/>
      <c r="PLP47" s="214"/>
      <c r="PLQ47" s="214"/>
      <c r="PLR47" s="214"/>
      <c r="PLS47" s="214"/>
      <c r="PLT47" s="214"/>
      <c r="PLU47" s="214"/>
      <c r="PLV47" s="214"/>
      <c r="PLW47" s="214"/>
      <c r="PLX47" s="214"/>
      <c r="PLY47" s="214"/>
      <c r="PLZ47" s="214"/>
      <c r="PMA47" s="214"/>
      <c r="PMB47" s="214"/>
      <c r="PMC47" s="214"/>
      <c r="PMD47" s="214"/>
      <c r="PME47" s="214"/>
      <c r="PMF47" s="214"/>
      <c r="PMG47" s="214"/>
      <c r="PMH47" s="214"/>
      <c r="PMI47" s="214"/>
      <c r="PMJ47" s="214"/>
      <c r="PMK47" s="214"/>
      <c r="PML47" s="214"/>
      <c r="PMM47" s="214"/>
      <c r="PMN47" s="214"/>
      <c r="PMO47" s="214"/>
      <c r="PMP47" s="214"/>
      <c r="PMQ47" s="214"/>
      <c r="PMR47" s="214"/>
      <c r="PMS47" s="214"/>
      <c r="PMT47" s="214"/>
      <c r="PMU47" s="214"/>
      <c r="PMV47" s="214"/>
      <c r="PMW47" s="214"/>
      <c r="PMX47" s="214"/>
      <c r="PMY47" s="214"/>
      <c r="PMZ47" s="214"/>
      <c r="PNA47" s="214"/>
      <c r="PNB47" s="214"/>
      <c r="PNC47" s="214"/>
      <c r="PND47" s="214"/>
      <c r="PNE47" s="214"/>
      <c r="PNF47" s="214"/>
      <c r="PNG47" s="214"/>
      <c r="PNH47" s="214"/>
      <c r="PNI47" s="214"/>
      <c r="PNJ47" s="214"/>
      <c r="PNK47" s="214"/>
      <c r="PNL47" s="214"/>
      <c r="PNM47" s="214"/>
      <c r="PNN47" s="214"/>
      <c r="PNO47" s="214"/>
      <c r="PNP47" s="214"/>
      <c r="PNQ47" s="214"/>
      <c r="PNR47" s="214"/>
      <c r="PNS47" s="214"/>
      <c r="PNT47" s="214"/>
      <c r="PNU47" s="214"/>
      <c r="PNV47" s="214"/>
      <c r="PNW47" s="214"/>
      <c r="PNX47" s="214"/>
      <c r="PNY47" s="214"/>
      <c r="PNZ47" s="214"/>
      <c r="POA47" s="214"/>
      <c r="POB47" s="214"/>
      <c r="POC47" s="214"/>
      <c r="POD47" s="214"/>
      <c r="POE47" s="214"/>
      <c r="POF47" s="214"/>
      <c r="POG47" s="214"/>
      <c r="POH47" s="214"/>
      <c r="POI47" s="214"/>
      <c r="POJ47" s="214"/>
      <c r="POK47" s="214"/>
      <c r="POL47" s="214"/>
      <c r="POM47" s="214"/>
      <c r="PON47" s="214"/>
      <c r="POO47" s="214"/>
      <c r="POP47" s="214"/>
      <c r="POQ47" s="214"/>
      <c r="POR47" s="214"/>
      <c r="POS47" s="214"/>
      <c r="POT47" s="214"/>
      <c r="POU47" s="214"/>
      <c r="POV47" s="214"/>
      <c r="POW47" s="214"/>
      <c r="POX47" s="214"/>
      <c r="POY47" s="214"/>
      <c r="POZ47" s="214"/>
      <c r="PPA47" s="214"/>
      <c r="PPB47" s="214"/>
      <c r="PPC47" s="214"/>
      <c r="PPD47" s="214"/>
      <c r="PPE47" s="214"/>
      <c r="PPF47" s="214"/>
      <c r="PPG47" s="214"/>
      <c r="PPH47" s="214"/>
      <c r="PPI47" s="214"/>
      <c r="PPJ47" s="214"/>
      <c r="PPK47" s="214"/>
      <c r="PPL47" s="214"/>
      <c r="PPM47" s="214"/>
      <c r="PPN47" s="214"/>
      <c r="PPO47" s="214"/>
      <c r="PPP47" s="214"/>
      <c r="PPQ47" s="214"/>
      <c r="PPR47" s="214"/>
      <c r="PPS47" s="214"/>
      <c r="PPT47" s="214"/>
      <c r="PPU47" s="214"/>
      <c r="PPV47" s="214"/>
      <c r="PPW47" s="214"/>
      <c r="PPX47" s="214"/>
      <c r="PPY47" s="214"/>
      <c r="PPZ47" s="214"/>
      <c r="PQA47" s="214"/>
      <c r="PQB47" s="214"/>
      <c r="PQC47" s="214"/>
      <c r="PQD47" s="214"/>
      <c r="PQE47" s="214"/>
      <c r="PQF47" s="214"/>
      <c r="PQG47" s="214"/>
      <c r="PQH47" s="214"/>
      <c r="PQI47" s="214"/>
      <c r="PQJ47" s="214"/>
      <c r="PQK47" s="214"/>
      <c r="PQL47" s="214"/>
      <c r="PQM47" s="214"/>
      <c r="PQN47" s="214"/>
      <c r="PQO47" s="214"/>
      <c r="PQP47" s="214"/>
      <c r="PQQ47" s="214"/>
      <c r="PQR47" s="214"/>
      <c r="PQS47" s="214"/>
      <c r="PQT47" s="214"/>
      <c r="PQU47" s="214"/>
      <c r="PQV47" s="214"/>
      <c r="PQW47" s="214"/>
      <c r="PQX47" s="214"/>
      <c r="PQY47" s="214"/>
      <c r="PQZ47" s="214"/>
      <c r="PRA47" s="214"/>
      <c r="PRB47" s="214"/>
      <c r="PRC47" s="214"/>
      <c r="PRD47" s="214"/>
      <c r="PRE47" s="214"/>
      <c r="PRF47" s="214"/>
      <c r="PRG47" s="214"/>
      <c r="PRH47" s="214"/>
      <c r="PRI47" s="214"/>
      <c r="PRJ47" s="214"/>
      <c r="PRK47" s="214"/>
      <c r="PRL47" s="214"/>
      <c r="PRM47" s="214"/>
      <c r="PRN47" s="214"/>
      <c r="PRO47" s="214"/>
      <c r="PRP47" s="214"/>
      <c r="PRQ47" s="214"/>
      <c r="PRR47" s="214"/>
      <c r="PRS47" s="214"/>
      <c r="PRT47" s="214"/>
      <c r="PRU47" s="214"/>
      <c r="PRV47" s="214"/>
      <c r="PRW47" s="214"/>
      <c r="PRX47" s="214"/>
      <c r="PRY47" s="214"/>
      <c r="PRZ47" s="214"/>
      <c r="PSA47" s="214"/>
      <c r="PSB47" s="214"/>
      <c r="PSC47" s="214"/>
      <c r="PSD47" s="214"/>
      <c r="PSE47" s="214"/>
      <c r="PSF47" s="214"/>
      <c r="PSG47" s="214"/>
      <c r="PSH47" s="214"/>
      <c r="PSI47" s="214"/>
      <c r="PSJ47" s="214"/>
      <c r="PSK47" s="214"/>
      <c r="PSL47" s="214"/>
      <c r="PSM47" s="214"/>
      <c r="PSN47" s="214"/>
      <c r="PSO47" s="214"/>
      <c r="PSP47" s="214"/>
      <c r="PSQ47" s="214"/>
      <c r="PSR47" s="214"/>
      <c r="PSS47" s="214"/>
      <c r="PST47" s="214"/>
      <c r="PSU47" s="214"/>
      <c r="PSV47" s="214"/>
      <c r="PSW47" s="214"/>
      <c r="PSX47" s="214"/>
      <c r="PSY47" s="214"/>
      <c r="PSZ47" s="214"/>
      <c r="PTA47" s="214"/>
      <c r="PTB47" s="214"/>
      <c r="PTC47" s="214"/>
      <c r="PTD47" s="214"/>
      <c r="PTE47" s="214"/>
      <c r="PTF47" s="214"/>
      <c r="PTG47" s="214"/>
      <c r="PTH47" s="214"/>
      <c r="PTI47" s="214"/>
      <c r="PTJ47" s="214"/>
      <c r="PTK47" s="214"/>
      <c r="PTL47" s="214"/>
      <c r="PTM47" s="214"/>
      <c r="PTN47" s="214"/>
      <c r="PTO47" s="214"/>
      <c r="PTP47" s="214"/>
      <c r="PTQ47" s="214"/>
      <c r="PTR47" s="214"/>
      <c r="PTS47" s="214"/>
      <c r="PTT47" s="214"/>
      <c r="PTU47" s="214"/>
      <c r="PTV47" s="214"/>
      <c r="PTW47" s="214"/>
      <c r="PTX47" s="214"/>
      <c r="PTY47" s="214"/>
      <c r="PTZ47" s="214"/>
      <c r="PUA47" s="214"/>
      <c r="PUB47" s="214"/>
      <c r="PUC47" s="214"/>
      <c r="PUD47" s="214"/>
      <c r="PUE47" s="214"/>
      <c r="PUF47" s="214"/>
      <c r="PUG47" s="214"/>
      <c r="PUH47" s="214"/>
      <c r="PUI47" s="214"/>
      <c r="PUJ47" s="214"/>
      <c r="PUK47" s="214"/>
      <c r="PUL47" s="214"/>
      <c r="PUM47" s="214"/>
      <c r="PUN47" s="214"/>
      <c r="PUO47" s="214"/>
      <c r="PUP47" s="214"/>
      <c r="PUQ47" s="214"/>
      <c r="PUR47" s="214"/>
      <c r="PUS47" s="214"/>
      <c r="PUT47" s="214"/>
      <c r="PUU47" s="214"/>
      <c r="PUV47" s="214"/>
      <c r="PUW47" s="214"/>
      <c r="PUX47" s="214"/>
      <c r="PUY47" s="214"/>
      <c r="PUZ47" s="214"/>
      <c r="PVA47" s="214"/>
      <c r="PVB47" s="214"/>
      <c r="PVC47" s="214"/>
      <c r="PVD47" s="214"/>
      <c r="PVE47" s="214"/>
      <c r="PVF47" s="214"/>
      <c r="PVG47" s="214"/>
      <c r="PVH47" s="214"/>
      <c r="PVI47" s="214"/>
      <c r="PVJ47" s="214"/>
      <c r="PVK47" s="214"/>
      <c r="PVL47" s="214"/>
      <c r="PVM47" s="214"/>
      <c r="PVN47" s="214"/>
      <c r="PVO47" s="214"/>
      <c r="PVP47" s="214"/>
      <c r="PVQ47" s="214"/>
      <c r="PVR47" s="214"/>
      <c r="PVS47" s="214"/>
      <c r="PVT47" s="214"/>
      <c r="PVU47" s="214"/>
      <c r="PVV47" s="214"/>
      <c r="PVW47" s="214"/>
      <c r="PVX47" s="214"/>
      <c r="PVY47" s="214"/>
      <c r="PVZ47" s="214"/>
      <c r="PWA47" s="214"/>
      <c r="PWB47" s="214"/>
      <c r="PWC47" s="214"/>
      <c r="PWD47" s="214"/>
      <c r="PWE47" s="214"/>
      <c r="PWF47" s="214"/>
      <c r="PWG47" s="214"/>
      <c r="PWH47" s="214"/>
      <c r="PWI47" s="214"/>
      <c r="PWJ47" s="214"/>
      <c r="PWK47" s="214"/>
      <c r="PWL47" s="214"/>
      <c r="PWM47" s="214"/>
      <c r="PWN47" s="214"/>
      <c r="PWO47" s="214"/>
      <c r="PWP47" s="214"/>
      <c r="PWQ47" s="214"/>
      <c r="PWR47" s="214"/>
      <c r="PWS47" s="214"/>
      <c r="PWT47" s="214"/>
      <c r="PWU47" s="214"/>
      <c r="PWV47" s="214"/>
      <c r="PWW47" s="214"/>
      <c r="PWX47" s="214"/>
      <c r="PWY47" s="214"/>
      <c r="PWZ47" s="214"/>
      <c r="PXA47" s="214"/>
      <c r="PXB47" s="214"/>
      <c r="PXC47" s="214"/>
      <c r="PXD47" s="214"/>
      <c r="PXE47" s="214"/>
      <c r="PXF47" s="214"/>
      <c r="PXG47" s="214"/>
      <c r="PXH47" s="214"/>
      <c r="PXI47" s="214"/>
      <c r="PXJ47" s="214"/>
      <c r="PXK47" s="214"/>
      <c r="PXL47" s="214"/>
      <c r="PXM47" s="214"/>
      <c r="PXN47" s="214"/>
      <c r="PXO47" s="214"/>
      <c r="PXP47" s="214"/>
      <c r="PXQ47" s="214"/>
      <c r="PXR47" s="214"/>
      <c r="PXS47" s="214"/>
      <c r="PXT47" s="214"/>
      <c r="PXU47" s="214"/>
      <c r="PXV47" s="214"/>
      <c r="PXW47" s="214"/>
      <c r="PXX47" s="214"/>
      <c r="PXY47" s="214"/>
      <c r="PXZ47" s="214"/>
      <c r="PYA47" s="214"/>
      <c r="PYB47" s="214"/>
      <c r="PYC47" s="214"/>
      <c r="PYD47" s="214"/>
      <c r="PYE47" s="214"/>
      <c r="PYF47" s="214"/>
      <c r="PYG47" s="214"/>
      <c r="PYH47" s="214"/>
      <c r="PYI47" s="214"/>
      <c r="PYJ47" s="214"/>
      <c r="PYK47" s="214"/>
      <c r="PYL47" s="214"/>
      <c r="PYM47" s="214"/>
      <c r="PYN47" s="214"/>
      <c r="PYO47" s="214"/>
      <c r="PYP47" s="214"/>
      <c r="PYQ47" s="214"/>
      <c r="PYR47" s="214"/>
      <c r="PYS47" s="214"/>
      <c r="PYT47" s="214"/>
      <c r="PYU47" s="214"/>
      <c r="PYV47" s="214"/>
      <c r="PYW47" s="214"/>
      <c r="PYX47" s="214"/>
      <c r="PYY47" s="214"/>
      <c r="PYZ47" s="214"/>
      <c r="PZA47" s="214"/>
      <c r="PZB47" s="214"/>
      <c r="PZC47" s="214"/>
      <c r="PZD47" s="214"/>
      <c r="PZE47" s="214"/>
      <c r="PZF47" s="214"/>
      <c r="PZG47" s="214"/>
      <c r="PZH47" s="214"/>
      <c r="PZI47" s="214"/>
      <c r="PZJ47" s="214"/>
      <c r="PZK47" s="214"/>
      <c r="PZL47" s="214"/>
      <c r="PZM47" s="214"/>
      <c r="PZN47" s="214"/>
      <c r="PZO47" s="214"/>
      <c r="PZP47" s="214"/>
      <c r="PZQ47" s="214"/>
      <c r="PZR47" s="214"/>
      <c r="PZS47" s="214"/>
      <c r="PZT47" s="214"/>
      <c r="PZU47" s="214"/>
      <c r="PZV47" s="214"/>
      <c r="PZW47" s="214"/>
      <c r="PZX47" s="214"/>
      <c r="PZY47" s="214"/>
      <c r="PZZ47" s="214"/>
      <c r="QAA47" s="214"/>
      <c r="QAB47" s="214"/>
      <c r="QAC47" s="214"/>
      <c r="QAD47" s="214"/>
      <c r="QAE47" s="214"/>
      <c r="QAF47" s="214"/>
      <c r="QAG47" s="214"/>
      <c r="QAH47" s="214"/>
      <c r="QAI47" s="214"/>
      <c r="QAJ47" s="214"/>
      <c r="QAK47" s="214"/>
      <c r="QAL47" s="214"/>
      <c r="QAM47" s="214"/>
      <c r="QAN47" s="214"/>
      <c r="QAO47" s="214"/>
      <c r="QAP47" s="214"/>
      <c r="QAQ47" s="214"/>
      <c r="QAR47" s="214"/>
      <c r="QAS47" s="214"/>
      <c r="QAT47" s="214"/>
      <c r="QAU47" s="214"/>
      <c r="QAV47" s="214"/>
      <c r="QAW47" s="214"/>
      <c r="QAX47" s="214"/>
      <c r="QAY47" s="214"/>
      <c r="QAZ47" s="214"/>
      <c r="QBA47" s="214"/>
      <c r="QBB47" s="214"/>
      <c r="QBC47" s="214"/>
      <c r="QBD47" s="214"/>
      <c r="QBE47" s="214"/>
      <c r="QBF47" s="214"/>
      <c r="QBG47" s="214"/>
      <c r="QBH47" s="214"/>
      <c r="QBI47" s="214"/>
      <c r="QBJ47" s="214"/>
      <c r="QBK47" s="214"/>
      <c r="QBL47" s="214"/>
      <c r="QBM47" s="214"/>
      <c r="QBN47" s="214"/>
      <c r="QBO47" s="214"/>
      <c r="QBP47" s="214"/>
      <c r="QBQ47" s="214"/>
      <c r="QBR47" s="214"/>
      <c r="QBS47" s="214"/>
      <c r="QBT47" s="214"/>
      <c r="QBU47" s="214"/>
      <c r="QBV47" s="214"/>
      <c r="QBW47" s="214"/>
      <c r="QBX47" s="214"/>
      <c r="QBY47" s="214"/>
      <c r="QBZ47" s="214"/>
      <c r="QCA47" s="214"/>
      <c r="QCB47" s="214"/>
      <c r="QCC47" s="214"/>
      <c r="QCD47" s="214"/>
      <c r="QCE47" s="214"/>
      <c r="QCF47" s="214"/>
      <c r="QCG47" s="214"/>
      <c r="QCH47" s="214"/>
      <c r="QCI47" s="214"/>
      <c r="QCJ47" s="214"/>
      <c r="QCK47" s="214"/>
      <c r="QCL47" s="214"/>
      <c r="QCM47" s="214"/>
      <c r="QCN47" s="214"/>
      <c r="QCO47" s="214"/>
      <c r="QCP47" s="214"/>
      <c r="QCQ47" s="214"/>
      <c r="QCR47" s="214"/>
      <c r="QCS47" s="214"/>
      <c r="QCT47" s="214"/>
      <c r="QCU47" s="214"/>
      <c r="QCV47" s="214"/>
      <c r="QCW47" s="214"/>
      <c r="QCX47" s="214"/>
      <c r="QCY47" s="214"/>
      <c r="QCZ47" s="214"/>
      <c r="QDA47" s="214"/>
      <c r="QDB47" s="214"/>
      <c r="QDC47" s="214"/>
      <c r="QDD47" s="214"/>
      <c r="QDE47" s="214"/>
      <c r="QDF47" s="214"/>
      <c r="QDG47" s="214"/>
      <c r="QDH47" s="214"/>
      <c r="QDI47" s="214"/>
      <c r="QDJ47" s="214"/>
      <c r="QDK47" s="214"/>
      <c r="QDL47" s="214"/>
      <c r="QDM47" s="214"/>
      <c r="QDN47" s="214"/>
      <c r="QDO47" s="214"/>
      <c r="QDP47" s="214"/>
      <c r="QDQ47" s="214"/>
      <c r="QDR47" s="214"/>
      <c r="QDS47" s="214"/>
      <c r="QDT47" s="214"/>
      <c r="QDU47" s="214"/>
      <c r="QDV47" s="214"/>
      <c r="QDW47" s="214"/>
      <c r="QDX47" s="214"/>
      <c r="QDY47" s="214"/>
      <c r="QDZ47" s="214"/>
      <c r="QEA47" s="214"/>
      <c r="QEB47" s="214"/>
      <c r="QEC47" s="214"/>
      <c r="QED47" s="214"/>
      <c r="QEE47" s="214"/>
      <c r="QEF47" s="214"/>
      <c r="QEG47" s="214"/>
      <c r="QEH47" s="214"/>
      <c r="QEI47" s="214"/>
      <c r="QEJ47" s="214"/>
      <c r="QEK47" s="214"/>
      <c r="QEL47" s="214"/>
      <c r="QEM47" s="214"/>
      <c r="QEN47" s="214"/>
      <c r="QEO47" s="214"/>
      <c r="QEP47" s="214"/>
      <c r="QEQ47" s="214"/>
      <c r="QER47" s="214"/>
      <c r="QES47" s="214"/>
      <c r="QET47" s="214"/>
      <c r="QEU47" s="214"/>
      <c r="QEV47" s="214"/>
      <c r="QEW47" s="214"/>
      <c r="QEX47" s="214"/>
      <c r="QEY47" s="214"/>
      <c r="QEZ47" s="214"/>
      <c r="QFA47" s="214"/>
      <c r="QFB47" s="214"/>
      <c r="QFC47" s="214"/>
      <c r="QFD47" s="214"/>
      <c r="QFE47" s="214"/>
      <c r="QFF47" s="214"/>
      <c r="QFG47" s="214"/>
      <c r="QFH47" s="214"/>
      <c r="QFI47" s="214"/>
      <c r="QFJ47" s="214"/>
      <c r="QFK47" s="214"/>
      <c r="QFL47" s="214"/>
      <c r="QFM47" s="214"/>
      <c r="QFN47" s="214"/>
      <c r="QFO47" s="214"/>
      <c r="QFP47" s="214"/>
      <c r="QFQ47" s="214"/>
      <c r="QFR47" s="214"/>
      <c r="QFS47" s="214"/>
      <c r="QFT47" s="214"/>
      <c r="QFU47" s="214"/>
      <c r="QFV47" s="214"/>
      <c r="QFW47" s="214"/>
      <c r="QFX47" s="214"/>
      <c r="QFY47" s="214"/>
      <c r="QFZ47" s="214"/>
      <c r="QGA47" s="214"/>
      <c r="QGB47" s="214"/>
      <c r="QGC47" s="214"/>
      <c r="QGD47" s="214"/>
      <c r="QGE47" s="214"/>
      <c r="QGF47" s="214"/>
      <c r="QGG47" s="214"/>
      <c r="QGH47" s="214"/>
      <c r="QGI47" s="214"/>
      <c r="QGJ47" s="214"/>
      <c r="QGK47" s="214"/>
      <c r="QGL47" s="214"/>
      <c r="QGM47" s="214"/>
      <c r="QGN47" s="214"/>
      <c r="QGO47" s="214"/>
      <c r="QGP47" s="214"/>
      <c r="QGQ47" s="214"/>
      <c r="QGR47" s="214"/>
      <c r="QGS47" s="214"/>
      <c r="QGT47" s="214"/>
      <c r="QGU47" s="214"/>
      <c r="QGV47" s="214"/>
      <c r="QGW47" s="214"/>
      <c r="QGX47" s="214"/>
      <c r="QGY47" s="214"/>
      <c r="QGZ47" s="214"/>
      <c r="QHA47" s="214"/>
      <c r="QHB47" s="214"/>
      <c r="QHC47" s="214"/>
      <c r="QHD47" s="214"/>
      <c r="QHE47" s="214"/>
      <c r="QHF47" s="214"/>
      <c r="QHG47" s="214"/>
      <c r="QHH47" s="214"/>
      <c r="QHI47" s="214"/>
      <c r="QHJ47" s="214"/>
      <c r="QHK47" s="214"/>
      <c r="QHL47" s="214"/>
      <c r="QHM47" s="214"/>
      <c r="QHN47" s="214"/>
      <c r="QHO47" s="214"/>
      <c r="QHP47" s="214"/>
      <c r="QHQ47" s="214"/>
      <c r="QHR47" s="214"/>
      <c r="QHS47" s="214"/>
      <c r="QHT47" s="214"/>
      <c r="QHU47" s="214"/>
      <c r="QHV47" s="214"/>
      <c r="QHW47" s="214"/>
      <c r="QHX47" s="214"/>
      <c r="QHY47" s="214"/>
      <c r="QHZ47" s="214"/>
      <c r="QIA47" s="214"/>
      <c r="QIB47" s="214"/>
      <c r="QIC47" s="214"/>
      <c r="QID47" s="214"/>
      <c r="QIE47" s="214"/>
      <c r="QIF47" s="214"/>
      <c r="QIG47" s="214"/>
      <c r="QIH47" s="214"/>
      <c r="QII47" s="214"/>
      <c r="QIJ47" s="214"/>
      <c r="QIK47" s="214"/>
      <c r="QIL47" s="214"/>
      <c r="QIM47" s="214"/>
      <c r="QIN47" s="214"/>
      <c r="QIO47" s="214"/>
      <c r="QIP47" s="214"/>
      <c r="QIQ47" s="214"/>
      <c r="QIR47" s="214"/>
      <c r="QIS47" s="214"/>
      <c r="QIT47" s="214"/>
      <c r="QIU47" s="214"/>
      <c r="QIV47" s="214"/>
      <c r="QIW47" s="214"/>
      <c r="QIX47" s="214"/>
      <c r="QIY47" s="214"/>
      <c r="QIZ47" s="214"/>
      <c r="QJA47" s="214"/>
      <c r="QJB47" s="214"/>
      <c r="QJC47" s="214"/>
      <c r="QJD47" s="214"/>
      <c r="QJE47" s="214"/>
      <c r="QJF47" s="214"/>
      <c r="QJG47" s="214"/>
      <c r="QJH47" s="214"/>
      <c r="QJI47" s="214"/>
      <c r="QJJ47" s="214"/>
      <c r="QJK47" s="214"/>
      <c r="QJL47" s="214"/>
      <c r="QJM47" s="214"/>
      <c r="QJN47" s="214"/>
      <c r="QJO47" s="214"/>
      <c r="QJP47" s="214"/>
      <c r="QJQ47" s="214"/>
      <c r="QJR47" s="214"/>
      <c r="QJS47" s="214"/>
      <c r="QJT47" s="214"/>
      <c r="QJU47" s="214"/>
      <c r="QJV47" s="214"/>
      <c r="QJW47" s="214"/>
      <c r="QJX47" s="214"/>
      <c r="QJY47" s="214"/>
      <c r="QJZ47" s="214"/>
      <c r="QKA47" s="214"/>
      <c r="QKB47" s="214"/>
      <c r="QKC47" s="214"/>
      <c r="QKD47" s="214"/>
      <c r="QKE47" s="214"/>
      <c r="QKF47" s="214"/>
      <c r="QKG47" s="214"/>
      <c r="QKH47" s="214"/>
      <c r="QKI47" s="214"/>
      <c r="QKJ47" s="214"/>
      <c r="QKK47" s="214"/>
      <c r="QKL47" s="214"/>
      <c r="QKM47" s="214"/>
      <c r="QKN47" s="214"/>
      <c r="QKO47" s="214"/>
      <c r="QKP47" s="214"/>
      <c r="QKQ47" s="214"/>
      <c r="QKR47" s="214"/>
      <c r="QKS47" s="214"/>
      <c r="QKT47" s="214"/>
      <c r="QKU47" s="214"/>
      <c r="QKV47" s="214"/>
      <c r="QKW47" s="214"/>
      <c r="QKX47" s="214"/>
      <c r="QKY47" s="214"/>
      <c r="QKZ47" s="214"/>
      <c r="QLA47" s="214"/>
      <c r="QLB47" s="214"/>
      <c r="QLC47" s="214"/>
      <c r="QLD47" s="214"/>
      <c r="QLE47" s="214"/>
      <c r="QLF47" s="214"/>
      <c r="QLG47" s="214"/>
      <c r="QLH47" s="214"/>
      <c r="QLI47" s="214"/>
      <c r="QLJ47" s="214"/>
      <c r="QLK47" s="214"/>
      <c r="QLL47" s="214"/>
      <c r="QLM47" s="214"/>
      <c r="QLN47" s="214"/>
      <c r="QLO47" s="214"/>
      <c r="QLP47" s="214"/>
      <c r="QLQ47" s="214"/>
      <c r="QLR47" s="214"/>
      <c r="QLS47" s="214"/>
      <c r="QLT47" s="214"/>
      <c r="QLU47" s="214"/>
      <c r="QLV47" s="214"/>
      <c r="QLW47" s="214"/>
      <c r="QLX47" s="214"/>
      <c r="QLY47" s="214"/>
      <c r="QLZ47" s="214"/>
      <c r="QMA47" s="214"/>
      <c r="QMB47" s="214"/>
      <c r="QMC47" s="214"/>
      <c r="QMD47" s="214"/>
      <c r="QME47" s="214"/>
      <c r="QMF47" s="214"/>
      <c r="QMG47" s="214"/>
      <c r="QMH47" s="214"/>
      <c r="QMI47" s="214"/>
      <c r="QMJ47" s="214"/>
      <c r="QMK47" s="214"/>
      <c r="QML47" s="214"/>
      <c r="QMM47" s="214"/>
      <c r="QMN47" s="214"/>
      <c r="QMO47" s="214"/>
      <c r="QMP47" s="214"/>
      <c r="QMQ47" s="214"/>
      <c r="QMR47" s="214"/>
      <c r="QMS47" s="214"/>
      <c r="QMT47" s="214"/>
      <c r="QMU47" s="214"/>
      <c r="QMV47" s="214"/>
      <c r="QMW47" s="214"/>
      <c r="QMX47" s="214"/>
      <c r="QMY47" s="214"/>
      <c r="QMZ47" s="214"/>
      <c r="QNA47" s="214"/>
      <c r="QNB47" s="214"/>
      <c r="QNC47" s="214"/>
      <c r="QND47" s="214"/>
      <c r="QNE47" s="214"/>
      <c r="QNF47" s="214"/>
      <c r="QNG47" s="214"/>
      <c r="QNH47" s="214"/>
      <c r="QNI47" s="214"/>
      <c r="QNJ47" s="214"/>
      <c r="QNK47" s="214"/>
      <c r="QNL47" s="214"/>
      <c r="QNM47" s="214"/>
      <c r="QNN47" s="214"/>
      <c r="QNO47" s="214"/>
      <c r="QNP47" s="214"/>
      <c r="QNQ47" s="214"/>
      <c r="QNR47" s="214"/>
      <c r="QNS47" s="214"/>
      <c r="QNT47" s="214"/>
      <c r="QNU47" s="214"/>
      <c r="QNV47" s="214"/>
      <c r="QNW47" s="214"/>
      <c r="QNX47" s="214"/>
      <c r="QNY47" s="214"/>
      <c r="QNZ47" s="214"/>
      <c r="QOA47" s="214"/>
      <c r="QOB47" s="214"/>
      <c r="QOC47" s="214"/>
      <c r="QOD47" s="214"/>
      <c r="QOE47" s="214"/>
      <c r="QOF47" s="214"/>
      <c r="QOG47" s="214"/>
      <c r="QOH47" s="214"/>
      <c r="QOI47" s="214"/>
      <c r="QOJ47" s="214"/>
      <c r="QOK47" s="214"/>
      <c r="QOL47" s="214"/>
      <c r="QOM47" s="214"/>
      <c r="QON47" s="214"/>
      <c r="QOO47" s="214"/>
      <c r="QOP47" s="214"/>
      <c r="QOQ47" s="214"/>
      <c r="QOR47" s="214"/>
      <c r="QOS47" s="214"/>
      <c r="QOT47" s="214"/>
      <c r="QOU47" s="214"/>
      <c r="QOV47" s="214"/>
      <c r="QOW47" s="214"/>
      <c r="QOX47" s="214"/>
      <c r="QOY47" s="214"/>
      <c r="QOZ47" s="214"/>
      <c r="QPA47" s="214"/>
      <c r="QPB47" s="214"/>
      <c r="QPC47" s="214"/>
      <c r="QPD47" s="214"/>
      <c r="QPE47" s="214"/>
      <c r="QPF47" s="214"/>
      <c r="QPG47" s="214"/>
      <c r="QPH47" s="214"/>
      <c r="QPI47" s="214"/>
      <c r="QPJ47" s="214"/>
      <c r="QPK47" s="214"/>
      <c r="QPL47" s="214"/>
      <c r="QPM47" s="214"/>
      <c r="QPN47" s="214"/>
      <c r="QPO47" s="214"/>
      <c r="QPP47" s="214"/>
      <c r="QPQ47" s="214"/>
      <c r="QPR47" s="214"/>
      <c r="QPS47" s="214"/>
      <c r="QPT47" s="214"/>
      <c r="QPU47" s="214"/>
      <c r="QPV47" s="214"/>
      <c r="QPW47" s="214"/>
      <c r="QPX47" s="214"/>
      <c r="QPY47" s="214"/>
      <c r="QPZ47" s="214"/>
      <c r="QQA47" s="214"/>
      <c r="QQB47" s="214"/>
      <c r="QQC47" s="214"/>
      <c r="QQD47" s="214"/>
      <c r="QQE47" s="214"/>
      <c r="QQF47" s="214"/>
      <c r="QQG47" s="214"/>
      <c r="QQH47" s="214"/>
      <c r="QQI47" s="214"/>
      <c r="QQJ47" s="214"/>
      <c r="QQK47" s="214"/>
      <c r="QQL47" s="214"/>
      <c r="QQM47" s="214"/>
      <c r="QQN47" s="214"/>
      <c r="QQO47" s="214"/>
      <c r="QQP47" s="214"/>
      <c r="QQQ47" s="214"/>
      <c r="QQR47" s="214"/>
      <c r="QQS47" s="214"/>
      <c r="QQT47" s="214"/>
      <c r="QQU47" s="214"/>
      <c r="QQV47" s="214"/>
      <c r="QQW47" s="214"/>
      <c r="QQX47" s="214"/>
      <c r="QQY47" s="214"/>
      <c r="QQZ47" s="214"/>
      <c r="QRA47" s="214"/>
      <c r="QRB47" s="214"/>
      <c r="QRC47" s="214"/>
      <c r="QRD47" s="214"/>
      <c r="QRE47" s="214"/>
      <c r="QRF47" s="214"/>
      <c r="QRG47" s="214"/>
      <c r="QRH47" s="214"/>
      <c r="QRI47" s="214"/>
      <c r="QRJ47" s="214"/>
      <c r="QRK47" s="214"/>
      <c r="QRL47" s="214"/>
      <c r="QRM47" s="214"/>
      <c r="QRN47" s="214"/>
      <c r="QRO47" s="214"/>
      <c r="QRP47" s="214"/>
      <c r="QRQ47" s="214"/>
      <c r="QRR47" s="214"/>
      <c r="QRS47" s="214"/>
      <c r="QRT47" s="214"/>
      <c r="QRU47" s="214"/>
      <c r="QRV47" s="214"/>
      <c r="QRW47" s="214"/>
      <c r="QRX47" s="214"/>
      <c r="QRY47" s="214"/>
      <c r="QRZ47" s="214"/>
      <c r="QSA47" s="214"/>
      <c r="QSB47" s="214"/>
      <c r="QSC47" s="214"/>
      <c r="QSD47" s="214"/>
      <c r="QSE47" s="214"/>
      <c r="QSF47" s="214"/>
      <c r="QSG47" s="214"/>
      <c r="QSH47" s="214"/>
      <c r="QSI47" s="214"/>
      <c r="QSJ47" s="214"/>
      <c r="QSK47" s="214"/>
      <c r="QSL47" s="214"/>
      <c r="QSM47" s="214"/>
      <c r="QSN47" s="214"/>
      <c r="QSO47" s="214"/>
      <c r="QSP47" s="214"/>
      <c r="QSQ47" s="214"/>
      <c r="QSR47" s="214"/>
      <c r="QSS47" s="214"/>
      <c r="QST47" s="214"/>
      <c r="QSU47" s="214"/>
      <c r="QSV47" s="214"/>
      <c r="QSW47" s="214"/>
      <c r="QSX47" s="214"/>
      <c r="QSY47" s="214"/>
      <c r="QSZ47" s="214"/>
      <c r="QTA47" s="214"/>
      <c r="QTB47" s="214"/>
      <c r="QTC47" s="214"/>
      <c r="QTD47" s="214"/>
      <c r="QTE47" s="214"/>
      <c r="QTF47" s="214"/>
      <c r="QTG47" s="214"/>
      <c r="QTH47" s="214"/>
      <c r="QTI47" s="214"/>
      <c r="QTJ47" s="214"/>
      <c r="QTK47" s="214"/>
      <c r="QTL47" s="214"/>
      <c r="QTM47" s="214"/>
      <c r="QTN47" s="214"/>
      <c r="QTO47" s="214"/>
      <c r="QTP47" s="214"/>
      <c r="QTQ47" s="214"/>
      <c r="QTR47" s="214"/>
      <c r="QTS47" s="214"/>
      <c r="QTT47" s="214"/>
      <c r="QTU47" s="214"/>
      <c r="QTV47" s="214"/>
      <c r="QTW47" s="214"/>
      <c r="QTX47" s="214"/>
      <c r="QTY47" s="214"/>
      <c r="QTZ47" s="214"/>
      <c r="QUA47" s="214"/>
      <c r="QUB47" s="214"/>
      <c r="QUC47" s="214"/>
      <c r="QUD47" s="214"/>
      <c r="QUE47" s="214"/>
      <c r="QUF47" s="214"/>
      <c r="QUG47" s="214"/>
      <c r="QUH47" s="214"/>
      <c r="QUI47" s="214"/>
      <c r="QUJ47" s="214"/>
      <c r="QUK47" s="214"/>
      <c r="QUL47" s="214"/>
      <c r="QUM47" s="214"/>
      <c r="QUN47" s="214"/>
      <c r="QUO47" s="214"/>
      <c r="QUP47" s="214"/>
      <c r="QUQ47" s="214"/>
      <c r="QUR47" s="214"/>
      <c r="QUS47" s="214"/>
      <c r="QUT47" s="214"/>
      <c r="QUU47" s="214"/>
      <c r="QUV47" s="214"/>
      <c r="QUW47" s="214"/>
      <c r="QUX47" s="214"/>
      <c r="QUY47" s="214"/>
      <c r="QUZ47" s="214"/>
      <c r="QVA47" s="214"/>
      <c r="QVB47" s="214"/>
      <c r="QVC47" s="214"/>
      <c r="QVD47" s="214"/>
      <c r="QVE47" s="214"/>
      <c r="QVF47" s="214"/>
      <c r="QVG47" s="214"/>
      <c r="QVH47" s="214"/>
      <c r="QVI47" s="214"/>
      <c r="QVJ47" s="214"/>
      <c r="QVK47" s="214"/>
      <c r="QVL47" s="214"/>
      <c r="QVM47" s="214"/>
      <c r="QVN47" s="214"/>
      <c r="QVO47" s="214"/>
      <c r="QVP47" s="214"/>
      <c r="QVQ47" s="214"/>
      <c r="QVR47" s="214"/>
      <c r="QVS47" s="214"/>
      <c r="QVT47" s="214"/>
      <c r="QVU47" s="214"/>
      <c r="QVV47" s="214"/>
      <c r="QVW47" s="214"/>
      <c r="QVX47" s="214"/>
      <c r="QVY47" s="214"/>
      <c r="QVZ47" s="214"/>
      <c r="QWA47" s="214"/>
      <c r="QWB47" s="214"/>
      <c r="QWC47" s="214"/>
      <c r="QWD47" s="214"/>
      <c r="QWE47" s="214"/>
      <c r="QWF47" s="214"/>
      <c r="QWG47" s="214"/>
      <c r="QWH47" s="214"/>
      <c r="QWI47" s="214"/>
      <c r="QWJ47" s="214"/>
      <c r="QWK47" s="214"/>
      <c r="QWL47" s="214"/>
      <c r="QWM47" s="214"/>
      <c r="QWN47" s="214"/>
      <c r="QWO47" s="214"/>
      <c r="QWP47" s="214"/>
      <c r="QWQ47" s="214"/>
      <c r="QWR47" s="214"/>
      <c r="QWS47" s="214"/>
      <c r="QWT47" s="214"/>
      <c r="QWU47" s="214"/>
      <c r="QWV47" s="214"/>
      <c r="QWW47" s="214"/>
      <c r="QWX47" s="214"/>
      <c r="QWY47" s="214"/>
      <c r="QWZ47" s="214"/>
      <c r="QXA47" s="214"/>
      <c r="QXB47" s="214"/>
      <c r="QXC47" s="214"/>
      <c r="QXD47" s="214"/>
      <c r="QXE47" s="214"/>
      <c r="QXF47" s="214"/>
      <c r="QXG47" s="214"/>
      <c r="QXH47" s="214"/>
      <c r="QXI47" s="214"/>
      <c r="QXJ47" s="214"/>
      <c r="QXK47" s="214"/>
      <c r="QXL47" s="214"/>
      <c r="QXM47" s="214"/>
      <c r="QXN47" s="214"/>
      <c r="QXO47" s="214"/>
      <c r="QXP47" s="214"/>
      <c r="QXQ47" s="214"/>
      <c r="QXR47" s="214"/>
      <c r="QXS47" s="214"/>
      <c r="QXT47" s="214"/>
      <c r="QXU47" s="214"/>
      <c r="QXV47" s="214"/>
      <c r="QXW47" s="214"/>
      <c r="QXX47" s="214"/>
      <c r="QXY47" s="214"/>
      <c r="QXZ47" s="214"/>
      <c r="QYA47" s="214"/>
      <c r="QYB47" s="214"/>
      <c r="QYC47" s="214"/>
      <c r="QYD47" s="214"/>
      <c r="QYE47" s="214"/>
      <c r="QYF47" s="214"/>
      <c r="QYG47" s="214"/>
      <c r="QYH47" s="214"/>
      <c r="QYI47" s="214"/>
      <c r="QYJ47" s="214"/>
      <c r="QYK47" s="214"/>
      <c r="QYL47" s="214"/>
      <c r="QYM47" s="214"/>
      <c r="QYN47" s="214"/>
      <c r="QYO47" s="214"/>
      <c r="QYP47" s="214"/>
      <c r="QYQ47" s="214"/>
      <c r="QYR47" s="214"/>
      <c r="QYS47" s="214"/>
      <c r="QYT47" s="214"/>
      <c r="QYU47" s="214"/>
      <c r="QYV47" s="214"/>
      <c r="QYW47" s="214"/>
      <c r="QYX47" s="214"/>
      <c r="QYY47" s="214"/>
      <c r="QYZ47" s="214"/>
      <c r="QZA47" s="214"/>
      <c r="QZB47" s="214"/>
      <c r="QZC47" s="214"/>
      <c r="QZD47" s="214"/>
      <c r="QZE47" s="214"/>
      <c r="QZF47" s="214"/>
      <c r="QZG47" s="214"/>
      <c r="QZH47" s="214"/>
      <c r="QZI47" s="214"/>
      <c r="QZJ47" s="214"/>
      <c r="QZK47" s="214"/>
      <c r="QZL47" s="214"/>
      <c r="QZM47" s="214"/>
      <c r="QZN47" s="214"/>
      <c r="QZO47" s="214"/>
      <c r="QZP47" s="214"/>
      <c r="QZQ47" s="214"/>
      <c r="QZR47" s="214"/>
      <c r="QZS47" s="214"/>
      <c r="QZT47" s="214"/>
      <c r="QZU47" s="214"/>
      <c r="QZV47" s="214"/>
      <c r="QZW47" s="214"/>
      <c r="QZX47" s="214"/>
      <c r="QZY47" s="214"/>
      <c r="QZZ47" s="214"/>
      <c r="RAA47" s="214"/>
      <c r="RAB47" s="214"/>
      <c r="RAC47" s="214"/>
      <c r="RAD47" s="214"/>
      <c r="RAE47" s="214"/>
      <c r="RAF47" s="214"/>
      <c r="RAG47" s="214"/>
      <c r="RAH47" s="214"/>
      <c r="RAI47" s="214"/>
      <c r="RAJ47" s="214"/>
      <c r="RAK47" s="214"/>
      <c r="RAL47" s="214"/>
      <c r="RAM47" s="214"/>
      <c r="RAN47" s="214"/>
      <c r="RAO47" s="214"/>
      <c r="RAP47" s="214"/>
      <c r="RAQ47" s="214"/>
      <c r="RAR47" s="214"/>
      <c r="RAS47" s="214"/>
      <c r="RAT47" s="214"/>
      <c r="RAU47" s="214"/>
      <c r="RAV47" s="214"/>
      <c r="RAW47" s="214"/>
      <c r="RAX47" s="214"/>
      <c r="RAY47" s="214"/>
      <c r="RAZ47" s="214"/>
      <c r="RBA47" s="214"/>
      <c r="RBB47" s="214"/>
      <c r="RBC47" s="214"/>
      <c r="RBD47" s="214"/>
      <c r="RBE47" s="214"/>
      <c r="RBF47" s="214"/>
      <c r="RBG47" s="214"/>
      <c r="RBH47" s="214"/>
      <c r="RBI47" s="214"/>
      <c r="RBJ47" s="214"/>
      <c r="RBK47" s="214"/>
      <c r="RBL47" s="214"/>
      <c r="RBM47" s="214"/>
      <c r="RBN47" s="214"/>
      <c r="RBO47" s="214"/>
      <c r="RBP47" s="214"/>
      <c r="RBQ47" s="214"/>
      <c r="RBR47" s="214"/>
      <c r="RBS47" s="214"/>
      <c r="RBT47" s="214"/>
      <c r="RBU47" s="214"/>
      <c r="RBV47" s="214"/>
      <c r="RBW47" s="214"/>
      <c r="RBX47" s="214"/>
      <c r="RBY47" s="214"/>
      <c r="RBZ47" s="214"/>
      <c r="RCA47" s="214"/>
      <c r="RCB47" s="214"/>
      <c r="RCC47" s="214"/>
      <c r="RCD47" s="214"/>
      <c r="RCE47" s="214"/>
      <c r="RCF47" s="214"/>
      <c r="RCG47" s="214"/>
      <c r="RCH47" s="214"/>
      <c r="RCI47" s="214"/>
      <c r="RCJ47" s="214"/>
      <c r="RCK47" s="214"/>
      <c r="RCL47" s="214"/>
      <c r="RCM47" s="214"/>
      <c r="RCN47" s="214"/>
      <c r="RCO47" s="214"/>
      <c r="RCP47" s="214"/>
      <c r="RCQ47" s="214"/>
      <c r="RCR47" s="214"/>
      <c r="RCS47" s="214"/>
      <c r="RCT47" s="214"/>
      <c r="RCU47" s="214"/>
      <c r="RCV47" s="214"/>
      <c r="RCW47" s="214"/>
      <c r="RCX47" s="214"/>
      <c r="RCY47" s="214"/>
      <c r="RCZ47" s="214"/>
      <c r="RDA47" s="214"/>
      <c r="RDB47" s="214"/>
      <c r="RDC47" s="214"/>
      <c r="RDD47" s="214"/>
      <c r="RDE47" s="214"/>
      <c r="RDF47" s="214"/>
      <c r="RDG47" s="214"/>
      <c r="RDH47" s="214"/>
      <c r="RDI47" s="214"/>
      <c r="RDJ47" s="214"/>
      <c r="RDK47" s="214"/>
      <c r="RDL47" s="214"/>
      <c r="RDM47" s="214"/>
      <c r="RDN47" s="214"/>
      <c r="RDO47" s="214"/>
      <c r="RDP47" s="214"/>
      <c r="RDQ47" s="214"/>
      <c r="RDR47" s="214"/>
      <c r="RDS47" s="214"/>
      <c r="RDT47" s="214"/>
      <c r="RDU47" s="214"/>
      <c r="RDV47" s="214"/>
      <c r="RDW47" s="214"/>
      <c r="RDX47" s="214"/>
      <c r="RDY47" s="214"/>
      <c r="RDZ47" s="214"/>
      <c r="REA47" s="214"/>
      <c r="REB47" s="214"/>
      <c r="REC47" s="214"/>
      <c r="RED47" s="214"/>
      <c r="REE47" s="214"/>
      <c r="REF47" s="214"/>
      <c r="REG47" s="214"/>
      <c r="REH47" s="214"/>
      <c r="REI47" s="214"/>
      <c r="REJ47" s="214"/>
      <c r="REK47" s="214"/>
      <c r="REL47" s="214"/>
      <c r="REM47" s="214"/>
      <c r="REN47" s="214"/>
      <c r="REO47" s="214"/>
      <c r="REP47" s="214"/>
      <c r="REQ47" s="214"/>
      <c r="RER47" s="214"/>
      <c r="RES47" s="214"/>
      <c r="RET47" s="214"/>
      <c r="REU47" s="214"/>
      <c r="REV47" s="214"/>
      <c r="REW47" s="214"/>
      <c r="REX47" s="214"/>
      <c r="REY47" s="214"/>
      <c r="REZ47" s="214"/>
      <c r="RFA47" s="214"/>
      <c r="RFB47" s="214"/>
      <c r="RFC47" s="214"/>
      <c r="RFD47" s="214"/>
      <c r="RFE47" s="214"/>
      <c r="RFF47" s="214"/>
      <c r="RFG47" s="214"/>
      <c r="RFH47" s="214"/>
      <c r="RFI47" s="214"/>
      <c r="RFJ47" s="214"/>
      <c r="RFK47" s="214"/>
      <c r="RFL47" s="214"/>
      <c r="RFM47" s="214"/>
      <c r="RFN47" s="214"/>
      <c r="RFO47" s="214"/>
      <c r="RFP47" s="214"/>
      <c r="RFQ47" s="214"/>
      <c r="RFR47" s="214"/>
      <c r="RFS47" s="214"/>
      <c r="RFT47" s="214"/>
      <c r="RFU47" s="214"/>
      <c r="RFV47" s="214"/>
      <c r="RFW47" s="214"/>
      <c r="RFX47" s="214"/>
      <c r="RFY47" s="214"/>
      <c r="RFZ47" s="214"/>
      <c r="RGA47" s="214"/>
      <c r="RGB47" s="214"/>
      <c r="RGC47" s="214"/>
      <c r="RGD47" s="214"/>
      <c r="RGE47" s="214"/>
      <c r="RGF47" s="214"/>
      <c r="RGG47" s="214"/>
      <c r="RGH47" s="214"/>
      <c r="RGI47" s="214"/>
      <c r="RGJ47" s="214"/>
      <c r="RGK47" s="214"/>
      <c r="RGL47" s="214"/>
      <c r="RGM47" s="214"/>
      <c r="RGN47" s="214"/>
      <c r="RGO47" s="214"/>
      <c r="RGP47" s="214"/>
      <c r="RGQ47" s="214"/>
      <c r="RGR47" s="214"/>
      <c r="RGS47" s="214"/>
      <c r="RGT47" s="214"/>
      <c r="RGU47" s="214"/>
      <c r="RGV47" s="214"/>
      <c r="RGW47" s="214"/>
      <c r="RGX47" s="214"/>
      <c r="RGY47" s="214"/>
      <c r="RGZ47" s="214"/>
      <c r="RHA47" s="214"/>
      <c r="RHB47" s="214"/>
      <c r="RHC47" s="214"/>
      <c r="RHD47" s="214"/>
      <c r="RHE47" s="214"/>
      <c r="RHF47" s="214"/>
      <c r="RHG47" s="214"/>
      <c r="RHH47" s="214"/>
      <c r="RHI47" s="214"/>
      <c r="RHJ47" s="214"/>
      <c r="RHK47" s="214"/>
      <c r="RHL47" s="214"/>
      <c r="RHM47" s="214"/>
      <c r="RHN47" s="214"/>
      <c r="RHO47" s="214"/>
      <c r="RHP47" s="214"/>
      <c r="RHQ47" s="214"/>
      <c r="RHR47" s="214"/>
      <c r="RHS47" s="214"/>
      <c r="RHT47" s="214"/>
      <c r="RHU47" s="214"/>
      <c r="RHV47" s="214"/>
      <c r="RHW47" s="214"/>
      <c r="RHX47" s="214"/>
      <c r="RHY47" s="214"/>
      <c r="RHZ47" s="214"/>
      <c r="RIA47" s="214"/>
      <c r="RIB47" s="214"/>
      <c r="RIC47" s="214"/>
      <c r="RID47" s="214"/>
      <c r="RIE47" s="214"/>
      <c r="RIF47" s="214"/>
      <c r="RIG47" s="214"/>
      <c r="RIH47" s="214"/>
      <c r="RII47" s="214"/>
      <c r="RIJ47" s="214"/>
      <c r="RIK47" s="214"/>
      <c r="RIL47" s="214"/>
      <c r="RIM47" s="214"/>
      <c r="RIN47" s="214"/>
      <c r="RIO47" s="214"/>
      <c r="RIP47" s="214"/>
      <c r="RIQ47" s="214"/>
      <c r="RIR47" s="214"/>
      <c r="RIS47" s="214"/>
      <c r="RIT47" s="214"/>
      <c r="RIU47" s="214"/>
      <c r="RIV47" s="214"/>
      <c r="RIW47" s="214"/>
      <c r="RIX47" s="214"/>
      <c r="RIY47" s="214"/>
      <c r="RIZ47" s="214"/>
      <c r="RJA47" s="214"/>
      <c r="RJB47" s="214"/>
      <c r="RJC47" s="214"/>
      <c r="RJD47" s="214"/>
      <c r="RJE47" s="214"/>
      <c r="RJF47" s="214"/>
      <c r="RJG47" s="214"/>
      <c r="RJH47" s="214"/>
      <c r="RJI47" s="214"/>
      <c r="RJJ47" s="214"/>
      <c r="RJK47" s="214"/>
      <c r="RJL47" s="214"/>
      <c r="RJM47" s="214"/>
      <c r="RJN47" s="214"/>
      <c r="RJO47" s="214"/>
      <c r="RJP47" s="214"/>
      <c r="RJQ47" s="214"/>
      <c r="RJR47" s="214"/>
      <c r="RJS47" s="214"/>
      <c r="RJT47" s="214"/>
      <c r="RJU47" s="214"/>
      <c r="RJV47" s="214"/>
      <c r="RJW47" s="214"/>
      <c r="RJX47" s="214"/>
      <c r="RJY47" s="214"/>
      <c r="RJZ47" s="214"/>
      <c r="RKA47" s="214"/>
      <c r="RKB47" s="214"/>
      <c r="RKC47" s="214"/>
      <c r="RKD47" s="214"/>
      <c r="RKE47" s="214"/>
      <c r="RKF47" s="214"/>
      <c r="RKG47" s="214"/>
      <c r="RKH47" s="214"/>
      <c r="RKI47" s="214"/>
      <c r="RKJ47" s="214"/>
      <c r="RKK47" s="214"/>
      <c r="RKL47" s="214"/>
      <c r="RKM47" s="214"/>
      <c r="RKN47" s="214"/>
      <c r="RKO47" s="214"/>
      <c r="RKP47" s="214"/>
      <c r="RKQ47" s="214"/>
      <c r="RKR47" s="214"/>
      <c r="RKS47" s="214"/>
      <c r="RKT47" s="214"/>
      <c r="RKU47" s="214"/>
      <c r="RKV47" s="214"/>
      <c r="RKW47" s="214"/>
      <c r="RKX47" s="214"/>
      <c r="RKY47" s="214"/>
      <c r="RKZ47" s="214"/>
      <c r="RLA47" s="214"/>
      <c r="RLB47" s="214"/>
      <c r="RLC47" s="214"/>
      <c r="RLD47" s="214"/>
      <c r="RLE47" s="214"/>
      <c r="RLF47" s="214"/>
      <c r="RLG47" s="214"/>
      <c r="RLH47" s="214"/>
      <c r="RLI47" s="214"/>
      <c r="RLJ47" s="214"/>
      <c r="RLK47" s="214"/>
      <c r="RLL47" s="214"/>
      <c r="RLM47" s="214"/>
      <c r="RLN47" s="214"/>
      <c r="RLO47" s="214"/>
      <c r="RLP47" s="214"/>
      <c r="RLQ47" s="214"/>
      <c r="RLR47" s="214"/>
      <c r="RLS47" s="214"/>
      <c r="RLT47" s="214"/>
      <c r="RLU47" s="214"/>
      <c r="RLV47" s="214"/>
      <c r="RLW47" s="214"/>
      <c r="RLX47" s="214"/>
      <c r="RLY47" s="214"/>
      <c r="RLZ47" s="214"/>
      <c r="RMA47" s="214"/>
      <c r="RMB47" s="214"/>
      <c r="RMC47" s="214"/>
      <c r="RMD47" s="214"/>
      <c r="RME47" s="214"/>
      <c r="RMF47" s="214"/>
      <c r="RMG47" s="214"/>
      <c r="RMH47" s="214"/>
      <c r="RMI47" s="214"/>
      <c r="RMJ47" s="214"/>
      <c r="RMK47" s="214"/>
      <c r="RML47" s="214"/>
      <c r="RMM47" s="214"/>
      <c r="RMN47" s="214"/>
      <c r="RMO47" s="214"/>
      <c r="RMP47" s="214"/>
      <c r="RMQ47" s="214"/>
      <c r="RMR47" s="214"/>
      <c r="RMS47" s="214"/>
      <c r="RMT47" s="214"/>
      <c r="RMU47" s="214"/>
      <c r="RMV47" s="214"/>
      <c r="RMW47" s="214"/>
      <c r="RMX47" s="214"/>
      <c r="RMY47" s="214"/>
      <c r="RMZ47" s="214"/>
      <c r="RNA47" s="214"/>
      <c r="RNB47" s="214"/>
      <c r="RNC47" s="214"/>
      <c r="RND47" s="214"/>
      <c r="RNE47" s="214"/>
      <c r="RNF47" s="214"/>
      <c r="RNG47" s="214"/>
      <c r="RNH47" s="214"/>
      <c r="RNI47" s="214"/>
      <c r="RNJ47" s="214"/>
      <c r="RNK47" s="214"/>
      <c r="RNL47" s="214"/>
      <c r="RNM47" s="214"/>
      <c r="RNN47" s="214"/>
      <c r="RNO47" s="214"/>
      <c r="RNP47" s="214"/>
      <c r="RNQ47" s="214"/>
      <c r="RNR47" s="214"/>
      <c r="RNS47" s="214"/>
      <c r="RNT47" s="214"/>
      <c r="RNU47" s="214"/>
      <c r="RNV47" s="214"/>
      <c r="RNW47" s="214"/>
      <c r="RNX47" s="214"/>
      <c r="RNY47" s="214"/>
      <c r="RNZ47" s="214"/>
      <c r="ROA47" s="214"/>
      <c r="ROB47" s="214"/>
      <c r="ROC47" s="214"/>
      <c r="ROD47" s="214"/>
      <c r="ROE47" s="214"/>
      <c r="ROF47" s="214"/>
      <c r="ROG47" s="214"/>
      <c r="ROH47" s="214"/>
      <c r="ROI47" s="214"/>
      <c r="ROJ47" s="214"/>
      <c r="ROK47" s="214"/>
      <c r="ROL47" s="214"/>
      <c r="ROM47" s="214"/>
      <c r="RON47" s="214"/>
      <c r="ROO47" s="214"/>
      <c r="ROP47" s="214"/>
      <c r="ROQ47" s="214"/>
      <c r="ROR47" s="214"/>
      <c r="ROS47" s="214"/>
      <c r="ROT47" s="214"/>
      <c r="ROU47" s="214"/>
      <c r="ROV47" s="214"/>
      <c r="ROW47" s="214"/>
      <c r="ROX47" s="214"/>
      <c r="ROY47" s="214"/>
      <c r="ROZ47" s="214"/>
      <c r="RPA47" s="214"/>
      <c r="RPB47" s="214"/>
      <c r="RPC47" s="214"/>
      <c r="RPD47" s="214"/>
      <c r="RPE47" s="214"/>
      <c r="RPF47" s="214"/>
      <c r="RPG47" s="214"/>
      <c r="RPH47" s="214"/>
      <c r="RPI47" s="214"/>
      <c r="RPJ47" s="214"/>
      <c r="RPK47" s="214"/>
      <c r="RPL47" s="214"/>
      <c r="RPM47" s="214"/>
      <c r="RPN47" s="214"/>
      <c r="RPO47" s="214"/>
      <c r="RPP47" s="214"/>
      <c r="RPQ47" s="214"/>
      <c r="RPR47" s="214"/>
      <c r="RPS47" s="214"/>
      <c r="RPT47" s="214"/>
      <c r="RPU47" s="214"/>
      <c r="RPV47" s="214"/>
      <c r="RPW47" s="214"/>
      <c r="RPX47" s="214"/>
      <c r="RPY47" s="214"/>
      <c r="RPZ47" s="214"/>
      <c r="RQA47" s="214"/>
      <c r="RQB47" s="214"/>
      <c r="RQC47" s="214"/>
      <c r="RQD47" s="214"/>
      <c r="RQE47" s="214"/>
      <c r="RQF47" s="214"/>
      <c r="RQG47" s="214"/>
      <c r="RQH47" s="214"/>
      <c r="RQI47" s="214"/>
      <c r="RQJ47" s="214"/>
      <c r="RQK47" s="214"/>
      <c r="RQL47" s="214"/>
      <c r="RQM47" s="214"/>
      <c r="RQN47" s="214"/>
      <c r="RQO47" s="214"/>
      <c r="RQP47" s="214"/>
      <c r="RQQ47" s="214"/>
      <c r="RQR47" s="214"/>
      <c r="RQS47" s="214"/>
      <c r="RQT47" s="214"/>
      <c r="RQU47" s="214"/>
      <c r="RQV47" s="214"/>
      <c r="RQW47" s="214"/>
      <c r="RQX47" s="214"/>
      <c r="RQY47" s="214"/>
      <c r="RQZ47" s="214"/>
      <c r="RRA47" s="214"/>
      <c r="RRB47" s="214"/>
      <c r="RRC47" s="214"/>
      <c r="RRD47" s="214"/>
      <c r="RRE47" s="214"/>
      <c r="RRF47" s="214"/>
      <c r="RRG47" s="214"/>
      <c r="RRH47" s="214"/>
      <c r="RRI47" s="214"/>
      <c r="RRJ47" s="214"/>
      <c r="RRK47" s="214"/>
      <c r="RRL47" s="214"/>
      <c r="RRM47" s="214"/>
      <c r="RRN47" s="214"/>
      <c r="RRO47" s="214"/>
      <c r="RRP47" s="214"/>
      <c r="RRQ47" s="214"/>
      <c r="RRR47" s="214"/>
      <c r="RRS47" s="214"/>
      <c r="RRT47" s="214"/>
      <c r="RRU47" s="214"/>
      <c r="RRV47" s="214"/>
      <c r="RRW47" s="214"/>
      <c r="RRX47" s="214"/>
      <c r="RRY47" s="214"/>
      <c r="RRZ47" s="214"/>
      <c r="RSA47" s="214"/>
      <c r="RSB47" s="214"/>
      <c r="RSC47" s="214"/>
      <c r="RSD47" s="214"/>
      <c r="RSE47" s="214"/>
      <c r="RSF47" s="214"/>
      <c r="RSG47" s="214"/>
      <c r="RSH47" s="214"/>
      <c r="RSI47" s="214"/>
      <c r="RSJ47" s="214"/>
      <c r="RSK47" s="214"/>
      <c r="RSL47" s="214"/>
      <c r="RSM47" s="214"/>
      <c r="RSN47" s="214"/>
      <c r="RSO47" s="214"/>
      <c r="RSP47" s="214"/>
      <c r="RSQ47" s="214"/>
      <c r="RSR47" s="214"/>
      <c r="RSS47" s="214"/>
      <c r="RST47" s="214"/>
      <c r="RSU47" s="214"/>
      <c r="RSV47" s="214"/>
      <c r="RSW47" s="214"/>
      <c r="RSX47" s="214"/>
      <c r="RSY47" s="214"/>
      <c r="RSZ47" s="214"/>
      <c r="RTA47" s="214"/>
      <c r="RTB47" s="214"/>
      <c r="RTC47" s="214"/>
      <c r="RTD47" s="214"/>
      <c r="RTE47" s="214"/>
      <c r="RTF47" s="214"/>
      <c r="RTG47" s="214"/>
      <c r="RTH47" s="214"/>
      <c r="RTI47" s="214"/>
      <c r="RTJ47" s="214"/>
      <c r="RTK47" s="214"/>
      <c r="RTL47" s="214"/>
      <c r="RTM47" s="214"/>
      <c r="RTN47" s="214"/>
      <c r="RTO47" s="214"/>
      <c r="RTP47" s="214"/>
      <c r="RTQ47" s="214"/>
      <c r="RTR47" s="214"/>
      <c r="RTS47" s="214"/>
      <c r="RTT47" s="214"/>
      <c r="RTU47" s="214"/>
      <c r="RTV47" s="214"/>
      <c r="RTW47" s="214"/>
      <c r="RTX47" s="214"/>
      <c r="RTY47" s="214"/>
      <c r="RTZ47" s="214"/>
      <c r="RUA47" s="214"/>
      <c r="RUB47" s="214"/>
      <c r="RUC47" s="214"/>
      <c r="RUD47" s="214"/>
      <c r="RUE47" s="214"/>
      <c r="RUF47" s="214"/>
      <c r="RUG47" s="214"/>
      <c r="RUH47" s="214"/>
      <c r="RUI47" s="214"/>
      <c r="RUJ47" s="214"/>
      <c r="RUK47" s="214"/>
      <c r="RUL47" s="214"/>
      <c r="RUM47" s="214"/>
      <c r="RUN47" s="214"/>
      <c r="RUO47" s="214"/>
      <c r="RUP47" s="214"/>
      <c r="RUQ47" s="214"/>
      <c r="RUR47" s="214"/>
      <c r="RUS47" s="214"/>
      <c r="RUT47" s="214"/>
      <c r="RUU47" s="214"/>
      <c r="RUV47" s="214"/>
      <c r="RUW47" s="214"/>
      <c r="RUX47" s="214"/>
      <c r="RUY47" s="214"/>
      <c r="RUZ47" s="214"/>
      <c r="RVA47" s="214"/>
      <c r="RVB47" s="214"/>
      <c r="RVC47" s="214"/>
      <c r="RVD47" s="214"/>
      <c r="RVE47" s="214"/>
      <c r="RVF47" s="214"/>
      <c r="RVG47" s="214"/>
      <c r="RVH47" s="214"/>
      <c r="RVI47" s="214"/>
      <c r="RVJ47" s="214"/>
      <c r="RVK47" s="214"/>
      <c r="RVL47" s="214"/>
      <c r="RVM47" s="214"/>
      <c r="RVN47" s="214"/>
      <c r="RVO47" s="214"/>
      <c r="RVP47" s="214"/>
      <c r="RVQ47" s="214"/>
      <c r="RVR47" s="214"/>
      <c r="RVS47" s="214"/>
      <c r="RVT47" s="214"/>
      <c r="RVU47" s="214"/>
      <c r="RVV47" s="214"/>
      <c r="RVW47" s="214"/>
      <c r="RVX47" s="214"/>
      <c r="RVY47" s="214"/>
      <c r="RVZ47" s="214"/>
      <c r="RWA47" s="214"/>
      <c r="RWB47" s="214"/>
      <c r="RWC47" s="214"/>
      <c r="RWD47" s="214"/>
      <c r="RWE47" s="214"/>
      <c r="RWF47" s="214"/>
      <c r="RWG47" s="214"/>
      <c r="RWH47" s="214"/>
      <c r="RWI47" s="214"/>
      <c r="RWJ47" s="214"/>
      <c r="RWK47" s="214"/>
      <c r="RWL47" s="214"/>
      <c r="RWM47" s="214"/>
      <c r="RWN47" s="214"/>
      <c r="RWO47" s="214"/>
      <c r="RWP47" s="214"/>
      <c r="RWQ47" s="214"/>
      <c r="RWR47" s="214"/>
      <c r="RWS47" s="214"/>
      <c r="RWT47" s="214"/>
      <c r="RWU47" s="214"/>
      <c r="RWV47" s="214"/>
      <c r="RWW47" s="214"/>
      <c r="RWX47" s="214"/>
      <c r="RWY47" s="214"/>
      <c r="RWZ47" s="214"/>
      <c r="RXA47" s="214"/>
      <c r="RXB47" s="214"/>
      <c r="RXC47" s="214"/>
      <c r="RXD47" s="214"/>
      <c r="RXE47" s="214"/>
      <c r="RXF47" s="214"/>
      <c r="RXG47" s="214"/>
      <c r="RXH47" s="214"/>
      <c r="RXI47" s="214"/>
      <c r="RXJ47" s="214"/>
      <c r="RXK47" s="214"/>
      <c r="RXL47" s="214"/>
      <c r="RXM47" s="214"/>
      <c r="RXN47" s="214"/>
      <c r="RXO47" s="214"/>
      <c r="RXP47" s="214"/>
      <c r="RXQ47" s="214"/>
      <c r="RXR47" s="214"/>
      <c r="RXS47" s="214"/>
      <c r="RXT47" s="214"/>
      <c r="RXU47" s="214"/>
      <c r="RXV47" s="214"/>
      <c r="RXW47" s="214"/>
      <c r="RXX47" s="214"/>
      <c r="RXY47" s="214"/>
      <c r="RXZ47" s="214"/>
      <c r="RYA47" s="214"/>
      <c r="RYB47" s="214"/>
      <c r="RYC47" s="214"/>
      <c r="RYD47" s="214"/>
      <c r="RYE47" s="214"/>
      <c r="RYF47" s="214"/>
      <c r="RYG47" s="214"/>
      <c r="RYH47" s="214"/>
      <c r="RYI47" s="214"/>
      <c r="RYJ47" s="214"/>
      <c r="RYK47" s="214"/>
      <c r="RYL47" s="214"/>
      <c r="RYM47" s="214"/>
      <c r="RYN47" s="214"/>
      <c r="RYO47" s="214"/>
      <c r="RYP47" s="214"/>
      <c r="RYQ47" s="214"/>
      <c r="RYR47" s="214"/>
      <c r="RYS47" s="214"/>
      <c r="RYT47" s="214"/>
      <c r="RYU47" s="214"/>
      <c r="RYV47" s="214"/>
      <c r="RYW47" s="214"/>
      <c r="RYX47" s="214"/>
      <c r="RYY47" s="214"/>
      <c r="RYZ47" s="214"/>
      <c r="RZA47" s="214"/>
      <c r="RZB47" s="214"/>
      <c r="RZC47" s="214"/>
      <c r="RZD47" s="214"/>
      <c r="RZE47" s="214"/>
      <c r="RZF47" s="214"/>
      <c r="RZG47" s="214"/>
      <c r="RZH47" s="214"/>
      <c r="RZI47" s="214"/>
      <c r="RZJ47" s="214"/>
      <c r="RZK47" s="214"/>
      <c r="RZL47" s="214"/>
      <c r="RZM47" s="214"/>
      <c r="RZN47" s="214"/>
      <c r="RZO47" s="214"/>
      <c r="RZP47" s="214"/>
      <c r="RZQ47" s="214"/>
      <c r="RZR47" s="214"/>
      <c r="RZS47" s="214"/>
      <c r="RZT47" s="214"/>
      <c r="RZU47" s="214"/>
      <c r="RZV47" s="214"/>
      <c r="RZW47" s="214"/>
      <c r="RZX47" s="214"/>
      <c r="RZY47" s="214"/>
      <c r="RZZ47" s="214"/>
      <c r="SAA47" s="214"/>
      <c r="SAB47" s="214"/>
      <c r="SAC47" s="214"/>
      <c r="SAD47" s="214"/>
      <c r="SAE47" s="214"/>
      <c r="SAF47" s="214"/>
      <c r="SAG47" s="214"/>
      <c r="SAH47" s="214"/>
      <c r="SAI47" s="214"/>
      <c r="SAJ47" s="214"/>
      <c r="SAK47" s="214"/>
      <c r="SAL47" s="214"/>
      <c r="SAM47" s="214"/>
      <c r="SAN47" s="214"/>
      <c r="SAO47" s="214"/>
      <c r="SAP47" s="214"/>
      <c r="SAQ47" s="214"/>
      <c r="SAR47" s="214"/>
      <c r="SAS47" s="214"/>
      <c r="SAT47" s="214"/>
      <c r="SAU47" s="214"/>
      <c r="SAV47" s="214"/>
      <c r="SAW47" s="214"/>
      <c r="SAX47" s="214"/>
      <c r="SAY47" s="214"/>
      <c r="SAZ47" s="214"/>
      <c r="SBA47" s="214"/>
      <c r="SBB47" s="214"/>
      <c r="SBC47" s="214"/>
      <c r="SBD47" s="214"/>
      <c r="SBE47" s="214"/>
      <c r="SBF47" s="214"/>
      <c r="SBG47" s="214"/>
      <c r="SBH47" s="214"/>
      <c r="SBI47" s="214"/>
      <c r="SBJ47" s="214"/>
      <c r="SBK47" s="214"/>
      <c r="SBL47" s="214"/>
      <c r="SBM47" s="214"/>
      <c r="SBN47" s="214"/>
      <c r="SBO47" s="214"/>
      <c r="SBP47" s="214"/>
      <c r="SBQ47" s="214"/>
      <c r="SBR47" s="214"/>
      <c r="SBS47" s="214"/>
      <c r="SBT47" s="214"/>
      <c r="SBU47" s="214"/>
      <c r="SBV47" s="214"/>
      <c r="SBW47" s="214"/>
      <c r="SBX47" s="214"/>
      <c r="SBY47" s="214"/>
      <c r="SBZ47" s="214"/>
      <c r="SCA47" s="214"/>
      <c r="SCB47" s="214"/>
      <c r="SCC47" s="214"/>
      <c r="SCD47" s="214"/>
      <c r="SCE47" s="214"/>
      <c r="SCF47" s="214"/>
      <c r="SCG47" s="214"/>
      <c r="SCH47" s="214"/>
      <c r="SCI47" s="214"/>
      <c r="SCJ47" s="214"/>
      <c r="SCK47" s="214"/>
      <c r="SCL47" s="214"/>
      <c r="SCM47" s="214"/>
      <c r="SCN47" s="214"/>
      <c r="SCO47" s="214"/>
      <c r="SCP47" s="214"/>
      <c r="SCQ47" s="214"/>
      <c r="SCR47" s="214"/>
      <c r="SCS47" s="214"/>
      <c r="SCT47" s="214"/>
      <c r="SCU47" s="214"/>
      <c r="SCV47" s="214"/>
      <c r="SCW47" s="214"/>
      <c r="SCX47" s="214"/>
      <c r="SCY47" s="214"/>
      <c r="SCZ47" s="214"/>
      <c r="SDA47" s="214"/>
      <c r="SDB47" s="214"/>
      <c r="SDC47" s="214"/>
      <c r="SDD47" s="214"/>
      <c r="SDE47" s="214"/>
      <c r="SDF47" s="214"/>
      <c r="SDG47" s="214"/>
      <c r="SDH47" s="214"/>
      <c r="SDI47" s="214"/>
      <c r="SDJ47" s="214"/>
      <c r="SDK47" s="214"/>
      <c r="SDL47" s="214"/>
      <c r="SDM47" s="214"/>
      <c r="SDN47" s="214"/>
      <c r="SDO47" s="214"/>
      <c r="SDP47" s="214"/>
      <c r="SDQ47" s="214"/>
      <c r="SDR47" s="214"/>
      <c r="SDS47" s="214"/>
      <c r="SDT47" s="214"/>
      <c r="SDU47" s="214"/>
      <c r="SDV47" s="214"/>
      <c r="SDW47" s="214"/>
      <c r="SDX47" s="214"/>
      <c r="SDY47" s="214"/>
      <c r="SDZ47" s="214"/>
      <c r="SEA47" s="214"/>
      <c r="SEB47" s="214"/>
      <c r="SEC47" s="214"/>
      <c r="SED47" s="214"/>
      <c r="SEE47" s="214"/>
      <c r="SEF47" s="214"/>
      <c r="SEG47" s="214"/>
      <c r="SEH47" s="214"/>
      <c r="SEI47" s="214"/>
      <c r="SEJ47" s="214"/>
      <c r="SEK47" s="214"/>
      <c r="SEL47" s="214"/>
      <c r="SEM47" s="214"/>
      <c r="SEN47" s="214"/>
      <c r="SEO47" s="214"/>
      <c r="SEP47" s="214"/>
      <c r="SEQ47" s="214"/>
      <c r="SER47" s="214"/>
      <c r="SES47" s="214"/>
      <c r="SET47" s="214"/>
      <c r="SEU47" s="214"/>
      <c r="SEV47" s="214"/>
      <c r="SEW47" s="214"/>
      <c r="SEX47" s="214"/>
      <c r="SEY47" s="214"/>
      <c r="SEZ47" s="214"/>
      <c r="SFA47" s="214"/>
      <c r="SFB47" s="214"/>
      <c r="SFC47" s="214"/>
      <c r="SFD47" s="214"/>
      <c r="SFE47" s="214"/>
      <c r="SFF47" s="214"/>
      <c r="SFG47" s="214"/>
      <c r="SFH47" s="214"/>
      <c r="SFI47" s="214"/>
      <c r="SFJ47" s="214"/>
      <c r="SFK47" s="214"/>
      <c r="SFL47" s="214"/>
      <c r="SFM47" s="214"/>
      <c r="SFN47" s="214"/>
      <c r="SFO47" s="214"/>
      <c r="SFP47" s="214"/>
      <c r="SFQ47" s="214"/>
      <c r="SFR47" s="214"/>
      <c r="SFS47" s="214"/>
      <c r="SFT47" s="214"/>
      <c r="SFU47" s="214"/>
      <c r="SFV47" s="214"/>
      <c r="SFW47" s="214"/>
      <c r="SFX47" s="214"/>
      <c r="SFY47" s="214"/>
      <c r="SFZ47" s="214"/>
      <c r="SGA47" s="214"/>
      <c r="SGB47" s="214"/>
      <c r="SGC47" s="214"/>
      <c r="SGD47" s="214"/>
      <c r="SGE47" s="214"/>
      <c r="SGF47" s="214"/>
      <c r="SGG47" s="214"/>
      <c r="SGH47" s="214"/>
      <c r="SGI47" s="214"/>
      <c r="SGJ47" s="214"/>
      <c r="SGK47" s="214"/>
      <c r="SGL47" s="214"/>
      <c r="SGM47" s="214"/>
      <c r="SGN47" s="214"/>
      <c r="SGO47" s="214"/>
      <c r="SGP47" s="214"/>
      <c r="SGQ47" s="214"/>
      <c r="SGR47" s="214"/>
      <c r="SGS47" s="214"/>
      <c r="SGT47" s="214"/>
      <c r="SGU47" s="214"/>
      <c r="SGV47" s="214"/>
      <c r="SGW47" s="214"/>
      <c r="SGX47" s="214"/>
      <c r="SGY47" s="214"/>
      <c r="SGZ47" s="214"/>
      <c r="SHA47" s="214"/>
      <c r="SHB47" s="214"/>
      <c r="SHC47" s="214"/>
      <c r="SHD47" s="214"/>
      <c r="SHE47" s="214"/>
      <c r="SHF47" s="214"/>
      <c r="SHG47" s="214"/>
      <c r="SHH47" s="214"/>
      <c r="SHI47" s="214"/>
      <c r="SHJ47" s="214"/>
      <c r="SHK47" s="214"/>
      <c r="SHL47" s="214"/>
      <c r="SHM47" s="214"/>
      <c r="SHN47" s="214"/>
      <c r="SHO47" s="214"/>
      <c r="SHP47" s="214"/>
      <c r="SHQ47" s="214"/>
      <c r="SHR47" s="214"/>
      <c r="SHS47" s="214"/>
      <c r="SHT47" s="214"/>
      <c r="SHU47" s="214"/>
      <c r="SHV47" s="214"/>
      <c r="SHW47" s="214"/>
      <c r="SHX47" s="214"/>
      <c r="SHY47" s="214"/>
      <c r="SHZ47" s="214"/>
      <c r="SIA47" s="214"/>
      <c r="SIB47" s="214"/>
      <c r="SIC47" s="214"/>
      <c r="SID47" s="214"/>
      <c r="SIE47" s="214"/>
      <c r="SIF47" s="214"/>
      <c r="SIG47" s="214"/>
      <c r="SIH47" s="214"/>
      <c r="SII47" s="214"/>
      <c r="SIJ47" s="214"/>
      <c r="SIK47" s="214"/>
      <c r="SIL47" s="214"/>
      <c r="SIM47" s="214"/>
      <c r="SIN47" s="214"/>
      <c r="SIO47" s="214"/>
      <c r="SIP47" s="214"/>
      <c r="SIQ47" s="214"/>
      <c r="SIR47" s="214"/>
      <c r="SIS47" s="214"/>
      <c r="SIT47" s="214"/>
      <c r="SIU47" s="214"/>
      <c r="SIV47" s="214"/>
      <c r="SIW47" s="214"/>
      <c r="SIX47" s="214"/>
      <c r="SIY47" s="214"/>
      <c r="SIZ47" s="214"/>
      <c r="SJA47" s="214"/>
      <c r="SJB47" s="214"/>
      <c r="SJC47" s="214"/>
      <c r="SJD47" s="214"/>
      <c r="SJE47" s="214"/>
      <c r="SJF47" s="214"/>
      <c r="SJG47" s="214"/>
      <c r="SJH47" s="214"/>
      <c r="SJI47" s="214"/>
      <c r="SJJ47" s="214"/>
      <c r="SJK47" s="214"/>
      <c r="SJL47" s="214"/>
      <c r="SJM47" s="214"/>
      <c r="SJN47" s="214"/>
      <c r="SJO47" s="214"/>
      <c r="SJP47" s="214"/>
      <c r="SJQ47" s="214"/>
      <c r="SJR47" s="214"/>
      <c r="SJS47" s="214"/>
      <c r="SJT47" s="214"/>
      <c r="SJU47" s="214"/>
      <c r="SJV47" s="214"/>
      <c r="SJW47" s="214"/>
      <c r="SJX47" s="214"/>
      <c r="SJY47" s="214"/>
      <c r="SJZ47" s="214"/>
      <c r="SKA47" s="214"/>
      <c r="SKB47" s="214"/>
      <c r="SKC47" s="214"/>
      <c r="SKD47" s="214"/>
      <c r="SKE47" s="214"/>
      <c r="SKF47" s="214"/>
      <c r="SKG47" s="214"/>
      <c r="SKH47" s="214"/>
      <c r="SKI47" s="214"/>
      <c r="SKJ47" s="214"/>
      <c r="SKK47" s="214"/>
      <c r="SKL47" s="214"/>
      <c r="SKM47" s="214"/>
      <c r="SKN47" s="214"/>
      <c r="SKO47" s="214"/>
      <c r="SKP47" s="214"/>
      <c r="SKQ47" s="214"/>
      <c r="SKR47" s="214"/>
      <c r="SKS47" s="214"/>
      <c r="SKT47" s="214"/>
      <c r="SKU47" s="214"/>
      <c r="SKV47" s="214"/>
      <c r="SKW47" s="214"/>
      <c r="SKX47" s="214"/>
      <c r="SKY47" s="214"/>
      <c r="SKZ47" s="214"/>
      <c r="SLA47" s="214"/>
      <c r="SLB47" s="214"/>
      <c r="SLC47" s="214"/>
      <c r="SLD47" s="214"/>
      <c r="SLE47" s="214"/>
      <c r="SLF47" s="214"/>
      <c r="SLG47" s="214"/>
      <c r="SLH47" s="214"/>
      <c r="SLI47" s="214"/>
      <c r="SLJ47" s="214"/>
      <c r="SLK47" s="214"/>
      <c r="SLL47" s="214"/>
      <c r="SLM47" s="214"/>
      <c r="SLN47" s="214"/>
      <c r="SLO47" s="214"/>
      <c r="SLP47" s="214"/>
      <c r="SLQ47" s="214"/>
      <c r="SLR47" s="214"/>
      <c r="SLS47" s="214"/>
      <c r="SLT47" s="214"/>
      <c r="SLU47" s="214"/>
      <c r="SLV47" s="214"/>
      <c r="SLW47" s="214"/>
      <c r="SLX47" s="214"/>
      <c r="SLY47" s="214"/>
      <c r="SLZ47" s="214"/>
      <c r="SMA47" s="214"/>
      <c r="SMB47" s="214"/>
      <c r="SMC47" s="214"/>
      <c r="SMD47" s="214"/>
      <c r="SME47" s="214"/>
      <c r="SMF47" s="214"/>
      <c r="SMG47" s="214"/>
      <c r="SMH47" s="214"/>
      <c r="SMI47" s="214"/>
      <c r="SMJ47" s="214"/>
      <c r="SMK47" s="214"/>
      <c r="SML47" s="214"/>
      <c r="SMM47" s="214"/>
      <c r="SMN47" s="214"/>
      <c r="SMO47" s="214"/>
      <c r="SMP47" s="214"/>
      <c r="SMQ47" s="214"/>
      <c r="SMR47" s="214"/>
      <c r="SMS47" s="214"/>
      <c r="SMT47" s="214"/>
      <c r="SMU47" s="214"/>
      <c r="SMV47" s="214"/>
      <c r="SMW47" s="214"/>
      <c r="SMX47" s="214"/>
      <c r="SMY47" s="214"/>
      <c r="SMZ47" s="214"/>
      <c r="SNA47" s="214"/>
      <c r="SNB47" s="214"/>
      <c r="SNC47" s="214"/>
      <c r="SND47" s="214"/>
      <c r="SNE47" s="214"/>
      <c r="SNF47" s="214"/>
      <c r="SNG47" s="214"/>
      <c r="SNH47" s="214"/>
      <c r="SNI47" s="214"/>
      <c r="SNJ47" s="214"/>
      <c r="SNK47" s="214"/>
      <c r="SNL47" s="214"/>
      <c r="SNM47" s="214"/>
      <c r="SNN47" s="214"/>
      <c r="SNO47" s="214"/>
      <c r="SNP47" s="214"/>
      <c r="SNQ47" s="214"/>
      <c r="SNR47" s="214"/>
      <c r="SNS47" s="214"/>
      <c r="SNT47" s="214"/>
      <c r="SNU47" s="214"/>
      <c r="SNV47" s="214"/>
      <c r="SNW47" s="214"/>
      <c r="SNX47" s="214"/>
      <c r="SNY47" s="214"/>
      <c r="SNZ47" s="214"/>
      <c r="SOA47" s="214"/>
      <c r="SOB47" s="214"/>
      <c r="SOC47" s="214"/>
      <c r="SOD47" s="214"/>
      <c r="SOE47" s="214"/>
      <c r="SOF47" s="214"/>
      <c r="SOG47" s="214"/>
      <c r="SOH47" s="214"/>
      <c r="SOI47" s="214"/>
      <c r="SOJ47" s="214"/>
      <c r="SOK47" s="214"/>
      <c r="SOL47" s="214"/>
      <c r="SOM47" s="214"/>
      <c r="SON47" s="214"/>
      <c r="SOO47" s="214"/>
      <c r="SOP47" s="214"/>
      <c r="SOQ47" s="214"/>
      <c r="SOR47" s="214"/>
      <c r="SOS47" s="214"/>
      <c r="SOT47" s="214"/>
      <c r="SOU47" s="214"/>
      <c r="SOV47" s="214"/>
      <c r="SOW47" s="214"/>
      <c r="SOX47" s="214"/>
      <c r="SOY47" s="214"/>
      <c r="SOZ47" s="214"/>
      <c r="SPA47" s="214"/>
      <c r="SPB47" s="214"/>
      <c r="SPC47" s="214"/>
      <c r="SPD47" s="214"/>
      <c r="SPE47" s="214"/>
      <c r="SPF47" s="214"/>
      <c r="SPG47" s="214"/>
      <c r="SPH47" s="214"/>
      <c r="SPI47" s="214"/>
      <c r="SPJ47" s="214"/>
      <c r="SPK47" s="214"/>
      <c r="SPL47" s="214"/>
      <c r="SPM47" s="214"/>
      <c r="SPN47" s="214"/>
      <c r="SPO47" s="214"/>
      <c r="SPP47" s="214"/>
      <c r="SPQ47" s="214"/>
      <c r="SPR47" s="214"/>
      <c r="SPS47" s="214"/>
      <c r="SPT47" s="214"/>
      <c r="SPU47" s="214"/>
      <c r="SPV47" s="214"/>
      <c r="SPW47" s="214"/>
      <c r="SPX47" s="214"/>
      <c r="SPY47" s="214"/>
      <c r="SPZ47" s="214"/>
      <c r="SQA47" s="214"/>
      <c r="SQB47" s="214"/>
      <c r="SQC47" s="214"/>
      <c r="SQD47" s="214"/>
      <c r="SQE47" s="214"/>
      <c r="SQF47" s="214"/>
      <c r="SQG47" s="214"/>
      <c r="SQH47" s="214"/>
      <c r="SQI47" s="214"/>
      <c r="SQJ47" s="214"/>
      <c r="SQK47" s="214"/>
      <c r="SQL47" s="214"/>
      <c r="SQM47" s="214"/>
      <c r="SQN47" s="214"/>
      <c r="SQO47" s="214"/>
      <c r="SQP47" s="214"/>
      <c r="SQQ47" s="214"/>
      <c r="SQR47" s="214"/>
      <c r="SQS47" s="214"/>
      <c r="SQT47" s="214"/>
      <c r="SQU47" s="214"/>
      <c r="SQV47" s="214"/>
      <c r="SQW47" s="214"/>
      <c r="SQX47" s="214"/>
      <c r="SQY47" s="214"/>
      <c r="SQZ47" s="214"/>
      <c r="SRA47" s="214"/>
      <c r="SRB47" s="214"/>
      <c r="SRC47" s="214"/>
      <c r="SRD47" s="214"/>
      <c r="SRE47" s="214"/>
      <c r="SRF47" s="214"/>
      <c r="SRG47" s="214"/>
      <c r="SRH47" s="214"/>
      <c r="SRI47" s="214"/>
      <c r="SRJ47" s="214"/>
      <c r="SRK47" s="214"/>
      <c r="SRL47" s="214"/>
      <c r="SRM47" s="214"/>
      <c r="SRN47" s="214"/>
      <c r="SRO47" s="214"/>
      <c r="SRP47" s="214"/>
      <c r="SRQ47" s="214"/>
      <c r="SRR47" s="214"/>
      <c r="SRS47" s="214"/>
      <c r="SRT47" s="214"/>
      <c r="SRU47" s="214"/>
      <c r="SRV47" s="214"/>
      <c r="SRW47" s="214"/>
      <c r="SRX47" s="214"/>
      <c r="SRY47" s="214"/>
      <c r="SRZ47" s="214"/>
      <c r="SSA47" s="214"/>
      <c r="SSB47" s="214"/>
      <c r="SSC47" s="214"/>
      <c r="SSD47" s="214"/>
      <c r="SSE47" s="214"/>
      <c r="SSF47" s="214"/>
      <c r="SSG47" s="214"/>
      <c r="SSH47" s="214"/>
      <c r="SSI47" s="214"/>
      <c r="SSJ47" s="214"/>
      <c r="SSK47" s="214"/>
      <c r="SSL47" s="214"/>
      <c r="SSM47" s="214"/>
      <c r="SSN47" s="214"/>
      <c r="SSO47" s="214"/>
      <c r="SSP47" s="214"/>
      <c r="SSQ47" s="214"/>
      <c r="SSR47" s="214"/>
      <c r="SSS47" s="214"/>
      <c r="SST47" s="214"/>
      <c r="SSU47" s="214"/>
      <c r="SSV47" s="214"/>
      <c r="SSW47" s="214"/>
      <c r="SSX47" s="214"/>
      <c r="SSY47" s="214"/>
      <c r="SSZ47" s="214"/>
      <c r="STA47" s="214"/>
      <c r="STB47" s="214"/>
      <c r="STC47" s="214"/>
      <c r="STD47" s="214"/>
      <c r="STE47" s="214"/>
      <c r="STF47" s="214"/>
      <c r="STG47" s="214"/>
      <c r="STH47" s="214"/>
      <c r="STI47" s="214"/>
      <c r="STJ47" s="214"/>
      <c r="STK47" s="214"/>
      <c r="STL47" s="214"/>
      <c r="STM47" s="214"/>
      <c r="STN47" s="214"/>
      <c r="STO47" s="214"/>
      <c r="STP47" s="214"/>
      <c r="STQ47" s="214"/>
      <c r="STR47" s="214"/>
      <c r="STS47" s="214"/>
      <c r="STT47" s="214"/>
      <c r="STU47" s="214"/>
      <c r="STV47" s="214"/>
      <c r="STW47" s="214"/>
      <c r="STX47" s="214"/>
      <c r="STY47" s="214"/>
      <c r="STZ47" s="214"/>
      <c r="SUA47" s="214"/>
      <c r="SUB47" s="214"/>
      <c r="SUC47" s="214"/>
      <c r="SUD47" s="214"/>
      <c r="SUE47" s="214"/>
      <c r="SUF47" s="214"/>
      <c r="SUG47" s="214"/>
      <c r="SUH47" s="214"/>
      <c r="SUI47" s="214"/>
      <c r="SUJ47" s="214"/>
      <c r="SUK47" s="214"/>
      <c r="SUL47" s="214"/>
      <c r="SUM47" s="214"/>
      <c r="SUN47" s="214"/>
      <c r="SUO47" s="214"/>
      <c r="SUP47" s="214"/>
      <c r="SUQ47" s="214"/>
      <c r="SUR47" s="214"/>
      <c r="SUS47" s="214"/>
      <c r="SUT47" s="214"/>
      <c r="SUU47" s="214"/>
      <c r="SUV47" s="214"/>
      <c r="SUW47" s="214"/>
      <c r="SUX47" s="214"/>
      <c r="SUY47" s="214"/>
      <c r="SUZ47" s="214"/>
      <c r="SVA47" s="214"/>
      <c r="SVB47" s="214"/>
      <c r="SVC47" s="214"/>
      <c r="SVD47" s="214"/>
      <c r="SVE47" s="214"/>
      <c r="SVF47" s="214"/>
      <c r="SVG47" s="214"/>
      <c r="SVH47" s="214"/>
      <c r="SVI47" s="214"/>
      <c r="SVJ47" s="214"/>
      <c r="SVK47" s="214"/>
      <c r="SVL47" s="214"/>
      <c r="SVM47" s="214"/>
      <c r="SVN47" s="214"/>
      <c r="SVO47" s="214"/>
      <c r="SVP47" s="214"/>
      <c r="SVQ47" s="214"/>
      <c r="SVR47" s="214"/>
      <c r="SVS47" s="214"/>
      <c r="SVT47" s="214"/>
      <c r="SVU47" s="214"/>
      <c r="SVV47" s="214"/>
      <c r="SVW47" s="214"/>
      <c r="SVX47" s="214"/>
      <c r="SVY47" s="214"/>
      <c r="SVZ47" s="214"/>
      <c r="SWA47" s="214"/>
      <c r="SWB47" s="214"/>
      <c r="SWC47" s="214"/>
      <c r="SWD47" s="214"/>
      <c r="SWE47" s="214"/>
      <c r="SWF47" s="214"/>
      <c r="SWG47" s="214"/>
      <c r="SWH47" s="214"/>
      <c r="SWI47" s="214"/>
      <c r="SWJ47" s="214"/>
      <c r="SWK47" s="214"/>
      <c r="SWL47" s="214"/>
      <c r="SWM47" s="214"/>
      <c r="SWN47" s="214"/>
      <c r="SWO47" s="214"/>
      <c r="SWP47" s="214"/>
      <c r="SWQ47" s="214"/>
      <c r="SWR47" s="214"/>
      <c r="SWS47" s="214"/>
      <c r="SWT47" s="214"/>
      <c r="SWU47" s="214"/>
      <c r="SWV47" s="214"/>
      <c r="SWW47" s="214"/>
      <c r="SWX47" s="214"/>
      <c r="SWY47" s="214"/>
      <c r="SWZ47" s="214"/>
      <c r="SXA47" s="214"/>
      <c r="SXB47" s="214"/>
      <c r="SXC47" s="214"/>
      <c r="SXD47" s="214"/>
      <c r="SXE47" s="214"/>
      <c r="SXF47" s="214"/>
      <c r="SXG47" s="214"/>
      <c r="SXH47" s="214"/>
      <c r="SXI47" s="214"/>
      <c r="SXJ47" s="214"/>
      <c r="SXK47" s="214"/>
      <c r="SXL47" s="214"/>
      <c r="SXM47" s="214"/>
      <c r="SXN47" s="214"/>
      <c r="SXO47" s="214"/>
      <c r="SXP47" s="214"/>
      <c r="SXQ47" s="214"/>
      <c r="SXR47" s="214"/>
      <c r="SXS47" s="214"/>
      <c r="SXT47" s="214"/>
      <c r="SXU47" s="214"/>
      <c r="SXV47" s="214"/>
      <c r="SXW47" s="214"/>
      <c r="SXX47" s="214"/>
      <c r="SXY47" s="214"/>
      <c r="SXZ47" s="214"/>
      <c r="SYA47" s="214"/>
      <c r="SYB47" s="214"/>
      <c r="SYC47" s="214"/>
      <c r="SYD47" s="214"/>
      <c r="SYE47" s="214"/>
      <c r="SYF47" s="214"/>
      <c r="SYG47" s="214"/>
      <c r="SYH47" s="214"/>
      <c r="SYI47" s="214"/>
      <c r="SYJ47" s="214"/>
      <c r="SYK47" s="214"/>
      <c r="SYL47" s="214"/>
      <c r="SYM47" s="214"/>
      <c r="SYN47" s="214"/>
      <c r="SYO47" s="214"/>
      <c r="SYP47" s="214"/>
      <c r="SYQ47" s="214"/>
      <c r="SYR47" s="214"/>
      <c r="SYS47" s="214"/>
      <c r="SYT47" s="214"/>
      <c r="SYU47" s="214"/>
      <c r="SYV47" s="214"/>
      <c r="SYW47" s="214"/>
      <c r="SYX47" s="214"/>
      <c r="SYY47" s="214"/>
      <c r="SYZ47" s="214"/>
      <c r="SZA47" s="214"/>
      <c r="SZB47" s="214"/>
      <c r="SZC47" s="214"/>
      <c r="SZD47" s="214"/>
      <c r="SZE47" s="214"/>
      <c r="SZF47" s="214"/>
      <c r="SZG47" s="214"/>
      <c r="SZH47" s="214"/>
      <c r="SZI47" s="214"/>
      <c r="SZJ47" s="214"/>
      <c r="SZK47" s="214"/>
      <c r="SZL47" s="214"/>
      <c r="SZM47" s="214"/>
      <c r="SZN47" s="214"/>
      <c r="SZO47" s="214"/>
      <c r="SZP47" s="214"/>
      <c r="SZQ47" s="214"/>
      <c r="SZR47" s="214"/>
      <c r="SZS47" s="214"/>
      <c r="SZT47" s="214"/>
      <c r="SZU47" s="214"/>
      <c r="SZV47" s="214"/>
      <c r="SZW47" s="214"/>
      <c r="SZX47" s="214"/>
      <c r="SZY47" s="214"/>
      <c r="SZZ47" s="214"/>
      <c r="TAA47" s="214"/>
      <c r="TAB47" s="214"/>
      <c r="TAC47" s="214"/>
      <c r="TAD47" s="214"/>
      <c r="TAE47" s="214"/>
      <c r="TAF47" s="214"/>
      <c r="TAG47" s="214"/>
      <c r="TAH47" s="214"/>
      <c r="TAI47" s="214"/>
      <c r="TAJ47" s="214"/>
      <c r="TAK47" s="214"/>
      <c r="TAL47" s="214"/>
      <c r="TAM47" s="214"/>
      <c r="TAN47" s="214"/>
      <c r="TAO47" s="214"/>
      <c r="TAP47" s="214"/>
      <c r="TAQ47" s="214"/>
      <c r="TAR47" s="214"/>
      <c r="TAS47" s="214"/>
      <c r="TAT47" s="214"/>
      <c r="TAU47" s="214"/>
      <c r="TAV47" s="214"/>
      <c r="TAW47" s="214"/>
      <c r="TAX47" s="214"/>
      <c r="TAY47" s="214"/>
      <c r="TAZ47" s="214"/>
      <c r="TBA47" s="214"/>
      <c r="TBB47" s="214"/>
      <c r="TBC47" s="214"/>
      <c r="TBD47" s="214"/>
      <c r="TBE47" s="214"/>
      <c r="TBF47" s="214"/>
      <c r="TBG47" s="214"/>
      <c r="TBH47" s="214"/>
      <c r="TBI47" s="214"/>
      <c r="TBJ47" s="214"/>
      <c r="TBK47" s="214"/>
      <c r="TBL47" s="214"/>
      <c r="TBM47" s="214"/>
      <c r="TBN47" s="214"/>
      <c r="TBO47" s="214"/>
      <c r="TBP47" s="214"/>
      <c r="TBQ47" s="214"/>
      <c r="TBR47" s="214"/>
      <c r="TBS47" s="214"/>
      <c r="TBT47" s="214"/>
      <c r="TBU47" s="214"/>
      <c r="TBV47" s="214"/>
      <c r="TBW47" s="214"/>
      <c r="TBX47" s="214"/>
      <c r="TBY47" s="214"/>
      <c r="TBZ47" s="214"/>
      <c r="TCA47" s="214"/>
      <c r="TCB47" s="214"/>
      <c r="TCC47" s="214"/>
      <c r="TCD47" s="214"/>
      <c r="TCE47" s="214"/>
      <c r="TCF47" s="214"/>
      <c r="TCG47" s="214"/>
      <c r="TCH47" s="214"/>
      <c r="TCI47" s="214"/>
      <c r="TCJ47" s="214"/>
      <c r="TCK47" s="214"/>
      <c r="TCL47" s="214"/>
      <c r="TCM47" s="214"/>
      <c r="TCN47" s="214"/>
      <c r="TCO47" s="214"/>
      <c r="TCP47" s="214"/>
      <c r="TCQ47" s="214"/>
      <c r="TCR47" s="214"/>
      <c r="TCS47" s="214"/>
      <c r="TCT47" s="214"/>
      <c r="TCU47" s="214"/>
      <c r="TCV47" s="214"/>
      <c r="TCW47" s="214"/>
      <c r="TCX47" s="214"/>
      <c r="TCY47" s="214"/>
      <c r="TCZ47" s="214"/>
      <c r="TDA47" s="214"/>
      <c r="TDB47" s="214"/>
      <c r="TDC47" s="214"/>
      <c r="TDD47" s="214"/>
      <c r="TDE47" s="214"/>
      <c r="TDF47" s="214"/>
      <c r="TDG47" s="214"/>
      <c r="TDH47" s="214"/>
      <c r="TDI47" s="214"/>
      <c r="TDJ47" s="214"/>
      <c r="TDK47" s="214"/>
      <c r="TDL47" s="214"/>
      <c r="TDM47" s="214"/>
      <c r="TDN47" s="214"/>
      <c r="TDO47" s="214"/>
      <c r="TDP47" s="214"/>
      <c r="TDQ47" s="214"/>
      <c r="TDR47" s="214"/>
      <c r="TDS47" s="214"/>
      <c r="TDT47" s="214"/>
      <c r="TDU47" s="214"/>
      <c r="TDV47" s="214"/>
      <c r="TDW47" s="214"/>
      <c r="TDX47" s="214"/>
      <c r="TDY47" s="214"/>
      <c r="TDZ47" s="214"/>
      <c r="TEA47" s="214"/>
      <c r="TEB47" s="214"/>
      <c r="TEC47" s="214"/>
      <c r="TED47" s="214"/>
      <c r="TEE47" s="214"/>
      <c r="TEF47" s="214"/>
      <c r="TEG47" s="214"/>
      <c r="TEH47" s="214"/>
      <c r="TEI47" s="214"/>
      <c r="TEJ47" s="214"/>
      <c r="TEK47" s="214"/>
      <c r="TEL47" s="214"/>
      <c r="TEM47" s="214"/>
      <c r="TEN47" s="214"/>
      <c r="TEO47" s="214"/>
      <c r="TEP47" s="214"/>
      <c r="TEQ47" s="214"/>
      <c r="TER47" s="214"/>
      <c r="TES47" s="214"/>
      <c r="TET47" s="214"/>
      <c r="TEU47" s="214"/>
      <c r="TEV47" s="214"/>
      <c r="TEW47" s="214"/>
      <c r="TEX47" s="214"/>
      <c r="TEY47" s="214"/>
      <c r="TEZ47" s="214"/>
      <c r="TFA47" s="214"/>
      <c r="TFB47" s="214"/>
      <c r="TFC47" s="214"/>
      <c r="TFD47" s="214"/>
      <c r="TFE47" s="214"/>
      <c r="TFF47" s="214"/>
      <c r="TFG47" s="214"/>
      <c r="TFH47" s="214"/>
      <c r="TFI47" s="214"/>
      <c r="TFJ47" s="214"/>
      <c r="TFK47" s="214"/>
      <c r="TFL47" s="214"/>
      <c r="TFM47" s="214"/>
      <c r="TFN47" s="214"/>
      <c r="TFO47" s="214"/>
      <c r="TFP47" s="214"/>
      <c r="TFQ47" s="214"/>
      <c r="TFR47" s="214"/>
      <c r="TFS47" s="214"/>
      <c r="TFT47" s="214"/>
      <c r="TFU47" s="214"/>
      <c r="TFV47" s="214"/>
      <c r="TFW47" s="214"/>
      <c r="TFX47" s="214"/>
      <c r="TFY47" s="214"/>
      <c r="TFZ47" s="214"/>
      <c r="TGA47" s="214"/>
      <c r="TGB47" s="214"/>
      <c r="TGC47" s="214"/>
      <c r="TGD47" s="214"/>
      <c r="TGE47" s="214"/>
      <c r="TGF47" s="214"/>
      <c r="TGG47" s="214"/>
      <c r="TGH47" s="214"/>
      <c r="TGI47" s="214"/>
      <c r="TGJ47" s="214"/>
      <c r="TGK47" s="214"/>
      <c r="TGL47" s="214"/>
      <c r="TGM47" s="214"/>
      <c r="TGN47" s="214"/>
      <c r="TGO47" s="214"/>
      <c r="TGP47" s="214"/>
      <c r="TGQ47" s="214"/>
      <c r="TGR47" s="214"/>
      <c r="TGS47" s="214"/>
      <c r="TGT47" s="214"/>
      <c r="TGU47" s="214"/>
      <c r="TGV47" s="214"/>
      <c r="TGW47" s="214"/>
      <c r="TGX47" s="214"/>
      <c r="TGY47" s="214"/>
      <c r="TGZ47" s="214"/>
      <c r="THA47" s="214"/>
      <c r="THB47" s="214"/>
      <c r="THC47" s="214"/>
      <c r="THD47" s="214"/>
      <c r="THE47" s="214"/>
      <c r="THF47" s="214"/>
      <c r="THG47" s="214"/>
      <c r="THH47" s="214"/>
      <c r="THI47" s="214"/>
      <c r="THJ47" s="214"/>
      <c r="THK47" s="214"/>
      <c r="THL47" s="214"/>
      <c r="THM47" s="214"/>
      <c r="THN47" s="214"/>
      <c r="THO47" s="214"/>
      <c r="THP47" s="214"/>
      <c r="THQ47" s="214"/>
      <c r="THR47" s="214"/>
      <c r="THS47" s="214"/>
      <c r="THT47" s="214"/>
      <c r="THU47" s="214"/>
      <c r="THV47" s="214"/>
      <c r="THW47" s="214"/>
      <c r="THX47" s="214"/>
      <c r="THY47" s="214"/>
      <c r="THZ47" s="214"/>
      <c r="TIA47" s="214"/>
      <c r="TIB47" s="214"/>
      <c r="TIC47" s="214"/>
      <c r="TID47" s="214"/>
      <c r="TIE47" s="214"/>
      <c r="TIF47" s="214"/>
      <c r="TIG47" s="214"/>
      <c r="TIH47" s="214"/>
      <c r="TII47" s="214"/>
      <c r="TIJ47" s="214"/>
      <c r="TIK47" s="214"/>
      <c r="TIL47" s="214"/>
      <c r="TIM47" s="214"/>
      <c r="TIN47" s="214"/>
      <c r="TIO47" s="214"/>
      <c r="TIP47" s="214"/>
      <c r="TIQ47" s="214"/>
      <c r="TIR47" s="214"/>
      <c r="TIS47" s="214"/>
      <c r="TIT47" s="214"/>
      <c r="TIU47" s="214"/>
      <c r="TIV47" s="214"/>
      <c r="TIW47" s="214"/>
      <c r="TIX47" s="214"/>
      <c r="TIY47" s="214"/>
      <c r="TIZ47" s="214"/>
      <c r="TJA47" s="214"/>
      <c r="TJB47" s="214"/>
      <c r="TJC47" s="214"/>
      <c r="TJD47" s="214"/>
      <c r="TJE47" s="214"/>
      <c r="TJF47" s="214"/>
      <c r="TJG47" s="214"/>
      <c r="TJH47" s="214"/>
      <c r="TJI47" s="214"/>
      <c r="TJJ47" s="214"/>
      <c r="TJK47" s="214"/>
      <c r="TJL47" s="214"/>
      <c r="TJM47" s="214"/>
      <c r="TJN47" s="214"/>
      <c r="TJO47" s="214"/>
      <c r="TJP47" s="214"/>
      <c r="TJQ47" s="214"/>
      <c r="TJR47" s="214"/>
      <c r="TJS47" s="214"/>
      <c r="TJT47" s="214"/>
      <c r="TJU47" s="214"/>
      <c r="TJV47" s="214"/>
      <c r="TJW47" s="214"/>
      <c r="TJX47" s="214"/>
      <c r="TJY47" s="214"/>
      <c r="TJZ47" s="214"/>
      <c r="TKA47" s="214"/>
      <c r="TKB47" s="214"/>
      <c r="TKC47" s="214"/>
      <c r="TKD47" s="214"/>
      <c r="TKE47" s="214"/>
      <c r="TKF47" s="214"/>
      <c r="TKG47" s="214"/>
      <c r="TKH47" s="214"/>
      <c r="TKI47" s="214"/>
      <c r="TKJ47" s="214"/>
      <c r="TKK47" s="214"/>
      <c r="TKL47" s="214"/>
      <c r="TKM47" s="214"/>
      <c r="TKN47" s="214"/>
      <c r="TKO47" s="214"/>
      <c r="TKP47" s="214"/>
      <c r="TKQ47" s="214"/>
      <c r="TKR47" s="214"/>
      <c r="TKS47" s="214"/>
      <c r="TKT47" s="214"/>
      <c r="TKU47" s="214"/>
      <c r="TKV47" s="214"/>
      <c r="TKW47" s="214"/>
      <c r="TKX47" s="214"/>
      <c r="TKY47" s="214"/>
      <c r="TKZ47" s="214"/>
      <c r="TLA47" s="214"/>
      <c r="TLB47" s="214"/>
      <c r="TLC47" s="214"/>
      <c r="TLD47" s="214"/>
      <c r="TLE47" s="214"/>
      <c r="TLF47" s="214"/>
      <c r="TLG47" s="214"/>
      <c r="TLH47" s="214"/>
      <c r="TLI47" s="214"/>
      <c r="TLJ47" s="214"/>
      <c r="TLK47" s="214"/>
      <c r="TLL47" s="214"/>
      <c r="TLM47" s="214"/>
      <c r="TLN47" s="214"/>
      <c r="TLO47" s="214"/>
      <c r="TLP47" s="214"/>
      <c r="TLQ47" s="214"/>
      <c r="TLR47" s="214"/>
      <c r="TLS47" s="214"/>
      <c r="TLT47" s="214"/>
      <c r="TLU47" s="214"/>
      <c r="TLV47" s="214"/>
      <c r="TLW47" s="214"/>
      <c r="TLX47" s="214"/>
      <c r="TLY47" s="214"/>
      <c r="TLZ47" s="214"/>
      <c r="TMA47" s="214"/>
      <c r="TMB47" s="214"/>
      <c r="TMC47" s="214"/>
      <c r="TMD47" s="214"/>
      <c r="TME47" s="214"/>
      <c r="TMF47" s="214"/>
      <c r="TMG47" s="214"/>
      <c r="TMH47" s="214"/>
      <c r="TMI47" s="214"/>
      <c r="TMJ47" s="214"/>
      <c r="TMK47" s="214"/>
      <c r="TML47" s="214"/>
      <c r="TMM47" s="214"/>
      <c r="TMN47" s="214"/>
      <c r="TMO47" s="214"/>
      <c r="TMP47" s="214"/>
      <c r="TMQ47" s="214"/>
      <c r="TMR47" s="214"/>
      <c r="TMS47" s="214"/>
      <c r="TMT47" s="214"/>
      <c r="TMU47" s="214"/>
      <c r="TMV47" s="214"/>
      <c r="TMW47" s="214"/>
      <c r="TMX47" s="214"/>
      <c r="TMY47" s="214"/>
      <c r="TMZ47" s="214"/>
      <c r="TNA47" s="214"/>
      <c r="TNB47" s="214"/>
      <c r="TNC47" s="214"/>
      <c r="TND47" s="214"/>
      <c r="TNE47" s="214"/>
      <c r="TNF47" s="214"/>
      <c r="TNG47" s="214"/>
      <c r="TNH47" s="214"/>
      <c r="TNI47" s="214"/>
      <c r="TNJ47" s="214"/>
      <c r="TNK47" s="214"/>
      <c r="TNL47" s="214"/>
      <c r="TNM47" s="214"/>
      <c r="TNN47" s="214"/>
      <c r="TNO47" s="214"/>
      <c r="TNP47" s="214"/>
      <c r="TNQ47" s="214"/>
      <c r="TNR47" s="214"/>
      <c r="TNS47" s="214"/>
      <c r="TNT47" s="214"/>
      <c r="TNU47" s="214"/>
      <c r="TNV47" s="214"/>
      <c r="TNW47" s="214"/>
      <c r="TNX47" s="214"/>
      <c r="TNY47" s="214"/>
      <c r="TNZ47" s="214"/>
      <c r="TOA47" s="214"/>
      <c r="TOB47" s="214"/>
      <c r="TOC47" s="214"/>
      <c r="TOD47" s="214"/>
      <c r="TOE47" s="214"/>
      <c r="TOF47" s="214"/>
      <c r="TOG47" s="214"/>
      <c r="TOH47" s="214"/>
      <c r="TOI47" s="214"/>
      <c r="TOJ47" s="214"/>
      <c r="TOK47" s="214"/>
      <c r="TOL47" s="214"/>
      <c r="TOM47" s="214"/>
      <c r="TON47" s="214"/>
      <c r="TOO47" s="214"/>
      <c r="TOP47" s="214"/>
      <c r="TOQ47" s="214"/>
      <c r="TOR47" s="214"/>
      <c r="TOS47" s="214"/>
      <c r="TOT47" s="214"/>
      <c r="TOU47" s="214"/>
      <c r="TOV47" s="214"/>
      <c r="TOW47" s="214"/>
      <c r="TOX47" s="214"/>
      <c r="TOY47" s="214"/>
      <c r="TOZ47" s="214"/>
      <c r="TPA47" s="214"/>
      <c r="TPB47" s="214"/>
      <c r="TPC47" s="214"/>
      <c r="TPD47" s="214"/>
      <c r="TPE47" s="214"/>
      <c r="TPF47" s="214"/>
      <c r="TPG47" s="214"/>
      <c r="TPH47" s="214"/>
      <c r="TPI47" s="214"/>
      <c r="TPJ47" s="214"/>
      <c r="TPK47" s="214"/>
      <c r="TPL47" s="214"/>
      <c r="TPM47" s="214"/>
      <c r="TPN47" s="214"/>
      <c r="TPO47" s="214"/>
      <c r="TPP47" s="214"/>
      <c r="TPQ47" s="214"/>
      <c r="TPR47" s="214"/>
      <c r="TPS47" s="214"/>
      <c r="TPT47" s="214"/>
      <c r="TPU47" s="214"/>
      <c r="TPV47" s="214"/>
      <c r="TPW47" s="214"/>
      <c r="TPX47" s="214"/>
      <c r="TPY47" s="214"/>
      <c r="TPZ47" s="214"/>
      <c r="TQA47" s="214"/>
      <c r="TQB47" s="214"/>
      <c r="TQC47" s="214"/>
      <c r="TQD47" s="214"/>
      <c r="TQE47" s="214"/>
      <c r="TQF47" s="214"/>
      <c r="TQG47" s="214"/>
      <c r="TQH47" s="214"/>
      <c r="TQI47" s="214"/>
      <c r="TQJ47" s="214"/>
      <c r="TQK47" s="214"/>
      <c r="TQL47" s="214"/>
      <c r="TQM47" s="214"/>
      <c r="TQN47" s="214"/>
      <c r="TQO47" s="214"/>
      <c r="TQP47" s="214"/>
      <c r="TQQ47" s="214"/>
      <c r="TQR47" s="214"/>
      <c r="TQS47" s="214"/>
      <c r="TQT47" s="214"/>
      <c r="TQU47" s="214"/>
      <c r="TQV47" s="214"/>
      <c r="TQW47" s="214"/>
      <c r="TQX47" s="214"/>
      <c r="TQY47" s="214"/>
      <c r="TQZ47" s="214"/>
      <c r="TRA47" s="214"/>
      <c r="TRB47" s="214"/>
      <c r="TRC47" s="214"/>
      <c r="TRD47" s="214"/>
      <c r="TRE47" s="214"/>
      <c r="TRF47" s="214"/>
      <c r="TRG47" s="214"/>
      <c r="TRH47" s="214"/>
      <c r="TRI47" s="214"/>
      <c r="TRJ47" s="214"/>
      <c r="TRK47" s="214"/>
      <c r="TRL47" s="214"/>
      <c r="TRM47" s="214"/>
      <c r="TRN47" s="214"/>
      <c r="TRO47" s="214"/>
      <c r="TRP47" s="214"/>
      <c r="TRQ47" s="214"/>
      <c r="TRR47" s="214"/>
      <c r="TRS47" s="214"/>
      <c r="TRT47" s="214"/>
      <c r="TRU47" s="214"/>
      <c r="TRV47" s="214"/>
      <c r="TRW47" s="214"/>
      <c r="TRX47" s="214"/>
      <c r="TRY47" s="214"/>
      <c r="TRZ47" s="214"/>
      <c r="TSA47" s="214"/>
      <c r="TSB47" s="214"/>
      <c r="TSC47" s="214"/>
      <c r="TSD47" s="214"/>
      <c r="TSE47" s="214"/>
      <c r="TSF47" s="214"/>
      <c r="TSG47" s="214"/>
      <c r="TSH47" s="214"/>
      <c r="TSI47" s="214"/>
      <c r="TSJ47" s="214"/>
      <c r="TSK47" s="214"/>
      <c r="TSL47" s="214"/>
      <c r="TSM47" s="214"/>
      <c r="TSN47" s="214"/>
      <c r="TSO47" s="214"/>
      <c r="TSP47" s="214"/>
      <c r="TSQ47" s="214"/>
      <c r="TSR47" s="214"/>
      <c r="TSS47" s="214"/>
      <c r="TST47" s="214"/>
      <c r="TSU47" s="214"/>
      <c r="TSV47" s="214"/>
      <c r="TSW47" s="214"/>
      <c r="TSX47" s="214"/>
      <c r="TSY47" s="214"/>
      <c r="TSZ47" s="214"/>
      <c r="TTA47" s="214"/>
      <c r="TTB47" s="214"/>
      <c r="TTC47" s="214"/>
      <c r="TTD47" s="214"/>
      <c r="TTE47" s="214"/>
      <c r="TTF47" s="214"/>
      <c r="TTG47" s="214"/>
      <c r="TTH47" s="214"/>
      <c r="TTI47" s="214"/>
      <c r="TTJ47" s="214"/>
      <c r="TTK47" s="214"/>
      <c r="TTL47" s="214"/>
      <c r="TTM47" s="214"/>
      <c r="TTN47" s="214"/>
      <c r="TTO47" s="214"/>
      <c r="TTP47" s="214"/>
      <c r="TTQ47" s="214"/>
      <c r="TTR47" s="214"/>
      <c r="TTS47" s="214"/>
      <c r="TTT47" s="214"/>
      <c r="TTU47" s="214"/>
      <c r="TTV47" s="214"/>
      <c r="TTW47" s="214"/>
      <c r="TTX47" s="214"/>
      <c r="TTY47" s="214"/>
      <c r="TTZ47" s="214"/>
      <c r="TUA47" s="214"/>
      <c r="TUB47" s="214"/>
      <c r="TUC47" s="214"/>
      <c r="TUD47" s="214"/>
      <c r="TUE47" s="214"/>
      <c r="TUF47" s="214"/>
      <c r="TUG47" s="214"/>
      <c r="TUH47" s="214"/>
      <c r="TUI47" s="214"/>
      <c r="TUJ47" s="214"/>
      <c r="TUK47" s="214"/>
      <c r="TUL47" s="214"/>
      <c r="TUM47" s="214"/>
      <c r="TUN47" s="214"/>
      <c r="TUO47" s="214"/>
      <c r="TUP47" s="214"/>
      <c r="TUQ47" s="214"/>
      <c r="TUR47" s="214"/>
      <c r="TUS47" s="214"/>
      <c r="TUT47" s="214"/>
      <c r="TUU47" s="214"/>
      <c r="TUV47" s="214"/>
      <c r="TUW47" s="214"/>
      <c r="TUX47" s="214"/>
      <c r="TUY47" s="214"/>
      <c r="TUZ47" s="214"/>
      <c r="TVA47" s="214"/>
      <c r="TVB47" s="214"/>
      <c r="TVC47" s="214"/>
      <c r="TVD47" s="214"/>
      <c r="TVE47" s="214"/>
      <c r="TVF47" s="214"/>
      <c r="TVG47" s="214"/>
      <c r="TVH47" s="214"/>
      <c r="TVI47" s="214"/>
      <c r="TVJ47" s="214"/>
      <c r="TVK47" s="214"/>
      <c r="TVL47" s="214"/>
      <c r="TVM47" s="214"/>
      <c r="TVN47" s="214"/>
      <c r="TVO47" s="214"/>
      <c r="TVP47" s="214"/>
      <c r="TVQ47" s="214"/>
      <c r="TVR47" s="214"/>
      <c r="TVS47" s="214"/>
      <c r="TVT47" s="214"/>
      <c r="TVU47" s="214"/>
      <c r="TVV47" s="214"/>
      <c r="TVW47" s="214"/>
      <c r="TVX47" s="214"/>
      <c r="TVY47" s="214"/>
      <c r="TVZ47" s="214"/>
      <c r="TWA47" s="214"/>
      <c r="TWB47" s="214"/>
      <c r="TWC47" s="214"/>
      <c r="TWD47" s="214"/>
      <c r="TWE47" s="214"/>
      <c r="TWF47" s="214"/>
      <c r="TWG47" s="214"/>
      <c r="TWH47" s="214"/>
      <c r="TWI47" s="214"/>
      <c r="TWJ47" s="214"/>
      <c r="TWK47" s="214"/>
      <c r="TWL47" s="214"/>
      <c r="TWM47" s="214"/>
      <c r="TWN47" s="214"/>
      <c r="TWO47" s="214"/>
      <c r="TWP47" s="214"/>
      <c r="TWQ47" s="214"/>
      <c r="TWR47" s="214"/>
      <c r="TWS47" s="214"/>
      <c r="TWT47" s="214"/>
      <c r="TWU47" s="214"/>
      <c r="TWV47" s="214"/>
      <c r="TWW47" s="214"/>
      <c r="TWX47" s="214"/>
      <c r="TWY47" s="214"/>
      <c r="TWZ47" s="214"/>
      <c r="TXA47" s="214"/>
      <c r="TXB47" s="214"/>
      <c r="TXC47" s="214"/>
      <c r="TXD47" s="214"/>
      <c r="TXE47" s="214"/>
      <c r="TXF47" s="214"/>
      <c r="TXG47" s="214"/>
      <c r="TXH47" s="214"/>
      <c r="TXI47" s="214"/>
      <c r="TXJ47" s="214"/>
      <c r="TXK47" s="214"/>
      <c r="TXL47" s="214"/>
      <c r="TXM47" s="214"/>
      <c r="TXN47" s="214"/>
      <c r="TXO47" s="214"/>
      <c r="TXP47" s="214"/>
      <c r="TXQ47" s="214"/>
      <c r="TXR47" s="214"/>
      <c r="TXS47" s="214"/>
      <c r="TXT47" s="214"/>
      <c r="TXU47" s="214"/>
      <c r="TXV47" s="214"/>
      <c r="TXW47" s="214"/>
      <c r="TXX47" s="214"/>
      <c r="TXY47" s="214"/>
      <c r="TXZ47" s="214"/>
      <c r="TYA47" s="214"/>
      <c r="TYB47" s="214"/>
      <c r="TYC47" s="214"/>
      <c r="TYD47" s="214"/>
      <c r="TYE47" s="214"/>
      <c r="TYF47" s="214"/>
      <c r="TYG47" s="214"/>
      <c r="TYH47" s="214"/>
      <c r="TYI47" s="214"/>
      <c r="TYJ47" s="214"/>
      <c r="TYK47" s="214"/>
      <c r="TYL47" s="214"/>
      <c r="TYM47" s="214"/>
      <c r="TYN47" s="214"/>
      <c r="TYO47" s="214"/>
      <c r="TYP47" s="214"/>
      <c r="TYQ47" s="214"/>
      <c r="TYR47" s="214"/>
      <c r="TYS47" s="214"/>
      <c r="TYT47" s="214"/>
      <c r="TYU47" s="214"/>
      <c r="TYV47" s="214"/>
      <c r="TYW47" s="214"/>
      <c r="TYX47" s="214"/>
      <c r="TYY47" s="214"/>
      <c r="TYZ47" s="214"/>
      <c r="TZA47" s="214"/>
      <c r="TZB47" s="214"/>
      <c r="TZC47" s="214"/>
      <c r="TZD47" s="214"/>
      <c r="TZE47" s="214"/>
      <c r="TZF47" s="214"/>
      <c r="TZG47" s="214"/>
      <c r="TZH47" s="214"/>
      <c r="TZI47" s="214"/>
      <c r="TZJ47" s="214"/>
      <c r="TZK47" s="214"/>
      <c r="TZL47" s="214"/>
      <c r="TZM47" s="214"/>
      <c r="TZN47" s="214"/>
      <c r="TZO47" s="214"/>
      <c r="TZP47" s="214"/>
      <c r="TZQ47" s="214"/>
      <c r="TZR47" s="214"/>
      <c r="TZS47" s="214"/>
      <c r="TZT47" s="214"/>
      <c r="TZU47" s="214"/>
      <c r="TZV47" s="214"/>
      <c r="TZW47" s="214"/>
      <c r="TZX47" s="214"/>
      <c r="TZY47" s="214"/>
      <c r="TZZ47" s="214"/>
      <c r="UAA47" s="214"/>
      <c r="UAB47" s="214"/>
      <c r="UAC47" s="214"/>
      <c r="UAD47" s="214"/>
      <c r="UAE47" s="214"/>
      <c r="UAF47" s="214"/>
      <c r="UAG47" s="214"/>
      <c r="UAH47" s="214"/>
      <c r="UAI47" s="214"/>
      <c r="UAJ47" s="214"/>
      <c r="UAK47" s="214"/>
      <c r="UAL47" s="214"/>
      <c r="UAM47" s="214"/>
      <c r="UAN47" s="214"/>
      <c r="UAO47" s="214"/>
      <c r="UAP47" s="214"/>
      <c r="UAQ47" s="214"/>
      <c r="UAR47" s="214"/>
      <c r="UAS47" s="214"/>
      <c r="UAT47" s="214"/>
      <c r="UAU47" s="214"/>
      <c r="UAV47" s="214"/>
      <c r="UAW47" s="214"/>
      <c r="UAX47" s="214"/>
      <c r="UAY47" s="214"/>
      <c r="UAZ47" s="214"/>
      <c r="UBA47" s="214"/>
      <c r="UBB47" s="214"/>
      <c r="UBC47" s="214"/>
      <c r="UBD47" s="214"/>
      <c r="UBE47" s="214"/>
      <c r="UBF47" s="214"/>
      <c r="UBG47" s="214"/>
      <c r="UBH47" s="214"/>
      <c r="UBI47" s="214"/>
      <c r="UBJ47" s="214"/>
      <c r="UBK47" s="214"/>
      <c r="UBL47" s="214"/>
      <c r="UBM47" s="214"/>
      <c r="UBN47" s="214"/>
      <c r="UBO47" s="214"/>
      <c r="UBP47" s="214"/>
      <c r="UBQ47" s="214"/>
      <c r="UBR47" s="214"/>
      <c r="UBS47" s="214"/>
      <c r="UBT47" s="214"/>
      <c r="UBU47" s="214"/>
      <c r="UBV47" s="214"/>
      <c r="UBW47" s="214"/>
      <c r="UBX47" s="214"/>
      <c r="UBY47" s="214"/>
      <c r="UBZ47" s="214"/>
      <c r="UCA47" s="214"/>
      <c r="UCB47" s="214"/>
      <c r="UCC47" s="214"/>
      <c r="UCD47" s="214"/>
      <c r="UCE47" s="214"/>
      <c r="UCF47" s="214"/>
      <c r="UCG47" s="214"/>
      <c r="UCH47" s="214"/>
      <c r="UCI47" s="214"/>
      <c r="UCJ47" s="214"/>
      <c r="UCK47" s="214"/>
      <c r="UCL47" s="214"/>
      <c r="UCM47" s="214"/>
      <c r="UCN47" s="214"/>
      <c r="UCO47" s="214"/>
      <c r="UCP47" s="214"/>
      <c r="UCQ47" s="214"/>
      <c r="UCR47" s="214"/>
      <c r="UCS47" s="214"/>
      <c r="UCT47" s="214"/>
      <c r="UCU47" s="214"/>
      <c r="UCV47" s="214"/>
      <c r="UCW47" s="214"/>
      <c r="UCX47" s="214"/>
      <c r="UCY47" s="214"/>
      <c r="UCZ47" s="214"/>
      <c r="UDA47" s="214"/>
      <c r="UDB47" s="214"/>
      <c r="UDC47" s="214"/>
      <c r="UDD47" s="214"/>
      <c r="UDE47" s="214"/>
      <c r="UDF47" s="214"/>
      <c r="UDG47" s="214"/>
      <c r="UDH47" s="214"/>
      <c r="UDI47" s="214"/>
      <c r="UDJ47" s="214"/>
      <c r="UDK47" s="214"/>
      <c r="UDL47" s="214"/>
      <c r="UDM47" s="214"/>
      <c r="UDN47" s="214"/>
      <c r="UDO47" s="214"/>
      <c r="UDP47" s="214"/>
      <c r="UDQ47" s="214"/>
      <c r="UDR47" s="214"/>
      <c r="UDS47" s="214"/>
      <c r="UDT47" s="214"/>
      <c r="UDU47" s="214"/>
      <c r="UDV47" s="214"/>
      <c r="UDW47" s="214"/>
      <c r="UDX47" s="214"/>
      <c r="UDY47" s="214"/>
      <c r="UDZ47" s="214"/>
      <c r="UEA47" s="214"/>
      <c r="UEB47" s="214"/>
      <c r="UEC47" s="214"/>
      <c r="UED47" s="214"/>
      <c r="UEE47" s="214"/>
      <c r="UEF47" s="214"/>
      <c r="UEG47" s="214"/>
      <c r="UEH47" s="214"/>
      <c r="UEI47" s="214"/>
      <c r="UEJ47" s="214"/>
      <c r="UEK47" s="214"/>
      <c r="UEL47" s="214"/>
      <c r="UEM47" s="214"/>
      <c r="UEN47" s="214"/>
      <c r="UEO47" s="214"/>
      <c r="UEP47" s="214"/>
      <c r="UEQ47" s="214"/>
      <c r="UER47" s="214"/>
      <c r="UES47" s="214"/>
      <c r="UET47" s="214"/>
      <c r="UEU47" s="214"/>
      <c r="UEV47" s="214"/>
      <c r="UEW47" s="214"/>
      <c r="UEX47" s="214"/>
      <c r="UEY47" s="214"/>
      <c r="UEZ47" s="214"/>
      <c r="UFA47" s="214"/>
      <c r="UFB47" s="214"/>
      <c r="UFC47" s="214"/>
      <c r="UFD47" s="214"/>
      <c r="UFE47" s="214"/>
      <c r="UFF47" s="214"/>
      <c r="UFG47" s="214"/>
      <c r="UFH47" s="214"/>
      <c r="UFI47" s="214"/>
      <c r="UFJ47" s="214"/>
      <c r="UFK47" s="214"/>
      <c r="UFL47" s="214"/>
      <c r="UFM47" s="214"/>
      <c r="UFN47" s="214"/>
      <c r="UFO47" s="214"/>
      <c r="UFP47" s="214"/>
      <c r="UFQ47" s="214"/>
      <c r="UFR47" s="214"/>
      <c r="UFS47" s="214"/>
      <c r="UFT47" s="214"/>
      <c r="UFU47" s="214"/>
      <c r="UFV47" s="214"/>
      <c r="UFW47" s="214"/>
      <c r="UFX47" s="214"/>
      <c r="UFY47" s="214"/>
      <c r="UFZ47" s="214"/>
      <c r="UGA47" s="214"/>
      <c r="UGB47" s="214"/>
      <c r="UGC47" s="214"/>
      <c r="UGD47" s="214"/>
      <c r="UGE47" s="214"/>
      <c r="UGF47" s="214"/>
      <c r="UGG47" s="214"/>
      <c r="UGH47" s="214"/>
      <c r="UGI47" s="214"/>
      <c r="UGJ47" s="214"/>
      <c r="UGK47" s="214"/>
      <c r="UGL47" s="214"/>
      <c r="UGM47" s="214"/>
      <c r="UGN47" s="214"/>
      <c r="UGO47" s="214"/>
      <c r="UGP47" s="214"/>
      <c r="UGQ47" s="214"/>
      <c r="UGR47" s="214"/>
      <c r="UGS47" s="214"/>
      <c r="UGT47" s="214"/>
      <c r="UGU47" s="214"/>
      <c r="UGV47" s="214"/>
      <c r="UGW47" s="214"/>
      <c r="UGX47" s="214"/>
      <c r="UGY47" s="214"/>
      <c r="UGZ47" s="214"/>
      <c r="UHA47" s="214"/>
      <c r="UHB47" s="214"/>
      <c r="UHC47" s="214"/>
      <c r="UHD47" s="214"/>
      <c r="UHE47" s="214"/>
      <c r="UHF47" s="214"/>
      <c r="UHG47" s="214"/>
      <c r="UHH47" s="214"/>
      <c r="UHI47" s="214"/>
      <c r="UHJ47" s="214"/>
      <c r="UHK47" s="214"/>
      <c r="UHL47" s="214"/>
      <c r="UHM47" s="214"/>
      <c r="UHN47" s="214"/>
      <c r="UHO47" s="214"/>
      <c r="UHP47" s="214"/>
      <c r="UHQ47" s="214"/>
      <c r="UHR47" s="214"/>
      <c r="UHS47" s="214"/>
      <c r="UHT47" s="214"/>
      <c r="UHU47" s="214"/>
      <c r="UHV47" s="214"/>
      <c r="UHW47" s="214"/>
      <c r="UHX47" s="214"/>
      <c r="UHY47" s="214"/>
      <c r="UHZ47" s="214"/>
      <c r="UIA47" s="214"/>
      <c r="UIB47" s="214"/>
      <c r="UIC47" s="214"/>
      <c r="UID47" s="214"/>
      <c r="UIE47" s="214"/>
      <c r="UIF47" s="214"/>
      <c r="UIG47" s="214"/>
      <c r="UIH47" s="214"/>
      <c r="UII47" s="214"/>
      <c r="UIJ47" s="214"/>
      <c r="UIK47" s="214"/>
      <c r="UIL47" s="214"/>
      <c r="UIM47" s="214"/>
      <c r="UIN47" s="214"/>
      <c r="UIO47" s="214"/>
      <c r="UIP47" s="214"/>
      <c r="UIQ47" s="214"/>
      <c r="UIR47" s="214"/>
      <c r="UIS47" s="214"/>
      <c r="UIT47" s="214"/>
      <c r="UIU47" s="214"/>
      <c r="UIV47" s="214"/>
      <c r="UIW47" s="214"/>
      <c r="UIX47" s="214"/>
      <c r="UIY47" s="214"/>
      <c r="UIZ47" s="214"/>
      <c r="UJA47" s="214"/>
      <c r="UJB47" s="214"/>
      <c r="UJC47" s="214"/>
      <c r="UJD47" s="214"/>
      <c r="UJE47" s="214"/>
      <c r="UJF47" s="214"/>
      <c r="UJG47" s="214"/>
      <c r="UJH47" s="214"/>
      <c r="UJI47" s="214"/>
      <c r="UJJ47" s="214"/>
      <c r="UJK47" s="214"/>
      <c r="UJL47" s="214"/>
      <c r="UJM47" s="214"/>
      <c r="UJN47" s="214"/>
      <c r="UJO47" s="214"/>
      <c r="UJP47" s="214"/>
      <c r="UJQ47" s="214"/>
      <c r="UJR47" s="214"/>
      <c r="UJS47" s="214"/>
      <c r="UJT47" s="214"/>
      <c r="UJU47" s="214"/>
      <c r="UJV47" s="214"/>
      <c r="UJW47" s="214"/>
      <c r="UJX47" s="214"/>
      <c r="UJY47" s="214"/>
      <c r="UJZ47" s="214"/>
      <c r="UKA47" s="214"/>
      <c r="UKB47" s="214"/>
      <c r="UKC47" s="214"/>
      <c r="UKD47" s="214"/>
      <c r="UKE47" s="214"/>
      <c r="UKF47" s="214"/>
      <c r="UKG47" s="214"/>
      <c r="UKH47" s="214"/>
      <c r="UKI47" s="214"/>
      <c r="UKJ47" s="214"/>
      <c r="UKK47" s="214"/>
      <c r="UKL47" s="214"/>
      <c r="UKM47" s="214"/>
      <c r="UKN47" s="214"/>
      <c r="UKO47" s="214"/>
      <c r="UKP47" s="214"/>
      <c r="UKQ47" s="214"/>
      <c r="UKR47" s="214"/>
      <c r="UKS47" s="214"/>
      <c r="UKT47" s="214"/>
      <c r="UKU47" s="214"/>
      <c r="UKV47" s="214"/>
      <c r="UKW47" s="214"/>
      <c r="UKX47" s="214"/>
      <c r="UKY47" s="214"/>
      <c r="UKZ47" s="214"/>
      <c r="ULA47" s="214"/>
      <c r="ULB47" s="214"/>
      <c r="ULC47" s="214"/>
      <c r="ULD47" s="214"/>
      <c r="ULE47" s="214"/>
      <c r="ULF47" s="214"/>
      <c r="ULG47" s="214"/>
      <c r="ULH47" s="214"/>
      <c r="ULI47" s="214"/>
      <c r="ULJ47" s="214"/>
      <c r="ULK47" s="214"/>
      <c r="ULL47" s="214"/>
      <c r="ULM47" s="214"/>
      <c r="ULN47" s="214"/>
      <c r="ULO47" s="214"/>
      <c r="ULP47" s="214"/>
      <c r="ULQ47" s="214"/>
      <c r="ULR47" s="214"/>
      <c r="ULS47" s="214"/>
      <c r="ULT47" s="214"/>
      <c r="ULU47" s="214"/>
      <c r="ULV47" s="214"/>
      <c r="ULW47" s="214"/>
      <c r="ULX47" s="214"/>
      <c r="ULY47" s="214"/>
      <c r="ULZ47" s="214"/>
      <c r="UMA47" s="214"/>
      <c r="UMB47" s="214"/>
      <c r="UMC47" s="214"/>
      <c r="UMD47" s="214"/>
      <c r="UME47" s="214"/>
      <c r="UMF47" s="214"/>
      <c r="UMG47" s="214"/>
      <c r="UMH47" s="214"/>
      <c r="UMI47" s="214"/>
      <c r="UMJ47" s="214"/>
      <c r="UMK47" s="214"/>
      <c r="UML47" s="214"/>
      <c r="UMM47" s="214"/>
      <c r="UMN47" s="214"/>
      <c r="UMO47" s="214"/>
      <c r="UMP47" s="214"/>
      <c r="UMQ47" s="214"/>
      <c r="UMR47" s="214"/>
      <c r="UMS47" s="214"/>
      <c r="UMT47" s="214"/>
      <c r="UMU47" s="214"/>
      <c r="UMV47" s="214"/>
      <c r="UMW47" s="214"/>
      <c r="UMX47" s="214"/>
      <c r="UMY47" s="214"/>
      <c r="UMZ47" s="214"/>
      <c r="UNA47" s="214"/>
      <c r="UNB47" s="214"/>
      <c r="UNC47" s="214"/>
      <c r="UND47" s="214"/>
      <c r="UNE47" s="214"/>
      <c r="UNF47" s="214"/>
      <c r="UNG47" s="214"/>
      <c r="UNH47" s="214"/>
      <c r="UNI47" s="214"/>
      <c r="UNJ47" s="214"/>
      <c r="UNK47" s="214"/>
      <c r="UNL47" s="214"/>
      <c r="UNM47" s="214"/>
      <c r="UNN47" s="214"/>
      <c r="UNO47" s="214"/>
      <c r="UNP47" s="214"/>
      <c r="UNQ47" s="214"/>
      <c r="UNR47" s="214"/>
      <c r="UNS47" s="214"/>
      <c r="UNT47" s="214"/>
      <c r="UNU47" s="214"/>
      <c r="UNV47" s="214"/>
      <c r="UNW47" s="214"/>
      <c r="UNX47" s="214"/>
      <c r="UNY47" s="214"/>
      <c r="UNZ47" s="214"/>
      <c r="UOA47" s="214"/>
      <c r="UOB47" s="214"/>
      <c r="UOC47" s="214"/>
      <c r="UOD47" s="214"/>
      <c r="UOE47" s="214"/>
      <c r="UOF47" s="214"/>
      <c r="UOG47" s="214"/>
      <c r="UOH47" s="214"/>
      <c r="UOI47" s="214"/>
      <c r="UOJ47" s="214"/>
      <c r="UOK47" s="214"/>
      <c r="UOL47" s="214"/>
      <c r="UOM47" s="214"/>
      <c r="UON47" s="214"/>
      <c r="UOO47" s="214"/>
      <c r="UOP47" s="214"/>
      <c r="UOQ47" s="214"/>
      <c r="UOR47" s="214"/>
      <c r="UOS47" s="214"/>
      <c r="UOT47" s="214"/>
      <c r="UOU47" s="214"/>
      <c r="UOV47" s="214"/>
      <c r="UOW47" s="214"/>
      <c r="UOX47" s="214"/>
      <c r="UOY47" s="214"/>
      <c r="UOZ47" s="214"/>
      <c r="UPA47" s="214"/>
      <c r="UPB47" s="214"/>
      <c r="UPC47" s="214"/>
      <c r="UPD47" s="214"/>
      <c r="UPE47" s="214"/>
      <c r="UPF47" s="214"/>
      <c r="UPG47" s="214"/>
      <c r="UPH47" s="214"/>
      <c r="UPI47" s="214"/>
      <c r="UPJ47" s="214"/>
      <c r="UPK47" s="214"/>
      <c r="UPL47" s="214"/>
      <c r="UPM47" s="214"/>
      <c r="UPN47" s="214"/>
      <c r="UPO47" s="214"/>
      <c r="UPP47" s="214"/>
      <c r="UPQ47" s="214"/>
      <c r="UPR47" s="214"/>
      <c r="UPS47" s="214"/>
      <c r="UPT47" s="214"/>
      <c r="UPU47" s="214"/>
      <c r="UPV47" s="214"/>
      <c r="UPW47" s="214"/>
      <c r="UPX47" s="214"/>
      <c r="UPY47" s="214"/>
      <c r="UPZ47" s="214"/>
      <c r="UQA47" s="214"/>
      <c r="UQB47" s="214"/>
      <c r="UQC47" s="214"/>
      <c r="UQD47" s="214"/>
      <c r="UQE47" s="214"/>
      <c r="UQF47" s="214"/>
      <c r="UQG47" s="214"/>
      <c r="UQH47" s="214"/>
      <c r="UQI47" s="214"/>
      <c r="UQJ47" s="214"/>
      <c r="UQK47" s="214"/>
      <c r="UQL47" s="214"/>
      <c r="UQM47" s="214"/>
      <c r="UQN47" s="214"/>
      <c r="UQO47" s="214"/>
      <c r="UQP47" s="214"/>
      <c r="UQQ47" s="214"/>
      <c r="UQR47" s="214"/>
      <c r="UQS47" s="214"/>
      <c r="UQT47" s="214"/>
      <c r="UQU47" s="214"/>
      <c r="UQV47" s="214"/>
      <c r="UQW47" s="214"/>
      <c r="UQX47" s="214"/>
      <c r="UQY47" s="214"/>
      <c r="UQZ47" s="214"/>
      <c r="URA47" s="214"/>
      <c r="URB47" s="214"/>
      <c r="URC47" s="214"/>
      <c r="URD47" s="214"/>
      <c r="URE47" s="214"/>
      <c r="URF47" s="214"/>
      <c r="URG47" s="214"/>
      <c r="URH47" s="214"/>
      <c r="URI47" s="214"/>
      <c r="URJ47" s="214"/>
      <c r="URK47" s="214"/>
      <c r="URL47" s="214"/>
      <c r="URM47" s="214"/>
      <c r="URN47" s="214"/>
      <c r="URO47" s="214"/>
      <c r="URP47" s="214"/>
      <c r="URQ47" s="214"/>
      <c r="URR47" s="214"/>
      <c r="URS47" s="214"/>
      <c r="URT47" s="214"/>
      <c r="URU47" s="214"/>
      <c r="URV47" s="214"/>
      <c r="URW47" s="214"/>
      <c r="URX47" s="214"/>
      <c r="URY47" s="214"/>
      <c r="URZ47" s="214"/>
      <c r="USA47" s="214"/>
      <c r="USB47" s="214"/>
      <c r="USC47" s="214"/>
      <c r="USD47" s="214"/>
      <c r="USE47" s="214"/>
      <c r="USF47" s="214"/>
      <c r="USG47" s="214"/>
      <c r="USH47" s="214"/>
      <c r="USI47" s="214"/>
      <c r="USJ47" s="214"/>
      <c r="USK47" s="214"/>
      <c r="USL47" s="214"/>
      <c r="USM47" s="214"/>
      <c r="USN47" s="214"/>
      <c r="USO47" s="214"/>
      <c r="USP47" s="214"/>
      <c r="USQ47" s="214"/>
      <c r="USR47" s="214"/>
      <c r="USS47" s="214"/>
      <c r="UST47" s="214"/>
      <c r="USU47" s="214"/>
      <c r="USV47" s="214"/>
      <c r="USW47" s="214"/>
      <c r="USX47" s="214"/>
      <c r="USY47" s="214"/>
      <c r="USZ47" s="214"/>
      <c r="UTA47" s="214"/>
      <c r="UTB47" s="214"/>
      <c r="UTC47" s="214"/>
      <c r="UTD47" s="214"/>
      <c r="UTE47" s="214"/>
      <c r="UTF47" s="214"/>
      <c r="UTG47" s="214"/>
      <c r="UTH47" s="214"/>
      <c r="UTI47" s="214"/>
      <c r="UTJ47" s="214"/>
      <c r="UTK47" s="214"/>
      <c r="UTL47" s="214"/>
      <c r="UTM47" s="214"/>
      <c r="UTN47" s="214"/>
      <c r="UTO47" s="214"/>
      <c r="UTP47" s="214"/>
      <c r="UTQ47" s="214"/>
      <c r="UTR47" s="214"/>
      <c r="UTS47" s="214"/>
      <c r="UTT47" s="214"/>
      <c r="UTU47" s="214"/>
      <c r="UTV47" s="214"/>
      <c r="UTW47" s="214"/>
      <c r="UTX47" s="214"/>
      <c r="UTY47" s="214"/>
      <c r="UTZ47" s="214"/>
      <c r="UUA47" s="214"/>
      <c r="UUB47" s="214"/>
      <c r="UUC47" s="214"/>
      <c r="UUD47" s="214"/>
      <c r="UUE47" s="214"/>
      <c r="UUF47" s="214"/>
      <c r="UUG47" s="214"/>
      <c r="UUH47" s="214"/>
      <c r="UUI47" s="214"/>
      <c r="UUJ47" s="214"/>
      <c r="UUK47" s="214"/>
      <c r="UUL47" s="214"/>
      <c r="UUM47" s="214"/>
      <c r="UUN47" s="214"/>
      <c r="UUO47" s="214"/>
      <c r="UUP47" s="214"/>
      <c r="UUQ47" s="214"/>
      <c r="UUR47" s="214"/>
      <c r="UUS47" s="214"/>
      <c r="UUT47" s="214"/>
      <c r="UUU47" s="214"/>
      <c r="UUV47" s="214"/>
      <c r="UUW47" s="214"/>
      <c r="UUX47" s="214"/>
      <c r="UUY47" s="214"/>
      <c r="UUZ47" s="214"/>
      <c r="UVA47" s="214"/>
      <c r="UVB47" s="214"/>
      <c r="UVC47" s="214"/>
      <c r="UVD47" s="214"/>
      <c r="UVE47" s="214"/>
      <c r="UVF47" s="214"/>
      <c r="UVG47" s="214"/>
      <c r="UVH47" s="214"/>
      <c r="UVI47" s="214"/>
      <c r="UVJ47" s="214"/>
      <c r="UVK47" s="214"/>
      <c r="UVL47" s="214"/>
      <c r="UVM47" s="214"/>
      <c r="UVN47" s="214"/>
      <c r="UVO47" s="214"/>
      <c r="UVP47" s="214"/>
      <c r="UVQ47" s="214"/>
      <c r="UVR47" s="214"/>
      <c r="UVS47" s="214"/>
      <c r="UVT47" s="214"/>
      <c r="UVU47" s="214"/>
      <c r="UVV47" s="214"/>
      <c r="UVW47" s="214"/>
      <c r="UVX47" s="214"/>
      <c r="UVY47" s="214"/>
      <c r="UVZ47" s="214"/>
      <c r="UWA47" s="214"/>
      <c r="UWB47" s="214"/>
      <c r="UWC47" s="214"/>
      <c r="UWD47" s="214"/>
      <c r="UWE47" s="214"/>
      <c r="UWF47" s="214"/>
      <c r="UWG47" s="214"/>
      <c r="UWH47" s="214"/>
      <c r="UWI47" s="214"/>
      <c r="UWJ47" s="214"/>
      <c r="UWK47" s="214"/>
      <c r="UWL47" s="214"/>
      <c r="UWM47" s="214"/>
      <c r="UWN47" s="214"/>
      <c r="UWO47" s="214"/>
      <c r="UWP47" s="214"/>
      <c r="UWQ47" s="214"/>
      <c r="UWR47" s="214"/>
      <c r="UWS47" s="214"/>
      <c r="UWT47" s="214"/>
      <c r="UWU47" s="214"/>
      <c r="UWV47" s="214"/>
      <c r="UWW47" s="214"/>
      <c r="UWX47" s="214"/>
      <c r="UWY47" s="214"/>
      <c r="UWZ47" s="214"/>
      <c r="UXA47" s="214"/>
      <c r="UXB47" s="214"/>
      <c r="UXC47" s="214"/>
      <c r="UXD47" s="214"/>
      <c r="UXE47" s="214"/>
      <c r="UXF47" s="214"/>
      <c r="UXG47" s="214"/>
      <c r="UXH47" s="214"/>
      <c r="UXI47" s="214"/>
      <c r="UXJ47" s="214"/>
      <c r="UXK47" s="214"/>
      <c r="UXL47" s="214"/>
      <c r="UXM47" s="214"/>
      <c r="UXN47" s="214"/>
      <c r="UXO47" s="214"/>
      <c r="UXP47" s="214"/>
      <c r="UXQ47" s="214"/>
      <c r="UXR47" s="214"/>
      <c r="UXS47" s="214"/>
      <c r="UXT47" s="214"/>
      <c r="UXU47" s="214"/>
      <c r="UXV47" s="214"/>
      <c r="UXW47" s="214"/>
      <c r="UXX47" s="214"/>
      <c r="UXY47" s="214"/>
      <c r="UXZ47" s="214"/>
      <c r="UYA47" s="214"/>
      <c r="UYB47" s="214"/>
      <c r="UYC47" s="214"/>
      <c r="UYD47" s="214"/>
      <c r="UYE47" s="214"/>
      <c r="UYF47" s="214"/>
      <c r="UYG47" s="214"/>
      <c r="UYH47" s="214"/>
      <c r="UYI47" s="214"/>
      <c r="UYJ47" s="214"/>
      <c r="UYK47" s="214"/>
      <c r="UYL47" s="214"/>
      <c r="UYM47" s="214"/>
      <c r="UYN47" s="214"/>
      <c r="UYO47" s="214"/>
      <c r="UYP47" s="214"/>
      <c r="UYQ47" s="214"/>
      <c r="UYR47" s="214"/>
      <c r="UYS47" s="214"/>
      <c r="UYT47" s="214"/>
      <c r="UYU47" s="214"/>
      <c r="UYV47" s="214"/>
      <c r="UYW47" s="214"/>
      <c r="UYX47" s="214"/>
      <c r="UYY47" s="214"/>
      <c r="UYZ47" s="214"/>
      <c r="UZA47" s="214"/>
      <c r="UZB47" s="214"/>
      <c r="UZC47" s="214"/>
      <c r="UZD47" s="214"/>
      <c r="UZE47" s="214"/>
      <c r="UZF47" s="214"/>
      <c r="UZG47" s="214"/>
      <c r="UZH47" s="214"/>
      <c r="UZI47" s="214"/>
      <c r="UZJ47" s="214"/>
      <c r="UZK47" s="214"/>
      <c r="UZL47" s="214"/>
      <c r="UZM47" s="214"/>
      <c r="UZN47" s="214"/>
      <c r="UZO47" s="214"/>
      <c r="UZP47" s="214"/>
      <c r="UZQ47" s="214"/>
      <c r="UZR47" s="214"/>
      <c r="UZS47" s="214"/>
      <c r="UZT47" s="214"/>
      <c r="UZU47" s="214"/>
      <c r="UZV47" s="214"/>
      <c r="UZW47" s="214"/>
      <c r="UZX47" s="214"/>
      <c r="UZY47" s="214"/>
      <c r="UZZ47" s="214"/>
      <c r="VAA47" s="214"/>
      <c r="VAB47" s="214"/>
      <c r="VAC47" s="214"/>
      <c r="VAD47" s="214"/>
      <c r="VAE47" s="214"/>
      <c r="VAF47" s="214"/>
      <c r="VAG47" s="214"/>
      <c r="VAH47" s="214"/>
      <c r="VAI47" s="214"/>
      <c r="VAJ47" s="214"/>
      <c r="VAK47" s="214"/>
      <c r="VAL47" s="214"/>
      <c r="VAM47" s="214"/>
      <c r="VAN47" s="214"/>
      <c r="VAO47" s="214"/>
      <c r="VAP47" s="214"/>
      <c r="VAQ47" s="214"/>
      <c r="VAR47" s="214"/>
      <c r="VAS47" s="214"/>
      <c r="VAT47" s="214"/>
      <c r="VAU47" s="214"/>
      <c r="VAV47" s="214"/>
      <c r="VAW47" s="214"/>
      <c r="VAX47" s="214"/>
      <c r="VAY47" s="214"/>
      <c r="VAZ47" s="214"/>
      <c r="VBA47" s="214"/>
      <c r="VBB47" s="214"/>
      <c r="VBC47" s="214"/>
      <c r="VBD47" s="214"/>
      <c r="VBE47" s="214"/>
      <c r="VBF47" s="214"/>
      <c r="VBG47" s="214"/>
      <c r="VBH47" s="214"/>
      <c r="VBI47" s="214"/>
      <c r="VBJ47" s="214"/>
      <c r="VBK47" s="214"/>
      <c r="VBL47" s="214"/>
      <c r="VBM47" s="214"/>
      <c r="VBN47" s="214"/>
      <c r="VBO47" s="214"/>
      <c r="VBP47" s="214"/>
      <c r="VBQ47" s="214"/>
      <c r="VBR47" s="214"/>
      <c r="VBS47" s="214"/>
      <c r="VBT47" s="214"/>
      <c r="VBU47" s="214"/>
      <c r="VBV47" s="214"/>
      <c r="VBW47" s="214"/>
      <c r="VBX47" s="214"/>
      <c r="VBY47" s="214"/>
      <c r="VBZ47" s="214"/>
      <c r="VCA47" s="214"/>
      <c r="VCB47" s="214"/>
      <c r="VCC47" s="214"/>
      <c r="VCD47" s="214"/>
      <c r="VCE47" s="214"/>
      <c r="VCF47" s="214"/>
      <c r="VCG47" s="214"/>
      <c r="VCH47" s="214"/>
      <c r="VCI47" s="214"/>
      <c r="VCJ47" s="214"/>
      <c r="VCK47" s="214"/>
      <c r="VCL47" s="214"/>
      <c r="VCM47" s="214"/>
      <c r="VCN47" s="214"/>
      <c r="VCO47" s="214"/>
      <c r="VCP47" s="214"/>
      <c r="VCQ47" s="214"/>
      <c r="VCR47" s="214"/>
      <c r="VCS47" s="214"/>
      <c r="VCT47" s="214"/>
      <c r="VCU47" s="214"/>
      <c r="VCV47" s="214"/>
      <c r="VCW47" s="214"/>
      <c r="VCX47" s="214"/>
      <c r="VCY47" s="214"/>
      <c r="VCZ47" s="214"/>
      <c r="VDA47" s="214"/>
      <c r="VDB47" s="214"/>
      <c r="VDC47" s="214"/>
      <c r="VDD47" s="214"/>
      <c r="VDE47" s="214"/>
      <c r="VDF47" s="214"/>
      <c r="VDG47" s="214"/>
      <c r="VDH47" s="214"/>
      <c r="VDI47" s="214"/>
      <c r="VDJ47" s="214"/>
      <c r="VDK47" s="214"/>
      <c r="VDL47" s="214"/>
      <c r="VDM47" s="214"/>
      <c r="VDN47" s="214"/>
      <c r="VDO47" s="214"/>
      <c r="VDP47" s="214"/>
      <c r="VDQ47" s="214"/>
      <c r="VDR47" s="214"/>
      <c r="VDS47" s="214"/>
      <c r="VDT47" s="214"/>
      <c r="VDU47" s="214"/>
      <c r="VDV47" s="214"/>
      <c r="VDW47" s="214"/>
      <c r="VDX47" s="214"/>
      <c r="VDY47" s="214"/>
      <c r="VDZ47" s="214"/>
      <c r="VEA47" s="214"/>
      <c r="VEB47" s="214"/>
      <c r="VEC47" s="214"/>
      <c r="VED47" s="214"/>
      <c r="VEE47" s="214"/>
      <c r="VEF47" s="214"/>
      <c r="VEG47" s="214"/>
      <c r="VEH47" s="214"/>
      <c r="VEI47" s="214"/>
      <c r="VEJ47" s="214"/>
      <c r="VEK47" s="214"/>
      <c r="VEL47" s="214"/>
      <c r="VEM47" s="214"/>
      <c r="VEN47" s="214"/>
      <c r="VEO47" s="214"/>
      <c r="VEP47" s="214"/>
      <c r="VEQ47" s="214"/>
      <c r="VER47" s="214"/>
      <c r="VES47" s="214"/>
      <c r="VET47" s="214"/>
      <c r="VEU47" s="214"/>
      <c r="VEV47" s="214"/>
      <c r="VEW47" s="214"/>
      <c r="VEX47" s="214"/>
      <c r="VEY47" s="214"/>
      <c r="VEZ47" s="214"/>
      <c r="VFA47" s="214"/>
      <c r="VFB47" s="214"/>
      <c r="VFC47" s="214"/>
      <c r="VFD47" s="214"/>
      <c r="VFE47" s="214"/>
      <c r="VFF47" s="214"/>
      <c r="VFG47" s="214"/>
      <c r="VFH47" s="214"/>
      <c r="VFI47" s="214"/>
      <c r="VFJ47" s="214"/>
      <c r="VFK47" s="214"/>
      <c r="VFL47" s="214"/>
      <c r="VFM47" s="214"/>
      <c r="VFN47" s="214"/>
      <c r="VFO47" s="214"/>
      <c r="VFP47" s="214"/>
      <c r="VFQ47" s="214"/>
      <c r="VFR47" s="214"/>
      <c r="VFS47" s="214"/>
      <c r="VFT47" s="214"/>
      <c r="VFU47" s="214"/>
      <c r="VFV47" s="214"/>
      <c r="VFW47" s="214"/>
      <c r="VFX47" s="214"/>
      <c r="VFY47" s="214"/>
      <c r="VFZ47" s="214"/>
      <c r="VGA47" s="214"/>
      <c r="VGB47" s="214"/>
      <c r="VGC47" s="214"/>
      <c r="VGD47" s="214"/>
      <c r="VGE47" s="214"/>
      <c r="VGF47" s="214"/>
      <c r="VGG47" s="214"/>
      <c r="VGH47" s="214"/>
      <c r="VGI47" s="214"/>
      <c r="VGJ47" s="214"/>
      <c r="VGK47" s="214"/>
      <c r="VGL47" s="214"/>
      <c r="VGM47" s="214"/>
      <c r="VGN47" s="214"/>
      <c r="VGO47" s="214"/>
      <c r="VGP47" s="214"/>
      <c r="VGQ47" s="214"/>
      <c r="VGR47" s="214"/>
      <c r="VGS47" s="214"/>
      <c r="VGT47" s="214"/>
      <c r="VGU47" s="214"/>
      <c r="VGV47" s="214"/>
      <c r="VGW47" s="214"/>
      <c r="VGX47" s="214"/>
      <c r="VGY47" s="214"/>
      <c r="VGZ47" s="214"/>
      <c r="VHA47" s="214"/>
      <c r="VHB47" s="214"/>
      <c r="VHC47" s="214"/>
      <c r="VHD47" s="214"/>
      <c r="VHE47" s="214"/>
      <c r="VHF47" s="214"/>
      <c r="VHG47" s="214"/>
      <c r="VHH47" s="214"/>
      <c r="VHI47" s="214"/>
      <c r="VHJ47" s="214"/>
      <c r="VHK47" s="214"/>
      <c r="VHL47" s="214"/>
      <c r="VHM47" s="214"/>
      <c r="VHN47" s="214"/>
      <c r="VHO47" s="214"/>
      <c r="VHP47" s="214"/>
      <c r="VHQ47" s="214"/>
      <c r="VHR47" s="214"/>
      <c r="VHS47" s="214"/>
      <c r="VHT47" s="214"/>
      <c r="VHU47" s="214"/>
      <c r="VHV47" s="214"/>
      <c r="VHW47" s="214"/>
      <c r="VHX47" s="214"/>
      <c r="VHY47" s="214"/>
      <c r="VHZ47" s="214"/>
      <c r="VIA47" s="214"/>
      <c r="VIB47" s="214"/>
      <c r="VIC47" s="214"/>
      <c r="VID47" s="214"/>
      <c r="VIE47" s="214"/>
      <c r="VIF47" s="214"/>
      <c r="VIG47" s="214"/>
      <c r="VIH47" s="214"/>
      <c r="VII47" s="214"/>
      <c r="VIJ47" s="214"/>
      <c r="VIK47" s="214"/>
      <c r="VIL47" s="214"/>
      <c r="VIM47" s="214"/>
      <c r="VIN47" s="214"/>
      <c r="VIO47" s="214"/>
      <c r="VIP47" s="214"/>
      <c r="VIQ47" s="214"/>
      <c r="VIR47" s="214"/>
      <c r="VIS47" s="214"/>
      <c r="VIT47" s="214"/>
      <c r="VIU47" s="214"/>
      <c r="VIV47" s="214"/>
      <c r="VIW47" s="214"/>
      <c r="VIX47" s="214"/>
      <c r="VIY47" s="214"/>
      <c r="VIZ47" s="214"/>
      <c r="VJA47" s="214"/>
      <c r="VJB47" s="214"/>
      <c r="VJC47" s="214"/>
      <c r="VJD47" s="214"/>
      <c r="VJE47" s="214"/>
      <c r="VJF47" s="214"/>
      <c r="VJG47" s="214"/>
      <c r="VJH47" s="214"/>
      <c r="VJI47" s="214"/>
      <c r="VJJ47" s="214"/>
      <c r="VJK47" s="214"/>
      <c r="VJL47" s="214"/>
      <c r="VJM47" s="214"/>
      <c r="VJN47" s="214"/>
      <c r="VJO47" s="214"/>
      <c r="VJP47" s="214"/>
      <c r="VJQ47" s="214"/>
      <c r="VJR47" s="214"/>
      <c r="VJS47" s="214"/>
      <c r="VJT47" s="214"/>
      <c r="VJU47" s="214"/>
      <c r="VJV47" s="214"/>
      <c r="VJW47" s="214"/>
      <c r="VJX47" s="214"/>
      <c r="VJY47" s="214"/>
      <c r="VJZ47" s="214"/>
      <c r="VKA47" s="214"/>
      <c r="VKB47" s="214"/>
      <c r="VKC47" s="214"/>
      <c r="VKD47" s="214"/>
      <c r="VKE47" s="214"/>
      <c r="VKF47" s="214"/>
      <c r="VKG47" s="214"/>
      <c r="VKH47" s="214"/>
      <c r="VKI47" s="214"/>
      <c r="VKJ47" s="214"/>
      <c r="VKK47" s="214"/>
      <c r="VKL47" s="214"/>
      <c r="VKM47" s="214"/>
      <c r="VKN47" s="214"/>
      <c r="VKO47" s="214"/>
      <c r="VKP47" s="214"/>
      <c r="VKQ47" s="214"/>
      <c r="VKR47" s="214"/>
      <c r="VKS47" s="214"/>
      <c r="VKT47" s="214"/>
      <c r="VKU47" s="214"/>
      <c r="VKV47" s="214"/>
      <c r="VKW47" s="214"/>
      <c r="VKX47" s="214"/>
      <c r="VKY47" s="214"/>
      <c r="VKZ47" s="214"/>
      <c r="VLA47" s="214"/>
      <c r="VLB47" s="214"/>
      <c r="VLC47" s="214"/>
      <c r="VLD47" s="214"/>
      <c r="VLE47" s="214"/>
      <c r="VLF47" s="214"/>
      <c r="VLG47" s="214"/>
      <c r="VLH47" s="214"/>
      <c r="VLI47" s="214"/>
      <c r="VLJ47" s="214"/>
      <c r="VLK47" s="214"/>
      <c r="VLL47" s="214"/>
      <c r="VLM47" s="214"/>
      <c r="VLN47" s="214"/>
      <c r="VLO47" s="214"/>
      <c r="VLP47" s="214"/>
      <c r="VLQ47" s="214"/>
      <c r="VLR47" s="214"/>
      <c r="VLS47" s="214"/>
      <c r="VLT47" s="214"/>
      <c r="VLU47" s="214"/>
      <c r="VLV47" s="214"/>
      <c r="VLW47" s="214"/>
      <c r="VLX47" s="214"/>
      <c r="VLY47" s="214"/>
      <c r="VLZ47" s="214"/>
      <c r="VMA47" s="214"/>
      <c r="VMB47" s="214"/>
      <c r="VMC47" s="214"/>
      <c r="VMD47" s="214"/>
      <c r="VME47" s="214"/>
      <c r="VMF47" s="214"/>
      <c r="VMG47" s="214"/>
      <c r="VMH47" s="214"/>
      <c r="VMI47" s="214"/>
      <c r="VMJ47" s="214"/>
      <c r="VMK47" s="214"/>
      <c r="VML47" s="214"/>
      <c r="VMM47" s="214"/>
      <c r="VMN47" s="214"/>
      <c r="VMO47" s="214"/>
      <c r="VMP47" s="214"/>
      <c r="VMQ47" s="214"/>
      <c r="VMR47" s="214"/>
      <c r="VMS47" s="214"/>
      <c r="VMT47" s="214"/>
      <c r="VMU47" s="214"/>
      <c r="VMV47" s="214"/>
      <c r="VMW47" s="214"/>
      <c r="VMX47" s="214"/>
      <c r="VMY47" s="214"/>
      <c r="VMZ47" s="214"/>
      <c r="VNA47" s="214"/>
      <c r="VNB47" s="214"/>
      <c r="VNC47" s="214"/>
      <c r="VND47" s="214"/>
      <c r="VNE47" s="214"/>
      <c r="VNF47" s="214"/>
      <c r="VNG47" s="214"/>
      <c r="VNH47" s="214"/>
      <c r="VNI47" s="214"/>
      <c r="VNJ47" s="214"/>
      <c r="VNK47" s="214"/>
      <c r="VNL47" s="214"/>
      <c r="VNM47" s="214"/>
      <c r="VNN47" s="214"/>
      <c r="VNO47" s="214"/>
      <c r="VNP47" s="214"/>
      <c r="VNQ47" s="214"/>
      <c r="VNR47" s="214"/>
      <c r="VNS47" s="214"/>
      <c r="VNT47" s="214"/>
      <c r="VNU47" s="214"/>
      <c r="VNV47" s="214"/>
      <c r="VNW47" s="214"/>
      <c r="VNX47" s="214"/>
      <c r="VNY47" s="214"/>
      <c r="VNZ47" s="214"/>
      <c r="VOA47" s="214"/>
      <c r="VOB47" s="214"/>
      <c r="VOC47" s="214"/>
      <c r="VOD47" s="214"/>
      <c r="VOE47" s="214"/>
      <c r="VOF47" s="214"/>
      <c r="VOG47" s="214"/>
      <c r="VOH47" s="214"/>
      <c r="VOI47" s="214"/>
      <c r="VOJ47" s="214"/>
      <c r="VOK47" s="214"/>
      <c r="VOL47" s="214"/>
      <c r="VOM47" s="214"/>
      <c r="VON47" s="214"/>
      <c r="VOO47" s="214"/>
      <c r="VOP47" s="214"/>
      <c r="VOQ47" s="214"/>
      <c r="VOR47" s="214"/>
      <c r="VOS47" s="214"/>
      <c r="VOT47" s="214"/>
      <c r="VOU47" s="214"/>
      <c r="VOV47" s="214"/>
      <c r="VOW47" s="214"/>
      <c r="VOX47" s="214"/>
      <c r="VOY47" s="214"/>
      <c r="VOZ47" s="214"/>
      <c r="VPA47" s="214"/>
      <c r="VPB47" s="214"/>
      <c r="VPC47" s="214"/>
      <c r="VPD47" s="214"/>
      <c r="VPE47" s="214"/>
      <c r="VPF47" s="214"/>
      <c r="VPG47" s="214"/>
      <c r="VPH47" s="214"/>
      <c r="VPI47" s="214"/>
      <c r="VPJ47" s="214"/>
      <c r="VPK47" s="214"/>
      <c r="VPL47" s="214"/>
      <c r="VPM47" s="214"/>
      <c r="VPN47" s="214"/>
      <c r="VPO47" s="214"/>
      <c r="VPP47" s="214"/>
      <c r="VPQ47" s="214"/>
      <c r="VPR47" s="214"/>
      <c r="VPS47" s="214"/>
      <c r="VPT47" s="214"/>
      <c r="VPU47" s="214"/>
      <c r="VPV47" s="214"/>
      <c r="VPW47" s="214"/>
      <c r="VPX47" s="214"/>
      <c r="VPY47" s="214"/>
      <c r="VPZ47" s="214"/>
      <c r="VQA47" s="214"/>
      <c r="VQB47" s="214"/>
      <c r="VQC47" s="214"/>
      <c r="VQD47" s="214"/>
      <c r="VQE47" s="214"/>
      <c r="VQF47" s="214"/>
      <c r="VQG47" s="214"/>
      <c r="VQH47" s="214"/>
      <c r="VQI47" s="214"/>
      <c r="VQJ47" s="214"/>
      <c r="VQK47" s="214"/>
      <c r="VQL47" s="214"/>
      <c r="VQM47" s="214"/>
      <c r="VQN47" s="214"/>
      <c r="VQO47" s="214"/>
      <c r="VQP47" s="214"/>
      <c r="VQQ47" s="214"/>
      <c r="VQR47" s="214"/>
      <c r="VQS47" s="214"/>
      <c r="VQT47" s="214"/>
      <c r="VQU47" s="214"/>
      <c r="VQV47" s="214"/>
      <c r="VQW47" s="214"/>
      <c r="VQX47" s="214"/>
      <c r="VQY47" s="214"/>
      <c r="VQZ47" s="214"/>
      <c r="VRA47" s="214"/>
      <c r="VRB47" s="214"/>
      <c r="VRC47" s="214"/>
      <c r="VRD47" s="214"/>
      <c r="VRE47" s="214"/>
      <c r="VRF47" s="214"/>
      <c r="VRG47" s="214"/>
      <c r="VRH47" s="214"/>
      <c r="VRI47" s="214"/>
      <c r="VRJ47" s="214"/>
      <c r="VRK47" s="214"/>
      <c r="VRL47" s="214"/>
      <c r="VRM47" s="214"/>
      <c r="VRN47" s="214"/>
      <c r="VRO47" s="214"/>
      <c r="VRP47" s="214"/>
      <c r="VRQ47" s="214"/>
      <c r="VRR47" s="214"/>
      <c r="VRS47" s="214"/>
      <c r="VRT47" s="214"/>
      <c r="VRU47" s="214"/>
      <c r="VRV47" s="214"/>
      <c r="VRW47" s="214"/>
      <c r="VRX47" s="214"/>
      <c r="VRY47" s="214"/>
      <c r="VRZ47" s="214"/>
      <c r="VSA47" s="214"/>
      <c r="VSB47" s="214"/>
      <c r="VSC47" s="214"/>
      <c r="VSD47" s="214"/>
      <c r="VSE47" s="214"/>
      <c r="VSF47" s="214"/>
      <c r="VSG47" s="214"/>
      <c r="VSH47" s="214"/>
      <c r="VSI47" s="214"/>
      <c r="VSJ47" s="214"/>
      <c r="VSK47" s="214"/>
      <c r="VSL47" s="214"/>
      <c r="VSM47" s="214"/>
      <c r="VSN47" s="214"/>
      <c r="VSO47" s="214"/>
      <c r="VSP47" s="214"/>
      <c r="VSQ47" s="214"/>
      <c r="VSR47" s="214"/>
      <c r="VSS47" s="214"/>
      <c r="VST47" s="214"/>
      <c r="VSU47" s="214"/>
      <c r="VSV47" s="214"/>
      <c r="VSW47" s="214"/>
      <c r="VSX47" s="214"/>
      <c r="VSY47" s="214"/>
      <c r="VSZ47" s="214"/>
      <c r="VTA47" s="214"/>
      <c r="VTB47" s="214"/>
      <c r="VTC47" s="214"/>
      <c r="VTD47" s="214"/>
      <c r="VTE47" s="214"/>
      <c r="VTF47" s="214"/>
      <c r="VTG47" s="214"/>
      <c r="VTH47" s="214"/>
      <c r="VTI47" s="214"/>
      <c r="VTJ47" s="214"/>
      <c r="VTK47" s="214"/>
      <c r="VTL47" s="214"/>
      <c r="VTM47" s="214"/>
      <c r="VTN47" s="214"/>
      <c r="VTO47" s="214"/>
      <c r="VTP47" s="214"/>
      <c r="VTQ47" s="214"/>
      <c r="VTR47" s="214"/>
      <c r="VTS47" s="214"/>
      <c r="VTT47" s="214"/>
      <c r="VTU47" s="214"/>
      <c r="VTV47" s="214"/>
      <c r="VTW47" s="214"/>
      <c r="VTX47" s="214"/>
      <c r="VTY47" s="214"/>
      <c r="VTZ47" s="214"/>
      <c r="VUA47" s="214"/>
      <c r="VUB47" s="214"/>
      <c r="VUC47" s="214"/>
      <c r="VUD47" s="214"/>
      <c r="VUE47" s="214"/>
      <c r="VUF47" s="214"/>
      <c r="VUG47" s="214"/>
      <c r="VUH47" s="214"/>
      <c r="VUI47" s="214"/>
      <c r="VUJ47" s="214"/>
      <c r="VUK47" s="214"/>
      <c r="VUL47" s="214"/>
      <c r="VUM47" s="214"/>
      <c r="VUN47" s="214"/>
      <c r="VUO47" s="214"/>
      <c r="VUP47" s="214"/>
      <c r="VUQ47" s="214"/>
      <c r="VUR47" s="214"/>
      <c r="VUS47" s="214"/>
      <c r="VUT47" s="214"/>
      <c r="VUU47" s="214"/>
      <c r="VUV47" s="214"/>
      <c r="VUW47" s="214"/>
      <c r="VUX47" s="214"/>
      <c r="VUY47" s="214"/>
      <c r="VUZ47" s="214"/>
      <c r="VVA47" s="214"/>
      <c r="VVB47" s="214"/>
      <c r="VVC47" s="214"/>
      <c r="VVD47" s="214"/>
      <c r="VVE47" s="214"/>
      <c r="VVF47" s="214"/>
      <c r="VVG47" s="214"/>
      <c r="VVH47" s="214"/>
      <c r="VVI47" s="214"/>
      <c r="VVJ47" s="214"/>
      <c r="VVK47" s="214"/>
      <c r="VVL47" s="214"/>
      <c r="VVM47" s="214"/>
      <c r="VVN47" s="214"/>
      <c r="VVO47" s="214"/>
      <c r="VVP47" s="214"/>
      <c r="VVQ47" s="214"/>
      <c r="VVR47" s="214"/>
      <c r="VVS47" s="214"/>
      <c r="VVT47" s="214"/>
      <c r="VVU47" s="214"/>
      <c r="VVV47" s="214"/>
      <c r="VVW47" s="214"/>
      <c r="VVX47" s="214"/>
      <c r="VVY47" s="214"/>
      <c r="VVZ47" s="214"/>
      <c r="VWA47" s="214"/>
      <c r="VWB47" s="214"/>
      <c r="VWC47" s="214"/>
      <c r="VWD47" s="214"/>
      <c r="VWE47" s="214"/>
      <c r="VWF47" s="214"/>
      <c r="VWG47" s="214"/>
      <c r="VWH47" s="214"/>
      <c r="VWI47" s="214"/>
      <c r="VWJ47" s="214"/>
      <c r="VWK47" s="214"/>
      <c r="VWL47" s="214"/>
      <c r="VWM47" s="214"/>
      <c r="VWN47" s="214"/>
      <c r="VWO47" s="214"/>
      <c r="VWP47" s="214"/>
      <c r="VWQ47" s="214"/>
      <c r="VWR47" s="214"/>
      <c r="VWS47" s="214"/>
      <c r="VWT47" s="214"/>
      <c r="VWU47" s="214"/>
      <c r="VWV47" s="214"/>
      <c r="VWW47" s="214"/>
      <c r="VWX47" s="214"/>
      <c r="VWY47" s="214"/>
      <c r="VWZ47" s="214"/>
      <c r="VXA47" s="214"/>
      <c r="VXB47" s="214"/>
      <c r="VXC47" s="214"/>
      <c r="VXD47" s="214"/>
      <c r="VXE47" s="214"/>
      <c r="VXF47" s="214"/>
      <c r="VXG47" s="214"/>
      <c r="VXH47" s="214"/>
      <c r="VXI47" s="214"/>
      <c r="VXJ47" s="214"/>
      <c r="VXK47" s="214"/>
      <c r="VXL47" s="214"/>
      <c r="VXM47" s="214"/>
      <c r="VXN47" s="214"/>
      <c r="VXO47" s="214"/>
      <c r="VXP47" s="214"/>
      <c r="VXQ47" s="214"/>
      <c r="VXR47" s="214"/>
      <c r="VXS47" s="214"/>
      <c r="VXT47" s="214"/>
      <c r="VXU47" s="214"/>
      <c r="VXV47" s="214"/>
      <c r="VXW47" s="214"/>
      <c r="VXX47" s="214"/>
      <c r="VXY47" s="214"/>
      <c r="VXZ47" s="214"/>
      <c r="VYA47" s="214"/>
      <c r="VYB47" s="214"/>
      <c r="VYC47" s="214"/>
      <c r="VYD47" s="214"/>
      <c r="VYE47" s="214"/>
      <c r="VYF47" s="214"/>
      <c r="VYG47" s="214"/>
      <c r="VYH47" s="214"/>
      <c r="VYI47" s="214"/>
      <c r="VYJ47" s="214"/>
      <c r="VYK47" s="214"/>
      <c r="VYL47" s="214"/>
      <c r="VYM47" s="214"/>
      <c r="VYN47" s="214"/>
      <c r="VYO47" s="214"/>
      <c r="VYP47" s="214"/>
      <c r="VYQ47" s="214"/>
      <c r="VYR47" s="214"/>
      <c r="VYS47" s="214"/>
      <c r="VYT47" s="214"/>
      <c r="VYU47" s="214"/>
      <c r="VYV47" s="214"/>
      <c r="VYW47" s="214"/>
      <c r="VYX47" s="214"/>
      <c r="VYY47" s="214"/>
      <c r="VYZ47" s="214"/>
      <c r="VZA47" s="214"/>
      <c r="VZB47" s="214"/>
      <c r="VZC47" s="214"/>
      <c r="VZD47" s="214"/>
      <c r="VZE47" s="214"/>
      <c r="VZF47" s="214"/>
      <c r="VZG47" s="214"/>
      <c r="VZH47" s="214"/>
      <c r="VZI47" s="214"/>
      <c r="VZJ47" s="214"/>
      <c r="VZK47" s="214"/>
      <c r="VZL47" s="214"/>
      <c r="VZM47" s="214"/>
      <c r="VZN47" s="214"/>
      <c r="VZO47" s="214"/>
      <c r="VZP47" s="214"/>
      <c r="VZQ47" s="214"/>
      <c r="VZR47" s="214"/>
      <c r="VZS47" s="214"/>
      <c r="VZT47" s="214"/>
      <c r="VZU47" s="214"/>
      <c r="VZV47" s="214"/>
      <c r="VZW47" s="214"/>
      <c r="VZX47" s="214"/>
      <c r="VZY47" s="214"/>
      <c r="VZZ47" s="214"/>
      <c r="WAA47" s="214"/>
      <c r="WAB47" s="214"/>
      <c r="WAC47" s="214"/>
      <c r="WAD47" s="214"/>
      <c r="WAE47" s="214"/>
      <c r="WAF47" s="214"/>
      <c r="WAG47" s="214"/>
      <c r="WAH47" s="214"/>
      <c r="WAI47" s="214"/>
      <c r="WAJ47" s="214"/>
      <c r="WAK47" s="214"/>
      <c r="WAL47" s="214"/>
      <c r="WAM47" s="214"/>
      <c r="WAN47" s="214"/>
      <c r="WAO47" s="214"/>
      <c r="WAP47" s="214"/>
      <c r="WAQ47" s="214"/>
      <c r="WAR47" s="214"/>
      <c r="WAS47" s="214"/>
      <c r="WAT47" s="214"/>
      <c r="WAU47" s="214"/>
      <c r="WAV47" s="214"/>
      <c r="WAW47" s="214"/>
      <c r="WAX47" s="214"/>
      <c r="WAY47" s="214"/>
      <c r="WAZ47" s="214"/>
      <c r="WBA47" s="214"/>
      <c r="WBB47" s="214"/>
      <c r="WBC47" s="214"/>
      <c r="WBD47" s="214"/>
      <c r="WBE47" s="214"/>
      <c r="WBF47" s="214"/>
      <c r="WBG47" s="214"/>
      <c r="WBH47" s="214"/>
      <c r="WBI47" s="214"/>
      <c r="WBJ47" s="214"/>
      <c r="WBK47" s="214"/>
      <c r="WBL47" s="214"/>
      <c r="WBM47" s="214"/>
      <c r="WBN47" s="214"/>
      <c r="WBO47" s="214"/>
      <c r="WBP47" s="214"/>
      <c r="WBQ47" s="214"/>
      <c r="WBR47" s="214"/>
      <c r="WBS47" s="214"/>
      <c r="WBT47" s="214"/>
      <c r="WBU47" s="214"/>
      <c r="WBV47" s="214"/>
      <c r="WBW47" s="214"/>
      <c r="WBX47" s="214"/>
      <c r="WBY47" s="214"/>
      <c r="WBZ47" s="214"/>
      <c r="WCA47" s="214"/>
      <c r="WCB47" s="214"/>
      <c r="WCC47" s="214"/>
      <c r="WCD47" s="214"/>
      <c r="WCE47" s="214"/>
      <c r="WCF47" s="214"/>
      <c r="WCG47" s="214"/>
      <c r="WCH47" s="214"/>
      <c r="WCI47" s="214"/>
      <c r="WCJ47" s="214"/>
      <c r="WCK47" s="214"/>
      <c r="WCL47" s="214"/>
      <c r="WCM47" s="214"/>
      <c r="WCN47" s="214"/>
      <c r="WCO47" s="214"/>
      <c r="WCP47" s="214"/>
      <c r="WCQ47" s="214"/>
      <c r="WCR47" s="214"/>
      <c r="WCS47" s="214"/>
      <c r="WCT47" s="214"/>
      <c r="WCU47" s="214"/>
      <c r="WCV47" s="214"/>
      <c r="WCW47" s="214"/>
      <c r="WCX47" s="214"/>
      <c r="WCY47" s="214"/>
      <c r="WCZ47" s="214"/>
      <c r="WDA47" s="214"/>
      <c r="WDB47" s="214"/>
      <c r="WDC47" s="214"/>
      <c r="WDD47" s="214"/>
      <c r="WDE47" s="214"/>
      <c r="WDF47" s="214"/>
      <c r="WDG47" s="214"/>
      <c r="WDH47" s="214"/>
      <c r="WDI47" s="214"/>
      <c r="WDJ47" s="214"/>
      <c r="WDK47" s="214"/>
      <c r="WDL47" s="214"/>
      <c r="WDM47" s="214"/>
      <c r="WDN47" s="214"/>
      <c r="WDO47" s="214"/>
      <c r="WDP47" s="214"/>
      <c r="WDQ47" s="214"/>
      <c r="WDR47" s="214"/>
      <c r="WDS47" s="214"/>
      <c r="WDT47" s="214"/>
      <c r="WDU47" s="214"/>
      <c r="WDV47" s="214"/>
      <c r="WDW47" s="214"/>
      <c r="WDX47" s="214"/>
      <c r="WDY47" s="214"/>
      <c r="WDZ47" s="214"/>
      <c r="WEA47" s="214"/>
      <c r="WEB47" s="214"/>
      <c r="WEC47" s="214"/>
      <c r="WED47" s="214"/>
      <c r="WEE47" s="214"/>
      <c r="WEF47" s="214"/>
      <c r="WEG47" s="214"/>
      <c r="WEH47" s="214"/>
      <c r="WEI47" s="214"/>
      <c r="WEJ47" s="214"/>
      <c r="WEK47" s="214"/>
      <c r="WEL47" s="214"/>
      <c r="WEM47" s="214"/>
      <c r="WEN47" s="214"/>
      <c r="WEO47" s="214"/>
      <c r="WEP47" s="214"/>
      <c r="WEQ47" s="214"/>
      <c r="WER47" s="214"/>
      <c r="WES47" s="214"/>
      <c r="WET47" s="214"/>
      <c r="WEU47" s="214"/>
      <c r="WEV47" s="214"/>
      <c r="WEW47" s="214"/>
      <c r="WEX47" s="214"/>
      <c r="WEY47" s="214"/>
      <c r="WEZ47" s="214"/>
      <c r="WFA47" s="214"/>
      <c r="WFB47" s="214"/>
      <c r="WFC47" s="214"/>
      <c r="WFD47" s="214"/>
      <c r="WFE47" s="214"/>
      <c r="WFF47" s="214"/>
      <c r="WFG47" s="214"/>
      <c r="WFH47" s="214"/>
      <c r="WFI47" s="214"/>
      <c r="WFJ47" s="214"/>
      <c r="WFK47" s="214"/>
      <c r="WFL47" s="214"/>
      <c r="WFM47" s="214"/>
      <c r="WFN47" s="214"/>
      <c r="WFO47" s="214"/>
      <c r="WFP47" s="214"/>
      <c r="WFQ47" s="214"/>
      <c r="WFR47" s="214"/>
      <c r="WFS47" s="214"/>
      <c r="WFT47" s="214"/>
      <c r="WFU47" s="214"/>
      <c r="WFV47" s="214"/>
      <c r="WFW47" s="214"/>
      <c r="WFX47" s="214"/>
      <c r="WFY47" s="214"/>
      <c r="WFZ47" s="214"/>
      <c r="WGA47" s="214"/>
      <c r="WGB47" s="214"/>
      <c r="WGC47" s="214"/>
      <c r="WGD47" s="214"/>
      <c r="WGE47" s="214"/>
      <c r="WGF47" s="214"/>
      <c r="WGG47" s="214"/>
      <c r="WGH47" s="214"/>
      <c r="WGI47" s="214"/>
      <c r="WGJ47" s="214"/>
      <c r="WGK47" s="214"/>
      <c r="WGL47" s="214"/>
      <c r="WGM47" s="214"/>
      <c r="WGN47" s="214"/>
      <c r="WGO47" s="214"/>
      <c r="WGP47" s="214"/>
      <c r="WGQ47" s="214"/>
      <c r="WGR47" s="214"/>
      <c r="WGS47" s="214"/>
      <c r="WGT47" s="214"/>
      <c r="WGU47" s="214"/>
      <c r="WGV47" s="214"/>
      <c r="WGW47" s="214"/>
      <c r="WGX47" s="214"/>
      <c r="WGY47" s="214"/>
      <c r="WGZ47" s="214"/>
      <c r="WHA47" s="214"/>
      <c r="WHB47" s="214"/>
      <c r="WHC47" s="214"/>
      <c r="WHD47" s="214"/>
      <c r="WHE47" s="214"/>
      <c r="WHF47" s="214"/>
      <c r="WHG47" s="214"/>
      <c r="WHH47" s="214"/>
      <c r="WHI47" s="214"/>
      <c r="WHJ47" s="214"/>
      <c r="WHK47" s="214"/>
      <c r="WHL47" s="214"/>
      <c r="WHM47" s="214"/>
      <c r="WHN47" s="214"/>
      <c r="WHO47" s="214"/>
      <c r="WHP47" s="214"/>
      <c r="WHQ47" s="214"/>
      <c r="WHR47" s="214"/>
      <c r="WHS47" s="214"/>
      <c r="WHT47" s="214"/>
      <c r="WHU47" s="214"/>
      <c r="WHV47" s="214"/>
      <c r="WHW47" s="214"/>
      <c r="WHX47" s="214"/>
      <c r="WHY47" s="214"/>
      <c r="WHZ47" s="214"/>
      <c r="WIA47" s="214"/>
      <c r="WIB47" s="214"/>
      <c r="WIC47" s="214"/>
      <c r="WID47" s="214"/>
      <c r="WIE47" s="214"/>
      <c r="WIF47" s="214"/>
      <c r="WIG47" s="214"/>
      <c r="WIH47" s="214"/>
      <c r="WII47" s="214"/>
      <c r="WIJ47" s="214"/>
      <c r="WIK47" s="214"/>
      <c r="WIL47" s="214"/>
      <c r="WIM47" s="214"/>
      <c r="WIN47" s="214"/>
      <c r="WIO47" s="214"/>
      <c r="WIP47" s="214"/>
      <c r="WIQ47" s="214"/>
      <c r="WIR47" s="214"/>
      <c r="WIS47" s="214"/>
      <c r="WIT47" s="214"/>
      <c r="WIU47" s="214"/>
      <c r="WIV47" s="214"/>
      <c r="WIW47" s="214"/>
      <c r="WIX47" s="214"/>
      <c r="WIY47" s="214"/>
      <c r="WIZ47" s="214"/>
      <c r="WJA47" s="214"/>
      <c r="WJB47" s="214"/>
      <c r="WJC47" s="214"/>
      <c r="WJD47" s="214"/>
      <c r="WJE47" s="214"/>
      <c r="WJF47" s="214"/>
      <c r="WJG47" s="214"/>
      <c r="WJH47" s="214"/>
      <c r="WJI47" s="214"/>
      <c r="WJJ47" s="214"/>
      <c r="WJK47" s="214"/>
      <c r="WJL47" s="214"/>
      <c r="WJM47" s="214"/>
      <c r="WJN47" s="214"/>
      <c r="WJO47" s="214"/>
      <c r="WJP47" s="214"/>
      <c r="WJQ47" s="214"/>
      <c r="WJR47" s="214"/>
      <c r="WJS47" s="214"/>
      <c r="WJT47" s="214"/>
      <c r="WJU47" s="214"/>
      <c r="WJV47" s="214"/>
      <c r="WJW47" s="214"/>
      <c r="WJX47" s="214"/>
      <c r="WJY47" s="214"/>
      <c r="WJZ47" s="214"/>
      <c r="WKA47" s="214"/>
      <c r="WKB47" s="214"/>
      <c r="WKC47" s="214"/>
      <c r="WKD47" s="214"/>
      <c r="WKE47" s="214"/>
      <c r="WKF47" s="214"/>
      <c r="WKG47" s="214"/>
      <c r="WKH47" s="214"/>
      <c r="WKI47" s="214"/>
      <c r="WKJ47" s="214"/>
      <c r="WKK47" s="214"/>
      <c r="WKL47" s="214"/>
      <c r="WKM47" s="214"/>
      <c r="WKN47" s="214"/>
      <c r="WKO47" s="214"/>
      <c r="WKP47" s="214"/>
      <c r="WKQ47" s="214"/>
      <c r="WKR47" s="214"/>
      <c r="WKS47" s="214"/>
      <c r="WKT47" s="214"/>
      <c r="WKU47" s="214"/>
      <c r="WKV47" s="214"/>
      <c r="WKW47" s="214"/>
      <c r="WKX47" s="214"/>
      <c r="WKY47" s="214"/>
      <c r="WKZ47" s="214"/>
      <c r="WLA47" s="214"/>
      <c r="WLB47" s="214"/>
      <c r="WLC47" s="214"/>
      <c r="WLD47" s="214"/>
      <c r="WLE47" s="214"/>
      <c r="WLF47" s="214"/>
      <c r="WLG47" s="214"/>
      <c r="WLH47" s="214"/>
      <c r="WLI47" s="214"/>
      <c r="WLJ47" s="214"/>
      <c r="WLK47" s="214"/>
      <c r="WLL47" s="214"/>
      <c r="WLM47" s="214"/>
      <c r="WLN47" s="214"/>
      <c r="WLO47" s="214"/>
      <c r="WLP47" s="214"/>
      <c r="WLQ47" s="214"/>
      <c r="WLR47" s="214"/>
      <c r="WLS47" s="214"/>
      <c r="WLT47" s="214"/>
      <c r="WLU47" s="214"/>
      <c r="WLV47" s="214"/>
      <c r="WLW47" s="214"/>
      <c r="WLX47" s="214"/>
      <c r="WLY47" s="214"/>
      <c r="WLZ47" s="214"/>
      <c r="WMA47" s="214"/>
      <c r="WMB47" s="214"/>
      <c r="WMC47" s="214"/>
      <c r="WMD47" s="214"/>
      <c r="WME47" s="214"/>
      <c r="WMF47" s="214"/>
      <c r="WMG47" s="214"/>
      <c r="WMH47" s="214"/>
      <c r="WMI47" s="214"/>
      <c r="WMJ47" s="214"/>
      <c r="WMK47" s="214"/>
      <c r="WML47" s="214"/>
      <c r="WMM47" s="214"/>
      <c r="WMN47" s="214"/>
      <c r="WMO47" s="214"/>
      <c r="WMP47" s="214"/>
      <c r="WMQ47" s="214"/>
      <c r="WMR47" s="214"/>
      <c r="WMS47" s="214"/>
      <c r="WMT47" s="214"/>
      <c r="WMU47" s="214"/>
      <c r="WMV47" s="214"/>
      <c r="WMW47" s="214"/>
      <c r="WMX47" s="214"/>
      <c r="WMY47" s="214"/>
      <c r="WMZ47" s="214"/>
      <c r="WNA47" s="214"/>
      <c r="WNB47" s="214"/>
      <c r="WNC47" s="214"/>
      <c r="WND47" s="214"/>
      <c r="WNE47" s="214"/>
      <c r="WNF47" s="214"/>
      <c r="WNG47" s="214"/>
      <c r="WNH47" s="214"/>
      <c r="WNI47" s="214"/>
      <c r="WNJ47" s="214"/>
      <c r="WNK47" s="214"/>
      <c r="WNL47" s="214"/>
      <c r="WNM47" s="214"/>
      <c r="WNN47" s="214"/>
      <c r="WNO47" s="214"/>
      <c r="WNP47" s="214"/>
      <c r="WNQ47" s="214"/>
      <c r="WNR47" s="214"/>
      <c r="WNS47" s="214"/>
      <c r="WNT47" s="214"/>
      <c r="WNU47" s="214"/>
      <c r="WNV47" s="214"/>
      <c r="WNW47" s="214"/>
      <c r="WNX47" s="214"/>
      <c r="WNY47" s="214"/>
      <c r="WNZ47" s="214"/>
      <c r="WOA47" s="214"/>
      <c r="WOB47" s="214"/>
      <c r="WOC47" s="214"/>
      <c r="WOD47" s="214"/>
      <c r="WOE47" s="214"/>
      <c r="WOF47" s="214"/>
      <c r="WOG47" s="214"/>
      <c r="WOH47" s="214"/>
      <c r="WOI47" s="214"/>
      <c r="WOJ47" s="214"/>
      <c r="WOK47" s="214"/>
      <c r="WOL47" s="214"/>
      <c r="WOM47" s="214"/>
      <c r="WON47" s="214"/>
      <c r="WOO47" s="214"/>
      <c r="WOP47" s="214"/>
      <c r="WOQ47" s="214"/>
      <c r="WOR47" s="214"/>
      <c r="WOS47" s="214"/>
      <c r="WOT47" s="214"/>
      <c r="WOU47" s="214"/>
      <c r="WOV47" s="214"/>
      <c r="WOW47" s="214"/>
      <c r="WOX47" s="214"/>
      <c r="WOY47" s="214"/>
      <c r="WOZ47" s="214"/>
      <c r="WPA47" s="214"/>
      <c r="WPB47" s="214"/>
      <c r="WPC47" s="214"/>
      <c r="WPD47" s="214"/>
      <c r="WPE47" s="214"/>
      <c r="WPF47" s="214"/>
      <c r="WPG47" s="214"/>
      <c r="WPH47" s="214"/>
      <c r="WPI47" s="214"/>
      <c r="WPJ47" s="214"/>
      <c r="WPK47" s="214"/>
      <c r="WPL47" s="214"/>
      <c r="WPM47" s="214"/>
      <c r="WPN47" s="214"/>
      <c r="WPO47" s="214"/>
      <c r="WPP47" s="214"/>
      <c r="WPQ47" s="214"/>
      <c r="WPR47" s="214"/>
      <c r="WPS47" s="214"/>
      <c r="WPT47" s="214"/>
      <c r="WPU47" s="214"/>
      <c r="WPV47" s="214"/>
      <c r="WPW47" s="214"/>
      <c r="WPX47" s="214"/>
      <c r="WPY47" s="214"/>
      <c r="WPZ47" s="214"/>
      <c r="WQA47" s="214"/>
      <c r="WQB47" s="214"/>
      <c r="WQC47" s="214"/>
      <c r="WQD47" s="214"/>
      <c r="WQE47" s="214"/>
      <c r="WQF47" s="214"/>
      <c r="WQG47" s="214"/>
      <c r="WQH47" s="214"/>
      <c r="WQI47" s="214"/>
      <c r="WQJ47" s="214"/>
      <c r="WQK47" s="214"/>
      <c r="WQL47" s="214"/>
      <c r="WQM47" s="214"/>
      <c r="WQN47" s="214"/>
      <c r="WQO47" s="214"/>
      <c r="WQP47" s="214"/>
      <c r="WQQ47" s="214"/>
      <c r="WQR47" s="214"/>
      <c r="WQS47" s="214"/>
      <c r="WQT47" s="214"/>
      <c r="WQU47" s="214"/>
      <c r="WQV47" s="214"/>
      <c r="WQW47" s="214"/>
      <c r="WQX47" s="214"/>
      <c r="WQY47" s="214"/>
      <c r="WQZ47" s="214"/>
      <c r="WRA47" s="214"/>
      <c r="WRB47" s="214"/>
      <c r="WRC47" s="214"/>
      <c r="WRD47" s="214"/>
      <c r="WRE47" s="214"/>
      <c r="WRF47" s="214"/>
      <c r="WRG47" s="214"/>
      <c r="WRH47" s="214"/>
      <c r="WRI47" s="214"/>
      <c r="WRJ47" s="214"/>
      <c r="WRK47" s="214"/>
      <c r="WRL47" s="214"/>
      <c r="WRM47" s="214"/>
      <c r="WRN47" s="214"/>
      <c r="WRO47" s="214"/>
      <c r="WRP47" s="214"/>
      <c r="WRQ47" s="214"/>
      <c r="WRR47" s="214"/>
      <c r="WRS47" s="214"/>
      <c r="WRT47" s="214"/>
      <c r="WRU47" s="214"/>
      <c r="WRV47" s="214"/>
      <c r="WRW47" s="214"/>
      <c r="WRX47" s="214"/>
      <c r="WRY47" s="214"/>
      <c r="WRZ47" s="214"/>
      <c r="WSA47" s="214"/>
      <c r="WSB47" s="214"/>
      <c r="WSC47" s="214"/>
      <c r="WSD47" s="214"/>
      <c r="WSE47" s="214"/>
      <c r="WSF47" s="214"/>
      <c r="WSG47" s="214"/>
      <c r="WSH47" s="214"/>
      <c r="WSI47" s="214"/>
      <c r="WSJ47" s="214"/>
      <c r="WSK47" s="214"/>
      <c r="WSL47" s="214"/>
      <c r="WSM47" s="214"/>
      <c r="WSN47" s="214"/>
      <c r="WSO47" s="214"/>
      <c r="WSP47" s="214"/>
      <c r="WSQ47" s="214"/>
      <c r="WSR47" s="214"/>
      <c r="WSS47" s="214"/>
      <c r="WST47" s="214"/>
      <c r="WSU47" s="214"/>
      <c r="WSV47" s="214"/>
      <c r="WSW47" s="214"/>
      <c r="WSX47" s="214"/>
      <c r="WSY47" s="214"/>
      <c r="WSZ47" s="214"/>
      <c r="WTA47" s="214"/>
      <c r="WTB47" s="214"/>
      <c r="WTC47" s="214"/>
      <c r="WTD47" s="214"/>
      <c r="WTE47" s="214"/>
      <c r="WTF47" s="214"/>
      <c r="WTG47" s="214"/>
      <c r="WTH47" s="214"/>
      <c r="WTI47" s="214"/>
      <c r="WTJ47" s="214"/>
      <c r="WTK47" s="214"/>
      <c r="WTL47" s="214"/>
      <c r="WTM47" s="214"/>
      <c r="WTN47" s="214"/>
      <c r="WTO47" s="214"/>
      <c r="WTP47" s="214"/>
      <c r="WTQ47" s="214"/>
      <c r="WTR47" s="214"/>
      <c r="WTS47" s="214"/>
      <c r="WTT47" s="214"/>
      <c r="WTU47" s="214"/>
      <c r="WTV47" s="214"/>
      <c r="WTW47" s="214"/>
      <c r="WTX47" s="214"/>
      <c r="WTY47" s="214"/>
      <c r="WTZ47" s="214"/>
      <c r="WUA47" s="214"/>
      <c r="WUB47" s="214"/>
      <c r="WUC47" s="214"/>
      <c r="WUD47" s="214"/>
      <c r="WUE47" s="214"/>
      <c r="WUF47" s="214"/>
      <c r="WUG47" s="214"/>
      <c r="WUH47" s="214"/>
      <c r="WUI47" s="214"/>
      <c r="WUJ47" s="214"/>
      <c r="WUK47" s="214"/>
      <c r="WUL47" s="214"/>
      <c r="WUM47" s="214"/>
      <c r="WUN47" s="214"/>
      <c r="WUO47" s="214"/>
      <c r="WUP47" s="214"/>
      <c r="WUQ47" s="214"/>
      <c r="WUR47" s="214"/>
      <c r="WUS47" s="214"/>
      <c r="WUT47" s="214"/>
      <c r="WUU47" s="214"/>
      <c r="WUV47" s="214"/>
      <c r="WUW47" s="214"/>
      <c r="WUX47" s="214"/>
      <c r="WUY47" s="214"/>
      <c r="WUZ47" s="214"/>
      <c r="WVA47" s="214"/>
      <c r="WVB47" s="214"/>
      <c r="WVC47" s="214"/>
      <c r="WVD47" s="214"/>
      <c r="WVE47" s="214"/>
      <c r="WVF47" s="214"/>
      <c r="WVG47" s="214"/>
      <c r="WVH47" s="214"/>
      <c r="WVI47" s="214"/>
      <c r="WVJ47" s="214"/>
      <c r="WVK47" s="214"/>
      <c r="WVL47" s="214"/>
      <c r="WVM47" s="214"/>
      <c r="WVN47" s="214"/>
      <c r="WVO47" s="214"/>
      <c r="WVP47" s="214"/>
      <c r="WVQ47" s="214"/>
      <c r="WVR47" s="214"/>
      <c r="WVS47" s="214"/>
      <c r="WVT47" s="214"/>
      <c r="WVU47" s="214"/>
      <c r="WVV47" s="214"/>
      <c r="WVW47" s="214"/>
    </row>
    <row r="48" spans="1:16143" s="213" customFormat="1" ht="30" customHeight="1">
      <c r="A48" s="222" t="s">
        <v>2685</v>
      </c>
      <c r="B48" s="222"/>
      <c r="C48" s="222"/>
      <c r="D48" s="222"/>
      <c r="E48" s="222"/>
      <c r="F48" s="222">
        <f>SUM(F45)</f>
        <v>0</v>
      </c>
      <c r="G48" s="222"/>
      <c r="H48" s="222">
        <f>SUM(H45)</f>
        <v>0</v>
      </c>
      <c r="I48" s="222"/>
      <c r="J48" s="222">
        <f>SUM(J45)</f>
        <v>1654330</v>
      </c>
      <c r="K48" s="222"/>
      <c r="L48" s="222">
        <f>F48+H48+J48</f>
        <v>1654330</v>
      </c>
      <c r="M48" s="222"/>
      <c r="O48" s="214"/>
      <c r="P48" s="214"/>
      <c r="Q48" s="214"/>
      <c r="R48" s="214"/>
      <c r="S48" s="214"/>
      <c r="T48" s="214"/>
      <c r="U48" s="214"/>
      <c r="V48" s="214"/>
      <c r="W48" s="214"/>
      <c r="X48" s="214"/>
      <c r="Y48" s="214"/>
      <c r="Z48" s="214"/>
      <c r="AA48" s="214"/>
      <c r="AB48" s="214"/>
      <c r="AC48" s="214"/>
      <c r="AD48" s="214"/>
      <c r="AE48" s="214"/>
      <c r="AF48" s="214"/>
      <c r="AG48" s="214"/>
      <c r="AH48" s="214"/>
      <c r="AI48" s="214"/>
      <c r="AJ48" s="214"/>
      <c r="AK48" s="214"/>
      <c r="AL48" s="214"/>
      <c r="AM48" s="214"/>
      <c r="AN48" s="214"/>
      <c r="AO48" s="214"/>
      <c r="AP48" s="214"/>
      <c r="AQ48" s="214"/>
      <c r="AR48" s="214"/>
      <c r="AS48" s="214"/>
      <c r="AT48" s="214"/>
      <c r="AU48" s="214"/>
      <c r="AV48" s="214"/>
      <c r="AW48" s="214"/>
      <c r="AX48" s="214"/>
      <c r="AY48" s="214"/>
      <c r="AZ48" s="214"/>
      <c r="BA48" s="214"/>
      <c r="BB48" s="214"/>
      <c r="BC48" s="214"/>
      <c r="BD48" s="214"/>
      <c r="BE48" s="214"/>
      <c r="BF48" s="214"/>
      <c r="BG48" s="214"/>
      <c r="BH48" s="214"/>
      <c r="BI48" s="214"/>
      <c r="BJ48" s="214"/>
      <c r="BK48" s="214"/>
      <c r="BL48" s="214"/>
      <c r="BM48" s="214"/>
      <c r="BN48" s="214"/>
      <c r="BO48" s="214"/>
      <c r="BP48" s="214"/>
      <c r="BQ48" s="214"/>
      <c r="BR48" s="214"/>
      <c r="BS48" s="214"/>
      <c r="BT48" s="214"/>
      <c r="BU48" s="214"/>
      <c r="BV48" s="214"/>
      <c r="BW48" s="214"/>
      <c r="BX48" s="214"/>
      <c r="BY48" s="214"/>
      <c r="BZ48" s="214"/>
      <c r="CA48" s="214"/>
      <c r="CB48" s="214"/>
      <c r="CC48" s="214"/>
      <c r="CD48" s="214"/>
      <c r="CE48" s="214"/>
      <c r="CF48" s="214"/>
      <c r="CG48" s="214"/>
      <c r="CH48" s="214"/>
      <c r="CI48" s="214"/>
      <c r="CJ48" s="214"/>
      <c r="CK48" s="214"/>
      <c r="CL48" s="214"/>
      <c r="CM48" s="214"/>
      <c r="CN48" s="214"/>
      <c r="CO48" s="214"/>
      <c r="CP48" s="214"/>
      <c r="CQ48" s="214"/>
      <c r="CR48" s="214"/>
      <c r="CS48" s="214"/>
      <c r="CT48" s="214"/>
      <c r="CU48" s="214"/>
      <c r="CV48" s="214"/>
      <c r="CW48" s="214"/>
      <c r="CX48" s="214"/>
      <c r="CY48" s="214"/>
      <c r="CZ48" s="214"/>
      <c r="DA48" s="214"/>
      <c r="DB48" s="214"/>
      <c r="DC48" s="214"/>
      <c r="DD48" s="214"/>
      <c r="DE48" s="214"/>
      <c r="DF48" s="214"/>
      <c r="DG48" s="214"/>
      <c r="DH48" s="214"/>
      <c r="DI48" s="214"/>
      <c r="DJ48" s="214"/>
      <c r="DK48" s="214"/>
      <c r="DL48" s="214"/>
      <c r="DM48" s="214"/>
      <c r="DN48" s="214"/>
      <c r="DO48" s="214"/>
      <c r="DP48" s="214"/>
      <c r="DQ48" s="214"/>
      <c r="DR48" s="214"/>
      <c r="DS48" s="214"/>
      <c r="DT48" s="214"/>
      <c r="DU48" s="214"/>
      <c r="DV48" s="214"/>
      <c r="DW48" s="214"/>
      <c r="DX48" s="214"/>
      <c r="DY48" s="214"/>
      <c r="DZ48" s="214"/>
      <c r="EA48" s="214"/>
      <c r="EB48" s="214"/>
      <c r="EC48" s="214"/>
      <c r="ED48" s="214"/>
      <c r="EE48" s="214"/>
      <c r="EF48" s="214"/>
      <c r="EG48" s="214"/>
      <c r="EH48" s="214"/>
      <c r="EI48" s="214"/>
      <c r="EJ48" s="214"/>
      <c r="EK48" s="214"/>
      <c r="EL48" s="214"/>
      <c r="EM48" s="214"/>
      <c r="EN48" s="214"/>
      <c r="EO48" s="214"/>
      <c r="EP48" s="214"/>
      <c r="EQ48" s="214"/>
      <c r="ER48" s="214"/>
      <c r="ES48" s="214"/>
      <c r="ET48" s="214"/>
      <c r="EU48" s="214"/>
      <c r="EV48" s="214"/>
      <c r="EW48" s="214"/>
      <c r="EX48" s="214"/>
      <c r="EY48" s="214"/>
      <c r="EZ48" s="214"/>
      <c r="FA48" s="214"/>
      <c r="FB48" s="214"/>
      <c r="FC48" s="214"/>
      <c r="FD48" s="214"/>
      <c r="FE48" s="214"/>
      <c r="FF48" s="214"/>
      <c r="FG48" s="214"/>
      <c r="FH48" s="214"/>
      <c r="FI48" s="214"/>
      <c r="FJ48" s="214"/>
      <c r="FK48" s="214"/>
      <c r="FL48" s="214"/>
      <c r="FM48" s="214"/>
      <c r="FN48" s="214"/>
      <c r="FO48" s="214"/>
      <c r="FP48" s="214"/>
      <c r="FQ48" s="214"/>
      <c r="FR48" s="214"/>
      <c r="FS48" s="214"/>
      <c r="FT48" s="214"/>
      <c r="FU48" s="214"/>
      <c r="FV48" s="214"/>
      <c r="FW48" s="214"/>
      <c r="FX48" s="214"/>
      <c r="FY48" s="214"/>
      <c r="FZ48" s="214"/>
      <c r="GA48" s="214"/>
      <c r="GB48" s="214"/>
      <c r="GC48" s="214"/>
      <c r="GD48" s="214"/>
      <c r="GE48" s="214"/>
      <c r="GF48" s="214"/>
      <c r="GG48" s="214"/>
      <c r="GH48" s="214"/>
      <c r="GI48" s="214"/>
      <c r="GJ48" s="214"/>
      <c r="GK48" s="214"/>
      <c r="GL48" s="214"/>
      <c r="GM48" s="214"/>
      <c r="GN48" s="214"/>
      <c r="GO48" s="214"/>
      <c r="GP48" s="214"/>
      <c r="GQ48" s="214"/>
      <c r="GR48" s="214"/>
      <c r="GS48" s="214"/>
      <c r="GT48" s="214"/>
      <c r="GU48" s="214"/>
      <c r="GV48" s="214"/>
      <c r="GW48" s="214"/>
      <c r="GX48" s="214"/>
      <c r="GY48" s="214"/>
      <c r="GZ48" s="214"/>
      <c r="HA48" s="214"/>
      <c r="HB48" s="214"/>
      <c r="HC48" s="214"/>
      <c r="HD48" s="214"/>
      <c r="HE48" s="214"/>
      <c r="HF48" s="214"/>
      <c r="HG48" s="214"/>
      <c r="HH48" s="214"/>
      <c r="HI48" s="214"/>
      <c r="HJ48" s="214"/>
      <c r="HK48" s="214"/>
      <c r="HL48" s="214"/>
      <c r="HM48" s="214"/>
      <c r="HN48" s="214"/>
      <c r="HO48" s="214"/>
      <c r="HP48" s="214"/>
      <c r="HQ48" s="214"/>
      <c r="HR48" s="214"/>
      <c r="HS48" s="214"/>
      <c r="HT48" s="214"/>
      <c r="HU48" s="214"/>
      <c r="HV48" s="214"/>
      <c r="HW48" s="214"/>
      <c r="HX48" s="214"/>
      <c r="HY48" s="214"/>
      <c r="HZ48" s="214"/>
      <c r="IA48" s="214"/>
      <c r="IB48" s="214"/>
      <c r="IC48" s="214"/>
      <c r="ID48" s="214"/>
      <c r="IE48" s="214"/>
      <c r="IF48" s="214"/>
      <c r="IG48" s="214"/>
      <c r="IH48" s="214"/>
      <c r="II48" s="214"/>
      <c r="IJ48" s="214"/>
      <c r="IK48" s="214"/>
      <c r="IL48" s="214"/>
      <c r="IM48" s="214"/>
      <c r="IN48" s="214"/>
      <c r="IO48" s="214"/>
      <c r="IP48" s="214"/>
      <c r="IQ48" s="214"/>
      <c r="IR48" s="214"/>
      <c r="IS48" s="214"/>
      <c r="IT48" s="214"/>
      <c r="IU48" s="214"/>
      <c r="IV48" s="214"/>
      <c r="IW48" s="214"/>
      <c r="IX48" s="214"/>
      <c r="IY48" s="214"/>
      <c r="IZ48" s="214"/>
      <c r="JA48" s="214"/>
      <c r="JB48" s="214"/>
      <c r="JC48" s="214"/>
      <c r="JD48" s="214"/>
      <c r="JE48" s="214"/>
      <c r="JF48" s="214"/>
      <c r="JG48" s="214"/>
      <c r="JH48" s="214"/>
      <c r="JI48" s="214"/>
      <c r="JJ48" s="214"/>
      <c r="JK48" s="214"/>
      <c r="JL48" s="214"/>
      <c r="JM48" s="214"/>
      <c r="JN48" s="214"/>
      <c r="JO48" s="214"/>
      <c r="JP48" s="214"/>
      <c r="JQ48" s="214"/>
      <c r="JR48" s="214"/>
      <c r="JS48" s="214"/>
      <c r="JT48" s="214"/>
      <c r="JU48" s="214"/>
      <c r="JV48" s="214"/>
      <c r="JW48" s="214"/>
      <c r="JX48" s="214"/>
      <c r="JY48" s="214"/>
      <c r="JZ48" s="214"/>
      <c r="KA48" s="214"/>
      <c r="KB48" s="214"/>
      <c r="KC48" s="214"/>
      <c r="KD48" s="214"/>
      <c r="KE48" s="214"/>
      <c r="KF48" s="214"/>
      <c r="KG48" s="214"/>
      <c r="KH48" s="214"/>
      <c r="KI48" s="214"/>
      <c r="KJ48" s="214"/>
      <c r="KK48" s="214"/>
      <c r="KL48" s="214"/>
      <c r="KM48" s="214"/>
      <c r="KN48" s="214"/>
      <c r="KO48" s="214"/>
      <c r="KP48" s="214"/>
      <c r="KQ48" s="214"/>
      <c r="KR48" s="214"/>
      <c r="KS48" s="214"/>
      <c r="KT48" s="214"/>
      <c r="KU48" s="214"/>
      <c r="KV48" s="214"/>
      <c r="KW48" s="214"/>
      <c r="KX48" s="214"/>
      <c r="KY48" s="214"/>
      <c r="KZ48" s="214"/>
      <c r="LA48" s="214"/>
      <c r="LB48" s="214"/>
      <c r="LC48" s="214"/>
      <c r="LD48" s="214"/>
      <c r="LE48" s="214"/>
      <c r="LF48" s="214"/>
      <c r="LG48" s="214"/>
      <c r="LH48" s="214"/>
      <c r="LI48" s="214"/>
      <c r="LJ48" s="214"/>
      <c r="LK48" s="214"/>
      <c r="LL48" s="214"/>
      <c r="LM48" s="214"/>
      <c r="LN48" s="214"/>
      <c r="LO48" s="214"/>
      <c r="LP48" s="214"/>
      <c r="LQ48" s="214"/>
      <c r="LR48" s="214"/>
      <c r="LS48" s="214"/>
      <c r="LT48" s="214"/>
      <c r="LU48" s="214"/>
      <c r="LV48" s="214"/>
      <c r="LW48" s="214"/>
      <c r="LX48" s="214"/>
      <c r="LY48" s="214"/>
      <c r="LZ48" s="214"/>
      <c r="MA48" s="214"/>
      <c r="MB48" s="214"/>
      <c r="MC48" s="214"/>
      <c r="MD48" s="214"/>
      <c r="ME48" s="214"/>
      <c r="MF48" s="214"/>
      <c r="MG48" s="214"/>
      <c r="MH48" s="214"/>
      <c r="MI48" s="214"/>
      <c r="MJ48" s="214"/>
      <c r="MK48" s="214"/>
      <c r="ML48" s="214"/>
      <c r="MM48" s="214"/>
      <c r="MN48" s="214"/>
      <c r="MO48" s="214"/>
      <c r="MP48" s="214"/>
      <c r="MQ48" s="214"/>
      <c r="MR48" s="214"/>
      <c r="MS48" s="214"/>
      <c r="MT48" s="214"/>
      <c r="MU48" s="214"/>
      <c r="MV48" s="214"/>
      <c r="MW48" s="214"/>
      <c r="MX48" s="214"/>
      <c r="MY48" s="214"/>
      <c r="MZ48" s="214"/>
      <c r="NA48" s="214"/>
      <c r="NB48" s="214"/>
      <c r="NC48" s="214"/>
      <c r="ND48" s="214"/>
      <c r="NE48" s="214"/>
      <c r="NF48" s="214"/>
      <c r="NG48" s="214"/>
      <c r="NH48" s="214"/>
      <c r="NI48" s="214"/>
      <c r="NJ48" s="214"/>
      <c r="NK48" s="214"/>
      <c r="NL48" s="214"/>
      <c r="NM48" s="214"/>
      <c r="NN48" s="214"/>
      <c r="NO48" s="214"/>
      <c r="NP48" s="214"/>
      <c r="NQ48" s="214"/>
      <c r="NR48" s="214"/>
      <c r="NS48" s="214"/>
      <c r="NT48" s="214"/>
      <c r="NU48" s="214"/>
      <c r="NV48" s="214"/>
      <c r="NW48" s="214"/>
      <c r="NX48" s="214"/>
      <c r="NY48" s="214"/>
      <c r="NZ48" s="214"/>
      <c r="OA48" s="214"/>
      <c r="OB48" s="214"/>
      <c r="OC48" s="214"/>
      <c r="OD48" s="214"/>
      <c r="OE48" s="214"/>
      <c r="OF48" s="214"/>
      <c r="OG48" s="214"/>
      <c r="OH48" s="214"/>
      <c r="OI48" s="214"/>
      <c r="OJ48" s="214"/>
      <c r="OK48" s="214"/>
      <c r="OL48" s="214"/>
      <c r="OM48" s="214"/>
      <c r="ON48" s="214"/>
      <c r="OO48" s="214"/>
      <c r="OP48" s="214"/>
      <c r="OQ48" s="214"/>
      <c r="OR48" s="214"/>
      <c r="OS48" s="214"/>
      <c r="OT48" s="214"/>
      <c r="OU48" s="214"/>
      <c r="OV48" s="214"/>
      <c r="OW48" s="214"/>
      <c r="OX48" s="214"/>
      <c r="OY48" s="214"/>
      <c r="OZ48" s="214"/>
      <c r="PA48" s="214"/>
      <c r="PB48" s="214"/>
      <c r="PC48" s="214"/>
      <c r="PD48" s="214"/>
      <c r="PE48" s="214"/>
      <c r="PF48" s="214"/>
      <c r="PG48" s="214"/>
      <c r="PH48" s="214"/>
      <c r="PI48" s="214"/>
      <c r="PJ48" s="214"/>
      <c r="PK48" s="214"/>
      <c r="PL48" s="214"/>
      <c r="PM48" s="214"/>
      <c r="PN48" s="214"/>
      <c r="PO48" s="214"/>
      <c r="PP48" s="214"/>
      <c r="PQ48" s="214"/>
      <c r="PR48" s="214"/>
      <c r="PS48" s="214"/>
      <c r="PT48" s="214"/>
      <c r="PU48" s="214"/>
      <c r="PV48" s="214"/>
      <c r="PW48" s="214"/>
      <c r="PX48" s="214"/>
      <c r="PY48" s="214"/>
      <c r="PZ48" s="214"/>
      <c r="QA48" s="214"/>
      <c r="QB48" s="214"/>
      <c r="QC48" s="214"/>
      <c r="QD48" s="214"/>
      <c r="QE48" s="214"/>
      <c r="QF48" s="214"/>
      <c r="QG48" s="214"/>
      <c r="QH48" s="214"/>
      <c r="QI48" s="214"/>
      <c r="QJ48" s="214"/>
      <c r="QK48" s="214"/>
      <c r="QL48" s="214"/>
      <c r="QM48" s="214"/>
      <c r="QN48" s="214"/>
      <c r="QO48" s="214"/>
      <c r="QP48" s="214"/>
      <c r="QQ48" s="214"/>
      <c r="QR48" s="214"/>
      <c r="QS48" s="214"/>
      <c r="QT48" s="214"/>
      <c r="QU48" s="214"/>
      <c r="QV48" s="214"/>
      <c r="QW48" s="214"/>
      <c r="QX48" s="214"/>
      <c r="QY48" s="214"/>
      <c r="QZ48" s="214"/>
      <c r="RA48" s="214"/>
      <c r="RB48" s="214"/>
      <c r="RC48" s="214"/>
      <c r="RD48" s="214"/>
      <c r="RE48" s="214"/>
      <c r="RF48" s="214"/>
      <c r="RG48" s="214"/>
      <c r="RH48" s="214"/>
      <c r="RI48" s="214"/>
      <c r="RJ48" s="214"/>
      <c r="RK48" s="214"/>
      <c r="RL48" s="214"/>
      <c r="RM48" s="214"/>
      <c r="RN48" s="214"/>
      <c r="RO48" s="214"/>
      <c r="RP48" s="214"/>
      <c r="RQ48" s="214"/>
      <c r="RR48" s="214"/>
      <c r="RS48" s="214"/>
      <c r="RT48" s="214"/>
      <c r="RU48" s="214"/>
      <c r="RV48" s="214"/>
      <c r="RW48" s="214"/>
      <c r="RX48" s="214"/>
      <c r="RY48" s="214"/>
      <c r="RZ48" s="214"/>
      <c r="SA48" s="214"/>
      <c r="SB48" s="214"/>
      <c r="SC48" s="214"/>
      <c r="SD48" s="214"/>
      <c r="SE48" s="214"/>
      <c r="SF48" s="214"/>
      <c r="SG48" s="214"/>
      <c r="SH48" s="214"/>
      <c r="SI48" s="214"/>
      <c r="SJ48" s="214"/>
      <c r="SK48" s="214"/>
      <c r="SL48" s="214"/>
      <c r="SM48" s="214"/>
      <c r="SN48" s="214"/>
      <c r="SO48" s="214"/>
      <c r="SP48" s="214"/>
      <c r="SQ48" s="214"/>
      <c r="SR48" s="214"/>
      <c r="SS48" s="214"/>
      <c r="ST48" s="214"/>
      <c r="SU48" s="214"/>
      <c r="SV48" s="214"/>
      <c r="SW48" s="214"/>
      <c r="SX48" s="214"/>
      <c r="SY48" s="214"/>
      <c r="SZ48" s="214"/>
      <c r="TA48" s="214"/>
      <c r="TB48" s="214"/>
      <c r="TC48" s="214"/>
      <c r="TD48" s="214"/>
      <c r="TE48" s="214"/>
      <c r="TF48" s="214"/>
      <c r="TG48" s="214"/>
      <c r="TH48" s="214"/>
      <c r="TI48" s="214"/>
      <c r="TJ48" s="214"/>
      <c r="TK48" s="214"/>
      <c r="TL48" s="214"/>
      <c r="TM48" s="214"/>
      <c r="TN48" s="214"/>
      <c r="TO48" s="214"/>
      <c r="TP48" s="214"/>
      <c r="TQ48" s="214"/>
      <c r="TR48" s="214"/>
      <c r="TS48" s="214"/>
      <c r="TT48" s="214"/>
      <c r="TU48" s="214"/>
      <c r="TV48" s="214"/>
      <c r="TW48" s="214"/>
      <c r="TX48" s="214"/>
      <c r="TY48" s="214"/>
      <c r="TZ48" s="214"/>
      <c r="UA48" s="214"/>
      <c r="UB48" s="214"/>
      <c r="UC48" s="214"/>
      <c r="UD48" s="214"/>
      <c r="UE48" s="214"/>
      <c r="UF48" s="214"/>
      <c r="UG48" s="214"/>
      <c r="UH48" s="214"/>
      <c r="UI48" s="214"/>
      <c r="UJ48" s="214"/>
      <c r="UK48" s="214"/>
      <c r="UL48" s="214"/>
      <c r="UM48" s="214"/>
      <c r="UN48" s="214"/>
      <c r="UO48" s="214"/>
      <c r="UP48" s="214"/>
      <c r="UQ48" s="214"/>
      <c r="UR48" s="214"/>
      <c r="US48" s="214"/>
      <c r="UT48" s="214"/>
      <c r="UU48" s="214"/>
      <c r="UV48" s="214"/>
      <c r="UW48" s="214"/>
      <c r="UX48" s="214"/>
      <c r="UY48" s="214"/>
      <c r="UZ48" s="214"/>
      <c r="VA48" s="214"/>
      <c r="VB48" s="214"/>
      <c r="VC48" s="214"/>
      <c r="VD48" s="214"/>
      <c r="VE48" s="214"/>
      <c r="VF48" s="214"/>
      <c r="VG48" s="214"/>
      <c r="VH48" s="214"/>
      <c r="VI48" s="214"/>
      <c r="VJ48" s="214"/>
      <c r="VK48" s="214"/>
      <c r="VL48" s="214"/>
      <c r="VM48" s="214"/>
      <c r="VN48" s="214"/>
      <c r="VO48" s="214"/>
      <c r="VP48" s="214"/>
      <c r="VQ48" s="214"/>
      <c r="VR48" s="214"/>
      <c r="VS48" s="214"/>
      <c r="VT48" s="214"/>
      <c r="VU48" s="214"/>
      <c r="VV48" s="214"/>
      <c r="VW48" s="214"/>
      <c r="VX48" s="214"/>
      <c r="VY48" s="214"/>
      <c r="VZ48" s="214"/>
      <c r="WA48" s="214"/>
      <c r="WB48" s="214"/>
      <c r="WC48" s="214"/>
      <c r="WD48" s="214"/>
      <c r="WE48" s="214"/>
      <c r="WF48" s="214"/>
      <c r="WG48" s="214"/>
      <c r="WH48" s="214"/>
      <c r="WI48" s="214"/>
      <c r="WJ48" s="214"/>
      <c r="WK48" s="214"/>
      <c r="WL48" s="214"/>
      <c r="WM48" s="214"/>
      <c r="WN48" s="214"/>
      <c r="WO48" s="214"/>
      <c r="WP48" s="214"/>
      <c r="WQ48" s="214"/>
      <c r="WR48" s="214"/>
      <c r="WS48" s="214"/>
      <c r="WT48" s="214"/>
      <c r="WU48" s="214"/>
      <c r="WV48" s="214"/>
      <c r="WW48" s="214"/>
      <c r="WX48" s="214"/>
      <c r="WY48" s="214"/>
      <c r="WZ48" s="214"/>
      <c r="XA48" s="214"/>
      <c r="XB48" s="214"/>
      <c r="XC48" s="214"/>
      <c r="XD48" s="214"/>
      <c r="XE48" s="214"/>
      <c r="XF48" s="214"/>
      <c r="XG48" s="214"/>
      <c r="XH48" s="214"/>
      <c r="XI48" s="214"/>
      <c r="XJ48" s="214"/>
      <c r="XK48" s="214"/>
      <c r="XL48" s="214"/>
      <c r="XM48" s="214"/>
      <c r="XN48" s="214"/>
      <c r="XO48" s="214"/>
      <c r="XP48" s="214"/>
      <c r="XQ48" s="214"/>
      <c r="XR48" s="214"/>
      <c r="XS48" s="214"/>
      <c r="XT48" s="214"/>
      <c r="XU48" s="214"/>
      <c r="XV48" s="214"/>
      <c r="XW48" s="214"/>
      <c r="XX48" s="214"/>
      <c r="XY48" s="214"/>
      <c r="XZ48" s="214"/>
      <c r="YA48" s="214"/>
      <c r="YB48" s="214"/>
      <c r="YC48" s="214"/>
      <c r="YD48" s="214"/>
      <c r="YE48" s="214"/>
      <c r="YF48" s="214"/>
      <c r="YG48" s="214"/>
      <c r="YH48" s="214"/>
      <c r="YI48" s="214"/>
      <c r="YJ48" s="214"/>
      <c r="YK48" s="214"/>
      <c r="YL48" s="214"/>
      <c r="YM48" s="214"/>
      <c r="YN48" s="214"/>
      <c r="YO48" s="214"/>
      <c r="YP48" s="214"/>
      <c r="YQ48" s="214"/>
      <c r="YR48" s="214"/>
      <c r="YS48" s="214"/>
      <c r="YT48" s="214"/>
      <c r="YU48" s="214"/>
      <c r="YV48" s="214"/>
      <c r="YW48" s="214"/>
      <c r="YX48" s="214"/>
      <c r="YY48" s="214"/>
      <c r="YZ48" s="214"/>
      <c r="ZA48" s="214"/>
      <c r="ZB48" s="214"/>
      <c r="ZC48" s="214"/>
      <c r="ZD48" s="214"/>
      <c r="ZE48" s="214"/>
      <c r="ZF48" s="214"/>
      <c r="ZG48" s="214"/>
      <c r="ZH48" s="214"/>
      <c r="ZI48" s="214"/>
      <c r="ZJ48" s="214"/>
      <c r="ZK48" s="214"/>
      <c r="ZL48" s="214"/>
      <c r="ZM48" s="214"/>
      <c r="ZN48" s="214"/>
      <c r="ZO48" s="214"/>
      <c r="ZP48" s="214"/>
      <c r="ZQ48" s="214"/>
      <c r="ZR48" s="214"/>
      <c r="ZS48" s="214"/>
      <c r="ZT48" s="214"/>
      <c r="ZU48" s="214"/>
      <c r="ZV48" s="214"/>
      <c r="ZW48" s="214"/>
      <c r="ZX48" s="214"/>
      <c r="ZY48" s="214"/>
      <c r="ZZ48" s="214"/>
      <c r="AAA48" s="214"/>
      <c r="AAB48" s="214"/>
      <c r="AAC48" s="214"/>
      <c r="AAD48" s="214"/>
      <c r="AAE48" s="214"/>
      <c r="AAF48" s="214"/>
      <c r="AAG48" s="214"/>
      <c r="AAH48" s="214"/>
      <c r="AAI48" s="214"/>
      <c r="AAJ48" s="214"/>
      <c r="AAK48" s="214"/>
      <c r="AAL48" s="214"/>
      <c r="AAM48" s="214"/>
      <c r="AAN48" s="214"/>
      <c r="AAO48" s="214"/>
      <c r="AAP48" s="214"/>
      <c r="AAQ48" s="214"/>
      <c r="AAR48" s="214"/>
      <c r="AAS48" s="214"/>
      <c r="AAT48" s="214"/>
      <c r="AAU48" s="214"/>
      <c r="AAV48" s="214"/>
      <c r="AAW48" s="214"/>
      <c r="AAX48" s="214"/>
      <c r="AAY48" s="214"/>
      <c r="AAZ48" s="214"/>
      <c r="ABA48" s="214"/>
      <c r="ABB48" s="214"/>
      <c r="ABC48" s="214"/>
      <c r="ABD48" s="214"/>
      <c r="ABE48" s="214"/>
      <c r="ABF48" s="214"/>
      <c r="ABG48" s="214"/>
      <c r="ABH48" s="214"/>
      <c r="ABI48" s="214"/>
      <c r="ABJ48" s="214"/>
      <c r="ABK48" s="214"/>
      <c r="ABL48" s="214"/>
      <c r="ABM48" s="214"/>
      <c r="ABN48" s="214"/>
      <c r="ABO48" s="214"/>
      <c r="ABP48" s="214"/>
      <c r="ABQ48" s="214"/>
      <c r="ABR48" s="214"/>
      <c r="ABS48" s="214"/>
      <c r="ABT48" s="214"/>
      <c r="ABU48" s="214"/>
      <c r="ABV48" s="214"/>
      <c r="ABW48" s="214"/>
      <c r="ABX48" s="214"/>
      <c r="ABY48" s="214"/>
      <c r="ABZ48" s="214"/>
      <c r="ACA48" s="214"/>
      <c r="ACB48" s="214"/>
      <c r="ACC48" s="214"/>
      <c r="ACD48" s="214"/>
      <c r="ACE48" s="214"/>
      <c r="ACF48" s="214"/>
      <c r="ACG48" s="214"/>
      <c r="ACH48" s="214"/>
      <c r="ACI48" s="214"/>
      <c r="ACJ48" s="214"/>
      <c r="ACK48" s="214"/>
      <c r="ACL48" s="214"/>
      <c r="ACM48" s="214"/>
      <c r="ACN48" s="214"/>
      <c r="ACO48" s="214"/>
      <c r="ACP48" s="214"/>
      <c r="ACQ48" s="214"/>
      <c r="ACR48" s="214"/>
      <c r="ACS48" s="214"/>
      <c r="ACT48" s="214"/>
      <c r="ACU48" s="214"/>
      <c r="ACV48" s="214"/>
      <c r="ACW48" s="214"/>
      <c r="ACX48" s="214"/>
      <c r="ACY48" s="214"/>
      <c r="ACZ48" s="214"/>
      <c r="ADA48" s="214"/>
      <c r="ADB48" s="214"/>
      <c r="ADC48" s="214"/>
      <c r="ADD48" s="214"/>
      <c r="ADE48" s="214"/>
      <c r="ADF48" s="214"/>
      <c r="ADG48" s="214"/>
      <c r="ADH48" s="214"/>
      <c r="ADI48" s="214"/>
      <c r="ADJ48" s="214"/>
      <c r="ADK48" s="214"/>
      <c r="ADL48" s="214"/>
      <c r="ADM48" s="214"/>
      <c r="ADN48" s="214"/>
      <c r="ADO48" s="214"/>
      <c r="ADP48" s="214"/>
      <c r="ADQ48" s="214"/>
      <c r="ADR48" s="214"/>
      <c r="ADS48" s="214"/>
      <c r="ADT48" s="214"/>
      <c r="ADU48" s="214"/>
      <c r="ADV48" s="214"/>
      <c r="ADW48" s="214"/>
      <c r="ADX48" s="214"/>
      <c r="ADY48" s="214"/>
      <c r="ADZ48" s="214"/>
      <c r="AEA48" s="214"/>
      <c r="AEB48" s="214"/>
      <c r="AEC48" s="214"/>
      <c r="AED48" s="214"/>
      <c r="AEE48" s="214"/>
      <c r="AEF48" s="214"/>
      <c r="AEG48" s="214"/>
      <c r="AEH48" s="214"/>
      <c r="AEI48" s="214"/>
      <c r="AEJ48" s="214"/>
      <c r="AEK48" s="214"/>
      <c r="AEL48" s="214"/>
      <c r="AEM48" s="214"/>
      <c r="AEN48" s="214"/>
      <c r="AEO48" s="214"/>
      <c r="AEP48" s="214"/>
      <c r="AEQ48" s="214"/>
      <c r="AER48" s="214"/>
      <c r="AES48" s="214"/>
      <c r="AET48" s="214"/>
      <c r="AEU48" s="214"/>
      <c r="AEV48" s="214"/>
      <c r="AEW48" s="214"/>
      <c r="AEX48" s="214"/>
      <c r="AEY48" s="214"/>
      <c r="AEZ48" s="214"/>
      <c r="AFA48" s="214"/>
      <c r="AFB48" s="214"/>
      <c r="AFC48" s="214"/>
      <c r="AFD48" s="214"/>
      <c r="AFE48" s="214"/>
      <c r="AFF48" s="214"/>
      <c r="AFG48" s="214"/>
      <c r="AFH48" s="214"/>
      <c r="AFI48" s="214"/>
      <c r="AFJ48" s="214"/>
      <c r="AFK48" s="214"/>
      <c r="AFL48" s="214"/>
      <c r="AFM48" s="214"/>
      <c r="AFN48" s="214"/>
      <c r="AFO48" s="214"/>
      <c r="AFP48" s="214"/>
      <c r="AFQ48" s="214"/>
      <c r="AFR48" s="214"/>
      <c r="AFS48" s="214"/>
      <c r="AFT48" s="214"/>
      <c r="AFU48" s="214"/>
      <c r="AFV48" s="214"/>
      <c r="AFW48" s="214"/>
      <c r="AFX48" s="214"/>
      <c r="AFY48" s="214"/>
      <c r="AFZ48" s="214"/>
      <c r="AGA48" s="214"/>
      <c r="AGB48" s="214"/>
      <c r="AGC48" s="214"/>
      <c r="AGD48" s="214"/>
      <c r="AGE48" s="214"/>
      <c r="AGF48" s="214"/>
      <c r="AGG48" s="214"/>
      <c r="AGH48" s="214"/>
      <c r="AGI48" s="214"/>
      <c r="AGJ48" s="214"/>
      <c r="AGK48" s="214"/>
      <c r="AGL48" s="214"/>
      <c r="AGM48" s="214"/>
      <c r="AGN48" s="214"/>
      <c r="AGO48" s="214"/>
      <c r="AGP48" s="214"/>
      <c r="AGQ48" s="214"/>
      <c r="AGR48" s="214"/>
      <c r="AGS48" s="214"/>
      <c r="AGT48" s="214"/>
      <c r="AGU48" s="214"/>
      <c r="AGV48" s="214"/>
      <c r="AGW48" s="214"/>
      <c r="AGX48" s="214"/>
      <c r="AGY48" s="214"/>
      <c r="AGZ48" s="214"/>
      <c r="AHA48" s="214"/>
      <c r="AHB48" s="214"/>
      <c r="AHC48" s="214"/>
      <c r="AHD48" s="214"/>
      <c r="AHE48" s="214"/>
      <c r="AHF48" s="214"/>
      <c r="AHG48" s="214"/>
      <c r="AHH48" s="214"/>
      <c r="AHI48" s="214"/>
      <c r="AHJ48" s="214"/>
      <c r="AHK48" s="214"/>
      <c r="AHL48" s="214"/>
      <c r="AHM48" s="214"/>
      <c r="AHN48" s="214"/>
      <c r="AHO48" s="214"/>
      <c r="AHP48" s="214"/>
      <c r="AHQ48" s="214"/>
      <c r="AHR48" s="214"/>
      <c r="AHS48" s="214"/>
      <c r="AHT48" s="214"/>
      <c r="AHU48" s="214"/>
      <c r="AHV48" s="214"/>
      <c r="AHW48" s="214"/>
      <c r="AHX48" s="214"/>
      <c r="AHY48" s="214"/>
      <c r="AHZ48" s="214"/>
      <c r="AIA48" s="214"/>
      <c r="AIB48" s="214"/>
      <c r="AIC48" s="214"/>
      <c r="AID48" s="214"/>
      <c r="AIE48" s="214"/>
      <c r="AIF48" s="214"/>
      <c r="AIG48" s="214"/>
      <c r="AIH48" s="214"/>
      <c r="AII48" s="214"/>
      <c r="AIJ48" s="214"/>
      <c r="AIK48" s="214"/>
      <c r="AIL48" s="214"/>
      <c r="AIM48" s="214"/>
      <c r="AIN48" s="214"/>
      <c r="AIO48" s="214"/>
      <c r="AIP48" s="214"/>
      <c r="AIQ48" s="214"/>
      <c r="AIR48" s="214"/>
      <c r="AIS48" s="214"/>
      <c r="AIT48" s="214"/>
      <c r="AIU48" s="214"/>
      <c r="AIV48" s="214"/>
      <c r="AIW48" s="214"/>
      <c r="AIX48" s="214"/>
      <c r="AIY48" s="214"/>
      <c r="AIZ48" s="214"/>
      <c r="AJA48" s="214"/>
      <c r="AJB48" s="214"/>
      <c r="AJC48" s="214"/>
      <c r="AJD48" s="214"/>
      <c r="AJE48" s="214"/>
      <c r="AJF48" s="214"/>
      <c r="AJG48" s="214"/>
      <c r="AJH48" s="214"/>
      <c r="AJI48" s="214"/>
      <c r="AJJ48" s="214"/>
      <c r="AJK48" s="214"/>
      <c r="AJL48" s="214"/>
      <c r="AJM48" s="214"/>
      <c r="AJN48" s="214"/>
      <c r="AJO48" s="214"/>
      <c r="AJP48" s="214"/>
      <c r="AJQ48" s="214"/>
      <c r="AJR48" s="214"/>
      <c r="AJS48" s="214"/>
      <c r="AJT48" s="214"/>
      <c r="AJU48" s="214"/>
      <c r="AJV48" s="214"/>
      <c r="AJW48" s="214"/>
      <c r="AJX48" s="214"/>
      <c r="AJY48" s="214"/>
      <c r="AJZ48" s="214"/>
      <c r="AKA48" s="214"/>
      <c r="AKB48" s="214"/>
      <c r="AKC48" s="214"/>
      <c r="AKD48" s="214"/>
      <c r="AKE48" s="214"/>
      <c r="AKF48" s="214"/>
      <c r="AKG48" s="214"/>
      <c r="AKH48" s="214"/>
      <c r="AKI48" s="214"/>
      <c r="AKJ48" s="214"/>
      <c r="AKK48" s="214"/>
      <c r="AKL48" s="214"/>
      <c r="AKM48" s="214"/>
      <c r="AKN48" s="214"/>
      <c r="AKO48" s="214"/>
      <c r="AKP48" s="214"/>
      <c r="AKQ48" s="214"/>
      <c r="AKR48" s="214"/>
      <c r="AKS48" s="214"/>
      <c r="AKT48" s="214"/>
      <c r="AKU48" s="214"/>
      <c r="AKV48" s="214"/>
      <c r="AKW48" s="214"/>
      <c r="AKX48" s="214"/>
      <c r="AKY48" s="214"/>
      <c r="AKZ48" s="214"/>
      <c r="ALA48" s="214"/>
      <c r="ALB48" s="214"/>
      <c r="ALC48" s="214"/>
      <c r="ALD48" s="214"/>
      <c r="ALE48" s="214"/>
      <c r="ALF48" s="214"/>
      <c r="ALG48" s="214"/>
      <c r="ALH48" s="214"/>
      <c r="ALI48" s="214"/>
      <c r="ALJ48" s="214"/>
      <c r="ALK48" s="214"/>
      <c r="ALL48" s="214"/>
      <c r="ALM48" s="214"/>
      <c r="ALN48" s="214"/>
      <c r="ALO48" s="214"/>
      <c r="ALP48" s="214"/>
      <c r="ALQ48" s="214"/>
      <c r="ALR48" s="214"/>
      <c r="ALS48" s="214"/>
      <c r="ALT48" s="214"/>
      <c r="ALU48" s="214"/>
      <c r="ALV48" s="214"/>
      <c r="ALW48" s="214"/>
      <c r="ALX48" s="214"/>
      <c r="ALY48" s="214"/>
      <c r="ALZ48" s="214"/>
      <c r="AMA48" s="214"/>
      <c r="AMB48" s="214"/>
      <c r="AMC48" s="214"/>
      <c r="AMD48" s="214"/>
      <c r="AME48" s="214"/>
      <c r="AMF48" s="214"/>
      <c r="AMG48" s="214"/>
      <c r="AMH48" s="214"/>
      <c r="AMI48" s="214"/>
      <c r="AMJ48" s="214"/>
      <c r="AMK48" s="214"/>
      <c r="AML48" s="214"/>
      <c r="AMM48" s="214"/>
      <c r="AMN48" s="214"/>
      <c r="AMO48" s="214"/>
      <c r="AMP48" s="214"/>
      <c r="AMQ48" s="214"/>
      <c r="AMR48" s="214"/>
      <c r="AMS48" s="214"/>
      <c r="AMT48" s="214"/>
      <c r="AMU48" s="214"/>
      <c r="AMV48" s="214"/>
      <c r="AMW48" s="214"/>
      <c r="AMX48" s="214"/>
      <c r="AMY48" s="214"/>
      <c r="AMZ48" s="214"/>
      <c r="ANA48" s="214"/>
      <c r="ANB48" s="214"/>
      <c r="ANC48" s="214"/>
      <c r="AND48" s="214"/>
      <c r="ANE48" s="214"/>
      <c r="ANF48" s="214"/>
      <c r="ANG48" s="214"/>
      <c r="ANH48" s="214"/>
      <c r="ANI48" s="214"/>
      <c r="ANJ48" s="214"/>
      <c r="ANK48" s="214"/>
      <c r="ANL48" s="214"/>
      <c r="ANM48" s="214"/>
      <c r="ANN48" s="214"/>
      <c r="ANO48" s="214"/>
      <c r="ANP48" s="214"/>
      <c r="ANQ48" s="214"/>
      <c r="ANR48" s="214"/>
      <c r="ANS48" s="214"/>
      <c r="ANT48" s="214"/>
      <c r="ANU48" s="214"/>
      <c r="ANV48" s="214"/>
      <c r="ANW48" s="214"/>
      <c r="ANX48" s="214"/>
      <c r="ANY48" s="214"/>
      <c r="ANZ48" s="214"/>
      <c r="AOA48" s="214"/>
      <c r="AOB48" s="214"/>
      <c r="AOC48" s="214"/>
      <c r="AOD48" s="214"/>
      <c r="AOE48" s="214"/>
      <c r="AOF48" s="214"/>
      <c r="AOG48" s="214"/>
      <c r="AOH48" s="214"/>
      <c r="AOI48" s="214"/>
      <c r="AOJ48" s="214"/>
      <c r="AOK48" s="214"/>
      <c r="AOL48" s="214"/>
      <c r="AOM48" s="214"/>
      <c r="AON48" s="214"/>
      <c r="AOO48" s="214"/>
      <c r="AOP48" s="214"/>
      <c r="AOQ48" s="214"/>
      <c r="AOR48" s="214"/>
      <c r="AOS48" s="214"/>
      <c r="AOT48" s="214"/>
      <c r="AOU48" s="214"/>
      <c r="AOV48" s="214"/>
      <c r="AOW48" s="214"/>
      <c r="AOX48" s="214"/>
      <c r="AOY48" s="214"/>
      <c r="AOZ48" s="214"/>
      <c r="APA48" s="214"/>
      <c r="APB48" s="214"/>
      <c r="APC48" s="214"/>
      <c r="APD48" s="214"/>
      <c r="APE48" s="214"/>
      <c r="APF48" s="214"/>
      <c r="APG48" s="214"/>
      <c r="APH48" s="214"/>
      <c r="API48" s="214"/>
      <c r="APJ48" s="214"/>
      <c r="APK48" s="214"/>
      <c r="APL48" s="214"/>
      <c r="APM48" s="214"/>
      <c r="APN48" s="214"/>
      <c r="APO48" s="214"/>
      <c r="APP48" s="214"/>
      <c r="APQ48" s="214"/>
      <c r="APR48" s="214"/>
      <c r="APS48" s="214"/>
      <c r="APT48" s="214"/>
      <c r="APU48" s="214"/>
      <c r="APV48" s="214"/>
      <c r="APW48" s="214"/>
      <c r="APX48" s="214"/>
      <c r="APY48" s="214"/>
      <c r="APZ48" s="214"/>
      <c r="AQA48" s="214"/>
      <c r="AQB48" s="214"/>
      <c r="AQC48" s="214"/>
      <c r="AQD48" s="214"/>
      <c r="AQE48" s="214"/>
      <c r="AQF48" s="214"/>
      <c r="AQG48" s="214"/>
      <c r="AQH48" s="214"/>
      <c r="AQI48" s="214"/>
      <c r="AQJ48" s="214"/>
      <c r="AQK48" s="214"/>
      <c r="AQL48" s="214"/>
      <c r="AQM48" s="214"/>
      <c r="AQN48" s="214"/>
      <c r="AQO48" s="214"/>
      <c r="AQP48" s="214"/>
      <c r="AQQ48" s="214"/>
      <c r="AQR48" s="214"/>
      <c r="AQS48" s="214"/>
      <c r="AQT48" s="214"/>
      <c r="AQU48" s="214"/>
      <c r="AQV48" s="214"/>
      <c r="AQW48" s="214"/>
      <c r="AQX48" s="214"/>
      <c r="AQY48" s="214"/>
      <c r="AQZ48" s="214"/>
      <c r="ARA48" s="214"/>
      <c r="ARB48" s="214"/>
      <c r="ARC48" s="214"/>
      <c r="ARD48" s="214"/>
      <c r="ARE48" s="214"/>
      <c r="ARF48" s="214"/>
      <c r="ARG48" s="214"/>
      <c r="ARH48" s="214"/>
      <c r="ARI48" s="214"/>
      <c r="ARJ48" s="214"/>
      <c r="ARK48" s="214"/>
      <c r="ARL48" s="214"/>
      <c r="ARM48" s="214"/>
      <c r="ARN48" s="214"/>
      <c r="ARO48" s="214"/>
      <c r="ARP48" s="214"/>
      <c r="ARQ48" s="214"/>
      <c r="ARR48" s="214"/>
      <c r="ARS48" s="214"/>
      <c r="ART48" s="214"/>
      <c r="ARU48" s="214"/>
      <c r="ARV48" s="214"/>
      <c r="ARW48" s="214"/>
      <c r="ARX48" s="214"/>
      <c r="ARY48" s="214"/>
      <c r="ARZ48" s="214"/>
      <c r="ASA48" s="214"/>
      <c r="ASB48" s="214"/>
      <c r="ASC48" s="214"/>
      <c r="ASD48" s="214"/>
      <c r="ASE48" s="214"/>
      <c r="ASF48" s="214"/>
      <c r="ASG48" s="214"/>
      <c r="ASH48" s="214"/>
      <c r="ASI48" s="214"/>
      <c r="ASJ48" s="214"/>
      <c r="ASK48" s="214"/>
      <c r="ASL48" s="214"/>
      <c r="ASM48" s="214"/>
      <c r="ASN48" s="214"/>
      <c r="ASO48" s="214"/>
      <c r="ASP48" s="214"/>
      <c r="ASQ48" s="214"/>
      <c r="ASR48" s="214"/>
      <c r="ASS48" s="214"/>
      <c r="AST48" s="214"/>
      <c r="ASU48" s="214"/>
      <c r="ASV48" s="214"/>
      <c r="ASW48" s="214"/>
      <c r="ASX48" s="214"/>
      <c r="ASY48" s="214"/>
      <c r="ASZ48" s="214"/>
      <c r="ATA48" s="214"/>
      <c r="ATB48" s="214"/>
      <c r="ATC48" s="214"/>
      <c r="ATD48" s="214"/>
      <c r="ATE48" s="214"/>
      <c r="ATF48" s="214"/>
      <c r="ATG48" s="214"/>
      <c r="ATH48" s="214"/>
      <c r="ATI48" s="214"/>
      <c r="ATJ48" s="214"/>
      <c r="ATK48" s="214"/>
      <c r="ATL48" s="214"/>
      <c r="ATM48" s="214"/>
      <c r="ATN48" s="214"/>
      <c r="ATO48" s="214"/>
      <c r="ATP48" s="214"/>
      <c r="ATQ48" s="214"/>
      <c r="ATR48" s="214"/>
      <c r="ATS48" s="214"/>
      <c r="ATT48" s="214"/>
      <c r="ATU48" s="214"/>
      <c r="ATV48" s="214"/>
      <c r="ATW48" s="214"/>
      <c r="ATX48" s="214"/>
      <c r="ATY48" s="214"/>
      <c r="ATZ48" s="214"/>
      <c r="AUA48" s="214"/>
      <c r="AUB48" s="214"/>
      <c r="AUC48" s="214"/>
      <c r="AUD48" s="214"/>
      <c r="AUE48" s="214"/>
      <c r="AUF48" s="214"/>
      <c r="AUG48" s="214"/>
      <c r="AUH48" s="214"/>
      <c r="AUI48" s="214"/>
      <c r="AUJ48" s="214"/>
      <c r="AUK48" s="214"/>
      <c r="AUL48" s="214"/>
      <c r="AUM48" s="214"/>
      <c r="AUN48" s="214"/>
      <c r="AUO48" s="214"/>
      <c r="AUP48" s="214"/>
      <c r="AUQ48" s="214"/>
      <c r="AUR48" s="214"/>
      <c r="AUS48" s="214"/>
      <c r="AUT48" s="214"/>
      <c r="AUU48" s="214"/>
      <c r="AUV48" s="214"/>
      <c r="AUW48" s="214"/>
      <c r="AUX48" s="214"/>
      <c r="AUY48" s="214"/>
      <c r="AUZ48" s="214"/>
      <c r="AVA48" s="214"/>
      <c r="AVB48" s="214"/>
      <c r="AVC48" s="214"/>
      <c r="AVD48" s="214"/>
      <c r="AVE48" s="214"/>
      <c r="AVF48" s="214"/>
      <c r="AVG48" s="214"/>
      <c r="AVH48" s="214"/>
      <c r="AVI48" s="214"/>
      <c r="AVJ48" s="214"/>
      <c r="AVK48" s="214"/>
      <c r="AVL48" s="214"/>
      <c r="AVM48" s="214"/>
      <c r="AVN48" s="214"/>
      <c r="AVO48" s="214"/>
      <c r="AVP48" s="214"/>
      <c r="AVQ48" s="214"/>
      <c r="AVR48" s="214"/>
      <c r="AVS48" s="214"/>
      <c r="AVT48" s="214"/>
      <c r="AVU48" s="214"/>
      <c r="AVV48" s="214"/>
      <c r="AVW48" s="214"/>
      <c r="AVX48" s="214"/>
      <c r="AVY48" s="214"/>
      <c r="AVZ48" s="214"/>
      <c r="AWA48" s="214"/>
      <c r="AWB48" s="214"/>
      <c r="AWC48" s="214"/>
      <c r="AWD48" s="214"/>
      <c r="AWE48" s="214"/>
      <c r="AWF48" s="214"/>
      <c r="AWG48" s="214"/>
      <c r="AWH48" s="214"/>
      <c r="AWI48" s="214"/>
      <c r="AWJ48" s="214"/>
      <c r="AWK48" s="214"/>
      <c r="AWL48" s="214"/>
      <c r="AWM48" s="214"/>
      <c r="AWN48" s="214"/>
      <c r="AWO48" s="214"/>
      <c r="AWP48" s="214"/>
      <c r="AWQ48" s="214"/>
      <c r="AWR48" s="214"/>
      <c r="AWS48" s="214"/>
      <c r="AWT48" s="214"/>
      <c r="AWU48" s="214"/>
      <c r="AWV48" s="214"/>
      <c r="AWW48" s="214"/>
      <c r="AWX48" s="214"/>
      <c r="AWY48" s="214"/>
      <c r="AWZ48" s="214"/>
      <c r="AXA48" s="214"/>
      <c r="AXB48" s="214"/>
      <c r="AXC48" s="214"/>
      <c r="AXD48" s="214"/>
      <c r="AXE48" s="214"/>
      <c r="AXF48" s="214"/>
      <c r="AXG48" s="214"/>
      <c r="AXH48" s="214"/>
      <c r="AXI48" s="214"/>
      <c r="AXJ48" s="214"/>
      <c r="AXK48" s="214"/>
      <c r="AXL48" s="214"/>
      <c r="AXM48" s="214"/>
      <c r="AXN48" s="214"/>
      <c r="AXO48" s="214"/>
      <c r="AXP48" s="214"/>
      <c r="AXQ48" s="214"/>
      <c r="AXR48" s="214"/>
      <c r="AXS48" s="214"/>
      <c r="AXT48" s="214"/>
      <c r="AXU48" s="214"/>
      <c r="AXV48" s="214"/>
      <c r="AXW48" s="214"/>
      <c r="AXX48" s="214"/>
      <c r="AXY48" s="214"/>
      <c r="AXZ48" s="214"/>
      <c r="AYA48" s="214"/>
      <c r="AYB48" s="214"/>
      <c r="AYC48" s="214"/>
      <c r="AYD48" s="214"/>
      <c r="AYE48" s="214"/>
      <c r="AYF48" s="214"/>
      <c r="AYG48" s="214"/>
      <c r="AYH48" s="214"/>
      <c r="AYI48" s="214"/>
      <c r="AYJ48" s="214"/>
      <c r="AYK48" s="214"/>
      <c r="AYL48" s="214"/>
      <c r="AYM48" s="214"/>
      <c r="AYN48" s="214"/>
      <c r="AYO48" s="214"/>
      <c r="AYP48" s="214"/>
      <c r="AYQ48" s="214"/>
      <c r="AYR48" s="214"/>
      <c r="AYS48" s="214"/>
      <c r="AYT48" s="214"/>
      <c r="AYU48" s="214"/>
      <c r="AYV48" s="214"/>
      <c r="AYW48" s="214"/>
      <c r="AYX48" s="214"/>
      <c r="AYY48" s="214"/>
      <c r="AYZ48" s="214"/>
      <c r="AZA48" s="214"/>
      <c r="AZB48" s="214"/>
      <c r="AZC48" s="214"/>
      <c r="AZD48" s="214"/>
      <c r="AZE48" s="214"/>
      <c r="AZF48" s="214"/>
      <c r="AZG48" s="214"/>
      <c r="AZH48" s="214"/>
      <c r="AZI48" s="214"/>
      <c r="AZJ48" s="214"/>
      <c r="AZK48" s="214"/>
      <c r="AZL48" s="214"/>
      <c r="AZM48" s="214"/>
      <c r="AZN48" s="214"/>
      <c r="AZO48" s="214"/>
      <c r="AZP48" s="214"/>
      <c r="AZQ48" s="214"/>
      <c r="AZR48" s="214"/>
      <c r="AZS48" s="214"/>
      <c r="AZT48" s="214"/>
      <c r="AZU48" s="214"/>
      <c r="AZV48" s="214"/>
      <c r="AZW48" s="214"/>
      <c r="AZX48" s="214"/>
      <c r="AZY48" s="214"/>
      <c r="AZZ48" s="214"/>
      <c r="BAA48" s="214"/>
      <c r="BAB48" s="214"/>
      <c r="BAC48" s="214"/>
      <c r="BAD48" s="214"/>
      <c r="BAE48" s="214"/>
      <c r="BAF48" s="214"/>
      <c r="BAG48" s="214"/>
      <c r="BAH48" s="214"/>
      <c r="BAI48" s="214"/>
      <c r="BAJ48" s="214"/>
      <c r="BAK48" s="214"/>
      <c r="BAL48" s="214"/>
      <c r="BAM48" s="214"/>
      <c r="BAN48" s="214"/>
      <c r="BAO48" s="214"/>
      <c r="BAP48" s="214"/>
      <c r="BAQ48" s="214"/>
      <c r="BAR48" s="214"/>
      <c r="BAS48" s="214"/>
      <c r="BAT48" s="214"/>
      <c r="BAU48" s="214"/>
      <c r="BAV48" s="214"/>
      <c r="BAW48" s="214"/>
      <c r="BAX48" s="214"/>
      <c r="BAY48" s="214"/>
      <c r="BAZ48" s="214"/>
      <c r="BBA48" s="214"/>
      <c r="BBB48" s="214"/>
      <c r="BBC48" s="214"/>
      <c r="BBD48" s="214"/>
      <c r="BBE48" s="214"/>
      <c r="BBF48" s="214"/>
      <c r="BBG48" s="214"/>
      <c r="BBH48" s="214"/>
      <c r="BBI48" s="214"/>
      <c r="BBJ48" s="214"/>
      <c r="BBK48" s="214"/>
      <c r="BBL48" s="214"/>
      <c r="BBM48" s="214"/>
      <c r="BBN48" s="214"/>
      <c r="BBO48" s="214"/>
      <c r="BBP48" s="214"/>
      <c r="BBQ48" s="214"/>
      <c r="BBR48" s="214"/>
      <c r="BBS48" s="214"/>
      <c r="BBT48" s="214"/>
      <c r="BBU48" s="214"/>
      <c r="BBV48" s="214"/>
      <c r="BBW48" s="214"/>
      <c r="BBX48" s="214"/>
      <c r="BBY48" s="214"/>
      <c r="BBZ48" s="214"/>
      <c r="BCA48" s="214"/>
      <c r="BCB48" s="214"/>
      <c r="BCC48" s="214"/>
      <c r="BCD48" s="214"/>
      <c r="BCE48" s="214"/>
      <c r="BCF48" s="214"/>
      <c r="BCG48" s="214"/>
      <c r="BCH48" s="214"/>
      <c r="BCI48" s="214"/>
      <c r="BCJ48" s="214"/>
      <c r="BCK48" s="214"/>
      <c r="BCL48" s="214"/>
      <c r="BCM48" s="214"/>
      <c r="BCN48" s="214"/>
      <c r="BCO48" s="214"/>
      <c r="BCP48" s="214"/>
      <c r="BCQ48" s="214"/>
      <c r="BCR48" s="214"/>
      <c r="BCS48" s="214"/>
      <c r="BCT48" s="214"/>
      <c r="BCU48" s="214"/>
      <c r="BCV48" s="214"/>
      <c r="BCW48" s="214"/>
      <c r="BCX48" s="214"/>
      <c r="BCY48" s="214"/>
      <c r="BCZ48" s="214"/>
      <c r="BDA48" s="214"/>
      <c r="BDB48" s="214"/>
      <c r="BDC48" s="214"/>
      <c r="BDD48" s="214"/>
      <c r="BDE48" s="214"/>
      <c r="BDF48" s="214"/>
      <c r="BDG48" s="214"/>
      <c r="BDH48" s="214"/>
      <c r="BDI48" s="214"/>
      <c r="BDJ48" s="214"/>
      <c r="BDK48" s="214"/>
      <c r="BDL48" s="214"/>
      <c r="BDM48" s="214"/>
      <c r="BDN48" s="214"/>
      <c r="BDO48" s="214"/>
      <c r="BDP48" s="214"/>
      <c r="BDQ48" s="214"/>
      <c r="BDR48" s="214"/>
      <c r="BDS48" s="214"/>
      <c r="BDT48" s="214"/>
      <c r="BDU48" s="214"/>
      <c r="BDV48" s="214"/>
      <c r="BDW48" s="214"/>
      <c r="BDX48" s="214"/>
      <c r="BDY48" s="214"/>
      <c r="BDZ48" s="214"/>
      <c r="BEA48" s="214"/>
      <c r="BEB48" s="214"/>
      <c r="BEC48" s="214"/>
      <c r="BED48" s="214"/>
      <c r="BEE48" s="214"/>
      <c r="BEF48" s="214"/>
      <c r="BEG48" s="214"/>
      <c r="BEH48" s="214"/>
      <c r="BEI48" s="214"/>
      <c r="BEJ48" s="214"/>
      <c r="BEK48" s="214"/>
      <c r="BEL48" s="214"/>
      <c r="BEM48" s="214"/>
      <c r="BEN48" s="214"/>
      <c r="BEO48" s="214"/>
      <c r="BEP48" s="214"/>
      <c r="BEQ48" s="214"/>
      <c r="BER48" s="214"/>
      <c r="BES48" s="214"/>
      <c r="BET48" s="214"/>
      <c r="BEU48" s="214"/>
      <c r="BEV48" s="214"/>
      <c r="BEW48" s="214"/>
      <c r="BEX48" s="214"/>
      <c r="BEY48" s="214"/>
      <c r="BEZ48" s="214"/>
      <c r="BFA48" s="214"/>
      <c r="BFB48" s="214"/>
      <c r="BFC48" s="214"/>
      <c r="BFD48" s="214"/>
      <c r="BFE48" s="214"/>
      <c r="BFF48" s="214"/>
      <c r="BFG48" s="214"/>
      <c r="BFH48" s="214"/>
      <c r="BFI48" s="214"/>
      <c r="BFJ48" s="214"/>
      <c r="BFK48" s="214"/>
      <c r="BFL48" s="214"/>
      <c r="BFM48" s="214"/>
      <c r="BFN48" s="214"/>
      <c r="BFO48" s="214"/>
      <c r="BFP48" s="214"/>
      <c r="BFQ48" s="214"/>
      <c r="BFR48" s="214"/>
      <c r="BFS48" s="214"/>
      <c r="BFT48" s="214"/>
      <c r="BFU48" s="214"/>
      <c r="BFV48" s="214"/>
      <c r="BFW48" s="214"/>
      <c r="BFX48" s="214"/>
      <c r="BFY48" s="214"/>
      <c r="BFZ48" s="214"/>
      <c r="BGA48" s="214"/>
      <c r="BGB48" s="214"/>
      <c r="BGC48" s="214"/>
      <c r="BGD48" s="214"/>
      <c r="BGE48" s="214"/>
      <c r="BGF48" s="214"/>
      <c r="BGG48" s="214"/>
      <c r="BGH48" s="214"/>
      <c r="BGI48" s="214"/>
      <c r="BGJ48" s="214"/>
      <c r="BGK48" s="214"/>
      <c r="BGL48" s="214"/>
      <c r="BGM48" s="214"/>
      <c r="BGN48" s="214"/>
      <c r="BGO48" s="214"/>
      <c r="BGP48" s="214"/>
      <c r="BGQ48" s="214"/>
      <c r="BGR48" s="214"/>
      <c r="BGS48" s="214"/>
      <c r="BGT48" s="214"/>
      <c r="BGU48" s="214"/>
      <c r="BGV48" s="214"/>
      <c r="BGW48" s="214"/>
      <c r="BGX48" s="214"/>
      <c r="BGY48" s="214"/>
      <c r="BGZ48" s="214"/>
      <c r="BHA48" s="214"/>
      <c r="BHB48" s="214"/>
      <c r="BHC48" s="214"/>
      <c r="BHD48" s="214"/>
      <c r="BHE48" s="214"/>
      <c r="BHF48" s="214"/>
      <c r="BHG48" s="214"/>
      <c r="BHH48" s="214"/>
      <c r="BHI48" s="214"/>
      <c r="BHJ48" s="214"/>
      <c r="BHK48" s="214"/>
      <c r="BHL48" s="214"/>
      <c r="BHM48" s="214"/>
      <c r="BHN48" s="214"/>
      <c r="BHO48" s="214"/>
      <c r="BHP48" s="214"/>
      <c r="BHQ48" s="214"/>
      <c r="BHR48" s="214"/>
      <c r="BHS48" s="214"/>
      <c r="BHT48" s="214"/>
      <c r="BHU48" s="214"/>
      <c r="BHV48" s="214"/>
      <c r="BHW48" s="214"/>
      <c r="BHX48" s="214"/>
      <c r="BHY48" s="214"/>
      <c r="BHZ48" s="214"/>
      <c r="BIA48" s="214"/>
      <c r="BIB48" s="214"/>
      <c r="BIC48" s="214"/>
      <c r="BID48" s="214"/>
      <c r="BIE48" s="214"/>
      <c r="BIF48" s="214"/>
      <c r="BIG48" s="214"/>
      <c r="BIH48" s="214"/>
      <c r="BII48" s="214"/>
      <c r="BIJ48" s="214"/>
      <c r="BIK48" s="214"/>
      <c r="BIL48" s="214"/>
      <c r="BIM48" s="214"/>
      <c r="BIN48" s="214"/>
      <c r="BIO48" s="214"/>
      <c r="BIP48" s="214"/>
      <c r="BIQ48" s="214"/>
      <c r="BIR48" s="214"/>
      <c r="BIS48" s="214"/>
      <c r="BIT48" s="214"/>
      <c r="BIU48" s="214"/>
      <c r="BIV48" s="214"/>
      <c r="BIW48" s="214"/>
      <c r="BIX48" s="214"/>
      <c r="BIY48" s="214"/>
      <c r="BIZ48" s="214"/>
      <c r="BJA48" s="214"/>
      <c r="BJB48" s="214"/>
      <c r="BJC48" s="214"/>
      <c r="BJD48" s="214"/>
      <c r="BJE48" s="214"/>
      <c r="BJF48" s="214"/>
      <c r="BJG48" s="214"/>
      <c r="BJH48" s="214"/>
      <c r="BJI48" s="214"/>
      <c r="BJJ48" s="214"/>
      <c r="BJK48" s="214"/>
      <c r="BJL48" s="214"/>
      <c r="BJM48" s="214"/>
      <c r="BJN48" s="214"/>
      <c r="BJO48" s="214"/>
      <c r="BJP48" s="214"/>
      <c r="BJQ48" s="214"/>
      <c r="BJR48" s="214"/>
      <c r="BJS48" s="214"/>
      <c r="BJT48" s="214"/>
      <c r="BJU48" s="214"/>
      <c r="BJV48" s="214"/>
      <c r="BJW48" s="214"/>
      <c r="BJX48" s="214"/>
      <c r="BJY48" s="214"/>
      <c r="BJZ48" s="214"/>
      <c r="BKA48" s="214"/>
      <c r="BKB48" s="214"/>
      <c r="BKC48" s="214"/>
      <c r="BKD48" s="214"/>
      <c r="BKE48" s="214"/>
      <c r="BKF48" s="214"/>
      <c r="BKG48" s="214"/>
      <c r="BKH48" s="214"/>
      <c r="BKI48" s="214"/>
      <c r="BKJ48" s="214"/>
      <c r="BKK48" s="214"/>
      <c r="BKL48" s="214"/>
      <c r="BKM48" s="214"/>
      <c r="BKN48" s="214"/>
      <c r="BKO48" s="214"/>
      <c r="BKP48" s="214"/>
      <c r="BKQ48" s="214"/>
      <c r="BKR48" s="214"/>
      <c r="BKS48" s="214"/>
      <c r="BKT48" s="214"/>
      <c r="BKU48" s="214"/>
      <c r="BKV48" s="214"/>
      <c r="BKW48" s="214"/>
      <c r="BKX48" s="214"/>
      <c r="BKY48" s="214"/>
      <c r="BKZ48" s="214"/>
      <c r="BLA48" s="214"/>
      <c r="BLB48" s="214"/>
      <c r="BLC48" s="214"/>
      <c r="BLD48" s="214"/>
      <c r="BLE48" s="214"/>
      <c r="BLF48" s="214"/>
      <c r="BLG48" s="214"/>
      <c r="BLH48" s="214"/>
      <c r="BLI48" s="214"/>
      <c r="BLJ48" s="214"/>
      <c r="BLK48" s="214"/>
      <c r="BLL48" s="214"/>
      <c r="BLM48" s="214"/>
      <c r="BLN48" s="214"/>
      <c r="BLO48" s="214"/>
      <c r="BLP48" s="214"/>
      <c r="BLQ48" s="214"/>
      <c r="BLR48" s="214"/>
      <c r="BLS48" s="214"/>
      <c r="BLT48" s="214"/>
      <c r="BLU48" s="214"/>
      <c r="BLV48" s="214"/>
      <c r="BLW48" s="214"/>
      <c r="BLX48" s="214"/>
      <c r="BLY48" s="214"/>
      <c r="BLZ48" s="214"/>
      <c r="BMA48" s="214"/>
      <c r="BMB48" s="214"/>
      <c r="BMC48" s="214"/>
      <c r="BMD48" s="214"/>
      <c r="BME48" s="214"/>
      <c r="BMF48" s="214"/>
      <c r="BMG48" s="214"/>
      <c r="BMH48" s="214"/>
      <c r="BMI48" s="214"/>
      <c r="BMJ48" s="214"/>
      <c r="BMK48" s="214"/>
      <c r="BML48" s="214"/>
      <c r="BMM48" s="214"/>
      <c r="BMN48" s="214"/>
      <c r="BMO48" s="214"/>
      <c r="BMP48" s="214"/>
      <c r="BMQ48" s="214"/>
      <c r="BMR48" s="214"/>
      <c r="BMS48" s="214"/>
      <c r="BMT48" s="214"/>
      <c r="BMU48" s="214"/>
      <c r="BMV48" s="214"/>
      <c r="BMW48" s="214"/>
      <c r="BMX48" s="214"/>
      <c r="BMY48" s="214"/>
      <c r="BMZ48" s="214"/>
      <c r="BNA48" s="214"/>
      <c r="BNB48" s="214"/>
      <c r="BNC48" s="214"/>
      <c r="BND48" s="214"/>
      <c r="BNE48" s="214"/>
      <c r="BNF48" s="214"/>
      <c r="BNG48" s="214"/>
      <c r="BNH48" s="214"/>
      <c r="BNI48" s="214"/>
      <c r="BNJ48" s="214"/>
      <c r="BNK48" s="214"/>
      <c r="BNL48" s="214"/>
      <c r="BNM48" s="214"/>
      <c r="BNN48" s="214"/>
      <c r="BNO48" s="214"/>
      <c r="BNP48" s="214"/>
      <c r="BNQ48" s="214"/>
      <c r="BNR48" s="214"/>
      <c r="BNS48" s="214"/>
      <c r="BNT48" s="214"/>
      <c r="BNU48" s="214"/>
      <c r="BNV48" s="214"/>
      <c r="BNW48" s="214"/>
      <c r="BNX48" s="214"/>
      <c r="BNY48" s="214"/>
      <c r="BNZ48" s="214"/>
      <c r="BOA48" s="214"/>
      <c r="BOB48" s="214"/>
      <c r="BOC48" s="214"/>
      <c r="BOD48" s="214"/>
      <c r="BOE48" s="214"/>
      <c r="BOF48" s="214"/>
      <c r="BOG48" s="214"/>
      <c r="BOH48" s="214"/>
      <c r="BOI48" s="214"/>
      <c r="BOJ48" s="214"/>
      <c r="BOK48" s="214"/>
      <c r="BOL48" s="214"/>
      <c r="BOM48" s="214"/>
      <c r="BON48" s="214"/>
      <c r="BOO48" s="214"/>
      <c r="BOP48" s="214"/>
      <c r="BOQ48" s="214"/>
      <c r="BOR48" s="214"/>
      <c r="BOS48" s="214"/>
      <c r="BOT48" s="214"/>
      <c r="BOU48" s="214"/>
      <c r="BOV48" s="214"/>
      <c r="BOW48" s="214"/>
      <c r="BOX48" s="214"/>
      <c r="BOY48" s="214"/>
      <c r="BOZ48" s="214"/>
      <c r="BPA48" s="214"/>
      <c r="BPB48" s="214"/>
      <c r="BPC48" s="214"/>
      <c r="BPD48" s="214"/>
      <c r="BPE48" s="214"/>
      <c r="BPF48" s="214"/>
      <c r="BPG48" s="214"/>
      <c r="BPH48" s="214"/>
      <c r="BPI48" s="214"/>
      <c r="BPJ48" s="214"/>
      <c r="BPK48" s="214"/>
      <c r="BPL48" s="214"/>
      <c r="BPM48" s="214"/>
      <c r="BPN48" s="214"/>
      <c r="BPO48" s="214"/>
      <c r="BPP48" s="214"/>
      <c r="BPQ48" s="214"/>
      <c r="BPR48" s="214"/>
      <c r="BPS48" s="214"/>
      <c r="BPT48" s="214"/>
      <c r="BPU48" s="214"/>
      <c r="BPV48" s="214"/>
      <c r="BPW48" s="214"/>
      <c r="BPX48" s="214"/>
      <c r="BPY48" s="214"/>
      <c r="BPZ48" s="214"/>
      <c r="BQA48" s="214"/>
      <c r="BQB48" s="214"/>
      <c r="BQC48" s="214"/>
      <c r="BQD48" s="214"/>
      <c r="BQE48" s="214"/>
      <c r="BQF48" s="214"/>
      <c r="BQG48" s="214"/>
      <c r="BQH48" s="214"/>
      <c r="BQI48" s="214"/>
      <c r="BQJ48" s="214"/>
      <c r="BQK48" s="214"/>
      <c r="BQL48" s="214"/>
      <c r="BQM48" s="214"/>
      <c r="BQN48" s="214"/>
      <c r="BQO48" s="214"/>
      <c r="BQP48" s="214"/>
      <c r="BQQ48" s="214"/>
      <c r="BQR48" s="214"/>
      <c r="BQS48" s="214"/>
      <c r="BQT48" s="214"/>
      <c r="BQU48" s="214"/>
      <c r="BQV48" s="214"/>
      <c r="BQW48" s="214"/>
      <c r="BQX48" s="214"/>
      <c r="BQY48" s="214"/>
      <c r="BQZ48" s="214"/>
      <c r="BRA48" s="214"/>
      <c r="BRB48" s="214"/>
      <c r="BRC48" s="214"/>
      <c r="BRD48" s="214"/>
      <c r="BRE48" s="214"/>
      <c r="BRF48" s="214"/>
      <c r="BRG48" s="214"/>
      <c r="BRH48" s="214"/>
      <c r="BRI48" s="214"/>
      <c r="BRJ48" s="214"/>
      <c r="BRK48" s="214"/>
      <c r="BRL48" s="214"/>
      <c r="BRM48" s="214"/>
      <c r="BRN48" s="214"/>
      <c r="BRO48" s="214"/>
      <c r="BRP48" s="214"/>
      <c r="BRQ48" s="214"/>
      <c r="BRR48" s="214"/>
      <c r="BRS48" s="214"/>
      <c r="BRT48" s="214"/>
      <c r="BRU48" s="214"/>
      <c r="BRV48" s="214"/>
      <c r="BRW48" s="214"/>
      <c r="BRX48" s="214"/>
      <c r="BRY48" s="214"/>
      <c r="BRZ48" s="214"/>
      <c r="BSA48" s="214"/>
      <c r="BSB48" s="214"/>
      <c r="BSC48" s="214"/>
      <c r="BSD48" s="214"/>
      <c r="BSE48" s="214"/>
      <c r="BSF48" s="214"/>
      <c r="BSG48" s="214"/>
      <c r="BSH48" s="214"/>
      <c r="BSI48" s="214"/>
      <c r="BSJ48" s="214"/>
      <c r="BSK48" s="214"/>
      <c r="BSL48" s="214"/>
      <c r="BSM48" s="214"/>
      <c r="BSN48" s="214"/>
      <c r="BSO48" s="214"/>
      <c r="BSP48" s="214"/>
      <c r="BSQ48" s="214"/>
      <c r="BSR48" s="214"/>
      <c r="BSS48" s="214"/>
      <c r="BST48" s="214"/>
      <c r="BSU48" s="214"/>
      <c r="BSV48" s="214"/>
      <c r="BSW48" s="214"/>
      <c r="BSX48" s="214"/>
      <c r="BSY48" s="214"/>
      <c r="BSZ48" s="214"/>
      <c r="BTA48" s="214"/>
      <c r="BTB48" s="214"/>
      <c r="BTC48" s="214"/>
      <c r="BTD48" s="214"/>
      <c r="BTE48" s="214"/>
      <c r="BTF48" s="214"/>
      <c r="BTG48" s="214"/>
      <c r="BTH48" s="214"/>
      <c r="BTI48" s="214"/>
      <c r="BTJ48" s="214"/>
      <c r="BTK48" s="214"/>
      <c r="BTL48" s="214"/>
      <c r="BTM48" s="214"/>
      <c r="BTN48" s="214"/>
      <c r="BTO48" s="214"/>
      <c r="BTP48" s="214"/>
      <c r="BTQ48" s="214"/>
      <c r="BTR48" s="214"/>
      <c r="BTS48" s="214"/>
      <c r="BTT48" s="214"/>
      <c r="BTU48" s="214"/>
      <c r="BTV48" s="214"/>
      <c r="BTW48" s="214"/>
      <c r="BTX48" s="214"/>
      <c r="BTY48" s="214"/>
      <c r="BTZ48" s="214"/>
      <c r="BUA48" s="214"/>
      <c r="BUB48" s="214"/>
      <c r="BUC48" s="214"/>
      <c r="BUD48" s="214"/>
      <c r="BUE48" s="214"/>
      <c r="BUF48" s="214"/>
      <c r="BUG48" s="214"/>
      <c r="BUH48" s="214"/>
      <c r="BUI48" s="214"/>
      <c r="BUJ48" s="214"/>
      <c r="BUK48" s="214"/>
      <c r="BUL48" s="214"/>
      <c r="BUM48" s="214"/>
      <c r="BUN48" s="214"/>
      <c r="BUO48" s="214"/>
      <c r="BUP48" s="214"/>
      <c r="BUQ48" s="214"/>
      <c r="BUR48" s="214"/>
      <c r="BUS48" s="214"/>
      <c r="BUT48" s="214"/>
      <c r="BUU48" s="214"/>
      <c r="BUV48" s="214"/>
      <c r="BUW48" s="214"/>
      <c r="BUX48" s="214"/>
      <c r="BUY48" s="214"/>
      <c r="BUZ48" s="214"/>
      <c r="BVA48" s="214"/>
      <c r="BVB48" s="214"/>
      <c r="BVC48" s="214"/>
      <c r="BVD48" s="214"/>
      <c r="BVE48" s="214"/>
      <c r="BVF48" s="214"/>
      <c r="BVG48" s="214"/>
      <c r="BVH48" s="214"/>
      <c r="BVI48" s="214"/>
      <c r="BVJ48" s="214"/>
      <c r="BVK48" s="214"/>
      <c r="BVL48" s="214"/>
      <c r="BVM48" s="214"/>
      <c r="BVN48" s="214"/>
      <c r="BVO48" s="214"/>
      <c r="BVP48" s="214"/>
      <c r="BVQ48" s="214"/>
      <c r="BVR48" s="214"/>
      <c r="BVS48" s="214"/>
      <c r="BVT48" s="214"/>
      <c r="BVU48" s="214"/>
      <c r="BVV48" s="214"/>
      <c r="BVW48" s="214"/>
      <c r="BVX48" s="214"/>
      <c r="BVY48" s="214"/>
      <c r="BVZ48" s="214"/>
      <c r="BWA48" s="214"/>
      <c r="BWB48" s="214"/>
      <c r="BWC48" s="214"/>
      <c r="BWD48" s="214"/>
      <c r="BWE48" s="214"/>
      <c r="BWF48" s="214"/>
      <c r="BWG48" s="214"/>
      <c r="BWH48" s="214"/>
      <c r="BWI48" s="214"/>
      <c r="BWJ48" s="214"/>
      <c r="BWK48" s="214"/>
      <c r="BWL48" s="214"/>
      <c r="BWM48" s="214"/>
      <c r="BWN48" s="214"/>
      <c r="BWO48" s="214"/>
      <c r="BWP48" s="214"/>
      <c r="BWQ48" s="214"/>
      <c r="BWR48" s="214"/>
      <c r="BWS48" s="214"/>
      <c r="BWT48" s="214"/>
      <c r="BWU48" s="214"/>
      <c r="BWV48" s="214"/>
      <c r="BWW48" s="214"/>
      <c r="BWX48" s="214"/>
      <c r="BWY48" s="214"/>
      <c r="BWZ48" s="214"/>
      <c r="BXA48" s="214"/>
      <c r="BXB48" s="214"/>
      <c r="BXC48" s="214"/>
      <c r="BXD48" s="214"/>
      <c r="BXE48" s="214"/>
      <c r="BXF48" s="214"/>
      <c r="BXG48" s="214"/>
      <c r="BXH48" s="214"/>
      <c r="BXI48" s="214"/>
      <c r="BXJ48" s="214"/>
      <c r="BXK48" s="214"/>
      <c r="BXL48" s="214"/>
      <c r="BXM48" s="214"/>
      <c r="BXN48" s="214"/>
      <c r="BXO48" s="214"/>
      <c r="BXP48" s="214"/>
      <c r="BXQ48" s="214"/>
      <c r="BXR48" s="214"/>
      <c r="BXS48" s="214"/>
      <c r="BXT48" s="214"/>
      <c r="BXU48" s="214"/>
      <c r="BXV48" s="214"/>
      <c r="BXW48" s="214"/>
      <c r="BXX48" s="214"/>
      <c r="BXY48" s="214"/>
      <c r="BXZ48" s="214"/>
      <c r="BYA48" s="214"/>
      <c r="BYB48" s="214"/>
      <c r="BYC48" s="214"/>
      <c r="BYD48" s="214"/>
      <c r="BYE48" s="214"/>
      <c r="BYF48" s="214"/>
      <c r="BYG48" s="214"/>
      <c r="BYH48" s="214"/>
      <c r="BYI48" s="214"/>
      <c r="BYJ48" s="214"/>
      <c r="BYK48" s="214"/>
      <c r="BYL48" s="214"/>
      <c r="BYM48" s="214"/>
      <c r="BYN48" s="214"/>
      <c r="BYO48" s="214"/>
      <c r="BYP48" s="214"/>
      <c r="BYQ48" s="214"/>
      <c r="BYR48" s="214"/>
      <c r="BYS48" s="214"/>
      <c r="BYT48" s="214"/>
      <c r="BYU48" s="214"/>
      <c r="BYV48" s="214"/>
      <c r="BYW48" s="214"/>
      <c r="BYX48" s="214"/>
      <c r="BYY48" s="214"/>
      <c r="BYZ48" s="214"/>
      <c r="BZA48" s="214"/>
      <c r="BZB48" s="214"/>
      <c r="BZC48" s="214"/>
      <c r="BZD48" s="214"/>
      <c r="BZE48" s="214"/>
      <c r="BZF48" s="214"/>
      <c r="BZG48" s="214"/>
      <c r="BZH48" s="214"/>
      <c r="BZI48" s="214"/>
      <c r="BZJ48" s="214"/>
      <c r="BZK48" s="214"/>
      <c r="BZL48" s="214"/>
      <c r="BZM48" s="214"/>
      <c r="BZN48" s="214"/>
      <c r="BZO48" s="214"/>
      <c r="BZP48" s="214"/>
      <c r="BZQ48" s="214"/>
      <c r="BZR48" s="214"/>
      <c r="BZS48" s="214"/>
      <c r="BZT48" s="214"/>
      <c r="BZU48" s="214"/>
      <c r="BZV48" s="214"/>
      <c r="BZW48" s="214"/>
      <c r="BZX48" s="214"/>
      <c r="BZY48" s="214"/>
      <c r="BZZ48" s="214"/>
      <c r="CAA48" s="214"/>
      <c r="CAB48" s="214"/>
      <c r="CAC48" s="214"/>
      <c r="CAD48" s="214"/>
      <c r="CAE48" s="214"/>
      <c r="CAF48" s="214"/>
      <c r="CAG48" s="214"/>
      <c r="CAH48" s="214"/>
      <c r="CAI48" s="214"/>
      <c r="CAJ48" s="214"/>
      <c r="CAK48" s="214"/>
      <c r="CAL48" s="214"/>
      <c r="CAM48" s="214"/>
      <c r="CAN48" s="214"/>
      <c r="CAO48" s="214"/>
      <c r="CAP48" s="214"/>
      <c r="CAQ48" s="214"/>
      <c r="CAR48" s="214"/>
      <c r="CAS48" s="214"/>
      <c r="CAT48" s="214"/>
      <c r="CAU48" s="214"/>
      <c r="CAV48" s="214"/>
      <c r="CAW48" s="214"/>
      <c r="CAX48" s="214"/>
      <c r="CAY48" s="214"/>
      <c r="CAZ48" s="214"/>
      <c r="CBA48" s="214"/>
      <c r="CBB48" s="214"/>
      <c r="CBC48" s="214"/>
      <c r="CBD48" s="214"/>
      <c r="CBE48" s="214"/>
      <c r="CBF48" s="214"/>
      <c r="CBG48" s="214"/>
      <c r="CBH48" s="214"/>
      <c r="CBI48" s="214"/>
      <c r="CBJ48" s="214"/>
      <c r="CBK48" s="214"/>
      <c r="CBL48" s="214"/>
      <c r="CBM48" s="214"/>
      <c r="CBN48" s="214"/>
      <c r="CBO48" s="214"/>
      <c r="CBP48" s="214"/>
      <c r="CBQ48" s="214"/>
      <c r="CBR48" s="214"/>
      <c r="CBS48" s="214"/>
      <c r="CBT48" s="214"/>
      <c r="CBU48" s="214"/>
      <c r="CBV48" s="214"/>
      <c r="CBW48" s="214"/>
      <c r="CBX48" s="214"/>
      <c r="CBY48" s="214"/>
      <c r="CBZ48" s="214"/>
      <c r="CCA48" s="214"/>
      <c r="CCB48" s="214"/>
      <c r="CCC48" s="214"/>
      <c r="CCD48" s="214"/>
      <c r="CCE48" s="214"/>
      <c r="CCF48" s="214"/>
      <c r="CCG48" s="214"/>
      <c r="CCH48" s="214"/>
      <c r="CCI48" s="214"/>
      <c r="CCJ48" s="214"/>
      <c r="CCK48" s="214"/>
      <c r="CCL48" s="214"/>
      <c r="CCM48" s="214"/>
      <c r="CCN48" s="214"/>
      <c r="CCO48" s="214"/>
      <c r="CCP48" s="214"/>
      <c r="CCQ48" s="214"/>
      <c r="CCR48" s="214"/>
      <c r="CCS48" s="214"/>
      <c r="CCT48" s="214"/>
      <c r="CCU48" s="214"/>
      <c r="CCV48" s="214"/>
      <c r="CCW48" s="214"/>
      <c r="CCX48" s="214"/>
      <c r="CCY48" s="214"/>
      <c r="CCZ48" s="214"/>
      <c r="CDA48" s="214"/>
      <c r="CDB48" s="214"/>
      <c r="CDC48" s="214"/>
      <c r="CDD48" s="214"/>
      <c r="CDE48" s="214"/>
      <c r="CDF48" s="214"/>
      <c r="CDG48" s="214"/>
      <c r="CDH48" s="214"/>
      <c r="CDI48" s="214"/>
      <c r="CDJ48" s="214"/>
      <c r="CDK48" s="214"/>
      <c r="CDL48" s="214"/>
      <c r="CDM48" s="214"/>
      <c r="CDN48" s="214"/>
      <c r="CDO48" s="214"/>
      <c r="CDP48" s="214"/>
      <c r="CDQ48" s="214"/>
      <c r="CDR48" s="214"/>
      <c r="CDS48" s="214"/>
      <c r="CDT48" s="214"/>
      <c r="CDU48" s="214"/>
      <c r="CDV48" s="214"/>
      <c r="CDW48" s="214"/>
      <c r="CDX48" s="214"/>
      <c r="CDY48" s="214"/>
      <c r="CDZ48" s="214"/>
      <c r="CEA48" s="214"/>
      <c r="CEB48" s="214"/>
      <c r="CEC48" s="214"/>
      <c r="CED48" s="214"/>
      <c r="CEE48" s="214"/>
      <c r="CEF48" s="214"/>
      <c r="CEG48" s="214"/>
      <c r="CEH48" s="214"/>
      <c r="CEI48" s="214"/>
      <c r="CEJ48" s="214"/>
      <c r="CEK48" s="214"/>
      <c r="CEL48" s="214"/>
      <c r="CEM48" s="214"/>
      <c r="CEN48" s="214"/>
      <c r="CEO48" s="214"/>
      <c r="CEP48" s="214"/>
      <c r="CEQ48" s="214"/>
      <c r="CER48" s="214"/>
      <c r="CES48" s="214"/>
      <c r="CET48" s="214"/>
      <c r="CEU48" s="214"/>
      <c r="CEV48" s="214"/>
      <c r="CEW48" s="214"/>
      <c r="CEX48" s="214"/>
      <c r="CEY48" s="214"/>
      <c r="CEZ48" s="214"/>
      <c r="CFA48" s="214"/>
      <c r="CFB48" s="214"/>
      <c r="CFC48" s="214"/>
      <c r="CFD48" s="214"/>
      <c r="CFE48" s="214"/>
      <c r="CFF48" s="214"/>
      <c r="CFG48" s="214"/>
      <c r="CFH48" s="214"/>
      <c r="CFI48" s="214"/>
      <c r="CFJ48" s="214"/>
      <c r="CFK48" s="214"/>
      <c r="CFL48" s="214"/>
      <c r="CFM48" s="214"/>
      <c r="CFN48" s="214"/>
      <c r="CFO48" s="214"/>
      <c r="CFP48" s="214"/>
      <c r="CFQ48" s="214"/>
      <c r="CFR48" s="214"/>
      <c r="CFS48" s="214"/>
      <c r="CFT48" s="214"/>
      <c r="CFU48" s="214"/>
      <c r="CFV48" s="214"/>
      <c r="CFW48" s="214"/>
      <c r="CFX48" s="214"/>
      <c r="CFY48" s="214"/>
      <c r="CFZ48" s="214"/>
      <c r="CGA48" s="214"/>
      <c r="CGB48" s="214"/>
      <c r="CGC48" s="214"/>
      <c r="CGD48" s="214"/>
      <c r="CGE48" s="214"/>
      <c r="CGF48" s="214"/>
      <c r="CGG48" s="214"/>
      <c r="CGH48" s="214"/>
      <c r="CGI48" s="214"/>
      <c r="CGJ48" s="214"/>
      <c r="CGK48" s="214"/>
      <c r="CGL48" s="214"/>
      <c r="CGM48" s="214"/>
      <c r="CGN48" s="214"/>
      <c r="CGO48" s="214"/>
      <c r="CGP48" s="214"/>
      <c r="CGQ48" s="214"/>
      <c r="CGR48" s="214"/>
      <c r="CGS48" s="214"/>
      <c r="CGT48" s="214"/>
      <c r="CGU48" s="214"/>
      <c r="CGV48" s="214"/>
      <c r="CGW48" s="214"/>
      <c r="CGX48" s="214"/>
      <c r="CGY48" s="214"/>
      <c r="CGZ48" s="214"/>
      <c r="CHA48" s="214"/>
      <c r="CHB48" s="214"/>
      <c r="CHC48" s="214"/>
      <c r="CHD48" s="214"/>
      <c r="CHE48" s="214"/>
      <c r="CHF48" s="214"/>
      <c r="CHG48" s="214"/>
      <c r="CHH48" s="214"/>
      <c r="CHI48" s="214"/>
      <c r="CHJ48" s="214"/>
      <c r="CHK48" s="214"/>
      <c r="CHL48" s="214"/>
      <c r="CHM48" s="214"/>
      <c r="CHN48" s="214"/>
      <c r="CHO48" s="214"/>
      <c r="CHP48" s="214"/>
      <c r="CHQ48" s="214"/>
      <c r="CHR48" s="214"/>
      <c r="CHS48" s="214"/>
      <c r="CHT48" s="214"/>
      <c r="CHU48" s="214"/>
      <c r="CHV48" s="214"/>
      <c r="CHW48" s="214"/>
      <c r="CHX48" s="214"/>
      <c r="CHY48" s="214"/>
      <c r="CHZ48" s="214"/>
      <c r="CIA48" s="214"/>
      <c r="CIB48" s="214"/>
      <c r="CIC48" s="214"/>
      <c r="CID48" s="214"/>
      <c r="CIE48" s="214"/>
      <c r="CIF48" s="214"/>
      <c r="CIG48" s="214"/>
      <c r="CIH48" s="214"/>
      <c r="CII48" s="214"/>
      <c r="CIJ48" s="214"/>
      <c r="CIK48" s="214"/>
      <c r="CIL48" s="214"/>
      <c r="CIM48" s="214"/>
      <c r="CIN48" s="214"/>
      <c r="CIO48" s="214"/>
      <c r="CIP48" s="214"/>
      <c r="CIQ48" s="214"/>
      <c r="CIR48" s="214"/>
      <c r="CIS48" s="214"/>
      <c r="CIT48" s="214"/>
      <c r="CIU48" s="214"/>
      <c r="CIV48" s="214"/>
      <c r="CIW48" s="214"/>
      <c r="CIX48" s="214"/>
      <c r="CIY48" s="214"/>
      <c r="CIZ48" s="214"/>
      <c r="CJA48" s="214"/>
      <c r="CJB48" s="214"/>
      <c r="CJC48" s="214"/>
      <c r="CJD48" s="214"/>
      <c r="CJE48" s="214"/>
      <c r="CJF48" s="214"/>
      <c r="CJG48" s="214"/>
      <c r="CJH48" s="214"/>
      <c r="CJI48" s="214"/>
      <c r="CJJ48" s="214"/>
      <c r="CJK48" s="214"/>
      <c r="CJL48" s="214"/>
      <c r="CJM48" s="214"/>
      <c r="CJN48" s="214"/>
      <c r="CJO48" s="214"/>
      <c r="CJP48" s="214"/>
      <c r="CJQ48" s="214"/>
      <c r="CJR48" s="214"/>
      <c r="CJS48" s="214"/>
      <c r="CJT48" s="214"/>
      <c r="CJU48" s="214"/>
      <c r="CJV48" s="214"/>
      <c r="CJW48" s="214"/>
      <c r="CJX48" s="214"/>
      <c r="CJY48" s="214"/>
      <c r="CJZ48" s="214"/>
      <c r="CKA48" s="214"/>
      <c r="CKB48" s="214"/>
      <c r="CKC48" s="214"/>
      <c r="CKD48" s="214"/>
      <c r="CKE48" s="214"/>
      <c r="CKF48" s="214"/>
      <c r="CKG48" s="214"/>
      <c r="CKH48" s="214"/>
      <c r="CKI48" s="214"/>
      <c r="CKJ48" s="214"/>
      <c r="CKK48" s="214"/>
      <c r="CKL48" s="214"/>
      <c r="CKM48" s="214"/>
      <c r="CKN48" s="214"/>
      <c r="CKO48" s="214"/>
      <c r="CKP48" s="214"/>
      <c r="CKQ48" s="214"/>
      <c r="CKR48" s="214"/>
      <c r="CKS48" s="214"/>
      <c r="CKT48" s="214"/>
      <c r="CKU48" s="214"/>
      <c r="CKV48" s="214"/>
      <c r="CKW48" s="214"/>
      <c r="CKX48" s="214"/>
      <c r="CKY48" s="214"/>
      <c r="CKZ48" s="214"/>
      <c r="CLA48" s="214"/>
      <c r="CLB48" s="214"/>
      <c r="CLC48" s="214"/>
      <c r="CLD48" s="214"/>
      <c r="CLE48" s="214"/>
      <c r="CLF48" s="214"/>
      <c r="CLG48" s="214"/>
      <c r="CLH48" s="214"/>
      <c r="CLI48" s="214"/>
      <c r="CLJ48" s="214"/>
      <c r="CLK48" s="214"/>
      <c r="CLL48" s="214"/>
      <c r="CLM48" s="214"/>
      <c r="CLN48" s="214"/>
      <c r="CLO48" s="214"/>
      <c r="CLP48" s="214"/>
      <c r="CLQ48" s="214"/>
      <c r="CLR48" s="214"/>
      <c r="CLS48" s="214"/>
      <c r="CLT48" s="214"/>
      <c r="CLU48" s="214"/>
      <c r="CLV48" s="214"/>
      <c r="CLW48" s="214"/>
      <c r="CLX48" s="214"/>
      <c r="CLY48" s="214"/>
      <c r="CLZ48" s="214"/>
      <c r="CMA48" s="214"/>
      <c r="CMB48" s="214"/>
      <c r="CMC48" s="214"/>
      <c r="CMD48" s="214"/>
      <c r="CME48" s="214"/>
      <c r="CMF48" s="214"/>
      <c r="CMG48" s="214"/>
      <c r="CMH48" s="214"/>
      <c r="CMI48" s="214"/>
      <c r="CMJ48" s="214"/>
      <c r="CMK48" s="214"/>
      <c r="CML48" s="214"/>
      <c r="CMM48" s="214"/>
      <c r="CMN48" s="214"/>
      <c r="CMO48" s="214"/>
      <c r="CMP48" s="214"/>
      <c r="CMQ48" s="214"/>
      <c r="CMR48" s="214"/>
      <c r="CMS48" s="214"/>
      <c r="CMT48" s="214"/>
      <c r="CMU48" s="214"/>
      <c r="CMV48" s="214"/>
      <c r="CMW48" s="214"/>
      <c r="CMX48" s="214"/>
      <c r="CMY48" s="214"/>
      <c r="CMZ48" s="214"/>
      <c r="CNA48" s="214"/>
      <c r="CNB48" s="214"/>
      <c r="CNC48" s="214"/>
      <c r="CND48" s="214"/>
      <c r="CNE48" s="214"/>
      <c r="CNF48" s="214"/>
      <c r="CNG48" s="214"/>
      <c r="CNH48" s="214"/>
      <c r="CNI48" s="214"/>
      <c r="CNJ48" s="214"/>
      <c r="CNK48" s="214"/>
      <c r="CNL48" s="214"/>
      <c r="CNM48" s="214"/>
      <c r="CNN48" s="214"/>
      <c r="CNO48" s="214"/>
      <c r="CNP48" s="214"/>
      <c r="CNQ48" s="214"/>
      <c r="CNR48" s="214"/>
      <c r="CNS48" s="214"/>
      <c r="CNT48" s="214"/>
      <c r="CNU48" s="214"/>
      <c r="CNV48" s="214"/>
      <c r="CNW48" s="214"/>
      <c r="CNX48" s="214"/>
      <c r="CNY48" s="214"/>
      <c r="CNZ48" s="214"/>
      <c r="COA48" s="214"/>
      <c r="COB48" s="214"/>
      <c r="COC48" s="214"/>
      <c r="COD48" s="214"/>
      <c r="COE48" s="214"/>
      <c r="COF48" s="214"/>
      <c r="COG48" s="214"/>
      <c r="COH48" s="214"/>
      <c r="COI48" s="214"/>
      <c r="COJ48" s="214"/>
      <c r="COK48" s="214"/>
      <c r="COL48" s="214"/>
      <c r="COM48" s="214"/>
      <c r="CON48" s="214"/>
      <c r="COO48" s="214"/>
      <c r="COP48" s="214"/>
      <c r="COQ48" s="214"/>
      <c r="COR48" s="214"/>
      <c r="COS48" s="214"/>
      <c r="COT48" s="214"/>
      <c r="COU48" s="214"/>
      <c r="COV48" s="214"/>
      <c r="COW48" s="214"/>
      <c r="COX48" s="214"/>
      <c r="COY48" s="214"/>
      <c r="COZ48" s="214"/>
      <c r="CPA48" s="214"/>
      <c r="CPB48" s="214"/>
      <c r="CPC48" s="214"/>
      <c r="CPD48" s="214"/>
      <c r="CPE48" s="214"/>
      <c r="CPF48" s="214"/>
      <c r="CPG48" s="214"/>
      <c r="CPH48" s="214"/>
      <c r="CPI48" s="214"/>
      <c r="CPJ48" s="214"/>
      <c r="CPK48" s="214"/>
      <c r="CPL48" s="214"/>
      <c r="CPM48" s="214"/>
      <c r="CPN48" s="214"/>
      <c r="CPO48" s="214"/>
      <c r="CPP48" s="214"/>
      <c r="CPQ48" s="214"/>
      <c r="CPR48" s="214"/>
      <c r="CPS48" s="214"/>
      <c r="CPT48" s="214"/>
      <c r="CPU48" s="214"/>
      <c r="CPV48" s="214"/>
      <c r="CPW48" s="214"/>
      <c r="CPX48" s="214"/>
      <c r="CPY48" s="214"/>
      <c r="CPZ48" s="214"/>
      <c r="CQA48" s="214"/>
      <c r="CQB48" s="214"/>
      <c r="CQC48" s="214"/>
      <c r="CQD48" s="214"/>
      <c r="CQE48" s="214"/>
      <c r="CQF48" s="214"/>
      <c r="CQG48" s="214"/>
      <c r="CQH48" s="214"/>
      <c r="CQI48" s="214"/>
      <c r="CQJ48" s="214"/>
      <c r="CQK48" s="214"/>
      <c r="CQL48" s="214"/>
      <c r="CQM48" s="214"/>
      <c r="CQN48" s="214"/>
      <c r="CQO48" s="214"/>
      <c r="CQP48" s="214"/>
      <c r="CQQ48" s="214"/>
      <c r="CQR48" s="214"/>
      <c r="CQS48" s="214"/>
      <c r="CQT48" s="214"/>
      <c r="CQU48" s="214"/>
      <c r="CQV48" s="214"/>
      <c r="CQW48" s="214"/>
      <c r="CQX48" s="214"/>
      <c r="CQY48" s="214"/>
      <c r="CQZ48" s="214"/>
      <c r="CRA48" s="214"/>
      <c r="CRB48" s="214"/>
      <c r="CRC48" s="214"/>
      <c r="CRD48" s="214"/>
      <c r="CRE48" s="214"/>
      <c r="CRF48" s="214"/>
      <c r="CRG48" s="214"/>
      <c r="CRH48" s="214"/>
      <c r="CRI48" s="214"/>
      <c r="CRJ48" s="214"/>
      <c r="CRK48" s="214"/>
      <c r="CRL48" s="214"/>
      <c r="CRM48" s="214"/>
      <c r="CRN48" s="214"/>
      <c r="CRO48" s="214"/>
      <c r="CRP48" s="214"/>
      <c r="CRQ48" s="214"/>
      <c r="CRR48" s="214"/>
      <c r="CRS48" s="214"/>
      <c r="CRT48" s="214"/>
      <c r="CRU48" s="214"/>
      <c r="CRV48" s="214"/>
      <c r="CRW48" s="214"/>
      <c r="CRX48" s="214"/>
      <c r="CRY48" s="214"/>
      <c r="CRZ48" s="214"/>
      <c r="CSA48" s="214"/>
      <c r="CSB48" s="214"/>
      <c r="CSC48" s="214"/>
      <c r="CSD48" s="214"/>
      <c r="CSE48" s="214"/>
      <c r="CSF48" s="214"/>
      <c r="CSG48" s="214"/>
      <c r="CSH48" s="214"/>
      <c r="CSI48" s="214"/>
      <c r="CSJ48" s="214"/>
      <c r="CSK48" s="214"/>
      <c r="CSL48" s="214"/>
      <c r="CSM48" s="214"/>
      <c r="CSN48" s="214"/>
      <c r="CSO48" s="214"/>
      <c r="CSP48" s="214"/>
      <c r="CSQ48" s="214"/>
      <c r="CSR48" s="214"/>
      <c r="CSS48" s="214"/>
      <c r="CST48" s="214"/>
      <c r="CSU48" s="214"/>
      <c r="CSV48" s="214"/>
      <c r="CSW48" s="214"/>
      <c r="CSX48" s="214"/>
      <c r="CSY48" s="214"/>
      <c r="CSZ48" s="214"/>
      <c r="CTA48" s="214"/>
      <c r="CTB48" s="214"/>
      <c r="CTC48" s="214"/>
      <c r="CTD48" s="214"/>
      <c r="CTE48" s="214"/>
      <c r="CTF48" s="214"/>
      <c r="CTG48" s="214"/>
      <c r="CTH48" s="214"/>
      <c r="CTI48" s="214"/>
      <c r="CTJ48" s="214"/>
      <c r="CTK48" s="214"/>
      <c r="CTL48" s="214"/>
      <c r="CTM48" s="214"/>
      <c r="CTN48" s="214"/>
      <c r="CTO48" s="214"/>
      <c r="CTP48" s="214"/>
      <c r="CTQ48" s="214"/>
      <c r="CTR48" s="214"/>
      <c r="CTS48" s="214"/>
      <c r="CTT48" s="214"/>
      <c r="CTU48" s="214"/>
      <c r="CTV48" s="214"/>
      <c r="CTW48" s="214"/>
      <c r="CTX48" s="214"/>
      <c r="CTY48" s="214"/>
      <c r="CTZ48" s="214"/>
      <c r="CUA48" s="214"/>
      <c r="CUB48" s="214"/>
      <c r="CUC48" s="214"/>
      <c r="CUD48" s="214"/>
      <c r="CUE48" s="214"/>
      <c r="CUF48" s="214"/>
      <c r="CUG48" s="214"/>
      <c r="CUH48" s="214"/>
      <c r="CUI48" s="214"/>
      <c r="CUJ48" s="214"/>
      <c r="CUK48" s="214"/>
      <c r="CUL48" s="214"/>
      <c r="CUM48" s="214"/>
      <c r="CUN48" s="214"/>
      <c r="CUO48" s="214"/>
      <c r="CUP48" s="214"/>
      <c r="CUQ48" s="214"/>
      <c r="CUR48" s="214"/>
      <c r="CUS48" s="214"/>
      <c r="CUT48" s="214"/>
      <c r="CUU48" s="214"/>
      <c r="CUV48" s="214"/>
      <c r="CUW48" s="214"/>
      <c r="CUX48" s="214"/>
      <c r="CUY48" s="214"/>
      <c r="CUZ48" s="214"/>
      <c r="CVA48" s="214"/>
      <c r="CVB48" s="214"/>
      <c r="CVC48" s="214"/>
      <c r="CVD48" s="214"/>
      <c r="CVE48" s="214"/>
      <c r="CVF48" s="214"/>
      <c r="CVG48" s="214"/>
      <c r="CVH48" s="214"/>
      <c r="CVI48" s="214"/>
      <c r="CVJ48" s="214"/>
      <c r="CVK48" s="214"/>
      <c r="CVL48" s="214"/>
      <c r="CVM48" s="214"/>
      <c r="CVN48" s="214"/>
      <c r="CVO48" s="214"/>
      <c r="CVP48" s="214"/>
      <c r="CVQ48" s="214"/>
      <c r="CVR48" s="214"/>
      <c r="CVS48" s="214"/>
      <c r="CVT48" s="214"/>
      <c r="CVU48" s="214"/>
      <c r="CVV48" s="214"/>
      <c r="CVW48" s="214"/>
      <c r="CVX48" s="214"/>
      <c r="CVY48" s="214"/>
      <c r="CVZ48" s="214"/>
      <c r="CWA48" s="214"/>
      <c r="CWB48" s="214"/>
      <c r="CWC48" s="214"/>
      <c r="CWD48" s="214"/>
      <c r="CWE48" s="214"/>
      <c r="CWF48" s="214"/>
      <c r="CWG48" s="214"/>
      <c r="CWH48" s="214"/>
      <c r="CWI48" s="214"/>
      <c r="CWJ48" s="214"/>
      <c r="CWK48" s="214"/>
      <c r="CWL48" s="214"/>
      <c r="CWM48" s="214"/>
      <c r="CWN48" s="214"/>
      <c r="CWO48" s="214"/>
      <c r="CWP48" s="214"/>
      <c r="CWQ48" s="214"/>
      <c r="CWR48" s="214"/>
      <c r="CWS48" s="214"/>
      <c r="CWT48" s="214"/>
      <c r="CWU48" s="214"/>
      <c r="CWV48" s="214"/>
      <c r="CWW48" s="214"/>
      <c r="CWX48" s="214"/>
      <c r="CWY48" s="214"/>
      <c r="CWZ48" s="214"/>
      <c r="CXA48" s="214"/>
      <c r="CXB48" s="214"/>
      <c r="CXC48" s="214"/>
      <c r="CXD48" s="214"/>
      <c r="CXE48" s="214"/>
      <c r="CXF48" s="214"/>
      <c r="CXG48" s="214"/>
      <c r="CXH48" s="214"/>
      <c r="CXI48" s="214"/>
      <c r="CXJ48" s="214"/>
      <c r="CXK48" s="214"/>
      <c r="CXL48" s="214"/>
      <c r="CXM48" s="214"/>
      <c r="CXN48" s="214"/>
      <c r="CXO48" s="214"/>
      <c r="CXP48" s="214"/>
      <c r="CXQ48" s="214"/>
      <c r="CXR48" s="214"/>
      <c r="CXS48" s="214"/>
      <c r="CXT48" s="214"/>
      <c r="CXU48" s="214"/>
      <c r="CXV48" s="214"/>
      <c r="CXW48" s="214"/>
      <c r="CXX48" s="214"/>
      <c r="CXY48" s="214"/>
      <c r="CXZ48" s="214"/>
      <c r="CYA48" s="214"/>
      <c r="CYB48" s="214"/>
      <c r="CYC48" s="214"/>
      <c r="CYD48" s="214"/>
      <c r="CYE48" s="214"/>
      <c r="CYF48" s="214"/>
      <c r="CYG48" s="214"/>
      <c r="CYH48" s="214"/>
      <c r="CYI48" s="214"/>
      <c r="CYJ48" s="214"/>
      <c r="CYK48" s="214"/>
      <c r="CYL48" s="214"/>
      <c r="CYM48" s="214"/>
      <c r="CYN48" s="214"/>
      <c r="CYO48" s="214"/>
      <c r="CYP48" s="214"/>
      <c r="CYQ48" s="214"/>
      <c r="CYR48" s="214"/>
      <c r="CYS48" s="214"/>
      <c r="CYT48" s="214"/>
      <c r="CYU48" s="214"/>
      <c r="CYV48" s="214"/>
      <c r="CYW48" s="214"/>
      <c r="CYX48" s="214"/>
      <c r="CYY48" s="214"/>
      <c r="CYZ48" s="214"/>
      <c r="CZA48" s="214"/>
      <c r="CZB48" s="214"/>
      <c r="CZC48" s="214"/>
      <c r="CZD48" s="214"/>
      <c r="CZE48" s="214"/>
      <c r="CZF48" s="214"/>
      <c r="CZG48" s="214"/>
      <c r="CZH48" s="214"/>
      <c r="CZI48" s="214"/>
      <c r="CZJ48" s="214"/>
      <c r="CZK48" s="214"/>
      <c r="CZL48" s="214"/>
      <c r="CZM48" s="214"/>
      <c r="CZN48" s="214"/>
      <c r="CZO48" s="214"/>
      <c r="CZP48" s="214"/>
      <c r="CZQ48" s="214"/>
      <c r="CZR48" s="214"/>
      <c r="CZS48" s="214"/>
      <c r="CZT48" s="214"/>
      <c r="CZU48" s="214"/>
      <c r="CZV48" s="214"/>
      <c r="CZW48" s="214"/>
      <c r="CZX48" s="214"/>
      <c r="CZY48" s="214"/>
      <c r="CZZ48" s="214"/>
      <c r="DAA48" s="214"/>
      <c r="DAB48" s="214"/>
      <c r="DAC48" s="214"/>
      <c r="DAD48" s="214"/>
      <c r="DAE48" s="214"/>
      <c r="DAF48" s="214"/>
      <c r="DAG48" s="214"/>
      <c r="DAH48" s="214"/>
      <c r="DAI48" s="214"/>
      <c r="DAJ48" s="214"/>
      <c r="DAK48" s="214"/>
      <c r="DAL48" s="214"/>
      <c r="DAM48" s="214"/>
      <c r="DAN48" s="214"/>
      <c r="DAO48" s="214"/>
      <c r="DAP48" s="214"/>
      <c r="DAQ48" s="214"/>
      <c r="DAR48" s="214"/>
      <c r="DAS48" s="214"/>
      <c r="DAT48" s="214"/>
      <c r="DAU48" s="214"/>
      <c r="DAV48" s="214"/>
      <c r="DAW48" s="214"/>
      <c r="DAX48" s="214"/>
      <c r="DAY48" s="214"/>
      <c r="DAZ48" s="214"/>
      <c r="DBA48" s="214"/>
      <c r="DBB48" s="214"/>
      <c r="DBC48" s="214"/>
      <c r="DBD48" s="214"/>
      <c r="DBE48" s="214"/>
      <c r="DBF48" s="214"/>
      <c r="DBG48" s="214"/>
      <c r="DBH48" s="214"/>
      <c r="DBI48" s="214"/>
      <c r="DBJ48" s="214"/>
      <c r="DBK48" s="214"/>
      <c r="DBL48" s="214"/>
      <c r="DBM48" s="214"/>
      <c r="DBN48" s="214"/>
      <c r="DBO48" s="214"/>
      <c r="DBP48" s="214"/>
      <c r="DBQ48" s="214"/>
      <c r="DBR48" s="214"/>
      <c r="DBS48" s="214"/>
      <c r="DBT48" s="214"/>
      <c r="DBU48" s="214"/>
      <c r="DBV48" s="214"/>
      <c r="DBW48" s="214"/>
      <c r="DBX48" s="214"/>
      <c r="DBY48" s="214"/>
      <c r="DBZ48" s="214"/>
      <c r="DCA48" s="214"/>
      <c r="DCB48" s="214"/>
      <c r="DCC48" s="214"/>
      <c r="DCD48" s="214"/>
      <c r="DCE48" s="214"/>
      <c r="DCF48" s="214"/>
      <c r="DCG48" s="214"/>
      <c r="DCH48" s="214"/>
      <c r="DCI48" s="214"/>
      <c r="DCJ48" s="214"/>
      <c r="DCK48" s="214"/>
      <c r="DCL48" s="214"/>
      <c r="DCM48" s="214"/>
      <c r="DCN48" s="214"/>
      <c r="DCO48" s="214"/>
      <c r="DCP48" s="214"/>
      <c r="DCQ48" s="214"/>
      <c r="DCR48" s="214"/>
      <c r="DCS48" s="214"/>
      <c r="DCT48" s="214"/>
      <c r="DCU48" s="214"/>
      <c r="DCV48" s="214"/>
      <c r="DCW48" s="214"/>
      <c r="DCX48" s="214"/>
      <c r="DCY48" s="214"/>
      <c r="DCZ48" s="214"/>
      <c r="DDA48" s="214"/>
      <c r="DDB48" s="214"/>
      <c r="DDC48" s="214"/>
      <c r="DDD48" s="214"/>
      <c r="DDE48" s="214"/>
      <c r="DDF48" s="214"/>
      <c r="DDG48" s="214"/>
      <c r="DDH48" s="214"/>
      <c r="DDI48" s="214"/>
      <c r="DDJ48" s="214"/>
      <c r="DDK48" s="214"/>
      <c r="DDL48" s="214"/>
      <c r="DDM48" s="214"/>
      <c r="DDN48" s="214"/>
      <c r="DDO48" s="214"/>
      <c r="DDP48" s="214"/>
      <c r="DDQ48" s="214"/>
      <c r="DDR48" s="214"/>
      <c r="DDS48" s="214"/>
      <c r="DDT48" s="214"/>
      <c r="DDU48" s="214"/>
      <c r="DDV48" s="214"/>
      <c r="DDW48" s="214"/>
      <c r="DDX48" s="214"/>
      <c r="DDY48" s="214"/>
      <c r="DDZ48" s="214"/>
      <c r="DEA48" s="214"/>
      <c r="DEB48" s="214"/>
      <c r="DEC48" s="214"/>
      <c r="DED48" s="214"/>
      <c r="DEE48" s="214"/>
      <c r="DEF48" s="214"/>
      <c r="DEG48" s="214"/>
      <c r="DEH48" s="214"/>
      <c r="DEI48" s="214"/>
      <c r="DEJ48" s="214"/>
      <c r="DEK48" s="214"/>
      <c r="DEL48" s="214"/>
      <c r="DEM48" s="214"/>
      <c r="DEN48" s="214"/>
      <c r="DEO48" s="214"/>
      <c r="DEP48" s="214"/>
      <c r="DEQ48" s="214"/>
      <c r="DER48" s="214"/>
      <c r="DES48" s="214"/>
      <c r="DET48" s="214"/>
      <c r="DEU48" s="214"/>
      <c r="DEV48" s="214"/>
      <c r="DEW48" s="214"/>
      <c r="DEX48" s="214"/>
      <c r="DEY48" s="214"/>
      <c r="DEZ48" s="214"/>
      <c r="DFA48" s="214"/>
      <c r="DFB48" s="214"/>
      <c r="DFC48" s="214"/>
      <c r="DFD48" s="214"/>
      <c r="DFE48" s="214"/>
      <c r="DFF48" s="214"/>
      <c r="DFG48" s="214"/>
      <c r="DFH48" s="214"/>
      <c r="DFI48" s="214"/>
      <c r="DFJ48" s="214"/>
      <c r="DFK48" s="214"/>
      <c r="DFL48" s="214"/>
      <c r="DFM48" s="214"/>
      <c r="DFN48" s="214"/>
      <c r="DFO48" s="214"/>
      <c r="DFP48" s="214"/>
      <c r="DFQ48" s="214"/>
      <c r="DFR48" s="214"/>
      <c r="DFS48" s="214"/>
      <c r="DFT48" s="214"/>
      <c r="DFU48" s="214"/>
      <c r="DFV48" s="214"/>
      <c r="DFW48" s="214"/>
      <c r="DFX48" s="214"/>
      <c r="DFY48" s="214"/>
      <c r="DFZ48" s="214"/>
      <c r="DGA48" s="214"/>
      <c r="DGB48" s="214"/>
      <c r="DGC48" s="214"/>
      <c r="DGD48" s="214"/>
      <c r="DGE48" s="214"/>
      <c r="DGF48" s="214"/>
      <c r="DGG48" s="214"/>
      <c r="DGH48" s="214"/>
      <c r="DGI48" s="214"/>
      <c r="DGJ48" s="214"/>
      <c r="DGK48" s="214"/>
      <c r="DGL48" s="214"/>
      <c r="DGM48" s="214"/>
      <c r="DGN48" s="214"/>
      <c r="DGO48" s="214"/>
      <c r="DGP48" s="214"/>
      <c r="DGQ48" s="214"/>
      <c r="DGR48" s="214"/>
      <c r="DGS48" s="214"/>
      <c r="DGT48" s="214"/>
      <c r="DGU48" s="214"/>
      <c r="DGV48" s="214"/>
      <c r="DGW48" s="214"/>
      <c r="DGX48" s="214"/>
      <c r="DGY48" s="214"/>
      <c r="DGZ48" s="214"/>
      <c r="DHA48" s="214"/>
      <c r="DHB48" s="214"/>
      <c r="DHC48" s="214"/>
      <c r="DHD48" s="214"/>
      <c r="DHE48" s="214"/>
      <c r="DHF48" s="214"/>
      <c r="DHG48" s="214"/>
      <c r="DHH48" s="214"/>
      <c r="DHI48" s="214"/>
      <c r="DHJ48" s="214"/>
      <c r="DHK48" s="214"/>
      <c r="DHL48" s="214"/>
      <c r="DHM48" s="214"/>
      <c r="DHN48" s="214"/>
      <c r="DHO48" s="214"/>
      <c r="DHP48" s="214"/>
      <c r="DHQ48" s="214"/>
      <c r="DHR48" s="214"/>
      <c r="DHS48" s="214"/>
      <c r="DHT48" s="214"/>
      <c r="DHU48" s="214"/>
      <c r="DHV48" s="214"/>
      <c r="DHW48" s="214"/>
      <c r="DHX48" s="214"/>
      <c r="DHY48" s="214"/>
      <c r="DHZ48" s="214"/>
      <c r="DIA48" s="214"/>
      <c r="DIB48" s="214"/>
      <c r="DIC48" s="214"/>
      <c r="DID48" s="214"/>
      <c r="DIE48" s="214"/>
      <c r="DIF48" s="214"/>
      <c r="DIG48" s="214"/>
      <c r="DIH48" s="214"/>
      <c r="DII48" s="214"/>
      <c r="DIJ48" s="214"/>
      <c r="DIK48" s="214"/>
      <c r="DIL48" s="214"/>
      <c r="DIM48" s="214"/>
      <c r="DIN48" s="214"/>
      <c r="DIO48" s="214"/>
      <c r="DIP48" s="214"/>
      <c r="DIQ48" s="214"/>
      <c r="DIR48" s="214"/>
      <c r="DIS48" s="214"/>
      <c r="DIT48" s="214"/>
      <c r="DIU48" s="214"/>
      <c r="DIV48" s="214"/>
      <c r="DIW48" s="214"/>
      <c r="DIX48" s="214"/>
      <c r="DIY48" s="214"/>
      <c r="DIZ48" s="214"/>
      <c r="DJA48" s="214"/>
      <c r="DJB48" s="214"/>
      <c r="DJC48" s="214"/>
      <c r="DJD48" s="214"/>
      <c r="DJE48" s="214"/>
      <c r="DJF48" s="214"/>
      <c r="DJG48" s="214"/>
      <c r="DJH48" s="214"/>
      <c r="DJI48" s="214"/>
      <c r="DJJ48" s="214"/>
      <c r="DJK48" s="214"/>
      <c r="DJL48" s="214"/>
      <c r="DJM48" s="214"/>
      <c r="DJN48" s="214"/>
      <c r="DJO48" s="214"/>
      <c r="DJP48" s="214"/>
      <c r="DJQ48" s="214"/>
      <c r="DJR48" s="214"/>
      <c r="DJS48" s="214"/>
      <c r="DJT48" s="214"/>
      <c r="DJU48" s="214"/>
      <c r="DJV48" s="214"/>
      <c r="DJW48" s="214"/>
      <c r="DJX48" s="214"/>
      <c r="DJY48" s="214"/>
      <c r="DJZ48" s="214"/>
      <c r="DKA48" s="214"/>
      <c r="DKB48" s="214"/>
      <c r="DKC48" s="214"/>
      <c r="DKD48" s="214"/>
      <c r="DKE48" s="214"/>
      <c r="DKF48" s="214"/>
      <c r="DKG48" s="214"/>
      <c r="DKH48" s="214"/>
      <c r="DKI48" s="214"/>
      <c r="DKJ48" s="214"/>
      <c r="DKK48" s="214"/>
      <c r="DKL48" s="214"/>
      <c r="DKM48" s="214"/>
      <c r="DKN48" s="214"/>
      <c r="DKO48" s="214"/>
      <c r="DKP48" s="214"/>
      <c r="DKQ48" s="214"/>
      <c r="DKR48" s="214"/>
      <c r="DKS48" s="214"/>
      <c r="DKT48" s="214"/>
      <c r="DKU48" s="214"/>
      <c r="DKV48" s="214"/>
      <c r="DKW48" s="214"/>
      <c r="DKX48" s="214"/>
      <c r="DKY48" s="214"/>
      <c r="DKZ48" s="214"/>
      <c r="DLA48" s="214"/>
      <c r="DLB48" s="214"/>
      <c r="DLC48" s="214"/>
      <c r="DLD48" s="214"/>
      <c r="DLE48" s="214"/>
      <c r="DLF48" s="214"/>
      <c r="DLG48" s="214"/>
      <c r="DLH48" s="214"/>
      <c r="DLI48" s="214"/>
      <c r="DLJ48" s="214"/>
      <c r="DLK48" s="214"/>
      <c r="DLL48" s="214"/>
      <c r="DLM48" s="214"/>
      <c r="DLN48" s="214"/>
      <c r="DLO48" s="214"/>
      <c r="DLP48" s="214"/>
      <c r="DLQ48" s="214"/>
      <c r="DLR48" s="214"/>
      <c r="DLS48" s="214"/>
      <c r="DLT48" s="214"/>
      <c r="DLU48" s="214"/>
      <c r="DLV48" s="214"/>
      <c r="DLW48" s="214"/>
      <c r="DLX48" s="214"/>
      <c r="DLY48" s="214"/>
      <c r="DLZ48" s="214"/>
      <c r="DMA48" s="214"/>
      <c r="DMB48" s="214"/>
      <c r="DMC48" s="214"/>
      <c r="DMD48" s="214"/>
      <c r="DME48" s="214"/>
      <c r="DMF48" s="214"/>
      <c r="DMG48" s="214"/>
      <c r="DMH48" s="214"/>
      <c r="DMI48" s="214"/>
      <c r="DMJ48" s="214"/>
      <c r="DMK48" s="214"/>
      <c r="DML48" s="214"/>
      <c r="DMM48" s="214"/>
      <c r="DMN48" s="214"/>
      <c r="DMO48" s="214"/>
      <c r="DMP48" s="214"/>
      <c r="DMQ48" s="214"/>
      <c r="DMR48" s="214"/>
      <c r="DMS48" s="214"/>
      <c r="DMT48" s="214"/>
      <c r="DMU48" s="214"/>
      <c r="DMV48" s="214"/>
      <c r="DMW48" s="214"/>
      <c r="DMX48" s="214"/>
      <c r="DMY48" s="214"/>
      <c r="DMZ48" s="214"/>
      <c r="DNA48" s="214"/>
      <c r="DNB48" s="214"/>
      <c r="DNC48" s="214"/>
      <c r="DND48" s="214"/>
      <c r="DNE48" s="214"/>
      <c r="DNF48" s="214"/>
      <c r="DNG48" s="214"/>
      <c r="DNH48" s="214"/>
      <c r="DNI48" s="214"/>
      <c r="DNJ48" s="214"/>
      <c r="DNK48" s="214"/>
      <c r="DNL48" s="214"/>
      <c r="DNM48" s="214"/>
      <c r="DNN48" s="214"/>
      <c r="DNO48" s="214"/>
      <c r="DNP48" s="214"/>
      <c r="DNQ48" s="214"/>
      <c r="DNR48" s="214"/>
      <c r="DNS48" s="214"/>
      <c r="DNT48" s="214"/>
      <c r="DNU48" s="214"/>
      <c r="DNV48" s="214"/>
      <c r="DNW48" s="214"/>
      <c r="DNX48" s="214"/>
      <c r="DNY48" s="214"/>
      <c r="DNZ48" s="214"/>
      <c r="DOA48" s="214"/>
      <c r="DOB48" s="214"/>
      <c r="DOC48" s="214"/>
      <c r="DOD48" s="214"/>
      <c r="DOE48" s="214"/>
      <c r="DOF48" s="214"/>
      <c r="DOG48" s="214"/>
      <c r="DOH48" s="214"/>
      <c r="DOI48" s="214"/>
      <c r="DOJ48" s="214"/>
      <c r="DOK48" s="214"/>
      <c r="DOL48" s="214"/>
      <c r="DOM48" s="214"/>
      <c r="DON48" s="214"/>
      <c r="DOO48" s="214"/>
      <c r="DOP48" s="214"/>
      <c r="DOQ48" s="214"/>
      <c r="DOR48" s="214"/>
      <c r="DOS48" s="214"/>
      <c r="DOT48" s="214"/>
      <c r="DOU48" s="214"/>
      <c r="DOV48" s="214"/>
      <c r="DOW48" s="214"/>
      <c r="DOX48" s="214"/>
      <c r="DOY48" s="214"/>
      <c r="DOZ48" s="214"/>
      <c r="DPA48" s="214"/>
      <c r="DPB48" s="214"/>
      <c r="DPC48" s="214"/>
      <c r="DPD48" s="214"/>
      <c r="DPE48" s="214"/>
      <c r="DPF48" s="214"/>
      <c r="DPG48" s="214"/>
      <c r="DPH48" s="214"/>
      <c r="DPI48" s="214"/>
      <c r="DPJ48" s="214"/>
      <c r="DPK48" s="214"/>
      <c r="DPL48" s="214"/>
      <c r="DPM48" s="214"/>
      <c r="DPN48" s="214"/>
      <c r="DPO48" s="214"/>
      <c r="DPP48" s="214"/>
      <c r="DPQ48" s="214"/>
      <c r="DPR48" s="214"/>
      <c r="DPS48" s="214"/>
      <c r="DPT48" s="214"/>
      <c r="DPU48" s="214"/>
      <c r="DPV48" s="214"/>
      <c r="DPW48" s="214"/>
      <c r="DPX48" s="214"/>
      <c r="DPY48" s="214"/>
      <c r="DPZ48" s="214"/>
      <c r="DQA48" s="214"/>
      <c r="DQB48" s="214"/>
      <c r="DQC48" s="214"/>
      <c r="DQD48" s="214"/>
      <c r="DQE48" s="214"/>
      <c r="DQF48" s="214"/>
      <c r="DQG48" s="214"/>
      <c r="DQH48" s="214"/>
      <c r="DQI48" s="214"/>
      <c r="DQJ48" s="214"/>
      <c r="DQK48" s="214"/>
      <c r="DQL48" s="214"/>
      <c r="DQM48" s="214"/>
      <c r="DQN48" s="214"/>
      <c r="DQO48" s="214"/>
      <c r="DQP48" s="214"/>
      <c r="DQQ48" s="214"/>
      <c r="DQR48" s="214"/>
      <c r="DQS48" s="214"/>
      <c r="DQT48" s="214"/>
      <c r="DQU48" s="214"/>
      <c r="DQV48" s="214"/>
      <c r="DQW48" s="214"/>
      <c r="DQX48" s="214"/>
      <c r="DQY48" s="214"/>
      <c r="DQZ48" s="214"/>
      <c r="DRA48" s="214"/>
      <c r="DRB48" s="214"/>
      <c r="DRC48" s="214"/>
      <c r="DRD48" s="214"/>
      <c r="DRE48" s="214"/>
      <c r="DRF48" s="214"/>
      <c r="DRG48" s="214"/>
      <c r="DRH48" s="214"/>
      <c r="DRI48" s="214"/>
      <c r="DRJ48" s="214"/>
      <c r="DRK48" s="214"/>
      <c r="DRL48" s="214"/>
      <c r="DRM48" s="214"/>
      <c r="DRN48" s="214"/>
      <c r="DRO48" s="214"/>
      <c r="DRP48" s="214"/>
      <c r="DRQ48" s="214"/>
      <c r="DRR48" s="214"/>
      <c r="DRS48" s="214"/>
      <c r="DRT48" s="214"/>
      <c r="DRU48" s="214"/>
      <c r="DRV48" s="214"/>
      <c r="DRW48" s="214"/>
      <c r="DRX48" s="214"/>
      <c r="DRY48" s="214"/>
      <c r="DRZ48" s="214"/>
      <c r="DSA48" s="214"/>
      <c r="DSB48" s="214"/>
      <c r="DSC48" s="214"/>
      <c r="DSD48" s="214"/>
      <c r="DSE48" s="214"/>
      <c r="DSF48" s="214"/>
      <c r="DSG48" s="214"/>
      <c r="DSH48" s="214"/>
      <c r="DSI48" s="214"/>
      <c r="DSJ48" s="214"/>
      <c r="DSK48" s="214"/>
      <c r="DSL48" s="214"/>
      <c r="DSM48" s="214"/>
      <c r="DSN48" s="214"/>
      <c r="DSO48" s="214"/>
      <c r="DSP48" s="214"/>
      <c r="DSQ48" s="214"/>
      <c r="DSR48" s="214"/>
      <c r="DSS48" s="214"/>
      <c r="DST48" s="214"/>
      <c r="DSU48" s="214"/>
      <c r="DSV48" s="214"/>
      <c r="DSW48" s="214"/>
      <c r="DSX48" s="214"/>
      <c r="DSY48" s="214"/>
      <c r="DSZ48" s="214"/>
      <c r="DTA48" s="214"/>
      <c r="DTB48" s="214"/>
      <c r="DTC48" s="214"/>
      <c r="DTD48" s="214"/>
      <c r="DTE48" s="214"/>
      <c r="DTF48" s="214"/>
      <c r="DTG48" s="214"/>
      <c r="DTH48" s="214"/>
      <c r="DTI48" s="214"/>
      <c r="DTJ48" s="214"/>
      <c r="DTK48" s="214"/>
      <c r="DTL48" s="214"/>
      <c r="DTM48" s="214"/>
      <c r="DTN48" s="214"/>
      <c r="DTO48" s="214"/>
      <c r="DTP48" s="214"/>
      <c r="DTQ48" s="214"/>
      <c r="DTR48" s="214"/>
      <c r="DTS48" s="214"/>
      <c r="DTT48" s="214"/>
      <c r="DTU48" s="214"/>
      <c r="DTV48" s="214"/>
      <c r="DTW48" s="214"/>
      <c r="DTX48" s="214"/>
      <c r="DTY48" s="214"/>
      <c r="DTZ48" s="214"/>
      <c r="DUA48" s="214"/>
      <c r="DUB48" s="214"/>
      <c r="DUC48" s="214"/>
      <c r="DUD48" s="214"/>
      <c r="DUE48" s="214"/>
      <c r="DUF48" s="214"/>
      <c r="DUG48" s="214"/>
      <c r="DUH48" s="214"/>
      <c r="DUI48" s="214"/>
      <c r="DUJ48" s="214"/>
      <c r="DUK48" s="214"/>
      <c r="DUL48" s="214"/>
      <c r="DUM48" s="214"/>
      <c r="DUN48" s="214"/>
      <c r="DUO48" s="214"/>
      <c r="DUP48" s="214"/>
      <c r="DUQ48" s="214"/>
      <c r="DUR48" s="214"/>
      <c r="DUS48" s="214"/>
      <c r="DUT48" s="214"/>
      <c r="DUU48" s="214"/>
      <c r="DUV48" s="214"/>
      <c r="DUW48" s="214"/>
      <c r="DUX48" s="214"/>
      <c r="DUY48" s="214"/>
      <c r="DUZ48" s="214"/>
      <c r="DVA48" s="214"/>
      <c r="DVB48" s="214"/>
      <c r="DVC48" s="214"/>
      <c r="DVD48" s="214"/>
      <c r="DVE48" s="214"/>
      <c r="DVF48" s="214"/>
      <c r="DVG48" s="214"/>
      <c r="DVH48" s="214"/>
      <c r="DVI48" s="214"/>
      <c r="DVJ48" s="214"/>
      <c r="DVK48" s="214"/>
      <c r="DVL48" s="214"/>
      <c r="DVM48" s="214"/>
      <c r="DVN48" s="214"/>
      <c r="DVO48" s="214"/>
      <c r="DVP48" s="214"/>
      <c r="DVQ48" s="214"/>
      <c r="DVR48" s="214"/>
      <c r="DVS48" s="214"/>
      <c r="DVT48" s="214"/>
      <c r="DVU48" s="214"/>
      <c r="DVV48" s="214"/>
      <c r="DVW48" s="214"/>
      <c r="DVX48" s="214"/>
      <c r="DVY48" s="214"/>
      <c r="DVZ48" s="214"/>
      <c r="DWA48" s="214"/>
      <c r="DWB48" s="214"/>
      <c r="DWC48" s="214"/>
      <c r="DWD48" s="214"/>
      <c r="DWE48" s="214"/>
      <c r="DWF48" s="214"/>
      <c r="DWG48" s="214"/>
      <c r="DWH48" s="214"/>
      <c r="DWI48" s="214"/>
      <c r="DWJ48" s="214"/>
      <c r="DWK48" s="214"/>
      <c r="DWL48" s="214"/>
      <c r="DWM48" s="214"/>
      <c r="DWN48" s="214"/>
      <c r="DWO48" s="214"/>
      <c r="DWP48" s="214"/>
      <c r="DWQ48" s="214"/>
      <c r="DWR48" s="214"/>
      <c r="DWS48" s="214"/>
      <c r="DWT48" s="214"/>
      <c r="DWU48" s="214"/>
      <c r="DWV48" s="214"/>
      <c r="DWW48" s="214"/>
      <c r="DWX48" s="214"/>
      <c r="DWY48" s="214"/>
      <c r="DWZ48" s="214"/>
      <c r="DXA48" s="214"/>
      <c r="DXB48" s="214"/>
      <c r="DXC48" s="214"/>
      <c r="DXD48" s="214"/>
      <c r="DXE48" s="214"/>
      <c r="DXF48" s="214"/>
      <c r="DXG48" s="214"/>
      <c r="DXH48" s="214"/>
      <c r="DXI48" s="214"/>
      <c r="DXJ48" s="214"/>
      <c r="DXK48" s="214"/>
      <c r="DXL48" s="214"/>
      <c r="DXM48" s="214"/>
      <c r="DXN48" s="214"/>
      <c r="DXO48" s="214"/>
      <c r="DXP48" s="214"/>
      <c r="DXQ48" s="214"/>
      <c r="DXR48" s="214"/>
      <c r="DXS48" s="214"/>
      <c r="DXT48" s="214"/>
      <c r="DXU48" s="214"/>
      <c r="DXV48" s="214"/>
      <c r="DXW48" s="214"/>
      <c r="DXX48" s="214"/>
      <c r="DXY48" s="214"/>
      <c r="DXZ48" s="214"/>
      <c r="DYA48" s="214"/>
      <c r="DYB48" s="214"/>
      <c r="DYC48" s="214"/>
      <c r="DYD48" s="214"/>
      <c r="DYE48" s="214"/>
      <c r="DYF48" s="214"/>
      <c r="DYG48" s="214"/>
      <c r="DYH48" s="214"/>
      <c r="DYI48" s="214"/>
      <c r="DYJ48" s="214"/>
      <c r="DYK48" s="214"/>
      <c r="DYL48" s="214"/>
      <c r="DYM48" s="214"/>
      <c r="DYN48" s="214"/>
      <c r="DYO48" s="214"/>
      <c r="DYP48" s="214"/>
      <c r="DYQ48" s="214"/>
      <c r="DYR48" s="214"/>
      <c r="DYS48" s="214"/>
      <c r="DYT48" s="214"/>
      <c r="DYU48" s="214"/>
      <c r="DYV48" s="214"/>
      <c r="DYW48" s="214"/>
      <c r="DYX48" s="214"/>
      <c r="DYY48" s="214"/>
      <c r="DYZ48" s="214"/>
      <c r="DZA48" s="214"/>
      <c r="DZB48" s="214"/>
      <c r="DZC48" s="214"/>
      <c r="DZD48" s="214"/>
      <c r="DZE48" s="214"/>
      <c r="DZF48" s="214"/>
      <c r="DZG48" s="214"/>
      <c r="DZH48" s="214"/>
      <c r="DZI48" s="214"/>
      <c r="DZJ48" s="214"/>
      <c r="DZK48" s="214"/>
      <c r="DZL48" s="214"/>
      <c r="DZM48" s="214"/>
      <c r="DZN48" s="214"/>
      <c r="DZO48" s="214"/>
      <c r="DZP48" s="214"/>
      <c r="DZQ48" s="214"/>
      <c r="DZR48" s="214"/>
      <c r="DZS48" s="214"/>
      <c r="DZT48" s="214"/>
      <c r="DZU48" s="214"/>
      <c r="DZV48" s="214"/>
      <c r="DZW48" s="214"/>
      <c r="DZX48" s="214"/>
      <c r="DZY48" s="214"/>
      <c r="DZZ48" s="214"/>
      <c r="EAA48" s="214"/>
      <c r="EAB48" s="214"/>
      <c r="EAC48" s="214"/>
      <c r="EAD48" s="214"/>
      <c r="EAE48" s="214"/>
      <c r="EAF48" s="214"/>
      <c r="EAG48" s="214"/>
      <c r="EAH48" s="214"/>
      <c r="EAI48" s="214"/>
      <c r="EAJ48" s="214"/>
      <c r="EAK48" s="214"/>
      <c r="EAL48" s="214"/>
      <c r="EAM48" s="214"/>
      <c r="EAN48" s="214"/>
      <c r="EAO48" s="214"/>
      <c r="EAP48" s="214"/>
      <c r="EAQ48" s="214"/>
      <c r="EAR48" s="214"/>
      <c r="EAS48" s="214"/>
      <c r="EAT48" s="214"/>
      <c r="EAU48" s="214"/>
      <c r="EAV48" s="214"/>
      <c r="EAW48" s="214"/>
      <c r="EAX48" s="214"/>
      <c r="EAY48" s="214"/>
      <c r="EAZ48" s="214"/>
      <c r="EBA48" s="214"/>
      <c r="EBB48" s="214"/>
      <c r="EBC48" s="214"/>
      <c r="EBD48" s="214"/>
      <c r="EBE48" s="214"/>
      <c r="EBF48" s="214"/>
      <c r="EBG48" s="214"/>
      <c r="EBH48" s="214"/>
      <c r="EBI48" s="214"/>
      <c r="EBJ48" s="214"/>
      <c r="EBK48" s="214"/>
      <c r="EBL48" s="214"/>
      <c r="EBM48" s="214"/>
      <c r="EBN48" s="214"/>
      <c r="EBO48" s="214"/>
      <c r="EBP48" s="214"/>
      <c r="EBQ48" s="214"/>
      <c r="EBR48" s="214"/>
      <c r="EBS48" s="214"/>
      <c r="EBT48" s="214"/>
      <c r="EBU48" s="214"/>
      <c r="EBV48" s="214"/>
      <c r="EBW48" s="214"/>
      <c r="EBX48" s="214"/>
      <c r="EBY48" s="214"/>
      <c r="EBZ48" s="214"/>
      <c r="ECA48" s="214"/>
      <c r="ECB48" s="214"/>
      <c r="ECC48" s="214"/>
      <c r="ECD48" s="214"/>
      <c r="ECE48" s="214"/>
      <c r="ECF48" s="214"/>
      <c r="ECG48" s="214"/>
      <c r="ECH48" s="214"/>
      <c r="ECI48" s="214"/>
      <c r="ECJ48" s="214"/>
      <c r="ECK48" s="214"/>
      <c r="ECL48" s="214"/>
      <c r="ECM48" s="214"/>
      <c r="ECN48" s="214"/>
      <c r="ECO48" s="214"/>
      <c r="ECP48" s="214"/>
      <c r="ECQ48" s="214"/>
      <c r="ECR48" s="214"/>
      <c r="ECS48" s="214"/>
      <c r="ECT48" s="214"/>
      <c r="ECU48" s="214"/>
      <c r="ECV48" s="214"/>
      <c r="ECW48" s="214"/>
      <c r="ECX48" s="214"/>
      <c r="ECY48" s="214"/>
      <c r="ECZ48" s="214"/>
      <c r="EDA48" s="214"/>
      <c r="EDB48" s="214"/>
      <c r="EDC48" s="214"/>
      <c r="EDD48" s="214"/>
      <c r="EDE48" s="214"/>
      <c r="EDF48" s="214"/>
      <c r="EDG48" s="214"/>
      <c r="EDH48" s="214"/>
      <c r="EDI48" s="214"/>
      <c r="EDJ48" s="214"/>
      <c r="EDK48" s="214"/>
      <c r="EDL48" s="214"/>
      <c r="EDM48" s="214"/>
      <c r="EDN48" s="214"/>
      <c r="EDO48" s="214"/>
      <c r="EDP48" s="214"/>
      <c r="EDQ48" s="214"/>
      <c r="EDR48" s="214"/>
      <c r="EDS48" s="214"/>
      <c r="EDT48" s="214"/>
      <c r="EDU48" s="214"/>
      <c r="EDV48" s="214"/>
      <c r="EDW48" s="214"/>
      <c r="EDX48" s="214"/>
      <c r="EDY48" s="214"/>
      <c r="EDZ48" s="214"/>
      <c r="EEA48" s="214"/>
      <c r="EEB48" s="214"/>
      <c r="EEC48" s="214"/>
      <c r="EED48" s="214"/>
      <c r="EEE48" s="214"/>
      <c r="EEF48" s="214"/>
      <c r="EEG48" s="214"/>
      <c r="EEH48" s="214"/>
      <c r="EEI48" s="214"/>
      <c r="EEJ48" s="214"/>
      <c r="EEK48" s="214"/>
      <c r="EEL48" s="214"/>
      <c r="EEM48" s="214"/>
      <c r="EEN48" s="214"/>
      <c r="EEO48" s="214"/>
      <c r="EEP48" s="214"/>
      <c r="EEQ48" s="214"/>
      <c r="EER48" s="214"/>
      <c r="EES48" s="214"/>
      <c r="EET48" s="214"/>
      <c r="EEU48" s="214"/>
      <c r="EEV48" s="214"/>
      <c r="EEW48" s="214"/>
      <c r="EEX48" s="214"/>
      <c r="EEY48" s="214"/>
      <c r="EEZ48" s="214"/>
      <c r="EFA48" s="214"/>
      <c r="EFB48" s="214"/>
      <c r="EFC48" s="214"/>
      <c r="EFD48" s="214"/>
      <c r="EFE48" s="214"/>
      <c r="EFF48" s="214"/>
      <c r="EFG48" s="214"/>
      <c r="EFH48" s="214"/>
      <c r="EFI48" s="214"/>
      <c r="EFJ48" s="214"/>
      <c r="EFK48" s="214"/>
      <c r="EFL48" s="214"/>
      <c r="EFM48" s="214"/>
      <c r="EFN48" s="214"/>
      <c r="EFO48" s="214"/>
      <c r="EFP48" s="214"/>
      <c r="EFQ48" s="214"/>
      <c r="EFR48" s="214"/>
      <c r="EFS48" s="214"/>
      <c r="EFT48" s="214"/>
      <c r="EFU48" s="214"/>
      <c r="EFV48" s="214"/>
      <c r="EFW48" s="214"/>
      <c r="EFX48" s="214"/>
      <c r="EFY48" s="214"/>
      <c r="EFZ48" s="214"/>
      <c r="EGA48" s="214"/>
      <c r="EGB48" s="214"/>
      <c r="EGC48" s="214"/>
      <c r="EGD48" s="214"/>
      <c r="EGE48" s="214"/>
      <c r="EGF48" s="214"/>
      <c r="EGG48" s="214"/>
      <c r="EGH48" s="214"/>
      <c r="EGI48" s="214"/>
      <c r="EGJ48" s="214"/>
      <c r="EGK48" s="214"/>
      <c r="EGL48" s="214"/>
      <c r="EGM48" s="214"/>
      <c r="EGN48" s="214"/>
      <c r="EGO48" s="214"/>
      <c r="EGP48" s="214"/>
      <c r="EGQ48" s="214"/>
      <c r="EGR48" s="214"/>
      <c r="EGS48" s="214"/>
      <c r="EGT48" s="214"/>
      <c r="EGU48" s="214"/>
      <c r="EGV48" s="214"/>
      <c r="EGW48" s="214"/>
      <c r="EGX48" s="214"/>
      <c r="EGY48" s="214"/>
      <c r="EGZ48" s="214"/>
      <c r="EHA48" s="214"/>
      <c r="EHB48" s="214"/>
      <c r="EHC48" s="214"/>
      <c r="EHD48" s="214"/>
      <c r="EHE48" s="214"/>
      <c r="EHF48" s="214"/>
      <c r="EHG48" s="214"/>
      <c r="EHH48" s="214"/>
      <c r="EHI48" s="214"/>
      <c r="EHJ48" s="214"/>
      <c r="EHK48" s="214"/>
      <c r="EHL48" s="214"/>
      <c r="EHM48" s="214"/>
      <c r="EHN48" s="214"/>
      <c r="EHO48" s="214"/>
      <c r="EHP48" s="214"/>
      <c r="EHQ48" s="214"/>
      <c r="EHR48" s="214"/>
      <c r="EHS48" s="214"/>
      <c r="EHT48" s="214"/>
      <c r="EHU48" s="214"/>
      <c r="EHV48" s="214"/>
      <c r="EHW48" s="214"/>
      <c r="EHX48" s="214"/>
      <c r="EHY48" s="214"/>
      <c r="EHZ48" s="214"/>
      <c r="EIA48" s="214"/>
      <c r="EIB48" s="214"/>
      <c r="EIC48" s="214"/>
      <c r="EID48" s="214"/>
      <c r="EIE48" s="214"/>
      <c r="EIF48" s="214"/>
      <c r="EIG48" s="214"/>
      <c r="EIH48" s="214"/>
      <c r="EII48" s="214"/>
      <c r="EIJ48" s="214"/>
      <c r="EIK48" s="214"/>
      <c r="EIL48" s="214"/>
      <c r="EIM48" s="214"/>
      <c r="EIN48" s="214"/>
      <c r="EIO48" s="214"/>
      <c r="EIP48" s="214"/>
      <c r="EIQ48" s="214"/>
      <c r="EIR48" s="214"/>
      <c r="EIS48" s="214"/>
      <c r="EIT48" s="214"/>
      <c r="EIU48" s="214"/>
      <c r="EIV48" s="214"/>
      <c r="EIW48" s="214"/>
      <c r="EIX48" s="214"/>
      <c r="EIY48" s="214"/>
      <c r="EIZ48" s="214"/>
      <c r="EJA48" s="214"/>
      <c r="EJB48" s="214"/>
      <c r="EJC48" s="214"/>
      <c r="EJD48" s="214"/>
      <c r="EJE48" s="214"/>
      <c r="EJF48" s="214"/>
      <c r="EJG48" s="214"/>
      <c r="EJH48" s="214"/>
      <c r="EJI48" s="214"/>
      <c r="EJJ48" s="214"/>
      <c r="EJK48" s="214"/>
      <c r="EJL48" s="214"/>
      <c r="EJM48" s="214"/>
      <c r="EJN48" s="214"/>
      <c r="EJO48" s="214"/>
      <c r="EJP48" s="214"/>
      <c r="EJQ48" s="214"/>
      <c r="EJR48" s="214"/>
      <c r="EJS48" s="214"/>
      <c r="EJT48" s="214"/>
      <c r="EJU48" s="214"/>
      <c r="EJV48" s="214"/>
      <c r="EJW48" s="214"/>
      <c r="EJX48" s="214"/>
      <c r="EJY48" s="214"/>
      <c r="EJZ48" s="214"/>
      <c r="EKA48" s="214"/>
      <c r="EKB48" s="214"/>
      <c r="EKC48" s="214"/>
      <c r="EKD48" s="214"/>
      <c r="EKE48" s="214"/>
      <c r="EKF48" s="214"/>
      <c r="EKG48" s="214"/>
      <c r="EKH48" s="214"/>
      <c r="EKI48" s="214"/>
      <c r="EKJ48" s="214"/>
      <c r="EKK48" s="214"/>
      <c r="EKL48" s="214"/>
      <c r="EKM48" s="214"/>
      <c r="EKN48" s="214"/>
      <c r="EKO48" s="214"/>
      <c r="EKP48" s="214"/>
      <c r="EKQ48" s="214"/>
      <c r="EKR48" s="214"/>
      <c r="EKS48" s="214"/>
      <c r="EKT48" s="214"/>
      <c r="EKU48" s="214"/>
      <c r="EKV48" s="214"/>
      <c r="EKW48" s="214"/>
      <c r="EKX48" s="214"/>
      <c r="EKY48" s="214"/>
      <c r="EKZ48" s="214"/>
      <c r="ELA48" s="214"/>
      <c r="ELB48" s="214"/>
      <c r="ELC48" s="214"/>
      <c r="ELD48" s="214"/>
      <c r="ELE48" s="214"/>
      <c r="ELF48" s="214"/>
      <c r="ELG48" s="214"/>
      <c r="ELH48" s="214"/>
      <c r="ELI48" s="214"/>
      <c r="ELJ48" s="214"/>
      <c r="ELK48" s="214"/>
      <c r="ELL48" s="214"/>
      <c r="ELM48" s="214"/>
      <c r="ELN48" s="214"/>
      <c r="ELO48" s="214"/>
      <c r="ELP48" s="214"/>
      <c r="ELQ48" s="214"/>
      <c r="ELR48" s="214"/>
      <c r="ELS48" s="214"/>
      <c r="ELT48" s="214"/>
      <c r="ELU48" s="214"/>
      <c r="ELV48" s="214"/>
      <c r="ELW48" s="214"/>
      <c r="ELX48" s="214"/>
      <c r="ELY48" s="214"/>
      <c r="ELZ48" s="214"/>
      <c r="EMA48" s="214"/>
      <c r="EMB48" s="214"/>
      <c r="EMC48" s="214"/>
      <c r="EMD48" s="214"/>
      <c r="EME48" s="214"/>
      <c r="EMF48" s="214"/>
      <c r="EMG48" s="214"/>
      <c r="EMH48" s="214"/>
      <c r="EMI48" s="214"/>
      <c r="EMJ48" s="214"/>
      <c r="EMK48" s="214"/>
      <c r="EML48" s="214"/>
      <c r="EMM48" s="214"/>
      <c r="EMN48" s="214"/>
      <c r="EMO48" s="214"/>
      <c r="EMP48" s="214"/>
      <c r="EMQ48" s="214"/>
      <c r="EMR48" s="214"/>
      <c r="EMS48" s="214"/>
      <c r="EMT48" s="214"/>
      <c r="EMU48" s="214"/>
      <c r="EMV48" s="214"/>
      <c r="EMW48" s="214"/>
      <c r="EMX48" s="214"/>
      <c r="EMY48" s="214"/>
      <c r="EMZ48" s="214"/>
      <c r="ENA48" s="214"/>
      <c r="ENB48" s="214"/>
      <c r="ENC48" s="214"/>
      <c r="END48" s="214"/>
      <c r="ENE48" s="214"/>
      <c r="ENF48" s="214"/>
      <c r="ENG48" s="214"/>
      <c r="ENH48" s="214"/>
      <c r="ENI48" s="214"/>
      <c r="ENJ48" s="214"/>
      <c r="ENK48" s="214"/>
      <c r="ENL48" s="214"/>
      <c r="ENM48" s="214"/>
      <c r="ENN48" s="214"/>
      <c r="ENO48" s="214"/>
      <c r="ENP48" s="214"/>
      <c r="ENQ48" s="214"/>
      <c r="ENR48" s="214"/>
      <c r="ENS48" s="214"/>
      <c r="ENT48" s="214"/>
      <c r="ENU48" s="214"/>
      <c r="ENV48" s="214"/>
      <c r="ENW48" s="214"/>
      <c r="ENX48" s="214"/>
      <c r="ENY48" s="214"/>
      <c r="ENZ48" s="214"/>
      <c r="EOA48" s="214"/>
      <c r="EOB48" s="214"/>
      <c r="EOC48" s="214"/>
      <c r="EOD48" s="214"/>
      <c r="EOE48" s="214"/>
      <c r="EOF48" s="214"/>
      <c r="EOG48" s="214"/>
      <c r="EOH48" s="214"/>
      <c r="EOI48" s="214"/>
      <c r="EOJ48" s="214"/>
      <c r="EOK48" s="214"/>
      <c r="EOL48" s="214"/>
      <c r="EOM48" s="214"/>
      <c r="EON48" s="214"/>
      <c r="EOO48" s="214"/>
      <c r="EOP48" s="214"/>
      <c r="EOQ48" s="214"/>
      <c r="EOR48" s="214"/>
      <c r="EOS48" s="214"/>
      <c r="EOT48" s="214"/>
      <c r="EOU48" s="214"/>
      <c r="EOV48" s="214"/>
      <c r="EOW48" s="214"/>
      <c r="EOX48" s="214"/>
      <c r="EOY48" s="214"/>
      <c r="EOZ48" s="214"/>
      <c r="EPA48" s="214"/>
      <c r="EPB48" s="214"/>
      <c r="EPC48" s="214"/>
      <c r="EPD48" s="214"/>
      <c r="EPE48" s="214"/>
      <c r="EPF48" s="214"/>
      <c r="EPG48" s="214"/>
      <c r="EPH48" s="214"/>
      <c r="EPI48" s="214"/>
      <c r="EPJ48" s="214"/>
      <c r="EPK48" s="214"/>
      <c r="EPL48" s="214"/>
      <c r="EPM48" s="214"/>
      <c r="EPN48" s="214"/>
      <c r="EPO48" s="214"/>
      <c r="EPP48" s="214"/>
      <c r="EPQ48" s="214"/>
      <c r="EPR48" s="214"/>
      <c r="EPS48" s="214"/>
      <c r="EPT48" s="214"/>
      <c r="EPU48" s="214"/>
      <c r="EPV48" s="214"/>
      <c r="EPW48" s="214"/>
      <c r="EPX48" s="214"/>
      <c r="EPY48" s="214"/>
      <c r="EPZ48" s="214"/>
      <c r="EQA48" s="214"/>
      <c r="EQB48" s="214"/>
      <c r="EQC48" s="214"/>
      <c r="EQD48" s="214"/>
      <c r="EQE48" s="214"/>
      <c r="EQF48" s="214"/>
      <c r="EQG48" s="214"/>
      <c r="EQH48" s="214"/>
      <c r="EQI48" s="214"/>
      <c r="EQJ48" s="214"/>
      <c r="EQK48" s="214"/>
      <c r="EQL48" s="214"/>
      <c r="EQM48" s="214"/>
      <c r="EQN48" s="214"/>
      <c r="EQO48" s="214"/>
      <c r="EQP48" s="214"/>
      <c r="EQQ48" s="214"/>
      <c r="EQR48" s="214"/>
      <c r="EQS48" s="214"/>
      <c r="EQT48" s="214"/>
      <c r="EQU48" s="214"/>
      <c r="EQV48" s="214"/>
      <c r="EQW48" s="214"/>
      <c r="EQX48" s="214"/>
      <c r="EQY48" s="214"/>
      <c r="EQZ48" s="214"/>
      <c r="ERA48" s="214"/>
      <c r="ERB48" s="214"/>
      <c r="ERC48" s="214"/>
      <c r="ERD48" s="214"/>
      <c r="ERE48" s="214"/>
      <c r="ERF48" s="214"/>
      <c r="ERG48" s="214"/>
      <c r="ERH48" s="214"/>
      <c r="ERI48" s="214"/>
      <c r="ERJ48" s="214"/>
      <c r="ERK48" s="214"/>
      <c r="ERL48" s="214"/>
      <c r="ERM48" s="214"/>
      <c r="ERN48" s="214"/>
      <c r="ERO48" s="214"/>
      <c r="ERP48" s="214"/>
      <c r="ERQ48" s="214"/>
      <c r="ERR48" s="214"/>
      <c r="ERS48" s="214"/>
      <c r="ERT48" s="214"/>
      <c r="ERU48" s="214"/>
      <c r="ERV48" s="214"/>
      <c r="ERW48" s="214"/>
      <c r="ERX48" s="214"/>
      <c r="ERY48" s="214"/>
      <c r="ERZ48" s="214"/>
      <c r="ESA48" s="214"/>
      <c r="ESB48" s="214"/>
      <c r="ESC48" s="214"/>
      <c r="ESD48" s="214"/>
      <c r="ESE48" s="214"/>
      <c r="ESF48" s="214"/>
      <c r="ESG48" s="214"/>
      <c r="ESH48" s="214"/>
      <c r="ESI48" s="214"/>
      <c r="ESJ48" s="214"/>
      <c r="ESK48" s="214"/>
      <c r="ESL48" s="214"/>
      <c r="ESM48" s="214"/>
      <c r="ESN48" s="214"/>
      <c r="ESO48" s="214"/>
      <c r="ESP48" s="214"/>
      <c r="ESQ48" s="214"/>
      <c r="ESR48" s="214"/>
      <c r="ESS48" s="214"/>
      <c r="EST48" s="214"/>
      <c r="ESU48" s="214"/>
      <c r="ESV48" s="214"/>
      <c r="ESW48" s="214"/>
      <c r="ESX48" s="214"/>
      <c r="ESY48" s="214"/>
      <c r="ESZ48" s="214"/>
      <c r="ETA48" s="214"/>
      <c r="ETB48" s="214"/>
      <c r="ETC48" s="214"/>
      <c r="ETD48" s="214"/>
      <c r="ETE48" s="214"/>
      <c r="ETF48" s="214"/>
      <c r="ETG48" s="214"/>
      <c r="ETH48" s="214"/>
      <c r="ETI48" s="214"/>
      <c r="ETJ48" s="214"/>
      <c r="ETK48" s="214"/>
      <c r="ETL48" s="214"/>
      <c r="ETM48" s="214"/>
      <c r="ETN48" s="214"/>
      <c r="ETO48" s="214"/>
      <c r="ETP48" s="214"/>
      <c r="ETQ48" s="214"/>
      <c r="ETR48" s="214"/>
      <c r="ETS48" s="214"/>
      <c r="ETT48" s="214"/>
      <c r="ETU48" s="214"/>
      <c r="ETV48" s="214"/>
      <c r="ETW48" s="214"/>
      <c r="ETX48" s="214"/>
      <c r="ETY48" s="214"/>
      <c r="ETZ48" s="214"/>
      <c r="EUA48" s="214"/>
      <c r="EUB48" s="214"/>
      <c r="EUC48" s="214"/>
      <c r="EUD48" s="214"/>
      <c r="EUE48" s="214"/>
      <c r="EUF48" s="214"/>
      <c r="EUG48" s="214"/>
      <c r="EUH48" s="214"/>
      <c r="EUI48" s="214"/>
      <c r="EUJ48" s="214"/>
      <c r="EUK48" s="214"/>
      <c r="EUL48" s="214"/>
      <c r="EUM48" s="214"/>
      <c r="EUN48" s="214"/>
      <c r="EUO48" s="214"/>
      <c r="EUP48" s="214"/>
      <c r="EUQ48" s="214"/>
      <c r="EUR48" s="214"/>
      <c r="EUS48" s="214"/>
      <c r="EUT48" s="214"/>
      <c r="EUU48" s="214"/>
      <c r="EUV48" s="214"/>
      <c r="EUW48" s="214"/>
      <c r="EUX48" s="214"/>
      <c r="EUY48" s="214"/>
      <c r="EUZ48" s="214"/>
      <c r="EVA48" s="214"/>
      <c r="EVB48" s="214"/>
      <c r="EVC48" s="214"/>
      <c r="EVD48" s="214"/>
      <c r="EVE48" s="214"/>
      <c r="EVF48" s="214"/>
      <c r="EVG48" s="214"/>
      <c r="EVH48" s="214"/>
      <c r="EVI48" s="214"/>
      <c r="EVJ48" s="214"/>
      <c r="EVK48" s="214"/>
      <c r="EVL48" s="214"/>
      <c r="EVM48" s="214"/>
      <c r="EVN48" s="214"/>
      <c r="EVO48" s="214"/>
      <c r="EVP48" s="214"/>
      <c r="EVQ48" s="214"/>
      <c r="EVR48" s="214"/>
      <c r="EVS48" s="214"/>
      <c r="EVT48" s="214"/>
      <c r="EVU48" s="214"/>
      <c r="EVV48" s="214"/>
      <c r="EVW48" s="214"/>
      <c r="EVX48" s="214"/>
      <c r="EVY48" s="214"/>
      <c r="EVZ48" s="214"/>
      <c r="EWA48" s="214"/>
      <c r="EWB48" s="214"/>
      <c r="EWC48" s="214"/>
      <c r="EWD48" s="214"/>
      <c r="EWE48" s="214"/>
      <c r="EWF48" s="214"/>
      <c r="EWG48" s="214"/>
      <c r="EWH48" s="214"/>
      <c r="EWI48" s="214"/>
      <c r="EWJ48" s="214"/>
      <c r="EWK48" s="214"/>
      <c r="EWL48" s="214"/>
      <c r="EWM48" s="214"/>
      <c r="EWN48" s="214"/>
      <c r="EWO48" s="214"/>
      <c r="EWP48" s="214"/>
      <c r="EWQ48" s="214"/>
      <c r="EWR48" s="214"/>
      <c r="EWS48" s="214"/>
      <c r="EWT48" s="214"/>
      <c r="EWU48" s="214"/>
      <c r="EWV48" s="214"/>
      <c r="EWW48" s="214"/>
      <c r="EWX48" s="214"/>
      <c r="EWY48" s="214"/>
      <c r="EWZ48" s="214"/>
      <c r="EXA48" s="214"/>
      <c r="EXB48" s="214"/>
      <c r="EXC48" s="214"/>
      <c r="EXD48" s="214"/>
      <c r="EXE48" s="214"/>
      <c r="EXF48" s="214"/>
      <c r="EXG48" s="214"/>
      <c r="EXH48" s="214"/>
      <c r="EXI48" s="214"/>
      <c r="EXJ48" s="214"/>
      <c r="EXK48" s="214"/>
      <c r="EXL48" s="214"/>
      <c r="EXM48" s="214"/>
      <c r="EXN48" s="214"/>
      <c r="EXO48" s="214"/>
      <c r="EXP48" s="214"/>
      <c r="EXQ48" s="214"/>
      <c r="EXR48" s="214"/>
      <c r="EXS48" s="214"/>
      <c r="EXT48" s="214"/>
      <c r="EXU48" s="214"/>
      <c r="EXV48" s="214"/>
      <c r="EXW48" s="214"/>
      <c r="EXX48" s="214"/>
      <c r="EXY48" s="214"/>
      <c r="EXZ48" s="214"/>
      <c r="EYA48" s="214"/>
      <c r="EYB48" s="214"/>
      <c r="EYC48" s="214"/>
      <c r="EYD48" s="214"/>
      <c r="EYE48" s="214"/>
      <c r="EYF48" s="214"/>
      <c r="EYG48" s="214"/>
      <c r="EYH48" s="214"/>
      <c r="EYI48" s="214"/>
      <c r="EYJ48" s="214"/>
      <c r="EYK48" s="214"/>
      <c r="EYL48" s="214"/>
      <c r="EYM48" s="214"/>
      <c r="EYN48" s="214"/>
      <c r="EYO48" s="214"/>
      <c r="EYP48" s="214"/>
      <c r="EYQ48" s="214"/>
      <c r="EYR48" s="214"/>
      <c r="EYS48" s="214"/>
      <c r="EYT48" s="214"/>
      <c r="EYU48" s="214"/>
      <c r="EYV48" s="214"/>
      <c r="EYW48" s="214"/>
      <c r="EYX48" s="214"/>
      <c r="EYY48" s="214"/>
      <c r="EYZ48" s="214"/>
      <c r="EZA48" s="214"/>
      <c r="EZB48" s="214"/>
      <c r="EZC48" s="214"/>
      <c r="EZD48" s="214"/>
      <c r="EZE48" s="214"/>
      <c r="EZF48" s="214"/>
      <c r="EZG48" s="214"/>
      <c r="EZH48" s="214"/>
      <c r="EZI48" s="214"/>
      <c r="EZJ48" s="214"/>
      <c r="EZK48" s="214"/>
      <c r="EZL48" s="214"/>
      <c r="EZM48" s="214"/>
      <c r="EZN48" s="214"/>
      <c r="EZO48" s="214"/>
      <c r="EZP48" s="214"/>
      <c r="EZQ48" s="214"/>
      <c r="EZR48" s="214"/>
      <c r="EZS48" s="214"/>
      <c r="EZT48" s="214"/>
      <c r="EZU48" s="214"/>
      <c r="EZV48" s="214"/>
      <c r="EZW48" s="214"/>
      <c r="EZX48" s="214"/>
      <c r="EZY48" s="214"/>
      <c r="EZZ48" s="214"/>
      <c r="FAA48" s="214"/>
      <c r="FAB48" s="214"/>
      <c r="FAC48" s="214"/>
      <c r="FAD48" s="214"/>
      <c r="FAE48" s="214"/>
      <c r="FAF48" s="214"/>
      <c r="FAG48" s="214"/>
      <c r="FAH48" s="214"/>
      <c r="FAI48" s="214"/>
      <c r="FAJ48" s="214"/>
      <c r="FAK48" s="214"/>
      <c r="FAL48" s="214"/>
      <c r="FAM48" s="214"/>
      <c r="FAN48" s="214"/>
      <c r="FAO48" s="214"/>
      <c r="FAP48" s="214"/>
      <c r="FAQ48" s="214"/>
      <c r="FAR48" s="214"/>
      <c r="FAS48" s="214"/>
      <c r="FAT48" s="214"/>
      <c r="FAU48" s="214"/>
      <c r="FAV48" s="214"/>
      <c r="FAW48" s="214"/>
      <c r="FAX48" s="214"/>
      <c r="FAY48" s="214"/>
      <c r="FAZ48" s="214"/>
      <c r="FBA48" s="214"/>
      <c r="FBB48" s="214"/>
      <c r="FBC48" s="214"/>
      <c r="FBD48" s="214"/>
      <c r="FBE48" s="214"/>
      <c r="FBF48" s="214"/>
      <c r="FBG48" s="214"/>
      <c r="FBH48" s="214"/>
      <c r="FBI48" s="214"/>
      <c r="FBJ48" s="214"/>
      <c r="FBK48" s="214"/>
      <c r="FBL48" s="214"/>
      <c r="FBM48" s="214"/>
      <c r="FBN48" s="214"/>
      <c r="FBO48" s="214"/>
      <c r="FBP48" s="214"/>
      <c r="FBQ48" s="214"/>
      <c r="FBR48" s="214"/>
      <c r="FBS48" s="214"/>
      <c r="FBT48" s="214"/>
      <c r="FBU48" s="214"/>
      <c r="FBV48" s="214"/>
      <c r="FBW48" s="214"/>
      <c r="FBX48" s="214"/>
      <c r="FBY48" s="214"/>
      <c r="FBZ48" s="214"/>
      <c r="FCA48" s="214"/>
      <c r="FCB48" s="214"/>
      <c r="FCC48" s="214"/>
      <c r="FCD48" s="214"/>
      <c r="FCE48" s="214"/>
      <c r="FCF48" s="214"/>
      <c r="FCG48" s="214"/>
      <c r="FCH48" s="214"/>
      <c r="FCI48" s="214"/>
      <c r="FCJ48" s="214"/>
      <c r="FCK48" s="214"/>
      <c r="FCL48" s="214"/>
      <c r="FCM48" s="214"/>
      <c r="FCN48" s="214"/>
      <c r="FCO48" s="214"/>
      <c r="FCP48" s="214"/>
      <c r="FCQ48" s="214"/>
      <c r="FCR48" s="214"/>
      <c r="FCS48" s="214"/>
      <c r="FCT48" s="214"/>
      <c r="FCU48" s="214"/>
      <c r="FCV48" s="214"/>
      <c r="FCW48" s="214"/>
      <c r="FCX48" s="214"/>
      <c r="FCY48" s="214"/>
      <c r="FCZ48" s="214"/>
      <c r="FDA48" s="214"/>
      <c r="FDB48" s="214"/>
      <c r="FDC48" s="214"/>
      <c r="FDD48" s="214"/>
      <c r="FDE48" s="214"/>
      <c r="FDF48" s="214"/>
      <c r="FDG48" s="214"/>
      <c r="FDH48" s="214"/>
      <c r="FDI48" s="214"/>
      <c r="FDJ48" s="214"/>
      <c r="FDK48" s="214"/>
      <c r="FDL48" s="214"/>
      <c r="FDM48" s="214"/>
      <c r="FDN48" s="214"/>
      <c r="FDO48" s="214"/>
      <c r="FDP48" s="214"/>
      <c r="FDQ48" s="214"/>
      <c r="FDR48" s="214"/>
      <c r="FDS48" s="214"/>
      <c r="FDT48" s="214"/>
      <c r="FDU48" s="214"/>
      <c r="FDV48" s="214"/>
      <c r="FDW48" s="214"/>
      <c r="FDX48" s="214"/>
      <c r="FDY48" s="214"/>
      <c r="FDZ48" s="214"/>
      <c r="FEA48" s="214"/>
      <c r="FEB48" s="214"/>
      <c r="FEC48" s="214"/>
      <c r="FED48" s="214"/>
      <c r="FEE48" s="214"/>
      <c r="FEF48" s="214"/>
      <c r="FEG48" s="214"/>
      <c r="FEH48" s="214"/>
      <c r="FEI48" s="214"/>
      <c r="FEJ48" s="214"/>
      <c r="FEK48" s="214"/>
      <c r="FEL48" s="214"/>
      <c r="FEM48" s="214"/>
      <c r="FEN48" s="214"/>
      <c r="FEO48" s="214"/>
      <c r="FEP48" s="214"/>
      <c r="FEQ48" s="214"/>
      <c r="FER48" s="214"/>
      <c r="FES48" s="214"/>
      <c r="FET48" s="214"/>
      <c r="FEU48" s="214"/>
      <c r="FEV48" s="214"/>
      <c r="FEW48" s="214"/>
      <c r="FEX48" s="214"/>
      <c r="FEY48" s="214"/>
      <c r="FEZ48" s="214"/>
      <c r="FFA48" s="214"/>
      <c r="FFB48" s="214"/>
      <c r="FFC48" s="214"/>
      <c r="FFD48" s="214"/>
      <c r="FFE48" s="214"/>
      <c r="FFF48" s="214"/>
      <c r="FFG48" s="214"/>
      <c r="FFH48" s="214"/>
      <c r="FFI48" s="214"/>
      <c r="FFJ48" s="214"/>
      <c r="FFK48" s="214"/>
      <c r="FFL48" s="214"/>
      <c r="FFM48" s="214"/>
      <c r="FFN48" s="214"/>
      <c r="FFO48" s="214"/>
      <c r="FFP48" s="214"/>
      <c r="FFQ48" s="214"/>
      <c r="FFR48" s="214"/>
      <c r="FFS48" s="214"/>
      <c r="FFT48" s="214"/>
      <c r="FFU48" s="214"/>
      <c r="FFV48" s="214"/>
      <c r="FFW48" s="214"/>
      <c r="FFX48" s="214"/>
      <c r="FFY48" s="214"/>
      <c r="FFZ48" s="214"/>
      <c r="FGA48" s="214"/>
      <c r="FGB48" s="214"/>
      <c r="FGC48" s="214"/>
      <c r="FGD48" s="214"/>
      <c r="FGE48" s="214"/>
      <c r="FGF48" s="214"/>
      <c r="FGG48" s="214"/>
      <c r="FGH48" s="214"/>
      <c r="FGI48" s="214"/>
      <c r="FGJ48" s="214"/>
      <c r="FGK48" s="214"/>
      <c r="FGL48" s="214"/>
      <c r="FGM48" s="214"/>
      <c r="FGN48" s="214"/>
      <c r="FGO48" s="214"/>
      <c r="FGP48" s="214"/>
      <c r="FGQ48" s="214"/>
      <c r="FGR48" s="214"/>
      <c r="FGS48" s="214"/>
      <c r="FGT48" s="214"/>
      <c r="FGU48" s="214"/>
      <c r="FGV48" s="214"/>
      <c r="FGW48" s="214"/>
      <c r="FGX48" s="214"/>
      <c r="FGY48" s="214"/>
      <c r="FGZ48" s="214"/>
      <c r="FHA48" s="214"/>
      <c r="FHB48" s="214"/>
      <c r="FHC48" s="214"/>
      <c r="FHD48" s="214"/>
      <c r="FHE48" s="214"/>
      <c r="FHF48" s="214"/>
      <c r="FHG48" s="214"/>
      <c r="FHH48" s="214"/>
      <c r="FHI48" s="214"/>
      <c r="FHJ48" s="214"/>
      <c r="FHK48" s="214"/>
      <c r="FHL48" s="214"/>
      <c r="FHM48" s="214"/>
      <c r="FHN48" s="214"/>
      <c r="FHO48" s="214"/>
      <c r="FHP48" s="214"/>
      <c r="FHQ48" s="214"/>
      <c r="FHR48" s="214"/>
      <c r="FHS48" s="214"/>
      <c r="FHT48" s="214"/>
      <c r="FHU48" s="214"/>
      <c r="FHV48" s="214"/>
      <c r="FHW48" s="214"/>
      <c r="FHX48" s="214"/>
      <c r="FHY48" s="214"/>
      <c r="FHZ48" s="214"/>
      <c r="FIA48" s="214"/>
      <c r="FIB48" s="214"/>
      <c r="FIC48" s="214"/>
      <c r="FID48" s="214"/>
      <c r="FIE48" s="214"/>
      <c r="FIF48" s="214"/>
      <c r="FIG48" s="214"/>
      <c r="FIH48" s="214"/>
      <c r="FII48" s="214"/>
      <c r="FIJ48" s="214"/>
      <c r="FIK48" s="214"/>
      <c r="FIL48" s="214"/>
      <c r="FIM48" s="214"/>
      <c r="FIN48" s="214"/>
      <c r="FIO48" s="214"/>
      <c r="FIP48" s="214"/>
      <c r="FIQ48" s="214"/>
      <c r="FIR48" s="214"/>
      <c r="FIS48" s="214"/>
      <c r="FIT48" s="214"/>
      <c r="FIU48" s="214"/>
      <c r="FIV48" s="214"/>
      <c r="FIW48" s="214"/>
      <c r="FIX48" s="214"/>
      <c r="FIY48" s="214"/>
      <c r="FIZ48" s="214"/>
      <c r="FJA48" s="214"/>
      <c r="FJB48" s="214"/>
      <c r="FJC48" s="214"/>
      <c r="FJD48" s="214"/>
      <c r="FJE48" s="214"/>
      <c r="FJF48" s="214"/>
      <c r="FJG48" s="214"/>
      <c r="FJH48" s="214"/>
      <c r="FJI48" s="214"/>
      <c r="FJJ48" s="214"/>
      <c r="FJK48" s="214"/>
      <c r="FJL48" s="214"/>
      <c r="FJM48" s="214"/>
      <c r="FJN48" s="214"/>
      <c r="FJO48" s="214"/>
      <c r="FJP48" s="214"/>
      <c r="FJQ48" s="214"/>
      <c r="FJR48" s="214"/>
      <c r="FJS48" s="214"/>
      <c r="FJT48" s="214"/>
      <c r="FJU48" s="214"/>
      <c r="FJV48" s="214"/>
      <c r="FJW48" s="214"/>
      <c r="FJX48" s="214"/>
      <c r="FJY48" s="214"/>
      <c r="FJZ48" s="214"/>
      <c r="FKA48" s="214"/>
      <c r="FKB48" s="214"/>
      <c r="FKC48" s="214"/>
      <c r="FKD48" s="214"/>
      <c r="FKE48" s="214"/>
      <c r="FKF48" s="214"/>
      <c r="FKG48" s="214"/>
      <c r="FKH48" s="214"/>
      <c r="FKI48" s="214"/>
      <c r="FKJ48" s="214"/>
      <c r="FKK48" s="214"/>
      <c r="FKL48" s="214"/>
      <c r="FKM48" s="214"/>
      <c r="FKN48" s="214"/>
      <c r="FKO48" s="214"/>
      <c r="FKP48" s="214"/>
      <c r="FKQ48" s="214"/>
      <c r="FKR48" s="214"/>
      <c r="FKS48" s="214"/>
      <c r="FKT48" s="214"/>
      <c r="FKU48" s="214"/>
      <c r="FKV48" s="214"/>
      <c r="FKW48" s="214"/>
      <c r="FKX48" s="214"/>
      <c r="FKY48" s="214"/>
      <c r="FKZ48" s="214"/>
      <c r="FLA48" s="214"/>
      <c r="FLB48" s="214"/>
      <c r="FLC48" s="214"/>
      <c r="FLD48" s="214"/>
      <c r="FLE48" s="214"/>
      <c r="FLF48" s="214"/>
      <c r="FLG48" s="214"/>
      <c r="FLH48" s="214"/>
      <c r="FLI48" s="214"/>
      <c r="FLJ48" s="214"/>
      <c r="FLK48" s="214"/>
      <c r="FLL48" s="214"/>
      <c r="FLM48" s="214"/>
      <c r="FLN48" s="214"/>
      <c r="FLO48" s="214"/>
      <c r="FLP48" s="214"/>
      <c r="FLQ48" s="214"/>
      <c r="FLR48" s="214"/>
      <c r="FLS48" s="214"/>
      <c r="FLT48" s="214"/>
      <c r="FLU48" s="214"/>
      <c r="FLV48" s="214"/>
      <c r="FLW48" s="214"/>
      <c r="FLX48" s="214"/>
      <c r="FLY48" s="214"/>
      <c r="FLZ48" s="214"/>
      <c r="FMA48" s="214"/>
      <c r="FMB48" s="214"/>
      <c r="FMC48" s="214"/>
      <c r="FMD48" s="214"/>
      <c r="FME48" s="214"/>
      <c r="FMF48" s="214"/>
      <c r="FMG48" s="214"/>
      <c r="FMH48" s="214"/>
      <c r="FMI48" s="214"/>
      <c r="FMJ48" s="214"/>
      <c r="FMK48" s="214"/>
      <c r="FML48" s="214"/>
      <c r="FMM48" s="214"/>
      <c r="FMN48" s="214"/>
      <c r="FMO48" s="214"/>
      <c r="FMP48" s="214"/>
      <c r="FMQ48" s="214"/>
      <c r="FMR48" s="214"/>
      <c r="FMS48" s="214"/>
      <c r="FMT48" s="214"/>
      <c r="FMU48" s="214"/>
      <c r="FMV48" s="214"/>
      <c r="FMW48" s="214"/>
      <c r="FMX48" s="214"/>
      <c r="FMY48" s="214"/>
      <c r="FMZ48" s="214"/>
      <c r="FNA48" s="214"/>
      <c r="FNB48" s="214"/>
      <c r="FNC48" s="214"/>
      <c r="FND48" s="214"/>
      <c r="FNE48" s="214"/>
      <c r="FNF48" s="214"/>
      <c r="FNG48" s="214"/>
      <c r="FNH48" s="214"/>
      <c r="FNI48" s="214"/>
      <c r="FNJ48" s="214"/>
      <c r="FNK48" s="214"/>
      <c r="FNL48" s="214"/>
      <c r="FNM48" s="214"/>
      <c r="FNN48" s="214"/>
      <c r="FNO48" s="214"/>
      <c r="FNP48" s="214"/>
      <c r="FNQ48" s="214"/>
      <c r="FNR48" s="214"/>
      <c r="FNS48" s="214"/>
      <c r="FNT48" s="214"/>
      <c r="FNU48" s="214"/>
      <c r="FNV48" s="214"/>
      <c r="FNW48" s="214"/>
      <c r="FNX48" s="214"/>
      <c r="FNY48" s="214"/>
      <c r="FNZ48" s="214"/>
      <c r="FOA48" s="214"/>
      <c r="FOB48" s="214"/>
      <c r="FOC48" s="214"/>
      <c r="FOD48" s="214"/>
      <c r="FOE48" s="214"/>
      <c r="FOF48" s="214"/>
      <c r="FOG48" s="214"/>
      <c r="FOH48" s="214"/>
      <c r="FOI48" s="214"/>
      <c r="FOJ48" s="214"/>
      <c r="FOK48" s="214"/>
      <c r="FOL48" s="214"/>
      <c r="FOM48" s="214"/>
      <c r="FON48" s="214"/>
      <c r="FOO48" s="214"/>
      <c r="FOP48" s="214"/>
      <c r="FOQ48" s="214"/>
      <c r="FOR48" s="214"/>
      <c r="FOS48" s="214"/>
      <c r="FOT48" s="214"/>
      <c r="FOU48" s="214"/>
      <c r="FOV48" s="214"/>
      <c r="FOW48" s="214"/>
      <c r="FOX48" s="214"/>
      <c r="FOY48" s="214"/>
      <c r="FOZ48" s="214"/>
      <c r="FPA48" s="214"/>
      <c r="FPB48" s="214"/>
      <c r="FPC48" s="214"/>
      <c r="FPD48" s="214"/>
      <c r="FPE48" s="214"/>
      <c r="FPF48" s="214"/>
      <c r="FPG48" s="214"/>
      <c r="FPH48" s="214"/>
      <c r="FPI48" s="214"/>
      <c r="FPJ48" s="214"/>
      <c r="FPK48" s="214"/>
      <c r="FPL48" s="214"/>
      <c r="FPM48" s="214"/>
      <c r="FPN48" s="214"/>
      <c r="FPO48" s="214"/>
      <c r="FPP48" s="214"/>
      <c r="FPQ48" s="214"/>
      <c r="FPR48" s="214"/>
      <c r="FPS48" s="214"/>
      <c r="FPT48" s="214"/>
      <c r="FPU48" s="214"/>
      <c r="FPV48" s="214"/>
      <c r="FPW48" s="214"/>
      <c r="FPX48" s="214"/>
      <c r="FPY48" s="214"/>
      <c r="FPZ48" s="214"/>
      <c r="FQA48" s="214"/>
      <c r="FQB48" s="214"/>
      <c r="FQC48" s="214"/>
      <c r="FQD48" s="214"/>
      <c r="FQE48" s="214"/>
      <c r="FQF48" s="214"/>
      <c r="FQG48" s="214"/>
      <c r="FQH48" s="214"/>
      <c r="FQI48" s="214"/>
      <c r="FQJ48" s="214"/>
      <c r="FQK48" s="214"/>
      <c r="FQL48" s="214"/>
      <c r="FQM48" s="214"/>
      <c r="FQN48" s="214"/>
      <c r="FQO48" s="214"/>
      <c r="FQP48" s="214"/>
      <c r="FQQ48" s="214"/>
      <c r="FQR48" s="214"/>
      <c r="FQS48" s="214"/>
      <c r="FQT48" s="214"/>
      <c r="FQU48" s="214"/>
      <c r="FQV48" s="214"/>
      <c r="FQW48" s="214"/>
      <c r="FQX48" s="214"/>
      <c r="FQY48" s="214"/>
      <c r="FQZ48" s="214"/>
      <c r="FRA48" s="214"/>
      <c r="FRB48" s="214"/>
      <c r="FRC48" s="214"/>
      <c r="FRD48" s="214"/>
      <c r="FRE48" s="214"/>
      <c r="FRF48" s="214"/>
      <c r="FRG48" s="214"/>
      <c r="FRH48" s="214"/>
      <c r="FRI48" s="214"/>
      <c r="FRJ48" s="214"/>
      <c r="FRK48" s="214"/>
      <c r="FRL48" s="214"/>
      <c r="FRM48" s="214"/>
      <c r="FRN48" s="214"/>
      <c r="FRO48" s="214"/>
      <c r="FRP48" s="214"/>
      <c r="FRQ48" s="214"/>
      <c r="FRR48" s="214"/>
      <c r="FRS48" s="214"/>
      <c r="FRT48" s="214"/>
      <c r="FRU48" s="214"/>
      <c r="FRV48" s="214"/>
      <c r="FRW48" s="214"/>
      <c r="FRX48" s="214"/>
      <c r="FRY48" s="214"/>
      <c r="FRZ48" s="214"/>
      <c r="FSA48" s="214"/>
      <c r="FSB48" s="214"/>
      <c r="FSC48" s="214"/>
      <c r="FSD48" s="214"/>
      <c r="FSE48" s="214"/>
      <c r="FSF48" s="214"/>
      <c r="FSG48" s="214"/>
      <c r="FSH48" s="214"/>
      <c r="FSI48" s="214"/>
      <c r="FSJ48" s="214"/>
      <c r="FSK48" s="214"/>
      <c r="FSL48" s="214"/>
      <c r="FSM48" s="214"/>
      <c r="FSN48" s="214"/>
      <c r="FSO48" s="214"/>
      <c r="FSP48" s="214"/>
      <c r="FSQ48" s="214"/>
      <c r="FSR48" s="214"/>
      <c r="FSS48" s="214"/>
      <c r="FST48" s="214"/>
      <c r="FSU48" s="214"/>
      <c r="FSV48" s="214"/>
      <c r="FSW48" s="214"/>
      <c r="FSX48" s="214"/>
      <c r="FSY48" s="214"/>
      <c r="FSZ48" s="214"/>
      <c r="FTA48" s="214"/>
      <c r="FTB48" s="214"/>
      <c r="FTC48" s="214"/>
      <c r="FTD48" s="214"/>
      <c r="FTE48" s="214"/>
      <c r="FTF48" s="214"/>
      <c r="FTG48" s="214"/>
      <c r="FTH48" s="214"/>
      <c r="FTI48" s="214"/>
      <c r="FTJ48" s="214"/>
      <c r="FTK48" s="214"/>
      <c r="FTL48" s="214"/>
      <c r="FTM48" s="214"/>
      <c r="FTN48" s="214"/>
      <c r="FTO48" s="214"/>
      <c r="FTP48" s="214"/>
      <c r="FTQ48" s="214"/>
      <c r="FTR48" s="214"/>
      <c r="FTS48" s="214"/>
      <c r="FTT48" s="214"/>
      <c r="FTU48" s="214"/>
      <c r="FTV48" s="214"/>
      <c r="FTW48" s="214"/>
      <c r="FTX48" s="214"/>
      <c r="FTY48" s="214"/>
      <c r="FTZ48" s="214"/>
      <c r="FUA48" s="214"/>
      <c r="FUB48" s="214"/>
      <c r="FUC48" s="214"/>
      <c r="FUD48" s="214"/>
      <c r="FUE48" s="214"/>
      <c r="FUF48" s="214"/>
      <c r="FUG48" s="214"/>
      <c r="FUH48" s="214"/>
      <c r="FUI48" s="214"/>
      <c r="FUJ48" s="214"/>
      <c r="FUK48" s="214"/>
      <c r="FUL48" s="214"/>
      <c r="FUM48" s="214"/>
      <c r="FUN48" s="214"/>
      <c r="FUO48" s="214"/>
      <c r="FUP48" s="214"/>
      <c r="FUQ48" s="214"/>
      <c r="FUR48" s="214"/>
      <c r="FUS48" s="214"/>
      <c r="FUT48" s="214"/>
      <c r="FUU48" s="214"/>
      <c r="FUV48" s="214"/>
      <c r="FUW48" s="214"/>
      <c r="FUX48" s="214"/>
      <c r="FUY48" s="214"/>
      <c r="FUZ48" s="214"/>
      <c r="FVA48" s="214"/>
      <c r="FVB48" s="214"/>
      <c r="FVC48" s="214"/>
      <c r="FVD48" s="214"/>
      <c r="FVE48" s="214"/>
      <c r="FVF48" s="214"/>
      <c r="FVG48" s="214"/>
      <c r="FVH48" s="214"/>
      <c r="FVI48" s="214"/>
      <c r="FVJ48" s="214"/>
      <c r="FVK48" s="214"/>
      <c r="FVL48" s="214"/>
      <c r="FVM48" s="214"/>
      <c r="FVN48" s="214"/>
      <c r="FVO48" s="214"/>
      <c r="FVP48" s="214"/>
      <c r="FVQ48" s="214"/>
      <c r="FVR48" s="214"/>
      <c r="FVS48" s="214"/>
      <c r="FVT48" s="214"/>
      <c r="FVU48" s="214"/>
      <c r="FVV48" s="214"/>
      <c r="FVW48" s="214"/>
      <c r="FVX48" s="214"/>
      <c r="FVY48" s="214"/>
      <c r="FVZ48" s="214"/>
      <c r="FWA48" s="214"/>
      <c r="FWB48" s="214"/>
      <c r="FWC48" s="214"/>
      <c r="FWD48" s="214"/>
      <c r="FWE48" s="214"/>
      <c r="FWF48" s="214"/>
      <c r="FWG48" s="214"/>
      <c r="FWH48" s="214"/>
      <c r="FWI48" s="214"/>
      <c r="FWJ48" s="214"/>
      <c r="FWK48" s="214"/>
      <c r="FWL48" s="214"/>
      <c r="FWM48" s="214"/>
      <c r="FWN48" s="214"/>
      <c r="FWO48" s="214"/>
      <c r="FWP48" s="214"/>
      <c r="FWQ48" s="214"/>
      <c r="FWR48" s="214"/>
      <c r="FWS48" s="214"/>
      <c r="FWT48" s="214"/>
      <c r="FWU48" s="214"/>
      <c r="FWV48" s="214"/>
      <c r="FWW48" s="214"/>
      <c r="FWX48" s="214"/>
      <c r="FWY48" s="214"/>
      <c r="FWZ48" s="214"/>
      <c r="FXA48" s="214"/>
      <c r="FXB48" s="214"/>
      <c r="FXC48" s="214"/>
      <c r="FXD48" s="214"/>
      <c r="FXE48" s="214"/>
      <c r="FXF48" s="214"/>
      <c r="FXG48" s="214"/>
      <c r="FXH48" s="214"/>
      <c r="FXI48" s="214"/>
      <c r="FXJ48" s="214"/>
      <c r="FXK48" s="214"/>
      <c r="FXL48" s="214"/>
      <c r="FXM48" s="214"/>
      <c r="FXN48" s="214"/>
      <c r="FXO48" s="214"/>
      <c r="FXP48" s="214"/>
      <c r="FXQ48" s="214"/>
      <c r="FXR48" s="214"/>
      <c r="FXS48" s="214"/>
      <c r="FXT48" s="214"/>
      <c r="FXU48" s="214"/>
      <c r="FXV48" s="214"/>
      <c r="FXW48" s="214"/>
      <c r="FXX48" s="214"/>
      <c r="FXY48" s="214"/>
      <c r="FXZ48" s="214"/>
      <c r="FYA48" s="214"/>
      <c r="FYB48" s="214"/>
      <c r="FYC48" s="214"/>
      <c r="FYD48" s="214"/>
      <c r="FYE48" s="214"/>
      <c r="FYF48" s="214"/>
      <c r="FYG48" s="214"/>
      <c r="FYH48" s="214"/>
      <c r="FYI48" s="214"/>
      <c r="FYJ48" s="214"/>
      <c r="FYK48" s="214"/>
      <c r="FYL48" s="214"/>
      <c r="FYM48" s="214"/>
      <c r="FYN48" s="214"/>
      <c r="FYO48" s="214"/>
      <c r="FYP48" s="214"/>
      <c r="FYQ48" s="214"/>
      <c r="FYR48" s="214"/>
      <c r="FYS48" s="214"/>
      <c r="FYT48" s="214"/>
      <c r="FYU48" s="214"/>
      <c r="FYV48" s="214"/>
      <c r="FYW48" s="214"/>
      <c r="FYX48" s="214"/>
      <c r="FYY48" s="214"/>
      <c r="FYZ48" s="214"/>
      <c r="FZA48" s="214"/>
      <c r="FZB48" s="214"/>
      <c r="FZC48" s="214"/>
      <c r="FZD48" s="214"/>
      <c r="FZE48" s="214"/>
      <c r="FZF48" s="214"/>
      <c r="FZG48" s="214"/>
      <c r="FZH48" s="214"/>
      <c r="FZI48" s="214"/>
      <c r="FZJ48" s="214"/>
      <c r="FZK48" s="214"/>
      <c r="FZL48" s="214"/>
      <c r="FZM48" s="214"/>
      <c r="FZN48" s="214"/>
      <c r="FZO48" s="214"/>
      <c r="FZP48" s="214"/>
      <c r="FZQ48" s="214"/>
      <c r="FZR48" s="214"/>
      <c r="FZS48" s="214"/>
      <c r="FZT48" s="214"/>
      <c r="FZU48" s="214"/>
      <c r="FZV48" s="214"/>
      <c r="FZW48" s="214"/>
      <c r="FZX48" s="214"/>
      <c r="FZY48" s="214"/>
      <c r="FZZ48" s="214"/>
      <c r="GAA48" s="214"/>
      <c r="GAB48" s="214"/>
      <c r="GAC48" s="214"/>
      <c r="GAD48" s="214"/>
      <c r="GAE48" s="214"/>
      <c r="GAF48" s="214"/>
      <c r="GAG48" s="214"/>
      <c r="GAH48" s="214"/>
      <c r="GAI48" s="214"/>
      <c r="GAJ48" s="214"/>
      <c r="GAK48" s="214"/>
      <c r="GAL48" s="214"/>
      <c r="GAM48" s="214"/>
      <c r="GAN48" s="214"/>
      <c r="GAO48" s="214"/>
      <c r="GAP48" s="214"/>
      <c r="GAQ48" s="214"/>
      <c r="GAR48" s="214"/>
      <c r="GAS48" s="214"/>
      <c r="GAT48" s="214"/>
      <c r="GAU48" s="214"/>
      <c r="GAV48" s="214"/>
      <c r="GAW48" s="214"/>
      <c r="GAX48" s="214"/>
      <c r="GAY48" s="214"/>
      <c r="GAZ48" s="214"/>
      <c r="GBA48" s="214"/>
      <c r="GBB48" s="214"/>
      <c r="GBC48" s="214"/>
      <c r="GBD48" s="214"/>
      <c r="GBE48" s="214"/>
      <c r="GBF48" s="214"/>
      <c r="GBG48" s="214"/>
      <c r="GBH48" s="214"/>
      <c r="GBI48" s="214"/>
      <c r="GBJ48" s="214"/>
      <c r="GBK48" s="214"/>
      <c r="GBL48" s="214"/>
      <c r="GBM48" s="214"/>
      <c r="GBN48" s="214"/>
      <c r="GBO48" s="214"/>
      <c r="GBP48" s="214"/>
      <c r="GBQ48" s="214"/>
      <c r="GBR48" s="214"/>
      <c r="GBS48" s="214"/>
      <c r="GBT48" s="214"/>
      <c r="GBU48" s="214"/>
      <c r="GBV48" s="214"/>
      <c r="GBW48" s="214"/>
      <c r="GBX48" s="214"/>
      <c r="GBY48" s="214"/>
      <c r="GBZ48" s="214"/>
      <c r="GCA48" s="214"/>
      <c r="GCB48" s="214"/>
      <c r="GCC48" s="214"/>
      <c r="GCD48" s="214"/>
      <c r="GCE48" s="214"/>
      <c r="GCF48" s="214"/>
      <c r="GCG48" s="214"/>
      <c r="GCH48" s="214"/>
      <c r="GCI48" s="214"/>
      <c r="GCJ48" s="214"/>
      <c r="GCK48" s="214"/>
      <c r="GCL48" s="214"/>
      <c r="GCM48" s="214"/>
      <c r="GCN48" s="214"/>
      <c r="GCO48" s="214"/>
      <c r="GCP48" s="214"/>
      <c r="GCQ48" s="214"/>
      <c r="GCR48" s="214"/>
      <c r="GCS48" s="214"/>
      <c r="GCT48" s="214"/>
      <c r="GCU48" s="214"/>
      <c r="GCV48" s="214"/>
      <c r="GCW48" s="214"/>
      <c r="GCX48" s="214"/>
      <c r="GCY48" s="214"/>
      <c r="GCZ48" s="214"/>
      <c r="GDA48" s="214"/>
      <c r="GDB48" s="214"/>
      <c r="GDC48" s="214"/>
      <c r="GDD48" s="214"/>
      <c r="GDE48" s="214"/>
      <c r="GDF48" s="214"/>
      <c r="GDG48" s="214"/>
      <c r="GDH48" s="214"/>
      <c r="GDI48" s="214"/>
      <c r="GDJ48" s="214"/>
      <c r="GDK48" s="214"/>
      <c r="GDL48" s="214"/>
      <c r="GDM48" s="214"/>
      <c r="GDN48" s="214"/>
      <c r="GDO48" s="214"/>
      <c r="GDP48" s="214"/>
      <c r="GDQ48" s="214"/>
      <c r="GDR48" s="214"/>
      <c r="GDS48" s="214"/>
      <c r="GDT48" s="214"/>
      <c r="GDU48" s="214"/>
      <c r="GDV48" s="214"/>
      <c r="GDW48" s="214"/>
      <c r="GDX48" s="214"/>
      <c r="GDY48" s="214"/>
      <c r="GDZ48" s="214"/>
      <c r="GEA48" s="214"/>
      <c r="GEB48" s="214"/>
      <c r="GEC48" s="214"/>
      <c r="GED48" s="214"/>
      <c r="GEE48" s="214"/>
      <c r="GEF48" s="214"/>
      <c r="GEG48" s="214"/>
      <c r="GEH48" s="214"/>
      <c r="GEI48" s="214"/>
      <c r="GEJ48" s="214"/>
      <c r="GEK48" s="214"/>
      <c r="GEL48" s="214"/>
      <c r="GEM48" s="214"/>
      <c r="GEN48" s="214"/>
      <c r="GEO48" s="214"/>
      <c r="GEP48" s="214"/>
      <c r="GEQ48" s="214"/>
      <c r="GER48" s="214"/>
      <c r="GES48" s="214"/>
      <c r="GET48" s="214"/>
      <c r="GEU48" s="214"/>
      <c r="GEV48" s="214"/>
      <c r="GEW48" s="214"/>
      <c r="GEX48" s="214"/>
      <c r="GEY48" s="214"/>
      <c r="GEZ48" s="214"/>
      <c r="GFA48" s="214"/>
      <c r="GFB48" s="214"/>
      <c r="GFC48" s="214"/>
      <c r="GFD48" s="214"/>
      <c r="GFE48" s="214"/>
      <c r="GFF48" s="214"/>
      <c r="GFG48" s="214"/>
      <c r="GFH48" s="214"/>
      <c r="GFI48" s="214"/>
      <c r="GFJ48" s="214"/>
      <c r="GFK48" s="214"/>
      <c r="GFL48" s="214"/>
      <c r="GFM48" s="214"/>
      <c r="GFN48" s="214"/>
      <c r="GFO48" s="214"/>
      <c r="GFP48" s="214"/>
      <c r="GFQ48" s="214"/>
      <c r="GFR48" s="214"/>
      <c r="GFS48" s="214"/>
      <c r="GFT48" s="214"/>
      <c r="GFU48" s="214"/>
      <c r="GFV48" s="214"/>
      <c r="GFW48" s="214"/>
      <c r="GFX48" s="214"/>
      <c r="GFY48" s="214"/>
      <c r="GFZ48" s="214"/>
      <c r="GGA48" s="214"/>
      <c r="GGB48" s="214"/>
      <c r="GGC48" s="214"/>
      <c r="GGD48" s="214"/>
      <c r="GGE48" s="214"/>
      <c r="GGF48" s="214"/>
      <c r="GGG48" s="214"/>
      <c r="GGH48" s="214"/>
      <c r="GGI48" s="214"/>
      <c r="GGJ48" s="214"/>
      <c r="GGK48" s="214"/>
      <c r="GGL48" s="214"/>
      <c r="GGM48" s="214"/>
      <c r="GGN48" s="214"/>
      <c r="GGO48" s="214"/>
      <c r="GGP48" s="214"/>
      <c r="GGQ48" s="214"/>
      <c r="GGR48" s="214"/>
      <c r="GGS48" s="214"/>
      <c r="GGT48" s="214"/>
      <c r="GGU48" s="214"/>
      <c r="GGV48" s="214"/>
      <c r="GGW48" s="214"/>
      <c r="GGX48" s="214"/>
      <c r="GGY48" s="214"/>
      <c r="GGZ48" s="214"/>
      <c r="GHA48" s="214"/>
      <c r="GHB48" s="214"/>
      <c r="GHC48" s="214"/>
      <c r="GHD48" s="214"/>
      <c r="GHE48" s="214"/>
      <c r="GHF48" s="214"/>
      <c r="GHG48" s="214"/>
      <c r="GHH48" s="214"/>
      <c r="GHI48" s="214"/>
      <c r="GHJ48" s="214"/>
      <c r="GHK48" s="214"/>
      <c r="GHL48" s="214"/>
      <c r="GHM48" s="214"/>
      <c r="GHN48" s="214"/>
      <c r="GHO48" s="214"/>
      <c r="GHP48" s="214"/>
      <c r="GHQ48" s="214"/>
      <c r="GHR48" s="214"/>
      <c r="GHS48" s="214"/>
      <c r="GHT48" s="214"/>
      <c r="GHU48" s="214"/>
      <c r="GHV48" s="214"/>
      <c r="GHW48" s="214"/>
      <c r="GHX48" s="214"/>
      <c r="GHY48" s="214"/>
      <c r="GHZ48" s="214"/>
      <c r="GIA48" s="214"/>
      <c r="GIB48" s="214"/>
      <c r="GIC48" s="214"/>
      <c r="GID48" s="214"/>
      <c r="GIE48" s="214"/>
      <c r="GIF48" s="214"/>
      <c r="GIG48" s="214"/>
      <c r="GIH48" s="214"/>
      <c r="GII48" s="214"/>
      <c r="GIJ48" s="214"/>
      <c r="GIK48" s="214"/>
      <c r="GIL48" s="214"/>
      <c r="GIM48" s="214"/>
      <c r="GIN48" s="214"/>
      <c r="GIO48" s="214"/>
      <c r="GIP48" s="214"/>
      <c r="GIQ48" s="214"/>
      <c r="GIR48" s="214"/>
      <c r="GIS48" s="214"/>
      <c r="GIT48" s="214"/>
      <c r="GIU48" s="214"/>
      <c r="GIV48" s="214"/>
      <c r="GIW48" s="214"/>
      <c r="GIX48" s="214"/>
      <c r="GIY48" s="214"/>
      <c r="GIZ48" s="214"/>
      <c r="GJA48" s="214"/>
      <c r="GJB48" s="214"/>
      <c r="GJC48" s="214"/>
      <c r="GJD48" s="214"/>
      <c r="GJE48" s="214"/>
      <c r="GJF48" s="214"/>
      <c r="GJG48" s="214"/>
      <c r="GJH48" s="214"/>
      <c r="GJI48" s="214"/>
      <c r="GJJ48" s="214"/>
      <c r="GJK48" s="214"/>
      <c r="GJL48" s="214"/>
      <c r="GJM48" s="214"/>
      <c r="GJN48" s="214"/>
      <c r="GJO48" s="214"/>
      <c r="GJP48" s="214"/>
      <c r="GJQ48" s="214"/>
      <c r="GJR48" s="214"/>
      <c r="GJS48" s="214"/>
      <c r="GJT48" s="214"/>
      <c r="GJU48" s="214"/>
      <c r="GJV48" s="214"/>
      <c r="GJW48" s="214"/>
      <c r="GJX48" s="214"/>
      <c r="GJY48" s="214"/>
      <c r="GJZ48" s="214"/>
      <c r="GKA48" s="214"/>
      <c r="GKB48" s="214"/>
      <c r="GKC48" s="214"/>
      <c r="GKD48" s="214"/>
      <c r="GKE48" s="214"/>
      <c r="GKF48" s="214"/>
      <c r="GKG48" s="214"/>
      <c r="GKH48" s="214"/>
      <c r="GKI48" s="214"/>
      <c r="GKJ48" s="214"/>
      <c r="GKK48" s="214"/>
      <c r="GKL48" s="214"/>
      <c r="GKM48" s="214"/>
      <c r="GKN48" s="214"/>
      <c r="GKO48" s="214"/>
      <c r="GKP48" s="214"/>
      <c r="GKQ48" s="214"/>
      <c r="GKR48" s="214"/>
      <c r="GKS48" s="214"/>
      <c r="GKT48" s="214"/>
      <c r="GKU48" s="214"/>
      <c r="GKV48" s="214"/>
      <c r="GKW48" s="214"/>
      <c r="GKX48" s="214"/>
      <c r="GKY48" s="214"/>
      <c r="GKZ48" s="214"/>
      <c r="GLA48" s="214"/>
      <c r="GLB48" s="214"/>
      <c r="GLC48" s="214"/>
      <c r="GLD48" s="214"/>
      <c r="GLE48" s="214"/>
      <c r="GLF48" s="214"/>
      <c r="GLG48" s="214"/>
      <c r="GLH48" s="214"/>
      <c r="GLI48" s="214"/>
      <c r="GLJ48" s="214"/>
      <c r="GLK48" s="214"/>
      <c r="GLL48" s="214"/>
      <c r="GLM48" s="214"/>
      <c r="GLN48" s="214"/>
      <c r="GLO48" s="214"/>
      <c r="GLP48" s="214"/>
      <c r="GLQ48" s="214"/>
      <c r="GLR48" s="214"/>
      <c r="GLS48" s="214"/>
      <c r="GLT48" s="214"/>
      <c r="GLU48" s="214"/>
      <c r="GLV48" s="214"/>
      <c r="GLW48" s="214"/>
      <c r="GLX48" s="214"/>
      <c r="GLY48" s="214"/>
      <c r="GLZ48" s="214"/>
      <c r="GMA48" s="214"/>
      <c r="GMB48" s="214"/>
      <c r="GMC48" s="214"/>
      <c r="GMD48" s="214"/>
      <c r="GME48" s="214"/>
      <c r="GMF48" s="214"/>
      <c r="GMG48" s="214"/>
      <c r="GMH48" s="214"/>
      <c r="GMI48" s="214"/>
      <c r="GMJ48" s="214"/>
      <c r="GMK48" s="214"/>
      <c r="GML48" s="214"/>
      <c r="GMM48" s="214"/>
      <c r="GMN48" s="214"/>
      <c r="GMO48" s="214"/>
      <c r="GMP48" s="214"/>
      <c r="GMQ48" s="214"/>
      <c r="GMR48" s="214"/>
      <c r="GMS48" s="214"/>
      <c r="GMT48" s="214"/>
      <c r="GMU48" s="214"/>
      <c r="GMV48" s="214"/>
      <c r="GMW48" s="214"/>
      <c r="GMX48" s="214"/>
      <c r="GMY48" s="214"/>
      <c r="GMZ48" s="214"/>
      <c r="GNA48" s="214"/>
      <c r="GNB48" s="214"/>
      <c r="GNC48" s="214"/>
      <c r="GND48" s="214"/>
      <c r="GNE48" s="214"/>
      <c r="GNF48" s="214"/>
      <c r="GNG48" s="214"/>
      <c r="GNH48" s="214"/>
      <c r="GNI48" s="214"/>
      <c r="GNJ48" s="214"/>
      <c r="GNK48" s="214"/>
      <c r="GNL48" s="214"/>
      <c r="GNM48" s="214"/>
      <c r="GNN48" s="214"/>
      <c r="GNO48" s="214"/>
      <c r="GNP48" s="214"/>
      <c r="GNQ48" s="214"/>
      <c r="GNR48" s="214"/>
      <c r="GNS48" s="214"/>
      <c r="GNT48" s="214"/>
      <c r="GNU48" s="214"/>
      <c r="GNV48" s="214"/>
      <c r="GNW48" s="214"/>
      <c r="GNX48" s="214"/>
      <c r="GNY48" s="214"/>
      <c r="GNZ48" s="214"/>
      <c r="GOA48" s="214"/>
      <c r="GOB48" s="214"/>
      <c r="GOC48" s="214"/>
      <c r="GOD48" s="214"/>
      <c r="GOE48" s="214"/>
      <c r="GOF48" s="214"/>
      <c r="GOG48" s="214"/>
      <c r="GOH48" s="214"/>
      <c r="GOI48" s="214"/>
      <c r="GOJ48" s="214"/>
      <c r="GOK48" s="214"/>
      <c r="GOL48" s="214"/>
      <c r="GOM48" s="214"/>
      <c r="GON48" s="214"/>
      <c r="GOO48" s="214"/>
      <c r="GOP48" s="214"/>
      <c r="GOQ48" s="214"/>
      <c r="GOR48" s="214"/>
      <c r="GOS48" s="214"/>
      <c r="GOT48" s="214"/>
      <c r="GOU48" s="214"/>
      <c r="GOV48" s="214"/>
      <c r="GOW48" s="214"/>
      <c r="GOX48" s="214"/>
      <c r="GOY48" s="214"/>
      <c r="GOZ48" s="214"/>
      <c r="GPA48" s="214"/>
      <c r="GPB48" s="214"/>
      <c r="GPC48" s="214"/>
      <c r="GPD48" s="214"/>
      <c r="GPE48" s="214"/>
      <c r="GPF48" s="214"/>
      <c r="GPG48" s="214"/>
      <c r="GPH48" s="214"/>
      <c r="GPI48" s="214"/>
      <c r="GPJ48" s="214"/>
      <c r="GPK48" s="214"/>
      <c r="GPL48" s="214"/>
      <c r="GPM48" s="214"/>
      <c r="GPN48" s="214"/>
      <c r="GPO48" s="214"/>
      <c r="GPP48" s="214"/>
      <c r="GPQ48" s="214"/>
      <c r="GPR48" s="214"/>
      <c r="GPS48" s="214"/>
      <c r="GPT48" s="214"/>
      <c r="GPU48" s="214"/>
      <c r="GPV48" s="214"/>
      <c r="GPW48" s="214"/>
      <c r="GPX48" s="214"/>
      <c r="GPY48" s="214"/>
      <c r="GPZ48" s="214"/>
      <c r="GQA48" s="214"/>
      <c r="GQB48" s="214"/>
      <c r="GQC48" s="214"/>
      <c r="GQD48" s="214"/>
      <c r="GQE48" s="214"/>
      <c r="GQF48" s="214"/>
      <c r="GQG48" s="214"/>
      <c r="GQH48" s="214"/>
      <c r="GQI48" s="214"/>
      <c r="GQJ48" s="214"/>
      <c r="GQK48" s="214"/>
      <c r="GQL48" s="214"/>
      <c r="GQM48" s="214"/>
      <c r="GQN48" s="214"/>
      <c r="GQO48" s="214"/>
      <c r="GQP48" s="214"/>
      <c r="GQQ48" s="214"/>
      <c r="GQR48" s="214"/>
      <c r="GQS48" s="214"/>
      <c r="GQT48" s="214"/>
      <c r="GQU48" s="214"/>
      <c r="GQV48" s="214"/>
      <c r="GQW48" s="214"/>
      <c r="GQX48" s="214"/>
      <c r="GQY48" s="214"/>
      <c r="GQZ48" s="214"/>
      <c r="GRA48" s="214"/>
      <c r="GRB48" s="214"/>
      <c r="GRC48" s="214"/>
      <c r="GRD48" s="214"/>
      <c r="GRE48" s="214"/>
      <c r="GRF48" s="214"/>
      <c r="GRG48" s="214"/>
      <c r="GRH48" s="214"/>
      <c r="GRI48" s="214"/>
      <c r="GRJ48" s="214"/>
      <c r="GRK48" s="214"/>
      <c r="GRL48" s="214"/>
      <c r="GRM48" s="214"/>
      <c r="GRN48" s="214"/>
      <c r="GRO48" s="214"/>
      <c r="GRP48" s="214"/>
      <c r="GRQ48" s="214"/>
      <c r="GRR48" s="214"/>
      <c r="GRS48" s="214"/>
      <c r="GRT48" s="214"/>
      <c r="GRU48" s="214"/>
      <c r="GRV48" s="214"/>
      <c r="GRW48" s="214"/>
      <c r="GRX48" s="214"/>
      <c r="GRY48" s="214"/>
      <c r="GRZ48" s="214"/>
      <c r="GSA48" s="214"/>
      <c r="GSB48" s="214"/>
      <c r="GSC48" s="214"/>
      <c r="GSD48" s="214"/>
      <c r="GSE48" s="214"/>
      <c r="GSF48" s="214"/>
      <c r="GSG48" s="214"/>
      <c r="GSH48" s="214"/>
      <c r="GSI48" s="214"/>
      <c r="GSJ48" s="214"/>
      <c r="GSK48" s="214"/>
      <c r="GSL48" s="214"/>
      <c r="GSM48" s="214"/>
      <c r="GSN48" s="214"/>
      <c r="GSO48" s="214"/>
      <c r="GSP48" s="214"/>
      <c r="GSQ48" s="214"/>
      <c r="GSR48" s="214"/>
      <c r="GSS48" s="214"/>
      <c r="GST48" s="214"/>
      <c r="GSU48" s="214"/>
      <c r="GSV48" s="214"/>
      <c r="GSW48" s="214"/>
      <c r="GSX48" s="214"/>
      <c r="GSY48" s="214"/>
      <c r="GSZ48" s="214"/>
      <c r="GTA48" s="214"/>
      <c r="GTB48" s="214"/>
      <c r="GTC48" s="214"/>
      <c r="GTD48" s="214"/>
      <c r="GTE48" s="214"/>
      <c r="GTF48" s="214"/>
      <c r="GTG48" s="214"/>
      <c r="GTH48" s="214"/>
      <c r="GTI48" s="214"/>
      <c r="GTJ48" s="214"/>
      <c r="GTK48" s="214"/>
      <c r="GTL48" s="214"/>
      <c r="GTM48" s="214"/>
      <c r="GTN48" s="214"/>
      <c r="GTO48" s="214"/>
      <c r="GTP48" s="214"/>
      <c r="GTQ48" s="214"/>
      <c r="GTR48" s="214"/>
      <c r="GTS48" s="214"/>
      <c r="GTT48" s="214"/>
      <c r="GTU48" s="214"/>
      <c r="GTV48" s="214"/>
      <c r="GTW48" s="214"/>
      <c r="GTX48" s="214"/>
      <c r="GTY48" s="214"/>
      <c r="GTZ48" s="214"/>
      <c r="GUA48" s="214"/>
      <c r="GUB48" s="214"/>
      <c r="GUC48" s="214"/>
      <c r="GUD48" s="214"/>
      <c r="GUE48" s="214"/>
      <c r="GUF48" s="214"/>
      <c r="GUG48" s="214"/>
      <c r="GUH48" s="214"/>
      <c r="GUI48" s="214"/>
      <c r="GUJ48" s="214"/>
      <c r="GUK48" s="214"/>
      <c r="GUL48" s="214"/>
      <c r="GUM48" s="214"/>
      <c r="GUN48" s="214"/>
      <c r="GUO48" s="214"/>
      <c r="GUP48" s="214"/>
      <c r="GUQ48" s="214"/>
      <c r="GUR48" s="214"/>
      <c r="GUS48" s="214"/>
      <c r="GUT48" s="214"/>
      <c r="GUU48" s="214"/>
      <c r="GUV48" s="214"/>
      <c r="GUW48" s="214"/>
      <c r="GUX48" s="214"/>
      <c r="GUY48" s="214"/>
      <c r="GUZ48" s="214"/>
      <c r="GVA48" s="214"/>
      <c r="GVB48" s="214"/>
      <c r="GVC48" s="214"/>
      <c r="GVD48" s="214"/>
      <c r="GVE48" s="214"/>
      <c r="GVF48" s="214"/>
      <c r="GVG48" s="214"/>
      <c r="GVH48" s="214"/>
      <c r="GVI48" s="214"/>
      <c r="GVJ48" s="214"/>
      <c r="GVK48" s="214"/>
      <c r="GVL48" s="214"/>
      <c r="GVM48" s="214"/>
      <c r="GVN48" s="214"/>
      <c r="GVO48" s="214"/>
      <c r="GVP48" s="214"/>
      <c r="GVQ48" s="214"/>
      <c r="GVR48" s="214"/>
      <c r="GVS48" s="214"/>
      <c r="GVT48" s="214"/>
      <c r="GVU48" s="214"/>
      <c r="GVV48" s="214"/>
      <c r="GVW48" s="214"/>
      <c r="GVX48" s="214"/>
      <c r="GVY48" s="214"/>
      <c r="GVZ48" s="214"/>
      <c r="GWA48" s="214"/>
      <c r="GWB48" s="214"/>
      <c r="GWC48" s="214"/>
      <c r="GWD48" s="214"/>
      <c r="GWE48" s="214"/>
      <c r="GWF48" s="214"/>
      <c r="GWG48" s="214"/>
      <c r="GWH48" s="214"/>
      <c r="GWI48" s="214"/>
      <c r="GWJ48" s="214"/>
      <c r="GWK48" s="214"/>
      <c r="GWL48" s="214"/>
      <c r="GWM48" s="214"/>
      <c r="GWN48" s="214"/>
      <c r="GWO48" s="214"/>
      <c r="GWP48" s="214"/>
      <c r="GWQ48" s="214"/>
      <c r="GWR48" s="214"/>
      <c r="GWS48" s="214"/>
      <c r="GWT48" s="214"/>
      <c r="GWU48" s="214"/>
      <c r="GWV48" s="214"/>
      <c r="GWW48" s="214"/>
      <c r="GWX48" s="214"/>
      <c r="GWY48" s="214"/>
      <c r="GWZ48" s="214"/>
      <c r="GXA48" s="214"/>
      <c r="GXB48" s="214"/>
      <c r="GXC48" s="214"/>
      <c r="GXD48" s="214"/>
      <c r="GXE48" s="214"/>
      <c r="GXF48" s="214"/>
      <c r="GXG48" s="214"/>
      <c r="GXH48" s="214"/>
      <c r="GXI48" s="214"/>
      <c r="GXJ48" s="214"/>
      <c r="GXK48" s="214"/>
      <c r="GXL48" s="214"/>
      <c r="GXM48" s="214"/>
      <c r="GXN48" s="214"/>
      <c r="GXO48" s="214"/>
      <c r="GXP48" s="214"/>
      <c r="GXQ48" s="214"/>
      <c r="GXR48" s="214"/>
      <c r="GXS48" s="214"/>
      <c r="GXT48" s="214"/>
      <c r="GXU48" s="214"/>
      <c r="GXV48" s="214"/>
      <c r="GXW48" s="214"/>
      <c r="GXX48" s="214"/>
      <c r="GXY48" s="214"/>
      <c r="GXZ48" s="214"/>
      <c r="GYA48" s="214"/>
      <c r="GYB48" s="214"/>
      <c r="GYC48" s="214"/>
      <c r="GYD48" s="214"/>
      <c r="GYE48" s="214"/>
      <c r="GYF48" s="214"/>
      <c r="GYG48" s="214"/>
      <c r="GYH48" s="214"/>
      <c r="GYI48" s="214"/>
      <c r="GYJ48" s="214"/>
      <c r="GYK48" s="214"/>
      <c r="GYL48" s="214"/>
      <c r="GYM48" s="214"/>
      <c r="GYN48" s="214"/>
      <c r="GYO48" s="214"/>
      <c r="GYP48" s="214"/>
      <c r="GYQ48" s="214"/>
      <c r="GYR48" s="214"/>
      <c r="GYS48" s="214"/>
      <c r="GYT48" s="214"/>
      <c r="GYU48" s="214"/>
      <c r="GYV48" s="214"/>
      <c r="GYW48" s="214"/>
      <c r="GYX48" s="214"/>
      <c r="GYY48" s="214"/>
      <c r="GYZ48" s="214"/>
      <c r="GZA48" s="214"/>
      <c r="GZB48" s="214"/>
      <c r="GZC48" s="214"/>
      <c r="GZD48" s="214"/>
      <c r="GZE48" s="214"/>
      <c r="GZF48" s="214"/>
      <c r="GZG48" s="214"/>
      <c r="GZH48" s="214"/>
      <c r="GZI48" s="214"/>
      <c r="GZJ48" s="214"/>
      <c r="GZK48" s="214"/>
      <c r="GZL48" s="214"/>
      <c r="GZM48" s="214"/>
      <c r="GZN48" s="214"/>
      <c r="GZO48" s="214"/>
      <c r="GZP48" s="214"/>
      <c r="GZQ48" s="214"/>
      <c r="GZR48" s="214"/>
      <c r="GZS48" s="214"/>
      <c r="GZT48" s="214"/>
      <c r="GZU48" s="214"/>
      <c r="GZV48" s="214"/>
      <c r="GZW48" s="214"/>
      <c r="GZX48" s="214"/>
      <c r="GZY48" s="214"/>
      <c r="GZZ48" s="214"/>
      <c r="HAA48" s="214"/>
      <c r="HAB48" s="214"/>
      <c r="HAC48" s="214"/>
      <c r="HAD48" s="214"/>
      <c r="HAE48" s="214"/>
      <c r="HAF48" s="214"/>
      <c r="HAG48" s="214"/>
      <c r="HAH48" s="214"/>
      <c r="HAI48" s="214"/>
      <c r="HAJ48" s="214"/>
      <c r="HAK48" s="214"/>
      <c r="HAL48" s="214"/>
      <c r="HAM48" s="214"/>
      <c r="HAN48" s="214"/>
      <c r="HAO48" s="214"/>
      <c r="HAP48" s="214"/>
      <c r="HAQ48" s="214"/>
      <c r="HAR48" s="214"/>
      <c r="HAS48" s="214"/>
      <c r="HAT48" s="214"/>
      <c r="HAU48" s="214"/>
      <c r="HAV48" s="214"/>
      <c r="HAW48" s="214"/>
      <c r="HAX48" s="214"/>
      <c r="HAY48" s="214"/>
      <c r="HAZ48" s="214"/>
      <c r="HBA48" s="214"/>
      <c r="HBB48" s="214"/>
      <c r="HBC48" s="214"/>
      <c r="HBD48" s="214"/>
      <c r="HBE48" s="214"/>
      <c r="HBF48" s="214"/>
      <c r="HBG48" s="214"/>
      <c r="HBH48" s="214"/>
      <c r="HBI48" s="214"/>
      <c r="HBJ48" s="214"/>
      <c r="HBK48" s="214"/>
      <c r="HBL48" s="214"/>
      <c r="HBM48" s="214"/>
      <c r="HBN48" s="214"/>
      <c r="HBO48" s="214"/>
      <c r="HBP48" s="214"/>
      <c r="HBQ48" s="214"/>
      <c r="HBR48" s="214"/>
      <c r="HBS48" s="214"/>
      <c r="HBT48" s="214"/>
      <c r="HBU48" s="214"/>
      <c r="HBV48" s="214"/>
      <c r="HBW48" s="214"/>
      <c r="HBX48" s="214"/>
      <c r="HBY48" s="214"/>
      <c r="HBZ48" s="214"/>
      <c r="HCA48" s="214"/>
      <c r="HCB48" s="214"/>
      <c r="HCC48" s="214"/>
      <c r="HCD48" s="214"/>
      <c r="HCE48" s="214"/>
      <c r="HCF48" s="214"/>
      <c r="HCG48" s="214"/>
      <c r="HCH48" s="214"/>
      <c r="HCI48" s="214"/>
      <c r="HCJ48" s="214"/>
      <c r="HCK48" s="214"/>
      <c r="HCL48" s="214"/>
      <c r="HCM48" s="214"/>
      <c r="HCN48" s="214"/>
      <c r="HCO48" s="214"/>
      <c r="HCP48" s="214"/>
      <c r="HCQ48" s="214"/>
      <c r="HCR48" s="214"/>
      <c r="HCS48" s="214"/>
      <c r="HCT48" s="214"/>
      <c r="HCU48" s="214"/>
      <c r="HCV48" s="214"/>
      <c r="HCW48" s="214"/>
      <c r="HCX48" s="214"/>
      <c r="HCY48" s="214"/>
      <c r="HCZ48" s="214"/>
      <c r="HDA48" s="214"/>
      <c r="HDB48" s="214"/>
      <c r="HDC48" s="214"/>
      <c r="HDD48" s="214"/>
      <c r="HDE48" s="214"/>
      <c r="HDF48" s="214"/>
      <c r="HDG48" s="214"/>
      <c r="HDH48" s="214"/>
      <c r="HDI48" s="214"/>
      <c r="HDJ48" s="214"/>
      <c r="HDK48" s="214"/>
      <c r="HDL48" s="214"/>
      <c r="HDM48" s="214"/>
      <c r="HDN48" s="214"/>
      <c r="HDO48" s="214"/>
      <c r="HDP48" s="214"/>
      <c r="HDQ48" s="214"/>
      <c r="HDR48" s="214"/>
      <c r="HDS48" s="214"/>
      <c r="HDT48" s="214"/>
      <c r="HDU48" s="214"/>
      <c r="HDV48" s="214"/>
      <c r="HDW48" s="214"/>
      <c r="HDX48" s="214"/>
      <c r="HDY48" s="214"/>
      <c r="HDZ48" s="214"/>
      <c r="HEA48" s="214"/>
      <c r="HEB48" s="214"/>
      <c r="HEC48" s="214"/>
      <c r="HED48" s="214"/>
      <c r="HEE48" s="214"/>
      <c r="HEF48" s="214"/>
      <c r="HEG48" s="214"/>
      <c r="HEH48" s="214"/>
      <c r="HEI48" s="214"/>
      <c r="HEJ48" s="214"/>
      <c r="HEK48" s="214"/>
      <c r="HEL48" s="214"/>
      <c r="HEM48" s="214"/>
      <c r="HEN48" s="214"/>
      <c r="HEO48" s="214"/>
      <c r="HEP48" s="214"/>
      <c r="HEQ48" s="214"/>
      <c r="HER48" s="214"/>
      <c r="HES48" s="214"/>
      <c r="HET48" s="214"/>
      <c r="HEU48" s="214"/>
      <c r="HEV48" s="214"/>
      <c r="HEW48" s="214"/>
      <c r="HEX48" s="214"/>
      <c r="HEY48" s="214"/>
      <c r="HEZ48" s="214"/>
      <c r="HFA48" s="214"/>
      <c r="HFB48" s="214"/>
      <c r="HFC48" s="214"/>
      <c r="HFD48" s="214"/>
      <c r="HFE48" s="214"/>
      <c r="HFF48" s="214"/>
      <c r="HFG48" s="214"/>
      <c r="HFH48" s="214"/>
      <c r="HFI48" s="214"/>
      <c r="HFJ48" s="214"/>
      <c r="HFK48" s="214"/>
      <c r="HFL48" s="214"/>
      <c r="HFM48" s="214"/>
      <c r="HFN48" s="214"/>
      <c r="HFO48" s="214"/>
      <c r="HFP48" s="214"/>
      <c r="HFQ48" s="214"/>
      <c r="HFR48" s="214"/>
      <c r="HFS48" s="214"/>
      <c r="HFT48" s="214"/>
      <c r="HFU48" s="214"/>
      <c r="HFV48" s="214"/>
      <c r="HFW48" s="214"/>
      <c r="HFX48" s="214"/>
      <c r="HFY48" s="214"/>
      <c r="HFZ48" s="214"/>
      <c r="HGA48" s="214"/>
      <c r="HGB48" s="214"/>
      <c r="HGC48" s="214"/>
      <c r="HGD48" s="214"/>
      <c r="HGE48" s="214"/>
      <c r="HGF48" s="214"/>
      <c r="HGG48" s="214"/>
      <c r="HGH48" s="214"/>
      <c r="HGI48" s="214"/>
      <c r="HGJ48" s="214"/>
      <c r="HGK48" s="214"/>
      <c r="HGL48" s="214"/>
      <c r="HGM48" s="214"/>
      <c r="HGN48" s="214"/>
      <c r="HGO48" s="214"/>
      <c r="HGP48" s="214"/>
      <c r="HGQ48" s="214"/>
      <c r="HGR48" s="214"/>
      <c r="HGS48" s="214"/>
      <c r="HGT48" s="214"/>
      <c r="HGU48" s="214"/>
      <c r="HGV48" s="214"/>
      <c r="HGW48" s="214"/>
      <c r="HGX48" s="214"/>
      <c r="HGY48" s="214"/>
      <c r="HGZ48" s="214"/>
      <c r="HHA48" s="214"/>
      <c r="HHB48" s="214"/>
      <c r="HHC48" s="214"/>
      <c r="HHD48" s="214"/>
      <c r="HHE48" s="214"/>
      <c r="HHF48" s="214"/>
      <c r="HHG48" s="214"/>
      <c r="HHH48" s="214"/>
      <c r="HHI48" s="214"/>
      <c r="HHJ48" s="214"/>
      <c r="HHK48" s="214"/>
      <c r="HHL48" s="214"/>
      <c r="HHM48" s="214"/>
      <c r="HHN48" s="214"/>
      <c r="HHO48" s="214"/>
      <c r="HHP48" s="214"/>
      <c r="HHQ48" s="214"/>
      <c r="HHR48" s="214"/>
      <c r="HHS48" s="214"/>
      <c r="HHT48" s="214"/>
      <c r="HHU48" s="214"/>
      <c r="HHV48" s="214"/>
      <c r="HHW48" s="214"/>
      <c r="HHX48" s="214"/>
      <c r="HHY48" s="214"/>
      <c r="HHZ48" s="214"/>
      <c r="HIA48" s="214"/>
      <c r="HIB48" s="214"/>
      <c r="HIC48" s="214"/>
      <c r="HID48" s="214"/>
      <c r="HIE48" s="214"/>
      <c r="HIF48" s="214"/>
      <c r="HIG48" s="214"/>
      <c r="HIH48" s="214"/>
      <c r="HII48" s="214"/>
      <c r="HIJ48" s="214"/>
      <c r="HIK48" s="214"/>
      <c r="HIL48" s="214"/>
      <c r="HIM48" s="214"/>
      <c r="HIN48" s="214"/>
      <c r="HIO48" s="214"/>
      <c r="HIP48" s="214"/>
      <c r="HIQ48" s="214"/>
      <c r="HIR48" s="214"/>
      <c r="HIS48" s="214"/>
      <c r="HIT48" s="214"/>
      <c r="HIU48" s="214"/>
      <c r="HIV48" s="214"/>
      <c r="HIW48" s="214"/>
      <c r="HIX48" s="214"/>
      <c r="HIY48" s="214"/>
      <c r="HIZ48" s="214"/>
      <c r="HJA48" s="214"/>
      <c r="HJB48" s="214"/>
      <c r="HJC48" s="214"/>
      <c r="HJD48" s="214"/>
      <c r="HJE48" s="214"/>
      <c r="HJF48" s="214"/>
      <c r="HJG48" s="214"/>
      <c r="HJH48" s="214"/>
      <c r="HJI48" s="214"/>
      <c r="HJJ48" s="214"/>
      <c r="HJK48" s="214"/>
      <c r="HJL48" s="214"/>
      <c r="HJM48" s="214"/>
      <c r="HJN48" s="214"/>
      <c r="HJO48" s="214"/>
      <c r="HJP48" s="214"/>
      <c r="HJQ48" s="214"/>
      <c r="HJR48" s="214"/>
      <c r="HJS48" s="214"/>
      <c r="HJT48" s="214"/>
      <c r="HJU48" s="214"/>
      <c r="HJV48" s="214"/>
      <c r="HJW48" s="214"/>
      <c r="HJX48" s="214"/>
      <c r="HJY48" s="214"/>
      <c r="HJZ48" s="214"/>
      <c r="HKA48" s="214"/>
      <c r="HKB48" s="214"/>
      <c r="HKC48" s="214"/>
      <c r="HKD48" s="214"/>
      <c r="HKE48" s="214"/>
      <c r="HKF48" s="214"/>
      <c r="HKG48" s="214"/>
      <c r="HKH48" s="214"/>
      <c r="HKI48" s="214"/>
      <c r="HKJ48" s="214"/>
      <c r="HKK48" s="214"/>
      <c r="HKL48" s="214"/>
      <c r="HKM48" s="214"/>
      <c r="HKN48" s="214"/>
      <c r="HKO48" s="214"/>
      <c r="HKP48" s="214"/>
      <c r="HKQ48" s="214"/>
      <c r="HKR48" s="214"/>
      <c r="HKS48" s="214"/>
      <c r="HKT48" s="214"/>
      <c r="HKU48" s="214"/>
      <c r="HKV48" s="214"/>
      <c r="HKW48" s="214"/>
      <c r="HKX48" s="214"/>
      <c r="HKY48" s="214"/>
      <c r="HKZ48" s="214"/>
      <c r="HLA48" s="214"/>
      <c r="HLB48" s="214"/>
      <c r="HLC48" s="214"/>
      <c r="HLD48" s="214"/>
      <c r="HLE48" s="214"/>
      <c r="HLF48" s="214"/>
      <c r="HLG48" s="214"/>
      <c r="HLH48" s="214"/>
      <c r="HLI48" s="214"/>
      <c r="HLJ48" s="214"/>
      <c r="HLK48" s="214"/>
      <c r="HLL48" s="214"/>
      <c r="HLM48" s="214"/>
      <c r="HLN48" s="214"/>
      <c r="HLO48" s="214"/>
      <c r="HLP48" s="214"/>
      <c r="HLQ48" s="214"/>
      <c r="HLR48" s="214"/>
      <c r="HLS48" s="214"/>
      <c r="HLT48" s="214"/>
      <c r="HLU48" s="214"/>
      <c r="HLV48" s="214"/>
      <c r="HLW48" s="214"/>
      <c r="HLX48" s="214"/>
      <c r="HLY48" s="214"/>
      <c r="HLZ48" s="214"/>
      <c r="HMA48" s="214"/>
      <c r="HMB48" s="214"/>
      <c r="HMC48" s="214"/>
      <c r="HMD48" s="214"/>
      <c r="HME48" s="214"/>
      <c r="HMF48" s="214"/>
      <c r="HMG48" s="214"/>
      <c r="HMH48" s="214"/>
      <c r="HMI48" s="214"/>
      <c r="HMJ48" s="214"/>
      <c r="HMK48" s="214"/>
      <c r="HML48" s="214"/>
      <c r="HMM48" s="214"/>
      <c r="HMN48" s="214"/>
      <c r="HMO48" s="214"/>
      <c r="HMP48" s="214"/>
      <c r="HMQ48" s="214"/>
      <c r="HMR48" s="214"/>
      <c r="HMS48" s="214"/>
      <c r="HMT48" s="214"/>
      <c r="HMU48" s="214"/>
      <c r="HMV48" s="214"/>
      <c r="HMW48" s="214"/>
      <c r="HMX48" s="214"/>
      <c r="HMY48" s="214"/>
      <c r="HMZ48" s="214"/>
      <c r="HNA48" s="214"/>
      <c r="HNB48" s="214"/>
      <c r="HNC48" s="214"/>
      <c r="HND48" s="214"/>
      <c r="HNE48" s="214"/>
      <c r="HNF48" s="214"/>
      <c r="HNG48" s="214"/>
      <c r="HNH48" s="214"/>
      <c r="HNI48" s="214"/>
      <c r="HNJ48" s="214"/>
      <c r="HNK48" s="214"/>
      <c r="HNL48" s="214"/>
      <c r="HNM48" s="214"/>
      <c r="HNN48" s="214"/>
      <c r="HNO48" s="214"/>
      <c r="HNP48" s="214"/>
      <c r="HNQ48" s="214"/>
      <c r="HNR48" s="214"/>
      <c r="HNS48" s="214"/>
      <c r="HNT48" s="214"/>
      <c r="HNU48" s="214"/>
      <c r="HNV48" s="214"/>
      <c r="HNW48" s="214"/>
      <c r="HNX48" s="214"/>
      <c r="HNY48" s="214"/>
      <c r="HNZ48" s="214"/>
      <c r="HOA48" s="214"/>
      <c r="HOB48" s="214"/>
      <c r="HOC48" s="214"/>
      <c r="HOD48" s="214"/>
      <c r="HOE48" s="214"/>
      <c r="HOF48" s="214"/>
      <c r="HOG48" s="214"/>
      <c r="HOH48" s="214"/>
      <c r="HOI48" s="214"/>
      <c r="HOJ48" s="214"/>
      <c r="HOK48" s="214"/>
      <c r="HOL48" s="214"/>
      <c r="HOM48" s="214"/>
      <c r="HON48" s="214"/>
      <c r="HOO48" s="214"/>
      <c r="HOP48" s="214"/>
      <c r="HOQ48" s="214"/>
      <c r="HOR48" s="214"/>
      <c r="HOS48" s="214"/>
      <c r="HOT48" s="214"/>
      <c r="HOU48" s="214"/>
      <c r="HOV48" s="214"/>
      <c r="HOW48" s="214"/>
      <c r="HOX48" s="214"/>
      <c r="HOY48" s="214"/>
      <c r="HOZ48" s="214"/>
      <c r="HPA48" s="214"/>
      <c r="HPB48" s="214"/>
      <c r="HPC48" s="214"/>
      <c r="HPD48" s="214"/>
      <c r="HPE48" s="214"/>
      <c r="HPF48" s="214"/>
      <c r="HPG48" s="214"/>
      <c r="HPH48" s="214"/>
      <c r="HPI48" s="214"/>
      <c r="HPJ48" s="214"/>
      <c r="HPK48" s="214"/>
      <c r="HPL48" s="214"/>
      <c r="HPM48" s="214"/>
      <c r="HPN48" s="214"/>
      <c r="HPO48" s="214"/>
      <c r="HPP48" s="214"/>
      <c r="HPQ48" s="214"/>
      <c r="HPR48" s="214"/>
      <c r="HPS48" s="214"/>
      <c r="HPT48" s="214"/>
      <c r="HPU48" s="214"/>
      <c r="HPV48" s="214"/>
      <c r="HPW48" s="214"/>
      <c r="HPX48" s="214"/>
      <c r="HPY48" s="214"/>
      <c r="HPZ48" s="214"/>
      <c r="HQA48" s="214"/>
      <c r="HQB48" s="214"/>
      <c r="HQC48" s="214"/>
      <c r="HQD48" s="214"/>
      <c r="HQE48" s="214"/>
      <c r="HQF48" s="214"/>
      <c r="HQG48" s="214"/>
      <c r="HQH48" s="214"/>
      <c r="HQI48" s="214"/>
      <c r="HQJ48" s="214"/>
      <c r="HQK48" s="214"/>
      <c r="HQL48" s="214"/>
      <c r="HQM48" s="214"/>
      <c r="HQN48" s="214"/>
      <c r="HQO48" s="214"/>
      <c r="HQP48" s="214"/>
      <c r="HQQ48" s="214"/>
      <c r="HQR48" s="214"/>
      <c r="HQS48" s="214"/>
      <c r="HQT48" s="214"/>
      <c r="HQU48" s="214"/>
      <c r="HQV48" s="214"/>
      <c r="HQW48" s="214"/>
      <c r="HQX48" s="214"/>
      <c r="HQY48" s="214"/>
      <c r="HQZ48" s="214"/>
      <c r="HRA48" s="214"/>
      <c r="HRB48" s="214"/>
      <c r="HRC48" s="214"/>
      <c r="HRD48" s="214"/>
      <c r="HRE48" s="214"/>
      <c r="HRF48" s="214"/>
      <c r="HRG48" s="214"/>
      <c r="HRH48" s="214"/>
      <c r="HRI48" s="214"/>
      <c r="HRJ48" s="214"/>
      <c r="HRK48" s="214"/>
      <c r="HRL48" s="214"/>
      <c r="HRM48" s="214"/>
      <c r="HRN48" s="214"/>
      <c r="HRO48" s="214"/>
      <c r="HRP48" s="214"/>
      <c r="HRQ48" s="214"/>
      <c r="HRR48" s="214"/>
      <c r="HRS48" s="214"/>
      <c r="HRT48" s="214"/>
      <c r="HRU48" s="214"/>
      <c r="HRV48" s="214"/>
      <c r="HRW48" s="214"/>
      <c r="HRX48" s="214"/>
      <c r="HRY48" s="214"/>
      <c r="HRZ48" s="214"/>
      <c r="HSA48" s="214"/>
      <c r="HSB48" s="214"/>
      <c r="HSC48" s="214"/>
      <c r="HSD48" s="214"/>
      <c r="HSE48" s="214"/>
      <c r="HSF48" s="214"/>
      <c r="HSG48" s="214"/>
      <c r="HSH48" s="214"/>
      <c r="HSI48" s="214"/>
      <c r="HSJ48" s="214"/>
      <c r="HSK48" s="214"/>
      <c r="HSL48" s="214"/>
      <c r="HSM48" s="214"/>
      <c r="HSN48" s="214"/>
      <c r="HSO48" s="214"/>
      <c r="HSP48" s="214"/>
      <c r="HSQ48" s="214"/>
      <c r="HSR48" s="214"/>
      <c r="HSS48" s="214"/>
      <c r="HST48" s="214"/>
      <c r="HSU48" s="214"/>
      <c r="HSV48" s="214"/>
      <c r="HSW48" s="214"/>
      <c r="HSX48" s="214"/>
      <c r="HSY48" s="214"/>
      <c r="HSZ48" s="214"/>
      <c r="HTA48" s="214"/>
      <c r="HTB48" s="214"/>
      <c r="HTC48" s="214"/>
      <c r="HTD48" s="214"/>
      <c r="HTE48" s="214"/>
      <c r="HTF48" s="214"/>
      <c r="HTG48" s="214"/>
      <c r="HTH48" s="214"/>
      <c r="HTI48" s="214"/>
      <c r="HTJ48" s="214"/>
      <c r="HTK48" s="214"/>
      <c r="HTL48" s="214"/>
      <c r="HTM48" s="214"/>
      <c r="HTN48" s="214"/>
      <c r="HTO48" s="214"/>
      <c r="HTP48" s="214"/>
      <c r="HTQ48" s="214"/>
      <c r="HTR48" s="214"/>
      <c r="HTS48" s="214"/>
      <c r="HTT48" s="214"/>
      <c r="HTU48" s="214"/>
      <c r="HTV48" s="214"/>
      <c r="HTW48" s="214"/>
      <c r="HTX48" s="214"/>
      <c r="HTY48" s="214"/>
      <c r="HTZ48" s="214"/>
      <c r="HUA48" s="214"/>
      <c r="HUB48" s="214"/>
      <c r="HUC48" s="214"/>
      <c r="HUD48" s="214"/>
      <c r="HUE48" s="214"/>
      <c r="HUF48" s="214"/>
      <c r="HUG48" s="214"/>
      <c r="HUH48" s="214"/>
      <c r="HUI48" s="214"/>
      <c r="HUJ48" s="214"/>
      <c r="HUK48" s="214"/>
      <c r="HUL48" s="214"/>
      <c r="HUM48" s="214"/>
      <c r="HUN48" s="214"/>
      <c r="HUO48" s="214"/>
      <c r="HUP48" s="214"/>
      <c r="HUQ48" s="214"/>
      <c r="HUR48" s="214"/>
      <c r="HUS48" s="214"/>
      <c r="HUT48" s="214"/>
      <c r="HUU48" s="214"/>
      <c r="HUV48" s="214"/>
      <c r="HUW48" s="214"/>
      <c r="HUX48" s="214"/>
      <c r="HUY48" s="214"/>
      <c r="HUZ48" s="214"/>
      <c r="HVA48" s="214"/>
      <c r="HVB48" s="214"/>
      <c r="HVC48" s="214"/>
      <c r="HVD48" s="214"/>
      <c r="HVE48" s="214"/>
      <c r="HVF48" s="214"/>
      <c r="HVG48" s="214"/>
      <c r="HVH48" s="214"/>
      <c r="HVI48" s="214"/>
      <c r="HVJ48" s="214"/>
      <c r="HVK48" s="214"/>
      <c r="HVL48" s="214"/>
      <c r="HVM48" s="214"/>
      <c r="HVN48" s="214"/>
      <c r="HVO48" s="214"/>
      <c r="HVP48" s="214"/>
      <c r="HVQ48" s="214"/>
      <c r="HVR48" s="214"/>
      <c r="HVS48" s="214"/>
      <c r="HVT48" s="214"/>
      <c r="HVU48" s="214"/>
      <c r="HVV48" s="214"/>
      <c r="HVW48" s="214"/>
      <c r="HVX48" s="214"/>
      <c r="HVY48" s="214"/>
      <c r="HVZ48" s="214"/>
      <c r="HWA48" s="214"/>
      <c r="HWB48" s="214"/>
      <c r="HWC48" s="214"/>
      <c r="HWD48" s="214"/>
      <c r="HWE48" s="214"/>
      <c r="HWF48" s="214"/>
      <c r="HWG48" s="214"/>
      <c r="HWH48" s="214"/>
      <c r="HWI48" s="214"/>
      <c r="HWJ48" s="214"/>
      <c r="HWK48" s="214"/>
      <c r="HWL48" s="214"/>
      <c r="HWM48" s="214"/>
      <c r="HWN48" s="214"/>
      <c r="HWO48" s="214"/>
      <c r="HWP48" s="214"/>
      <c r="HWQ48" s="214"/>
      <c r="HWR48" s="214"/>
      <c r="HWS48" s="214"/>
      <c r="HWT48" s="214"/>
      <c r="HWU48" s="214"/>
      <c r="HWV48" s="214"/>
      <c r="HWW48" s="214"/>
      <c r="HWX48" s="214"/>
      <c r="HWY48" s="214"/>
      <c r="HWZ48" s="214"/>
      <c r="HXA48" s="214"/>
      <c r="HXB48" s="214"/>
      <c r="HXC48" s="214"/>
      <c r="HXD48" s="214"/>
      <c r="HXE48" s="214"/>
      <c r="HXF48" s="214"/>
      <c r="HXG48" s="214"/>
      <c r="HXH48" s="214"/>
      <c r="HXI48" s="214"/>
      <c r="HXJ48" s="214"/>
      <c r="HXK48" s="214"/>
      <c r="HXL48" s="214"/>
      <c r="HXM48" s="214"/>
      <c r="HXN48" s="214"/>
      <c r="HXO48" s="214"/>
      <c r="HXP48" s="214"/>
      <c r="HXQ48" s="214"/>
      <c r="HXR48" s="214"/>
      <c r="HXS48" s="214"/>
      <c r="HXT48" s="214"/>
      <c r="HXU48" s="214"/>
      <c r="HXV48" s="214"/>
      <c r="HXW48" s="214"/>
      <c r="HXX48" s="214"/>
      <c r="HXY48" s="214"/>
      <c r="HXZ48" s="214"/>
      <c r="HYA48" s="214"/>
      <c r="HYB48" s="214"/>
      <c r="HYC48" s="214"/>
      <c r="HYD48" s="214"/>
      <c r="HYE48" s="214"/>
      <c r="HYF48" s="214"/>
      <c r="HYG48" s="214"/>
      <c r="HYH48" s="214"/>
      <c r="HYI48" s="214"/>
      <c r="HYJ48" s="214"/>
      <c r="HYK48" s="214"/>
      <c r="HYL48" s="214"/>
      <c r="HYM48" s="214"/>
      <c r="HYN48" s="214"/>
      <c r="HYO48" s="214"/>
      <c r="HYP48" s="214"/>
      <c r="HYQ48" s="214"/>
      <c r="HYR48" s="214"/>
      <c r="HYS48" s="214"/>
      <c r="HYT48" s="214"/>
      <c r="HYU48" s="214"/>
      <c r="HYV48" s="214"/>
      <c r="HYW48" s="214"/>
      <c r="HYX48" s="214"/>
      <c r="HYY48" s="214"/>
      <c r="HYZ48" s="214"/>
      <c r="HZA48" s="214"/>
      <c r="HZB48" s="214"/>
      <c r="HZC48" s="214"/>
      <c r="HZD48" s="214"/>
      <c r="HZE48" s="214"/>
      <c r="HZF48" s="214"/>
      <c r="HZG48" s="214"/>
      <c r="HZH48" s="214"/>
      <c r="HZI48" s="214"/>
      <c r="HZJ48" s="214"/>
      <c r="HZK48" s="214"/>
      <c r="HZL48" s="214"/>
      <c r="HZM48" s="214"/>
      <c r="HZN48" s="214"/>
      <c r="HZO48" s="214"/>
      <c r="HZP48" s="214"/>
      <c r="HZQ48" s="214"/>
      <c r="HZR48" s="214"/>
      <c r="HZS48" s="214"/>
      <c r="HZT48" s="214"/>
      <c r="HZU48" s="214"/>
      <c r="HZV48" s="214"/>
      <c r="HZW48" s="214"/>
      <c r="HZX48" s="214"/>
      <c r="HZY48" s="214"/>
      <c r="HZZ48" s="214"/>
      <c r="IAA48" s="214"/>
      <c r="IAB48" s="214"/>
      <c r="IAC48" s="214"/>
      <c r="IAD48" s="214"/>
      <c r="IAE48" s="214"/>
      <c r="IAF48" s="214"/>
      <c r="IAG48" s="214"/>
      <c r="IAH48" s="214"/>
      <c r="IAI48" s="214"/>
      <c r="IAJ48" s="214"/>
      <c r="IAK48" s="214"/>
      <c r="IAL48" s="214"/>
      <c r="IAM48" s="214"/>
      <c r="IAN48" s="214"/>
      <c r="IAO48" s="214"/>
      <c r="IAP48" s="214"/>
      <c r="IAQ48" s="214"/>
      <c r="IAR48" s="214"/>
      <c r="IAS48" s="214"/>
      <c r="IAT48" s="214"/>
      <c r="IAU48" s="214"/>
      <c r="IAV48" s="214"/>
      <c r="IAW48" s="214"/>
      <c r="IAX48" s="214"/>
      <c r="IAY48" s="214"/>
      <c r="IAZ48" s="214"/>
      <c r="IBA48" s="214"/>
      <c r="IBB48" s="214"/>
      <c r="IBC48" s="214"/>
      <c r="IBD48" s="214"/>
      <c r="IBE48" s="214"/>
      <c r="IBF48" s="214"/>
      <c r="IBG48" s="214"/>
      <c r="IBH48" s="214"/>
      <c r="IBI48" s="214"/>
      <c r="IBJ48" s="214"/>
      <c r="IBK48" s="214"/>
      <c r="IBL48" s="214"/>
      <c r="IBM48" s="214"/>
      <c r="IBN48" s="214"/>
      <c r="IBO48" s="214"/>
      <c r="IBP48" s="214"/>
      <c r="IBQ48" s="214"/>
      <c r="IBR48" s="214"/>
      <c r="IBS48" s="214"/>
      <c r="IBT48" s="214"/>
      <c r="IBU48" s="214"/>
      <c r="IBV48" s="214"/>
      <c r="IBW48" s="214"/>
      <c r="IBX48" s="214"/>
      <c r="IBY48" s="214"/>
      <c r="IBZ48" s="214"/>
      <c r="ICA48" s="214"/>
      <c r="ICB48" s="214"/>
      <c r="ICC48" s="214"/>
      <c r="ICD48" s="214"/>
      <c r="ICE48" s="214"/>
      <c r="ICF48" s="214"/>
      <c r="ICG48" s="214"/>
      <c r="ICH48" s="214"/>
      <c r="ICI48" s="214"/>
      <c r="ICJ48" s="214"/>
      <c r="ICK48" s="214"/>
      <c r="ICL48" s="214"/>
      <c r="ICM48" s="214"/>
      <c r="ICN48" s="214"/>
      <c r="ICO48" s="214"/>
      <c r="ICP48" s="214"/>
      <c r="ICQ48" s="214"/>
      <c r="ICR48" s="214"/>
      <c r="ICS48" s="214"/>
      <c r="ICT48" s="214"/>
      <c r="ICU48" s="214"/>
      <c r="ICV48" s="214"/>
      <c r="ICW48" s="214"/>
      <c r="ICX48" s="214"/>
      <c r="ICY48" s="214"/>
      <c r="ICZ48" s="214"/>
      <c r="IDA48" s="214"/>
      <c r="IDB48" s="214"/>
      <c r="IDC48" s="214"/>
      <c r="IDD48" s="214"/>
      <c r="IDE48" s="214"/>
      <c r="IDF48" s="214"/>
      <c r="IDG48" s="214"/>
      <c r="IDH48" s="214"/>
      <c r="IDI48" s="214"/>
      <c r="IDJ48" s="214"/>
      <c r="IDK48" s="214"/>
      <c r="IDL48" s="214"/>
      <c r="IDM48" s="214"/>
      <c r="IDN48" s="214"/>
      <c r="IDO48" s="214"/>
      <c r="IDP48" s="214"/>
      <c r="IDQ48" s="214"/>
      <c r="IDR48" s="214"/>
      <c r="IDS48" s="214"/>
      <c r="IDT48" s="214"/>
      <c r="IDU48" s="214"/>
      <c r="IDV48" s="214"/>
      <c r="IDW48" s="214"/>
      <c r="IDX48" s="214"/>
      <c r="IDY48" s="214"/>
      <c r="IDZ48" s="214"/>
      <c r="IEA48" s="214"/>
      <c r="IEB48" s="214"/>
      <c r="IEC48" s="214"/>
      <c r="IED48" s="214"/>
      <c r="IEE48" s="214"/>
      <c r="IEF48" s="214"/>
      <c r="IEG48" s="214"/>
      <c r="IEH48" s="214"/>
      <c r="IEI48" s="214"/>
      <c r="IEJ48" s="214"/>
      <c r="IEK48" s="214"/>
      <c r="IEL48" s="214"/>
      <c r="IEM48" s="214"/>
      <c r="IEN48" s="214"/>
      <c r="IEO48" s="214"/>
      <c r="IEP48" s="214"/>
      <c r="IEQ48" s="214"/>
      <c r="IER48" s="214"/>
      <c r="IES48" s="214"/>
      <c r="IET48" s="214"/>
      <c r="IEU48" s="214"/>
      <c r="IEV48" s="214"/>
      <c r="IEW48" s="214"/>
      <c r="IEX48" s="214"/>
      <c r="IEY48" s="214"/>
      <c r="IEZ48" s="214"/>
      <c r="IFA48" s="214"/>
      <c r="IFB48" s="214"/>
      <c r="IFC48" s="214"/>
      <c r="IFD48" s="214"/>
      <c r="IFE48" s="214"/>
      <c r="IFF48" s="214"/>
      <c r="IFG48" s="214"/>
      <c r="IFH48" s="214"/>
      <c r="IFI48" s="214"/>
      <c r="IFJ48" s="214"/>
      <c r="IFK48" s="214"/>
      <c r="IFL48" s="214"/>
      <c r="IFM48" s="214"/>
      <c r="IFN48" s="214"/>
      <c r="IFO48" s="214"/>
      <c r="IFP48" s="214"/>
      <c r="IFQ48" s="214"/>
      <c r="IFR48" s="214"/>
      <c r="IFS48" s="214"/>
      <c r="IFT48" s="214"/>
      <c r="IFU48" s="214"/>
      <c r="IFV48" s="214"/>
      <c r="IFW48" s="214"/>
      <c r="IFX48" s="214"/>
      <c r="IFY48" s="214"/>
      <c r="IFZ48" s="214"/>
      <c r="IGA48" s="214"/>
      <c r="IGB48" s="214"/>
      <c r="IGC48" s="214"/>
      <c r="IGD48" s="214"/>
      <c r="IGE48" s="214"/>
      <c r="IGF48" s="214"/>
      <c r="IGG48" s="214"/>
      <c r="IGH48" s="214"/>
      <c r="IGI48" s="214"/>
      <c r="IGJ48" s="214"/>
      <c r="IGK48" s="214"/>
      <c r="IGL48" s="214"/>
      <c r="IGM48" s="214"/>
      <c r="IGN48" s="214"/>
      <c r="IGO48" s="214"/>
      <c r="IGP48" s="214"/>
      <c r="IGQ48" s="214"/>
      <c r="IGR48" s="214"/>
      <c r="IGS48" s="214"/>
      <c r="IGT48" s="214"/>
      <c r="IGU48" s="214"/>
      <c r="IGV48" s="214"/>
      <c r="IGW48" s="214"/>
      <c r="IGX48" s="214"/>
      <c r="IGY48" s="214"/>
      <c r="IGZ48" s="214"/>
      <c r="IHA48" s="214"/>
      <c r="IHB48" s="214"/>
      <c r="IHC48" s="214"/>
      <c r="IHD48" s="214"/>
      <c r="IHE48" s="214"/>
      <c r="IHF48" s="214"/>
      <c r="IHG48" s="214"/>
      <c r="IHH48" s="214"/>
      <c r="IHI48" s="214"/>
      <c r="IHJ48" s="214"/>
      <c r="IHK48" s="214"/>
      <c r="IHL48" s="214"/>
      <c r="IHM48" s="214"/>
      <c r="IHN48" s="214"/>
      <c r="IHO48" s="214"/>
      <c r="IHP48" s="214"/>
      <c r="IHQ48" s="214"/>
      <c r="IHR48" s="214"/>
      <c r="IHS48" s="214"/>
      <c r="IHT48" s="214"/>
      <c r="IHU48" s="214"/>
      <c r="IHV48" s="214"/>
      <c r="IHW48" s="214"/>
      <c r="IHX48" s="214"/>
      <c r="IHY48" s="214"/>
      <c r="IHZ48" s="214"/>
      <c r="IIA48" s="214"/>
      <c r="IIB48" s="214"/>
      <c r="IIC48" s="214"/>
      <c r="IID48" s="214"/>
      <c r="IIE48" s="214"/>
      <c r="IIF48" s="214"/>
      <c r="IIG48" s="214"/>
      <c r="IIH48" s="214"/>
      <c r="III48" s="214"/>
      <c r="IIJ48" s="214"/>
      <c r="IIK48" s="214"/>
      <c r="IIL48" s="214"/>
      <c r="IIM48" s="214"/>
      <c r="IIN48" s="214"/>
      <c r="IIO48" s="214"/>
      <c r="IIP48" s="214"/>
      <c r="IIQ48" s="214"/>
      <c r="IIR48" s="214"/>
      <c r="IIS48" s="214"/>
      <c r="IIT48" s="214"/>
      <c r="IIU48" s="214"/>
      <c r="IIV48" s="214"/>
      <c r="IIW48" s="214"/>
      <c r="IIX48" s="214"/>
      <c r="IIY48" s="214"/>
      <c r="IIZ48" s="214"/>
      <c r="IJA48" s="214"/>
      <c r="IJB48" s="214"/>
      <c r="IJC48" s="214"/>
      <c r="IJD48" s="214"/>
      <c r="IJE48" s="214"/>
      <c r="IJF48" s="214"/>
      <c r="IJG48" s="214"/>
      <c r="IJH48" s="214"/>
      <c r="IJI48" s="214"/>
      <c r="IJJ48" s="214"/>
      <c r="IJK48" s="214"/>
      <c r="IJL48" s="214"/>
      <c r="IJM48" s="214"/>
      <c r="IJN48" s="214"/>
      <c r="IJO48" s="214"/>
      <c r="IJP48" s="214"/>
      <c r="IJQ48" s="214"/>
      <c r="IJR48" s="214"/>
      <c r="IJS48" s="214"/>
      <c r="IJT48" s="214"/>
      <c r="IJU48" s="214"/>
      <c r="IJV48" s="214"/>
      <c r="IJW48" s="214"/>
      <c r="IJX48" s="214"/>
      <c r="IJY48" s="214"/>
      <c r="IJZ48" s="214"/>
      <c r="IKA48" s="214"/>
      <c r="IKB48" s="214"/>
      <c r="IKC48" s="214"/>
      <c r="IKD48" s="214"/>
      <c r="IKE48" s="214"/>
      <c r="IKF48" s="214"/>
      <c r="IKG48" s="214"/>
      <c r="IKH48" s="214"/>
      <c r="IKI48" s="214"/>
      <c r="IKJ48" s="214"/>
      <c r="IKK48" s="214"/>
      <c r="IKL48" s="214"/>
      <c r="IKM48" s="214"/>
      <c r="IKN48" s="214"/>
      <c r="IKO48" s="214"/>
      <c r="IKP48" s="214"/>
      <c r="IKQ48" s="214"/>
      <c r="IKR48" s="214"/>
      <c r="IKS48" s="214"/>
      <c r="IKT48" s="214"/>
      <c r="IKU48" s="214"/>
      <c r="IKV48" s="214"/>
      <c r="IKW48" s="214"/>
      <c r="IKX48" s="214"/>
      <c r="IKY48" s="214"/>
      <c r="IKZ48" s="214"/>
      <c r="ILA48" s="214"/>
      <c r="ILB48" s="214"/>
      <c r="ILC48" s="214"/>
      <c r="ILD48" s="214"/>
      <c r="ILE48" s="214"/>
      <c r="ILF48" s="214"/>
      <c r="ILG48" s="214"/>
      <c r="ILH48" s="214"/>
      <c r="ILI48" s="214"/>
      <c r="ILJ48" s="214"/>
      <c r="ILK48" s="214"/>
      <c r="ILL48" s="214"/>
      <c r="ILM48" s="214"/>
      <c r="ILN48" s="214"/>
      <c r="ILO48" s="214"/>
      <c r="ILP48" s="214"/>
      <c r="ILQ48" s="214"/>
      <c r="ILR48" s="214"/>
      <c r="ILS48" s="214"/>
      <c r="ILT48" s="214"/>
      <c r="ILU48" s="214"/>
      <c r="ILV48" s="214"/>
      <c r="ILW48" s="214"/>
      <c r="ILX48" s="214"/>
      <c r="ILY48" s="214"/>
      <c r="ILZ48" s="214"/>
      <c r="IMA48" s="214"/>
      <c r="IMB48" s="214"/>
      <c r="IMC48" s="214"/>
      <c r="IMD48" s="214"/>
      <c r="IME48" s="214"/>
      <c r="IMF48" s="214"/>
      <c r="IMG48" s="214"/>
      <c r="IMH48" s="214"/>
      <c r="IMI48" s="214"/>
      <c r="IMJ48" s="214"/>
      <c r="IMK48" s="214"/>
      <c r="IML48" s="214"/>
      <c r="IMM48" s="214"/>
      <c r="IMN48" s="214"/>
      <c r="IMO48" s="214"/>
      <c r="IMP48" s="214"/>
      <c r="IMQ48" s="214"/>
      <c r="IMR48" s="214"/>
      <c r="IMS48" s="214"/>
      <c r="IMT48" s="214"/>
      <c r="IMU48" s="214"/>
      <c r="IMV48" s="214"/>
      <c r="IMW48" s="214"/>
      <c r="IMX48" s="214"/>
      <c r="IMY48" s="214"/>
      <c r="IMZ48" s="214"/>
      <c r="INA48" s="214"/>
      <c r="INB48" s="214"/>
      <c r="INC48" s="214"/>
      <c r="IND48" s="214"/>
      <c r="INE48" s="214"/>
      <c r="INF48" s="214"/>
      <c r="ING48" s="214"/>
      <c r="INH48" s="214"/>
      <c r="INI48" s="214"/>
      <c r="INJ48" s="214"/>
      <c r="INK48" s="214"/>
      <c r="INL48" s="214"/>
      <c r="INM48" s="214"/>
      <c r="INN48" s="214"/>
      <c r="INO48" s="214"/>
      <c r="INP48" s="214"/>
      <c r="INQ48" s="214"/>
      <c r="INR48" s="214"/>
      <c r="INS48" s="214"/>
      <c r="INT48" s="214"/>
      <c r="INU48" s="214"/>
      <c r="INV48" s="214"/>
      <c r="INW48" s="214"/>
      <c r="INX48" s="214"/>
      <c r="INY48" s="214"/>
      <c r="INZ48" s="214"/>
      <c r="IOA48" s="214"/>
      <c r="IOB48" s="214"/>
      <c r="IOC48" s="214"/>
      <c r="IOD48" s="214"/>
      <c r="IOE48" s="214"/>
      <c r="IOF48" s="214"/>
      <c r="IOG48" s="214"/>
      <c r="IOH48" s="214"/>
      <c r="IOI48" s="214"/>
      <c r="IOJ48" s="214"/>
      <c r="IOK48" s="214"/>
      <c r="IOL48" s="214"/>
      <c r="IOM48" s="214"/>
      <c r="ION48" s="214"/>
      <c r="IOO48" s="214"/>
      <c r="IOP48" s="214"/>
      <c r="IOQ48" s="214"/>
      <c r="IOR48" s="214"/>
      <c r="IOS48" s="214"/>
      <c r="IOT48" s="214"/>
      <c r="IOU48" s="214"/>
      <c r="IOV48" s="214"/>
      <c r="IOW48" s="214"/>
      <c r="IOX48" s="214"/>
      <c r="IOY48" s="214"/>
      <c r="IOZ48" s="214"/>
      <c r="IPA48" s="214"/>
      <c r="IPB48" s="214"/>
      <c r="IPC48" s="214"/>
      <c r="IPD48" s="214"/>
      <c r="IPE48" s="214"/>
      <c r="IPF48" s="214"/>
      <c r="IPG48" s="214"/>
      <c r="IPH48" s="214"/>
      <c r="IPI48" s="214"/>
      <c r="IPJ48" s="214"/>
      <c r="IPK48" s="214"/>
      <c r="IPL48" s="214"/>
      <c r="IPM48" s="214"/>
      <c r="IPN48" s="214"/>
      <c r="IPO48" s="214"/>
      <c r="IPP48" s="214"/>
      <c r="IPQ48" s="214"/>
      <c r="IPR48" s="214"/>
      <c r="IPS48" s="214"/>
      <c r="IPT48" s="214"/>
      <c r="IPU48" s="214"/>
      <c r="IPV48" s="214"/>
      <c r="IPW48" s="214"/>
      <c r="IPX48" s="214"/>
      <c r="IPY48" s="214"/>
      <c r="IPZ48" s="214"/>
      <c r="IQA48" s="214"/>
      <c r="IQB48" s="214"/>
      <c r="IQC48" s="214"/>
      <c r="IQD48" s="214"/>
      <c r="IQE48" s="214"/>
      <c r="IQF48" s="214"/>
      <c r="IQG48" s="214"/>
      <c r="IQH48" s="214"/>
      <c r="IQI48" s="214"/>
      <c r="IQJ48" s="214"/>
      <c r="IQK48" s="214"/>
      <c r="IQL48" s="214"/>
      <c r="IQM48" s="214"/>
      <c r="IQN48" s="214"/>
      <c r="IQO48" s="214"/>
      <c r="IQP48" s="214"/>
      <c r="IQQ48" s="214"/>
      <c r="IQR48" s="214"/>
      <c r="IQS48" s="214"/>
      <c r="IQT48" s="214"/>
      <c r="IQU48" s="214"/>
      <c r="IQV48" s="214"/>
      <c r="IQW48" s="214"/>
      <c r="IQX48" s="214"/>
      <c r="IQY48" s="214"/>
      <c r="IQZ48" s="214"/>
      <c r="IRA48" s="214"/>
      <c r="IRB48" s="214"/>
      <c r="IRC48" s="214"/>
      <c r="IRD48" s="214"/>
      <c r="IRE48" s="214"/>
      <c r="IRF48" s="214"/>
      <c r="IRG48" s="214"/>
      <c r="IRH48" s="214"/>
      <c r="IRI48" s="214"/>
      <c r="IRJ48" s="214"/>
      <c r="IRK48" s="214"/>
      <c r="IRL48" s="214"/>
      <c r="IRM48" s="214"/>
      <c r="IRN48" s="214"/>
      <c r="IRO48" s="214"/>
      <c r="IRP48" s="214"/>
      <c r="IRQ48" s="214"/>
      <c r="IRR48" s="214"/>
      <c r="IRS48" s="214"/>
      <c r="IRT48" s="214"/>
      <c r="IRU48" s="214"/>
      <c r="IRV48" s="214"/>
      <c r="IRW48" s="214"/>
      <c r="IRX48" s="214"/>
      <c r="IRY48" s="214"/>
      <c r="IRZ48" s="214"/>
      <c r="ISA48" s="214"/>
      <c r="ISB48" s="214"/>
      <c r="ISC48" s="214"/>
      <c r="ISD48" s="214"/>
      <c r="ISE48" s="214"/>
      <c r="ISF48" s="214"/>
      <c r="ISG48" s="214"/>
      <c r="ISH48" s="214"/>
      <c r="ISI48" s="214"/>
      <c r="ISJ48" s="214"/>
      <c r="ISK48" s="214"/>
      <c r="ISL48" s="214"/>
      <c r="ISM48" s="214"/>
      <c r="ISN48" s="214"/>
      <c r="ISO48" s="214"/>
      <c r="ISP48" s="214"/>
      <c r="ISQ48" s="214"/>
      <c r="ISR48" s="214"/>
      <c r="ISS48" s="214"/>
      <c r="IST48" s="214"/>
      <c r="ISU48" s="214"/>
      <c r="ISV48" s="214"/>
      <c r="ISW48" s="214"/>
      <c r="ISX48" s="214"/>
      <c r="ISY48" s="214"/>
      <c r="ISZ48" s="214"/>
      <c r="ITA48" s="214"/>
      <c r="ITB48" s="214"/>
      <c r="ITC48" s="214"/>
      <c r="ITD48" s="214"/>
      <c r="ITE48" s="214"/>
      <c r="ITF48" s="214"/>
      <c r="ITG48" s="214"/>
      <c r="ITH48" s="214"/>
      <c r="ITI48" s="214"/>
      <c r="ITJ48" s="214"/>
      <c r="ITK48" s="214"/>
      <c r="ITL48" s="214"/>
      <c r="ITM48" s="214"/>
      <c r="ITN48" s="214"/>
      <c r="ITO48" s="214"/>
      <c r="ITP48" s="214"/>
      <c r="ITQ48" s="214"/>
      <c r="ITR48" s="214"/>
      <c r="ITS48" s="214"/>
      <c r="ITT48" s="214"/>
      <c r="ITU48" s="214"/>
      <c r="ITV48" s="214"/>
      <c r="ITW48" s="214"/>
      <c r="ITX48" s="214"/>
      <c r="ITY48" s="214"/>
      <c r="ITZ48" s="214"/>
      <c r="IUA48" s="214"/>
      <c r="IUB48" s="214"/>
      <c r="IUC48" s="214"/>
      <c r="IUD48" s="214"/>
      <c r="IUE48" s="214"/>
      <c r="IUF48" s="214"/>
      <c r="IUG48" s="214"/>
      <c r="IUH48" s="214"/>
      <c r="IUI48" s="214"/>
      <c r="IUJ48" s="214"/>
      <c r="IUK48" s="214"/>
      <c r="IUL48" s="214"/>
      <c r="IUM48" s="214"/>
      <c r="IUN48" s="214"/>
      <c r="IUO48" s="214"/>
      <c r="IUP48" s="214"/>
      <c r="IUQ48" s="214"/>
      <c r="IUR48" s="214"/>
      <c r="IUS48" s="214"/>
      <c r="IUT48" s="214"/>
      <c r="IUU48" s="214"/>
      <c r="IUV48" s="214"/>
      <c r="IUW48" s="214"/>
      <c r="IUX48" s="214"/>
      <c r="IUY48" s="214"/>
      <c r="IUZ48" s="214"/>
      <c r="IVA48" s="214"/>
      <c r="IVB48" s="214"/>
      <c r="IVC48" s="214"/>
      <c r="IVD48" s="214"/>
      <c r="IVE48" s="214"/>
      <c r="IVF48" s="214"/>
      <c r="IVG48" s="214"/>
      <c r="IVH48" s="214"/>
      <c r="IVI48" s="214"/>
      <c r="IVJ48" s="214"/>
      <c r="IVK48" s="214"/>
      <c r="IVL48" s="214"/>
      <c r="IVM48" s="214"/>
      <c r="IVN48" s="214"/>
      <c r="IVO48" s="214"/>
      <c r="IVP48" s="214"/>
      <c r="IVQ48" s="214"/>
      <c r="IVR48" s="214"/>
      <c r="IVS48" s="214"/>
      <c r="IVT48" s="214"/>
      <c r="IVU48" s="214"/>
      <c r="IVV48" s="214"/>
      <c r="IVW48" s="214"/>
      <c r="IVX48" s="214"/>
      <c r="IVY48" s="214"/>
      <c r="IVZ48" s="214"/>
      <c r="IWA48" s="214"/>
      <c r="IWB48" s="214"/>
      <c r="IWC48" s="214"/>
      <c r="IWD48" s="214"/>
      <c r="IWE48" s="214"/>
      <c r="IWF48" s="214"/>
      <c r="IWG48" s="214"/>
      <c r="IWH48" s="214"/>
      <c r="IWI48" s="214"/>
      <c r="IWJ48" s="214"/>
      <c r="IWK48" s="214"/>
      <c r="IWL48" s="214"/>
      <c r="IWM48" s="214"/>
      <c r="IWN48" s="214"/>
      <c r="IWO48" s="214"/>
      <c r="IWP48" s="214"/>
      <c r="IWQ48" s="214"/>
      <c r="IWR48" s="214"/>
      <c r="IWS48" s="214"/>
      <c r="IWT48" s="214"/>
      <c r="IWU48" s="214"/>
      <c r="IWV48" s="214"/>
      <c r="IWW48" s="214"/>
      <c r="IWX48" s="214"/>
      <c r="IWY48" s="214"/>
      <c r="IWZ48" s="214"/>
      <c r="IXA48" s="214"/>
      <c r="IXB48" s="214"/>
      <c r="IXC48" s="214"/>
      <c r="IXD48" s="214"/>
      <c r="IXE48" s="214"/>
      <c r="IXF48" s="214"/>
      <c r="IXG48" s="214"/>
      <c r="IXH48" s="214"/>
      <c r="IXI48" s="214"/>
      <c r="IXJ48" s="214"/>
      <c r="IXK48" s="214"/>
      <c r="IXL48" s="214"/>
      <c r="IXM48" s="214"/>
      <c r="IXN48" s="214"/>
      <c r="IXO48" s="214"/>
      <c r="IXP48" s="214"/>
      <c r="IXQ48" s="214"/>
      <c r="IXR48" s="214"/>
      <c r="IXS48" s="214"/>
      <c r="IXT48" s="214"/>
      <c r="IXU48" s="214"/>
      <c r="IXV48" s="214"/>
      <c r="IXW48" s="214"/>
      <c r="IXX48" s="214"/>
      <c r="IXY48" s="214"/>
      <c r="IXZ48" s="214"/>
      <c r="IYA48" s="214"/>
      <c r="IYB48" s="214"/>
      <c r="IYC48" s="214"/>
      <c r="IYD48" s="214"/>
      <c r="IYE48" s="214"/>
      <c r="IYF48" s="214"/>
      <c r="IYG48" s="214"/>
      <c r="IYH48" s="214"/>
      <c r="IYI48" s="214"/>
      <c r="IYJ48" s="214"/>
      <c r="IYK48" s="214"/>
      <c r="IYL48" s="214"/>
      <c r="IYM48" s="214"/>
      <c r="IYN48" s="214"/>
      <c r="IYO48" s="214"/>
      <c r="IYP48" s="214"/>
      <c r="IYQ48" s="214"/>
      <c r="IYR48" s="214"/>
      <c r="IYS48" s="214"/>
      <c r="IYT48" s="214"/>
      <c r="IYU48" s="214"/>
      <c r="IYV48" s="214"/>
      <c r="IYW48" s="214"/>
      <c r="IYX48" s="214"/>
      <c r="IYY48" s="214"/>
      <c r="IYZ48" s="214"/>
      <c r="IZA48" s="214"/>
      <c r="IZB48" s="214"/>
      <c r="IZC48" s="214"/>
      <c r="IZD48" s="214"/>
      <c r="IZE48" s="214"/>
      <c r="IZF48" s="214"/>
      <c r="IZG48" s="214"/>
      <c r="IZH48" s="214"/>
      <c r="IZI48" s="214"/>
      <c r="IZJ48" s="214"/>
      <c r="IZK48" s="214"/>
      <c r="IZL48" s="214"/>
      <c r="IZM48" s="214"/>
      <c r="IZN48" s="214"/>
      <c r="IZO48" s="214"/>
      <c r="IZP48" s="214"/>
      <c r="IZQ48" s="214"/>
      <c r="IZR48" s="214"/>
      <c r="IZS48" s="214"/>
      <c r="IZT48" s="214"/>
      <c r="IZU48" s="214"/>
      <c r="IZV48" s="214"/>
      <c r="IZW48" s="214"/>
      <c r="IZX48" s="214"/>
      <c r="IZY48" s="214"/>
      <c r="IZZ48" s="214"/>
      <c r="JAA48" s="214"/>
      <c r="JAB48" s="214"/>
      <c r="JAC48" s="214"/>
      <c r="JAD48" s="214"/>
      <c r="JAE48" s="214"/>
      <c r="JAF48" s="214"/>
      <c r="JAG48" s="214"/>
      <c r="JAH48" s="214"/>
      <c r="JAI48" s="214"/>
      <c r="JAJ48" s="214"/>
      <c r="JAK48" s="214"/>
      <c r="JAL48" s="214"/>
      <c r="JAM48" s="214"/>
      <c r="JAN48" s="214"/>
      <c r="JAO48" s="214"/>
      <c r="JAP48" s="214"/>
      <c r="JAQ48" s="214"/>
      <c r="JAR48" s="214"/>
      <c r="JAS48" s="214"/>
      <c r="JAT48" s="214"/>
      <c r="JAU48" s="214"/>
      <c r="JAV48" s="214"/>
      <c r="JAW48" s="214"/>
      <c r="JAX48" s="214"/>
      <c r="JAY48" s="214"/>
      <c r="JAZ48" s="214"/>
      <c r="JBA48" s="214"/>
      <c r="JBB48" s="214"/>
      <c r="JBC48" s="214"/>
      <c r="JBD48" s="214"/>
      <c r="JBE48" s="214"/>
      <c r="JBF48" s="214"/>
      <c r="JBG48" s="214"/>
      <c r="JBH48" s="214"/>
      <c r="JBI48" s="214"/>
      <c r="JBJ48" s="214"/>
      <c r="JBK48" s="214"/>
      <c r="JBL48" s="214"/>
      <c r="JBM48" s="214"/>
      <c r="JBN48" s="214"/>
      <c r="JBO48" s="214"/>
      <c r="JBP48" s="214"/>
      <c r="JBQ48" s="214"/>
      <c r="JBR48" s="214"/>
      <c r="JBS48" s="214"/>
      <c r="JBT48" s="214"/>
      <c r="JBU48" s="214"/>
      <c r="JBV48" s="214"/>
      <c r="JBW48" s="214"/>
      <c r="JBX48" s="214"/>
      <c r="JBY48" s="214"/>
      <c r="JBZ48" s="214"/>
      <c r="JCA48" s="214"/>
      <c r="JCB48" s="214"/>
      <c r="JCC48" s="214"/>
      <c r="JCD48" s="214"/>
      <c r="JCE48" s="214"/>
      <c r="JCF48" s="214"/>
      <c r="JCG48" s="214"/>
      <c r="JCH48" s="214"/>
      <c r="JCI48" s="214"/>
      <c r="JCJ48" s="214"/>
      <c r="JCK48" s="214"/>
      <c r="JCL48" s="214"/>
      <c r="JCM48" s="214"/>
      <c r="JCN48" s="214"/>
      <c r="JCO48" s="214"/>
      <c r="JCP48" s="214"/>
      <c r="JCQ48" s="214"/>
      <c r="JCR48" s="214"/>
      <c r="JCS48" s="214"/>
      <c r="JCT48" s="214"/>
      <c r="JCU48" s="214"/>
      <c r="JCV48" s="214"/>
      <c r="JCW48" s="214"/>
      <c r="JCX48" s="214"/>
      <c r="JCY48" s="214"/>
      <c r="JCZ48" s="214"/>
      <c r="JDA48" s="214"/>
      <c r="JDB48" s="214"/>
      <c r="JDC48" s="214"/>
      <c r="JDD48" s="214"/>
      <c r="JDE48" s="214"/>
      <c r="JDF48" s="214"/>
      <c r="JDG48" s="214"/>
      <c r="JDH48" s="214"/>
      <c r="JDI48" s="214"/>
      <c r="JDJ48" s="214"/>
      <c r="JDK48" s="214"/>
      <c r="JDL48" s="214"/>
      <c r="JDM48" s="214"/>
      <c r="JDN48" s="214"/>
      <c r="JDO48" s="214"/>
      <c r="JDP48" s="214"/>
      <c r="JDQ48" s="214"/>
      <c r="JDR48" s="214"/>
      <c r="JDS48" s="214"/>
      <c r="JDT48" s="214"/>
      <c r="JDU48" s="214"/>
      <c r="JDV48" s="214"/>
      <c r="JDW48" s="214"/>
      <c r="JDX48" s="214"/>
      <c r="JDY48" s="214"/>
      <c r="JDZ48" s="214"/>
      <c r="JEA48" s="214"/>
      <c r="JEB48" s="214"/>
      <c r="JEC48" s="214"/>
      <c r="JED48" s="214"/>
      <c r="JEE48" s="214"/>
      <c r="JEF48" s="214"/>
      <c r="JEG48" s="214"/>
      <c r="JEH48" s="214"/>
      <c r="JEI48" s="214"/>
      <c r="JEJ48" s="214"/>
      <c r="JEK48" s="214"/>
      <c r="JEL48" s="214"/>
      <c r="JEM48" s="214"/>
      <c r="JEN48" s="214"/>
      <c r="JEO48" s="214"/>
      <c r="JEP48" s="214"/>
      <c r="JEQ48" s="214"/>
      <c r="JER48" s="214"/>
      <c r="JES48" s="214"/>
      <c r="JET48" s="214"/>
      <c r="JEU48" s="214"/>
      <c r="JEV48" s="214"/>
      <c r="JEW48" s="214"/>
      <c r="JEX48" s="214"/>
      <c r="JEY48" s="214"/>
      <c r="JEZ48" s="214"/>
      <c r="JFA48" s="214"/>
      <c r="JFB48" s="214"/>
      <c r="JFC48" s="214"/>
      <c r="JFD48" s="214"/>
      <c r="JFE48" s="214"/>
      <c r="JFF48" s="214"/>
      <c r="JFG48" s="214"/>
      <c r="JFH48" s="214"/>
      <c r="JFI48" s="214"/>
      <c r="JFJ48" s="214"/>
      <c r="JFK48" s="214"/>
      <c r="JFL48" s="214"/>
      <c r="JFM48" s="214"/>
      <c r="JFN48" s="214"/>
      <c r="JFO48" s="214"/>
      <c r="JFP48" s="214"/>
      <c r="JFQ48" s="214"/>
      <c r="JFR48" s="214"/>
      <c r="JFS48" s="214"/>
      <c r="JFT48" s="214"/>
      <c r="JFU48" s="214"/>
      <c r="JFV48" s="214"/>
      <c r="JFW48" s="214"/>
      <c r="JFX48" s="214"/>
      <c r="JFY48" s="214"/>
      <c r="JFZ48" s="214"/>
      <c r="JGA48" s="214"/>
      <c r="JGB48" s="214"/>
      <c r="JGC48" s="214"/>
      <c r="JGD48" s="214"/>
      <c r="JGE48" s="214"/>
      <c r="JGF48" s="214"/>
      <c r="JGG48" s="214"/>
      <c r="JGH48" s="214"/>
      <c r="JGI48" s="214"/>
      <c r="JGJ48" s="214"/>
      <c r="JGK48" s="214"/>
      <c r="JGL48" s="214"/>
      <c r="JGM48" s="214"/>
      <c r="JGN48" s="214"/>
      <c r="JGO48" s="214"/>
      <c r="JGP48" s="214"/>
      <c r="JGQ48" s="214"/>
      <c r="JGR48" s="214"/>
      <c r="JGS48" s="214"/>
      <c r="JGT48" s="214"/>
      <c r="JGU48" s="214"/>
      <c r="JGV48" s="214"/>
      <c r="JGW48" s="214"/>
      <c r="JGX48" s="214"/>
      <c r="JGY48" s="214"/>
      <c r="JGZ48" s="214"/>
      <c r="JHA48" s="214"/>
      <c r="JHB48" s="214"/>
      <c r="JHC48" s="214"/>
      <c r="JHD48" s="214"/>
      <c r="JHE48" s="214"/>
      <c r="JHF48" s="214"/>
      <c r="JHG48" s="214"/>
      <c r="JHH48" s="214"/>
      <c r="JHI48" s="214"/>
      <c r="JHJ48" s="214"/>
      <c r="JHK48" s="214"/>
      <c r="JHL48" s="214"/>
      <c r="JHM48" s="214"/>
      <c r="JHN48" s="214"/>
      <c r="JHO48" s="214"/>
      <c r="JHP48" s="214"/>
      <c r="JHQ48" s="214"/>
      <c r="JHR48" s="214"/>
      <c r="JHS48" s="214"/>
      <c r="JHT48" s="214"/>
      <c r="JHU48" s="214"/>
      <c r="JHV48" s="214"/>
      <c r="JHW48" s="214"/>
      <c r="JHX48" s="214"/>
      <c r="JHY48" s="214"/>
      <c r="JHZ48" s="214"/>
      <c r="JIA48" s="214"/>
      <c r="JIB48" s="214"/>
      <c r="JIC48" s="214"/>
      <c r="JID48" s="214"/>
      <c r="JIE48" s="214"/>
      <c r="JIF48" s="214"/>
      <c r="JIG48" s="214"/>
      <c r="JIH48" s="214"/>
      <c r="JII48" s="214"/>
      <c r="JIJ48" s="214"/>
      <c r="JIK48" s="214"/>
      <c r="JIL48" s="214"/>
      <c r="JIM48" s="214"/>
      <c r="JIN48" s="214"/>
      <c r="JIO48" s="214"/>
      <c r="JIP48" s="214"/>
      <c r="JIQ48" s="214"/>
      <c r="JIR48" s="214"/>
      <c r="JIS48" s="214"/>
      <c r="JIT48" s="214"/>
      <c r="JIU48" s="214"/>
      <c r="JIV48" s="214"/>
      <c r="JIW48" s="214"/>
      <c r="JIX48" s="214"/>
      <c r="JIY48" s="214"/>
      <c r="JIZ48" s="214"/>
      <c r="JJA48" s="214"/>
      <c r="JJB48" s="214"/>
      <c r="JJC48" s="214"/>
      <c r="JJD48" s="214"/>
      <c r="JJE48" s="214"/>
      <c r="JJF48" s="214"/>
      <c r="JJG48" s="214"/>
      <c r="JJH48" s="214"/>
      <c r="JJI48" s="214"/>
      <c r="JJJ48" s="214"/>
      <c r="JJK48" s="214"/>
      <c r="JJL48" s="214"/>
      <c r="JJM48" s="214"/>
      <c r="JJN48" s="214"/>
      <c r="JJO48" s="214"/>
      <c r="JJP48" s="214"/>
      <c r="JJQ48" s="214"/>
      <c r="JJR48" s="214"/>
      <c r="JJS48" s="214"/>
      <c r="JJT48" s="214"/>
      <c r="JJU48" s="214"/>
      <c r="JJV48" s="214"/>
      <c r="JJW48" s="214"/>
      <c r="JJX48" s="214"/>
      <c r="JJY48" s="214"/>
      <c r="JJZ48" s="214"/>
      <c r="JKA48" s="214"/>
      <c r="JKB48" s="214"/>
      <c r="JKC48" s="214"/>
      <c r="JKD48" s="214"/>
      <c r="JKE48" s="214"/>
      <c r="JKF48" s="214"/>
      <c r="JKG48" s="214"/>
      <c r="JKH48" s="214"/>
      <c r="JKI48" s="214"/>
      <c r="JKJ48" s="214"/>
      <c r="JKK48" s="214"/>
      <c r="JKL48" s="214"/>
      <c r="JKM48" s="214"/>
      <c r="JKN48" s="214"/>
      <c r="JKO48" s="214"/>
      <c r="JKP48" s="214"/>
      <c r="JKQ48" s="214"/>
      <c r="JKR48" s="214"/>
      <c r="JKS48" s="214"/>
      <c r="JKT48" s="214"/>
      <c r="JKU48" s="214"/>
      <c r="JKV48" s="214"/>
      <c r="JKW48" s="214"/>
      <c r="JKX48" s="214"/>
      <c r="JKY48" s="214"/>
      <c r="JKZ48" s="214"/>
      <c r="JLA48" s="214"/>
      <c r="JLB48" s="214"/>
      <c r="JLC48" s="214"/>
      <c r="JLD48" s="214"/>
      <c r="JLE48" s="214"/>
      <c r="JLF48" s="214"/>
      <c r="JLG48" s="214"/>
      <c r="JLH48" s="214"/>
      <c r="JLI48" s="214"/>
      <c r="JLJ48" s="214"/>
      <c r="JLK48" s="214"/>
      <c r="JLL48" s="214"/>
      <c r="JLM48" s="214"/>
      <c r="JLN48" s="214"/>
      <c r="JLO48" s="214"/>
      <c r="JLP48" s="214"/>
      <c r="JLQ48" s="214"/>
      <c r="JLR48" s="214"/>
      <c r="JLS48" s="214"/>
      <c r="JLT48" s="214"/>
      <c r="JLU48" s="214"/>
      <c r="JLV48" s="214"/>
      <c r="JLW48" s="214"/>
      <c r="JLX48" s="214"/>
      <c r="JLY48" s="214"/>
      <c r="JLZ48" s="214"/>
      <c r="JMA48" s="214"/>
      <c r="JMB48" s="214"/>
      <c r="JMC48" s="214"/>
      <c r="JMD48" s="214"/>
      <c r="JME48" s="214"/>
      <c r="JMF48" s="214"/>
      <c r="JMG48" s="214"/>
      <c r="JMH48" s="214"/>
      <c r="JMI48" s="214"/>
      <c r="JMJ48" s="214"/>
      <c r="JMK48" s="214"/>
      <c r="JML48" s="214"/>
      <c r="JMM48" s="214"/>
      <c r="JMN48" s="214"/>
      <c r="JMO48" s="214"/>
      <c r="JMP48" s="214"/>
      <c r="JMQ48" s="214"/>
      <c r="JMR48" s="214"/>
      <c r="JMS48" s="214"/>
      <c r="JMT48" s="214"/>
      <c r="JMU48" s="214"/>
      <c r="JMV48" s="214"/>
      <c r="JMW48" s="214"/>
      <c r="JMX48" s="214"/>
      <c r="JMY48" s="214"/>
      <c r="JMZ48" s="214"/>
      <c r="JNA48" s="214"/>
      <c r="JNB48" s="214"/>
      <c r="JNC48" s="214"/>
      <c r="JND48" s="214"/>
      <c r="JNE48" s="214"/>
      <c r="JNF48" s="214"/>
      <c r="JNG48" s="214"/>
      <c r="JNH48" s="214"/>
      <c r="JNI48" s="214"/>
      <c r="JNJ48" s="214"/>
      <c r="JNK48" s="214"/>
      <c r="JNL48" s="214"/>
      <c r="JNM48" s="214"/>
      <c r="JNN48" s="214"/>
      <c r="JNO48" s="214"/>
      <c r="JNP48" s="214"/>
      <c r="JNQ48" s="214"/>
      <c r="JNR48" s="214"/>
      <c r="JNS48" s="214"/>
      <c r="JNT48" s="214"/>
      <c r="JNU48" s="214"/>
      <c r="JNV48" s="214"/>
      <c r="JNW48" s="214"/>
      <c r="JNX48" s="214"/>
      <c r="JNY48" s="214"/>
      <c r="JNZ48" s="214"/>
      <c r="JOA48" s="214"/>
      <c r="JOB48" s="214"/>
      <c r="JOC48" s="214"/>
      <c r="JOD48" s="214"/>
      <c r="JOE48" s="214"/>
      <c r="JOF48" s="214"/>
      <c r="JOG48" s="214"/>
      <c r="JOH48" s="214"/>
      <c r="JOI48" s="214"/>
      <c r="JOJ48" s="214"/>
      <c r="JOK48" s="214"/>
      <c r="JOL48" s="214"/>
      <c r="JOM48" s="214"/>
      <c r="JON48" s="214"/>
      <c r="JOO48" s="214"/>
      <c r="JOP48" s="214"/>
      <c r="JOQ48" s="214"/>
      <c r="JOR48" s="214"/>
      <c r="JOS48" s="214"/>
      <c r="JOT48" s="214"/>
      <c r="JOU48" s="214"/>
      <c r="JOV48" s="214"/>
      <c r="JOW48" s="214"/>
      <c r="JOX48" s="214"/>
      <c r="JOY48" s="214"/>
      <c r="JOZ48" s="214"/>
      <c r="JPA48" s="214"/>
      <c r="JPB48" s="214"/>
      <c r="JPC48" s="214"/>
      <c r="JPD48" s="214"/>
      <c r="JPE48" s="214"/>
      <c r="JPF48" s="214"/>
      <c r="JPG48" s="214"/>
      <c r="JPH48" s="214"/>
      <c r="JPI48" s="214"/>
      <c r="JPJ48" s="214"/>
      <c r="JPK48" s="214"/>
      <c r="JPL48" s="214"/>
      <c r="JPM48" s="214"/>
      <c r="JPN48" s="214"/>
      <c r="JPO48" s="214"/>
      <c r="JPP48" s="214"/>
      <c r="JPQ48" s="214"/>
      <c r="JPR48" s="214"/>
      <c r="JPS48" s="214"/>
      <c r="JPT48" s="214"/>
      <c r="JPU48" s="214"/>
      <c r="JPV48" s="214"/>
      <c r="JPW48" s="214"/>
      <c r="JPX48" s="214"/>
      <c r="JPY48" s="214"/>
      <c r="JPZ48" s="214"/>
      <c r="JQA48" s="214"/>
      <c r="JQB48" s="214"/>
      <c r="JQC48" s="214"/>
      <c r="JQD48" s="214"/>
      <c r="JQE48" s="214"/>
      <c r="JQF48" s="214"/>
      <c r="JQG48" s="214"/>
      <c r="JQH48" s="214"/>
      <c r="JQI48" s="214"/>
      <c r="JQJ48" s="214"/>
      <c r="JQK48" s="214"/>
      <c r="JQL48" s="214"/>
      <c r="JQM48" s="214"/>
      <c r="JQN48" s="214"/>
      <c r="JQO48" s="214"/>
      <c r="JQP48" s="214"/>
      <c r="JQQ48" s="214"/>
      <c r="JQR48" s="214"/>
      <c r="JQS48" s="214"/>
      <c r="JQT48" s="214"/>
      <c r="JQU48" s="214"/>
      <c r="JQV48" s="214"/>
      <c r="JQW48" s="214"/>
      <c r="JQX48" s="214"/>
      <c r="JQY48" s="214"/>
      <c r="JQZ48" s="214"/>
      <c r="JRA48" s="214"/>
      <c r="JRB48" s="214"/>
      <c r="JRC48" s="214"/>
      <c r="JRD48" s="214"/>
      <c r="JRE48" s="214"/>
      <c r="JRF48" s="214"/>
      <c r="JRG48" s="214"/>
      <c r="JRH48" s="214"/>
      <c r="JRI48" s="214"/>
      <c r="JRJ48" s="214"/>
      <c r="JRK48" s="214"/>
      <c r="JRL48" s="214"/>
      <c r="JRM48" s="214"/>
      <c r="JRN48" s="214"/>
      <c r="JRO48" s="214"/>
      <c r="JRP48" s="214"/>
      <c r="JRQ48" s="214"/>
      <c r="JRR48" s="214"/>
      <c r="JRS48" s="214"/>
      <c r="JRT48" s="214"/>
      <c r="JRU48" s="214"/>
      <c r="JRV48" s="214"/>
      <c r="JRW48" s="214"/>
      <c r="JRX48" s="214"/>
      <c r="JRY48" s="214"/>
      <c r="JRZ48" s="214"/>
      <c r="JSA48" s="214"/>
      <c r="JSB48" s="214"/>
      <c r="JSC48" s="214"/>
      <c r="JSD48" s="214"/>
      <c r="JSE48" s="214"/>
      <c r="JSF48" s="214"/>
      <c r="JSG48" s="214"/>
      <c r="JSH48" s="214"/>
      <c r="JSI48" s="214"/>
      <c r="JSJ48" s="214"/>
      <c r="JSK48" s="214"/>
      <c r="JSL48" s="214"/>
      <c r="JSM48" s="214"/>
      <c r="JSN48" s="214"/>
      <c r="JSO48" s="214"/>
      <c r="JSP48" s="214"/>
      <c r="JSQ48" s="214"/>
      <c r="JSR48" s="214"/>
      <c r="JSS48" s="214"/>
      <c r="JST48" s="214"/>
      <c r="JSU48" s="214"/>
      <c r="JSV48" s="214"/>
      <c r="JSW48" s="214"/>
      <c r="JSX48" s="214"/>
      <c r="JSY48" s="214"/>
      <c r="JSZ48" s="214"/>
      <c r="JTA48" s="214"/>
      <c r="JTB48" s="214"/>
      <c r="JTC48" s="214"/>
      <c r="JTD48" s="214"/>
      <c r="JTE48" s="214"/>
      <c r="JTF48" s="214"/>
      <c r="JTG48" s="214"/>
      <c r="JTH48" s="214"/>
      <c r="JTI48" s="214"/>
      <c r="JTJ48" s="214"/>
      <c r="JTK48" s="214"/>
      <c r="JTL48" s="214"/>
      <c r="JTM48" s="214"/>
      <c r="JTN48" s="214"/>
      <c r="JTO48" s="214"/>
      <c r="JTP48" s="214"/>
      <c r="JTQ48" s="214"/>
      <c r="JTR48" s="214"/>
      <c r="JTS48" s="214"/>
      <c r="JTT48" s="214"/>
      <c r="JTU48" s="214"/>
      <c r="JTV48" s="214"/>
      <c r="JTW48" s="214"/>
      <c r="JTX48" s="214"/>
      <c r="JTY48" s="214"/>
      <c r="JTZ48" s="214"/>
      <c r="JUA48" s="214"/>
      <c r="JUB48" s="214"/>
      <c r="JUC48" s="214"/>
      <c r="JUD48" s="214"/>
      <c r="JUE48" s="214"/>
      <c r="JUF48" s="214"/>
      <c r="JUG48" s="214"/>
      <c r="JUH48" s="214"/>
      <c r="JUI48" s="214"/>
      <c r="JUJ48" s="214"/>
      <c r="JUK48" s="214"/>
      <c r="JUL48" s="214"/>
      <c r="JUM48" s="214"/>
      <c r="JUN48" s="214"/>
      <c r="JUO48" s="214"/>
      <c r="JUP48" s="214"/>
      <c r="JUQ48" s="214"/>
      <c r="JUR48" s="214"/>
      <c r="JUS48" s="214"/>
      <c r="JUT48" s="214"/>
      <c r="JUU48" s="214"/>
      <c r="JUV48" s="214"/>
      <c r="JUW48" s="214"/>
      <c r="JUX48" s="214"/>
      <c r="JUY48" s="214"/>
      <c r="JUZ48" s="214"/>
      <c r="JVA48" s="214"/>
      <c r="JVB48" s="214"/>
      <c r="JVC48" s="214"/>
      <c r="JVD48" s="214"/>
      <c r="JVE48" s="214"/>
      <c r="JVF48" s="214"/>
      <c r="JVG48" s="214"/>
      <c r="JVH48" s="214"/>
      <c r="JVI48" s="214"/>
      <c r="JVJ48" s="214"/>
      <c r="JVK48" s="214"/>
      <c r="JVL48" s="214"/>
      <c r="JVM48" s="214"/>
      <c r="JVN48" s="214"/>
      <c r="JVO48" s="214"/>
      <c r="JVP48" s="214"/>
      <c r="JVQ48" s="214"/>
      <c r="JVR48" s="214"/>
      <c r="JVS48" s="214"/>
      <c r="JVT48" s="214"/>
      <c r="JVU48" s="214"/>
      <c r="JVV48" s="214"/>
      <c r="JVW48" s="214"/>
      <c r="JVX48" s="214"/>
      <c r="JVY48" s="214"/>
      <c r="JVZ48" s="214"/>
      <c r="JWA48" s="214"/>
      <c r="JWB48" s="214"/>
      <c r="JWC48" s="214"/>
      <c r="JWD48" s="214"/>
      <c r="JWE48" s="214"/>
      <c r="JWF48" s="214"/>
      <c r="JWG48" s="214"/>
      <c r="JWH48" s="214"/>
      <c r="JWI48" s="214"/>
      <c r="JWJ48" s="214"/>
      <c r="JWK48" s="214"/>
      <c r="JWL48" s="214"/>
      <c r="JWM48" s="214"/>
      <c r="JWN48" s="214"/>
      <c r="JWO48" s="214"/>
      <c r="JWP48" s="214"/>
      <c r="JWQ48" s="214"/>
      <c r="JWR48" s="214"/>
      <c r="JWS48" s="214"/>
      <c r="JWT48" s="214"/>
      <c r="JWU48" s="214"/>
      <c r="JWV48" s="214"/>
      <c r="JWW48" s="214"/>
      <c r="JWX48" s="214"/>
      <c r="JWY48" s="214"/>
      <c r="JWZ48" s="214"/>
      <c r="JXA48" s="214"/>
      <c r="JXB48" s="214"/>
      <c r="JXC48" s="214"/>
      <c r="JXD48" s="214"/>
      <c r="JXE48" s="214"/>
      <c r="JXF48" s="214"/>
      <c r="JXG48" s="214"/>
      <c r="JXH48" s="214"/>
      <c r="JXI48" s="214"/>
      <c r="JXJ48" s="214"/>
      <c r="JXK48" s="214"/>
      <c r="JXL48" s="214"/>
      <c r="JXM48" s="214"/>
      <c r="JXN48" s="214"/>
      <c r="JXO48" s="214"/>
      <c r="JXP48" s="214"/>
      <c r="JXQ48" s="214"/>
      <c r="JXR48" s="214"/>
      <c r="JXS48" s="214"/>
      <c r="JXT48" s="214"/>
      <c r="JXU48" s="214"/>
      <c r="JXV48" s="214"/>
      <c r="JXW48" s="214"/>
      <c r="JXX48" s="214"/>
      <c r="JXY48" s="214"/>
      <c r="JXZ48" s="214"/>
      <c r="JYA48" s="214"/>
      <c r="JYB48" s="214"/>
      <c r="JYC48" s="214"/>
      <c r="JYD48" s="214"/>
      <c r="JYE48" s="214"/>
      <c r="JYF48" s="214"/>
      <c r="JYG48" s="214"/>
      <c r="JYH48" s="214"/>
      <c r="JYI48" s="214"/>
      <c r="JYJ48" s="214"/>
      <c r="JYK48" s="214"/>
      <c r="JYL48" s="214"/>
      <c r="JYM48" s="214"/>
      <c r="JYN48" s="214"/>
      <c r="JYO48" s="214"/>
      <c r="JYP48" s="214"/>
      <c r="JYQ48" s="214"/>
      <c r="JYR48" s="214"/>
      <c r="JYS48" s="214"/>
      <c r="JYT48" s="214"/>
      <c r="JYU48" s="214"/>
      <c r="JYV48" s="214"/>
      <c r="JYW48" s="214"/>
      <c r="JYX48" s="214"/>
      <c r="JYY48" s="214"/>
      <c r="JYZ48" s="214"/>
      <c r="JZA48" s="214"/>
      <c r="JZB48" s="214"/>
      <c r="JZC48" s="214"/>
      <c r="JZD48" s="214"/>
      <c r="JZE48" s="214"/>
      <c r="JZF48" s="214"/>
      <c r="JZG48" s="214"/>
      <c r="JZH48" s="214"/>
      <c r="JZI48" s="214"/>
      <c r="JZJ48" s="214"/>
      <c r="JZK48" s="214"/>
      <c r="JZL48" s="214"/>
      <c r="JZM48" s="214"/>
      <c r="JZN48" s="214"/>
      <c r="JZO48" s="214"/>
      <c r="JZP48" s="214"/>
      <c r="JZQ48" s="214"/>
      <c r="JZR48" s="214"/>
      <c r="JZS48" s="214"/>
      <c r="JZT48" s="214"/>
      <c r="JZU48" s="214"/>
      <c r="JZV48" s="214"/>
      <c r="JZW48" s="214"/>
      <c r="JZX48" s="214"/>
      <c r="JZY48" s="214"/>
      <c r="JZZ48" s="214"/>
      <c r="KAA48" s="214"/>
      <c r="KAB48" s="214"/>
      <c r="KAC48" s="214"/>
      <c r="KAD48" s="214"/>
      <c r="KAE48" s="214"/>
      <c r="KAF48" s="214"/>
      <c r="KAG48" s="214"/>
      <c r="KAH48" s="214"/>
      <c r="KAI48" s="214"/>
      <c r="KAJ48" s="214"/>
      <c r="KAK48" s="214"/>
      <c r="KAL48" s="214"/>
      <c r="KAM48" s="214"/>
      <c r="KAN48" s="214"/>
      <c r="KAO48" s="214"/>
      <c r="KAP48" s="214"/>
      <c r="KAQ48" s="214"/>
      <c r="KAR48" s="214"/>
      <c r="KAS48" s="214"/>
      <c r="KAT48" s="214"/>
      <c r="KAU48" s="214"/>
      <c r="KAV48" s="214"/>
      <c r="KAW48" s="214"/>
      <c r="KAX48" s="214"/>
      <c r="KAY48" s="214"/>
      <c r="KAZ48" s="214"/>
      <c r="KBA48" s="214"/>
      <c r="KBB48" s="214"/>
      <c r="KBC48" s="214"/>
      <c r="KBD48" s="214"/>
      <c r="KBE48" s="214"/>
      <c r="KBF48" s="214"/>
      <c r="KBG48" s="214"/>
      <c r="KBH48" s="214"/>
      <c r="KBI48" s="214"/>
      <c r="KBJ48" s="214"/>
      <c r="KBK48" s="214"/>
      <c r="KBL48" s="214"/>
      <c r="KBM48" s="214"/>
      <c r="KBN48" s="214"/>
      <c r="KBO48" s="214"/>
      <c r="KBP48" s="214"/>
      <c r="KBQ48" s="214"/>
      <c r="KBR48" s="214"/>
      <c r="KBS48" s="214"/>
      <c r="KBT48" s="214"/>
      <c r="KBU48" s="214"/>
      <c r="KBV48" s="214"/>
      <c r="KBW48" s="214"/>
      <c r="KBX48" s="214"/>
      <c r="KBY48" s="214"/>
      <c r="KBZ48" s="214"/>
      <c r="KCA48" s="214"/>
      <c r="KCB48" s="214"/>
      <c r="KCC48" s="214"/>
      <c r="KCD48" s="214"/>
      <c r="KCE48" s="214"/>
      <c r="KCF48" s="214"/>
      <c r="KCG48" s="214"/>
      <c r="KCH48" s="214"/>
      <c r="KCI48" s="214"/>
      <c r="KCJ48" s="214"/>
      <c r="KCK48" s="214"/>
      <c r="KCL48" s="214"/>
      <c r="KCM48" s="214"/>
      <c r="KCN48" s="214"/>
      <c r="KCO48" s="214"/>
      <c r="KCP48" s="214"/>
      <c r="KCQ48" s="214"/>
      <c r="KCR48" s="214"/>
      <c r="KCS48" s="214"/>
      <c r="KCT48" s="214"/>
      <c r="KCU48" s="214"/>
      <c r="KCV48" s="214"/>
      <c r="KCW48" s="214"/>
      <c r="KCX48" s="214"/>
      <c r="KCY48" s="214"/>
      <c r="KCZ48" s="214"/>
      <c r="KDA48" s="214"/>
      <c r="KDB48" s="214"/>
      <c r="KDC48" s="214"/>
      <c r="KDD48" s="214"/>
      <c r="KDE48" s="214"/>
      <c r="KDF48" s="214"/>
      <c r="KDG48" s="214"/>
      <c r="KDH48" s="214"/>
      <c r="KDI48" s="214"/>
      <c r="KDJ48" s="214"/>
      <c r="KDK48" s="214"/>
      <c r="KDL48" s="214"/>
      <c r="KDM48" s="214"/>
      <c r="KDN48" s="214"/>
      <c r="KDO48" s="214"/>
      <c r="KDP48" s="214"/>
      <c r="KDQ48" s="214"/>
      <c r="KDR48" s="214"/>
      <c r="KDS48" s="214"/>
      <c r="KDT48" s="214"/>
      <c r="KDU48" s="214"/>
      <c r="KDV48" s="214"/>
      <c r="KDW48" s="214"/>
      <c r="KDX48" s="214"/>
      <c r="KDY48" s="214"/>
      <c r="KDZ48" s="214"/>
      <c r="KEA48" s="214"/>
      <c r="KEB48" s="214"/>
      <c r="KEC48" s="214"/>
      <c r="KED48" s="214"/>
      <c r="KEE48" s="214"/>
      <c r="KEF48" s="214"/>
      <c r="KEG48" s="214"/>
      <c r="KEH48" s="214"/>
      <c r="KEI48" s="214"/>
      <c r="KEJ48" s="214"/>
      <c r="KEK48" s="214"/>
      <c r="KEL48" s="214"/>
      <c r="KEM48" s="214"/>
      <c r="KEN48" s="214"/>
      <c r="KEO48" s="214"/>
      <c r="KEP48" s="214"/>
      <c r="KEQ48" s="214"/>
      <c r="KER48" s="214"/>
      <c r="KES48" s="214"/>
      <c r="KET48" s="214"/>
      <c r="KEU48" s="214"/>
      <c r="KEV48" s="214"/>
      <c r="KEW48" s="214"/>
      <c r="KEX48" s="214"/>
      <c r="KEY48" s="214"/>
      <c r="KEZ48" s="214"/>
      <c r="KFA48" s="214"/>
      <c r="KFB48" s="214"/>
      <c r="KFC48" s="214"/>
      <c r="KFD48" s="214"/>
      <c r="KFE48" s="214"/>
      <c r="KFF48" s="214"/>
      <c r="KFG48" s="214"/>
      <c r="KFH48" s="214"/>
      <c r="KFI48" s="214"/>
      <c r="KFJ48" s="214"/>
      <c r="KFK48" s="214"/>
      <c r="KFL48" s="214"/>
      <c r="KFM48" s="214"/>
      <c r="KFN48" s="214"/>
      <c r="KFO48" s="214"/>
      <c r="KFP48" s="214"/>
      <c r="KFQ48" s="214"/>
      <c r="KFR48" s="214"/>
      <c r="KFS48" s="214"/>
      <c r="KFT48" s="214"/>
      <c r="KFU48" s="214"/>
      <c r="KFV48" s="214"/>
      <c r="KFW48" s="214"/>
      <c r="KFX48" s="214"/>
      <c r="KFY48" s="214"/>
      <c r="KFZ48" s="214"/>
      <c r="KGA48" s="214"/>
      <c r="KGB48" s="214"/>
      <c r="KGC48" s="214"/>
      <c r="KGD48" s="214"/>
      <c r="KGE48" s="214"/>
      <c r="KGF48" s="214"/>
      <c r="KGG48" s="214"/>
      <c r="KGH48" s="214"/>
      <c r="KGI48" s="214"/>
      <c r="KGJ48" s="214"/>
      <c r="KGK48" s="214"/>
      <c r="KGL48" s="214"/>
      <c r="KGM48" s="214"/>
      <c r="KGN48" s="214"/>
      <c r="KGO48" s="214"/>
      <c r="KGP48" s="214"/>
      <c r="KGQ48" s="214"/>
      <c r="KGR48" s="214"/>
      <c r="KGS48" s="214"/>
      <c r="KGT48" s="214"/>
      <c r="KGU48" s="214"/>
      <c r="KGV48" s="214"/>
      <c r="KGW48" s="214"/>
      <c r="KGX48" s="214"/>
      <c r="KGY48" s="214"/>
      <c r="KGZ48" s="214"/>
      <c r="KHA48" s="214"/>
      <c r="KHB48" s="214"/>
      <c r="KHC48" s="214"/>
      <c r="KHD48" s="214"/>
      <c r="KHE48" s="214"/>
      <c r="KHF48" s="214"/>
      <c r="KHG48" s="214"/>
      <c r="KHH48" s="214"/>
      <c r="KHI48" s="214"/>
      <c r="KHJ48" s="214"/>
      <c r="KHK48" s="214"/>
      <c r="KHL48" s="214"/>
      <c r="KHM48" s="214"/>
      <c r="KHN48" s="214"/>
      <c r="KHO48" s="214"/>
      <c r="KHP48" s="214"/>
      <c r="KHQ48" s="214"/>
      <c r="KHR48" s="214"/>
      <c r="KHS48" s="214"/>
      <c r="KHT48" s="214"/>
      <c r="KHU48" s="214"/>
      <c r="KHV48" s="214"/>
      <c r="KHW48" s="214"/>
      <c r="KHX48" s="214"/>
      <c r="KHY48" s="214"/>
      <c r="KHZ48" s="214"/>
      <c r="KIA48" s="214"/>
      <c r="KIB48" s="214"/>
      <c r="KIC48" s="214"/>
      <c r="KID48" s="214"/>
      <c r="KIE48" s="214"/>
      <c r="KIF48" s="214"/>
      <c r="KIG48" s="214"/>
      <c r="KIH48" s="214"/>
      <c r="KII48" s="214"/>
      <c r="KIJ48" s="214"/>
      <c r="KIK48" s="214"/>
      <c r="KIL48" s="214"/>
      <c r="KIM48" s="214"/>
      <c r="KIN48" s="214"/>
      <c r="KIO48" s="214"/>
      <c r="KIP48" s="214"/>
      <c r="KIQ48" s="214"/>
      <c r="KIR48" s="214"/>
      <c r="KIS48" s="214"/>
      <c r="KIT48" s="214"/>
      <c r="KIU48" s="214"/>
      <c r="KIV48" s="214"/>
      <c r="KIW48" s="214"/>
      <c r="KIX48" s="214"/>
      <c r="KIY48" s="214"/>
      <c r="KIZ48" s="214"/>
      <c r="KJA48" s="214"/>
      <c r="KJB48" s="214"/>
      <c r="KJC48" s="214"/>
      <c r="KJD48" s="214"/>
      <c r="KJE48" s="214"/>
      <c r="KJF48" s="214"/>
      <c r="KJG48" s="214"/>
      <c r="KJH48" s="214"/>
      <c r="KJI48" s="214"/>
      <c r="KJJ48" s="214"/>
      <c r="KJK48" s="214"/>
      <c r="KJL48" s="214"/>
      <c r="KJM48" s="214"/>
      <c r="KJN48" s="214"/>
      <c r="KJO48" s="214"/>
      <c r="KJP48" s="214"/>
      <c r="KJQ48" s="214"/>
      <c r="KJR48" s="214"/>
      <c r="KJS48" s="214"/>
      <c r="KJT48" s="214"/>
      <c r="KJU48" s="214"/>
      <c r="KJV48" s="214"/>
      <c r="KJW48" s="214"/>
      <c r="KJX48" s="214"/>
      <c r="KJY48" s="214"/>
      <c r="KJZ48" s="214"/>
      <c r="KKA48" s="214"/>
      <c r="KKB48" s="214"/>
      <c r="KKC48" s="214"/>
      <c r="KKD48" s="214"/>
      <c r="KKE48" s="214"/>
      <c r="KKF48" s="214"/>
      <c r="KKG48" s="214"/>
      <c r="KKH48" s="214"/>
      <c r="KKI48" s="214"/>
      <c r="KKJ48" s="214"/>
      <c r="KKK48" s="214"/>
      <c r="KKL48" s="214"/>
      <c r="KKM48" s="214"/>
      <c r="KKN48" s="214"/>
      <c r="KKO48" s="214"/>
      <c r="KKP48" s="214"/>
      <c r="KKQ48" s="214"/>
      <c r="KKR48" s="214"/>
      <c r="KKS48" s="214"/>
      <c r="KKT48" s="214"/>
      <c r="KKU48" s="214"/>
      <c r="KKV48" s="214"/>
      <c r="KKW48" s="214"/>
      <c r="KKX48" s="214"/>
      <c r="KKY48" s="214"/>
      <c r="KKZ48" s="214"/>
      <c r="KLA48" s="214"/>
      <c r="KLB48" s="214"/>
      <c r="KLC48" s="214"/>
      <c r="KLD48" s="214"/>
      <c r="KLE48" s="214"/>
      <c r="KLF48" s="214"/>
      <c r="KLG48" s="214"/>
      <c r="KLH48" s="214"/>
      <c r="KLI48" s="214"/>
      <c r="KLJ48" s="214"/>
      <c r="KLK48" s="214"/>
      <c r="KLL48" s="214"/>
      <c r="KLM48" s="214"/>
      <c r="KLN48" s="214"/>
      <c r="KLO48" s="214"/>
      <c r="KLP48" s="214"/>
      <c r="KLQ48" s="214"/>
      <c r="KLR48" s="214"/>
      <c r="KLS48" s="214"/>
      <c r="KLT48" s="214"/>
      <c r="KLU48" s="214"/>
      <c r="KLV48" s="214"/>
      <c r="KLW48" s="214"/>
      <c r="KLX48" s="214"/>
      <c r="KLY48" s="214"/>
      <c r="KLZ48" s="214"/>
      <c r="KMA48" s="214"/>
      <c r="KMB48" s="214"/>
      <c r="KMC48" s="214"/>
      <c r="KMD48" s="214"/>
      <c r="KME48" s="214"/>
      <c r="KMF48" s="214"/>
      <c r="KMG48" s="214"/>
      <c r="KMH48" s="214"/>
      <c r="KMI48" s="214"/>
      <c r="KMJ48" s="214"/>
      <c r="KMK48" s="214"/>
      <c r="KML48" s="214"/>
      <c r="KMM48" s="214"/>
      <c r="KMN48" s="214"/>
      <c r="KMO48" s="214"/>
      <c r="KMP48" s="214"/>
      <c r="KMQ48" s="214"/>
      <c r="KMR48" s="214"/>
      <c r="KMS48" s="214"/>
      <c r="KMT48" s="214"/>
      <c r="KMU48" s="214"/>
      <c r="KMV48" s="214"/>
      <c r="KMW48" s="214"/>
      <c r="KMX48" s="214"/>
      <c r="KMY48" s="214"/>
      <c r="KMZ48" s="214"/>
      <c r="KNA48" s="214"/>
      <c r="KNB48" s="214"/>
      <c r="KNC48" s="214"/>
      <c r="KND48" s="214"/>
      <c r="KNE48" s="214"/>
      <c r="KNF48" s="214"/>
      <c r="KNG48" s="214"/>
      <c r="KNH48" s="214"/>
      <c r="KNI48" s="214"/>
      <c r="KNJ48" s="214"/>
      <c r="KNK48" s="214"/>
      <c r="KNL48" s="214"/>
      <c r="KNM48" s="214"/>
      <c r="KNN48" s="214"/>
      <c r="KNO48" s="214"/>
      <c r="KNP48" s="214"/>
      <c r="KNQ48" s="214"/>
      <c r="KNR48" s="214"/>
      <c r="KNS48" s="214"/>
      <c r="KNT48" s="214"/>
      <c r="KNU48" s="214"/>
      <c r="KNV48" s="214"/>
      <c r="KNW48" s="214"/>
      <c r="KNX48" s="214"/>
      <c r="KNY48" s="214"/>
      <c r="KNZ48" s="214"/>
      <c r="KOA48" s="214"/>
      <c r="KOB48" s="214"/>
      <c r="KOC48" s="214"/>
      <c r="KOD48" s="214"/>
      <c r="KOE48" s="214"/>
      <c r="KOF48" s="214"/>
      <c r="KOG48" s="214"/>
      <c r="KOH48" s="214"/>
      <c r="KOI48" s="214"/>
      <c r="KOJ48" s="214"/>
      <c r="KOK48" s="214"/>
      <c r="KOL48" s="214"/>
      <c r="KOM48" s="214"/>
      <c r="KON48" s="214"/>
      <c r="KOO48" s="214"/>
      <c r="KOP48" s="214"/>
      <c r="KOQ48" s="214"/>
      <c r="KOR48" s="214"/>
      <c r="KOS48" s="214"/>
      <c r="KOT48" s="214"/>
      <c r="KOU48" s="214"/>
      <c r="KOV48" s="214"/>
      <c r="KOW48" s="214"/>
      <c r="KOX48" s="214"/>
      <c r="KOY48" s="214"/>
      <c r="KOZ48" s="214"/>
      <c r="KPA48" s="214"/>
      <c r="KPB48" s="214"/>
      <c r="KPC48" s="214"/>
      <c r="KPD48" s="214"/>
      <c r="KPE48" s="214"/>
      <c r="KPF48" s="214"/>
      <c r="KPG48" s="214"/>
      <c r="KPH48" s="214"/>
      <c r="KPI48" s="214"/>
      <c r="KPJ48" s="214"/>
      <c r="KPK48" s="214"/>
      <c r="KPL48" s="214"/>
      <c r="KPM48" s="214"/>
      <c r="KPN48" s="214"/>
      <c r="KPO48" s="214"/>
      <c r="KPP48" s="214"/>
      <c r="KPQ48" s="214"/>
      <c r="KPR48" s="214"/>
      <c r="KPS48" s="214"/>
      <c r="KPT48" s="214"/>
      <c r="KPU48" s="214"/>
      <c r="KPV48" s="214"/>
      <c r="KPW48" s="214"/>
      <c r="KPX48" s="214"/>
      <c r="KPY48" s="214"/>
      <c r="KPZ48" s="214"/>
      <c r="KQA48" s="214"/>
      <c r="KQB48" s="214"/>
      <c r="KQC48" s="214"/>
      <c r="KQD48" s="214"/>
      <c r="KQE48" s="214"/>
      <c r="KQF48" s="214"/>
      <c r="KQG48" s="214"/>
      <c r="KQH48" s="214"/>
      <c r="KQI48" s="214"/>
      <c r="KQJ48" s="214"/>
      <c r="KQK48" s="214"/>
      <c r="KQL48" s="214"/>
      <c r="KQM48" s="214"/>
      <c r="KQN48" s="214"/>
      <c r="KQO48" s="214"/>
      <c r="KQP48" s="214"/>
      <c r="KQQ48" s="214"/>
      <c r="KQR48" s="214"/>
      <c r="KQS48" s="214"/>
      <c r="KQT48" s="214"/>
      <c r="KQU48" s="214"/>
      <c r="KQV48" s="214"/>
      <c r="KQW48" s="214"/>
      <c r="KQX48" s="214"/>
      <c r="KQY48" s="214"/>
      <c r="KQZ48" s="214"/>
      <c r="KRA48" s="214"/>
      <c r="KRB48" s="214"/>
      <c r="KRC48" s="214"/>
      <c r="KRD48" s="214"/>
      <c r="KRE48" s="214"/>
      <c r="KRF48" s="214"/>
      <c r="KRG48" s="214"/>
      <c r="KRH48" s="214"/>
      <c r="KRI48" s="214"/>
      <c r="KRJ48" s="214"/>
      <c r="KRK48" s="214"/>
      <c r="KRL48" s="214"/>
      <c r="KRM48" s="214"/>
      <c r="KRN48" s="214"/>
      <c r="KRO48" s="214"/>
      <c r="KRP48" s="214"/>
      <c r="KRQ48" s="214"/>
      <c r="KRR48" s="214"/>
      <c r="KRS48" s="214"/>
      <c r="KRT48" s="214"/>
      <c r="KRU48" s="214"/>
      <c r="KRV48" s="214"/>
      <c r="KRW48" s="214"/>
      <c r="KRX48" s="214"/>
      <c r="KRY48" s="214"/>
      <c r="KRZ48" s="214"/>
      <c r="KSA48" s="214"/>
      <c r="KSB48" s="214"/>
      <c r="KSC48" s="214"/>
      <c r="KSD48" s="214"/>
      <c r="KSE48" s="214"/>
      <c r="KSF48" s="214"/>
      <c r="KSG48" s="214"/>
      <c r="KSH48" s="214"/>
      <c r="KSI48" s="214"/>
      <c r="KSJ48" s="214"/>
      <c r="KSK48" s="214"/>
      <c r="KSL48" s="214"/>
      <c r="KSM48" s="214"/>
      <c r="KSN48" s="214"/>
      <c r="KSO48" s="214"/>
      <c r="KSP48" s="214"/>
      <c r="KSQ48" s="214"/>
      <c r="KSR48" s="214"/>
      <c r="KSS48" s="214"/>
      <c r="KST48" s="214"/>
      <c r="KSU48" s="214"/>
      <c r="KSV48" s="214"/>
      <c r="KSW48" s="214"/>
      <c r="KSX48" s="214"/>
      <c r="KSY48" s="214"/>
      <c r="KSZ48" s="214"/>
      <c r="KTA48" s="214"/>
      <c r="KTB48" s="214"/>
      <c r="KTC48" s="214"/>
      <c r="KTD48" s="214"/>
      <c r="KTE48" s="214"/>
      <c r="KTF48" s="214"/>
      <c r="KTG48" s="214"/>
      <c r="KTH48" s="214"/>
      <c r="KTI48" s="214"/>
      <c r="KTJ48" s="214"/>
      <c r="KTK48" s="214"/>
      <c r="KTL48" s="214"/>
      <c r="KTM48" s="214"/>
      <c r="KTN48" s="214"/>
      <c r="KTO48" s="214"/>
      <c r="KTP48" s="214"/>
      <c r="KTQ48" s="214"/>
      <c r="KTR48" s="214"/>
      <c r="KTS48" s="214"/>
      <c r="KTT48" s="214"/>
      <c r="KTU48" s="214"/>
      <c r="KTV48" s="214"/>
      <c r="KTW48" s="214"/>
      <c r="KTX48" s="214"/>
      <c r="KTY48" s="214"/>
      <c r="KTZ48" s="214"/>
      <c r="KUA48" s="214"/>
      <c r="KUB48" s="214"/>
      <c r="KUC48" s="214"/>
      <c r="KUD48" s="214"/>
      <c r="KUE48" s="214"/>
      <c r="KUF48" s="214"/>
      <c r="KUG48" s="214"/>
      <c r="KUH48" s="214"/>
      <c r="KUI48" s="214"/>
      <c r="KUJ48" s="214"/>
      <c r="KUK48" s="214"/>
      <c r="KUL48" s="214"/>
      <c r="KUM48" s="214"/>
      <c r="KUN48" s="214"/>
      <c r="KUO48" s="214"/>
      <c r="KUP48" s="214"/>
      <c r="KUQ48" s="214"/>
      <c r="KUR48" s="214"/>
      <c r="KUS48" s="214"/>
      <c r="KUT48" s="214"/>
      <c r="KUU48" s="214"/>
      <c r="KUV48" s="214"/>
      <c r="KUW48" s="214"/>
      <c r="KUX48" s="214"/>
      <c r="KUY48" s="214"/>
      <c r="KUZ48" s="214"/>
      <c r="KVA48" s="214"/>
      <c r="KVB48" s="214"/>
      <c r="KVC48" s="214"/>
      <c r="KVD48" s="214"/>
      <c r="KVE48" s="214"/>
      <c r="KVF48" s="214"/>
      <c r="KVG48" s="214"/>
      <c r="KVH48" s="214"/>
      <c r="KVI48" s="214"/>
      <c r="KVJ48" s="214"/>
      <c r="KVK48" s="214"/>
      <c r="KVL48" s="214"/>
      <c r="KVM48" s="214"/>
      <c r="KVN48" s="214"/>
      <c r="KVO48" s="214"/>
      <c r="KVP48" s="214"/>
      <c r="KVQ48" s="214"/>
      <c r="KVR48" s="214"/>
      <c r="KVS48" s="214"/>
      <c r="KVT48" s="214"/>
      <c r="KVU48" s="214"/>
      <c r="KVV48" s="214"/>
      <c r="KVW48" s="214"/>
      <c r="KVX48" s="214"/>
      <c r="KVY48" s="214"/>
      <c r="KVZ48" s="214"/>
      <c r="KWA48" s="214"/>
      <c r="KWB48" s="214"/>
      <c r="KWC48" s="214"/>
      <c r="KWD48" s="214"/>
      <c r="KWE48" s="214"/>
      <c r="KWF48" s="214"/>
      <c r="KWG48" s="214"/>
      <c r="KWH48" s="214"/>
      <c r="KWI48" s="214"/>
      <c r="KWJ48" s="214"/>
      <c r="KWK48" s="214"/>
      <c r="KWL48" s="214"/>
      <c r="KWM48" s="214"/>
      <c r="KWN48" s="214"/>
      <c r="KWO48" s="214"/>
      <c r="KWP48" s="214"/>
      <c r="KWQ48" s="214"/>
      <c r="KWR48" s="214"/>
      <c r="KWS48" s="214"/>
      <c r="KWT48" s="214"/>
      <c r="KWU48" s="214"/>
      <c r="KWV48" s="214"/>
      <c r="KWW48" s="214"/>
      <c r="KWX48" s="214"/>
      <c r="KWY48" s="214"/>
      <c r="KWZ48" s="214"/>
      <c r="KXA48" s="214"/>
      <c r="KXB48" s="214"/>
      <c r="KXC48" s="214"/>
      <c r="KXD48" s="214"/>
      <c r="KXE48" s="214"/>
      <c r="KXF48" s="214"/>
      <c r="KXG48" s="214"/>
      <c r="KXH48" s="214"/>
      <c r="KXI48" s="214"/>
      <c r="KXJ48" s="214"/>
      <c r="KXK48" s="214"/>
      <c r="KXL48" s="214"/>
      <c r="KXM48" s="214"/>
      <c r="KXN48" s="214"/>
      <c r="KXO48" s="214"/>
      <c r="KXP48" s="214"/>
      <c r="KXQ48" s="214"/>
      <c r="KXR48" s="214"/>
      <c r="KXS48" s="214"/>
      <c r="KXT48" s="214"/>
      <c r="KXU48" s="214"/>
      <c r="KXV48" s="214"/>
      <c r="KXW48" s="214"/>
      <c r="KXX48" s="214"/>
      <c r="KXY48" s="214"/>
      <c r="KXZ48" s="214"/>
      <c r="KYA48" s="214"/>
      <c r="KYB48" s="214"/>
      <c r="KYC48" s="214"/>
      <c r="KYD48" s="214"/>
      <c r="KYE48" s="214"/>
      <c r="KYF48" s="214"/>
      <c r="KYG48" s="214"/>
      <c r="KYH48" s="214"/>
      <c r="KYI48" s="214"/>
      <c r="KYJ48" s="214"/>
      <c r="KYK48" s="214"/>
      <c r="KYL48" s="214"/>
      <c r="KYM48" s="214"/>
      <c r="KYN48" s="214"/>
      <c r="KYO48" s="214"/>
      <c r="KYP48" s="214"/>
      <c r="KYQ48" s="214"/>
      <c r="KYR48" s="214"/>
      <c r="KYS48" s="214"/>
      <c r="KYT48" s="214"/>
      <c r="KYU48" s="214"/>
      <c r="KYV48" s="214"/>
      <c r="KYW48" s="214"/>
      <c r="KYX48" s="214"/>
      <c r="KYY48" s="214"/>
      <c r="KYZ48" s="214"/>
      <c r="KZA48" s="214"/>
      <c r="KZB48" s="214"/>
      <c r="KZC48" s="214"/>
      <c r="KZD48" s="214"/>
      <c r="KZE48" s="214"/>
      <c r="KZF48" s="214"/>
      <c r="KZG48" s="214"/>
      <c r="KZH48" s="214"/>
      <c r="KZI48" s="214"/>
      <c r="KZJ48" s="214"/>
      <c r="KZK48" s="214"/>
      <c r="KZL48" s="214"/>
      <c r="KZM48" s="214"/>
      <c r="KZN48" s="214"/>
      <c r="KZO48" s="214"/>
      <c r="KZP48" s="214"/>
      <c r="KZQ48" s="214"/>
      <c r="KZR48" s="214"/>
      <c r="KZS48" s="214"/>
      <c r="KZT48" s="214"/>
      <c r="KZU48" s="214"/>
      <c r="KZV48" s="214"/>
      <c r="KZW48" s="214"/>
      <c r="KZX48" s="214"/>
      <c r="KZY48" s="214"/>
      <c r="KZZ48" s="214"/>
      <c r="LAA48" s="214"/>
      <c r="LAB48" s="214"/>
      <c r="LAC48" s="214"/>
      <c r="LAD48" s="214"/>
      <c r="LAE48" s="214"/>
      <c r="LAF48" s="214"/>
      <c r="LAG48" s="214"/>
      <c r="LAH48" s="214"/>
      <c r="LAI48" s="214"/>
      <c r="LAJ48" s="214"/>
      <c r="LAK48" s="214"/>
      <c r="LAL48" s="214"/>
      <c r="LAM48" s="214"/>
      <c r="LAN48" s="214"/>
      <c r="LAO48" s="214"/>
      <c r="LAP48" s="214"/>
      <c r="LAQ48" s="214"/>
      <c r="LAR48" s="214"/>
      <c r="LAS48" s="214"/>
      <c r="LAT48" s="214"/>
      <c r="LAU48" s="214"/>
      <c r="LAV48" s="214"/>
      <c r="LAW48" s="214"/>
      <c r="LAX48" s="214"/>
      <c r="LAY48" s="214"/>
      <c r="LAZ48" s="214"/>
      <c r="LBA48" s="214"/>
      <c r="LBB48" s="214"/>
      <c r="LBC48" s="214"/>
      <c r="LBD48" s="214"/>
      <c r="LBE48" s="214"/>
      <c r="LBF48" s="214"/>
      <c r="LBG48" s="214"/>
      <c r="LBH48" s="214"/>
      <c r="LBI48" s="214"/>
      <c r="LBJ48" s="214"/>
      <c r="LBK48" s="214"/>
      <c r="LBL48" s="214"/>
      <c r="LBM48" s="214"/>
      <c r="LBN48" s="214"/>
      <c r="LBO48" s="214"/>
      <c r="LBP48" s="214"/>
      <c r="LBQ48" s="214"/>
      <c r="LBR48" s="214"/>
      <c r="LBS48" s="214"/>
      <c r="LBT48" s="214"/>
      <c r="LBU48" s="214"/>
      <c r="LBV48" s="214"/>
      <c r="LBW48" s="214"/>
      <c r="LBX48" s="214"/>
      <c r="LBY48" s="214"/>
      <c r="LBZ48" s="214"/>
      <c r="LCA48" s="214"/>
      <c r="LCB48" s="214"/>
      <c r="LCC48" s="214"/>
      <c r="LCD48" s="214"/>
      <c r="LCE48" s="214"/>
      <c r="LCF48" s="214"/>
      <c r="LCG48" s="214"/>
      <c r="LCH48" s="214"/>
      <c r="LCI48" s="214"/>
      <c r="LCJ48" s="214"/>
      <c r="LCK48" s="214"/>
      <c r="LCL48" s="214"/>
      <c r="LCM48" s="214"/>
      <c r="LCN48" s="214"/>
      <c r="LCO48" s="214"/>
      <c r="LCP48" s="214"/>
      <c r="LCQ48" s="214"/>
      <c r="LCR48" s="214"/>
      <c r="LCS48" s="214"/>
      <c r="LCT48" s="214"/>
      <c r="LCU48" s="214"/>
      <c r="LCV48" s="214"/>
      <c r="LCW48" s="214"/>
      <c r="LCX48" s="214"/>
      <c r="LCY48" s="214"/>
      <c r="LCZ48" s="214"/>
      <c r="LDA48" s="214"/>
      <c r="LDB48" s="214"/>
      <c r="LDC48" s="214"/>
      <c r="LDD48" s="214"/>
      <c r="LDE48" s="214"/>
      <c r="LDF48" s="214"/>
      <c r="LDG48" s="214"/>
      <c r="LDH48" s="214"/>
      <c r="LDI48" s="214"/>
      <c r="LDJ48" s="214"/>
      <c r="LDK48" s="214"/>
      <c r="LDL48" s="214"/>
      <c r="LDM48" s="214"/>
      <c r="LDN48" s="214"/>
      <c r="LDO48" s="214"/>
      <c r="LDP48" s="214"/>
      <c r="LDQ48" s="214"/>
      <c r="LDR48" s="214"/>
      <c r="LDS48" s="214"/>
      <c r="LDT48" s="214"/>
      <c r="LDU48" s="214"/>
      <c r="LDV48" s="214"/>
      <c r="LDW48" s="214"/>
      <c r="LDX48" s="214"/>
      <c r="LDY48" s="214"/>
      <c r="LDZ48" s="214"/>
      <c r="LEA48" s="214"/>
      <c r="LEB48" s="214"/>
      <c r="LEC48" s="214"/>
      <c r="LED48" s="214"/>
      <c r="LEE48" s="214"/>
      <c r="LEF48" s="214"/>
      <c r="LEG48" s="214"/>
      <c r="LEH48" s="214"/>
      <c r="LEI48" s="214"/>
      <c r="LEJ48" s="214"/>
      <c r="LEK48" s="214"/>
      <c r="LEL48" s="214"/>
      <c r="LEM48" s="214"/>
      <c r="LEN48" s="214"/>
      <c r="LEO48" s="214"/>
      <c r="LEP48" s="214"/>
      <c r="LEQ48" s="214"/>
      <c r="LER48" s="214"/>
      <c r="LES48" s="214"/>
      <c r="LET48" s="214"/>
      <c r="LEU48" s="214"/>
      <c r="LEV48" s="214"/>
      <c r="LEW48" s="214"/>
      <c r="LEX48" s="214"/>
      <c r="LEY48" s="214"/>
      <c r="LEZ48" s="214"/>
      <c r="LFA48" s="214"/>
      <c r="LFB48" s="214"/>
      <c r="LFC48" s="214"/>
      <c r="LFD48" s="214"/>
      <c r="LFE48" s="214"/>
      <c r="LFF48" s="214"/>
      <c r="LFG48" s="214"/>
      <c r="LFH48" s="214"/>
      <c r="LFI48" s="214"/>
      <c r="LFJ48" s="214"/>
      <c r="LFK48" s="214"/>
      <c r="LFL48" s="214"/>
      <c r="LFM48" s="214"/>
      <c r="LFN48" s="214"/>
      <c r="LFO48" s="214"/>
      <c r="LFP48" s="214"/>
      <c r="LFQ48" s="214"/>
      <c r="LFR48" s="214"/>
      <c r="LFS48" s="214"/>
      <c r="LFT48" s="214"/>
      <c r="LFU48" s="214"/>
      <c r="LFV48" s="214"/>
      <c r="LFW48" s="214"/>
      <c r="LFX48" s="214"/>
      <c r="LFY48" s="214"/>
      <c r="LFZ48" s="214"/>
      <c r="LGA48" s="214"/>
      <c r="LGB48" s="214"/>
      <c r="LGC48" s="214"/>
      <c r="LGD48" s="214"/>
      <c r="LGE48" s="214"/>
      <c r="LGF48" s="214"/>
      <c r="LGG48" s="214"/>
      <c r="LGH48" s="214"/>
      <c r="LGI48" s="214"/>
      <c r="LGJ48" s="214"/>
      <c r="LGK48" s="214"/>
      <c r="LGL48" s="214"/>
      <c r="LGM48" s="214"/>
      <c r="LGN48" s="214"/>
      <c r="LGO48" s="214"/>
      <c r="LGP48" s="214"/>
      <c r="LGQ48" s="214"/>
      <c r="LGR48" s="214"/>
      <c r="LGS48" s="214"/>
      <c r="LGT48" s="214"/>
      <c r="LGU48" s="214"/>
      <c r="LGV48" s="214"/>
      <c r="LGW48" s="214"/>
      <c r="LGX48" s="214"/>
      <c r="LGY48" s="214"/>
      <c r="LGZ48" s="214"/>
      <c r="LHA48" s="214"/>
      <c r="LHB48" s="214"/>
      <c r="LHC48" s="214"/>
      <c r="LHD48" s="214"/>
      <c r="LHE48" s="214"/>
      <c r="LHF48" s="214"/>
      <c r="LHG48" s="214"/>
      <c r="LHH48" s="214"/>
      <c r="LHI48" s="214"/>
      <c r="LHJ48" s="214"/>
      <c r="LHK48" s="214"/>
      <c r="LHL48" s="214"/>
      <c r="LHM48" s="214"/>
      <c r="LHN48" s="214"/>
      <c r="LHO48" s="214"/>
      <c r="LHP48" s="214"/>
      <c r="LHQ48" s="214"/>
      <c r="LHR48" s="214"/>
      <c r="LHS48" s="214"/>
      <c r="LHT48" s="214"/>
      <c r="LHU48" s="214"/>
      <c r="LHV48" s="214"/>
      <c r="LHW48" s="214"/>
      <c r="LHX48" s="214"/>
      <c r="LHY48" s="214"/>
      <c r="LHZ48" s="214"/>
      <c r="LIA48" s="214"/>
      <c r="LIB48" s="214"/>
      <c r="LIC48" s="214"/>
      <c r="LID48" s="214"/>
      <c r="LIE48" s="214"/>
      <c r="LIF48" s="214"/>
      <c r="LIG48" s="214"/>
      <c r="LIH48" s="214"/>
      <c r="LII48" s="214"/>
      <c r="LIJ48" s="214"/>
      <c r="LIK48" s="214"/>
      <c r="LIL48" s="214"/>
      <c r="LIM48" s="214"/>
      <c r="LIN48" s="214"/>
      <c r="LIO48" s="214"/>
      <c r="LIP48" s="214"/>
      <c r="LIQ48" s="214"/>
      <c r="LIR48" s="214"/>
      <c r="LIS48" s="214"/>
      <c r="LIT48" s="214"/>
      <c r="LIU48" s="214"/>
      <c r="LIV48" s="214"/>
      <c r="LIW48" s="214"/>
      <c r="LIX48" s="214"/>
      <c r="LIY48" s="214"/>
      <c r="LIZ48" s="214"/>
      <c r="LJA48" s="214"/>
      <c r="LJB48" s="214"/>
      <c r="LJC48" s="214"/>
      <c r="LJD48" s="214"/>
      <c r="LJE48" s="214"/>
      <c r="LJF48" s="214"/>
      <c r="LJG48" s="214"/>
      <c r="LJH48" s="214"/>
      <c r="LJI48" s="214"/>
      <c r="LJJ48" s="214"/>
      <c r="LJK48" s="214"/>
      <c r="LJL48" s="214"/>
      <c r="LJM48" s="214"/>
      <c r="LJN48" s="214"/>
      <c r="LJO48" s="214"/>
      <c r="LJP48" s="214"/>
      <c r="LJQ48" s="214"/>
      <c r="LJR48" s="214"/>
      <c r="LJS48" s="214"/>
      <c r="LJT48" s="214"/>
      <c r="LJU48" s="214"/>
      <c r="LJV48" s="214"/>
      <c r="LJW48" s="214"/>
      <c r="LJX48" s="214"/>
      <c r="LJY48" s="214"/>
      <c r="LJZ48" s="214"/>
      <c r="LKA48" s="214"/>
      <c r="LKB48" s="214"/>
      <c r="LKC48" s="214"/>
      <c r="LKD48" s="214"/>
      <c r="LKE48" s="214"/>
      <c r="LKF48" s="214"/>
      <c r="LKG48" s="214"/>
      <c r="LKH48" s="214"/>
      <c r="LKI48" s="214"/>
      <c r="LKJ48" s="214"/>
      <c r="LKK48" s="214"/>
      <c r="LKL48" s="214"/>
      <c r="LKM48" s="214"/>
      <c r="LKN48" s="214"/>
      <c r="LKO48" s="214"/>
      <c r="LKP48" s="214"/>
      <c r="LKQ48" s="214"/>
      <c r="LKR48" s="214"/>
      <c r="LKS48" s="214"/>
      <c r="LKT48" s="214"/>
      <c r="LKU48" s="214"/>
      <c r="LKV48" s="214"/>
      <c r="LKW48" s="214"/>
      <c r="LKX48" s="214"/>
      <c r="LKY48" s="214"/>
      <c r="LKZ48" s="214"/>
      <c r="LLA48" s="214"/>
      <c r="LLB48" s="214"/>
      <c r="LLC48" s="214"/>
      <c r="LLD48" s="214"/>
      <c r="LLE48" s="214"/>
      <c r="LLF48" s="214"/>
      <c r="LLG48" s="214"/>
      <c r="LLH48" s="214"/>
      <c r="LLI48" s="214"/>
      <c r="LLJ48" s="214"/>
      <c r="LLK48" s="214"/>
      <c r="LLL48" s="214"/>
      <c r="LLM48" s="214"/>
      <c r="LLN48" s="214"/>
      <c r="LLO48" s="214"/>
      <c r="LLP48" s="214"/>
      <c r="LLQ48" s="214"/>
      <c r="LLR48" s="214"/>
      <c r="LLS48" s="214"/>
      <c r="LLT48" s="214"/>
      <c r="LLU48" s="214"/>
      <c r="LLV48" s="214"/>
      <c r="LLW48" s="214"/>
      <c r="LLX48" s="214"/>
      <c r="LLY48" s="214"/>
      <c r="LLZ48" s="214"/>
      <c r="LMA48" s="214"/>
      <c r="LMB48" s="214"/>
      <c r="LMC48" s="214"/>
      <c r="LMD48" s="214"/>
      <c r="LME48" s="214"/>
      <c r="LMF48" s="214"/>
      <c r="LMG48" s="214"/>
      <c r="LMH48" s="214"/>
      <c r="LMI48" s="214"/>
      <c r="LMJ48" s="214"/>
      <c r="LMK48" s="214"/>
      <c r="LML48" s="214"/>
      <c r="LMM48" s="214"/>
      <c r="LMN48" s="214"/>
      <c r="LMO48" s="214"/>
      <c r="LMP48" s="214"/>
      <c r="LMQ48" s="214"/>
      <c r="LMR48" s="214"/>
      <c r="LMS48" s="214"/>
      <c r="LMT48" s="214"/>
      <c r="LMU48" s="214"/>
      <c r="LMV48" s="214"/>
      <c r="LMW48" s="214"/>
      <c r="LMX48" s="214"/>
      <c r="LMY48" s="214"/>
      <c r="LMZ48" s="214"/>
      <c r="LNA48" s="214"/>
      <c r="LNB48" s="214"/>
      <c r="LNC48" s="214"/>
      <c r="LND48" s="214"/>
      <c r="LNE48" s="214"/>
      <c r="LNF48" s="214"/>
      <c r="LNG48" s="214"/>
      <c r="LNH48" s="214"/>
      <c r="LNI48" s="214"/>
      <c r="LNJ48" s="214"/>
      <c r="LNK48" s="214"/>
      <c r="LNL48" s="214"/>
      <c r="LNM48" s="214"/>
      <c r="LNN48" s="214"/>
      <c r="LNO48" s="214"/>
      <c r="LNP48" s="214"/>
      <c r="LNQ48" s="214"/>
      <c r="LNR48" s="214"/>
      <c r="LNS48" s="214"/>
      <c r="LNT48" s="214"/>
      <c r="LNU48" s="214"/>
      <c r="LNV48" s="214"/>
      <c r="LNW48" s="214"/>
      <c r="LNX48" s="214"/>
      <c r="LNY48" s="214"/>
      <c r="LNZ48" s="214"/>
      <c r="LOA48" s="214"/>
      <c r="LOB48" s="214"/>
      <c r="LOC48" s="214"/>
      <c r="LOD48" s="214"/>
      <c r="LOE48" s="214"/>
      <c r="LOF48" s="214"/>
      <c r="LOG48" s="214"/>
      <c r="LOH48" s="214"/>
      <c r="LOI48" s="214"/>
      <c r="LOJ48" s="214"/>
      <c r="LOK48" s="214"/>
      <c r="LOL48" s="214"/>
      <c r="LOM48" s="214"/>
      <c r="LON48" s="214"/>
      <c r="LOO48" s="214"/>
      <c r="LOP48" s="214"/>
      <c r="LOQ48" s="214"/>
      <c r="LOR48" s="214"/>
      <c r="LOS48" s="214"/>
      <c r="LOT48" s="214"/>
      <c r="LOU48" s="214"/>
      <c r="LOV48" s="214"/>
      <c r="LOW48" s="214"/>
      <c r="LOX48" s="214"/>
      <c r="LOY48" s="214"/>
      <c r="LOZ48" s="214"/>
      <c r="LPA48" s="214"/>
      <c r="LPB48" s="214"/>
      <c r="LPC48" s="214"/>
      <c r="LPD48" s="214"/>
      <c r="LPE48" s="214"/>
      <c r="LPF48" s="214"/>
      <c r="LPG48" s="214"/>
      <c r="LPH48" s="214"/>
      <c r="LPI48" s="214"/>
      <c r="LPJ48" s="214"/>
      <c r="LPK48" s="214"/>
      <c r="LPL48" s="214"/>
      <c r="LPM48" s="214"/>
      <c r="LPN48" s="214"/>
      <c r="LPO48" s="214"/>
      <c r="LPP48" s="214"/>
      <c r="LPQ48" s="214"/>
      <c r="LPR48" s="214"/>
      <c r="LPS48" s="214"/>
      <c r="LPT48" s="214"/>
      <c r="LPU48" s="214"/>
      <c r="LPV48" s="214"/>
      <c r="LPW48" s="214"/>
      <c r="LPX48" s="214"/>
      <c r="LPY48" s="214"/>
      <c r="LPZ48" s="214"/>
      <c r="LQA48" s="214"/>
      <c r="LQB48" s="214"/>
      <c r="LQC48" s="214"/>
      <c r="LQD48" s="214"/>
      <c r="LQE48" s="214"/>
      <c r="LQF48" s="214"/>
      <c r="LQG48" s="214"/>
      <c r="LQH48" s="214"/>
      <c r="LQI48" s="214"/>
      <c r="LQJ48" s="214"/>
      <c r="LQK48" s="214"/>
      <c r="LQL48" s="214"/>
      <c r="LQM48" s="214"/>
      <c r="LQN48" s="214"/>
      <c r="LQO48" s="214"/>
      <c r="LQP48" s="214"/>
      <c r="LQQ48" s="214"/>
      <c r="LQR48" s="214"/>
      <c r="LQS48" s="214"/>
      <c r="LQT48" s="214"/>
      <c r="LQU48" s="214"/>
      <c r="LQV48" s="214"/>
      <c r="LQW48" s="214"/>
      <c r="LQX48" s="214"/>
      <c r="LQY48" s="214"/>
      <c r="LQZ48" s="214"/>
      <c r="LRA48" s="214"/>
      <c r="LRB48" s="214"/>
      <c r="LRC48" s="214"/>
      <c r="LRD48" s="214"/>
      <c r="LRE48" s="214"/>
      <c r="LRF48" s="214"/>
      <c r="LRG48" s="214"/>
      <c r="LRH48" s="214"/>
      <c r="LRI48" s="214"/>
      <c r="LRJ48" s="214"/>
      <c r="LRK48" s="214"/>
      <c r="LRL48" s="214"/>
      <c r="LRM48" s="214"/>
      <c r="LRN48" s="214"/>
      <c r="LRO48" s="214"/>
      <c r="LRP48" s="214"/>
      <c r="LRQ48" s="214"/>
      <c r="LRR48" s="214"/>
      <c r="LRS48" s="214"/>
      <c r="LRT48" s="214"/>
      <c r="LRU48" s="214"/>
      <c r="LRV48" s="214"/>
      <c r="LRW48" s="214"/>
      <c r="LRX48" s="214"/>
      <c r="LRY48" s="214"/>
      <c r="LRZ48" s="214"/>
      <c r="LSA48" s="214"/>
      <c r="LSB48" s="214"/>
      <c r="LSC48" s="214"/>
      <c r="LSD48" s="214"/>
      <c r="LSE48" s="214"/>
      <c r="LSF48" s="214"/>
      <c r="LSG48" s="214"/>
      <c r="LSH48" s="214"/>
      <c r="LSI48" s="214"/>
      <c r="LSJ48" s="214"/>
      <c r="LSK48" s="214"/>
      <c r="LSL48" s="214"/>
      <c r="LSM48" s="214"/>
      <c r="LSN48" s="214"/>
      <c r="LSO48" s="214"/>
      <c r="LSP48" s="214"/>
      <c r="LSQ48" s="214"/>
      <c r="LSR48" s="214"/>
      <c r="LSS48" s="214"/>
      <c r="LST48" s="214"/>
      <c r="LSU48" s="214"/>
      <c r="LSV48" s="214"/>
      <c r="LSW48" s="214"/>
      <c r="LSX48" s="214"/>
      <c r="LSY48" s="214"/>
      <c r="LSZ48" s="214"/>
      <c r="LTA48" s="214"/>
      <c r="LTB48" s="214"/>
      <c r="LTC48" s="214"/>
      <c r="LTD48" s="214"/>
      <c r="LTE48" s="214"/>
      <c r="LTF48" s="214"/>
      <c r="LTG48" s="214"/>
      <c r="LTH48" s="214"/>
      <c r="LTI48" s="214"/>
      <c r="LTJ48" s="214"/>
      <c r="LTK48" s="214"/>
      <c r="LTL48" s="214"/>
      <c r="LTM48" s="214"/>
      <c r="LTN48" s="214"/>
      <c r="LTO48" s="214"/>
      <c r="LTP48" s="214"/>
      <c r="LTQ48" s="214"/>
      <c r="LTR48" s="214"/>
      <c r="LTS48" s="214"/>
      <c r="LTT48" s="214"/>
      <c r="LTU48" s="214"/>
      <c r="LTV48" s="214"/>
      <c r="LTW48" s="214"/>
      <c r="LTX48" s="214"/>
      <c r="LTY48" s="214"/>
      <c r="LTZ48" s="214"/>
      <c r="LUA48" s="214"/>
      <c r="LUB48" s="214"/>
      <c r="LUC48" s="214"/>
      <c r="LUD48" s="214"/>
      <c r="LUE48" s="214"/>
      <c r="LUF48" s="214"/>
      <c r="LUG48" s="214"/>
      <c r="LUH48" s="214"/>
      <c r="LUI48" s="214"/>
      <c r="LUJ48" s="214"/>
      <c r="LUK48" s="214"/>
      <c r="LUL48" s="214"/>
      <c r="LUM48" s="214"/>
      <c r="LUN48" s="214"/>
      <c r="LUO48" s="214"/>
      <c r="LUP48" s="214"/>
      <c r="LUQ48" s="214"/>
      <c r="LUR48" s="214"/>
      <c r="LUS48" s="214"/>
      <c r="LUT48" s="214"/>
      <c r="LUU48" s="214"/>
      <c r="LUV48" s="214"/>
      <c r="LUW48" s="214"/>
      <c r="LUX48" s="214"/>
      <c r="LUY48" s="214"/>
      <c r="LUZ48" s="214"/>
      <c r="LVA48" s="214"/>
      <c r="LVB48" s="214"/>
      <c r="LVC48" s="214"/>
      <c r="LVD48" s="214"/>
      <c r="LVE48" s="214"/>
      <c r="LVF48" s="214"/>
      <c r="LVG48" s="214"/>
      <c r="LVH48" s="214"/>
      <c r="LVI48" s="214"/>
      <c r="LVJ48" s="214"/>
      <c r="LVK48" s="214"/>
      <c r="LVL48" s="214"/>
      <c r="LVM48" s="214"/>
      <c r="LVN48" s="214"/>
      <c r="LVO48" s="214"/>
      <c r="LVP48" s="214"/>
      <c r="LVQ48" s="214"/>
      <c r="LVR48" s="214"/>
      <c r="LVS48" s="214"/>
      <c r="LVT48" s="214"/>
      <c r="LVU48" s="214"/>
      <c r="LVV48" s="214"/>
      <c r="LVW48" s="214"/>
      <c r="LVX48" s="214"/>
      <c r="LVY48" s="214"/>
      <c r="LVZ48" s="214"/>
      <c r="LWA48" s="214"/>
      <c r="LWB48" s="214"/>
      <c r="LWC48" s="214"/>
      <c r="LWD48" s="214"/>
      <c r="LWE48" s="214"/>
      <c r="LWF48" s="214"/>
      <c r="LWG48" s="214"/>
      <c r="LWH48" s="214"/>
      <c r="LWI48" s="214"/>
      <c r="LWJ48" s="214"/>
      <c r="LWK48" s="214"/>
      <c r="LWL48" s="214"/>
      <c r="LWM48" s="214"/>
      <c r="LWN48" s="214"/>
      <c r="LWO48" s="214"/>
      <c r="LWP48" s="214"/>
      <c r="LWQ48" s="214"/>
      <c r="LWR48" s="214"/>
      <c r="LWS48" s="214"/>
      <c r="LWT48" s="214"/>
      <c r="LWU48" s="214"/>
      <c r="LWV48" s="214"/>
      <c r="LWW48" s="214"/>
      <c r="LWX48" s="214"/>
      <c r="LWY48" s="214"/>
      <c r="LWZ48" s="214"/>
      <c r="LXA48" s="214"/>
      <c r="LXB48" s="214"/>
      <c r="LXC48" s="214"/>
      <c r="LXD48" s="214"/>
      <c r="LXE48" s="214"/>
      <c r="LXF48" s="214"/>
      <c r="LXG48" s="214"/>
      <c r="LXH48" s="214"/>
      <c r="LXI48" s="214"/>
      <c r="LXJ48" s="214"/>
      <c r="LXK48" s="214"/>
      <c r="LXL48" s="214"/>
      <c r="LXM48" s="214"/>
      <c r="LXN48" s="214"/>
      <c r="LXO48" s="214"/>
      <c r="LXP48" s="214"/>
      <c r="LXQ48" s="214"/>
      <c r="LXR48" s="214"/>
      <c r="LXS48" s="214"/>
      <c r="LXT48" s="214"/>
      <c r="LXU48" s="214"/>
      <c r="LXV48" s="214"/>
      <c r="LXW48" s="214"/>
      <c r="LXX48" s="214"/>
      <c r="LXY48" s="214"/>
      <c r="LXZ48" s="214"/>
      <c r="LYA48" s="214"/>
      <c r="LYB48" s="214"/>
      <c r="LYC48" s="214"/>
      <c r="LYD48" s="214"/>
      <c r="LYE48" s="214"/>
      <c r="LYF48" s="214"/>
      <c r="LYG48" s="214"/>
      <c r="LYH48" s="214"/>
      <c r="LYI48" s="214"/>
      <c r="LYJ48" s="214"/>
      <c r="LYK48" s="214"/>
      <c r="LYL48" s="214"/>
      <c r="LYM48" s="214"/>
      <c r="LYN48" s="214"/>
      <c r="LYO48" s="214"/>
      <c r="LYP48" s="214"/>
      <c r="LYQ48" s="214"/>
      <c r="LYR48" s="214"/>
      <c r="LYS48" s="214"/>
      <c r="LYT48" s="214"/>
      <c r="LYU48" s="214"/>
      <c r="LYV48" s="214"/>
      <c r="LYW48" s="214"/>
      <c r="LYX48" s="214"/>
      <c r="LYY48" s="214"/>
      <c r="LYZ48" s="214"/>
      <c r="LZA48" s="214"/>
      <c r="LZB48" s="214"/>
      <c r="LZC48" s="214"/>
      <c r="LZD48" s="214"/>
      <c r="LZE48" s="214"/>
      <c r="LZF48" s="214"/>
      <c r="LZG48" s="214"/>
      <c r="LZH48" s="214"/>
      <c r="LZI48" s="214"/>
      <c r="LZJ48" s="214"/>
      <c r="LZK48" s="214"/>
      <c r="LZL48" s="214"/>
      <c r="LZM48" s="214"/>
      <c r="LZN48" s="214"/>
      <c r="LZO48" s="214"/>
      <c r="LZP48" s="214"/>
      <c r="LZQ48" s="214"/>
      <c r="LZR48" s="214"/>
      <c r="LZS48" s="214"/>
      <c r="LZT48" s="214"/>
      <c r="LZU48" s="214"/>
      <c r="LZV48" s="214"/>
      <c r="LZW48" s="214"/>
      <c r="LZX48" s="214"/>
      <c r="LZY48" s="214"/>
      <c r="LZZ48" s="214"/>
      <c r="MAA48" s="214"/>
      <c r="MAB48" s="214"/>
      <c r="MAC48" s="214"/>
      <c r="MAD48" s="214"/>
      <c r="MAE48" s="214"/>
      <c r="MAF48" s="214"/>
      <c r="MAG48" s="214"/>
      <c r="MAH48" s="214"/>
      <c r="MAI48" s="214"/>
      <c r="MAJ48" s="214"/>
      <c r="MAK48" s="214"/>
      <c r="MAL48" s="214"/>
      <c r="MAM48" s="214"/>
      <c r="MAN48" s="214"/>
      <c r="MAO48" s="214"/>
      <c r="MAP48" s="214"/>
      <c r="MAQ48" s="214"/>
      <c r="MAR48" s="214"/>
      <c r="MAS48" s="214"/>
      <c r="MAT48" s="214"/>
      <c r="MAU48" s="214"/>
      <c r="MAV48" s="214"/>
      <c r="MAW48" s="214"/>
      <c r="MAX48" s="214"/>
      <c r="MAY48" s="214"/>
      <c r="MAZ48" s="214"/>
      <c r="MBA48" s="214"/>
      <c r="MBB48" s="214"/>
      <c r="MBC48" s="214"/>
      <c r="MBD48" s="214"/>
      <c r="MBE48" s="214"/>
      <c r="MBF48" s="214"/>
      <c r="MBG48" s="214"/>
      <c r="MBH48" s="214"/>
      <c r="MBI48" s="214"/>
      <c r="MBJ48" s="214"/>
      <c r="MBK48" s="214"/>
      <c r="MBL48" s="214"/>
      <c r="MBM48" s="214"/>
      <c r="MBN48" s="214"/>
      <c r="MBO48" s="214"/>
      <c r="MBP48" s="214"/>
      <c r="MBQ48" s="214"/>
      <c r="MBR48" s="214"/>
      <c r="MBS48" s="214"/>
      <c r="MBT48" s="214"/>
      <c r="MBU48" s="214"/>
      <c r="MBV48" s="214"/>
      <c r="MBW48" s="214"/>
      <c r="MBX48" s="214"/>
      <c r="MBY48" s="214"/>
      <c r="MBZ48" s="214"/>
      <c r="MCA48" s="214"/>
      <c r="MCB48" s="214"/>
      <c r="MCC48" s="214"/>
      <c r="MCD48" s="214"/>
      <c r="MCE48" s="214"/>
      <c r="MCF48" s="214"/>
      <c r="MCG48" s="214"/>
      <c r="MCH48" s="214"/>
      <c r="MCI48" s="214"/>
      <c r="MCJ48" s="214"/>
      <c r="MCK48" s="214"/>
      <c r="MCL48" s="214"/>
      <c r="MCM48" s="214"/>
      <c r="MCN48" s="214"/>
      <c r="MCO48" s="214"/>
      <c r="MCP48" s="214"/>
      <c r="MCQ48" s="214"/>
      <c r="MCR48" s="214"/>
      <c r="MCS48" s="214"/>
      <c r="MCT48" s="214"/>
      <c r="MCU48" s="214"/>
      <c r="MCV48" s="214"/>
      <c r="MCW48" s="214"/>
      <c r="MCX48" s="214"/>
      <c r="MCY48" s="214"/>
      <c r="MCZ48" s="214"/>
      <c r="MDA48" s="214"/>
      <c r="MDB48" s="214"/>
      <c r="MDC48" s="214"/>
      <c r="MDD48" s="214"/>
      <c r="MDE48" s="214"/>
      <c r="MDF48" s="214"/>
      <c r="MDG48" s="214"/>
      <c r="MDH48" s="214"/>
      <c r="MDI48" s="214"/>
      <c r="MDJ48" s="214"/>
      <c r="MDK48" s="214"/>
      <c r="MDL48" s="214"/>
      <c r="MDM48" s="214"/>
      <c r="MDN48" s="214"/>
      <c r="MDO48" s="214"/>
      <c r="MDP48" s="214"/>
      <c r="MDQ48" s="214"/>
      <c r="MDR48" s="214"/>
      <c r="MDS48" s="214"/>
      <c r="MDT48" s="214"/>
      <c r="MDU48" s="214"/>
      <c r="MDV48" s="214"/>
      <c r="MDW48" s="214"/>
      <c r="MDX48" s="214"/>
      <c r="MDY48" s="214"/>
      <c r="MDZ48" s="214"/>
      <c r="MEA48" s="214"/>
      <c r="MEB48" s="214"/>
      <c r="MEC48" s="214"/>
      <c r="MED48" s="214"/>
      <c r="MEE48" s="214"/>
      <c r="MEF48" s="214"/>
      <c r="MEG48" s="214"/>
      <c r="MEH48" s="214"/>
      <c r="MEI48" s="214"/>
      <c r="MEJ48" s="214"/>
      <c r="MEK48" s="214"/>
      <c r="MEL48" s="214"/>
      <c r="MEM48" s="214"/>
      <c r="MEN48" s="214"/>
      <c r="MEO48" s="214"/>
      <c r="MEP48" s="214"/>
      <c r="MEQ48" s="214"/>
      <c r="MER48" s="214"/>
      <c r="MES48" s="214"/>
      <c r="MET48" s="214"/>
      <c r="MEU48" s="214"/>
      <c r="MEV48" s="214"/>
      <c r="MEW48" s="214"/>
      <c r="MEX48" s="214"/>
      <c r="MEY48" s="214"/>
      <c r="MEZ48" s="214"/>
      <c r="MFA48" s="214"/>
      <c r="MFB48" s="214"/>
      <c r="MFC48" s="214"/>
      <c r="MFD48" s="214"/>
      <c r="MFE48" s="214"/>
      <c r="MFF48" s="214"/>
      <c r="MFG48" s="214"/>
      <c r="MFH48" s="214"/>
      <c r="MFI48" s="214"/>
      <c r="MFJ48" s="214"/>
      <c r="MFK48" s="214"/>
      <c r="MFL48" s="214"/>
      <c r="MFM48" s="214"/>
      <c r="MFN48" s="214"/>
      <c r="MFO48" s="214"/>
      <c r="MFP48" s="214"/>
      <c r="MFQ48" s="214"/>
      <c r="MFR48" s="214"/>
      <c r="MFS48" s="214"/>
      <c r="MFT48" s="214"/>
      <c r="MFU48" s="214"/>
      <c r="MFV48" s="214"/>
      <c r="MFW48" s="214"/>
      <c r="MFX48" s="214"/>
      <c r="MFY48" s="214"/>
      <c r="MFZ48" s="214"/>
      <c r="MGA48" s="214"/>
      <c r="MGB48" s="214"/>
      <c r="MGC48" s="214"/>
      <c r="MGD48" s="214"/>
      <c r="MGE48" s="214"/>
      <c r="MGF48" s="214"/>
      <c r="MGG48" s="214"/>
      <c r="MGH48" s="214"/>
      <c r="MGI48" s="214"/>
      <c r="MGJ48" s="214"/>
      <c r="MGK48" s="214"/>
      <c r="MGL48" s="214"/>
      <c r="MGM48" s="214"/>
      <c r="MGN48" s="214"/>
      <c r="MGO48" s="214"/>
      <c r="MGP48" s="214"/>
      <c r="MGQ48" s="214"/>
      <c r="MGR48" s="214"/>
      <c r="MGS48" s="214"/>
      <c r="MGT48" s="214"/>
      <c r="MGU48" s="214"/>
      <c r="MGV48" s="214"/>
      <c r="MGW48" s="214"/>
      <c r="MGX48" s="214"/>
      <c r="MGY48" s="214"/>
      <c r="MGZ48" s="214"/>
      <c r="MHA48" s="214"/>
      <c r="MHB48" s="214"/>
      <c r="MHC48" s="214"/>
      <c r="MHD48" s="214"/>
      <c r="MHE48" s="214"/>
      <c r="MHF48" s="214"/>
      <c r="MHG48" s="214"/>
      <c r="MHH48" s="214"/>
      <c r="MHI48" s="214"/>
      <c r="MHJ48" s="214"/>
      <c r="MHK48" s="214"/>
      <c r="MHL48" s="214"/>
      <c r="MHM48" s="214"/>
      <c r="MHN48" s="214"/>
      <c r="MHO48" s="214"/>
      <c r="MHP48" s="214"/>
      <c r="MHQ48" s="214"/>
      <c r="MHR48" s="214"/>
      <c r="MHS48" s="214"/>
      <c r="MHT48" s="214"/>
      <c r="MHU48" s="214"/>
      <c r="MHV48" s="214"/>
      <c r="MHW48" s="214"/>
      <c r="MHX48" s="214"/>
      <c r="MHY48" s="214"/>
      <c r="MHZ48" s="214"/>
      <c r="MIA48" s="214"/>
      <c r="MIB48" s="214"/>
      <c r="MIC48" s="214"/>
      <c r="MID48" s="214"/>
      <c r="MIE48" s="214"/>
      <c r="MIF48" s="214"/>
      <c r="MIG48" s="214"/>
      <c r="MIH48" s="214"/>
      <c r="MII48" s="214"/>
      <c r="MIJ48" s="214"/>
      <c r="MIK48" s="214"/>
      <c r="MIL48" s="214"/>
      <c r="MIM48" s="214"/>
      <c r="MIN48" s="214"/>
      <c r="MIO48" s="214"/>
      <c r="MIP48" s="214"/>
      <c r="MIQ48" s="214"/>
      <c r="MIR48" s="214"/>
      <c r="MIS48" s="214"/>
      <c r="MIT48" s="214"/>
      <c r="MIU48" s="214"/>
      <c r="MIV48" s="214"/>
      <c r="MIW48" s="214"/>
      <c r="MIX48" s="214"/>
      <c r="MIY48" s="214"/>
      <c r="MIZ48" s="214"/>
      <c r="MJA48" s="214"/>
      <c r="MJB48" s="214"/>
      <c r="MJC48" s="214"/>
      <c r="MJD48" s="214"/>
      <c r="MJE48" s="214"/>
      <c r="MJF48" s="214"/>
      <c r="MJG48" s="214"/>
      <c r="MJH48" s="214"/>
      <c r="MJI48" s="214"/>
      <c r="MJJ48" s="214"/>
      <c r="MJK48" s="214"/>
      <c r="MJL48" s="214"/>
      <c r="MJM48" s="214"/>
      <c r="MJN48" s="214"/>
      <c r="MJO48" s="214"/>
      <c r="MJP48" s="214"/>
      <c r="MJQ48" s="214"/>
      <c r="MJR48" s="214"/>
      <c r="MJS48" s="214"/>
      <c r="MJT48" s="214"/>
      <c r="MJU48" s="214"/>
      <c r="MJV48" s="214"/>
      <c r="MJW48" s="214"/>
      <c r="MJX48" s="214"/>
      <c r="MJY48" s="214"/>
      <c r="MJZ48" s="214"/>
      <c r="MKA48" s="214"/>
      <c r="MKB48" s="214"/>
      <c r="MKC48" s="214"/>
      <c r="MKD48" s="214"/>
      <c r="MKE48" s="214"/>
      <c r="MKF48" s="214"/>
      <c r="MKG48" s="214"/>
      <c r="MKH48" s="214"/>
      <c r="MKI48" s="214"/>
      <c r="MKJ48" s="214"/>
      <c r="MKK48" s="214"/>
      <c r="MKL48" s="214"/>
      <c r="MKM48" s="214"/>
      <c r="MKN48" s="214"/>
      <c r="MKO48" s="214"/>
      <c r="MKP48" s="214"/>
      <c r="MKQ48" s="214"/>
      <c r="MKR48" s="214"/>
      <c r="MKS48" s="214"/>
      <c r="MKT48" s="214"/>
      <c r="MKU48" s="214"/>
      <c r="MKV48" s="214"/>
      <c r="MKW48" s="214"/>
      <c r="MKX48" s="214"/>
      <c r="MKY48" s="214"/>
      <c r="MKZ48" s="214"/>
      <c r="MLA48" s="214"/>
      <c r="MLB48" s="214"/>
      <c r="MLC48" s="214"/>
      <c r="MLD48" s="214"/>
      <c r="MLE48" s="214"/>
      <c r="MLF48" s="214"/>
      <c r="MLG48" s="214"/>
      <c r="MLH48" s="214"/>
      <c r="MLI48" s="214"/>
      <c r="MLJ48" s="214"/>
      <c r="MLK48" s="214"/>
      <c r="MLL48" s="214"/>
      <c r="MLM48" s="214"/>
      <c r="MLN48" s="214"/>
      <c r="MLO48" s="214"/>
      <c r="MLP48" s="214"/>
      <c r="MLQ48" s="214"/>
      <c r="MLR48" s="214"/>
      <c r="MLS48" s="214"/>
      <c r="MLT48" s="214"/>
      <c r="MLU48" s="214"/>
      <c r="MLV48" s="214"/>
      <c r="MLW48" s="214"/>
      <c r="MLX48" s="214"/>
      <c r="MLY48" s="214"/>
      <c r="MLZ48" s="214"/>
      <c r="MMA48" s="214"/>
      <c r="MMB48" s="214"/>
      <c r="MMC48" s="214"/>
      <c r="MMD48" s="214"/>
      <c r="MME48" s="214"/>
      <c r="MMF48" s="214"/>
      <c r="MMG48" s="214"/>
      <c r="MMH48" s="214"/>
      <c r="MMI48" s="214"/>
      <c r="MMJ48" s="214"/>
      <c r="MMK48" s="214"/>
      <c r="MML48" s="214"/>
      <c r="MMM48" s="214"/>
      <c r="MMN48" s="214"/>
      <c r="MMO48" s="214"/>
      <c r="MMP48" s="214"/>
      <c r="MMQ48" s="214"/>
      <c r="MMR48" s="214"/>
      <c r="MMS48" s="214"/>
      <c r="MMT48" s="214"/>
      <c r="MMU48" s="214"/>
      <c r="MMV48" s="214"/>
      <c r="MMW48" s="214"/>
      <c r="MMX48" s="214"/>
      <c r="MMY48" s="214"/>
      <c r="MMZ48" s="214"/>
      <c r="MNA48" s="214"/>
      <c r="MNB48" s="214"/>
      <c r="MNC48" s="214"/>
      <c r="MND48" s="214"/>
      <c r="MNE48" s="214"/>
      <c r="MNF48" s="214"/>
      <c r="MNG48" s="214"/>
      <c r="MNH48" s="214"/>
      <c r="MNI48" s="214"/>
      <c r="MNJ48" s="214"/>
      <c r="MNK48" s="214"/>
      <c r="MNL48" s="214"/>
      <c r="MNM48" s="214"/>
      <c r="MNN48" s="214"/>
      <c r="MNO48" s="214"/>
      <c r="MNP48" s="214"/>
      <c r="MNQ48" s="214"/>
      <c r="MNR48" s="214"/>
      <c r="MNS48" s="214"/>
      <c r="MNT48" s="214"/>
      <c r="MNU48" s="214"/>
      <c r="MNV48" s="214"/>
      <c r="MNW48" s="214"/>
      <c r="MNX48" s="214"/>
      <c r="MNY48" s="214"/>
      <c r="MNZ48" s="214"/>
      <c r="MOA48" s="214"/>
      <c r="MOB48" s="214"/>
      <c r="MOC48" s="214"/>
      <c r="MOD48" s="214"/>
      <c r="MOE48" s="214"/>
      <c r="MOF48" s="214"/>
      <c r="MOG48" s="214"/>
      <c r="MOH48" s="214"/>
      <c r="MOI48" s="214"/>
      <c r="MOJ48" s="214"/>
      <c r="MOK48" s="214"/>
      <c r="MOL48" s="214"/>
      <c r="MOM48" s="214"/>
      <c r="MON48" s="214"/>
      <c r="MOO48" s="214"/>
      <c r="MOP48" s="214"/>
      <c r="MOQ48" s="214"/>
      <c r="MOR48" s="214"/>
      <c r="MOS48" s="214"/>
      <c r="MOT48" s="214"/>
      <c r="MOU48" s="214"/>
      <c r="MOV48" s="214"/>
      <c r="MOW48" s="214"/>
      <c r="MOX48" s="214"/>
      <c r="MOY48" s="214"/>
      <c r="MOZ48" s="214"/>
      <c r="MPA48" s="214"/>
      <c r="MPB48" s="214"/>
      <c r="MPC48" s="214"/>
      <c r="MPD48" s="214"/>
      <c r="MPE48" s="214"/>
      <c r="MPF48" s="214"/>
      <c r="MPG48" s="214"/>
      <c r="MPH48" s="214"/>
      <c r="MPI48" s="214"/>
      <c r="MPJ48" s="214"/>
      <c r="MPK48" s="214"/>
      <c r="MPL48" s="214"/>
      <c r="MPM48" s="214"/>
      <c r="MPN48" s="214"/>
      <c r="MPO48" s="214"/>
      <c r="MPP48" s="214"/>
      <c r="MPQ48" s="214"/>
      <c r="MPR48" s="214"/>
      <c r="MPS48" s="214"/>
      <c r="MPT48" s="214"/>
      <c r="MPU48" s="214"/>
      <c r="MPV48" s="214"/>
      <c r="MPW48" s="214"/>
      <c r="MPX48" s="214"/>
      <c r="MPY48" s="214"/>
      <c r="MPZ48" s="214"/>
      <c r="MQA48" s="214"/>
      <c r="MQB48" s="214"/>
      <c r="MQC48" s="214"/>
      <c r="MQD48" s="214"/>
      <c r="MQE48" s="214"/>
      <c r="MQF48" s="214"/>
      <c r="MQG48" s="214"/>
      <c r="MQH48" s="214"/>
      <c r="MQI48" s="214"/>
      <c r="MQJ48" s="214"/>
      <c r="MQK48" s="214"/>
      <c r="MQL48" s="214"/>
      <c r="MQM48" s="214"/>
      <c r="MQN48" s="214"/>
      <c r="MQO48" s="214"/>
      <c r="MQP48" s="214"/>
      <c r="MQQ48" s="214"/>
      <c r="MQR48" s="214"/>
      <c r="MQS48" s="214"/>
      <c r="MQT48" s="214"/>
      <c r="MQU48" s="214"/>
      <c r="MQV48" s="214"/>
      <c r="MQW48" s="214"/>
      <c r="MQX48" s="214"/>
      <c r="MQY48" s="214"/>
      <c r="MQZ48" s="214"/>
      <c r="MRA48" s="214"/>
      <c r="MRB48" s="214"/>
      <c r="MRC48" s="214"/>
      <c r="MRD48" s="214"/>
      <c r="MRE48" s="214"/>
      <c r="MRF48" s="214"/>
      <c r="MRG48" s="214"/>
      <c r="MRH48" s="214"/>
      <c r="MRI48" s="214"/>
      <c r="MRJ48" s="214"/>
      <c r="MRK48" s="214"/>
      <c r="MRL48" s="214"/>
      <c r="MRM48" s="214"/>
      <c r="MRN48" s="214"/>
      <c r="MRO48" s="214"/>
      <c r="MRP48" s="214"/>
      <c r="MRQ48" s="214"/>
      <c r="MRR48" s="214"/>
      <c r="MRS48" s="214"/>
      <c r="MRT48" s="214"/>
      <c r="MRU48" s="214"/>
      <c r="MRV48" s="214"/>
      <c r="MRW48" s="214"/>
      <c r="MRX48" s="214"/>
      <c r="MRY48" s="214"/>
      <c r="MRZ48" s="214"/>
      <c r="MSA48" s="214"/>
      <c r="MSB48" s="214"/>
      <c r="MSC48" s="214"/>
      <c r="MSD48" s="214"/>
      <c r="MSE48" s="214"/>
      <c r="MSF48" s="214"/>
      <c r="MSG48" s="214"/>
      <c r="MSH48" s="214"/>
      <c r="MSI48" s="214"/>
      <c r="MSJ48" s="214"/>
      <c r="MSK48" s="214"/>
      <c r="MSL48" s="214"/>
      <c r="MSM48" s="214"/>
      <c r="MSN48" s="214"/>
      <c r="MSO48" s="214"/>
      <c r="MSP48" s="214"/>
      <c r="MSQ48" s="214"/>
      <c r="MSR48" s="214"/>
      <c r="MSS48" s="214"/>
      <c r="MST48" s="214"/>
      <c r="MSU48" s="214"/>
      <c r="MSV48" s="214"/>
      <c r="MSW48" s="214"/>
      <c r="MSX48" s="214"/>
      <c r="MSY48" s="214"/>
      <c r="MSZ48" s="214"/>
      <c r="MTA48" s="214"/>
      <c r="MTB48" s="214"/>
      <c r="MTC48" s="214"/>
      <c r="MTD48" s="214"/>
      <c r="MTE48" s="214"/>
      <c r="MTF48" s="214"/>
      <c r="MTG48" s="214"/>
      <c r="MTH48" s="214"/>
      <c r="MTI48" s="214"/>
      <c r="MTJ48" s="214"/>
      <c r="MTK48" s="214"/>
      <c r="MTL48" s="214"/>
      <c r="MTM48" s="214"/>
      <c r="MTN48" s="214"/>
      <c r="MTO48" s="214"/>
      <c r="MTP48" s="214"/>
      <c r="MTQ48" s="214"/>
      <c r="MTR48" s="214"/>
      <c r="MTS48" s="214"/>
      <c r="MTT48" s="214"/>
      <c r="MTU48" s="214"/>
      <c r="MTV48" s="214"/>
      <c r="MTW48" s="214"/>
      <c r="MTX48" s="214"/>
      <c r="MTY48" s="214"/>
      <c r="MTZ48" s="214"/>
      <c r="MUA48" s="214"/>
      <c r="MUB48" s="214"/>
      <c r="MUC48" s="214"/>
      <c r="MUD48" s="214"/>
      <c r="MUE48" s="214"/>
      <c r="MUF48" s="214"/>
      <c r="MUG48" s="214"/>
      <c r="MUH48" s="214"/>
      <c r="MUI48" s="214"/>
      <c r="MUJ48" s="214"/>
      <c r="MUK48" s="214"/>
      <c r="MUL48" s="214"/>
      <c r="MUM48" s="214"/>
      <c r="MUN48" s="214"/>
      <c r="MUO48" s="214"/>
      <c r="MUP48" s="214"/>
      <c r="MUQ48" s="214"/>
      <c r="MUR48" s="214"/>
      <c r="MUS48" s="214"/>
      <c r="MUT48" s="214"/>
      <c r="MUU48" s="214"/>
      <c r="MUV48" s="214"/>
      <c r="MUW48" s="214"/>
      <c r="MUX48" s="214"/>
      <c r="MUY48" s="214"/>
      <c r="MUZ48" s="214"/>
      <c r="MVA48" s="214"/>
      <c r="MVB48" s="214"/>
      <c r="MVC48" s="214"/>
      <c r="MVD48" s="214"/>
      <c r="MVE48" s="214"/>
      <c r="MVF48" s="214"/>
      <c r="MVG48" s="214"/>
      <c r="MVH48" s="214"/>
      <c r="MVI48" s="214"/>
      <c r="MVJ48" s="214"/>
      <c r="MVK48" s="214"/>
      <c r="MVL48" s="214"/>
      <c r="MVM48" s="214"/>
      <c r="MVN48" s="214"/>
      <c r="MVO48" s="214"/>
      <c r="MVP48" s="214"/>
      <c r="MVQ48" s="214"/>
      <c r="MVR48" s="214"/>
      <c r="MVS48" s="214"/>
      <c r="MVT48" s="214"/>
      <c r="MVU48" s="214"/>
      <c r="MVV48" s="214"/>
      <c r="MVW48" s="214"/>
      <c r="MVX48" s="214"/>
      <c r="MVY48" s="214"/>
      <c r="MVZ48" s="214"/>
      <c r="MWA48" s="214"/>
      <c r="MWB48" s="214"/>
      <c r="MWC48" s="214"/>
      <c r="MWD48" s="214"/>
      <c r="MWE48" s="214"/>
      <c r="MWF48" s="214"/>
      <c r="MWG48" s="214"/>
      <c r="MWH48" s="214"/>
      <c r="MWI48" s="214"/>
      <c r="MWJ48" s="214"/>
      <c r="MWK48" s="214"/>
      <c r="MWL48" s="214"/>
      <c r="MWM48" s="214"/>
      <c r="MWN48" s="214"/>
      <c r="MWO48" s="214"/>
      <c r="MWP48" s="214"/>
      <c r="MWQ48" s="214"/>
      <c r="MWR48" s="214"/>
      <c r="MWS48" s="214"/>
      <c r="MWT48" s="214"/>
      <c r="MWU48" s="214"/>
      <c r="MWV48" s="214"/>
      <c r="MWW48" s="214"/>
      <c r="MWX48" s="214"/>
      <c r="MWY48" s="214"/>
      <c r="MWZ48" s="214"/>
      <c r="MXA48" s="214"/>
      <c r="MXB48" s="214"/>
      <c r="MXC48" s="214"/>
      <c r="MXD48" s="214"/>
      <c r="MXE48" s="214"/>
      <c r="MXF48" s="214"/>
      <c r="MXG48" s="214"/>
      <c r="MXH48" s="214"/>
      <c r="MXI48" s="214"/>
      <c r="MXJ48" s="214"/>
      <c r="MXK48" s="214"/>
      <c r="MXL48" s="214"/>
      <c r="MXM48" s="214"/>
      <c r="MXN48" s="214"/>
      <c r="MXO48" s="214"/>
      <c r="MXP48" s="214"/>
      <c r="MXQ48" s="214"/>
      <c r="MXR48" s="214"/>
      <c r="MXS48" s="214"/>
      <c r="MXT48" s="214"/>
      <c r="MXU48" s="214"/>
      <c r="MXV48" s="214"/>
      <c r="MXW48" s="214"/>
      <c r="MXX48" s="214"/>
      <c r="MXY48" s="214"/>
      <c r="MXZ48" s="214"/>
      <c r="MYA48" s="214"/>
      <c r="MYB48" s="214"/>
      <c r="MYC48" s="214"/>
      <c r="MYD48" s="214"/>
      <c r="MYE48" s="214"/>
      <c r="MYF48" s="214"/>
      <c r="MYG48" s="214"/>
      <c r="MYH48" s="214"/>
      <c r="MYI48" s="214"/>
      <c r="MYJ48" s="214"/>
      <c r="MYK48" s="214"/>
      <c r="MYL48" s="214"/>
      <c r="MYM48" s="214"/>
      <c r="MYN48" s="214"/>
      <c r="MYO48" s="214"/>
      <c r="MYP48" s="214"/>
      <c r="MYQ48" s="214"/>
      <c r="MYR48" s="214"/>
      <c r="MYS48" s="214"/>
      <c r="MYT48" s="214"/>
      <c r="MYU48" s="214"/>
      <c r="MYV48" s="214"/>
      <c r="MYW48" s="214"/>
      <c r="MYX48" s="214"/>
      <c r="MYY48" s="214"/>
      <c r="MYZ48" s="214"/>
      <c r="MZA48" s="214"/>
      <c r="MZB48" s="214"/>
      <c r="MZC48" s="214"/>
      <c r="MZD48" s="214"/>
      <c r="MZE48" s="214"/>
      <c r="MZF48" s="214"/>
      <c r="MZG48" s="214"/>
      <c r="MZH48" s="214"/>
      <c r="MZI48" s="214"/>
      <c r="MZJ48" s="214"/>
      <c r="MZK48" s="214"/>
      <c r="MZL48" s="214"/>
      <c r="MZM48" s="214"/>
      <c r="MZN48" s="214"/>
      <c r="MZO48" s="214"/>
      <c r="MZP48" s="214"/>
      <c r="MZQ48" s="214"/>
      <c r="MZR48" s="214"/>
      <c r="MZS48" s="214"/>
      <c r="MZT48" s="214"/>
      <c r="MZU48" s="214"/>
      <c r="MZV48" s="214"/>
      <c r="MZW48" s="214"/>
      <c r="MZX48" s="214"/>
      <c r="MZY48" s="214"/>
      <c r="MZZ48" s="214"/>
      <c r="NAA48" s="214"/>
      <c r="NAB48" s="214"/>
      <c r="NAC48" s="214"/>
      <c r="NAD48" s="214"/>
      <c r="NAE48" s="214"/>
      <c r="NAF48" s="214"/>
      <c r="NAG48" s="214"/>
      <c r="NAH48" s="214"/>
      <c r="NAI48" s="214"/>
      <c r="NAJ48" s="214"/>
      <c r="NAK48" s="214"/>
      <c r="NAL48" s="214"/>
      <c r="NAM48" s="214"/>
      <c r="NAN48" s="214"/>
      <c r="NAO48" s="214"/>
      <c r="NAP48" s="214"/>
      <c r="NAQ48" s="214"/>
      <c r="NAR48" s="214"/>
      <c r="NAS48" s="214"/>
      <c r="NAT48" s="214"/>
      <c r="NAU48" s="214"/>
      <c r="NAV48" s="214"/>
      <c r="NAW48" s="214"/>
      <c r="NAX48" s="214"/>
      <c r="NAY48" s="214"/>
      <c r="NAZ48" s="214"/>
      <c r="NBA48" s="214"/>
      <c r="NBB48" s="214"/>
      <c r="NBC48" s="214"/>
      <c r="NBD48" s="214"/>
      <c r="NBE48" s="214"/>
      <c r="NBF48" s="214"/>
      <c r="NBG48" s="214"/>
      <c r="NBH48" s="214"/>
      <c r="NBI48" s="214"/>
      <c r="NBJ48" s="214"/>
      <c r="NBK48" s="214"/>
      <c r="NBL48" s="214"/>
      <c r="NBM48" s="214"/>
      <c r="NBN48" s="214"/>
      <c r="NBO48" s="214"/>
      <c r="NBP48" s="214"/>
      <c r="NBQ48" s="214"/>
      <c r="NBR48" s="214"/>
      <c r="NBS48" s="214"/>
      <c r="NBT48" s="214"/>
      <c r="NBU48" s="214"/>
      <c r="NBV48" s="214"/>
      <c r="NBW48" s="214"/>
      <c r="NBX48" s="214"/>
      <c r="NBY48" s="214"/>
      <c r="NBZ48" s="214"/>
      <c r="NCA48" s="214"/>
      <c r="NCB48" s="214"/>
      <c r="NCC48" s="214"/>
      <c r="NCD48" s="214"/>
      <c r="NCE48" s="214"/>
      <c r="NCF48" s="214"/>
      <c r="NCG48" s="214"/>
      <c r="NCH48" s="214"/>
      <c r="NCI48" s="214"/>
      <c r="NCJ48" s="214"/>
      <c r="NCK48" s="214"/>
      <c r="NCL48" s="214"/>
      <c r="NCM48" s="214"/>
      <c r="NCN48" s="214"/>
      <c r="NCO48" s="214"/>
      <c r="NCP48" s="214"/>
      <c r="NCQ48" s="214"/>
      <c r="NCR48" s="214"/>
      <c r="NCS48" s="214"/>
      <c r="NCT48" s="214"/>
      <c r="NCU48" s="214"/>
      <c r="NCV48" s="214"/>
      <c r="NCW48" s="214"/>
      <c r="NCX48" s="214"/>
      <c r="NCY48" s="214"/>
      <c r="NCZ48" s="214"/>
      <c r="NDA48" s="214"/>
      <c r="NDB48" s="214"/>
      <c r="NDC48" s="214"/>
      <c r="NDD48" s="214"/>
      <c r="NDE48" s="214"/>
      <c r="NDF48" s="214"/>
      <c r="NDG48" s="214"/>
      <c r="NDH48" s="214"/>
      <c r="NDI48" s="214"/>
      <c r="NDJ48" s="214"/>
      <c r="NDK48" s="214"/>
      <c r="NDL48" s="214"/>
      <c r="NDM48" s="214"/>
      <c r="NDN48" s="214"/>
      <c r="NDO48" s="214"/>
      <c r="NDP48" s="214"/>
      <c r="NDQ48" s="214"/>
      <c r="NDR48" s="214"/>
      <c r="NDS48" s="214"/>
      <c r="NDT48" s="214"/>
      <c r="NDU48" s="214"/>
      <c r="NDV48" s="214"/>
      <c r="NDW48" s="214"/>
      <c r="NDX48" s="214"/>
      <c r="NDY48" s="214"/>
      <c r="NDZ48" s="214"/>
      <c r="NEA48" s="214"/>
      <c r="NEB48" s="214"/>
      <c r="NEC48" s="214"/>
      <c r="NED48" s="214"/>
      <c r="NEE48" s="214"/>
      <c r="NEF48" s="214"/>
      <c r="NEG48" s="214"/>
      <c r="NEH48" s="214"/>
      <c r="NEI48" s="214"/>
      <c r="NEJ48" s="214"/>
      <c r="NEK48" s="214"/>
      <c r="NEL48" s="214"/>
      <c r="NEM48" s="214"/>
      <c r="NEN48" s="214"/>
      <c r="NEO48" s="214"/>
      <c r="NEP48" s="214"/>
      <c r="NEQ48" s="214"/>
      <c r="NER48" s="214"/>
      <c r="NES48" s="214"/>
      <c r="NET48" s="214"/>
      <c r="NEU48" s="214"/>
      <c r="NEV48" s="214"/>
      <c r="NEW48" s="214"/>
      <c r="NEX48" s="214"/>
      <c r="NEY48" s="214"/>
      <c r="NEZ48" s="214"/>
      <c r="NFA48" s="214"/>
      <c r="NFB48" s="214"/>
      <c r="NFC48" s="214"/>
      <c r="NFD48" s="214"/>
      <c r="NFE48" s="214"/>
      <c r="NFF48" s="214"/>
      <c r="NFG48" s="214"/>
      <c r="NFH48" s="214"/>
      <c r="NFI48" s="214"/>
      <c r="NFJ48" s="214"/>
      <c r="NFK48" s="214"/>
      <c r="NFL48" s="214"/>
      <c r="NFM48" s="214"/>
      <c r="NFN48" s="214"/>
      <c r="NFO48" s="214"/>
      <c r="NFP48" s="214"/>
      <c r="NFQ48" s="214"/>
      <c r="NFR48" s="214"/>
      <c r="NFS48" s="214"/>
      <c r="NFT48" s="214"/>
      <c r="NFU48" s="214"/>
      <c r="NFV48" s="214"/>
      <c r="NFW48" s="214"/>
      <c r="NFX48" s="214"/>
      <c r="NFY48" s="214"/>
      <c r="NFZ48" s="214"/>
      <c r="NGA48" s="214"/>
      <c r="NGB48" s="214"/>
      <c r="NGC48" s="214"/>
      <c r="NGD48" s="214"/>
      <c r="NGE48" s="214"/>
      <c r="NGF48" s="214"/>
      <c r="NGG48" s="214"/>
      <c r="NGH48" s="214"/>
      <c r="NGI48" s="214"/>
      <c r="NGJ48" s="214"/>
      <c r="NGK48" s="214"/>
      <c r="NGL48" s="214"/>
      <c r="NGM48" s="214"/>
      <c r="NGN48" s="214"/>
      <c r="NGO48" s="214"/>
      <c r="NGP48" s="214"/>
      <c r="NGQ48" s="214"/>
      <c r="NGR48" s="214"/>
      <c r="NGS48" s="214"/>
      <c r="NGT48" s="214"/>
      <c r="NGU48" s="214"/>
      <c r="NGV48" s="214"/>
      <c r="NGW48" s="214"/>
      <c r="NGX48" s="214"/>
      <c r="NGY48" s="214"/>
      <c r="NGZ48" s="214"/>
      <c r="NHA48" s="214"/>
      <c r="NHB48" s="214"/>
      <c r="NHC48" s="214"/>
      <c r="NHD48" s="214"/>
      <c r="NHE48" s="214"/>
      <c r="NHF48" s="214"/>
      <c r="NHG48" s="214"/>
      <c r="NHH48" s="214"/>
      <c r="NHI48" s="214"/>
      <c r="NHJ48" s="214"/>
      <c r="NHK48" s="214"/>
      <c r="NHL48" s="214"/>
      <c r="NHM48" s="214"/>
      <c r="NHN48" s="214"/>
      <c r="NHO48" s="214"/>
      <c r="NHP48" s="214"/>
      <c r="NHQ48" s="214"/>
      <c r="NHR48" s="214"/>
      <c r="NHS48" s="214"/>
      <c r="NHT48" s="214"/>
      <c r="NHU48" s="214"/>
      <c r="NHV48" s="214"/>
      <c r="NHW48" s="214"/>
      <c r="NHX48" s="214"/>
      <c r="NHY48" s="214"/>
      <c r="NHZ48" s="214"/>
      <c r="NIA48" s="214"/>
      <c r="NIB48" s="214"/>
      <c r="NIC48" s="214"/>
      <c r="NID48" s="214"/>
      <c r="NIE48" s="214"/>
      <c r="NIF48" s="214"/>
      <c r="NIG48" s="214"/>
      <c r="NIH48" s="214"/>
      <c r="NII48" s="214"/>
      <c r="NIJ48" s="214"/>
      <c r="NIK48" s="214"/>
      <c r="NIL48" s="214"/>
      <c r="NIM48" s="214"/>
      <c r="NIN48" s="214"/>
      <c r="NIO48" s="214"/>
      <c r="NIP48" s="214"/>
      <c r="NIQ48" s="214"/>
      <c r="NIR48" s="214"/>
      <c r="NIS48" s="214"/>
      <c r="NIT48" s="214"/>
      <c r="NIU48" s="214"/>
      <c r="NIV48" s="214"/>
      <c r="NIW48" s="214"/>
      <c r="NIX48" s="214"/>
      <c r="NIY48" s="214"/>
      <c r="NIZ48" s="214"/>
      <c r="NJA48" s="214"/>
      <c r="NJB48" s="214"/>
      <c r="NJC48" s="214"/>
      <c r="NJD48" s="214"/>
      <c r="NJE48" s="214"/>
      <c r="NJF48" s="214"/>
      <c r="NJG48" s="214"/>
      <c r="NJH48" s="214"/>
      <c r="NJI48" s="214"/>
      <c r="NJJ48" s="214"/>
      <c r="NJK48" s="214"/>
      <c r="NJL48" s="214"/>
      <c r="NJM48" s="214"/>
      <c r="NJN48" s="214"/>
      <c r="NJO48" s="214"/>
      <c r="NJP48" s="214"/>
      <c r="NJQ48" s="214"/>
      <c r="NJR48" s="214"/>
      <c r="NJS48" s="214"/>
      <c r="NJT48" s="214"/>
      <c r="NJU48" s="214"/>
      <c r="NJV48" s="214"/>
      <c r="NJW48" s="214"/>
      <c r="NJX48" s="214"/>
      <c r="NJY48" s="214"/>
      <c r="NJZ48" s="214"/>
      <c r="NKA48" s="214"/>
      <c r="NKB48" s="214"/>
      <c r="NKC48" s="214"/>
      <c r="NKD48" s="214"/>
      <c r="NKE48" s="214"/>
      <c r="NKF48" s="214"/>
      <c r="NKG48" s="214"/>
      <c r="NKH48" s="214"/>
      <c r="NKI48" s="214"/>
      <c r="NKJ48" s="214"/>
      <c r="NKK48" s="214"/>
      <c r="NKL48" s="214"/>
      <c r="NKM48" s="214"/>
      <c r="NKN48" s="214"/>
      <c r="NKO48" s="214"/>
      <c r="NKP48" s="214"/>
      <c r="NKQ48" s="214"/>
      <c r="NKR48" s="214"/>
      <c r="NKS48" s="214"/>
      <c r="NKT48" s="214"/>
      <c r="NKU48" s="214"/>
      <c r="NKV48" s="214"/>
      <c r="NKW48" s="214"/>
      <c r="NKX48" s="214"/>
      <c r="NKY48" s="214"/>
      <c r="NKZ48" s="214"/>
      <c r="NLA48" s="214"/>
      <c r="NLB48" s="214"/>
      <c r="NLC48" s="214"/>
      <c r="NLD48" s="214"/>
      <c r="NLE48" s="214"/>
      <c r="NLF48" s="214"/>
      <c r="NLG48" s="214"/>
      <c r="NLH48" s="214"/>
      <c r="NLI48" s="214"/>
      <c r="NLJ48" s="214"/>
      <c r="NLK48" s="214"/>
      <c r="NLL48" s="214"/>
      <c r="NLM48" s="214"/>
      <c r="NLN48" s="214"/>
      <c r="NLO48" s="214"/>
      <c r="NLP48" s="214"/>
      <c r="NLQ48" s="214"/>
      <c r="NLR48" s="214"/>
      <c r="NLS48" s="214"/>
      <c r="NLT48" s="214"/>
      <c r="NLU48" s="214"/>
      <c r="NLV48" s="214"/>
      <c r="NLW48" s="214"/>
      <c r="NLX48" s="214"/>
      <c r="NLY48" s="214"/>
      <c r="NLZ48" s="214"/>
      <c r="NMA48" s="214"/>
      <c r="NMB48" s="214"/>
      <c r="NMC48" s="214"/>
      <c r="NMD48" s="214"/>
      <c r="NME48" s="214"/>
      <c r="NMF48" s="214"/>
      <c r="NMG48" s="214"/>
      <c r="NMH48" s="214"/>
      <c r="NMI48" s="214"/>
      <c r="NMJ48" s="214"/>
      <c r="NMK48" s="214"/>
      <c r="NML48" s="214"/>
      <c r="NMM48" s="214"/>
      <c r="NMN48" s="214"/>
      <c r="NMO48" s="214"/>
      <c r="NMP48" s="214"/>
      <c r="NMQ48" s="214"/>
      <c r="NMR48" s="214"/>
      <c r="NMS48" s="214"/>
      <c r="NMT48" s="214"/>
      <c r="NMU48" s="214"/>
      <c r="NMV48" s="214"/>
      <c r="NMW48" s="214"/>
      <c r="NMX48" s="214"/>
      <c r="NMY48" s="214"/>
      <c r="NMZ48" s="214"/>
      <c r="NNA48" s="214"/>
      <c r="NNB48" s="214"/>
      <c r="NNC48" s="214"/>
      <c r="NND48" s="214"/>
      <c r="NNE48" s="214"/>
      <c r="NNF48" s="214"/>
      <c r="NNG48" s="214"/>
      <c r="NNH48" s="214"/>
      <c r="NNI48" s="214"/>
      <c r="NNJ48" s="214"/>
      <c r="NNK48" s="214"/>
      <c r="NNL48" s="214"/>
      <c r="NNM48" s="214"/>
      <c r="NNN48" s="214"/>
      <c r="NNO48" s="214"/>
      <c r="NNP48" s="214"/>
      <c r="NNQ48" s="214"/>
      <c r="NNR48" s="214"/>
      <c r="NNS48" s="214"/>
      <c r="NNT48" s="214"/>
      <c r="NNU48" s="214"/>
      <c r="NNV48" s="214"/>
      <c r="NNW48" s="214"/>
      <c r="NNX48" s="214"/>
      <c r="NNY48" s="214"/>
      <c r="NNZ48" s="214"/>
      <c r="NOA48" s="214"/>
      <c r="NOB48" s="214"/>
      <c r="NOC48" s="214"/>
      <c r="NOD48" s="214"/>
      <c r="NOE48" s="214"/>
      <c r="NOF48" s="214"/>
      <c r="NOG48" s="214"/>
      <c r="NOH48" s="214"/>
      <c r="NOI48" s="214"/>
      <c r="NOJ48" s="214"/>
      <c r="NOK48" s="214"/>
      <c r="NOL48" s="214"/>
      <c r="NOM48" s="214"/>
      <c r="NON48" s="214"/>
      <c r="NOO48" s="214"/>
      <c r="NOP48" s="214"/>
      <c r="NOQ48" s="214"/>
      <c r="NOR48" s="214"/>
      <c r="NOS48" s="214"/>
      <c r="NOT48" s="214"/>
      <c r="NOU48" s="214"/>
      <c r="NOV48" s="214"/>
      <c r="NOW48" s="214"/>
      <c r="NOX48" s="214"/>
      <c r="NOY48" s="214"/>
      <c r="NOZ48" s="214"/>
      <c r="NPA48" s="214"/>
      <c r="NPB48" s="214"/>
      <c r="NPC48" s="214"/>
      <c r="NPD48" s="214"/>
      <c r="NPE48" s="214"/>
      <c r="NPF48" s="214"/>
      <c r="NPG48" s="214"/>
      <c r="NPH48" s="214"/>
      <c r="NPI48" s="214"/>
      <c r="NPJ48" s="214"/>
      <c r="NPK48" s="214"/>
      <c r="NPL48" s="214"/>
      <c r="NPM48" s="214"/>
      <c r="NPN48" s="214"/>
      <c r="NPO48" s="214"/>
      <c r="NPP48" s="214"/>
      <c r="NPQ48" s="214"/>
      <c r="NPR48" s="214"/>
      <c r="NPS48" s="214"/>
      <c r="NPT48" s="214"/>
      <c r="NPU48" s="214"/>
      <c r="NPV48" s="214"/>
      <c r="NPW48" s="214"/>
      <c r="NPX48" s="214"/>
      <c r="NPY48" s="214"/>
      <c r="NPZ48" s="214"/>
      <c r="NQA48" s="214"/>
      <c r="NQB48" s="214"/>
      <c r="NQC48" s="214"/>
      <c r="NQD48" s="214"/>
      <c r="NQE48" s="214"/>
      <c r="NQF48" s="214"/>
      <c r="NQG48" s="214"/>
      <c r="NQH48" s="214"/>
      <c r="NQI48" s="214"/>
      <c r="NQJ48" s="214"/>
      <c r="NQK48" s="214"/>
      <c r="NQL48" s="214"/>
      <c r="NQM48" s="214"/>
      <c r="NQN48" s="214"/>
      <c r="NQO48" s="214"/>
      <c r="NQP48" s="214"/>
      <c r="NQQ48" s="214"/>
      <c r="NQR48" s="214"/>
      <c r="NQS48" s="214"/>
      <c r="NQT48" s="214"/>
      <c r="NQU48" s="214"/>
      <c r="NQV48" s="214"/>
      <c r="NQW48" s="214"/>
      <c r="NQX48" s="214"/>
      <c r="NQY48" s="214"/>
      <c r="NQZ48" s="214"/>
      <c r="NRA48" s="214"/>
      <c r="NRB48" s="214"/>
      <c r="NRC48" s="214"/>
      <c r="NRD48" s="214"/>
      <c r="NRE48" s="214"/>
      <c r="NRF48" s="214"/>
      <c r="NRG48" s="214"/>
      <c r="NRH48" s="214"/>
      <c r="NRI48" s="214"/>
      <c r="NRJ48" s="214"/>
      <c r="NRK48" s="214"/>
      <c r="NRL48" s="214"/>
      <c r="NRM48" s="214"/>
      <c r="NRN48" s="214"/>
      <c r="NRO48" s="214"/>
      <c r="NRP48" s="214"/>
      <c r="NRQ48" s="214"/>
      <c r="NRR48" s="214"/>
      <c r="NRS48" s="214"/>
      <c r="NRT48" s="214"/>
      <c r="NRU48" s="214"/>
      <c r="NRV48" s="214"/>
      <c r="NRW48" s="214"/>
      <c r="NRX48" s="214"/>
      <c r="NRY48" s="214"/>
      <c r="NRZ48" s="214"/>
      <c r="NSA48" s="214"/>
      <c r="NSB48" s="214"/>
      <c r="NSC48" s="214"/>
      <c r="NSD48" s="214"/>
      <c r="NSE48" s="214"/>
      <c r="NSF48" s="214"/>
      <c r="NSG48" s="214"/>
      <c r="NSH48" s="214"/>
      <c r="NSI48" s="214"/>
      <c r="NSJ48" s="214"/>
      <c r="NSK48" s="214"/>
      <c r="NSL48" s="214"/>
      <c r="NSM48" s="214"/>
      <c r="NSN48" s="214"/>
      <c r="NSO48" s="214"/>
      <c r="NSP48" s="214"/>
      <c r="NSQ48" s="214"/>
      <c r="NSR48" s="214"/>
      <c r="NSS48" s="214"/>
      <c r="NST48" s="214"/>
      <c r="NSU48" s="214"/>
      <c r="NSV48" s="214"/>
      <c r="NSW48" s="214"/>
      <c r="NSX48" s="214"/>
      <c r="NSY48" s="214"/>
      <c r="NSZ48" s="214"/>
      <c r="NTA48" s="214"/>
      <c r="NTB48" s="214"/>
      <c r="NTC48" s="214"/>
      <c r="NTD48" s="214"/>
      <c r="NTE48" s="214"/>
      <c r="NTF48" s="214"/>
      <c r="NTG48" s="214"/>
      <c r="NTH48" s="214"/>
      <c r="NTI48" s="214"/>
      <c r="NTJ48" s="214"/>
      <c r="NTK48" s="214"/>
      <c r="NTL48" s="214"/>
      <c r="NTM48" s="214"/>
      <c r="NTN48" s="214"/>
      <c r="NTO48" s="214"/>
      <c r="NTP48" s="214"/>
      <c r="NTQ48" s="214"/>
      <c r="NTR48" s="214"/>
      <c r="NTS48" s="214"/>
      <c r="NTT48" s="214"/>
      <c r="NTU48" s="214"/>
      <c r="NTV48" s="214"/>
      <c r="NTW48" s="214"/>
      <c r="NTX48" s="214"/>
      <c r="NTY48" s="214"/>
      <c r="NTZ48" s="214"/>
      <c r="NUA48" s="214"/>
      <c r="NUB48" s="214"/>
      <c r="NUC48" s="214"/>
      <c r="NUD48" s="214"/>
      <c r="NUE48" s="214"/>
      <c r="NUF48" s="214"/>
      <c r="NUG48" s="214"/>
      <c r="NUH48" s="214"/>
      <c r="NUI48" s="214"/>
      <c r="NUJ48" s="214"/>
      <c r="NUK48" s="214"/>
      <c r="NUL48" s="214"/>
      <c r="NUM48" s="214"/>
      <c r="NUN48" s="214"/>
      <c r="NUO48" s="214"/>
      <c r="NUP48" s="214"/>
      <c r="NUQ48" s="214"/>
      <c r="NUR48" s="214"/>
      <c r="NUS48" s="214"/>
      <c r="NUT48" s="214"/>
      <c r="NUU48" s="214"/>
      <c r="NUV48" s="214"/>
      <c r="NUW48" s="214"/>
      <c r="NUX48" s="214"/>
      <c r="NUY48" s="214"/>
      <c r="NUZ48" s="214"/>
      <c r="NVA48" s="214"/>
      <c r="NVB48" s="214"/>
      <c r="NVC48" s="214"/>
      <c r="NVD48" s="214"/>
      <c r="NVE48" s="214"/>
      <c r="NVF48" s="214"/>
      <c r="NVG48" s="214"/>
      <c r="NVH48" s="214"/>
      <c r="NVI48" s="214"/>
      <c r="NVJ48" s="214"/>
      <c r="NVK48" s="214"/>
      <c r="NVL48" s="214"/>
      <c r="NVM48" s="214"/>
      <c r="NVN48" s="214"/>
      <c r="NVO48" s="214"/>
      <c r="NVP48" s="214"/>
      <c r="NVQ48" s="214"/>
      <c r="NVR48" s="214"/>
      <c r="NVS48" s="214"/>
      <c r="NVT48" s="214"/>
      <c r="NVU48" s="214"/>
      <c r="NVV48" s="214"/>
      <c r="NVW48" s="214"/>
      <c r="NVX48" s="214"/>
      <c r="NVY48" s="214"/>
      <c r="NVZ48" s="214"/>
      <c r="NWA48" s="214"/>
      <c r="NWB48" s="214"/>
      <c r="NWC48" s="214"/>
      <c r="NWD48" s="214"/>
      <c r="NWE48" s="214"/>
      <c r="NWF48" s="214"/>
      <c r="NWG48" s="214"/>
      <c r="NWH48" s="214"/>
      <c r="NWI48" s="214"/>
      <c r="NWJ48" s="214"/>
      <c r="NWK48" s="214"/>
      <c r="NWL48" s="214"/>
      <c r="NWM48" s="214"/>
      <c r="NWN48" s="214"/>
      <c r="NWO48" s="214"/>
      <c r="NWP48" s="214"/>
      <c r="NWQ48" s="214"/>
      <c r="NWR48" s="214"/>
      <c r="NWS48" s="214"/>
      <c r="NWT48" s="214"/>
      <c r="NWU48" s="214"/>
      <c r="NWV48" s="214"/>
      <c r="NWW48" s="214"/>
      <c r="NWX48" s="214"/>
      <c r="NWY48" s="214"/>
      <c r="NWZ48" s="214"/>
      <c r="NXA48" s="214"/>
      <c r="NXB48" s="214"/>
      <c r="NXC48" s="214"/>
      <c r="NXD48" s="214"/>
      <c r="NXE48" s="214"/>
      <c r="NXF48" s="214"/>
      <c r="NXG48" s="214"/>
      <c r="NXH48" s="214"/>
      <c r="NXI48" s="214"/>
      <c r="NXJ48" s="214"/>
      <c r="NXK48" s="214"/>
      <c r="NXL48" s="214"/>
      <c r="NXM48" s="214"/>
      <c r="NXN48" s="214"/>
      <c r="NXO48" s="214"/>
      <c r="NXP48" s="214"/>
      <c r="NXQ48" s="214"/>
      <c r="NXR48" s="214"/>
      <c r="NXS48" s="214"/>
      <c r="NXT48" s="214"/>
      <c r="NXU48" s="214"/>
      <c r="NXV48" s="214"/>
      <c r="NXW48" s="214"/>
      <c r="NXX48" s="214"/>
      <c r="NXY48" s="214"/>
      <c r="NXZ48" s="214"/>
      <c r="NYA48" s="214"/>
      <c r="NYB48" s="214"/>
      <c r="NYC48" s="214"/>
      <c r="NYD48" s="214"/>
      <c r="NYE48" s="214"/>
      <c r="NYF48" s="214"/>
      <c r="NYG48" s="214"/>
      <c r="NYH48" s="214"/>
      <c r="NYI48" s="214"/>
      <c r="NYJ48" s="214"/>
      <c r="NYK48" s="214"/>
      <c r="NYL48" s="214"/>
      <c r="NYM48" s="214"/>
      <c r="NYN48" s="214"/>
      <c r="NYO48" s="214"/>
      <c r="NYP48" s="214"/>
      <c r="NYQ48" s="214"/>
      <c r="NYR48" s="214"/>
      <c r="NYS48" s="214"/>
      <c r="NYT48" s="214"/>
      <c r="NYU48" s="214"/>
      <c r="NYV48" s="214"/>
      <c r="NYW48" s="214"/>
      <c r="NYX48" s="214"/>
      <c r="NYY48" s="214"/>
      <c r="NYZ48" s="214"/>
      <c r="NZA48" s="214"/>
      <c r="NZB48" s="214"/>
      <c r="NZC48" s="214"/>
      <c r="NZD48" s="214"/>
      <c r="NZE48" s="214"/>
      <c r="NZF48" s="214"/>
      <c r="NZG48" s="214"/>
      <c r="NZH48" s="214"/>
      <c r="NZI48" s="214"/>
      <c r="NZJ48" s="214"/>
      <c r="NZK48" s="214"/>
      <c r="NZL48" s="214"/>
      <c r="NZM48" s="214"/>
      <c r="NZN48" s="214"/>
      <c r="NZO48" s="214"/>
      <c r="NZP48" s="214"/>
      <c r="NZQ48" s="214"/>
      <c r="NZR48" s="214"/>
      <c r="NZS48" s="214"/>
      <c r="NZT48" s="214"/>
      <c r="NZU48" s="214"/>
      <c r="NZV48" s="214"/>
      <c r="NZW48" s="214"/>
      <c r="NZX48" s="214"/>
      <c r="NZY48" s="214"/>
      <c r="NZZ48" s="214"/>
      <c r="OAA48" s="214"/>
      <c r="OAB48" s="214"/>
      <c r="OAC48" s="214"/>
      <c r="OAD48" s="214"/>
      <c r="OAE48" s="214"/>
      <c r="OAF48" s="214"/>
      <c r="OAG48" s="214"/>
      <c r="OAH48" s="214"/>
      <c r="OAI48" s="214"/>
      <c r="OAJ48" s="214"/>
      <c r="OAK48" s="214"/>
      <c r="OAL48" s="214"/>
      <c r="OAM48" s="214"/>
      <c r="OAN48" s="214"/>
      <c r="OAO48" s="214"/>
      <c r="OAP48" s="214"/>
      <c r="OAQ48" s="214"/>
      <c r="OAR48" s="214"/>
      <c r="OAS48" s="214"/>
      <c r="OAT48" s="214"/>
      <c r="OAU48" s="214"/>
      <c r="OAV48" s="214"/>
      <c r="OAW48" s="214"/>
      <c r="OAX48" s="214"/>
      <c r="OAY48" s="214"/>
      <c r="OAZ48" s="214"/>
      <c r="OBA48" s="214"/>
      <c r="OBB48" s="214"/>
      <c r="OBC48" s="214"/>
      <c r="OBD48" s="214"/>
      <c r="OBE48" s="214"/>
      <c r="OBF48" s="214"/>
      <c r="OBG48" s="214"/>
      <c r="OBH48" s="214"/>
      <c r="OBI48" s="214"/>
      <c r="OBJ48" s="214"/>
      <c r="OBK48" s="214"/>
      <c r="OBL48" s="214"/>
      <c r="OBM48" s="214"/>
      <c r="OBN48" s="214"/>
      <c r="OBO48" s="214"/>
      <c r="OBP48" s="214"/>
      <c r="OBQ48" s="214"/>
      <c r="OBR48" s="214"/>
      <c r="OBS48" s="214"/>
      <c r="OBT48" s="214"/>
      <c r="OBU48" s="214"/>
      <c r="OBV48" s="214"/>
      <c r="OBW48" s="214"/>
      <c r="OBX48" s="214"/>
      <c r="OBY48" s="214"/>
      <c r="OBZ48" s="214"/>
      <c r="OCA48" s="214"/>
      <c r="OCB48" s="214"/>
      <c r="OCC48" s="214"/>
      <c r="OCD48" s="214"/>
      <c r="OCE48" s="214"/>
      <c r="OCF48" s="214"/>
      <c r="OCG48" s="214"/>
      <c r="OCH48" s="214"/>
      <c r="OCI48" s="214"/>
      <c r="OCJ48" s="214"/>
      <c r="OCK48" s="214"/>
      <c r="OCL48" s="214"/>
      <c r="OCM48" s="214"/>
      <c r="OCN48" s="214"/>
      <c r="OCO48" s="214"/>
      <c r="OCP48" s="214"/>
      <c r="OCQ48" s="214"/>
      <c r="OCR48" s="214"/>
      <c r="OCS48" s="214"/>
      <c r="OCT48" s="214"/>
      <c r="OCU48" s="214"/>
      <c r="OCV48" s="214"/>
      <c r="OCW48" s="214"/>
      <c r="OCX48" s="214"/>
      <c r="OCY48" s="214"/>
      <c r="OCZ48" s="214"/>
      <c r="ODA48" s="214"/>
      <c r="ODB48" s="214"/>
      <c r="ODC48" s="214"/>
      <c r="ODD48" s="214"/>
      <c r="ODE48" s="214"/>
      <c r="ODF48" s="214"/>
      <c r="ODG48" s="214"/>
      <c r="ODH48" s="214"/>
      <c r="ODI48" s="214"/>
      <c r="ODJ48" s="214"/>
      <c r="ODK48" s="214"/>
      <c r="ODL48" s="214"/>
      <c r="ODM48" s="214"/>
      <c r="ODN48" s="214"/>
      <c r="ODO48" s="214"/>
      <c r="ODP48" s="214"/>
      <c r="ODQ48" s="214"/>
      <c r="ODR48" s="214"/>
      <c r="ODS48" s="214"/>
      <c r="ODT48" s="214"/>
      <c r="ODU48" s="214"/>
      <c r="ODV48" s="214"/>
      <c r="ODW48" s="214"/>
      <c r="ODX48" s="214"/>
      <c r="ODY48" s="214"/>
      <c r="ODZ48" s="214"/>
      <c r="OEA48" s="214"/>
      <c r="OEB48" s="214"/>
      <c r="OEC48" s="214"/>
      <c r="OED48" s="214"/>
      <c r="OEE48" s="214"/>
      <c r="OEF48" s="214"/>
      <c r="OEG48" s="214"/>
      <c r="OEH48" s="214"/>
      <c r="OEI48" s="214"/>
      <c r="OEJ48" s="214"/>
      <c r="OEK48" s="214"/>
      <c r="OEL48" s="214"/>
      <c r="OEM48" s="214"/>
      <c r="OEN48" s="214"/>
      <c r="OEO48" s="214"/>
      <c r="OEP48" s="214"/>
      <c r="OEQ48" s="214"/>
      <c r="OER48" s="214"/>
      <c r="OES48" s="214"/>
      <c r="OET48" s="214"/>
      <c r="OEU48" s="214"/>
      <c r="OEV48" s="214"/>
      <c r="OEW48" s="214"/>
      <c r="OEX48" s="214"/>
      <c r="OEY48" s="214"/>
      <c r="OEZ48" s="214"/>
      <c r="OFA48" s="214"/>
      <c r="OFB48" s="214"/>
      <c r="OFC48" s="214"/>
      <c r="OFD48" s="214"/>
      <c r="OFE48" s="214"/>
      <c r="OFF48" s="214"/>
      <c r="OFG48" s="214"/>
      <c r="OFH48" s="214"/>
      <c r="OFI48" s="214"/>
      <c r="OFJ48" s="214"/>
      <c r="OFK48" s="214"/>
      <c r="OFL48" s="214"/>
      <c r="OFM48" s="214"/>
      <c r="OFN48" s="214"/>
      <c r="OFO48" s="214"/>
      <c r="OFP48" s="214"/>
      <c r="OFQ48" s="214"/>
      <c r="OFR48" s="214"/>
      <c r="OFS48" s="214"/>
      <c r="OFT48" s="214"/>
      <c r="OFU48" s="214"/>
      <c r="OFV48" s="214"/>
      <c r="OFW48" s="214"/>
      <c r="OFX48" s="214"/>
      <c r="OFY48" s="214"/>
      <c r="OFZ48" s="214"/>
      <c r="OGA48" s="214"/>
      <c r="OGB48" s="214"/>
      <c r="OGC48" s="214"/>
      <c r="OGD48" s="214"/>
      <c r="OGE48" s="214"/>
      <c r="OGF48" s="214"/>
      <c r="OGG48" s="214"/>
      <c r="OGH48" s="214"/>
      <c r="OGI48" s="214"/>
      <c r="OGJ48" s="214"/>
      <c r="OGK48" s="214"/>
      <c r="OGL48" s="214"/>
      <c r="OGM48" s="214"/>
      <c r="OGN48" s="214"/>
      <c r="OGO48" s="214"/>
      <c r="OGP48" s="214"/>
      <c r="OGQ48" s="214"/>
      <c r="OGR48" s="214"/>
      <c r="OGS48" s="214"/>
      <c r="OGT48" s="214"/>
      <c r="OGU48" s="214"/>
      <c r="OGV48" s="214"/>
      <c r="OGW48" s="214"/>
      <c r="OGX48" s="214"/>
      <c r="OGY48" s="214"/>
      <c r="OGZ48" s="214"/>
      <c r="OHA48" s="214"/>
      <c r="OHB48" s="214"/>
      <c r="OHC48" s="214"/>
      <c r="OHD48" s="214"/>
      <c r="OHE48" s="214"/>
      <c r="OHF48" s="214"/>
      <c r="OHG48" s="214"/>
      <c r="OHH48" s="214"/>
      <c r="OHI48" s="214"/>
      <c r="OHJ48" s="214"/>
      <c r="OHK48" s="214"/>
      <c r="OHL48" s="214"/>
      <c r="OHM48" s="214"/>
      <c r="OHN48" s="214"/>
      <c r="OHO48" s="214"/>
      <c r="OHP48" s="214"/>
      <c r="OHQ48" s="214"/>
      <c r="OHR48" s="214"/>
      <c r="OHS48" s="214"/>
      <c r="OHT48" s="214"/>
      <c r="OHU48" s="214"/>
      <c r="OHV48" s="214"/>
      <c r="OHW48" s="214"/>
      <c r="OHX48" s="214"/>
      <c r="OHY48" s="214"/>
      <c r="OHZ48" s="214"/>
      <c r="OIA48" s="214"/>
      <c r="OIB48" s="214"/>
      <c r="OIC48" s="214"/>
      <c r="OID48" s="214"/>
      <c r="OIE48" s="214"/>
      <c r="OIF48" s="214"/>
      <c r="OIG48" s="214"/>
      <c r="OIH48" s="214"/>
      <c r="OII48" s="214"/>
      <c r="OIJ48" s="214"/>
      <c r="OIK48" s="214"/>
      <c r="OIL48" s="214"/>
      <c r="OIM48" s="214"/>
      <c r="OIN48" s="214"/>
      <c r="OIO48" s="214"/>
      <c r="OIP48" s="214"/>
      <c r="OIQ48" s="214"/>
      <c r="OIR48" s="214"/>
      <c r="OIS48" s="214"/>
      <c r="OIT48" s="214"/>
      <c r="OIU48" s="214"/>
      <c r="OIV48" s="214"/>
      <c r="OIW48" s="214"/>
      <c r="OIX48" s="214"/>
      <c r="OIY48" s="214"/>
      <c r="OIZ48" s="214"/>
      <c r="OJA48" s="214"/>
      <c r="OJB48" s="214"/>
      <c r="OJC48" s="214"/>
      <c r="OJD48" s="214"/>
      <c r="OJE48" s="214"/>
      <c r="OJF48" s="214"/>
      <c r="OJG48" s="214"/>
      <c r="OJH48" s="214"/>
      <c r="OJI48" s="214"/>
      <c r="OJJ48" s="214"/>
      <c r="OJK48" s="214"/>
      <c r="OJL48" s="214"/>
      <c r="OJM48" s="214"/>
      <c r="OJN48" s="214"/>
      <c r="OJO48" s="214"/>
      <c r="OJP48" s="214"/>
      <c r="OJQ48" s="214"/>
      <c r="OJR48" s="214"/>
      <c r="OJS48" s="214"/>
      <c r="OJT48" s="214"/>
      <c r="OJU48" s="214"/>
      <c r="OJV48" s="214"/>
      <c r="OJW48" s="214"/>
      <c r="OJX48" s="214"/>
      <c r="OJY48" s="214"/>
      <c r="OJZ48" s="214"/>
      <c r="OKA48" s="214"/>
      <c r="OKB48" s="214"/>
      <c r="OKC48" s="214"/>
      <c r="OKD48" s="214"/>
      <c r="OKE48" s="214"/>
      <c r="OKF48" s="214"/>
      <c r="OKG48" s="214"/>
      <c r="OKH48" s="214"/>
      <c r="OKI48" s="214"/>
      <c r="OKJ48" s="214"/>
      <c r="OKK48" s="214"/>
      <c r="OKL48" s="214"/>
      <c r="OKM48" s="214"/>
      <c r="OKN48" s="214"/>
      <c r="OKO48" s="214"/>
      <c r="OKP48" s="214"/>
      <c r="OKQ48" s="214"/>
      <c r="OKR48" s="214"/>
      <c r="OKS48" s="214"/>
      <c r="OKT48" s="214"/>
      <c r="OKU48" s="214"/>
      <c r="OKV48" s="214"/>
      <c r="OKW48" s="214"/>
      <c r="OKX48" s="214"/>
      <c r="OKY48" s="214"/>
      <c r="OKZ48" s="214"/>
      <c r="OLA48" s="214"/>
      <c r="OLB48" s="214"/>
      <c r="OLC48" s="214"/>
      <c r="OLD48" s="214"/>
      <c r="OLE48" s="214"/>
      <c r="OLF48" s="214"/>
      <c r="OLG48" s="214"/>
      <c r="OLH48" s="214"/>
      <c r="OLI48" s="214"/>
      <c r="OLJ48" s="214"/>
      <c r="OLK48" s="214"/>
      <c r="OLL48" s="214"/>
      <c r="OLM48" s="214"/>
      <c r="OLN48" s="214"/>
      <c r="OLO48" s="214"/>
      <c r="OLP48" s="214"/>
      <c r="OLQ48" s="214"/>
      <c r="OLR48" s="214"/>
      <c r="OLS48" s="214"/>
      <c r="OLT48" s="214"/>
      <c r="OLU48" s="214"/>
      <c r="OLV48" s="214"/>
      <c r="OLW48" s="214"/>
      <c r="OLX48" s="214"/>
      <c r="OLY48" s="214"/>
      <c r="OLZ48" s="214"/>
      <c r="OMA48" s="214"/>
      <c r="OMB48" s="214"/>
      <c r="OMC48" s="214"/>
      <c r="OMD48" s="214"/>
      <c r="OME48" s="214"/>
      <c r="OMF48" s="214"/>
      <c r="OMG48" s="214"/>
      <c r="OMH48" s="214"/>
      <c r="OMI48" s="214"/>
      <c r="OMJ48" s="214"/>
      <c r="OMK48" s="214"/>
      <c r="OML48" s="214"/>
      <c r="OMM48" s="214"/>
      <c r="OMN48" s="214"/>
      <c r="OMO48" s="214"/>
      <c r="OMP48" s="214"/>
      <c r="OMQ48" s="214"/>
      <c r="OMR48" s="214"/>
      <c r="OMS48" s="214"/>
      <c r="OMT48" s="214"/>
      <c r="OMU48" s="214"/>
      <c r="OMV48" s="214"/>
      <c r="OMW48" s="214"/>
      <c r="OMX48" s="214"/>
      <c r="OMY48" s="214"/>
      <c r="OMZ48" s="214"/>
      <c r="ONA48" s="214"/>
      <c r="ONB48" s="214"/>
      <c r="ONC48" s="214"/>
      <c r="OND48" s="214"/>
      <c r="ONE48" s="214"/>
      <c r="ONF48" s="214"/>
      <c r="ONG48" s="214"/>
      <c r="ONH48" s="214"/>
      <c r="ONI48" s="214"/>
      <c r="ONJ48" s="214"/>
      <c r="ONK48" s="214"/>
      <c r="ONL48" s="214"/>
      <c r="ONM48" s="214"/>
      <c r="ONN48" s="214"/>
      <c r="ONO48" s="214"/>
      <c r="ONP48" s="214"/>
      <c r="ONQ48" s="214"/>
      <c r="ONR48" s="214"/>
      <c r="ONS48" s="214"/>
      <c r="ONT48" s="214"/>
      <c r="ONU48" s="214"/>
      <c r="ONV48" s="214"/>
      <c r="ONW48" s="214"/>
      <c r="ONX48" s="214"/>
      <c r="ONY48" s="214"/>
      <c r="ONZ48" s="214"/>
      <c r="OOA48" s="214"/>
      <c r="OOB48" s="214"/>
      <c r="OOC48" s="214"/>
      <c r="OOD48" s="214"/>
      <c r="OOE48" s="214"/>
      <c r="OOF48" s="214"/>
      <c r="OOG48" s="214"/>
      <c r="OOH48" s="214"/>
      <c r="OOI48" s="214"/>
      <c r="OOJ48" s="214"/>
      <c r="OOK48" s="214"/>
      <c r="OOL48" s="214"/>
      <c r="OOM48" s="214"/>
      <c r="OON48" s="214"/>
      <c r="OOO48" s="214"/>
      <c r="OOP48" s="214"/>
      <c r="OOQ48" s="214"/>
      <c r="OOR48" s="214"/>
      <c r="OOS48" s="214"/>
      <c r="OOT48" s="214"/>
      <c r="OOU48" s="214"/>
      <c r="OOV48" s="214"/>
      <c r="OOW48" s="214"/>
      <c r="OOX48" s="214"/>
      <c r="OOY48" s="214"/>
      <c r="OOZ48" s="214"/>
      <c r="OPA48" s="214"/>
      <c r="OPB48" s="214"/>
      <c r="OPC48" s="214"/>
      <c r="OPD48" s="214"/>
      <c r="OPE48" s="214"/>
      <c r="OPF48" s="214"/>
      <c r="OPG48" s="214"/>
      <c r="OPH48" s="214"/>
      <c r="OPI48" s="214"/>
      <c r="OPJ48" s="214"/>
      <c r="OPK48" s="214"/>
      <c r="OPL48" s="214"/>
      <c r="OPM48" s="214"/>
      <c r="OPN48" s="214"/>
      <c r="OPO48" s="214"/>
      <c r="OPP48" s="214"/>
      <c r="OPQ48" s="214"/>
      <c r="OPR48" s="214"/>
      <c r="OPS48" s="214"/>
      <c r="OPT48" s="214"/>
      <c r="OPU48" s="214"/>
      <c r="OPV48" s="214"/>
      <c r="OPW48" s="214"/>
      <c r="OPX48" s="214"/>
      <c r="OPY48" s="214"/>
      <c r="OPZ48" s="214"/>
      <c r="OQA48" s="214"/>
      <c r="OQB48" s="214"/>
      <c r="OQC48" s="214"/>
      <c r="OQD48" s="214"/>
      <c r="OQE48" s="214"/>
      <c r="OQF48" s="214"/>
      <c r="OQG48" s="214"/>
      <c r="OQH48" s="214"/>
      <c r="OQI48" s="214"/>
      <c r="OQJ48" s="214"/>
      <c r="OQK48" s="214"/>
      <c r="OQL48" s="214"/>
      <c r="OQM48" s="214"/>
      <c r="OQN48" s="214"/>
      <c r="OQO48" s="214"/>
      <c r="OQP48" s="214"/>
      <c r="OQQ48" s="214"/>
      <c r="OQR48" s="214"/>
      <c r="OQS48" s="214"/>
      <c r="OQT48" s="214"/>
      <c r="OQU48" s="214"/>
      <c r="OQV48" s="214"/>
      <c r="OQW48" s="214"/>
      <c r="OQX48" s="214"/>
      <c r="OQY48" s="214"/>
      <c r="OQZ48" s="214"/>
      <c r="ORA48" s="214"/>
      <c r="ORB48" s="214"/>
      <c r="ORC48" s="214"/>
      <c r="ORD48" s="214"/>
      <c r="ORE48" s="214"/>
      <c r="ORF48" s="214"/>
      <c r="ORG48" s="214"/>
      <c r="ORH48" s="214"/>
      <c r="ORI48" s="214"/>
      <c r="ORJ48" s="214"/>
      <c r="ORK48" s="214"/>
      <c r="ORL48" s="214"/>
      <c r="ORM48" s="214"/>
      <c r="ORN48" s="214"/>
      <c r="ORO48" s="214"/>
      <c r="ORP48" s="214"/>
      <c r="ORQ48" s="214"/>
      <c r="ORR48" s="214"/>
      <c r="ORS48" s="214"/>
      <c r="ORT48" s="214"/>
      <c r="ORU48" s="214"/>
      <c r="ORV48" s="214"/>
      <c r="ORW48" s="214"/>
      <c r="ORX48" s="214"/>
      <c r="ORY48" s="214"/>
      <c r="ORZ48" s="214"/>
      <c r="OSA48" s="214"/>
      <c r="OSB48" s="214"/>
      <c r="OSC48" s="214"/>
      <c r="OSD48" s="214"/>
      <c r="OSE48" s="214"/>
      <c r="OSF48" s="214"/>
      <c r="OSG48" s="214"/>
      <c r="OSH48" s="214"/>
      <c r="OSI48" s="214"/>
      <c r="OSJ48" s="214"/>
      <c r="OSK48" s="214"/>
      <c r="OSL48" s="214"/>
      <c r="OSM48" s="214"/>
      <c r="OSN48" s="214"/>
      <c r="OSO48" s="214"/>
      <c r="OSP48" s="214"/>
      <c r="OSQ48" s="214"/>
      <c r="OSR48" s="214"/>
      <c r="OSS48" s="214"/>
      <c r="OST48" s="214"/>
      <c r="OSU48" s="214"/>
      <c r="OSV48" s="214"/>
      <c r="OSW48" s="214"/>
      <c r="OSX48" s="214"/>
      <c r="OSY48" s="214"/>
      <c r="OSZ48" s="214"/>
      <c r="OTA48" s="214"/>
      <c r="OTB48" s="214"/>
      <c r="OTC48" s="214"/>
      <c r="OTD48" s="214"/>
      <c r="OTE48" s="214"/>
      <c r="OTF48" s="214"/>
      <c r="OTG48" s="214"/>
      <c r="OTH48" s="214"/>
      <c r="OTI48" s="214"/>
      <c r="OTJ48" s="214"/>
      <c r="OTK48" s="214"/>
      <c r="OTL48" s="214"/>
      <c r="OTM48" s="214"/>
      <c r="OTN48" s="214"/>
      <c r="OTO48" s="214"/>
      <c r="OTP48" s="214"/>
      <c r="OTQ48" s="214"/>
      <c r="OTR48" s="214"/>
      <c r="OTS48" s="214"/>
      <c r="OTT48" s="214"/>
      <c r="OTU48" s="214"/>
      <c r="OTV48" s="214"/>
      <c r="OTW48" s="214"/>
      <c r="OTX48" s="214"/>
      <c r="OTY48" s="214"/>
      <c r="OTZ48" s="214"/>
      <c r="OUA48" s="214"/>
      <c r="OUB48" s="214"/>
      <c r="OUC48" s="214"/>
      <c r="OUD48" s="214"/>
      <c r="OUE48" s="214"/>
      <c r="OUF48" s="214"/>
      <c r="OUG48" s="214"/>
      <c r="OUH48" s="214"/>
      <c r="OUI48" s="214"/>
      <c r="OUJ48" s="214"/>
      <c r="OUK48" s="214"/>
      <c r="OUL48" s="214"/>
      <c r="OUM48" s="214"/>
      <c r="OUN48" s="214"/>
      <c r="OUO48" s="214"/>
      <c r="OUP48" s="214"/>
      <c r="OUQ48" s="214"/>
      <c r="OUR48" s="214"/>
      <c r="OUS48" s="214"/>
      <c r="OUT48" s="214"/>
      <c r="OUU48" s="214"/>
      <c r="OUV48" s="214"/>
      <c r="OUW48" s="214"/>
      <c r="OUX48" s="214"/>
      <c r="OUY48" s="214"/>
      <c r="OUZ48" s="214"/>
      <c r="OVA48" s="214"/>
      <c r="OVB48" s="214"/>
      <c r="OVC48" s="214"/>
      <c r="OVD48" s="214"/>
      <c r="OVE48" s="214"/>
      <c r="OVF48" s="214"/>
      <c r="OVG48" s="214"/>
      <c r="OVH48" s="214"/>
      <c r="OVI48" s="214"/>
      <c r="OVJ48" s="214"/>
      <c r="OVK48" s="214"/>
      <c r="OVL48" s="214"/>
      <c r="OVM48" s="214"/>
      <c r="OVN48" s="214"/>
      <c r="OVO48" s="214"/>
      <c r="OVP48" s="214"/>
      <c r="OVQ48" s="214"/>
      <c r="OVR48" s="214"/>
      <c r="OVS48" s="214"/>
      <c r="OVT48" s="214"/>
      <c r="OVU48" s="214"/>
      <c r="OVV48" s="214"/>
      <c r="OVW48" s="214"/>
      <c r="OVX48" s="214"/>
      <c r="OVY48" s="214"/>
      <c r="OVZ48" s="214"/>
      <c r="OWA48" s="214"/>
      <c r="OWB48" s="214"/>
      <c r="OWC48" s="214"/>
      <c r="OWD48" s="214"/>
      <c r="OWE48" s="214"/>
      <c r="OWF48" s="214"/>
      <c r="OWG48" s="214"/>
      <c r="OWH48" s="214"/>
      <c r="OWI48" s="214"/>
      <c r="OWJ48" s="214"/>
      <c r="OWK48" s="214"/>
      <c r="OWL48" s="214"/>
      <c r="OWM48" s="214"/>
      <c r="OWN48" s="214"/>
      <c r="OWO48" s="214"/>
      <c r="OWP48" s="214"/>
      <c r="OWQ48" s="214"/>
      <c r="OWR48" s="214"/>
      <c r="OWS48" s="214"/>
      <c r="OWT48" s="214"/>
      <c r="OWU48" s="214"/>
      <c r="OWV48" s="214"/>
      <c r="OWW48" s="214"/>
      <c r="OWX48" s="214"/>
      <c r="OWY48" s="214"/>
      <c r="OWZ48" s="214"/>
      <c r="OXA48" s="214"/>
      <c r="OXB48" s="214"/>
      <c r="OXC48" s="214"/>
      <c r="OXD48" s="214"/>
      <c r="OXE48" s="214"/>
      <c r="OXF48" s="214"/>
      <c r="OXG48" s="214"/>
      <c r="OXH48" s="214"/>
      <c r="OXI48" s="214"/>
      <c r="OXJ48" s="214"/>
      <c r="OXK48" s="214"/>
      <c r="OXL48" s="214"/>
      <c r="OXM48" s="214"/>
      <c r="OXN48" s="214"/>
      <c r="OXO48" s="214"/>
      <c r="OXP48" s="214"/>
      <c r="OXQ48" s="214"/>
      <c r="OXR48" s="214"/>
      <c r="OXS48" s="214"/>
      <c r="OXT48" s="214"/>
      <c r="OXU48" s="214"/>
      <c r="OXV48" s="214"/>
      <c r="OXW48" s="214"/>
      <c r="OXX48" s="214"/>
      <c r="OXY48" s="214"/>
      <c r="OXZ48" s="214"/>
      <c r="OYA48" s="214"/>
      <c r="OYB48" s="214"/>
      <c r="OYC48" s="214"/>
      <c r="OYD48" s="214"/>
      <c r="OYE48" s="214"/>
      <c r="OYF48" s="214"/>
      <c r="OYG48" s="214"/>
      <c r="OYH48" s="214"/>
      <c r="OYI48" s="214"/>
      <c r="OYJ48" s="214"/>
      <c r="OYK48" s="214"/>
      <c r="OYL48" s="214"/>
      <c r="OYM48" s="214"/>
      <c r="OYN48" s="214"/>
      <c r="OYO48" s="214"/>
      <c r="OYP48" s="214"/>
      <c r="OYQ48" s="214"/>
      <c r="OYR48" s="214"/>
      <c r="OYS48" s="214"/>
      <c r="OYT48" s="214"/>
      <c r="OYU48" s="214"/>
      <c r="OYV48" s="214"/>
      <c r="OYW48" s="214"/>
      <c r="OYX48" s="214"/>
      <c r="OYY48" s="214"/>
      <c r="OYZ48" s="214"/>
      <c r="OZA48" s="214"/>
      <c r="OZB48" s="214"/>
      <c r="OZC48" s="214"/>
      <c r="OZD48" s="214"/>
      <c r="OZE48" s="214"/>
      <c r="OZF48" s="214"/>
      <c r="OZG48" s="214"/>
      <c r="OZH48" s="214"/>
      <c r="OZI48" s="214"/>
      <c r="OZJ48" s="214"/>
      <c r="OZK48" s="214"/>
      <c r="OZL48" s="214"/>
      <c r="OZM48" s="214"/>
      <c r="OZN48" s="214"/>
      <c r="OZO48" s="214"/>
      <c r="OZP48" s="214"/>
      <c r="OZQ48" s="214"/>
      <c r="OZR48" s="214"/>
      <c r="OZS48" s="214"/>
      <c r="OZT48" s="214"/>
      <c r="OZU48" s="214"/>
      <c r="OZV48" s="214"/>
      <c r="OZW48" s="214"/>
      <c r="OZX48" s="214"/>
      <c r="OZY48" s="214"/>
      <c r="OZZ48" s="214"/>
      <c r="PAA48" s="214"/>
      <c r="PAB48" s="214"/>
      <c r="PAC48" s="214"/>
      <c r="PAD48" s="214"/>
      <c r="PAE48" s="214"/>
      <c r="PAF48" s="214"/>
      <c r="PAG48" s="214"/>
      <c r="PAH48" s="214"/>
      <c r="PAI48" s="214"/>
      <c r="PAJ48" s="214"/>
      <c r="PAK48" s="214"/>
      <c r="PAL48" s="214"/>
      <c r="PAM48" s="214"/>
      <c r="PAN48" s="214"/>
      <c r="PAO48" s="214"/>
      <c r="PAP48" s="214"/>
      <c r="PAQ48" s="214"/>
      <c r="PAR48" s="214"/>
      <c r="PAS48" s="214"/>
      <c r="PAT48" s="214"/>
      <c r="PAU48" s="214"/>
      <c r="PAV48" s="214"/>
      <c r="PAW48" s="214"/>
      <c r="PAX48" s="214"/>
      <c r="PAY48" s="214"/>
      <c r="PAZ48" s="214"/>
      <c r="PBA48" s="214"/>
      <c r="PBB48" s="214"/>
      <c r="PBC48" s="214"/>
      <c r="PBD48" s="214"/>
      <c r="PBE48" s="214"/>
      <c r="PBF48" s="214"/>
      <c r="PBG48" s="214"/>
      <c r="PBH48" s="214"/>
      <c r="PBI48" s="214"/>
      <c r="PBJ48" s="214"/>
      <c r="PBK48" s="214"/>
      <c r="PBL48" s="214"/>
      <c r="PBM48" s="214"/>
      <c r="PBN48" s="214"/>
      <c r="PBO48" s="214"/>
      <c r="PBP48" s="214"/>
      <c r="PBQ48" s="214"/>
      <c r="PBR48" s="214"/>
      <c r="PBS48" s="214"/>
      <c r="PBT48" s="214"/>
      <c r="PBU48" s="214"/>
      <c r="PBV48" s="214"/>
      <c r="PBW48" s="214"/>
      <c r="PBX48" s="214"/>
      <c r="PBY48" s="214"/>
      <c r="PBZ48" s="214"/>
      <c r="PCA48" s="214"/>
      <c r="PCB48" s="214"/>
      <c r="PCC48" s="214"/>
      <c r="PCD48" s="214"/>
      <c r="PCE48" s="214"/>
      <c r="PCF48" s="214"/>
      <c r="PCG48" s="214"/>
      <c r="PCH48" s="214"/>
      <c r="PCI48" s="214"/>
      <c r="PCJ48" s="214"/>
      <c r="PCK48" s="214"/>
      <c r="PCL48" s="214"/>
      <c r="PCM48" s="214"/>
      <c r="PCN48" s="214"/>
      <c r="PCO48" s="214"/>
      <c r="PCP48" s="214"/>
      <c r="PCQ48" s="214"/>
      <c r="PCR48" s="214"/>
      <c r="PCS48" s="214"/>
      <c r="PCT48" s="214"/>
      <c r="PCU48" s="214"/>
      <c r="PCV48" s="214"/>
      <c r="PCW48" s="214"/>
      <c r="PCX48" s="214"/>
      <c r="PCY48" s="214"/>
      <c r="PCZ48" s="214"/>
      <c r="PDA48" s="214"/>
      <c r="PDB48" s="214"/>
      <c r="PDC48" s="214"/>
      <c r="PDD48" s="214"/>
      <c r="PDE48" s="214"/>
      <c r="PDF48" s="214"/>
      <c r="PDG48" s="214"/>
      <c r="PDH48" s="214"/>
      <c r="PDI48" s="214"/>
      <c r="PDJ48" s="214"/>
      <c r="PDK48" s="214"/>
      <c r="PDL48" s="214"/>
      <c r="PDM48" s="214"/>
      <c r="PDN48" s="214"/>
      <c r="PDO48" s="214"/>
      <c r="PDP48" s="214"/>
      <c r="PDQ48" s="214"/>
      <c r="PDR48" s="214"/>
      <c r="PDS48" s="214"/>
      <c r="PDT48" s="214"/>
      <c r="PDU48" s="214"/>
      <c r="PDV48" s="214"/>
      <c r="PDW48" s="214"/>
      <c r="PDX48" s="214"/>
      <c r="PDY48" s="214"/>
      <c r="PDZ48" s="214"/>
      <c r="PEA48" s="214"/>
      <c r="PEB48" s="214"/>
      <c r="PEC48" s="214"/>
      <c r="PED48" s="214"/>
      <c r="PEE48" s="214"/>
      <c r="PEF48" s="214"/>
      <c r="PEG48" s="214"/>
      <c r="PEH48" s="214"/>
      <c r="PEI48" s="214"/>
      <c r="PEJ48" s="214"/>
      <c r="PEK48" s="214"/>
      <c r="PEL48" s="214"/>
      <c r="PEM48" s="214"/>
      <c r="PEN48" s="214"/>
      <c r="PEO48" s="214"/>
      <c r="PEP48" s="214"/>
      <c r="PEQ48" s="214"/>
      <c r="PER48" s="214"/>
      <c r="PES48" s="214"/>
      <c r="PET48" s="214"/>
      <c r="PEU48" s="214"/>
      <c r="PEV48" s="214"/>
      <c r="PEW48" s="214"/>
      <c r="PEX48" s="214"/>
      <c r="PEY48" s="214"/>
      <c r="PEZ48" s="214"/>
      <c r="PFA48" s="214"/>
      <c r="PFB48" s="214"/>
      <c r="PFC48" s="214"/>
      <c r="PFD48" s="214"/>
      <c r="PFE48" s="214"/>
      <c r="PFF48" s="214"/>
      <c r="PFG48" s="214"/>
      <c r="PFH48" s="214"/>
      <c r="PFI48" s="214"/>
      <c r="PFJ48" s="214"/>
      <c r="PFK48" s="214"/>
      <c r="PFL48" s="214"/>
      <c r="PFM48" s="214"/>
      <c r="PFN48" s="214"/>
      <c r="PFO48" s="214"/>
      <c r="PFP48" s="214"/>
      <c r="PFQ48" s="214"/>
      <c r="PFR48" s="214"/>
      <c r="PFS48" s="214"/>
      <c r="PFT48" s="214"/>
      <c r="PFU48" s="214"/>
      <c r="PFV48" s="214"/>
      <c r="PFW48" s="214"/>
      <c r="PFX48" s="214"/>
      <c r="PFY48" s="214"/>
      <c r="PFZ48" s="214"/>
      <c r="PGA48" s="214"/>
      <c r="PGB48" s="214"/>
      <c r="PGC48" s="214"/>
      <c r="PGD48" s="214"/>
      <c r="PGE48" s="214"/>
      <c r="PGF48" s="214"/>
      <c r="PGG48" s="214"/>
      <c r="PGH48" s="214"/>
      <c r="PGI48" s="214"/>
      <c r="PGJ48" s="214"/>
      <c r="PGK48" s="214"/>
      <c r="PGL48" s="214"/>
      <c r="PGM48" s="214"/>
      <c r="PGN48" s="214"/>
      <c r="PGO48" s="214"/>
      <c r="PGP48" s="214"/>
      <c r="PGQ48" s="214"/>
      <c r="PGR48" s="214"/>
      <c r="PGS48" s="214"/>
      <c r="PGT48" s="214"/>
      <c r="PGU48" s="214"/>
      <c r="PGV48" s="214"/>
      <c r="PGW48" s="214"/>
      <c r="PGX48" s="214"/>
      <c r="PGY48" s="214"/>
      <c r="PGZ48" s="214"/>
      <c r="PHA48" s="214"/>
      <c r="PHB48" s="214"/>
      <c r="PHC48" s="214"/>
      <c r="PHD48" s="214"/>
      <c r="PHE48" s="214"/>
      <c r="PHF48" s="214"/>
      <c r="PHG48" s="214"/>
      <c r="PHH48" s="214"/>
      <c r="PHI48" s="214"/>
      <c r="PHJ48" s="214"/>
      <c r="PHK48" s="214"/>
      <c r="PHL48" s="214"/>
      <c r="PHM48" s="214"/>
      <c r="PHN48" s="214"/>
      <c r="PHO48" s="214"/>
      <c r="PHP48" s="214"/>
      <c r="PHQ48" s="214"/>
      <c r="PHR48" s="214"/>
      <c r="PHS48" s="214"/>
      <c r="PHT48" s="214"/>
      <c r="PHU48" s="214"/>
      <c r="PHV48" s="214"/>
      <c r="PHW48" s="214"/>
      <c r="PHX48" s="214"/>
      <c r="PHY48" s="214"/>
      <c r="PHZ48" s="214"/>
      <c r="PIA48" s="214"/>
      <c r="PIB48" s="214"/>
      <c r="PIC48" s="214"/>
      <c r="PID48" s="214"/>
      <c r="PIE48" s="214"/>
      <c r="PIF48" s="214"/>
      <c r="PIG48" s="214"/>
      <c r="PIH48" s="214"/>
      <c r="PII48" s="214"/>
      <c r="PIJ48" s="214"/>
      <c r="PIK48" s="214"/>
      <c r="PIL48" s="214"/>
      <c r="PIM48" s="214"/>
      <c r="PIN48" s="214"/>
      <c r="PIO48" s="214"/>
      <c r="PIP48" s="214"/>
      <c r="PIQ48" s="214"/>
      <c r="PIR48" s="214"/>
      <c r="PIS48" s="214"/>
      <c r="PIT48" s="214"/>
      <c r="PIU48" s="214"/>
      <c r="PIV48" s="214"/>
      <c r="PIW48" s="214"/>
      <c r="PIX48" s="214"/>
      <c r="PIY48" s="214"/>
      <c r="PIZ48" s="214"/>
      <c r="PJA48" s="214"/>
      <c r="PJB48" s="214"/>
      <c r="PJC48" s="214"/>
      <c r="PJD48" s="214"/>
      <c r="PJE48" s="214"/>
      <c r="PJF48" s="214"/>
      <c r="PJG48" s="214"/>
      <c r="PJH48" s="214"/>
      <c r="PJI48" s="214"/>
      <c r="PJJ48" s="214"/>
      <c r="PJK48" s="214"/>
      <c r="PJL48" s="214"/>
      <c r="PJM48" s="214"/>
      <c r="PJN48" s="214"/>
      <c r="PJO48" s="214"/>
      <c r="PJP48" s="214"/>
      <c r="PJQ48" s="214"/>
      <c r="PJR48" s="214"/>
      <c r="PJS48" s="214"/>
      <c r="PJT48" s="214"/>
      <c r="PJU48" s="214"/>
      <c r="PJV48" s="214"/>
      <c r="PJW48" s="214"/>
      <c r="PJX48" s="214"/>
      <c r="PJY48" s="214"/>
      <c r="PJZ48" s="214"/>
      <c r="PKA48" s="214"/>
      <c r="PKB48" s="214"/>
      <c r="PKC48" s="214"/>
      <c r="PKD48" s="214"/>
      <c r="PKE48" s="214"/>
      <c r="PKF48" s="214"/>
      <c r="PKG48" s="214"/>
      <c r="PKH48" s="214"/>
      <c r="PKI48" s="214"/>
      <c r="PKJ48" s="214"/>
      <c r="PKK48" s="214"/>
      <c r="PKL48" s="214"/>
      <c r="PKM48" s="214"/>
      <c r="PKN48" s="214"/>
      <c r="PKO48" s="214"/>
      <c r="PKP48" s="214"/>
      <c r="PKQ48" s="214"/>
      <c r="PKR48" s="214"/>
      <c r="PKS48" s="214"/>
      <c r="PKT48" s="214"/>
      <c r="PKU48" s="214"/>
      <c r="PKV48" s="214"/>
      <c r="PKW48" s="214"/>
      <c r="PKX48" s="214"/>
      <c r="PKY48" s="214"/>
      <c r="PKZ48" s="214"/>
      <c r="PLA48" s="214"/>
      <c r="PLB48" s="214"/>
      <c r="PLC48" s="214"/>
      <c r="PLD48" s="214"/>
      <c r="PLE48" s="214"/>
      <c r="PLF48" s="214"/>
      <c r="PLG48" s="214"/>
      <c r="PLH48" s="214"/>
      <c r="PLI48" s="214"/>
      <c r="PLJ48" s="214"/>
      <c r="PLK48" s="214"/>
      <c r="PLL48" s="214"/>
      <c r="PLM48" s="214"/>
      <c r="PLN48" s="214"/>
      <c r="PLO48" s="214"/>
      <c r="PLP48" s="214"/>
      <c r="PLQ48" s="214"/>
      <c r="PLR48" s="214"/>
      <c r="PLS48" s="214"/>
      <c r="PLT48" s="214"/>
      <c r="PLU48" s="214"/>
      <c r="PLV48" s="214"/>
      <c r="PLW48" s="214"/>
      <c r="PLX48" s="214"/>
      <c r="PLY48" s="214"/>
      <c r="PLZ48" s="214"/>
      <c r="PMA48" s="214"/>
      <c r="PMB48" s="214"/>
      <c r="PMC48" s="214"/>
      <c r="PMD48" s="214"/>
      <c r="PME48" s="214"/>
      <c r="PMF48" s="214"/>
      <c r="PMG48" s="214"/>
      <c r="PMH48" s="214"/>
      <c r="PMI48" s="214"/>
      <c r="PMJ48" s="214"/>
      <c r="PMK48" s="214"/>
      <c r="PML48" s="214"/>
      <c r="PMM48" s="214"/>
      <c r="PMN48" s="214"/>
      <c r="PMO48" s="214"/>
      <c r="PMP48" s="214"/>
      <c r="PMQ48" s="214"/>
      <c r="PMR48" s="214"/>
      <c r="PMS48" s="214"/>
      <c r="PMT48" s="214"/>
      <c r="PMU48" s="214"/>
      <c r="PMV48" s="214"/>
      <c r="PMW48" s="214"/>
      <c r="PMX48" s="214"/>
      <c r="PMY48" s="214"/>
      <c r="PMZ48" s="214"/>
      <c r="PNA48" s="214"/>
      <c r="PNB48" s="214"/>
      <c r="PNC48" s="214"/>
      <c r="PND48" s="214"/>
      <c r="PNE48" s="214"/>
      <c r="PNF48" s="214"/>
      <c r="PNG48" s="214"/>
      <c r="PNH48" s="214"/>
      <c r="PNI48" s="214"/>
      <c r="PNJ48" s="214"/>
      <c r="PNK48" s="214"/>
      <c r="PNL48" s="214"/>
      <c r="PNM48" s="214"/>
      <c r="PNN48" s="214"/>
      <c r="PNO48" s="214"/>
      <c r="PNP48" s="214"/>
      <c r="PNQ48" s="214"/>
      <c r="PNR48" s="214"/>
      <c r="PNS48" s="214"/>
      <c r="PNT48" s="214"/>
      <c r="PNU48" s="214"/>
      <c r="PNV48" s="214"/>
      <c r="PNW48" s="214"/>
      <c r="PNX48" s="214"/>
      <c r="PNY48" s="214"/>
      <c r="PNZ48" s="214"/>
      <c r="POA48" s="214"/>
      <c r="POB48" s="214"/>
      <c r="POC48" s="214"/>
      <c r="POD48" s="214"/>
      <c r="POE48" s="214"/>
      <c r="POF48" s="214"/>
      <c r="POG48" s="214"/>
      <c r="POH48" s="214"/>
      <c r="POI48" s="214"/>
      <c r="POJ48" s="214"/>
      <c r="POK48" s="214"/>
      <c r="POL48" s="214"/>
      <c r="POM48" s="214"/>
      <c r="PON48" s="214"/>
      <c r="POO48" s="214"/>
      <c r="POP48" s="214"/>
      <c r="POQ48" s="214"/>
      <c r="POR48" s="214"/>
      <c r="POS48" s="214"/>
      <c r="POT48" s="214"/>
      <c r="POU48" s="214"/>
      <c r="POV48" s="214"/>
      <c r="POW48" s="214"/>
      <c r="POX48" s="214"/>
      <c r="POY48" s="214"/>
      <c r="POZ48" s="214"/>
      <c r="PPA48" s="214"/>
      <c r="PPB48" s="214"/>
      <c r="PPC48" s="214"/>
      <c r="PPD48" s="214"/>
      <c r="PPE48" s="214"/>
      <c r="PPF48" s="214"/>
      <c r="PPG48" s="214"/>
      <c r="PPH48" s="214"/>
      <c r="PPI48" s="214"/>
      <c r="PPJ48" s="214"/>
      <c r="PPK48" s="214"/>
      <c r="PPL48" s="214"/>
      <c r="PPM48" s="214"/>
      <c r="PPN48" s="214"/>
      <c r="PPO48" s="214"/>
      <c r="PPP48" s="214"/>
      <c r="PPQ48" s="214"/>
      <c r="PPR48" s="214"/>
      <c r="PPS48" s="214"/>
      <c r="PPT48" s="214"/>
      <c r="PPU48" s="214"/>
      <c r="PPV48" s="214"/>
      <c r="PPW48" s="214"/>
      <c r="PPX48" s="214"/>
      <c r="PPY48" s="214"/>
      <c r="PPZ48" s="214"/>
      <c r="PQA48" s="214"/>
      <c r="PQB48" s="214"/>
      <c r="PQC48" s="214"/>
      <c r="PQD48" s="214"/>
      <c r="PQE48" s="214"/>
      <c r="PQF48" s="214"/>
      <c r="PQG48" s="214"/>
      <c r="PQH48" s="214"/>
      <c r="PQI48" s="214"/>
      <c r="PQJ48" s="214"/>
      <c r="PQK48" s="214"/>
      <c r="PQL48" s="214"/>
      <c r="PQM48" s="214"/>
      <c r="PQN48" s="214"/>
      <c r="PQO48" s="214"/>
      <c r="PQP48" s="214"/>
      <c r="PQQ48" s="214"/>
      <c r="PQR48" s="214"/>
      <c r="PQS48" s="214"/>
      <c r="PQT48" s="214"/>
      <c r="PQU48" s="214"/>
      <c r="PQV48" s="214"/>
      <c r="PQW48" s="214"/>
      <c r="PQX48" s="214"/>
      <c r="PQY48" s="214"/>
      <c r="PQZ48" s="214"/>
      <c r="PRA48" s="214"/>
      <c r="PRB48" s="214"/>
      <c r="PRC48" s="214"/>
      <c r="PRD48" s="214"/>
      <c r="PRE48" s="214"/>
      <c r="PRF48" s="214"/>
      <c r="PRG48" s="214"/>
      <c r="PRH48" s="214"/>
      <c r="PRI48" s="214"/>
      <c r="PRJ48" s="214"/>
      <c r="PRK48" s="214"/>
      <c r="PRL48" s="214"/>
      <c r="PRM48" s="214"/>
      <c r="PRN48" s="214"/>
      <c r="PRO48" s="214"/>
      <c r="PRP48" s="214"/>
      <c r="PRQ48" s="214"/>
      <c r="PRR48" s="214"/>
      <c r="PRS48" s="214"/>
      <c r="PRT48" s="214"/>
      <c r="PRU48" s="214"/>
      <c r="PRV48" s="214"/>
      <c r="PRW48" s="214"/>
      <c r="PRX48" s="214"/>
      <c r="PRY48" s="214"/>
      <c r="PRZ48" s="214"/>
      <c r="PSA48" s="214"/>
      <c r="PSB48" s="214"/>
      <c r="PSC48" s="214"/>
      <c r="PSD48" s="214"/>
      <c r="PSE48" s="214"/>
      <c r="PSF48" s="214"/>
      <c r="PSG48" s="214"/>
      <c r="PSH48" s="214"/>
      <c r="PSI48" s="214"/>
      <c r="PSJ48" s="214"/>
      <c r="PSK48" s="214"/>
      <c r="PSL48" s="214"/>
      <c r="PSM48" s="214"/>
      <c r="PSN48" s="214"/>
      <c r="PSO48" s="214"/>
      <c r="PSP48" s="214"/>
      <c r="PSQ48" s="214"/>
      <c r="PSR48" s="214"/>
      <c r="PSS48" s="214"/>
      <c r="PST48" s="214"/>
      <c r="PSU48" s="214"/>
      <c r="PSV48" s="214"/>
      <c r="PSW48" s="214"/>
      <c r="PSX48" s="214"/>
      <c r="PSY48" s="214"/>
      <c r="PSZ48" s="214"/>
      <c r="PTA48" s="214"/>
      <c r="PTB48" s="214"/>
      <c r="PTC48" s="214"/>
      <c r="PTD48" s="214"/>
      <c r="PTE48" s="214"/>
      <c r="PTF48" s="214"/>
      <c r="PTG48" s="214"/>
      <c r="PTH48" s="214"/>
      <c r="PTI48" s="214"/>
      <c r="PTJ48" s="214"/>
      <c r="PTK48" s="214"/>
      <c r="PTL48" s="214"/>
      <c r="PTM48" s="214"/>
      <c r="PTN48" s="214"/>
      <c r="PTO48" s="214"/>
      <c r="PTP48" s="214"/>
      <c r="PTQ48" s="214"/>
      <c r="PTR48" s="214"/>
      <c r="PTS48" s="214"/>
      <c r="PTT48" s="214"/>
      <c r="PTU48" s="214"/>
      <c r="PTV48" s="214"/>
      <c r="PTW48" s="214"/>
      <c r="PTX48" s="214"/>
      <c r="PTY48" s="214"/>
      <c r="PTZ48" s="214"/>
      <c r="PUA48" s="214"/>
      <c r="PUB48" s="214"/>
      <c r="PUC48" s="214"/>
      <c r="PUD48" s="214"/>
      <c r="PUE48" s="214"/>
      <c r="PUF48" s="214"/>
      <c r="PUG48" s="214"/>
      <c r="PUH48" s="214"/>
      <c r="PUI48" s="214"/>
      <c r="PUJ48" s="214"/>
      <c r="PUK48" s="214"/>
      <c r="PUL48" s="214"/>
      <c r="PUM48" s="214"/>
      <c r="PUN48" s="214"/>
      <c r="PUO48" s="214"/>
      <c r="PUP48" s="214"/>
      <c r="PUQ48" s="214"/>
      <c r="PUR48" s="214"/>
      <c r="PUS48" s="214"/>
      <c r="PUT48" s="214"/>
      <c r="PUU48" s="214"/>
      <c r="PUV48" s="214"/>
      <c r="PUW48" s="214"/>
      <c r="PUX48" s="214"/>
      <c r="PUY48" s="214"/>
      <c r="PUZ48" s="214"/>
      <c r="PVA48" s="214"/>
      <c r="PVB48" s="214"/>
      <c r="PVC48" s="214"/>
      <c r="PVD48" s="214"/>
      <c r="PVE48" s="214"/>
      <c r="PVF48" s="214"/>
      <c r="PVG48" s="214"/>
      <c r="PVH48" s="214"/>
      <c r="PVI48" s="214"/>
      <c r="PVJ48" s="214"/>
      <c r="PVK48" s="214"/>
      <c r="PVL48" s="214"/>
      <c r="PVM48" s="214"/>
      <c r="PVN48" s="214"/>
      <c r="PVO48" s="214"/>
      <c r="PVP48" s="214"/>
      <c r="PVQ48" s="214"/>
      <c r="PVR48" s="214"/>
      <c r="PVS48" s="214"/>
      <c r="PVT48" s="214"/>
      <c r="PVU48" s="214"/>
      <c r="PVV48" s="214"/>
      <c r="PVW48" s="214"/>
      <c r="PVX48" s="214"/>
      <c r="PVY48" s="214"/>
      <c r="PVZ48" s="214"/>
      <c r="PWA48" s="214"/>
      <c r="PWB48" s="214"/>
      <c r="PWC48" s="214"/>
      <c r="PWD48" s="214"/>
      <c r="PWE48" s="214"/>
      <c r="PWF48" s="214"/>
      <c r="PWG48" s="214"/>
      <c r="PWH48" s="214"/>
      <c r="PWI48" s="214"/>
      <c r="PWJ48" s="214"/>
      <c r="PWK48" s="214"/>
      <c r="PWL48" s="214"/>
      <c r="PWM48" s="214"/>
      <c r="PWN48" s="214"/>
      <c r="PWO48" s="214"/>
      <c r="PWP48" s="214"/>
      <c r="PWQ48" s="214"/>
      <c r="PWR48" s="214"/>
      <c r="PWS48" s="214"/>
      <c r="PWT48" s="214"/>
      <c r="PWU48" s="214"/>
      <c r="PWV48" s="214"/>
      <c r="PWW48" s="214"/>
      <c r="PWX48" s="214"/>
      <c r="PWY48" s="214"/>
      <c r="PWZ48" s="214"/>
      <c r="PXA48" s="214"/>
      <c r="PXB48" s="214"/>
      <c r="PXC48" s="214"/>
      <c r="PXD48" s="214"/>
      <c r="PXE48" s="214"/>
      <c r="PXF48" s="214"/>
      <c r="PXG48" s="214"/>
      <c r="PXH48" s="214"/>
      <c r="PXI48" s="214"/>
      <c r="PXJ48" s="214"/>
      <c r="PXK48" s="214"/>
      <c r="PXL48" s="214"/>
      <c r="PXM48" s="214"/>
      <c r="PXN48" s="214"/>
      <c r="PXO48" s="214"/>
      <c r="PXP48" s="214"/>
      <c r="PXQ48" s="214"/>
      <c r="PXR48" s="214"/>
      <c r="PXS48" s="214"/>
      <c r="PXT48" s="214"/>
      <c r="PXU48" s="214"/>
      <c r="PXV48" s="214"/>
      <c r="PXW48" s="214"/>
      <c r="PXX48" s="214"/>
      <c r="PXY48" s="214"/>
      <c r="PXZ48" s="214"/>
      <c r="PYA48" s="214"/>
      <c r="PYB48" s="214"/>
      <c r="PYC48" s="214"/>
      <c r="PYD48" s="214"/>
      <c r="PYE48" s="214"/>
      <c r="PYF48" s="214"/>
      <c r="PYG48" s="214"/>
      <c r="PYH48" s="214"/>
      <c r="PYI48" s="214"/>
      <c r="PYJ48" s="214"/>
      <c r="PYK48" s="214"/>
      <c r="PYL48" s="214"/>
      <c r="PYM48" s="214"/>
      <c r="PYN48" s="214"/>
      <c r="PYO48" s="214"/>
      <c r="PYP48" s="214"/>
      <c r="PYQ48" s="214"/>
      <c r="PYR48" s="214"/>
      <c r="PYS48" s="214"/>
      <c r="PYT48" s="214"/>
      <c r="PYU48" s="214"/>
      <c r="PYV48" s="214"/>
      <c r="PYW48" s="214"/>
      <c r="PYX48" s="214"/>
      <c r="PYY48" s="214"/>
      <c r="PYZ48" s="214"/>
      <c r="PZA48" s="214"/>
      <c r="PZB48" s="214"/>
      <c r="PZC48" s="214"/>
      <c r="PZD48" s="214"/>
      <c r="PZE48" s="214"/>
      <c r="PZF48" s="214"/>
      <c r="PZG48" s="214"/>
      <c r="PZH48" s="214"/>
      <c r="PZI48" s="214"/>
      <c r="PZJ48" s="214"/>
      <c r="PZK48" s="214"/>
      <c r="PZL48" s="214"/>
      <c r="PZM48" s="214"/>
      <c r="PZN48" s="214"/>
      <c r="PZO48" s="214"/>
      <c r="PZP48" s="214"/>
      <c r="PZQ48" s="214"/>
      <c r="PZR48" s="214"/>
      <c r="PZS48" s="214"/>
      <c r="PZT48" s="214"/>
      <c r="PZU48" s="214"/>
      <c r="PZV48" s="214"/>
      <c r="PZW48" s="214"/>
      <c r="PZX48" s="214"/>
      <c r="PZY48" s="214"/>
      <c r="PZZ48" s="214"/>
      <c r="QAA48" s="214"/>
      <c r="QAB48" s="214"/>
      <c r="QAC48" s="214"/>
      <c r="QAD48" s="214"/>
      <c r="QAE48" s="214"/>
      <c r="QAF48" s="214"/>
      <c r="QAG48" s="214"/>
      <c r="QAH48" s="214"/>
      <c r="QAI48" s="214"/>
      <c r="QAJ48" s="214"/>
      <c r="QAK48" s="214"/>
      <c r="QAL48" s="214"/>
      <c r="QAM48" s="214"/>
      <c r="QAN48" s="214"/>
      <c r="QAO48" s="214"/>
      <c r="QAP48" s="214"/>
      <c r="QAQ48" s="214"/>
      <c r="QAR48" s="214"/>
      <c r="QAS48" s="214"/>
      <c r="QAT48" s="214"/>
      <c r="QAU48" s="214"/>
      <c r="QAV48" s="214"/>
      <c r="QAW48" s="214"/>
      <c r="QAX48" s="214"/>
      <c r="QAY48" s="214"/>
      <c r="QAZ48" s="214"/>
      <c r="QBA48" s="214"/>
      <c r="QBB48" s="214"/>
      <c r="QBC48" s="214"/>
      <c r="QBD48" s="214"/>
      <c r="QBE48" s="214"/>
      <c r="QBF48" s="214"/>
      <c r="QBG48" s="214"/>
      <c r="QBH48" s="214"/>
      <c r="QBI48" s="214"/>
      <c r="QBJ48" s="214"/>
      <c r="QBK48" s="214"/>
      <c r="QBL48" s="214"/>
      <c r="QBM48" s="214"/>
      <c r="QBN48" s="214"/>
      <c r="QBO48" s="214"/>
      <c r="QBP48" s="214"/>
      <c r="QBQ48" s="214"/>
      <c r="QBR48" s="214"/>
      <c r="QBS48" s="214"/>
      <c r="QBT48" s="214"/>
      <c r="QBU48" s="214"/>
      <c r="QBV48" s="214"/>
      <c r="QBW48" s="214"/>
      <c r="QBX48" s="214"/>
      <c r="QBY48" s="214"/>
      <c r="QBZ48" s="214"/>
      <c r="QCA48" s="214"/>
      <c r="QCB48" s="214"/>
      <c r="QCC48" s="214"/>
      <c r="QCD48" s="214"/>
      <c r="QCE48" s="214"/>
      <c r="QCF48" s="214"/>
      <c r="QCG48" s="214"/>
      <c r="QCH48" s="214"/>
      <c r="QCI48" s="214"/>
      <c r="QCJ48" s="214"/>
      <c r="QCK48" s="214"/>
      <c r="QCL48" s="214"/>
      <c r="QCM48" s="214"/>
      <c r="QCN48" s="214"/>
      <c r="QCO48" s="214"/>
      <c r="QCP48" s="214"/>
      <c r="QCQ48" s="214"/>
      <c r="QCR48" s="214"/>
      <c r="QCS48" s="214"/>
      <c r="QCT48" s="214"/>
      <c r="QCU48" s="214"/>
      <c r="QCV48" s="214"/>
      <c r="QCW48" s="214"/>
      <c r="QCX48" s="214"/>
      <c r="QCY48" s="214"/>
      <c r="QCZ48" s="214"/>
      <c r="QDA48" s="214"/>
      <c r="QDB48" s="214"/>
      <c r="QDC48" s="214"/>
      <c r="QDD48" s="214"/>
      <c r="QDE48" s="214"/>
      <c r="QDF48" s="214"/>
      <c r="QDG48" s="214"/>
      <c r="QDH48" s="214"/>
      <c r="QDI48" s="214"/>
      <c r="QDJ48" s="214"/>
      <c r="QDK48" s="214"/>
      <c r="QDL48" s="214"/>
      <c r="QDM48" s="214"/>
      <c r="QDN48" s="214"/>
      <c r="QDO48" s="214"/>
      <c r="QDP48" s="214"/>
      <c r="QDQ48" s="214"/>
      <c r="QDR48" s="214"/>
      <c r="QDS48" s="214"/>
      <c r="QDT48" s="214"/>
      <c r="QDU48" s="214"/>
      <c r="QDV48" s="214"/>
      <c r="QDW48" s="214"/>
      <c r="QDX48" s="214"/>
      <c r="QDY48" s="214"/>
      <c r="QDZ48" s="214"/>
      <c r="QEA48" s="214"/>
      <c r="QEB48" s="214"/>
      <c r="QEC48" s="214"/>
      <c r="QED48" s="214"/>
      <c r="QEE48" s="214"/>
      <c r="QEF48" s="214"/>
      <c r="QEG48" s="214"/>
      <c r="QEH48" s="214"/>
      <c r="QEI48" s="214"/>
      <c r="QEJ48" s="214"/>
      <c r="QEK48" s="214"/>
      <c r="QEL48" s="214"/>
      <c r="QEM48" s="214"/>
      <c r="QEN48" s="214"/>
      <c r="QEO48" s="214"/>
      <c r="QEP48" s="214"/>
      <c r="QEQ48" s="214"/>
      <c r="QER48" s="214"/>
      <c r="QES48" s="214"/>
      <c r="QET48" s="214"/>
      <c r="QEU48" s="214"/>
      <c r="QEV48" s="214"/>
      <c r="QEW48" s="214"/>
      <c r="QEX48" s="214"/>
      <c r="QEY48" s="214"/>
      <c r="QEZ48" s="214"/>
      <c r="QFA48" s="214"/>
      <c r="QFB48" s="214"/>
      <c r="QFC48" s="214"/>
      <c r="QFD48" s="214"/>
      <c r="QFE48" s="214"/>
      <c r="QFF48" s="214"/>
      <c r="QFG48" s="214"/>
      <c r="QFH48" s="214"/>
      <c r="QFI48" s="214"/>
      <c r="QFJ48" s="214"/>
      <c r="QFK48" s="214"/>
      <c r="QFL48" s="214"/>
      <c r="QFM48" s="214"/>
      <c r="QFN48" s="214"/>
      <c r="QFO48" s="214"/>
      <c r="QFP48" s="214"/>
      <c r="QFQ48" s="214"/>
      <c r="QFR48" s="214"/>
      <c r="QFS48" s="214"/>
      <c r="QFT48" s="214"/>
      <c r="QFU48" s="214"/>
      <c r="QFV48" s="214"/>
      <c r="QFW48" s="214"/>
      <c r="QFX48" s="214"/>
      <c r="QFY48" s="214"/>
      <c r="QFZ48" s="214"/>
      <c r="QGA48" s="214"/>
      <c r="QGB48" s="214"/>
      <c r="QGC48" s="214"/>
      <c r="QGD48" s="214"/>
      <c r="QGE48" s="214"/>
      <c r="QGF48" s="214"/>
      <c r="QGG48" s="214"/>
      <c r="QGH48" s="214"/>
      <c r="QGI48" s="214"/>
      <c r="QGJ48" s="214"/>
      <c r="QGK48" s="214"/>
      <c r="QGL48" s="214"/>
      <c r="QGM48" s="214"/>
      <c r="QGN48" s="214"/>
      <c r="QGO48" s="214"/>
      <c r="QGP48" s="214"/>
      <c r="QGQ48" s="214"/>
      <c r="QGR48" s="214"/>
      <c r="QGS48" s="214"/>
      <c r="QGT48" s="214"/>
      <c r="QGU48" s="214"/>
      <c r="QGV48" s="214"/>
      <c r="QGW48" s="214"/>
      <c r="QGX48" s="214"/>
      <c r="QGY48" s="214"/>
      <c r="QGZ48" s="214"/>
      <c r="QHA48" s="214"/>
      <c r="QHB48" s="214"/>
      <c r="QHC48" s="214"/>
      <c r="QHD48" s="214"/>
      <c r="QHE48" s="214"/>
      <c r="QHF48" s="214"/>
      <c r="QHG48" s="214"/>
      <c r="QHH48" s="214"/>
      <c r="QHI48" s="214"/>
      <c r="QHJ48" s="214"/>
      <c r="QHK48" s="214"/>
      <c r="QHL48" s="214"/>
      <c r="QHM48" s="214"/>
      <c r="QHN48" s="214"/>
      <c r="QHO48" s="214"/>
      <c r="QHP48" s="214"/>
      <c r="QHQ48" s="214"/>
      <c r="QHR48" s="214"/>
      <c r="QHS48" s="214"/>
      <c r="QHT48" s="214"/>
      <c r="QHU48" s="214"/>
      <c r="QHV48" s="214"/>
      <c r="QHW48" s="214"/>
      <c r="QHX48" s="214"/>
      <c r="QHY48" s="214"/>
      <c r="QHZ48" s="214"/>
      <c r="QIA48" s="214"/>
      <c r="QIB48" s="214"/>
      <c r="QIC48" s="214"/>
      <c r="QID48" s="214"/>
      <c r="QIE48" s="214"/>
      <c r="QIF48" s="214"/>
      <c r="QIG48" s="214"/>
      <c r="QIH48" s="214"/>
      <c r="QII48" s="214"/>
      <c r="QIJ48" s="214"/>
      <c r="QIK48" s="214"/>
      <c r="QIL48" s="214"/>
      <c r="QIM48" s="214"/>
      <c r="QIN48" s="214"/>
      <c r="QIO48" s="214"/>
      <c r="QIP48" s="214"/>
      <c r="QIQ48" s="214"/>
      <c r="QIR48" s="214"/>
      <c r="QIS48" s="214"/>
      <c r="QIT48" s="214"/>
      <c r="QIU48" s="214"/>
      <c r="QIV48" s="214"/>
      <c r="QIW48" s="214"/>
      <c r="QIX48" s="214"/>
      <c r="QIY48" s="214"/>
      <c r="QIZ48" s="214"/>
      <c r="QJA48" s="214"/>
      <c r="QJB48" s="214"/>
      <c r="QJC48" s="214"/>
      <c r="QJD48" s="214"/>
      <c r="QJE48" s="214"/>
      <c r="QJF48" s="214"/>
      <c r="QJG48" s="214"/>
      <c r="QJH48" s="214"/>
      <c r="QJI48" s="214"/>
      <c r="QJJ48" s="214"/>
      <c r="QJK48" s="214"/>
      <c r="QJL48" s="214"/>
      <c r="QJM48" s="214"/>
      <c r="QJN48" s="214"/>
      <c r="QJO48" s="214"/>
      <c r="QJP48" s="214"/>
      <c r="QJQ48" s="214"/>
      <c r="QJR48" s="214"/>
      <c r="QJS48" s="214"/>
      <c r="QJT48" s="214"/>
      <c r="QJU48" s="214"/>
      <c r="QJV48" s="214"/>
      <c r="QJW48" s="214"/>
      <c r="QJX48" s="214"/>
      <c r="QJY48" s="214"/>
      <c r="QJZ48" s="214"/>
      <c r="QKA48" s="214"/>
      <c r="QKB48" s="214"/>
      <c r="QKC48" s="214"/>
      <c r="QKD48" s="214"/>
      <c r="QKE48" s="214"/>
      <c r="QKF48" s="214"/>
      <c r="QKG48" s="214"/>
      <c r="QKH48" s="214"/>
      <c r="QKI48" s="214"/>
      <c r="QKJ48" s="214"/>
      <c r="QKK48" s="214"/>
      <c r="QKL48" s="214"/>
      <c r="QKM48" s="214"/>
      <c r="QKN48" s="214"/>
      <c r="QKO48" s="214"/>
      <c r="QKP48" s="214"/>
      <c r="QKQ48" s="214"/>
      <c r="QKR48" s="214"/>
      <c r="QKS48" s="214"/>
      <c r="QKT48" s="214"/>
      <c r="QKU48" s="214"/>
      <c r="QKV48" s="214"/>
      <c r="QKW48" s="214"/>
      <c r="QKX48" s="214"/>
      <c r="QKY48" s="214"/>
      <c r="QKZ48" s="214"/>
      <c r="QLA48" s="214"/>
      <c r="QLB48" s="214"/>
      <c r="QLC48" s="214"/>
      <c r="QLD48" s="214"/>
      <c r="QLE48" s="214"/>
      <c r="QLF48" s="214"/>
      <c r="QLG48" s="214"/>
      <c r="QLH48" s="214"/>
      <c r="QLI48" s="214"/>
      <c r="QLJ48" s="214"/>
      <c r="QLK48" s="214"/>
      <c r="QLL48" s="214"/>
      <c r="QLM48" s="214"/>
      <c r="QLN48" s="214"/>
      <c r="QLO48" s="214"/>
      <c r="QLP48" s="214"/>
      <c r="QLQ48" s="214"/>
      <c r="QLR48" s="214"/>
      <c r="QLS48" s="214"/>
      <c r="QLT48" s="214"/>
      <c r="QLU48" s="214"/>
      <c r="QLV48" s="214"/>
      <c r="QLW48" s="214"/>
      <c r="QLX48" s="214"/>
      <c r="QLY48" s="214"/>
      <c r="QLZ48" s="214"/>
      <c r="QMA48" s="214"/>
      <c r="QMB48" s="214"/>
      <c r="QMC48" s="214"/>
      <c r="QMD48" s="214"/>
      <c r="QME48" s="214"/>
      <c r="QMF48" s="214"/>
      <c r="QMG48" s="214"/>
      <c r="QMH48" s="214"/>
      <c r="QMI48" s="214"/>
      <c r="QMJ48" s="214"/>
      <c r="QMK48" s="214"/>
      <c r="QML48" s="214"/>
      <c r="QMM48" s="214"/>
      <c r="QMN48" s="214"/>
      <c r="QMO48" s="214"/>
      <c r="QMP48" s="214"/>
      <c r="QMQ48" s="214"/>
      <c r="QMR48" s="214"/>
      <c r="QMS48" s="214"/>
      <c r="QMT48" s="214"/>
      <c r="QMU48" s="214"/>
      <c r="QMV48" s="214"/>
      <c r="QMW48" s="214"/>
      <c r="QMX48" s="214"/>
      <c r="QMY48" s="214"/>
      <c r="QMZ48" s="214"/>
      <c r="QNA48" s="214"/>
      <c r="QNB48" s="214"/>
      <c r="QNC48" s="214"/>
      <c r="QND48" s="214"/>
      <c r="QNE48" s="214"/>
      <c r="QNF48" s="214"/>
      <c r="QNG48" s="214"/>
      <c r="QNH48" s="214"/>
      <c r="QNI48" s="214"/>
      <c r="QNJ48" s="214"/>
      <c r="QNK48" s="214"/>
      <c r="QNL48" s="214"/>
      <c r="QNM48" s="214"/>
      <c r="QNN48" s="214"/>
      <c r="QNO48" s="214"/>
      <c r="QNP48" s="214"/>
      <c r="QNQ48" s="214"/>
      <c r="QNR48" s="214"/>
      <c r="QNS48" s="214"/>
      <c r="QNT48" s="214"/>
      <c r="QNU48" s="214"/>
      <c r="QNV48" s="214"/>
      <c r="QNW48" s="214"/>
      <c r="QNX48" s="214"/>
      <c r="QNY48" s="214"/>
      <c r="QNZ48" s="214"/>
      <c r="QOA48" s="214"/>
      <c r="QOB48" s="214"/>
      <c r="QOC48" s="214"/>
      <c r="QOD48" s="214"/>
      <c r="QOE48" s="214"/>
      <c r="QOF48" s="214"/>
      <c r="QOG48" s="214"/>
      <c r="QOH48" s="214"/>
      <c r="QOI48" s="214"/>
      <c r="QOJ48" s="214"/>
      <c r="QOK48" s="214"/>
      <c r="QOL48" s="214"/>
      <c r="QOM48" s="214"/>
      <c r="QON48" s="214"/>
      <c r="QOO48" s="214"/>
      <c r="QOP48" s="214"/>
      <c r="QOQ48" s="214"/>
      <c r="QOR48" s="214"/>
      <c r="QOS48" s="214"/>
      <c r="QOT48" s="214"/>
      <c r="QOU48" s="214"/>
      <c r="QOV48" s="214"/>
      <c r="QOW48" s="214"/>
      <c r="QOX48" s="214"/>
      <c r="QOY48" s="214"/>
      <c r="QOZ48" s="214"/>
      <c r="QPA48" s="214"/>
      <c r="QPB48" s="214"/>
      <c r="QPC48" s="214"/>
      <c r="QPD48" s="214"/>
      <c r="QPE48" s="214"/>
      <c r="QPF48" s="214"/>
      <c r="QPG48" s="214"/>
      <c r="QPH48" s="214"/>
      <c r="QPI48" s="214"/>
      <c r="QPJ48" s="214"/>
      <c r="QPK48" s="214"/>
      <c r="QPL48" s="214"/>
      <c r="QPM48" s="214"/>
      <c r="QPN48" s="214"/>
      <c r="QPO48" s="214"/>
      <c r="QPP48" s="214"/>
      <c r="QPQ48" s="214"/>
      <c r="QPR48" s="214"/>
      <c r="QPS48" s="214"/>
      <c r="QPT48" s="214"/>
      <c r="QPU48" s="214"/>
      <c r="QPV48" s="214"/>
      <c r="QPW48" s="214"/>
      <c r="QPX48" s="214"/>
      <c r="QPY48" s="214"/>
      <c r="QPZ48" s="214"/>
      <c r="QQA48" s="214"/>
      <c r="QQB48" s="214"/>
      <c r="QQC48" s="214"/>
      <c r="QQD48" s="214"/>
      <c r="QQE48" s="214"/>
      <c r="QQF48" s="214"/>
      <c r="QQG48" s="214"/>
      <c r="QQH48" s="214"/>
      <c r="QQI48" s="214"/>
      <c r="QQJ48" s="214"/>
      <c r="QQK48" s="214"/>
      <c r="QQL48" s="214"/>
      <c r="QQM48" s="214"/>
      <c r="QQN48" s="214"/>
      <c r="QQO48" s="214"/>
      <c r="QQP48" s="214"/>
      <c r="QQQ48" s="214"/>
      <c r="QQR48" s="214"/>
      <c r="QQS48" s="214"/>
      <c r="QQT48" s="214"/>
      <c r="QQU48" s="214"/>
      <c r="QQV48" s="214"/>
      <c r="QQW48" s="214"/>
      <c r="QQX48" s="214"/>
      <c r="QQY48" s="214"/>
      <c r="QQZ48" s="214"/>
      <c r="QRA48" s="214"/>
      <c r="QRB48" s="214"/>
      <c r="QRC48" s="214"/>
      <c r="QRD48" s="214"/>
      <c r="QRE48" s="214"/>
      <c r="QRF48" s="214"/>
      <c r="QRG48" s="214"/>
      <c r="QRH48" s="214"/>
      <c r="QRI48" s="214"/>
      <c r="QRJ48" s="214"/>
      <c r="QRK48" s="214"/>
      <c r="QRL48" s="214"/>
      <c r="QRM48" s="214"/>
      <c r="QRN48" s="214"/>
      <c r="QRO48" s="214"/>
      <c r="QRP48" s="214"/>
      <c r="QRQ48" s="214"/>
      <c r="QRR48" s="214"/>
      <c r="QRS48" s="214"/>
      <c r="QRT48" s="214"/>
      <c r="QRU48" s="214"/>
      <c r="QRV48" s="214"/>
      <c r="QRW48" s="214"/>
      <c r="QRX48" s="214"/>
      <c r="QRY48" s="214"/>
      <c r="QRZ48" s="214"/>
      <c r="QSA48" s="214"/>
      <c r="QSB48" s="214"/>
      <c r="QSC48" s="214"/>
      <c r="QSD48" s="214"/>
      <c r="QSE48" s="214"/>
      <c r="QSF48" s="214"/>
      <c r="QSG48" s="214"/>
      <c r="QSH48" s="214"/>
      <c r="QSI48" s="214"/>
      <c r="QSJ48" s="214"/>
      <c r="QSK48" s="214"/>
      <c r="QSL48" s="214"/>
      <c r="QSM48" s="214"/>
      <c r="QSN48" s="214"/>
      <c r="QSO48" s="214"/>
      <c r="QSP48" s="214"/>
      <c r="QSQ48" s="214"/>
      <c r="QSR48" s="214"/>
      <c r="QSS48" s="214"/>
      <c r="QST48" s="214"/>
      <c r="QSU48" s="214"/>
      <c r="QSV48" s="214"/>
      <c r="QSW48" s="214"/>
      <c r="QSX48" s="214"/>
      <c r="QSY48" s="214"/>
      <c r="QSZ48" s="214"/>
      <c r="QTA48" s="214"/>
      <c r="QTB48" s="214"/>
      <c r="QTC48" s="214"/>
      <c r="QTD48" s="214"/>
      <c r="QTE48" s="214"/>
      <c r="QTF48" s="214"/>
      <c r="QTG48" s="214"/>
      <c r="QTH48" s="214"/>
      <c r="QTI48" s="214"/>
      <c r="QTJ48" s="214"/>
      <c r="QTK48" s="214"/>
      <c r="QTL48" s="214"/>
      <c r="QTM48" s="214"/>
      <c r="QTN48" s="214"/>
      <c r="QTO48" s="214"/>
      <c r="QTP48" s="214"/>
      <c r="QTQ48" s="214"/>
      <c r="QTR48" s="214"/>
      <c r="QTS48" s="214"/>
      <c r="QTT48" s="214"/>
      <c r="QTU48" s="214"/>
      <c r="QTV48" s="214"/>
      <c r="QTW48" s="214"/>
      <c r="QTX48" s="214"/>
      <c r="QTY48" s="214"/>
      <c r="QTZ48" s="214"/>
      <c r="QUA48" s="214"/>
      <c r="QUB48" s="214"/>
      <c r="QUC48" s="214"/>
      <c r="QUD48" s="214"/>
      <c r="QUE48" s="214"/>
      <c r="QUF48" s="214"/>
      <c r="QUG48" s="214"/>
      <c r="QUH48" s="214"/>
      <c r="QUI48" s="214"/>
      <c r="QUJ48" s="214"/>
      <c r="QUK48" s="214"/>
      <c r="QUL48" s="214"/>
      <c r="QUM48" s="214"/>
      <c r="QUN48" s="214"/>
      <c r="QUO48" s="214"/>
      <c r="QUP48" s="214"/>
      <c r="QUQ48" s="214"/>
      <c r="QUR48" s="214"/>
      <c r="QUS48" s="214"/>
      <c r="QUT48" s="214"/>
      <c r="QUU48" s="214"/>
      <c r="QUV48" s="214"/>
      <c r="QUW48" s="214"/>
      <c r="QUX48" s="214"/>
      <c r="QUY48" s="214"/>
      <c r="QUZ48" s="214"/>
      <c r="QVA48" s="214"/>
      <c r="QVB48" s="214"/>
      <c r="QVC48" s="214"/>
      <c r="QVD48" s="214"/>
      <c r="QVE48" s="214"/>
      <c r="QVF48" s="214"/>
      <c r="QVG48" s="214"/>
      <c r="QVH48" s="214"/>
      <c r="QVI48" s="214"/>
      <c r="QVJ48" s="214"/>
      <c r="QVK48" s="214"/>
      <c r="QVL48" s="214"/>
      <c r="QVM48" s="214"/>
      <c r="QVN48" s="214"/>
      <c r="QVO48" s="214"/>
      <c r="QVP48" s="214"/>
      <c r="QVQ48" s="214"/>
      <c r="QVR48" s="214"/>
      <c r="QVS48" s="214"/>
      <c r="QVT48" s="214"/>
      <c r="QVU48" s="214"/>
      <c r="QVV48" s="214"/>
      <c r="QVW48" s="214"/>
      <c r="QVX48" s="214"/>
      <c r="QVY48" s="214"/>
      <c r="QVZ48" s="214"/>
      <c r="QWA48" s="214"/>
      <c r="QWB48" s="214"/>
      <c r="QWC48" s="214"/>
      <c r="QWD48" s="214"/>
      <c r="QWE48" s="214"/>
      <c r="QWF48" s="214"/>
      <c r="QWG48" s="214"/>
      <c r="QWH48" s="214"/>
      <c r="QWI48" s="214"/>
      <c r="QWJ48" s="214"/>
      <c r="QWK48" s="214"/>
      <c r="QWL48" s="214"/>
      <c r="QWM48" s="214"/>
      <c r="QWN48" s="214"/>
      <c r="QWO48" s="214"/>
      <c r="QWP48" s="214"/>
      <c r="QWQ48" s="214"/>
      <c r="QWR48" s="214"/>
      <c r="QWS48" s="214"/>
      <c r="QWT48" s="214"/>
      <c r="QWU48" s="214"/>
      <c r="QWV48" s="214"/>
      <c r="QWW48" s="214"/>
      <c r="QWX48" s="214"/>
      <c r="QWY48" s="214"/>
      <c r="QWZ48" s="214"/>
      <c r="QXA48" s="214"/>
      <c r="QXB48" s="214"/>
      <c r="QXC48" s="214"/>
      <c r="QXD48" s="214"/>
      <c r="QXE48" s="214"/>
      <c r="QXF48" s="214"/>
      <c r="QXG48" s="214"/>
      <c r="QXH48" s="214"/>
      <c r="QXI48" s="214"/>
      <c r="QXJ48" s="214"/>
      <c r="QXK48" s="214"/>
      <c r="QXL48" s="214"/>
      <c r="QXM48" s="214"/>
      <c r="QXN48" s="214"/>
      <c r="QXO48" s="214"/>
      <c r="QXP48" s="214"/>
      <c r="QXQ48" s="214"/>
      <c r="QXR48" s="214"/>
      <c r="QXS48" s="214"/>
      <c r="QXT48" s="214"/>
      <c r="QXU48" s="214"/>
      <c r="QXV48" s="214"/>
      <c r="QXW48" s="214"/>
      <c r="QXX48" s="214"/>
      <c r="QXY48" s="214"/>
      <c r="QXZ48" s="214"/>
      <c r="QYA48" s="214"/>
      <c r="QYB48" s="214"/>
      <c r="QYC48" s="214"/>
      <c r="QYD48" s="214"/>
      <c r="QYE48" s="214"/>
      <c r="QYF48" s="214"/>
      <c r="QYG48" s="214"/>
      <c r="QYH48" s="214"/>
      <c r="QYI48" s="214"/>
      <c r="QYJ48" s="214"/>
      <c r="QYK48" s="214"/>
      <c r="QYL48" s="214"/>
      <c r="QYM48" s="214"/>
      <c r="QYN48" s="214"/>
      <c r="QYO48" s="214"/>
      <c r="QYP48" s="214"/>
      <c r="QYQ48" s="214"/>
      <c r="QYR48" s="214"/>
      <c r="QYS48" s="214"/>
      <c r="QYT48" s="214"/>
      <c r="QYU48" s="214"/>
      <c r="QYV48" s="214"/>
      <c r="QYW48" s="214"/>
      <c r="QYX48" s="214"/>
      <c r="QYY48" s="214"/>
      <c r="QYZ48" s="214"/>
      <c r="QZA48" s="214"/>
      <c r="QZB48" s="214"/>
      <c r="QZC48" s="214"/>
      <c r="QZD48" s="214"/>
      <c r="QZE48" s="214"/>
      <c r="QZF48" s="214"/>
      <c r="QZG48" s="214"/>
      <c r="QZH48" s="214"/>
      <c r="QZI48" s="214"/>
      <c r="QZJ48" s="214"/>
      <c r="QZK48" s="214"/>
      <c r="QZL48" s="214"/>
      <c r="QZM48" s="214"/>
      <c r="QZN48" s="214"/>
      <c r="QZO48" s="214"/>
      <c r="QZP48" s="214"/>
      <c r="QZQ48" s="214"/>
      <c r="QZR48" s="214"/>
      <c r="QZS48" s="214"/>
      <c r="QZT48" s="214"/>
      <c r="QZU48" s="214"/>
      <c r="QZV48" s="214"/>
      <c r="QZW48" s="214"/>
      <c r="QZX48" s="214"/>
      <c r="QZY48" s="214"/>
      <c r="QZZ48" s="214"/>
      <c r="RAA48" s="214"/>
      <c r="RAB48" s="214"/>
      <c r="RAC48" s="214"/>
      <c r="RAD48" s="214"/>
      <c r="RAE48" s="214"/>
      <c r="RAF48" s="214"/>
      <c r="RAG48" s="214"/>
      <c r="RAH48" s="214"/>
      <c r="RAI48" s="214"/>
      <c r="RAJ48" s="214"/>
      <c r="RAK48" s="214"/>
      <c r="RAL48" s="214"/>
      <c r="RAM48" s="214"/>
      <c r="RAN48" s="214"/>
      <c r="RAO48" s="214"/>
      <c r="RAP48" s="214"/>
      <c r="RAQ48" s="214"/>
      <c r="RAR48" s="214"/>
      <c r="RAS48" s="214"/>
      <c r="RAT48" s="214"/>
      <c r="RAU48" s="214"/>
      <c r="RAV48" s="214"/>
      <c r="RAW48" s="214"/>
      <c r="RAX48" s="214"/>
      <c r="RAY48" s="214"/>
      <c r="RAZ48" s="214"/>
      <c r="RBA48" s="214"/>
      <c r="RBB48" s="214"/>
      <c r="RBC48" s="214"/>
      <c r="RBD48" s="214"/>
      <c r="RBE48" s="214"/>
      <c r="RBF48" s="214"/>
      <c r="RBG48" s="214"/>
      <c r="RBH48" s="214"/>
      <c r="RBI48" s="214"/>
      <c r="RBJ48" s="214"/>
      <c r="RBK48" s="214"/>
      <c r="RBL48" s="214"/>
      <c r="RBM48" s="214"/>
      <c r="RBN48" s="214"/>
      <c r="RBO48" s="214"/>
      <c r="RBP48" s="214"/>
      <c r="RBQ48" s="214"/>
      <c r="RBR48" s="214"/>
      <c r="RBS48" s="214"/>
      <c r="RBT48" s="214"/>
      <c r="RBU48" s="214"/>
      <c r="RBV48" s="214"/>
      <c r="RBW48" s="214"/>
      <c r="RBX48" s="214"/>
      <c r="RBY48" s="214"/>
      <c r="RBZ48" s="214"/>
      <c r="RCA48" s="214"/>
      <c r="RCB48" s="214"/>
      <c r="RCC48" s="214"/>
      <c r="RCD48" s="214"/>
      <c r="RCE48" s="214"/>
      <c r="RCF48" s="214"/>
      <c r="RCG48" s="214"/>
      <c r="RCH48" s="214"/>
      <c r="RCI48" s="214"/>
      <c r="RCJ48" s="214"/>
      <c r="RCK48" s="214"/>
      <c r="RCL48" s="214"/>
      <c r="RCM48" s="214"/>
      <c r="RCN48" s="214"/>
      <c r="RCO48" s="214"/>
      <c r="RCP48" s="214"/>
      <c r="RCQ48" s="214"/>
      <c r="RCR48" s="214"/>
      <c r="RCS48" s="214"/>
      <c r="RCT48" s="214"/>
      <c r="RCU48" s="214"/>
      <c r="RCV48" s="214"/>
      <c r="RCW48" s="214"/>
      <c r="RCX48" s="214"/>
      <c r="RCY48" s="214"/>
      <c r="RCZ48" s="214"/>
      <c r="RDA48" s="214"/>
      <c r="RDB48" s="214"/>
      <c r="RDC48" s="214"/>
      <c r="RDD48" s="214"/>
      <c r="RDE48" s="214"/>
      <c r="RDF48" s="214"/>
      <c r="RDG48" s="214"/>
      <c r="RDH48" s="214"/>
      <c r="RDI48" s="214"/>
      <c r="RDJ48" s="214"/>
      <c r="RDK48" s="214"/>
      <c r="RDL48" s="214"/>
      <c r="RDM48" s="214"/>
      <c r="RDN48" s="214"/>
      <c r="RDO48" s="214"/>
      <c r="RDP48" s="214"/>
      <c r="RDQ48" s="214"/>
      <c r="RDR48" s="214"/>
      <c r="RDS48" s="214"/>
      <c r="RDT48" s="214"/>
      <c r="RDU48" s="214"/>
      <c r="RDV48" s="214"/>
      <c r="RDW48" s="214"/>
      <c r="RDX48" s="214"/>
      <c r="RDY48" s="214"/>
      <c r="RDZ48" s="214"/>
      <c r="REA48" s="214"/>
      <c r="REB48" s="214"/>
      <c r="REC48" s="214"/>
      <c r="RED48" s="214"/>
      <c r="REE48" s="214"/>
      <c r="REF48" s="214"/>
      <c r="REG48" s="214"/>
      <c r="REH48" s="214"/>
      <c r="REI48" s="214"/>
      <c r="REJ48" s="214"/>
      <c r="REK48" s="214"/>
      <c r="REL48" s="214"/>
      <c r="REM48" s="214"/>
      <c r="REN48" s="214"/>
      <c r="REO48" s="214"/>
      <c r="REP48" s="214"/>
      <c r="REQ48" s="214"/>
      <c r="RER48" s="214"/>
      <c r="RES48" s="214"/>
      <c r="RET48" s="214"/>
      <c r="REU48" s="214"/>
      <c r="REV48" s="214"/>
      <c r="REW48" s="214"/>
      <c r="REX48" s="214"/>
      <c r="REY48" s="214"/>
      <c r="REZ48" s="214"/>
      <c r="RFA48" s="214"/>
      <c r="RFB48" s="214"/>
      <c r="RFC48" s="214"/>
      <c r="RFD48" s="214"/>
      <c r="RFE48" s="214"/>
      <c r="RFF48" s="214"/>
      <c r="RFG48" s="214"/>
      <c r="RFH48" s="214"/>
      <c r="RFI48" s="214"/>
      <c r="RFJ48" s="214"/>
      <c r="RFK48" s="214"/>
      <c r="RFL48" s="214"/>
      <c r="RFM48" s="214"/>
      <c r="RFN48" s="214"/>
      <c r="RFO48" s="214"/>
      <c r="RFP48" s="214"/>
      <c r="RFQ48" s="214"/>
      <c r="RFR48" s="214"/>
      <c r="RFS48" s="214"/>
      <c r="RFT48" s="214"/>
      <c r="RFU48" s="214"/>
      <c r="RFV48" s="214"/>
      <c r="RFW48" s="214"/>
      <c r="RFX48" s="214"/>
      <c r="RFY48" s="214"/>
      <c r="RFZ48" s="214"/>
      <c r="RGA48" s="214"/>
      <c r="RGB48" s="214"/>
      <c r="RGC48" s="214"/>
      <c r="RGD48" s="214"/>
      <c r="RGE48" s="214"/>
      <c r="RGF48" s="214"/>
      <c r="RGG48" s="214"/>
      <c r="RGH48" s="214"/>
      <c r="RGI48" s="214"/>
      <c r="RGJ48" s="214"/>
      <c r="RGK48" s="214"/>
      <c r="RGL48" s="214"/>
      <c r="RGM48" s="214"/>
      <c r="RGN48" s="214"/>
      <c r="RGO48" s="214"/>
      <c r="RGP48" s="214"/>
      <c r="RGQ48" s="214"/>
      <c r="RGR48" s="214"/>
      <c r="RGS48" s="214"/>
      <c r="RGT48" s="214"/>
      <c r="RGU48" s="214"/>
      <c r="RGV48" s="214"/>
      <c r="RGW48" s="214"/>
      <c r="RGX48" s="214"/>
      <c r="RGY48" s="214"/>
      <c r="RGZ48" s="214"/>
      <c r="RHA48" s="214"/>
      <c r="RHB48" s="214"/>
      <c r="RHC48" s="214"/>
      <c r="RHD48" s="214"/>
      <c r="RHE48" s="214"/>
      <c r="RHF48" s="214"/>
      <c r="RHG48" s="214"/>
      <c r="RHH48" s="214"/>
      <c r="RHI48" s="214"/>
      <c r="RHJ48" s="214"/>
      <c r="RHK48" s="214"/>
      <c r="RHL48" s="214"/>
      <c r="RHM48" s="214"/>
      <c r="RHN48" s="214"/>
      <c r="RHO48" s="214"/>
      <c r="RHP48" s="214"/>
      <c r="RHQ48" s="214"/>
      <c r="RHR48" s="214"/>
      <c r="RHS48" s="214"/>
      <c r="RHT48" s="214"/>
      <c r="RHU48" s="214"/>
      <c r="RHV48" s="214"/>
      <c r="RHW48" s="214"/>
      <c r="RHX48" s="214"/>
      <c r="RHY48" s="214"/>
      <c r="RHZ48" s="214"/>
      <c r="RIA48" s="214"/>
      <c r="RIB48" s="214"/>
      <c r="RIC48" s="214"/>
      <c r="RID48" s="214"/>
      <c r="RIE48" s="214"/>
      <c r="RIF48" s="214"/>
      <c r="RIG48" s="214"/>
      <c r="RIH48" s="214"/>
      <c r="RII48" s="214"/>
      <c r="RIJ48" s="214"/>
      <c r="RIK48" s="214"/>
      <c r="RIL48" s="214"/>
      <c r="RIM48" s="214"/>
      <c r="RIN48" s="214"/>
      <c r="RIO48" s="214"/>
      <c r="RIP48" s="214"/>
      <c r="RIQ48" s="214"/>
      <c r="RIR48" s="214"/>
      <c r="RIS48" s="214"/>
      <c r="RIT48" s="214"/>
      <c r="RIU48" s="214"/>
      <c r="RIV48" s="214"/>
      <c r="RIW48" s="214"/>
      <c r="RIX48" s="214"/>
      <c r="RIY48" s="214"/>
      <c r="RIZ48" s="214"/>
      <c r="RJA48" s="214"/>
      <c r="RJB48" s="214"/>
      <c r="RJC48" s="214"/>
      <c r="RJD48" s="214"/>
      <c r="RJE48" s="214"/>
      <c r="RJF48" s="214"/>
      <c r="RJG48" s="214"/>
      <c r="RJH48" s="214"/>
      <c r="RJI48" s="214"/>
      <c r="RJJ48" s="214"/>
      <c r="RJK48" s="214"/>
      <c r="RJL48" s="214"/>
      <c r="RJM48" s="214"/>
      <c r="RJN48" s="214"/>
      <c r="RJO48" s="214"/>
      <c r="RJP48" s="214"/>
      <c r="RJQ48" s="214"/>
      <c r="RJR48" s="214"/>
      <c r="RJS48" s="214"/>
      <c r="RJT48" s="214"/>
      <c r="RJU48" s="214"/>
      <c r="RJV48" s="214"/>
      <c r="RJW48" s="214"/>
      <c r="RJX48" s="214"/>
      <c r="RJY48" s="214"/>
      <c r="RJZ48" s="214"/>
      <c r="RKA48" s="214"/>
      <c r="RKB48" s="214"/>
      <c r="RKC48" s="214"/>
      <c r="RKD48" s="214"/>
      <c r="RKE48" s="214"/>
      <c r="RKF48" s="214"/>
      <c r="RKG48" s="214"/>
      <c r="RKH48" s="214"/>
      <c r="RKI48" s="214"/>
      <c r="RKJ48" s="214"/>
      <c r="RKK48" s="214"/>
      <c r="RKL48" s="214"/>
      <c r="RKM48" s="214"/>
      <c r="RKN48" s="214"/>
      <c r="RKO48" s="214"/>
      <c r="RKP48" s="214"/>
      <c r="RKQ48" s="214"/>
      <c r="RKR48" s="214"/>
      <c r="RKS48" s="214"/>
      <c r="RKT48" s="214"/>
      <c r="RKU48" s="214"/>
      <c r="RKV48" s="214"/>
      <c r="RKW48" s="214"/>
      <c r="RKX48" s="214"/>
      <c r="RKY48" s="214"/>
      <c r="RKZ48" s="214"/>
      <c r="RLA48" s="214"/>
      <c r="RLB48" s="214"/>
      <c r="RLC48" s="214"/>
      <c r="RLD48" s="214"/>
      <c r="RLE48" s="214"/>
      <c r="RLF48" s="214"/>
      <c r="RLG48" s="214"/>
      <c r="RLH48" s="214"/>
      <c r="RLI48" s="214"/>
      <c r="RLJ48" s="214"/>
      <c r="RLK48" s="214"/>
      <c r="RLL48" s="214"/>
      <c r="RLM48" s="214"/>
      <c r="RLN48" s="214"/>
      <c r="RLO48" s="214"/>
      <c r="RLP48" s="214"/>
      <c r="RLQ48" s="214"/>
      <c r="RLR48" s="214"/>
      <c r="RLS48" s="214"/>
      <c r="RLT48" s="214"/>
      <c r="RLU48" s="214"/>
      <c r="RLV48" s="214"/>
      <c r="RLW48" s="214"/>
      <c r="RLX48" s="214"/>
      <c r="RLY48" s="214"/>
      <c r="RLZ48" s="214"/>
      <c r="RMA48" s="214"/>
      <c r="RMB48" s="214"/>
      <c r="RMC48" s="214"/>
      <c r="RMD48" s="214"/>
      <c r="RME48" s="214"/>
      <c r="RMF48" s="214"/>
      <c r="RMG48" s="214"/>
      <c r="RMH48" s="214"/>
      <c r="RMI48" s="214"/>
      <c r="RMJ48" s="214"/>
      <c r="RMK48" s="214"/>
      <c r="RML48" s="214"/>
      <c r="RMM48" s="214"/>
      <c r="RMN48" s="214"/>
      <c r="RMO48" s="214"/>
      <c r="RMP48" s="214"/>
      <c r="RMQ48" s="214"/>
      <c r="RMR48" s="214"/>
      <c r="RMS48" s="214"/>
      <c r="RMT48" s="214"/>
      <c r="RMU48" s="214"/>
      <c r="RMV48" s="214"/>
      <c r="RMW48" s="214"/>
      <c r="RMX48" s="214"/>
      <c r="RMY48" s="214"/>
      <c r="RMZ48" s="214"/>
      <c r="RNA48" s="214"/>
      <c r="RNB48" s="214"/>
      <c r="RNC48" s="214"/>
      <c r="RND48" s="214"/>
      <c r="RNE48" s="214"/>
      <c r="RNF48" s="214"/>
      <c r="RNG48" s="214"/>
      <c r="RNH48" s="214"/>
      <c r="RNI48" s="214"/>
      <c r="RNJ48" s="214"/>
      <c r="RNK48" s="214"/>
      <c r="RNL48" s="214"/>
      <c r="RNM48" s="214"/>
      <c r="RNN48" s="214"/>
      <c r="RNO48" s="214"/>
      <c r="RNP48" s="214"/>
      <c r="RNQ48" s="214"/>
      <c r="RNR48" s="214"/>
      <c r="RNS48" s="214"/>
      <c r="RNT48" s="214"/>
      <c r="RNU48" s="214"/>
      <c r="RNV48" s="214"/>
      <c r="RNW48" s="214"/>
      <c r="RNX48" s="214"/>
      <c r="RNY48" s="214"/>
      <c r="RNZ48" s="214"/>
      <c r="ROA48" s="214"/>
      <c r="ROB48" s="214"/>
      <c r="ROC48" s="214"/>
      <c r="ROD48" s="214"/>
      <c r="ROE48" s="214"/>
      <c r="ROF48" s="214"/>
      <c r="ROG48" s="214"/>
      <c r="ROH48" s="214"/>
      <c r="ROI48" s="214"/>
      <c r="ROJ48" s="214"/>
      <c r="ROK48" s="214"/>
      <c r="ROL48" s="214"/>
      <c r="ROM48" s="214"/>
      <c r="RON48" s="214"/>
      <c r="ROO48" s="214"/>
      <c r="ROP48" s="214"/>
      <c r="ROQ48" s="214"/>
      <c r="ROR48" s="214"/>
      <c r="ROS48" s="214"/>
      <c r="ROT48" s="214"/>
      <c r="ROU48" s="214"/>
      <c r="ROV48" s="214"/>
      <c r="ROW48" s="214"/>
      <c r="ROX48" s="214"/>
      <c r="ROY48" s="214"/>
      <c r="ROZ48" s="214"/>
      <c r="RPA48" s="214"/>
      <c r="RPB48" s="214"/>
      <c r="RPC48" s="214"/>
      <c r="RPD48" s="214"/>
      <c r="RPE48" s="214"/>
      <c r="RPF48" s="214"/>
      <c r="RPG48" s="214"/>
      <c r="RPH48" s="214"/>
      <c r="RPI48" s="214"/>
      <c r="RPJ48" s="214"/>
      <c r="RPK48" s="214"/>
      <c r="RPL48" s="214"/>
      <c r="RPM48" s="214"/>
      <c r="RPN48" s="214"/>
      <c r="RPO48" s="214"/>
      <c r="RPP48" s="214"/>
      <c r="RPQ48" s="214"/>
      <c r="RPR48" s="214"/>
      <c r="RPS48" s="214"/>
      <c r="RPT48" s="214"/>
      <c r="RPU48" s="214"/>
      <c r="RPV48" s="214"/>
      <c r="RPW48" s="214"/>
      <c r="RPX48" s="214"/>
      <c r="RPY48" s="214"/>
      <c r="RPZ48" s="214"/>
      <c r="RQA48" s="214"/>
      <c r="RQB48" s="214"/>
      <c r="RQC48" s="214"/>
      <c r="RQD48" s="214"/>
      <c r="RQE48" s="214"/>
      <c r="RQF48" s="214"/>
      <c r="RQG48" s="214"/>
      <c r="RQH48" s="214"/>
      <c r="RQI48" s="214"/>
      <c r="RQJ48" s="214"/>
      <c r="RQK48" s="214"/>
      <c r="RQL48" s="214"/>
      <c r="RQM48" s="214"/>
      <c r="RQN48" s="214"/>
      <c r="RQO48" s="214"/>
      <c r="RQP48" s="214"/>
      <c r="RQQ48" s="214"/>
      <c r="RQR48" s="214"/>
      <c r="RQS48" s="214"/>
      <c r="RQT48" s="214"/>
      <c r="RQU48" s="214"/>
      <c r="RQV48" s="214"/>
      <c r="RQW48" s="214"/>
      <c r="RQX48" s="214"/>
      <c r="RQY48" s="214"/>
      <c r="RQZ48" s="214"/>
      <c r="RRA48" s="214"/>
      <c r="RRB48" s="214"/>
      <c r="RRC48" s="214"/>
      <c r="RRD48" s="214"/>
      <c r="RRE48" s="214"/>
      <c r="RRF48" s="214"/>
      <c r="RRG48" s="214"/>
      <c r="RRH48" s="214"/>
      <c r="RRI48" s="214"/>
      <c r="RRJ48" s="214"/>
      <c r="RRK48" s="214"/>
      <c r="RRL48" s="214"/>
      <c r="RRM48" s="214"/>
      <c r="RRN48" s="214"/>
      <c r="RRO48" s="214"/>
      <c r="RRP48" s="214"/>
      <c r="RRQ48" s="214"/>
      <c r="RRR48" s="214"/>
      <c r="RRS48" s="214"/>
      <c r="RRT48" s="214"/>
      <c r="RRU48" s="214"/>
      <c r="RRV48" s="214"/>
      <c r="RRW48" s="214"/>
      <c r="RRX48" s="214"/>
      <c r="RRY48" s="214"/>
      <c r="RRZ48" s="214"/>
      <c r="RSA48" s="214"/>
      <c r="RSB48" s="214"/>
      <c r="RSC48" s="214"/>
      <c r="RSD48" s="214"/>
      <c r="RSE48" s="214"/>
      <c r="RSF48" s="214"/>
      <c r="RSG48" s="214"/>
      <c r="RSH48" s="214"/>
      <c r="RSI48" s="214"/>
      <c r="RSJ48" s="214"/>
      <c r="RSK48" s="214"/>
      <c r="RSL48" s="214"/>
      <c r="RSM48" s="214"/>
      <c r="RSN48" s="214"/>
      <c r="RSO48" s="214"/>
      <c r="RSP48" s="214"/>
      <c r="RSQ48" s="214"/>
      <c r="RSR48" s="214"/>
      <c r="RSS48" s="214"/>
      <c r="RST48" s="214"/>
      <c r="RSU48" s="214"/>
      <c r="RSV48" s="214"/>
      <c r="RSW48" s="214"/>
      <c r="RSX48" s="214"/>
      <c r="RSY48" s="214"/>
      <c r="RSZ48" s="214"/>
      <c r="RTA48" s="214"/>
      <c r="RTB48" s="214"/>
      <c r="RTC48" s="214"/>
      <c r="RTD48" s="214"/>
      <c r="RTE48" s="214"/>
      <c r="RTF48" s="214"/>
      <c r="RTG48" s="214"/>
      <c r="RTH48" s="214"/>
      <c r="RTI48" s="214"/>
      <c r="RTJ48" s="214"/>
      <c r="RTK48" s="214"/>
      <c r="RTL48" s="214"/>
      <c r="RTM48" s="214"/>
      <c r="RTN48" s="214"/>
      <c r="RTO48" s="214"/>
      <c r="RTP48" s="214"/>
      <c r="RTQ48" s="214"/>
      <c r="RTR48" s="214"/>
      <c r="RTS48" s="214"/>
      <c r="RTT48" s="214"/>
      <c r="RTU48" s="214"/>
      <c r="RTV48" s="214"/>
      <c r="RTW48" s="214"/>
      <c r="RTX48" s="214"/>
      <c r="RTY48" s="214"/>
      <c r="RTZ48" s="214"/>
      <c r="RUA48" s="214"/>
      <c r="RUB48" s="214"/>
      <c r="RUC48" s="214"/>
      <c r="RUD48" s="214"/>
      <c r="RUE48" s="214"/>
      <c r="RUF48" s="214"/>
      <c r="RUG48" s="214"/>
      <c r="RUH48" s="214"/>
      <c r="RUI48" s="214"/>
      <c r="RUJ48" s="214"/>
      <c r="RUK48" s="214"/>
      <c r="RUL48" s="214"/>
      <c r="RUM48" s="214"/>
      <c r="RUN48" s="214"/>
      <c r="RUO48" s="214"/>
      <c r="RUP48" s="214"/>
      <c r="RUQ48" s="214"/>
      <c r="RUR48" s="214"/>
      <c r="RUS48" s="214"/>
      <c r="RUT48" s="214"/>
      <c r="RUU48" s="214"/>
      <c r="RUV48" s="214"/>
      <c r="RUW48" s="214"/>
      <c r="RUX48" s="214"/>
      <c r="RUY48" s="214"/>
      <c r="RUZ48" s="214"/>
      <c r="RVA48" s="214"/>
      <c r="RVB48" s="214"/>
      <c r="RVC48" s="214"/>
      <c r="RVD48" s="214"/>
      <c r="RVE48" s="214"/>
      <c r="RVF48" s="214"/>
      <c r="RVG48" s="214"/>
      <c r="RVH48" s="214"/>
      <c r="RVI48" s="214"/>
      <c r="RVJ48" s="214"/>
      <c r="RVK48" s="214"/>
      <c r="RVL48" s="214"/>
      <c r="RVM48" s="214"/>
      <c r="RVN48" s="214"/>
      <c r="RVO48" s="214"/>
      <c r="RVP48" s="214"/>
      <c r="RVQ48" s="214"/>
      <c r="RVR48" s="214"/>
      <c r="RVS48" s="214"/>
      <c r="RVT48" s="214"/>
      <c r="RVU48" s="214"/>
      <c r="RVV48" s="214"/>
      <c r="RVW48" s="214"/>
      <c r="RVX48" s="214"/>
      <c r="RVY48" s="214"/>
      <c r="RVZ48" s="214"/>
      <c r="RWA48" s="214"/>
      <c r="RWB48" s="214"/>
      <c r="RWC48" s="214"/>
      <c r="RWD48" s="214"/>
      <c r="RWE48" s="214"/>
      <c r="RWF48" s="214"/>
      <c r="RWG48" s="214"/>
      <c r="RWH48" s="214"/>
      <c r="RWI48" s="214"/>
      <c r="RWJ48" s="214"/>
      <c r="RWK48" s="214"/>
      <c r="RWL48" s="214"/>
      <c r="RWM48" s="214"/>
      <c r="RWN48" s="214"/>
      <c r="RWO48" s="214"/>
      <c r="RWP48" s="214"/>
      <c r="RWQ48" s="214"/>
      <c r="RWR48" s="214"/>
      <c r="RWS48" s="214"/>
      <c r="RWT48" s="214"/>
      <c r="RWU48" s="214"/>
      <c r="RWV48" s="214"/>
      <c r="RWW48" s="214"/>
      <c r="RWX48" s="214"/>
      <c r="RWY48" s="214"/>
      <c r="RWZ48" s="214"/>
      <c r="RXA48" s="214"/>
      <c r="RXB48" s="214"/>
      <c r="RXC48" s="214"/>
      <c r="RXD48" s="214"/>
      <c r="RXE48" s="214"/>
      <c r="RXF48" s="214"/>
      <c r="RXG48" s="214"/>
      <c r="RXH48" s="214"/>
      <c r="RXI48" s="214"/>
      <c r="RXJ48" s="214"/>
      <c r="RXK48" s="214"/>
      <c r="RXL48" s="214"/>
      <c r="RXM48" s="214"/>
      <c r="RXN48" s="214"/>
      <c r="RXO48" s="214"/>
      <c r="RXP48" s="214"/>
      <c r="RXQ48" s="214"/>
      <c r="RXR48" s="214"/>
      <c r="RXS48" s="214"/>
      <c r="RXT48" s="214"/>
      <c r="RXU48" s="214"/>
      <c r="RXV48" s="214"/>
      <c r="RXW48" s="214"/>
      <c r="RXX48" s="214"/>
      <c r="RXY48" s="214"/>
      <c r="RXZ48" s="214"/>
      <c r="RYA48" s="214"/>
      <c r="RYB48" s="214"/>
      <c r="RYC48" s="214"/>
      <c r="RYD48" s="214"/>
      <c r="RYE48" s="214"/>
      <c r="RYF48" s="214"/>
      <c r="RYG48" s="214"/>
      <c r="RYH48" s="214"/>
      <c r="RYI48" s="214"/>
      <c r="RYJ48" s="214"/>
      <c r="RYK48" s="214"/>
      <c r="RYL48" s="214"/>
      <c r="RYM48" s="214"/>
      <c r="RYN48" s="214"/>
      <c r="RYO48" s="214"/>
      <c r="RYP48" s="214"/>
      <c r="RYQ48" s="214"/>
      <c r="RYR48" s="214"/>
      <c r="RYS48" s="214"/>
      <c r="RYT48" s="214"/>
      <c r="RYU48" s="214"/>
      <c r="RYV48" s="214"/>
      <c r="RYW48" s="214"/>
      <c r="RYX48" s="214"/>
      <c r="RYY48" s="214"/>
      <c r="RYZ48" s="214"/>
      <c r="RZA48" s="214"/>
      <c r="RZB48" s="214"/>
      <c r="RZC48" s="214"/>
      <c r="RZD48" s="214"/>
      <c r="RZE48" s="214"/>
      <c r="RZF48" s="214"/>
      <c r="RZG48" s="214"/>
      <c r="RZH48" s="214"/>
      <c r="RZI48" s="214"/>
      <c r="RZJ48" s="214"/>
      <c r="RZK48" s="214"/>
      <c r="RZL48" s="214"/>
      <c r="RZM48" s="214"/>
      <c r="RZN48" s="214"/>
      <c r="RZO48" s="214"/>
      <c r="RZP48" s="214"/>
      <c r="RZQ48" s="214"/>
      <c r="RZR48" s="214"/>
      <c r="RZS48" s="214"/>
      <c r="RZT48" s="214"/>
      <c r="RZU48" s="214"/>
      <c r="RZV48" s="214"/>
      <c r="RZW48" s="214"/>
      <c r="RZX48" s="214"/>
      <c r="RZY48" s="214"/>
      <c r="RZZ48" s="214"/>
      <c r="SAA48" s="214"/>
      <c r="SAB48" s="214"/>
      <c r="SAC48" s="214"/>
      <c r="SAD48" s="214"/>
      <c r="SAE48" s="214"/>
      <c r="SAF48" s="214"/>
      <c r="SAG48" s="214"/>
      <c r="SAH48" s="214"/>
      <c r="SAI48" s="214"/>
      <c r="SAJ48" s="214"/>
      <c r="SAK48" s="214"/>
      <c r="SAL48" s="214"/>
      <c r="SAM48" s="214"/>
      <c r="SAN48" s="214"/>
      <c r="SAO48" s="214"/>
      <c r="SAP48" s="214"/>
      <c r="SAQ48" s="214"/>
      <c r="SAR48" s="214"/>
      <c r="SAS48" s="214"/>
      <c r="SAT48" s="214"/>
      <c r="SAU48" s="214"/>
      <c r="SAV48" s="214"/>
      <c r="SAW48" s="214"/>
      <c r="SAX48" s="214"/>
      <c r="SAY48" s="214"/>
      <c r="SAZ48" s="214"/>
      <c r="SBA48" s="214"/>
      <c r="SBB48" s="214"/>
      <c r="SBC48" s="214"/>
      <c r="SBD48" s="214"/>
      <c r="SBE48" s="214"/>
      <c r="SBF48" s="214"/>
      <c r="SBG48" s="214"/>
      <c r="SBH48" s="214"/>
      <c r="SBI48" s="214"/>
      <c r="SBJ48" s="214"/>
      <c r="SBK48" s="214"/>
      <c r="SBL48" s="214"/>
      <c r="SBM48" s="214"/>
      <c r="SBN48" s="214"/>
      <c r="SBO48" s="214"/>
      <c r="SBP48" s="214"/>
      <c r="SBQ48" s="214"/>
      <c r="SBR48" s="214"/>
      <c r="SBS48" s="214"/>
      <c r="SBT48" s="214"/>
      <c r="SBU48" s="214"/>
      <c r="SBV48" s="214"/>
      <c r="SBW48" s="214"/>
      <c r="SBX48" s="214"/>
      <c r="SBY48" s="214"/>
      <c r="SBZ48" s="214"/>
      <c r="SCA48" s="214"/>
      <c r="SCB48" s="214"/>
      <c r="SCC48" s="214"/>
      <c r="SCD48" s="214"/>
      <c r="SCE48" s="214"/>
      <c r="SCF48" s="214"/>
      <c r="SCG48" s="214"/>
      <c r="SCH48" s="214"/>
      <c r="SCI48" s="214"/>
      <c r="SCJ48" s="214"/>
      <c r="SCK48" s="214"/>
      <c r="SCL48" s="214"/>
      <c r="SCM48" s="214"/>
      <c r="SCN48" s="214"/>
      <c r="SCO48" s="214"/>
      <c r="SCP48" s="214"/>
      <c r="SCQ48" s="214"/>
      <c r="SCR48" s="214"/>
      <c r="SCS48" s="214"/>
      <c r="SCT48" s="214"/>
      <c r="SCU48" s="214"/>
      <c r="SCV48" s="214"/>
      <c r="SCW48" s="214"/>
      <c r="SCX48" s="214"/>
      <c r="SCY48" s="214"/>
      <c r="SCZ48" s="214"/>
      <c r="SDA48" s="214"/>
      <c r="SDB48" s="214"/>
      <c r="SDC48" s="214"/>
      <c r="SDD48" s="214"/>
      <c r="SDE48" s="214"/>
      <c r="SDF48" s="214"/>
      <c r="SDG48" s="214"/>
      <c r="SDH48" s="214"/>
      <c r="SDI48" s="214"/>
      <c r="SDJ48" s="214"/>
      <c r="SDK48" s="214"/>
      <c r="SDL48" s="214"/>
      <c r="SDM48" s="214"/>
      <c r="SDN48" s="214"/>
      <c r="SDO48" s="214"/>
      <c r="SDP48" s="214"/>
      <c r="SDQ48" s="214"/>
      <c r="SDR48" s="214"/>
      <c r="SDS48" s="214"/>
      <c r="SDT48" s="214"/>
      <c r="SDU48" s="214"/>
      <c r="SDV48" s="214"/>
      <c r="SDW48" s="214"/>
      <c r="SDX48" s="214"/>
      <c r="SDY48" s="214"/>
      <c r="SDZ48" s="214"/>
      <c r="SEA48" s="214"/>
      <c r="SEB48" s="214"/>
      <c r="SEC48" s="214"/>
      <c r="SED48" s="214"/>
      <c r="SEE48" s="214"/>
      <c r="SEF48" s="214"/>
      <c r="SEG48" s="214"/>
      <c r="SEH48" s="214"/>
      <c r="SEI48" s="214"/>
      <c r="SEJ48" s="214"/>
      <c r="SEK48" s="214"/>
      <c r="SEL48" s="214"/>
      <c r="SEM48" s="214"/>
      <c r="SEN48" s="214"/>
      <c r="SEO48" s="214"/>
      <c r="SEP48" s="214"/>
      <c r="SEQ48" s="214"/>
      <c r="SER48" s="214"/>
      <c r="SES48" s="214"/>
      <c r="SET48" s="214"/>
      <c r="SEU48" s="214"/>
      <c r="SEV48" s="214"/>
      <c r="SEW48" s="214"/>
      <c r="SEX48" s="214"/>
      <c r="SEY48" s="214"/>
      <c r="SEZ48" s="214"/>
      <c r="SFA48" s="214"/>
      <c r="SFB48" s="214"/>
      <c r="SFC48" s="214"/>
      <c r="SFD48" s="214"/>
      <c r="SFE48" s="214"/>
      <c r="SFF48" s="214"/>
      <c r="SFG48" s="214"/>
      <c r="SFH48" s="214"/>
      <c r="SFI48" s="214"/>
      <c r="SFJ48" s="214"/>
      <c r="SFK48" s="214"/>
      <c r="SFL48" s="214"/>
      <c r="SFM48" s="214"/>
      <c r="SFN48" s="214"/>
      <c r="SFO48" s="214"/>
      <c r="SFP48" s="214"/>
      <c r="SFQ48" s="214"/>
      <c r="SFR48" s="214"/>
      <c r="SFS48" s="214"/>
      <c r="SFT48" s="214"/>
      <c r="SFU48" s="214"/>
      <c r="SFV48" s="214"/>
      <c r="SFW48" s="214"/>
      <c r="SFX48" s="214"/>
      <c r="SFY48" s="214"/>
      <c r="SFZ48" s="214"/>
      <c r="SGA48" s="214"/>
      <c r="SGB48" s="214"/>
      <c r="SGC48" s="214"/>
      <c r="SGD48" s="214"/>
      <c r="SGE48" s="214"/>
      <c r="SGF48" s="214"/>
      <c r="SGG48" s="214"/>
      <c r="SGH48" s="214"/>
      <c r="SGI48" s="214"/>
      <c r="SGJ48" s="214"/>
      <c r="SGK48" s="214"/>
      <c r="SGL48" s="214"/>
      <c r="SGM48" s="214"/>
      <c r="SGN48" s="214"/>
      <c r="SGO48" s="214"/>
      <c r="SGP48" s="214"/>
      <c r="SGQ48" s="214"/>
      <c r="SGR48" s="214"/>
      <c r="SGS48" s="214"/>
      <c r="SGT48" s="214"/>
      <c r="SGU48" s="214"/>
      <c r="SGV48" s="214"/>
      <c r="SGW48" s="214"/>
      <c r="SGX48" s="214"/>
      <c r="SGY48" s="214"/>
      <c r="SGZ48" s="214"/>
      <c r="SHA48" s="214"/>
      <c r="SHB48" s="214"/>
      <c r="SHC48" s="214"/>
      <c r="SHD48" s="214"/>
      <c r="SHE48" s="214"/>
      <c r="SHF48" s="214"/>
      <c r="SHG48" s="214"/>
      <c r="SHH48" s="214"/>
      <c r="SHI48" s="214"/>
      <c r="SHJ48" s="214"/>
      <c r="SHK48" s="214"/>
      <c r="SHL48" s="214"/>
      <c r="SHM48" s="214"/>
      <c r="SHN48" s="214"/>
      <c r="SHO48" s="214"/>
      <c r="SHP48" s="214"/>
      <c r="SHQ48" s="214"/>
      <c r="SHR48" s="214"/>
      <c r="SHS48" s="214"/>
      <c r="SHT48" s="214"/>
      <c r="SHU48" s="214"/>
      <c r="SHV48" s="214"/>
      <c r="SHW48" s="214"/>
      <c r="SHX48" s="214"/>
      <c r="SHY48" s="214"/>
      <c r="SHZ48" s="214"/>
      <c r="SIA48" s="214"/>
      <c r="SIB48" s="214"/>
      <c r="SIC48" s="214"/>
      <c r="SID48" s="214"/>
      <c r="SIE48" s="214"/>
      <c r="SIF48" s="214"/>
      <c r="SIG48" s="214"/>
      <c r="SIH48" s="214"/>
      <c r="SII48" s="214"/>
      <c r="SIJ48" s="214"/>
      <c r="SIK48" s="214"/>
      <c r="SIL48" s="214"/>
      <c r="SIM48" s="214"/>
      <c r="SIN48" s="214"/>
      <c r="SIO48" s="214"/>
      <c r="SIP48" s="214"/>
      <c r="SIQ48" s="214"/>
      <c r="SIR48" s="214"/>
      <c r="SIS48" s="214"/>
      <c r="SIT48" s="214"/>
      <c r="SIU48" s="214"/>
      <c r="SIV48" s="214"/>
      <c r="SIW48" s="214"/>
      <c r="SIX48" s="214"/>
      <c r="SIY48" s="214"/>
      <c r="SIZ48" s="214"/>
      <c r="SJA48" s="214"/>
      <c r="SJB48" s="214"/>
      <c r="SJC48" s="214"/>
      <c r="SJD48" s="214"/>
      <c r="SJE48" s="214"/>
      <c r="SJF48" s="214"/>
      <c r="SJG48" s="214"/>
      <c r="SJH48" s="214"/>
      <c r="SJI48" s="214"/>
      <c r="SJJ48" s="214"/>
      <c r="SJK48" s="214"/>
      <c r="SJL48" s="214"/>
      <c r="SJM48" s="214"/>
      <c r="SJN48" s="214"/>
      <c r="SJO48" s="214"/>
      <c r="SJP48" s="214"/>
      <c r="SJQ48" s="214"/>
      <c r="SJR48" s="214"/>
      <c r="SJS48" s="214"/>
      <c r="SJT48" s="214"/>
      <c r="SJU48" s="214"/>
      <c r="SJV48" s="214"/>
      <c r="SJW48" s="214"/>
      <c r="SJX48" s="214"/>
      <c r="SJY48" s="214"/>
      <c r="SJZ48" s="214"/>
      <c r="SKA48" s="214"/>
      <c r="SKB48" s="214"/>
      <c r="SKC48" s="214"/>
      <c r="SKD48" s="214"/>
      <c r="SKE48" s="214"/>
      <c r="SKF48" s="214"/>
      <c r="SKG48" s="214"/>
      <c r="SKH48" s="214"/>
      <c r="SKI48" s="214"/>
      <c r="SKJ48" s="214"/>
      <c r="SKK48" s="214"/>
      <c r="SKL48" s="214"/>
      <c r="SKM48" s="214"/>
      <c r="SKN48" s="214"/>
      <c r="SKO48" s="214"/>
      <c r="SKP48" s="214"/>
      <c r="SKQ48" s="214"/>
      <c r="SKR48" s="214"/>
      <c r="SKS48" s="214"/>
      <c r="SKT48" s="214"/>
      <c r="SKU48" s="214"/>
      <c r="SKV48" s="214"/>
      <c r="SKW48" s="214"/>
      <c r="SKX48" s="214"/>
      <c r="SKY48" s="214"/>
      <c r="SKZ48" s="214"/>
      <c r="SLA48" s="214"/>
      <c r="SLB48" s="214"/>
      <c r="SLC48" s="214"/>
      <c r="SLD48" s="214"/>
      <c r="SLE48" s="214"/>
      <c r="SLF48" s="214"/>
      <c r="SLG48" s="214"/>
      <c r="SLH48" s="214"/>
      <c r="SLI48" s="214"/>
      <c r="SLJ48" s="214"/>
      <c r="SLK48" s="214"/>
      <c r="SLL48" s="214"/>
      <c r="SLM48" s="214"/>
      <c r="SLN48" s="214"/>
      <c r="SLO48" s="214"/>
      <c r="SLP48" s="214"/>
      <c r="SLQ48" s="214"/>
      <c r="SLR48" s="214"/>
      <c r="SLS48" s="214"/>
      <c r="SLT48" s="214"/>
      <c r="SLU48" s="214"/>
      <c r="SLV48" s="214"/>
      <c r="SLW48" s="214"/>
      <c r="SLX48" s="214"/>
      <c r="SLY48" s="214"/>
      <c r="SLZ48" s="214"/>
      <c r="SMA48" s="214"/>
      <c r="SMB48" s="214"/>
      <c r="SMC48" s="214"/>
      <c r="SMD48" s="214"/>
      <c r="SME48" s="214"/>
      <c r="SMF48" s="214"/>
      <c r="SMG48" s="214"/>
      <c r="SMH48" s="214"/>
      <c r="SMI48" s="214"/>
      <c r="SMJ48" s="214"/>
      <c r="SMK48" s="214"/>
      <c r="SML48" s="214"/>
      <c r="SMM48" s="214"/>
      <c r="SMN48" s="214"/>
      <c r="SMO48" s="214"/>
      <c r="SMP48" s="214"/>
      <c r="SMQ48" s="214"/>
      <c r="SMR48" s="214"/>
      <c r="SMS48" s="214"/>
      <c r="SMT48" s="214"/>
      <c r="SMU48" s="214"/>
      <c r="SMV48" s="214"/>
      <c r="SMW48" s="214"/>
      <c r="SMX48" s="214"/>
      <c r="SMY48" s="214"/>
      <c r="SMZ48" s="214"/>
      <c r="SNA48" s="214"/>
      <c r="SNB48" s="214"/>
      <c r="SNC48" s="214"/>
      <c r="SND48" s="214"/>
      <c r="SNE48" s="214"/>
      <c r="SNF48" s="214"/>
      <c r="SNG48" s="214"/>
      <c r="SNH48" s="214"/>
      <c r="SNI48" s="214"/>
      <c r="SNJ48" s="214"/>
      <c r="SNK48" s="214"/>
      <c r="SNL48" s="214"/>
      <c r="SNM48" s="214"/>
      <c r="SNN48" s="214"/>
      <c r="SNO48" s="214"/>
      <c r="SNP48" s="214"/>
      <c r="SNQ48" s="214"/>
      <c r="SNR48" s="214"/>
      <c r="SNS48" s="214"/>
      <c r="SNT48" s="214"/>
      <c r="SNU48" s="214"/>
      <c r="SNV48" s="214"/>
      <c r="SNW48" s="214"/>
      <c r="SNX48" s="214"/>
      <c r="SNY48" s="214"/>
      <c r="SNZ48" s="214"/>
      <c r="SOA48" s="214"/>
      <c r="SOB48" s="214"/>
      <c r="SOC48" s="214"/>
      <c r="SOD48" s="214"/>
      <c r="SOE48" s="214"/>
      <c r="SOF48" s="214"/>
      <c r="SOG48" s="214"/>
      <c r="SOH48" s="214"/>
      <c r="SOI48" s="214"/>
      <c r="SOJ48" s="214"/>
      <c r="SOK48" s="214"/>
      <c r="SOL48" s="214"/>
      <c r="SOM48" s="214"/>
      <c r="SON48" s="214"/>
      <c r="SOO48" s="214"/>
      <c r="SOP48" s="214"/>
      <c r="SOQ48" s="214"/>
      <c r="SOR48" s="214"/>
      <c r="SOS48" s="214"/>
      <c r="SOT48" s="214"/>
      <c r="SOU48" s="214"/>
      <c r="SOV48" s="214"/>
      <c r="SOW48" s="214"/>
      <c r="SOX48" s="214"/>
      <c r="SOY48" s="214"/>
      <c r="SOZ48" s="214"/>
      <c r="SPA48" s="214"/>
      <c r="SPB48" s="214"/>
      <c r="SPC48" s="214"/>
      <c r="SPD48" s="214"/>
      <c r="SPE48" s="214"/>
      <c r="SPF48" s="214"/>
      <c r="SPG48" s="214"/>
      <c r="SPH48" s="214"/>
      <c r="SPI48" s="214"/>
      <c r="SPJ48" s="214"/>
      <c r="SPK48" s="214"/>
      <c r="SPL48" s="214"/>
      <c r="SPM48" s="214"/>
      <c r="SPN48" s="214"/>
      <c r="SPO48" s="214"/>
      <c r="SPP48" s="214"/>
      <c r="SPQ48" s="214"/>
      <c r="SPR48" s="214"/>
      <c r="SPS48" s="214"/>
      <c r="SPT48" s="214"/>
      <c r="SPU48" s="214"/>
      <c r="SPV48" s="214"/>
      <c r="SPW48" s="214"/>
      <c r="SPX48" s="214"/>
      <c r="SPY48" s="214"/>
      <c r="SPZ48" s="214"/>
      <c r="SQA48" s="214"/>
      <c r="SQB48" s="214"/>
      <c r="SQC48" s="214"/>
      <c r="SQD48" s="214"/>
      <c r="SQE48" s="214"/>
      <c r="SQF48" s="214"/>
      <c r="SQG48" s="214"/>
      <c r="SQH48" s="214"/>
      <c r="SQI48" s="214"/>
      <c r="SQJ48" s="214"/>
      <c r="SQK48" s="214"/>
      <c r="SQL48" s="214"/>
      <c r="SQM48" s="214"/>
      <c r="SQN48" s="214"/>
      <c r="SQO48" s="214"/>
      <c r="SQP48" s="214"/>
      <c r="SQQ48" s="214"/>
      <c r="SQR48" s="214"/>
      <c r="SQS48" s="214"/>
      <c r="SQT48" s="214"/>
      <c r="SQU48" s="214"/>
      <c r="SQV48" s="214"/>
      <c r="SQW48" s="214"/>
      <c r="SQX48" s="214"/>
      <c r="SQY48" s="214"/>
      <c r="SQZ48" s="214"/>
      <c r="SRA48" s="214"/>
      <c r="SRB48" s="214"/>
      <c r="SRC48" s="214"/>
      <c r="SRD48" s="214"/>
      <c r="SRE48" s="214"/>
      <c r="SRF48" s="214"/>
      <c r="SRG48" s="214"/>
      <c r="SRH48" s="214"/>
      <c r="SRI48" s="214"/>
      <c r="SRJ48" s="214"/>
      <c r="SRK48" s="214"/>
      <c r="SRL48" s="214"/>
      <c r="SRM48" s="214"/>
      <c r="SRN48" s="214"/>
      <c r="SRO48" s="214"/>
      <c r="SRP48" s="214"/>
      <c r="SRQ48" s="214"/>
      <c r="SRR48" s="214"/>
      <c r="SRS48" s="214"/>
      <c r="SRT48" s="214"/>
      <c r="SRU48" s="214"/>
      <c r="SRV48" s="214"/>
      <c r="SRW48" s="214"/>
      <c r="SRX48" s="214"/>
      <c r="SRY48" s="214"/>
      <c r="SRZ48" s="214"/>
      <c r="SSA48" s="214"/>
      <c r="SSB48" s="214"/>
      <c r="SSC48" s="214"/>
      <c r="SSD48" s="214"/>
      <c r="SSE48" s="214"/>
      <c r="SSF48" s="214"/>
      <c r="SSG48" s="214"/>
      <c r="SSH48" s="214"/>
      <c r="SSI48" s="214"/>
      <c r="SSJ48" s="214"/>
      <c r="SSK48" s="214"/>
      <c r="SSL48" s="214"/>
      <c r="SSM48" s="214"/>
      <c r="SSN48" s="214"/>
      <c r="SSO48" s="214"/>
      <c r="SSP48" s="214"/>
      <c r="SSQ48" s="214"/>
      <c r="SSR48" s="214"/>
      <c r="SSS48" s="214"/>
      <c r="SST48" s="214"/>
      <c r="SSU48" s="214"/>
      <c r="SSV48" s="214"/>
      <c r="SSW48" s="214"/>
      <c r="SSX48" s="214"/>
      <c r="SSY48" s="214"/>
      <c r="SSZ48" s="214"/>
      <c r="STA48" s="214"/>
      <c r="STB48" s="214"/>
      <c r="STC48" s="214"/>
      <c r="STD48" s="214"/>
      <c r="STE48" s="214"/>
      <c r="STF48" s="214"/>
      <c r="STG48" s="214"/>
      <c r="STH48" s="214"/>
      <c r="STI48" s="214"/>
      <c r="STJ48" s="214"/>
      <c r="STK48" s="214"/>
      <c r="STL48" s="214"/>
      <c r="STM48" s="214"/>
      <c r="STN48" s="214"/>
      <c r="STO48" s="214"/>
      <c r="STP48" s="214"/>
      <c r="STQ48" s="214"/>
      <c r="STR48" s="214"/>
      <c r="STS48" s="214"/>
      <c r="STT48" s="214"/>
      <c r="STU48" s="214"/>
      <c r="STV48" s="214"/>
      <c r="STW48" s="214"/>
      <c r="STX48" s="214"/>
      <c r="STY48" s="214"/>
      <c r="STZ48" s="214"/>
      <c r="SUA48" s="214"/>
      <c r="SUB48" s="214"/>
      <c r="SUC48" s="214"/>
      <c r="SUD48" s="214"/>
      <c r="SUE48" s="214"/>
      <c r="SUF48" s="214"/>
      <c r="SUG48" s="214"/>
      <c r="SUH48" s="214"/>
      <c r="SUI48" s="214"/>
      <c r="SUJ48" s="214"/>
      <c r="SUK48" s="214"/>
      <c r="SUL48" s="214"/>
      <c r="SUM48" s="214"/>
      <c r="SUN48" s="214"/>
      <c r="SUO48" s="214"/>
      <c r="SUP48" s="214"/>
      <c r="SUQ48" s="214"/>
      <c r="SUR48" s="214"/>
      <c r="SUS48" s="214"/>
      <c r="SUT48" s="214"/>
      <c r="SUU48" s="214"/>
      <c r="SUV48" s="214"/>
      <c r="SUW48" s="214"/>
      <c r="SUX48" s="214"/>
      <c r="SUY48" s="214"/>
      <c r="SUZ48" s="214"/>
      <c r="SVA48" s="214"/>
      <c r="SVB48" s="214"/>
      <c r="SVC48" s="214"/>
      <c r="SVD48" s="214"/>
      <c r="SVE48" s="214"/>
      <c r="SVF48" s="214"/>
      <c r="SVG48" s="214"/>
      <c r="SVH48" s="214"/>
      <c r="SVI48" s="214"/>
      <c r="SVJ48" s="214"/>
      <c r="SVK48" s="214"/>
      <c r="SVL48" s="214"/>
      <c r="SVM48" s="214"/>
      <c r="SVN48" s="214"/>
      <c r="SVO48" s="214"/>
      <c r="SVP48" s="214"/>
      <c r="SVQ48" s="214"/>
      <c r="SVR48" s="214"/>
      <c r="SVS48" s="214"/>
      <c r="SVT48" s="214"/>
      <c r="SVU48" s="214"/>
      <c r="SVV48" s="214"/>
      <c r="SVW48" s="214"/>
      <c r="SVX48" s="214"/>
      <c r="SVY48" s="214"/>
      <c r="SVZ48" s="214"/>
      <c r="SWA48" s="214"/>
      <c r="SWB48" s="214"/>
      <c r="SWC48" s="214"/>
      <c r="SWD48" s="214"/>
      <c r="SWE48" s="214"/>
      <c r="SWF48" s="214"/>
      <c r="SWG48" s="214"/>
      <c r="SWH48" s="214"/>
      <c r="SWI48" s="214"/>
      <c r="SWJ48" s="214"/>
      <c r="SWK48" s="214"/>
      <c r="SWL48" s="214"/>
      <c r="SWM48" s="214"/>
      <c r="SWN48" s="214"/>
      <c r="SWO48" s="214"/>
      <c r="SWP48" s="214"/>
      <c r="SWQ48" s="214"/>
      <c r="SWR48" s="214"/>
      <c r="SWS48" s="214"/>
      <c r="SWT48" s="214"/>
      <c r="SWU48" s="214"/>
      <c r="SWV48" s="214"/>
      <c r="SWW48" s="214"/>
      <c r="SWX48" s="214"/>
      <c r="SWY48" s="214"/>
      <c r="SWZ48" s="214"/>
      <c r="SXA48" s="214"/>
      <c r="SXB48" s="214"/>
      <c r="SXC48" s="214"/>
      <c r="SXD48" s="214"/>
      <c r="SXE48" s="214"/>
      <c r="SXF48" s="214"/>
      <c r="SXG48" s="214"/>
      <c r="SXH48" s="214"/>
      <c r="SXI48" s="214"/>
      <c r="SXJ48" s="214"/>
      <c r="SXK48" s="214"/>
      <c r="SXL48" s="214"/>
      <c r="SXM48" s="214"/>
      <c r="SXN48" s="214"/>
      <c r="SXO48" s="214"/>
      <c r="SXP48" s="214"/>
      <c r="SXQ48" s="214"/>
      <c r="SXR48" s="214"/>
      <c r="SXS48" s="214"/>
      <c r="SXT48" s="214"/>
      <c r="SXU48" s="214"/>
      <c r="SXV48" s="214"/>
      <c r="SXW48" s="214"/>
      <c r="SXX48" s="214"/>
      <c r="SXY48" s="214"/>
      <c r="SXZ48" s="214"/>
      <c r="SYA48" s="214"/>
      <c r="SYB48" s="214"/>
      <c r="SYC48" s="214"/>
      <c r="SYD48" s="214"/>
      <c r="SYE48" s="214"/>
      <c r="SYF48" s="214"/>
      <c r="SYG48" s="214"/>
      <c r="SYH48" s="214"/>
      <c r="SYI48" s="214"/>
      <c r="SYJ48" s="214"/>
      <c r="SYK48" s="214"/>
      <c r="SYL48" s="214"/>
      <c r="SYM48" s="214"/>
      <c r="SYN48" s="214"/>
      <c r="SYO48" s="214"/>
      <c r="SYP48" s="214"/>
      <c r="SYQ48" s="214"/>
      <c r="SYR48" s="214"/>
      <c r="SYS48" s="214"/>
      <c r="SYT48" s="214"/>
      <c r="SYU48" s="214"/>
      <c r="SYV48" s="214"/>
      <c r="SYW48" s="214"/>
      <c r="SYX48" s="214"/>
      <c r="SYY48" s="214"/>
      <c r="SYZ48" s="214"/>
      <c r="SZA48" s="214"/>
      <c r="SZB48" s="214"/>
      <c r="SZC48" s="214"/>
      <c r="SZD48" s="214"/>
      <c r="SZE48" s="214"/>
      <c r="SZF48" s="214"/>
      <c r="SZG48" s="214"/>
      <c r="SZH48" s="214"/>
      <c r="SZI48" s="214"/>
      <c r="SZJ48" s="214"/>
      <c r="SZK48" s="214"/>
      <c r="SZL48" s="214"/>
      <c r="SZM48" s="214"/>
      <c r="SZN48" s="214"/>
      <c r="SZO48" s="214"/>
      <c r="SZP48" s="214"/>
      <c r="SZQ48" s="214"/>
      <c r="SZR48" s="214"/>
      <c r="SZS48" s="214"/>
      <c r="SZT48" s="214"/>
      <c r="SZU48" s="214"/>
      <c r="SZV48" s="214"/>
      <c r="SZW48" s="214"/>
      <c r="SZX48" s="214"/>
      <c r="SZY48" s="214"/>
      <c r="SZZ48" s="214"/>
      <c r="TAA48" s="214"/>
      <c r="TAB48" s="214"/>
      <c r="TAC48" s="214"/>
      <c r="TAD48" s="214"/>
      <c r="TAE48" s="214"/>
      <c r="TAF48" s="214"/>
      <c r="TAG48" s="214"/>
      <c r="TAH48" s="214"/>
      <c r="TAI48" s="214"/>
      <c r="TAJ48" s="214"/>
      <c r="TAK48" s="214"/>
      <c r="TAL48" s="214"/>
      <c r="TAM48" s="214"/>
      <c r="TAN48" s="214"/>
      <c r="TAO48" s="214"/>
      <c r="TAP48" s="214"/>
      <c r="TAQ48" s="214"/>
      <c r="TAR48" s="214"/>
      <c r="TAS48" s="214"/>
      <c r="TAT48" s="214"/>
      <c r="TAU48" s="214"/>
      <c r="TAV48" s="214"/>
      <c r="TAW48" s="214"/>
      <c r="TAX48" s="214"/>
      <c r="TAY48" s="214"/>
      <c r="TAZ48" s="214"/>
      <c r="TBA48" s="214"/>
      <c r="TBB48" s="214"/>
      <c r="TBC48" s="214"/>
      <c r="TBD48" s="214"/>
      <c r="TBE48" s="214"/>
      <c r="TBF48" s="214"/>
      <c r="TBG48" s="214"/>
      <c r="TBH48" s="214"/>
      <c r="TBI48" s="214"/>
      <c r="TBJ48" s="214"/>
      <c r="TBK48" s="214"/>
      <c r="TBL48" s="214"/>
      <c r="TBM48" s="214"/>
      <c r="TBN48" s="214"/>
      <c r="TBO48" s="214"/>
      <c r="TBP48" s="214"/>
      <c r="TBQ48" s="214"/>
      <c r="TBR48" s="214"/>
      <c r="TBS48" s="214"/>
      <c r="TBT48" s="214"/>
      <c r="TBU48" s="214"/>
      <c r="TBV48" s="214"/>
      <c r="TBW48" s="214"/>
      <c r="TBX48" s="214"/>
      <c r="TBY48" s="214"/>
      <c r="TBZ48" s="214"/>
      <c r="TCA48" s="214"/>
      <c r="TCB48" s="214"/>
      <c r="TCC48" s="214"/>
      <c r="TCD48" s="214"/>
      <c r="TCE48" s="214"/>
      <c r="TCF48" s="214"/>
      <c r="TCG48" s="214"/>
      <c r="TCH48" s="214"/>
      <c r="TCI48" s="214"/>
      <c r="TCJ48" s="214"/>
      <c r="TCK48" s="214"/>
      <c r="TCL48" s="214"/>
      <c r="TCM48" s="214"/>
      <c r="TCN48" s="214"/>
      <c r="TCO48" s="214"/>
      <c r="TCP48" s="214"/>
      <c r="TCQ48" s="214"/>
      <c r="TCR48" s="214"/>
      <c r="TCS48" s="214"/>
      <c r="TCT48" s="214"/>
      <c r="TCU48" s="214"/>
      <c r="TCV48" s="214"/>
      <c r="TCW48" s="214"/>
      <c r="TCX48" s="214"/>
      <c r="TCY48" s="214"/>
      <c r="TCZ48" s="214"/>
      <c r="TDA48" s="214"/>
      <c r="TDB48" s="214"/>
      <c r="TDC48" s="214"/>
      <c r="TDD48" s="214"/>
      <c r="TDE48" s="214"/>
      <c r="TDF48" s="214"/>
      <c r="TDG48" s="214"/>
      <c r="TDH48" s="214"/>
      <c r="TDI48" s="214"/>
      <c r="TDJ48" s="214"/>
      <c r="TDK48" s="214"/>
      <c r="TDL48" s="214"/>
      <c r="TDM48" s="214"/>
      <c r="TDN48" s="214"/>
      <c r="TDO48" s="214"/>
      <c r="TDP48" s="214"/>
      <c r="TDQ48" s="214"/>
      <c r="TDR48" s="214"/>
      <c r="TDS48" s="214"/>
      <c r="TDT48" s="214"/>
      <c r="TDU48" s="214"/>
      <c r="TDV48" s="214"/>
      <c r="TDW48" s="214"/>
      <c r="TDX48" s="214"/>
      <c r="TDY48" s="214"/>
      <c r="TDZ48" s="214"/>
      <c r="TEA48" s="214"/>
      <c r="TEB48" s="214"/>
      <c r="TEC48" s="214"/>
      <c r="TED48" s="214"/>
      <c r="TEE48" s="214"/>
      <c r="TEF48" s="214"/>
      <c r="TEG48" s="214"/>
      <c r="TEH48" s="214"/>
      <c r="TEI48" s="214"/>
      <c r="TEJ48" s="214"/>
      <c r="TEK48" s="214"/>
      <c r="TEL48" s="214"/>
      <c r="TEM48" s="214"/>
      <c r="TEN48" s="214"/>
      <c r="TEO48" s="214"/>
      <c r="TEP48" s="214"/>
      <c r="TEQ48" s="214"/>
      <c r="TER48" s="214"/>
      <c r="TES48" s="214"/>
      <c r="TET48" s="214"/>
      <c r="TEU48" s="214"/>
      <c r="TEV48" s="214"/>
      <c r="TEW48" s="214"/>
      <c r="TEX48" s="214"/>
      <c r="TEY48" s="214"/>
      <c r="TEZ48" s="214"/>
      <c r="TFA48" s="214"/>
      <c r="TFB48" s="214"/>
      <c r="TFC48" s="214"/>
      <c r="TFD48" s="214"/>
      <c r="TFE48" s="214"/>
      <c r="TFF48" s="214"/>
      <c r="TFG48" s="214"/>
      <c r="TFH48" s="214"/>
      <c r="TFI48" s="214"/>
      <c r="TFJ48" s="214"/>
      <c r="TFK48" s="214"/>
      <c r="TFL48" s="214"/>
      <c r="TFM48" s="214"/>
      <c r="TFN48" s="214"/>
      <c r="TFO48" s="214"/>
      <c r="TFP48" s="214"/>
      <c r="TFQ48" s="214"/>
      <c r="TFR48" s="214"/>
      <c r="TFS48" s="214"/>
      <c r="TFT48" s="214"/>
      <c r="TFU48" s="214"/>
      <c r="TFV48" s="214"/>
      <c r="TFW48" s="214"/>
      <c r="TFX48" s="214"/>
      <c r="TFY48" s="214"/>
      <c r="TFZ48" s="214"/>
      <c r="TGA48" s="214"/>
      <c r="TGB48" s="214"/>
      <c r="TGC48" s="214"/>
      <c r="TGD48" s="214"/>
      <c r="TGE48" s="214"/>
      <c r="TGF48" s="214"/>
      <c r="TGG48" s="214"/>
      <c r="TGH48" s="214"/>
      <c r="TGI48" s="214"/>
      <c r="TGJ48" s="214"/>
      <c r="TGK48" s="214"/>
      <c r="TGL48" s="214"/>
      <c r="TGM48" s="214"/>
      <c r="TGN48" s="214"/>
      <c r="TGO48" s="214"/>
      <c r="TGP48" s="214"/>
      <c r="TGQ48" s="214"/>
      <c r="TGR48" s="214"/>
      <c r="TGS48" s="214"/>
      <c r="TGT48" s="214"/>
      <c r="TGU48" s="214"/>
      <c r="TGV48" s="214"/>
      <c r="TGW48" s="214"/>
      <c r="TGX48" s="214"/>
      <c r="TGY48" s="214"/>
      <c r="TGZ48" s="214"/>
      <c r="THA48" s="214"/>
      <c r="THB48" s="214"/>
      <c r="THC48" s="214"/>
      <c r="THD48" s="214"/>
      <c r="THE48" s="214"/>
      <c r="THF48" s="214"/>
      <c r="THG48" s="214"/>
      <c r="THH48" s="214"/>
      <c r="THI48" s="214"/>
      <c r="THJ48" s="214"/>
      <c r="THK48" s="214"/>
      <c r="THL48" s="214"/>
      <c r="THM48" s="214"/>
      <c r="THN48" s="214"/>
      <c r="THO48" s="214"/>
      <c r="THP48" s="214"/>
      <c r="THQ48" s="214"/>
      <c r="THR48" s="214"/>
      <c r="THS48" s="214"/>
      <c r="THT48" s="214"/>
      <c r="THU48" s="214"/>
      <c r="THV48" s="214"/>
      <c r="THW48" s="214"/>
      <c r="THX48" s="214"/>
      <c r="THY48" s="214"/>
      <c r="THZ48" s="214"/>
      <c r="TIA48" s="214"/>
      <c r="TIB48" s="214"/>
      <c r="TIC48" s="214"/>
      <c r="TID48" s="214"/>
      <c r="TIE48" s="214"/>
      <c r="TIF48" s="214"/>
      <c r="TIG48" s="214"/>
      <c r="TIH48" s="214"/>
      <c r="TII48" s="214"/>
      <c r="TIJ48" s="214"/>
      <c r="TIK48" s="214"/>
      <c r="TIL48" s="214"/>
      <c r="TIM48" s="214"/>
      <c r="TIN48" s="214"/>
      <c r="TIO48" s="214"/>
      <c r="TIP48" s="214"/>
      <c r="TIQ48" s="214"/>
      <c r="TIR48" s="214"/>
      <c r="TIS48" s="214"/>
      <c r="TIT48" s="214"/>
      <c r="TIU48" s="214"/>
      <c r="TIV48" s="214"/>
      <c r="TIW48" s="214"/>
      <c r="TIX48" s="214"/>
      <c r="TIY48" s="214"/>
      <c r="TIZ48" s="214"/>
      <c r="TJA48" s="214"/>
      <c r="TJB48" s="214"/>
      <c r="TJC48" s="214"/>
      <c r="TJD48" s="214"/>
      <c r="TJE48" s="214"/>
      <c r="TJF48" s="214"/>
      <c r="TJG48" s="214"/>
      <c r="TJH48" s="214"/>
      <c r="TJI48" s="214"/>
      <c r="TJJ48" s="214"/>
      <c r="TJK48" s="214"/>
      <c r="TJL48" s="214"/>
      <c r="TJM48" s="214"/>
      <c r="TJN48" s="214"/>
      <c r="TJO48" s="214"/>
      <c r="TJP48" s="214"/>
      <c r="TJQ48" s="214"/>
      <c r="TJR48" s="214"/>
      <c r="TJS48" s="214"/>
      <c r="TJT48" s="214"/>
      <c r="TJU48" s="214"/>
      <c r="TJV48" s="214"/>
      <c r="TJW48" s="214"/>
      <c r="TJX48" s="214"/>
      <c r="TJY48" s="214"/>
      <c r="TJZ48" s="214"/>
      <c r="TKA48" s="214"/>
      <c r="TKB48" s="214"/>
      <c r="TKC48" s="214"/>
      <c r="TKD48" s="214"/>
      <c r="TKE48" s="214"/>
      <c r="TKF48" s="214"/>
      <c r="TKG48" s="214"/>
      <c r="TKH48" s="214"/>
      <c r="TKI48" s="214"/>
      <c r="TKJ48" s="214"/>
      <c r="TKK48" s="214"/>
      <c r="TKL48" s="214"/>
      <c r="TKM48" s="214"/>
      <c r="TKN48" s="214"/>
      <c r="TKO48" s="214"/>
      <c r="TKP48" s="214"/>
      <c r="TKQ48" s="214"/>
      <c r="TKR48" s="214"/>
      <c r="TKS48" s="214"/>
      <c r="TKT48" s="214"/>
      <c r="TKU48" s="214"/>
      <c r="TKV48" s="214"/>
      <c r="TKW48" s="214"/>
      <c r="TKX48" s="214"/>
      <c r="TKY48" s="214"/>
      <c r="TKZ48" s="214"/>
      <c r="TLA48" s="214"/>
      <c r="TLB48" s="214"/>
      <c r="TLC48" s="214"/>
      <c r="TLD48" s="214"/>
      <c r="TLE48" s="214"/>
      <c r="TLF48" s="214"/>
      <c r="TLG48" s="214"/>
      <c r="TLH48" s="214"/>
      <c r="TLI48" s="214"/>
      <c r="TLJ48" s="214"/>
      <c r="TLK48" s="214"/>
      <c r="TLL48" s="214"/>
      <c r="TLM48" s="214"/>
      <c r="TLN48" s="214"/>
      <c r="TLO48" s="214"/>
      <c r="TLP48" s="214"/>
      <c r="TLQ48" s="214"/>
      <c r="TLR48" s="214"/>
      <c r="TLS48" s="214"/>
      <c r="TLT48" s="214"/>
      <c r="TLU48" s="214"/>
      <c r="TLV48" s="214"/>
      <c r="TLW48" s="214"/>
      <c r="TLX48" s="214"/>
      <c r="TLY48" s="214"/>
      <c r="TLZ48" s="214"/>
      <c r="TMA48" s="214"/>
      <c r="TMB48" s="214"/>
      <c r="TMC48" s="214"/>
      <c r="TMD48" s="214"/>
      <c r="TME48" s="214"/>
      <c r="TMF48" s="214"/>
      <c r="TMG48" s="214"/>
      <c r="TMH48" s="214"/>
      <c r="TMI48" s="214"/>
      <c r="TMJ48" s="214"/>
      <c r="TMK48" s="214"/>
      <c r="TML48" s="214"/>
      <c r="TMM48" s="214"/>
      <c r="TMN48" s="214"/>
      <c r="TMO48" s="214"/>
      <c r="TMP48" s="214"/>
      <c r="TMQ48" s="214"/>
      <c r="TMR48" s="214"/>
      <c r="TMS48" s="214"/>
      <c r="TMT48" s="214"/>
      <c r="TMU48" s="214"/>
      <c r="TMV48" s="214"/>
      <c r="TMW48" s="214"/>
      <c r="TMX48" s="214"/>
      <c r="TMY48" s="214"/>
      <c r="TMZ48" s="214"/>
      <c r="TNA48" s="214"/>
      <c r="TNB48" s="214"/>
      <c r="TNC48" s="214"/>
      <c r="TND48" s="214"/>
      <c r="TNE48" s="214"/>
      <c r="TNF48" s="214"/>
      <c r="TNG48" s="214"/>
      <c r="TNH48" s="214"/>
      <c r="TNI48" s="214"/>
      <c r="TNJ48" s="214"/>
      <c r="TNK48" s="214"/>
      <c r="TNL48" s="214"/>
      <c r="TNM48" s="214"/>
      <c r="TNN48" s="214"/>
      <c r="TNO48" s="214"/>
      <c r="TNP48" s="214"/>
      <c r="TNQ48" s="214"/>
      <c r="TNR48" s="214"/>
      <c r="TNS48" s="214"/>
      <c r="TNT48" s="214"/>
      <c r="TNU48" s="214"/>
      <c r="TNV48" s="214"/>
      <c r="TNW48" s="214"/>
      <c r="TNX48" s="214"/>
      <c r="TNY48" s="214"/>
      <c r="TNZ48" s="214"/>
      <c r="TOA48" s="214"/>
      <c r="TOB48" s="214"/>
      <c r="TOC48" s="214"/>
      <c r="TOD48" s="214"/>
      <c r="TOE48" s="214"/>
      <c r="TOF48" s="214"/>
      <c r="TOG48" s="214"/>
      <c r="TOH48" s="214"/>
      <c r="TOI48" s="214"/>
      <c r="TOJ48" s="214"/>
      <c r="TOK48" s="214"/>
      <c r="TOL48" s="214"/>
      <c r="TOM48" s="214"/>
      <c r="TON48" s="214"/>
      <c r="TOO48" s="214"/>
      <c r="TOP48" s="214"/>
      <c r="TOQ48" s="214"/>
      <c r="TOR48" s="214"/>
      <c r="TOS48" s="214"/>
      <c r="TOT48" s="214"/>
      <c r="TOU48" s="214"/>
      <c r="TOV48" s="214"/>
      <c r="TOW48" s="214"/>
      <c r="TOX48" s="214"/>
      <c r="TOY48" s="214"/>
      <c r="TOZ48" s="214"/>
      <c r="TPA48" s="214"/>
      <c r="TPB48" s="214"/>
      <c r="TPC48" s="214"/>
      <c r="TPD48" s="214"/>
      <c r="TPE48" s="214"/>
      <c r="TPF48" s="214"/>
      <c r="TPG48" s="214"/>
      <c r="TPH48" s="214"/>
      <c r="TPI48" s="214"/>
      <c r="TPJ48" s="214"/>
      <c r="TPK48" s="214"/>
      <c r="TPL48" s="214"/>
      <c r="TPM48" s="214"/>
      <c r="TPN48" s="214"/>
      <c r="TPO48" s="214"/>
      <c r="TPP48" s="214"/>
      <c r="TPQ48" s="214"/>
      <c r="TPR48" s="214"/>
      <c r="TPS48" s="214"/>
      <c r="TPT48" s="214"/>
      <c r="TPU48" s="214"/>
      <c r="TPV48" s="214"/>
      <c r="TPW48" s="214"/>
      <c r="TPX48" s="214"/>
      <c r="TPY48" s="214"/>
      <c r="TPZ48" s="214"/>
      <c r="TQA48" s="214"/>
      <c r="TQB48" s="214"/>
      <c r="TQC48" s="214"/>
      <c r="TQD48" s="214"/>
      <c r="TQE48" s="214"/>
      <c r="TQF48" s="214"/>
      <c r="TQG48" s="214"/>
      <c r="TQH48" s="214"/>
      <c r="TQI48" s="214"/>
      <c r="TQJ48" s="214"/>
      <c r="TQK48" s="214"/>
      <c r="TQL48" s="214"/>
      <c r="TQM48" s="214"/>
      <c r="TQN48" s="214"/>
      <c r="TQO48" s="214"/>
      <c r="TQP48" s="214"/>
      <c r="TQQ48" s="214"/>
      <c r="TQR48" s="214"/>
      <c r="TQS48" s="214"/>
      <c r="TQT48" s="214"/>
      <c r="TQU48" s="214"/>
      <c r="TQV48" s="214"/>
      <c r="TQW48" s="214"/>
      <c r="TQX48" s="214"/>
      <c r="TQY48" s="214"/>
      <c r="TQZ48" s="214"/>
      <c r="TRA48" s="214"/>
      <c r="TRB48" s="214"/>
      <c r="TRC48" s="214"/>
      <c r="TRD48" s="214"/>
      <c r="TRE48" s="214"/>
      <c r="TRF48" s="214"/>
      <c r="TRG48" s="214"/>
      <c r="TRH48" s="214"/>
      <c r="TRI48" s="214"/>
      <c r="TRJ48" s="214"/>
      <c r="TRK48" s="214"/>
      <c r="TRL48" s="214"/>
      <c r="TRM48" s="214"/>
      <c r="TRN48" s="214"/>
      <c r="TRO48" s="214"/>
      <c r="TRP48" s="214"/>
      <c r="TRQ48" s="214"/>
      <c r="TRR48" s="214"/>
      <c r="TRS48" s="214"/>
      <c r="TRT48" s="214"/>
      <c r="TRU48" s="214"/>
      <c r="TRV48" s="214"/>
      <c r="TRW48" s="214"/>
      <c r="TRX48" s="214"/>
      <c r="TRY48" s="214"/>
      <c r="TRZ48" s="214"/>
      <c r="TSA48" s="214"/>
      <c r="TSB48" s="214"/>
      <c r="TSC48" s="214"/>
      <c r="TSD48" s="214"/>
      <c r="TSE48" s="214"/>
      <c r="TSF48" s="214"/>
      <c r="TSG48" s="214"/>
      <c r="TSH48" s="214"/>
      <c r="TSI48" s="214"/>
      <c r="TSJ48" s="214"/>
      <c r="TSK48" s="214"/>
      <c r="TSL48" s="214"/>
      <c r="TSM48" s="214"/>
      <c r="TSN48" s="214"/>
      <c r="TSO48" s="214"/>
      <c r="TSP48" s="214"/>
      <c r="TSQ48" s="214"/>
      <c r="TSR48" s="214"/>
      <c r="TSS48" s="214"/>
      <c r="TST48" s="214"/>
      <c r="TSU48" s="214"/>
      <c r="TSV48" s="214"/>
      <c r="TSW48" s="214"/>
      <c r="TSX48" s="214"/>
      <c r="TSY48" s="214"/>
      <c r="TSZ48" s="214"/>
      <c r="TTA48" s="214"/>
      <c r="TTB48" s="214"/>
      <c r="TTC48" s="214"/>
      <c r="TTD48" s="214"/>
      <c r="TTE48" s="214"/>
      <c r="TTF48" s="214"/>
      <c r="TTG48" s="214"/>
      <c r="TTH48" s="214"/>
      <c r="TTI48" s="214"/>
      <c r="TTJ48" s="214"/>
      <c r="TTK48" s="214"/>
      <c r="TTL48" s="214"/>
      <c r="TTM48" s="214"/>
      <c r="TTN48" s="214"/>
      <c r="TTO48" s="214"/>
      <c r="TTP48" s="214"/>
      <c r="TTQ48" s="214"/>
      <c r="TTR48" s="214"/>
      <c r="TTS48" s="214"/>
      <c r="TTT48" s="214"/>
      <c r="TTU48" s="214"/>
      <c r="TTV48" s="214"/>
      <c r="TTW48" s="214"/>
      <c r="TTX48" s="214"/>
      <c r="TTY48" s="214"/>
      <c r="TTZ48" s="214"/>
      <c r="TUA48" s="214"/>
      <c r="TUB48" s="214"/>
      <c r="TUC48" s="214"/>
      <c r="TUD48" s="214"/>
      <c r="TUE48" s="214"/>
      <c r="TUF48" s="214"/>
      <c r="TUG48" s="214"/>
      <c r="TUH48" s="214"/>
      <c r="TUI48" s="214"/>
      <c r="TUJ48" s="214"/>
      <c r="TUK48" s="214"/>
      <c r="TUL48" s="214"/>
      <c r="TUM48" s="214"/>
      <c r="TUN48" s="214"/>
      <c r="TUO48" s="214"/>
      <c r="TUP48" s="214"/>
      <c r="TUQ48" s="214"/>
      <c r="TUR48" s="214"/>
      <c r="TUS48" s="214"/>
      <c r="TUT48" s="214"/>
      <c r="TUU48" s="214"/>
      <c r="TUV48" s="214"/>
      <c r="TUW48" s="214"/>
      <c r="TUX48" s="214"/>
      <c r="TUY48" s="214"/>
      <c r="TUZ48" s="214"/>
      <c r="TVA48" s="214"/>
      <c r="TVB48" s="214"/>
      <c r="TVC48" s="214"/>
      <c r="TVD48" s="214"/>
      <c r="TVE48" s="214"/>
      <c r="TVF48" s="214"/>
      <c r="TVG48" s="214"/>
      <c r="TVH48" s="214"/>
      <c r="TVI48" s="214"/>
      <c r="TVJ48" s="214"/>
      <c r="TVK48" s="214"/>
      <c r="TVL48" s="214"/>
      <c r="TVM48" s="214"/>
      <c r="TVN48" s="214"/>
      <c r="TVO48" s="214"/>
      <c r="TVP48" s="214"/>
      <c r="TVQ48" s="214"/>
      <c r="TVR48" s="214"/>
      <c r="TVS48" s="214"/>
      <c r="TVT48" s="214"/>
      <c r="TVU48" s="214"/>
      <c r="TVV48" s="214"/>
      <c r="TVW48" s="214"/>
      <c r="TVX48" s="214"/>
      <c r="TVY48" s="214"/>
      <c r="TVZ48" s="214"/>
      <c r="TWA48" s="214"/>
      <c r="TWB48" s="214"/>
      <c r="TWC48" s="214"/>
      <c r="TWD48" s="214"/>
      <c r="TWE48" s="214"/>
      <c r="TWF48" s="214"/>
      <c r="TWG48" s="214"/>
      <c r="TWH48" s="214"/>
      <c r="TWI48" s="214"/>
      <c r="TWJ48" s="214"/>
      <c r="TWK48" s="214"/>
      <c r="TWL48" s="214"/>
      <c r="TWM48" s="214"/>
      <c r="TWN48" s="214"/>
      <c r="TWO48" s="214"/>
      <c r="TWP48" s="214"/>
      <c r="TWQ48" s="214"/>
      <c r="TWR48" s="214"/>
      <c r="TWS48" s="214"/>
      <c r="TWT48" s="214"/>
      <c r="TWU48" s="214"/>
      <c r="TWV48" s="214"/>
      <c r="TWW48" s="214"/>
      <c r="TWX48" s="214"/>
      <c r="TWY48" s="214"/>
      <c r="TWZ48" s="214"/>
      <c r="TXA48" s="214"/>
      <c r="TXB48" s="214"/>
      <c r="TXC48" s="214"/>
      <c r="TXD48" s="214"/>
      <c r="TXE48" s="214"/>
      <c r="TXF48" s="214"/>
      <c r="TXG48" s="214"/>
      <c r="TXH48" s="214"/>
      <c r="TXI48" s="214"/>
      <c r="TXJ48" s="214"/>
      <c r="TXK48" s="214"/>
      <c r="TXL48" s="214"/>
      <c r="TXM48" s="214"/>
      <c r="TXN48" s="214"/>
      <c r="TXO48" s="214"/>
      <c r="TXP48" s="214"/>
      <c r="TXQ48" s="214"/>
      <c r="TXR48" s="214"/>
      <c r="TXS48" s="214"/>
      <c r="TXT48" s="214"/>
      <c r="TXU48" s="214"/>
      <c r="TXV48" s="214"/>
      <c r="TXW48" s="214"/>
      <c r="TXX48" s="214"/>
      <c r="TXY48" s="214"/>
      <c r="TXZ48" s="214"/>
      <c r="TYA48" s="214"/>
      <c r="TYB48" s="214"/>
      <c r="TYC48" s="214"/>
      <c r="TYD48" s="214"/>
      <c r="TYE48" s="214"/>
      <c r="TYF48" s="214"/>
      <c r="TYG48" s="214"/>
      <c r="TYH48" s="214"/>
      <c r="TYI48" s="214"/>
      <c r="TYJ48" s="214"/>
      <c r="TYK48" s="214"/>
      <c r="TYL48" s="214"/>
      <c r="TYM48" s="214"/>
      <c r="TYN48" s="214"/>
      <c r="TYO48" s="214"/>
      <c r="TYP48" s="214"/>
      <c r="TYQ48" s="214"/>
      <c r="TYR48" s="214"/>
      <c r="TYS48" s="214"/>
      <c r="TYT48" s="214"/>
      <c r="TYU48" s="214"/>
      <c r="TYV48" s="214"/>
      <c r="TYW48" s="214"/>
      <c r="TYX48" s="214"/>
      <c r="TYY48" s="214"/>
      <c r="TYZ48" s="214"/>
      <c r="TZA48" s="214"/>
      <c r="TZB48" s="214"/>
      <c r="TZC48" s="214"/>
      <c r="TZD48" s="214"/>
      <c r="TZE48" s="214"/>
      <c r="TZF48" s="214"/>
      <c r="TZG48" s="214"/>
      <c r="TZH48" s="214"/>
      <c r="TZI48" s="214"/>
      <c r="TZJ48" s="214"/>
      <c r="TZK48" s="214"/>
      <c r="TZL48" s="214"/>
      <c r="TZM48" s="214"/>
      <c r="TZN48" s="214"/>
      <c r="TZO48" s="214"/>
      <c r="TZP48" s="214"/>
      <c r="TZQ48" s="214"/>
      <c r="TZR48" s="214"/>
      <c r="TZS48" s="214"/>
      <c r="TZT48" s="214"/>
      <c r="TZU48" s="214"/>
      <c r="TZV48" s="214"/>
      <c r="TZW48" s="214"/>
      <c r="TZX48" s="214"/>
      <c r="TZY48" s="214"/>
      <c r="TZZ48" s="214"/>
      <c r="UAA48" s="214"/>
      <c r="UAB48" s="214"/>
      <c r="UAC48" s="214"/>
      <c r="UAD48" s="214"/>
      <c r="UAE48" s="214"/>
      <c r="UAF48" s="214"/>
      <c r="UAG48" s="214"/>
      <c r="UAH48" s="214"/>
      <c r="UAI48" s="214"/>
      <c r="UAJ48" s="214"/>
      <c r="UAK48" s="214"/>
      <c r="UAL48" s="214"/>
      <c r="UAM48" s="214"/>
      <c r="UAN48" s="214"/>
      <c r="UAO48" s="214"/>
      <c r="UAP48" s="214"/>
      <c r="UAQ48" s="214"/>
      <c r="UAR48" s="214"/>
      <c r="UAS48" s="214"/>
      <c r="UAT48" s="214"/>
      <c r="UAU48" s="214"/>
      <c r="UAV48" s="214"/>
      <c r="UAW48" s="214"/>
      <c r="UAX48" s="214"/>
      <c r="UAY48" s="214"/>
      <c r="UAZ48" s="214"/>
      <c r="UBA48" s="214"/>
      <c r="UBB48" s="214"/>
      <c r="UBC48" s="214"/>
      <c r="UBD48" s="214"/>
      <c r="UBE48" s="214"/>
      <c r="UBF48" s="214"/>
      <c r="UBG48" s="214"/>
      <c r="UBH48" s="214"/>
      <c r="UBI48" s="214"/>
      <c r="UBJ48" s="214"/>
      <c r="UBK48" s="214"/>
      <c r="UBL48" s="214"/>
      <c r="UBM48" s="214"/>
      <c r="UBN48" s="214"/>
      <c r="UBO48" s="214"/>
      <c r="UBP48" s="214"/>
      <c r="UBQ48" s="214"/>
      <c r="UBR48" s="214"/>
      <c r="UBS48" s="214"/>
      <c r="UBT48" s="214"/>
      <c r="UBU48" s="214"/>
      <c r="UBV48" s="214"/>
      <c r="UBW48" s="214"/>
      <c r="UBX48" s="214"/>
      <c r="UBY48" s="214"/>
      <c r="UBZ48" s="214"/>
      <c r="UCA48" s="214"/>
      <c r="UCB48" s="214"/>
      <c r="UCC48" s="214"/>
      <c r="UCD48" s="214"/>
      <c r="UCE48" s="214"/>
      <c r="UCF48" s="214"/>
      <c r="UCG48" s="214"/>
      <c r="UCH48" s="214"/>
      <c r="UCI48" s="214"/>
      <c r="UCJ48" s="214"/>
      <c r="UCK48" s="214"/>
      <c r="UCL48" s="214"/>
      <c r="UCM48" s="214"/>
      <c r="UCN48" s="214"/>
      <c r="UCO48" s="214"/>
      <c r="UCP48" s="214"/>
      <c r="UCQ48" s="214"/>
      <c r="UCR48" s="214"/>
      <c r="UCS48" s="214"/>
      <c r="UCT48" s="214"/>
      <c r="UCU48" s="214"/>
      <c r="UCV48" s="214"/>
      <c r="UCW48" s="214"/>
      <c r="UCX48" s="214"/>
      <c r="UCY48" s="214"/>
      <c r="UCZ48" s="214"/>
      <c r="UDA48" s="214"/>
      <c r="UDB48" s="214"/>
      <c r="UDC48" s="214"/>
      <c r="UDD48" s="214"/>
      <c r="UDE48" s="214"/>
      <c r="UDF48" s="214"/>
      <c r="UDG48" s="214"/>
      <c r="UDH48" s="214"/>
      <c r="UDI48" s="214"/>
      <c r="UDJ48" s="214"/>
      <c r="UDK48" s="214"/>
      <c r="UDL48" s="214"/>
      <c r="UDM48" s="214"/>
      <c r="UDN48" s="214"/>
      <c r="UDO48" s="214"/>
      <c r="UDP48" s="214"/>
      <c r="UDQ48" s="214"/>
      <c r="UDR48" s="214"/>
      <c r="UDS48" s="214"/>
      <c r="UDT48" s="214"/>
      <c r="UDU48" s="214"/>
      <c r="UDV48" s="214"/>
      <c r="UDW48" s="214"/>
      <c r="UDX48" s="214"/>
      <c r="UDY48" s="214"/>
      <c r="UDZ48" s="214"/>
      <c r="UEA48" s="214"/>
      <c r="UEB48" s="214"/>
      <c r="UEC48" s="214"/>
      <c r="UED48" s="214"/>
      <c r="UEE48" s="214"/>
      <c r="UEF48" s="214"/>
      <c r="UEG48" s="214"/>
      <c r="UEH48" s="214"/>
      <c r="UEI48" s="214"/>
      <c r="UEJ48" s="214"/>
      <c r="UEK48" s="214"/>
      <c r="UEL48" s="214"/>
      <c r="UEM48" s="214"/>
      <c r="UEN48" s="214"/>
      <c r="UEO48" s="214"/>
      <c r="UEP48" s="214"/>
      <c r="UEQ48" s="214"/>
      <c r="UER48" s="214"/>
      <c r="UES48" s="214"/>
      <c r="UET48" s="214"/>
      <c r="UEU48" s="214"/>
      <c r="UEV48" s="214"/>
      <c r="UEW48" s="214"/>
      <c r="UEX48" s="214"/>
      <c r="UEY48" s="214"/>
      <c r="UEZ48" s="214"/>
      <c r="UFA48" s="214"/>
      <c r="UFB48" s="214"/>
      <c r="UFC48" s="214"/>
      <c r="UFD48" s="214"/>
      <c r="UFE48" s="214"/>
      <c r="UFF48" s="214"/>
      <c r="UFG48" s="214"/>
      <c r="UFH48" s="214"/>
      <c r="UFI48" s="214"/>
      <c r="UFJ48" s="214"/>
      <c r="UFK48" s="214"/>
      <c r="UFL48" s="214"/>
      <c r="UFM48" s="214"/>
      <c r="UFN48" s="214"/>
      <c r="UFO48" s="214"/>
      <c r="UFP48" s="214"/>
      <c r="UFQ48" s="214"/>
      <c r="UFR48" s="214"/>
      <c r="UFS48" s="214"/>
      <c r="UFT48" s="214"/>
      <c r="UFU48" s="214"/>
      <c r="UFV48" s="214"/>
      <c r="UFW48" s="214"/>
      <c r="UFX48" s="214"/>
      <c r="UFY48" s="214"/>
      <c r="UFZ48" s="214"/>
      <c r="UGA48" s="214"/>
      <c r="UGB48" s="214"/>
      <c r="UGC48" s="214"/>
      <c r="UGD48" s="214"/>
      <c r="UGE48" s="214"/>
      <c r="UGF48" s="214"/>
      <c r="UGG48" s="214"/>
      <c r="UGH48" s="214"/>
      <c r="UGI48" s="214"/>
      <c r="UGJ48" s="214"/>
      <c r="UGK48" s="214"/>
      <c r="UGL48" s="214"/>
      <c r="UGM48" s="214"/>
      <c r="UGN48" s="214"/>
      <c r="UGO48" s="214"/>
      <c r="UGP48" s="214"/>
      <c r="UGQ48" s="214"/>
      <c r="UGR48" s="214"/>
      <c r="UGS48" s="214"/>
      <c r="UGT48" s="214"/>
      <c r="UGU48" s="214"/>
      <c r="UGV48" s="214"/>
      <c r="UGW48" s="214"/>
      <c r="UGX48" s="214"/>
      <c r="UGY48" s="214"/>
      <c r="UGZ48" s="214"/>
      <c r="UHA48" s="214"/>
      <c r="UHB48" s="214"/>
      <c r="UHC48" s="214"/>
      <c r="UHD48" s="214"/>
      <c r="UHE48" s="214"/>
      <c r="UHF48" s="214"/>
      <c r="UHG48" s="214"/>
      <c r="UHH48" s="214"/>
      <c r="UHI48" s="214"/>
      <c r="UHJ48" s="214"/>
      <c r="UHK48" s="214"/>
      <c r="UHL48" s="214"/>
      <c r="UHM48" s="214"/>
      <c r="UHN48" s="214"/>
      <c r="UHO48" s="214"/>
      <c r="UHP48" s="214"/>
      <c r="UHQ48" s="214"/>
      <c r="UHR48" s="214"/>
      <c r="UHS48" s="214"/>
      <c r="UHT48" s="214"/>
      <c r="UHU48" s="214"/>
      <c r="UHV48" s="214"/>
      <c r="UHW48" s="214"/>
      <c r="UHX48" s="214"/>
      <c r="UHY48" s="214"/>
      <c r="UHZ48" s="214"/>
      <c r="UIA48" s="214"/>
      <c r="UIB48" s="214"/>
      <c r="UIC48" s="214"/>
      <c r="UID48" s="214"/>
      <c r="UIE48" s="214"/>
      <c r="UIF48" s="214"/>
      <c r="UIG48" s="214"/>
      <c r="UIH48" s="214"/>
      <c r="UII48" s="214"/>
      <c r="UIJ48" s="214"/>
      <c r="UIK48" s="214"/>
      <c r="UIL48" s="214"/>
      <c r="UIM48" s="214"/>
      <c r="UIN48" s="214"/>
      <c r="UIO48" s="214"/>
      <c r="UIP48" s="214"/>
      <c r="UIQ48" s="214"/>
      <c r="UIR48" s="214"/>
      <c r="UIS48" s="214"/>
      <c r="UIT48" s="214"/>
      <c r="UIU48" s="214"/>
      <c r="UIV48" s="214"/>
      <c r="UIW48" s="214"/>
      <c r="UIX48" s="214"/>
      <c r="UIY48" s="214"/>
      <c r="UIZ48" s="214"/>
      <c r="UJA48" s="214"/>
      <c r="UJB48" s="214"/>
      <c r="UJC48" s="214"/>
      <c r="UJD48" s="214"/>
      <c r="UJE48" s="214"/>
      <c r="UJF48" s="214"/>
      <c r="UJG48" s="214"/>
      <c r="UJH48" s="214"/>
      <c r="UJI48" s="214"/>
      <c r="UJJ48" s="214"/>
      <c r="UJK48" s="214"/>
      <c r="UJL48" s="214"/>
      <c r="UJM48" s="214"/>
      <c r="UJN48" s="214"/>
      <c r="UJO48" s="214"/>
      <c r="UJP48" s="214"/>
      <c r="UJQ48" s="214"/>
      <c r="UJR48" s="214"/>
      <c r="UJS48" s="214"/>
      <c r="UJT48" s="214"/>
      <c r="UJU48" s="214"/>
      <c r="UJV48" s="214"/>
      <c r="UJW48" s="214"/>
      <c r="UJX48" s="214"/>
      <c r="UJY48" s="214"/>
      <c r="UJZ48" s="214"/>
      <c r="UKA48" s="214"/>
      <c r="UKB48" s="214"/>
      <c r="UKC48" s="214"/>
      <c r="UKD48" s="214"/>
      <c r="UKE48" s="214"/>
      <c r="UKF48" s="214"/>
      <c r="UKG48" s="214"/>
      <c r="UKH48" s="214"/>
      <c r="UKI48" s="214"/>
      <c r="UKJ48" s="214"/>
      <c r="UKK48" s="214"/>
      <c r="UKL48" s="214"/>
      <c r="UKM48" s="214"/>
      <c r="UKN48" s="214"/>
      <c r="UKO48" s="214"/>
      <c r="UKP48" s="214"/>
      <c r="UKQ48" s="214"/>
      <c r="UKR48" s="214"/>
      <c r="UKS48" s="214"/>
      <c r="UKT48" s="214"/>
      <c r="UKU48" s="214"/>
      <c r="UKV48" s="214"/>
      <c r="UKW48" s="214"/>
      <c r="UKX48" s="214"/>
      <c r="UKY48" s="214"/>
      <c r="UKZ48" s="214"/>
      <c r="ULA48" s="214"/>
      <c r="ULB48" s="214"/>
      <c r="ULC48" s="214"/>
      <c r="ULD48" s="214"/>
      <c r="ULE48" s="214"/>
      <c r="ULF48" s="214"/>
      <c r="ULG48" s="214"/>
      <c r="ULH48" s="214"/>
      <c r="ULI48" s="214"/>
      <c r="ULJ48" s="214"/>
      <c r="ULK48" s="214"/>
      <c r="ULL48" s="214"/>
      <c r="ULM48" s="214"/>
      <c r="ULN48" s="214"/>
      <c r="ULO48" s="214"/>
      <c r="ULP48" s="214"/>
      <c r="ULQ48" s="214"/>
      <c r="ULR48" s="214"/>
      <c r="ULS48" s="214"/>
      <c r="ULT48" s="214"/>
      <c r="ULU48" s="214"/>
      <c r="ULV48" s="214"/>
      <c r="ULW48" s="214"/>
      <c r="ULX48" s="214"/>
      <c r="ULY48" s="214"/>
      <c r="ULZ48" s="214"/>
      <c r="UMA48" s="214"/>
      <c r="UMB48" s="214"/>
      <c r="UMC48" s="214"/>
      <c r="UMD48" s="214"/>
      <c r="UME48" s="214"/>
      <c r="UMF48" s="214"/>
      <c r="UMG48" s="214"/>
      <c r="UMH48" s="214"/>
      <c r="UMI48" s="214"/>
      <c r="UMJ48" s="214"/>
      <c r="UMK48" s="214"/>
      <c r="UML48" s="214"/>
      <c r="UMM48" s="214"/>
      <c r="UMN48" s="214"/>
      <c r="UMO48" s="214"/>
      <c r="UMP48" s="214"/>
      <c r="UMQ48" s="214"/>
      <c r="UMR48" s="214"/>
      <c r="UMS48" s="214"/>
      <c r="UMT48" s="214"/>
      <c r="UMU48" s="214"/>
      <c r="UMV48" s="214"/>
      <c r="UMW48" s="214"/>
      <c r="UMX48" s="214"/>
      <c r="UMY48" s="214"/>
      <c r="UMZ48" s="214"/>
      <c r="UNA48" s="214"/>
      <c r="UNB48" s="214"/>
      <c r="UNC48" s="214"/>
      <c r="UND48" s="214"/>
      <c r="UNE48" s="214"/>
      <c r="UNF48" s="214"/>
      <c r="UNG48" s="214"/>
      <c r="UNH48" s="214"/>
      <c r="UNI48" s="214"/>
      <c r="UNJ48" s="214"/>
      <c r="UNK48" s="214"/>
      <c r="UNL48" s="214"/>
      <c r="UNM48" s="214"/>
      <c r="UNN48" s="214"/>
      <c r="UNO48" s="214"/>
      <c r="UNP48" s="214"/>
      <c r="UNQ48" s="214"/>
      <c r="UNR48" s="214"/>
      <c r="UNS48" s="214"/>
      <c r="UNT48" s="214"/>
      <c r="UNU48" s="214"/>
      <c r="UNV48" s="214"/>
      <c r="UNW48" s="214"/>
      <c r="UNX48" s="214"/>
      <c r="UNY48" s="214"/>
      <c r="UNZ48" s="214"/>
      <c r="UOA48" s="214"/>
      <c r="UOB48" s="214"/>
      <c r="UOC48" s="214"/>
      <c r="UOD48" s="214"/>
      <c r="UOE48" s="214"/>
      <c r="UOF48" s="214"/>
      <c r="UOG48" s="214"/>
      <c r="UOH48" s="214"/>
      <c r="UOI48" s="214"/>
      <c r="UOJ48" s="214"/>
      <c r="UOK48" s="214"/>
      <c r="UOL48" s="214"/>
      <c r="UOM48" s="214"/>
      <c r="UON48" s="214"/>
      <c r="UOO48" s="214"/>
      <c r="UOP48" s="214"/>
      <c r="UOQ48" s="214"/>
      <c r="UOR48" s="214"/>
      <c r="UOS48" s="214"/>
      <c r="UOT48" s="214"/>
      <c r="UOU48" s="214"/>
      <c r="UOV48" s="214"/>
      <c r="UOW48" s="214"/>
      <c r="UOX48" s="214"/>
      <c r="UOY48" s="214"/>
      <c r="UOZ48" s="214"/>
      <c r="UPA48" s="214"/>
      <c r="UPB48" s="214"/>
      <c r="UPC48" s="214"/>
      <c r="UPD48" s="214"/>
      <c r="UPE48" s="214"/>
      <c r="UPF48" s="214"/>
      <c r="UPG48" s="214"/>
      <c r="UPH48" s="214"/>
      <c r="UPI48" s="214"/>
      <c r="UPJ48" s="214"/>
      <c r="UPK48" s="214"/>
      <c r="UPL48" s="214"/>
      <c r="UPM48" s="214"/>
      <c r="UPN48" s="214"/>
      <c r="UPO48" s="214"/>
      <c r="UPP48" s="214"/>
      <c r="UPQ48" s="214"/>
      <c r="UPR48" s="214"/>
      <c r="UPS48" s="214"/>
      <c r="UPT48" s="214"/>
      <c r="UPU48" s="214"/>
      <c r="UPV48" s="214"/>
      <c r="UPW48" s="214"/>
      <c r="UPX48" s="214"/>
      <c r="UPY48" s="214"/>
      <c r="UPZ48" s="214"/>
      <c r="UQA48" s="214"/>
      <c r="UQB48" s="214"/>
      <c r="UQC48" s="214"/>
      <c r="UQD48" s="214"/>
      <c r="UQE48" s="214"/>
      <c r="UQF48" s="214"/>
      <c r="UQG48" s="214"/>
      <c r="UQH48" s="214"/>
      <c r="UQI48" s="214"/>
      <c r="UQJ48" s="214"/>
      <c r="UQK48" s="214"/>
      <c r="UQL48" s="214"/>
      <c r="UQM48" s="214"/>
      <c r="UQN48" s="214"/>
      <c r="UQO48" s="214"/>
      <c r="UQP48" s="214"/>
      <c r="UQQ48" s="214"/>
      <c r="UQR48" s="214"/>
      <c r="UQS48" s="214"/>
      <c r="UQT48" s="214"/>
      <c r="UQU48" s="214"/>
      <c r="UQV48" s="214"/>
      <c r="UQW48" s="214"/>
      <c r="UQX48" s="214"/>
      <c r="UQY48" s="214"/>
      <c r="UQZ48" s="214"/>
      <c r="URA48" s="214"/>
      <c r="URB48" s="214"/>
      <c r="URC48" s="214"/>
      <c r="URD48" s="214"/>
      <c r="URE48" s="214"/>
      <c r="URF48" s="214"/>
      <c r="URG48" s="214"/>
      <c r="URH48" s="214"/>
      <c r="URI48" s="214"/>
      <c r="URJ48" s="214"/>
      <c r="URK48" s="214"/>
      <c r="URL48" s="214"/>
      <c r="URM48" s="214"/>
      <c r="URN48" s="214"/>
      <c r="URO48" s="214"/>
      <c r="URP48" s="214"/>
      <c r="URQ48" s="214"/>
      <c r="URR48" s="214"/>
      <c r="URS48" s="214"/>
      <c r="URT48" s="214"/>
      <c r="URU48" s="214"/>
      <c r="URV48" s="214"/>
      <c r="URW48" s="214"/>
      <c r="URX48" s="214"/>
      <c r="URY48" s="214"/>
      <c r="URZ48" s="214"/>
      <c r="USA48" s="214"/>
      <c r="USB48" s="214"/>
      <c r="USC48" s="214"/>
      <c r="USD48" s="214"/>
      <c r="USE48" s="214"/>
      <c r="USF48" s="214"/>
      <c r="USG48" s="214"/>
      <c r="USH48" s="214"/>
      <c r="USI48" s="214"/>
      <c r="USJ48" s="214"/>
      <c r="USK48" s="214"/>
      <c r="USL48" s="214"/>
      <c r="USM48" s="214"/>
      <c r="USN48" s="214"/>
      <c r="USO48" s="214"/>
      <c r="USP48" s="214"/>
      <c r="USQ48" s="214"/>
      <c r="USR48" s="214"/>
      <c r="USS48" s="214"/>
      <c r="UST48" s="214"/>
      <c r="USU48" s="214"/>
      <c r="USV48" s="214"/>
      <c r="USW48" s="214"/>
      <c r="USX48" s="214"/>
      <c r="USY48" s="214"/>
      <c r="USZ48" s="214"/>
      <c r="UTA48" s="214"/>
      <c r="UTB48" s="214"/>
      <c r="UTC48" s="214"/>
      <c r="UTD48" s="214"/>
      <c r="UTE48" s="214"/>
      <c r="UTF48" s="214"/>
      <c r="UTG48" s="214"/>
      <c r="UTH48" s="214"/>
      <c r="UTI48" s="214"/>
      <c r="UTJ48" s="214"/>
      <c r="UTK48" s="214"/>
      <c r="UTL48" s="214"/>
      <c r="UTM48" s="214"/>
      <c r="UTN48" s="214"/>
      <c r="UTO48" s="214"/>
      <c r="UTP48" s="214"/>
      <c r="UTQ48" s="214"/>
      <c r="UTR48" s="214"/>
      <c r="UTS48" s="214"/>
      <c r="UTT48" s="214"/>
      <c r="UTU48" s="214"/>
      <c r="UTV48" s="214"/>
      <c r="UTW48" s="214"/>
      <c r="UTX48" s="214"/>
      <c r="UTY48" s="214"/>
      <c r="UTZ48" s="214"/>
      <c r="UUA48" s="214"/>
      <c r="UUB48" s="214"/>
      <c r="UUC48" s="214"/>
      <c r="UUD48" s="214"/>
      <c r="UUE48" s="214"/>
      <c r="UUF48" s="214"/>
      <c r="UUG48" s="214"/>
      <c r="UUH48" s="214"/>
      <c r="UUI48" s="214"/>
      <c r="UUJ48" s="214"/>
      <c r="UUK48" s="214"/>
      <c r="UUL48" s="214"/>
      <c r="UUM48" s="214"/>
      <c r="UUN48" s="214"/>
      <c r="UUO48" s="214"/>
      <c r="UUP48" s="214"/>
      <c r="UUQ48" s="214"/>
      <c r="UUR48" s="214"/>
      <c r="UUS48" s="214"/>
      <c r="UUT48" s="214"/>
      <c r="UUU48" s="214"/>
      <c r="UUV48" s="214"/>
      <c r="UUW48" s="214"/>
      <c r="UUX48" s="214"/>
      <c r="UUY48" s="214"/>
      <c r="UUZ48" s="214"/>
      <c r="UVA48" s="214"/>
      <c r="UVB48" s="214"/>
      <c r="UVC48" s="214"/>
      <c r="UVD48" s="214"/>
      <c r="UVE48" s="214"/>
      <c r="UVF48" s="214"/>
      <c r="UVG48" s="214"/>
      <c r="UVH48" s="214"/>
      <c r="UVI48" s="214"/>
      <c r="UVJ48" s="214"/>
      <c r="UVK48" s="214"/>
      <c r="UVL48" s="214"/>
      <c r="UVM48" s="214"/>
      <c r="UVN48" s="214"/>
      <c r="UVO48" s="214"/>
      <c r="UVP48" s="214"/>
      <c r="UVQ48" s="214"/>
      <c r="UVR48" s="214"/>
      <c r="UVS48" s="214"/>
      <c r="UVT48" s="214"/>
      <c r="UVU48" s="214"/>
      <c r="UVV48" s="214"/>
      <c r="UVW48" s="214"/>
      <c r="UVX48" s="214"/>
      <c r="UVY48" s="214"/>
      <c r="UVZ48" s="214"/>
      <c r="UWA48" s="214"/>
      <c r="UWB48" s="214"/>
      <c r="UWC48" s="214"/>
      <c r="UWD48" s="214"/>
      <c r="UWE48" s="214"/>
      <c r="UWF48" s="214"/>
      <c r="UWG48" s="214"/>
      <c r="UWH48" s="214"/>
      <c r="UWI48" s="214"/>
      <c r="UWJ48" s="214"/>
      <c r="UWK48" s="214"/>
      <c r="UWL48" s="214"/>
      <c r="UWM48" s="214"/>
      <c r="UWN48" s="214"/>
      <c r="UWO48" s="214"/>
      <c r="UWP48" s="214"/>
      <c r="UWQ48" s="214"/>
      <c r="UWR48" s="214"/>
      <c r="UWS48" s="214"/>
      <c r="UWT48" s="214"/>
      <c r="UWU48" s="214"/>
      <c r="UWV48" s="214"/>
      <c r="UWW48" s="214"/>
      <c r="UWX48" s="214"/>
      <c r="UWY48" s="214"/>
      <c r="UWZ48" s="214"/>
      <c r="UXA48" s="214"/>
      <c r="UXB48" s="214"/>
      <c r="UXC48" s="214"/>
      <c r="UXD48" s="214"/>
      <c r="UXE48" s="214"/>
      <c r="UXF48" s="214"/>
      <c r="UXG48" s="214"/>
      <c r="UXH48" s="214"/>
      <c r="UXI48" s="214"/>
      <c r="UXJ48" s="214"/>
      <c r="UXK48" s="214"/>
      <c r="UXL48" s="214"/>
      <c r="UXM48" s="214"/>
      <c r="UXN48" s="214"/>
      <c r="UXO48" s="214"/>
      <c r="UXP48" s="214"/>
      <c r="UXQ48" s="214"/>
      <c r="UXR48" s="214"/>
      <c r="UXS48" s="214"/>
      <c r="UXT48" s="214"/>
      <c r="UXU48" s="214"/>
      <c r="UXV48" s="214"/>
      <c r="UXW48" s="214"/>
      <c r="UXX48" s="214"/>
      <c r="UXY48" s="214"/>
      <c r="UXZ48" s="214"/>
      <c r="UYA48" s="214"/>
      <c r="UYB48" s="214"/>
      <c r="UYC48" s="214"/>
      <c r="UYD48" s="214"/>
      <c r="UYE48" s="214"/>
      <c r="UYF48" s="214"/>
      <c r="UYG48" s="214"/>
      <c r="UYH48" s="214"/>
      <c r="UYI48" s="214"/>
      <c r="UYJ48" s="214"/>
      <c r="UYK48" s="214"/>
      <c r="UYL48" s="214"/>
      <c r="UYM48" s="214"/>
      <c r="UYN48" s="214"/>
      <c r="UYO48" s="214"/>
      <c r="UYP48" s="214"/>
      <c r="UYQ48" s="214"/>
      <c r="UYR48" s="214"/>
      <c r="UYS48" s="214"/>
      <c r="UYT48" s="214"/>
      <c r="UYU48" s="214"/>
      <c r="UYV48" s="214"/>
      <c r="UYW48" s="214"/>
      <c r="UYX48" s="214"/>
      <c r="UYY48" s="214"/>
      <c r="UYZ48" s="214"/>
      <c r="UZA48" s="214"/>
      <c r="UZB48" s="214"/>
      <c r="UZC48" s="214"/>
      <c r="UZD48" s="214"/>
      <c r="UZE48" s="214"/>
      <c r="UZF48" s="214"/>
      <c r="UZG48" s="214"/>
      <c r="UZH48" s="214"/>
      <c r="UZI48" s="214"/>
      <c r="UZJ48" s="214"/>
      <c r="UZK48" s="214"/>
      <c r="UZL48" s="214"/>
      <c r="UZM48" s="214"/>
      <c r="UZN48" s="214"/>
      <c r="UZO48" s="214"/>
      <c r="UZP48" s="214"/>
      <c r="UZQ48" s="214"/>
      <c r="UZR48" s="214"/>
      <c r="UZS48" s="214"/>
      <c r="UZT48" s="214"/>
      <c r="UZU48" s="214"/>
      <c r="UZV48" s="214"/>
      <c r="UZW48" s="214"/>
      <c r="UZX48" s="214"/>
      <c r="UZY48" s="214"/>
      <c r="UZZ48" s="214"/>
      <c r="VAA48" s="214"/>
      <c r="VAB48" s="214"/>
      <c r="VAC48" s="214"/>
      <c r="VAD48" s="214"/>
      <c r="VAE48" s="214"/>
      <c r="VAF48" s="214"/>
      <c r="VAG48" s="214"/>
      <c r="VAH48" s="214"/>
      <c r="VAI48" s="214"/>
      <c r="VAJ48" s="214"/>
      <c r="VAK48" s="214"/>
      <c r="VAL48" s="214"/>
      <c r="VAM48" s="214"/>
      <c r="VAN48" s="214"/>
      <c r="VAO48" s="214"/>
      <c r="VAP48" s="214"/>
      <c r="VAQ48" s="214"/>
      <c r="VAR48" s="214"/>
      <c r="VAS48" s="214"/>
      <c r="VAT48" s="214"/>
      <c r="VAU48" s="214"/>
      <c r="VAV48" s="214"/>
      <c r="VAW48" s="214"/>
      <c r="VAX48" s="214"/>
      <c r="VAY48" s="214"/>
      <c r="VAZ48" s="214"/>
      <c r="VBA48" s="214"/>
      <c r="VBB48" s="214"/>
      <c r="VBC48" s="214"/>
      <c r="VBD48" s="214"/>
      <c r="VBE48" s="214"/>
      <c r="VBF48" s="214"/>
      <c r="VBG48" s="214"/>
      <c r="VBH48" s="214"/>
      <c r="VBI48" s="214"/>
      <c r="VBJ48" s="214"/>
      <c r="VBK48" s="214"/>
      <c r="VBL48" s="214"/>
      <c r="VBM48" s="214"/>
      <c r="VBN48" s="214"/>
      <c r="VBO48" s="214"/>
      <c r="VBP48" s="214"/>
      <c r="VBQ48" s="214"/>
      <c r="VBR48" s="214"/>
      <c r="VBS48" s="214"/>
      <c r="VBT48" s="214"/>
      <c r="VBU48" s="214"/>
      <c r="VBV48" s="214"/>
      <c r="VBW48" s="214"/>
      <c r="VBX48" s="214"/>
      <c r="VBY48" s="214"/>
      <c r="VBZ48" s="214"/>
      <c r="VCA48" s="214"/>
      <c r="VCB48" s="214"/>
      <c r="VCC48" s="214"/>
      <c r="VCD48" s="214"/>
      <c r="VCE48" s="214"/>
      <c r="VCF48" s="214"/>
      <c r="VCG48" s="214"/>
      <c r="VCH48" s="214"/>
      <c r="VCI48" s="214"/>
      <c r="VCJ48" s="214"/>
      <c r="VCK48" s="214"/>
      <c r="VCL48" s="214"/>
      <c r="VCM48" s="214"/>
      <c r="VCN48" s="214"/>
      <c r="VCO48" s="214"/>
      <c r="VCP48" s="214"/>
      <c r="VCQ48" s="214"/>
      <c r="VCR48" s="214"/>
      <c r="VCS48" s="214"/>
      <c r="VCT48" s="214"/>
      <c r="VCU48" s="214"/>
      <c r="VCV48" s="214"/>
      <c r="VCW48" s="214"/>
      <c r="VCX48" s="214"/>
      <c r="VCY48" s="214"/>
      <c r="VCZ48" s="214"/>
      <c r="VDA48" s="214"/>
      <c r="VDB48" s="214"/>
      <c r="VDC48" s="214"/>
      <c r="VDD48" s="214"/>
      <c r="VDE48" s="214"/>
      <c r="VDF48" s="214"/>
      <c r="VDG48" s="214"/>
      <c r="VDH48" s="214"/>
      <c r="VDI48" s="214"/>
      <c r="VDJ48" s="214"/>
      <c r="VDK48" s="214"/>
      <c r="VDL48" s="214"/>
      <c r="VDM48" s="214"/>
      <c r="VDN48" s="214"/>
      <c r="VDO48" s="214"/>
      <c r="VDP48" s="214"/>
      <c r="VDQ48" s="214"/>
      <c r="VDR48" s="214"/>
      <c r="VDS48" s="214"/>
      <c r="VDT48" s="214"/>
      <c r="VDU48" s="214"/>
      <c r="VDV48" s="214"/>
      <c r="VDW48" s="214"/>
      <c r="VDX48" s="214"/>
      <c r="VDY48" s="214"/>
      <c r="VDZ48" s="214"/>
      <c r="VEA48" s="214"/>
      <c r="VEB48" s="214"/>
      <c r="VEC48" s="214"/>
      <c r="VED48" s="214"/>
      <c r="VEE48" s="214"/>
      <c r="VEF48" s="214"/>
      <c r="VEG48" s="214"/>
      <c r="VEH48" s="214"/>
      <c r="VEI48" s="214"/>
      <c r="VEJ48" s="214"/>
      <c r="VEK48" s="214"/>
      <c r="VEL48" s="214"/>
      <c r="VEM48" s="214"/>
      <c r="VEN48" s="214"/>
      <c r="VEO48" s="214"/>
      <c r="VEP48" s="214"/>
      <c r="VEQ48" s="214"/>
      <c r="VER48" s="214"/>
      <c r="VES48" s="214"/>
      <c r="VET48" s="214"/>
      <c r="VEU48" s="214"/>
      <c r="VEV48" s="214"/>
      <c r="VEW48" s="214"/>
      <c r="VEX48" s="214"/>
      <c r="VEY48" s="214"/>
      <c r="VEZ48" s="214"/>
      <c r="VFA48" s="214"/>
      <c r="VFB48" s="214"/>
      <c r="VFC48" s="214"/>
      <c r="VFD48" s="214"/>
      <c r="VFE48" s="214"/>
      <c r="VFF48" s="214"/>
      <c r="VFG48" s="214"/>
      <c r="VFH48" s="214"/>
      <c r="VFI48" s="214"/>
      <c r="VFJ48" s="214"/>
      <c r="VFK48" s="214"/>
      <c r="VFL48" s="214"/>
      <c r="VFM48" s="214"/>
      <c r="VFN48" s="214"/>
      <c r="VFO48" s="214"/>
      <c r="VFP48" s="214"/>
      <c r="VFQ48" s="214"/>
      <c r="VFR48" s="214"/>
      <c r="VFS48" s="214"/>
      <c r="VFT48" s="214"/>
      <c r="VFU48" s="214"/>
      <c r="VFV48" s="214"/>
      <c r="VFW48" s="214"/>
      <c r="VFX48" s="214"/>
      <c r="VFY48" s="214"/>
      <c r="VFZ48" s="214"/>
      <c r="VGA48" s="214"/>
      <c r="VGB48" s="214"/>
      <c r="VGC48" s="214"/>
      <c r="VGD48" s="214"/>
      <c r="VGE48" s="214"/>
      <c r="VGF48" s="214"/>
      <c r="VGG48" s="214"/>
      <c r="VGH48" s="214"/>
      <c r="VGI48" s="214"/>
      <c r="VGJ48" s="214"/>
      <c r="VGK48" s="214"/>
      <c r="VGL48" s="214"/>
      <c r="VGM48" s="214"/>
      <c r="VGN48" s="214"/>
      <c r="VGO48" s="214"/>
      <c r="VGP48" s="214"/>
      <c r="VGQ48" s="214"/>
      <c r="VGR48" s="214"/>
      <c r="VGS48" s="214"/>
      <c r="VGT48" s="214"/>
      <c r="VGU48" s="214"/>
      <c r="VGV48" s="214"/>
      <c r="VGW48" s="214"/>
      <c r="VGX48" s="214"/>
      <c r="VGY48" s="214"/>
      <c r="VGZ48" s="214"/>
      <c r="VHA48" s="214"/>
      <c r="VHB48" s="214"/>
      <c r="VHC48" s="214"/>
      <c r="VHD48" s="214"/>
      <c r="VHE48" s="214"/>
      <c r="VHF48" s="214"/>
      <c r="VHG48" s="214"/>
      <c r="VHH48" s="214"/>
      <c r="VHI48" s="214"/>
      <c r="VHJ48" s="214"/>
      <c r="VHK48" s="214"/>
      <c r="VHL48" s="214"/>
      <c r="VHM48" s="214"/>
      <c r="VHN48" s="214"/>
      <c r="VHO48" s="214"/>
      <c r="VHP48" s="214"/>
      <c r="VHQ48" s="214"/>
      <c r="VHR48" s="214"/>
      <c r="VHS48" s="214"/>
      <c r="VHT48" s="214"/>
      <c r="VHU48" s="214"/>
      <c r="VHV48" s="214"/>
      <c r="VHW48" s="214"/>
      <c r="VHX48" s="214"/>
      <c r="VHY48" s="214"/>
      <c r="VHZ48" s="214"/>
      <c r="VIA48" s="214"/>
      <c r="VIB48" s="214"/>
      <c r="VIC48" s="214"/>
      <c r="VID48" s="214"/>
      <c r="VIE48" s="214"/>
      <c r="VIF48" s="214"/>
      <c r="VIG48" s="214"/>
      <c r="VIH48" s="214"/>
      <c r="VII48" s="214"/>
      <c r="VIJ48" s="214"/>
      <c r="VIK48" s="214"/>
      <c r="VIL48" s="214"/>
      <c r="VIM48" s="214"/>
      <c r="VIN48" s="214"/>
      <c r="VIO48" s="214"/>
      <c r="VIP48" s="214"/>
      <c r="VIQ48" s="214"/>
      <c r="VIR48" s="214"/>
      <c r="VIS48" s="214"/>
      <c r="VIT48" s="214"/>
      <c r="VIU48" s="214"/>
      <c r="VIV48" s="214"/>
      <c r="VIW48" s="214"/>
      <c r="VIX48" s="214"/>
      <c r="VIY48" s="214"/>
      <c r="VIZ48" s="214"/>
      <c r="VJA48" s="214"/>
      <c r="VJB48" s="214"/>
      <c r="VJC48" s="214"/>
      <c r="VJD48" s="214"/>
      <c r="VJE48" s="214"/>
      <c r="VJF48" s="214"/>
      <c r="VJG48" s="214"/>
      <c r="VJH48" s="214"/>
      <c r="VJI48" s="214"/>
      <c r="VJJ48" s="214"/>
      <c r="VJK48" s="214"/>
      <c r="VJL48" s="214"/>
      <c r="VJM48" s="214"/>
      <c r="VJN48" s="214"/>
      <c r="VJO48" s="214"/>
      <c r="VJP48" s="214"/>
      <c r="VJQ48" s="214"/>
      <c r="VJR48" s="214"/>
      <c r="VJS48" s="214"/>
      <c r="VJT48" s="214"/>
      <c r="VJU48" s="214"/>
      <c r="VJV48" s="214"/>
      <c r="VJW48" s="214"/>
      <c r="VJX48" s="214"/>
      <c r="VJY48" s="214"/>
      <c r="VJZ48" s="214"/>
      <c r="VKA48" s="214"/>
      <c r="VKB48" s="214"/>
      <c r="VKC48" s="214"/>
      <c r="VKD48" s="214"/>
      <c r="VKE48" s="214"/>
      <c r="VKF48" s="214"/>
      <c r="VKG48" s="214"/>
      <c r="VKH48" s="214"/>
      <c r="VKI48" s="214"/>
      <c r="VKJ48" s="214"/>
      <c r="VKK48" s="214"/>
      <c r="VKL48" s="214"/>
      <c r="VKM48" s="214"/>
      <c r="VKN48" s="214"/>
      <c r="VKO48" s="214"/>
      <c r="VKP48" s="214"/>
      <c r="VKQ48" s="214"/>
      <c r="VKR48" s="214"/>
      <c r="VKS48" s="214"/>
      <c r="VKT48" s="214"/>
      <c r="VKU48" s="214"/>
      <c r="VKV48" s="214"/>
      <c r="VKW48" s="214"/>
      <c r="VKX48" s="214"/>
      <c r="VKY48" s="214"/>
      <c r="VKZ48" s="214"/>
      <c r="VLA48" s="214"/>
      <c r="VLB48" s="214"/>
      <c r="VLC48" s="214"/>
      <c r="VLD48" s="214"/>
      <c r="VLE48" s="214"/>
      <c r="VLF48" s="214"/>
      <c r="VLG48" s="214"/>
      <c r="VLH48" s="214"/>
      <c r="VLI48" s="214"/>
      <c r="VLJ48" s="214"/>
      <c r="VLK48" s="214"/>
      <c r="VLL48" s="214"/>
      <c r="VLM48" s="214"/>
      <c r="VLN48" s="214"/>
      <c r="VLO48" s="214"/>
      <c r="VLP48" s="214"/>
      <c r="VLQ48" s="214"/>
      <c r="VLR48" s="214"/>
      <c r="VLS48" s="214"/>
      <c r="VLT48" s="214"/>
      <c r="VLU48" s="214"/>
      <c r="VLV48" s="214"/>
      <c r="VLW48" s="214"/>
      <c r="VLX48" s="214"/>
      <c r="VLY48" s="214"/>
      <c r="VLZ48" s="214"/>
      <c r="VMA48" s="214"/>
      <c r="VMB48" s="214"/>
      <c r="VMC48" s="214"/>
      <c r="VMD48" s="214"/>
      <c r="VME48" s="214"/>
      <c r="VMF48" s="214"/>
      <c r="VMG48" s="214"/>
      <c r="VMH48" s="214"/>
      <c r="VMI48" s="214"/>
      <c r="VMJ48" s="214"/>
      <c r="VMK48" s="214"/>
      <c r="VML48" s="214"/>
      <c r="VMM48" s="214"/>
      <c r="VMN48" s="214"/>
      <c r="VMO48" s="214"/>
      <c r="VMP48" s="214"/>
      <c r="VMQ48" s="214"/>
      <c r="VMR48" s="214"/>
      <c r="VMS48" s="214"/>
      <c r="VMT48" s="214"/>
      <c r="VMU48" s="214"/>
      <c r="VMV48" s="214"/>
      <c r="VMW48" s="214"/>
      <c r="VMX48" s="214"/>
      <c r="VMY48" s="214"/>
      <c r="VMZ48" s="214"/>
      <c r="VNA48" s="214"/>
      <c r="VNB48" s="214"/>
      <c r="VNC48" s="214"/>
      <c r="VND48" s="214"/>
      <c r="VNE48" s="214"/>
      <c r="VNF48" s="214"/>
      <c r="VNG48" s="214"/>
      <c r="VNH48" s="214"/>
      <c r="VNI48" s="214"/>
      <c r="VNJ48" s="214"/>
      <c r="VNK48" s="214"/>
      <c r="VNL48" s="214"/>
      <c r="VNM48" s="214"/>
      <c r="VNN48" s="214"/>
      <c r="VNO48" s="214"/>
      <c r="VNP48" s="214"/>
      <c r="VNQ48" s="214"/>
      <c r="VNR48" s="214"/>
      <c r="VNS48" s="214"/>
      <c r="VNT48" s="214"/>
      <c r="VNU48" s="214"/>
      <c r="VNV48" s="214"/>
      <c r="VNW48" s="214"/>
      <c r="VNX48" s="214"/>
      <c r="VNY48" s="214"/>
      <c r="VNZ48" s="214"/>
      <c r="VOA48" s="214"/>
      <c r="VOB48" s="214"/>
      <c r="VOC48" s="214"/>
      <c r="VOD48" s="214"/>
      <c r="VOE48" s="214"/>
      <c r="VOF48" s="214"/>
      <c r="VOG48" s="214"/>
      <c r="VOH48" s="214"/>
      <c r="VOI48" s="214"/>
      <c r="VOJ48" s="214"/>
      <c r="VOK48" s="214"/>
      <c r="VOL48" s="214"/>
      <c r="VOM48" s="214"/>
      <c r="VON48" s="214"/>
      <c r="VOO48" s="214"/>
      <c r="VOP48" s="214"/>
      <c r="VOQ48" s="214"/>
      <c r="VOR48" s="214"/>
      <c r="VOS48" s="214"/>
      <c r="VOT48" s="214"/>
      <c r="VOU48" s="214"/>
      <c r="VOV48" s="214"/>
      <c r="VOW48" s="214"/>
      <c r="VOX48" s="214"/>
      <c r="VOY48" s="214"/>
      <c r="VOZ48" s="214"/>
      <c r="VPA48" s="214"/>
      <c r="VPB48" s="214"/>
      <c r="VPC48" s="214"/>
      <c r="VPD48" s="214"/>
      <c r="VPE48" s="214"/>
      <c r="VPF48" s="214"/>
      <c r="VPG48" s="214"/>
      <c r="VPH48" s="214"/>
      <c r="VPI48" s="214"/>
      <c r="VPJ48" s="214"/>
      <c r="VPK48" s="214"/>
      <c r="VPL48" s="214"/>
      <c r="VPM48" s="214"/>
      <c r="VPN48" s="214"/>
      <c r="VPO48" s="214"/>
      <c r="VPP48" s="214"/>
      <c r="VPQ48" s="214"/>
      <c r="VPR48" s="214"/>
      <c r="VPS48" s="214"/>
      <c r="VPT48" s="214"/>
      <c r="VPU48" s="214"/>
      <c r="VPV48" s="214"/>
      <c r="VPW48" s="214"/>
      <c r="VPX48" s="214"/>
      <c r="VPY48" s="214"/>
      <c r="VPZ48" s="214"/>
      <c r="VQA48" s="214"/>
      <c r="VQB48" s="214"/>
      <c r="VQC48" s="214"/>
      <c r="VQD48" s="214"/>
      <c r="VQE48" s="214"/>
      <c r="VQF48" s="214"/>
      <c r="VQG48" s="214"/>
      <c r="VQH48" s="214"/>
      <c r="VQI48" s="214"/>
      <c r="VQJ48" s="214"/>
      <c r="VQK48" s="214"/>
      <c r="VQL48" s="214"/>
      <c r="VQM48" s="214"/>
      <c r="VQN48" s="214"/>
      <c r="VQO48" s="214"/>
      <c r="VQP48" s="214"/>
      <c r="VQQ48" s="214"/>
      <c r="VQR48" s="214"/>
      <c r="VQS48" s="214"/>
      <c r="VQT48" s="214"/>
      <c r="VQU48" s="214"/>
      <c r="VQV48" s="214"/>
      <c r="VQW48" s="214"/>
      <c r="VQX48" s="214"/>
      <c r="VQY48" s="214"/>
      <c r="VQZ48" s="214"/>
      <c r="VRA48" s="214"/>
      <c r="VRB48" s="214"/>
      <c r="VRC48" s="214"/>
      <c r="VRD48" s="214"/>
      <c r="VRE48" s="214"/>
      <c r="VRF48" s="214"/>
      <c r="VRG48" s="214"/>
      <c r="VRH48" s="214"/>
      <c r="VRI48" s="214"/>
      <c r="VRJ48" s="214"/>
      <c r="VRK48" s="214"/>
      <c r="VRL48" s="214"/>
      <c r="VRM48" s="214"/>
      <c r="VRN48" s="214"/>
      <c r="VRO48" s="214"/>
      <c r="VRP48" s="214"/>
      <c r="VRQ48" s="214"/>
      <c r="VRR48" s="214"/>
      <c r="VRS48" s="214"/>
      <c r="VRT48" s="214"/>
      <c r="VRU48" s="214"/>
      <c r="VRV48" s="214"/>
      <c r="VRW48" s="214"/>
      <c r="VRX48" s="214"/>
      <c r="VRY48" s="214"/>
      <c r="VRZ48" s="214"/>
      <c r="VSA48" s="214"/>
      <c r="VSB48" s="214"/>
      <c r="VSC48" s="214"/>
      <c r="VSD48" s="214"/>
      <c r="VSE48" s="214"/>
      <c r="VSF48" s="214"/>
      <c r="VSG48" s="214"/>
      <c r="VSH48" s="214"/>
      <c r="VSI48" s="214"/>
      <c r="VSJ48" s="214"/>
      <c r="VSK48" s="214"/>
      <c r="VSL48" s="214"/>
      <c r="VSM48" s="214"/>
      <c r="VSN48" s="214"/>
      <c r="VSO48" s="214"/>
      <c r="VSP48" s="214"/>
      <c r="VSQ48" s="214"/>
      <c r="VSR48" s="214"/>
      <c r="VSS48" s="214"/>
      <c r="VST48" s="214"/>
      <c r="VSU48" s="214"/>
      <c r="VSV48" s="214"/>
      <c r="VSW48" s="214"/>
      <c r="VSX48" s="214"/>
      <c r="VSY48" s="214"/>
      <c r="VSZ48" s="214"/>
      <c r="VTA48" s="214"/>
      <c r="VTB48" s="214"/>
      <c r="VTC48" s="214"/>
      <c r="VTD48" s="214"/>
      <c r="VTE48" s="214"/>
      <c r="VTF48" s="214"/>
      <c r="VTG48" s="214"/>
      <c r="VTH48" s="214"/>
      <c r="VTI48" s="214"/>
      <c r="VTJ48" s="214"/>
      <c r="VTK48" s="214"/>
      <c r="VTL48" s="214"/>
      <c r="VTM48" s="214"/>
      <c r="VTN48" s="214"/>
      <c r="VTO48" s="214"/>
      <c r="VTP48" s="214"/>
      <c r="VTQ48" s="214"/>
      <c r="VTR48" s="214"/>
      <c r="VTS48" s="214"/>
      <c r="VTT48" s="214"/>
      <c r="VTU48" s="214"/>
      <c r="VTV48" s="214"/>
      <c r="VTW48" s="214"/>
      <c r="VTX48" s="214"/>
      <c r="VTY48" s="214"/>
      <c r="VTZ48" s="214"/>
      <c r="VUA48" s="214"/>
      <c r="VUB48" s="214"/>
      <c r="VUC48" s="214"/>
      <c r="VUD48" s="214"/>
      <c r="VUE48" s="214"/>
      <c r="VUF48" s="214"/>
      <c r="VUG48" s="214"/>
      <c r="VUH48" s="214"/>
      <c r="VUI48" s="214"/>
      <c r="VUJ48" s="214"/>
      <c r="VUK48" s="214"/>
      <c r="VUL48" s="214"/>
      <c r="VUM48" s="214"/>
      <c r="VUN48" s="214"/>
      <c r="VUO48" s="214"/>
      <c r="VUP48" s="214"/>
      <c r="VUQ48" s="214"/>
      <c r="VUR48" s="214"/>
      <c r="VUS48" s="214"/>
      <c r="VUT48" s="214"/>
      <c r="VUU48" s="214"/>
      <c r="VUV48" s="214"/>
      <c r="VUW48" s="214"/>
      <c r="VUX48" s="214"/>
      <c r="VUY48" s="214"/>
      <c r="VUZ48" s="214"/>
      <c r="VVA48" s="214"/>
      <c r="VVB48" s="214"/>
      <c r="VVC48" s="214"/>
      <c r="VVD48" s="214"/>
      <c r="VVE48" s="214"/>
      <c r="VVF48" s="214"/>
      <c r="VVG48" s="214"/>
      <c r="VVH48" s="214"/>
      <c r="VVI48" s="214"/>
      <c r="VVJ48" s="214"/>
      <c r="VVK48" s="214"/>
      <c r="VVL48" s="214"/>
      <c r="VVM48" s="214"/>
      <c r="VVN48" s="214"/>
      <c r="VVO48" s="214"/>
      <c r="VVP48" s="214"/>
      <c r="VVQ48" s="214"/>
      <c r="VVR48" s="214"/>
      <c r="VVS48" s="214"/>
      <c r="VVT48" s="214"/>
      <c r="VVU48" s="214"/>
      <c r="VVV48" s="214"/>
      <c r="VVW48" s="214"/>
      <c r="VVX48" s="214"/>
      <c r="VVY48" s="214"/>
      <c r="VVZ48" s="214"/>
      <c r="VWA48" s="214"/>
      <c r="VWB48" s="214"/>
      <c r="VWC48" s="214"/>
      <c r="VWD48" s="214"/>
      <c r="VWE48" s="214"/>
      <c r="VWF48" s="214"/>
      <c r="VWG48" s="214"/>
      <c r="VWH48" s="214"/>
      <c r="VWI48" s="214"/>
      <c r="VWJ48" s="214"/>
      <c r="VWK48" s="214"/>
      <c r="VWL48" s="214"/>
      <c r="VWM48" s="214"/>
      <c r="VWN48" s="214"/>
      <c r="VWO48" s="214"/>
      <c r="VWP48" s="214"/>
      <c r="VWQ48" s="214"/>
      <c r="VWR48" s="214"/>
      <c r="VWS48" s="214"/>
      <c r="VWT48" s="214"/>
      <c r="VWU48" s="214"/>
      <c r="VWV48" s="214"/>
      <c r="VWW48" s="214"/>
      <c r="VWX48" s="214"/>
      <c r="VWY48" s="214"/>
      <c r="VWZ48" s="214"/>
      <c r="VXA48" s="214"/>
      <c r="VXB48" s="214"/>
      <c r="VXC48" s="214"/>
      <c r="VXD48" s="214"/>
      <c r="VXE48" s="214"/>
      <c r="VXF48" s="214"/>
      <c r="VXG48" s="214"/>
      <c r="VXH48" s="214"/>
      <c r="VXI48" s="214"/>
      <c r="VXJ48" s="214"/>
      <c r="VXK48" s="214"/>
      <c r="VXL48" s="214"/>
      <c r="VXM48" s="214"/>
      <c r="VXN48" s="214"/>
      <c r="VXO48" s="214"/>
      <c r="VXP48" s="214"/>
      <c r="VXQ48" s="214"/>
      <c r="VXR48" s="214"/>
      <c r="VXS48" s="214"/>
      <c r="VXT48" s="214"/>
      <c r="VXU48" s="214"/>
      <c r="VXV48" s="214"/>
      <c r="VXW48" s="214"/>
      <c r="VXX48" s="214"/>
      <c r="VXY48" s="214"/>
      <c r="VXZ48" s="214"/>
      <c r="VYA48" s="214"/>
      <c r="VYB48" s="214"/>
      <c r="VYC48" s="214"/>
      <c r="VYD48" s="214"/>
      <c r="VYE48" s="214"/>
      <c r="VYF48" s="214"/>
      <c r="VYG48" s="214"/>
      <c r="VYH48" s="214"/>
      <c r="VYI48" s="214"/>
      <c r="VYJ48" s="214"/>
      <c r="VYK48" s="214"/>
      <c r="VYL48" s="214"/>
      <c r="VYM48" s="214"/>
      <c r="VYN48" s="214"/>
      <c r="VYO48" s="214"/>
      <c r="VYP48" s="214"/>
      <c r="VYQ48" s="214"/>
      <c r="VYR48" s="214"/>
      <c r="VYS48" s="214"/>
      <c r="VYT48" s="214"/>
      <c r="VYU48" s="214"/>
      <c r="VYV48" s="214"/>
      <c r="VYW48" s="214"/>
      <c r="VYX48" s="214"/>
      <c r="VYY48" s="214"/>
      <c r="VYZ48" s="214"/>
      <c r="VZA48" s="214"/>
      <c r="VZB48" s="214"/>
      <c r="VZC48" s="214"/>
      <c r="VZD48" s="214"/>
      <c r="VZE48" s="214"/>
      <c r="VZF48" s="214"/>
      <c r="VZG48" s="214"/>
      <c r="VZH48" s="214"/>
      <c r="VZI48" s="214"/>
      <c r="VZJ48" s="214"/>
      <c r="VZK48" s="214"/>
      <c r="VZL48" s="214"/>
      <c r="VZM48" s="214"/>
      <c r="VZN48" s="214"/>
      <c r="VZO48" s="214"/>
      <c r="VZP48" s="214"/>
      <c r="VZQ48" s="214"/>
      <c r="VZR48" s="214"/>
      <c r="VZS48" s="214"/>
      <c r="VZT48" s="214"/>
      <c r="VZU48" s="214"/>
      <c r="VZV48" s="214"/>
      <c r="VZW48" s="214"/>
      <c r="VZX48" s="214"/>
      <c r="VZY48" s="214"/>
      <c r="VZZ48" s="214"/>
      <c r="WAA48" s="214"/>
      <c r="WAB48" s="214"/>
      <c r="WAC48" s="214"/>
      <c r="WAD48" s="214"/>
      <c r="WAE48" s="214"/>
      <c r="WAF48" s="214"/>
      <c r="WAG48" s="214"/>
      <c r="WAH48" s="214"/>
      <c r="WAI48" s="214"/>
      <c r="WAJ48" s="214"/>
      <c r="WAK48" s="214"/>
      <c r="WAL48" s="214"/>
      <c r="WAM48" s="214"/>
      <c r="WAN48" s="214"/>
      <c r="WAO48" s="214"/>
      <c r="WAP48" s="214"/>
      <c r="WAQ48" s="214"/>
      <c r="WAR48" s="214"/>
      <c r="WAS48" s="214"/>
      <c r="WAT48" s="214"/>
      <c r="WAU48" s="214"/>
      <c r="WAV48" s="214"/>
      <c r="WAW48" s="214"/>
      <c r="WAX48" s="214"/>
      <c r="WAY48" s="214"/>
      <c r="WAZ48" s="214"/>
      <c r="WBA48" s="214"/>
      <c r="WBB48" s="214"/>
      <c r="WBC48" s="214"/>
      <c r="WBD48" s="214"/>
      <c r="WBE48" s="214"/>
      <c r="WBF48" s="214"/>
      <c r="WBG48" s="214"/>
      <c r="WBH48" s="214"/>
      <c r="WBI48" s="214"/>
      <c r="WBJ48" s="214"/>
      <c r="WBK48" s="214"/>
      <c r="WBL48" s="214"/>
      <c r="WBM48" s="214"/>
      <c r="WBN48" s="214"/>
      <c r="WBO48" s="214"/>
      <c r="WBP48" s="214"/>
      <c r="WBQ48" s="214"/>
      <c r="WBR48" s="214"/>
      <c r="WBS48" s="214"/>
      <c r="WBT48" s="214"/>
      <c r="WBU48" s="214"/>
      <c r="WBV48" s="214"/>
      <c r="WBW48" s="214"/>
      <c r="WBX48" s="214"/>
      <c r="WBY48" s="214"/>
      <c r="WBZ48" s="214"/>
      <c r="WCA48" s="214"/>
      <c r="WCB48" s="214"/>
      <c r="WCC48" s="214"/>
      <c r="WCD48" s="214"/>
      <c r="WCE48" s="214"/>
      <c r="WCF48" s="214"/>
      <c r="WCG48" s="214"/>
      <c r="WCH48" s="214"/>
      <c r="WCI48" s="214"/>
      <c r="WCJ48" s="214"/>
      <c r="WCK48" s="214"/>
      <c r="WCL48" s="214"/>
      <c r="WCM48" s="214"/>
      <c r="WCN48" s="214"/>
      <c r="WCO48" s="214"/>
      <c r="WCP48" s="214"/>
      <c r="WCQ48" s="214"/>
      <c r="WCR48" s="214"/>
      <c r="WCS48" s="214"/>
      <c r="WCT48" s="214"/>
      <c r="WCU48" s="214"/>
      <c r="WCV48" s="214"/>
      <c r="WCW48" s="214"/>
      <c r="WCX48" s="214"/>
      <c r="WCY48" s="214"/>
      <c r="WCZ48" s="214"/>
      <c r="WDA48" s="214"/>
      <c r="WDB48" s="214"/>
      <c r="WDC48" s="214"/>
      <c r="WDD48" s="214"/>
      <c r="WDE48" s="214"/>
      <c r="WDF48" s="214"/>
      <c r="WDG48" s="214"/>
      <c r="WDH48" s="214"/>
      <c r="WDI48" s="214"/>
      <c r="WDJ48" s="214"/>
      <c r="WDK48" s="214"/>
      <c r="WDL48" s="214"/>
      <c r="WDM48" s="214"/>
      <c r="WDN48" s="214"/>
      <c r="WDO48" s="214"/>
      <c r="WDP48" s="214"/>
      <c r="WDQ48" s="214"/>
      <c r="WDR48" s="214"/>
      <c r="WDS48" s="214"/>
      <c r="WDT48" s="214"/>
      <c r="WDU48" s="214"/>
      <c r="WDV48" s="214"/>
      <c r="WDW48" s="214"/>
      <c r="WDX48" s="214"/>
      <c r="WDY48" s="214"/>
      <c r="WDZ48" s="214"/>
      <c r="WEA48" s="214"/>
      <c r="WEB48" s="214"/>
      <c r="WEC48" s="214"/>
      <c r="WED48" s="214"/>
      <c r="WEE48" s="214"/>
      <c r="WEF48" s="214"/>
      <c r="WEG48" s="214"/>
      <c r="WEH48" s="214"/>
      <c r="WEI48" s="214"/>
      <c r="WEJ48" s="214"/>
      <c r="WEK48" s="214"/>
      <c r="WEL48" s="214"/>
      <c r="WEM48" s="214"/>
      <c r="WEN48" s="214"/>
      <c r="WEO48" s="214"/>
      <c r="WEP48" s="214"/>
      <c r="WEQ48" s="214"/>
      <c r="WER48" s="214"/>
      <c r="WES48" s="214"/>
      <c r="WET48" s="214"/>
      <c r="WEU48" s="214"/>
      <c r="WEV48" s="214"/>
      <c r="WEW48" s="214"/>
      <c r="WEX48" s="214"/>
      <c r="WEY48" s="214"/>
      <c r="WEZ48" s="214"/>
      <c r="WFA48" s="214"/>
      <c r="WFB48" s="214"/>
      <c r="WFC48" s="214"/>
      <c r="WFD48" s="214"/>
      <c r="WFE48" s="214"/>
      <c r="WFF48" s="214"/>
      <c r="WFG48" s="214"/>
      <c r="WFH48" s="214"/>
      <c r="WFI48" s="214"/>
      <c r="WFJ48" s="214"/>
      <c r="WFK48" s="214"/>
      <c r="WFL48" s="214"/>
      <c r="WFM48" s="214"/>
      <c r="WFN48" s="214"/>
      <c r="WFO48" s="214"/>
      <c r="WFP48" s="214"/>
      <c r="WFQ48" s="214"/>
      <c r="WFR48" s="214"/>
      <c r="WFS48" s="214"/>
      <c r="WFT48" s="214"/>
      <c r="WFU48" s="214"/>
      <c r="WFV48" s="214"/>
      <c r="WFW48" s="214"/>
      <c r="WFX48" s="214"/>
      <c r="WFY48" s="214"/>
      <c r="WFZ48" s="214"/>
      <c r="WGA48" s="214"/>
      <c r="WGB48" s="214"/>
      <c r="WGC48" s="214"/>
      <c r="WGD48" s="214"/>
      <c r="WGE48" s="214"/>
      <c r="WGF48" s="214"/>
      <c r="WGG48" s="214"/>
      <c r="WGH48" s="214"/>
      <c r="WGI48" s="214"/>
      <c r="WGJ48" s="214"/>
      <c r="WGK48" s="214"/>
      <c r="WGL48" s="214"/>
      <c r="WGM48" s="214"/>
      <c r="WGN48" s="214"/>
      <c r="WGO48" s="214"/>
      <c r="WGP48" s="214"/>
      <c r="WGQ48" s="214"/>
      <c r="WGR48" s="214"/>
      <c r="WGS48" s="214"/>
      <c r="WGT48" s="214"/>
      <c r="WGU48" s="214"/>
      <c r="WGV48" s="214"/>
      <c r="WGW48" s="214"/>
      <c r="WGX48" s="214"/>
      <c r="WGY48" s="214"/>
      <c r="WGZ48" s="214"/>
      <c r="WHA48" s="214"/>
      <c r="WHB48" s="214"/>
      <c r="WHC48" s="214"/>
      <c r="WHD48" s="214"/>
      <c r="WHE48" s="214"/>
      <c r="WHF48" s="214"/>
      <c r="WHG48" s="214"/>
      <c r="WHH48" s="214"/>
      <c r="WHI48" s="214"/>
      <c r="WHJ48" s="214"/>
      <c r="WHK48" s="214"/>
      <c r="WHL48" s="214"/>
      <c r="WHM48" s="214"/>
      <c r="WHN48" s="214"/>
      <c r="WHO48" s="214"/>
      <c r="WHP48" s="214"/>
      <c r="WHQ48" s="214"/>
      <c r="WHR48" s="214"/>
      <c r="WHS48" s="214"/>
      <c r="WHT48" s="214"/>
      <c r="WHU48" s="214"/>
      <c r="WHV48" s="214"/>
      <c r="WHW48" s="214"/>
      <c r="WHX48" s="214"/>
      <c r="WHY48" s="214"/>
      <c r="WHZ48" s="214"/>
      <c r="WIA48" s="214"/>
      <c r="WIB48" s="214"/>
      <c r="WIC48" s="214"/>
      <c r="WID48" s="214"/>
      <c r="WIE48" s="214"/>
      <c r="WIF48" s="214"/>
      <c r="WIG48" s="214"/>
      <c r="WIH48" s="214"/>
      <c r="WII48" s="214"/>
      <c r="WIJ48" s="214"/>
      <c r="WIK48" s="214"/>
      <c r="WIL48" s="214"/>
      <c r="WIM48" s="214"/>
      <c r="WIN48" s="214"/>
      <c r="WIO48" s="214"/>
      <c r="WIP48" s="214"/>
      <c r="WIQ48" s="214"/>
      <c r="WIR48" s="214"/>
      <c r="WIS48" s="214"/>
      <c r="WIT48" s="214"/>
      <c r="WIU48" s="214"/>
      <c r="WIV48" s="214"/>
      <c r="WIW48" s="214"/>
      <c r="WIX48" s="214"/>
      <c r="WIY48" s="214"/>
      <c r="WIZ48" s="214"/>
      <c r="WJA48" s="214"/>
      <c r="WJB48" s="214"/>
      <c r="WJC48" s="214"/>
      <c r="WJD48" s="214"/>
      <c r="WJE48" s="214"/>
      <c r="WJF48" s="214"/>
      <c r="WJG48" s="214"/>
      <c r="WJH48" s="214"/>
      <c r="WJI48" s="214"/>
      <c r="WJJ48" s="214"/>
      <c r="WJK48" s="214"/>
      <c r="WJL48" s="214"/>
      <c r="WJM48" s="214"/>
      <c r="WJN48" s="214"/>
      <c r="WJO48" s="214"/>
      <c r="WJP48" s="214"/>
      <c r="WJQ48" s="214"/>
      <c r="WJR48" s="214"/>
      <c r="WJS48" s="214"/>
      <c r="WJT48" s="214"/>
      <c r="WJU48" s="214"/>
      <c r="WJV48" s="214"/>
      <c r="WJW48" s="214"/>
      <c r="WJX48" s="214"/>
      <c r="WJY48" s="214"/>
      <c r="WJZ48" s="214"/>
      <c r="WKA48" s="214"/>
      <c r="WKB48" s="214"/>
      <c r="WKC48" s="214"/>
      <c r="WKD48" s="214"/>
      <c r="WKE48" s="214"/>
      <c r="WKF48" s="214"/>
      <c r="WKG48" s="214"/>
      <c r="WKH48" s="214"/>
      <c r="WKI48" s="214"/>
      <c r="WKJ48" s="214"/>
      <c r="WKK48" s="214"/>
      <c r="WKL48" s="214"/>
      <c r="WKM48" s="214"/>
      <c r="WKN48" s="214"/>
      <c r="WKO48" s="214"/>
      <c r="WKP48" s="214"/>
      <c r="WKQ48" s="214"/>
      <c r="WKR48" s="214"/>
      <c r="WKS48" s="214"/>
      <c r="WKT48" s="214"/>
      <c r="WKU48" s="214"/>
      <c r="WKV48" s="214"/>
      <c r="WKW48" s="214"/>
      <c r="WKX48" s="214"/>
      <c r="WKY48" s="214"/>
      <c r="WKZ48" s="214"/>
      <c r="WLA48" s="214"/>
      <c r="WLB48" s="214"/>
      <c r="WLC48" s="214"/>
      <c r="WLD48" s="214"/>
      <c r="WLE48" s="214"/>
      <c r="WLF48" s="214"/>
      <c r="WLG48" s="214"/>
      <c r="WLH48" s="214"/>
      <c r="WLI48" s="214"/>
      <c r="WLJ48" s="214"/>
      <c r="WLK48" s="214"/>
      <c r="WLL48" s="214"/>
      <c r="WLM48" s="214"/>
      <c r="WLN48" s="214"/>
      <c r="WLO48" s="214"/>
      <c r="WLP48" s="214"/>
      <c r="WLQ48" s="214"/>
      <c r="WLR48" s="214"/>
      <c r="WLS48" s="214"/>
      <c r="WLT48" s="214"/>
      <c r="WLU48" s="214"/>
      <c r="WLV48" s="214"/>
      <c r="WLW48" s="214"/>
      <c r="WLX48" s="214"/>
      <c r="WLY48" s="214"/>
      <c r="WLZ48" s="214"/>
      <c r="WMA48" s="214"/>
      <c r="WMB48" s="214"/>
      <c r="WMC48" s="214"/>
      <c r="WMD48" s="214"/>
      <c r="WME48" s="214"/>
      <c r="WMF48" s="214"/>
      <c r="WMG48" s="214"/>
      <c r="WMH48" s="214"/>
      <c r="WMI48" s="214"/>
      <c r="WMJ48" s="214"/>
      <c r="WMK48" s="214"/>
      <c r="WML48" s="214"/>
      <c r="WMM48" s="214"/>
      <c r="WMN48" s="214"/>
      <c r="WMO48" s="214"/>
      <c r="WMP48" s="214"/>
      <c r="WMQ48" s="214"/>
      <c r="WMR48" s="214"/>
      <c r="WMS48" s="214"/>
      <c r="WMT48" s="214"/>
      <c r="WMU48" s="214"/>
      <c r="WMV48" s="214"/>
      <c r="WMW48" s="214"/>
      <c r="WMX48" s="214"/>
      <c r="WMY48" s="214"/>
      <c r="WMZ48" s="214"/>
      <c r="WNA48" s="214"/>
      <c r="WNB48" s="214"/>
      <c r="WNC48" s="214"/>
      <c r="WND48" s="214"/>
      <c r="WNE48" s="214"/>
      <c r="WNF48" s="214"/>
      <c r="WNG48" s="214"/>
      <c r="WNH48" s="214"/>
      <c r="WNI48" s="214"/>
      <c r="WNJ48" s="214"/>
      <c r="WNK48" s="214"/>
      <c r="WNL48" s="214"/>
      <c r="WNM48" s="214"/>
      <c r="WNN48" s="214"/>
      <c r="WNO48" s="214"/>
      <c r="WNP48" s="214"/>
      <c r="WNQ48" s="214"/>
      <c r="WNR48" s="214"/>
      <c r="WNS48" s="214"/>
      <c r="WNT48" s="214"/>
      <c r="WNU48" s="214"/>
      <c r="WNV48" s="214"/>
      <c r="WNW48" s="214"/>
      <c r="WNX48" s="214"/>
      <c r="WNY48" s="214"/>
      <c r="WNZ48" s="214"/>
      <c r="WOA48" s="214"/>
      <c r="WOB48" s="214"/>
      <c r="WOC48" s="214"/>
      <c r="WOD48" s="214"/>
      <c r="WOE48" s="214"/>
      <c r="WOF48" s="214"/>
      <c r="WOG48" s="214"/>
      <c r="WOH48" s="214"/>
      <c r="WOI48" s="214"/>
      <c r="WOJ48" s="214"/>
      <c r="WOK48" s="214"/>
      <c r="WOL48" s="214"/>
      <c r="WOM48" s="214"/>
      <c r="WON48" s="214"/>
      <c r="WOO48" s="214"/>
      <c r="WOP48" s="214"/>
      <c r="WOQ48" s="214"/>
      <c r="WOR48" s="214"/>
      <c r="WOS48" s="214"/>
      <c r="WOT48" s="214"/>
      <c r="WOU48" s="214"/>
      <c r="WOV48" s="214"/>
      <c r="WOW48" s="214"/>
      <c r="WOX48" s="214"/>
      <c r="WOY48" s="214"/>
      <c r="WOZ48" s="214"/>
      <c r="WPA48" s="214"/>
      <c r="WPB48" s="214"/>
      <c r="WPC48" s="214"/>
      <c r="WPD48" s="214"/>
      <c r="WPE48" s="214"/>
      <c r="WPF48" s="214"/>
      <c r="WPG48" s="214"/>
      <c r="WPH48" s="214"/>
      <c r="WPI48" s="214"/>
      <c r="WPJ48" s="214"/>
      <c r="WPK48" s="214"/>
      <c r="WPL48" s="214"/>
      <c r="WPM48" s="214"/>
      <c r="WPN48" s="214"/>
      <c r="WPO48" s="214"/>
      <c r="WPP48" s="214"/>
      <c r="WPQ48" s="214"/>
      <c r="WPR48" s="214"/>
      <c r="WPS48" s="214"/>
      <c r="WPT48" s="214"/>
      <c r="WPU48" s="214"/>
      <c r="WPV48" s="214"/>
      <c r="WPW48" s="214"/>
      <c r="WPX48" s="214"/>
      <c r="WPY48" s="214"/>
      <c r="WPZ48" s="214"/>
      <c r="WQA48" s="214"/>
      <c r="WQB48" s="214"/>
      <c r="WQC48" s="214"/>
      <c r="WQD48" s="214"/>
      <c r="WQE48" s="214"/>
      <c r="WQF48" s="214"/>
      <c r="WQG48" s="214"/>
      <c r="WQH48" s="214"/>
      <c r="WQI48" s="214"/>
      <c r="WQJ48" s="214"/>
      <c r="WQK48" s="214"/>
      <c r="WQL48" s="214"/>
      <c r="WQM48" s="214"/>
      <c r="WQN48" s="214"/>
      <c r="WQO48" s="214"/>
      <c r="WQP48" s="214"/>
      <c r="WQQ48" s="214"/>
      <c r="WQR48" s="214"/>
      <c r="WQS48" s="214"/>
      <c r="WQT48" s="214"/>
      <c r="WQU48" s="214"/>
      <c r="WQV48" s="214"/>
      <c r="WQW48" s="214"/>
      <c r="WQX48" s="214"/>
      <c r="WQY48" s="214"/>
      <c r="WQZ48" s="214"/>
      <c r="WRA48" s="214"/>
      <c r="WRB48" s="214"/>
      <c r="WRC48" s="214"/>
      <c r="WRD48" s="214"/>
      <c r="WRE48" s="214"/>
      <c r="WRF48" s="214"/>
      <c r="WRG48" s="214"/>
      <c r="WRH48" s="214"/>
      <c r="WRI48" s="214"/>
      <c r="WRJ48" s="214"/>
      <c r="WRK48" s="214"/>
      <c r="WRL48" s="214"/>
      <c r="WRM48" s="214"/>
      <c r="WRN48" s="214"/>
      <c r="WRO48" s="214"/>
      <c r="WRP48" s="214"/>
      <c r="WRQ48" s="214"/>
      <c r="WRR48" s="214"/>
      <c r="WRS48" s="214"/>
      <c r="WRT48" s="214"/>
      <c r="WRU48" s="214"/>
      <c r="WRV48" s="214"/>
      <c r="WRW48" s="214"/>
      <c r="WRX48" s="214"/>
      <c r="WRY48" s="214"/>
      <c r="WRZ48" s="214"/>
      <c r="WSA48" s="214"/>
      <c r="WSB48" s="214"/>
      <c r="WSC48" s="214"/>
      <c r="WSD48" s="214"/>
      <c r="WSE48" s="214"/>
      <c r="WSF48" s="214"/>
      <c r="WSG48" s="214"/>
      <c r="WSH48" s="214"/>
      <c r="WSI48" s="214"/>
      <c r="WSJ48" s="214"/>
      <c r="WSK48" s="214"/>
      <c r="WSL48" s="214"/>
      <c r="WSM48" s="214"/>
      <c r="WSN48" s="214"/>
      <c r="WSO48" s="214"/>
      <c r="WSP48" s="214"/>
      <c r="WSQ48" s="214"/>
      <c r="WSR48" s="214"/>
      <c r="WSS48" s="214"/>
      <c r="WST48" s="214"/>
      <c r="WSU48" s="214"/>
      <c r="WSV48" s="214"/>
      <c r="WSW48" s="214"/>
      <c r="WSX48" s="214"/>
      <c r="WSY48" s="214"/>
      <c r="WSZ48" s="214"/>
      <c r="WTA48" s="214"/>
      <c r="WTB48" s="214"/>
      <c r="WTC48" s="214"/>
      <c r="WTD48" s="214"/>
      <c r="WTE48" s="214"/>
      <c r="WTF48" s="214"/>
      <c r="WTG48" s="214"/>
      <c r="WTH48" s="214"/>
      <c r="WTI48" s="214"/>
      <c r="WTJ48" s="214"/>
      <c r="WTK48" s="214"/>
      <c r="WTL48" s="214"/>
      <c r="WTM48" s="214"/>
      <c r="WTN48" s="214"/>
      <c r="WTO48" s="214"/>
      <c r="WTP48" s="214"/>
      <c r="WTQ48" s="214"/>
      <c r="WTR48" s="214"/>
      <c r="WTS48" s="214"/>
      <c r="WTT48" s="214"/>
      <c r="WTU48" s="214"/>
      <c r="WTV48" s="214"/>
      <c r="WTW48" s="214"/>
      <c r="WTX48" s="214"/>
      <c r="WTY48" s="214"/>
      <c r="WTZ48" s="214"/>
      <c r="WUA48" s="214"/>
      <c r="WUB48" s="214"/>
      <c r="WUC48" s="214"/>
      <c r="WUD48" s="214"/>
      <c r="WUE48" s="214"/>
      <c r="WUF48" s="214"/>
      <c r="WUG48" s="214"/>
      <c r="WUH48" s="214"/>
      <c r="WUI48" s="214"/>
      <c r="WUJ48" s="214"/>
      <c r="WUK48" s="214"/>
      <c r="WUL48" s="214"/>
      <c r="WUM48" s="214"/>
      <c r="WUN48" s="214"/>
      <c r="WUO48" s="214"/>
      <c r="WUP48" s="214"/>
      <c r="WUQ48" s="214"/>
      <c r="WUR48" s="214"/>
      <c r="WUS48" s="214"/>
      <c r="WUT48" s="214"/>
      <c r="WUU48" s="214"/>
      <c r="WUV48" s="214"/>
      <c r="WUW48" s="214"/>
      <c r="WUX48" s="214"/>
      <c r="WUY48" s="214"/>
      <c r="WUZ48" s="214"/>
      <c r="WVA48" s="214"/>
      <c r="WVB48" s="214"/>
      <c r="WVC48" s="214"/>
      <c r="WVD48" s="214"/>
      <c r="WVE48" s="214"/>
      <c r="WVF48" s="214"/>
      <c r="WVG48" s="214"/>
      <c r="WVH48" s="214"/>
      <c r="WVI48" s="214"/>
      <c r="WVJ48" s="214"/>
      <c r="WVK48" s="214"/>
      <c r="WVL48" s="214"/>
      <c r="WVM48" s="214"/>
      <c r="WVN48" s="214"/>
      <c r="WVO48" s="214"/>
      <c r="WVP48" s="214"/>
      <c r="WVQ48" s="214"/>
      <c r="WVR48" s="214"/>
      <c r="WVS48" s="214"/>
      <c r="WVT48" s="214"/>
      <c r="WVU48" s="214"/>
      <c r="WVV48" s="214"/>
      <c r="WVW48" s="214"/>
    </row>
    <row r="49" spans="1:16143" s="213" customFormat="1" ht="30" customHeight="1">
      <c r="A49" s="222"/>
      <c r="B49" s="222"/>
      <c r="C49" s="222"/>
      <c r="D49" s="222"/>
      <c r="E49" s="222"/>
      <c r="F49" s="222"/>
      <c r="G49" s="222"/>
      <c r="H49" s="222"/>
      <c r="I49" s="222"/>
      <c r="J49" s="222"/>
      <c r="K49" s="222"/>
      <c r="L49" s="222"/>
      <c r="M49" s="222"/>
      <c r="O49" s="214"/>
      <c r="P49" s="214"/>
      <c r="Q49" s="214"/>
      <c r="R49" s="214"/>
      <c r="S49" s="214"/>
      <c r="T49" s="214"/>
      <c r="U49" s="214"/>
      <c r="V49" s="214"/>
      <c r="W49" s="214"/>
      <c r="X49" s="214"/>
      <c r="Y49" s="214"/>
      <c r="Z49" s="214"/>
      <c r="AA49" s="214"/>
      <c r="AB49" s="214"/>
      <c r="AC49" s="214"/>
      <c r="AD49" s="214"/>
      <c r="AE49" s="214"/>
      <c r="AF49" s="214"/>
      <c r="AG49" s="214"/>
      <c r="AH49" s="214"/>
      <c r="AI49" s="214"/>
      <c r="AJ49" s="214"/>
      <c r="AK49" s="214"/>
      <c r="AL49" s="214"/>
      <c r="AM49" s="214"/>
      <c r="AN49" s="214"/>
      <c r="AO49" s="214"/>
      <c r="AP49" s="214"/>
      <c r="AQ49" s="214"/>
      <c r="AR49" s="214"/>
      <c r="AS49" s="214"/>
      <c r="AT49" s="214"/>
      <c r="AU49" s="214"/>
      <c r="AV49" s="214"/>
      <c r="AW49" s="214"/>
      <c r="AX49" s="214"/>
      <c r="AY49" s="214"/>
      <c r="AZ49" s="214"/>
      <c r="BA49" s="214"/>
      <c r="BB49" s="214"/>
      <c r="BC49" s="214"/>
      <c r="BD49" s="214"/>
      <c r="BE49" s="214"/>
      <c r="BF49" s="214"/>
      <c r="BG49" s="214"/>
      <c r="BH49" s="214"/>
      <c r="BI49" s="214"/>
      <c r="BJ49" s="214"/>
      <c r="BK49" s="214"/>
      <c r="BL49" s="214"/>
      <c r="BM49" s="214"/>
      <c r="BN49" s="214"/>
      <c r="BO49" s="214"/>
      <c r="BP49" s="214"/>
      <c r="BQ49" s="214"/>
      <c r="BR49" s="214"/>
      <c r="BS49" s="214"/>
      <c r="BT49" s="214"/>
      <c r="BU49" s="214"/>
      <c r="BV49" s="214"/>
      <c r="BW49" s="214"/>
      <c r="BX49" s="214"/>
      <c r="BY49" s="214"/>
      <c r="BZ49" s="214"/>
      <c r="CA49" s="214"/>
      <c r="CB49" s="214"/>
      <c r="CC49" s="214"/>
      <c r="CD49" s="214"/>
      <c r="CE49" s="214"/>
      <c r="CF49" s="214"/>
      <c r="CG49" s="214"/>
      <c r="CH49" s="214"/>
      <c r="CI49" s="214"/>
      <c r="CJ49" s="214"/>
      <c r="CK49" s="214"/>
      <c r="CL49" s="214"/>
      <c r="CM49" s="214"/>
      <c r="CN49" s="214"/>
      <c r="CO49" s="214"/>
      <c r="CP49" s="214"/>
      <c r="CQ49" s="214"/>
      <c r="CR49" s="214"/>
      <c r="CS49" s="214"/>
      <c r="CT49" s="214"/>
      <c r="CU49" s="214"/>
      <c r="CV49" s="214"/>
      <c r="CW49" s="214"/>
      <c r="CX49" s="214"/>
      <c r="CY49" s="214"/>
      <c r="CZ49" s="214"/>
      <c r="DA49" s="214"/>
      <c r="DB49" s="214"/>
      <c r="DC49" s="214"/>
      <c r="DD49" s="214"/>
      <c r="DE49" s="214"/>
      <c r="DF49" s="214"/>
      <c r="DG49" s="214"/>
      <c r="DH49" s="214"/>
      <c r="DI49" s="214"/>
      <c r="DJ49" s="214"/>
      <c r="DK49" s="214"/>
      <c r="DL49" s="214"/>
      <c r="DM49" s="214"/>
      <c r="DN49" s="214"/>
      <c r="DO49" s="214"/>
      <c r="DP49" s="214"/>
      <c r="DQ49" s="214"/>
      <c r="DR49" s="214"/>
      <c r="DS49" s="214"/>
      <c r="DT49" s="214"/>
      <c r="DU49" s="214"/>
      <c r="DV49" s="214"/>
      <c r="DW49" s="214"/>
      <c r="DX49" s="214"/>
      <c r="DY49" s="214"/>
      <c r="DZ49" s="214"/>
      <c r="EA49" s="214"/>
      <c r="EB49" s="214"/>
      <c r="EC49" s="214"/>
      <c r="ED49" s="214"/>
      <c r="EE49" s="214"/>
      <c r="EF49" s="214"/>
      <c r="EG49" s="214"/>
      <c r="EH49" s="214"/>
      <c r="EI49" s="214"/>
      <c r="EJ49" s="214"/>
      <c r="EK49" s="214"/>
      <c r="EL49" s="214"/>
      <c r="EM49" s="214"/>
      <c r="EN49" s="214"/>
      <c r="EO49" s="214"/>
      <c r="EP49" s="214"/>
      <c r="EQ49" s="214"/>
      <c r="ER49" s="214"/>
      <c r="ES49" s="214"/>
      <c r="ET49" s="214"/>
      <c r="EU49" s="214"/>
      <c r="EV49" s="214"/>
      <c r="EW49" s="214"/>
      <c r="EX49" s="214"/>
      <c r="EY49" s="214"/>
      <c r="EZ49" s="214"/>
      <c r="FA49" s="214"/>
      <c r="FB49" s="214"/>
      <c r="FC49" s="214"/>
      <c r="FD49" s="214"/>
      <c r="FE49" s="214"/>
      <c r="FF49" s="214"/>
      <c r="FG49" s="214"/>
      <c r="FH49" s="214"/>
      <c r="FI49" s="214"/>
      <c r="FJ49" s="214"/>
      <c r="FK49" s="214"/>
      <c r="FL49" s="214"/>
      <c r="FM49" s="214"/>
      <c r="FN49" s="214"/>
      <c r="FO49" s="214"/>
      <c r="FP49" s="214"/>
      <c r="FQ49" s="214"/>
      <c r="FR49" s="214"/>
      <c r="FS49" s="214"/>
      <c r="FT49" s="214"/>
      <c r="FU49" s="214"/>
      <c r="FV49" s="214"/>
      <c r="FW49" s="214"/>
      <c r="FX49" s="214"/>
      <c r="FY49" s="214"/>
      <c r="FZ49" s="214"/>
      <c r="GA49" s="214"/>
      <c r="GB49" s="214"/>
      <c r="GC49" s="214"/>
      <c r="GD49" s="214"/>
      <c r="GE49" s="214"/>
      <c r="GF49" s="214"/>
      <c r="GG49" s="214"/>
      <c r="GH49" s="214"/>
      <c r="GI49" s="214"/>
      <c r="GJ49" s="214"/>
      <c r="GK49" s="214"/>
      <c r="GL49" s="214"/>
      <c r="GM49" s="214"/>
      <c r="GN49" s="214"/>
      <c r="GO49" s="214"/>
      <c r="GP49" s="214"/>
      <c r="GQ49" s="214"/>
      <c r="GR49" s="214"/>
      <c r="GS49" s="214"/>
      <c r="GT49" s="214"/>
      <c r="GU49" s="214"/>
      <c r="GV49" s="214"/>
      <c r="GW49" s="214"/>
      <c r="GX49" s="214"/>
      <c r="GY49" s="214"/>
      <c r="GZ49" s="214"/>
      <c r="HA49" s="214"/>
      <c r="HB49" s="214"/>
      <c r="HC49" s="214"/>
      <c r="HD49" s="214"/>
      <c r="HE49" s="214"/>
      <c r="HF49" s="214"/>
      <c r="HG49" s="214"/>
      <c r="HH49" s="214"/>
      <c r="HI49" s="214"/>
      <c r="HJ49" s="214"/>
      <c r="HK49" s="214"/>
      <c r="HL49" s="214"/>
      <c r="HM49" s="214"/>
      <c r="HN49" s="214"/>
      <c r="HO49" s="214"/>
      <c r="HP49" s="214"/>
      <c r="HQ49" s="214"/>
      <c r="HR49" s="214"/>
      <c r="HS49" s="214"/>
      <c r="HT49" s="214"/>
      <c r="HU49" s="214"/>
      <c r="HV49" s="214"/>
      <c r="HW49" s="214"/>
      <c r="HX49" s="214"/>
      <c r="HY49" s="214"/>
      <c r="HZ49" s="214"/>
      <c r="IA49" s="214"/>
      <c r="IB49" s="214"/>
      <c r="IC49" s="214"/>
      <c r="ID49" s="214"/>
      <c r="IE49" s="214"/>
      <c r="IF49" s="214"/>
      <c r="IG49" s="214"/>
      <c r="IH49" s="214"/>
      <c r="II49" s="214"/>
      <c r="IJ49" s="214"/>
      <c r="IK49" s="214"/>
      <c r="IL49" s="214"/>
      <c r="IM49" s="214"/>
      <c r="IN49" s="214"/>
      <c r="IO49" s="214"/>
      <c r="IP49" s="214"/>
      <c r="IQ49" s="214"/>
      <c r="IR49" s="214"/>
      <c r="IS49" s="214"/>
      <c r="IT49" s="214"/>
      <c r="IU49" s="214"/>
      <c r="IV49" s="214"/>
      <c r="IW49" s="214"/>
      <c r="IX49" s="214"/>
      <c r="IY49" s="214"/>
      <c r="IZ49" s="214"/>
      <c r="JA49" s="214"/>
      <c r="JB49" s="214"/>
      <c r="JC49" s="214"/>
      <c r="JD49" s="214"/>
      <c r="JE49" s="214"/>
      <c r="JF49" s="214"/>
      <c r="JG49" s="214"/>
      <c r="JH49" s="214"/>
      <c r="JI49" s="214"/>
      <c r="JJ49" s="214"/>
      <c r="JK49" s="214"/>
      <c r="JL49" s="214"/>
      <c r="JM49" s="214"/>
      <c r="JN49" s="214"/>
      <c r="JO49" s="214"/>
      <c r="JP49" s="214"/>
      <c r="JQ49" s="214"/>
      <c r="JR49" s="214"/>
      <c r="JS49" s="214"/>
      <c r="JT49" s="214"/>
      <c r="JU49" s="214"/>
      <c r="JV49" s="214"/>
      <c r="JW49" s="214"/>
      <c r="JX49" s="214"/>
      <c r="JY49" s="214"/>
      <c r="JZ49" s="214"/>
      <c r="KA49" s="214"/>
      <c r="KB49" s="214"/>
      <c r="KC49" s="214"/>
      <c r="KD49" s="214"/>
      <c r="KE49" s="214"/>
      <c r="KF49" s="214"/>
      <c r="KG49" s="214"/>
      <c r="KH49" s="214"/>
      <c r="KI49" s="214"/>
      <c r="KJ49" s="214"/>
      <c r="KK49" s="214"/>
      <c r="KL49" s="214"/>
      <c r="KM49" s="214"/>
      <c r="KN49" s="214"/>
      <c r="KO49" s="214"/>
      <c r="KP49" s="214"/>
      <c r="KQ49" s="214"/>
      <c r="KR49" s="214"/>
      <c r="KS49" s="214"/>
      <c r="KT49" s="214"/>
      <c r="KU49" s="214"/>
      <c r="KV49" s="214"/>
      <c r="KW49" s="214"/>
      <c r="KX49" s="214"/>
      <c r="KY49" s="214"/>
      <c r="KZ49" s="214"/>
      <c r="LA49" s="214"/>
      <c r="LB49" s="214"/>
      <c r="LC49" s="214"/>
      <c r="LD49" s="214"/>
      <c r="LE49" s="214"/>
      <c r="LF49" s="214"/>
      <c r="LG49" s="214"/>
      <c r="LH49" s="214"/>
      <c r="LI49" s="214"/>
      <c r="LJ49" s="214"/>
      <c r="LK49" s="214"/>
      <c r="LL49" s="214"/>
      <c r="LM49" s="214"/>
      <c r="LN49" s="214"/>
      <c r="LO49" s="214"/>
      <c r="LP49" s="214"/>
      <c r="LQ49" s="214"/>
      <c r="LR49" s="214"/>
      <c r="LS49" s="214"/>
      <c r="LT49" s="214"/>
      <c r="LU49" s="214"/>
      <c r="LV49" s="214"/>
      <c r="LW49" s="214"/>
      <c r="LX49" s="214"/>
      <c r="LY49" s="214"/>
      <c r="LZ49" s="214"/>
      <c r="MA49" s="214"/>
      <c r="MB49" s="214"/>
      <c r="MC49" s="214"/>
      <c r="MD49" s="214"/>
      <c r="ME49" s="214"/>
      <c r="MF49" s="214"/>
      <c r="MG49" s="214"/>
      <c r="MH49" s="214"/>
      <c r="MI49" s="214"/>
      <c r="MJ49" s="214"/>
      <c r="MK49" s="214"/>
      <c r="ML49" s="214"/>
      <c r="MM49" s="214"/>
      <c r="MN49" s="214"/>
      <c r="MO49" s="214"/>
      <c r="MP49" s="214"/>
      <c r="MQ49" s="214"/>
      <c r="MR49" s="214"/>
      <c r="MS49" s="214"/>
      <c r="MT49" s="214"/>
      <c r="MU49" s="214"/>
      <c r="MV49" s="214"/>
      <c r="MW49" s="214"/>
      <c r="MX49" s="214"/>
      <c r="MY49" s="214"/>
      <c r="MZ49" s="214"/>
      <c r="NA49" s="214"/>
      <c r="NB49" s="214"/>
      <c r="NC49" s="214"/>
      <c r="ND49" s="214"/>
      <c r="NE49" s="214"/>
      <c r="NF49" s="214"/>
      <c r="NG49" s="214"/>
      <c r="NH49" s="214"/>
      <c r="NI49" s="214"/>
      <c r="NJ49" s="214"/>
      <c r="NK49" s="214"/>
      <c r="NL49" s="214"/>
      <c r="NM49" s="214"/>
      <c r="NN49" s="214"/>
      <c r="NO49" s="214"/>
      <c r="NP49" s="214"/>
      <c r="NQ49" s="214"/>
      <c r="NR49" s="214"/>
      <c r="NS49" s="214"/>
      <c r="NT49" s="214"/>
      <c r="NU49" s="214"/>
      <c r="NV49" s="214"/>
      <c r="NW49" s="214"/>
      <c r="NX49" s="214"/>
      <c r="NY49" s="214"/>
      <c r="NZ49" s="214"/>
      <c r="OA49" s="214"/>
      <c r="OB49" s="214"/>
      <c r="OC49" s="214"/>
      <c r="OD49" s="214"/>
      <c r="OE49" s="214"/>
      <c r="OF49" s="214"/>
      <c r="OG49" s="214"/>
      <c r="OH49" s="214"/>
      <c r="OI49" s="214"/>
      <c r="OJ49" s="214"/>
      <c r="OK49" s="214"/>
      <c r="OL49" s="214"/>
      <c r="OM49" s="214"/>
      <c r="ON49" s="214"/>
      <c r="OO49" s="214"/>
      <c r="OP49" s="214"/>
      <c r="OQ49" s="214"/>
      <c r="OR49" s="214"/>
      <c r="OS49" s="214"/>
      <c r="OT49" s="214"/>
      <c r="OU49" s="214"/>
      <c r="OV49" s="214"/>
      <c r="OW49" s="214"/>
      <c r="OX49" s="214"/>
      <c r="OY49" s="214"/>
      <c r="OZ49" s="214"/>
      <c r="PA49" s="214"/>
      <c r="PB49" s="214"/>
      <c r="PC49" s="214"/>
      <c r="PD49" s="214"/>
      <c r="PE49" s="214"/>
      <c r="PF49" s="214"/>
      <c r="PG49" s="214"/>
      <c r="PH49" s="214"/>
      <c r="PI49" s="214"/>
      <c r="PJ49" s="214"/>
      <c r="PK49" s="214"/>
      <c r="PL49" s="214"/>
      <c r="PM49" s="214"/>
      <c r="PN49" s="214"/>
      <c r="PO49" s="214"/>
      <c r="PP49" s="214"/>
      <c r="PQ49" s="214"/>
      <c r="PR49" s="214"/>
      <c r="PS49" s="214"/>
      <c r="PT49" s="214"/>
      <c r="PU49" s="214"/>
      <c r="PV49" s="214"/>
      <c r="PW49" s="214"/>
      <c r="PX49" s="214"/>
      <c r="PY49" s="214"/>
      <c r="PZ49" s="214"/>
      <c r="QA49" s="214"/>
      <c r="QB49" s="214"/>
      <c r="QC49" s="214"/>
      <c r="QD49" s="214"/>
      <c r="QE49" s="214"/>
      <c r="QF49" s="214"/>
      <c r="QG49" s="214"/>
      <c r="QH49" s="214"/>
      <c r="QI49" s="214"/>
      <c r="QJ49" s="214"/>
      <c r="QK49" s="214"/>
      <c r="QL49" s="214"/>
      <c r="QM49" s="214"/>
      <c r="QN49" s="214"/>
      <c r="QO49" s="214"/>
      <c r="QP49" s="214"/>
      <c r="QQ49" s="214"/>
      <c r="QR49" s="214"/>
      <c r="QS49" s="214"/>
      <c r="QT49" s="214"/>
      <c r="QU49" s="214"/>
      <c r="QV49" s="214"/>
      <c r="QW49" s="214"/>
      <c r="QX49" s="214"/>
      <c r="QY49" s="214"/>
      <c r="QZ49" s="214"/>
      <c r="RA49" s="214"/>
      <c r="RB49" s="214"/>
      <c r="RC49" s="214"/>
      <c r="RD49" s="214"/>
      <c r="RE49" s="214"/>
      <c r="RF49" s="214"/>
      <c r="RG49" s="214"/>
      <c r="RH49" s="214"/>
      <c r="RI49" s="214"/>
      <c r="RJ49" s="214"/>
      <c r="RK49" s="214"/>
      <c r="RL49" s="214"/>
      <c r="RM49" s="214"/>
      <c r="RN49" s="214"/>
      <c r="RO49" s="214"/>
      <c r="RP49" s="214"/>
      <c r="RQ49" s="214"/>
      <c r="RR49" s="214"/>
      <c r="RS49" s="214"/>
      <c r="RT49" s="214"/>
      <c r="RU49" s="214"/>
      <c r="RV49" s="214"/>
      <c r="RW49" s="214"/>
      <c r="RX49" s="214"/>
      <c r="RY49" s="214"/>
      <c r="RZ49" s="214"/>
      <c r="SA49" s="214"/>
      <c r="SB49" s="214"/>
      <c r="SC49" s="214"/>
      <c r="SD49" s="214"/>
      <c r="SE49" s="214"/>
      <c r="SF49" s="214"/>
      <c r="SG49" s="214"/>
      <c r="SH49" s="214"/>
      <c r="SI49" s="214"/>
      <c r="SJ49" s="214"/>
      <c r="SK49" s="214"/>
      <c r="SL49" s="214"/>
      <c r="SM49" s="214"/>
      <c r="SN49" s="214"/>
      <c r="SO49" s="214"/>
      <c r="SP49" s="214"/>
      <c r="SQ49" s="214"/>
      <c r="SR49" s="214"/>
      <c r="SS49" s="214"/>
      <c r="ST49" s="214"/>
      <c r="SU49" s="214"/>
      <c r="SV49" s="214"/>
      <c r="SW49" s="214"/>
      <c r="SX49" s="214"/>
      <c r="SY49" s="214"/>
      <c r="SZ49" s="214"/>
      <c r="TA49" s="214"/>
      <c r="TB49" s="214"/>
      <c r="TC49" s="214"/>
      <c r="TD49" s="214"/>
      <c r="TE49" s="214"/>
      <c r="TF49" s="214"/>
      <c r="TG49" s="214"/>
      <c r="TH49" s="214"/>
      <c r="TI49" s="214"/>
      <c r="TJ49" s="214"/>
      <c r="TK49" s="214"/>
      <c r="TL49" s="214"/>
      <c r="TM49" s="214"/>
      <c r="TN49" s="214"/>
      <c r="TO49" s="214"/>
      <c r="TP49" s="214"/>
      <c r="TQ49" s="214"/>
      <c r="TR49" s="214"/>
      <c r="TS49" s="214"/>
      <c r="TT49" s="214"/>
      <c r="TU49" s="214"/>
      <c r="TV49" s="214"/>
      <c r="TW49" s="214"/>
      <c r="TX49" s="214"/>
      <c r="TY49" s="214"/>
      <c r="TZ49" s="214"/>
      <c r="UA49" s="214"/>
      <c r="UB49" s="214"/>
      <c r="UC49" s="214"/>
      <c r="UD49" s="214"/>
      <c r="UE49" s="214"/>
      <c r="UF49" s="214"/>
      <c r="UG49" s="214"/>
      <c r="UH49" s="214"/>
      <c r="UI49" s="214"/>
      <c r="UJ49" s="214"/>
      <c r="UK49" s="214"/>
      <c r="UL49" s="214"/>
      <c r="UM49" s="214"/>
      <c r="UN49" s="214"/>
      <c r="UO49" s="214"/>
      <c r="UP49" s="214"/>
      <c r="UQ49" s="214"/>
      <c r="UR49" s="214"/>
      <c r="US49" s="214"/>
      <c r="UT49" s="214"/>
      <c r="UU49" s="214"/>
      <c r="UV49" s="214"/>
      <c r="UW49" s="214"/>
      <c r="UX49" s="214"/>
      <c r="UY49" s="214"/>
      <c r="UZ49" s="214"/>
      <c r="VA49" s="214"/>
      <c r="VB49" s="214"/>
      <c r="VC49" s="214"/>
      <c r="VD49" s="214"/>
      <c r="VE49" s="214"/>
      <c r="VF49" s="214"/>
      <c r="VG49" s="214"/>
      <c r="VH49" s="214"/>
      <c r="VI49" s="214"/>
      <c r="VJ49" s="214"/>
      <c r="VK49" s="214"/>
      <c r="VL49" s="214"/>
      <c r="VM49" s="214"/>
      <c r="VN49" s="214"/>
      <c r="VO49" s="214"/>
      <c r="VP49" s="214"/>
      <c r="VQ49" s="214"/>
      <c r="VR49" s="214"/>
      <c r="VS49" s="214"/>
      <c r="VT49" s="214"/>
      <c r="VU49" s="214"/>
      <c r="VV49" s="214"/>
      <c r="VW49" s="214"/>
      <c r="VX49" s="214"/>
      <c r="VY49" s="214"/>
      <c r="VZ49" s="214"/>
      <c r="WA49" s="214"/>
      <c r="WB49" s="214"/>
      <c r="WC49" s="214"/>
      <c r="WD49" s="214"/>
      <c r="WE49" s="214"/>
      <c r="WF49" s="214"/>
      <c r="WG49" s="214"/>
      <c r="WH49" s="214"/>
      <c r="WI49" s="214"/>
      <c r="WJ49" s="214"/>
      <c r="WK49" s="214"/>
      <c r="WL49" s="214"/>
      <c r="WM49" s="214"/>
      <c r="WN49" s="214"/>
      <c r="WO49" s="214"/>
      <c r="WP49" s="214"/>
      <c r="WQ49" s="214"/>
      <c r="WR49" s="214"/>
      <c r="WS49" s="214"/>
      <c r="WT49" s="214"/>
      <c r="WU49" s="214"/>
      <c r="WV49" s="214"/>
      <c r="WW49" s="214"/>
      <c r="WX49" s="214"/>
      <c r="WY49" s="214"/>
      <c r="WZ49" s="214"/>
      <c r="XA49" s="214"/>
      <c r="XB49" s="214"/>
      <c r="XC49" s="214"/>
      <c r="XD49" s="214"/>
      <c r="XE49" s="214"/>
      <c r="XF49" s="214"/>
      <c r="XG49" s="214"/>
      <c r="XH49" s="214"/>
      <c r="XI49" s="214"/>
      <c r="XJ49" s="214"/>
      <c r="XK49" s="214"/>
      <c r="XL49" s="214"/>
      <c r="XM49" s="214"/>
      <c r="XN49" s="214"/>
      <c r="XO49" s="214"/>
      <c r="XP49" s="214"/>
      <c r="XQ49" s="214"/>
      <c r="XR49" s="214"/>
      <c r="XS49" s="214"/>
      <c r="XT49" s="214"/>
      <c r="XU49" s="214"/>
      <c r="XV49" s="214"/>
      <c r="XW49" s="214"/>
      <c r="XX49" s="214"/>
      <c r="XY49" s="214"/>
      <c r="XZ49" s="214"/>
      <c r="YA49" s="214"/>
      <c r="YB49" s="214"/>
      <c r="YC49" s="214"/>
      <c r="YD49" s="214"/>
      <c r="YE49" s="214"/>
      <c r="YF49" s="214"/>
      <c r="YG49" s="214"/>
      <c r="YH49" s="214"/>
      <c r="YI49" s="214"/>
      <c r="YJ49" s="214"/>
      <c r="YK49" s="214"/>
      <c r="YL49" s="214"/>
      <c r="YM49" s="214"/>
      <c r="YN49" s="214"/>
      <c r="YO49" s="214"/>
      <c r="YP49" s="214"/>
      <c r="YQ49" s="214"/>
      <c r="YR49" s="214"/>
      <c r="YS49" s="214"/>
      <c r="YT49" s="214"/>
      <c r="YU49" s="214"/>
      <c r="YV49" s="214"/>
      <c r="YW49" s="214"/>
      <c r="YX49" s="214"/>
      <c r="YY49" s="214"/>
      <c r="YZ49" s="214"/>
      <c r="ZA49" s="214"/>
      <c r="ZB49" s="214"/>
      <c r="ZC49" s="214"/>
      <c r="ZD49" s="214"/>
      <c r="ZE49" s="214"/>
      <c r="ZF49" s="214"/>
      <c r="ZG49" s="214"/>
      <c r="ZH49" s="214"/>
      <c r="ZI49" s="214"/>
      <c r="ZJ49" s="214"/>
      <c r="ZK49" s="214"/>
      <c r="ZL49" s="214"/>
      <c r="ZM49" s="214"/>
      <c r="ZN49" s="214"/>
      <c r="ZO49" s="214"/>
      <c r="ZP49" s="214"/>
      <c r="ZQ49" s="214"/>
      <c r="ZR49" s="214"/>
      <c r="ZS49" s="214"/>
      <c r="ZT49" s="214"/>
      <c r="ZU49" s="214"/>
      <c r="ZV49" s="214"/>
      <c r="ZW49" s="214"/>
      <c r="ZX49" s="214"/>
      <c r="ZY49" s="214"/>
      <c r="ZZ49" s="214"/>
      <c r="AAA49" s="214"/>
      <c r="AAB49" s="214"/>
      <c r="AAC49" s="214"/>
      <c r="AAD49" s="214"/>
      <c r="AAE49" s="214"/>
      <c r="AAF49" s="214"/>
      <c r="AAG49" s="214"/>
      <c r="AAH49" s="214"/>
      <c r="AAI49" s="214"/>
      <c r="AAJ49" s="214"/>
      <c r="AAK49" s="214"/>
      <c r="AAL49" s="214"/>
      <c r="AAM49" s="214"/>
      <c r="AAN49" s="214"/>
      <c r="AAO49" s="214"/>
      <c r="AAP49" s="214"/>
      <c r="AAQ49" s="214"/>
      <c r="AAR49" s="214"/>
      <c r="AAS49" s="214"/>
      <c r="AAT49" s="214"/>
      <c r="AAU49" s="214"/>
      <c r="AAV49" s="214"/>
      <c r="AAW49" s="214"/>
      <c r="AAX49" s="214"/>
      <c r="AAY49" s="214"/>
      <c r="AAZ49" s="214"/>
      <c r="ABA49" s="214"/>
      <c r="ABB49" s="214"/>
      <c r="ABC49" s="214"/>
      <c r="ABD49" s="214"/>
      <c r="ABE49" s="214"/>
      <c r="ABF49" s="214"/>
      <c r="ABG49" s="214"/>
      <c r="ABH49" s="214"/>
      <c r="ABI49" s="214"/>
      <c r="ABJ49" s="214"/>
      <c r="ABK49" s="214"/>
      <c r="ABL49" s="214"/>
      <c r="ABM49" s="214"/>
      <c r="ABN49" s="214"/>
      <c r="ABO49" s="214"/>
      <c r="ABP49" s="214"/>
      <c r="ABQ49" s="214"/>
      <c r="ABR49" s="214"/>
      <c r="ABS49" s="214"/>
      <c r="ABT49" s="214"/>
      <c r="ABU49" s="214"/>
      <c r="ABV49" s="214"/>
      <c r="ABW49" s="214"/>
      <c r="ABX49" s="214"/>
      <c r="ABY49" s="214"/>
      <c r="ABZ49" s="214"/>
      <c r="ACA49" s="214"/>
      <c r="ACB49" s="214"/>
      <c r="ACC49" s="214"/>
      <c r="ACD49" s="214"/>
      <c r="ACE49" s="214"/>
      <c r="ACF49" s="214"/>
      <c r="ACG49" s="214"/>
      <c r="ACH49" s="214"/>
      <c r="ACI49" s="214"/>
      <c r="ACJ49" s="214"/>
      <c r="ACK49" s="214"/>
      <c r="ACL49" s="214"/>
      <c r="ACM49" s="214"/>
      <c r="ACN49" s="214"/>
      <c r="ACO49" s="214"/>
      <c r="ACP49" s="214"/>
      <c r="ACQ49" s="214"/>
      <c r="ACR49" s="214"/>
      <c r="ACS49" s="214"/>
      <c r="ACT49" s="214"/>
      <c r="ACU49" s="214"/>
      <c r="ACV49" s="214"/>
      <c r="ACW49" s="214"/>
      <c r="ACX49" s="214"/>
      <c r="ACY49" s="214"/>
      <c r="ACZ49" s="214"/>
      <c r="ADA49" s="214"/>
      <c r="ADB49" s="214"/>
      <c r="ADC49" s="214"/>
      <c r="ADD49" s="214"/>
      <c r="ADE49" s="214"/>
      <c r="ADF49" s="214"/>
      <c r="ADG49" s="214"/>
      <c r="ADH49" s="214"/>
      <c r="ADI49" s="214"/>
      <c r="ADJ49" s="214"/>
      <c r="ADK49" s="214"/>
      <c r="ADL49" s="214"/>
      <c r="ADM49" s="214"/>
      <c r="ADN49" s="214"/>
      <c r="ADO49" s="214"/>
      <c r="ADP49" s="214"/>
      <c r="ADQ49" s="214"/>
      <c r="ADR49" s="214"/>
      <c r="ADS49" s="214"/>
      <c r="ADT49" s="214"/>
      <c r="ADU49" s="214"/>
      <c r="ADV49" s="214"/>
      <c r="ADW49" s="214"/>
      <c r="ADX49" s="214"/>
      <c r="ADY49" s="214"/>
      <c r="ADZ49" s="214"/>
      <c r="AEA49" s="214"/>
      <c r="AEB49" s="214"/>
      <c r="AEC49" s="214"/>
      <c r="AED49" s="214"/>
      <c r="AEE49" s="214"/>
      <c r="AEF49" s="214"/>
      <c r="AEG49" s="214"/>
      <c r="AEH49" s="214"/>
      <c r="AEI49" s="214"/>
      <c r="AEJ49" s="214"/>
      <c r="AEK49" s="214"/>
      <c r="AEL49" s="214"/>
      <c r="AEM49" s="214"/>
      <c r="AEN49" s="214"/>
      <c r="AEO49" s="214"/>
      <c r="AEP49" s="214"/>
      <c r="AEQ49" s="214"/>
      <c r="AER49" s="214"/>
      <c r="AES49" s="214"/>
      <c r="AET49" s="214"/>
      <c r="AEU49" s="214"/>
      <c r="AEV49" s="214"/>
      <c r="AEW49" s="214"/>
      <c r="AEX49" s="214"/>
      <c r="AEY49" s="214"/>
      <c r="AEZ49" s="214"/>
      <c r="AFA49" s="214"/>
      <c r="AFB49" s="214"/>
      <c r="AFC49" s="214"/>
      <c r="AFD49" s="214"/>
      <c r="AFE49" s="214"/>
      <c r="AFF49" s="214"/>
      <c r="AFG49" s="214"/>
      <c r="AFH49" s="214"/>
      <c r="AFI49" s="214"/>
      <c r="AFJ49" s="214"/>
      <c r="AFK49" s="214"/>
      <c r="AFL49" s="214"/>
      <c r="AFM49" s="214"/>
      <c r="AFN49" s="214"/>
      <c r="AFO49" s="214"/>
      <c r="AFP49" s="214"/>
      <c r="AFQ49" s="214"/>
      <c r="AFR49" s="214"/>
      <c r="AFS49" s="214"/>
      <c r="AFT49" s="214"/>
      <c r="AFU49" s="214"/>
      <c r="AFV49" s="214"/>
      <c r="AFW49" s="214"/>
      <c r="AFX49" s="214"/>
      <c r="AFY49" s="214"/>
      <c r="AFZ49" s="214"/>
      <c r="AGA49" s="214"/>
      <c r="AGB49" s="214"/>
      <c r="AGC49" s="214"/>
      <c r="AGD49" s="214"/>
      <c r="AGE49" s="214"/>
      <c r="AGF49" s="214"/>
      <c r="AGG49" s="214"/>
      <c r="AGH49" s="214"/>
      <c r="AGI49" s="214"/>
      <c r="AGJ49" s="214"/>
      <c r="AGK49" s="214"/>
      <c r="AGL49" s="214"/>
      <c r="AGM49" s="214"/>
      <c r="AGN49" s="214"/>
      <c r="AGO49" s="214"/>
      <c r="AGP49" s="214"/>
      <c r="AGQ49" s="214"/>
      <c r="AGR49" s="214"/>
      <c r="AGS49" s="214"/>
      <c r="AGT49" s="214"/>
      <c r="AGU49" s="214"/>
      <c r="AGV49" s="214"/>
      <c r="AGW49" s="214"/>
      <c r="AGX49" s="214"/>
      <c r="AGY49" s="214"/>
      <c r="AGZ49" s="214"/>
      <c r="AHA49" s="214"/>
      <c r="AHB49" s="214"/>
      <c r="AHC49" s="214"/>
      <c r="AHD49" s="214"/>
      <c r="AHE49" s="214"/>
      <c r="AHF49" s="214"/>
      <c r="AHG49" s="214"/>
      <c r="AHH49" s="214"/>
      <c r="AHI49" s="214"/>
      <c r="AHJ49" s="214"/>
      <c r="AHK49" s="214"/>
      <c r="AHL49" s="214"/>
      <c r="AHM49" s="214"/>
      <c r="AHN49" s="214"/>
      <c r="AHO49" s="214"/>
      <c r="AHP49" s="214"/>
      <c r="AHQ49" s="214"/>
      <c r="AHR49" s="214"/>
      <c r="AHS49" s="214"/>
      <c r="AHT49" s="214"/>
      <c r="AHU49" s="214"/>
      <c r="AHV49" s="214"/>
      <c r="AHW49" s="214"/>
      <c r="AHX49" s="214"/>
      <c r="AHY49" s="214"/>
      <c r="AHZ49" s="214"/>
      <c r="AIA49" s="214"/>
      <c r="AIB49" s="214"/>
      <c r="AIC49" s="214"/>
      <c r="AID49" s="214"/>
      <c r="AIE49" s="214"/>
      <c r="AIF49" s="214"/>
      <c r="AIG49" s="214"/>
      <c r="AIH49" s="214"/>
      <c r="AII49" s="214"/>
      <c r="AIJ49" s="214"/>
      <c r="AIK49" s="214"/>
      <c r="AIL49" s="214"/>
      <c r="AIM49" s="214"/>
      <c r="AIN49" s="214"/>
      <c r="AIO49" s="214"/>
      <c r="AIP49" s="214"/>
      <c r="AIQ49" s="214"/>
      <c r="AIR49" s="214"/>
      <c r="AIS49" s="214"/>
      <c r="AIT49" s="214"/>
      <c r="AIU49" s="214"/>
      <c r="AIV49" s="214"/>
      <c r="AIW49" s="214"/>
      <c r="AIX49" s="214"/>
      <c r="AIY49" s="214"/>
      <c r="AIZ49" s="214"/>
      <c r="AJA49" s="214"/>
      <c r="AJB49" s="214"/>
      <c r="AJC49" s="214"/>
      <c r="AJD49" s="214"/>
      <c r="AJE49" s="214"/>
      <c r="AJF49" s="214"/>
      <c r="AJG49" s="214"/>
      <c r="AJH49" s="214"/>
      <c r="AJI49" s="214"/>
      <c r="AJJ49" s="214"/>
      <c r="AJK49" s="214"/>
      <c r="AJL49" s="214"/>
      <c r="AJM49" s="214"/>
      <c r="AJN49" s="214"/>
      <c r="AJO49" s="214"/>
      <c r="AJP49" s="214"/>
      <c r="AJQ49" s="214"/>
      <c r="AJR49" s="214"/>
      <c r="AJS49" s="214"/>
      <c r="AJT49" s="214"/>
      <c r="AJU49" s="214"/>
      <c r="AJV49" s="214"/>
      <c r="AJW49" s="214"/>
      <c r="AJX49" s="214"/>
      <c r="AJY49" s="214"/>
      <c r="AJZ49" s="214"/>
      <c r="AKA49" s="214"/>
      <c r="AKB49" s="214"/>
      <c r="AKC49" s="214"/>
      <c r="AKD49" s="214"/>
      <c r="AKE49" s="214"/>
      <c r="AKF49" s="214"/>
      <c r="AKG49" s="214"/>
      <c r="AKH49" s="214"/>
      <c r="AKI49" s="214"/>
      <c r="AKJ49" s="214"/>
      <c r="AKK49" s="214"/>
      <c r="AKL49" s="214"/>
      <c r="AKM49" s="214"/>
      <c r="AKN49" s="214"/>
      <c r="AKO49" s="214"/>
      <c r="AKP49" s="214"/>
      <c r="AKQ49" s="214"/>
      <c r="AKR49" s="214"/>
      <c r="AKS49" s="214"/>
      <c r="AKT49" s="214"/>
      <c r="AKU49" s="214"/>
      <c r="AKV49" s="214"/>
      <c r="AKW49" s="214"/>
      <c r="AKX49" s="214"/>
      <c r="AKY49" s="214"/>
      <c r="AKZ49" s="214"/>
      <c r="ALA49" s="214"/>
      <c r="ALB49" s="214"/>
      <c r="ALC49" s="214"/>
      <c r="ALD49" s="214"/>
      <c r="ALE49" s="214"/>
      <c r="ALF49" s="214"/>
      <c r="ALG49" s="214"/>
      <c r="ALH49" s="214"/>
      <c r="ALI49" s="214"/>
      <c r="ALJ49" s="214"/>
      <c r="ALK49" s="214"/>
      <c r="ALL49" s="214"/>
      <c r="ALM49" s="214"/>
      <c r="ALN49" s="214"/>
      <c r="ALO49" s="214"/>
      <c r="ALP49" s="214"/>
      <c r="ALQ49" s="214"/>
      <c r="ALR49" s="214"/>
      <c r="ALS49" s="214"/>
      <c r="ALT49" s="214"/>
      <c r="ALU49" s="214"/>
      <c r="ALV49" s="214"/>
      <c r="ALW49" s="214"/>
      <c r="ALX49" s="214"/>
      <c r="ALY49" s="214"/>
      <c r="ALZ49" s="214"/>
      <c r="AMA49" s="214"/>
      <c r="AMB49" s="214"/>
      <c r="AMC49" s="214"/>
      <c r="AMD49" s="214"/>
      <c r="AME49" s="214"/>
      <c r="AMF49" s="214"/>
      <c r="AMG49" s="214"/>
      <c r="AMH49" s="214"/>
      <c r="AMI49" s="214"/>
      <c r="AMJ49" s="214"/>
      <c r="AMK49" s="214"/>
      <c r="AML49" s="214"/>
      <c r="AMM49" s="214"/>
      <c r="AMN49" s="214"/>
      <c r="AMO49" s="214"/>
      <c r="AMP49" s="214"/>
      <c r="AMQ49" s="214"/>
      <c r="AMR49" s="214"/>
      <c r="AMS49" s="214"/>
      <c r="AMT49" s="214"/>
      <c r="AMU49" s="214"/>
      <c r="AMV49" s="214"/>
      <c r="AMW49" s="214"/>
      <c r="AMX49" s="214"/>
      <c r="AMY49" s="214"/>
      <c r="AMZ49" s="214"/>
      <c r="ANA49" s="214"/>
      <c r="ANB49" s="214"/>
      <c r="ANC49" s="214"/>
      <c r="AND49" s="214"/>
      <c r="ANE49" s="214"/>
      <c r="ANF49" s="214"/>
      <c r="ANG49" s="214"/>
      <c r="ANH49" s="214"/>
      <c r="ANI49" s="214"/>
      <c r="ANJ49" s="214"/>
      <c r="ANK49" s="214"/>
      <c r="ANL49" s="214"/>
      <c r="ANM49" s="214"/>
      <c r="ANN49" s="214"/>
      <c r="ANO49" s="214"/>
      <c r="ANP49" s="214"/>
      <c r="ANQ49" s="214"/>
      <c r="ANR49" s="214"/>
      <c r="ANS49" s="214"/>
      <c r="ANT49" s="214"/>
      <c r="ANU49" s="214"/>
      <c r="ANV49" s="214"/>
      <c r="ANW49" s="214"/>
      <c r="ANX49" s="214"/>
      <c r="ANY49" s="214"/>
      <c r="ANZ49" s="214"/>
      <c r="AOA49" s="214"/>
      <c r="AOB49" s="214"/>
      <c r="AOC49" s="214"/>
      <c r="AOD49" s="214"/>
      <c r="AOE49" s="214"/>
      <c r="AOF49" s="214"/>
      <c r="AOG49" s="214"/>
      <c r="AOH49" s="214"/>
      <c r="AOI49" s="214"/>
      <c r="AOJ49" s="214"/>
      <c r="AOK49" s="214"/>
      <c r="AOL49" s="214"/>
      <c r="AOM49" s="214"/>
      <c r="AON49" s="214"/>
      <c r="AOO49" s="214"/>
      <c r="AOP49" s="214"/>
      <c r="AOQ49" s="214"/>
      <c r="AOR49" s="214"/>
      <c r="AOS49" s="214"/>
      <c r="AOT49" s="214"/>
      <c r="AOU49" s="214"/>
      <c r="AOV49" s="214"/>
      <c r="AOW49" s="214"/>
      <c r="AOX49" s="214"/>
      <c r="AOY49" s="214"/>
      <c r="AOZ49" s="214"/>
      <c r="APA49" s="214"/>
      <c r="APB49" s="214"/>
      <c r="APC49" s="214"/>
      <c r="APD49" s="214"/>
      <c r="APE49" s="214"/>
      <c r="APF49" s="214"/>
      <c r="APG49" s="214"/>
      <c r="APH49" s="214"/>
      <c r="API49" s="214"/>
      <c r="APJ49" s="214"/>
      <c r="APK49" s="214"/>
      <c r="APL49" s="214"/>
      <c r="APM49" s="214"/>
      <c r="APN49" s="214"/>
      <c r="APO49" s="214"/>
      <c r="APP49" s="214"/>
      <c r="APQ49" s="214"/>
      <c r="APR49" s="214"/>
      <c r="APS49" s="214"/>
      <c r="APT49" s="214"/>
      <c r="APU49" s="214"/>
      <c r="APV49" s="214"/>
      <c r="APW49" s="214"/>
      <c r="APX49" s="214"/>
      <c r="APY49" s="214"/>
      <c r="APZ49" s="214"/>
      <c r="AQA49" s="214"/>
      <c r="AQB49" s="214"/>
      <c r="AQC49" s="214"/>
      <c r="AQD49" s="214"/>
      <c r="AQE49" s="214"/>
      <c r="AQF49" s="214"/>
      <c r="AQG49" s="214"/>
      <c r="AQH49" s="214"/>
      <c r="AQI49" s="214"/>
      <c r="AQJ49" s="214"/>
      <c r="AQK49" s="214"/>
      <c r="AQL49" s="214"/>
      <c r="AQM49" s="214"/>
      <c r="AQN49" s="214"/>
      <c r="AQO49" s="214"/>
      <c r="AQP49" s="214"/>
      <c r="AQQ49" s="214"/>
      <c r="AQR49" s="214"/>
      <c r="AQS49" s="214"/>
      <c r="AQT49" s="214"/>
      <c r="AQU49" s="214"/>
      <c r="AQV49" s="214"/>
      <c r="AQW49" s="214"/>
      <c r="AQX49" s="214"/>
      <c r="AQY49" s="214"/>
      <c r="AQZ49" s="214"/>
      <c r="ARA49" s="214"/>
      <c r="ARB49" s="214"/>
      <c r="ARC49" s="214"/>
      <c r="ARD49" s="214"/>
      <c r="ARE49" s="214"/>
      <c r="ARF49" s="214"/>
      <c r="ARG49" s="214"/>
      <c r="ARH49" s="214"/>
      <c r="ARI49" s="214"/>
      <c r="ARJ49" s="214"/>
      <c r="ARK49" s="214"/>
      <c r="ARL49" s="214"/>
      <c r="ARM49" s="214"/>
      <c r="ARN49" s="214"/>
      <c r="ARO49" s="214"/>
      <c r="ARP49" s="214"/>
      <c r="ARQ49" s="214"/>
      <c r="ARR49" s="214"/>
      <c r="ARS49" s="214"/>
      <c r="ART49" s="214"/>
      <c r="ARU49" s="214"/>
      <c r="ARV49" s="214"/>
      <c r="ARW49" s="214"/>
      <c r="ARX49" s="214"/>
      <c r="ARY49" s="214"/>
      <c r="ARZ49" s="214"/>
      <c r="ASA49" s="214"/>
      <c r="ASB49" s="214"/>
      <c r="ASC49" s="214"/>
      <c r="ASD49" s="214"/>
      <c r="ASE49" s="214"/>
      <c r="ASF49" s="214"/>
      <c r="ASG49" s="214"/>
      <c r="ASH49" s="214"/>
      <c r="ASI49" s="214"/>
      <c r="ASJ49" s="214"/>
      <c r="ASK49" s="214"/>
      <c r="ASL49" s="214"/>
      <c r="ASM49" s="214"/>
      <c r="ASN49" s="214"/>
      <c r="ASO49" s="214"/>
      <c r="ASP49" s="214"/>
      <c r="ASQ49" s="214"/>
      <c r="ASR49" s="214"/>
      <c r="ASS49" s="214"/>
      <c r="AST49" s="214"/>
      <c r="ASU49" s="214"/>
      <c r="ASV49" s="214"/>
      <c r="ASW49" s="214"/>
      <c r="ASX49" s="214"/>
      <c r="ASY49" s="214"/>
      <c r="ASZ49" s="214"/>
      <c r="ATA49" s="214"/>
      <c r="ATB49" s="214"/>
      <c r="ATC49" s="214"/>
      <c r="ATD49" s="214"/>
      <c r="ATE49" s="214"/>
      <c r="ATF49" s="214"/>
      <c r="ATG49" s="214"/>
      <c r="ATH49" s="214"/>
      <c r="ATI49" s="214"/>
      <c r="ATJ49" s="214"/>
      <c r="ATK49" s="214"/>
      <c r="ATL49" s="214"/>
      <c r="ATM49" s="214"/>
      <c r="ATN49" s="214"/>
      <c r="ATO49" s="214"/>
      <c r="ATP49" s="214"/>
      <c r="ATQ49" s="214"/>
      <c r="ATR49" s="214"/>
      <c r="ATS49" s="214"/>
      <c r="ATT49" s="214"/>
      <c r="ATU49" s="214"/>
      <c r="ATV49" s="214"/>
      <c r="ATW49" s="214"/>
      <c r="ATX49" s="214"/>
      <c r="ATY49" s="214"/>
      <c r="ATZ49" s="214"/>
      <c r="AUA49" s="214"/>
      <c r="AUB49" s="214"/>
      <c r="AUC49" s="214"/>
      <c r="AUD49" s="214"/>
      <c r="AUE49" s="214"/>
      <c r="AUF49" s="214"/>
      <c r="AUG49" s="214"/>
      <c r="AUH49" s="214"/>
      <c r="AUI49" s="214"/>
      <c r="AUJ49" s="214"/>
      <c r="AUK49" s="214"/>
      <c r="AUL49" s="214"/>
      <c r="AUM49" s="214"/>
      <c r="AUN49" s="214"/>
      <c r="AUO49" s="214"/>
      <c r="AUP49" s="214"/>
      <c r="AUQ49" s="214"/>
      <c r="AUR49" s="214"/>
      <c r="AUS49" s="214"/>
      <c r="AUT49" s="214"/>
      <c r="AUU49" s="214"/>
      <c r="AUV49" s="214"/>
      <c r="AUW49" s="214"/>
      <c r="AUX49" s="214"/>
      <c r="AUY49" s="214"/>
      <c r="AUZ49" s="214"/>
      <c r="AVA49" s="214"/>
      <c r="AVB49" s="214"/>
      <c r="AVC49" s="214"/>
      <c r="AVD49" s="214"/>
      <c r="AVE49" s="214"/>
      <c r="AVF49" s="214"/>
      <c r="AVG49" s="214"/>
      <c r="AVH49" s="214"/>
      <c r="AVI49" s="214"/>
      <c r="AVJ49" s="214"/>
      <c r="AVK49" s="214"/>
      <c r="AVL49" s="214"/>
      <c r="AVM49" s="214"/>
      <c r="AVN49" s="214"/>
      <c r="AVO49" s="214"/>
      <c r="AVP49" s="214"/>
      <c r="AVQ49" s="214"/>
      <c r="AVR49" s="214"/>
      <c r="AVS49" s="214"/>
      <c r="AVT49" s="214"/>
      <c r="AVU49" s="214"/>
      <c r="AVV49" s="214"/>
      <c r="AVW49" s="214"/>
      <c r="AVX49" s="214"/>
      <c r="AVY49" s="214"/>
      <c r="AVZ49" s="214"/>
      <c r="AWA49" s="214"/>
      <c r="AWB49" s="214"/>
      <c r="AWC49" s="214"/>
      <c r="AWD49" s="214"/>
      <c r="AWE49" s="214"/>
      <c r="AWF49" s="214"/>
      <c r="AWG49" s="214"/>
      <c r="AWH49" s="214"/>
      <c r="AWI49" s="214"/>
      <c r="AWJ49" s="214"/>
      <c r="AWK49" s="214"/>
      <c r="AWL49" s="214"/>
      <c r="AWM49" s="214"/>
      <c r="AWN49" s="214"/>
      <c r="AWO49" s="214"/>
      <c r="AWP49" s="214"/>
      <c r="AWQ49" s="214"/>
      <c r="AWR49" s="214"/>
      <c r="AWS49" s="214"/>
      <c r="AWT49" s="214"/>
      <c r="AWU49" s="214"/>
      <c r="AWV49" s="214"/>
      <c r="AWW49" s="214"/>
      <c r="AWX49" s="214"/>
      <c r="AWY49" s="214"/>
      <c r="AWZ49" s="214"/>
      <c r="AXA49" s="214"/>
      <c r="AXB49" s="214"/>
      <c r="AXC49" s="214"/>
      <c r="AXD49" s="214"/>
      <c r="AXE49" s="214"/>
      <c r="AXF49" s="214"/>
      <c r="AXG49" s="214"/>
      <c r="AXH49" s="214"/>
      <c r="AXI49" s="214"/>
      <c r="AXJ49" s="214"/>
      <c r="AXK49" s="214"/>
      <c r="AXL49" s="214"/>
      <c r="AXM49" s="214"/>
      <c r="AXN49" s="214"/>
      <c r="AXO49" s="214"/>
      <c r="AXP49" s="214"/>
      <c r="AXQ49" s="214"/>
      <c r="AXR49" s="214"/>
      <c r="AXS49" s="214"/>
      <c r="AXT49" s="214"/>
      <c r="AXU49" s="214"/>
      <c r="AXV49" s="214"/>
      <c r="AXW49" s="214"/>
      <c r="AXX49" s="214"/>
      <c r="AXY49" s="214"/>
      <c r="AXZ49" s="214"/>
      <c r="AYA49" s="214"/>
      <c r="AYB49" s="214"/>
      <c r="AYC49" s="214"/>
      <c r="AYD49" s="214"/>
      <c r="AYE49" s="214"/>
      <c r="AYF49" s="214"/>
      <c r="AYG49" s="214"/>
      <c r="AYH49" s="214"/>
      <c r="AYI49" s="214"/>
      <c r="AYJ49" s="214"/>
      <c r="AYK49" s="214"/>
      <c r="AYL49" s="214"/>
      <c r="AYM49" s="214"/>
      <c r="AYN49" s="214"/>
      <c r="AYO49" s="214"/>
      <c r="AYP49" s="214"/>
      <c r="AYQ49" s="214"/>
      <c r="AYR49" s="214"/>
      <c r="AYS49" s="214"/>
      <c r="AYT49" s="214"/>
      <c r="AYU49" s="214"/>
      <c r="AYV49" s="214"/>
      <c r="AYW49" s="214"/>
      <c r="AYX49" s="214"/>
      <c r="AYY49" s="214"/>
      <c r="AYZ49" s="214"/>
      <c r="AZA49" s="214"/>
      <c r="AZB49" s="214"/>
      <c r="AZC49" s="214"/>
      <c r="AZD49" s="214"/>
      <c r="AZE49" s="214"/>
      <c r="AZF49" s="214"/>
      <c r="AZG49" s="214"/>
      <c r="AZH49" s="214"/>
      <c r="AZI49" s="214"/>
      <c r="AZJ49" s="214"/>
      <c r="AZK49" s="214"/>
      <c r="AZL49" s="214"/>
      <c r="AZM49" s="214"/>
      <c r="AZN49" s="214"/>
      <c r="AZO49" s="214"/>
      <c r="AZP49" s="214"/>
      <c r="AZQ49" s="214"/>
      <c r="AZR49" s="214"/>
      <c r="AZS49" s="214"/>
      <c r="AZT49" s="214"/>
      <c r="AZU49" s="214"/>
      <c r="AZV49" s="214"/>
      <c r="AZW49" s="214"/>
      <c r="AZX49" s="214"/>
      <c r="AZY49" s="214"/>
      <c r="AZZ49" s="214"/>
      <c r="BAA49" s="214"/>
      <c r="BAB49" s="214"/>
      <c r="BAC49" s="214"/>
      <c r="BAD49" s="214"/>
      <c r="BAE49" s="214"/>
      <c r="BAF49" s="214"/>
      <c r="BAG49" s="214"/>
      <c r="BAH49" s="214"/>
      <c r="BAI49" s="214"/>
      <c r="BAJ49" s="214"/>
      <c r="BAK49" s="214"/>
      <c r="BAL49" s="214"/>
      <c r="BAM49" s="214"/>
      <c r="BAN49" s="214"/>
      <c r="BAO49" s="214"/>
      <c r="BAP49" s="214"/>
      <c r="BAQ49" s="214"/>
      <c r="BAR49" s="214"/>
      <c r="BAS49" s="214"/>
      <c r="BAT49" s="214"/>
      <c r="BAU49" s="214"/>
      <c r="BAV49" s="214"/>
      <c r="BAW49" s="214"/>
      <c r="BAX49" s="214"/>
      <c r="BAY49" s="214"/>
      <c r="BAZ49" s="214"/>
      <c r="BBA49" s="214"/>
      <c r="BBB49" s="214"/>
      <c r="BBC49" s="214"/>
      <c r="BBD49" s="214"/>
      <c r="BBE49" s="214"/>
      <c r="BBF49" s="214"/>
      <c r="BBG49" s="214"/>
      <c r="BBH49" s="214"/>
      <c r="BBI49" s="214"/>
      <c r="BBJ49" s="214"/>
      <c r="BBK49" s="214"/>
      <c r="BBL49" s="214"/>
      <c r="BBM49" s="214"/>
      <c r="BBN49" s="214"/>
      <c r="BBO49" s="214"/>
      <c r="BBP49" s="214"/>
      <c r="BBQ49" s="214"/>
      <c r="BBR49" s="214"/>
      <c r="BBS49" s="214"/>
      <c r="BBT49" s="214"/>
      <c r="BBU49" s="214"/>
      <c r="BBV49" s="214"/>
      <c r="BBW49" s="214"/>
      <c r="BBX49" s="214"/>
      <c r="BBY49" s="214"/>
      <c r="BBZ49" s="214"/>
      <c r="BCA49" s="214"/>
      <c r="BCB49" s="214"/>
      <c r="BCC49" s="214"/>
      <c r="BCD49" s="214"/>
      <c r="BCE49" s="214"/>
      <c r="BCF49" s="214"/>
      <c r="BCG49" s="214"/>
      <c r="BCH49" s="214"/>
      <c r="BCI49" s="214"/>
      <c r="BCJ49" s="214"/>
      <c r="BCK49" s="214"/>
      <c r="BCL49" s="214"/>
      <c r="BCM49" s="214"/>
      <c r="BCN49" s="214"/>
      <c r="BCO49" s="214"/>
      <c r="BCP49" s="214"/>
      <c r="BCQ49" s="214"/>
      <c r="BCR49" s="214"/>
      <c r="BCS49" s="214"/>
      <c r="BCT49" s="214"/>
      <c r="BCU49" s="214"/>
      <c r="BCV49" s="214"/>
      <c r="BCW49" s="214"/>
      <c r="BCX49" s="214"/>
      <c r="BCY49" s="214"/>
      <c r="BCZ49" s="214"/>
      <c r="BDA49" s="214"/>
      <c r="BDB49" s="214"/>
      <c r="BDC49" s="214"/>
      <c r="BDD49" s="214"/>
      <c r="BDE49" s="214"/>
      <c r="BDF49" s="214"/>
      <c r="BDG49" s="214"/>
      <c r="BDH49" s="214"/>
      <c r="BDI49" s="214"/>
      <c r="BDJ49" s="214"/>
      <c r="BDK49" s="214"/>
      <c r="BDL49" s="214"/>
      <c r="BDM49" s="214"/>
      <c r="BDN49" s="214"/>
      <c r="BDO49" s="214"/>
      <c r="BDP49" s="214"/>
      <c r="BDQ49" s="214"/>
      <c r="BDR49" s="214"/>
      <c r="BDS49" s="214"/>
      <c r="BDT49" s="214"/>
      <c r="BDU49" s="214"/>
      <c r="BDV49" s="214"/>
      <c r="BDW49" s="214"/>
      <c r="BDX49" s="214"/>
      <c r="BDY49" s="214"/>
      <c r="BDZ49" s="214"/>
      <c r="BEA49" s="214"/>
      <c r="BEB49" s="214"/>
      <c r="BEC49" s="214"/>
      <c r="BED49" s="214"/>
      <c r="BEE49" s="214"/>
      <c r="BEF49" s="214"/>
      <c r="BEG49" s="214"/>
      <c r="BEH49" s="214"/>
      <c r="BEI49" s="214"/>
      <c r="BEJ49" s="214"/>
      <c r="BEK49" s="214"/>
      <c r="BEL49" s="214"/>
      <c r="BEM49" s="214"/>
      <c r="BEN49" s="214"/>
      <c r="BEO49" s="214"/>
      <c r="BEP49" s="214"/>
      <c r="BEQ49" s="214"/>
      <c r="BER49" s="214"/>
      <c r="BES49" s="214"/>
      <c r="BET49" s="214"/>
      <c r="BEU49" s="214"/>
      <c r="BEV49" s="214"/>
      <c r="BEW49" s="214"/>
      <c r="BEX49" s="214"/>
      <c r="BEY49" s="214"/>
      <c r="BEZ49" s="214"/>
      <c r="BFA49" s="214"/>
      <c r="BFB49" s="214"/>
      <c r="BFC49" s="214"/>
      <c r="BFD49" s="214"/>
      <c r="BFE49" s="214"/>
      <c r="BFF49" s="214"/>
      <c r="BFG49" s="214"/>
      <c r="BFH49" s="214"/>
      <c r="BFI49" s="214"/>
      <c r="BFJ49" s="214"/>
      <c r="BFK49" s="214"/>
      <c r="BFL49" s="214"/>
      <c r="BFM49" s="214"/>
      <c r="BFN49" s="214"/>
      <c r="BFO49" s="214"/>
      <c r="BFP49" s="214"/>
      <c r="BFQ49" s="214"/>
      <c r="BFR49" s="214"/>
      <c r="BFS49" s="214"/>
      <c r="BFT49" s="214"/>
      <c r="BFU49" s="214"/>
      <c r="BFV49" s="214"/>
      <c r="BFW49" s="214"/>
      <c r="BFX49" s="214"/>
      <c r="BFY49" s="214"/>
      <c r="BFZ49" s="214"/>
      <c r="BGA49" s="214"/>
      <c r="BGB49" s="214"/>
      <c r="BGC49" s="214"/>
      <c r="BGD49" s="214"/>
      <c r="BGE49" s="214"/>
      <c r="BGF49" s="214"/>
      <c r="BGG49" s="214"/>
      <c r="BGH49" s="214"/>
      <c r="BGI49" s="214"/>
      <c r="BGJ49" s="214"/>
      <c r="BGK49" s="214"/>
      <c r="BGL49" s="214"/>
      <c r="BGM49" s="214"/>
      <c r="BGN49" s="214"/>
      <c r="BGO49" s="214"/>
      <c r="BGP49" s="214"/>
      <c r="BGQ49" s="214"/>
      <c r="BGR49" s="214"/>
      <c r="BGS49" s="214"/>
      <c r="BGT49" s="214"/>
      <c r="BGU49" s="214"/>
      <c r="BGV49" s="214"/>
      <c r="BGW49" s="214"/>
      <c r="BGX49" s="214"/>
      <c r="BGY49" s="214"/>
      <c r="BGZ49" s="214"/>
      <c r="BHA49" s="214"/>
      <c r="BHB49" s="214"/>
      <c r="BHC49" s="214"/>
      <c r="BHD49" s="214"/>
      <c r="BHE49" s="214"/>
      <c r="BHF49" s="214"/>
      <c r="BHG49" s="214"/>
      <c r="BHH49" s="214"/>
      <c r="BHI49" s="214"/>
      <c r="BHJ49" s="214"/>
      <c r="BHK49" s="214"/>
      <c r="BHL49" s="214"/>
      <c r="BHM49" s="214"/>
      <c r="BHN49" s="214"/>
      <c r="BHO49" s="214"/>
      <c r="BHP49" s="214"/>
      <c r="BHQ49" s="214"/>
      <c r="BHR49" s="214"/>
      <c r="BHS49" s="214"/>
      <c r="BHT49" s="214"/>
      <c r="BHU49" s="214"/>
      <c r="BHV49" s="214"/>
      <c r="BHW49" s="214"/>
      <c r="BHX49" s="214"/>
      <c r="BHY49" s="214"/>
      <c r="BHZ49" s="214"/>
      <c r="BIA49" s="214"/>
      <c r="BIB49" s="214"/>
      <c r="BIC49" s="214"/>
      <c r="BID49" s="214"/>
      <c r="BIE49" s="214"/>
      <c r="BIF49" s="214"/>
      <c r="BIG49" s="214"/>
      <c r="BIH49" s="214"/>
      <c r="BII49" s="214"/>
      <c r="BIJ49" s="214"/>
      <c r="BIK49" s="214"/>
      <c r="BIL49" s="214"/>
      <c r="BIM49" s="214"/>
      <c r="BIN49" s="214"/>
      <c r="BIO49" s="214"/>
      <c r="BIP49" s="214"/>
      <c r="BIQ49" s="214"/>
      <c r="BIR49" s="214"/>
      <c r="BIS49" s="214"/>
      <c r="BIT49" s="214"/>
      <c r="BIU49" s="214"/>
      <c r="BIV49" s="214"/>
      <c r="BIW49" s="214"/>
      <c r="BIX49" s="214"/>
      <c r="BIY49" s="214"/>
      <c r="BIZ49" s="214"/>
      <c r="BJA49" s="214"/>
      <c r="BJB49" s="214"/>
      <c r="BJC49" s="214"/>
      <c r="BJD49" s="214"/>
      <c r="BJE49" s="214"/>
      <c r="BJF49" s="214"/>
      <c r="BJG49" s="214"/>
      <c r="BJH49" s="214"/>
      <c r="BJI49" s="214"/>
      <c r="BJJ49" s="214"/>
      <c r="BJK49" s="214"/>
      <c r="BJL49" s="214"/>
      <c r="BJM49" s="214"/>
      <c r="BJN49" s="214"/>
      <c r="BJO49" s="214"/>
      <c r="BJP49" s="214"/>
      <c r="BJQ49" s="214"/>
      <c r="BJR49" s="214"/>
      <c r="BJS49" s="214"/>
      <c r="BJT49" s="214"/>
      <c r="BJU49" s="214"/>
      <c r="BJV49" s="214"/>
      <c r="BJW49" s="214"/>
      <c r="BJX49" s="214"/>
      <c r="BJY49" s="214"/>
      <c r="BJZ49" s="214"/>
      <c r="BKA49" s="214"/>
      <c r="BKB49" s="214"/>
      <c r="BKC49" s="214"/>
      <c r="BKD49" s="214"/>
      <c r="BKE49" s="214"/>
      <c r="BKF49" s="214"/>
      <c r="BKG49" s="214"/>
      <c r="BKH49" s="214"/>
      <c r="BKI49" s="214"/>
      <c r="BKJ49" s="214"/>
      <c r="BKK49" s="214"/>
      <c r="BKL49" s="214"/>
      <c r="BKM49" s="214"/>
      <c r="BKN49" s="214"/>
      <c r="BKO49" s="214"/>
      <c r="BKP49" s="214"/>
      <c r="BKQ49" s="214"/>
      <c r="BKR49" s="214"/>
      <c r="BKS49" s="214"/>
      <c r="BKT49" s="214"/>
      <c r="BKU49" s="214"/>
      <c r="BKV49" s="214"/>
      <c r="BKW49" s="214"/>
      <c r="BKX49" s="214"/>
      <c r="BKY49" s="214"/>
      <c r="BKZ49" s="214"/>
      <c r="BLA49" s="214"/>
      <c r="BLB49" s="214"/>
      <c r="BLC49" s="214"/>
      <c r="BLD49" s="214"/>
      <c r="BLE49" s="214"/>
      <c r="BLF49" s="214"/>
      <c r="BLG49" s="214"/>
      <c r="BLH49" s="214"/>
      <c r="BLI49" s="214"/>
      <c r="BLJ49" s="214"/>
      <c r="BLK49" s="214"/>
      <c r="BLL49" s="214"/>
      <c r="BLM49" s="214"/>
      <c r="BLN49" s="214"/>
      <c r="BLO49" s="214"/>
      <c r="BLP49" s="214"/>
      <c r="BLQ49" s="214"/>
      <c r="BLR49" s="214"/>
      <c r="BLS49" s="214"/>
      <c r="BLT49" s="214"/>
      <c r="BLU49" s="214"/>
      <c r="BLV49" s="214"/>
      <c r="BLW49" s="214"/>
      <c r="BLX49" s="214"/>
      <c r="BLY49" s="214"/>
      <c r="BLZ49" s="214"/>
      <c r="BMA49" s="214"/>
      <c r="BMB49" s="214"/>
      <c r="BMC49" s="214"/>
      <c r="BMD49" s="214"/>
      <c r="BME49" s="214"/>
      <c r="BMF49" s="214"/>
      <c r="BMG49" s="214"/>
      <c r="BMH49" s="214"/>
      <c r="BMI49" s="214"/>
      <c r="BMJ49" s="214"/>
      <c r="BMK49" s="214"/>
      <c r="BML49" s="214"/>
      <c r="BMM49" s="214"/>
      <c r="BMN49" s="214"/>
      <c r="BMO49" s="214"/>
      <c r="BMP49" s="214"/>
      <c r="BMQ49" s="214"/>
      <c r="BMR49" s="214"/>
      <c r="BMS49" s="214"/>
      <c r="BMT49" s="214"/>
      <c r="BMU49" s="214"/>
      <c r="BMV49" s="214"/>
      <c r="BMW49" s="214"/>
      <c r="BMX49" s="214"/>
      <c r="BMY49" s="214"/>
      <c r="BMZ49" s="214"/>
      <c r="BNA49" s="214"/>
      <c r="BNB49" s="214"/>
      <c r="BNC49" s="214"/>
      <c r="BND49" s="214"/>
      <c r="BNE49" s="214"/>
      <c r="BNF49" s="214"/>
      <c r="BNG49" s="214"/>
      <c r="BNH49" s="214"/>
      <c r="BNI49" s="214"/>
      <c r="BNJ49" s="214"/>
      <c r="BNK49" s="214"/>
      <c r="BNL49" s="214"/>
      <c r="BNM49" s="214"/>
      <c r="BNN49" s="214"/>
      <c r="BNO49" s="214"/>
      <c r="BNP49" s="214"/>
      <c r="BNQ49" s="214"/>
      <c r="BNR49" s="214"/>
      <c r="BNS49" s="214"/>
      <c r="BNT49" s="214"/>
      <c r="BNU49" s="214"/>
      <c r="BNV49" s="214"/>
      <c r="BNW49" s="214"/>
      <c r="BNX49" s="214"/>
      <c r="BNY49" s="214"/>
      <c r="BNZ49" s="214"/>
      <c r="BOA49" s="214"/>
      <c r="BOB49" s="214"/>
      <c r="BOC49" s="214"/>
      <c r="BOD49" s="214"/>
      <c r="BOE49" s="214"/>
      <c r="BOF49" s="214"/>
      <c r="BOG49" s="214"/>
      <c r="BOH49" s="214"/>
      <c r="BOI49" s="214"/>
      <c r="BOJ49" s="214"/>
      <c r="BOK49" s="214"/>
      <c r="BOL49" s="214"/>
      <c r="BOM49" s="214"/>
      <c r="BON49" s="214"/>
      <c r="BOO49" s="214"/>
      <c r="BOP49" s="214"/>
      <c r="BOQ49" s="214"/>
      <c r="BOR49" s="214"/>
      <c r="BOS49" s="214"/>
      <c r="BOT49" s="214"/>
      <c r="BOU49" s="214"/>
      <c r="BOV49" s="214"/>
      <c r="BOW49" s="214"/>
      <c r="BOX49" s="214"/>
      <c r="BOY49" s="214"/>
      <c r="BOZ49" s="214"/>
      <c r="BPA49" s="214"/>
      <c r="BPB49" s="214"/>
      <c r="BPC49" s="214"/>
      <c r="BPD49" s="214"/>
      <c r="BPE49" s="214"/>
      <c r="BPF49" s="214"/>
      <c r="BPG49" s="214"/>
      <c r="BPH49" s="214"/>
      <c r="BPI49" s="214"/>
      <c r="BPJ49" s="214"/>
      <c r="BPK49" s="214"/>
      <c r="BPL49" s="214"/>
      <c r="BPM49" s="214"/>
      <c r="BPN49" s="214"/>
      <c r="BPO49" s="214"/>
      <c r="BPP49" s="214"/>
      <c r="BPQ49" s="214"/>
      <c r="BPR49" s="214"/>
      <c r="BPS49" s="214"/>
      <c r="BPT49" s="214"/>
      <c r="BPU49" s="214"/>
      <c r="BPV49" s="214"/>
      <c r="BPW49" s="214"/>
      <c r="BPX49" s="214"/>
      <c r="BPY49" s="214"/>
      <c r="BPZ49" s="214"/>
      <c r="BQA49" s="214"/>
      <c r="BQB49" s="214"/>
      <c r="BQC49" s="214"/>
      <c r="BQD49" s="214"/>
      <c r="BQE49" s="214"/>
      <c r="BQF49" s="214"/>
      <c r="BQG49" s="214"/>
      <c r="BQH49" s="214"/>
      <c r="BQI49" s="214"/>
      <c r="BQJ49" s="214"/>
      <c r="BQK49" s="214"/>
      <c r="BQL49" s="214"/>
      <c r="BQM49" s="214"/>
      <c r="BQN49" s="214"/>
      <c r="BQO49" s="214"/>
      <c r="BQP49" s="214"/>
      <c r="BQQ49" s="214"/>
      <c r="BQR49" s="214"/>
      <c r="BQS49" s="214"/>
      <c r="BQT49" s="214"/>
      <c r="BQU49" s="214"/>
      <c r="BQV49" s="214"/>
      <c r="BQW49" s="214"/>
      <c r="BQX49" s="214"/>
      <c r="BQY49" s="214"/>
      <c r="BQZ49" s="214"/>
      <c r="BRA49" s="214"/>
      <c r="BRB49" s="214"/>
      <c r="BRC49" s="214"/>
      <c r="BRD49" s="214"/>
      <c r="BRE49" s="214"/>
      <c r="BRF49" s="214"/>
      <c r="BRG49" s="214"/>
      <c r="BRH49" s="214"/>
      <c r="BRI49" s="214"/>
      <c r="BRJ49" s="214"/>
      <c r="BRK49" s="214"/>
      <c r="BRL49" s="214"/>
      <c r="BRM49" s="214"/>
      <c r="BRN49" s="214"/>
      <c r="BRO49" s="214"/>
      <c r="BRP49" s="214"/>
      <c r="BRQ49" s="214"/>
      <c r="BRR49" s="214"/>
      <c r="BRS49" s="214"/>
      <c r="BRT49" s="214"/>
      <c r="BRU49" s="214"/>
      <c r="BRV49" s="214"/>
      <c r="BRW49" s="214"/>
      <c r="BRX49" s="214"/>
      <c r="BRY49" s="214"/>
      <c r="BRZ49" s="214"/>
      <c r="BSA49" s="214"/>
      <c r="BSB49" s="214"/>
      <c r="BSC49" s="214"/>
      <c r="BSD49" s="214"/>
      <c r="BSE49" s="214"/>
      <c r="BSF49" s="214"/>
      <c r="BSG49" s="214"/>
      <c r="BSH49" s="214"/>
      <c r="BSI49" s="214"/>
      <c r="BSJ49" s="214"/>
      <c r="BSK49" s="214"/>
      <c r="BSL49" s="214"/>
      <c r="BSM49" s="214"/>
      <c r="BSN49" s="214"/>
      <c r="BSO49" s="214"/>
      <c r="BSP49" s="214"/>
      <c r="BSQ49" s="214"/>
      <c r="BSR49" s="214"/>
      <c r="BSS49" s="214"/>
      <c r="BST49" s="214"/>
      <c r="BSU49" s="214"/>
      <c r="BSV49" s="214"/>
      <c r="BSW49" s="214"/>
      <c r="BSX49" s="214"/>
      <c r="BSY49" s="214"/>
      <c r="BSZ49" s="214"/>
      <c r="BTA49" s="214"/>
      <c r="BTB49" s="214"/>
      <c r="BTC49" s="214"/>
      <c r="BTD49" s="214"/>
      <c r="BTE49" s="214"/>
      <c r="BTF49" s="214"/>
      <c r="BTG49" s="214"/>
      <c r="BTH49" s="214"/>
      <c r="BTI49" s="214"/>
      <c r="BTJ49" s="214"/>
      <c r="BTK49" s="214"/>
      <c r="BTL49" s="214"/>
      <c r="BTM49" s="214"/>
      <c r="BTN49" s="214"/>
      <c r="BTO49" s="214"/>
      <c r="BTP49" s="214"/>
      <c r="BTQ49" s="214"/>
      <c r="BTR49" s="214"/>
      <c r="BTS49" s="214"/>
      <c r="BTT49" s="214"/>
      <c r="BTU49" s="214"/>
      <c r="BTV49" s="214"/>
      <c r="BTW49" s="214"/>
      <c r="BTX49" s="214"/>
      <c r="BTY49" s="214"/>
      <c r="BTZ49" s="214"/>
      <c r="BUA49" s="214"/>
      <c r="BUB49" s="214"/>
      <c r="BUC49" s="214"/>
      <c r="BUD49" s="214"/>
      <c r="BUE49" s="214"/>
      <c r="BUF49" s="214"/>
      <c r="BUG49" s="214"/>
      <c r="BUH49" s="214"/>
      <c r="BUI49" s="214"/>
      <c r="BUJ49" s="214"/>
      <c r="BUK49" s="214"/>
      <c r="BUL49" s="214"/>
      <c r="BUM49" s="214"/>
      <c r="BUN49" s="214"/>
      <c r="BUO49" s="214"/>
      <c r="BUP49" s="214"/>
      <c r="BUQ49" s="214"/>
      <c r="BUR49" s="214"/>
      <c r="BUS49" s="214"/>
      <c r="BUT49" s="214"/>
      <c r="BUU49" s="214"/>
      <c r="BUV49" s="214"/>
      <c r="BUW49" s="214"/>
      <c r="BUX49" s="214"/>
      <c r="BUY49" s="214"/>
      <c r="BUZ49" s="214"/>
      <c r="BVA49" s="214"/>
      <c r="BVB49" s="214"/>
      <c r="BVC49" s="214"/>
      <c r="BVD49" s="214"/>
      <c r="BVE49" s="214"/>
      <c r="BVF49" s="214"/>
      <c r="BVG49" s="214"/>
      <c r="BVH49" s="214"/>
      <c r="BVI49" s="214"/>
      <c r="BVJ49" s="214"/>
      <c r="BVK49" s="214"/>
      <c r="BVL49" s="214"/>
      <c r="BVM49" s="214"/>
      <c r="BVN49" s="214"/>
      <c r="BVO49" s="214"/>
      <c r="BVP49" s="214"/>
      <c r="BVQ49" s="214"/>
      <c r="BVR49" s="214"/>
      <c r="BVS49" s="214"/>
      <c r="BVT49" s="214"/>
      <c r="BVU49" s="214"/>
      <c r="BVV49" s="214"/>
      <c r="BVW49" s="214"/>
      <c r="BVX49" s="214"/>
      <c r="BVY49" s="214"/>
      <c r="BVZ49" s="214"/>
      <c r="BWA49" s="214"/>
      <c r="BWB49" s="214"/>
      <c r="BWC49" s="214"/>
      <c r="BWD49" s="214"/>
      <c r="BWE49" s="214"/>
      <c r="BWF49" s="214"/>
      <c r="BWG49" s="214"/>
      <c r="BWH49" s="214"/>
      <c r="BWI49" s="214"/>
      <c r="BWJ49" s="214"/>
      <c r="BWK49" s="214"/>
      <c r="BWL49" s="214"/>
      <c r="BWM49" s="214"/>
      <c r="BWN49" s="214"/>
      <c r="BWO49" s="214"/>
      <c r="BWP49" s="214"/>
      <c r="BWQ49" s="214"/>
      <c r="BWR49" s="214"/>
      <c r="BWS49" s="214"/>
      <c r="BWT49" s="214"/>
      <c r="BWU49" s="214"/>
      <c r="BWV49" s="214"/>
      <c r="BWW49" s="214"/>
      <c r="BWX49" s="214"/>
      <c r="BWY49" s="214"/>
      <c r="BWZ49" s="214"/>
      <c r="BXA49" s="214"/>
      <c r="BXB49" s="214"/>
      <c r="BXC49" s="214"/>
      <c r="BXD49" s="214"/>
      <c r="BXE49" s="214"/>
      <c r="BXF49" s="214"/>
      <c r="BXG49" s="214"/>
      <c r="BXH49" s="214"/>
      <c r="BXI49" s="214"/>
      <c r="BXJ49" s="214"/>
      <c r="BXK49" s="214"/>
      <c r="BXL49" s="214"/>
      <c r="BXM49" s="214"/>
      <c r="BXN49" s="214"/>
      <c r="BXO49" s="214"/>
      <c r="BXP49" s="214"/>
      <c r="BXQ49" s="214"/>
      <c r="BXR49" s="214"/>
      <c r="BXS49" s="214"/>
      <c r="BXT49" s="214"/>
      <c r="BXU49" s="214"/>
      <c r="BXV49" s="214"/>
      <c r="BXW49" s="214"/>
      <c r="BXX49" s="214"/>
      <c r="BXY49" s="214"/>
      <c r="BXZ49" s="214"/>
      <c r="BYA49" s="214"/>
      <c r="BYB49" s="214"/>
      <c r="BYC49" s="214"/>
      <c r="BYD49" s="214"/>
      <c r="BYE49" s="214"/>
      <c r="BYF49" s="214"/>
      <c r="BYG49" s="214"/>
      <c r="BYH49" s="214"/>
      <c r="BYI49" s="214"/>
      <c r="BYJ49" s="214"/>
      <c r="BYK49" s="214"/>
      <c r="BYL49" s="214"/>
      <c r="BYM49" s="214"/>
      <c r="BYN49" s="214"/>
      <c r="BYO49" s="214"/>
      <c r="BYP49" s="214"/>
      <c r="BYQ49" s="214"/>
      <c r="BYR49" s="214"/>
      <c r="BYS49" s="214"/>
      <c r="BYT49" s="214"/>
      <c r="BYU49" s="214"/>
      <c r="BYV49" s="214"/>
      <c r="BYW49" s="214"/>
      <c r="BYX49" s="214"/>
      <c r="BYY49" s="214"/>
      <c r="BYZ49" s="214"/>
      <c r="BZA49" s="214"/>
      <c r="BZB49" s="214"/>
      <c r="BZC49" s="214"/>
      <c r="BZD49" s="214"/>
      <c r="BZE49" s="214"/>
      <c r="BZF49" s="214"/>
      <c r="BZG49" s="214"/>
      <c r="BZH49" s="214"/>
      <c r="BZI49" s="214"/>
      <c r="BZJ49" s="214"/>
      <c r="BZK49" s="214"/>
      <c r="BZL49" s="214"/>
      <c r="BZM49" s="214"/>
      <c r="BZN49" s="214"/>
      <c r="BZO49" s="214"/>
      <c r="BZP49" s="214"/>
      <c r="BZQ49" s="214"/>
      <c r="BZR49" s="214"/>
      <c r="BZS49" s="214"/>
      <c r="BZT49" s="214"/>
      <c r="BZU49" s="214"/>
      <c r="BZV49" s="214"/>
      <c r="BZW49" s="214"/>
      <c r="BZX49" s="214"/>
      <c r="BZY49" s="214"/>
      <c r="BZZ49" s="214"/>
      <c r="CAA49" s="214"/>
      <c r="CAB49" s="214"/>
      <c r="CAC49" s="214"/>
      <c r="CAD49" s="214"/>
      <c r="CAE49" s="214"/>
      <c r="CAF49" s="214"/>
      <c r="CAG49" s="214"/>
      <c r="CAH49" s="214"/>
      <c r="CAI49" s="214"/>
      <c r="CAJ49" s="214"/>
      <c r="CAK49" s="214"/>
      <c r="CAL49" s="214"/>
      <c r="CAM49" s="214"/>
      <c r="CAN49" s="214"/>
      <c r="CAO49" s="214"/>
      <c r="CAP49" s="214"/>
      <c r="CAQ49" s="214"/>
      <c r="CAR49" s="214"/>
      <c r="CAS49" s="214"/>
      <c r="CAT49" s="214"/>
      <c r="CAU49" s="214"/>
      <c r="CAV49" s="214"/>
      <c r="CAW49" s="214"/>
      <c r="CAX49" s="214"/>
      <c r="CAY49" s="214"/>
      <c r="CAZ49" s="214"/>
      <c r="CBA49" s="214"/>
      <c r="CBB49" s="214"/>
      <c r="CBC49" s="214"/>
      <c r="CBD49" s="214"/>
      <c r="CBE49" s="214"/>
      <c r="CBF49" s="214"/>
      <c r="CBG49" s="214"/>
      <c r="CBH49" s="214"/>
      <c r="CBI49" s="214"/>
      <c r="CBJ49" s="214"/>
      <c r="CBK49" s="214"/>
      <c r="CBL49" s="214"/>
      <c r="CBM49" s="214"/>
      <c r="CBN49" s="214"/>
      <c r="CBO49" s="214"/>
      <c r="CBP49" s="214"/>
      <c r="CBQ49" s="214"/>
      <c r="CBR49" s="214"/>
      <c r="CBS49" s="214"/>
      <c r="CBT49" s="214"/>
      <c r="CBU49" s="214"/>
      <c r="CBV49" s="214"/>
      <c r="CBW49" s="214"/>
      <c r="CBX49" s="214"/>
      <c r="CBY49" s="214"/>
      <c r="CBZ49" s="214"/>
      <c r="CCA49" s="214"/>
      <c r="CCB49" s="214"/>
      <c r="CCC49" s="214"/>
      <c r="CCD49" s="214"/>
      <c r="CCE49" s="214"/>
      <c r="CCF49" s="214"/>
      <c r="CCG49" s="214"/>
      <c r="CCH49" s="214"/>
      <c r="CCI49" s="214"/>
      <c r="CCJ49" s="214"/>
      <c r="CCK49" s="214"/>
      <c r="CCL49" s="214"/>
      <c r="CCM49" s="214"/>
      <c r="CCN49" s="214"/>
      <c r="CCO49" s="214"/>
      <c r="CCP49" s="214"/>
      <c r="CCQ49" s="214"/>
      <c r="CCR49" s="214"/>
      <c r="CCS49" s="214"/>
      <c r="CCT49" s="214"/>
      <c r="CCU49" s="214"/>
      <c r="CCV49" s="214"/>
      <c r="CCW49" s="214"/>
      <c r="CCX49" s="214"/>
      <c r="CCY49" s="214"/>
      <c r="CCZ49" s="214"/>
      <c r="CDA49" s="214"/>
      <c r="CDB49" s="214"/>
      <c r="CDC49" s="214"/>
      <c r="CDD49" s="214"/>
      <c r="CDE49" s="214"/>
      <c r="CDF49" s="214"/>
      <c r="CDG49" s="214"/>
      <c r="CDH49" s="214"/>
      <c r="CDI49" s="214"/>
      <c r="CDJ49" s="214"/>
      <c r="CDK49" s="214"/>
      <c r="CDL49" s="214"/>
      <c r="CDM49" s="214"/>
      <c r="CDN49" s="214"/>
      <c r="CDO49" s="214"/>
      <c r="CDP49" s="214"/>
      <c r="CDQ49" s="214"/>
      <c r="CDR49" s="214"/>
      <c r="CDS49" s="214"/>
      <c r="CDT49" s="214"/>
      <c r="CDU49" s="214"/>
      <c r="CDV49" s="214"/>
      <c r="CDW49" s="214"/>
      <c r="CDX49" s="214"/>
      <c r="CDY49" s="214"/>
      <c r="CDZ49" s="214"/>
      <c r="CEA49" s="214"/>
      <c r="CEB49" s="214"/>
      <c r="CEC49" s="214"/>
      <c r="CED49" s="214"/>
      <c r="CEE49" s="214"/>
      <c r="CEF49" s="214"/>
      <c r="CEG49" s="214"/>
      <c r="CEH49" s="214"/>
      <c r="CEI49" s="214"/>
      <c r="CEJ49" s="214"/>
      <c r="CEK49" s="214"/>
      <c r="CEL49" s="214"/>
      <c r="CEM49" s="214"/>
      <c r="CEN49" s="214"/>
      <c r="CEO49" s="214"/>
      <c r="CEP49" s="214"/>
      <c r="CEQ49" s="214"/>
      <c r="CER49" s="214"/>
      <c r="CES49" s="214"/>
      <c r="CET49" s="214"/>
      <c r="CEU49" s="214"/>
      <c r="CEV49" s="214"/>
      <c r="CEW49" s="214"/>
      <c r="CEX49" s="214"/>
      <c r="CEY49" s="214"/>
      <c r="CEZ49" s="214"/>
      <c r="CFA49" s="214"/>
      <c r="CFB49" s="214"/>
      <c r="CFC49" s="214"/>
      <c r="CFD49" s="214"/>
      <c r="CFE49" s="214"/>
      <c r="CFF49" s="214"/>
      <c r="CFG49" s="214"/>
      <c r="CFH49" s="214"/>
      <c r="CFI49" s="214"/>
      <c r="CFJ49" s="214"/>
      <c r="CFK49" s="214"/>
      <c r="CFL49" s="214"/>
      <c r="CFM49" s="214"/>
      <c r="CFN49" s="214"/>
      <c r="CFO49" s="214"/>
      <c r="CFP49" s="214"/>
      <c r="CFQ49" s="214"/>
      <c r="CFR49" s="214"/>
      <c r="CFS49" s="214"/>
      <c r="CFT49" s="214"/>
      <c r="CFU49" s="214"/>
      <c r="CFV49" s="214"/>
      <c r="CFW49" s="214"/>
      <c r="CFX49" s="214"/>
      <c r="CFY49" s="214"/>
      <c r="CFZ49" s="214"/>
      <c r="CGA49" s="214"/>
      <c r="CGB49" s="214"/>
      <c r="CGC49" s="214"/>
      <c r="CGD49" s="214"/>
      <c r="CGE49" s="214"/>
      <c r="CGF49" s="214"/>
      <c r="CGG49" s="214"/>
      <c r="CGH49" s="214"/>
      <c r="CGI49" s="214"/>
      <c r="CGJ49" s="214"/>
      <c r="CGK49" s="214"/>
      <c r="CGL49" s="214"/>
      <c r="CGM49" s="214"/>
      <c r="CGN49" s="214"/>
      <c r="CGO49" s="214"/>
      <c r="CGP49" s="214"/>
      <c r="CGQ49" s="214"/>
      <c r="CGR49" s="214"/>
      <c r="CGS49" s="214"/>
      <c r="CGT49" s="214"/>
      <c r="CGU49" s="214"/>
      <c r="CGV49" s="214"/>
      <c r="CGW49" s="214"/>
      <c r="CGX49" s="214"/>
      <c r="CGY49" s="214"/>
      <c r="CGZ49" s="214"/>
      <c r="CHA49" s="214"/>
      <c r="CHB49" s="214"/>
      <c r="CHC49" s="214"/>
      <c r="CHD49" s="214"/>
      <c r="CHE49" s="214"/>
      <c r="CHF49" s="214"/>
      <c r="CHG49" s="214"/>
      <c r="CHH49" s="214"/>
      <c r="CHI49" s="214"/>
      <c r="CHJ49" s="214"/>
      <c r="CHK49" s="214"/>
      <c r="CHL49" s="214"/>
      <c r="CHM49" s="214"/>
      <c r="CHN49" s="214"/>
      <c r="CHO49" s="214"/>
      <c r="CHP49" s="214"/>
      <c r="CHQ49" s="214"/>
      <c r="CHR49" s="214"/>
      <c r="CHS49" s="214"/>
      <c r="CHT49" s="214"/>
      <c r="CHU49" s="214"/>
      <c r="CHV49" s="214"/>
      <c r="CHW49" s="214"/>
      <c r="CHX49" s="214"/>
      <c r="CHY49" s="214"/>
      <c r="CHZ49" s="214"/>
      <c r="CIA49" s="214"/>
      <c r="CIB49" s="214"/>
      <c r="CIC49" s="214"/>
      <c r="CID49" s="214"/>
      <c r="CIE49" s="214"/>
      <c r="CIF49" s="214"/>
      <c r="CIG49" s="214"/>
      <c r="CIH49" s="214"/>
      <c r="CII49" s="214"/>
      <c r="CIJ49" s="214"/>
      <c r="CIK49" s="214"/>
      <c r="CIL49" s="214"/>
      <c r="CIM49" s="214"/>
      <c r="CIN49" s="214"/>
      <c r="CIO49" s="214"/>
      <c r="CIP49" s="214"/>
      <c r="CIQ49" s="214"/>
      <c r="CIR49" s="214"/>
      <c r="CIS49" s="214"/>
      <c r="CIT49" s="214"/>
      <c r="CIU49" s="214"/>
      <c r="CIV49" s="214"/>
      <c r="CIW49" s="214"/>
      <c r="CIX49" s="214"/>
      <c r="CIY49" s="214"/>
      <c r="CIZ49" s="214"/>
      <c r="CJA49" s="214"/>
      <c r="CJB49" s="214"/>
      <c r="CJC49" s="214"/>
      <c r="CJD49" s="214"/>
      <c r="CJE49" s="214"/>
      <c r="CJF49" s="214"/>
      <c r="CJG49" s="214"/>
      <c r="CJH49" s="214"/>
      <c r="CJI49" s="214"/>
      <c r="CJJ49" s="214"/>
      <c r="CJK49" s="214"/>
      <c r="CJL49" s="214"/>
      <c r="CJM49" s="214"/>
      <c r="CJN49" s="214"/>
      <c r="CJO49" s="214"/>
      <c r="CJP49" s="214"/>
      <c r="CJQ49" s="214"/>
      <c r="CJR49" s="214"/>
      <c r="CJS49" s="214"/>
      <c r="CJT49" s="214"/>
      <c r="CJU49" s="214"/>
      <c r="CJV49" s="214"/>
      <c r="CJW49" s="214"/>
      <c r="CJX49" s="214"/>
      <c r="CJY49" s="214"/>
      <c r="CJZ49" s="214"/>
      <c r="CKA49" s="214"/>
      <c r="CKB49" s="214"/>
      <c r="CKC49" s="214"/>
      <c r="CKD49" s="214"/>
      <c r="CKE49" s="214"/>
      <c r="CKF49" s="214"/>
      <c r="CKG49" s="214"/>
      <c r="CKH49" s="214"/>
      <c r="CKI49" s="214"/>
      <c r="CKJ49" s="214"/>
      <c r="CKK49" s="214"/>
      <c r="CKL49" s="214"/>
      <c r="CKM49" s="214"/>
      <c r="CKN49" s="214"/>
      <c r="CKO49" s="214"/>
      <c r="CKP49" s="214"/>
      <c r="CKQ49" s="214"/>
      <c r="CKR49" s="214"/>
      <c r="CKS49" s="214"/>
      <c r="CKT49" s="214"/>
      <c r="CKU49" s="214"/>
      <c r="CKV49" s="214"/>
      <c r="CKW49" s="214"/>
      <c r="CKX49" s="214"/>
      <c r="CKY49" s="214"/>
      <c r="CKZ49" s="214"/>
      <c r="CLA49" s="214"/>
      <c r="CLB49" s="214"/>
      <c r="CLC49" s="214"/>
      <c r="CLD49" s="214"/>
      <c r="CLE49" s="214"/>
      <c r="CLF49" s="214"/>
      <c r="CLG49" s="214"/>
      <c r="CLH49" s="214"/>
      <c r="CLI49" s="214"/>
      <c r="CLJ49" s="214"/>
      <c r="CLK49" s="214"/>
      <c r="CLL49" s="214"/>
      <c r="CLM49" s="214"/>
      <c r="CLN49" s="214"/>
      <c r="CLO49" s="214"/>
      <c r="CLP49" s="214"/>
      <c r="CLQ49" s="214"/>
      <c r="CLR49" s="214"/>
      <c r="CLS49" s="214"/>
      <c r="CLT49" s="214"/>
      <c r="CLU49" s="214"/>
      <c r="CLV49" s="214"/>
      <c r="CLW49" s="214"/>
      <c r="CLX49" s="214"/>
      <c r="CLY49" s="214"/>
      <c r="CLZ49" s="214"/>
      <c r="CMA49" s="214"/>
      <c r="CMB49" s="214"/>
      <c r="CMC49" s="214"/>
      <c r="CMD49" s="214"/>
      <c r="CME49" s="214"/>
      <c r="CMF49" s="214"/>
      <c r="CMG49" s="214"/>
      <c r="CMH49" s="214"/>
      <c r="CMI49" s="214"/>
      <c r="CMJ49" s="214"/>
      <c r="CMK49" s="214"/>
      <c r="CML49" s="214"/>
      <c r="CMM49" s="214"/>
      <c r="CMN49" s="214"/>
      <c r="CMO49" s="214"/>
      <c r="CMP49" s="214"/>
      <c r="CMQ49" s="214"/>
      <c r="CMR49" s="214"/>
      <c r="CMS49" s="214"/>
      <c r="CMT49" s="214"/>
      <c r="CMU49" s="214"/>
      <c r="CMV49" s="214"/>
      <c r="CMW49" s="214"/>
      <c r="CMX49" s="214"/>
      <c r="CMY49" s="214"/>
      <c r="CMZ49" s="214"/>
      <c r="CNA49" s="214"/>
      <c r="CNB49" s="214"/>
      <c r="CNC49" s="214"/>
      <c r="CND49" s="214"/>
      <c r="CNE49" s="214"/>
      <c r="CNF49" s="214"/>
      <c r="CNG49" s="214"/>
      <c r="CNH49" s="214"/>
      <c r="CNI49" s="214"/>
      <c r="CNJ49" s="214"/>
      <c r="CNK49" s="214"/>
      <c r="CNL49" s="214"/>
      <c r="CNM49" s="214"/>
      <c r="CNN49" s="214"/>
      <c r="CNO49" s="214"/>
      <c r="CNP49" s="214"/>
      <c r="CNQ49" s="214"/>
      <c r="CNR49" s="214"/>
      <c r="CNS49" s="214"/>
      <c r="CNT49" s="214"/>
      <c r="CNU49" s="214"/>
      <c r="CNV49" s="214"/>
      <c r="CNW49" s="214"/>
      <c r="CNX49" s="214"/>
      <c r="CNY49" s="214"/>
      <c r="CNZ49" s="214"/>
      <c r="COA49" s="214"/>
      <c r="COB49" s="214"/>
      <c r="COC49" s="214"/>
      <c r="COD49" s="214"/>
      <c r="COE49" s="214"/>
      <c r="COF49" s="214"/>
      <c r="COG49" s="214"/>
      <c r="COH49" s="214"/>
      <c r="COI49" s="214"/>
      <c r="COJ49" s="214"/>
      <c r="COK49" s="214"/>
      <c r="COL49" s="214"/>
      <c r="COM49" s="214"/>
      <c r="CON49" s="214"/>
      <c r="COO49" s="214"/>
      <c r="COP49" s="214"/>
      <c r="COQ49" s="214"/>
      <c r="COR49" s="214"/>
      <c r="COS49" s="214"/>
      <c r="COT49" s="214"/>
      <c r="COU49" s="214"/>
      <c r="COV49" s="214"/>
      <c r="COW49" s="214"/>
      <c r="COX49" s="214"/>
      <c r="COY49" s="214"/>
      <c r="COZ49" s="214"/>
      <c r="CPA49" s="214"/>
      <c r="CPB49" s="214"/>
      <c r="CPC49" s="214"/>
      <c r="CPD49" s="214"/>
      <c r="CPE49" s="214"/>
      <c r="CPF49" s="214"/>
      <c r="CPG49" s="214"/>
      <c r="CPH49" s="214"/>
      <c r="CPI49" s="214"/>
      <c r="CPJ49" s="214"/>
      <c r="CPK49" s="214"/>
      <c r="CPL49" s="214"/>
      <c r="CPM49" s="214"/>
      <c r="CPN49" s="214"/>
      <c r="CPO49" s="214"/>
      <c r="CPP49" s="214"/>
      <c r="CPQ49" s="214"/>
      <c r="CPR49" s="214"/>
      <c r="CPS49" s="214"/>
      <c r="CPT49" s="214"/>
      <c r="CPU49" s="214"/>
      <c r="CPV49" s="214"/>
      <c r="CPW49" s="214"/>
      <c r="CPX49" s="214"/>
      <c r="CPY49" s="214"/>
      <c r="CPZ49" s="214"/>
      <c r="CQA49" s="214"/>
      <c r="CQB49" s="214"/>
      <c r="CQC49" s="214"/>
      <c r="CQD49" s="214"/>
      <c r="CQE49" s="214"/>
      <c r="CQF49" s="214"/>
      <c r="CQG49" s="214"/>
      <c r="CQH49" s="214"/>
      <c r="CQI49" s="214"/>
      <c r="CQJ49" s="214"/>
      <c r="CQK49" s="214"/>
      <c r="CQL49" s="214"/>
      <c r="CQM49" s="214"/>
      <c r="CQN49" s="214"/>
      <c r="CQO49" s="214"/>
      <c r="CQP49" s="214"/>
      <c r="CQQ49" s="214"/>
      <c r="CQR49" s="214"/>
      <c r="CQS49" s="214"/>
      <c r="CQT49" s="214"/>
      <c r="CQU49" s="214"/>
      <c r="CQV49" s="214"/>
      <c r="CQW49" s="214"/>
      <c r="CQX49" s="214"/>
      <c r="CQY49" s="214"/>
      <c r="CQZ49" s="214"/>
      <c r="CRA49" s="214"/>
      <c r="CRB49" s="214"/>
      <c r="CRC49" s="214"/>
      <c r="CRD49" s="214"/>
      <c r="CRE49" s="214"/>
      <c r="CRF49" s="214"/>
      <c r="CRG49" s="214"/>
      <c r="CRH49" s="214"/>
      <c r="CRI49" s="214"/>
      <c r="CRJ49" s="214"/>
      <c r="CRK49" s="214"/>
      <c r="CRL49" s="214"/>
      <c r="CRM49" s="214"/>
      <c r="CRN49" s="214"/>
      <c r="CRO49" s="214"/>
      <c r="CRP49" s="214"/>
      <c r="CRQ49" s="214"/>
      <c r="CRR49" s="214"/>
      <c r="CRS49" s="214"/>
      <c r="CRT49" s="214"/>
      <c r="CRU49" s="214"/>
      <c r="CRV49" s="214"/>
      <c r="CRW49" s="214"/>
      <c r="CRX49" s="214"/>
      <c r="CRY49" s="214"/>
      <c r="CRZ49" s="214"/>
      <c r="CSA49" s="214"/>
      <c r="CSB49" s="214"/>
      <c r="CSC49" s="214"/>
      <c r="CSD49" s="214"/>
      <c r="CSE49" s="214"/>
      <c r="CSF49" s="214"/>
      <c r="CSG49" s="214"/>
      <c r="CSH49" s="214"/>
      <c r="CSI49" s="214"/>
      <c r="CSJ49" s="214"/>
      <c r="CSK49" s="214"/>
      <c r="CSL49" s="214"/>
      <c r="CSM49" s="214"/>
      <c r="CSN49" s="214"/>
      <c r="CSO49" s="214"/>
      <c r="CSP49" s="214"/>
      <c r="CSQ49" s="214"/>
      <c r="CSR49" s="214"/>
      <c r="CSS49" s="214"/>
      <c r="CST49" s="214"/>
      <c r="CSU49" s="214"/>
      <c r="CSV49" s="214"/>
      <c r="CSW49" s="214"/>
      <c r="CSX49" s="214"/>
      <c r="CSY49" s="214"/>
      <c r="CSZ49" s="214"/>
      <c r="CTA49" s="214"/>
      <c r="CTB49" s="214"/>
      <c r="CTC49" s="214"/>
      <c r="CTD49" s="214"/>
      <c r="CTE49" s="214"/>
      <c r="CTF49" s="214"/>
      <c r="CTG49" s="214"/>
      <c r="CTH49" s="214"/>
      <c r="CTI49" s="214"/>
      <c r="CTJ49" s="214"/>
      <c r="CTK49" s="214"/>
      <c r="CTL49" s="214"/>
      <c r="CTM49" s="214"/>
      <c r="CTN49" s="214"/>
      <c r="CTO49" s="214"/>
      <c r="CTP49" s="214"/>
      <c r="CTQ49" s="214"/>
      <c r="CTR49" s="214"/>
      <c r="CTS49" s="214"/>
      <c r="CTT49" s="214"/>
      <c r="CTU49" s="214"/>
      <c r="CTV49" s="214"/>
      <c r="CTW49" s="214"/>
      <c r="CTX49" s="214"/>
      <c r="CTY49" s="214"/>
      <c r="CTZ49" s="214"/>
      <c r="CUA49" s="214"/>
      <c r="CUB49" s="214"/>
      <c r="CUC49" s="214"/>
      <c r="CUD49" s="214"/>
      <c r="CUE49" s="214"/>
      <c r="CUF49" s="214"/>
      <c r="CUG49" s="214"/>
      <c r="CUH49" s="214"/>
      <c r="CUI49" s="214"/>
      <c r="CUJ49" s="214"/>
      <c r="CUK49" s="214"/>
      <c r="CUL49" s="214"/>
      <c r="CUM49" s="214"/>
      <c r="CUN49" s="214"/>
      <c r="CUO49" s="214"/>
      <c r="CUP49" s="214"/>
      <c r="CUQ49" s="214"/>
      <c r="CUR49" s="214"/>
      <c r="CUS49" s="214"/>
      <c r="CUT49" s="214"/>
      <c r="CUU49" s="214"/>
      <c r="CUV49" s="214"/>
      <c r="CUW49" s="214"/>
      <c r="CUX49" s="214"/>
      <c r="CUY49" s="214"/>
      <c r="CUZ49" s="214"/>
      <c r="CVA49" s="214"/>
      <c r="CVB49" s="214"/>
      <c r="CVC49" s="214"/>
      <c r="CVD49" s="214"/>
      <c r="CVE49" s="214"/>
      <c r="CVF49" s="214"/>
      <c r="CVG49" s="214"/>
      <c r="CVH49" s="214"/>
      <c r="CVI49" s="214"/>
      <c r="CVJ49" s="214"/>
      <c r="CVK49" s="214"/>
      <c r="CVL49" s="214"/>
      <c r="CVM49" s="214"/>
      <c r="CVN49" s="214"/>
      <c r="CVO49" s="214"/>
      <c r="CVP49" s="214"/>
      <c r="CVQ49" s="214"/>
      <c r="CVR49" s="214"/>
      <c r="CVS49" s="214"/>
      <c r="CVT49" s="214"/>
      <c r="CVU49" s="214"/>
      <c r="CVV49" s="214"/>
      <c r="CVW49" s="214"/>
      <c r="CVX49" s="214"/>
      <c r="CVY49" s="214"/>
      <c r="CVZ49" s="214"/>
      <c r="CWA49" s="214"/>
      <c r="CWB49" s="214"/>
      <c r="CWC49" s="214"/>
      <c r="CWD49" s="214"/>
      <c r="CWE49" s="214"/>
      <c r="CWF49" s="214"/>
      <c r="CWG49" s="214"/>
      <c r="CWH49" s="214"/>
      <c r="CWI49" s="214"/>
      <c r="CWJ49" s="214"/>
      <c r="CWK49" s="214"/>
      <c r="CWL49" s="214"/>
      <c r="CWM49" s="214"/>
      <c r="CWN49" s="214"/>
      <c r="CWO49" s="214"/>
      <c r="CWP49" s="214"/>
      <c r="CWQ49" s="214"/>
      <c r="CWR49" s="214"/>
      <c r="CWS49" s="214"/>
      <c r="CWT49" s="214"/>
      <c r="CWU49" s="214"/>
      <c r="CWV49" s="214"/>
      <c r="CWW49" s="214"/>
      <c r="CWX49" s="214"/>
      <c r="CWY49" s="214"/>
      <c r="CWZ49" s="214"/>
      <c r="CXA49" s="214"/>
      <c r="CXB49" s="214"/>
      <c r="CXC49" s="214"/>
      <c r="CXD49" s="214"/>
      <c r="CXE49" s="214"/>
      <c r="CXF49" s="214"/>
      <c r="CXG49" s="214"/>
      <c r="CXH49" s="214"/>
      <c r="CXI49" s="214"/>
      <c r="CXJ49" s="214"/>
      <c r="CXK49" s="214"/>
      <c r="CXL49" s="214"/>
      <c r="CXM49" s="214"/>
      <c r="CXN49" s="214"/>
      <c r="CXO49" s="214"/>
      <c r="CXP49" s="214"/>
      <c r="CXQ49" s="214"/>
      <c r="CXR49" s="214"/>
      <c r="CXS49" s="214"/>
      <c r="CXT49" s="214"/>
      <c r="CXU49" s="214"/>
      <c r="CXV49" s="214"/>
      <c r="CXW49" s="214"/>
      <c r="CXX49" s="214"/>
      <c r="CXY49" s="214"/>
      <c r="CXZ49" s="214"/>
      <c r="CYA49" s="214"/>
      <c r="CYB49" s="214"/>
      <c r="CYC49" s="214"/>
      <c r="CYD49" s="214"/>
      <c r="CYE49" s="214"/>
      <c r="CYF49" s="214"/>
      <c r="CYG49" s="214"/>
      <c r="CYH49" s="214"/>
      <c r="CYI49" s="214"/>
      <c r="CYJ49" s="214"/>
      <c r="CYK49" s="214"/>
      <c r="CYL49" s="214"/>
      <c r="CYM49" s="214"/>
      <c r="CYN49" s="214"/>
      <c r="CYO49" s="214"/>
      <c r="CYP49" s="214"/>
      <c r="CYQ49" s="214"/>
      <c r="CYR49" s="214"/>
      <c r="CYS49" s="214"/>
      <c r="CYT49" s="214"/>
      <c r="CYU49" s="214"/>
      <c r="CYV49" s="214"/>
      <c r="CYW49" s="214"/>
      <c r="CYX49" s="214"/>
      <c r="CYY49" s="214"/>
      <c r="CYZ49" s="214"/>
      <c r="CZA49" s="214"/>
      <c r="CZB49" s="214"/>
      <c r="CZC49" s="214"/>
      <c r="CZD49" s="214"/>
      <c r="CZE49" s="214"/>
      <c r="CZF49" s="214"/>
      <c r="CZG49" s="214"/>
      <c r="CZH49" s="214"/>
      <c r="CZI49" s="214"/>
      <c r="CZJ49" s="214"/>
      <c r="CZK49" s="214"/>
      <c r="CZL49" s="214"/>
      <c r="CZM49" s="214"/>
      <c r="CZN49" s="214"/>
      <c r="CZO49" s="214"/>
      <c r="CZP49" s="214"/>
      <c r="CZQ49" s="214"/>
      <c r="CZR49" s="214"/>
      <c r="CZS49" s="214"/>
      <c r="CZT49" s="214"/>
      <c r="CZU49" s="214"/>
      <c r="CZV49" s="214"/>
      <c r="CZW49" s="214"/>
      <c r="CZX49" s="214"/>
      <c r="CZY49" s="214"/>
      <c r="CZZ49" s="214"/>
      <c r="DAA49" s="214"/>
      <c r="DAB49" s="214"/>
      <c r="DAC49" s="214"/>
      <c r="DAD49" s="214"/>
      <c r="DAE49" s="214"/>
      <c r="DAF49" s="214"/>
      <c r="DAG49" s="214"/>
      <c r="DAH49" s="214"/>
      <c r="DAI49" s="214"/>
      <c r="DAJ49" s="214"/>
      <c r="DAK49" s="214"/>
      <c r="DAL49" s="214"/>
      <c r="DAM49" s="214"/>
      <c r="DAN49" s="214"/>
      <c r="DAO49" s="214"/>
      <c r="DAP49" s="214"/>
      <c r="DAQ49" s="214"/>
      <c r="DAR49" s="214"/>
      <c r="DAS49" s="214"/>
      <c r="DAT49" s="214"/>
      <c r="DAU49" s="214"/>
      <c r="DAV49" s="214"/>
      <c r="DAW49" s="214"/>
      <c r="DAX49" s="214"/>
      <c r="DAY49" s="214"/>
      <c r="DAZ49" s="214"/>
      <c r="DBA49" s="214"/>
      <c r="DBB49" s="214"/>
      <c r="DBC49" s="214"/>
      <c r="DBD49" s="214"/>
      <c r="DBE49" s="214"/>
      <c r="DBF49" s="214"/>
      <c r="DBG49" s="214"/>
      <c r="DBH49" s="214"/>
      <c r="DBI49" s="214"/>
      <c r="DBJ49" s="214"/>
      <c r="DBK49" s="214"/>
      <c r="DBL49" s="214"/>
      <c r="DBM49" s="214"/>
      <c r="DBN49" s="214"/>
      <c r="DBO49" s="214"/>
      <c r="DBP49" s="214"/>
      <c r="DBQ49" s="214"/>
      <c r="DBR49" s="214"/>
      <c r="DBS49" s="214"/>
      <c r="DBT49" s="214"/>
      <c r="DBU49" s="214"/>
      <c r="DBV49" s="214"/>
      <c r="DBW49" s="214"/>
      <c r="DBX49" s="214"/>
      <c r="DBY49" s="214"/>
      <c r="DBZ49" s="214"/>
      <c r="DCA49" s="214"/>
      <c r="DCB49" s="214"/>
      <c r="DCC49" s="214"/>
      <c r="DCD49" s="214"/>
      <c r="DCE49" s="214"/>
      <c r="DCF49" s="214"/>
      <c r="DCG49" s="214"/>
      <c r="DCH49" s="214"/>
      <c r="DCI49" s="214"/>
      <c r="DCJ49" s="214"/>
      <c r="DCK49" s="214"/>
      <c r="DCL49" s="214"/>
      <c r="DCM49" s="214"/>
      <c r="DCN49" s="214"/>
      <c r="DCO49" s="214"/>
      <c r="DCP49" s="214"/>
      <c r="DCQ49" s="214"/>
      <c r="DCR49" s="214"/>
      <c r="DCS49" s="214"/>
      <c r="DCT49" s="214"/>
      <c r="DCU49" s="214"/>
      <c r="DCV49" s="214"/>
      <c r="DCW49" s="214"/>
      <c r="DCX49" s="214"/>
      <c r="DCY49" s="214"/>
      <c r="DCZ49" s="214"/>
      <c r="DDA49" s="214"/>
      <c r="DDB49" s="214"/>
      <c r="DDC49" s="214"/>
      <c r="DDD49" s="214"/>
      <c r="DDE49" s="214"/>
      <c r="DDF49" s="214"/>
      <c r="DDG49" s="214"/>
      <c r="DDH49" s="214"/>
      <c r="DDI49" s="214"/>
      <c r="DDJ49" s="214"/>
      <c r="DDK49" s="214"/>
      <c r="DDL49" s="214"/>
      <c r="DDM49" s="214"/>
      <c r="DDN49" s="214"/>
      <c r="DDO49" s="214"/>
      <c r="DDP49" s="214"/>
      <c r="DDQ49" s="214"/>
      <c r="DDR49" s="214"/>
      <c r="DDS49" s="214"/>
      <c r="DDT49" s="214"/>
      <c r="DDU49" s="214"/>
      <c r="DDV49" s="214"/>
      <c r="DDW49" s="214"/>
      <c r="DDX49" s="214"/>
      <c r="DDY49" s="214"/>
      <c r="DDZ49" s="214"/>
      <c r="DEA49" s="214"/>
      <c r="DEB49" s="214"/>
      <c r="DEC49" s="214"/>
      <c r="DED49" s="214"/>
      <c r="DEE49" s="214"/>
      <c r="DEF49" s="214"/>
      <c r="DEG49" s="214"/>
      <c r="DEH49" s="214"/>
      <c r="DEI49" s="214"/>
      <c r="DEJ49" s="214"/>
      <c r="DEK49" s="214"/>
      <c r="DEL49" s="214"/>
      <c r="DEM49" s="214"/>
      <c r="DEN49" s="214"/>
      <c r="DEO49" s="214"/>
      <c r="DEP49" s="214"/>
      <c r="DEQ49" s="214"/>
      <c r="DER49" s="214"/>
      <c r="DES49" s="214"/>
      <c r="DET49" s="214"/>
      <c r="DEU49" s="214"/>
      <c r="DEV49" s="214"/>
      <c r="DEW49" s="214"/>
      <c r="DEX49" s="214"/>
      <c r="DEY49" s="214"/>
      <c r="DEZ49" s="214"/>
      <c r="DFA49" s="214"/>
      <c r="DFB49" s="214"/>
      <c r="DFC49" s="214"/>
      <c r="DFD49" s="214"/>
      <c r="DFE49" s="214"/>
      <c r="DFF49" s="214"/>
      <c r="DFG49" s="214"/>
      <c r="DFH49" s="214"/>
      <c r="DFI49" s="214"/>
      <c r="DFJ49" s="214"/>
      <c r="DFK49" s="214"/>
      <c r="DFL49" s="214"/>
      <c r="DFM49" s="214"/>
      <c r="DFN49" s="214"/>
      <c r="DFO49" s="214"/>
      <c r="DFP49" s="214"/>
      <c r="DFQ49" s="214"/>
      <c r="DFR49" s="214"/>
      <c r="DFS49" s="214"/>
      <c r="DFT49" s="214"/>
      <c r="DFU49" s="214"/>
      <c r="DFV49" s="214"/>
      <c r="DFW49" s="214"/>
      <c r="DFX49" s="214"/>
      <c r="DFY49" s="214"/>
      <c r="DFZ49" s="214"/>
      <c r="DGA49" s="214"/>
      <c r="DGB49" s="214"/>
      <c r="DGC49" s="214"/>
      <c r="DGD49" s="214"/>
      <c r="DGE49" s="214"/>
      <c r="DGF49" s="214"/>
      <c r="DGG49" s="214"/>
      <c r="DGH49" s="214"/>
      <c r="DGI49" s="214"/>
      <c r="DGJ49" s="214"/>
      <c r="DGK49" s="214"/>
      <c r="DGL49" s="214"/>
      <c r="DGM49" s="214"/>
      <c r="DGN49" s="214"/>
      <c r="DGO49" s="214"/>
      <c r="DGP49" s="214"/>
      <c r="DGQ49" s="214"/>
      <c r="DGR49" s="214"/>
      <c r="DGS49" s="214"/>
      <c r="DGT49" s="214"/>
      <c r="DGU49" s="214"/>
      <c r="DGV49" s="214"/>
      <c r="DGW49" s="214"/>
      <c r="DGX49" s="214"/>
      <c r="DGY49" s="214"/>
      <c r="DGZ49" s="214"/>
      <c r="DHA49" s="214"/>
      <c r="DHB49" s="214"/>
      <c r="DHC49" s="214"/>
      <c r="DHD49" s="214"/>
      <c r="DHE49" s="214"/>
      <c r="DHF49" s="214"/>
      <c r="DHG49" s="214"/>
      <c r="DHH49" s="214"/>
      <c r="DHI49" s="214"/>
      <c r="DHJ49" s="214"/>
      <c r="DHK49" s="214"/>
      <c r="DHL49" s="214"/>
      <c r="DHM49" s="214"/>
      <c r="DHN49" s="214"/>
      <c r="DHO49" s="214"/>
      <c r="DHP49" s="214"/>
      <c r="DHQ49" s="214"/>
      <c r="DHR49" s="214"/>
      <c r="DHS49" s="214"/>
      <c r="DHT49" s="214"/>
      <c r="DHU49" s="214"/>
      <c r="DHV49" s="214"/>
      <c r="DHW49" s="214"/>
      <c r="DHX49" s="214"/>
      <c r="DHY49" s="214"/>
      <c r="DHZ49" s="214"/>
      <c r="DIA49" s="214"/>
      <c r="DIB49" s="214"/>
      <c r="DIC49" s="214"/>
      <c r="DID49" s="214"/>
      <c r="DIE49" s="214"/>
      <c r="DIF49" s="214"/>
      <c r="DIG49" s="214"/>
      <c r="DIH49" s="214"/>
      <c r="DII49" s="214"/>
      <c r="DIJ49" s="214"/>
      <c r="DIK49" s="214"/>
      <c r="DIL49" s="214"/>
      <c r="DIM49" s="214"/>
      <c r="DIN49" s="214"/>
      <c r="DIO49" s="214"/>
      <c r="DIP49" s="214"/>
      <c r="DIQ49" s="214"/>
      <c r="DIR49" s="214"/>
      <c r="DIS49" s="214"/>
      <c r="DIT49" s="214"/>
      <c r="DIU49" s="214"/>
      <c r="DIV49" s="214"/>
      <c r="DIW49" s="214"/>
      <c r="DIX49" s="214"/>
      <c r="DIY49" s="214"/>
      <c r="DIZ49" s="214"/>
      <c r="DJA49" s="214"/>
      <c r="DJB49" s="214"/>
      <c r="DJC49" s="214"/>
      <c r="DJD49" s="214"/>
      <c r="DJE49" s="214"/>
      <c r="DJF49" s="214"/>
      <c r="DJG49" s="214"/>
      <c r="DJH49" s="214"/>
      <c r="DJI49" s="214"/>
      <c r="DJJ49" s="214"/>
      <c r="DJK49" s="214"/>
      <c r="DJL49" s="214"/>
      <c r="DJM49" s="214"/>
      <c r="DJN49" s="214"/>
      <c r="DJO49" s="214"/>
      <c r="DJP49" s="214"/>
      <c r="DJQ49" s="214"/>
      <c r="DJR49" s="214"/>
      <c r="DJS49" s="214"/>
      <c r="DJT49" s="214"/>
      <c r="DJU49" s="214"/>
      <c r="DJV49" s="214"/>
      <c r="DJW49" s="214"/>
      <c r="DJX49" s="214"/>
      <c r="DJY49" s="214"/>
      <c r="DJZ49" s="214"/>
      <c r="DKA49" s="214"/>
      <c r="DKB49" s="214"/>
      <c r="DKC49" s="214"/>
      <c r="DKD49" s="214"/>
      <c r="DKE49" s="214"/>
      <c r="DKF49" s="214"/>
      <c r="DKG49" s="214"/>
      <c r="DKH49" s="214"/>
      <c r="DKI49" s="214"/>
      <c r="DKJ49" s="214"/>
      <c r="DKK49" s="214"/>
      <c r="DKL49" s="214"/>
      <c r="DKM49" s="214"/>
      <c r="DKN49" s="214"/>
      <c r="DKO49" s="214"/>
      <c r="DKP49" s="214"/>
      <c r="DKQ49" s="214"/>
      <c r="DKR49" s="214"/>
      <c r="DKS49" s="214"/>
      <c r="DKT49" s="214"/>
      <c r="DKU49" s="214"/>
      <c r="DKV49" s="214"/>
      <c r="DKW49" s="214"/>
      <c r="DKX49" s="214"/>
      <c r="DKY49" s="214"/>
      <c r="DKZ49" s="214"/>
      <c r="DLA49" s="214"/>
      <c r="DLB49" s="214"/>
      <c r="DLC49" s="214"/>
      <c r="DLD49" s="214"/>
      <c r="DLE49" s="214"/>
      <c r="DLF49" s="214"/>
      <c r="DLG49" s="214"/>
      <c r="DLH49" s="214"/>
      <c r="DLI49" s="214"/>
      <c r="DLJ49" s="214"/>
      <c r="DLK49" s="214"/>
      <c r="DLL49" s="214"/>
      <c r="DLM49" s="214"/>
      <c r="DLN49" s="214"/>
      <c r="DLO49" s="214"/>
      <c r="DLP49" s="214"/>
      <c r="DLQ49" s="214"/>
      <c r="DLR49" s="214"/>
      <c r="DLS49" s="214"/>
      <c r="DLT49" s="214"/>
      <c r="DLU49" s="214"/>
      <c r="DLV49" s="214"/>
      <c r="DLW49" s="214"/>
      <c r="DLX49" s="214"/>
      <c r="DLY49" s="214"/>
      <c r="DLZ49" s="214"/>
      <c r="DMA49" s="214"/>
      <c r="DMB49" s="214"/>
      <c r="DMC49" s="214"/>
      <c r="DMD49" s="214"/>
      <c r="DME49" s="214"/>
      <c r="DMF49" s="214"/>
      <c r="DMG49" s="214"/>
      <c r="DMH49" s="214"/>
      <c r="DMI49" s="214"/>
      <c r="DMJ49" s="214"/>
      <c r="DMK49" s="214"/>
      <c r="DML49" s="214"/>
      <c r="DMM49" s="214"/>
      <c r="DMN49" s="214"/>
      <c r="DMO49" s="214"/>
      <c r="DMP49" s="214"/>
      <c r="DMQ49" s="214"/>
      <c r="DMR49" s="214"/>
      <c r="DMS49" s="214"/>
      <c r="DMT49" s="214"/>
      <c r="DMU49" s="214"/>
      <c r="DMV49" s="214"/>
      <c r="DMW49" s="214"/>
      <c r="DMX49" s="214"/>
      <c r="DMY49" s="214"/>
      <c r="DMZ49" s="214"/>
      <c r="DNA49" s="214"/>
      <c r="DNB49" s="214"/>
      <c r="DNC49" s="214"/>
      <c r="DND49" s="214"/>
      <c r="DNE49" s="214"/>
      <c r="DNF49" s="214"/>
      <c r="DNG49" s="214"/>
      <c r="DNH49" s="214"/>
      <c r="DNI49" s="214"/>
      <c r="DNJ49" s="214"/>
      <c r="DNK49" s="214"/>
      <c r="DNL49" s="214"/>
      <c r="DNM49" s="214"/>
      <c r="DNN49" s="214"/>
      <c r="DNO49" s="214"/>
      <c r="DNP49" s="214"/>
      <c r="DNQ49" s="214"/>
      <c r="DNR49" s="214"/>
      <c r="DNS49" s="214"/>
      <c r="DNT49" s="214"/>
      <c r="DNU49" s="214"/>
      <c r="DNV49" s="214"/>
      <c r="DNW49" s="214"/>
      <c r="DNX49" s="214"/>
      <c r="DNY49" s="214"/>
      <c r="DNZ49" s="214"/>
      <c r="DOA49" s="214"/>
      <c r="DOB49" s="214"/>
      <c r="DOC49" s="214"/>
      <c r="DOD49" s="214"/>
      <c r="DOE49" s="214"/>
      <c r="DOF49" s="214"/>
      <c r="DOG49" s="214"/>
      <c r="DOH49" s="214"/>
      <c r="DOI49" s="214"/>
      <c r="DOJ49" s="214"/>
      <c r="DOK49" s="214"/>
      <c r="DOL49" s="214"/>
      <c r="DOM49" s="214"/>
      <c r="DON49" s="214"/>
      <c r="DOO49" s="214"/>
      <c r="DOP49" s="214"/>
      <c r="DOQ49" s="214"/>
      <c r="DOR49" s="214"/>
      <c r="DOS49" s="214"/>
      <c r="DOT49" s="214"/>
      <c r="DOU49" s="214"/>
      <c r="DOV49" s="214"/>
      <c r="DOW49" s="214"/>
      <c r="DOX49" s="214"/>
      <c r="DOY49" s="214"/>
      <c r="DOZ49" s="214"/>
      <c r="DPA49" s="214"/>
      <c r="DPB49" s="214"/>
      <c r="DPC49" s="214"/>
      <c r="DPD49" s="214"/>
      <c r="DPE49" s="214"/>
      <c r="DPF49" s="214"/>
      <c r="DPG49" s="214"/>
      <c r="DPH49" s="214"/>
      <c r="DPI49" s="214"/>
      <c r="DPJ49" s="214"/>
      <c r="DPK49" s="214"/>
      <c r="DPL49" s="214"/>
      <c r="DPM49" s="214"/>
      <c r="DPN49" s="214"/>
      <c r="DPO49" s="214"/>
      <c r="DPP49" s="214"/>
      <c r="DPQ49" s="214"/>
      <c r="DPR49" s="214"/>
      <c r="DPS49" s="214"/>
      <c r="DPT49" s="214"/>
      <c r="DPU49" s="214"/>
      <c r="DPV49" s="214"/>
      <c r="DPW49" s="214"/>
      <c r="DPX49" s="214"/>
      <c r="DPY49" s="214"/>
      <c r="DPZ49" s="214"/>
      <c r="DQA49" s="214"/>
      <c r="DQB49" s="214"/>
      <c r="DQC49" s="214"/>
      <c r="DQD49" s="214"/>
      <c r="DQE49" s="214"/>
      <c r="DQF49" s="214"/>
      <c r="DQG49" s="214"/>
      <c r="DQH49" s="214"/>
      <c r="DQI49" s="214"/>
      <c r="DQJ49" s="214"/>
      <c r="DQK49" s="214"/>
      <c r="DQL49" s="214"/>
      <c r="DQM49" s="214"/>
      <c r="DQN49" s="214"/>
      <c r="DQO49" s="214"/>
      <c r="DQP49" s="214"/>
      <c r="DQQ49" s="214"/>
      <c r="DQR49" s="214"/>
      <c r="DQS49" s="214"/>
      <c r="DQT49" s="214"/>
      <c r="DQU49" s="214"/>
      <c r="DQV49" s="214"/>
      <c r="DQW49" s="214"/>
      <c r="DQX49" s="214"/>
      <c r="DQY49" s="214"/>
      <c r="DQZ49" s="214"/>
      <c r="DRA49" s="214"/>
      <c r="DRB49" s="214"/>
      <c r="DRC49" s="214"/>
      <c r="DRD49" s="214"/>
      <c r="DRE49" s="214"/>
      <c r="DRF49" s="214"/>
      <c r="DRG49" s="214"/>
      <c r="DRH49" s="214"/>
      <c r="DRI49" s="214"/>
      <c r="DRJ49" s="214"/>
      <c r="DRK49" s="214"/>
      <c r="DRL49" s="214"/>
      <c r="DRM49" s="214"/>
      <c r="DRN49" s="214"/>
      <c r="DRO49" s="214"/>
      <c r="DRP49" s="214"/>
      <c r="DRQ49" s="214"/>
      <c r="DRR49" s="214"/>
      <c r="DRS49" s="214"/>
      <c r="DRT49" s="214"/>
      <c r="DRU49" s="214"/>
      <c r="DRV49" s="214"/>
      <c r="DRW49" s="214"/>
      <c r="DRX49" s="214"/>
      <c r="DRY49" s="214"/>
      <c r="DRZ49" s="214"/>
      <c r="DSA49" s="214"/>
      <c r="DSB49" s="214"/>
      <c r="DSC49" s="214"/>
      <c r="DSD49" s="214"/>
      <c r="DSE49" s="214"/>
      <c r="DSF49" s="214"/>
      <c r="DSG49" s="214"/>
      <c r="DSH49" s="214"/>
      <c r="DSI49" s="214"/>
      <c r="DSJ49" s="214"/>
      <c r="DSK49" s="214"/>
      <c r="DSL49" s="214"/>
      <c r="DSM49" s="214"/>
      <c r="DSN49" s="214"/>
      <c r="DSO49" s="214"/>
      <c r="DSP49" s="214"/>
      <c r="DSQ49" s="214"/>
      <c r="DSR49" s="214"/>
      <c r="DSS49" s="214"/>
      <c r="DST49" s="214"/>
      <c r="DSU49" s="214"/>
      <c r="DSV49" s="214"/>
      <c r="DSW49" s="214"/>
      <c r="DSX49" s="214"/>
      <c r="DSY49" s="214"/>
      <c r="DSZ49" s="214"/>
      <c r="DTA49" s="214"/>
      <c r="DTB49" s="214"/>
      <c r="DTC49" s="214"/>
      <c r="DTD49" s="214"/>
      <c r="DTE49" s="214"/>
      <c r="DTF49" s="214"/>
      <c r="DTG49" s="214"/>
      <c r="DTH49" s="214"/>
      <c r="DTI49" s="214"/>
      <c r="DTJ49" s="214"/>
      <c r="DTK49" s="214"/>
      <c r="DTL49" s="214"/>
      <c r="DTM49" s="214"/>
      <c r="DTN49" s="214"/>
      <c r="DTO49" s="214"/>
      <c r="DTP49" s="214"/>
      <c r="DTQ49" s="214"/>
      <c r="DTR49" s="214"/>
      <c r="DTS49" s="214"/>
      <c r="DTT49" s="214"/>
      <c r="DTU49" s="214"/>
      <c r="DTV49" s="214"/>
      <c r="DTW49" s="214"/>
      <c r="DTX49" s="214"/>
      <c r="DTY49" s="214"/>
      <c r="DTZ49" s="214"/>
      <c r="DUA49" s="214"/>
      <c r="DUB49" s="214"/>
      <c r="DUC49" s="214"/>
      <c r="DUD49" s="214"/>
      <c r="DUE49" s="214"/>
      <c r="DUF49" s="214"/>
      <c r="DUG49" s="214"/>
      <c r="DUH49" s="214"/>
      <c r="DUI49" s="214"/>
      <c r="DUJ49" s="214"/>
      <c r="DUK49" s="214"/>
      <c r="DUL49" s="214"/>
      <c r="DUM49" s="214"/>
      <c r="DUN49" s="214"/>
      <c r="DUO49" s="214"/>
      <c r="DUP49" s="214"/>
      <c r="DUQ49" s="214"/>
      <c r="DUR49" s="214"/>
      <c r="DUS49" s="214"/>
      <c r="DUT49" s="214"/>
      <c r="DUU49" s="214"/>
      <c r="DUV49" s="214"/>
      <c r="DUW49" s="214"/>
      <c r="DUX49" s="214"/>
      <c r="DUY49" s="214"/>
      <c r="DUZ49" s="214"/>
      <c r="DVA49" s="214"/>
      <c r="DVB49" s="214"/>
      <c r="DVC49" s="214"/>
      <c r="DVD49" s="214"/>
      <c r="DVE49" s="214"/>
      <c r="DVF49" s="214"/>
      <c r="DVG49" s="214"/>
      <c r="DVH49" s="214"/>
      <c r="DVI49" s="214"/>
      <c r="DVJ49" s="214"/>
      <c r="DVK49" s="214"/>
      <c r="DVL49" s="214"/>
      <c r="DVM49" s="214"/>
      <c r="DVN49" s="214"/>
      <c r="DVO49" s="214"/>
      <c r="DVP49" s="214"/>
      <c r="DVQ49" s="214"/>
      <c r="DVR49" s="214"/>
      <c r="DVS49" s="214"/>
      <c r="DVT49" s="214"/>
      <c r="DVU49" s="214"/>
      <c r="DVV49" s="214"/>
      <c r="DVW49" s="214"/>
      <c r="DVX49" s="214"/>
      <c r="DVY49" s="214"/>
      <c r="DVZ49" s="214"/>
      <c r="DWA49" s="214"/>
      <c r="DWB49" s="214"/>
      <c r="DWC49" s="214"/>
      <c r="DWD49" s="214"/>
      <c r="DWE49" s="214"/>
      <c r="DWF49" s="214"/>
      <c r="DWG49" s="214"/>
      <c r="DWH49" s="214"/>
      <c r="DWI49" s="214"/>
      <c r="DWJ49" s="214"/>
      <c r="DWK49" s="214"/>
      <c r="DWL49" s="214"/>
      <c r="DWM49" s="214"/>
      <c r="DWN49" s="214"/>
      <c r="DWO49" s="214"/>
      <c r="DWP49" s="214"/>
      <c r="DWQ49" s="214"/>
      <c r="DWR49" s="214"/>
      <c r="DWS49" s="214"/>
      <c r="DWT49" s="214"/>
      <c r="DWU49" s="214"/>
      <c r="DWV49" s="214"/>
      <c r="DWW49" s="214"/>
      <c r="DWX49" s="214"/>
      <c r="DWY49" s="214"/>
      <c r="DWZ49" s="214"/>
      <c r="DXA49" s="214"/>
      <c r="DXB49" s="214"/>
      <c r="DXC49" s="214"/>
      <c r="DXD49" s="214"/>
      <c r="DXE49" s="214"/>
      <c r="DXF49" s="214"/>
      <c r="DXG49" s="214"/>
      <c r="DXH49" s="214"/>
      <c r="DXI49" s="214"/>
      <c r="DXJ49" s="214"/>
      <c r="DXK49" s="214"/>
      <c r="DXL49" s="214"/>
      <c r="DXM49" s="214"/>
      <c r="DXN49" s="214"/>
      <c r="DXO49" s="214"/>
      <c r="DXP49" s="214"/>
      <c r="DXQ49" s="214"/>
      <c r="DXR49" s="214"/>
      <c r="DXS49" s="214"/>
      <c r="DXT49" s="214"/>
      <c r="DXU49" s="214"/>
      <c r="DXV49" s="214"/>
      <c r="DXW49" s="214"/>
      <c r="DXX49" s="214"/>
      <c r="DXY49" s="214"/>
      <c r="DXZ49" s="214"/>
      <c r="DYA49" s="214"/>
      <c r="DYB49" s="214"/>
      <c r="DYC49" s="214"/>
      <c r="DYD49" s="214"/>
      <c r="DYE49" s="214"/>
      <c r="DYF49" s="214"/>
      <c r="DYG49" s="214"/>
      <c r="DYH49" s="214"/>
      <c r="DYI49" s="214"/>
      <c r="DYJ49" s="214"/>
      <c r="DYK49" s="214"/>
      <c r="DYL49" s="214"/>
      <c r="DYM49" s="214"/>
      <c r="DYN49" s="214"/>
      <c r="DYO49" s="214"/>
      <c r="DYP49" s="214"/>
      <c r="DYQ49" s="214"/>
      <c r="DYR49" s="214"/>
      <c r="DYS49" s="214"/>
      <c r="DYT49" s="214"/>
      <c r="DYU49" s="214"/>
      <c r="DYV49" s="214"/>
      <c r="DYW49" s="214"/>
      <c r="DYX49" s="214"/>
      <c r="DYY49" s="214"/>
      <c r="DYZ49" s="214"/>
      <c r="DZA49" s="214"/>
      <c r="DZB49" s="214"/>
      <c r="DZC49" s="214"/>
      <c r="DZD49" s="214"/>
      <c r="DZE49" s="214"/>
      <c r="DZF49" s="214"/>
      <c r="DZG49" s="214"/>
      <c r="DZH49" s="214"/>
      <c r="DZI49" s="214"/>
      <c r="DZJ49" s="214"/>
      <c r="DZK49" s="214"/>
      <c r="DZL49" s="214"/>
      <c r="DZM49" s="214"/>
      <c r="DZN49" s="214"/>
      <c r="DZO49" s="214"/>
      <c r="DZP49" s="214"/>
      <c r="DZQ49" s="214"/>
      <c r="DZR49" s="214"/>
      <c r="DZS49" s="214"/>
      <c r="DZT49" s="214"/>
      <c r="DZU49" s="214"/>
      <c r="DZV49" s="214"/>
      <c r="DZW49" s="214"/>
      <c r="DZX49" s="214"/>
      <c r="DZY49" s="214"/>
      <c r="DZZ49" s="214"/>
      <c r="EAA49" s="214"/>
      <c r="EAB49" s="214"/>
      <c r="EAC49" s="214"/>
      <c r="EAD49" s="214"/>
      <c r="EAE49" s="214"/>
      <c r="EAF49" s="214"/>
      <c r="EAG49" s="214"/>
      <c r="EAH49" s="214"/>
      <c r="EAI49" s="214"/>
      <c r="EAJ49" s="214"/>
      <c r="EAK49" s="214"/>
      <c r="EAL49" s="214"/>
      <c r="EAM49" s="214"/>
      <c r="EAN49" s="214"/>
      <c r="EAO49" s="214"/>
      <c r="EAP49" s="214"/>
      <c r="EAQ49" s="214"/>
      <c r="EAR49" s="214"/>
      <c r="EAS49" s="214"/>
      <c r="EAT49" s="214"/>
      <c r="EAU49" s="214"/>
      <c r="EAV49" s="214"/>
      <c r="EAW49" s="214"/>
      <c r="EAX49" s="214"/>
      <c r="EAY49" s="214"/>
      <c r="EAZ49" s="214"/>
      <c r="EBA49" s="214"/>
      <c r="EBB49" s="214"/>
      <c r="EBC49" s="214"/>
      <c r="EBD49" s="214"/>
      <c r="EBE49" s="214"/>
      <c r="EBF49" s="214"/>
      <c r="EBG49" s="214"/>
      <c r="EBH49" s="214"/>
      <c r="EBI49" s="214"/>
      <c r="EBJ49" s="214"/>
      <c r="EBK49" s="214"/>
      <c r="EBL49" s="214"/>
      <c r="EBM49" s="214"/>
      <c r="EBN49" s="214"/>
      <c r="EBO49" s="214"/>
      <c r="EBP49" s="214"/>
      <c r="EBQ49" s="214"/>
      <c r="EBR49" s="214"/>
      <c r="EBS49" s="214"/>
      <c r="EBT49" s="214"/>
      <c r="EBU49" s="214"/>
      <c r="EBV49" s="214"/>
      <c r="EBW49" s="214"/>
      <c r="EBX49" s="214"/>
      <c r="EBY49" s="214"/>
      <c r="EBZ49" s="214"/>
      <c r="ECA49" s="214"/>
      <c r="ECB49" s="214"/>
      <c r="ECC49" s="214"/>
      <c r="ECD49" s="214"/>
      <c r="ECE49" s="214"/>
      <c r="ECF49" s="214"/>
      <c r="ECG49" s="214"/>
      <c r="ECH49" s="214"/>
      <c r="ECI49" s="214"/>
      <c r="ECJ49" s="214"/>
      <c r="ECK49" s="214"/>
      <c r="ECL49" s="214"/>
      <c r="ECM49" s="214"/>
      <c r="ECN49" s="214"/>
      <c r="ECO49" s="214"/>
      <c r="ECP49" s="214"/>
      <c r="ECQ49" s="214"/>
      <c r="ECR49" s="214"/>
      <c r="ECS49" s="214"/>
      <c r="ECT49" s="214"/>
      <c r="ECU49" s="214"/>
      <c r="ECV49" s="214"/>
      <c r="ECW49" s="214"/>
      <c r="ECX49" s="214"/>
      <c r="ECY49" s="214"/>
      <c r="ECZ49" s="214"/>
      <c r="EDA49" s="214"/>
      <c r="EDB49" s="214"/>
      <c r="EDC49" s="214"/>
      <c r="EDD49" s="214"/>
      <c r="EDE49" s="214"/>
      <c r="EDF49" s="214"/>
      <c r="EDG49" s="214"/>
      <c r="EDH49" s="214"/>
      <c r="EDI49" s="214"/>
      <c r="EDJ49" s="214"/>
      <c r="EDK49" s="214"/>
      <c r="EDL49" s="214"/>
      <c r="EDM49" s="214"/>
      <c r="EDN49" s="214"/>
      <c r="EDO49" s="214"/>
      <c r="EDP49" s="214"/>
      <c r="EDQ49" s="214"/>
      <c r="EDR49" s="214"/>
      <c r="EDS49" s="214"/>
      <c r="EDT49" s="214"/>
      <c r="EDU49" s="214"/>
      <c r="EDV49" s="214"/>
      <c r="EDW49" s="214"/>
      <c r="EDX49" s="214"/>
      <c r="EDY49" s="214"/>
      <c r="EDZ49" s="214"/>
      <c r="EEA49" s="214"/>
      <c r="EEB49" s="214"/>
      <c r="EEC49" s="214"/>
      <c r="EED49" s="214"/>
      <c r="EEE49" s="214"/>
      <c r="EEF49" s="214"/>
      <c r="EEG49" s="214"/>
      <c r="EEH49" s="214"/>
      <c r="EEI49" s="214"/>
      <c r="EEJ49" s="214"/>
      <c r="EEK49" s="214"/>
      <c r="EEL49" s="214"/>
      <c r="EEM49" s="214"/>
      <c r="EEN49" s="214"/>
      <c r="EEO49" s="214"/>
      <c r="EEP49" s="214"/>
      <c r="EEQ49" s="214"/>
      <c r="EER49" s="214"/>
      <c r="EES49" s="214"/>
      <c r="EET49" s="214"/>
      <c r="EEU49" s="214"/>
      <c r="EEV49" s="214"/>
      <c r="EEW49" s="214"/>
      <c r="EEX49" s="214"/>
      <c r="EEY49" s="214"/>
      <c r="EEZ49" s="214"/>
      <c r="EFA49" s="214"/>
      <c r="EFB49" s="214"/>
      <c r="EFC49" s="214"/>
      <c r="EFD49" s="214"/>
      <c r="EFE49" s="214"/>
      <c r="EFF49" s="214"/>
      <c r="EFG49" s="214"/>
      <c r="EFH49" s="214"/>
      <c r="EFI49" s="214"/>
      <c r="EFJ49" s="214"/>
      <c r="EFK49" s="214"/>
      <c r="EFL49" s="214"/>
      <c r="EFM49" s="214"/>
      <c r="EFN49" s="214"/>
      <c r="EFO49" s="214"/>
      <c r="EFP49" s="214"/>
      <c r="EFQ49" s="214"/>
      <c r="EFR49" s="214"/>
      <c r="EFS49" s="214"/>
      <c r="EFT49" s="214"/>
      <c r="EFU49" s="214"/>
      <c r="EFV49" s="214"/>
      <c r="EFW49" s="214"/>
      <c r="EFX49" s="214"/>
      <c r="EFY49" s="214"/>
      <c r="EFZ49" s="214"/>
      <c r="EGA49" s="214"/>
      <c r="EGB49" s="214"/>
      <c r="EGC49" s="214"/>
      <c r="EGD49" s="214"/>
      <c r="EGE49" s="214"/>
      <c r="EGF49" s="214"/>
      <c r="EGG49" s="214"/>
      <c r="EGH49" s="214"/>
      <c r="EGI49" s="214"/>
      <c r="EGJ49" s="214"/>
      <c r="EGK49" s="214"/>
      <c r="EGL49" s="214"/>
      <c r="EGM49" s="214"/>
      <c r="EGN49" s="214"/>
      <c r="EGO49" s="214"/>
      <c r="EGP49" s="214"/>
      <c r="EGQ49" s="214"/>
      <c r="EGR49" s="214"/>
      <c r="EGS49" s="214"/>
      <c r="EGT49" s="214"/>
      <c r="EGU49" s="214"/>
      <c r="EGV49" s="214"/>
      <c r="EGW49" s="214"/>
      <c r="EGX49" s="214"/>
      <c r="EGY49" s="214"/>
      <c r="EGZ49" s="214"/>
      <c r="EHA49" s="214"/>
      <c r="EHB49" s="214"/>
      <c r="EHC49" s="214"/>
      <c r="EHD49" s="214"/>
      <c r="EHE49" s="214"/>
      <c r="EHF49" s="214"/>
      <c r="EHG49" s="214"/>
      <c r="EHH49" s="214"/>
      <c r="EHI49" s="214"/>
      <c r="EHJ49" s="214"/>
      <c r="EHK49" s="214"/>
      <c r="EHL49" s="214"/>
      <c r="EHM49" s="214"/>
      <c r="EHN49" s="214"/>
      <c r="EHO49" s="214"/>
      <c r="EHP49" s="214"/>
      <c r="EHQ49" s="214"/>
      <c r="EHR49" s="214"/>
      <c r="EHS49" s="214"/>
      <c r="EHT49" s="214"/>
      <c r="EHU49" s="214"/>
      <c r="EHV49" s="214"/>
      <c r="EHW49" s="214"/>
      <c r="EHX49" s="214"/>
      <c r="EHY49" s="214"/>
      <c r="EHZ49" s="214"/>
      <c r="EIA49" s="214"/>
      <c r="EIB49" s="214"/>
      <c r="EIC49" s="214"/>
      <c r="EID49" s="214"/>
      <c r="EIE49" s="214"/>
      <c r="EIF49" s="214"/>
      <c r="EIG49" s="214"/>
      <c r="EIH49" s="214"/>
      <c r="EII49" s="214"/>
      <c r="EIJ49" s="214"/>
      <c r="EIK49" s="214"/>
      <c r="EIL49" s="214"/>
      <c r="EIM49" s="214"/>
      <c r="EIN49" s="214"/>
      <c r="EIO49" s="214"/>
      <c r="EIP49" s="214"/>
      <c r="EIQ49" s="214"/>
      <c r="EIR49" s="214"/>
      <c r="EIS49" s="214"/>
      <c r="EIT49" s="214"/>
      <c r="EIU49" s="214"/>
      <c r="EIV49" s="214"/>
      <c r="EIW49" s="214"/>
      <c r="EIX49" s="214"/>
      <c r="EIY49" s="214"/>
      <c r="EIZ49" s="214"/>
      <c r="EJA49" s="214"/>
      <c r="EJB49" s="214"/>
      <c r="EJC49" s="214"/>
      <c r="EJD49" s="214"/>
      <c r="EJE49" s="214"/>
      <c r="EJF49" s="214"/>
      <c r="EJG49" s="214"/>
      <c r="EJH49" s="214"/>
      <c r="EJI49" s="214"/>
      <c r="EJJ49" s="214"/>
      <c r="EJK49" s="214"/>
      <c r="EJL49" s="214"/>
      <c r="EJM49" s="214"/>
      <c r="EJN49" s="214"/>
      <c r="EJO49" s="214"/>
      <c r="EJP49" s="214"/>
      <c r="EJQ49" s="214"/>
      <c r="EJR49" s="214"/>
      <c r="EJS49" s="214"/>
      <c r="EJT49" s="214"/>
      <c r="EJU49" s="214"/>
      <c r="EJV49" s="214"/>
      <c r="EJW49" s="214"/>
      <c r="EJX49" s="214"/>
      <c r="EJY49" s="214"/>
      <c r="EJZ49" s="214"/>
      <c r="EKA49" s="214"/>
      <c r="EKB49" s="214"/>
      <c r="EKC49" s="214"/>
      <c r="EKD49" s="214"/>
      <c r="EKE49" s="214"/>
      <c r="EKF49" s="214"/>
      <c r="EKG49" s="214"/>
      <c r="EKH49" s="214"/>
      <c r="EKI49" s="214"/>
      <c r="EKJ49" s="214"/>
      <c r="EKK49" s="214"/>
      <c r="EKL49" s="214"/>
      <c r="EKM49" s="214"/>
      <c r="EKN49" s="214"/>
      <c r="EKO49" s="214"/>
      <c r="EKP49" s="214"/>
      <c r="EKQ49" s="214"/>
      <c r="EKR49" s="214"/>
      <c r="EKS49" s="214"/>
      <c r="EKT49" s="214"/>
      <c r="EKU49" s="214"/>
      <c r="EKV49" s="214"/>
      <c r="EKW49" s="214"/>
      <c r="EKX49" s="214"/>
      <c r="EKY49" s="214"/>
      <c r="EKZ49" s="214"/>
      <c r="ELA49" s="214"/>
      <c r="ELB49" s="214"/>
      <c r="ELC49" s="214"/>
      <c r="ELD49" s="214"/>
      <c r="ELE49" s="214"/>
      <c r="ELF49" s="214"/>
      <c r="ELG49" s="214"/>
      <c r="ELH49" s="214"/>
      <c r="ELI49" s="214"/>
      <c r="ELJ49" s="214"/>
      <c r="ELK49" s="214"/>
      <c r="ELL49" s="214"/>
      <c r="ELM49" s="214"/>
      <c r="ELN49" s="214"/>
      <c r="ELO49" s="214"/>
      <c r="ELP49" s="214"/>
      <c r="ELQ49" s="214"/>
      <c r="ELR49" s="214"/>
      <c r="ELS49" s="214"/>
      <c r="ELT49" s="214"/>
      <c r="ELU49" s="214"/>
      <c r="ELV49" s="214"/>
      <c r="ELW49" s="214"/>
      <c r="ELX49" s="214"/>
      <c r="ELY49" s="214"/>
      <c r="ELZ49" s="214"/>
      <c r="EMA49" s="214"/>
      <c r="EMB49" s="214"/>
      <c r="EMC49" s="214"/>
      <c r="EMD49" s="214"/>
      <c r="EME49" s="214"/>
      <c r="EMF49" s="214"/>
      <c r="EMG49" s="214"/>
      <c r="EMH49" s="214"/>
      <c r="EMI49" s="214"/>
      <c r="EMJ49" s="214"/>
      <c r="EMK49" s="214"/>
      <c r="EML49" s="214"/>
      <c r="EMM49" s="214"/>
      <c r="EMN49" s="214"/>
      <c r="EMO49" s="214"/>
      <c r="EMP49" s="214"/>
      <c r="EMQ49" s="214"/>
      <c r="EMR49" s="214"/>
      <c r="EMS49" s="214"/>
      <c r="EMT49" s="214"/>
      <c r="EMU49" s="214"/>
      <c r="EMV49" s="214"/>
      <c r="EMW49" s="214"/>
      <c r="EMX49" s="214"/>
      <c r="EMY49" s="214"/>
      <c r="EMZ49" s="214"/>
      <c r="ENA49" s="214"/>
      <c r="ENB49" s="214"/>
      <c r="ENC49" s="214"/>
      <c r="END49" s="214"/>
      <c r="ENE49" s="214"/>
      <c r="ENF49" s="214"/>
      <c r="ENG49" s="214"/>
      <c r="ENH49" s="214"/>
      <c r="ENI49" s="214"/>
      <c r="ENJ49" s="214"/>
      <c r="ENK49" s="214"/>
      <c r="ENL49" s="214"/>
      <c r="ENM49" s="214"/>
      <c r="ENN49" s="214"/>
      <c r="ENO49" s="214"/>
      <c r="ENP49" s="214"/>
      <c r="ENQ49" s="214"/>
      <c r="ENR49" s="214"/>
      <c r="ENS49" s="214"/>
      <c r="ENT49" s="214"/>
      <c r="ENU49" s="214"/>
      <c r="ENV49" s="214"/>
      <c r="ENW49" s="214"/>
      <c r="ENX49" s="214"/>
      <c r="ENY49" s="214"/>
      <c r="ENZ49" s="214"/>
      <c r="EOA49" s="214"/>
      <c r="EOB49" s="214"/>
      <c r="EOC49" s="214"/>
      <c r="EOD49" s="214"/>
      <c r="EOE49" s="214"/>
      <c r="EOF49" s="214"/>
      <c r="EOG49" s="214"/>
      <c r="EOH49" s="214"/>
      <c r="EOI49" s="214"/>
      <c r="EOJ49" s="214"/>
      <c r="EOK49" s="214"/>
      <c r="EOL49" s="214"/>
      <c r="EOM49" s="214"/>
      <c r="EON49" s="214"/>
      <c r="EOO49" s="214"/>
      <c r="EOP49" s="214"/>
      <c r="EOQ49" s="214"/>
      <c r="EOR49" s="214"/>
      <c r="EOS49" s="214"/>
      <c r="EOT49" s="214"/>
      <c r="EOU49" s="214"/>
      <c r="EOV49" s="214"/>
      <c r="EOW49" s="214"/>
      <c r="EOX49" s="214"/>
      <c r="EOY49" s="214"/>
      <c r="EOZ49" s="214"/>
      <c r="EPA49" s="214"/>
      <c r="EPB49" s="214"/>
      <c r="EPC49" s="214"/>
      <c r="EPD49" s="214"/>
      <c r="EPE49" s="214"/>
      <c r="EPF49" s="214"/>
      <c r="EPG49" s="214"/>
      <c r="EPH49" s="214"/>
      <c r="EPI49" s="214"/>
      <c r="EPJ49" s="214"/>
      <c r="EPK49" s="214"/>
      <c r="EPL49" s="214"/>
      <c r="EPM49" s="214"/>
      <c r="EPN49" s="214"/>
      <c r="EPO49" s="214"/>
      <c r="EPP49" s="214"/>
      <c r="EPQ49" s="214"/>
      <c r="EPR49" s="214"/>
      <c r="EPS49" s="214"/>
      <c r="EPT49" s="214"/>
      <c r="EPU49" s="214"/>
      <c r="EPV49" s="214"/>
      <c r="EPW49" s="214"/>
      <c r="EPX49" s="214"/>
      <c r="EPY49" s="214"/>
      <c r="EPZ49" s="214"/>
      <c r="EQA49" s="214"/>
      <c r="EQB49" s="214"/>
      <c r="EQC49" s="214"/>
      <c r="EQD49" s="214"/>
      <c r="EQE49" s="214"/>
      <c r="EQF49" s="214"/>
      <c r="EQG49" s="214"/>
      <c r="EQH49" s="214"/>
      <c r="EQI49" s="214"/>
      <c r="EQJ49" s="214"/>
      <c r="EQK49" s="214"/>
      <c r="EQL49" s="214"/>
      <c r="EQM49" s="214"/>
      <c r="EQN49" s="214"/>
      <c r="EQO49" s="214"/>
      <c r="EQP49" s="214"/>
      <c r="EQQ49" s="214"/>
      <c r="EQR49" s="214"/>
      <c r="EQS49" s="214"/>
      <c r="EQT49" s="214"/>
      <c r="EQU49" s="214"/>
      <c r="EQV49" s="214"/>
      <c r="EQW49" s="214"/>
      <c r="EQX49" s="214"/>
      <c r="EQY49" s="214"/>
      <c r="EQZ49" s="214"/>
      <c r="ERA49" s="214"/>
      <c r="ERB49" s="214"/>
      <c r="ERC49" s="214"/>
      <c r="ERD49" s="214"/>
      <c r="ERE49" s="214"/>
      <c r="ERF49" s="214"/>
      <c r="ERG49" s="214"/>
      <c r="ERH49" s="214"/>
      <c r="ERI49" s="214"/>
      <c r="ERJ49" s="214"/>
      <c r="ERK49" s="214"/>
      <c r="ERL49" s="214"/>
      <c r="ERM49" s="214"/>
      <c r="ERN49" s="214"/>
      <c r="ERO49" s="214"/>
      <c r="ERP49" s="214"/>
      <c r="ERQ49" s="214"/>
      <c r="ERR49" s="214"/>
      <c r="ERS49" s="214"/>
      <c r="ERT49" s="214"/>
      <c r="ERU49" s="214"/>
      <c r="ERV49" s="214"/>
      <c r="ERW49" s="214"/>
      <c r="ERX49" s="214"/>
      <c r="ERY49" s="214"/>
      <c r="ERZ49" s="214"/>
      <c r="ESA49" s="214"/>
      <c r="ESB49" s="214"/>
      <c r="ESC49" s="214"/>
      <c r="ESD49" s="214"/>
      <c r="ESE49" s="214"/>
      <c r="ESF49" s="214"/>
      <c r="ESG49" s="214"/>
      <c r="ESH49" s="214"/>
      <c r="ESI49" s="214"/>
      <c r="ESJ49" s="214"/>
      <c r="ESK49" s="214"/>
      <c r="ESL49" s="214"/>
      <c r="ESM49" s="214"/>
      <c r="ESN49" s="214"/>
      <c r="ESO49" s="214"/>
      <c r="ESP49" s="214"/>
      <c r="ESQ49" s="214"/>
      <c r="ESR49" s="214"/>
      <c r="ESS49" s="214"/>
      <c r="EST49" s="214"/>
      <c r="ESU49" s="214"/>
      <c r="ESV49" s="214"/>
      <c r="ESW49" s="214"/>
      <c r="ESX49" s="214"/>
      <c r="ESY49" s="214"/>
      <c r="ESZ49" s="214"/>
      <c r="ETA49" s="214"/>
      <c r="ETB49" s="214"/>
      <c r="ETC49" s="214"/>
      <c r="ETD49" s="214"/>
      <c r="ETE49" s="214"/>
      <c r="ETF49" s="214"/>
      <c r="ETG49" s="214"/>
      <c r="ETH49" s="214"/>
      <c r="ETI49" s="214"/>
      <c r="ETJ49" s="214"/>
      <c r="ETK49" s="214"/>
      <c r="ETL49" s="214"/>
      <c r="ETM49" s="214"/>
      <c r="ETN49" s="214"/>
      <c r="ETO49" s="214"/>
      <c r="ETP49" s="214"/>
      <c r="ETQ49" s="214"/>
      <c r="ETR49" s="214"/>
      <c r="ETS49" s="214"/>
      <c r="ETT49" s="214"/>
      <c r="ETU49" s="214"/>
      <c r="ETV49" s="214"/>
      <c r="ETW49" s="214"/>
      <c r="ETX49" s="214"/>
      <c r="ETY49" s="214"/>
      <c r="ETZ49" s="214"/>
      <c r="EUA49" s="214"/>
      <c r="EUB49" s="214"/>
      <c r="EUC49" s="214"/>
      <c r="EUD49" s="214"/>
      <c r="EUE49" s="214"/>
      <c r="EUF49" s="214"/>
      <c r="EUG49" s="214"/>
      <c r="EUH49" s="214"/>
      <c r="EUI49" s="214"/>
      <c r="EUJ49" s="214"/>
      <c r="EUK49" s="214"/>
      <c r="EUL49" s="214"/>
      <c r="EUM49" s="214"/>
      <c r="EUN49" s="214"/>
      <c r="EUO49" s="214"/>
      <c r="EUP49" s="214"/>
      <c r="EUQ49" s="214"/>
      <c r="EUR49" s="214"/>
      <c r="EUS49" s="214"/>
      <c r="EUT49" s="214"/>
      <c r="EUU49" s="214"/>
      <c r="EUV49" s="214"/>
      <c r="EUW49" s="214"/>
      <c r="EUX49" s="214"/>
      <c r="EUY49" s="214"/>
      <c r="EUZ49" s="214"/>
      <c r="EVA49" s="214"/>
      <c r="EVB49" s="214"/>
      <c r="EVC49" s="214"/>
      <c r="EVD49" s="214"/>
      <c r="EVE49" s="214"/>
      <c r="EVF49" s="214"/>
      <c r="EVG49" s="214"/>
      <c r="EVH49" s="214"/>
      <c r="EVI49" s="214"/>
      <c r="EVJ49" s="214"/>
      <c r="EVK49" s="214"/>
      <c r="EVL49" s="214"/>
      <c r="EVM49" s="214"/>
      <c r="EVN49" s="214"/>
      <c r="EVO49" s="214"/>
      <c r="EVP49" s="214"/>
      <c r="EVQ49" s="214"/>
      <c r="EVR49" s="214"/>
      <c r="EVS49" s="214"/>
      <c r="EVT49" s="214"/>
      <c r="EVU49" s="214"/>
      <c r="EVV49" s="214"/>
      <c r="EVW49" s="214"/>
      <c r="EVX49" s="214"/>
      <c r="EVY49" s="214"/>
      <c r="EVZ49" s="214"/>
      <c r="EWA49" s="214"/>
      <c r="EWB49" s="214"/>
      <c r="EWC49" s="214"/>
      <c r="EWD49" s="214"/>
      <c r="EWE49" s="214"/>
      <c r="EWF49" s="214"/>
      <c r="EWG49" s="214"/>
      <c r="EWH49" s="214"/>
      <c r="EWI49" s="214"/>
      <c r="EWJ49" s="214"/>
      <c r="EWK49" s="214"/>
      <c r="EWL49" s="214"/>
      <c r="EWM49" s="214"/>
      <c r="EWN49" s="214"/>
      <c r="EWO49" s="214"/>
      <c r="EWP49" s="214"/>
      <c r="EWQ49" s="214"/>
      <c r="EWR49" s="214"/>
      <c r="EWS49" s="214"/>
      <c r="EWT49" s="214"/>
      <c r="EWU49" s="214"/>
      <c r="EWV49" s="214"/>
      <c r="EWW49" s="214"/>
      <c r="EWX49" s="214"/>
      <c r="EWY49" s="214"/>
      <c r="EWZ49" s="214"/>
      <c r="EXA49" s="214"/>
      <c r="EXB49" s="214"/>
      <c r="EXC49" s="214"/>
      <c r="EXD49" s="214"/>
      <c r="EXE49" s="214"/>
      <c r="EXF49" s="214"/>
      <c r="EXG49" s="214"/>
      <c r="EXH49" s="214"/>
      <c r="EXI49" s="214"/>
      <c r="EXJ49" s="214"/>
      <c r="EXK49" s="214"/>
      <c r="EXL49" s="214"/>
      <c r="EXM49" s="214"/>
      <c r="EXN49" s="214"/>
      <c r="EXO49" s="214"/>
      <c r="EXP49" s="214"/>
      <c r="EXQ49" s="214"/>
      <c r="EXR49" s="214"/>
      <c r="EXS49" s="214"/>
      <c r="EXT49" s="214"/>
      <c r="EXU49" s="214"/>
      <c r="EXV49" s="214"/>
      <c r="EXW49" s="214"/>
      <c r="EXX49" s="214"/>
      <c r="EXY49" s="214"/>
      <c r="EXZ49" s="214"/>
      <c r="EYA49" s="214"/>
      <c r="EYB49" s="214"/>
      <c r="EYC49" s="214"/>
      <c r="EYD49" s="214"/>
      <c r="EYE49" s="214"/>
      <c r="EYF49" s="214"/>
      <c r="EYG49" s="214"/>
      <c r="EYH49" s="214"/>
      <c r="EYI49" s="214"/>
      <c r="EYJ49" s="214"/>
      <c r="EYK49" s="214"/>
      <c r="EYL49" s="214"/>
      <c r="EYM49" s="214"/>
      <c r="EYN49" s="214"/>
      <c r="EYO49" s="214"/>
      <c r="EYP49" s="214"/>
      <c r="EYQ49" s="214"/>
      <c r="EYR49" s="214"/>
      <c r="EYS49" s="214"/>
      <c r="EYT49" s="214"/>
      <c r="EYU49" s="214"/>
      <c r="EYV49" s="214"/>
      <c r="EYW49" s="214"/>
      <c r="EYX49" s="214"/>
      <c r="EYY49" s="214"/>
      <c r="EYZ49" s="214"/>
      <c r="EZA49" s="214"/>
      <c r="EZB49" s="214"/>
      <c r="EZC49" s="214"/>
      <c r="EZD49" s="214"/>
      <c r="EZE49" s="214"/>
      <c r="EZF49" s="214"/>
      <c r="EZG49" s="214"/>
      <c r="EZH49" s="214"/>
      <c r="EZI49" s="214"/>
      <c r="EZJ49" s="214"/>
      <c r="EZK49" s="214"/>
      <c r="EZL49" s="214"/>
      <c r="EZM49" s="214"/>
      <c r="EZN49" s="214"/>
      <c r="EZO49" s="214"/>
      <c r="EZP49" s="214"/>
      <c r="EZQ49" s="214"/>
      <c r="EZR49" s="214"/>
      <c r="EZS49" s="214"/>
      <c r="EZT49" s="214"/>
      <c r="EZU49" s="214"/>
      <c r="EZV49" s="214"/>
      <c r="EZW49" s="214"/>
      <c r="EZX49" s="214"/>
      <c r="EZY49" s="214"/>
      <c r="EZZ49" s="214"/>
      <c r="FAA49" s="214"/>
      <c r="FAB49" s="214"/>
      <c r="FAC49" s="214"/>
      <c r="FAD49" s="214"/>
      <c r="FAE49" s="214"/>
      <c r="FAF49" s="214"/>
      <c r="FAG49" s="214"/>
      <c r="FAH49" s="214"/>
      <c r="FAI49" s="214"/>
      <c r="FAJ49" s="214"/>
      <c r="FAK49" s="214"/>
      <c r="FAL49" s="214"/>
      <c r="FAM49" s="214"/>
      <c r="FAN49" s="214"/>
      <c r="FAO49" s="214"/>
      <c r="FAP49" s="214"/>
      <c r="FAQ49" s="214"/>
      <c r="FAR49" s="214"/>
      <c r="FAS49" s="214"/>
      <c r="FAT49" s="214"/>
      <c r="FAU49" s="214"/>
      <c r="FAV49" s="214"/>
      <c r="FAW49" s="214"/>
      <c r="FAX49" s="214"/>
      <c r="FAY49" s="214"/>
      <c r="FAZ49" s="214"/>
      <c r="FBA49" s="214"/>
      <c r="FBB49" s="214"/>
      <c r="FBC49" s="214"/>
      <c r="FBD49" s="214"/>
      <c r="FBE49" s="214"/>
      <c r="FBF49" s="214"/>
      <c r="FBG49" s="214"/>
      <c r="FBH49" s="214"/>
      <c r="FBI49" s="214"/>
      <c r="FBJ49" s="214"/>
      <c r="FBK49" s="214"/>
      <c r="FBL49" s="214"/>
      <c r="FBM49" s="214"/>
      <c r="FBN49" s="214"/>
      <c r="FBO49" s="214"/>
      <c r="FBP49" s="214"/>
      <c r="FBQ49" s="214"/>
      <c r="FBR49" s="214"/>
      <c r="FBS49" s="214"/>
      <c r="FBT49" s="214"/>
      <c r="FBU49" s="214"/>
      <c r="FBV49" s="214"/>
      <c r="FBW49" s="214"/>
      <c r="FBX49" s="214"/>
      <c r="FBY49" s="214"/>
      <c r="FBZ49" s="214"/>
      <c r="FCA49" s="214"/>
      <c r="FCB49" s="214"/>
      <c r="FCC49" s="214"/>
      <c r="FCD49" s="214"/>
      <c r="FCE49" s="214"/>
      <c r="FCF49" s="214"/>
      <c r="FCG49" s="214"/>
      <c r="FCH49" s="214"/>
      <c r="FCI49" s="214"/>
      <c r="FCJ49" s="214"/>
      <c r="FCK49" s="214"/>
      <c r="FCL49" s="214"/>
      <c r="FCM49" s="214"/>
      <c r="FCN49" s="214"/>
      <c r="FCO49" s="214"/>
      <c r="FCP49" s="214"/>
      <c r="FCQ49" s="214"/>
      <c r="FCR49" s="214"/>
      <c r="FCS49" s="214"/>
      <c r="FCT49" s="214"/>
      <c r="FCU49" s="214"/>
      <c r="FCV49" s="214"/>
      <c r="FCW49" s="214"/>
      <c r="FCX49" s="214"/>
      <c r="FCY49" s="214"/>
      <c r="FCZ49" s="214"/>
      <c r="FDA49" s="214"/>
      <c r="FDB49" s="214"/>
      <c r="FDC49" s="214"/>
      <c r="FDD49" s="214"/>
      <c r="FDE49" s="214"/>
      <c r="FDF49" s="214"/>
      <c r="FDG49" s="214"/>
      <c r="FDH49" s="214"/>
      <c r="FDI49" s="214"/>
      <c r="FDJ49" s="214"/>
      <c r="FDK49" s="214"/>
      <c r="FDL49" s="214"/>
      <c r="FDM49" s="214"/>
      <c r="FDN49" s="214"/>
      <c r="FDO49" s="214"/>
      <c r="FDP49" s="214"/>
      <c r="FDQ49" s="214"/>
      <c r="FDR49" s="214"/>
      <c r="FDS49" s="214"/>
      <c r="FDT49" s="214"/>
      <c r="FDU49" s="214"/>
      <c r="FDV49" s="214"/>
      <c r="FDW49" s="214"/>
      <c r="FDX49" s="214"/>
      <c r="FDY49" s="214"/>
      <c r="FDZ49" s="214"/>
      <c r="FEA49" s="214"/>
      <c r="FEB49" s="214"/>
      <c r="FEC49" s="214"/>
      <c r="FED49" s="214"/>
      <c r="FEE49" s="214"/>
      <c r="FEF49" s="214"/>
      <c r="FEG49" s="214"/>
      <c r="FEH49" s="214"/>
      <c r="FEI49" s="214"/>
      <c r="FEJ49" s="214"/>
      <c r="FEK49" s="214"/>
      <c r="FEL49" s="214"/>
      <c r="FEM49" s="214"/>
      <c r="FEN49" s="214"/>
      <c r="FEO49" s="214"/>
      <c r="FEP49" s="214"/>
      <c r="FEQ49" s="214"/>
      <c r="FER49" s="214"/>
      <c r="FES49" s="214"/>
      <c r="FET49" s="214"/>
      <c r="FEU49" s="214"/>
      <c r="FEV49" s="214"/>
      <c r="FEW49" s="214"/>
      <c r="FEX49" s="214"/>
      <c r="FEY49" s="214"/>
      <c r="FEZ49" s="214"/>
      <c r="FFA49" s="214"/>
      <c r="FFB49" s="214"/>
      <c r="FFC49" s="214"/>
      <c r="FFD49" s="214"/>
      <c r="FFE49" s="214"/>
      <c r="FFF49" s="214"/>
      <c r="FFG49" s="214"/>
      <c r="FFH49" s="214"/>
      <c r="FFI49" s="214"/>
      <c r="FFJ49" s="214"/>
      <c r="FFK49" s="214"/>
      <c r="FFL49" s="214"/>
      <c r="FFM49" s="214"/>
      <c r="FFN49" s="214"/>
      <c r="FFO49" s="214"/>
      <c r="FFP49" s="214"/>
      <c r="FFQ49" s="214"/>
      <c r="FFR49" s="214"/>
      <c r="FFS49" s="214"/>
      <c r="FFT49" s="214"/>
      <c r="FFU49" s="214"/>
      <c r="FFV49" s="214"/>
      <c r="FFW49" s="214"/>
      <c r="FFX49" s="214"/>
      <c r="FFY49" s="214"/>
      <c r="FFZ49" s="214"/>
      <c r="FGA49" s="214"/>
      <c r="FGB49" s="214"/>
      <c r="FGC49" s="214"/>
      <c r="FGD49" s="214"/>
      <c r="FGE49" s="214"/>
      <c r="FGF49" s="214"/>
      <c r="FGG49" s="214"/>
      <c r="FGH49" s="214"/>
      <c r="FGI49" s="214"/>
      <c r="FGJ49" s="214"/>
      <c r="FGK49" s="214"/>
      <c r="FGL49" s="214"/>
      <c r="FGM49" s="214"/>
      <c r="FGN49" s="214"/>
      <c r="FGO49" s="214"/>
      <c r="FGP49" s="214"/>
      <c r="FGQ49" s="214"/>
      <c r="FGR49" s="214"/>
      <c r="FGS49" s="214"/>
      <c r="FGT49" s="214"/>
      <c r="FGU49" s="214"/>
      <c r="FGV49" s="214"/>
      <c r="FGW49" s="214"/>
      <c r="FGX49" s="214"/>
      <c r="FGY49" s="214"/>
      <c r="FGZ49" s="214"/>
      <c r="FHA49" s="214"/>
      <c r="FHB49" s="214"/>
      <c r="FHC49" s="214"/>
      <c r="FHD49" s="214"/>
      <c r="FHE49" s="214"/>
      <c r="FHF49" s="214"/>
      <c r="FHG49" s="214"/>
      <c r="FHH49" s="214"/>
      <c r="FHI49" s="214"/>
      <c r="FHJ49" s="214"/>
      <c r="FHK49" s="214"/>
      <c r="FHL49" s="214"/>
      <c r="FHM49" s="214"/>
      <c r="FHN49" s="214"/>
      <c r="FHO49" s="214"/>
      <c r="FHP49" s="214"/>
      <c r="FHQ49" s="214"/>
      <c r="FHR49" s="214"/>
      <c r="FHS49" s="214"/>
      <c r="FHT49" s="214"/>
      <c r="FHU49" s="214"/>
      <c r="FHV49" s="214"/>
      <c r="FHW49" s="214"/>
      <c r="FHX49" s="214"/>
      <c r="FHY49" s="214"/>
      <c r="FHZ49" s="214"/>
      <c r="FIA49" s="214"/>
      <c r="FIB49" s="214"/>
      <c r="FIC49" s="214"/>
      <c r="FID49" s="214"/>
      <c r="FIE49" s="214"/>
      <c r="FIF49" s="214"/>
      <c r="FIG49" s="214"/>
      <c r="FIH49" s="214"/>
      <c r="FII49" s="214"/>
      <c r="FIJ49" s="214"/>
      <c r="FIK49" s="214"/>
      <c r="FIL49" s="214"/>
      <c r="FIM49" s="214"/>
      <c r="FIN49" s="214"/>
      <c r="FIO49" s="214"/>
      <c r="FIP49" s="214"/>
      <c r="FIQ49" s="214"/>
      <c r="FIR49" s="214"/>
      <c r="FIS49" s="214"/>
      <c r="FIT49" s="214"/>
      <c r="FIU49" s="214"/>
      <c r="FIV49" s="214"/>
      <c r="FIW49" s="214"/>
      <c r="FIX49" s="214"/>
      <c r="FIY49" s="214"/>
      <c r="FIZ49" s="214"/>
      <c r="FJA49" s="214"/>
      <c r="FJB49" s="214"/>
      <c r="FJC49" s="214"/>
      <c r="FJD49" s="214"/>
      <c r="FJE49" s="214"/>
      <c r="FJF49" s="214"/>
      <c r="FJG49" s="214"/>
      <c r="FJH49" s="214"/>
      <c r="FJI49" s="214"/>
      <c r="FJJ49" s="214"/>
      <c r="FJK49" s="214"/>
      <c r="FJL49" s="214"/>
      <c r="FJM49" s="214"/>
      <c r="FJN49" s="214"/>
      <c r="FJO49" s="214"/>
      <c r="FJP49" s="214"/>
      <c r="FJQ49" s="214"/>
      <c r="FJR49" s="214"/>
      <c r="FJS49" s="214"/>
      <c r="FJT49" s="214"/>
      <c r="FJU49" s="214"/>
      <c r="FJV49" s="214"/>
      <c r="FJW49" s="214"/>
      <c r="FJX49" s="214"/>
      <c r="FJY49" s="214"/>
      <c r="FJZ49" s="214"/>
      <c r="FKA49" s="214"/>
      <c r="FKB49" s="214"/>
      <c r="FKC49" s="214"/>
      <c r="FKD49" s="214"/>
      <c r="FKE49" s="214"/>
      <c r="FKF49" s="214"/>
      <c r="FKG49" s="214"/>
      <c r="FKH49" s="214"/>
      <c r="FKI49" s="214"/>
      <c r="FKJ49" s="214"/>
      <c r="FKK49" s="214"/>
      <c r="FKL49" s="214"/>
      <c r="FKM49" s="214"/>
      <c r="FKN49" s="214"/>
      <c r="FKO49" s="214"/>
      <c r="FKP49" s="214"/>
      <c r="FKQ49" s="214"/>
      <c r="FKR49" s="214"/>
      <c r="FKS49" s="214"/>
      <c r="FKT49" s="214"/>
      <c r="FKU49" s="214"/>
      <c r="FKV49" s="214"/>
      <c r="FKW49" s="214"/>
      <c r="FKX49" s="214"/>
      <c r="FKY49" s="214"/>
      <c r="FKZ49" s="214"/>
      <c r="FLA49" s="214"/>
      <c r="FLB49" s="214"/>
      <c r="FLC49" s="214"/>
      <c r="FLD49" s="214"/>
      <c r="FLE49" s="214"/>
      <c r="FLF49" s="214"/>
      <c r="FLG49" s="214"/>
      <c r="FLH49" s="214"/>
      <c r="FLI49" s="214"/>
      <c r="FLJ49" s="214"/>
      <c r="FLK49" s="214"/>
      <c r="FLL49" s="214"/>
      <c r="FLM49" s="214"/>
      <c r="FLN49" s="214"/>
      <c r="FLO49" s="214"/>
      <c r="FLP49" s="214"/>
      <c r="FLQ49" s="214"/>
      <c r="FLR49" s="214"/>
      <c r="FLS49" s="214"/>
      <c r="FLT49" s="214"/>
      <c r="FLU49" s="214"/>
      <c r="FLV49" s="214"/>
      <c r="FLW49" s="214"/>
      <c r="FLX49" s="214"/>
      <c r="FLY49" s="214"/>
      <c r="FLZ49" s="214"/>
      <c r="FMA49" s="214"/>
      <c r="FMB49" s="214"/>
      <c r="FMC49" s="214"/>
      <c r="FMD49" s="214"/>
      <c r="FME49" s="214"/>
      <c r="FMF49" s="214"/>
      <c r="FMG49" s="214"/>
      <c r="FMH49" s="214"/>
      <c r="FMI49" s="214"/>
      <c r="FMJ49" s="214"/>
      <c r="FMK49" s="214"/>
      <c r="FML49" s="214"/>
      <c r="FMM49" s="214"/>
      <c r="FMN49" s="214"/>
      <c r="FMO49" s="214"/>
      <c r="FMP49" s="214"/>
      <c r="FMQ49" s="214"/>
      <c r="FMR49" s="214"/>
      <c r="FMS49" s="214"/>
      <c r="FMT49" s="214"/>
      <c r="FMU49" s="214"/>
      <c r="FMV49" s="214"/>
      <c r="FMW49" s="214"/>
      <c r="FMX49" s="214"/>
      <c r="FMY49" s="214"/>
      <c r="FMZ49" s="214"/>
      <c r="FNA49" s="214"/>
      <c r="FNB49" s="214"/>
      <c r="FNC49" s="214"/>
      <c r="FND49" s="214"/>
      <c r="FNE49" s="214"/>
      <c r="FNF49" s="214"/>
      <c r="FNG49" s="214"/>
      <c r="FNH49" s="214"/>
      <c r="FNI49" s="214"/>
      <c r="FNJ49" s="214"/>
      <c r="FNK49" s="214"/>
      <c r="FNL49" s="214"/>
      <c r="FNM49" s="214"/>
      <c r="FNN49" s="214"/>
      <c r="FNO49" s="214"/>
      <c r="FNP49" s="214"/>
      <c r="FNQ49" s="214"/>
      <c r="FNR49" s="214"/>
      <c r="FNS49" s="214"/>
      <c r="FNT49" s="214"/>
      <c r="FNU49" s="214"/>
      <c r="FNV49" s="214"/>
      <c r="FNW49" s="214"/>
      <c r="FNX49" s="214"/>
      <c r="FNY49" s="214"/>
      <c r="FNZ49" s="214"/>
      <c r="FOA49" s="214"/>
      <c r="FOB49" s="214"/>
      <c r="FOC49" s="214"/>
      <c r="FOD49" s="214"/>
      <c r="FOE49" s="214"/>
      <c r="FOF49" s="214"/>
      <c r="FOG49" s="214"/>
      <c r="FOH49" s="214"/>
      <c r="FOI49" s="214"/>
      <c r="FOJ49" s="214"/>
      <c r="FOK49" s="214"/>
      <c r="FOL49" s="214"/>
      <c r="FOM49" s="214"/>
      <c r="FON49" s="214"/>
      <c r="FOO49" s="214"/>
      <c r="FOP49" s="214"/>
      <c r="FOQ49" s="214"/>
      <c r="FOR49" s="214"/>
      <c r="FOS49" s="214"/>
      <c r="FOT49" s="214"/>
      <c r="FOU49" s="214"/>
      <c r="FOV49" s="214"/>
      <c r="FOW49" s="214"/>
      <c r="FOX49" s="214"/>
      <c r="FOY49" s="214"/>
      <c r="FOZ49" s="214"/>
      <c r="FPA49" s="214"/>
      <c r="FPB49" s="214"/>
      <c r="FPC49" s="214"/>
      <c r="FPD49" s="214"/>
      <c r="FPE49" s="214"/>
      <c r="FPF49" s="214"/>
      <c r="FPG49" s="214"/>
      <c r="FPH49" s="214"/>
      <c r="FPI49" s="214"/>
      <c r="FPJ49" s="214"/>
      <c r="FPK49" s="214"/>
      <c r="FPL49" s="214"/>
      <c r="FPM49" s="214"/>
      <c r="FPN49" s="214"/>
      <c r="FPO49" s="214"/>
      <c r="FPP49" s="214"/>
      <c r="FPQ49" s="214"/>
      <c r="FPR49" s="214"/>
      <c r="FPS49" s="214"/>
      <c r="FPT49" s="214"/>
      <c r="FPU49" s="214"/>
      <c r="FPV49" s="214"/>
      <c r="FPW49" s="214"/>
      <c r="FPX49" s="214"/>
      <c r="FPY49" s="214"/>
      <c r="FPZ49" s="214"/>
      <c r="FQA49" s="214"/>
      <c r="FQB49" s="214"/>
      <c r="FQC49" s="214"/>
      <c r="FQD49" s="214"/>
      <c r="FQE49" s="214"/>
      <c r="FQF49" s="214"/>
      <c r="FQG49" s="214"/>
      <c r="FQH49" s="214"/>
      <c r="FQI49" s="214"/>
      <c r="FQJ49" s="214"/>
      <c r="FQK49" s="214"/>
      <c r="FQL49" s="214"/>
      <c r="FQM49" s="214"/>
      <c r="FQN49" s="214"/>
      <c r="FQO49" s="214"/>
      <c r="FQP49" s="214"/>
      <c r="FQQ49" s="214"/>
      <c r="FQR49" s="214"/>
      <c r="FQS49" s="214"/>
      <c r="FQT49" s="214"/>
      <c r="FQU49" s="214"/>
      <c r="FQV49" s="214"/>
      <c r="FQW49" s="214"/>
      <c r="FQX49" s="214"/>
      <c r="FQY49" s="214"/>
      <c r="FQZ49" s="214"/>
      <c r="FRA49" s="214"/>
      <c r="FRB49" s="214"/>
      <c r="FRC49" s="214"/>
      <c r="FRD49" s="214"/>
      <c r="FRE49" s="214"/>
      <c r="FRF49" s="214"/>
      <c r="FRG49" s="214"/>
      <c r="FRH49" s="214"/>
      <c r="FRI49" s="214"/>
      <c r="FRJ49" s="214"/>
      <c r="FRK49" s="214"/>
      <c r="FRL49" s="214"/>
      <c r="FRM49" s="214"/>
      <c r="FRN49" s="214"/>
      <c r="FRO49" s="214"/>
      <c r="FRP49" s="214"/>
      <c r="FRQ49" s="214"/>
      <c r="FRR49" s="214"/>
      <c r="FRS49" s="214"/>
      <c r="FRT49" s="214"/>
      <c r="FRU49" s="214"/>
      <c r="FRV49" s="214"/>
      <c r="FRW49" s="214"/>
      <c r="FRX49" s="214"/>
      <c r="FRY49" s="214"/>
      <c r="FRZ49" s="214"/>
      <c r="FSA49" s="214"/>
      <c r="FSB49" s="214"/>
      <c r="FSC49" s="214"/>
      <c r="FSD49" s="214"/>
      <c r="FSE49" s="214"/>
      <c r="FSF49" s="214"/>
      <c r="FSG49" s="214"/>
      <c r="FSH49" s="214"/>
      <c r="FSI49" s="214"/>
      <c r="FSJ49" s="214"/>
      <c r="FSK49" s="214"/>
      <c r="FSL49" s="214"/>
      <c r="FSM49" s="214"/>
      <c r="FSN49" s="214"/>
      <c r="FSO49" s="214"/>
      <c r="FSP49" s="214"/>
      <c r="FSQ49" s="214"/>
      <c r="FSR49" s="214"/>
      <c r="FSS49" s="214"/>
      <c r="FST49" s="214"/>
      <c r="FSU49" s="214"/>
      <c r="FSV49" s="214"/>
      <c r="FSW49" s="214"/>
      <c r="FSX49" s="214"/>
      <c r="FSY49" s="214"/>
      <c r="FSZ49" s="214"/>
      <c r="FTA49" s="214"/>
      <c r="FTB49" s="214"/>
      <c r="FTC49" s="214"/>
      <c r="FTD49" s="214"/>
      <c r="FTE49" s="214"/>
      <c r="FTF49" s="214"/>
      <c r="FTG49" s="214"/>
      <c r="FTH49" s="214"/>
      <c r="FTI49" s="214"/>
      <c r="FTJ49" s="214"/>
      <c r="FTK49" s="214"/>
      <c r="FTL49" s="214"/>
      <c r="FTM49" s="214"/>
      <c r="FTN49" s="214"/>
      <c r="FTO49" s="214"/>
      <c r="FTP49" s="214"/>
      <c r="FTQ49" s="214"/>
      <c r="FTR49" s="214"/>
      <c r="FTS49" s="214"/>
      <c r="FTT49" s="214"/>
      <c r="FTU49" s="214"/>
      <c r="FTV49" s="214"/>
      <c r="FTW49" s="214"/>
      <c r="FTX49" s="214"/>
      <c r="FTY49" s="214"/>
      <c r="FTZ49" s="214"/>
      <c r="FUA49" s="214"/>
      <c r="FUB49" s="214"/>
      <c r="FUC49" s="214"/>
      <c r="FUD49" s="214"/>
      <c r="FUE49" s="214"/>
      <c r="FUF49" s="214"/>
      <c r="FUG49" s="214"/>
      <c r="FUH49" s="214"/>
      <c r="FUI49" s="214"/>
      <c r="FUJ49" s="214"/>
      <c r="FUK49" s="214"/>
      <c r="FUL49" s="214"/>
      <c r="FUM49" s="214"/>
      <c r="FUN49" s="214"/>
      <c r="FUO49" s="214"/>
      <c r="FUP49" s="214"/>
      <c r="FUQ49" s="214"/>
      <c r="FUR49" s="214"/>
      <c r="FUS49" s="214"/>
      <c r="FUT49" s="214"/>
      <c r="FUU49" s="214"/>
      <c r="FUV49" s="214"/>
      <c r="FUW49" s="214"/>
      <c r="FUX49" s="214"/>
      <c r="FUY49" s="214"/>
      <c r="FUZ49" s="214"/>
      <c r="FVA49" s="214"/>
      <c r="FVB49" s="214"/>
      <c r="FVC49" s="214"/>
      <c r="FVD49" s="214"/>
      <c r="FVE49" s="214"/>
      <c r="FVF49" s="214"/>
      <c r="FVG49" s="214"/>
      <c r="FVH49" s="214"/>
      <c r="FVI49" s="214"/>
      <c r="FVJ49" s="214"/>
      <c r="FVK49" s="214"/>
      <c r="FVL49" s="214"/>
      <c r="FVM49" s="214"/>
      <c r="FVN49" s="214"/>
      <c r="FVO49" s="214"/>
      <c r="FVP49" s="214"/>
      <c r="FVQ49" s="214"/>
      <c r="FVR49" s="214"/>
      <c r="FVS49" s="214"/>
      <c r="FVT49" s="214"/>
      <c r="FVU49" s="214"/>
      <c r="FVV49" s="214"/>
      <c r="FVW49" s="214"/>
      <c r="FVX49" s="214"/>
      <c r="FVY49" s="214"/>
      <c r="FVZ49" s="214"/>
      <c r="FWA49" s="214"/>
      <c r="FWB49" s="214"/>
      <c r="FWC49" s="214"/>
      <c r="FWD49" s="214"/>
      <c r="FWE49" s="214"/>
      <c r="FWF49" s="214"/>
      <c r="FWG49" s="214"/>
      <c r="FWH49" s="214"/>
      <c r="FWI49" s="214"/>
      <c r="FWJ49" s="214"/>
      <c r="FWK49" s="214"/>
      <c r="FWL49" s="214"/>
      <c r="FWM49" s="214"/>
      <c r="FWN49" s="214"/>
      <c r="FWO49" s="214"/>
      <c r="FWP49" s="214"/>
      <c r="FWQ49" s="214"/>
      <c r="FWR49" s="214"/>
      <c r="FWS49" s="214"/>
      <c r="FWT49" s="214"/>
      <c r="FWU49" s="214"/>
      <c r="FWV49" s="214"/>
      <c r="FWW49" s="214"/>
      <c r="FWX49" s="214"/>
      <c r="FWY49" s="214"/>
      <c r="FWZ49" s="214"/>
      <c r="FXA49" s="214"/>
      <c r="FXB49" s="214"/>
      <c r="FXC49" s="214"/>
      <c r="FXD49" s="214"/>
      <c r="FXE49" s="214"/>
      <c r="FXF49" s="214"/>
      <c r="FXG49" s="214"/>
      <c r="FXH49" s="214"/>
      <c r="FXI49" s="214"/>
      <c r="FXJ49" s="214"/>
      <c r="FXK49" s="214"/>
      <c r="FXL49" s="214"/>
      <c r="FXM49" s="214"/>
      <c r="FXN49" s="214"/>
      <c r="FXO49" s="214"/>
      <c r="FXP49" s="214"/>
      <c r="FXQ49" s="214"/>
      <c r="FXR49" s="214"/>
      <c r="FXS49" s="214"/>
      <c r="FXT49" s="214"/>
      <c r="FXU49" s="214"/>
      <c r="FXV49" s="214"/>
      <c r="FXW49" s="214"/>
      <c r="FXX49" s="214"/>
      <c r="FXY49" s="214"/>
      <c r="FXZ49" s="214"/>
      <c r="FYA49" s="214"/>
      <c r="FYB49" s="214"/>
      <c r="FYC49" s="214"/>
      <c r="FYD49" s="214"/>
      <c r="FYE49" s="214"/>
      <c r="FYF49" s="214"/>
      <c r="FYG49" s="214"/>
      <c r="FYH49" s="214"/>
      <c r="FYI49" s="214"/>
      <c r="FYJ49" s="214"/>
      <c r="FYK49" s="214"/>
      <c r="FYL49" s="214"/>
      <c r="FYM49" s="214"/>
      <c r="FYN49" s="214"/>
      <c r="FYO49" s="214"/>
      <c r="FYP49" s="214"/>
      <c r="FYQ49" s="214"/>
      <c r="FYR49" s="214"/>
      <c r="FYS49" s="214"/>
      <c r="FYT49" s="214"/>
      <c r="FYU49" s="214"/>
      <c r="FYV49" s="214"/>
      <c r="FYW49" s="214"/>
      <c r="FYX49" s="214"/>
      <c r="FYY49" s="214"/>
      <c r="FYZ49" s="214"/>
      <c r="FZA49" s="214"/>
      <c r="FZB49" s="214"/>
      <c r="FZC49" s="214"/>
      <c r="FZD49" s="214"/>
      <c r="FZE49" s="214"/>
      <c r="FZF49" s="214"/>
      <c r="FZG49" s="214"/>
      <c r="FZH49" s="214"/>
      <c r="FZI49" s="214"/>
      <c r="FZJ49" s="214"/>
      <c r="FZK49" s="214"/>
      <c r="FZL49" s="214"/>
      <c r="FZM49" s="214"/>
      <c r="FZN49" s="214"/>
      <c r="FZO49" s="214"/>
      <c r="FZP49" s="214"/>
      <c r="FZQ49" s="214"/>
      <c r="FZR49" s="214"/>
      <c r="FZS49" s="214"/>
      <c r="FZT49" s="214"/>
      <c r="FZU49" s="214"/>
      <c r="FZV49" s="214"/>
      <c r="FZW49" s="214"/>
      <c r="FZX49" s="214"/>
      <c r="FZY49" s="214"/>
      <c r="FZZ49" s="214"/>
      <c r="GAA49" s="214"/>
      <c r="GAB49" s="214"/>
      <c r="GAC49" s="214"/>
      <c r="GAD49" s="214"/>
      <c r="GAE49" s="214"/>
      <c r="GAF49" s="214"/>
      <c r="GAG49" s="214"/>
      <c r="GAH49" s="214"/>
      <c r="GAI49" s="214"/>
      <c r="GAJ49" s="214"/>
      <c r="GAK49" s="214"/>
      <c r="GAL49" s="214"/>
      <c r="GAM49" s="214"/>
      <c r="GAN49" s="214"/>
      <c r="GAO49" s="214"/>
      <c r="GAP49" s="214"/>
      <c r="GAQ49" s="214"/>
      <c r="GAR49" s="214"/>
      <c r="GAS49" s="214"/>
      <c r="GAT49" s="214"/>
      <c r="GAU49" s="214"/>
      <c r="GAV49" s="214"/>
      <c r="GAW49" s="214"/>
      <c r="GAX49" s="214"/>
      <c r="GAY49" s="214"/>
      <c r="GAZ49" s="214"/>
      <c r="GBA49" s="214"/>
      <c r="GBB49" s="214"/>
      <c r="GBC49" s="214"/>
      <c r="GBD49" s="214"/>
      <c r="GBE49" s="214"/>
      <c r="GBF49" s="214"/>
      <c r="GBG49" s="214"/>
      <c r="GBH49" s="214"/>
      <c r="GBI49" s="214"/>
      <c r="GBJ49" s="214"/>
      <c r="GBK49" s="214"/>
      <c r="GBL49" s="214"/>
      <c r="GBM49" s="214"/>
      <c r="GBN49" s="214"/>
      <c r="GBO49" s="214"/>
      <c r="GBP49" s="214"/>
      <c r="GBQ49" s="214"/>
      <c r="GBR49" s="214"/>
      <c r="GBS49" s="214"/>
      <c r="GBT49" s="214"/>
      <c r="GBU49" s="214"/>
      <c r="GBV49" s="214"/>
      <c r="GBW49" s="214"/>
      <c r="GBX49" s="214"/>
      <c r="GBY49" s="214"/>
      <c r="GBZ49" s="214"/>
      <c r="GCA49" s="214"/>
      <c r="GCB49" s="214"/>
      <c r="GCC49" s="214"/>
      <c r="GCD49" s="214"/>
      <c r="GCE49" s="214"/>
      <c r="GCF49" s="214"/>
      <c r="GCG49" s="214"/>
      <c r="GCH49" s="214"/>
      <c r="GCI49" s="214"/>
      <c r="GCJ49" s="214"/>
      <c r="GCK49" s="214"/>
      <c r="GCL49" s="214"/>
      <c r="GCM49" s="214"/>
      <c r="GCN49" s="214"/>
      <c r="GCO49" s="214"/>
      <c r="GCP49" s="214"/>
      <c r="GCQ49" s="214"/>
      <c r="GCR49" s="214"/>
      <c r="GCS49" s="214"/>
      <c r="GCT49" s="214"/>
      <c r="GCU49" s="214"/>
      <c r="GCV49" s="214"/>
      <c r="GCW49" s="214"/>
      <c r="GCX49" s="214"/>
      <c r="GCY49" s="214"/>
      <c r="GCZ49" s="214"/>
      <c r="GDA49" s="214"/>
      <c r="GDB49" s="214"/>
      <c r="GDC49" s="214"/>
      <c r="GDD49" s="214"/>
      <c r="GDE49" s="214"/>
      <c r="GDF49" s="214"/>
      <c r="GDG49" s="214"/>
      <c r="GDH49" s="214"/>
      <c r="GDI49" s="214"/>
      <c r="GDJ49" s="214"/>
      <c r="GDK49" s="214"/>
      <c r="GDL49" s="214"/>
      <c r="GDM49" s="214"/>
      <c r="GDN49" s="214"/>
      <c r="GDO49" s="214"/>
      <c r="GDP49" s="214"/>
      <c r="GDQ49" s="214"/>
      <c r="GDR49" s="214"/>
      <c r="GDS49" s="214"/>
      <c r="GDT49" s="214"/>
      <c r="GDU49" s="214"/>
      <c r="GDV49" s="214"/>
      <c r="GDW49" s="214"/>
      <c r="GDX49" s="214"/>
      <c r="GDY49" s="214"/>
      <c r="GDZ49" s="214"/>
      <c r="GEA49" s="214"/>
      <c r="GEB49" s="214"/>
      <c r="GEC49" s="214"/>
      <c r="GED49" s="214"/>
      <c r="GEE49" s="214"/>
      <c r="GEF49" s="214"/>
      <c r="GEG49" s="214"/>
      <c r="GEH49" s="214"/>
      <c r="GEI49" s="214"/>
      <c r="GEJ49" s="214"/>
      <c r="GEK49" s="214"/>
      <c r="GEL49" s="214"/>
      <c r="GEM49" s="214"/>
      <c r="GEN49" s="214"/>
      <c r="GEO49" s="214"/>
      <c r="GEP49" s="214"/>
      <c r="GEQ49" s="214"/>
      <c r="GER49" s="214"/>
      <c r="GES49" s="214"/>
      <c r="GET49" s="214"/>
      <c r="GEU49" s="214"/>
      <c r="GEV49" s="214"/>
      <c r="GEW49" s="214"/>
      <c r="GEX49" s="214"/>
      <c r="GEY49" s="214"/>
      <c r="GEZ49" s="214"/>
      <c r="GFA49" s="214"/>
      <c r="GFB49" s="214"/>
      <c r="GFC49" s="214"/>
      <c r="GFD49" s="214"/>
      <c r="GFE49" s="214"/>
      <c r="GFF49" s="214"/>
      <c r="GFG49" s="214"/>
      <c r="GFH49" s="214"/>
      <c r="GFI49" s="214"/>
      <c r="GFJ49" s="214"/>
      <c r="GFK49" s="214"/>
      <c r="GFL49" s="214"/>
      <c r="GFM49" s="214"/>
      <c r="GFN49" s="214"/>
      <c r="GFO49" s="214"/>
      <c r="GFP49" s="214"/>
      <c r="GFQ49" s="214"/>
      <c r="GFR49" s="214"/>
      <c r="GFS49" s="214"/>
      <c r="GFT49" s="214"/>
      <c r="GFU49" s="214"/>
      <c r="GFV49" s="214"/>
      <c r="GFW49" s="214"/>
      <c r="GFX49" s="214"/>
      <c r="GFY49" s="214"/>
      <c r="GFZ49" s="214"/>
      <c r="GGA49" s="214"/>
      <c r="GGB49" s="214"/>
      <c r="GGC49" s="214"/>
      <c r="GGD49" s="214"/>
      <c r="GGE49" s="214"/>
      <c r="GGF49" s="214"/>
      <c r="GGG49" s="214"/>
      <c r="GGH49" s="214"/>
      <c r="GGI49" s="214"/>
      <c r="GGJ49" s="214"/>
      <c r="GGK49" s="214"/>
      <c r="GGL49" s="214"/>
      <c r="GGM49" s="214"/>
      <c r="GGN49" s="214"/>
      <c r="GGO49" s="214"/>
      <c r="GGP49" s="214"/>
      <c r="GGQ49" s="214"/>
      <c r="GGR49" s="214"/>
      <c r="GGS49" s="214"/>
      <c r="GGT49" s="214"/>
      <c r="GGU49" s="214"/>
      <c r="GGV49" s="214"/>
      <c r="GGW49" s="214"/>
      <c r="GGX49" s="214"/>
      <c r="GGY49" s="214"/>
      <c r="GGZ49" s="214"/>
      <c r="GHA49" s="214"/>
      <c r="GHB49" s="214"/>
      <c r="GHC49" s="214"/>
      <c r="GHD49" s="214"/>
      <c r="GHE49" s="214"/>
      <c r="GHF49" s="214"/>
      <c r="GHG49" s="214"/>
      <c r="GHH49" s="214"/>
      <c r="GHI49" s="214"/>
      <c r="GHJ49" s="214"/>
      <c r="GHK49" s="214"/>
      <c r="GHL49" s="214"/>
      <c r="GHM49" s="214"/>
      <c r="GHN49" s="214"/>
      <c r="GHO49" s="214"/>
      <c r="GHP49" s="214"/>
      <c r="GHQ49" s="214"/>
      <c r="GHR49" s="214"/>
      <c r="GHS49" s="214"/>
      <c r="GHT49" s="214"/>
      <c r="GHU49" s="214"/>
      <c r="GHV49" s="214"/>
      <c r="GHW49" s="214"/>
      <c r="GHX49" s="214"/>
      <c r="GHY49" s="214"/>
      <c r="GHZ49" s="214"/>
      <c r="GIA49" s="214"/>
      <c r="GIB49" s="214"/>
      <c r="GIC49" s="214"/>
      <c r="GID49" s="214"/>
      <c r="GIE49" s="214"/>
      <c r="GIF49" s="214"/>
      <c r="GIG49" s="214"/>
      <c r="GIH49" s="214"/>
      <c r="GII49" s="214"/>
      <c r="GIJ49" s="214"/>
      <c r="GIK49" s="214"/>
      <c r="GIL49" s="214"/>
      <c r="GIM49" s="214"/>
      <c r="GIN49" s="214"/>
      <c r="GIO49" s="214"/>
      <c r="GIP49" s="214"/>
      <c r="GIQ49" s="214"/>
      <c r="GIR49" s="214"/>
      <c r="GIS49" s="214"/>
      <c r="GIT49" s="214"/>
      <c r="GIU49" s="214"/>
      <c r="GIV49" s="214"/>
      <c r="GIW49" s="214"/>
      <c r="GIX49" s="214"/>
      <c r="GIY49" s="214"/>
      <c r="GIZ49" s="214"/>
      <c r="GJA49" s="214"/>
      <c r="GJB49" s="214"/>
      <c r="GJC49" s="214"/>
      <c r="GJD49" s="214"/>
      <c r="GJE49" s="214"/>
      <c r="GJF49" s="214"/>
      <c r="GJG49" s="214"/>
      <c r="GJH49" s="214"/>
      <c r="GJI49" s="214"/>
      <c r="GJJ49" s="214"/>
      <c r="GJK49" s="214"/>
      <c r="GJL49" s="214"/>
      <c r="GJM49" s="214"/>
      <c r="GJN49" s="214"/>
      <c r="GJO49" s="214"/>
      <c r="GJP49" s="214"/>
      <c r="GJQ49" s="214"/>
      <c r="GJR49" s="214"/>
      <c r="GJS49" s="214"/>
      <c r="GJT49" s="214"/>
      <c r="GJU49" s="214"/>
      <c r="GJV49" s="214"/>
      <c r="GJW49" s="214"/>
      <c r="GJX49" s="214"/>
      <c r="GJY49" s="214"/>
      <c r="GJZ49" s="214"/>
      <c r="GKA49" s="214"/>
      <c r="GKB49" s="214"/>
      <c r="GKC49" s="214"/>
      <c r="GKD49" s="214"/>
      <c r="GKE49" s="214"/>
      <c r="GKF49" s="214"/>
      <c r="GKG49" s="214"/>
      <c r="GKH49" s="214"/>
      <c r="GKI49" s="214"/>
      <c r="GKJ49" s="214"/>
      <c r="GKK49" s="214"/>
      <c r="GKL49" s="214"/>
      <c r="GKM49" s="214"/>
      <c r="GKN49" s="214"/>
      <c r="GKO49" s="214"/>
      <c r="GKP49" s="214"/>
      <c r="GKQ49" s="214"/>
      <c r="GKR49" s="214"/>
      <c r="GKS49" s="214"/>
      <c r="GKT49" s="214"/>
      <c r="GKU49" s="214"/>
      <c r="GKV49" s="214"/>
      <c r="GKW49" s="214"/>
      <c r="GKX49" s="214"/>
      <c r="GKY49" s="214"/>
      <c r="GKZ49" s="214"/>
      <c r="GLA49" s="214"/>
      <c r="GLB49" s="214"/>
      <c r="GLC49" s="214"/>
      <c r="GLD49" s="214"/>
      <c r="GLE49" s="214"/>
      <c r="GLF49" s="214"/>
      <c r="GLG49" s="214"/>
      <c r="GLH49" s="214"/>
      <c r="GLI49" s="214"/>
      <c r="GLJ49" s="214"/>
      <c r="GLK49" s="214"/>
      <c r="GLL49" s="214"/>
      <c r="GLM49" s="214"/>
      <c r="GLN49" s="214"/>
      <c r="GLO49" s="214"/>
      <c r="GLP49" s="214"/>
      <c r="GLQ49" s="214"/>
      <c r="GLR49" s="214"/>
      <c r="GLS49" s="214"/>
      <c r="GLT49" s="214"/>
      <c r="GLU49" s="214"/>
      <c r="GLV49" s="214"/>
      <c r="GLW49" s="214"/>
      <c r="GLX49" s="214"/>
      <c r="GLY49" s="214"/>
      <c r="GLZ49" s="214"/>
      <c r="GMA49" s="214"/>
      <c r="GMB49" s="214"/>
      <c r="GMC49" s="214"/>
      <c r="GMD49" s="214"/>
      <c r="GME49" s="214"/>
      <c r="GMF49" s="214"/>
      <c r="GMG49" s="214"/>
      <c r="GMH49" s="214"/>
      <c r="GMI49" s="214"/>
      <c r="GMJ49" s="214"/>
      <c r="GMK49" s="214"/>
      <c r="GML49" s="214"/>
      <c r="GMM49" s="214"/>
      <c r="GMN49" s="214"/>
      <c r="GMO49" s="214"/>
      <c r="GMP49" s="214"/>
      <c r="GMQ49" s="214"/>
      <c r="GMR49" s="214"/>
      <c r="GMS49" s="214"/>
      <c r="GMT49" s="214"/>
      <c r="GMU49" s="214"/>
      <c r="GMV49" s="214"/>
      <c r="GMW49" s="214"/>
      <c r="GMX49" s="214"/>
      <c r="GMY49" s="214"/>
      <c r="GMZ49" s="214"/>
      <c r="GNA49" s="214"/>
      <c r="GNB49" s="214"/>
      <c r="GNC49" s="214"/>
      <c r="GND49" s="214"/>
      <c r="GNE49" s="214"/>
      <c r="GNF49" s="214"/>
      <c r="GNG49" s="214"/>
      <c r="GNH49" s="214"/>
      <c r="GNI49" s="214"/>
      <c r="GNJ49" s="214"/>
      <c r="GNK49" s="214"/>
      <c r="GNL49" s="214"/>
      <c r="GNM49" s="214"/>
      <c r="GNN49" s="214"/>
      <c r="GNO49" s="214"/>
      <c r="GNP49" s="214"/>
      <c r="GNQ49" s="214"/>
      <c r="GNR49" s="214"/>
      <c r="GNS49" s="214"/>
      <c r="GNT49" s="214"/>
      <c r="GNU49" s="214"/>
      <c r="GNV49" s="214"/>
      <c r="GNW49" s="214"/>
      <c r="GNX49" s="214"/>
      <c r="GNY49" s="214"/>
      <c r="GNZ49" s="214"/>
      <c r="GOA49" s="214"/>
      <c r="GOB49" s="214"/>
      <c r="GOC49" s="214"/>
      <c r="GOD49" s="214"/>
      <c r="GOE49" s="214"/>
      <c r="GOF49" s="214"/>
      <c r="GOG49" s="214"/>
      <c r="GOH49" s="214"/>
      <c r="GOI49" s="214"/>
      <c r="GOJ49" s="214"/>
      <c r="GOK49" s="214"/>
      <c r="GOL49" s="214"/>
      <c r="GOM49" s="214"/>
      <c r="GON49" s="214"/>
      <c r="GOO49" s="214"/>
      <c r="GOP49" s="214"/>
      <c r="GOQ49" s="214"/>
      <c r="GOR49" s="214"/>
      <c r="GOS49" s="214"/>
      <c r="GOT49" s="214"/>
      <c r="GOU49" s="214"/>
      <c r="GOV49" s="214"/>
      <c r="GOW49" s="214"/>
      <c r="GOX49" s="214"/>
      <c r="GOY49" s="214"/>
      <c r="GOZ49" s="214"/>
      <c r="GPA49" s="214"/>
      <c r="GPB49" s="214"/>
      <c r="GPC49" s="214"/>
      <c r="GPD49" s="214"/>
      <c r="GPE49" s="214"/>
      <c r="GPF49" s="214"/>
      <c r="GPG49" s="214"/>
      <c r="GPH49" s="214"/>
      <c r="GPI49" s="214"/>
      <c r="GPJ49" s="214"/>
      <c r="GPK49" s="214"/>
      <c r="GPL49" s="214"/>
      <c r="GPM49" s="214"/>
      <c r="GPN49" s="214"/>
      <c r="GPO49" s="214"/>
      <c r="GPP49" s="214"/>
      <c r="GPQ49" s="214"/>
      <c r="GPR49" s="214"/>
      <c r="GPS49" s="214"/>
      <c r="GPT49" s="214"/>
      <c r="GPU49" s="214"/>
      <c r="GPV49" s="214"/>
      <c r="GPW49" s="214"/>
      <c r="GPX49" s="214"/>
      <c r="GPY49" s="214"/>
      <c r="GPZ49" s="214"/>
      <c r="GQA49" s="214"/>
      <c r="GQB49" s="214"/>
      <c r="GQC49" s="214"/>
      <c r="GQD49" s="214"/>
      <c r="GQE49" s="214"/>
      <c r="GQF49" s="214"/>
      <c r="GQG49" s="214"/>
      <c r="GQH49" s="214"/>
      <c r="GQI49" s="214"/>
      <c r="GQJ49" s="214"/>
      <c r="GQK49" s="214"/>
      <c r="GQL49" s="214"/>
      <c r="GQM49" s="214"/>
      <c r="GQN49" s="214"/>
      <c r="GQO49" s="214"/>
      <c r="GQP49" s="214"/>
      <c r="GQQ49" s="214"/>
      <c r="GQR49" s="214"/>
      <c r="GQS49" s="214"/>
      <c r="GQT49" s="214"/>
      <c r="GQU49" s="214"/>
      <c r="GQV49" s="214"/>
      <c r="GQW49" s="214"/>
      <c r="GQX49" s="214"/>
      <c r="GQY49" s="214"/>
      <c r="GQZ49" s="214"/>
      <c r="GRA49" s="214"/>
      <c r="GRB49" s="214"/>
      <c r="GRC49" s="214"/>
      <c r="GRD49" s="214"/>
      <c r="GRE49" s="214"/>
      <c r="GRF49" s="214"/>
      <c r="GRG49" s="214"/>
      <c r="GRH49" s="214"/>
      <c r="GRI49" s="214"/>
      <c r="GRJ49" s="214"/>
      <c r="GRK49" s="214"/>
      <c r="GRL49" s="214"/>
      <c r="GRM49" s="214"/>
      <c r="GRN49" s="214"/>
      <c r="GRO49" s="214"/>
      <c r="GRP49" s="214"/>
      <c r="GRQ49" s="214"/>
      <c r="GRR49" s="214"/>
      <c r="GRS49" s="214"/>
      <c r="GRT49" s="214"/>
      <c r="GRU49" s="214"/>
      <c r="GRV49" s="214"/>
      <c r="GRW49" s="214"/>
      <c r="GRX49" s="214"/>
      <c r="GRY49" s="214"/>
      <c r="GRZ49" s="214"/>
      <c r="GSA49" s="214"/>
      <c r="GSB49" s="214"/>
      <c r="GSC49" s="214"/>
      <c r="GSD49" s="214"/>
      <c r="GSE49" s="214"/>
      <c r="GSF49" s="214"/>
      <c r="GSG49" s="214"/>
      <c r="GSH49" s="214"/>
      <c r="GSI49" s="214"/>
      <c r="GSJ49" s="214"/>
      <c r="GSK49" s="214"/>
      <c r="GSL49" s="214"/>
      <c r="GSM49" s="214"/>
      <c r="GSN49" s="214"/>
      <c r="GSO49" s="214"/>
      <c r="GSP49" s="214"/>
      <c r="GSQ49" s="214"/>
      <c r="GSR49" s="214"/>
      <c r="GSS49" s="214"/>
      <c r="GST49" s="214"/>
      <c r="GSU49" s="214"/>
      <c r="GSV49" s="214"/>
      <c r="GSW49" s="214"/>
      <c r="GSX49" s="214"/>
      <c r="GSY49" s="214"/>
      <c r="GSZ49" s="214"/>
      <c r="GTA49" s="214"/>
      <c r="GTB49" s="214"/>
      <c r="GTC49" s="214"/>
      <c r="GTD49" s="214"/>
      <c r="GTE49" s="214"/>
      <c r="GTF49" s="214"/>
      <c r="GTG49" s="214"/>
      <c r="GTH49" s="214"/>
      <c r="GTI49" s="214"/>
      <c r="GTJ49" s="214"/>
      <c r="GTK49" s="214"/>
      <c r="GTL49" s="214"/>
      <c r="GTM49" s="214"/>
      <c r="GTN49" s="214"/>
      <c r="GTO49" s="214"/>
      <c r="GTP49" s="214"/>
      <c r="GTQ49" s="214"/>
      <c r="GTR49" s="214"/>
      <c r="GTS49" s="214"/>
      <c r="GTT49" s="214"/>
      <c r="GTU49" s="214"/>
      <c r="GTV49" s="214"/>
      <c r="GTW49" s="214"/>
      <c r="GTX49" s="214"/>
      <c r="GTY49" s="214"/>
      <c r="GTZ49" s="214"/>
      <c r="GUA49" s="214"/>
      <c r="GUB49" s="214"/>
      <c r="GUC49" s="214"/>
      <c r="GUD49" s="214"/>
      <c r="GUE49" s="214"/>
      <c r="GUF49" s="214"/>
      <c r="GUG49" s="214"/>
      <c r="GUH49" s="214"/>
      <c r="GUI49" s="214"/>
      <c r="GUJ49" s="214"/>
      <c r="GUK49" s="214"/>
      <c r="GUL49" s="214"/>
      <c r="GUM49" s="214"/>
      <c r="GUN49" s="214"/>
      <c r="GUO49" s="214"/>
      <c r="GUP49" s="214"/>
      <c r="GUQ49" s="214"/>
      <c r="GUR49" s="214"/>
      <c r="GUS49" s="214"/>
      <c r="GUT49" s="214"/>
      <c r="GUU49" s="214"/>
      <c r="GUV49" s="214"/>
      <c r="GUW49" s="214"/>
      <c r="GUX49" s="214"/>
      <c r="GUY49" s="214"/>
      <c r="GUZ49" s="214"/>
      <c r="GVA49" s="214"/>
      <c r="GVB49" s="214"/>
      <c r="GVC49" s="214"/>
      <c r="GVD49" s="214"/>
      <c r="GVE49" s="214"/>
      <c r="GVF49" s="214"/>
      <c r="GVG49" s="214"/>
      <c r="GVH49" s="214"/>
      <c r="GVI49" s="214"/>
      <c r="GVJ49" s="214"/>
      <c r="GVK49" s="214"/>
      <c r="GVL49" s="214"/>
      <c r="GVM49" s="214"/>
      <c r="GVN49" s="214"/>
      <c r="GVO49" s="214"/>
      <c r="GVP49" s="214"/>
      <c r="GVQ49" s="214"/>
      <c r="GVR49" s="214"/>
      <c r="GVS49" s="214"/>
      <c r="GVT49" s="214"/>
      <c r="GVU49" s="214"/>
      <c r="GVV49" s="214"/>
      <c r="GVW49" s="214"/>
      <c r="GVX49" s="214"/>
      <c r="GVY49" s="214"/>
      <c r="GVZ49" s="214"/>
      <c r="GWA49" s="214"/>
      <c r="GWB49" s="214"/>
      <c r="GWC49" s="214"/>
      <c r="GWD49" s="214"/>
      <c r="GWE49" s="214"/>
      <c r="GWF49" s="214"/>
      <c r="GWG49" s="214"/>
      <c r="GWH49" s="214"/>
      <c r="GWI49" s="214"/>
      <c r="GWJ49" s="214"/>
      <c r="GWK49" s="214"/>
      <c r="GWL49" s="214"/>
      <c r="GWM49" s="214"/>
      <c r="GWN49" s="214"/>
      <c r="GWO49" s="214"/>
      <c r="GWP49" s="214"/>
      <c r="GWQ49" s="214"/>
      <c r="GWR49" s="214"/>
      <c r="GWS49" s="214"/>
      <c r="GWT49" s="214"/>
      <c r="GWU49" s="214"/>
      <c r="GWV49" s="214"/>
      <c r="GWW49" s="214"/>
      <c r="GWX49" s="214"/>
      <c r="GWY49" s="214"/>
      <c r="GWZ49" s="214"/>
      <c r="GXA49" s="214"/>
      <c r="GXB49" s="214"/>
      <c r="GXC49" s="214"/>
      <c r="GXD49" s="214"/>
      <c r="GXE49" s="214"/>
      <c r="GXF49" s="214"/>
      <c r="GXG49" s="214"/>
      <c r="GXH49" s="214"/>
      <c r="GXI49" s="214"/>
      <c r="GXJ49" s="214"/>
      <c r="GXK49" s="214"/>
      <c r="GXL49" s="214"/>
      <c r="GXM49" s="214"/>
      <c r="GXN49" s="214"/>
      <c r="GXO49" s="214"/>
      <c r="GXP49" s="214"/>
      <c r="GXQ49" s="214"/>
      <c r="GXR49" s="214"/>
      <c r="GXS49" s="214"/>
      <c r="GXT49" s="214"/>
      <c r="GXU49" s="214"/>
      <c r="GXV49" s="214"/>
      <c r="GXW49" s="214"/>
      <c r="GXX49" s="214"/>
      <c r="GXY49" s="214"/>
      <c r="GXZ49" s="214"/>
      <c r="GYA49" s="214"/>
      <c r="GYB49" s="214"/>
      <c r="GYC49" s="214"/>
      <c r="GYD49" s="214"/>
      <c r="GYE49" s="214"/>
      <c r="GYF49" s="214"/>
      <c r="GYG49" s="214"/>
      <c r="GYH49" s="214"/>
      <c r="GYI49" s="214"/>
      <c r="GYJ49" s="214"/>
      <c r="GYK49" s="214"/>
      <c r="GYL49" s="214"/>
      <c r="GYM49" s="214"/>
      <c r="GYN49" s="214"/>
      <c r="GYO49" s="214"/>
      <c r="GYP49" s="214"/>
      <c r="GYQ49" s="214"/>
      <c r="GYR49" s="214"/>
      <c r="GYS49" s="214"/>
      <c r="GYT49" s="214"/>
      <c r="GYU49" s="214"/>
      <c r="GYV49" s="214"/>
      <c r="GYW49" s="214"/>
      <c r="GYX49" s="214"/>
      <c r="GYY49" s="214"/>
      <c r="GYZ49" s="214"/>
      <c r="GZA49" s="214"/>
      <c r="GZB49" s="214"/>
      <c r="GZC49" s="214"/>
      <c r="GZD49" s="214"/>
      <c r="GZE49" s="214"/>
      <c r="GZF49" s="214"/>
      <c r="GZG49" s="214"/>
      <c r="GZH49" s="214"/>
      <c r="GZI49" s="214"/>
      <c r="GZJ49" s="214"/>
      <c r="GZK49" s="214"/>
      <c r="GZL49" s="214"/>
      <c r="GZM49" s="214"/>
      <c r="GZN49" s="214"/>
      <c r="GZO49" s="214"/>
      <c r="GZP49" s="214"/>
      <c r="GZQ49" s="214"/>
      <c r="GZR49" s="214"/>
      <c r="GZS49" s="214"/>
      <c r="GZT49" s="214"/>
      <c r="GZU49" s="214"/>
      <c r="GZV49" s="214"/>
      <c r="GZW49" s="214"/>
      <c r="GZX49" s="214"/>
      <c r="GZY49" s="214"/>
      <c r="GZZ49" s="214"/>
      <c r="HAA49" s="214"/>
      <c r="HAB49" s="214"/>
      <c r="HAC49" s="214"/>
      <c r="HAD49" s="214"/>
      <c r="HAE49" s="214"/>
      <c r="HAF49" s="214"/>
      <c r="HAG49" s="214"/>
      <c r="HAH49" s="214"/>
      <c r="HAI49" s="214"/>
      <c r="HAJ49" s="214"/>
      <c r="HAK49" s="214"/>
      <c r="HAL49" s="214"/>
      <c r="HAM49" s="214"/>
      <c r="HAN49" s="214"/>
      <c r="HAO49" s="214"/>
      <c r="HAP49" s="214"/>
      <c r="HAQ49" s="214"/>
      <c r="HAR49" s="214"/>
      <c r="HAS49" s="214"/>
      <c r="HAT49" s="214"/>
      <c r="HAU49" s="214"/>
      <c r="HAV49" s="214"/>
      <c r="HAW49" s="214"/>
      <c r="HAX49" s="214"/>
      <c r="HAY49" s="214"/>
      <c r="HAZ49" s="214"/>
      <c r="HBA49" s="214"/>
      <c r="HBB49" s="214"/>
      <c r="HBC49" s="214"/>
      <c r="HBD49" s="214"/>
      <c r="HBE49" s="214"/>
      <c r="HBF49" s="214"/>
      <c r="HBG49" s="214"/>
      <c r="HBH49" s="214"/>
      <c r="HBI49" s="214"/>
      <c r="HBJ49" s="214"/>
      <c r="HBK49" s="214"/>
      <c r="HBL49" s="214"/>
      <c r="HBM49" s="214"/>
      <c r="HBN49" s="214"/>
      <c r="HBO49" s="214"/>
      <c r="HBP49" s="214"/>
      <c r="HBQ49" s="214"/>
      <c r="HBR49" s="214"/>
      <c r="HBS49" s="214"/>
      <c r="HBT49" s="214"/>
      <c r="HBU49" s="214"/>
      <c r="HBV49" s="214"/>
      <c r="HBW49" s="214"/>
      <c r="HBX49" s="214"/>
      <c r="HBY49" s="214"/>
      <c r="HBZ49" s="214"/>
      <c r="HCA49" s="214"/>
      <c r="HCB49" s="214"/>
      <c r="HCC49" s="214"/>
      <c r="HCD49" s="214"/>
      <c r="HCE49" s="214"/>
      <c r="HCF49" s="214"/>
      <c r="HCG49" s="214"/>
      <c r="HCH49" s="214"/>
      <c r="HCI49" s="214"/>
      <c r="HCJ49" s="214"/>
      <c r="HCK49" s="214"/>
      <c r="HCL49" s="214"/>
      <c r="HCM49" s="214"/>
      <c r="HCN49" s="214"/>
      <c r="HCO49" s="214"/>
      <c r="HCP49" s="214"/>
      <c r="HCQ49" s="214"/>
      <c r="HCR49" s="214"/>
      <c r="HCS49" s="214"/>
      <c r="HCT49" s="214"/>
      <c r="HCU49" s="214"/>
      <c r="HCV49" s="214"/>
      <c r="HCW49" s="214"/>
      <c r="HCX49" s="214"/>
      <c r="HCY49" s="214"/>
      <c r="HCZ49" s="214"/>
      <c r="HDA49" s="214"/>
      <c r="HDB49" s="214"/>
      <c r="HDC49" s="214"/>
      <c r="HDD49" s="214"/>
      <c r="HDE49" s="214"/>
      <c r="HDF49" s="214"/>
      <c r="HDG49" s="214"/>
      <c r="HDH49" s="214"/>
      <c r="HDI49" s="214"/>
      <c r="HDJ49" s="214"/>
      <c r="HDK49" s="214"/>
      <c r="HDL49" s="214"/>
      <c r="HDM49" s="214"/>
      <c r="HDN49" s="214"/>
      <c r="HDO49" s="214"/>
      <c r="HDP49" s="214"/>
      <c r="HDQ49" s="214"/>
      <c r="HDR49" s="214"/>
      <c r="HDS49" s="214"/>
      <c r="HDT49" s="214"/>
      <c r="HDU49" s="214"/>
      <c r="HDV49" s="214"/>
      <c r="HDW49" s="214"/>
      <c r="HDX49" s="214"/>
      <c r="HDY49" s="214"/>
      <c r="HDZ49" s="214"/>
      <c r="HEA49" s="214"/>
      <c r="HEB49" s="214"/>
      <c r="HEC49" s="214"/>
      <c r="HED49" s="214"/>
      <c r="HEE49" s="214"/>
      <c r="HEF49" s="214"/>
      <c r="HEG49" s="214"/>
      <c r="HEH49" s="214"/>
      <c r="HEI49" s="214"/>
      <c r="HEJ49" s="214"/>
      <c r="HEK49" s="214"/>
      <c r="HEL49" s="214"/>
      <c r="HEM49" s="214"/>
      <c r="HEN49" s="214"/>
      <c r="HEO49" s="214"/>
      <c r="HEP49" s="214"/>
      <c r="HEQ49" s="214"/>
      <c r="HER49" s="214"/>
      <c r="HES49" s="214"/>
      <c r="HET49" s="214"/>
      <c r="HEU49" s="214"/>
      <c r="HEV49" s="214"/>
      <c r="HEW49" s="214"/>
      <c r="HEX49" s="214"/>
      <c r="HEY49" s="214"/>
      <c r="HEZ49" s="214"/>
      <c r="HFA49" s="214"/>
      <c r="HFB49" s="214"/>
      <c r="HFC49" s="214"/>
      <c r="HFD49" s="214"/>
      <c r="HFE49" s="214"/>
      <c r="HFF49" s="214"/>
      <c r="HFG49" s="214"/>
      <c r="HFH49" s="214"/>
      <c r="HFI49" s="214"/>
      <c r="HFJ49" s="214"/>
      <c r="HFK49" s="214"/>
      <c r="HFL49" s="214"/>
      <c r="HFM49" s="214"/>
      <c r="HFN49" s="214"/>
      <c r="HFO49" s="214"/>
      <c r="HFP49" s="214"/>
      <c r="HFQ49" s="214"/>
      <c r="HFR49" s="214"/>
      <c r="HFS49" s="214"/>
      <c r="HFT49" s="214"/>
      <c r="HFU49" s="214"/>
      <c r="HFV49" s="214"/>
      <c r="HFW49" s="214"/>
      <c r="HFX49" s="214"/>
      <c r="HFY49" s="214"/>
      <c r="HFZ49" s="214"/>
      <c r="HGA49" s="214"/>
      <c r="HGB49" s="214"/>
      <c r="HGC49" s="214"/>
      <c r="HGD49" s="214"/>
      <c r="HGE49" s="214"/>
      <c r="HGF49" s="214"/>
      <c r="HGG49" s="214"/>
      <c r="HGH49" s="214"/>
      <c r="HGI49" s="214"/>
      <c r="HGJ49" s="214"/>
      <c r="HGK49" s="214"/>
      <c r="HGL49" s="214"/>
      <c r="HGM49" s="214"/>
      <c r="HGN49" s="214"/>
      <c r="HGO49" s="214"/>
      <c r="HGP49" s="214"/>
      <c r="HGQ49" s="214"/>
      <c r="HGR49" s="214"/>
      <c r="HGS49" s="214"/>
      <c r="HGT49" s="214"/>
      <c r="HGU49" s="214"/>
      <c r="HGV49" s="214"/>
      <c r="HGW49" s="214"/>
      <c r="HGX49" s="214"/>
      <c r="HGY49" s="214"/>
      <c r="HGZ49" s="214"/>
      <c r="HHA49" s="214"/>
      <c r="HHB49" s="214"/>
      <c r="HHC49" s="214"/>
      <c r="HHD49" s="214"/>
      <c r="HHE49" s="214"/>
      <c r="HHF49" s="214"/>
      <c r="HHG49" s="214"/>
      <c r="HHH49" s="214"/>
      <c r="HHI49" s="214"/>
      <c r="HHJ49" s="214"/>
      <c r="HHK49" s="214"/>
      <c r="HHL49" s="214"/>
      <c r="HHM49" s="214"/>
      <c r="HHN49" s="214"/>
      <c r="HHO49" s="214"/>
      <c r="HHP49" s="214"/>
      <c r="HHQ49" s="214"/>
      <c r="HHR49" s="214"/>
      <c r="HHS49" s="214"/>
      <c r="HHT49" s="214"/>
      <c r="HHU49" s="214"/>
      <c r="HHV49" s="214"/>
      <c r="HHW49" s="214"/>
      <c r="HHX49" s="214"/>
      <c r="HHY49" s="214"/>
      <c r="HHZ49" s="214"/>
      <c r="HIA49" s="214"/>
      <c r="HIB49" s="214"/>
      <c r="HIC49" s="214"/>
      <c r="HID49" s="214"/>
      <c r="HIE49" s="214"/>
      <c r="HIF49" s="214"/>
      <c r="HIG49" s="214"/>
      <c r="HIH49" s="214"/>
      <c r="HII49" s="214"/>
      <c r="HIJ49" s="214"/>
      <c r="HIK49" s="214"/>
      <c r="HIL49" s="214"/>
      <c r="HIM49" s="214"/>
      <c r="HIN49" s="214"/>
      <c r="HIO49" s="214"/>
      <c r="HIP49" s="214"/>
      <c r="HIQ49" s="214"/>
      <c r="HIR49" s="214"/>
      <c r="HIS49" s="214"/>
      <c r="HIT49" s="214"/>
      <c r="HIU49" s="214"/>
      <c r="HIV49" s="214"/>
      <c r="HIW49" s="214"/>
      <c r="HIX49" s="214"/>
      <c r="HIY49" s="214"/>
      <c r="HIZ49" s="214"/>
      <c r="HJA49" s="214"/>
      <c r="HJB49" s="214"/>
      <c r="HJC49" s="214"/>
      <c r="HJD49" s="214"/>
      <c r="HJE49" s="214"/>
      <c r="HJF49" s="214"/>
      <c r="HJG49" s="214"/>
      <c r="HJH49" s="214"/>
      <c r="HJI49" s="214"/>
      <c r="HJJ49" s="214"/>
      <c r="HJK49" s="214"/>
      <c r="HJL49" s="214"/>
      <c r="HJM49" s="214"/>
      <c r="HJN49" s="214"/>
      <c r="HJO49" s="214"/>
      <c r="HJP49" s="214"/>
      <c r="HJQ49" s="214"/>
      <c r="HJR49" s="214"/>
      <c r="HJS49" s="214"/>
      <c r="HJT49" s="214"/>
      <c r="HJU49" s="214"/>
      <c r="HJV49" s="214"/>
      <c r="HJW49" s="214"/>
      <c r="HJX49" s="214"/>
      <c r="HJY49" s="214"/>
      <c r="HJZ49" s="214"/>
      <c r="HKA49" s="214"/>
      <c r="HKB49" s="214"/>
      <c r="HKC49" s="214"/>
      <c r="HKD49" s="214"/>
      <c r="HKE49" s="214"/>
      <c r="HKF49" s="214"/>
      <c r="HKG49" s="214"/>
      <c r="HKH49" s="214"/>
      <c r="HKI49" s="214"/>
      <c r="HKJ49" s="214"/>
      <c r="HKK49" s="214"/>
      <c r="HKL49" s="214"/>
      <c r="HKM49" s="214"/>
      <c r="HKN49" s="214"/>
      <c r="HKO49" s="214"/>
      <c r="HKP49" s="214"/>
      <c r="HKQ49" s="214"/>
      <c r="HKR49" s="214"/>
      <c r="HKS49" s="214"/>
      <c r="HKT49" s="214"/>
      <c r="HKU49" s="214"/>
      <c r="HKV49" s="214"/>
      <c r="HKW49" s="214"/>
      <c r="HKX49" s="214"/>
      <c r="HKY49" s="214"/>
      <c r="HKZ49" s="214"/>
      <c r="HLA49" s="214"/>
      <c r="HLB49" s="214"/>
      <c r="HLC49" s="214"/>
      <c r="HLD49" s="214"/>
      <c r="HLE49" s="214"/>
      <c r="HLF49" s="214"/>
      <c r="HLG49" s="214"/>
      <c r="HLH49" s="214"/>
      <c r="HLI49" s="214"/>
      <c r="HLJ49" s="214"/>
      <c r="HLK49" s="214"/>
      <c r="HLL49" s="214"/>
      <c r="HLM49" s="214"/>
      <c r="HLN49" s="214"/>
      <c r="HLO49" s="214"/>
      <c r="HLP49" s="214"/>
      <c r="HLQ49" s="214"/>
      <c r="HLR49" s="214"/>
      <c r="HLS49" s="214"/>
      <c r="HLT49" s="214"/>
      <c r="HLU49" s="214"/>
      <c r="HLV49" s="214"/>
      <c r="HLW49" s="214"/>
      <c r="HLX49" s="214"/>
      <c r="HLY49" s="214"/>
      <c r="HLZ49" s="214"/>
      <c r="HMA49" s="214"/>
      <c r="HMB49" s="214"/>
      <c r="HMC49" s="214"/>
      <c r="HMD49" s="214"/>
      <c r="HME49" s="214"/>
      <c r="HMF49" s="214"/>
      <c r="HMG49" s="214"/>
      <c r="HMH49" s="214"/>
      <c r="HMI49" s="214"/>
      <c r="HMJ49" s="214"/>
      <c r="HMK49" s="214"/>
      <c r="HML49" s="214"/>
      <c r="HMM49" s="214"/>
      <c r="HMN49" s="214"/>
      <c r="HMO49" s="214"/>
      <c r="HMP49" s="214"/>
      <c r="HMQ49" s="214"/>
      <c r="HMR49" s="214"/>
      <c r="HMS49" s="214"/>
      <c r="HMT49" s="214"/>
      <c r="HMU49" s="214"/>
      <c r="HMV49" s="214"/>
      <c r="HMW49" s="214"/>
      <c r="HMX49" s="214"/>
      <c r="HMY49" s="214"/>
      <c r="HMZ49" s="214"/>
      <c r="HNA49" s="214"/>
      <c r="HNB49" s="214"/>
      <c r="HNC49" s="214"/>
      <c r="HND49" s="214"/>
      <c r="HNE49" s="214"/>
      <c r="HNF49" s="214"/>
      <c r="HNG49" s="214"/>
      <c r="HNH49" s="214"/>
      <c r="HNI49" s="214"/>
      <c r="HNJ49" s="214"/>
      <c r="HNK49" s="214"/>
      <c r="HNL49" s="214"/>
      <c r="HNM49" s="214"/>
      <c r="HNN49" s="214"/>
      <c r="HNO49" s="214"/>
      <c r="HNP49" s="214"/>
      <c r="HNQ49" s="214"/>
      <c r="HNR49" s="214"/>
      <c r="HNS49" s="214"/>
      <c r="HNT49" s="214"/>
      <c r="HNU49" s="214"/>
      <c r="HNV49" s="214"/>
      <c r="HNW49" s="214"/>
      <c r="HNX49" s="214"/>
      <c r="HNY49" s="214"/>
      <c r="HNZ49" s="214"/>
      <c r="HOA49" s="214"/>
      <c r="HOB49" s="214"/>
      <c r="HOC49" s="214"/>
      <c r="HOD49" s="214"/>
      <c r="HOE49" s="214"/>
      <c r="HOF49" s="214"/>
      <c r="HOG49" s="214"/>
      <c r="HOH49" s="214"/>
      <c r="HOI49" s="214"/>
      <c r="HOJ49" s="214"/>
      <c r="HOK49" s="214"/>
      <c r="HOL49" s="214"/>
      <c r="HOM49" s="214"/>
      <c r="HON49" s="214"/>
      <c r="HOO49" s="214"/>
      <c r="HOP49" s="214"/>
      <c r="HOQ49" s="214"/>
      <c r="HOR49" s="214"/>
      <c r="HOS49" s="214"/>
      <c r="HOT49" s="214"/>
      <c r="HOU49" s="214"/>
      <c r="HOV49" s="214"/>
      <c r="HOW49" s="214"/>
      <c r="HOX49" s="214"/>
      <c r="HOY49" s="214"/>
      <c r="HOZ49" s="214"/>
      <c r="HPA49" s="214"/>
      <c r="HPB49" s="214"/>
      <c r="HPC49" s="214"/>
      <c r="HPD49" s="214"/>
      <c r="HPE49" s="214"/>
      <c r="HPF49" s="214"/>
      <c r="HPG49" s="214"/>
      <c r="HPH49" s="214"/>
      <c r="HPI49" s="214"/>
      <c r="HPJ49" s="214"/>
      <c r="HPK49" s="214"/>
      <c r="HPL49" s="214"/>
      <c r="HPM49" s="214"/>
      <c r="HPN49" s="214"/>
      <c r="HPO49" s="214"/>
      <c r="HPP49" s="214"/>
      <c r="HPQ49" s="214"/>
      <c r="HPR49" s="214"/>
      <c r="HPS49" s="214"/>
      <c r="HPT49" s="214"/>
      <c r="HPU49" s="214"/>
      <c r="HPV49" s="214"/>
      <c r="HPW49" s="214"/>
      <c r="HPX49" s="214"/>
      <c r="HPY49" s="214"/>
      <c r="HPZ49" s="214"/>
      <c r="HQA49" s="214"/>
      <c r="HQB49" s="214"/>
      <c r="HQC49" s="214"/>
      <c r="HQD49" s="214"/>
      <c r="HQE49" s="214"/>
      <c r="HQF49" s="214"/>
      <c r="HQG49" s="214"/>
      <c r="HQH49" s="214"/>
      <c r="HQI49" s="214"/>
      <c r="HQJ49" s="214"/>
      <c r="HQK49" s="214"/>
      <c r="HQL49" s="214"/>
      <c r="HQM49" s="214"/>
      <c r="HQN49" s="214"/>
      <c r="HQO49" s="214"/>
      <c r="HQP49" s="214"/>
      <c r="HQQ49" s="214"/>
      <c r="HQR49" s="214"/>
      <c r="HQS49" s="214"/>
      <c r="HQT49" s="214"/>
      <c r="HQU49" s="214"/>
      <c r="HQV49" s="214"/>
      <c r="HQW49" s="214"/>
      <c r="HQX49" s="214"/>
      <c r="HQY49" s="214"/>
      <c r="HQZ49" s="214"/>
      <c r="HRA49" s="214"/>
      <c r="HRB49" s="214"/>
      <c r="HRC49" s="214"/>
      <c r="HRD49" s="214"/>
      <c r="HRE49" s="214"/>
      <c r="HRF49" s="214"/>
      <c r="HRG49" s="214"/>
      <c r="HRH49" s="214"/>
      <c r="HRI49" s="214"/>
      <c r="HRJ49" s="214"/>
      <c r="HRK49" s="214"/>
      <c r="HRL49" s="214"/>
      <c r="HRM49" s="214"/>
      <c r="HRN49" s="214"/>
      <c r="HRO49" s="214"/>
      <c r="HRP49" s="214"/>
      <c r="HRQ49" s="214"/>
      <c r="HRR49" s="214"/>
      <c r="HRS49" s="214"/>
      <c r="HRT49" s="214"/>
      <c r="HRU49" s="214"/>
      <c r="HRV49" s="214"/>
      <c r="HRW49" s="214"/>
      <c r="HRX49" s="214"/>
      <c r="HRY49" s="214"/>
      <c r="HRZ49" s="214"/>
      <c r="HSA49" s="214"/>
      <c r="HSB49" s="214"/>
      <c r="HSC49" s="214"/>
      <c r="HSD49" s="214"/>
      <c r="HSE49" s="214"/>
      <c r="HSF49" s="214"/>
      <c r="HSG49" s="214"/>
      <c r="HSH49" s="214"/>
      <c r="HSI49" s="214"/>
      <c r="HSJ49" s="214"/>
      <c r="HSK49" s="214"/>
      <c r="HSL49" s="214"/>
      <c r="HSM49" s="214"/>
      <c r="HSN49" s="214"/>
      <c r="HSO49" s="214"/>
      <c r="HSP49" s="214"/>
      <c r="HSQ49" s="214"/>
      <c r="HSR49" s="214"/>
      <c r="HSS49" s="214"/>
      <c r="HST49" s="214"/>
      <c r="HSU49" s="214"/>
      <c r="HSV49" s="214"/>
      <c r="HSW49" s="214"/>
      <c r="HSX49" s="214"/>
      <c r="HSY49" s="214"/>
      <c r="HSZ49" s="214"/>
      <c r="HTA49" s="214"/>
      <c r="HTB49" s="214"/>
      <c r="HTC49" s="214"/>
      <c r="HTD49" s="214"/>
      <c r="HTE49" s="214"/>
      <c r="HTF49" s="214"/>
      <c r="HTG49" s="214"/>
      <c r="HTH49" s="214"/>
      <c r="HTI49" s="214"/>
      <c r="HTJ49" s="214"/>
      <c r="HTK49" s="214"/>
      <c r="HTL49" s="214"/>
      <c r="HTM49" s="214"/>
      <c r="HTN49" s="214"/>
      <c r="HTO49" s="214"/>
      <c r="HTP49" s="214"/>
      <c r="HTQ49" s="214"/>
      <c r="HTR49" s="214"/>
      <c r="HTS49" s="214"/>
      <c r="HTT49" s="214"/>
      <c r="HTU49" s="214"/>
      <c r="HTV49" s="214"/>
      <c r="HTW49" s="214"/>
      <c r="HTX49" s="214"/>
      <c r="HTY49" s="214"/>
      <c r="HTZ49" s="214"/>
      <c r="HUA49" s="214"/>
      <c r="HUB49" s="214"/>
      <c r="HUC49" s="214"/>
      <c r="HUD49" s="214"/>
      <c r="HUE49" s="214"/>
      <c r="HUF49" s="214"/>
      <c r="HUG49" s="214"/>
      <c r="HUH49" s="214"/>
      <c r="HUI49" s="214"/>
      <c r="HUJ49" s="214"/>
      <c r="HUK49" s="214"/>
      <c r="HUL49" s="214"/>
      <c r="HUM49" s="214"/>
      <c r="HUN49" s="214"/>
      <c r="HUO49" s="214"/>
      <c r="HUP49" s="214"/>
      <c r="HUQ49" s="214"/>
      <c r="HUR49" s="214"/>
      <c r="HUS49" s="214"/>
      <c r="HUT49" s="214"/>
      <c r="HUU49" s="214"/>
      <c r="HUV49" s="214"/>
      <c r="HUW49" s="214"/>
      <c r="HUX49" s="214"/>
      <c r="HUY49" s="214"/>
      <c r="HUZ49" s="214"/>
      <c r="HVA49" s="214"/>
      <c r="HVB49" s="214"/>
      <c r="HVC49" s="214"/>
      <c r="HVD49" s="214"/>
      <c r="HVE49" s="214"/>
      <c r="HVF49" s="214"/>
      <c r="HVG49" s="214"/>
      <c r="HVH49" s="214"/>
      <c r="HVI49" s="214"/>
      <c r="HVJ49" s="214"/>
      <c r="HVK49" s="214"/>
      <c r="HVL49" s="214"/>
      <c r="HVM49" s="214"/>
      <c r="HVN49" s="214"/>
      <c r="HVO49" s="214"/>
      <c r="HVP49" s="214"/>
      <c r="HVQ49" s="214"/>
      <c r="HVR49" s="214"/>
      <c r="HVS49" s="214"/>
      <c r="HVT49" s="214"/>
      <c r="HVU49" s="214"/>
      <c r="HVV49" s="214"/>
      <c r="HVW49" s="214"/>
      <c r="HVX49" s="214"/>
      <c r="HVY49" s="214"/>
      <c r="HVZ49" s="214"/>
      <c r="HWA49" s="214"/>
      <c r="HWB49" s="214"/>
      <c r="HWC49" s="214"/>
      <c r="HWD49" s="214"/>
      <c r="HWE49" s="214"/>
      <c r="HWF49" s="214"/>
      <c r="HWG49" s="214"/>
      <c r="HWH49" s="214"/>
      <c r="HWI49" s="214"/>
      <c r="HWJ49" s="214"/>
      <c r="HWK49" s="214"/>
      <c r="HWL49" s="214"/>
      <c r="HWM49" s="214"/>
      <c r="HWN49" s="214"/>
      <c r="HWO49" s="214"/>
      <c r="HWP49" s="214"/>
      <c r="HWQ49" s="214"/>
      <c r="HWR49" s="214"/>
      <c r="HWS49" s="214"/>
      <c r="HWT49" s="214"/>
      <c r="HWU49" s="214"/>
      <c r="HWV49" s="214"/>
      <c r="HWW49" s="214"/>
      <c r="HWX49" s="214"/>
      <c r="HWY49" s="214"/>
      <c r="HWZ49" s="214"/>
      <c r="HXA49" s="214"/>
      <c r="HXB49" s="214"/>
      <c r="HXC49" s="214"/>
      <c r="HXD49" s="214"/>
      <c r="HXE49" s="214"/>
      <c r="HXF49" s="214"/>
      <c r="HXG49" s="214"/>
      <c r="HXH49" s="214"/>
      <c r="HXI49" s="214"/>
      <c r="HXJ49" s="214"/>
      <c r="HXK49" s="214"/>
      <c r="HXL49" s="214"/>
      <c r="HXM49" s="214"/>
      <c r="HXN49" s="214"/>
      <c r="HXO49" s="214"/>
      <c r="HXP49" s="214"/>
      <c r="HXQ49" s="214"/>
      <c r="HXR49" s="214"/>
      <c r="HXS49" s="214"/>
      <c r="HXT49" s="214"/>
      <c r="HXU49" s="214"/>
      <c r="HXV49" s="214"/>
      <c r="HXW49" s="214"/>
      <c r="HXX49" s="214"/>
      <c r="HXY49" s="214"/>
      <c r="HXZ49" s="214"/>
      <c r="HYA49" s="214"/>
      <c r="HYB49" s="214"/>
      <c r="HYC49" s="214"/>
      <c r="HYD49" s="214"/>
      <c r="HYE49" s="214"/>
      <c r="HYF49" s="214"/>
      <c r="HYG49" s="214"/>
      <c r="HYH49" s="214"/>
      <c r="HYI49" s="214"/>
      <c r="HYJ49" s="214"/>
      <c r="HYK49" s="214"/>
      <c r="HYL49" s="214"/>
      <c r="HYM49" s="214"/>
      <c r="HYN49" s="214"/>
      <c r="HYO49" s="214"/>
      <c r="HYP49" s="214"/>
      <c r="HYQ49" s="214"/>
      <c r="HYR49" s="214"/>
      <c r="HYS49" s="214"/>
      <c r="HYT49" s="214"/>
      <c r="HYU49" s="214"/>
      <c r="HYV49" s="214"/>
      <c r="HYW49" s="214"/>
      <c r="HYX49" s="214"/>
      <c r="HYY49" s="214"/>
      <c r="HYZ49" s="214"/>
      <c r="HZA49" s="214"/>
      <c r="HZB49" s="214"/>
      <c r="HZC49" s="214"/>
      <c r="HZD49" s="214"/>
      <c r="HZE49" s="214"/>
      <c r="HZF49" s="214"/>
      <c r="HZG49" s="214"/>
      <c r="HZH49" s="214"/>
      <c r="HZI49" s="214"/>
      <c r="HZJ49" s="214"/>
      <c r="HZK49" s="214"/>
      <c r="HZL49" s="214"/>
      <c r="HZM49" s="214"/>
      <c r="HZN49" s="214"/>
      <c r="HZO49" s="214"/>
      <c r="HZP49" s="214"/>
      <c r="HZQ49" s="214"/>
      <c r="HZR49" s="214"/>
      <c r="HZS49" s="214"/>
      <c r="HZT49" s="214"/>
      <c r="HZU49" s="214"/>
      <c r="HZV49" s="214"/>
      <c r="HZW49" s="214"/>
      <c r="HZX49" s="214"/>
      <c r="HZY49" s="214"/>
      <c r="HZZ49" s="214"/>
      <c r="IAA49" s="214"/>
      <c r="IAB49" s="214"/>
      <c r="IAC49" s="214"/>
      <c r="IAD49" s="214"/>
      <c r="IAE49" s="214"/>
      <c r="IAF49" s="214"/>
      <c r="IAG49" s="214"/>
      <c r="IAH49" s="214"/>
      <c r="IAI49" s="214"/>
      <c r="IAJ49" s="214"/>
      <c r="IAK49" s="214"/>
      <c r="IAL49" s="214"/>
      <c r="IAM49" s="214"/>
      <c r="IAN49" s="214"/>
      <c r="IAO49" s="214"/>
      <c r="IAP49" s="214"/>
      <c r="IAQ49" s="214"/>
      <c r="IAR49" s="214"/>
      <c r="IAS49" s="214"/>
      <c r="IAT49" s="214"/>
      <c r="IAU49" s="214"/>
      <c r="IAV49" s="214"/>
      <c r="IAW49" s="214"/>
      <c r="IAX49" s="214"/>
      <c r="IAY49" s="214"/>
      <c r="IAZ49" s="214"/>
      <c r="IBA49" s="214"/>
      <c r="IBB49" s="214"/>
      <c r="IBC49" s="214"/>
      <c r="IBD49" s="214"/>
      <c r="IBE49" s="214"/>
      <c r="IBF49" s="214"/>
      <c r="IBG49" s="214"/>
      <c r="IBH49" s="214"/>
      <c r="IBI49" s="214"/>
      <c r="IBJ49" s="214"/>
      <c r="IBK49" s="214"/>
      <c r="IBL49" s="214"/>
      <c r="IBM49" s="214"/>
      <c r="IBN49" s="214"/>
      <c r="IBO49" s="214"/>
      <c r="IBP49" s="214"/>
      <c r="IBQ49" s="214"/>
      <c r="IBR49" s="214"/>
      <c r="IBS49" s="214"/>
      <c r="IBT49" s="214"/>
      <c r="IBU49" s="214"/>
      <c r="IBV49" s="214"/>
      <c r="IBW49" s="214"/>
      <c r="IBX49" s="214"/>
      <c r="IBY49" s="214"/>
      <c r="IBZ49" s="214"/>
      <c r="ICA49" s="214"/>
      <c r="ICB49" s="214"/>
      <c r="ICC49" s="214"/>
      <c r="ICD49" s="214"/>
      <c r="ICE49" s="214"/>
      <c r="ICF49" s="214"/>
      <c r="ICG49" s="214"/>
      <c r="ICH49" s="214"/>
      <c r="ICI49" s="214"/>
      <c r="ICJ49" s="214"/>
      <c r="ICK49" s="214"/>
      <c r="ICL49" s="214"/>
      <c r="ICM49" s="214"/>
      <c r="ICN49" s="214"/>
      <c r="ICO49" s="214"/>
      <c r="ICP49" s="214"/>
      <c r="ICQ49" s="214"/>
      <c r="ICR49" s="214"/>
      <c r="ICS49" s="214"/>
      <c r="ICT49" s="214"/>
      <c r="ICU49" s="214"/>
      <c r="ICV49" s="214"/>
      <c r="ICW49" s="214"/>
      <c r="ICX49" s="214"/>
      <c r="ICY49" s="214"/>
      <c r="ICZ49" s="214"/>
      <c r="IDA49" s="214"/>
      <c r="IDB49" s="214"/>
      <c r="IDC49" s="214"/>
      <c r="IDD49" s="214"/>
      <c r="IDE49" s="214"/>
      <c r="IDF49" s="214"/>
      <c r="IDG49" s="214"/>
      <c r="IDH49" s="214"/>
      <c r="IDI49" s="214"/>
      <c r="IDJ49" s="214"/>
      <c r="IDK49" s="214"/>
      <c r="IDL49" s="214"/>
      <c r="IDM49" s="214"/>
      <c r="IDN49" s="214"/>
      <c r="IDO49" s="214"/>
      <c r="IDP49" s="214"/>
      <c r="IDQ49" s="214"/>
      <c r="IDR49" s="214"/>
      <c r="IDS49" s="214"/>
      <c r="IDT49" s="214"/>
      <c r="IDU49" s="214"/>
      <c r="IDV49" s="214"/>
      <c r="IDW49" s="214"/>
      <c r="IDX49" s="214"/>
      <c r="IDY49" s="214"/>
      <c r="IDZ49" s="214"/>
      <c r="IEA49" s="214"/>
      <c r="IEB49" s="214"/>
      <c r="IEC49" s="214"/>
      <c r="IED49" s="214"/>
      <c r="IEE49" s="214"/>
      <c r="IEF49" s="214"/>
      <c r="IEG49" s="214"/>
      <c r="IEH49" s="214"/>
      <c r="IEI49" s="214"/>
      <c r="IEJ49" s="214"/>
      <c r="IEK49" s="214"/>
      <c r="IEL49" s="214"/>
      <c r="IEM49" s="214"/>
      <c r="IEN49" s="214"/>
      <c r="IEO49" s="214"/>
      <c r="IEP49" s="214"/>
      <c r="IEQ49" s="214"/>
      <c r="IER49" s="214"/>
      <c r="IES49" s="214"/>
      <c r="IET49" s="214"/>
      <c r="IEU49" s="214"/>
      <c r="IEV49" s="214"/>
      <c r="IEW49" s="214"/>
      <c r="IEX49" s="214"/>
      <c r="IEY49" s="214"/>
      <c r="IEZ49" s="214"/>
      <c r="IFA49" s="214"/>
      <c r="IFB49" s="214"/>
      <c r="IFC49" s="214"/>
      <c r="IFD49" s="214"/>
      <c r="IFE49" s="214"/>
      <c r="IFF49" s="214"/>
      <c r="IFG49" s="214"/>
      <c r="IFH49" s="214"/>
      <c r="IFI49" s="214"/>
      <c r="IFJ49" s="214"/>
      <c r="IFK49" s="214"/>
      <c r="IFL49" s="214"/>
      <c r="IFM49" s="214"/>
      <c r="IFN49" s="214"/>
      <c r="IFO49" s="214"/>
      <c r="IFP49" s="214"/>
      <c r="IFQ49" s="214"/>
      <c r="IFR49" s="214"/>
      <c r="IFS49" s="214"/>
      <c r="IFT49" s="214"/>
      <c r="IFU49" s="214"/>
      <c r="IFV49" s="214"/>
      <c r="IFW49" s="214"/>
      <c r="IFX49" s="214"/>
      <c r="IFY49" s="214"/>
      <c r="IFZ49" s="214"/>
      <c r="IGA49" s="214"/>
      <c r="IGB49" s="214"/>
      <c r="IGC49" s="214"/>
      <c r="IGD49" s="214"/>
      <c r="IGE49" s="214"/>
      <c r="IGF49" s="214"/>
      <c r="IGG49" s="214"/>
      <c r="IGH49" s="214"/>
      <c r="IGI49" s="214"/>
      <c r="IGJ49" s="214"/>
      <c r="IGK49" s="214"/>
      <c r="IGL49" s="214"/>
      <c r="IGM49" s="214"/>
      <c r="IGN49" s="214"/>
      <c r="IGO49" s="214"/>
      <c r="IGP49" s="214"/>
      <c r="IGQ49" s="214"/>
      <c r="IGR49" s="214"/>
      <c r="IGS49" s="214"/>
      <c r="IGT49" s="214"/>
      <c r="IGU49" s="214"/>
      <c r="IGV49" s="214"/>
      <c r="IGW49" s="214"/>
      <c r="IGX49" s="214"/>
      <c r="IGY49" s="214"/>
      <c r="IGZ49" s="214"/>
      <c r="IHA49" s="214"/>
      <c r="IHB49" s="214"/>
      <c r="IHC49" s="214"/>
      <c r="IHD49" s="214"/>
      <c r="IHE49" s="214"/>
      <c r="IHF49" s="214"/>
      <c r="IHG49" s="214"/>
      <c r="IHH49" s="214"/>
      <c r="IHI49" s="214"/>
      <c r="IHJ49" s="214"/>
      <c r="IHK49" s="214"/>
      <c r="IHL49" s="214"/>
      <c r="IHM49" s="214"/>
      <c r="IHN49" s="214"/>
      <c r="IHO49" s="214"/>
      <c r="IHP49" s="214"/>
      <c r="IHQ49" s="214"/>
      <c r="IHR49" s="214"/>
      <c r="IHS49" s="214"/>
      <c r="IHT49" s="214"/>
      <c r="IHU49" s="214"/>
      <c r="IHV49" s="214"/>
      <c r="IHW49" s="214"/>
      <c r="IHX49" s="214"/>
      <c r="IHY49" s="214"/>
      <c r="IHZ49" s="214"/>
      <c r="IIA49" s="214"/>
      <c r="IIB49" s="214"/>
      <c r="IIC49" s="214"/>
      <c r="IID49" s="214"/>
      <c r="IIE49" s="214"/>
      <c r="IIF49" s="214"/>
      <c r="IIG49" s="214"/>
      <c r="IIH49" s="214"/>
      <c r="III49" s="214"/>
      <c r="IIJ49" s="214"/>
      <c r="IIK49" s="214"/>
      <c r="IIL49" s="214"/>
      <c r="IIM49" s="214"/>
      <c r="IIN49" s="214"/>
      <c r="IIO49" s="214"/>
      <c r="IIP49" s="214"/>
      <c r="IIQ49" s="214"/>
      <c r="IIR49" s="214"/>
      <c r="IIS49" s="214"/>
      <c r="IIT49" s="214"/>
      <c r="IIU49" s="214"/>
      <c r="IIV49" s="214"/>
      <c r="IIW49" s="214"/>
      <c r="IIX49" s="214"/>
      <c r="IIY49" s="214"/>
      <c r="IIZ49" s="214"/>
      <c r="IJA49" s="214"/>
      <c r="IJB49" s="214"/>
      <c r="IJC49" s="214"/>
      <c r="IJD49" s="214"/>
      <c r="IJE49" s="214"/>
      <c r="IJF49" s="214"/>
      <c r="IJG49" s="214"/>
      <c r="IJH49" s="214"/>
      <c r="IJI49" s="214"/>
      <c r="IJJ49" s="214"/>
      <c r="IJK49" s="214"/>
      <c r="IJL49" s="214"/>
      <c r="IJM49" s="214"/>
      <c r="IJN49" s="214"/>
      <c r="IJO49" s="214"/>
      <c r="IJP49" s="214"/>
      <c r="IJQ49" s="214"/>
      <c r="IJR49" s="214"/>
      <c r="IJS49" s="214"/>
      <c r="IJT49" s="214"/>
      <c r="IJU49" s="214"/>
      <c r="IJV49" s="214"/>
      <c r="IJW49" s="214"/>
      <c r="IJX49" s="214"/>
      <c r="IJY49" s="214"/>
      <c r="IJZ49" s="214"/>
      <c r="IKA49" s="214"/>
      <c r="IKB49" s="214"/>
      <c r="IKC49" s="214"/>
      <c r="IKD49" s="214"/>
      <c r="IKE49" s="214"/>
      <c r="IKF49" s="214"/>
      <c r="IKG49" s="214"/>
      <c r="IKH49" s="214"/>
      <c r="IKI49" s="214"/>
      <c r="IKJ49" s="214"/>
      <c r="IKK49" s="214"/>
      <c r="IKL49" s="214"/>
      <c r="IKM49" s="214"/>
      <c r="IKN49" s="214"/>
      <c r="IKO49" s="214"/>
      <c r="IKP49" s="214"/>
      <c r="IKQ49" s="214"/>
      <c r="IKR49" s="214"/>
      <c r="IKS49" s="214"/>
      <c r="IKT49" s="214"/>
      <c r="IKU49" s="214"/>
      <c r="IKV49" s="214"/>
      <c r="IKW49" s="214"/>
      <c r="IKX49" s="214"/>
      <c r="IKY49" s="214"/>
      <c r="IKZ49" s="214"/>
      <c r="ILA49" s="214"/>
      <c r="ILB49" s="214"/>
      <c r="ILC49" s="214"/>
      <c r="ILD49" s="214"/>
      <c r="ILE49" s="214"/>
      <c r="ILF49" s="214"/>
      <c r="ILG49" s="214"/>
      <c r="ILH49" s="214"/>
      <c r="ILI49" s="214"/>
      <c r="ILJ49" s="214"/>
      <c r="ILK49" s="214"/>
      <c r="ILL49" s="214"/>
      <c r="ILM49" s="214"/>
      <c r="ILN49" s="214"/>
      <c r="ILO49" s="214"/>
      <c r="ILP49" s="214"/>
      <c r="ILQ49" s="214"/>
      <c r="ILR49" s="214"/>
      <c r="ILS49" s="214"/>
      <c r="ILT49" s="214"/>
      <c r="ILU49" s="214"/>
      <c r="ILV49" s="214"/>
      <c r="ILW49" s="214"/>
      <c r="ILX49" s="214"/>
      <c r="ILY49" s="214"/>
      <c r="ILZ49" s="214"/>
      <c r="IMA49" s="214"/>
      <c r="IMB49" s="214"/>
      <c r="IMC49" s="214"/>
      <c r="IMD49" s="214"/>
      <c r="IME49" s="214"/>
      <c r="IMF49" s="214"/>
      <c r="IMG49" s="214"/>
      <c r="IMH49" s="214"/>
      <c r="IMI49" s="214"/>
      <c r="IMJ49" s="214"/>
      <c r="IMK49" s="214"/>
      <c r="IML49" s="214"/>
      <c r="IMM49" s="214"/>
      <c r="IMN49" s="214"/>
      <c r="IMO49" s="214"/>
      <c r="IMP49" s="214"/>
      <c r="IMQ49" s="214"/>
      <c r="IMR49" s="214"/>
      <c r="IMS49" s="214"/>
      <c r="IMT49" s="214"/>
      <c r="IMU49" s="214"/>
      <c r="IMV49" s="214"/>
      <c r="IMW49" s="214"/>
      <c r="IMX49" s="214"/>
      <c r="IMY49" s="214"/>
      <c r="IMZ49" s="214"/>
      <c r="INA49" s="214"/>
      <c r="INB49" s="214"/>
      <c r="INC49" s="214"/>
      <c r="IND49" s="214"/>
      <c r="INE49" s="214"/>
      <c r="INF49" s="214"/>
      <c r="ING49" s="214"/>
      <c r="INH49" s="214"/>
      <c r="INI49" s="214"/>
      <c r="INJ49" s="214"/>
      <c r="INK49" s="214"/>
      <c r="INL49" s="214"/>
      <c r="INM49" s="214"/>
      <c r="INN49" s="214"/>
      <c r="INO49" s="214"/>
      <c r="INP49" s="214"/>
      <c r="INQ49" s="214"/>
      <c r="INR49" s="214"/>
      <c r="INS49" s="214"/>
      <c r="INT49" s="214"/>
      <c r="INU49" s="214"/>
      <c r="INV49" s="214"/>
      <c r="INW49" s="214"/>
      <c r="INX49" s="214"/>
      <c r="INY49" s="214"/>
      <c r="INZ49" s="214"/>
      <c r="IOA49" s="214"/>
      <c r="IOB49" s="214"/>
      <c r="IOC49" s="214"/>
      <c r="IOD49" s="214"/>
      <c r="IOE49" s="214"/>
      <c r="IOF49" s="214"/>
      <c r="IOG49" s="214"/>
      <c r="IOH49" s="214"/>
      <c r="IOI49" s="214"/>
      <c r="IOJ49" s="214"/>
      <c r="IOK49" s="214"/>
      <c r="IOL49" s="214"/>
      <c r="IOM49" s="214"/>
      <c r="ION49" s="214"/>
      <c r="IOO49" s="214"/>
      <c r="IOP49" s="214"/>
      <c r="IOQ49" s="214"/>
      <c r="IOR49" s="214"/>
      <c r="IOS49" s="214"/>
      <c r="IOT49" s="214"/>
      <c r="IOU49" s="214"/>
      <c r="IOV49" s="214"/>
      <c r="IOW49" s="214"/>
      <c r="IOX49" s="214"/>
      <c r="IOY49" s="214"/>
      <c r="IOZ49" s="214"/>
      <c r="IPA49" s="214"/>
      <c r="IPB49" s="214"/>
      <c r="IPC49" s="214"/>
      <c r="IPD49" s="214"/>
      <c r="IPE49" s="214"/>
      <c r="IPF49" s="214"/>
      <c r="IPG49" s="214"/>
      <c r="IPH49" s="214"/>
      <c r="IPI49" s="214"/>
      <c r="IPJ49" s="214"/>
      <c r="IPK49" s="214"/>
      <c r="IPL49" s="214"/>
      <c r="IPM49" s="214"/>
      <c r="IPN49" s="214"/>
      <c r="IPO49" s="214"/>
      <c r="IPP49" s="214"/>
      <c r="IPQ49" s="214"/>
      <c r="IPR49" s="214"/>
      <c r="IPS49" s="214"/>
      <c r="IPT49" s="214"/>
      <c r="IPU49" s="214"/>
      <c r="IPV49" s="214"/>
      <c r="IPW49" s="214"/>
      <c r="IPX49" s="214"/>
      <c r="IPY49" s="214"/>
      <c r="IPZ49" s="214"/>
      <c r="IQA49" s="214"/>
      <c r="IQB49" s="214"/>
      <c r="IQC49" s="214"/>
      <c r="IQD49" s="214"/>
      <c r="IQE49" s="214"/>
      <c r="IQF49" s="214"/>
      <c r="IQG49" s="214"/>
      <c r="IQH49" s="214"/>
      <c r="IQI49" s="214"/>
      <c r="IQJ49" s="214"/>
      <c r="IQK49" s="214"/>
      <c r="IQL49" s="214"/>
      <c r="IQM49" s="214"/>
      <c r="IQN49" s="214"/>
      <c r="IQO49" s="214"/>
      <c r="IQP49" s="214"/>
      <c r="IQQ49" s="214"/>
      <c r="IQR49" s="214"/>
      <c r="IQS49" s="214"/>
      <c r="IQT49" s="214"/>
      <c r="IQU49" s="214"/>
      <c r="IQV49" s="214"/>
      <c r="IQW49" s="214"/>
      <c r="IQX49" s="214"/>
      <c r="IQY49" s="214"/>
      <c r="IQZ49" s="214"/>
      <c r="IRA49" s="214"/>
      <c r="IRB49" s="214"/>
      <c r="IRC49" s="214"/>
      <c r="IRD49" s="214"/>
      <c r="IRE49" s="214"/>
      <c r="IRF49" s="214"/>
      <c r="IRG49" s="214"/>
      <c r="IRH49" s="214"/>
      <c r="IRI49" s="214"/>
      <c r="IRJ49" s="214"/>
      <c r="IRK49" s="214"/>
      <c r="IRL49" s="214"/>
      <c r="IRM49" s="214"/>
      <c r="IRN49" s="214"/>
      <c r="IRO49" s="214"/>
      <c r="IRP49" s="214"/>
      <c r="IRQ49" s="214"/>
      <c r="IRR49" s="214"/>
      <c r="IRS49" s="214"/>
      <c r="IRT49" s="214"/>
      <c r="IRU49" s="214"/>
      <c r="IRV49" s="214"/>
      <c r="IRW49" s="214"/>
      <c r="IRX49" s="214"/>
      <c r="IRY49" s="214"/>
      <c r="IRZ49" s="214"/>
      <c r="ISA49" s="214"/>
      <c r="ISB49" s="214"/>
      <c r="ISC49" s="214"/>
      <c r="ISD49" s="214"/>
      <c r="ISE49" s="214"/>
      <c r="ISF49" s="214"/>
      <c r="ISG49" s="214"/>
      <c r="ISH49" s="214"/>
      <c r="ISI49" s="214"/>
      <c r="ISJ49" s="214"/>
      <c r="ISK49" s="214"/>
      <c r="ISL49" s="214"/>
      <c r="ISM49" s="214"/>
      <c r="ISN49" s="214"/>
      <c r="ISO49" s="214"/>
      <c r="ISP49" s="214"/>
      <c r="ISQ49" s="214"/>
      <c r="ISR49" s="214"/>
      <c r="ISS49" s="214"/>
      <c r="IST49" s="214"/>
      <c r="ISU49" s="214"/>
      <c r="ISV49" s="214"/>
      <c r="ISW49" s="214"/>
      <c r="ISX49" s="214"/>
      <c r="ISY49" s="214"/>
      <c r="ISZ49" s="214"/>
      <c r="ITA49" s="214"/>
      <c r="ITB49" s="214"/>
      <c r="ITC49" s="214"/>
      <c r="ITD49" s="214"/>
      <c r="ITE49" s="214"/>
      <c r="ITF49" s="214"/>
      <c r="ITG49" s="214"/>
      <c r="ITH49" s="214"/>
      <c r="ITI49" s="214"/>
      <c r="ITJ49" s="214"/>
      <c r="ITK49" s="214"/>
      <c r="ITL49" s="214"/>
      <c r="ITM49" s="214"/>
      <c r="ITN49" s="214"/>
      <c r="ITO49" s="214"/>
      <c r="ITP49" s="214"/>
      <c r="ITQ49" s="214"/>
      <c r="ITR49" s="214"/>
      <c r="ITS49" s="214"/>
      <c r="ITT49" s="214"/>
      <c r="ITU49" s="214"/>
      <c r="ITV49" s="214"/>
      <c r="ITW49" s="214"/>
      <c r="ITX49" s="214"/>
      <c r="ITY49" s="214"/>
      <c r="ITZ49" s="214"/>
      <c r="IUA49" s="214"/>
      <c r="IUB49" s="214"/>
      <c r="IUC49" s="214"/>
      <c r="IUD49" s="214"/>
      <c r="IUE49" s="214"/>
      <c r="IUF49" s="214"/>
      <c r="IUG49" s="214"/>
      <c r="IUH49" s="214"/>
      <c r="IUI49" s="214"/>
      <c r="IUJ49" s="214"/>
      <c r="IUK49" s="214"/>
      <c r="IUL49" s="214"/>
      <c r="IUM49" s="214"/>
      <c r="IUN49" s="214"/>
      <c r="IUO49" s="214"/>
      <c r="IUP49" s="214"/>
      <c r="IUQ49" s="214"/>
      <c r="IUR49" s="214"/>
      <c r="IUS49" s="214"/>
      <c r="IUT49" s="214"/>
      <c r="IUU49" s="214"/>
      <c r="IUV49" s="214"/>
      <c r="IUW49" s="214"/>
      <c r="IUX49" s="214"/>
      <c r="IUY49" s="214"/>
      <c r="IUZ49" s="214"/>
      <c r="IVA49" s="214"/>
      <c r="IVB49" s="214"/>
      <c r="IVC49" s="214"/>
      <c r="IVD49" s="214"/>
      <c r="IVE49" s="214"/>
      <c r="IVF49" s="214"/>
      <c r="IVG49" s="214"/>
      <c r="IVH49" s="214"/>
      <c r="IVI49" s="214"/>
      <c r="IVJ49" s="214"/>
      <c r="IVK49" s="214"/>
      <c r="IVL49" s="214"/>
      <c r="IVM49" s="214"/>
      <c r="IVN49" s="214"/>
      <c r="IVO49" s="214"/>
      <c r="IVP49" s="214"/>
      <c r="IVQ49" s="214"/>
      <c r="IVR49" s="214"/>
      <c r="IVS49" s="214"/>
      <c r="IVT49" s="214"/>
      <c r="IVU49" s="214"/>
      <c r="IVV49" s="214"/>
      <c r="IVW49" s="214"/>
      <c r="IVX49" s="214"/>
      <c r="IVY49" s="214"/>
      <c r="IVZ49" s="214"/>
      <c r="IWA49" s="214"/>
      <c r="IWB49" s="214"/>
      <c r="IWC49" s="214"/>
      <c r="IWD49" s="214"/>
      <c r="IWE49" s="214"/>
      <c r="IWF49" s="214"/>
      <c r="IWG49" s="214"/>
      <c r="IWH49" s="214"/>
      <c r="IWI49" s="214"/>
      <c r="IWJ49" s="214"/>
      <c r="IWK49" s="214"/>
      <c r="IWL49" s="214"/>
      <c r="IWM49" s="214"/>
      <c r="IWN49" s="214"/>
      <c r="IWO49" s="214"/>
      <c r="IWP49" s="214"/>
      <c r="IWQ49" s="214"/>
      <c r="IWR49" s="214"/>
      <c r="IWS49" s="214"/>
      <c r="IWT49" s="214"/>
      <c r="IWU49" s="214"/>
      <c r="IWV49" s="214"/>
      <c r="IWW49" s="214"/>
      <c r="IWX49" s="214"/>
      <c r="IWY49" s="214"/>
      <c r="IWZ49" s="214"/>
      <c r="IXA49" s="214"/>
      <c r="IXB49" s="214"/>
      <c r="IXC49" s="214"/>
      <c r="IXD49" s="214"/>
      <c r="IXE49" s="214"/>
      <c r="IXF49" s="214"/>
      <c r="IXG49" s="214"/>
      <c r="IXH49" s="214"/>
      <c r="IXI49" s="214"/>
      <c r="IXJ49" s="214"/>
      <c r="IXK49" s="214"/>
      <c r="IXL49" s="214"/>
      <c r="IXM49" s="214"/>
      <c r="IXN49" s="214"/>
      <c r="IXO49" s="214"/>
      <c r="IXP49" s="214"/>
      <c r="IXQ49" s="214"/>
      <c r="IXR49" s="214"/>
      <c r="IXS49" s="214"/>
      <c r="IXT49" s="214"/>
      <c r="IXU49" s="214"/>
      <c r="IXV49" s="214"/>
      <c r="IXW49" s="214"/>
      <c r="IXX49" s="214"/>
      <c r="IXY49" s="214"/>
      <c r="IXZ49" s="214"/>
      <c r="IYA49" s="214"/>
      <c r="IYB49" s="214"/>
      <c r="IYC49" s="214"/>
      <c r="IYD49" s="214"/>
      <c r="IYE49" s="214"/>
      <c r="IYF49" s="214"/>
      <c r="IYG49" s="214"/>
      <c r="IYH49" s="214"/>
      <c r="IYI49" s="214"/>
      <c r="IYJ49" s="214"/>
      <c r="IYK49" s="214"/>
      <c r="IYL49" s="214"/>
      <c r="IYM49" s="214"/>
      <c r="IYN49" s="214"/>
      <c r="IYO49" s="214"/>
      <c r="IYP49" s="214"/>
      <c r="IYQ49" s="214"/>
      <c r="IYR49" s="214"/>
      <c r="IYS49" s="214"/>
      <c r="IYT49" s="214"/>
      <c r="IYU49" s="214"/>
      <c r="IYV49" s="214"/>
      <c r="IYW49" s="214"/>
      <c r="IYX49" s="214"/>
      <c r="IYY49" s="214"/>
      <c r="IYZ49" s="214"/>
      <c r="IZA49" s="214"/>
      <c r="IZB49" s="214"/>
      <c r="IZC49" s="214"/>
      <c r="IZD49" s="214"/>
      <c r="IZE49" s="214"/>
      <c r="IZF49" s="214"/>
      <c r="IZG49" s="214"/>
      <c r="IZH49" s="214"/>
      <c r="IZI49" s="214"/>
      <c r="IZJ49" s="214"/>
      <c r="IZK49" s="214"/>
      <c r="IZL49" s="214"/>
      <c r="IZM49" s="214"/>
      <c r="IZN49" s="214"/>
      <c r="IZO49" s="214"/>
      <c r="IZP49" s="214"/>
      <c r="IZQ49" s="214"/>
      <c r="IZR49" s="214"/>
      <c r="IZS49" s="214"/>
      <c r="IZT49" s="214"/>
      <c r="IZU49" s="214"/>
      <c r="IZV49" s="214"/>
      <c r="IZW49" s="214"/>
      <c r="IZX49" s="214"/>
      <c r="IZY49" s="214"/>
      <c r="IZZ49" s="214"/>
      <c r="JAA49" s="214"/>
      <c r="JAB49" s="214"/>
      <c r="JAC49" s="214"/>
      <c r="JAD49" s="214"/>
      <c r="JAE49" s="214"/>
      <c r="JAF49" s="214"/>
      <c r="JAG49" s="214"/>
      <c r="JAH49" s="214"/>
      <c r="JAI49" s="214"/>
      <c r="JAJ49" s="214"/>
      <c r="JAK49" s="214"/>
      <c r="JAL49" s="214"/>
      <c r="JAM49" s="214"/>
      <c r="JAN49" s="214"/>
      <c r="JAO49" s="214"/>
      <c r="JAP49" s="214"/>
      <c r="JAQ49" s="214"/>
      <c r="JAR49" s="214"/>
      <c r="JAS49" s="214"/>
      <c r="JAT49" s="214"/>
      <c r="JAU49" s="214"/>
      <c r="JAV49" s="214"/>
      <c r="JAW49" s="214"/>
      <c r="JAX49" s="214"/>
      <c r="JAY49" s="214"/>
      <c r="JAZ49" s="214"/>
      <c r="JBA49" s="214"/>
      <c r="JBB49" s="214"/>
      <c r="JBC49" s="214"/>
      <c r="JBD49" s="214"/>
      <c r="JBE49" s="214"/>
      <c r="JBF49" s="214"/>
      <c r="JBG49" s="214"/>
      <c r="JBH49" s="214"/>
      <c r="JBI49" s="214"/>
      <c r="JBJ49" s="214"/>
      <c r="JBK49" s="214"/>
      <c r="JBL49" s="214"/>
      <c r="JBM49" s="214"/>
      <c r="JBN49" s="214"/>
      <c r="JBO49" s="214"/>
      <c r="JBP49" s="214"/>
      <c r="JBQ49" s="214"/>
      <c r="JBR49" s="214"/>
      <c r="JBS49" s="214"/>
      <c r="JBT49" s="214"/>
      <c r="JBU49" s="214"/>
      <c r="JBV49" s="214"/>
      <c r="JBW49" s="214"/>
      <c r="JBX49" s="214"/>
      <c r="JBY49" s="214"/>
      <c r="JBZ49" s="214"/>
      <c r="JCA49" s="214"/>
      <c r="JCB49" s="214"/>
      <c r="JCC49" s="214"/>
      <c r="JCD49" s="214"/>
      <c r="JCE49" s="214"/>
      <c r="JCF49" s="214"/>
      <c r="JCG49" s="214"/>
      <c r="JCH49" s="214"/>
      <c r="JCI49" s="214"/>
      <c r="JCJ49" s="214"/>
      <c r="JCK49" s="214"/>
      <c r="JCL49" s="214"/>
      <c r="JCM49" s="214"/>
      <c r="JCN49" s="214"/>
      <c r="JCO49" s="214"/>
      <c r="JCP49" s="214"/>
      <c r="JCQ49" s="214"/>
      <c r="JCR49" s="214"/>
      <c r="JCS49" s="214"/>
      <c r="JCT49" s="214"/>
      <c r="JCU49" s="214"/>
      <c r="JCV49" s="214"/>
      <c r="JCW49" s="214"/>
      <c r="JCX49" s="214"/>
      <c r="JCY49" s="214"/>
      <c r="JCZ49" s="214"/>
      <c r="JDA49" s="214"/>
      <c r="JDB49" s="214"/>
      <c r="JDC49" s="214"/>
      <c r="JDD49" s="214"/>
      <c r="JDE49" s="214"/>
      <c r="JDF49" s="214"/>
      <c r="JDG49" s="214"/>
      <c r="JDH49" s="214"/>
      <c r="JDI49" s="214"/>
      <c r="JDJ49" s="214"/>
      <c r="JDK49" s="214"/>
      <c r="JDL49" s="214"/>
      <c r="JDM49" s="214"/>
      <c r="JDN49" s="214"/>
      <c r="JDO49" s="214"/>
      <c r="JDP49" s="214"/>
      <c r="JDQ49" s="214"/>
      <c r="JDR49" s="214"/>
      <c r="JDS49" s="214"/>
      <c r="JDT49" s="214"/>
      <c r="JDU49" s="214"/>
      <c r="JDV49" s="214"/>
      <c r="JDW49" s="214"/>
      <c r="JDX49" s="214"/>
      <c r="JDY49" s="214"/>
      <c r="JDZ49" s="214"/>
      <c r="JEA49" s="214"/>
      <c r="JEB49" s="214"/>
      <c r="JEC49" s="214"/>
      <c r="JED49" s="214"/>
      <c r="JEE49" s="214"/>
      <c r="JEF49" s="214"/>
      <c r="JEG49" s="214"/>
      <c r="JEH49" s="214"/>
      <c r="JEI49" s="214"/>
      <c r="JEJ49" s="214"/>
      <c r="JEK49" s="214"/>
      <c r="JEL49" s="214"/>
      <c r="JEM49" s="214"/>
      <c r="JEN49" s="214"/>
      <c r="JEO49" s="214"/>
      <c r="JEP49" s="214"/>
      <c r="JEQ49" s="214"/>
      <c r="JER49" s="214"/>
      <c r="JES49" s="214"/>
      <c r="JET49" s="214"/>
      <c r="JEU49" s="214"/>
      <c r="JEV49" s="214"/>
      <c r="JEW49" s="214"/>
      <c r="JEX49" s="214"/>
      <c r="JEY49" s="214"/>
      <c r="JEZ49" s="214"/>
      <c r="JFA49" s="214"/>
      <c r="JFB49" s="214"/>
      <c r="JFC49" s="214"/>
      <c r="JFD49" s="214"/>
      <c r="JFE49" s="214"/>
      <c r="JFF49" s="214"/>
      <c r="JFG49" s="214"/>
      <c r="JFH49" s="214"/>
      <c r="JFI49" s="214"/>
      <c r="JFJ49" s="214"/>
      <c r="JFK49" s="214"/>
      <c r="JFL49" s="214"/>
      <c r="JFM49" s="214"/>
      <c r="JFN49" s="214"/>
      <c r="JFO49" s="214"/>
      <c r="JFP49" s="214"/>
      <c r="JFQ49" s="214"/>
      <c r="JFR49" s="214"/>
      <c r="JFS49" s="214"/>
      <c r="JFT49" s="214"/>
      <c r="JFU49" s="214"/>
      <c r="JFV49" s="214"/>
      <c r="JFW49" s="214"/>
      <c r="JFX49" s="214"/>
      <c r="JFY49" s="214"/>
      <c r="JFZ49" s="214"/>
      <c r="JGA49" s="214"/>
      <c r="JGB49" s="214"/>
      <c r="JGC49" s="214"/>
      <c r="JGD49" s="214"/>
      <c r="JGE49" s="214"/>
      <c r="JGF49" s="214"/>
      <c r="JGG49" s="214"/>
      <c r="JGH49" s="214"/>
      <c r="JGI49" s="214"/>
      <c r="JGJ49" s="214"/>
      <c r="JGK49" s="214"/>
      <c r="JGL49" s="214"/>
      <c r="JGM49" s="214"/>
      <c r="JGN49" s="214"/>
      <c r="JGO49" s="214"/>
      <c r="JGP49" s="214"/>
      <c r="JGQ49" s="214"/>
      <c r="JGR49" s="214"/>
      <c r="JGS49" s="214"/>
      <c r="JGT49" s="214"/>
      <c r="JGU49" s="214"/>
      <c r="JGV49" s="214"/>
      <c r="JGW49" s="214"/>
      <c r="JGX49" s="214"/>
      <c r="JGY49" s="214"/>
      <c r="JGZ49" s="214"/>
      <c r="JHA49" s="214"/>
      <c r="JHB49" s="214"/>
      <c r="JHC49" s="214"/>
      <c r="JHD49" s="214"/>
      <c r="JHE49" s="214"/>
      <c r="JHF49" s="214"/>
      <c r="JHG49" s="214"/>
      <c r="JHH49" s="214"/>
      <c r="JHI49" s="214"/>
      <c r="JHJ49" s="214"/>
      <c r="JHK49" s="214"/>
      <c r="JHL49" s="214"/>
      <c r="JHM49" s="214"/>
      <c r="JHN49" s="214"/>
      <c r="JHO49" s="214"/>
      <c r="JHP49" s="214"/>
      <c r="JHQ49" s="214"/>
      <c r="JHR49" s="214"/>
      <c r="JHS49" s="214"/>
      <c r="JHT49" s="214"/>
      <c r="JHU49" s="214"/>
      <c r="JHV49" s="214"/>
      <c r="JHW49" s="214"/>
      <c r="JHX49" s="214"/>
      <c r="JHY49" s="214"/>
      <c r="JHZ49" s="214"/>
      <c r="JIA49" s="214"/>
      <c r="JIB49" s="214"/>
      <c r="JIC49" s="214"/>
      <c r="JID49" s="214"/>
      <c r="JIE49" s="214"/>
      <c r="JIF49" s="214"/>
      <c r="JIG49" s="214"/>
      <c r="JIH49" s="214"/>
      <c r="JII49" s="214"/>
      <c r="JIJ49" s="214"/>
      <c r="JIK49" s="214"/>
      <c r="JIL49" s="214"/>
      <c r="JIM49" s="214"/>
      <c r="JIN49" s="214"/>
      <c r="JIO49" s="214"/>
      <c r="JIP49" s="214"/>
      <c r="JIQ49" s="214"/>
      <c r="JIR49" s="214"/>
      <c r="JIS49" s="214"/>
      <c r="JIT49" s="214"/>
      <c r="JIU49" s="214"/>
      <c r="JIV49" s="214"/>
      <c r="JIW49" s="214"/>
      <c r="JIX49" s="214"/>
      <c r="JIY49" s="214"/>
      <c r="JIZ49" s="214"/>
      <c r="JJA49" s="214"/>
      <c r="JJB49" s="214"/>
      <c r="JJC49" s="214"/>
      <c r="JJD49" s="214"/>
      <c r="JJE49" s="214"/>
      <c r="JJF49" s="214"/>
      <c r="JJG49" s="214"/>
      <c r="JJH49" s="214"/>
      <c r="JJI49" s="214"/>
      <c r="JJJ49" s="214"/>
      <c r="JJK49" s="214"/>
      <c r="JJL49" s="214"/>
      <c r="JJM49" s="214"/>
      <c r="JJN49" s="214"/>
      <c r="JJO49" s="214"/>
      <c r="JJP49" s="214"/>
      <c r="JJQ49" s="214"/>
      <c r="JJR49" s="214"/>
      <c r="JJS49" s="214"/>
      <c r="JJT49" s="214"/>
      <c r="JJU49" s="214"/>
      <c r="JJV49" s="214"/>
      <c r="JJW49" s="214"/>
      <c r="JJX49" s="214"/>
      <c r="JJY49" s="214"/>
      <c r="JJZ49" s="214"/>
      <c r="JKA49" s="214"/>
      <c r="JKB49" s="214"/>
      <c r="JKC49" s="214"/>
      <c r="JKD49" s="214"/>
      <c r="JKE49" s="214"/>
      <c r="JKF49" s="214"/>
      <c r="JKG49" s="214"/>
      <c r="JKH49" s="214"/>
      <c r="JKI49" s="214"/>
      <c r="JKJ49" s="214"/>
      <c r="JKK49" s="214"/>
      <c r="JKL49" s="214"/>
      <c r="JKM49" s="214"/>
      <c r="JKN49" s="214"/>
      <c r="JKO49" s="214"/>
      <c r="JKP49" s="214"/>
      <c r="JKQ49" s="214"/>
      <c r="JKR49" s="214"/>
      <c r="JKS49" s="214"/>
      <c r="JKT49" s="214"/>
      <c r="JKU49" s="214"/>
      <c r="JKV49" s="214"/>
      <c r="JKW49" s="214"/>
      <c r="JKX49" s="214"/>
      <c r="JKY49" s="214"/>
      <c r="JKZ49" s="214"/>
      <c r="JLA49" s="214"/>
      <c r="JLB49" s="214"/>
      <c r="JLC49" s="214"/>
      <c r="JLD49" s="214"/>
      <c r="JLE49" s="214"/>
      <c r="JLF49" s="214"/>
      <c r="JLG49" s="214"/>
      <c r="JLH49" s="214"/>
      <c r="JLI49" s="214"/>
      <c r="JLJ49" s="214"/>
      <c r="JLK49" s="214"/>
      <c r="JLL49" s="214"/>
      <c r="JLM49" s="214"/>
      <c r="JLN49" s="214"/>
      <c r="JLO49" s="214"/>
      <c r="JLP49" s="214"/>
      <c r="JLQ49" s="214"/>
      <c r="JLR49" s="214"/>
      <c r="JLS49" s="214"/>
      <c r="JLT49" s="214"/>
      <c r="JLU49" s="214"/>
      <c r="JLV49" s="214"/>
      <c r="JLW49" s="214"/>
      <c r="JLX49" s="214"/>
      <c r="JLY49" s="214"/>
      <c r="JLZ49" s="214"/>
      <c r="JMA49" s="214"/>
      <c r="JMB49" s="214"/>
      <c r="JMC49" s="214"/>
      <c r="JMD49" s="214"/>
      <c r="JME49" s="214"/>
      <c r="JMF49" s="214"/>
      <c r="JMG49" s="214"/>
      <c r="JMH49" s="214"/>
      <c r="JMI49" s="214"/>
      <c r="JMJ49" s="214"/>
      <c r="JMK49" s="214"/>
      <c r="JML49" s="214"/>
      <c r="JMM49" s="214"/>
      <c r="JMN49" s="214"/>
      <c r="JMO49" s="214"/>
      <c r="JMP49" s="214"/>
      <c r="JMQ49" s="214"/>
      <c r="JMR49" s="214"/>
      <c r="JMS49" s="214"/>
      <c r="JMT49" s="214"/>
      <c r="JMU49" s="214"/>
      <c r="JMV49" s="214"/>
      <c r="JMW49" s="214"/>
      <c r="JMX49" s="214"/>
      <c r="JMY49" s="214"/>
      <c r="JMZ49" s="214"/>
      <c r="JNA49" s="214"/>
      <c r="JNB49" s="214"/>
      <c r="JNC49" s="214"/>
      <c r="JND49" s="214"/>
      <c r="JNE49" s="214"/>
      <c r="JNF49" s="214"/>
      <c r="JNG49" s="214"/>
      <c r="JNH49" s="214"/>
      <c r="JNI49" s="214"/>
      <c r="JNJ49" s="214"/>
      <c r="JNK49" s="214"/>
      <c r="JNL49" s="214"/>
      <c r="JNM49" s="214"/>
      <c r="JNN49" s="214"/>
      <c r="JNO49" s="214"/>
      <c r="JNP49" s="214"/>
      <c r="JNQ49" s="214"/>
      <c r="JNR49" s="214"/>
      <c r="JNS49" s="214"/>
      <c r="JNT49" s="214"/>
      <c r="JNU49" s="214"/>
      <c r="JNV49" s="214"/>
      <c r="JNW49" s="214"/>
      <c r="JNX49" s="214"/>
      <c r="JNY49" s="214"/>
      <c r="JNZ49" s="214"/>
      <c r="JOA49" s="214"/>
      <c r="JOB49" s="214"/>
      <c r="JOC49" s="214"/>
      <c r="JOD49" s="214"/>
      <c r="JOE49" s="214"/>
      <c r="JOF49" s="214"/>
      <c r="JOG49" s="214"/>
      <c r="JOH49" s="214"/>
      <c r="JOI49" s="214"/>
      <c r="JOJ49" s="214"/>
      <c r="JOK49" s="214"/>
      <c r="JOL49" s="214"/>
      <c r="JOM49" s="214"/>
      <c r="JON49" s="214"/>
      <c r="JOO49" s="214"/>
      <c r="JOP49" s="214"/>
      <c r="JOQ49" s="214"/>
      <c r="JOR49" s="214"/>
      <c r="JOS49" s="214"/>
      <c r="JOT49" s="214"/>
      <c r="JOU49" s="214"/>
      <c r="JOV49" s="214"/>
      <c r="JOW49" s="214"/>
      <c r="JOX49" s="214"/>
      <c r="JOY49" s="214"/>
      <c r="JOZ49" s="214"/>
      <c r="JPA49" s="214"/>
      <c r="JPB49" s="214"/>
      <c r="JPC49" s="214"/>
      <c r="JPD49" s="214"/>
      <c r="JPE49" s="214"/>
      <c r="JPF49" s="214"/>
      <c r="JPG49" s="214"/>
      <c r="JPH49" s="214"/>
      <c r="JPI49" s="214"/>
      <c r="JPJ49" s="214"/>
      <c r="JPK49" s="214"/>
      <c r="JPL49" s="214"/>
      <c r="JPM49" s="214"/>
      <c r="JPN49" s="214"/>
      <c r="JPO49" s="214"/>
      <c r="JPP49" s="214"/>
      <c r="JPQ49" s="214"/>
      <c r="JPR49" s="214"/>
      <c r="JPS49" s="214"/>
      <c r="JPT49" s="214"/>
      <c r="JPU49" s="214"/>
      <c r="JPV49" s="214"/>
      <c r="JPW49" s="214"/>
      <c r="JPX49" s="214"/>
      <c r="JPY49" s="214"/>
      <c r="JPZ49" s="214"/>
      <c r="JQA49" s="214"/>
      <c r="JQB49" s="214"/>
      <c r="JQC49" s="214"/>
      <c r="JQD49" s="214"/>
      <c r="JQE49" s="214"/>
      <c r="JQF49" s="214"/>
      <c r="JQG49" s="214"/>
      <c r="JQH49" s="214"/>
      <c r="JQI49" s="214"/>
      <c r="JQJ49" s="214"/>
      <c r="JQK49" s="214"/>
      <c r="JQL49" s="214"/>
      <c r="JQM49" s="214"/>
      <c r="JQN49" s="214"/>
      <c r="JQO49" s="214"/>
      <c r="JQP49" s="214"/>
      <c r="JQQ49" s="214"/>
      <c r="JQR49" s="214"/>
      <c r="JQS49" s="214"/>
      <c r="JQT49" s="214"/>
      <c r="JQU49" s="214"/>
      <c r="JQV49" s="214"/>
      <c r="JQW49" s="214"/>
      <c r="JQX49" s="214"/>
      <c r="JQY49" s="214"/>
      <c r="JQZ49" s="214"/>
      <c r="JRA49" s="214"/>
      <c r="JRB49" s="214"/>
      <c r="JRC49" s="214"/>
      <c r="JRD49" s="214"/>
      <c r="JRE49" s="214"/>
      <c r="JRF49" s="214"/>
      <c r="JRG49" s="214"/>
      <c r="JRH49" s="214"/>
      <c r="JRI49" s="214"/>
      <c r="JRJ49" s="214"/>
      <c r="JRK49" s="214"/>
      <c r="JRL49" s="214"/>
      <c r="JRM49" s="214"/>
      <c r="JRN49" s="214"/>
      <c r="JRO49" s="214"/>
      <c r="JRP49" s="214"/>
      <c r="JRQ49" s="214"/>
      <c r="JRR49" s="214"/>
      <c r="JRS49" s="214"/>
      <c r="JRT49" s="214"/>
      <c r="JRU49" s="214"/>
      <c r="JRV49" s="214"/>
      <c r="JRW49" s="214"/>
      <c r="JRX49" s="214"/>
      <c r="JRY49" s="214"/>
      <c r="JRZ49" s="214"/>
      <c r="JSA49" s="214"/>
      <c r="JSB49" s="214"/>
      <c r="JSC49" s="214"/>
      <c r="JSD49" s="214"/>
      <c r="JSE49" s="214"/>
      <c r="JSF49" s="214"/>
      <c r="JSG49" s="214"/>
      <c r="JSH49" s="214"/>
      <c r="JSI49" s="214"/>
      <c r="JSJ49" s="214"/>
      <c r="JSK49" s="214"/>
      <c r="JSL49" s="214"/>
      <c r="JSM49" s="214"/>
      <c r="JSN49" s="214"/>
      <c r="JSO49" s="214"/>
      <c r="JSP49" s="214"/>
      <c r="JSQ49" s="214"/>
      <c r="JSR49" s="214"/>
      <c r="JSS49" s="214"/>
      <c r="JST49" s="214"/>
      <c r="JSU49" s="214"/>
      <c r="JSV49" s="214"/>
      <c r="JSW49" s="214"/>
      <c r="JSX49" s="214"/>
      <c r="JSY49" s="214"/>
      <c r="JSZ49" s="214"/>
      <c r="JTA49" s="214"/>
      <c r="JTB49" s="214"/>
      <c r="JTC49" s="214"/>
      <c r="JTD49" s="214"/>
      <c r="JTE49" s="214"/>
      <c r="JTF49" s="214"/>
      <c r="JTG49" s="214"/>
      <c r="JTH49" s="214"/>
      <c r="JTI49" s="214"/>
      <c r="JTJ49" s="214"/>
      <c r="JTK49" s="214"/>
      <c r="JTL49" s="214"/>
      <c r="JTM49" s="214"/>
      <c r="JTN49" s="214"/>
      <c r="JTO49" s="214"/>
      <c r="JTP49" s="214"/>
      <c r="JTQ49" s="214"/>
      <c r="JTR49" s="214"/>
      <c r="JTS49" s="214"/>
      <c r="JTT49" s="214"/>
      <c r="JTU49" s="214"/>
      <c r="JTV49" s="214"/>
      <c r="JTW49" s="214"/>
      <c r="JTX49" s="214"/>
      <c r="JTY49" s="214"/>
      <c r="JTZ49" s="214"/>
      <c r="JUA49" s="214"/>
      <c r="JUB49" s="214"/>
      <c r="JUC49" s="214"/>
      <c r="JUD49" s="214"/>
      <c r="JUE49" s="214"/>
      <c r="JUF49" s="214"/>
      <c r="JUG49" s="214"/>
      <c r="JUH49" s="214"/>
      <c r="JUI49" s="214"/>
      <c r="JUJ49" s="214"/>
      <c r="JUK49" s="214"/>
      <c r="JUL49" s="214"/>
      <c r="JUM49" s="214"/>
      <c r="JUN49" s="214"/>
      <c r="JUO49" s="214"/>
      <c r="JUP49" s="214"/>
      <c r="JUQ49" s="214"/>
      <c r="JUR49" s="214"/>
      <c r="JUS49" s="214"/>
      <c r="JUT49" s="214"/>
      <c r="JUU49" s="214"/>
      <c r="JUV49" s="214"/>
      <c r="JUW49" s="214"/>
      <c r="JUX49" s="214"/>
      <c r="JUY49" s="214"/>
      <c r="JUZ49" s="214"/>
      <c r="JVA49" s="214"/>
      <c r="JVB49" s="214"/>
      <c r="JVC49" s="214"/>
      <c r="JVD49" s="214"/>
      <c r="JVE49" s="214"/>
      <c r="JVF49" s="214"/>
      <c r="JVG49" s="214"/>
      <c r="JVH49" s="214"/>
      <c r="JVI49" s="214"/>
      <c r="JVJ49" s="214"/>
      <c r="JVK49" s="214"/>
      <c r="JVL49" s="214"/>
      <c r="JVM49" s="214"/>
      <c r="JVN49" s="214"/>
      <c r="JVO49" s="214"/>
      <c r="JVP49" s="214"/>
      <c r="JVQ49" s="214"/>
      <c r="JVR49" s="214"/>
      <c r="JVS49" s="214"/>
      <c r="JVT49" s="214"/>
      <c r="JVU49" s="214"/>
      <c r="JVV49" s="214"/>
      <c r="JVW49" s="214"/>
      <c r="JVX49" s="214"/>
      <c r="JVY49" s="214"/>
      <c r="JVZ49" s="214"/>
      <c r="JWA49" s="214"/>
      <c r="JWB49" s="214"/>
      <c r="JWC49" s="214"/>
      <c r="JWD49" s="214"/>
      <c r="JWE49" s="214"/>
      <c r="JWF49" s="214"/>
      <c r="JWG49" s="214"/>
      <c r="JWH49" s="214"/>
      <c r="JWI49" s="214"/>
      <c r="JWJ49" s="214"/>
      <c r="JWK49" s="214"/>
      <c r="JWL49" s="214"/>
      <c r="JWM49" s="214"/>
      <c r="JWN49" s="214"/>
      <c r="JWO49" s="214"/>
      <c r="JWP49" s="214"/>
      <c r="JWQ49" s="214"/>
      <c r="JWR49" s="214"/>
      <c r="JWS49" s="214"/>
      <c r="JWT49" s="214"/>
      <c r="JWU49" s="214"/>
      <c r="JWV49" s="214"/>
      <c r="JWW49" s="214"/>
      <c r="JWX49" s="214"/>
      <c r="JWY49" s="214"/>
      <c r="JWZ49" s="214"/>
      <c r="JXA49" s="214"/>
      <c r="JXB49" s="214"/>
      <c r="JXC49" s="214"/>
      <c r="JXD49" s="214"/>
      <c r="JXE49" s="214"/>
      <c r="JXF49" s="214"/>
      <c r="JXG49" s="214"/>
      <c r="JXH49" s="214"/>
      <c r="JXI49" s="214"/>
      <c r="JXJ49" s="214"/>
      <c r="JXK49" s="214"/>
      <c r="JXL49" s="214"/>
      <c r="JXM49" s="214"/>
      <c r="JXN49" s="214"/>
      <c r="JXO49" s="214"/>
      <c r="JXP49" s="214"/>
      <c r="JXQ49" s="214"/>
      <c r="JXR49" s="214"/>
      <c r="JXS49" s="214"/>
      <c r="JXT49" s="214"/>
      <c r="JXU49" s="214"/>
      <c r="JXV49" s="214"/>
      <c r="JXW49" s="214"/>
      <c r="JXX49" s="214"/>
      <c r="JXY49" s="214"/>
      <c r="JXZ49" s="214"/>
      <c r="JYA49" s="214"/>
      <c r="JYB49" s="214"/>
      <c r="JYC49" s="214"/>
      <c r="JYD49" s="214"/>
      <c r="JYE49" s="214"/>
      <c r="JYF49" s="214"/>
      <c r="JYG49" s="214"/>
      <c r="JYH49" s="214"/>
      <c r="JYI49" s="214"/>
      <c r="JYJ49" s="214"/>
      <c r="JYK49" s="214"/>
      <c r="JYL49" s="214"/>
      <c r="JYM49" s="214"/>
      <c r="JYN49" s="214"/>
      <c r="JYO49" s="214"/>
      <c r="JYP49" s="214"/>
      <c r="JYQ49" s="214"/>
      <c r="JYR49" s="214"/>
      <c r="JYS49" s="214"/>
      <c r="JYT49" s="214"/>
      <c r="JYU49" s="214"/>
      <c r="JYV49" s="214"/>
      <c r="JYW49" s="214"/>
      <c r="JYX49" s="214"/>
      <c r="JYY49" s="214"/>
      <c r="JYZ49" s="214"/>
      <c r="JZA49" s="214"/>
      <c r="JZB49" s="214"/>
      <c r="JZC49" s="214"/>
      <c r="JZD49" s="214"/>
      <c r="JZE49" s="214"/>
      <c r="JZF49" s="214"/>
      <c r="JZG49" s="214"/>
      <c r="JZH49" s="214"/>
      <c r="JZI49" s="214"/>
      <c r="JZJ49" s="214"/>
      <c r="JZK49" s="214"/>
      <c r="JZL49" s="214"/>
      <c r="JZM49" s="214"/>
      <c r="JZN49" s="214"/>
      <c r="JZO49" s="214"/>
      <c r="JZP49" s="214"/>
      <c r="JZQ49" s="214"/>
      <c r="JZR49" s="214"/>
      <c r="JZS49" s="214"/>
      <c r="JZT49" s="214"/>
      <c r="JZU49" s="214"/>
      <c r="JZV49" s="214"/>
      <c r="JZW49" s="214"/>
      <c r="JZX49" s="214"/>
      <c r="JZY49" s="214"/>
      <c r="JZZ49" s="214"/>
      <c r="KAA49" s="214"/>
      <c r="KAB49" s="214"/>
      <c r="KAC49" s="214"/>
      <c r="KAD49" s="214"/>
      <c r="KAE49" s="214"/>
      <c r="KAF49" s="214"/>
      <c r="KAG49" s="214"/>
      <c r="KAH49" s="214"/>
      <c r="KAI49" s="214"/>
      <c r="KAJ49" s="214"/>
      <c r="KAK49" s="214"/>
      <c r="KAL49" s="214"/>
      <c r="KAM49" s="214"/>
      <c r="KAN49" s="214"/>
      <c r="KAO49" s="214"/>
      <c r="KAP49" s="214"/>
      <c r="KAQ49" s="214"/>
      <c r="KAR49" s="214"/>
      <c r="KAS49" s="214"/>
      <c r="KAT49" s="214"/>
      <c r="KAU49" s="214"/>
      <c r="KAV49" s="214"/>
      <c r="KAW49" s="214"/>
      <c r="KAX49" s="214"/>
      <c r="KAY49" s="214"/>
      <c r="KAZ49" s="214"/>
      <c r="KBA49" s="214"/>
      <c r="KBB49" s="214"/>
      <c r="KBC49" s="214"/>
      <c r="KBD49" s="214"/>
      <c r="KBE49" s="214"/>
      <c r="KBF49" s="214"/>
      <c r="KBG49" s="214"/>
      <c r="KBH49" s="214"/>
      <c r="KBI49" s="214"/>
      <c r="KBJ49" s="214"/>
      <c r="KBK49" s="214"/>
      <c r="KBL49" s="214"/>
      <c r="KBM49" s="214"/>
      <c r="KBN49" s="214"/>
      <c r="KBO49" s="214"/>
      <c r="KBP49" s="214"/>
      <c r="KBQ49" s="214"/>
      <c r="KBR49" s="214"/>
      <c r="KBS49" s="214"/>
      <c r="KBT49" s="214"/>
      <c r="KBU49" s="214"/>
      <c r="KBV49" s="214"/>
      <c r="KBW49" s="214"/>
      <c r="KBX49" s="214"/>
      <c r="KBY49" s="214"/>
      <c r="KBZ49" s="214"/>
      <c r="KCA49" s="214"/>
      <c r="KCB49" s="214"/>
      <c r="KCC49" s="214"/>
      <c r="KCD49" s="214"/>
      <c r="KCE49" s="214"/>
      <c r="KCF49" s="214"/>
      <c r="KCG49" s="214"/>
      <c r="KCH49" s="214"/>
      <c r="KCI49" s="214"/>
      <c r="KCJ49" s="214"/>
      <c r="KCK49" s="214"/>
      <c r="KCL49" s="214"/>
      <c r="KCM49" s="214"/>
      <c r="KCN49" s="214"/>
      <c r="KCO49" s="214"/>
      <c r="KCP49" s="214"/>
      <c r="KCQ49" s="214"/>
      <c r="KCR49" s="214"/>
      <c r="KCS49" s="214"/>
      <c r="KCT49" s="214"/>
      <c r="KCU49" s="214"/>
      <c r="KCV49" s="214"/>
      <c r="KCW49" s="214"/>
      <c r="KCX49" s="214"/>
      <c r="KCY49" s="214"/>
      <c r="KCZ49" s="214"/>
      <c r="KDA49" s="214"/>
      <c r="KDB49" s="214"/>
      <c r="KDC49" s="214"/>
      <c r="KDD49" s="214"/>
      <c r="KDE49" s="214"/>
      <c r="KDF49" s="214"/>
      <c r="KDG49" s="214"/>
      <c r="KDH49" s="214"/>
      <c r="KDI49" s="214"/>
      <c r="KDJ49" s="214"/>
      <c r="KDK49" s="214"/>
      <c r="KDL49" s="214"/>
      <c r="KDM49" s="214"/>
      <c r="KDN49" s="214"/>
      <c r="KDO49" s="214"/>
      <c r="KDP49" s="214"/>
      <c r="KDQ49" s="214"/>
      <c r="KDR49" s="214"/>
      <c r="KDS49" s="214"/>
      <c r="KDT49" s="214"/>
      <c r="KDU49" s="214"/>
      <c r="KDV49" s="214"/>
      <c r="KDW49" s="214"/>
      <c r="KDX49" s="214"/>
      <c r="KDY49" s="214"/>
      <c r="KDZ49" s="214"/>
      <c r="KEA49" s="214"/>
      <c r="KEB49" s="214"/>
      <c r="KEC49" s="214"/>
      <c r="KED49" s="214"/>
      <c r="KEE49" s="214"/>
      <c r="KEF49" s="214"/>
      <c r="KEG49" s="214"/>
      <c r="KEH49" s="214"/>
      <c r="KEI49" s="214"/>
      <c r="KEJ49" s="214"/>
      <c r="KEK49" s="214"/>
      <c r="KEL49" s="214"/>
      <c r="KEM49" s="214"/>
      <c r="KEN49" s="214"/>
      <c r="KEO49" s="214"/>
      <c r="KEP49" s="214"/>
      <c r="KEQ49" s="214"/>
      <c r="KER49" s="214"/>
      <c r="KES49" s="214"/>
      <c r="KET49" s="214"/>
      <c r="KEU49" s="214"/>
      <c r="KEV49" s="214"/>
      <c r="KEW49" s="214"/>
      <c r="KEX49" s="214"/>
      <c r="KEY49" s="214"/>
      <c r="KEZ49" s="214"/>
      <c r="KFA49" s="214"/>
      <c r="KFB49" s="214"/>
      <c r="KFC49" s="214"/>
      <c r="KFD49" s="214"/>
      <c r="KFE49" s="214"/>
      <c r="KFF49" s="214"/>
      <c r="KFG49" s="214"/>
      <c r="KFH49" s="214"/>
      <c r="KFI49" s="214"/>
      <c r="KFJ49" s="214"/>
      <c r="KFK49" s="214"/>
      <c r="KFL49" s="214"/>
      <c r="KFM49" s="214"/>
      <c r="KFN49" s="214"/>
      <c r="KFO49" s="214"/>
      <c r="KFP49" s="214"/>
      <c r="KFQ49" s="214"/>
      <c r="KFR49" s="214"/>
      <c r="KFS49" s="214"/>
      <c r="KFT49" s="214"/>
      <c r="KFU49" s="214"/>
      <c r="KFV49" s="214"/>
      <c r="KFW49" s="214"/>
      <c r="KFX49" s="214"/>
      <c r="KFY49" s="214"/>
      <c r="KFZ49" s="214"/>
      <c r="KGA49" s="214"/>
      <c r="KGB49" s="214"/>
      <c r="KGC49" s="214"/>
      <c r="KGD49" s="214"/>
      <c r="KGE49" s="214"/>
      <c r="KGF49" s="214"/>
      <c r="KGG49" s="214"/>
      <c r="KGH49" s="214"/>
      <c r="KGI49" s="214"/>
      <c r="KGJ49" s="214"/>
      <c r="KGK49" s="214"/>
      <c r="KGL49" s="214"/>
      <c r="KGM49" s="214"/>
      <c r="KGN49" s="214"/>
      <c r="KGO49" s="214"/>
      <c r="KGP49" s="214"/>
      <c r="KGQ49" s="214"/>
      <c r="KGR49" s="214"/>
      <c r="KGS49" s="214"/>
      <c r="KGT49" s="214"/>
      <c r="KGU49" s="214"/>
      <c r="KGV49" s="214"/>
      <c r="KGW49" s="214"/>
      <c r="KGX49" s="214"/>
      <c r="KGY49" s="214"/>
      <c r="KGZ49" s="214"/>
      <c r="KHA49" s="214"/>
      <c r="KHB49" s="214"/>
      <c r="KHC49" s="214"/>
      <c r="KHD49" s="214"/>
      <c r="KHE49" s="214"/>
      <c r="KHF49" s="214"/>
      <c r="KHG49" s="214"/>
      <c r="KHH49" s="214"/>
      <c r="KHI49" s="214"/>
      <c r="KHJ49" s="214"/>
      <c r="KHK49" s="214"/>
      <c r="KHL49" s="214"/>
      <c r="KHM49" s="214"/>
      <c r="KHN49" s="214"/>
      <c r="KHO49" s="214"/>
      <c r="KHP49" s="214"/>
      <c r="KHQ49" s="214"/>
      <c r="KHR49" s="214"/>
      <c r="KHS49" s="214"/>
      <c r="KHT49" s="214"/>
      <c r="KHU49" s="214"/>
      <c r="KHV49" s="214"/>
      <c r="KHW49" s="214"/>
      <c r="KHX49" s="214"/>
      <c r="KHY49" s="214"/>
      <c r="KHZ49" s="214"/>
      <c r="KIA49" s="214"/>
      <c r="KIB49" s="214"/>
      <c r="KIC49" s="214"/>
      <c r="KID49" s="214"/>
      <c r="KIE49" s="214"/>
      <c r="KIF49" s="214"/>
      <c r="KIG49" s="214"/>
      <c r="KIH49" s="214"/>
      <c r="KII49" s="214"/>
      <c r="KIJ49" s="214"/>
      <c r="KIK49" s="214"/>
      <c r="KIL49" s="214"/>
      <c r="KIM49" s="214"/>
      <c r="KIN49" s="214"/>
      <c r="KIO49" s="214"/>
      <c r="KIP49" s="214"/>
      <c r="KIQ49" s="214"/>
      <c r="KIR49" s="214"/>
      <c r="KIS49" s="214"/>
      <c r="KIT49" s="214"/>
      <c r="KIU49" s="214"/>
      <c r="KIV49" s="214"/>
      <c r="KIW49" s="214"/>
      <c r="KIX49" s="214"/>
      <c r="KIY49" s="214"/>
      <c r="KIZ49" s="214"/>
      <c r="KJA49" s="214"/>
      <c r="KJB49" s="214"/>
      <c r="KJC49" s="214"/>
      <c r="KJD49" s="214"/>
      <c r="KJE49" s="214"/>
      <c r="KJF49" s="214"/>
      <c r="KJG49" s="214"/>
      <c r="KJH49" s="214"/>
      <c r="KJI49" s="214"/>
      <c r="KJJ49" s="214"/>
      <c r="KJK49" s="214"/>
      <c r="KJL49" s="214"/>
      <c r="KJM49" s="214"/>
      <c r="KJN49" s="214"/>
      <c r="KJO49" s="214"/>
      <c r="KJP49" s="214"/>
      <c r="KJQ49" s="214"/>
      <c r="KJR49" s="214"/>
      <c r="KJS49" s="214"/>
      <c r="KJT49" s="214"/>
      <c r="KJU49" s="214"/>
      <c r="KJV49" s="214"/>
      <c r="KJW49" s="214"/>
      <c r="KJX49" s="214"/>
      <c r="KJY49" s="214"/>
      <c r="KJZ49" s="214"/>
      <c r="KKA49" s="214"/>
      <c r="KKB49" s="214"/>
      <c r="KKC49" s="214"/>
      <c r="KKD49" s="214"/>
      <c r="KKE49" s="214"/>
      <c r="KKF49" s="214"/>
      <c r="KKG49" s="214"/>
      <c r="KKH49" s="214"/>
      <c r="KKI49" s="214"/>
      <c r="KKJ49" s="214"/>
      <c r="KKK49" s="214"/>
      <c r="KKL49" s="214"/>
      <c r="KKM49" s="214"/>
      <c r="KKN49" s="214"/>
      <c r="KKO49" s="214"/>
      <c r="KKP49" s="214"/>
      <c r="KKQ49" s="214"/>
      <c r="KKR49" s="214"/>
      <c r="KKS49" s="214"/>
      <c r="KKT49" s="214"/>
      <c r="KKU49" s="214"/>
      <c r="KKV49" s="214"/>
      <c r="KKW49" s="214"/>
      <c r="KKX49" s="214"/>
      <c r="KKY49" s="214"/>
      <c r="KKZ49" s="214"/>
      <c r="KLA49" s="214"/>
      <c r="KLB49" s="214"/>
      <c r="KLC49" s="214"/>
      <c r="KLD49" s="214"/>
      <c r="KLE49" s="214"/>
      <c r="KLF49" s="214"/>
      <c r="KLG49" s="214"/>
      <c r="KLH49" s="214"/>
      <c r="KLI49" s="214"/>
      <c r="KLJ49" s="214"/>
      <c r="KLK49" s="214"/>
      <c r="KLL49" s="214"/>
      <c r="KLM49" s="214"/>
      <c r="KLN49" s="214"/>
      <c r="KLO49" s="214"/>
      <c r="KLP49" s="214"/>
      <c r="KLQ49" s="214"/>
      <c r="KLR49" s="214"/>
      <c r="KLS49" s="214"/>
      <c r="KLT49" s="214"/>
      <c r="KLU49" s="214"/>
      <c r="KLV49" s="214"/>
      <c r="KLW49" s="214"/>
      <c r="KLX49" s="214"/>
      <c r="KLY49" s="214"/>
      <c r="KLZ49" s="214"/>
      <c r="KMA49" s="214"/>
      <c r="KMB49" s="214"/>
      <c r="KMC49" s="214"/>
      <c r="KMD49" s="214"/>
      <c r="KME49" s="214"/>
      <c r="KMF49" s="214"/>
      <c r="KMG49" s="214"/>
      <c r="KMH49" s="214"/>
      <c r="KMI49" s="214"/>
      <c r="KMJ49" s="214"/>
      <c r="KMK49" s="214"/>
      <c r="KML49" s="214"/>
      <c r="KMM49" s="214"/>
      <c r="KMN49" s="214"/>
      <c r="KMO49" s="214"/>
      <c r="KMP49" s="214"/>
      <c r="KMQ49" s="214"/>
      <c r="KMR49" s="214"/>
      <c r="KMS49" s="214"/>
      <c r="KMT49" s="214"/>
      <c r="KMU49" s="214"/>
      <c r="KMV49" s="214"/>
      <c r="KMW49" s="214"/>
      <c r="KMX49" s="214"/>
      <c r="KMY49" s="214"/>
      <c r="KMZ49" s="214"/>
      <c r="KNA49" s="214"/>
      <c r="KNB49" s="214"/>
      <c r="KNC49" s="214"/>
      <c r="KND49" s="214"/>
      <c r="KNE49" s="214"/>
      <c r="KNF49" s="214"/>
      <c r="KNG49" s="214"/>
      <c r="KNH49" s="214"/>
      <c r="KNI49" s="214"/>
      <c r="KNJ49" s="214"/>
      <c r="KNK49" s="214"/>
      <c r="KNL49" s="214"/>
      <c r="KNM49" s="214"/>
      <c r="KNN49" s="214"/>
      <c r="KNO49" s="214"/>
      <c r="KNP49" s="214"/>
      <c r="KNQ49" s="214"/>
      <c r="KNR49" s="214"/>
      <c r="KNS49" s="214"/>
      <c r="KNT49" s="214"/>
      <c r="KNU49" s="214"/>
      <c r="KNV49" s="214"/>
      <c r="KNW49" s="214"/>
      <c r="KNX49" s="214"/>
      <c r="KNY49" s="214"/>
      <c r="KNZ49" s="214"/>
      <c r="KOA49" s="214"/>
      <c r="KOB49" s="214"/>
      <c r="KOC49" s="214"/>
      <c r="KOD49" s="214"/>
      <c r="KOE49" s="214"/>
      <c r="KOF49" s="214"/>
      <c r="KOG49" s="214"/>
      <c r="KOH49" s="214"/>
      <c r="KOI49" s="214"/>
      <c r="KOJ49" s="214"/>
      <c r="KOK49" s="214"/>
      <c r="KOL49" s="214"/>
      <c r="KOM49" s="214"/>
      <c r="KON49" s="214"/>
      <c r="KOO49" s="214"/>
      <c r="KOP49" s="214"/>
      <c r="KOQ49" s="214"/>
      <c r="KOR49" s="214"/>
      <c r="KOS49" s="214"/>
      <c r="KOT49" s="214"/>
      <c r="KOU49" s="214"/>
      <c r="KOV49" s="214"/>
      <c r="KOW49" s="214"/>
      <c r="KOX49" s="214"/>
      <c r="KOY49" s="214"/>
      <c r="KOZ49" s="214"/>
      <c r="KPA49" s="214"/>
      <c r="KPB49" s="214"/>
      <c r="KPC49" s="214"/>
      <c r="KPD49" s="214"/>
      <c r="KPE49" s="214"/>
      <c r="KPF49" s="214"/>
      <c r="KPG49" s="214"/>
      <c r="KPH49" s="214"/>
      <c r="KPI49" s="214"/>
      <c r="KPJ49" s="214"/>
      <c r="KPK49" s="214"/>
      <c r="KPL49" s="214"/>
      <c r="KPM49" s="214"/>
      <c r="KPN49" s="214"/>
      <c r="KPO49" s="214"/>
      <c r="KPP49" s="214"/>
      <c r="KPQ49" s="214"/>
      <c r="KPR49" s="214"/>
      <c r="KPS49" s="214"/>
      <c r="KPT49" s="214"/>
      <c r="KPU49" s="214"/>
      <c r="KPV49" s="214"/>
      <c r="KPW49" s="214"/>
      <c r="KPX49" s="214"/>
      <c r="KPY49" s="214"/>
      <c r="KPZ49" s="214"/>
      <c r="KQA49" s="214"/>
      <c r="KQB49" s="214"/>
      <c r="KQC49" s="214"/>
      <c r="KQD49" s="214"/>
      <c r="KQE49" s="214"/>
      <c r="KQF49" s="214"/>
      <c r="KQG49" s="214"/>
      <c r="KQH49" s="214"/>
      <c r="KQI49" s="214"/>
      <c r="KQJ49" s="214"/>
      <c r="KQK49" s="214"/>
      <c r="KQL49" s="214"/>
      <c r="KQM49" s="214"/>
      <c r="KQN49" s="214"/>
      <c r="KQO49" s="214"/>
      <c r="KQP49" s="214"/>
      <c r="KQQ49" s="214"/>
      <c r="KQR49" s="214"/>
      <c r="KQS49" s="214"/>
      <c r="KQT49" s="214"/>
      <c r="KQU49" s="214"/>
      <c r="KQV49" s="214"/>
      <c r="KQW49" s="214"/>
      <c r="KQX49" s="214"/>
      <c r="KQY49" s="214"/>
      <c r="KQZ49" s="214"/>
      <c r="KRA49" s="214"/>
      <c r="KRB49" s="214"/>
      <c r="KRC49" s="214"/>
      <c r="KRD49" s="214"/>
      <c r="KRE49" s="214"/>
      <c r="KRF49" s="214"/>
      <c r="KRG49" s="214"/>
      <c r="KRH49" s="214"/>
      <c r="KRI49" s="214"/>
      <c r="KRJ49" s="214"/>
      <c r="KRK49" s="214"/>
      <c r="KRL49" s="214"/>
      <c r="KRM49" s="214"/>
      <c r="KRN49" s="214"/>
      <c r="KRO49" s="214"/>
      <c r="KRP49" s="214"/>
      <c r="KRQ49" s="214"/>
      <c r="KRR49" s="214"/>
      <c r="KRS49" s="214"/>
      <c r="KRT49" s="214"/>
      <c r="KRU49" s="214"/>
      <c r="KRV49" s="214"/>
      <c r="KRW49" s="214"/>
      <c r="KRX49" s="214"/>
      <c r="KRY49" s="214"/>
      <c r="KRZ49" s="214"/>
      <c r="KSA49" s="214"/>
      <c r="KSB49" s="214"/>
      <c r="KSC49" s="214"/>
      <c r="KSD49" s="214"/>
      <c r="KSE49" s="214"/>
      <c r="KSF49" s="214"/>
      <c r="KSG49" s="214"/>
      <c r="KSH49" s="214"/>
      <c r="KSI49" s="214"/>
      <c r="KSJ49" s="214"/>
      <c r="KSK49" s="214"/>
      <c r="KSL49" s="214"/>
      <c r="KSM49" s="214"/>
      <c r="KSN49" s="214"/>
      <c r="KSO49" s="214"/>
      <c r="KSP49" s="214"/>
      <c r="KSQ49" s="214"/>
      <c r="KSR49" s="214"/>
      <c r="KSS49" s="214"/>
      <c r="KST49" s="214"/>
      <c r="KSU49" s="214"/>
      <c r="KSV49" s="214"/>
      <c r="KSW49" s="214"/>
      <c r="KSX49" s="214"/>
      <c r="KSY49" s="214"/>
      <c r="KSZ49" s="214"/>
      <c r="KTA49" s="214"/>
      <c r="KTB49" s="214"/>
      <c r="KTC49" s="214"/>
      <c r="KTD49" s="214"/>
      <c r="KTE49" s="214"/>
      <c r="KTF49" s="214"/>
      <c r="KTG49" s="214"/>
      <c r="KTH49" s="214"/>
      <c r="KTI49" s="214"/>
      <c r="KTJ49" s="214"/>
      <c r="KTK49" s="214"/>
      <c r="KTL49" s="214"/>
      <c r="KTM49" s="214"/>
      <c r="KTN49" s="214"/>
      <c r="KTO49" s="214"/>
      <c r="KTP49" s="214"/>
      <c r="KTQ49" s="214"/>
      <c r="KTR49" s="214"/>
      <c r="KTS49" s="214"/>
      <c r="KTT49" s="214"/>
      <c r="KTU49" s="214"/>
      <c r="KTV49" s="214"/>
      <c r="KTW49" s="214"/>
      <c r="KTX49" s="214"/>
      <c r="KTY49" s="214"/>
      <c r="KTZ49" s="214"/>
      <c r="KUA49" s="214"/>
      <c r="KUB49" s="214"/>
      <c r="KUC49" s="214"/>
      <c r="KUD49" s="214"/>
      <c r="KUE49" s="214"/>
      <c r="KUF49" s="214"/>
      <c r="KUG49" s="214"/>
      <c r="KUH49" s="214"/>
      <c r="KUI49" s="214"/>
      <c r="KUJ49" s="214"/>
      <c r="KUK49" s="214"/>
      <c r="KUL49" s="214"/>
      <c r="KUM49" s="214"/>
      <c r="KUN49" s="214"/>
      <c r="KUO49" s="214"/>
      <c r="KUP49" s="214"/>
      <c r="KUQ49" s="214"/>
      <c r="KUR49" s="214"/>
      <c r="KUS49" s="214"/>
      <c r="KUT49" s="214"/>
      <c r="KUU49" s="214"/>
      <c r="KUV49" s="214"/>
      <c r="KUW49" s="214"/>
      <c r="KUX49" s="214"/>
      <c r="KUY49" s="214"/>
      <c r="KUZ49" s="214"/>
      <c r="KVA49" s="214"/>
      <c r="KVB49" s="214"/>
      <c r="KVC49" s="214"/>
      <c r="KVD49" s="214"/>
      <c r="KVE49" s="214"/>
      <c r="KVF49" s="214"/>
      <c r="KVG49" s="214"/>
      <c r="KVH49" s="214"/>
      <c r="KVI49" s="214"/>
      <c r="KVJ49" s="214"/>
      <c r="KVK49" s="214"/>
      <c r="KVL49" s="214"/>
      <c r="KVM49" s="214"/>
      <c r="KVN49" s="214"/>
      <c r="KVO49" s="214"/>
      <c r="KVP49" s="214"/>
      <c r="KVQ49" s="214"/>
      <c r="KVR49" s="214"/>
      <c r="KVS49" s="214"/>
      <c r="KVT49" s="214"/>
      <c r="KVU49" s="214"/>
      <c r="KVV49" s="214"/>
      <c r="KVW49" s="214"/>
      <c r="KVX49" s="214"/>
      <c r="KVY49" s="214"/>
      <c r="KVZ49" s="214"/>
      <c r="KWA49" s="214"/>
      <c r="KWB49" s="214"/>
      <c r="KWC49" s="214"/>
      <c r="KWD49" s="214"/>
      <c r="KWE49" s="214"/>
      <c r="KWF49" s="214"/>
      <c r="KWG49" s="214"/>
      <c r="KWH49" s="214"/>
      <c r="KWI49" s="214"/>
      <c r="KWJ49" s="214"/>
      <c r="KWK49" s="214"/>
      <c r="KWL49" s="214"/>
      <c r="KWM49" s="214"/>
      <c r="KWN49" s="214"/>
      <c r="KWO49" s="214"/>
      <c r="KWP49" s="214"/>
      <c r="KWQ49" s="214"/>
      <c r="KWR49" s="214"/>
      <c r="KWS49" s="214"/>
      <c r="KWT49" s="214"/>
      <c r="KWU49" s="214"/>
      <c r="KWV49" s="214"/>
      <c r="KWW49" s="214"/>
      <c r="KWX49" s="214"/>
      <c r="KWY49" s="214"/>
      <c r="KWZ49" s="214"/>
      <c r="KXA49" s="214"/>
      <c r="KXB49" s="214"/>
      <c r="KXC49" s="214"/>
      <c r="KXD49" s="214"/>
      <c r="KXE49" s="214"/>
      <c r="KXF49" s="214"/>
      <c r="KXG49" s="214"/>
      <c r="KXH49" s="214"/>
      <c r="KXI49" s="214"/>
      <c r="KXJ49" s="214"/>
      <c r="KXK49" s="214"/>
      <c r="KXL49" s="214"/>
      <c r="KXM49" s="214"/>
      <c r="KXN49" s="214"/>
      <c r="KXO49" s="214"/>
      <c r="KXP49" s="214"/>
      <c r="KXQ49" s="214"/>
      <c r="KXR49" s="214"/>
      <c r="KXS49" s="214"/>
      <c r="KXT49" s="214"/>
      <c r="KXU49" s="214"/>
      <c r="KXV49" s="214"/>
      <c r="KXW49" s="214"/>
      <c r="KXX49" s="214"/>
      <c r="KXY49" s="214"/>
      <c r="KXZ49" s="214"/>
      <c r="KYA49" s="214"/>
      <c r="KYB49" s="214"/>
      <c r="KYC49" s="214"/>
      <c r="KYD49" s="214"/>
      <c r="KYE49" s="214"/>
      <c r="KYF49" s="214"/>
      <c r="KYG49" s="214"/>
      <c r="KYH49" s="214"/>
      <c r="KYI49" s="214"/>
      <c r="KYJ49" s="214"/>
      <c r="KYK49" s="214"/>
      <c r="KYL49" s="214"/>
      <c r="KYM49" s="214"/>
      <c r="KYN49" s="214"/>
      <c r="KYO49" s="214"/>
      <c r="KYP49" s="214"/>
      <c r="KYQ49" s="214"/>
      <c r="KYR49" s="214"/>
      <c r="KYS49" s="214"/>
      <c r="KYT49" s="214"/>
      <c r="KYU49" s="214"/>
      <c r="KYV49" s="214"/>
      <c r="KYW49" s="214"/>
      <c r="KYX49" s="214"/>
      <c r="KYY49" s="214"/>
      <c r="KYZ49" s="214"/>
      <c r="KZA49" s="214"/>
      <c r="KZB49" s="214"/>
      <c r="KZC49" s="214"/>
      <c r="KZD49" s="214"/>
      <c r="KZE49" s="214"/>
      <c r="KZF49" s="214"/>
      <c r="KZG49" s="214"/>
      <c r="KZH49" s="214"/>
      <c r="KZI49" s="214"/>
      <c r="KZJ49" s="214"/>
      <c r="KZK49" s="214"/>
      <c r="KZL49" s="214"/>
      <c r="KZM49" s="214"/>
      <c r="KZN49" s="214"/>
      <c r="KZO49" s="214"/>
      <c r="KZP49" s="214"/>
      <c r="KZQ49" s="214"/>
      <c r="KZR49" s="214"/>
      <c r="KZS49" s="214"/>
      <c r="KZT49" s="214"/>
      <c r="KZU49" s="214"/>
      <c r="KZV49" s="214"/>
      <c r="KZW49" s="214"/>
      <c r="KZX49" s="214"/>
      <c r="KZY49" s="214"/>
      <c r="KZZ49" s="214"/>
      <c r="LAA49" s="214"/>
      <c r="LAB49" s="214"/>
      <c r="LAC49" s="214"/>
      <c r="LAD49" s="214"/>
      <c r="LAE49" s="214"/>
      <c r="LAF49" s="214"/>
      <c r="LAG49" s="214"/>
      <c r="LAH49" s="214"/>
      <c r="LAI49" s="214"/>
      <c r="LAJ49" s="214"/>
      <c r="LAK49" s="214"/>
      <c r="LAL49" s="214"/>
      <c r="LAM49" s="214"/>
      <c r="LAN49" s="214"/>
      <c r="LAO49" s="214"/>
      <c r="LAP49" s="214"/>
      <c r="LAQ49" s="214"/>
      <c r="LAR49" s="214"/>
      <c r="LAS49" s="214"/>
      <c r="LAT49" s="214"/>
      <c r="LAU49" s="214"/>
      <c r="LAV49" s="214"/>
      <c r="LAW49" s="214"/>
      <c r="LAX49" s="214"/>
      <c r="LAY49" s="214"/>
      <c r="LAZ49" s="214"/>
      <c r="LBA49" s="214"/>
      <c r="LBB49" s="214"/>
      <c r="LBC49" s="214"/>
      <c r="LBD49" s="214"/>
      <c r="LBE49" s="214"/>
      <c r="LBF49" s="214"/>
      <c r="LBG49" s="214"/>
      <c r="LBH49" s="214"/>
      <c r="LBI49" s="214"/>
      <c r="LBJ49" s="214"/>
      <c r="LBK49" s="214"/>
      <c r="LBL49" s="214"/>
      <c r="LBM49" s="214"/>
      <c r="LBN49" s="214"/>
      <c r="LBO49" s="214"/>
      <c r="LBP49" s="214"/>
      <c r="LBQ49" s="214"/>
      <c r="LBR49" s="214"/>
      <c r="LBS49" s="214"/>
      <c r="LBT49" s="214"/>
      <c r="LBU49" s="214"/>
      <c r="LBV49" s="214"/>
      <c r="LBW49" s="214"/>
      <c r="LBX49" s="214"/>
      <c r="LBY49" s="214"/>
      <c r="LBZ49" s="214"/>
      <c r="LCA49" s="214"/>
      <c r="LCB49" s="214"/>
      <c r="LCC49" s="214"/>
      <c r="LCD49" s="214"/>
      <c r="LCE49" s="214"/>
      <c r="LCF49" s="214"/>
      <c r="LCG49" s="214"/>
      <c r="LCH49" s="214"/>
      <c r="LCI49" s="214"/>
      <c r="LCJ49" s="214"/>
      <c r="LCK49" s="214"/>
      <c r="LCL49" s="214"/>
      <c r="LCM49" s="214"/>
      <c r="LCN49" s="214"/>
      <c r="LCO49" s="214"/>
      <c r="LCP49" s="214"/>
      <c r="LCQ49" s="214"/>
      <c r="LCR49" s="214"/>
      <c r="LCS49" s="214"/>
      <c r="LCT49" s="214"/>
      <c r="LCU49" s="214"/>
      <c r="LCV49" s="214"/>
      <c r="LCW49" s="214"/>
      <c r="LCX49" s="214"/>
      <c r="LCY49" s="214"/>
      <c r="LCZ49" s="214"/>
      <c r="LDA49" s="214"/>
      <c r="LDB49" s="214"/>
      <c r="LDC49" s="214"/>
      <c r="LDD49" s="214"/>
      <c r="LDE49" s="214"/>
      <c r="LDF49" s="214"/>
      <c r="LDG49" s="214"/>
      <c r="LDH49" s="214"/>
      <c r="LDI49" s="214"/>
      <c r="LDJ49" s="214"/>
      <c r="LDK49" s="214"/>
      <c r="LDL49" s="214"/>
      <c r="LDM49" s="214"/>
      <c r="LDN49" s="214"/>
      <c r="LDO49" s="214"/>
      <c r="LDP49" s="214"/>
      <c r="LDQ49" s="214"/>
      <c r="LDR49" s="214"/>
      <c r="LDS49" s="214"/>
      <c r="LDT49" s="214"/>
      <c r="LDU49" s="214"/>
      <c r="LDV49" s="214"/>
      <c r="LDW49" s="214"/>
      <c r="LDX49" s="214"/>
      <c r="LDY49" s="214"/>
      <c r="LDZ49" s="214"/>
      <c r="LEA49" s="214"/>
      <c r="LEB49" s="214"/>
      <c r="LEC49" s="214"/>
      <c r="LED49" s="214"/>
      <c r="LEE49" s="214"/>
      <c r="LEF49" s="214"/>
      <c r="LEG49" s="214"/>
      <c r="LEH49" s="214"/>
      <c r="LEI49" s="214"/>
      <c r="LEJ49" s="214"/>
      <c r="LEK49" s="214"/>
      <c r="LEL49" s="214"/>
      <c r="LEM49" s="214"/>
      <c r="LEN49" s="214"/>
      <c r="LEO49" s="214"/>
      <c r="LEP49" s="214"/>
      <c r="LEQ49" s="214"/>
      <c r="LER49" s="214"/>
      <c r="LES49" s="214"/>
      <c r="LET49" s="214"/>
      <c r="LEU49" s="214"/>
      <c r="LEV49" s="214"/>
      <c r="LEW49" s="214"/>
      <c r="LEX49" s="214"/>
      <c r="LEY49" s="214"/>
      <c r="LEZ49" s="214"/>
      <c r="LFA49" s="214"/>
      <c r="LFB49" s="214"/>
      <c r="LFC49" s="214"/>
      <c r="LFD49" s="214"/>
      <c r="LFE49" s="214"/>
      <c r="LFF49" s="214"/>
      <c r="LFG49" s="214"/>
      <c r="LFH49" s="214"/>
      <c r="LFI49" s="214"/>
      <c r="LFJ49" s="214"/>
      <c r="LFK49" s="214"/>
      <c r="LFL49" s="214"/>
      <c r="LFM49" s="214"/>
      <c r="LFN49" s="214"/>
      <c r="LFO49" s="214"/>
      <c r="LFP49" s="214"/>
      <c r="LFQ49" s="214"/>
      <c r="LFR49" s="214"/>
      <c r="LFS49" s="214"/>
      <c r="LFT49" s="214"/>
      <c r="LFU49" s="214"/>
      <c r="LFV49" s="214"/>
      <c r="LFW49" s="214"/>
      <c r="LFX49" s="214"/>
      <c r="LFY49" s="214"/>
      <c r="LFZ49" s="214"/>
      <c r="LGA49" s="214"/>
      <c r="LGB49" s="214"/>
      <c r="LGC49" s="214"/>
      <c r="LGD49" s="214"/>
      <c r="LGE49" s="214"/>
      <c r="LGF49" s="214"/>
      <c r="LGG49" s="214"/>
      <c r="LGH49" s="214"/>
      <c r="LGI49" s="214"/>
      <c r="LGJ49" s="214"/>
      <c r="LGK49" s="214"/>
      <c r="LGL49" s="214"/>
      <c r="LGM49" s="214"/>
      <c r="LGN49" s="214"/>
      <c r="LGO49" s="214"/>
      <c r="LGP49" s="214"/>
      <c r="LGQ49" s="214"/>
      <c r="LGR49" s="214"/>
      <c r="LGS49" s="214"/>
      <c r="LGT49" s="214"/>
      <c r="LGU49" s="214"/>
      <c r="LGV49" s="214"/>
      <c r="LGW49" s="214"/>
      <c r="LGX49" s="214"/>
      <c r="LGY49" s="214"/>
      <c r="LGZ49" s="214"/>
      <c r="LHA49" s="214"/>
      <c r="LHB49" s="214"/>
      <c r="LHC49" s="214"/>
      <c r="LHD49" s="214"/>
      <c r="LHE49" s="214"/>
      <c r="LHF49" s="214"/>
      <c r="LHG49" s="214"/>
      <c r="LHH49" s="214"/>
      <c r="LHI49" s="214"/>
      <c r="LHJ49" s="214"/>
      <c r="LHK49" s="214"/>
      <c r="LHL49" s="214"/>
      <c r="LHM49" s="214"/>
      <c r="LHN49" s="214"/>
      <c r="LHO49" s="214"/>
      <c r="LHP49" s="214"/>
      <c r="LHQ49" s="214"/>
      <c r="LHR49" s="214"/>
      <c r="LHS49" s="214"/>
      <c r="LHT49" s="214"/>
      <c r="LHU49" s="214"/>
      <c r="LHV49" s="214"/>
      <c r="LHW49" s="214"/>
      <c r="LHX49" s="214"/>
      <c r="LHY49" s="214"/>
      <c r="LHZ49" s="214"/>
      <c r="LIA49" s="214"/>
      <c r="LIB49" s="214"/>
      <c r="LIC49" s="214"/>
      <c r="LID49" s="214"/>
      <c r="LIE49" s="214"/>
      <c r="LIF49" s="214"/>
      <c r="LIG49" s="214"/>
      <c r="LIH49" s="214"/>
      <c r="LII49" s="214"/>
      <c r="LIJ49" s="214"/>
      <c r="LIK49" s="214"/>
      <c r="LIL49" s="214"/>
      <c r="LIM49" s="214"/>
      <c r="LIN49" s="214"/>
      <c r="LIO49" s="214"/>
      <c r="LIP49" s="214"/>
      <c r="LIQ49" s="214"/>
      <c r="LIR49" s="214"/>
      <c r="LIS49" s="214"/>
      <c r="LIT49" s="214"/>
      <c r="LIU49" s="214"/>
      <c r="LIV49" s="214"/>
      <c r="LIW49" s="214"/>
      <c r="LIX49" s="214"/>
      <c r="LIY49" s="214"/>
      <c r="LIZ49" s="214"/>
      <c r="LJA49" s="214"/>
      <c r="LJB49" s="214"/>
      <c r="LJC49" s="214"/>
      <c r="LJD49" s="214"/>
      <c r="LJE49" s="214"/>
      <c r="LJF49" s="214"/>
      <c r="LJG49" s="214"/>
      <c r="LJH49" s="214"/>
      <c r="LJI49" s="214"/>
      <c r="LJJ49" s="214"/>
      <c r="LJK49" s="214"/>
      <c r="LJL49" s="214"/>
      <c r="LJM49" s="214"/>
      <c r="LJN49" s="214"/>
      <c r="LJO49" s="214"/>
      <c r="LJP49" s="214"/>
      <c r="LJQ49" s="214"/>
      <c r="LJR49" s="214"/>
      <c r="LJS49" s="214"/>
      <c r="LJT49" s="214"/>
      <c r="LJU49" s="214"/>
      <c r="LJV49" s="214"/>
      <c r="LJW49" s="214"/>
      <c r="LJX49" s="214"/>
      <c r="LJY49" s="214"/>
      <c r="LJZ49" s="214"/>
      <c r="LKA49" s="214"/>
      <c r="LKB49" s="214"/>
      <c r="LKC49" s="214"/>
      <c r="LKD49" s="214"/>
      <c r="LKE49" s="214"/>
      <c r="LKF49" s="214"/>
      <c r="LKG49" s="214"/>
      <c r="LKH49" s="214"/>
      <c r="LKI49" s="214"/>
      <c r="LKJ49" s="214"/>
      <c r="LKK49" s="214"/>
      <c r="LKL49" s="214"/>
      <c r="LKM49" s="214"/>
      <c r="LKN49" s="214"/>
      <c r="LKO49" s="214"/>
      <c r="LKP49" s="214"/>
      <c r="LKQ49" s="214"/>
      <c r="LKR49" s="214"/>
      <c r="LKS49" s="214"/>
      <c r="LKT49" s="214"/>
      <c r="LKU49" s="214"/>
      <c r="LKV49" s="214"/>
      <c r="LKW49" s="214"/>
      <c r="LKX49" s="214"/>
      <c r="LKY49" s="214"/>
      <c r="LKZ49" s="214"/>
      <c r="LLA49" s="214"/>
      <c r="LLB49" s="214"/>
      <c r="LLC49" s="214"/>
      <c r="LLD49" s="214"/>
      <c r="LLE49" s="214"/>
      <c r="LLF49" s="214"/>
      <c r="LLG49" s="214"/>
      <c r="LLH49" s="214"/>
      <c r="LLI49" s="214"/>
      <c r="LLJ49" s="214"/>
      <c r="LLK49" s="214"/>
      <c r="LLL49" s="214"/>
      <c r="LLM49" s="214"/>
      <c r="LLN49" s="214"/>
      <c r="LLO49" s="214"/>
      <c r="LLP49" s="214"/>
      <c r="LLQ49" s="214"/>
      <c r="LLR49" s="214"/>
      <c r="LLS49" s="214"/>
      <c r="LLT49" s="214"/>
      <c r="LLU49" s="214"/>
      <c r="LLV49" s="214"/>
      <c r="LLW49" s="214"/>
      <c r="LLX49" s="214"/>
      <c r="LLY49" s="214"/>
      <c r="LLZ49" s="214"/>
      <c r="LMA49" s="214"/>
      <c r="LMB49" s="214"/>
      <c r="LMC49" s="214"/>
      <c r="LMD49" s="214"/>
      <c r="LME49" s="214"/>
      <c r="LMF49" s="214"/>
      <c r="LMG49" s="214"/>
      <c r="LMH49" s="214"/>
      <c r="LMI49" s="214"/>
      <c r="LMJ49" s="214"/>
      <c r="LMK49" s="214"/>
      <c r="LML49" s="214"/>
      <c r="LMM49" s="214"/>
      <c r="LMN49" s="214"/>
      <c r="LMO49" s="214"/>
      <c r="LMP49" s="214"/>
      <c r="LMQ49" s="214"/>
      <c r="LMR49" s="214"/>
      <c r="LMS49" s="214"/>
      <c r="LMT49" s="214"/>
      <c r="LMU49" s="214"/>
      <c r="LMV49" s="214"/>
      <c r="LMW49" s="214"/>
      <c r="LMX49" s="214"/>
      <c r="LMY49" s="214"/>
      <c r="LMZ49" s="214"/>
      <c r="LNA49" s="214"/>
      <c r="LNB49" s="214"/>
      <c r="LNC49" s="214"/>
      <c r="LND49" s="214"/>
      <c r="LNE49" s="214"/>
      <c r="LNF49" s="214"/>
      <c r="LNG49" s="214"/>
      <c r="LNH49" s="214"/>
      <c r="LNI49" s="214"/>
      <c r="LNJ49" s="214"/>
      <c r="LNK49" s="214"/>
      <c r="LNL49" s="214"/>
      <c r="LNM49" s="214"/>
      <c r="LNN49" s="214"/>
      <c r="LNO49" s="214"/>
      <c r="LNP49" s="214"/>
      <c r="LNQ49" s="214"/>
      <c r="LNR49" s="214"/>
      <c r="LNS49" s="214"/>
      <c r="LNT49" s="214"/>
      <c r="LNU49" s="214"/>
      <c r="LNV49" s="214"/>
      <c r="LNW49" s="214"/>
      <c r="LNX49" s="214"/>
      <c r="LNY49" s="214"/>
      <c r="LNZ49" s="214"/>
      <c r="LOA49" s="214"/>
      <c r="LOB49" s="214"/>
      <c r="LOC49" s="214"/>
      <c r="LOD49" s="214"/>
      <c r="LOE49" s="214"/>
      <c r="LOF49" s="214"/>
      <c r="LOG49" s="214"/>
      <c r="LOH49" s="214"/>
      <c r="LOI49" s="214"/>
      <c r="LOJ49" s="214"/>
      <c r="LOK49" s="214"/>
      <c r="LOL49" s="214"/>
      <c r="LOM49" s="214"/>
      <c r="LON49" s="214"/>
      <c r="LOO49" s="214"/>
      <c r="LOP49" s="214"/>
      <c r="LOQ49" s="214"/>
      <c r="LOR49" s="214"/>
      <c r="LOS49" s="214"/>
      <c r="LOT49" s="214"/>
      <c r="LOU49" s="214"/>
      <c r="LOV49" s="214"/>
      <c r="LOW49" s="214"/>
      <c r="LOX49" s="214"/>
      <c r="LOY49" s="214"/>
      <c r="LOZ49" s="214"/>
      <c r="LPA49" s="214"/>
      <c r="LPB49" s="214"/>
      <c r="LPC49" s="214"/>
      <c r="LPD49" s="214"/>
      <c r="LPE49" s="214"/>
      <c r="LPF49" s="214"/>
      <c r="LPG49" s="214"/>
      <c r="LPH49" s="214"/>
      <c r="LPI49" s="214"/>
      <c r="LPJ49" s="214"/>
      <c r="LPK49" s="214"/>
      <c r="LPL49" s="214"/>
      <c r="LPM49" s="214"/>
      <c r="LPN49" s="214"/>
      <c r="LPO49" s="214"/>
      <c r="LPP49" s="214"/>
      <c r="LPQ49" s="214"/>
      <c r="LPR49" s="214"/>
      <c r="LPS49" s="214"/>
      <c r="LPT49" s="214"/>
      <c r="LPU49" s="214"/>
      <c r="LPV49" s="214"/>
      <c r="LPW49" s="214"/>
      <c r="LPX49" s="214"/>
      <c r="LPY49" s="214"/>
      <c r="LPZ49" s="214"/>
      <c r="LQA49" s="214"/>
      <c r="LQB49" s="214"/>
      <c r="LQC49" s="214"/>
      <c r="LQD49" s="214"/>
      <c r="LQE49" s="214"/>
      <c r="LQF49" s="214"/>
      <c r="LQG49" s="214"/>
      <c r="LQH49" s="214"/>
      <c r="LQI49" s="214"/>
      <c r="LQJ49" s="214"/>
      <c r="LQK49" s="214"/>
      <c r="LQL49" s="214"/>
      <c r="LQM49" s="214"/>
      <c r="LQN49" s="214"/>
      <c r="LQO49" s="214"/>
      <c r="LQP49" s="214"/>
      <c r="LQQ49" s="214"/>
      <c r="LQR49" s="214"/>
      <c r="LQS49" s="214"/>
      <c r="LQT49" s="214"/>
      <c r="LQU49" s="214"/>
      <c r="LQV49" s="214"/>
      <c r="LQW49" s="214"/>
      <c r="LQX49" s="214"/>
      <c r="LQY49" s="214"/>
      <c r="LQZ49" s="214"/>
      <c r="LRA49" s="214"/>
      <c r="LRB49" s="214"/>
      <c r="LRC49" s="214"/>
      <c r="LRD49" s="214"/>
      <c r="LRE49" s="214"/>
      <c r="LRF49" s="214"/>
      <c r="LRG49" s="214"/>
      <c r="LRH49" s="214"/>
      <c r="LRI49" s="214"/>
      <c r="LRJ49" s="214"/>
      <c r="LRK49" s="214"/>
      <c r="LRL49" s="214"/>
      <c r="LRM49" s="214"/>
      <c r="LRN49" s="214"/>
      <c r="LRO49" s="214"/>
      <c r="LRP49" s="214"/>
      <c r="LRQ49" s="214"/>
      <c r="LRR49" s="214"/>
      <c r="LRS49" s="214"/>
      <c r="LRT49" s="214"/>
      <c r="LRU49" s="214"/>
      <c r="LRV49" s="214"/>
      <c r="LRW49" s="214"/>
      <c r="LRX49" s="214"/>
      <c r="LRY49" s="214"/>
      <c r="LRZ49" s="214"/>
      <c r="LSA49" s="214"/>
      <c r="LSB49" s="214"/>
      <c r="LSC49" s="214"/>
      <c r="LSD49" s="214"/>
      <c r="LSE49" s="214"/>
      <c r="LSF49" s="214"/>
      <c r="LSG49" s="214"/>
      <c r="LSH49" s="214"/>
      <c r="LSI49" s="214"/>
      <c r="LSJ49" s="214"/>
      <c r="LSK49" s="214"/>
      <c r="LSL49" s="214"/>
      <c r="LSM49" s="214"/>
      <c r="LSN49" s="214"/>
      <c r="LSO49" s="214"/>
      <c r="LSP49" s="214"/>
      <c r="LSQ49" s="214"/>
      <c r="LSR49" s="214"/>
      <c r="LSS49" s="214"/>
      <c r="LST49" s="214"/>
      <c r="LSU49" s="214"/>
      <c r="LSV49" s="214"/>
      <c r="LSW49" s="214"/>
      <c r="LSX49" s="214"/>
      <c r="LSY49" s="214"/>
      <c r="LSZ49" s="214"/>
      <c r="LTA49" s="214"/>
      <c r="LTB49" s="214"/>
      <c r="LTC49" s="214"/>
      <c r="LTD49" s="214"/>
      <c r="LTE49" s="214"/>
      <c r="LTF49" s="214"/>
      <c r="LTG49" s="214"/>
      <c r="LTH49" s="214"/>
      <c r="LTI49" s="214"/>
      <c r="LTJ49" s="214"/>
      <c r="LTK49" s="214"/>
      <c r="LTL49" s="214"/>
      <c r="LTM49" s="214"/>
      <c r="LTN49" s="214"/>
      <c r="LTO49" s="214"/>
      <c r="LTP49" s="214"/>
      <c r="LTQ49" s="214"/>
      <c r="LTR49" s="214"/>
      <c r="LTS49" s="214"/>
      <c r="LTT49" s="214"/>
      <c r="LTU49" s="214"/>
      <c r="LTV49" s="214"/>
      <c r="LTW49" s="214"/>
      <c r="LTX49" s="214"/>
      <c r="LTY49" s="214"/>
      <c r="LTZ49" s="214"/>
      <c r="LUA49" s="214"/>
      <c r="LUB49" s="214"/>
      <c r="LUC49" s="214"/>
      <c r="LUD49" s="214"/>
      <c r="LUE49" s="214"/>
      <c r="LUF49" s="214"/>
      <c r="LUG49" s="214"/>
      <c r="LUH49" s="214"/>
      <c r="LUI49" s="214"/>
      <c r="LUJ49" s="214"/>
      <c r="LUK49" s="214"/>
      <c r="LUL49" s="214"/>
      <c r="LUM49" s="214"/>
      <c r="LUN49" s="214"/>
      <c r="LUO49" s="214"/>
      <c r="LUP49" s="214"/>
      <c r="LUQ49" s="214"/>
      <c r="LUR49" s="214"/>
      <c r="LUS49" s="214"/>
      <c r="LUT49" s="214"/>
      <c r="LUU49" s="214"/>
      <c r="LUV49" s="214"/>
      <c r="LUW49" s="214"/>
      <c r="LUX49" s="214"/>
      <c r="LUY49" s="214"/>
      <c r="LUZ49" s="214"/>
      <c r="LVA49" s="214"/>
      <c r="LVB49" s="214"/>
      <c r="LVC49" s="214"/>
      <c r="LVD49" s="214"/>
      <c r="LVE49" s="214"/>
      <c r="LVF49" s="214"/>
      <c r="LVG49" s="214"/>
      <c r="LVH49" s="214"/>
      <c r="LVI49" s="214"/>
      <c r="LVJ49" s="214"/>
      <c r="LVK49" s="214"/>
      <c r="LVL49" s="214"/>
      <c r="LVM49" s="214"/>
      <c r="LVN49" s="214"/>
      <c r="LVO49" s="214"/>
      <c r="LVP49" s="214"/>
      <c r="LVQ49" s="214"/>
      <c r="LVR49" s="214"/>
      <c r="LVS49" s="214"/>
      <c r="LVT49" s="214"/>
      <c r="LVU49" s="214"/>
      <c r="LVV49" s="214"/>
      <c r="LVW49" s="214"/>
      <c r="LVX49" s="214"/>
      <c r="LVY49" s="214"/>
      <c r="LVZ49" s="214"/>
      <c r="LWA49" s="214"/>
      <c r="LWB49" s="214"/>
      <c r="LWC49" s="214"/>
      <c r="LWD49" s="214"/>
      <c r="LWE49" s="214"/>
      <c r="LWF49" s="214"/>
      <c r="LWG49" s="214"/>
      <c r="LWH49" s="214"/>
      <c r="LWI49" s="214"/>
      <c r="LWJ49" s="214"/>
      <c r="LWK49" s="214"/>
      <c r="LWL49" s="214"/>
      <c r="LWM49" s="214"/>
      <c r="LWN49" s="214"/>
      <c r="LWO49" s="214"/>
      <c r="LWP49" s="214"/>
      <c r="LWQ49" s="214"/>
      <c r="LWR49" s="214"/>
      <c r="LWS49" s="214"/>
      <c r="LWT49" s="214"/>
      <c r="LWU49" s="214"/>
      <c r="LWV49" s="214"/>
      <c r="LWW49" s="214"/>
      <c r="LWX49" s="214"/>
      <c r="LWY49" s="214"/>
      <c r="LWZ49" s="214"/>
      <c r="LXA49" s="214"/>
      <c r="LXB49" s="214"/>
      <c r="LXC49" s="214"/>
      <c r="LXD49" s="214"/>
      <c r="LXE49" s="214"/>
      <c r="LXF49" s="214"/>
      <c r="LXG49" s="214"/>
      <c r="LXH49" s="214"/>
      <c r="LXI49" s="214"/>
      <c r="LXJ49" s="214"/>
      <c r="LXK49" s="214"/>
      <c r="LXL49" s="214"/>
      <c r="LXM49" s="214"/>
      <c r="LXN49" s="214"/>
      <c r="LXO49" s="214"/>
      <c r="LXP49" s="214"/>
      <c r="LXQ49" s="214"/>
      <c r="LXR49" s="214"/>
      <c r="LXS49" s="214"/>
      <c r="LXT49" s="214"/>
      <c r="LXU49" s="214"/>
      <c r="LXV49" s="214"/>
      <c r="LXW49" s="214"/>
      <c r="LXX49" s="214"/>
      <c r="LXY49" s="214"/>
      <c r="LXZ49" s="214"/>
      <c r="LYA49" s="214"/>
      <c r="LYB49" s="214"/>
      <c r="LYC49" s="214"/>
      <c r="LYD49" s="214"/>
      <c r="LYE49" s="214"/>
      <c r="LYF49" s="214"/>
      <c r="LYG49" s="214"/>
      <c r="LYH49" s="214"/>
      <c r="LYI49" s="214"/>
      <c r="LYJ49" s="214"/>
      <c r="LYK49" s="214"/>
      <c r="LYL49" s="214"/>
      <c r="LYM49" s="214"/>
      <c r="LYN49" s="214"/>
      <c r="LYO49" s="214"/>
      <c r="LYP49" s="214"/>
      <c r="LYQ49" s="214"/>
      <c r="LYR49" s="214"/>
      <c r="LYS49" s="214"/>
      <c r="LYT49" s="214"/>
      <c r="LYU49" s="214"/>
      <c r="LYV49" s="214"/>
      <c r="LYW49" s="214"/>
      <c r="LYX49" s="214"/>
      <c r="LYY49" s="214"/>
      <c r="LYZ49" s="214"/>
      <c r="LZA49" s="214"/>
      <c r="LZB49" s="214"/>
      <c r="LZC49" s="214"/>
      <c r="LZD49" s="214"/>
      <c r="LZE49" s="214"/>
      <c r="LZF49" s="214"/>
      <c r="LZG49" s="214"/>
      <c r="LZH49" s="214"/>
      <c r="LZI49" s="214"/>
      <c r="LZJ49" s="214"/>
      <c r="LZK49" s="214"/>
      <c r="LZL49" s="214"/>
      <c r="LZM49" s="214"/>
      <c r="LZN49" s="214"/>
      <c r="LZO49" s="214"/>
      <c r="LZP49" s="214"/>
      <c r="LZQ49" s="214"/>
      <c r="LZR49" s="214"/>
      <c r="LZS49" s="214"/>
      <c r="LZT49" s="214"/>
      <c r="LZU49" s="214"/>
      <c r="LZV49" s="214"/>
      <c r="LZW49" s="214"/>
      <c r="LZX49" s="214"/>
      <c r="LZY49" s="214"/>
      <c r="LZZ49" s="214"/>
      <c r="MAA49" s="214"/>
      <c r="MAB49" s="214"/>
      <c r="MAC49" s="214"/>
      <c r="MAD49" s="214"/>
      <c r="MAE49" s="214"/>
      <c r="MAF49" s="214"/>
      <c r="MAG49" s="214"/>
      <c r="MAH49" s="214"/>
      <c r="MAI49" s="214"/>
      <c r="MAJ49" s="214"/>
      <c r="MAK49" s="214"/>
      <c r="MAL49" s="214"/>
      <c r="MAM49" s="214"/>
      <c r="MAN49" s="214"/>
      <c r="MAO49" s="214"/>
      <c r="MAP49" s="214"/>
      <c r="MAQ49" s="214"/>
      <c r="MAR49" s="214"/>
      <c r="MAS49" s="214"/>
      <c r="MAT49" s="214"/>
      <c r="MAU49" s="214"/>
      <c r="MAV49" s="214"/>
      <c r="MAW49" s="214"/>
      <c r="MAX49" s="214"/>
      <c r="MAY49" s="214"/>
      <c r="MAZ49" s="214"/>
      <c r="MBA49" s="214"/>
      <c r="MBB49" s="214"/>
      <c r="MBC49" s="214"/>
      <c r="MBD49" s="214"/>
      <c r="MBE49" s="214"/>
      <c r="MBF49" s="214"/>
      <c r="MBG49" s="214"/>
      <c r="MBH49" s="214"/>
      <c r="MBI49" s="214"/>
      <c r="MBJ49" s="214"/>
      <c r="MBK49" s="214"/>
      <c r="MBL49" s="214"/>
      <c r="MBM49" s="214"/>
      <c r="MBN49" s="214"/>
      <c r="MBO49" s="214"/>
      <c r="MBP49" s="214"/>
      <c r="MBQ49" s="214"/>
      <c r="MBR49" s="214"/>
      <c r="MBS49" s="214"/>
      <c r="MBT49" s="214"/>
      <c r="MBU49" s="214"/>
      <c r="MBV49" s="214"/>
      <c r="MBW49" s="214"/>
      <c r="MBX49" s="214"/>
      <c r="MBY49" s="214"/>
      <c r="MBZ49" s="214"/>
      <c r="MCA49" s="214"/>
      <c r="MCB49" s="214"/>
      <c r="MCC49" s="214"/>
      <c r="MCD49" s="214"/>
      <c r="MCE49" s="214"/>
      <c r="MCF49" s="214"/>
      <c r="MCG49" s="214"/>
      <c r="MCH49" s="214"/>
      <c r="MCI49" s="214"/>
      <c r="MCJ49" s="214"/>
      <c r="MCK49" s="214"/>
      <c r="MCL49" s="214"/>
      <c r="MCM49" s="214"/>
      <c r="MCN49" s="214"/>
      <c r="MCO49" s="214"/>
      <c r="MCP49" s="214"/>
      <c r="MCQ49" s="214"/>
      <c r="MCR49" s="214"/>
      <c r="MCS49" s="214"/>
      <c r="MCT49" s="214"/>
      <c r="MCU49" s="214"/>
      <c r="MCV49" s="214"/>
      <c r="MCW49" s="214"/>
      <c r="MCX49" s="214"/>
      <c r="MCY49" s="214"/>
      <c r="MCZ49" s="214"/>
      <c r="MDA49" s="214"/>
      <c r="MDB49" s="214"/>
      <c r="MDC49" s="214"/>
      <c r="MDD49" s="214"/>
      <c r="MDE49" s="214"/>
      <c r="MDF49" s="214"/>
      <c r="MDG49" s="214"/>
      <c r="MDH49" s="214"/>
      <c r="MDI49" s="214"/>
      <c r="MDJ49" s="214"/>
      <c r="MDK49" s="214"/>
      <c r="MDL49" s="214"/>
      <c r="MDM49" s="214"/>
      <c r="MDN49" s="214"/>
      <c r="MDO49" s="214"/>
      <c r="MDP49" s="214"/>
      <c r="MDQ49" s="214"/>
      <c r="MDR49" s="214"/>
      <c r="MDS49" s="214"/>
      <c r="MDT49" s="214"/>
      <c r="MDU49" s="214"/>
      <c r="MDV49" s="214"/>
      <c r="MDW49" s="214"/>
      <c r="MDX49" s="214"/>
      <c r="MDY49" s="214"/>
      <c r="MDZ49" s="214"/>
      <c r="MEA49" s="214"/>
      <c r="MEB49" s="214"/>
      <c r="MEC49" s="214"/>
      <c r="MED49" s="214"/>
      <c r="MEE49" s="214"/>
      <c r="MEF49" s="214"/>
      <c r="MEG49" s="214"/>
      <c r="MEH49" s="214"/>
      <c r="MEI49" s="214"/>
      <c r="MEJ49" s="214"/>
      <c r="MEK49" s="214"/>
      <c r="MEL49" s="214"/>
      <c r="MEM49" s="214"/>
      <c r="MEN49" s="214"/>
      <c r="MEO49" s="214"/>
      <c r="MEP49" s="214"/>
      <c r="MEQ49" s="214"/>
      <c r="MER49" s="214"/>
      <c r="MES49" s="214"/>
      <c r="MET49" s="214"/>
      <c r="MEU49" s="214"/>
      <c r="MEV49" s="214"/>
      <c r="MEW49" s="214"/>
      <c r="MEX49" s="214"/>
      <c r="MEY49" s="214"/>
      <c r="MEZ49" s="214"/>
      <c r="MFA49" s="214"/>
      <c r="MFB49" s="214"/>
      <c r="MFC49" s="214"/>
      <c r="MFD49" s="214"/>
      <c r="MFE49" s="214"/>
      <c r="MFF49" s="214"/>
      <c r="MFG49" s="214"/>
      <c r="MFH49" s="214"/>
      <c r="MFI49" s="214"/>
      <c r="MFJ49" s="214"/>
      <c r="MFK49" s="214"/>
      <c r="MFL49" s="214"/>
      <c r="MFM49" s="214"/>
      <c r="MFN49" s="214"/>
      <c r="MFO49" s="214"/>
      <c r="MFP49" s="214"/>
      <c r="MFQ49" s="214"/>
      <c r="MFR49" s="214"/>
      <c r="MFS49" s="214"/>
      <c r="MFT49" s="214"/>
      <c r="MFU49" s="214"/>
      <c r="MFV49" s="214"/>
      <c r="MFW49" s="214"/>
      <c r="MFX49" s="214"/>
      <c r="MFY49" s="214"/>
      <c r="MFZ49" s="214"/>
      <c r="MGA49" s="214"/>
      <c r="MGB49" s="214"/>
      <c r="MGC49" s="214"/>
      <c r="MGD49" s="214"/>
      <c r="MGE49" s="214"/>
      <c r="MGF49" s="214"/>
      <c r="MGG49" s="214"/>
      <c r="MGH49" s="214"/>
      <c r="MGI49" s="214"/>
      <c r="MGJ49" s="214"/>
      <c r="MGK49" s="214"/>
      <c r="MGL49" s="214"/>
      <c r="MGM49" s="214"/>
      <c r="MGN49" s="214"/>
      <c r="MGO49" s="214"/>
      <c r="MGP49" s="214"/>
      <c r="MGQ49" s="214"/>
      <c r="MGR49" s="214"/>
      <c r="MGS49" s="214"/>
      <c r="MGT49" s="214"/>
      <c r="MGU49" s="214"/>
      <c r="MGV49" s="214"/>
      <c r="MGW49" s="214"/>
      <c r="MGX49" s="214"/>
      <c r="MGY49" s="214"/>
      <c r="MGZ49" s="214"/>
      <c r="MHA49" s="214"/>
      <c r="MHB49" s="214"/>
      <c r="MHC49" s="214"/>
      <c r="MHD49" s="214"/>
      <c r="MHE49" s="214"/>
      <c r="MHF49" s="214"/>
      <c r="MHG49" s="214"/>
      <c r="MHH49" s="214"/>
      <c r="MHI49" s="214"/>
      <c r="MHJ49" s="214"/>
      <c r="MHK49" s="214"/>
      <c r="MHL49" s="214"/>
      <c r="MHM49" s="214"/>
      <c r="MHN49" s="214"/>
      <c r="MHO49" s="214"/>
      <c r="MHP49" s="214"/>
      <c r="MHQ49" s="214"/>
      <c r="MHR49" s="214"/>
      <c r="MHS49" s="214"/>
      <c r="MHT49" s="214"/>
      <c r="MHU49" s="214"/>
      <c r="MHV49" s="214"/>
      <c r="MHW49" s="214"/>
      <c r="MHX49" s="214"/>
      <c r="MHY49" s="214"/>
      <c r="MHZ49" s="214"/>
      <c r="MIA49" s="214"/>
      <c r="MIB49" s="214"/>
      <c r="MIC49" s="214"/>
      <c r="MID49" s="214"/>
      <c r="MIE49" s="214"/>
      <c r="MIF49" s="214"/>
      <c r="MIG49" s="214"/>
      <c r="MIH49" s="214"/>
      <c r="MII49" s="214"/>
      <c r="MIJ49" s="214"/>
      <c r="MIK49" s="214"/>
      <c r="MIL49" s="214"/>
      <c r="MIM49" s="214"/>
      <c r="MIN49" s="214"/>
      <c r="MIO49" s="214"/>
      <c r="MIP49" s="214"/>
      <c r="MIQ49" s="214"/>
      <c r="MIR49" s="214"/>
      <c r="MIS49" s="214"/>
      <c r="MIT49" s="214"/>
      <c r="MIU49" s="214"/>
      <c r="MIV49" s="214"/>
      <c r="MIW49" s="214"/>
      <c r="MIX49" s="214"/>
      <c r="MIY49" s="214"/>
      <c r="MIZ49" s="214"/>
      <c r="MJA49" s="214"/>
      <c r="MJB49" s="214"/>
      <c r="MJC49" s="214"/>
      <c r="MJD49" s="214"/>
      <c r="MJE49" s="214"/>
      <c r="MJF49" s="214"/>
      <c r="MJG49" s="214"/>
      <c r="MJH49" s="214"/>
      <c r="MJI49" s="214"/>
      <c r="MJJ49" s="214"/>
      <c r="MJK49" s="214"/>
      <c r="MJL49" s="214"/>
      <c r="MJM49" s="214"/>
      <c r="MJN49" s="214"/>
      <c r="MJO49" s="214"/>
      <c r="MJP49" s="214"/>
      <c r="MJQ49" s="214"/>
      <c r="MJR49" s="214"/>
      <c r="MJS49" s="214"/>
      <c r="MJT49" s="214"/>
      <c r="MJU49" s="214"/>
      <c r="MJV49" s="214"/>
      <c r="MJW49" s="214"/>
      <c r="MJX49" s="214"/>
      <c r="MJY49" s="214"/>
      <c r="MJZ49" s="214"/>
      <c r="MKA49" s="214"/>
      <c r="MKB49" s="214"/>
      <c r="MKC49" s="214"/>
      <c r="MKD49" s="214"/>
      <c r="MKE49" s="214"/>
      <c r="MKF49" s="214"/>
      <c r="MKG49" s="214"/>
      <c r="MKH49" s="214"/>
      <c r="MKI49" s="214"/>
      <c r="MKJ49" s="214"/>
      <c r="MKK49" s="214"/>
      <c r="MKL49" s="214"/>
      <c r="MKM49" s="214"/>
      <c r="MKN49" s="214"/>
      <c r="MKO49" s="214"/>
      <c r="MKP49" s="214"/>
      <c r="MKQ49" s="214"/>
      <c r="MKR49" s="214"/>
      <c r="MKS49" s="214"/>
      <c r="MKT49" s="214"/>
      <c r="MKU49" s="214"/>
      <c r="MKV49" s="214"/>
      <c r="MKW49" s="214"/>
      <c r="MKX49" s="214"/>
      <c r="MKY49" s="214"/>
      <c r="MKZ49" s="214"/>
      <c r="MLA49" s="214"/>
      <c r="MLB49" s="214"/>
      <c r="MLC49" s="214"/>
      <c r="MLD49" s="214"/>
      <c r="MLE49" s="214"/>
      <c r="MLF49" s="214"/>
      <c r="MLG49" s="214"/>
      <c r="MLH49" s="214"/>
      <c r="MLI49" s="214"/>
      <c r="MLJ49" s="214"/>
      <c r="MLK49" s="214"/>
      <c r="MLL49" s="214"/>
      <c r="MLM49" s="214"/>
      <c r="MLN49" s="214"/>
      <c r="MLO49" s="214"/>
      <c r="MLP49" s="214"/>
      <c r="MLQ49" s="214"/>
      <c r="MLR49" s="214"/>
      <c r="MLS49" s="214"/>
      <c r="MLT49" s="214"/>
      <c r="MLU49" s="214"/>
      <c r="MLV49" s="214"/>
      <c r="MLW49" s="214"/>
      <c r="MLX49" s="214"/>
      <c r="MLY49" s="214"/>
      <c r="MLZ49" s="214"/>
      <c r="MMA49" s="214"/>
      <c r="MMB49" s="214"/>
      <c r="MMC49" s="214"/>
      <c r="MMD49" s="214"/>
      <c r="MME49" s="214"/>
      <c r="MMF49" s="214"/>
      <c r="MMG49" s="214"/>
      <c r="MMH49" s="214"/>
      <c r="MMI49" s="214"/>
      <c r="MMJ49" s="214"/>
      <c r="MMK49" s="214"/>
      <c r="MML49" s="214"/>
      <c r="MMM49" s="214"/>
      <c r="MMN49" s="214"/>
      <c r="MMO49" s="214"/>
      <c r="MMP49" s="214"/>
      <c r="MMQ49" s="214"/>
      <c r="MMR49" s="214"/>
      <c r="MMS49" s="214"/>
      <c r="MMT49" s="214"/>
      <c r="MMU49" s="214"/>
      <c r="MMV49" s="214"/>
      <c r="MMW49" s="214"/>
      <c r="MMX49" s="214"/>
      <c r="MMY49" s="214"/>
      <c r="MMZ49" s="214"/>
      <c r="MNA49" s="214"/>
      <c r="MNB49" s="214"/>
      <c r="MNC49" s="214"/>
      <c r="MND49" s="214"/>
      <c r="MNE49" s="214"/>
      <c r="MNF49" s="214"/>
      <c r="MNG49" s="214"/>
      <c r="MNH49" s="214"/>
      <c r="MNI49" s="214"/>
      <c r="MNJ49" s="214"/>
      <c r="MNK49" s="214"/>
      <c r="MNL49" s="214"/>
      <c r="MNM49" s="214"/>
      <c r="MNN49" s="214"/>
      <c r="MNO49" s="214"/>
      <c r="MNP49" s="214"/>
      <c r="MNQ49" s="214"/>
      <c r="MNR49" s="214"/>
      <c r="MNS49" s="214"/>
      <c r="MNT49" s="214"/>
      <c r="MNU49" s="214"/>
      <c r="MNV49" s="214"/>
      <c r="MNW49" s="214"/>
      <c r="MNX49" s="214"/>
      <c r="MNY49" s="214"/>
      <c r="MNZ49" s="214"/>
      <c r="MOA49" s="214"/>
      <c r="MOB49" s="214"/>
      <c r="MOC49" s="214"/>
      <c r="MOD49" s="214"/>
      <c r="MOE49" s="214"/>
      <c r="MOF49" s="214"/>
      <c r="MOG49" s="214"/>
      <c r="MOH49" s="214"/>
      <c r="MOI49" s="214"/>
      <c r="MOJ49" s="214"/>
      <c r="MOK49" s="214"/>
      <c r="MOL49" s="214"/>
      <c r="MOM49" s="214"/>
      <c r="MON49" s="214"/>
      <c r="MOO49" s="214"/>
      <c r="MOP49" s="214"/>
      <c r="MOQ49" s="214"/>
      <c r="MOR49" s="214"/>
      <c r="MOS49" s="214"/>
      <c r="MOT49" s="214"/>
      <c r="MOU49" s="214"/>
      <c r="MOV49" s="214"/>
      <c r="MOW49" s="214"/>
      <c r="MOX49" s="214"/>
      <c r="MOY49" s="214"/>
      <c r="MOZ49" s="214"/>
      <c r="MPA49" s="214"/>
      <c r="MPB49" s="214"/>
      <c r="MPC49" s="214"/>
      <c r="MPD49" s="214"/>
      <c r="MPE49" s="214"/>
      <c r="MPF49" s="214"/>
      <c r="MPG49" s="214"/>
      <c r="MPH49" s="214"/>
      <c r="MPI49" s="214"/>
      <c r="MPJ49" s="214"/>
      <c r="MPK49" s="214"/>
      <c r="MPL49" s="214"/>
      <c r="MPM49" s="214"/>
      <c r="MPN49" s="214"/>
      <c r="MPO49" s="214"/>
      <c r="MPP49" s="214"/>
      <c r="MPQ49" s="214"/>
      <c r="MPR49" s="214"/>
      <c r="MPS49" s="214"/>
      <c r="MPT49" s="214"/>
      <c r="MPU49" s="214"/>
      <c r="MPV49" s="214"/>
      <c r="MPW49" s="214"/>
      <c r="MPX49" s="214"/>
      <c r="MPY49" s="214"/>
      <c r="MPZ49" s="214"/>
      <c r="MQA49" s="214"/>
      <c r="MQB49" s="214"/>
      <c r="MQC49" s="214"/>
      <c r="MQD49" s="214"/>
      <c r="MQE49" s="214"/>
      <c r="MQF49" s="214"/>
      <c r="MQG49" s="214"/>
      <c r="MQH49" s="214"/>
      <c r="MQI49" s="214"/>
      <c r="MQJ49" s="214"/>
      <c r="MQK49" s="214"/>
      <c r="MQL49" s="214"/>
      <c r="MQM49" s="214"/>
      <c r="MQN49" s="214"/>
      <c r="MQO49" s="214"/>
      <c r="MQP49" s="214"/>
      <c r="MQQ49" s="214"/>
      <c r="MQR49" s="214"/>
      <c r="MQS49" s="214"/>
      <c r="MQT49" s="214"/>
      <c r="MQU49" s="214"/>
      <c r="MQV49" s="214"/>
      <c r="MQW49" s="214"/>
      <c r="MQX49" s="214"/>
      <c r="MQY49" s="214"/>
      <c r="MQZ49" s="214"/>
      <c r="MRA49" s="214"/>
      <c r="MRB49" s="214"/>
      <c r="MRC49" s="214"/>
      <c r="MRD49" s="214"/>
      <c r="MRE49" s="214"/>
      <c r="MRF49" s="214"/>
      <c r="MRG49" s="214"/>
      <c r="MRH49" s="214"/>
      <c r="MRI49" s="214"/>
      <c r="MRJ49" s="214"/>
      <c r="MRK49" s="214"/>
      <c r="MRL49" s="214"/>
      <c r="MRM49" s="214"/>
      <c r="MRN49" s="214"/>
      <c r="MRO49" s="214"/>
      <c r="MRP49" s="214"/>
      <c r="MRQ49" s="214"/>
      <c r="MRR49" s="214"/>
      <c r="MRS49" s="214"/>
      <c r="MRT49" s="214"/>
      <c r="MRU49" s="214"/>
      <c r="MRV49" s="214"/>
      <c r="MRW49" s="214"/>
      <c r="MRX49" s="214"/>
      <c r="MRY49" s="214"/>
      <c r="MRZ49" s="214"/>
      <c r="MSA49" s="214"/>
      <c r="MSB49" s="214"/>
      <c r="MSC49" s="214"/>
      <c r="MSD49" s="214"/>
      <c r="MSE49" s="214"/>
      <c r="MSF49" s="214"/>
      <c r="MSG49" s="214"/>
      <c r="MSH49" s="214"/>
      <c r="MSI49" s="214"/>
      <c r="MSJ49" s="214"/>
      <c r="MSK49" s="214"/>
      <c r="MSL49" s="214"/>
      <c r="MSM49" s="214"/>
      <c r="MSN49" s="214"/>
      <c r="MSO49" s="214"/>
      <c r="MSP49" s="214"/>
      <c r="MSQ49" s="214"/>
      <c r="MSR49" s="214"/>
      <c r="MSS49" s="214"/>
      <c r="MST49" s="214"/>
      <c r="MSU49" s="214"/>
      <c r="MSV49" s="214"/>
      <c r="MSW49" s="214"/>
      <c r="MSX49" s="214"/>
      <c r="MSY49" s="214"/>
      <c r="MSZ49" s="214"/>
      <c r="MTA49" s="214"/>
      <c r="MTB49" s="214"/>
      <c r="MTC49" s="214"/>
      <c r="MTD49" s="214"/>
      <c r="MTE49" s="214"/>
      <c r="MTF49" s="214"/>
      <c r="MTG49" s="214"/>
      <c r="MTH49" s="214"/>
      <c r="MTI49" s="214"/>
      <c r="MTJ49" s="214"/>
      <c r="MTK49" s="214"/>
      <c r="MTL49" s="214"/>
      <c r="MTM49" s="214"/>
      <c r="MTN49" s="214"/>
      <c r="MTO49" s="214"/>
      <c r="MTP49" s="214"/>
      <c r="MTQ49" s="214"/>
      <c r="MTR49" s="214"/>
      <c r="MTS49" s="214"/>
      <c r="MTT49" s="214"/>
      <c r="MTU49" s="214"/>
      <c r="MTV49" s="214"/>
      <c r="MTW49" s="214"/>
      <c r="MTX49" s="214"/>
      <c r="MTY49" s="214"/>
      <c r="MTZ49" s="214"/>
      <c r="MUA49" s="214"/>
      <c r="MUB49" s="214"/>
      <c r="MUC49" s="214"/>
      <c r="MUD49" s="214"/>
      <c r="MUE49" s="214"/>
      <c r="MUF49" s="214"/>
      <c r="MUG49" s="214"/>
      <c r="MUH49" s="214"/>
      <c r="MUI49" s="214"/>
      <c r="MUJ49" s="214"/>
      <c r="MUK49" s="214"/>
      <c r="MUL49" s="214"/>
      <c r="MUM49" s="214"/>
      <c r="MUN49" s="214"/>
      <c r="MUO49" s="214"/>
      <c r="MUP49" s="214"/>
      <c r="MUQ49" s="214"/>
      <c r="MUR49" s="214"/>
      <c r="MUS49" s="214"/>
      <c r="MUT49" s="214"/>
      <c r="MUU49" s="214"/>
      <c r="MUV49" s="214"/>
      <c r="MUW49" s="214"/>
      <c r="MUX49" s="214"/>
      <c r="MUY49" s="214"/>
      <c r="MUZ49" s="214"/>
      <c r="MVA49" s="214"/>
      <c r="MVB49" s="214"/>
      <c r="MVC49" s="214"/>
      <c r="MVD49" s="214"/>
      <c r="MVE49" s="214"/>
      <c r="MVF49" s="214"/>
      <c r="MVG49" s="214"/>
      <c r="MVH49" s="214"/>
      <c r="MVI49" s="214"/>
      <c r="MVJ49" s="214"/>
      <c r="MVK49" s="214"/>
      <c r="MVL49" s="214"/>
      <c r="MVM49" s="214"/>
      <c r="MVN49" s="214"/>
      <c r="MVO49" s="214"/>
      <c r="MVP49" s="214"/>
      <c r="MVQ49" s="214"/>
      <c r="MVR49" s="214"/>
      <c r="MVS49" s="214"/>
      <c r="MVT49" s="214"/>
      <c r="MVU49" s="214"/>
      <c r="MVV49" s="214"/>
      <c r="MVW49" s="214"/>
      <c r="MVX49" s="214"/>
      <c r="MVY49" s="214"/>
      <c r="MVZ49" s="214"/>
      <c r="MWA49" s="214"/>
      <c r="MWB49" s="214"/>
      <c r="MWC49" s="214"/>
      <c r="MWD49" s="214"/>
      <c r="MWE49" s="214"/>
      <c r="MWF49" s="214"/>
      <c r="MWG49" s="214"/>
      <c r="MWH49" s="214"/>
      <c r="MWI49" s="214"/>
      <c r="MWJ49" s="214"/>
      <c r="MWK49" s="214"/>
      <c r="MWL49" s="214"/>
      <c r="MWM49" s="214"/>
      <c r="MWN49" s="214"/>
      <c r="MWO49" s="214"/>
      <c r="MWP49" s="214"/>
      <c r="MWQ49" s="214"/>
      <c r="MWR49" s="214"/>
      <c r="MWS49" s="214"/>
      <c r="MWT49" s="214"/>
      <c r="MWU49" s="214"/>
      <c r="MWV49" s="214"/>
      <c r="MWW49" s="214"/>
      <c r="MWX49" s="214"/>
      <c r="MWY49" s="214"/>
      <c r="MWZ49" s="214"/>
      <c r="MXA49" s="214"/>
      <c r="MXB49" s="214"/>
      <c r="MXC49" s="214"/>
      <c r="MXD49" s="214"/>
      <c r="MXE49" s="214"/>
      <c r="MXF49" s="214"/>
      <c r="MXG49" s="214"/>
      <c r="MXH49" s="214"/>
      <c r="MXI49" s="214"/>
      <c r="MXJ49" s="214"/>
      <c r="MXK49" s="214"/>
      <c r="MXL49" s="214"/>
      <c r="MXM49" s="214"/>
      <c r="MXN49" s="214"/>
      <c r="MXO49" s="214"/>
      <c r="MXP49" s="214"/>
      <c r="MXQ49" s="214"/>
      <c r="MXR49" s="214"/>
      <c r="MXS49" s="214"/>
      <c r="MXT49" s="214"/>
      <c r="MXU49" s="214"/>
      <c r="MXV49" s="214"/>
      <c r="MXW49" s="214"/>
      <c r="MXX49" s="214"/>
      <c r="MXY49" s="214"/>
      <c r="MXZ49" s="214"/>
      <c r="MYA49" s="214"/>
      <c r="MYB49" s="214"/>
      <c r="MYC49" s="214"/>
      <c r="MYD49" s="214"/>
      <c r="MYE49" s="214"/>
      <c r="MYF49" s="214"/>
      <c r="MYG49" s="214"/>
      <c r="MYH49" s="214"/>
      <c r="MYI49" s="214"/>
      <c r="MYJ49" s="214"/>
      <c r="MYK49" s="214"/>
      <c r="MYL49" s="214"/>
      <c r="MYM49" s="214"/>
      <c r="MYN49" s="214"/>
      <c r="MYO49" s="214"/>
      <c r="MYP49" s="214"/>
      <c r="MYQ49" s="214"/>
      <c r="MYR49" s="214"/>
      <c r="MYS49" s="214"/>
      <c r="MYT49" s="214"/>
      <c r="MYU49" s="214"/>
      <c r="MYV49" s="214"/>
      <c r="MYW49" s="214"/>
      <c r="MYX49" s="214"/>
      <c r="MYY49" s="214"/>
      <c r="MYZ49" s="214"/>
      <c r="MZA49" s="214"/>
      <c r="MZB49" s="214"/>
      <c r="MZC49" s="214"/>
      <c r="MZD49" s="214"/>
      <c r="MZE49" s="214"/>
      <c r="MZF49" s="214"/>
      <c r="MZG49" s="214"/>
      <c r="MZH49" s="214"/>
      <c r="MZI49" s="214"/>
      <c r="MZJ49" s="214"/>
      <c r="MZK49" s="214"/>
      <c r="MZL49" s="214"/>
      <c r="MZM49" s="214"/>
      <c r="MZN49" s="214"/>
      <c r="MZO49" s="214"/>
      <c r="MZP49" s="214"/>
      <c r="MZQ49" s="214"/>
      <c r="MZR49" s="214"/>
      <c r="MZS49" s="214"/>
      <c r="MZT49" s="214"/>
      <c r="MZU49" s="214"/>
      <c r="MZV49" s="214"/>
      <c r="MZW49" s="214"/>
      <c r="MZX49" s="214"/>
      <c r="MZY49" s="214"/>
      <c r="MZZ49" s="214"/>
      <c r="NAA49" s="214"/>
      <c r="NAB49" s="214"/>
      <c r="NAC49" s="214"/>
      <c r="NAD49" s="214"/>
      <c r="NAE49" s="214"/>
      <c r="NAF49" s="214"/>
      <c r="NAG49" s="214"/>
      <c r="NAH49" s="214"/>
      <c r="NAI49" s="214"/>
      <c r="NAJ49" s="214"/>
      <c r="NAK49" s="214"/>
      <c r="NAL49" s="214"/>
      <c r="NAM49" s="214"/>
      <c r="NAN49" s="214"/>
      <c r="NAO49" s="214"/>
      <c r="NAP49" s="214"/>
      <c r="NAQ49" s="214"/>
      <c r="NAR49" s="214"/>
      <c r="NAS49" s="214"/>
      <c r="NAT49" s="214"/>
      <c r="NAU49" s="214"/>
      <c r="NAV49" s="214"/>
      <c r="NAW49" s="214"/>
      <c r="NAX49" s="214"/>
      <c r="NAY49" s="214"/>
      <c r="NAZ49" s="214"/>
      <c r="NBA49" s="214"/>
      <c r="NBB49" s="214"/>
      <c r="NBC49" s="214"/>
      <c r="NBD49" s="214"/>
      <c r="NBE49" s="214"/>
      <c r="NBF49" s="214"/>
      <c r="NBG49" s="214"/>
      <c r="NBH49" s="214"/>
      <c r="NBI49" s="214"/>
      <c r="NBJ49" s="214"/>
      <c r="NBK49" s="214"/>
      <c r="NBL49" s="214"/>
      <c r="NBM49" s="214"/>
      <c r="NBN49" s="214"/>
      <c r="NBO49" s="214"/>
      <c r="NBP49" s="214"/>
      <c r="NBQ49" s="214"/>
      <c r="NBR49" s="214"/>
      <c r="NBS49" s="214"/>
      <c r="NBT49" s="214"/>
      <c r="NBU49" s="214"/>
      <c r="NBV49" s="214"/>
      <c r="NBW49" s="214"/>
      <c r="NBX49" s="214"/>
      <c r="NBY49" s="214"/>
      <c r="NBZ49" s="214"/>
      <c r="NCA49" s="214"/>
      <c r="NCB49" s="214"/>
      <c r="NCC49" s="214"/>
      <c r="NCD49" s="214"/>
      <c r="NCE49" s="214"/>
      <c r="NCF49" s="214"/>
      <c r="NCG49" s="214"/>
      <c r="NCH49" s="214"/>
      <c r="NCI49" s="214"/>
      <c r="NCJ49" s="214"/>
      <c r="NCK49" s="214"/>
      <c r="NCL49" s="214"/>
      <c r="NCM49" s="214"/>
      <c r="NCN49" s="214"/>
      <c r="NCO49" s="214"/>
      <c r="NCP49" s="214"/>
      <c r="NCQ49" s="214"/>
      <c r="NCR49" s="214"/>
      <c r="NCS49" s="214"/>
      <c r="NCT49" s="214"/>
      <c r="NCU49" s="214"/>
      <c r="NCV49" s="214"/>
      <c r="NCW49" s="214"/>
      <c r="NCX49" s="214"/>
      <c r="NCY49" s="214"/>
      <c r="NCZ49" s="214"/>
      <c r="NDA49" s="214"/>
      <c r="NDB49" s="214"/>
      <c r="NDC49" s="214"/>
      <c r="NDD49" s="214"/>
      <c r="NDE49" s="214"/>
      <c r="NDF49" s="214"/>
      <c r="NDG49" s="214"/>
      <c r="NDH49" s="214"/>
      <c r="NDI49" s="214"/>
      <c r="NDJ49" s="214"/>
      <c r="NDK49" s="214"/>
      <c r="NDL49" s="214"/>
      <c r="NDM49" s="214"/>
      <c r="NDN49" s="214"/>
      <c r="NDO49" s="214"/>
      <c r="NDP49" s="214"/>
      <c r="NDQ49" s="214"/>
      <c r="NDR49" s="214"/>
      <c r="NDS49" s="214"/>
      <c r="NDT49" s="214"/>
      <c r="NDU49" s="214"/>
      <c r="NDV49" s="214"/>
      <c r="NDW49" s="214"/>
      <c r="NDX49" s="214"/>
      <c r="NDY49" s="214"/>
      <c r="NDZ49" s="214"/>
      <c r="NEA49" s="214"/>
      <c r="NEB49" s="214"/>
      <c r="NEC49" s="214"/>
      <c r="NED49" s="214"/>
      <c r="NEE49" s="214"/>
      <c r="NEF49" s="214"/>
      <c r="NEG49" s="214"/>
      <c r="NEH49" s="214"/>
      <c r="NEI49" s="214"/>
      <c r="NEJ49" s="214"/>
      <c r="NEK49" s="214"/>
      <c r="NEL49" s="214"/>
      <c r="NEM49" s="214"/>
      <c r="NEN49" s="214"/>
      <c r="NEO49" s="214"/>
      <c r="NEP49" s="214"/>
      <c r="NEQ49" s="214"/>
      <c r="NER49" s="214"/>
      <c r="NES49" s="214"/>
      <c r="NET49" s="214"/>
      <c r="NEU49" s="214"/>
      <c r="NEV49" s="214"/>
      <c r="NEW49" s="214"/>
      <c r="NEX49" s="214"/>
      <c r="NEY49" s="214"/>
      <c r="NEZ49" s="214"/>
      <c r="NFA49" s="214"/>
      <c r="NFB49" s="214"/>
      <c r="NFC49" s="214"/>
      <c r="NFD49" s="214"/>
      <c r="NFE49" s="214"/>
      <c r="NFF49" s="214"/>
      <c r="NFG49" s="214"/>
      <c r="NFH49" s="214"/>
      <c r="NFI49" s="214"/>
      <c r="NFJ49" s="214"/>
      <c r="NFK49" s="214"/>
      <c r="NFL49" s="214"/>
      <c r="NFM49" s="214"/>
      <c r="NFN49" s="214"/>
      <c r="NFO49" s="214"/>
      <c r="NFP49" s="214"/>
      <c r="NFQ49" s="214"/>
      <c r="NFR49" s="214"/>
      <c r="NFS49" s="214"/>
      <c r="NFT49" s="214"/>
      <c r="NFU49" s="214"/>
      <c r="NFV49" s="214"/>
      <c r="NFW49" s="214"/>
      <c r="NFX49" s="214"/>
      <c r="NFY49" s="214"/>
      <c r="NFZ49" s="214"/>
      <c r="NGA49" s="214"/>
      <c r="NGB49" s="214"/>
      <c r="NGC49" s="214"/>
      <c r="NGD49" s="214"/>
      <c r="NGE49" s="214"/>
      <c r="NGF49" s="214"/>
      <c r="NGG49" s="214"/>
      <c r="NGH49" s="214"/>
      <c r="NGI49" s="214"/>
      <c r="NGJ49" s="214"/>
      <c r="NGK49" s="214"/>
      <c r="NGL49" s="214"/>
      <c r="NGM49" s="214"/>
      <c r="NGN49" s="214"/>
      <c r="NGO49" s="214"/>
      <c r="NGP49" s="214"/>
      <c r="NGQ49" s="214"/>
      <c r="NGR49" s="214"/>
      <c r="NGS49" s="214"/>
      <c r="NGT49" s="214"/>
      <c r="NGU49" s="214"/>
      <c r="NGV49" s="214"/>
      <c r="NGW49" s="214"/>
      <c r="NGX49" s="214"/>
      <c r="NGY49" s="214"/>
      <c r="NGZ49" s="214"/>
      <c r="NHA49" s="214"/>
      <c r="NHB49" s="214"/>
      <c r="NHC49" s="214"/>
      <c r="NHD49" s="214"/>
      <c r="NHE49" s="214"/>
      <c r="NHF49" s="214"/>
      <c r="NHG49" s="214"/>
      <c r="NHH49" s="214"/>
      <c r="NHI49" s="214"/>
      <c r="NHJ49" s="214"/>
      <c r="NHK49" s="214"/>
      <c r="NHL49" s="214"/>
      <c r="NHM49" s="214"/>
      <c r="NHN49" s="214"/>
      <c r="NHO49" s="214"/>
      <c r="NHP49" s="214"/>
      <c r="NHQ49" s="214"/>
      <c r="NHR49" s="214"/>
      <c r="NHS49" s="214"/>
      <c r="NHT49" s="214"/>
      <c r="NHU49" s="214"/>
      <c r="NHV49" s="214"/>
      <c r="NHW49" s="214"/>
      <c r="NHX49" s="214"/>
      <c r="NHY49" s="214"/>
      <c r="NHZ49" s="214"/>
      <c r="NIA49" s="214"/>
      <c r="NIB49" s="214"/>
      <c r="NIC49" s="214"/>
      <c r="NID49" s="214"/>
      <c r="NIE49" s="214"/>
      <c r="NIF49" s="214"/>
      <c r="NIG49" s="214"/>
      <c r="NIH49" s="214"/>
      <c r="NII49" s="214"/>
      <c r="NIJ49" s="214"/>
      <c r="NIK49" s="214"/>
      <c r="NIL49" s="214"/>
      <c r="NIM49" s="214"/>
      <c r="NIN49" s="214"/>
      <c r="NIO49" s="214"/>
      <c r="NIP49" s="214"/>
      <c r="NIQ49" s="214"/>
      <c r="NIR49" s="214"/>
      <c r="NIS49" s="214"/>
      <c r="NIT49" s="214"/>
      <c r="NIU49" s="214"/>
      <c r="NIV49" s="214"/>
      <c r="NIW49" s="214"/>
      <c r="NIX49" s="214"/>
      <c r="NIY49" s="214"/>
      <c r="NIZ49" s="214"/>
      <c r="NJA49" s="214"/>
      <c r="NJB49" s="214"/>
      <c r="NJC49" s="214"/>
      <c r="NJD49" s="214"/>
      <c r="NJE49" s="214"/>
      <c r="NJF49" s="214"/>
      <c r="NJG49" s="214"/>
      <c r="NJH49" s="214"/>
      <c r="NJI49" s="214"/>
      <c r="NJJ49" s="214"/>
      <c r="NJK49" s="214"/>
      <c r="NJL49" s="214"/>
      <c r="NJM49" s="214"/>
      <c r="NJN49" s="214"/>
      <c r="NJO49" s="214"/>
      <c r="NJP49" s="214"/>
      <c r="NJQ49" s="214"/>
      <c r="NJR49" s="214"/>
      <c r="NJS49" s="214"/>
      <c r="NJT49" s="214"/>
      <c r="NJU49" s="214"/>
      <c r="NJV49" s="214"/>
      <c r="NJW49" s="214"/>
      <c r="NJX49" s="214"/>
      <c r="NJY49" s="214"/>
      <c r="NJZ49" s="214"/>
      <c r="NKA49" s="214"/>
      <c r="NKB49" s="214"/>
      <c r="NKC49" s="214"/>
      <c r="NKD49" s="214"/>
      <c r="NKE49" s="214"/>
      <c r="NKF49" s="214"/>
      <c r="NKG49" s="214"/>
      <c r="NKH49" s="214"/>
      <c r="NKI49" s="214"/>
      <c r="NKJ49" s="214"/>
      <c r="NKK49" s="214"/>
      <c r="NKL49" s="214"/>
      <c r="NKM49" s="214"/>
      <c r="NKN49" s="214"/>
      <c r="NKO49" s="214"/>
      <c r="NKP49" s="214"/>
      <c r="NKQ49" s="214"/>
      <c r="NKR49" s="214"/>
      <c r="NKS49" s="214"/>
      <c r="NKT49" s="214"/>
      <c r="NKU49" s="214"/>
      <c r="NKV49" s="214"/>
      <c r="NKW49" s="214"/>
      <c r="NKX49" s="214"/>
      <c r="NKY49" s="214"/>
      <c r="NKZ49" s="214"/>
      <c r="NLA49" s="214"/>
      <c r="NLB49" s="214"/>
      <c r="NLC49" s="214"/>
      <c r="NLD49" s="214"/>
      <c r="NLE49" s="214"/>
      <c r="NLF49" s="214"/>
      <c r="NLG49" s="214"/>
      <c r="NLH49" s="214"/>
      <c r="NLI49" s="214"/>
      <c r="NLJ49" s="214"/>
      <c r="NLK49" s="214"/>
      <c r="NLL49" s="214"/>
      <c r="NLM49" s="214"/>
      <c r="NLN49" s="214"/>
      <c r="NLO49" s="214"/>
      <c r="NLP49" s="214"/>
      <c r="NLQ49" s="214"/>
      <c r="NLR49" s="214"/>
      <c r="NLS49" s="214"/>
      <c r="NLT49" s="214"/>
      <c r="NLU49" s="214"/>
      <c r="NLV49" s="214"/>
      <c r="NLW49" s="214"/>
      <c r="NLX49" s="214"/>
      <c r="NLY49" s="214"/>
      <c r="NLZ49" s="214"/>
      <c r="NMA49" s="214"/>
      <c r="NMB49" s="214"/>
      <c r="NMC49" s="214"/>
      <c r="NMD49" s="214"/>
      <c r="NME49" s="214"/>
      <c r="NMF49" s="214"/>
      <c r="NMG49" s="214"/>
      <c r="NMH49" s="214"/>
      <c r="NMI49" s="214"/>
      <c r="NMJ49" s="214"/>
      <c r="NMK49" s="214"/>
      <c r="NML49" s="214"/>
      <c r="NMM49" s="214"/>
      <c r="NMN49" s="214"/>
      <c r="NMO49" s="214"/>
      <c r="NMP49" s="214"/>
      <c r="NMQ49" s="214"/>
      <c r="NMR49" s="214"/>
      <c r="NMS49" s="214"/>
      <c r="NMT49" s="214"/>
      <c r="NMU49" s="214"/>
      <c r="NMV49" s="214"/>
      <c r="NMW49" s="214"/>
      <c r="NMX49" s="214"/>
      <c r="NMY49" s="214"/>
      <c r="NMZ49" s="214"/>
      <c r="NNA49" s="214"/>
      <c r="NNB49" s="214"/>
      <c r="NNC49" s="214"/>
      <c r="NND49" s="214"/>
      <c r="NNE49" s="214"/>
      <c r="NNF49" s="214"/>
      <c r="NNG49" s="214"/>
      <c r="NNH49" s="214"/>
      <c r="NNI49" s="214"/>
      <c r="NNJ49" s="214"/>
      <c r="NNK49" s="214"/>
      <c r="NNL49" s="214"/>
      <c r="NNM49" s="214"/>
      <c r="NNN49" s="214"/>
      <c r="NNO49" s="214"/>
      <c r="NNP49" s="214"/>
      <c r="NNQ49" s="214"/>
      <c r="NNR49" s="214"/>
      <c r="NNS49" s="214"/>
      <c r="NNT49" s="214"/>
      <c r="NNU49" s="214"/>
      <c r="NNV49" s="214"/>
      <c r="NNW49" s="214"/>
      <c r="NNX49" s="214"/>
      <c r="NNY49" s="214"/>
      <c r="NNZ49" s="214"/>
      <c r="NOA49" s="214"/>
      <c r="NOB49" s="214"/>
      <c r="NOC49" s="214"/>
      <c r="NOD49" s="214"/>
      <c r="NOE49" s="214"/>
      <c r="NOF49" s="214"/>
      <c r="NOG49" s="214"/>
      <c r="NOH49" s="214"/>
      <c r="NOI49" s="214"/>
      <c r="NOJ49" s="214"/>
      <c r="NOK49" s="214"/>
      <c r="NOL49" s="214"/>
      <c r="NOM49" s="214"/>
      <c r="NON49" s="214"/>
      <c r="NOO49" s="214"/>
      <c r="NOP49" s="214"/>
      <c r="NOQ49" s="214"/>
      <c r="NOR49" s="214"/>
      <c r="NOS49" s="214"/>
      <c r="NOT49" s="214"/>
      <c r="NOU49" s="214"/>
      <c r="NOV49" s="214"/>
      <c r="NOW49" s="214"/>
      <c r="NOX49" s="214"/>
      <c r="NOY49" s="214"/>
      <c r="NOZ49" s="214"/>
      <c r="NPA49" s="214"/>
      <c r="NPB49" s="214"/>
      <c r="NPC49" s="214"/>
      <c r="NPD49" s="214"/>
      <c r="NPE49" s="214"/>
      <c r="NPF49" s="214"/>
      <c r="NPG49" s="214"/>
      <c r="NPH49" s="214"/>
      <c r="NPI49" s="214"/>
      <c r="NPJ49" s="214"/>
      <c r="NPK49" s="214"/>
      <c r="NPL49" s="214"/>
      <c r="NPM49" s="214"/>
      <c r="NPN49" s="214"/>
      <c r="NPO49" s="214"/>
      <c r="NPP49" s="214"/>
      <c r="NPQ49" s="214"/>
      <c r="NPR49" s="214"/>
      <c r="NPS49" s="214"/>
      <c r="NPT49" s="214"/>
      <c r="NPU49" s="214"/>
      <c r="NPV49" s="214"/>
      <c r="NPW49" s="214"/>
      <c r="NPX49" s="214"/>
      <c r="NPY49" s="214"/>
      <c r="NPZ49" s="214"/>
      <c r="NQA49" s="214"/>
      <c r="NQB49" s="214"/>
      <c r="NQC49" s="214"/>
      <c r="NQD49" s="214"/>
      <c r="NQE49" s="214"/>
      <c r="NQF49" s="214"/>
      <c r="NQG49" s="214"/>
      <c r="NQH49" s="214"/>
      <c r="NQI49" s="214"/>
      <c r="NQJ49" s="214"/>
      <c r="NQK49" s="214"/>
      <c r="NQL49" s="214"/>
      <c r="NQM49" s="214"/>
      <c r="NQN49" s="214"/>
      <c r="NQO49" s="214"/>
      <c r="NQP49" s="214"/>
      <c r="NQQ49" s="214"/>
      <c r="NQR49" s="214"/>
      <c r="NQS49" s="214"/>
      <c r="NQT49" s="214"/>
      <c r="NQU49" s="214"/>
      <c r="NQV49" s="214"/>
      <c r="NQW49" s="214"/>
      <c r="NQX49" s="214"/>
      <c r="NQY49" s="214"/>
      <c r="NQZ49" s="214"/>
      <c r="NRA49" s="214"/>
      <c r="NRB49" s="214"/>
      <c r="NRC49" s="214"/>
      <c r="NRD49" s="214"/>
      <c r="NRE49" s="214"/>
      <c r="NRF49" s="214"/>
      <c r="NRG49" s="214"/>
      <c r="NRH49" s="214"/>
      <c r="NRI49" s="214"/>
      <c r="NRJ49" s="214"/>
      <c r="NRK49" s="214"/>
      <c r="NRL49" s="214"/>
      <c r="NRM49" s="214"/>
      <c r="NRN49" s="214"/>
      <c r="NRO49" s="214"/>
      <c r="NRP49" s="214"/>
      <c r="NRQ49" s="214"/>
      <c r="NRR49" s="214"/>
      <c r="NRS49" s="214"/>
      <c r="NRT49" s="214"/>
      <c r="NRU49" s="214"/>
      <c r="NRV49" s="214"/>
      <c r="NRW49" s="214"/>
      <c r="NRX49" s="214"/>
      <c r="NRY49" s="214"/>
      <c r="NRZ49" s="214"/>
      <c r="NSA49" s="214"/>
      <c r="NSB49" s="214"/>
      <c r="NSC49" s="214"/>
      <c r="NSD49" s="214"/>
      <c r="NSE49" s="214"/>
      <c r="NSF49" s="214"/>
      <c r="NSG49" s="214"/>
      <c r="NSH49" s="214"/>
      <c r="NSI49" s="214"/>
      <c r="NSJ49" s="214"/>
      <c r="NSK49" s="214"/>
      <c r="NSL49" s="214"/>
      <c r="NSM49" s="214"/>
      <c r="NSN49" s="214"/>
      <c r="NSO49" s="214"/>
      <c r="NSP49" s="214"/>
      <c r="NSQ49" s="214"/>
      <c r="NSR49" s="214"/>
      <c r="NSS49" s="214"/>
      <c r="NST49" s="214"/>
      <c r="NSU49" s="214"/>
      <c r="NSV49" s="214"/>
      <c r="NSW49" s="214"/>
      <c r="NSX49" s="214"/>
      <c r="NSY49" s="214"/>
      <c r="NSZ49" s="214"/>
      <c r="NTA49" s="214"/>
      <c r="NTB49" s="214"/>
      <c r="NTC49" s="214"/>
      <c r="NTD49" s="214"/>
      <c r="NTE49" s="214"/>
      <c r="NTF49" s="214"/>
      <c r="NTG49" s="214"/>
      <c r="NTH49" s="214"/>
      <c r="NTI49" s="214"/>
      <c r="NTJ49" s="214"/>
      <c r="NTK49" s="214"/>
      <c r="NTL49" s="214"/>
      <c r="NTM49" s="214"/>
      <c r="NTN49" s="214"/>
      <c r="NTO49" s="214"/>
      <c r="NTP49" s="214"/>
      <c r="NTQ49" s="214"/>
      <c r="NTR49" s="214"/>
      <c r="NTS49" s="214"/>
      <c r="NTT49" s="214"/>
      <c r="NTU49" s="214"/>
      <c r="NTV49" s="214"/>
      <c r="NTW49" s="214"/>
      <c r="NTX49" s="214"/>
      <c r="NTY49" s="214"/>
      <c r="NTZ49" s="214"/>
      <c r="NUA49" s="214"/>
      <c r="NUB49" s="214"/>
      <c r="NUC49" s="214"/>
      <c r="NUD49" s="214"/>
      <c r="NUE49" s="214"/>
      <c r="NUF49" s="214"/>
      <c r="NUG49" s="214"/>
      <c r="NUH49" s="214"/>
      <c r="NUI49" s="214"/>
      <c r="NUJ49" s="214"/>
      <c r="NUK49" s="214"/>
      <c r="NUL49" s="214"/>
      <c r="NUM49" s="214"/>
      <c r="NUN49" s="214"/>
      <c r="NUO49" s="214"/>
      <c r="NUP49" s="214"/>
      <c r="NUQ49" s="214"/>
      <c r="NUR49" s="214"/>
      <c r="NUS49" s="214"/>
      <c r="NUT49" s="214"/>
      <c r="NUU49" s="214"/>
      <c r="NUV49" s="214"/>
      <c r="NUW49" s="214"/>
      <c r="NUX49" s="214"/>
      <c r="NUY49" s="214"/>
      <c r="NUZ49" s="214"/>
      <c r="NVA49" s="214"/>
      <c r="NVB49" s="214"/>
      <c r="NVC49" s="214"/>
      <c r="NVD49" s="214"/>
      <c r="NVE49" s="214"/>
      <c r="NVF49" s="214"/>
      <c r="NVG49" s="214"/>
      <c r="NVH49" s="214"/>
      <c r="NVI49" s="214"/>
      <c r="NVJ49" s="214"/>
      <c r="NVK49" s="214"/>
      <c r="NVL49" s="214"/>
      <c r="NVM49" s="214"/>
      <c r="NVN49" s="214"/>
      <c r="NVO49" s="214"/>
      <c r="NVP49" s="214"/>
      <c r="NVQ49" s="214"/>
      <c r="NVR49" s="214"/>
      <c r="NVS49" s="214"/>
      <c r="NVT49" s="214"/>
      <c r="NVU49" s="214"/>
      <c r="NVV49" s="214"/>
      <c r="NVW49" s="214"/>
      <c r="NVX49" s="214"/>
      <c r="NVY49" s="214"/>
      <c r="NVZ49" s="214"/>
      <c r="NWA49" s="214"/>
      <c r="NWB49" s="214"/>
      <c r="NWC49" s="214"/>
      <c r="NWD49" s="214"/>
      <c r="NWE49" s="214"/>
      <c r="NWF49" s="214"/>
      <c r="NWG49" s="214"/>
      <c r="NWH49" s="214"/>
      <c r="NWI49" s="214"/>
      <c r="NWJ49" s="214"/>
      <c r="NWK49" s="214"/>
      <c r="NWL49" s="214"/>
      <c r="NWM49" s="214"/>
      <c r="NWN49" s="214"/>
      <c r="NWO49" s="214"/>
      <c r="NWP49" s="214"/>
      <c r="NWQ49" s="214"/>
      <c r="NWR49" s="214"/>
      <c r="NWS49" s="214"/>
      <c r="NWT49" s="214"/>
      <c r="NWU49" s="214"/>
      <c r="NWV49" s="214"/>
      <c r="NWW49" s="214"/>
      <c r="NWX49" s="214"/>
      <c r="NWY49" s="214"/>
      <c r="NWZ49" s="214"/>
      <c r="NXA49" s="214"/>
      <c r="NXB49" s="214"/>
      <c r="NXC49" s="214"/>
      <c r="NXD49" s="214"/>
      <c r="NXE49" s="214"/>
      <c r="NXF49" s="214"/>
      <c r="NXG49" s="214"/>
      <c r="NXH49" s="214"/>
      <c r="NXI49" s="214"/>
      <c r="NXJ49" s="214"/>
      <c r="NXK49" s="214"/>
      <c r="NXL49" s="214"/>
      <c r="NXM49" s="214"/>
      <c r="NXN49" s="214"/>
      <c r="NXO49" s="214"/>
      <c r="NXP49" s="214"/>
      <c r="NXQ49" s="214"/>
      <c r="NXR49" s="214"/>
      <c r="NXS49" s="214"/>
      <c r="NXT49" s="214"/>
      <c r="NXU49" s="214"/>
      <c r="NXV49" s="214"/>
      <c r="NXW49" s="214"/>
      <c r="NXX49" s="214"/>
      <c r="NXY49" s="214"/>
      <c r="NXZ49" s="214"/>
      <c r="NYA49" s="214"/>
      <c r="NYB49" s="214"/>
      <c r="NYC49" s="214"/>
      <c r="NYD49" s="214"/>
      <c r="NYE49" s="214"/>
      <c r="NYF49" s="214"/>
      <c r="NYG49" s="214"/>
      <c r="NYH49" s="214"/>
      <c r="NYI49" s="214"/>
      <c r="NYJ49" s="214"/>
      <c r="NYK49" s="214"/>
      <c r="NYL49" s="214"/>
      <c r="NYM49" s="214"/>
      <c r="NYN49" s="214"/>
      <c r="NYO49" s="214"/>
      <c r="NYP49" s="214"/>
      <c r="NYQ49" s="214"/>
      <c r="NYR49" s="214"/>
      <c r="NYS49" s="214"/>
      <c r="NYT49" s="214"/>
      <c r="NYU49" s="214"/>
      <c r="NYV49" s="214"/>
      <c r="NYW49" s="214"/>
      <c r="NYX49" s="214"/>
      <c r="NYY49" s="214"/>
      <c r="NYZ49" s="214"/>
      <c r="NZA49" s="214"/>
      <c r="NZB49" s="214"/>
      <c r="NZC49" s="214"/>
      <c r="NZD49" s="214"/>
      <c r="NZE49" s="214"/>
      <c r="NZF49" s="214"/>
      <c r="NZG49" s="214"/>
      <c r="NZH49" s="214"/>
      <c r="NZI49" s="214"/>
      <c r="NZJ49" s="214"/>
      <c r="NZK49" s="214"/>
      <c r="NZL49" s="214"/>
      <c r="NZM49" s="214"/>
      <c r="NZN49" s="214"/>
      <c r="NZO49" s="214"/>
      <c r="NZP49" s="214"/>
      <c r="NZQ49" s="214"/>
      <c r="NZR49" s="214"/>
      <c r="NZS49" s="214"/>
      <c r="NZT49" s="214"/>
      <c r="NZU49" s="214"/>
      <c r="NZV49" s="214"/>
      <c r="NZW49" s="214"/>
      <c r="NZX49" s="214"/>
      <c r="NZY49" s="214"/>
      <c r="NZZ49" s="214"/>
      <c r="OAA49" s="214"/>
      <c r="OAB49" s="214"/>
      <c r="OAC49" s="214"/>
      <c r="OAD49" s="214"/>
      <c r="OAE49" s="214"/>
      <c r="OAF49" s="214"/>
      <c r="OAG49" s="214"/>
      <c r="OAH49" s="214"/>
      <c r="OAI49" s="214"/>
      <c r="OAJ49" s="214"/>
      <c r="OAK49" s="214"/>
      <c r="OAL49" s="214"/>
      <c r="OAM49" s="214"/>
      <c r="OAN49" s="214"/>
      <c r="OAO49" s="214"/>
      <c r="OAP49" s="214"/>
      <c r="OAQ49" s="214"/>
      <c r="OAR49" s="214"/>
      <c r="OAS49" s="214"/>
      <c r="OAT49" s="214"/>
      <c r="OAU49" s="214"/>
      <c r="OAV49" s="214"/>
      <c r="OAW49" s="214"/>
      <c r="OAX49" s="214"/>
      <c r="OAY49" s="214"/>
      <c r="OAZ49" s="214"/>
      <c r="OBA49" s="214"/>
      <c r="OBB49" s="214"/>
      <c r="OBC49" s="214"/>
      <c r="OBD49" s="214"/>
      <c r="OBE49" s="214"/>
      <c r="OBF49" s="214"/>
      <c r="OBG49" s="214"/>
      <c r="OBH49" s="214"/>
      <c r="OBI49" s="214"/>
      <c r="OBJ49" s="214"/>
      <c r="OBK49" s="214"/>
      <c r="OBL49" s="214"/>
      <c r="OBM49" s="214"/>
      <c r="OBN49" s="214"/>
      <c r="OBO49" s="214"/>
      <c r="OBP49" s="214"/>
      <c r="OBQ49" s="214"/>
      <c r="OBR49" s="214"/>
      <c r="OBS49" s="214"/>
      <c r="OBT49" s="214"/>
      <c r="OBU49" s="214"/>
      <c r="OBV49" s="214"/>
      <c r="OBW49" s="214"/>
      <c r="OBX49" s="214"/>
      <c r="OBY49" s="214"/>
      <c r="OBZ49" s="214"/>
      <c r="OCA49" s="214"/>
      <c r="OCB49" s="214"/>
      <c r="OCC49" s="214"/>
      <c r="OCD49" s="214"/>
      <c r="OCE49" s="214"/>
      <c r="OCF49" s="214"/>
      <c r="OCG49" s="214"/>
      <c r="OCH49" s="214"/>
      <c r="OCI49" s="214"/>
      <c r="OCJ49" s="214"/>
      <c r="OCK49" s="214"/>
      <c r="OCL49" s="214"/>
      <c r="OCM49" s="214"/>
      <c r="OCN49" s="214"/>
      <c r="OCO49" s="214"/>
      <c r="OCP49" s="214"/>
      <c r="OCQ49" s="214"/>
      <c r="OCR49" s="214"/>
      <c r="OCS49" s="214"/>
      <c r="OCT49" s="214"/>
      <c r="OCU49" s="214"/>
      <c r="OCV49" s="214"/>
      <c r="OCW49" s="214"/>
      <c r="OCX49" s="214"/>
      <c r="OCY49" s="214"/>
      <c r="OCZ49" s="214"/>
      <c r="ODA49" s="214"/>
      <c r="ODB49" s="214"/>
      <c r="ODC49" s="214"/>
      <c r="ODD49" s="214"/>
      <c r="ODE49" s="214"/>
      <c r="ODF49" s="214"/>
      <c r="ODG49" s="214"/>
      <c r="ODH49" s="214"/>
      <c r="ODI49" s="214"/>
      <c r="ODJ49" s="214"/>
      <c r="ODK49" s="214"/>
      <c r="ODL49" s="214"/>
      <c r="ODM49" s="214"/>
      <c r="ODN49" s="214"/>
      <c r="ODO49" s="214"/>
      <c r="ODP49" s="214"/>
      <c r="ODQ49" s="214"/>
      <c r="ODR49" s="214"/>
      <c r="ODS49" s="214"/>
      <c r="ODT49" s="214"/>
      <c r="ODU49" s="214"/>
      <c r="ODV49" s="214"/>
      <c r="ODW49" s="214"/>
      <c r="ODX49" s="214"/>
      <c r="ODY49" s="214"/>
      <c r="ODZ49" s="214"/>
      <c r="OEA49" s="214"/>
      <c r="OEB49" s="214"/>
      <c r="OEC49" s="214"/>
      <c r="OED49" s="214"/>
      <c r="OEE49" s="214"/>
      <c r="OEF49" s="214"/>
      <c r="OEG49" s="214"/>
      <c r="OEH49" s="214"/>
      <c r="OEI49" s="214"/>
      <c r="OEJ49" s="214"/>
      <c r="OEK49" s="214"/>
      <c r="OEL49" s="214"/>
      <c r="OEM49" s="214"/>
      <c r="OEN49" s="214"/>
      <c r="OEO49" s="214"/>
      <c r="OEP49" s="214"/>
      <c r="OEQ49" s="214"/>
      <c r="OER49" s="214"/>
      <c r="OES49" s="214"/>
      <c r="OET49" s="214"/>
      <c r="OEU49" s="214"/>
      <c r="OEV49" s="214"/>
      <c r="OEW49" s="214"/>
      <c r="OEX49" s="214"/>
      <c r="OEY49" s="214"/>
      <c r="OEZ49" s="214"/>
      <c r="OFA49" s="214"/>
      <c r="OFB49" s="214"/>
      <c r="OFC49" s="214"/>
      <c r="OFD49" s="214"/>
      <c r="OFE49" s="214"/>
      <c r="OFF49" s="214"/>
      <c r="OFG49" s="214"/>
      <c r="OFH49" s="214"/>
      <c r="OFI49" s="214"/>
      <c r="OFJ49" s="214"/>
      <c r="OFK49" s="214"/>
      <c r="OFL49" s="214"/>
      <c r="OFM49" s="214"/>
      <c r="OFN49" s="214"/>
      <c r="OFO49" s="214"/>
      <c r="OFP49" s="214"/>
      <c r="OFQ49" s="214"/>
      <c r="OFR49" s="214"/>
      <c r="OFS49" s="214"/>
      <c r="OFT49" s="214"/>
      <c r="OFU49" s="214"/>
      <c r="OFV49" s="214"/>
      <c r="OFW49" s="214"/>
      <c r="OFX49" s="214"/>
      <c r="OFY49" s="214"/>
      <c r="OFZ49" s="214"/>
      <c r="OGA49" s="214"/>
      <c r="OGB49" s="214"/>
      <c r="OGC49" s="214"/>
      <c r="OGD49" s="214"/>
      <c r="OGE49" s="214"/>
      <c r="OGF49" s="214"/>
      <c r="OGG49" s="214"/>
      <c r="OGH49" s="214"/>
      <c r="OGI49" s="214"/>
      <c r="OGJ49" s="214"/>
      <c r="OGK49" s="214"/>
      <c r="OGL49" s="214"/>
      <c r="OGM49" s="214"/>
      <c r="OGN49" s="214"/>
      <c r="OGO49" s="214"/>
      <c r="OGP49" s="214"/>
      <c r="OGQ49" s="214"/>
      <c r="OGR49" s="214"/>
      <c r="OGS49" s="214"/>
      <c r="OGT49" s="214"/>
      <c r="OGU49" s="214"/>
      <c r="OGV49" s="214"/>
      <c r="OGW49" s="214"/>
      <c r="OGX49" s="214"/>
      <c r="OGY49" s="214"/>
      <c r="OGZ49" s="214"/>
      <c r="OHA49" s="214"/>
      <c r="OHB49" s="214"/>
      <c r="OHC49" s="214"/>
      <c r="OHD49" s="214"/>
      <c r="OHE49" s="214"/>
      <c r="OHF49" s="214"/>
      <c r="OHG49" s="214"/>
      <c r="OHH49" s="214"/>
      <c r="OHI49" s="214"/>
      <c r="OHJ49" s="214"/>
      <c r="OHK49" s="214"/>
      <c r="OHL49" s="214"/>
      <c r="OHM49" s="214"/>
      <c r="OHN49" s="214"/>
      <c r="OHO49" s="214"/>
      <c r="OHP49" s="214"/>
      <c r="OHQ49" s="214"/>
      <c r="OHR49" s="214"/>
      <c r="OHS49" s="214"/>
      <c r="OHT49" s="214"/>
      <c r="OHU49" s="214"/>
      <c r="OHV49" s="214"/>
      <c r="OHW49" s="214"/>
      <c r="OHX49" s="214"/>
      <c r="OHY49" s="214"/>
      <c r="OHZ49" s="214"/>
      <c r="OIA49" s="214"/>
      <c r="OIB49" s="214"/>
      <c r="OIC49" s="214"/>
      <c r="OID49" s="214"/>
      <c r="OIE49" s="214"/>
      <c r="OIF49" s="214"/>
      <c r="OIG49" s="214"/>
      <c r="OIH49" s="214"/>
      <c r="OII49" s="214"/>
      <c r="OIJ49" s="214"/>
      <c r="OIK49" s="214"/>
      <c r="OIL49" s="214"/>
      <c r="OIM49" s="214"/>
      <c r="OIN49" s="214"/>
      <c r="OIO49" s="214"/>
      <c r="OIP49" s="214"/>
      <c r="OIQ49" s="214"/>
      <c r="OIR49" s="214"/>
      <c r="OIS49" s="214"/>
      <c r="OIT49" s="214"/>
      <c r="OIU49" s="214"/>
      <c r="OIV49" s="214"/>
      <c r="OIW49" s="214"/>
      <c r="OIX49" s="214"/>
      <c r="OIY49" s="214"/>
      <c r="OIZ49" s="214"/>
      <c r="OJA49" s="214"/>
      <c r="OJB49" s="214"/>
      <c r="OJC49" s="214"/>
      <c r="OJD49" s="214"/>
      <c r="OJE49" s="214"/>
      <c r="OJF49" s="214"/>
      <c r="OJG49" s="214"/>
      <c r="OJH49" s="214"/>
      <c r="OJI49" s="214"/>
      <c r="OJJ49" s="214"/>
      <c r="OJK49" s="214"/>
      <c r="OJL49" s="214"/>
      <c r="OJM49" s="214"/>
      <c r="OJN49" s="214"/>
      <c r="OJO49" s="214"/>
      <c r="OJP49" s="214"/>
      <c r="OJQ49" s="214"/>
      <c r="OJR49" s="214"/>
      <c r="OJS49" s="214"/>
      <c r="OJT49" s="214"/>
      <c r="OJU49" s="214"/>
      <c r="OJV49" s="214"/>
      <c r="OJW49" s="214"/>
      <c r="OJX49" s="214"/>
      <c r="OJY49" s="214"/>
      <c r="OJZ49" s="214"/>
      <c r="OKA49" s="214"/>
      <c r="OKB49" s="214"/>
      <c r="OKC49" s="214"/>
      <c r="OKD49" s="214"/>
      <c r="OKE49" s="214"/>
      <c r="OKF49" s="214"/>
      <c r="OKG49" s="214"/>
      <c r="OKH49" s="214"/>
      <c r="OKI49" s="214"/>
      <c r="OKJ49" s="214"/>
      <c r="OKK49" s="214"/>
      <c r="OKL49" s="214"/>
      <c r="OKM49" s="214"/>
      <c r="OKN49" s="214"/>
      <c r="OKO49" s="214"/>
      <c r="OKP49" s="214"/>
      <c r="OKQ49" s="214"/>
      <c r="OKR49" s="214"/>
      <c r="OKS49" s="214"/>
      <c r="OKT49" s="214"/>
      <c r="OKU49" s="214"/>
      <c r="OKV49" s="214"/>
      <c r="OKW49" s="214"/>
      <c r="OKX49" s="214"/>
      <c r="OKY49" s="214"/>
      <c r="OKZ49" s="214"/>
      <c r="OLA49" s="214"/>
      <c r="OLB49" s="214"/>
      <c r="OLC49" s="214"/>
      <c r="OLD49" s="214"/>
      <c r="OLE49" s="214"/>
      <c r="OLF49" s="214"/>
      <c r="OLG49" s="214"/>
      <c r="OLH49" s="214"/>
      <c r="OLI49" s="214"/>
      <c r="OLJ49" s="214"/>
      <c r="OLK49" s="214"/>
      <c r="OLL49" s="214"/>
      <c r="OLM49" s="214"/>
      <c r="OLN49" s="214"/>
      <c r="OLO49" s="214"/>
      <c r="OLP49" s="214"/>
      <c r="OLQ49" s="214"/>
      <c r="OLR49" s="214"/>
      <c r="OLS49" s="214"/>
      <c r="OLT49" s="214"/>
      <c r="OLU49" s="214"/>
      <c r="OLV49" s="214"/>
      <c r="OLW49" s="214"/>
      <c r="OLX49" s="214"/>
      <c r="OLY49" s="214"/>
      <c r="OLZ49" s="214"/>
      <c r="OMA49" s="214"/>
      <c r="OMB49" s="214"/>
      <c r="OMC49" s="214"/>
      <c r="OMD49" s="214"/>
      <c r="OME49" s="214"/>
      <c r="OMF49" s="214"/>
      <c r="OMG49" s="214"/>
      <c r="OMH49" s="214"/>
      <c r="OMI49" s="214"/>
      <c r="OMJ49" s="214"/>
      <c r="OMK49" s="214"/>
      <c r="OML49" s="214"/>
      <c r="OMM49" s="214"/>
      <c r="OMN49" s="214"/>
      <c r="OMO49" s="214"/>
      <c r="OMP49" s="214"/>
      <c r="OMQ49" s="214"/>
      <c r="OMR49" s="214"/>
      <c r="OMS49" s="214"/>
      <c r="OMT49" s="214"/>
      <c r="OMU49" s="214"/>
      <c r="OMV49" s="214"/>
      <c r="OMW49" s="214"/>
      <c r="OMX49" s="214"/>
      <c r="OMY49" s="214"/>
      <c r="OMZ49" s="214"/>
      <c r="ONA49" s="214"/>
      <c r="ONB49" s="214"/>
      <c r="ONC49" s="214"/>
      <c r="OND49" s="214"/>
      <c r="ONE49" s="214"/>
      <c r="ONF49" s="214"/>
      <c r="ONG49" s="214"/>
      <c r="ONH49" s="214"/>
      <c r="ONI49" s="214"/>
      <c r="ONJ49" s="214"/>
      <c r="ONK49" s="214"/>
      <c r="ONL49" s="214"/>
      <c r="ONM49" s="214"/>
      <c r="ONN49" s="214"/>
      <c r="ONO49" s="214"/>
      <c r="ONP49" s="214"/>
      <c r="ONQ49" s="214"/>
      <c r="ONR49" s="214"/>
      <c r="ONS49" s="214"/>
      <c r="ONT49" s="214"/>
      <c r="ONU49" s="214"/>
      <c r="ONV49" s="214"/>
      <c r="ONW49" s="214"/>
      <c r="ONX49" s="214"/>
      <c r="ONY49" s="214"/>
      <c r="ONZ49" s="214"/>
      <c r="OOA49" s="214"/>
      <c r="OOB49" s="214"/>
      <c r="OOC49" s="214"/>
      <c r="OOD49" s="214"/>
      <c r="OOE49" s="214"/>
      <c r="OOF49" s="214"/>
      <c r="OOG49" s="214"/>
      <c r="OOH49" s="214"/>
      <c r="OOI49" s="214"/>
      <c r="OOJ49" s="214"/>
      <c r="OOK49" s="214"/>
      <c r="OOL49" s="214"/>
      <c r="OOM49" s="214"/>
      <c r="OON49" s="214"/>
      <c r="OOO49" s="214"/>
      <c r="OOP49" s="214"/>
      <c r="OOQ49" s="214"/>
      <c r="OOR49" s="214"/>
      <c r="OOS49" s="214"/>
      <c r="OOT49" s="214"/>
      <c r="OOU49" s="214"/>
      <c r="OOV49" s="214"/>
      <c r="OOW49" s="214"/>
      <c r="OOX49" s="214"/>
      <c r="OOY49" s="214"/>
      <c r="OOZ49" s="214"/>
      <c r="OPA49" s="214"/>
      <c r="OPB49" s="214"/>
      <c r="OPC49" s="214"/>
      <c r="OPD49" s="214"/>
      <c r="OPE49" s="214"/>
      <c r="OPF49" s="214"/>
      <c r="OPG49" s="214"/>
      <c r="OPH49" s="214"/>
      <c r="OPI49" s="214"/>
      <c r="OPJ49" s="214"/>
      <c r="OPK49" s="214"/>
      <c r="OPL49" s="214"/>
      <c r="OPM49" s="214"/>
      <c r="OPN49" s="214"/>
      <c r="OPO49" s="214"/>
      <c r="OPP49" s="214"/>
      <c r="OPQ49" s="214"/>
      <c r="OPR49" s="214"/>
      <c r="OPS49" s="214"/>
      <c r="OPT49" s="214"/>
      <c r="OPU49" s="214"/>
      <c r="OPV49" s="214"/>
      <c r="OPW49" s="214"/>
      <c r="OPX49" s="214"/>
      <c r="OPY49" s="214"/>
      <c r="OPZ49" s="214"/>
      <c r="OQA49" s="214"/>
      <c r="OQB49" s="214"/>
      <c r="OQC49" s="214"/>
      <c r="OQD49" s="214"/>
      <c r="OQE49" s="214"/>
      <c r="OQF49" s="214"/>
      <c r="OQG49" s="214"/>
      <c r="OQH49" s="214"/>
      <c r="OQI49" s="214"/>
      <c r="OQJ49" s="214"/>
      <c r="OQK49" s="214"/>
      <c r="OQL49" s="214"/>
      <c r="OQM49" s="214"/>
      <c r="OQN49" s="214"/>
      <c r="OQO49" s="214"/>
      <c r="OQP49" s="214"/>
      <c r="OQQ49" s="214"/>
      <c r="OQR49" s="214"/>
      <c r="OQS49" s="214"/>
      <c r="OQT49" s="214"/>
      <c r="OQU49" s="214"/>
      <c r="OQV49" s="214"/>
      <c r="OQW49" s="214"/>
      <c r="OQX49" s="214"/>
      <c r="OQY49" s="214"/>
      <c r="OQZ49" s="214"/>
      <c r="ORA49" s="214"/>
      <c r="ORB49" s="214"/>
      <c r="ORC49" s="214"/>
      <c r="ORD49" s="214"/>
      <c r="ORE49" s="214"/>
      <c r="ORF49" s="214"/>
      <c r="ORG49" s="214"/>
      <c r="ORH49" s="214"/>
      <c r="ORI49" s="214"/>
      <c r="ORJ49" s="214"/>
      <c r="ORK49" s="214"/>
      <c r="ORL49" s="214"/>
      <c r="ORM49" s="214"/>
      <c r="ORN49" s="214"/>
      <c r="ORO49" s="214"/>
      <c r="ORP49" s="214"/>
      <c r="ORQ49" s="214"/>
      <c r="ORR49" s="214"/>
      <c r="ORS49" s="214"/>
      <c r="ORT49" s="214"/>
      <c r="ORU49" s="214"/>
      <c r="ORV49" s="214"/>
      <c r="ORW49" s="214"/>
      <c r="ORX49" s="214"/>
      <c r="ORY49" s="214"/>
      <c r="ORZ49" s="214"/>
      <c r="OSA49" s="214"/>
      <c r="OSB49" s="214"/>
      <c r="OSC49" s="214"/>
      <c r="OSD49" s="214"/>
      <c r="OSE49" s="214"/>
      <c r="OSF49" s="214"/>
      <c r="OSG49" s="214"/>
      <c r="OSH49" s="214"/>
      <c r="OSI49" s="214"/>
      <c r="OSJ49" s="214"/>
      <c r="OSK49" s="214"/>
      <c r="OSL49" s="214"/>
      <c r="OSM49" s="214"/>
      <c r="OSN49" s="214"/>
      <c r="OSO49" s="214"/>
      <c r="OSP49" s="214"/>
      <c r="OSQ49" s="214"/>
      <c r="OSR49" s="214"/>
      <c r="OSS49" s="214"/>
      <c r="OST49" s="214"/>
      <c r="OSU49" s="214"/>
      <c r="OSV49" s="214"/>
      <c r="OSW49" s="214"/>
      <c r="OSX49" s="214"/>
      <c r="OSY49" s="214"/>
      <c r="OSZ49" s="214"/>
      <c r="OTA49" s="214"/>
      <c r="OTB49" s="214"/>
      <c r="OTC49" s="214"/>
      <c r="OTD49" s="214"/>
      <c r="OTE49" s="214"/>
      <c r="OTF49" s="214"/>
      <c r="OTG49" s="214"/>
      <c r="OTH49" s="214"/>
      <c r="OTI49" s="214"/>
      <c r="OTJ49" s="214"/>
      <c r="OTK49" s="214"/>
      <c r="OTL49" s="214"/>
      <c r="OTM49" s="214"/>
      <c r="OTN49" s="214"/>
      <c r="OTO49" s="214"/>
      <c r="OTP49" s="214"/>
      <c r="OTQ49" s="214"/>
      <c r="OTR49" s="214"/>
      <c r="OTS49" s="214"/>
      <c r="OTT49" s="214"/>
      <c r="OTU49" s="214"/>
      <c r="OTV49" s="214"/>
      <c r="OTW49" s="214"/>
      <c r="OTX49" s="214"/>
      <c r="OTY49" s="214"/>
      <c r="OTZ49" s="214"/>
      <c r="OUA49" s="214"/>
      <c r="OUB49" s="214"/>
      <c r="OUC49" s="214"/>
      <c r="OUD49" s="214"/>
      <c r="OUE49" s="214"/>
      <c r="OUF49" s="214"/>
      <c r="OUG49" s="214"/>
      <c r="OUH49" s="214"/>
      <c r="OUI49" s="214"/>
      <c r="OUJ49" s="214"/>
      <c r="OUK49" s="214"/>
      <c r="OUL49" s="214"/>
      <c r="OUM49" s="214"/>
      <c r="OUN49" s="214"/>
      <c r="OUO49" s="214"/>
      <c r="OUP49" s="214"/>
      <c r="OUQ49" s="214"/>
      <c r="OUR49" s="214"/>
      <c r="OUS49" s="214"/>
      <c r="OUT49" s="214"/>
      <c r="OUU49" s="214"/>
      <c r="OUV49" s="214"/>
      <c r="OUW49" s="214"/>
      <c r="OUX49" s="214"/>
      <c r="OUY49" s="214"/>
      <c r="OUZ49" s="214"/>
      <c r="OVA49" s="214"/>
      <c r="OVB49" s="214"/>
      <c r="OVC49" s="214"/>
      <c r="OVD49" s="214"/>
      <c r="OVE49" s="214"/>
      <c r="OVF49" s="214"/>
      <c r="OVG49" s="214"/>
      <c r="OVH49" s="214"/>
      <c r="OVI49" s="214"/>
      <c r="OVJ49" s="214"/>
      <c r="OVK49" s="214"/>
      <c r="OVL49" s="214"/>
      <c r="OVM49" s="214"/>
      <c r="OVN49" s="214"/>
      <c r="OVO49" s="214"/>
      <c r="OVP49" s="214"/>
      <c r="OVQ49" s="214"/>
      <c r="OVR49" s="214"/>
      <c r="OVS49" s="214"/>
      <c r="OVT49" s="214"/>
      <c r="OVU49" s="214"/>
      <c r="OVV49" s="214"/>
      <c r="OVW49" s="214"/>
      <c r="OVX49" s="214"/>
      <c r="OVY49" s="214"/>
      <c r="OVZ49" s="214"/>
      <c r="OWA49" s="214"/>
      <c r="OWB49" s="214"/>
      <c r="OWC49" s="214"/>
      <c r="OWD49" s="214"/>
      <c r="OWE49" s="214"/>
      <c r="OWF49" s="214"/>
      <c r="OWG49" s="214"/>
      <c r="OWH49" s="214"/>
      <c r="OWI49" s="214"/>
      <c r="OWJ49" s="214"/>
      <c r="OWK49" s="214"/>
      <c r="OWL49" s="214"/>
      <c r="OWM49" s="214"/>
      <c r="OWN49" s="214"/>
      <c r="OWO49" s="214"/>
      <c r="OWP49" s="214"/>
      <c r="OWQ49" s="214"/>
      <c r="OWR49" s="214"/>
      <c r="OWS49" s="214"/>
      <c r="OWT49" s="214"/>
      <c r="OWU49" s="214"/>
      <c r="OWV49" s="214"/>
      <c r="OWW49" s="214"/>
      <c r="OWX49" s="214"/>
      <c r="OWY49" s="214"/>
      <c r="OWZ49" s="214"/>
      <c r="OXA49" s="214"/>
      <c r="OXB49" s="214"/>
      <c r="OXC49" s="214"/>
      <c r="OXD49" s="214"/>
      <c r="OXE49" s="214"/>
      <c r="OXF49" s="214"/>
      <c r="OXG49" s="214"/>
      <c r="OXH49" s="214"/>
      <c r="OXI49" s="214"/>
      <c r="OXJ49" s="214"/>
      <c r="OXK49" s="214"/>
      <c r="OXL49" s="214"/>
      <c r="OXM49" s="214"/>
      <c r="OXN49" s="214"/>
      <c r="OXO49" s="214"/>
      <c r="OXP49" s="214"/>
      <c r="OXQ49" s="214"/>
      <c r="OXR49" s="214"/>
      <c r="OXS49" s="214"/>
      <c r="OXT49" s="214"/>
      <c r="OXU49" s="214"/>
      <c r="OXV49" s="214"/>
      <c r="OXW49" s="214"/>
      <c r="OXX49" s="214"/>
      <c r="OXY49" s="214"/>
      <c r="OXZ49" s="214"/>
      <c r="OYA49" s="214"/>
      <c r="OYB49" s="214"/>
      <c r="OYC49" s="214"/>
      <c r="OYD49" s="214"/>
      <c r="OYE49" s="214"/>
      <c r="OYF49" s="214"/>
      <c r="OYG49" s="214"/>
      <c r="OYH49" s="214"/>
      <c r="OYI49" s="214"/>
      <c r="OYJ49" s="214"/>
      <c r="OYK49" s="214"/>
      <c r="OYL49" s="214"/>
      <c r="OYM49" s="214"/>
      <c r="OYN49" s="214"/>
      <c r="OYO49" s="214"/>
      <c r="OYP49" s="214"/>
      <c r="OYQ49" s="214"/>
      <c r="OYR49" s="214"/>
      <c r="OYS49" s="214"/>
      <c r="OYT49" s="214"/>
      <c r="OYU49" s="214"/>
      <c r="OYV49" s="214"/>
      <c r="OYW49" s="214"/>
      <c r="OYX49" s="214"/>
      <c r="OYY49" s="214"/>
      <c r="OYZ49" s="214"/>
      <c r="OZA49" s="214"/>
      <c r="OZB49" s="214"/>
      <c r="OZC49" s="214"/>
      <c r="OZD49" s="214"/>
      <c r="OZE49" s="214"/>
      <c r="OZF49" s="214"/>
      <c r="OZG49" s="214"/>
      <c r="OZH49" s="214"/>
      <c r="OZI49" s="214"/>
      <c r="OZJ49" s="214"/>
      <c r="OZK49" s="214"/>
      <c r="OZL49" s="214"/>
      <c r="OZM49" s="214"/>
      <c r="OZN49" s="214"/>
      <c r="OZO49" s="214"/>
      <c r="OZP49" s="214"/>
      <c r="OZQ49" s="214"/>
      <c r="OZR49" s="214"/>
      <c r="OZS49" s="214"/>
      <c r="OZT49" s="214"/>
      <c r="OZU49" s="214"/>
      <c r="OZV49" s="214"/>
      <c r="OZW49" s="214"/>
      <c r="OZX49" s="214"/>
      <c r="OZY49" s="214"/>
      <c r="OZZ49" s="214"/>
      <c r="PAA49" s="214"/>
      <c r="PAB49" s="214"/>
      <c r="PAC49" s="214"/>
      <c r="PAD49" s="214"/>
      <c r="PAE49" s="214"/>
      <c r="PAF49" s="214"/>
      <c r="PAG49" s="214"/>
      <c r="PAH49" s="214"/>
      <c r="PAI49" s="214"/>
      <c r="PAJ49" s="214"/>
      <c r="PAK49" s="214"/>
      <c r="PAL49" s="214"/>
      <c r="PAM49" s="214"/>
      <c r="PAN49" s="214"/>
      <c r="PAO49" s="214"/>
      <c r="PAP49" s="214"/>
      <c r="PAQ49" s="214"/>
      <c r="PAR49" s="214"/>
      <c r="PAS49" s="214"/>
      <c r="PAT49" s="214"/>
      <c r="PAU49" s="214"/>
      <c r="PAV49" s="214"/>
      <c r="PAW49" s="214"/>
      <c r="PAX49" s="214"/>
      <c r="PAY49" s="214"/>
      <c r="PAZ49" s="214"/>
      <c r="PBA49" s="214"/>
      <c r="PBB49" s="214"/>
      <c r="PBC49" s="214"/>
      <c r="PBD49" s="214"/>
      <c r="PBE49" s="214"/>
      <c r="PBF49" s="214"/>
      <c r="PBG49" s="214"/>
      <c r="PBH49" s="214"/>
      <c r="PBI49" s="214"/>
      <c r="PBJ49" s="214"/>
      <c r="PBK49" s="214"/>
      <c r="PBL49" s="214"/>
      <c r="PBM49" s="214"/>
      <c r="PBN49" s="214"/>
      <c r="PBO49" s="214"/>
      <c r="PBP49" s="214"/>
      <c r="PBQ49" s="214"/>
      <c r="PBR49" s="214"/>
      <c r="PBS49" s="214"/>
      <c r="PBT49" s="214"/>
      <c r="PBU49" s="214"/>
      <c r="PBV49" s="214"/>
      <c r="PBW49" s="214"/>
      <c r="PBX49" s="214"/>
      <c r="PBY49" s="214"/>
      <c r="PBZ49" s="214"/>
      <c r="PCA49" s="214"/>
      <c r="PCB49" s="214"/>
      <c r="PCC49" s="214"/>
      <c r="PCD49" s="214"/>
      <c r="PCE49" s="214"/>
      <c r="PCF49" s="214"/>
      <c r="PCG49" s="214"/>
      <c r="PCH49" s="214"/>
      <c r="PCI49" s="214"/>
      <c r="PCJ49" s="214"/>
      <c r="PCK49" s="214"/>
      <c r="PCL49" s="214"/>
      <c r="PCM49" s="214"/>
      <c r="PCN49" s="214"/>
      <c r="PCO49" s="214"/>
      <c r="PCP49" s="214"/>
      <c r="PCQ49" s="214"/>
      <c r="PCR49" s="214"/>
      <c r="PCS49" s="214"/>
      <c r="PCT49" s="214"/>
      <c r="PCU49" s="214"/>
      <c r="PCV49" s="214"/>
      <c r="PCW49" s="214"/>
      <c r="PCX49" s="214"/>
      <c r="PCY49" s="214"/>
      <c r="PCZ49" s="214"/>
      <c r="PDA49" s="214"/>
      <c r="PDB49" s="214"/>
      <c r="PDC49" s="214"/>
      <c r="PDD49" s="214"/>
      <c r="PDE49" s="214"/>
      <c r="PDF49" s="214"/>
      <c r="PDG49" s="214"/>
      <c r="PDH49" s="214"/>
      <c r="PDI49" s="214"/>
      <c r="PDJ49" s="214"/>
      <c r="PDK49" s="214"/>
      <c r="PDL49" s="214"/>
      <c r="PDM49" s="214"/>
      <c r="PDN49" s="214"/>
      <c r="PDO49" s="214"/>
      <c r="PDP49" s="214"/>
      <c r="PDQ49" s="214"/>
      <c r="PDR49" s="214"/>
      <c r="PDS49" s="214"/>
      <c r="PDT49" s="214"/>
      <c r="PDU49" s="214"/>
      <c r="PDV49" s="214"/>
      <c r="PDW49" s="214"/>
      <c r="PDX49" s="214"/>
      <c r="PDY49" s="214"/>
      <c r="PDZ49" s="214"/>
      <c r="PEA49" s="214"/>
      <c r="PEB49" s="214"/>
      <c r="PEC49" s="214"/>
      <c r="PED49" s="214"/>
      <c r="PEE49" s="214"/>
      <c r="PEF49" s="214"/>
      <c r="PEG49" s="214"/>
      <c r="PEH49" s="214"/>
      <c r="PEI49" s="214"/>
      <c r="PEJ49" s="214"/>
      <c r="PEK49" s="214"/>
      <c r="PEL49" s="214"/>
      <c r="PEM49" s="214"/>
      <c r="PEN49" s="214"/>
      <c r="PEO49" s="214"/>
      <c r="PEP49" s="214"/>
      <c r="PEQ49" s="214"/>
      <c r="PER49" s="214"/>
      <c r="PES49" s="214"/>
      <c r="PET49" s="214"/>
      <c r="PEU49" s="214"/>
      <c r="PEV49" s="214"/>
      <c r="PEW49" s="214"/>
      <c r="PEX49" s="214"/>
      <c r="PEY49" s="214"/>
      <c r="PEZ49" s="214"/>
      <c r="PFA49" s="214"/>
      <c r="PFB49" s="214"/>
      <c r="PFC49" s="214"/>
      <c r="PFD49" s="214"/>
      <c r="PFE49" s="214"/>
      <c r="PFF49" s="214"/>
      <c r="PFG49" s="214"/>
      <c r="PFH49" s="214"/>
      <c r="PFI49" s="214"/>
      <c r="PFJ49" s="214"/>
      <c r="PFK49" s="214"/>
      <c r="PFL49" s="214"/>
      <c r="PFM49" s="214"/>
      <c r="PFN49" s="214"/>
      <c r="PFO49" s="214"/>
      <c r="PFP49" s="214"/>
      <c r="PFQ49" s="214"/>
      <c r="PFR49" s="214"/>
      <c r="PFS49" s="214"/>
      <c r="PFT49" s="214"/>
      <c r="PFU49" s="214"/>
      <c r="PFV49" s="214"/>
      <c r="PFW49" s="214"/>
      <c r="PFX49" s="214"/>
      <c r="PFY49" s="214"/>
      <c r="PFZ49" s="214"/>
      <c r="PGA49" s="214"/>
      <c r="PGB49" s="214"/>
      <c r="PGC49" s="214"/>
      <c r="PGD49" s="214"/>
      <c r="PGE49" s="214"/>
      <c r="PGF49" s="214"/>
      <c r="PGG49" s="214"/>
      <c r="PGH49" s="214"/>
      <c r="PGI49" s="214"/>
      <c r="PGJ49" s="214"/>
      <c r="PGK49" s="214"/>
      <c r="PGL49" s="214"/>
      <c r="PGM49" s="214"/>
      <c r="PGN49" s="214"/>
      <c r="PGO49" s="214"/>
      <c r="PGP49" s="214"/>
      <c r="PGQ49" s="214"/>
      <c r="PGR49" s="214"/>
      <c r="PGS49" s="214"/>
      <c r="PGT49" s="214"/>
      <c r="PGU49" s="214"/>
      <c r="PGV49" s="214"/>
      <c r="PGW49" s="214"/>
      <c r="PGX49" s="214"/>
      <c r="PGY49" s="214"/>
      <c r="PGZ49" s="214"/>
      <c r="PHA49" s="214"/>
      <c r="PHB49" s="214"/>
      <c r="PHC49" s="214"/>
      <c r="PHD49" s="214"/>
      <c r="PHE49" s="214"/>
      <c r="PHF49" s="214"/>
      <c r="PHG49" s="214"/>
      <c r="PHH49" s="214"/>
      <c r="PHI49" s="214"/>
      <c r="PHJ49" s="214"/>
      <c r="PHK49" s="214"/>
      <c r="PHL49" s="214"/>
      <c r="PHM49" s="214"/>
      <c r="PHN49" s="214"/>
      <c r="PHO49" s="214"/>
      <c r="PHP49" s="214"/>
      <c r="PHQ49" s="214"/>
      <c r="PHR49" s="214"/>
      <c r="PHS49" s="214"/>
      <c r="PHT49" s="214"/>
      <c r="PHU49" s="214"/>
      <c r="PHV49" s="214"/>
      <c r="PHW49" s="214"/>
      <c r="PHX49" s="214"/>
      <c r="PHY49" s="214"/>
      <c r="PHZ49" s="214"/>
      <c r="PIA49" s="214"/>
      <c r="PIB49" s="214"/>
      <c r="PIC49" s="214"/>
      <c r="PID49" s="214"/>
      <c r="PIE49" s="214"/>
      <c r="PIF49" s="214"/>
      <c r="PIG49" s="214"/>
      <c r="PIH49" s="214"/>
      <c r="PII49" s="214"/>
      <c r="PIJ49" s="214"/>
      <c r="PIK49" s="214"/>
      <c r="PIL49" s="214"/>
      <c r="PIM49" s="214"/>
      <c r="PIN49" s="214"/>
      <c r="PIO49" s="214"/>
      <c r="PIP49" s="214"/>
      <c r="PIQ49" s="214"/>
      <c r="PIR49" s="214"/>
      <c r="PIS49" s="214"/>
      <c r="PIT49" s="214"/>
      <c r="PIU49" s="214"/>
      <c r="PIV49" s="214"/>
      <c r="PIW49" s="214"/>
      <c r="PIX49" s="214"/>
      <c r="PIY49" s="214"/>
      <c r="PIZ49" s="214"/>
      <c r="PJA49" s="214"/>
      <c r="PJB49" s="214"/>
      <c r="PJC49" s="214"/>
      <c r="PJD49" s="214"/>
      <c r="PJE49" s="214"/>
      <c r="PJF49" s="214"/>
      <c r="PJG49" s="214"/>
      <c r="PJH49" s="214"/>
      <c r="PJI49" s="214"/>
      <c r="PJJ49" s="214"/>
      <c r="PJK49" s="214"/>
      <c r="PJL49" s="214"/>
      <c r="PJM49" s="214"/>
      <c r="PJN49" s="214"/>
      <c r="PJO49" s="214"/>
      <c r="PJP49" s="214"/>
      <c r="PJQ49" s="214"/>
      <c r="PJR49" s="214"/>
      <c r="PJS49" s="214"/>
      <c r="PJT49" s="214"/>
      <c r="PJU49" s="214"/>
      <c r="PJV49" s="214"/>
      <c r="PJW49" s="214"/>
      <c r="PJX49" s="214"/>
      <c r="PJY49" s="214"/>
      <c r="PJZ49" s="214"/>
      <c r="PKA49" s="214"/>
      <c r="PKB49" s="214"/>
      <c r="PKC49" s="214"/>
      <c r="PKD49" s="214"/>
      <c r="PKE49" s="214"/>
      <c r="PKF49" s="214"/>
      <c r="PKG49" s="214"/>
      <c r="PKH49" s="214"/>
      <c r="PKI49" s="214"/>
      <c r="PKJ49" s="214"/>
      <c r="PKK49" s="214"/>
      <c r="PKL49" s="214"/>
      <c r="PKM49" s="214"/>
      <c r="PKN49" s="214"/>
      <c r="PKO49" s="214"/>
      <c r="PKP49" s="214"/>
      <c r="PKQ49" s="214"/>
      <c r="PKR49" s="214"/>
      <c r="PKS49" s="214"/>
      <c r="PKT49" s="214"/>
      <c r="PKU49" s="214"/>
      <c r="PKV49" s="214"/>
      <c r="PKW49" s="214"/>
      <c r="PKX49" s="214"/>
      <c r="PKY49" s="214"/>
      <c r="PKZ49" s="214"/>
      <c r="PLA49" s="214"/>
      <c r="PLB49" s="214"/>
      <c r="PLC49" s="214"/>
      <c r="PLD49" s="214"/>
      <c r="PLE49" s="214"/>
      <c r="PLF49" s="214"/>
      <c r="PLG49" s="214"/>
      <c r="PLH49" s="214"/>
      <c r="PLI49" s="214"/>
      <c r="PLJ49" s="214"/>
      <c r="PLK49" s="214"/>
      <c r="PLL49" s="214"/>
      <c r="PLM49" s="214"/>
      <c r="PLN49" s="214"/>
      <c r="PLO49" s="214"/>
      <c r="PLP49" s="214"/>
      <c r="PLQ49" s="214"/>
      <c r="PLR49" s="214"/>
      <c r="PLS49" s="214"/>
      <c r="PLT49" s="214"/>
      <c r="PLU49" s="214"/>
      <c r="PLV49" s="214"/>
      <c r="PLW49" s="214"/>
      <c r="PLX49" s="214"/>
      <c r="PLY49" s="214"/>
      <c r="PLZ49" s="214"/>
      <c r="PMA49" s="214"/>
      <c r="PMB49" s="214"/>
      <c r="PMC49" s="214"/>
      <c r="PMD49" s="214"/>
      <c r="PME49" s="214"/>
      <c r="PMF49" s="214"/>
      <c r="PMG49" s="214"/>
      <c r="PMH49" s="214"/>
      <c r="PMI49" s="214"/>
      <c r="PMJ49" s="214"/>
      <c r="PMK49" s="214"/>
      <c r="PML49" s="214"/>
      <c r="PMM49" s="214"/>
      <c r="PMN49" s="214"/>
      <c r="PMO49" s="214"/>
      <c r="PMP49" s="214"/>
      <c r="PMQ49" s="214"/>
      <c r="PMR49" s="214"/>
      <c r="PMS49" s="214"/>
      <c r="PMT49" s="214"/>
      <c r="PMU49" s="214"/>
      <c r="PMV49" s="214"/>
      <c r="PMW49" s="214"/>
      <c r="PMX49" s="214"/>
      <c r="PMY49" s="214"/>
      <c r="PMZ49" s="214"/>
      <c r="PNA49" s="214"/>
      <c r="PNB49" s="214"/>
      <c r="PNC49" s="214"/>
      <c r="PND49" s="214"/>
      <c r="PNE49" s="214"/>
      <c r="PNF49" s="214"/>
      <c r="PNG49" s="214"/>
      <c r="PNH49" s="214"/>
      <c r="PNI49" s="214"/>
      <c r="PNJ49" s="214"/>
      <c r="PNK49" s="214"/>
      <c r="PNL49" s="214"/>
      <c r="PNM49" s="214"/>
      <c r="PNN49" s="214"/>
      <c r="PNO49" s="214"/>
      <c r="PNP49" s="214"/>
      <c r="PNQ49" s="214"/>
      <c r="PNR49" s="214"/>
      <c r="PNS49" s="214"/>
      <c r="PNT49" s="214"/>
      <c r="PNU49" s="214"/>
      <c r="PNV49" s="214"/>
      <c r="PNW49" s="214"/>
      <c r="PNX49" s="214"/>
      <c r="PNY49" s="214"/>
      <c r="PNZ49" s="214"/>
      <c r="POA49" s="214"/>
      <c r="POB49" s="214"/>
      <c r="POC49" s="214"/>
      <c r="POD49" s="214"/>
      <c r="POE49" s="214"/>
      <c r="POF49" s="214"/>
      <c r="POG49" s="214"/>
      <c r="POH49" s="214"/>
      <c r="POI49" s="214"/>
      <c r="POJ49" s="214"/>
      <c r="POK49" s="214"/>
      <c r="POL49" s="214"/>
      <c r="POM49" s="214"/>
      <c r="PON49" s="214"/>
      <c r="POO49" s="214"/>
      <c r="POP49" s="214"/>
      <c r="POQ49" s="214"/>
      <c r="POR49" s="214"/>
      <c r="POS49" s="214"/>
      <c r="POT49" s="214"/>
      <c r="POU49" s="214"/>
      <c r="POV49" s="214"/>
      <c r="POW49" s="214"/>
      <c r="POX49" s="214"/>
      <c r="POY49" s="214"/>
      <c r="POZ49" s="214"/>
      <c r="PPA49" s="214"/>
      <c r="PPB49" s="214"/>
      <c r="PPC49" s="214"/>
      <c r="PPD49" s="214"/>
      <c r="PPE49" s="214"/>
      <c r="PPF49" s="214"/>
      <c r="PPG49" s="214"/>
      <c r="PPH49" s="214"/>
      <c r="PPI49" s="214"/>
      <c r="PPJ49" s="214"/>
      <c r="PPK49" s="214"/>
      <c r="PPL49" s="214"/>
      <c r="PPM49" s="214"/>
      <c r="PPN49" s="214"/>
      <c r="PPO49" s="214"/>
      <c r="PPP49" s="214"/>
      <c r="PPQ49" s="214"/>
      <c r="PPR49" s="214"/>
      <c r="PPS49" s="214"/>
      <c r="PPT49" s="214"/>
      <c r="PPU49" s="214"/>
      <c r="PPV49" s="214"/>
      <c r="PPW49" s="214"/>
      <c r="PPX49" s="214"/>
      <c r="PPY49" s="214"/>
      <c r="PPZ49" s="214"/>
      <c r="PQA49" s="214"/>
      <c r="PQB49" s="214"/>
      <c r="PQC49" s="214"/>
      <c r="PQD49" s="214"/>
      <c r="PQE49" s="214"/>
      <c r="PQF49" s="214"/>
      <c r="PQG49" s="214"/>
      <c r="PQH49" s="214"/>
      <c r="PQI49" s="214"/>
      <c r="PQJ49" s="214"/>
      <c r="PQK49" s="214"/>
      <c r="PQL49" s="214"/>
      <c r="PQM49" s="214"/>
      <c r="PQN49" s="214"/>
      <c r="PQO49" s="214"/>
      <c r="PQP49" s="214"/>
      <c r="PQQ49" s="214"/>
      <c r="PQR49" s="214"/>
      <c r="PQS49" s="214"/>
      <c r="PQT49" s="214"/>
      <c r="PQU49" s="214"/>
      <c r="PQV49" s="214"/>
      <c r="PQW49" s="214"/>
      <c r="PQX49" s="214"/>
      <c r="PQY49" s="214"/>
      <c r="PQZ49" s="214"/>
      <c r="PRA49" s="214"/>
      <c r="PRB49" s="214"/>
      <c r="PRC49" s="214"/>
      <c r="PRD49" s="214"/>
      <c r="PRE49" s="214"/>
      <c r="PRF49" s="214"/>
      <c r="PRG49" s="214"/>
      <c r="PRH49" s="214"/>
      <c r="PRI49" s="214"/>
      <c r="PRJ49" s="214"/>
      <c r="PRK49" s="214"/>
      <c r="PRL49" s="214"/>
      <c r="PRM49" s="214"/>
      <c r="PRN49" s="214"/>
      <c r="PRO49" s="214"/>
      <c r="PRP49" s="214"/>
      <c r="PRQ49" s="214"/>
      <c r="PRR49" s="214"/>
      <c r="PRS49" s="214"/>
      <c r="PRT49" s="214"/>
      <c r="PRU49" s="214"/>
      <c r="PRV49" s="214"/>
      <c r="PRW49" s="214"/>
      <c r="PRX49" s="214"/>
      <c r="PRY49" s="214"/>
      <c r="PRZ49" s="214"/>
      <c r="PSA49" s="214"/>
      <c r="PSB49" s="214"/>
      <c r="PSC49" s="214"/>
      <c r="PSD49" s="214"/>
      <c r="PSE49" s="214"/>
      <c r="PSF49" s="214"/>
      <c r="PSG49" s="214"/>
      <c r="PSH49" s="214"/>
      <c r="PSI49" s="214"/>
      <c r="PSJ49" s="214"/>
      <c r="PSK49" s="214"/>
      <c r="PSL49" s="214"/>
      <c r="PSM49" s="214"/>
      <c r="PSN49" s="214"/>
      <c r="PSO49" s="214"/>
      <c r="PSP49" s="214"/>
      <c r="PSQ49" s="214"/>
      <c r="PSR49" s="214"/>
      <c r="PSS49" s="214"/>
      <c r="PST49" s="214"/>
      <c r="PSU49" s="214"/>
      <c r="PSV49" s="214"/>
      <c r="PSW49" s="214"/>
      <c r="PSX49" s="214"/>
      <c r="PSY49" s="214"/>
      <c r="PSZ49" s="214"/>
      <c r="PTA49" s="214"/>
      <c r="PTB49" s="214"/>
      <c r="PTC49" s="214"/>
      <c r="PTD49" s="214"/>
      <c r="PTE49" s="214"/>
      <c r="PTF49" s="214"/>
      <c r="PTG49" s="214"/>
      <c r="PTH49" s="214"/>
      <c r="PTI49" s="214"/>
      <c r="PTJ49" s="214"/>
      <c r="PTK49" s="214"/>
      <c r="PTL49" s="214"/>
      <c r="PTM49" s="214"/>
      <c r="PTN49" s="214"/>
      <c r="PTO49" s="214"/>
      <c r="PTP49" s="214"/>
      <c r="PTQ49" s="214"/>
      <c r="PTR49" s="214"/>
      <c r="PTS49" s="214"/>
      <c r="PTT49" s="214"/>
      <c r="PTU49" s="214"/>
      <c r="PTV49" s="214"/>
      <c r="PTW49" s="214"/>
      <c r="PTX49" s="214"/>
      <c r="PTY49" s="214"/>
      <c r="PTZ49" s="214"/>
      <c r="PUA49" s="214"/>
      <c r="PUB49" s="214"/>
      <c r="PUC49" s="214"/>
      <c r="PUD49" s="214"/>
      <c r="PUE49" s="214"/>
      <c r="PUF49" s="214"/>
      <c r="PUG49" s="214"/>
      <c r="PUH49" s="214"/>
      <c r="PUI49" s="214"/>
      <c r="PUJ49" s="214"/>
      <c r="PUK49" s="214"/>
      <c r="PUL49" s="214"/>
      <c r="PUM49" s="214"/>
      <c r="PUN49" s="214"/>
      <c r="PUO49" s="214"/>
      <c r="PUP49" s="214"/>
      <c r="PUQ49" s="214"/>
      <c r="PUR49" s="214"/>
      <c r="PUS49" s="214"/>
      <c r="PUT49" s="214"/>
      <c r="PUU49" s="214"/>
      <c r="PUV49" s="214"/>
      <c r="PUW49" s="214"/>
      <c r="PUX49" s="214"/>
      <c r="PUY49" s="214"/>
      <c r="PUZ49" s="214"/>
      <c r="PVA49" s="214"/>
      <c r="PVB49" s="214"/>
      <c r="PVC49" s="214"/>
      <c r="PVD49" s="214"/>
      <c r="PVE49" s="214"/>
      <c r="PVF49" s="214"/>
      <c r="PVG49" s="214"/>
      <c r="PVH49" s="214"/>
      <c r="PVI49" s="214"/>
      <c r="PVJ49" s="214"/>
      <c r="PVK49" s="214"/>
      <c r="PVL49" s="214"/>
      <c r="PVM49" s="214"/>
      <c r="PVN49" s="214"/>
      <c r="PVO49" s="214"/>
      <c r="PVP49" s="214"/>
      <c r="PVQ49" s="214"/>
      <c r="PVR49" s="214"/>
      <c r="PVS49" s="214"/>
      <c r="PVT49" s="214"/>
      <c r="PVU49" s="214"/>
      <c r="PVV49" s="214"/>
      <c r="PVW49" s="214"/>
      <c r="PVX49" s="214"/>
      <c r="PVY49" s="214"/>
      <c r="PVZ49" s="214"/>
      <c r="PWA49" s="214"/>
      <c r="PWB49" s="214"/>
      <c r="PWC49" s="214"/>
      <c r="PWD49" s="214"/>
      <c r="PWE49" s="214"/>
      <c r="PWF49" s="214"/>
      <c r="PWG49" s="214"/>
      <c r="PWH49" s="214"/>
      <c r="PWI49" s="214"/>
      <c r="PWJ49" s="214"/>
      <c r="PWK49" s="214"/>
      <c r="PWL49" s="214"/>
      <c r="PWM49" s="214"/>
      <c r="PWN49" s="214"/>
      <c r="PWO49" s="214"/>
      <c r="PWP49" s="214"/>
      <c r="PWQ49" s="214"/>
      <c r="PWR49" s="214"/>
      <c r="PWS49" s="214"/>
      <c r="PWT49" s="214"/>
      <c r="PWU49" s="214"/>
      <c r="PWV49" s="214"/>
      <c r="PWW49" s="214"/>
      <c r="PWX49" s="214"/>
      <c r="PWY49" s="214"/>
      <c r="PWZ49" s="214"/>
      <c r="PXA49" s="214"/>
      <c r="PXB49" s="214"/>
      <c r="PXC49" s="214"/>
      <c r="PXD49" s="214"/>
      <c r="PXE49" s="214"/>
      <c r="PXF49" s="214"/>
      <c r="PXG49" s="214"/>
      <c r="PXH49" s="214"/>
      <c r="PXI49" s="214"/>
      <c r="PXJ49" s="214"/>
      <c r="PXK49" s="214"/>
      <c r="PXL49" s="214"/>
      <c r="PXM49" s="214"/>
      <c r="PXN49" s="214"/>
      <c r="PXO49" s="214"/>
      <c r="PXP49" s="214"/>
      <c r="PXQ49" s="214"/>
      <c r="PXR49" s="214"/>
      <c r="PXS49" s="214"/>
      <c r="PXT49" s="214"/>
      <c r="PXU49" s="214"/>
      <c r="PXV49" s="214"/>
      <c r="PXW49" s="214"/>
      <c r="PXX49" s="214"/>
      <c r="PXY49" s="214"/>
      <c r="PXZ49" s="214"/>
      <c r="PYA49" s="214"/>
      <c r="PYB49" s="214"/>
      <c r="PYC49" s="214"/>
      <c r="PYD49" s="214"/>
      <c r="PYE49" s="214"/>
      <c r="PYF49" s="214"/>
      <c r="PYG49" s="214"/>
      <c r="PYH49" s="214"/>
      <c r="PYI49" s="214"/>
      <c r="PYJ49" s="214"/>
      <c r="PYK49" s="214"/>
      <c r="PYL49" s="214"/>
      <c r="PYM49" s="214"/>
      <c r="PYN49" s="214"/>
      <c r="PYO49" s="214"/>
      <c r="PYP49" s="214"/>
      <c r="PYQ49" s="214"/>
      <c r="PYR49" s="214"/>
      <c r="PYS49" s="214"/>
      <c r="PYT49" s="214"/>
      <c r="PYU49" s="214"/>
      <c r="PYV49" s="214"/>
      <c r="PYW49" s="214"/>
      <c r="PYX49" s="214"/>
      <c r="PYY49" s="214"/>
      <c r="PYZ49" s="214"/>
      <c r="PZA49" s="214"/>
      <c r="PZB49" s="214"/>
      <c r="PZC49" s="214"/>
      <c r="PZD49" s="214"/>
      <c r="PZE49" s="214"/>
      <c r="PZF49" s="214"/>
      <c r="PZG49" s="214"/>
      <c r="PZH49" s="214"/>
      <c r="PZI49" s="214"/>
      <c r="PZJ49" s="214"/>
      <c r="PZK49" s="214"/>
      <c r="PZL49" s="214"/>
      <c r="PZM49" s="214"/>
      <c r="PZN49" s="214"/>
      <c r="PZO49" s="214"/>
      <c r="PZP49" s="214"/>
      <c r="PZQ49" s="214"/>
      <c r="PZR49" s="214"/>
      <c r="PZS49" s="214"/>
      <c r="PZT49" s="214"/>
      <c r="PZU49" s="214"/>
      <c r="PZV49" s="214"/>
      <c r="PZW49" s="214"/>
      <c r="PZX49" s="214"/>
      <c r="PZY49" s="214"/>
      <c r="PZZ49" s="214"/>
      <c r="QAA49" s="214"/>
      <c r="QAB49" s="214"/>
      <c r="QAC49" s="214"/>
      <c r="QAD49" s="214"/>
      <c r="QAE49" s="214"/>
      <c r="QAF49" s="214"/>
      <c r="QAG49" s="214"/>
      <c r="QAH49" s="214"/>
      <c r="QAI49" s="214"/>
      <c r="QAJ49" s="214"/>
      <c r="QAK49" s="214"/>
      <c r="QAL49" s="214"/>
      <c r="QAM49" s="214"/>
      <c r="QAN49" s="214"/>
      <c r="QAO49" s="214"/>
      <c r="QAP49" s="214"/>
      <c r="QAQ49" s="214"/>
      <c r="QAR49" s="214"/>
      <c r="QAS49" s="214"/>
      <c r="QAT49" s="214"/>
      <c r="QAU49" s="214"/>
      <c r="QAV49" s="214"/>
      <c r="QAW49" s="214"/>
      <c r="QAX49" s="214"/>
      <c r="QAY49" s="214"/>
      <c r="QAZ49" s="214"/>
      <c r="QBA49" s="214"/>
      <c r="QBB49" s="214"/>
      <c r="QBC49" s="214"/>
      <c r="QBD49" s="214"/>
      <c r="QBE49" s="214"/>
      <c r="QBF49" s="214"/>
      <c r="QBG49" s="214"/>
      <c r="QBH49" s="214"/>
      <c r="QBI49" s="214"/>
      <c r="QBJ49" s="214"/>
      <c r="QBK49" s="214"/>
      <c r="QBL49" s="214"/>
      <c r="QBM49" s="214"/>
      <c r="QBN49" s="214"/>
      <c r="QBO49" s="214"/>
      <c r="QBP49" s="214"/>
      <c r="QBQ49" s="214"/>
      <c r="QBR49" s="214"/>
      <c r="QBS49" s="214"/>
      <c r="QBT49" s="214"/>
      <c r="QBU49" s="214"/>
      <c r="QBV49" s="214"/>
      <c r="QBW49" s="214"/>
      <c r="QBX49" s="214"/>
      <c r="QBY49" s="214"/>
      <c r="QBZ49" s="214"/>
      <c r="QCA49" s="214"/>
      <c r="QCB49" s="214"/>
      <c r="QCC49" s="214"/>
      <c r="QCD49" s="214"/>
      <c r="QCE49" s="214"/>
      <c r="QCF49" s="214"/>
      <c r="QCG49" s="214"/>
      <c r="QCH49" s="214"/>
      <c r="QCI49" s="214"/>
      <c r="QCJ49" s="214"/>
      <c r="QCK49" s="214"/>
      <c r="QCL49" s="214"/>
      <c r="QCM49" s="214"/>
      <c r="QCN49" s="214"/>
      <c r="QCO49" s="214"/>
      <c r="QCP49" s="214"/>
      <c r="QCQ49" s="214"/>
      <c r="QCR49" s="214"/>
      <c r="QCS49" s="214"/>
      <c r="QCT49" s="214"/>
      <c r="QCU49" s="214"/>
      <c r="QCV49" s="214"/>
      <c r="QCW49" s="214"/>
      <c r="QCX49" s="214"/>
      <c r="QCY49" s="214"/>
      <c r="QCZ49" s="214"/>
      <c r="QDA49" s="214"/>
      <c r="QDB49" s="214"/>
      <c r="QDC49" s="214"/>
      <c r="QDD49" s="214"/>
      <c r="QDE49" s="214"/>
      <c r="QDF49" s="214"/>
      <c r="QDG49" s="214"/>
      <c r="QDH49" s="214"/>
      <c r="QDI49" s="214"/>
      <c r="QDJ49" s="214"/>
      <c r="QDK49" s="214"/>
      <c r="QDL49" s="214"/>
      <c r="QDM49" s="214"/>
      <c r="QDN49" s="214"/>
      <c r="QDO49" s="214"/>
      <c r="QDP49" s="214"/>
      <c r="QDQ49" s="214"/>
      <c r="QDR49" s="214"/>
      <c r="QDS49" s="214"/>
      <c r="QDT49" s="214"/>
      <c r="QDU49" s="214"/>
      <c r="QDV49" s="214"/>
      <c r="QDW49" s="214"/>
      <c r="QDX49" s="214"/>
      <c r="QDY49" s="214"/>
      <c r="QDZ49" s="214"/>
      <c r="QEA49" s="214"/>
      <c r="QEB49" s="214"/>
      <c r="QEC49" s="214"/>
      <c r="QED49" s="214"/>
      <c r="QEE49" s="214"/>
      <c r="QEF49" s="214"/>
      <c r="QEG49" s="214"/>
      <c r="QEH49" s="214"/>
      <c r="QEI49" s="214"/>
      <c r="QEJ49" s="214"/>
      <c r="QEK49" s="214"/>
      <c r="QEL49" s="214"/>
      <c r="QEM49" s="214"/>
      <c r="QEN49" s="214"/>
      <c r="QEO49" s="214"/>
      <c r="QEP49" s="214"/>
      <c r="QEQ49" s="214"/>
      <c r="QER49" s="214"/>
      <c r="QES49" s="214"/>
      <c r="QET49" s="214"/>
      <c r="QEU49" s="214"/>
      <c r="QEV49" s="214"/>
      <c r="QEW49" s="214"/>
      <c r="QEX49" s="214"/>
      <c r="QEY49" s="214"/>
      <c r="QEZ49" s="214"/>
      <c r="QFA49" s="214"/>
      <c r="QFB49" s="214"/>
      <c r="QFC49" s="214"/>
      <c r="QFD49" s="214"/>
      <c r="QFE49" s="214"/>
      <c r="QFF49" s="214"/>
      <c r="QFG49" s="214"/>
      <c r="QFH49" s="214"/>
      <c r="QFI49" s="214"/>
      <c r="QFJ49" s="214"/>
      <c r="QFK49" s="214"/>
      <c r="QFL49" s="214"/>
      <c r="QFM49" s="214"/>
      <c r="QFN49" s="214"/>
      <c r="QFO49" s="214"/>
      <c r="QFP49" s="214"/>
      <c r="QFQ49" s="214"/>
      <c r="QFR49" s="214"/>
      <c r="QFS49" s="214"/>
      <c r="QFT49" s="214"/>
      <c r="QFU49" s="214"/>
      <c r="QFV49" s="214"/>
      <c r="QFW49" s="214"/>
      <c r="QFX49" s="214"/>
      <c r="QFY49" s="214"/>
      <c r="QFZ49" s="214"/>
      <c r="QGA49" s="214"/>
      <c r="QGB49" s="214"/>
      <c r="QGC49" s="214"/>
      <c r="QGD49" s="214"/>
      <c r="QGE49" s="214"/>
      <c r="QGF49" s="214"/>
      <c r="QGG49" s="214"/>
      <c r="QGH49" s="214"/>
      <c r="QGI49" s="214"/>
      <c r="QGJ49" s="214"/>
      <c r="QGK49" s="214"/>
      <c r="QGL49" s="214"/>
      <c r="QGM49" s="214"/>
      <c r="QGN49" s="214"/>
      <c r="QGO49" s="214"/>
      <c r="QGP49" s="214"/>
      <c r="QGQ49" s="214"/>
      <c r="QGR49" s="214"/>
      <c r="QGS49" s="214"/>
      <c r="QGT49" s="214"/>
      <c r="QGU49" s="214"/>
      <c r="QGV49" s="214"/>
      <c r="QGW49" s="214"/>
      <c r="QGX49" s="214"/>
      <c r="QGY49" s="214"/>
      <c r="QGZ49" s="214"/>
      <c r="QHA49" s="214"/>
      <c r="QHB49" s="214"/>
      <c r="QHC49" s="214"/>
      <c r="QHD49" s="214"/>
      <c r="QHE49" s="214"/>
      <c r="QHF49" s="214"/>
      <c r="QHG49" s="214"/>
      <c r="QHH49" s="214"/>
      <c r="QHI49" s="214"/>
      <c r="QHJ49" s="214"/>
      <c r="QHK49" s="214"/>
      <c r="QHL49" s="214"/>
      <c r="QHM49" s="214"/>
      <c r="QHN49" s="214"/>
      <c r="QHO49" s="214"/>
      <c r="QHP49" s="214"/>
      <c r="QHQ49" s="214"/>
      <c r="QHR49" s="214"/>
      <c r="QHS49" s="214"/>
      <c r="QHT49" s="214"/>
      <c r="QHU49" s="214"/>
      <c r="QHV49" s="214"/>
      <c r="QHW49" s="214"/>
      <c r="QHX49" s="214"/>
      <c r="QHY49" s="214"/>
      <c r="QHZ49" s="214"/>
      <c r="QIA49" s="214"/>
      <c r="QIB49" s="214"/>
      <c r="QIC49" s="214"/>
      <c r="QID49" s="214"/>
      <c r="QIE49" s="214"/>
      <c r="QIF49" s="214"/>
      <c r="QIG49" s="214"/>
      <c r="QIH49" s="214"/>
      <c r="QII49" s="214"/>
      <c r="QIJ49" s="214"/>
      <c r="QIK49" s="214"/>
      <c r="QIL49" s="214"/>
      <c r="QIM49" s="214"/>
      <c r="QIN49" s="214"/>
      <c r="QIO49" s="214"/>
      <c r="QIP49" s="214"/>
      <c r="QIQ49" s="214"/>
      <c r="QIR49" s="214"/>
      <c r="QIS49" s="214"/>
      <c r="QIT49" s="214"/>
      <c r="QIU49" s="214"/>
      <c r="QIV49" s="214"/>
      <c r="QIW49" s="214"/>
      <c r="QIX49" s="214"/>
      <c r="QIY49" s="214"/>
      <c r="QIZ49" s="214"/>
      <c r="QJA49" s="214"/>
      <c r="QJB49" s="214"/>
      <c r="QJC49" s="214"/>
      <c r="QJD49" s="214"/>
      <c r="QJE49" s="214"/>
      <c r="QJF49" s="214"/>
      <c r="QJG49" s="214"/>
      <c r="QJH49" s="214"/>
      <c r="QJI49" s="214"/>
      <c r="QJJ49" s="214"/>
      <c r="QJK49" s="214"/>
      <c r="QJL49" s="214"/>
      <c r="QJM49" s="214"/>
      <c r="QJN49" s="214"/>
      <c r="QJO49" s="214"/>
      <c r="QJP49" s="214"/>
      <c r="QJQ49" s="214"/>
      <c r="QJR49" s="214"/>
      <c r="QJS49" s="214"/>
      <c r="QJT49" s="214"/>
      <c r="QJU49" s="214"/>
      <c r="QJV49" s="214"/>
      <c r="QJW49" s="214"/>
      <c r="QJX49" s="214"/>
      <c r="QJY49" s="214"/>
      <c r="QJZ49" s="214"/>
      <c r="QKA49" s="214"/>
      <c r="QKB49" s="214"/>
      <c r="QKC49" s="214"/>
      <c r="QKD49" s="214"/>
      <c r="QKE49" s="214"/>
      <c r="QKF49" s="214"/>
      <c r="QKG49" s="214"/>
      <c r="QKH49" s="214"/>
      <c r="QKI49" s="214"/>
      <c r="QKJ49" s="214"/>
      <c r="QKK49" s="214"/>
      <c r="QKL49" s="214"/>
      <c r="QKM49" s="214"/>
      <c r="QKN49" s="214"/>
      <c r="QKO49" s="214"/>
      <c r="QKP49" s="214"/>
      <c r="QKQ49" s="214"/>
      <c r="QKR49" s="214"/>
      <c r="QKS49" s="214"/>
      <c r="QKT49" s="214"/>
      <c r="QKU49" s="214"/>
      <c r="QKV49" s="214"/>
      <c r="QKW49" s="214"/>
      <c r="QKX49" s="214"/>
      <c r="QKY49" s="214"/>
      <c r="QKZ49" s="214"/>
      <c r="QLA49" s="214"/>
      <c r="QLB49" s="214"/>
      <c r="QLC49" s="214"/>
      <c r="QLD49" s="214"/>
      <c r="QLE49" s="214"/>
      <c r="QLF49" s="214"/>
      <c r="QLG49" s="214"/>
      <c r="QLH49" s="214"/>
      <c r="QLI49" s="214"/>
      <c r="QLJ49" s="214"/>
      <c r="QLK49" s="214"/>
      <c r="QLL49" s="214"/>
      <c r="QLM49" s="214"/>
      <c r="QLN49" s="214"/>
      <c r="QLO49" s="214"/>
      <c r="QLP49" s="214"/>
      <c r="QLQ49" s="214"/>
      <c r="QLR49" s="214"/>
      <c r="QLS49" s="214"/>
      <c r="QLT49" s="214"/>
      <c r="QLU49" s="214"/>
      <c r="QLV49" s="214"/>
      <c r="QLW49" s="214"/>
      <c r="QLX49" s="214"/>
      <c r="QLY49" s="214"/>
      <c r="QLZ49" s="214"/>
      <c r="QMA49" s="214"/>
      <c r="QMB49" s="214"/>
      <c r="QMC49" s="214"/>
      <c r="QMD49" s="214"/>
      <c r="QME49" s="214"/>
      <c r="QMF49" s="214"/>
      <c r="QMG49" s="214"/>
      <c r="QMH49" s="214"/>
      <c r="QMI49" s="214"/>
      <c r="QMJ49" s="214"/>
      <c r="QMK49" s="214"/>
      <c r="QML49" s="214"/>
      <c r="QMM49" s="214"/>
      <c r="QMN49" s="214"/>
      <c r="QMO49" s="214"/>
      <c r="QMP49" s="214"/>
      <c r="QMQ49" s="214"/>
      <c r="QMR49" s="214"/>
      <c r="QMS49" s="214"/>
      <c r="QMT49" s="214"/>
      <c r="QMU49" s="214"/>
      <c r="QMV49" s="214"/>
      <c r="QMW49" s="214"/>
      <c r="QMX49" s="214"/>
      <c r="QMY49" s="214"/>
      <c r="QMZ49" s="214"/>
      <c r="QNA49" s="214"/>
      <c r="QNB49" s="214"/>
      <c r="QNC49" s="214"/>
      <c r="QND49" s="214"/>
      <c r="QNE49" s="214"/>
      <c r="QNF49" s="214"/>
      <c r="QNG49" s="214"/>
      <c r="QNH49" s="214"/>
      <c r="QNI49" s="214"/>
      <c r="QNJ49" s="214"/>
      <c r="QNK49" s="214"/>
      <c r="QNL49" s="214"/>
      <c r="QNM49" s="214"/>
      <c r="QNN49" s="214"/>
      <c r="QNO49" s="214"/>
      <c r="QNP49" s="214"/>
      <c r="QNQ49" s="214"/>
      <c r="QNR49" s="214"/>
      <c r="QNS49" s="214"/>
      <c r="QNT49" s="214"/>
      <c r="QNU49" s="214"/>
      <c r="QNV49" s="214"/>
      <c r="QNW49" s="214"/>
      <c r="QNX49" s="214"/>
      <c r="QNY49" s="214"/>
      <c r="QNZ49" s="214"/>
      <c r="QOA49" s="214"/>
      <c r="QOB49" s="214"/>
      <c r="QOC49" s="214"/>
      <c r="QOD49" s="214"/>
      <c r="QOE49" s="214"/>
      <c r="QOF49" s="214"/>
      <c r="QOG49" s="214"/>
      <c r="QOH49" s="214"/>
      <c r="QOI49" s="214"/>
      <c r="QOJ49" s="214"/>
      <c r="QOK49" s="214"/>
      <c r="QOL49" s="214"/>
      <c r="QOM49" s="214"/>
      <c r="QON49" s="214"/>
      <c r="QOO49" s="214"/>
      <c r="QOP49" s="214"/>
      <c r="QOQ49" s="214"/>
      <c r="QOR49" s="214"/>
      <c r="QOS49" s="214"/>
      <c r="QOT49" s="214"/>
      <c r="QOU49" s="214"/>
      <c r="QOV49" s="214"/>
      <c r="QOW49" s="214"/>
      <c r="QOX49" s="214"/>
      <c r="QOY49" s="214"/>
      <c r="QOZ49" s="214"/>
      <c r="QPA49" s="214"/>
      <c r="QPB49" s="214"/>
      <c r="QPC49" s="214"/>
      <c r="QPD49" s="214"/>
      <c r="QPE49" s="214"/>
      <c r="QPF49" s="214"/>
      <c r="QPG49" s="214"/>
      <c r="QPH49" s="214"/>
      <c r="QPI49" s="214"/>
      <c r="QPJ49" s="214"/>
      <c r="QPK49" s="214"/>
      <c r="QPL49" s="214"/>
      <c r="QPM49" s="214"/>
      <c r="QPN49" s="214"/>
      <c r="QPO49" s="214"/>
      <c r="QPP49" s="214"/>
      <c r="QPQ49" s="214"/>
      <c r="QPR49" s="214"/>
      <c r="QPS49" s="214"/>
      <c r="QPT49" s="214"/>
      <c r="QPU49" s="214"/>
      <c r="QPV49" s="214"/>
      <c r="QPW49" s="214"/>
      <c r="QPX49" s="214"/>
      <c r="QPY49" s="214"/>
      <c r="QPZ49" s="214"/>
      <c r="QQA49" s="214"/>
      <c r="QQB49" s="214"/>
      <c r="QQC49" s="214"/>
      <c r="QQD49" s="214"/>
      <c r="QQE49" s="214"/>
      <c r="QQF49" s="214"/>
      <c r="QQG49" s="214"/>
      <c r="QQH49" s="214"/>
      <c r="QQI49" s="214"/>
      <c r="QQJ49" s="214"/>
      <c r="QQK49" s="214"/>
      <c r="QQL49" s="214"/>
      <c r="QQM49" s="214"/>
      <c r="QQN49" s="214"/>
      <c r="QQO49" s="214"/>
      <c r="QQP49" s="214"/>
      <c r="QQQ49" s="214"/>
      <c r="QQR49" s="214"/>
      <c r="QQS49" s="214"/>
      <c r="QQT49" s="214"/>
      <c r="QQU49" s="214"/>
      <c r="QQV49" s="214"/>
      <c r="QQW49" s="214"/>
      <c r="QQX49" s="214"/>
      <c r="QQY49" s="214"/>
      <c r="QQZ49" s="214"/>
      <c r="QRA49" s="214"/>
      <c r="QRB49" s="214"/>
      <c r="QRC49" s="214"/>
      <c r="QRD49" s="214"/>
      <c r="QRE49" s="214"/>
      <c r="QRF49" s="214"/>
      <c r="QRG49" s="214"/>
      <c r="QRH49" s="214"/>
      <c r="QRI49" s="214"/>
      <c r="QRJ49" s="214"/>
      <c r="QRK49" s="214"/>
      <c r="QRL49" s="214"/>
      <c r="QRM49" s="214"/>
      <c r="QRN49" s="214"/>
      <c r="QRO49" s="214"/>
      <c r="QRP49" s="214"/>
      <c r="QRQ49" s="214"/>
      <c r="QRR49" s="214"/>
      <c r="QRS49" s="214"/>
      <c r="QRT49" s="214"/>
      <c r="QRU49" s="214"/>
      <c r="QRV49" s="214"/>
      <c r="QRW49" s="214"/>
      <c r="QRX49" s="214"/>
      <c r="QRY49" s="214"/>
      <c r="QRZ49" s="214"/>
      <c r="QSA49" s="214"/>
      <c r="QSB49" s="214"/>
      <c r="QSC49" s="214"/>
      <c r="QSD49" s="214"/>
      <c r="QSE49" s="214"/>
      <c r="QSF49" s="214"/>
      <c r="QSG49" s="214"/>
      <c r="QSH49" s="214"/>
      <c r="QSI49" s="214"/>
      <c r="QSJ49" s="214"/>
      <c r="QSK49" s="214"/>
      <c r="QSL49" s="214"/>
      <c r="QSM49" s="214"/>
      <c r="QSN49" s="214"/>
      <c r="QSO49" s="214"/>
      <c r="QSP49" s="214"/>
      <c r="QSQ49" s="214"/>
      <c r="QSR49" s="214"/>
      <c r="QSS49" s="214"/>
      <c r="QST49" s="214"/>
      <c r="QSU49" s="214"/>
      <c r="QSV49" s="214"/>
      <c r="QSW49" s="214"/>
      <c r="QSX49" s="214"/>
      <c r="QSY49" s="214"/>
      <c r="QSZ49" s="214"/>
      <c r="QTA49" s="214"/>
      <c r="QTB49" s="214"/>
      <c r="QTC49" s="214"/>
      <c r="QTD49" s="214"/>
      <c r="QTE49" s="214"/>
      <c r="QTF49" s="214"/>
      <c r="QTG49" s="214"/>
      <c r="QTH49" s="214"/>
      <c r="QTI49" s="214"/>
      <c r="QTJ49" s="214"/>
      <c r="QTK49" s="214"/>
      <c r="QTL49" s="214"/>
      <c r="QTM49" s="214"/>
      <c r="QTN49" s="214"/>
      <c r="QTO49" s="214"/>
      <c r="QTP49" s="214"/>
      <c r="QTQ49" s="214"/>
      <c r="QTR49" s="214"/>
      <c r="QTS49" s="214"/>
      <c r="QTT49" s="214"/>
      <c r="QTU49" s="214"/>
      <c r="QTV49" s="214"/>
      <c r="QTW49" s="214"/>
      <c r="QTX49" s="214"/>
      <c r="QTY49" s="214"/>
      <c r="QTZ49" s="214"/>
      <c r="QUA49" s="214"/>
      <c r="QUB49" s="214"/>
      <c r="QUC49" s="214"/>
      <c r="QUD49" s="214"/>
      <c r="QUE49" s="214"/>
      <c r="QUF49" s="214"/>
      <c r="QUG49" s="214"/>
      <c r="QUH49" s="214"/>
      <c r="QUI49" s="214"/>
      <c r="QUJ49" s="214"/>
      <c r="QUK49" s="214"/>
      <c r="QUL49" s="214"/>
      <c r="QUM49" s="214"/>
      <c r="QUN49" s="214"/>
      <c r="QUO49" s="214"/>
      <c r="QUP49" s="214"/>
      <c r="QUQ49" s="214"/>
      <c r="QUR49" s="214"/>
      <c r="QUS49" s="214"/>
      <c r="QUT49" s="214"/>
      <c r="QUU49" s="214"/>
      <c r="QUV49" s="214"/>
      <c r="QUW49" s="214"/>
      <c r="QUX49" s="214"/>
      <c r="QUY49" s="214"/>
      <c r="QUZ49" s="214"/>
      <c r="QVA49" s="214"/>
      <c r="QVB49" s="214"/>
      <c r="QVC49" s="214"/>
      <c r="QVD49" s="214"/>
      <c r="QVE49" s="214"/>
      <c r="QVF49" s="214"/>
      <c r="QVG49" s="214"/>
      <c r="QVH49" s="214"/>
      <c r="QVI49" s="214"/>
      <c r="QVJ49" s="214"/>
      <c r="QVK49" s="214"/>
      <c r="QVL49" s="214"/>
      <c r="QVM49" s="214"/>
      <c r="QVN49" s="214"/>
      <c r="QVO49" s="214"/>
      <c r="QVP49" s="214"/>
      <c r="QVQ49" s="214"/>
      <c r="QVR49" s="214"/>
      <c r="QVS49" s="214"/>
      <c r="QVT49" s="214"/>
      <c r="QVU49" s="214"/>
      <c r="QVV49" s="214"/>
      <c r="QVW49" s="214"/>
      <c r="QVX49" s="214"/>
      <c r="QVY49" s="214"/>
      <c r="QVZ49" s="214"/>
      <c r="QWA49" s="214"/>
      <c r="QWB49" s="214"/>
      <c r="QWC49" s="214"/>
      <c r="QWD49" s="214"/>
      <c r="QWE49" s="214"/>
      <c r="QWF49" s="214"/>
      <c r="QWG49" s="214"/>
      <c r="QWH49" s="214"/>
      <c r="QWI49" s="214"/>
      <c r="QWJ49" s="214"/>
      <c r="QWK49" s="214"/>
      <c r="QWL49" s="214"/>
      <c r="QWM49" s="214"/>
      <c r="QWN49" s="214"/>
      <c r="QWO49" s="214"/>
      <c r="QWP49" s="214"/>
      <c r="QWQ49" s="214"/>
      <c r="QWR49" s="214"/>
      <c r="QWS49" s="214"/>
      <c r="QWT49" s="214"/>
      <c r="QWU49" s="214"/>
      <c r="QWV49" s="214"/>
      <c r="QWW49" s="214"/>
      <c r="QWX49" s="214"/>
      <c r="QWY49" s="214"/>
      <c r="QWZ49" s="214"/>
      <c r="QXA49" s="214"/>
      <c r="QXB49" s="214"/>
      <c r="QXC49" s="214"/>
      <c r="QXD49" s="214"/>
      <c r="QXE49" s="214"/>
      <c r="QXF49" s="214"/>
      <c r="QXG49" s="214"/>
      <c r="QXH49" s="214"/>
      <c r="QXI49" s="214"/>
      <c r="QXJ49" s="214"/>
      <c r="QXK49" s="214"/>
      <c r="QXL49" s="214"/>
      <c r="QXM49" s="214"/>
      <c r="QXN49" s="214"/>
      <c r="QXO49" s="214"/>
      <c r="QXP49" s="214"/>
      <c r="QXQ49" s="214"/>
      <c r="QXR49" s="214"/>
      <c r="QXS49" s="214"/>
      <c r="QXT49" s="214"/>
      <c r="QXU49" s="214"/>
      <c r="QXV49" s="214"/>
      <c r="QXW49" s="214"/>
      <c r="QXX49" s="214"/>
      <c r="QXY49" s="214"/>
      <c r="QXZ49" s="214"/>
      <c r="QYA49" s="214"/>
      <c r="QYB49" s="214"/>
      <c r="QYC49" s="214"/>
      <c r="QYD49" s="214"/>
      <c r="QYE49" s="214"/>
      <c r="QYF49" s="214"/>
      <c r="QYG49" s="214"/>
      <c r="QYH49" s="214"/>
      <c r="QYI49" s="214"/>
      <c r="QYJ49" s="214"/>
      <c r="QYK49" s="214"/>
      <c r="QYL49" s="214"/>
      <c r="QYM49" s="214"/>
      <c r="QYN49" s="214"/>
      <c r="QYO49" s="214"/>
      <c r="QYP49" s="214"/>
      <c r="QYQ49" s="214"/>
      <c r="QYR49" s="214"/>
      <c r="QYS49" s="214"/>
      <c r="QYT49" s="214"/>
      <c r="QYU49" s="214"/>
      <c r="QYV49" s="214"/>
      <c r="QYW49" s="214"/>
      <c r="QYX49" s="214"/>
      <c r="QYY49" s="214"/>
      <c r="QYZ49" s="214"/>
      <c r="QZA49" s="214"/>
      <c r="QZB49" s="214"/>
      <c r="QZC49" s="214"/>
      <c r="QZD49" s="214"/>
      <c r="QZE49" s="214"/>
      <c r="QZF49" s="214"/>
      <c r="QZG49" s="214"/>
      <c r="QZH49" s="214"/>
      <c r="QZI49" s="214"/>
      <c r="QZJ49" s="214"/>
      <c r="QZK49" s="214"/>
      <c r="QZL49" s="214"/>
      <c r="QZM49" s="214"/>
      <c r="QZN49" s="214"/>
      <c r="QZO49" s="214"/>
      <c r="QZP49" s="214"/>
      <c r="QZQ49" s="214"/>
      <c r="QZR49" s="214"/>
      <c r="QZS49" s="214"/>
      <c r="QZT49" s="214"/>
      <c r="QZU49" s="214"/>
      <c r="QZV49" s="214"/>
      <c r="QZW49" s="214"/>
      <c r="QZX49" s="214"/>
      <c r="QZY49" s="214"/>
      <c r="QZZ49" s="214"/>
      <c r="RAA49" s="214"/>
      <c r="RAB49" s="214"/>
      <c r="RAC49" s="214"/>
      <c r="RAD49" s="214"/>
      <c r="RAE49" s="214"/>
      <c r="RAF49" s="214"/>
      <c r="RAG49" s="214"/>
      <c r="RAH49" s="214"/>
      <c r="RAI49" s="214"/>
      <c r="RAJ49" s="214"/>
      <c r="RAK49" s="214"/>
      <c r="RAL49" s="214"/>
      <c r="RAM49" s="214"/>
      <c r="RAN49" s="214"/>
      <c r="RAO49" s="214"/>
      <c r="RAP49" s="214"/>
      <c r="RAQ49" s="214"/>
      <c r="RAR49" s="214"/>
      <c r="RAS49" s="214"/>
      <c r="RAT49" s="214"/>
      <c r="RAU49" s="214"/>
      <c r="RAV49" s="214"/>
      <c r="RAW49" s="214"/>
      <c r="RAX49" s="214"/>
      <c r="RAY49" s="214"/>
      <c r="RAZ49" s="214"/>
      <c r="RBA49" s="214"/>
      <c r="RBB49" s="214"/>
      <c r="RBC49" s="214"/>
      <c r="RBD49" s="214"/>
      <c r="RBE49" s="214"/>
      <c r="RBF49" s="214"/>
      <c r="RBG49" s="214"/>
      <c r="RBH49" s="214"/>
      <c r="RBI49" s="214"/>
      <c r="RBJ49" s="214"/>
      <c r="RBK49" s="214"/>
      <c r="RBL49" s="214"/>
      <c r="RBM49" s="214"/>
      <c r="RBN49" s="214"/>
      <c r="RBO49" s="214"/>
      <c r="RBP49" s="214"/>
      <c r="RBQ49" s="214"/>
      <c r="RBR49" s="214"/>
      <c r="RBS49" s="214"/>
      <c r="RBT49" s="214"/>
      <c r="RBU49" s="214"/>
      <c r="RBV49" s="214"/>
      <c r="RBW49" s="214"/>
      <c r="RBX49" s="214"/>
      <c r="RBY49" s="214"/>
      <c r="RBZ49" s="214"/>
      <c r="RCA49" s="214"/>
      <c r="RCB49" s="214"/>
      <c r="RCC49" s="214"/>
      <c r="RCD49" s="214"/>
      <c r="RCE49" s="214"/>
      <c r="RCF49" s="214"/>
      <c r="RCG49" s="214"/>
      <c r="RCH49" s="214"/>
      <c r="RCI49" s="214"/>
      <c r="RCJ49" s="214"/>
      <c r="RCK49" s="214"/>
      <c r="RCL49" s="214"/>
      <c r="RCM49" s="214"/>
      <c r="RCN49" s="214"/>
      <c r="RCO49" s="214"/>
      <c r="RCP49" s="214"/>
      <c r="RCQ49" s="214"/>
      <c r="RCR49" s="214"/>
      <c r="RCS49" s="214"/>
      <c r="RCT49" s="214"/>
      <c r="RCU49" s="214"/>
      <c r="RCV49" s="214"/>
      <c r="RCW49" s="214"/>
      <c r="RCX49" s="214"/>
      <c r="RCY49" s="214"/>
      <c r="RCZ49" s="214"/>
      <c r="RDA49" s="214"/>
      <c r="RDB49" s="214"/>
      <c r="RDC49" s="214"/>
      <c r="RDD49" s="214"/>
      <c r="RDE49" s="214"/>
      <c r="RDF49" s="214"/>
      <c r="RDG49" s="214"/>
      <c r="RDH49" s="214"/>
      <c r="RDI49" s="214"/>
      <c r="RDJ49" s="214"/>
      <c r="RDK49" s="214"/>
      <c r="RDL49" s="214"/>
      <c r="RDM49" s="214"/>
      <c r="RDN49" s="214"/>
      <c r="RDO49" s="214"/>
      <c r="RDP49" s="214"/>
      <c r="RDQ49" s="214"/>
      <c r="RDR49" s="214"/>
      <c r="RDS49" s="214"/>
      <c r="RDT49" s="214"/>
      <c r="RDU49" s="214"/>
      <c r="RDV49" s="214"/>
      <c r="RDW49" s="214"/>
      <c r="RDX49" s="214"/>
      <c r="RDY49" s="214"/>
      <c r="RDZ49" s="214"/>
      <c r="REA49" s="214"/>
      <c r="REB49" s="214"/>
      <c r="REC49" s="214"/>
      <c r="RED49" s="214"/>
      <c r="REE49" s="214"/>
      <c r="REF49" s="214"/>
      <c r="REG49" s="214"/>
      <c r="REH49" s="214"/>
      <c r="REI49" s="214"/>
      <c r="REJ49" s="214"/>
      <c r="REK49" s="214"/>
      <c r="REL49" s="214"/>
      <c r="REM49" s="214"/>
      <c r="REN49" s="214"/>
      <c r="REO49" s="214"/>
      <c r="REP49" s="214"/>
      <c r="REQ49" s="214"/>
      <c r="RER49" s="214"/>
      <c r="RES49" s="214"/>
      <c r="RET49" s="214"/>
      <c r="REU49" s="214"/>
      <c r="REV49" s="214"/>
      <c r="REW49" s="214"/>
      <c r="REX49" s="214"/>
      <c r="REY49" s="214"/>
      <c r="REZ49" s="214"/>
      <c r="RFA49" s="214"/>
      <c r="RFB49" s="214"/>
      <c r="RFC49" s="214"/>
      <c r="RFD49" s="214"/>
      <c r="RFE49" s="214"/>
      <c r="RFF49" s="214"/>
      <c r="RFG49" s="214"/>
      <c r="RFH49" s="214"/>
      <c r="RFI49" s="214"/>
      <c r="RFJ49" s="214"/>
      <c r="RFK49" s="214"/>
      <c r="RFL49" s="214"/>
      <c r="RFM49" s="214"/>
      <c r="RFN49" s="214"/>
      <c r="RFO49" s="214"/>
      <c r="RFP49" s="214"/>
      <c r="RFQ49" s="214"/>
      <c r="RFR49" s="214"/>
      <c r="RFS49" s="214"/>
      <c r="RFT49" s="214"/>
      <c r="RFU49" s="214"/>
      <c r="RFV49" s="214"/>
      <c r="RFW49" s="214"/>
      <c r="RFX49" s="214"/>
      <c r="RFY49" s="214"/>
      <c r="RFZ49" s="214"/>
      <c r="RGA49" s="214"/>
      <c r="RGB49" s="214"/>
      <c r="RGC49" s="214"/>
      <c r="RGD49" s="214"/>
      <c r="RGE49" s="214"/>
      <c r="RGF49" s="214"/>
      <c r="RGG49" s="214"/>
      <c r="RGH49" s="214"/>
      <c r="RGI49" s="214"/>
      <c r="RGJ49" s="214"/>
      <c r="RGK49" s="214"/>
      <c r="RGL49" s="214"/>
      <c r="RGM49" s="214"/>
      <c r="RGN49" s="214"/>
      <c r="RGO49" s="214"/>
      <c r="RGP49" s="214"/>
      <c r="RGQ49" s="214"/>
      <c r="RGR49" s="214"/>
      <c r="RGS49" s="214"/>
      <c r="RGT49" s="214"/>
      <c r="RGU49" s="214"/>
      <c r="RGV49" s="214"/>
      <c r="RGW49" s="214"/>
      <c r="RGX49" s="214"/>
      <c r="RGY49" s="214"/>
      <c r="RGZ49" s="214"/>
      <c r="RHA49" s="214"/>
      <c r="RHB49" s="214"/>
      <c r="RHC49" s="214"/>
      <c r="RHD49" s="214"/>
      <c r="RHE49" s="214"/>
      <c r="RHF49" s="214"/>
      <c r="RHG49" s="214"/>
      <c r="RHH49" s="214"/>
      <c r="RHI49" s="214"/>
      <c r="RHJ49" s="214"/>
      <c r="RHK49" s="214"/>
      <c r="RHL49" s="214"/>
      <c r="RHM49" s="214"/>
      <c r="RHN49" s="214"/>
      <c r="RHO49" s="214"/>
      <c r="RHP49" s="214"/>
      <c r="RHQ49" s="214"/>
      <c r="RHR49" s="214"/>
      <c r="RHS49" s="214"/>
      <c r="RHT49" s="214"/>
      <c r="RHU49" s="214"/>
      <c r="RHV49" s="214"/>
      <c r="RHW49" s="214"/>
      <c r="RHX49" s="214"/>
      <c r="RHY49" s="214"/>
      <c r="RHZ49" s="214"/>
      <c r="RIA49" s="214"/>
      <c r="RIB49" s="214"/>
      <c r="RIC49" s="214"/>
      <c r="RID49" s="214"/>
      <c r="RIE49" s="214"/>
      <c r="RIF49" s="214"/>
      <c r="RIG49" s="214"/>
      <c r="RIH49" s="214"/>
      <c r="RII49" s="214"/>
      <c r="RIJ49" s="214"/>
      <c r="RIK49" s="214"/>
      <c r="RIL49" s="214"/>
      <c r="RIM49" s="214"/>
      <c r="RIN49" s="214"/>
      <c r="RIO49" s="214"/>
      <c r="RIP49" s="214"/>
      <c r="RIQ49" s="214"/>
      <c r="RIR49" s="214"/>
      <c r="RIS49" s="214"/>
      <c r="RIT49" s="214"/>
      <c r="RIU49" s="214"/>
      <c r="RIV49" s="214"/>
      <c r="RIW49" s="214"/>
      <c r="RIX49" s="214"/>
      <c r="RIY49" s="214"/>
      <c r="RIZ49" s="214"/>
      <c r="RJA49" s="214"/>
      <c r="RJB49" s="214"/>
      <c r="RJC49" s="214"/>
      <c r="RJD49" s="214"/>
      <c r="RJE49" s="214"/>
      <c r="RJF49" s="214"/>
      <c r="RJG49" s="214"/>
      <c r="RJH49" s="214"/>
      <c r="RJI49" s="214"/>
      <c r="RJJ49" s="214"/>
      <c r="RJK49" s="214"/>
      <c r="RJL49" s="214"/>
      <c r="RJM49" s="214"/>
      <c r="RJN49" s="214"/>
      <c r="RJO49" s="214"/>
      <c r="RJP49" s="214"/>
      <c r="RJQ49" s="214"/>
      <c r="RJR49" s="214"/>
      <c r="RJS49" s="214"/>
      <c r="RJT49" s="214"/>
      <c r="RJU49" s="214"/>
      <c r="RJV49" s="214"/>
      <c r="RJW49" s="214"/>
      <c r="RJX49" s="214"/>
      <c r="RJY49" s="214"/>
      <c r="RJZ49" s="214"/>
      <c r="RKA49" s="214"/>
      <c r="RKB49" s="214"/>
      <c r="RKC49" s="214"/>
      <c r="RKD49" s="214"/>
      <c r="RKE49" s="214"/>
      <c r="RKF49" s="214"/>
      <c r="RKG49" s="214"/>
      <c r="RKH49" s="214"/>
      <c r="RKI49" s="214"/>
      <c r="RKJ49" s="214"/>
      <c r="RKK49" s="214"/>
      <c r="RKL49" s="214"/>
      <c r="RKM49" s="214"/>
      <c r="RKN49" s="214"/>
      <c r="RKO49" s="214"/>
      <c r="RKP49" s="214"/>
      <c r="RKQ49" s="214"/>
      <c r="RKR49" s="214"/>
      <c r="RKS49" s="214"/>
      <c r="RKT49" s="214"/>
      <c r="RKU49" s="214"/>
      <c r="RKV49" s="214"/>
      <c r="RKW49" s="214"/>
      <c r="RKX49" s="214"/>
      <c r="RKY49" s="214"/>
      <c r="RKZ49" s="214"/>
      <c r="RLA49" s="214"/>
      <c r="RLB49" s="214"/>
      <c r="RLC49" s="214"/>
      <c r="RLD49" s="214"/>
      <c r="RLE49" s="214"/>
      <c r="RLF49" s="214"/>
      <c r="RLG49" s="214"/>
      <c r="RLH49" s="214"/>
      <c r="RLI49" s="214"/>
      <c r="RLJ49" s="214"/>
      <c r="RLK49" s="214"/>
      <c r="RLL49" s="214"/>
      <c r="RLM49" s="214"/>
      <c r="RLN49" s="214"/>
      <c r="RLO49" s="214"/>
      <c r="RLP49" s="214"/>
      <c r="RLQ49" s="214"/>
      <c r="RLR49" s="214"/>
      <c r="RLS49" s="214"/>
      <c r="RLT49" s="214"/>
      <c r="RLU49" s="214"/>
      <c r="RLV49" s="214"/>
      <c r="RLW49" s="214"/>
      <c r="RLX49" s="214"/>
      <c r="RLY49" s="214"/>
      <c r="RLZ49" s="214"/>
      <c r="RMA49" s="214"/>
      <c r="RMB49" s="214"/>
      <c r="RMC49" s="214"/>
      <c r="RMD49" s="214"/>
      <c r="RME49" s="214"/>
      <c r="RMF49" s="214"/>
      <c r="RMG49" s="214"/>
      <c r="RMH49" s="214"/>
      <c r="RMI49" s="214"/>
      <c r="RMJ49" s="214"/>
      <c r="RMK49" s="214"/>
      <c r="RML49" s="214"/>
      <c r="RMM49" s="214"/>
      <c r="RMN49" s="214"/>
      <c r="RMO49" s="214"/>
      <c r="RMP49" s="214"/>
      <c r="RMQ49" s="214"/>
      <c r="RMR49" s="214"/>
      <c r="RMS49" s="214"/>
      <c r="RMT49" s="214"/>
      <c r="RMU49" s="214"/>
      <c r="RMV49" s="214"/>
      <c r="RMW49" s="214"/>
      <c r="RMX49" s="214"/>
      <c r="RMY49" s="214"/>
      <c r="RMZ49" s="214"/>
      <c r="RNA49" s="214"/>
      <c r="RNB49" s="214"/>
      <c r="RNC49" s="214"/>
      <c r="RND49" s="214"/>
      <c r="RNE49" s="214"/>
      <c r="RNF49" s="214"/>
      <c r="RNG49" s="214"/>
      <c r="RNH49" s="214"/>
      <c r="RNI49" s="214"/>
      <c r="RNJ49" s="214"/>
      <c r="RNK49" s="214"/>
      <c r="RNL49" s="214"/>
      <c r="RNM49" s="214"/>
      <c r="RNN49" s="214"/>
      <c r="RNO49" s="214"/>
      <c r="RNP49" s="214"/>
      <c r="RNQ49" s="214"/>
      <c r="RNR49" s="214"/>
      <c r="RNS49" s="214"/>
      <c r="RNT49" s="214"/>
      <c r="RNU49" s="214"/>
      <c r="RNV49" s="214"/>
      <c r="RNW49" s="214"/>
      <c r="RNX49" s="214"/>
      <c r="RNY49" s="214"/>
      <c r="RNZ49" s="214"/>
      <c r="ROA49" s="214"/>
      <c r="ROB49" s="214"/>
      <c r="ROC49" s="214"/>
      <c r="ROD49" s="214"/>
      <c r="ROE49" s="214"/>
      <c r="ROF49" s="214"/>
      <c r="ROG49" s="214"/>
      <c r="ROH49" s="214"/>
      <c r="ROI49" s="214"/>
      <c r="ROJ49" s="214"/>
      <c r="ROK49" s="214"/>
      <c r="ROL49" s="214"/>
      <c r="ROM49" s="214"/>
      <c r="RON49" s="214"/>
      <c r="ROO49" s="214"/>
      <c r="ROP49" s="214"/>
      <c r="ROQ49" s="214"/>
      <c r="ROR49" s="214"/>
      <c r="ROS49" s="214"/>
      <c r="ROT49" s="214"/>
      <c r="ROU49" s="214"/>
      <c r="ROV49" s="214"/>
      <c r="ROW49" s="214"/>
      <c r="ROX49" s="214"/>
      <c r="ROY49" s="214"/>
      <c r="ROZ49" s="214"/>
      <c r="RPA49" s="214"/>
      <c r="RPB49" s="214"/>
      <c r="RPC49" s="214"/>
      <c r="RPD49" s="214"/>
      <c r="RPE49" s="214"/>
      <c r="RPF49" s="214"/>
      <c r="RPG49" s="214"/>
      <c r="RPH49" s="214"/>
      <c r="RPI49" s="214"/>
      <c r="RPJ49" s="214"/>
      <c r="RPK49" s="214"/>
      <c r="RPL49" s="214"/>
      <c r="RPM49" s="214"/>
      <c r="RPN49" s="214"/>
      <c r="RPO49" s="214"/>
      <c r="RPP49" s="214"/>
      <c r="RPQ49" s="214"/>
      <c r="RPR49" s="214"/>
      <c r="RPS49" s="214"/>
      <c r="RPT49" s="214"/>
      <c r="RPU49" s="214"/>
      <c r="RPV49" s="214"/>
      <c r="RPW49" s="214"/>
      <c r="RPX49" s="214"/>
      <c r="RPY49" s="214"/>
      <c r="RPZ49" s="214"/>
      <c r="RQA49" s="214"/>
      <c r="RQB49" s="214"/>
      <c r="RQC49" s="214"/>
      <c r="RQD49" s="214"/>
      <c r="RQE49" s="214"/>
      <c r="RQF49" s="214"/>
      <c r="RQG49" s="214"/>
      <c r="RQH49" s="214"/>
      <c r="RQI49" s="214"/>
      <c r="RQJ49" s="214"/>
      <c r="RQK49" s="214"/>
      <c r="RQL49" s="214"/>
      <c r="RQM49" s="214"/>
      <c r="RQN49" s="214"/>
      <c r="RQO49" s="214"/>
      <c r="RQP49" s="214"/>
      <c r="RQQ49" s="214"/>
      <c r="RQR49" s="214"/>
      <c r="RQS49" s="214"/>
      <c r="RQT49" s="214"/>
      <c r="RQU49" s="214"/>
      <c r="RQV49" s="214"/>
      <c r="RQW49" s="214"/>
      <c r="RQX49" s="214"/>
      <c r="RQY49" s="214"/>
      <c r="RQZ49" s="214"/>
      <c r="RRA49" s="214"/>
      <c r="RRB49" s="214"/>
      <c r="RRC49" s="214"/>
      <c r="RRD49" s="214"/>
      <c r="RRE49" s="214"/>
      <c r="RRF49" s="214"/>
      <c r="RRG49" s="214"/>
      <c r="RRH49" s="214"/>
      <c r="RRI49" s="214"/>
      <c r="RRJ49" s="214"/>
      <c r="RRK49" s="214"/>
      <c r="RRL49" s="214"/>
      <c r="RRM49" s="214"/>
      <c r="RRN49" s="214"/>
      <c r="RRO49" s="214"/>
      <c r="RRP49" s="214"/>
      <c r="RRQ49" s="214"/>
      <c r="RRR49" s="214"/>
      <c r="RRS49" s="214"/>
      <c r="RRT49" s="214"/>
      <c r="RRU49" s="214"/>
      <c r="RRV49" s="214"/>
      <c r="RRW49" s="214"/>
      <c r="RRX49" s="214"/>
      <c r="RRY49" s="214"/>
      <c r="RRZ49" s="214"/>
      <c r="RSA49" s="214"/>
      <c r="RSB49" s="214"/>
      <c r="RSC49" s="214"/>
      <c r="RSD49" s="214"/>
      <c r="RSE49" s="214"/>
      <c r="RSF49" s="214"/>
      <c r="RSG49" s="214"/>
      <c r="RSH49" s="214"/>
      <c r="RSI49" s="214"/>
      <c r="RSJ49" s="214"/>
      <c r="RSK49" s="214"/>
      <c r="RSL49" s="214"/>
      <c r="RSM49" s="214"/>
      <c r="RSN49" s="214"/>
      <c r="RSO49" s="214"/>
      <c r="RSP49" s="214"/>
      <c r="RSQ49" s="214"/>
      <c r="RSR49" s="214"/>
      <c r="RSS49" s="214"/>
      <c r="RST49" s="214"/>
      <c r="RSU49" s="214"/>
      <c r="RSV49" s="214"/>
      <c r="RSW49" s="214"/>
      <c r="RSX49" s="214"/>
      <c r="RSY49" s="214"/>
      <c r="RSZ49" s="214"/>
      <c r="RTA49" s="214"/>
      <c r="RTB49" s="214"/>
      <c r="RTC49" s="214"/>
      <c r="RTD49" s="214"/>
      <c r="RTE49" s="214"/>
      <c r="RTF49" s="214"/>
      <c r="RTG49" s="214"/>
      <c r="RTH49" s="214"/>
      <c r="RTI49" s="214"/>
      <c r="RTJ49" s="214"/>
      <c r="RTK49" s="214"/>
      <c r="RTL49" s="214"/>
      <c r="RTM49" s="214"/>
      <c r="RTN49" s="214"/>
      <c r="RTO49" s="214"/>
      <c r="RTP49" s="214"/>
      <c r="RTQ49" s="214"/>
      <c r="RTR49" s="214"/>
      <c r="RTS49" s="214"/>
      <c r="RTT49" s="214"/>
      <c r="RTU49" s="214"/>
      <c r="RTV49" s="214"/>
      <c r="RTW49" s="214"/>
      <c r="RTX49" s="214"/>
      <c r="RTY49" s="214"/>
      <c r="RTZ49" s="214"/>
      <c r="RUA49" s="214"/>
      <c r="RUB49" s="214"/>
      <c r="RUC49" s="214"/>
      <c r="RUD49" s="214"/>
      <c r="RUE49" s="214"/>
      <c r="RUF49" s="214"/>
      <c r="RUG49" s="214"/>
      <c r="RUH49" s="214"/>
      <c r="RUI49" s="214"/>
      <c r="RUJ49" s="214"/>
      <c r="RUK49" s="214"/>
      <c r="RUL49" s="214"/>
      <c r="RUM49" s="214"/>
      <c r="RUN49" s="214"/>
      <c r="RUO49" s="214"/>
      <c r="RUP49" s="214"/>
      <c r="RUQ49" s="214"/>
      <c r="RUR49" s="214"/>
      <c r="RUS49" s="214"/>
      <c r="RUT49" s="214"/>
      <c r="RUU49" s="214"/>
      <c r="RUV49" s="214"/>
      <c r="RUW49" s="214"/>
      <c r="RUX49" s="214"/>
      <c r="RUY49" s="214"/>
      <c r="RUZ49" s="214"/>
      <c r="RVA49" s="214"/>
      <c r="RVB49" s="214"/>
      <c r="RVC49" s="214"/>
      <c r="RVD49" s="214"/>
      <c r="RVE49" s="214"/>
      <c r="RVF49" s="214"/>
      <c r="RVG49" s="214"/>
      <c r="RVH49" s="214"/>
      <c r="RVI49" s="214"/>
      <c r="RVJ49" s="214"/>
      <c r="RVK49" s="214"/>
      <c r="RVL49" s="214"/>
      <c r="RVM49" s="214"/>
      <c r="RVN49" s="214"/>
      <c r="RVO49" s="214"/>
      <c r="RVP49" s="214"/>
      <c r="RVQ49" s="214"/>
      <c r="RVR49" s="214"/>
      <c r="RVS49" s="214"/>
      <c r="RVT49" s="214"/>
      <c r="RVU49" s="214"/>
      <c r="RVV49" s="214"/>
      <c r="RVW49" s="214"/>
      <c r="RVX49" s="214"/>
      <c r="RVY49" s="214"/>
      <c r="RVZ49" s="214"/>
      <c r="RWA49" s="214"/>
      <c r="RWB49" s="214"/>
      <c r="RWC49" s="214"/>
      <c r="RWD49" s="214"/>
      <c r="RWE49" s="214"/>
      <c r="RWF49" s="214"/>
      <c r="RWG49" s="214"/>
      <c r="RWH49" s="214"/>
      <c r="RWI49" s="214"/>
      <c r="RWJ49" s="214"/>
      <c r="RWK49" s="214"/>
      <c r="RWL49" s="214"/>
      <c r="RWM49" s="214"/>
      <c r="RWN49" s="214"/>
      <c r="RWO49" s="214"/>
      <c r="RWP49" s="214"/>
      <c r="RWQ49" s="214"/>
      <c r="RWR49" s="214"/>
      <c r="RWS49" s="214"/>
      <c r="RWT49" s="214"/>
      <c r="RWU49" s="214"/>
      <c r="RWV49" s="214"/>
      <c r="RWW49" s="214"/>
      <c r="RWX49" s="214"/>
      <c r="RWY49" s="214"/>
      <c r="RWZ49" s="214"/>
      <c r="RXA49" s="214"/>
      <c r="RXB49" s="214"/>
      <c r="RXC49" s="214"/>
      <c r="RXD49" s="214"/>
      <c r="RXE49" s="214"/>
      <c r="RXF49" s="214"/>
      <c r="RXG49" s="214"/>
      <c r="RXH49" s="214"/>
      <c r="RXI49" s="214"/>
      <c r="RXJ49" s="214"/>
      <c r="RXK49" s="214"/>
      <c r="RXL49" s="214"/>
      <c r="RXM49" s="214"/>
      <c r="RXN49" s="214"/>
      <c r="RXO49" s="214"/>
      <c r="RXP49" s="214"/>
      <c r="RXQ49" s="214"/>
      <c r="RXR49" s="214"/>
      <c r="RXS49" s="214"/>
      <c r="RXT49" s="214"/>
      <c r="RXU49" s="214"/>
      <c r="RXV49" s="214"/>
      <c r="RXW49" s="214"/>
      <c r="RXX49" s="214"/>
      <c r="RXY49" s="214"/>
      <c r="RXZ49" s="214"/>
      <c r="RYA49" s="214"/>
      <c r="RYB49" s="214"/>
      <c r="RYC49" s="214"/>
      <c r="RYD49" s="214"/>
      <c r="RYE49" s="214"/>
      <c r="RYF49" s="214"/>
      <c r="RYG49" s="214"/>
      <c r="RYH49" s="214"/>
      <c r="RYI49" s="214"/>
      <c r="RYJ49" s="214"/>
      <c r="RYK49" s="214"/>
      <c r="RYL49" s="214"/>
      <c r="RYM49" s="214"/>
      <c r="RYN49" s="214"/>
      <c r="RYO49" s="214"/>
      <c r="RYP49" s="214"/>
      <c r="RYQ49" s="214"/>
      <c r="RYR49" s="214"/>
      <c r="RYS49" s="214"/>
      <c r="RYT49" s="214"/>
      <c r="RYU49" s="214"/>
      <c r="RYV49" s="214"/>
      <c r="RYW49" s="214"/>
      <c r="RYX49" s="214"/>
      <c r="RYY49" s="214"/>
      <c r="RYZ49" s="214"/>
      <c r="RZA49" s="214"/>
      <c r="RZB49" s="214"/>
      <c r="RZC49" s="214"/>
      <c r="RZD49" s="214"/>
      <c r="RZE49" s="214"/>
      <c r="RZF49" s="214"/>
      <c r="RZG49" s="214"/>
      <c r="RZH49" s="214"/>
      <c r="RZI49" s="214"/>
      <c r="RZJ49" s="214"/>
      <c r="RZK49" s="214"/>
      <c r="RZL49" s="214"/>
      <c r="RZM49" s="214"/>
      <c r="RZN49" s="214"/>
      <c r="RZO49" s="214"/>
      <c r="RZP49" s="214"/>
      <c r="RZQ49" s="214"/>
      <c r="RZR49" s="214"/>
      <c r="RZS49" s="214"/>
      <c r="RZT49" s="214"/>
      <c r="RZU49" s="214"/>
      <c r="RZV49" s="214"/>
      <c r="RZW49" s="214"/>
      <c r="RZX49" s="214"/>
      <c r="RZY49" s="214"/>
      <c r="RZZ49" s="214"/>
      <c r="SAA49" s="214"/>
      <c r="SAB49" s="214"/>
      <c r="SAC49" s="214"/>
      <c r="SAD49" s="214"/>
      <c r="SAE49" s="214"/>
      <c r="SAF49" s="214"/>
      <c r="SAG49" s="214"/>
      <c r="SAH49" s="214"/>
      <c r="SAI49" s="214"/>
      <c r="SAJ49" s="214"/>
      <c r="SAK49" s="214"/>
      <c r="SAL49" s="214"/>
      <c r="SAM49" s="214"/>
      <c r="SAN49" s="214"/>
      <c r="SAO49" s="214"/>
      <c r="SAP49" s="214"/>
      <c r="SAQ49" s="214"/>
      <c r="SAR49" s="214"/>
      <c r="SAS49" s="214"/>
      <c r="SAT49" s="214"/>
      <c r="SAU49" s="214"/>
      <c r="SAV49" s="214"/>
      <c r="SAW49" s="214"/>
      <c r="SAX49" s="214"/>
      <c r="SAY49" s="214"/>
      <c r="SAZ49" s="214"/>
      <c r="SBA49" s="214"/>
      <c r="SBB49" s="214"/>
      <c r="SBC49" s="214"/>
      <c r="SBD49" s="214"/>
      <c r="SBE49" s="214"/>
      <c r="SBF49" s="214"/>
      <c r="SBG49" s="214"/>
      <c r="SBH49" s="214"/>
      <c r="SBI49" s="214"/>
      <c r="SBJ49" s="214"/>
      <c r="SBK49" s="214"/>
      <c r="SBL49" s="214"/>
      <c r="SBM49" s="214"/>
      <c r="SBN49" s="214"/>
      <c r="SBO49" s="214"/>
      <c r="SBP49" s="214"/>
      <c r="SBQ49" s="214"/>
      <c r="SBR49" s="214"/>
      <c r="SBS49" s="214"/>
      <c r="SBT49" s="214"/>
      <c r="SBU49" s="214"/>
      <c r="SBV49" s="214"/>
      <c r="SBW49" s="214"/>
      <c r="SBX49" s="214"/>
      <c r="SBY49" s="214"/>
      <c r="SBZ49" s="214"/>
      <c r="SCA49" s="214"/>
      <c r="SCB49" s="214"/>
      <c r="SCC49" s="214"/>
      <c r="SCD49" s="214"/>
      <c r="SCE49" s="214"/>
      <c r="SCF49" s="214"/>
      <c r="SCG49" s="214"/>
      <c r="SCH49" s="214"/>
      <c r="SCI49" s="214"/>
      <c r="SCJ49" s="214"/>
      <c r="SCK49" s="214"/>
      <c r="SCL49" s="214"/>
      <c r="SCM49" s="214"/>
      <c r="SCN49" s="214"/>
      <c r="SCO49" s="214"/>
      <c r="SCP49" s="214"/>
      <c r="SCQ49" s="214"/>
      <c r="SCR49" s="214"/>
      <c r="SCS49" s="214"/>
      <c r="SCT49" s="214"/>
      <c r="SCU49" s="214"/>
      <c r="SCV49" s="214"/>
      <c r="SCW49" s="214"/>
      <c r="SCX49" s="214"/>
      <c r="SCY49" s="214"/>
      <c r="SCZ49" s="214"/>
      <c r="SDA49" s="214"/>
      <c r="SDB49" s="214"/>
      <c r="SDC49" s="214"/>
      <c r="SDD49" s="214"/>
      <c r="SDE49" s="214"/>
      <c r="SDF49" s="214"/>
      <c r="SDG49" s="214"/>
      <c r="SDH49" s="214"/>
      <c r="SDI49" s="214"/>
      <c r="SDJ49" s="214"/>
      <c r="SDK49" s="214"/>
      <c r="SDL49" s="214"/>
      <c r="SDM49" s="214"/>
      <c r="SDN49" s="214"/>
      <c r="SDO49" s="214"/>
      <c r="SDP49" s="214"/>
      <c r="SDQ49" s="214"/>
      <c r="SDR49" s="214"/>
      <c r="SDS49" s="214"/>
      <c r="SDT49" s="214"/>
      <c r="SDU49" s="214"/>
      <c r="SDV49" s="214"/>
      <c r="SDW49" s="214"/>
      <c r="SDX49" s="214"/>
      <c r="SDY49" s="214"/>
      <c r="SDZ49" s="214"/>
      <c r="SEA49" s="214"/>
      <c r="SEB49" s="214"/>
      <c r="SEC49" s="214"/>
      <c r="SED49" s="214"/>
      <c r="SEE49" s="214"/>
      <c r="SEF49" s="214"/>
      <c r="SEG49" s="214"/>
      <c r="SEH49" s="214"/>
      <c r="SEI49" s="214"/>
      <c r="SEJ49" s="214"/>
      <c r="SEK49" s="214"/>
      <c r="SEL49" s="214"/>
      <c r="SEM49" s="214"/>
      <c r="SEN49" s="214"/>
      <c r="SEO49" s="214"/>
      <c r="SEP49" s="214"/>
      <c r="SEQ49" s="214"/>
      <c r="SER49" s="214"/>
      <c r="SES49" s="214"/>
      <c r="SET49" s="214"/>
      <c r="SEU49" s="214"/>
      <c r="SEV49" s="214"/>
      <c r="SEW49" s="214"/>
      <c r="SEX49" s="214"/>
      <c r="SEY49" s="214"/>
      <c r="SEZ49" s="214"/>
      <c r="SFA49" s="214"/>
      <c r="SFB49" s="214"/>
      <c r="SFC49" s="214"/>
      <c r="SFD49" s="214"/>
      <c r="SFE49" s="214"/>
      <c r="SFF49" s="214"/>
      <c r="SFG49" s="214"/>
      <c r="SFH49" s="214"/>
      <c r="SFI49" s="214"/>
      <c r="SFJ49" s="214"/>
      <c r="SFK49" s="214"/>
      <c r="SFL49" s="214"/>
      <c r="SFM49" s="214"/>
      <c r="SFN49" s="214"/>
      <c r="SFO49" s="214"/>
      <c r="SFP49" s="214"/>
      <c r="SFQ49" s="214"/>
      <c r="SFR49" s="214"/>
      <c r="SFS49" s="214"/>
      <c r="SFT49" s="214"/>
      <c r="SFU49" s="214"/>
      <c r="SFV49" s="214"/>
      <c r="SFW49" s="214"/>
      <c r="SFX49" s="214"/>
      <c r="SFY49" s="214"/>
      <c r="SFZ49" s="214"/>
      <c r="SGA49" s="214"/>
      <c r="SGB49" s="214"/>
      <c r="SGC49" s="214"/>
      <c r="SGD49" s="214"/>
      <c r="SGE49" s="214"/>
      <c r="SGF49" s="214"/>
      <c r="SGG49" s="214"/>
      <c r="SGH49" s="214"/>
      <c r="SGI49" s="214"/>
      <c r="SGJ49" s="214"/>
      <c r="SGK49" s="214"/>
      <c r="SGL49" s="214"/>
      <c r="SGM49" s="214"/>
      <c r="SGN49" s="214"/>
      <c r="SGO49" s="214"/>
      <c r="SGP49" s="214"/>
      <c r="SGQ49" s="214"/>
      <c r="SGR49" s="214"/>
      <c r="SGS49" s="214"/>
      <c r="SGT49" s="214"/>
      <c r="SGU49" s="214"/>
      <c r="SGV49" s="214"/>
      <c r="SGW49" s="214"/>
      <c r="SGX49" s="214"/>
      <c r="SGY49" s="214"/>
      <c r="SGZ49" s="214"/>
      <c r="SHA49" s="214"/>
      <c r="SHB49" s="214"/>
      <c r="SHC49" s="214"/>
      <c r="SHD49" s="214"/>
      <c r="SHE49" s="214"/>
      <c r="SHF49" s="214"/>
      <c r="SHG49" s="214"/>
      <c r="SHH49" s="214"/>
      <c r="SHI49" s="214"/>
      <c r="SHJ49" s="214"/>
      <c r="SHK49" s="214"/>
      <c r="SHL49" s="214"/>
      <c r="SHM49" s="214"/>
      <c r="SHN49" s="214"/>
      <c r="SHO49" s="214"/>
      <c r="SHP49" s="214"/>
      <c r="SHQ49" s="214"/>
      <c r="SHR49" s="214"/>
      <c r="SHS49" s="214"/>
      <c r="SHT49" s="214"/>
      <c r="SHU49" s="214"/>
      <c r="SHV49" s="214"/>
      <c r="SHW49" s="214"/>
      <c r="SHX49" s="214"/>
      <c r="SHY49" s="214"/>
      <c r="SHZ49" s="214"/>
      <c r="SIA49" s="214"/>
      <c r="SIB49" s="214"/>
      <c r="SIC49" s="214"/>
      <c r="SID49" s="214"/>
      <c r="SIE49" s="214"/>
      <c r="SIF49" s="214"/>
      <c r="SIG49" s="214"/>
      <c r="SIH49" s="214"/>
      <c r="SII49" s="214"/>
      <c r="SIJ49" s="214"/>
      <c r="SIK49" s="214"/>
      <c r="SIL49" s="214"/>
      <c r="SIM49" s="214"/>
      <c r="SIN49" s="214"/>
      <c r="SIO49" s="214"/>
      <c r="SIP49" s="214"/>
      <c r="SIQ49" s="214"/>
      <c r="SIR49" s="214"/>
      <c r="SIS49" s="214"/>
      <c r="SIT49" s="214"/>
      <c r="SIU49" s="214"/>
      <c r="SIV49" s="214"/>
      <c r="SIW49" s="214"/>
      <c r="SIX49" s="214"/>
      <c r="SIY49" s="214"/>
      <c r="SIZ49" s="214"/>
      <c r="SJA49" s="214"/>
      <c r="SJB49" s="214"/>
      <c r="SJC49" s="214"/>
      <c r="SJD49" s="214"/>
      <c r="SJE49" s="214"/>
      <c r="SJF49" s="214"/>
      <c r="SJG49" s="214"/>
      <c r="SJH49" s="214"/>
      <c r="SJI49" s="214"/>
      <c r="SJJ49" s="214"/>
      <c r="SJK49" s="214"/>
      <c r="SJL49" s="214"/>
      <c r="SJM49" s="214"/>
      <c r="SJN49" s="214"/>
      <c r="SJO49" s="214"/>
      <c r="SJP49" s="214"/>
      <c r="SJQ49" s="214"/>
      <c r="SJR49" s="214"/>
      <c r="SJS49" s="214"/>
      <c r="SJT49" s="214"/>
      <c r="SJU49" s="214"/>
      <c r="SJV49" s="214"/>
      <c r="SJW49" s="214"/>
      <c r="SJX49" s="214"/>
      <c r="SJY49" s="214"/>
      <c r="SJZ49" s="214"/>
      <c r="SKA49" s="214"/>
      <c r="SKB49" s="214"/>
      <c r="SKC49" s="214"/>
      <c r="SKD49" s="214"/>
      <c r="SKE49" s="214"/>
      <c r="SKF49" s="214"/>
      <c r="SKG49" s="214"/>
      <c r="SKH49" s="214"/>
      <c r="SKI49" s="214"/>
      <c r="SKJ49" s="214"/>
      <c r="SKK49" s="214"/>
      <c r="SKL49" s="214"/>
      <c r="SKM49" s="214"/>
      <c r="SKN49" s="214"/>
      <c r="SKO49" s="214"/>
      <c r="SKP49" s="214"/>
      <c r="SKQ49" s="214"/>
      <c r="SKR49" s="214"/>
      <c r="SKS49" s="214"/>
      <c r="SKT49" s="214"/>
      <c r="SKU49" s="214"/>
      <c r="SKV49" s="214"/>
      <c r="SKW49" s="214"/>
      <c r="SKX49" s="214"/>
      <c r="SKY49" s="214"/>
      <c r="SKZ49" s="214"/>
      <c r="SLA49" s="214"/>
      <c r="SLB49" s="214"/>
      <c r="SLC49" s="214"/>
      <c r="SLD49" s="214"/>
      <c r="SLE49" s="214"/>
      <c r="SLF49" s="214"/>
      <c r="SLG49" s="214"/>
      <c r="SLH49" s="214"/>
      <c r="SLI49" s="214"/>
      <c r="SLJ49" s="214"/>
      <c r="SLK49" s="214"/>
      <c r="SLL49" s="214"/>
      <c r="SLM49" s="214"/>
      <c r="SLN49" s="214"/>
      <c r="SLO49" s="214"/>
      <c r="SLP49" s="214"/>
      <c r="SLQ49" s="214"/>
      <c r="SLR49" s="214"/>
      <c r="SLS49" s="214"/>
      <c r="SLT49" s="214"/>
      <c r="SLU49" s="214"/>
      <c r="SLV49" s="214"/>
      <c r="SLW49" s="214"/>
      <c r="SLX49" s="214"/>
      <c r="SLY49" s="214"/>
      <c r="SLZ49" s="214"/>
      <c r="SMA49" s="214"/>
      <c r="SMB49" s="214"/>
      <c r="SMC49" s="214"/>
      <c r="SMD49" s="214"/>
      <c r="SME49" s="214"/>
      <c r="SMF49" s="214"/>
      <c r="SMG49" s="214"/>
      <c r="SMH49" s="214"/>
      <c r="SMI49" s="214"/>
      <c r="SMJ49" s="214"/>
      <c r="SMK49" s="214"/>
      <c r="SML49" s="214"/>
      <c r="SMM49" s="214"/>
      <c r="SMN49" s="214"/>
      <c r="SMO49" s="214"/>
      <c r="SMP49" s="214"/>
      <c r="SMQ49" s="214"/>
      <c r="SMR49" s="214"/>
      <c r="SMS49" s="214"/>
      <c r="SMT49" s="214"/>
      <c r="SMU49" s="214"/>
      <c r="SMV49" s="214"/>
      <c r="SMW49" s="214"/>
      <c r="SMX49" s="214"/>
      <c r="SMY49" s="214"/>
      <c r="SMZ49" s="214"/>
      <c r="SNA49" s="214"/>
      <c r="SNB49" s="214"/>
      <c r="SNC49" s="214"/>
      <c r="SND49" s="214"/>
      <c r="SNE49" s="214"/>
      <c r="SNF49" s="214"/>
      <c r="SNG49" s="214"/>
      <c r="SNH49" s="214"/>
      <c r="SNI49" s="214"/>
      <c r="SNJ49" s="214"/>
      <c r="SNK49" s="214"/>
      <c r="SNL49" s="214"/>
      <c r="SNM49" s="214"/>
      <c r="SNN49" s="214"/>
      <c r="SNO49" s="214"/>
      <c r="SNP49" s="214"/>
      <c r="SNQ49" s="214"/>
      <c r="SNR49" s="214"/>
      <c r="SNS49" s="214"/>
      <c r="SNT49" s="214"/>
      <c r="SNU49" s="214"/>
      <c r="SNV49" s="214"/>
      <c r="SNW49" s="214"/>
      <c r="SNX49" s="214"/>
      <c r="SNY49" s="214"/>
      <c r="SNZ49" s="214"/>
      <c r="SOA49" s="214"/>
      <c r="SOB49" s="214"/>
      <c r="SOC49" s="214"/>
      <c r="SOD49" s="214"/>
      <c r="SOE49" s="214"/>
      <c r="SOF49" s="214"/>
      <c r="SOG49" s="214"/>
      <c r="SOH49" s="214"/>
      <c r="SOI49" s="214"/>
      <c r="SOJ49" s="214"/>
      <c r="SOK49" s="214"/>
      <c r="SOL49" s="214"/>
      <c r="SOM49" s="214"/>
      <c r="SON49" s="214"/>
      <c r="SOO49" s="214"/>
      <c r="SOP49" s="214"/>
      <c r="SOQ49" s="214"/>
      <c r="SOR49" s="214"/>
      <c r="SOS49" s="214"/>
      <c r="SOT49" s="214"/>
      <c r="SOU49" s="214"/>
      <c r="SOV49" s="214"/>
      <c r="SOW49" s="214"/>
      <c r="SOX49" s="214"/>
      <c r="SOY49" s="214"/>
      <c r="SOZ49" s="214"/>
      <c r="SPA49" s="214"/>
      <c r="SPB49" s="214"/>
      <c r="SPC49" s="214"/>
      <c r="SPD49" s="214"/>
      <c r="SPE49" s="214"/>
      <c r="SPF49" s="214"/>
      <c r="SPG49" s="214"/>
      <c r="SPH49" s="214"/>
      <c r="SPI49" s="214"/>
      <c r="SPJ49" s="214"/>
      <c r="SPK49" s="214"/>
      <c r="SPL49" s="214"/>
      <c r="SPM49" s="214"/>
      <c r="SPN49" s="214"/>
      <c r="SPO49" s="214"/>
      <c r="SPP49" s="214"/>
      <c r="SPQ49" s="214"/>
      <c r="SPR49" s="214"/>
      <c r="SPS49" s="214"/>
      <c r="SPT49" s="214"/>
      <c r="SPU49" s="214"/>
      <c r="SPV49" s="214"/>
      <c r="SPW49" s="214"/>
      <c r="SPX49" s="214"/>
      <c r="SPY49" s="214"/>
      <c r="SPZ49" s="214"/>
      <c r="SQA49" s="214"/>
      <c r="SQB49" s="214"/>
      <c r="SQC49" s="214"/>
      <c r="SQD49" s="214"/>
      <c r="SQE49" s="214"/>
      <c r="SQF49" s="214"/>
      <c r="SQG49" s="214"/>
      <c r="SQH49" s="214"/>
      <c r="SQI49" s="214"/>
      <c r="SQJ49" s="214"/>
      <c r="SQK49" s="214"/>
      <c r="SQL49" s="214"/>
      <c r="SQM49" s="214"/>
      <c r="SQN49" s="214"/>
      <c r="SQO49" s="214"/>
      <c r="SQP49" s="214"/>
      <c r="SQQ49" s="214"/>
      <c r="SQR49" s="214"/>
      <c r="SQS49" s="214"/>
      <c r="SQT49" s="214"/>
      <c r="SQU49" s="214"/>
      <c r="SQV49" s="214"/>
      <c r="SQW49" s="214"/>
      <c r="SQX49" s="214"/>
      <c r="SQY49" s="214"/>
      <c r="SQZ49" s="214"/>
      <c r="SRA49" s="214"/>
      <c r="SRB49" s="214"/>
      <c r="SRC49" s="214"/>
      <c r="SRD49" s="214"/>
      <c r="SRE49" s="214"/>
      <c r="SRF49" s="214"/>
      <c r="SRG49" s="214"/>
      <c r="SRH49" s="214"/>
      <c r="SRI49" s="214"/>
      <c r="SRJ49" s="214"/>
      <c r="SRK49" s="214"/>
      <c r="SRL49" s="214"/>
      <c r="SRM49" s="214"/>
      <c r="SRN49" s="214"/>
      <c r="SRO49" s="214"/>
      <c r="SRP49" s="214"/>
      <c r="SRQ49" s="214"/>
      <c r="SRR49" s="214"/>
      <c r="SRS49" s="214"/>
      <c r="SRT49" s="214"/>
      <c r="SRU49" s="214"/>
      <c r="SRV49" s="214"/>
      <c r="SRW49" s="214"/>
      <c r="SRX49" s="214"/>
      <c r="SRY49" s="214"/>
      <c r="SRZ49" s="214"/>
      <c r="SSA49" s="214"/>
      <c r="SSB49" s="214"/>
      <c r="SSC49" s="214"/>
      <c r="SSD49" s="214"/>
      <c r="SSE49" s="214"/>
      <c r="SSF49" s="214"/>
      <c r="SSG49" s="214"/>
      <c r="SSH49" s="214"/>
      <c r="SSI49" s="214"/>
      <c r="SSJ49" s="214"/>
      <c r="SSK49" s="214"/>
      <c r="SSL49" s="214"/>
      <c r="SSM49" s="214"/>
      <c r="SSN49" s="214"/>
      <c r="SSO49" s="214"/>
      <c r="SSP49" s="214"/>
      <c r="SSQ49" s="214"/>
      <c r="SSR49" s="214"/>
      <c r="SSS49" s="214"/>
      <c r="SST49" s="214"/>
      <c r="SSU49" s="214"/>
      <c r="SSV49" s="214"/>
      <c r="SSW49" s="214"/>
      <c r="SSX49" s="214"/>
      <c r="SSY49" s="214"/>
      <c r="SSZ49" s="214"/>
      <c r="STA49" s="214"/>
      <c r="STB49" s="214"/>
      <c r="STC49" s="214"/>
      <c r="STD49" s="214"/>
      <c r="STE49" s="214"/>
      <c r="STF49" s="214"/>
      <c r="STG49" s="214"/>
      <c r="STH49" s="214"/>
      <c r="STI49" s="214"/>
      <c r="STJ49" s="214"/>
      <c r="STK49" s="214"/>
      <c r="STL49" s="214"/>
      <c r="STM49" s="214"/>
      <c r="STN49" s="214"/>
      <c r="STO49" s="214"/>
      <c r="STP49" s="214"/>
      <c r="STQ49" s="214"/>
      <c r="STR49" s="214"/>
      <c r="STS49" s="214"/>
      <c r="STT49" s="214"/>
      <c r="STU49" s="214"/>
      <c r="STV49" s="214"/>
      <c r="STW49" s="214"/>
      <c r="STX49" s="214"/>
      <c r="STY49" s="214"/>
      <c r="STZ49" s="214"/>
      <c r="SUA49" s="214"/>
      <c r="SUB49" s="214"/>
      <c r="SUC49" s="214"/>
      <c r="SUD49" s="214"/>
      <c r="SUE49" s="214"/>
      <c r="SUF49" s="214"/>
      <c r="SUG49" s="214"/>
      <c r="SUH49" s="214"/>
      <c r="SUI49" s="214"/>
      <c r="SUJ49" s="214"/>
      <c r="SUK49" s="214"/>
      <c r="SUL49" s="214"/>
      <c r="SUM49" s="214"/>
      <c r="SUN49" s="214"/>
      <c r="SUO49" s="214"/>
      <c r="SUP49" s="214"/>
      <c r="SUQ49" s="214"/>
      <c r="SUR49" s="214"/>
      <c r="SUS49" s="214"/>
      <c r="SUT49" s="214"/>
      <c r="SUU49" s="214"/>
      <c r="SUV49" s="214"/>
      <c r="SUW49" s="214"/>
      <c r="SUX49" s="214"/>
      <c r="SUY49" s="214"/>
      <c r="SUZ49" s="214"/>
      <c r="SVA49" s="214"/>
      <c r="SVB49" s="214"/>
      <c r="SVC49" s="214"/>
      <c r="SVD49" s="214"/>
      <c r="SVE49" s="214"/>
      <c r="SVF49" s="214"/>
      <c r="SVG49" s="214"/>
      <c r="SVH49" s="214"/>
      <c r="SVI49" s="214"/>
      <c r="SVJ49" s="214"/>
      <c r="SVK49" s="214"/>
      <c r="SVL49" s="214"/>
      <c r="SVM49" s="214"/>
      <c r="SVN49" s="214"/>
      <c r="SVO49" s="214"/>
      <c r="SVP49" s="214"/>
      <c r="SVQ49" s="214"/>
      <c r="SVR49" s="214"/>
      <c r="SVS49" s="214"/>
      <c r="SVT49" s="214"/>
      <c r="SVU49" s="214"/>
      <c r="SVV49" s="214"/>
      <c r="SVW49" s="214"/>
      <c r="SVX49" s="214"/>
      <c r="SVY49" s="214"/>
      <c r="SVZ49" s="214"/>
      <c r="SWA49" s="214"/>
      <c r="SWB49" s="214"/>
      <c r="SWC49" s="214"/>
      <c r="SWD49" s="214"/>
      <c r="SWE49" s="214"/>
      <c r="SWF49" s="214"/>
      <c r="SWG49" s="214"/>
      <c r="SWH49" s="214"/>
      <c r="SWI49" s="214"/>
      <c r="SWJ49" s="214"/>
      <c r="SWK49" s="214"/>
      <c r="SWL49" s="214"/>
      <c r="SWM49" s="214"/>
      <c r="SWN49" s="214"/>
      <c r="SWO49" s="214"/>
      <c r="SWP49" s="214"/>
      <c r="SWQ49" s="214"/>
      <c r="SWR49" s="214"/>
      <c r="SWS49" s="214"/>
      <c r="SWT49" s="214"/>
      <c r="SWU49" s="214"/>
      <c r="SWV49" s="214"/>
      <c r="SWW49" s="214"/>
      <c r="SWX49" s="214"/>
      <c r="SWY49" s="214"/>
      <c r="SWZ49" s="214"/>
      <c r="SXA49" s="214"/>
      <c r="SXB49" s="214"/>
      <c r="SXC49" s="214"/>
      <c r="SXD49" s="214"/>
      <c r="SXE49" s="214"/>
      <c r="SXF49" s="214"/>
      <c r="SXG49" s="214"/>
      <c r="SXH49" s="214"/>
      <c r="SXI49" s="214"/>
      <c r="SXJ49" s="214"/>
      <c r="SXK49" s="214"/>
      <c r="SXL49" s="214"/>
      <c r="SXM49" s="214"/>
      <c r="SXN49" s="214"/>
      <c r="SXO49" s="214"/>
      <c r="SXP49" s="214"/>
      <c r="SXQ49" s="214"/>
      <c r="SXR49" s="214"/>
      <c r="SXS49" s="214"/>
      <c r="SXT49" s="214"/>
      <c r="SXU49" s="214"/>
      <c r="SXV49" s="214"/>
      <c r="SXW49" s="214"/>
      <c r="SXX49" s="214"/>
      <c r="SXY49" s="214"/>
      <c r="SXZ49" s="214"/>
      <c r="SYA49" s="214"/>
      <c r="SYB49" s="214"/>
      <c r="SYC49" s="214"/>
      <c r="SYD49" s="214"/>
      <c r="SYE49" s="214"/>
      <c r="SYF49" s="214"/>
      <c r="SYG49" s="214"/>
      <c r="SYH49" s="214"/>
      <c r="SYI49" s="214"/>
      <c r="SYJ49" s="214"/>
      <c r="SYK49" s="214"/>
      <c r="SYL49" s="214"/>
      <c r="SYM49" s="214"/>
      <c r="SYN49" s="214"/>
      <c r="SYO49" s="214"/>
      <c r="SYP49" s="214"/>
      <c r="SYQ49" s="214"/>
      <c r="SYR49" s="214"/>
      <c r="SYS49" s="214"/>
      <c r="SYT49" s="214"/>
      <c r="SYU49" s="214"/>
      <c r="SYV49" s="214"/>
      <c r="SYW49" s="214"/>
      <c r="SYX49" s="214"/>
      <c r="SYY49" s="214"/>
      <c r="SYZ49" s="214"/>
      <c r="SZA49" s="214"/>
      <c r="SZB49" s="214"/>
      <c r="SZC49" s="214"/>
      <c r="SZD49" s="214"/>
      <c r="SZE49" s="214"/>
      <c r="SZF49" s="214"/>
      <c r="SZG49" s="214"/>
      <c r="SZH49" s="214"/>
      <c r="SZI49" s="214"/>
      <c r="SZJ49" s="214"/>
      <c r="SZK49" s="214"/>
      <c r="SZL49" s="214"/>
      <c r="SZM49" s="214"/>
      <c r="SZN49" s="214"/>
      <c r="SZO49" s="214"/>
      <c r="SZP49" s="214"/>
      <c r="SZQ49" s="214"/>
      <c r="SZR49" s="214"/>
      <c r="SZS49" s="214"/>
      <c r="SZT49" s="214"/>
      <c r="SZU49" s="214"/>
      <c r="SZV49" s="214"/>
      <c r="SZW49" s="214"/>
      <c r="SZX49" s="214"/>
      <c r="SZY49" s="214"/>
      <c r="SZZ49" s="214"/>
      <c r="TAA49" s="214"/>
      <c r="TAB49" s="214"/>
      <c r="TAC49" s="214"/>
      <c r="TAD49" s="214"/>
      <c r="TAE49" s="214"/>
      <c r="TAF49" s="214"/>
      <c r="TAG49" s="214"/>
      <c r="TAH49" s="214"/>
      <c r="TAI49" s="214"/>
      <c r="TAJ49" s="214"/>
      <c r="TAK49" s="214"/>
      <c r="TAL49" s="214"/>
      <c r="TAM49" s="214"/>
      <c r="TAN49" s="214"/>
      <c r="TAO49" s="214"/>
      <c r="TAP49" s="214"/>
      <c r="TAQ49" s="214"/>
      <c r="TAR49" s="214"/>
      <c r="TAS49" s="214"/>
      <c r="TAT49" s="214"/>
      <c r="TAU49" s="214"/>
      <c r="TAV49" s="214"/>
      <c r="TAW49" s="214"/>
      <c r="TAX49" s="214"/>
      <c r="TAY49" s="214"/>
      <c r="TAZ49" s="214"/>
      <c r="TBA49" s="214"/>
      <c r="TBB49" s="214"/>
      <c r="TBC49" s="214"/>
      <c r="TBD49" s="214"/>
      <c r="TBE49" s="214"/>
      <c r="TBF49" s="214"/>
      <c r="TBG49" s="214"/>
      <c r="TBH49" s="214"/>
      <c r="TBI49" s="214"/>
      <c r="TBJ49" s="214"/>
      <c r="TBK49" s="214"/>
      <c r="TBL49" s="214"/>
      <c r="TBM49" s="214"/>
      <c r="TBN49" s="214"/>
      <c r="TBO49" s="214"/>
      <c r="TBP49" s="214"/>
      <c r="TBQ49" s="214"/>
      <c r="TBR49" s="214"/>
      <c r="TBS49" s="214"/>
      <c r="TBT49" s="214"/>
      <c r="TBU49" s="214"/>
      <c r="TBV49" s="214"/>
      <c r="TBW49" s="214"/>
      <c r="TBX49" s="214"/>
      <c r="TBY49" s="214"/>
      <c r="TBZ49" s="214"/>
      <c r="TCA49" s="214"/>
      <c r="TCB49" s="214"/>
      <c r="TCC49" s="214"/>
      <c r="TCD49" s="214"/>
      <c r="TCE49" s="214"/>
      <c r="TCF49" s="214"/>
      <c r="TCG49" s="214"/>
      <c r="TCH49" s="214"/>
      <c r="TCI49" s="214"/>
      <c r="TCJ49" s="214"/>
      <c r="TCK49" s="214"/>
      <c r="TCL49" s="214"/>
      <c r="TCM49" s="214"/>
      <c r="TCN49" s="214"/>
      <c r="TCO49" s="214"/>
      <c r="TCP49" s="214"/>
      <c r="TCQ49" s="214"/>
      <c r="TCR49" s="214"/>
      <c r="TCS49" s="214"/>
      <c r="TCT49" s="214"/>
      <c r="TCU49" s="214"/>
      <c r="TCV49" s="214"/>
      <c r="TCW49" s="214"/>
      <c r="TCX49" s="214"/>
      <c r="TCY49" s="214"/>
      <c r="TCZ49" s="214"/>
      <c r="TDA49" s="214"/>
      <c r="TDB49" s="214"/>
      <c r="TDC49" s="214"/>
      <c r="TDD49" s="214"/>
      <c r="TDE49" s="214"/>
      <c r="TDF49" s="214"/>
      <c r="TDG49" s="214"/>
      <c r="TDH49" s="214"/>
      <c r="TDI49" s="214"/>
      <c r="TDJ49" s="214"/>
      <c r="TDK49" s="214"/>
      <c r="TDL49" s="214"/>
      <c r="TDM49" s="214"/>
      <c r="TDN49" s="214"/>
      <c r="TDO49" s="214"/>
      <c r="TDP49" s="214"/>
      <c r="TDQ49" s="214"/>
      <c r="TDR49" s="214"/>
      <c r="TDS49" s="214"/>
      <c r="TDT49" s="214"/>
      <c r="TDU49" s="214"/>
      <c r="TDV49" s="214"/>
      <c r="TDW49" s="214"/>
      <c r="TDX49" s="214"/>
      <c r="TDY49" s="214"/>
      <c r="TDZ49" s="214"/>
      <c r="TEA49" s="214"/>
      <c r="TEB49" s="214"/>
      <c r="TEC49" s="214"/>
      <c r="TED49" s="214"/>
      <c r="TEE49" s="214"/>
      <c r="TEF49" s="214"/>
      <c r="TEG49" s="214"/>
      <c r="TEH49" s="214"/>
      <c r="TEI49" s="214"/>
      <c r="TEJ49" s="214"/>
      <c r="TEK49" s="214"/>
      <c r="TEL49" s="214"/>
      <c r="TEM49" s="214"/>
      <c r="TEN49" s="214"/>
      <c r="TEO49" s="214"/>
      <c r="TEP49" s="214"/>
      <c r="TEQ49" s="214"/>
      <c r="TER49" s="214"/>
      <c r="TES49" s="214"/>
      <c r="TET49" s="214"/>
      <c r="TEU49" s="214"/>
      <c r="TEV49" s="214"/>
      <c r="TEW49" s="214"/>
      <c r="TEX49" s="214"/>
      <c r="TEY49" s="214"/>
      <c r="TEZ49" s="214"/>
      <c r="TFA49" s="214"/>
      <c r="TFB49" s="214"/>
      <c r="TFC49" s="214"/>
      <c r="TFD49" s="214"/>
      <c r="TFE49" s="214"/>
      <c r="TFF49" s="214"/>
      <c r="TFG49" s="214"/>
      <c r="TFH49" s="214"/>
      <c r="TFI49" s="214"/>
      <c r="TFJ49" s="214"/>
      <c r="TFK49" s="214"/>
      <c r="TFL49" s="214"/>
      <c r="TFM49" s="214"/>
      <c r="TFN49" s="214"/>
      <c r="TFO49" s="214"/>
      <c r="TFP49" s="214"/>
      <c r="TFQ49" s="214"/>
      <c r="TFR49" s="214"/>
      <c r="TFS49" s="214"/>
      <c r="TFT49" s="214"/>
      <c r="TFU49" s="214"/>
      <c r="TFV49" s="214"/>
      <c r="TFW49" s="214"/>
      <c r="TFX49" s="214"/>
      <c r="TFY49" s="214"/>
      <c r="TFZ49" s="214"/>
      <c r="TGA49" s="214"/>
      <c r="TGB49" s="214"/>
      <c r="TGC49" s="214"/>
      <c r="TGD49" s="214"/>
      <c r="TGE49" s="214"/>
      <c r="TGF49" s="214"/>
      <c r="TGG49" s="214"/>
      <c r="TGH49" s="214"/>
      <c r="TGI49" s="214"/>
      <c r="TGJ49" s="214"/>
      <c r="TGK49" s="214"/>
      <c r="TGL49" s="214"/>
      <c r="TGM49" s="214"/>
      <c r="TGN49" s="214"/>
      <c r="TGO49" s="214"/>
      <c r="TGP49" s="214"/>
      <c r="TGQ49" s="214"/>
      <c r="TGR49" s="214"/>
      <c r="TGS49" s="214"/>
      <c r="TGT49" s="214"/>
      <c r="TGU49" s="214"/>
      <c r="TGV49" s="214"/>
      <c r="TGW49" s="214"/>
      <c r="TGX49" s="214"/>
      <c r="TGY49" s="214"/>
      <c r="TGZ49" s="214"/>
      <c r="THA49" s="214"/>
      <c r="THB49" s="214"/>
      <c r="THC49" s="214"/>
      <c r="THD49" s="214"/>
      <c r="THE49" s="214"/>
      <c r="THF49" s="214"/>
      <c r="THG49" s="214"/>
      <c r="THH49" s="214"/>
      <c r="THI49" s="214"/>
      <c r="THJ49" s="214"/>
      <c r="THK49" s="214"/>
      <c r="THL49" s="214"/>
      <c r="THM49" s="214"/>
      <c r="THN49" s="214"/>
      <c r="THO49" s="214"/>
      <c r="THP49" s="214"/>
      <c r="THQ49" s="214"/>
      <c r="THR49" s="214"/>
      <c r="THS49" s="214"/>
      <c r="THT49" s="214"/>
      <c r="THU49" s="214"/>
      <c r="THV49" s="214"/>
      <c r="THW49" s="214"/>
      <c r="THX49" s="214"/>
      <c r="THY49" s="214"/>
      <c r="THZ49" s="214"/>
      <c r="TIA49" s="214"/>
      <c r="TIB49" s="214"/>
      <c r="TIC49" s="214"/>
      <c r="TID49" s="214"/>
      <c r="TIE49" s="214"/>
      <c r="TIF49" s="214"/>
      <c r="TIG49" s="214"/>
      <c r="TIH49" s="214"/>
      <c r="TII49" s="214"/>
      <c r="TIJ49" s="214"/>
      <c r="TIK49" s="214"/>
      <c r="TIL49" s="214"/>
      <c r="TIM49" s="214"/>
      <c r="TIN49" s="214"/>
      <c r="TIO49" s="214"/>
      <c r="TIP49" s="214"/>
      <c r="TIQ49" s="214"/>
      <c r="TIR49" s="214"/>
      <c r="TIS49" s="214"/>
      <c r="TIT49" s="214"/>
      <c r="TIU49" s="214"/>
      <c r="TIV49" s="214"/>
      <c r="TIW49" s="214"/>
      <c r="TIX49" s="214"/>
      <c r="TIY49" s="214"/>
      <c r="TIZ49" s="214"/>
      <c r="TJA49" s="214"/>
      <c r="TJB49" s="214"/>
      <c r="TJC49" s="214"/>
      <c r="TJD49" s="214"/>
      <c r="TJE49" s="214"/>
      <c r="TJF49" s="214"/>
      <c r="TJG49" s="214"/>
      <c r="TJH49" s="214"/>
      <c r="TJI49" s="214"/>
      <c r="TJJ49" s="214"/>
      <c r="TJK49" s="214"/>
      <c r="TJL49" s="214"/>
      <c r="TJM49" s="214"/>
      <c r="TJN49" s="214"/>
      <c r="TJO49" s="214"/>
      <c r="TJP49" s="214"/>
      <c r="TJQ49" s="214"/>
      <c r="TJR49" s="214"/>
      <c r="TJS49" s="214"/>
      <c r="TJT49" s="214"/>
      <c r="TJU49" s="214"/>
      <c r="TJV49" s="214"/>
      <c r="TJW49" s="214"/>
      <c r="TJX49" s="214"/>
      <c r="TJY49" s="214"/>
      <c r="TJZ49" s="214"/>
      <c r="TKA49" s="214"/>
      <c r="TKB49" s="214"/>
      <c r="TKC49" s="214"/>
      <c r="TKD49" s="214"/>
      <c r="TKE49" s="214"/>
      <c r="TKF49" s="214"/>
      <c r="TKG49" s="214"/>
      <c r="TKH49" s="214"/>
      <c r="TKI49" s="214"/>
      <c r="TKJ49" s="214"/>
      <c r="TKK49" s="214"/>
      <c r="TKL49" s="214"/>
      <c r="TKM49" s="214"/>
      <c r="TKN49" s="214"/>
      <c r="TKO49" s="214"/>
      <c r="TKP49" s="214"/>
      <c r="TKQ49" s="214"/>
      <c r="TKR49" s="214"/>
      <c r="TKS49" s="214"/>
      <c r="TKT49" s="214"/>
      <c r="TKU49" s="214"/>
      <c r="TKV49" s="214"/>
      <c r="TKW49" s="214"/>
      <c r="TKX49" s="214"/>
      <c r="TKY49" s="214"/>
      <c r="TKZ49" s="214"/>
      <c r="TLA49" s="214"/>
      <c r="TLB49" s="214"/>
      <c r="TLC49" s="214"/>
      <c r="TLD49" s="214"/>
      <c r="TLE49" s="214"/>
      <c r="TLF49" s="214"/>
      <c r="TLG49" s="214"/>
      <c r="TLH49" s="214"/>
      <c r="TLI49" s="214"/>
      <c r="TLJ49" s="214"/>
      <c r="TLK49" s="214"/>
      <c r="TLL49" s="214"/>
      <c r="TLM49" s="214"/>
      <c r="TLN49" s="214"/>
      <c r="TLO49" s="214"/>
      <c r="TLP49" s="214"/>
      <c r="TLQ49" s="214"/>
      <c r="TLR49" s="214"/>
      <c r="TLS49" s="214"/>
      <c r="TLT49" s="214"/>
      <c r="TLU49" s="214"/>
      <c r="TLV49" s="214"/>
      <c r="TLW49" s="214"/>
      <c r="TLX49" s="214"/>
      <c r="TLY49" s="214"/>
      <c r="TLZ49" s="214"/>
      <c r="TMA49" s="214"/>
      <c r="TMB49" s="214"/>
      <c r="TMC49" s="214"/>
      <c r="TMD49" s="214"/>
      <c r="TME49" s="214"/>
      <c r="TMF49" s="214"/>
      <c r="TMG49" s="214"/>
      <c r="TMH49" s="214"/>
      <c r="TMI49" s="214"/>
      <c r="TMJ49" s="214"/>
      <c r="TMK49" s="214"/>
      <c r="TML49" s="214"/>
      <c r="TMM49" s="214"/>
      <c r="TMN49" s="214"/>
      <c r="TMO49" s="214"/>
      <c r="TMP49" s="214"/>
      <c r="TMQ49" s="214"/>
      <c r="TMR49" s="214"/>
      <c r="TMS49" s="214"/>
      <c r="TMT49" s="214"/>
      <c r="TMU49" s="214"/>
      <c r="TMV49" s="214"/>
      <c r="TMW49" s="214"/>
      <c r="TMX49" s="214"/>
      <c r="TMY49" s="214"/>
      <c r="TMZ49" s="214"/>
      <c r="TNA49" s="214"/>
      <c r="TNB49" s="214"/>
      <c r="TNC49" s="214"/>
      <c r="TND49" s="214"/>
      <c r="TNE49" s="214"/>
      <c r="TNF49" s="214"/>
      <c r="TNG49" s="214"/>
      <c r="TNH49" s="214"/>
      <c r="TNI49" s="214"/>
      <c r="TNJ49" s="214"/>
      <c r="TNK49" s="214"/>
      <c r="TNL49" s="214"/>
      <c r="TNM49" s="214"/>
      <c r="TNN49" s="214"/>
      <c r="TNO49" s="214"/>
      <c r="TNP49" s="214"/>
      <c r="TNQ49" s="214"/>
      <c r="TNR49" s="214"/>
      <c r="TNS49" s="214"/>
      <c r="TNT49" s="214"/>
      <c r="TNU49" s="214"/>
      <c r="TNV49" s="214"/>
      <c r="TNW49" s="214"/>
      <c r="TNX49" s="214"/>
      <c r="TNY49" s="214"/>
      <c r="TNZ49" s="214"/>
      <c r="TOA49" s="214"/>
      <c r="TOB49" s="214"/>
      <c r="TOC49" s="214"/>
      <c r="TOD49" s="214"/>
      <c r="TOE49" s="214"/>
      <c r="TOF49" s="214"/>
      <c r="TOG49" s="214"/>
      <c r="TOH49" s="214"/>
      <c r="TOI49" s="214"/>
      <c r="TOJ49" s="214"/>
      <c r="TOK49" s="214"/>
      <c r="TOL49" s="214"/>
      <c r="TOM49" s="214"/>
      <c r="TON49" s="214"/>
      <c r="TOO49" s="214"/>
      <c r="TOP49" s="214"/>
      <c r="TOQ49" s="214"/>
      <c r="TOR49" s="214"/>
      <c r="TOS49" s="214"/>
      <c r="TOT49" s="214"/>
      <c r="TOU49" s="214"/>
      <c r="TOV49" s="214"/>
      <c r="TOW49" s="214"/>
      <c r="TOX49" s="214"/>
      <c r="TOY49" s="214"/>
      <c r="TOZ49" s="214"/>
      <c r="TPA49" s="214"/>
      <c r="TPB49" s="214"/>
      <c r="TPC49" s="214"/>
      <c r="TPD49" s="214"/>
      <c r="TPE49" s="214"/>
      <c r="TPF49" s="214"/>
      <c r="TPG49" s="214"/>
      <c r="TPH49" s="214"/>
      <c r="TPI49" s="214"/>
      <c r="TPJ49" s="214"/>
      <c r="TPK49" s="214"/>
      <c r="TPL49" s="214"/>
      <c r="TPM49" s="214"/>
      <c r="TPN49" s="214"/>
      <c r="TPO49" s="214"/>
      <c r="TPP49" s="214"/>
      <c r="TPQ49" s="214"/>
      <c r="TPR49" s="214"/>
      <c r="TPS49" s="214"/>
      <c r="TPT49" s="214"/>
      <c r="TPU49" s="214"/>
      <c r="TPV49" s="214"/>
      <c r="TPW49" s="214"/>
      <c r="TPX49" s="214"/>
      <c r="TPY49" s="214"/>
      <c r="TPZ49" s="214"/>
      <c r="TQA49" s="214"/>
      <c r="TQB49" s="214"/>
      <c r="TQC49" s="214"/>
      <c r="TQD49" s="214"/>
      <c r="TQE49" s="214"/>
      <c r="TQF49" s="214"/>
      <c r="TQG49" s="214"/>
      <c r="TQH49" s="214"/>
      <c r="TQI49" s="214"/>
      <c r="TQJ49" s="214"/>
      <c r="TQK49" s="214"/>
      <c r="TQL49" s="214"/>
      <c r="TQM49" s="214"/>
      <c r="TQN49" s="214"/>
      <c r="TQO49" s="214"/>
      <c r="TQP49" s="214"/>
      <c r="TQQ49" s="214"/>
      <c r="TQR49" s="214"/>
      <c r="TQS49" s="214"/>
      <c r="TQT49" s="214"/>
      <c r="TQU49" s="214"/>
      <c r="TQV49" s="214"/>
      <c r="TQW49" s="214"/>
      <c r="TQX49" s="214"/>
      <c r="TQY49" s="214"/>
      <c r="TQZ49" s="214"/>
      <c r="TRA49" s="214"/>
      <c r="TRB49" s="214"/>
      <c r="TRC49" s="214"/>
      <c r="TRD49" s="214"/>
      <c r="TRE49" s="214"/>
      <c r="TRF49" s="214"/>
      <c r="TRG49" s="214"/>
      <c r="TRH49" s="214"/>
      <c r="TRI49" s="214"/>
      <c r="TRJ49" s="214"/>
      <c r="TRK49" s="214"/>
      <c r="TRL49" s="214"/>
      <c r="TRM49" s="214"/>
      <c r="TRN49" s="214"/>
      <c r="TRO49" s="214"/>
      <c r="TRP49" s="214"/>
      <c r="TRQ49" s="214"/>
      <c r="TRR49" s="214"/>
      <c r="TRS49" s="214"/>
      <c r="TRT49" s="214"/>
      <c r="TRU49" s="214"/>
      <c r="TRV49" s="214"/>
      <c r="TRW49" s="214"/>
      <c r="TRX49" s="214"/>
      <c r="TRY49" s="214"/>
      <c r="TRZ49" s="214"/>
      <c r="TSA49" s="214"/>
      <c r="TSB49" s="214"/>
      <c r="TSC49" s="214"/>
      <c r="TSD49" s="214"/>
      <c r="TSE49" s="214"/>
      <c r="TSF49" s="214"/>
      <c r="TSG49" s="214"/>
      <c r="TSH49" s="214"/>
      <c r="TSI49" s="214"/>
      <c r="TSJ49" s="214"/>
      <c r="TSK49" s="214"/>
      <c r="TSL49" s="214"/>
      <c r="TSM49" s="214"/>
      <c r="TSN49" s="214"/>
      <c r="TSO49" s="214"/>
      <c r="TSP49" s="214"/>
      <c r="TSQ49" s="214"/>
      <c r="TSR49" s="214"/>
      <c r="TSS49" s="214"/>
      <c r="TST49" s="214"/>
      <c r="TSU49" s="214"/>
      <c r="TSV49" s="214"/>
      <c r="TSW49" s="214"/>
      <c r="TSX49" s="214"/>
      <c r="TSY49" s="214"/>
      <c r="TSZ49" s="214"/>
      <c r="TTA49" s="214"/>
      <c r="TTB49" s="214"/>
      <c r="TTC49" s="214"/>
      <c r="TTD49" s="214"/>
      <c r="TTE49" s="214"/>
      <c r="TTF49" s="214"/>
      <c r="TTG49" s="214"/>
      <c r="TTH49" s="214"/>
      <c r="TTI49" s="214"/>
      <c r="TTJ49" s="214"/>
      <c r="TTK49" s="214"/>
      <c r="TTL49" s="214"/>
      <c r="TTM49" s="214"/>
      <c r="TTN49" s="214"/>
      <c r="TTO49" s="214"/>
      <c r="TTP49" s="214"/>
      <c r="TTQ49" s="214"/>
      <c r="TTR49" s="214"/>
      <c r="TTS49" s="214"/>
      <c r="TTT49" s="214"/>
      <c r="TTU49" s="214"/>
      <c r="TTV49" s="214"/>
      <c r="TTW49" s="214"/>
      <c r="TTX49" s="214"/>
      <c r="TTY49" s="214"/>
      <c r="TTZ49" s="214"/>
      <c r="TUA49" s="214"/>
      <c r="TUB49" s="214"/>
      <c r="TUC49" s="214"/>
      <c r="TUD49" s="214"/>
      <c r="TUE49" s="214"/>
      <c r="TUF49" s="214"/>
      <c r="TUG49" s="214"/>
      <c r="TUH49" s="214"/>
      <c r="TUI49" s="214"/>
      <c r="TUJ49" s="214"/>
      <c r="TUK49" s="214"/>
      <c r="TUL49" s="214"/>
      <c r="TUM49" s="214"/>
      <c r="TUN49" s="214"/>
      <c r="TUO49" s="214"/>
      <c r="TUP49" s="214"/>
      <c r="TUQ49" s="214"/>
      <c r="TUR49" s="214"/>
      <c r="TUS49" s="214"/>
      <c r="TUT49" s="214"/>
      <c r="TUU49" s="214"/>
      <c r="TUV49" s="214"/>
      <c r="TUW49" s="214"/>
      <c r="TUX49" s="214"/>
      <c r="TUY49" s="214"/>
      <c r="TUZ49" s="214"/>
      <c r="TVA49" s="214"/>
      <c r="TVB49" s="214"/>
      <c r="TVC49" s="214"/>
      <c r="TVD49" s="214"/>
      <c r="TVE49" s="214"/>
      <c r="TVF49" s="214"/>
      <c r="TVG49" s="214"/>
      <c r="TVH49" s="214"/>
      <c r="TVI49" s="214"/>
      <c r="TVJ49" s="214"/>
      <c r="TVK49" s="214"/>
      <c r="TVL49" s="214"/>
      <c r="TVM49" s="214"/>
      <c r="TVN49" s="214"/>
      <c r="TVO49" s="214"/>
      <c r="TVP49" s="214"/>
      <c r="TVQ49" s="214"/>
      <c r="TVR49" s="214"/>
      <c r="TVS49" s="214"/>
      <c r="TVT49" s="214"/>
      <c r="TVU49" s="214"/>
      <c r="TVV49" s="214"/>
      <c r="TVW49" s="214"/>
      <c r="TVX49" s="214"/>
      <c r="TVY49" s="214"/>
      <c r="TVZ49" s="214"/>
      <c r="TWA49" s="214"/>
      <c r="TWB49" s="214"/>
      <c r="TWC49" s="214"/>
      <c r="TWD49" s="214"/>
      <c r="TWE49" s="214"/>
      <c r="TWF49" s="214"/>
      <c r="TWG49" s="214"/>
      <c r="TWH49" s="214"/>
      <c r="TWI49" s="214"/>
      <c r="TWJ49" s="214"/>
      <c r="TWK49" s="214"/>
      <c r="TWL49" s="214"/>
      <c r="TWM49" s="214"/>
      <c r="TWN49" s="214"/>
      <c r="TWO49" s="214"/>
      <c r="TWP49" s="214"/>
      <c r="TWQ49" s="214"/>
      <c r="TWR49" s="214"/>
      <c r="TWS49" s="214"/>
      <c r="TWT49" s="214"/>
      <c r="TWU49" s="214"/>
      <c r="TWV49" s="214"/>
      <c r="TWW49" s="214"/>
      <c r="TWX49" s="214"/>
      <c r="TWY49" s="214"/>
      <c r="TWZ49" s="214"/>
      <c r="TXA49" s="214"/>
      <c r="TXB49" s="214"/>
      <c r="TXC49" s="214"/>
      <c r="TXD49" s="214"/>
      <c r="TXE49" s="214"/>
      <c r="TXF49" s="214"/>
      <c r="TXG49" s="214"/>
      <c r="TXH49" s="214"/>
      <c r="TXI49" s="214"/>
      <c r="TXJ49" s="214"/>
      <c r="TXK49" s="214"/>
      <c r="TXL49" s="214"/>
      <c r="TXM49" s="214"/>
      <c r="TXN49" s="214"/>
      <c r="TXO49" s="214"/>
      <c r="TXP49" s="214"/>
      <c r="TXQ49" s="214"/>
      <c r="TXR49" s="214"/>
      <c r="TXS49" s="214"/>
      <c r="TXT49" s="214"/>
      <c r="TXU49" s="214"/>
      <c r="TXV49" s="214"/>
      <c r="TXW49" s="214"/>
      <c r="TXX49" s="214"/>
      <c r="TXY49" s="214"/>
      <c r="TXZ49" s="214"/>
      <c r="TYA49" s="214"/>
      <c r="TYB49" s="214"/>
      <c r="TYC49" s="214"/>
      <c r="TYD49" s="214"/>
      <c r="TYE49" s="214"/>
      <c r="TYF49" s="214"/>
      <c r="TYG49" s="214"/>
      <c r="TYH49" s="214"/>
      <c r="TYI49" s="214"/>
      <c r="TYJ49" s="214"/>
      <c r="TYK49" s="214"/>
      <c r="TYL49" s="214"/>
      <c r="TYM49" s="214"/>
      <c r="TYN49" s="214"/>
      <c r="TYO49" s="214"/>
      <c r="TYP49" s="214"/>
      <c r="TYQ49" s="214"/>
      <c r="TYR49" s="214"/>
      <c r="TYS49" s="214"/>
      <c r="TYT49" s="214"/>
      <c r="TYU49" s="214"/>
      <c r="TYV49" s="214"/>
      <c r="TYW49" s="214"/>
      <c r="TYX49" s="214"/>
      <c r="TYY49" s="214"/>
      <c r="TYZ49" s="214"/>
      <c r="TZA49" s="214"/>
      <c r="TZB49" s="214"/>
      <c r="TZC49" s="214"/>
      <c r="TZD49" s="214"/>
      <c r="TZE49" s="214"/>
      <c r="TZF49" s="214"/>
      <c r="TZG49" s="214"/>
      <c r="TZH49" s="214"/>
      <c r="TZI49" s="214"/>
      <c r="TZJ49" s="214"/>
      <c r="TZK49" s="214"/>
      <c r="TZL49" s="214"/>
      <c r="TZM49" s="214"/>
      <c r="TZN49" s="214"/>
      <c r="TZO49" s="214"/>
      <c r="TZP49" s="214"/>
      <c r="TZQ49" s="214"/>
      <c r="TZR49" s="214"/>
      <c r="TZS49" s="214"/>
      <c r="TZT49" s="214"/>
      <c r="TZU49" s="214"/>
      <c r="TZV49" s="214"/>
      <c r="TZW49" s="214"/>
      <c r="TZX49" s="214"/>
      <c r="TZY49" s="214"/>
      <c r="TZZ49" s="214"/>
      <c r="UAA49" s="214"/>
      <c r="UAB49" s="214"/>
      <c r="UAC49" s="214"/>
      <c r="UAD49" s="214"/>
      <c r="UAE49" s="214"/>
      <c r="UAF49" s="214"/>
      <c r="UAG49" s="214"/>
      <c r="UAH49" s="214"/>
      <c r="UAI49" s="214"/>
      <c r="UAJ49" s="214"/>
      <c r="UAK49" s="214"/>
      <c r="UAL49" s="214"/>
      <c r="UAM49" s="214"/>
      <c r="UAN49" s="214"/>
      <c r="UAO49" s="214"/>
      <c r="UAP49" s="214"/>
      <c r="UAQ49" s="214"/>
      <c r="UAR49" s="214"/>
      <c r="UAS49" s="214"/>
      <c r="UAT49" s="214"/>
      <c r="UAU49" s="214"/>
      <c r="UAV49" s="214"/>
      <c r="UAW49" s="214"/>
      <c r="UAX49" s="214"/>
      <c r="UAY49" s="214"/>
      <c r="UAZ49" s="214"/>
      <c r="UBA49" s="214"/>
      <c r="UBB49" s="214"/>
      <c r="UBC49" s="214"/>
      <c r="UBD49" s="214"/>
      <c r="UBE49" s="214"/>
      <c r="UBF49" s="214"/>
      <c r="UBG49" s="214"/>
      <c r="UBH49" s="214"/>
      <c r="UBI49" s="214"/>
      <c r="UBJ49" s="214"/>
      <c r="UBK49" s="214"/>
      <c r="UBL49" s="214"/>
      <c r="UBM49" s="214"/>
      <c r="UBN49" s="214"/>
      <c r="UBO49" s="214"/>
      <c r="UBP49" s="214"/>
      <c r="UBQ49" s="214"/>
      <c r="UBR49" s="214"/>
      <c r="UBS49" s="214"/>
      <c r="UBT49" s="214"/>
      <c r="UBU49" s="214"/>
      <c r="UBV49" s="214"/>
      <c r="UBW49" s="214"/>
      <c r="UBX49" s="214"/>
      <c r="UBY49" s="214"/>
      <c r="UBZ49" s="214"/>
      <c r="UCA49" s="214"/>
      <c r="UCB49" s="214"/>
      <c r="UCC49" s="214"/>
      <c r="UCD49" s="214"/>
      <c r="UCE49" s="214"/>
      <c r="UCF49" s="214"/>
      <c r="UCG49" s="214"/>
      <c r="UCH49" s="214"/>
      <c r="UCI49" s="214"/>
      <c r="UCJ49" s="214"/>
      <c r="UCK49" s="214"/>
      <c r="UCL49" s="214"/>
      <c r="UCM49" s="214"/>
      <c r="UCN49" s="214"/>
      <c r="UCO49" s="214"/>
      <c r="UCP49" s="214"/>
      <c r="UCQ49" s="214"/>
      <c r="UCR49" s="214"/>
      <c r="UCS49" s="214"/>
      <c r="UCT49" s="214"/>
      <c r="UCU49" s="214"/>
      <c r="UCV49" s="214"/>
      <c r="UCW49" s="214"/>
      <c r="UCX49" s="214"/>
      <c r="UCY49" s="214"/>
      <c r="UCZ49" s="214"/>
      <c r="UDA49" s="214"/>
      <c r="UDB49" s="214"/>
      <c r="UDC49" s="214"/>
      <c r="UDD49" s="214"/>
      <c r="UDE49" s="214"/>
      <c r="UDF49" s="214"/>
      <c r="UDG49" s="214"/>
      <c r="UDH49" s="214"/>
      <c r="UDI49" s="214"/>
      <c r="UDJ49" s="214"/>
      <c r="UDK49" s="214"/>
      <c r="UDL49" s="214"/>
      <c r="UDM49" s="214"/>
      <c r="UDN49" s="214"/>
      <c r="UDO49" s="214"/>
      <c r="UDP49" s="214"/>
      <c r="UDQ49" s="214"/>
      <c r="UDR49" s="214"/>
      <c r="UDS49" s="214"/>
      <c r="UDT49" s="214"/>
      <c r="UDU49" s="214"/>
      <c r="UDV49" s="214"/>
      <c r="UDW49" s="214"/>
      <c r="UDX49" s="214"/>
      <c r="UDY49" s="214"/>
      <c r="UDZ49" s="214"/>
      <c r="UEA49" s="214"/>
      <c r="UEB49" s="214"/>
      <c r="UEC49" s="214"/>
      <c r="UED49" s="214"/>
      <c r="UEE49" s="214"/>
      <c r="UEF49" s="214"/>
      <c r="UEG49" s="214"/>
      <c r="UEH49" s="214"/>
      <c r="UEI49" s="214"/>
      <c r="UEJ49" s="214"/>
      <c r="UEK49" s="214"/>
      <c r="UEL49" s="214"/>
      <c r="UEM49" s="214"/>
      <c r="UEN49" s="214"/>
      <c r="UEO49" s="214"/>
      <c r="UEP49" s="214"/>
      <c r="UEQ49" s="214"/>
      <c r="UER49" s="214"/>
      <c r="UES49" s="214"/>
      <c r="UET49" s="214"/>
      <c r="UEU49" s="214"/>
      <c r="UEV49" s="214"/>
      <c r="UEW49" s="214"/>
      <c r="UEX49" s="214"/>
      <c r="UEY49" s="214"/>
      <c r="UEZ49" s="214"/>
      <c r="UFA49" s="214"/>
      <c r="UFB49" s="214"/>
      <c r="UFC49" s="214"/>
      <c r="UFD49" s="214"/>
      <c r="UFE49" s="214"/>
      <c r="UFF49" s="214"/>
      <c r="UFG49" s="214"/>
      <c r="UFH49" s="214"/>
      <c r="UFI49" s="214"/>
      <c r="UFJ49" s="214"/>
      <c r="UFK49" s="214"/>
      <c r="UFL49" s="214"/>
      <c r="UFM49" s="214"/>
      <c r="UFN49" s="214"/>
      <c r="UFO49" s="214"/>
      <c r="UFP49" s="214"/>
      <c r="UFQ49" s="214"/>
      <c r="UFR49" s="214"/>
      <c r="UFS49" s="214"/>
      <c r="UFT49" s="214"/>
      <c r="UFU49" s="214"/>
      <c r="UFV49" s="214"/>
      <c r="UFW49" s="214"/>
      <c r="UFX49" s="214"/>
      <c r="UFY49" s="214"/>
      <c r="UFZ49" s="214"/>
      <c r="UGA49" s="214"/>
      <c r="UGB49" s="214"/>
      <c r="UGC49" s="214"/>
      <c r="UGD49" s="214"/>
      <c r="UGE49" s="214"/>
      <c r="UGF49" s="214"/>
      <c r="UGG49" s="214"/>
      <c r="UGH49" s="214"/>
      <c r="UGI49" s="214"/>
      <c r="UGJ49" s="214"/>
      <c r="UGK49" s="214"/>
      <c r="UGL49" s="214"/>
      <c r="UGM49" s="214"/>
      <c r="UGN49" s="214"/>
      <c r="UGO49" s="214"/>
      <c r="UGP49" s="214"/>
      <c r="UGQ49" s="214"/>
      <c r="UGR49" s="214"/>
      <c r="UGS49" s="214"/>
      <c r="UGT49" s="214"/>
      <c r="UGU49" s="214"/>
      <c r="UGV49" s="214"/>
      <c r="UGW49" s="214"/>
      <c r="UGX49" s="214"/>
      <c r="UGY49" s="214"/>
      <c r="UGZ49" s="214"/>
      <c r="UHA49" s="214"/>
      <c r="UHB49" s="214"/>
      <c r="UHC49" s="214"/>
      <c r="UHD49" s="214"/>
      <c r="UHE49" s="214"/>
      <c r="UHF49" s="214"/>
      <c r="UHG49" s="214"/>
      <c r="UHH49" s="214"/>
      <c r="UHI49" s="214"/>
      <c r="UHJ49" s="214"/>
      <c r="UHK49" s="214"/>
      <c r="UHL49" s="214"/>
      <c r="UHM49" s="214"/>
      <c r="UHN49" s="214"/>
      <c r="UHO49" s="214"/>
      <c r="UHP49" s="214"/>
      <c r="UHQ49" s="214"/>
      <c r="UHR49" s="214"/>
      <c r="UHS49" s="214"/>
      <c r="UHT49" s="214"/>
      <c r="UHU49" s="214"/>
      <c r="UHV49" s="214"/>
      <c r="UHW49" s="214"/>
      <c r="UHX49" s="214"/>
      <c r="UHY49" s="214"/>
      <c r="UHZ49" s="214"/>
      <c r="UIA49" s="214"/>
      <c r="UIB49" s="214"/>
      <c r="UIC49" s="214"/>
      <c r="UID49" s="214"/>
      <c r="UIE49" s="214"/>
      <c r="UIF49" s="214"/>
      <c r="UIG49" s="214"/>
      <c r="UIH49" s="214"/>
      <c r="UII49" s="214"/>
      <c r="UIJ49" s="214"/>
      <c r="UIK49" s="214"/>
      <c r="UIL49" s="214"/>
      <c r="UIM49" s="214"/>
      <c r="UIN49" s="214"/>
      <c r="UIO49" s="214"/>
      <c r="UIP49" s="214"/>
      <c r="UIQ49" s="214"/>
      <c r="UIR49" s="214"/>
      <c r="UIS49" s="214"/>
      <c r="UIT49" s="214"/>
      <c r="UIU49" s="214"/>
      <c r="UIV49" s="214"/>
      <c r="UIW49" s="214"/>
      <c r="UIX49" s="214"/>
      <c r="UIY49" s="214"/>
      <c r="UIZ49" s="214"/>
      <c r="UJA49" s="214"/>
      <c r="UJB49" s="214"/>
      <c r="UJC49" s="214"/>
      <c r="UJD49" s="214"/>
      <c r="UJE49" s="214"/>
      <c r="UJF49" s="214"/>
      <c r="UJG49" s="214"/>
      <c r="UJH49" s="214"/>
      <c r="UJI49" s="214"/>
      <c r="UJJ49" s="214"/>
      <c r="UJK49" s="214"/>
      <c r="UJL49" s="214"/>
      <c r="UJM49" s="214"/>
      <c r="UJN49" s="214"/>
      <c r="UJO49" s="214"/>
      <c r="UJP49" s="214"/>
      <c r="UJQ49" s="214"/>
      <c r="UJR49" s="214"/>
      <c r="UJS49" s="214"/>
      <c r="UJT49" s="214"/>
      <c r="UJU49" s="214"/>
      <c r="UJV49" s="214"/>
      <c r="UJW49" s="214"/>
      <c r="UJX49" s="214"/>
      <c r="UJY49" s="214"/>
      <c r="UJZ49" s="214"/>
      <c r="UKA49" s="214"/>
      <c r="UKB49" s="214"/>
      <c r="UKC49" s="214"/>
      <c r="UKD49" s="214"/>
      <c r="UKE49" s="214"/>
      <c r="UKF49" s="214"/>
      <c r="UKG49" s="214"/>
      <c r="UKH49" s="214"/>
      <c r="UKI49" s="214"/>
      <c r="UKJ49" s="214"/>
      <c r="UKK49" s="214"/>
      <c r="UKL49" s="214"/>
      <c r="UKM49" s="214"/>
      <c r="UKN49" s="214"/>
      <c r="UKO49" s="214"/>
      <c r="UKP49" s="214"/>
      <c r="UKQ49" s="214"/>
      <c r="UKR49" s="214"/>
      <c r="UKS49" s="214"/>
      <c r="UKT49" s="214"/>
      <c r="UKU49" s="214"/>
      <c r="UKV49" s="214"/>
      <c r="UKW49" s="214"/>
      <c r="UKX49" s="214"/>
      <c r="UKY49" s="214"/>
      <c r="UKZ49" s="214"/>
      <c r="ULA49" s="214"/>
      <c r="ULB49" s="214"/>
      <c r="ULC49" s="214"/>
      <c r="ULD49" s="214"/>
      <c r="ULE49" s="214"/>
      <c r="ULF49" s="214"/>
      <c r="ULG49" s="214"/>
      <c r="ULH49" s="214"/>
      <c r="ULI49" s="214"/>
      <c r="ULJ49" s="214"/>
      <c r="ULK49" s="214"/>
      <c r="ULL49" s="214"/>
      <c r="ULM49" s="214"/>
      <c r="ULN49" s="214"/>
      <c r="ULO49" s="214"/>
      <c r="ULP49" s="214"/>
      <c r="ULQ49" s="214"/>
      <c r="ULR49" s="214"/>
      <c r="ULS49" s="214"/>
      <c r="ULT49" s="214"/>
      <c r="ULU49" s="214"/>
      <c r="ULV49" s="214"/>
      <c r="ULW49" s="214"/>
      <c r="ULX49" s="214"/>
      <c r="ULY49" s="214"/>
      <c r="ULZ49" s="214"/>
      <c r="UMA49" s="214"/>
      <c r="UMB49" s="214"/>
      <c r="UMC49" s="214"/>
      <c r="UMD49" s="214"/>
      <c r="UME49" s="214"/>
      <c r="UMF49" s="214"/>
      <c r="UMG49" s="214"/>
      <c r="UMH49" s="214"/>
      <c r="UMI49" s="214"/>
      <c r="UMJ49" s="214"/>
      <c r="UMK49" s="214"/>
      <c r="UML49" s="214"/>
      <c r="UMM49" s="214"/>
      <c r="UMN49" s="214"/>
      <c r="UMO49" s="214"/>
      <c r="UMP49" s="214"/>
      <c r="UMQ49" s="214"/>
      <c r="UMR49" s="214"/>
      <c r="UMS49" s="214"/>
      <c r="UMT49" s="214"/>
      <c r="UMU49" s="214"/>
      <c r="UMV49" s="214"/>
      <c r="UMW49" s="214"/>
      <c r="UMX49" s="214"/>
      <c r="UMY49" s="214"/>
      <c r="UMZ49" s="214"/>
      <c r="UNA49" s="214"/>
      <c r="UNB49" s="214"/>
      <c r="UNC49" s="214"/>
      <c r="UND49" s="214"/>
      <c r="UNE49" s="214"/>
      <c r="UNF49" s="214"/>
      <c r="UNG49" s="214"/>
      <c r="UNH49" s="214"/>
      <c r="UNI49" s="214"/>
      <c r="UNJ49" s="214"/>
      <c r="UNK49" s="214"/>
      <c r="UNL49" s="214"/>
      <c r="UNM49" s="214"/>
      <c r="UNN49" s="214"/>
      <c r="UNO49" s="214"/>
      <c r="UNP49" s="214"/>
      <c r="UNQ49" s="214"/>
      <c r="UNR49" s="214"/>
      <c r="UNS49" s="214"/>
      <c r="UNT49" s="214"/>
      <c r="UNU49" s="214"/>
      <c r="UNV49" s="214"/>
      <c r="UNW49" s="214"/>
      <c r="UNX49" s="214"/>
      <c r="UNY49" s="214"/>
      <c r="UNZ49" s="214"/>
      <c r="UOA49" s="214"/>
      <c r="UOB49" s="214"/>
      <c r="UOC49" s="214"/>
      <c r="UOD49" s="214"/>
      <c r="UOE49" s="214"/>
      <c r="UOF49" s="214"/>
      <c r="UOG49" s="214"/>
      <c r="UOH49" s="214"/>
      <c r="UOI49" s="214"/>
      <c r="UOJ49" s="214"/>
      <c r="UOK49" s="214"/>
      <c r="UOL49" s="214"/>
      <c r="UOM49" s="214"/>
      <c r="UON49" s="214"/>
      <c r="UOO49" s="214"/>
      <c r="UOP49" s="214"/>
      <c r="UOQ49" s="214"/>
      <c r="UOR49" s="214"/>
      <c r="UOS49" s="214"/>
      <c r="UOT49" s="214"/>
      <c r="UOU49" s="214"/>
      <c r="UOV49" s="214"/>
      <c r="UOW49" s="214"/>
      <c r="UOX49" s="214"/>
      <c r="UOY49" s="214"/>
      <c r="UOZ49" s="214"/>
      <c r="UPA49" s="214"/>
      <c r="UPB49" s="214"/>
      <c r="UPC49" s="214"/>
      <c r="UPD49" s="214"/>
      <c r="UPE49" s="214"/>
      <c r="UPF49" s="214"/>
      <c r="UPG49" s="214"/>
      <c r="UPH49" s="214"/>
      <c r="UPI49" s="214"/>
      <c r="UPJ49" s="214"/>
      <c r="UPK49" s="214"/>
      <c r="UPL49" s="214"/>
      <c r="UPM49" s="214"/>
      <c r="UPN49" s="214"/>
      <c r="UPO49" s="214"/>
      <c r="UPP49" s="214"/>
      <c r="UPQ49" s="214"/>
      <c r="UPR49" s="214"/>
      <c r="UPS49" s="214"/>
      <c r="UPT49" s="214"/>
      <c r="UPU49" s="214"/>
      <c r="UPV49" s="214"/>
      <c r="UPW49" s="214"/>
      <c r="UPX49" s="214"/>
      <c r="UPY49" s="214"/>
      <c r="UPZ49" s="214"/>
      <c r="UQA49" s="214"/>
      <c r="UQB49" s="214"/>
      <c r="UQC49" s="214"/>
      <c r="UQD49" s="214"/>
      <c r="UQE49" s="214"/>
      <c r="UQF49" s="214"/>
      <c r="UQG49" s="214"/>
      <c r="UQH49" s="214"/>
      <c r="UQI49" s="214"/>
      <c r="UQJ49" s="214"/>
      <c r="UQK49" s="214"/>
      <c r="UQL49" s="214"/>
      <c r="UQM49" s="214"/>
      <c r="UQN49" s="214"/>
      <c r="UQO49" s="214"/>
      <c r="UQP49" s="214"/>
      <c r="UQQ49" s="214"/>
      <c r="UQR49" s="214"/>
      <c r="UQS49" s="214"/>
      <c r="UQT49" s="214"/>
      <c r="UQU49" s="214"/>
      <c r="UQV49" s="214"/>
      <c r="UQW49" s="214"/>
      <c r="UQX49" s="214"/>
      <c r="UQY49" s="214"/>
      <c r="UQZ49" s="214"/>
      <c r="URA49" s="214"/>
      <c r="URB49" s="214"/>
      <c r="URC49" s="214"/>
      <c r="URD49" s="214"/>
      <c r="URE49" s="214"/>
      <c r="URF49" s="214"/>
      <c r="URG49" s="214"/>
      <c r="URH49" s="214"/>
      <c r="URI49" s="214"/>
      <c r="URJ49" s="214"/>
      <c r="URK49" s="214"/>
      <c r="URL49" s="214"/>
      <c r="URM49" s="214"/>
      <c r="URN49" s="214"/>
      <c r="URO49" s="214"/>
      <c r="URP49" s="214"/>
      <c r="URQ49" s="214"/>
      <c r="URR49" s="214"/>
      <c r="URS49" s="214"/>
      <c r="URT49" s="214"/>
      <c r="URU49" s="214"/>
      <c r="URV49" s="214"/>
      <c r="URW49" s="214"/>
      <c r="URX49" s="214"/>
      <c r="URY49" s="214"/>
      <c r="URZ49" s="214"/>
      <c r="USA49" s="214"/>
      <c r="USB49" s="214"/>
      <c r="USC49" s="214"/>
      <c r="USD49" s="214"/>
      <c r="USE49" s="214"/>
      <c r="USF49" s="214"/>
      <c r="USG49" s="214"/>
      <c r="USH49" s="214"/>
      <c r="USI49" s="214"/>
      <c r="USJ49" s="214"/>
      <c r="USK49" s="214"/>
      <c r="USL49" s="214"/>
      <c r="USM49" s="214"/>
      <c r="USN49" s="214"/>
      <c r="USO49" s="214"/>
      <c r="USP49" s="214"/>
      <c r="USQ49" s="214"/>
      <c r="USR49" s="214"/>
      <c r="USS49" s="214"/>
      <c r="UST49" s="214"/>
      <c r="USU49" s="214"/>
      <c r="USV49" s="214"/>
      <c r="USW49" s="214"/>
      <c r="USX49" s="214"/>
      <c r="USY49" s="214"/>
      <c r="USZ49" s="214"/>
      <c r="UTA49" s="214"/>
      <c r="UTB49" s="214"/>
      <c r="UTC49" s="214"/>
      <c r="UTD49" s="214"/>
      <c r="UTE49" s="214"/>
      <c r="UTF49" s="214"/>
      <c r="UTG49" s="214"/>
      <c r="UTH49" s="214"/>
      <c r="UTI49" s="214"/>
      <c r="UTJ49" s="214"/>
      <c r="UTK49" s="214"/>
      <c r="UTL49" s="214"/>
      <c r="UTM49" s="214"/>
      <c r="UTN49" s="214"/>
      <c r="UTO49" s="214"/>
      <c r="UTP49" s="214"/>
      <c r="UTQ49" s="214"/>
      <c r="UTR49" s="214"/>
      <c r="UTS49" s="214"/>
      <c r="UTT49" s="214"/>
      <c r="UTU49" s="214"/>
      <c r="UTV49" s="214"/>
      <c r="UTW49" s="214"/>
      <c r="UTX49" s="214"/>
      <c r="UTY49" s="214"/>
      <c r="UTZ49" s="214"/>
      <c r="UUA49" s="214"/>
      <c r="UUB49" s="214"/>
      <c r="UUC49" s="214"/>
      <c r="UUD49" s="214"/>
      <c r="UUE49" s="214"/>
      <c r="UUF49" s="214"/>
      <c r="UUG49" s="214"/>
      <c r="UUH49" s="214"/>
      <c r="UUI49" s="214"/>
      <c r="UUJ49" s="214"/>
      <c r="UUK49" s="214"/>
      <c r="UUL49" s="214"/>
      <c r="UUM49" s="214"/>
      <c r="UUN49" s="214"/>
      <c r="UUO49" s="214"/>
      <c r="UUP49" s="214"/>
      <c r="UUQ49" s="214"/>
      <c r="UUR49" s="214"/>
      <c r="UUS49" s="214"/>
      <c r="UUT49" s="214"/>
      <c r="UUU49" s="214"/>
      <c r="UUV49" s="214"/>
      <c r="UUW49" s="214"/>
      <c r="UUX49" s="214"/>
      <c r="UUY49" s="214"/>
      <c r="UUZ49" s="214"/>
      <c r="UVA49" s="214"/>
      <c r="UVB49" s="214"/>
      <c r="UVC49" s="214"/>
      <c r="UVD49" s="214"/>
      <c r="UVE49" s="214"/>
      <c r="UVF49" s="214"/>
      <c r="UVG49" s="214"/>
      <c r="UVH49" s="214"/>
      <c r="UVI49" s="214"/>
      <c r="UVJ49" s="214"/>
      <c r="UVK49" s="214"/>
      <c r="UVL49" s="214"/>
      <c r="UVM49" s="214"/>
      <c r="UVN49" s="214"/>
      <c r="UVO49" s="214"/>
      <c r="UVP49" s="214"/>
      <c r="UVQ49" s="214"/>
      <c r="UVR49" s="214"/>
      <c r="UVS49" s="214"/>
      <c r="UVT49" s="214"/>
      <c r="UVU49" s="214"/>
      <c r="UVV49" s="214"/>
      <c r="UVW49" s="214"/>
      <c r="UVX49" s="214"/>
      <c r="UVY49" s="214"/>
      <c r="UVZ49" s="214"/>
      <c r="UWA49" s="214"/>
      <c r="UWB49" s="214"/>
      <c r="UWC49" s="214"/>
      <c r="UWD49" s="214"/>
      <c r="UWE49" s="214"/>
      <c r="UWF49" s="214"/>
      <c r="UWG49" s="214"/>
      <c r="UWH49" s="214"/>
      <c r="UWI49" s="214"/>
      <c r="UWJ49" s="214"/>
      <c r="UWK49" s="214"/>
      <c r="UWL49" s="214"/>
      <c r="UWM49" s="214"/>
      <c r="UWN49" s="214"/>
      <c r="UWO49" s="214"/>
      <c r="UWP49" s="214"/>
      <c r="UWQ49" s="214"/>
      <c r="UWR49" s="214"/>
      <c r="UWS49" s="214"/>
      <c r="UWT49" s="214"/>
      <c r="UWU49" s="214"/>
      <c r="UWV49" s="214"/>
      <c r="UWW49" s="214"/>
      <c r="UWX49" s="214"/>
      <c r="UWY49" s="214"/>
      <c r="UWZ49" s="214"/>
      <c r="UXA49" s="214"/>
      <c r="UXB49" s="214"/>
      <c r="UXC49" s="214"/>
      <c r="UXD49" s="214"/>
      <c r="UXE49" s="214"/>
      <c r="UXF49" s="214"/>
      <c r="UXG49" s="214"/>
      <c r="UXH49" s="214"/>
      <c r="UXI49" s="214"/>
      <c r="UXJ49" s="214"/>
      <c r="UXK49" s="214"/>
      <c r="UXL49" s="214"/>
      <c r="UXM49" s="214"/>
      <c r="UXN49" s="214"/>
      <c r="UXO49" s="214"/>
      <c r="UXP49" s="214"/>
      <c r="UXQ49" s="214"/>
      <c r="UXR49" s="214"/>
      <c r="UXS49" s="214"/>
      <c r="UXT49" s="214"/>
      <c r="UXU49" s="214"/>
      <c r="UXV49" s="214"/>
      <c r="UXW49" s="214"/>
      <c r="UXX49" s="214"/>
      <c r="UXY49" s="214"/>
      <c r="UXZ49" s="214"/>
      <c r="UYA49" s="214"/>
      <c r="UYB49" s="214"/>
      <c r="UYC49" s="214"/>
      <c r="UYD49" s="214"/>
      <c r="UYE49" s="214"/>
      <c r="UYF49" s="214"/>
      <c r="UYG49" s="214"/>
      <c r="UYH49" s="214"/>
      <c r="UYI49" s="214"/>
      <c r="UYJ49" s="214"/>
      <c r="UYK49" s="214"/>
      <c r="UYL49" s="214"/>
      <c r="UYM49" s="214"/>
      <c r="UYN49" s="214"/>
      <c r="UYO49" s="214"/>
      <c r="UYP49" s="214"/>
      <c r="UYQ49" s="214"/>
      <c r="UYR49" s="214"/>
      <c r="UYS49" s="214"/>
      <c r="UYT49" s="214"/>
      <c r="UYU49" s="214"/>
      <c r="UYV49" s="214"/>
      <c r="UYW49" s="214"/>
      <c r="UYX49" s="214"/>
      <c r="UYY49" s="214"/>
      <c r="UYZ49" s="214"/>
      <c r="UZA49" s="214"/>
      <c r="UZB49" s="214"/>
      <c r="UZC49" s="214"/>
      <c r="UZD49" s="214"/>
      <c r="UZE49" s="214"/>
      <c r="UZF49" s="214"/>
      <c r="UZG49" s="214"/>
      <c r="UZH49" s="214"/>
      <c r="UZI49" s="214"/>
      <c r="UZJ49" s="214"/>
      <c r="UZK49" s="214"/>
      <c r="UZL49" s="214"/>
      <c r="UZM49" s="214"/>
      <c r="UZN49" s="214"/>
      <c r="UZO49" s="214"/>
      <c r="UZP49" s="214"/>
      <c r="UZQ49" s="214"/>
      <c r="UZR49" s="214"/>
      <c r="UZS49" s="214"/>
      <c r="UZT49" s="214"/>
      <c r="UZU49" s="214"/>
      <c r="UZV49" s="214"/>
      <c r="UZW49" s="214"/>
      <c r="UZX49" s="214"/>
      <c r="UZY49" s="214"/>
      <c r="UZZ49" s="214"/>
      <c r="VAA49" s="214"/>
      <c r="VAB49" s="214"/>
      <c r="VAC49" s="214"/>
      <c r="VAD49" s="214"/>
      <c r="VAE49" s="214"/>
      <c r="VAF49" s="214"/>
      <c r="VAG49" s="214"/>
      <c r="VAH49" s="214"/>
      <c r="VAI49" s="214"/>
      <c r="VAJ49" s="214"/>
      <c r="VAK49" s="214"/>
      <c r="VAL49" s="214"/>
      <c r="VAM49" s="214"/>
      <c r="VAN49" s="214"/>
      <c r="VAO49" s="214"/>
      <c r="VAP49" s="214"/>
      <c r="VAQ49" s="214"/>
      <c r="VAR49" s="214"/>
      <c r="VAS49" s="214"/>
      <c r="VAT49" s="214"/>
      <c r="VAU49" s="214"/>
      <c r="VAV49" s="214"/>
      <c r="VAW49" s="214"/>
      <c r="VAX49" s="214"/>
      <c r="VAY49" s="214"/>
      <c r="VAZ49" s="214"/>
      <c r="VBA49" s="214"/>
      <c r="VBB49" s="214"/>
      <c r="VBC49" s="214"/>
      <c r="VBD49" s="214"/>
      <c r="VBE49" s="214"/>
      <c r="VBF49" s="214"/>
      <c r="VBG49" s="214"/>
      <c r="VBH49" s="214"/>
      <c r="VBI49" s="214"/>
      <c r="VBJ49" s="214"/>
      <c r="VBK49" s="214"/>
      <c r="VBL49" s="214"/>
      <c r="VBM49" s="214"/>
      <c r="VBN49" s="214"/>
      <c r="VBO49" s="214"/>
      <c r="VBP49" s="214"/>
      <c r="VBQ49" s="214"/>
      <c r="VBR49" s="214"/>
      <c r="VBS49" s="214"/>
      <c r="VBT49" s="214"/>
      <c r="VBU49" s="214"/>
      <c r="VBV49" s="214"/>
      <c r="VBW49" s="214"/>
      <c r="VBX49" s="214"/>
      <c r="VBY49" s="214"/>
      <c r="VBZ49" s="214"/>
      <c r="VCA49" s="214"/>
      <c r="VCB49" s="214"/>
      <c r="VCC49" s="214"/>
      <c r="VCD49" s="214"/>
      <c r="VCE49" s="214"/>
      <c r="VCF49" s="214"/>
      <c r="VCG49" s="214"/>
      <c r="VCH49" s="214"/>
      <c r="VCI49" s="214"/>
      <c r="VCJ49" s="214"/>
      <c r="VCK49" s="214"/>
      <c r="VCL49" s="214"/>
      <c r="VCM49" s="214"/>
      <c r="VCN49" s="214"/>
      <c r="VCO49" s="214"/>
      <c r="VCP49" s="214"/>
      <c r="VCQ49" s="214"/>
      <c r="VCR49" s="214"/>
      <c r="VCS49" s="214"/>
      <c r="VCT49" s="214"/>
      <c r="VCU49" s="214"/>
      <c r="VCV49" s="214"/>
      <c r="VCW49" s="214"/>
      <c r="VCX49" s="214"/>
      <c r="VCY49" s="214"/>
      <c r="VCZ49" s="214"/>
      <c r="VDA49" s="214"/>
      <c r="VDB49" s="214"/>
      <c r="VDC49" s="214"/>
      <c r="VDD49" s="214"/>
      <c r="VDE49" s="214"/>
      <c r="VDF49" s="214"/>
      <c r="VDG49" s="214"/>
      <c r="VDH49" s="214"/>
      <c r="VDI49" s="214"/>
      <c r="VDJ49" s="214"/>
      <c r="VDK49" s="214"/>
      <c r="VDL49" s="214"/>
      <c r="VDM49" s="214"/>
      <c r="VDN49" s="214"/>
      <c r="VDO49" s="214"/>
      <c r="VDP49" s="214"/>
      <c r="VDQ49" s="214"/>
      <c r="VDR49" s="214"/>
      <c r="VDS49" s="214"/>
      <c r="VDT49" s="214"/>
      <c r="VDU49" s="214"/>
      <c r="VDV49" s="214"/>
      <c r="VDW49" s="214"/>
      <c r="VDX49" s="214"/>
      <c r="VDY49" s="214"/>
      <c r="VDZ49" s="214"/>
      <c r="VEA49" s="214"/>
      <c r="VEB49" s="214"/>
      <c r="VEC49" s="214"/>
      <c r="VED49" s="214"/>
      <c r="VEE49" s="214"/>
      <c r="VEF49" s="214"/>
      <c r="VEG49" s="214"/>
      <c r="VEH49" s="214"/>
      <c r="VEI49" s="214"/>
      <c r="VEJ49" s="214"/>
      <c r="VEK49" s="214"/>
      <c r="VEL49" s="214"/>
      <c r="VEM49" s="214"/>
      <c r="VEN49" s="214"/>
      <c r="VEO49" s="214"/>
      <c r="VEP49" s="214"/>
      <c r="VEQ49" s="214"/>
      <c r="VER49" s="214"/>
      <c r="VES49" s="214"/>
      <c r="VET49" s="214"/>
      <c r="VEU49" s="214"/>
      <c r="VEV49" s="214"/>
      <c r="VEW49" s="214"/>
      <c r="VEX49" s="214"/>
      <c r="VEY49" s="214"/>
      <c r="VEZ49" s="214"/>
      <c r="VFA49" s="214"/>
      <c r="VFB49" s="214"/>
      <c r="VFC49" s="214"/>
      <c r="VFD49" s="214"/>
      <c r="VFE49" s="214"/>
      <c r="VFF49" s="214"/>
      <c r="VFG49" s="214"/>
      <c r="VFH49" s="214"/>
      <c r="VFI49" s="214"/>
      <c r="VFJ49" s="214"/>
      <c r="VFK49" s="214"/>
      <c r="VFL49" s="214"/>
      <c r="VFM49" s="214"/>
      <c r="VFN49" s="214"/>
      <c r="VFO49" s="214"/>
      <c r="VFP49" s="214"/>
      <c r="VFQ49" s="214"/>
      <c r="VFR49" s="214"/>
      <c r="VFS49" s="214"/>
      <c r="VFT49" s="214"/>
      <c r="VFU49" s="214"/>
      <c r="VFV49" s="214"/>
      <c r="VFW49" s="214"/>
      <c r="VFX49" s="214"/>
      <c r="VFY49" s="214"/>
      <c r="VFZ49" s="214"/>
      <c r="VGA49" s="214"/>
      <c r="VGB49" s="214"/>
      <c r="VGC49" s="214"/>
      <c r="VGD49" s="214"/>
      <c r="VGE49" s="214"/>
      <c r="VGF49" s="214"/>
      <c r="VGG49" s="214"/>
      <c r="VGH49" s="214"/>
      <c r="VGI49" s="214"/>
      <c r="VGJ49" s="214"/>
      <c r="VGK49" s="214"/>
      <c r="VGL49" s="214"/>
      <c r="VGM49" s="214"/>
      <c r="VGN49" s="214"/>
      <c r="VGO49" s="214"/>
      <c r="VGP49" s="214"/>
      <c r="VGQ49" s="214"/>
      <c r="VGR49" s="214"/>
      <c r="VGS49" s="214"/>
      <c r="VGT49" s="214"/>
      <c r="VGU49" s="214"/>
      <c r="VGV49" s="214"/>
      <c r="VGW49" s="214"/>
      <c r="VGX49" s="214"/>
      <c r="VGY49" s="214"/>
      <c r="VGZ49" s="214"/>
      <c r="VHA49" s="214"/>
      <c r="VHB49" s="214"/>
      <c r="VHC49" s="214"/>
      <c r="VHD49" s="214"/>
      <c r="VHE49" s="214"/>
      <c r="VHF49" s="214"/>
      <c r="VHG49" s="214"/>
      <c r="VHH49" s="214"/>
      <c r="VHI49" s="214"/>
      <c r="VHJ49" s="214"/>
      <c r="VHK49" s="214"/>
      <c r="VHL49" s="214"/>
      <c r="VHM49" s="214"/>
      <c r="VHN49" s="214"/>
      <c r="VHO49" s="214"/>
      <c r="VHP49" s="214"/>
      <c r="VHQ49" s="214"/>
      <c r="VHR49" s="214"/>
      <c r="VHS49" s="214"/>
      <c r="VHT49" s="214"/>
      <c r="VHU49" s="214"/>
      <c r="VHV49" s="214"/>
      <c r="VHW49" s="214"/>
      <c r="VHX49" s="214"/>
      <c r="VHY49" s="214"/>
      <c r="VHZ49" s="214"/>
      <c r="VIA49" s="214"/>
      <c r="VIB49" s="214"/>
      <c r="VIC49" s="214"/>
      <c r="VID49" s="214"/>
      <c r="VIE49" s="214"/>
      <c r="VIF49" s="214"/>
      <c r="VIG49" s="214"/>
      <c r="VIH49" s="214"/>
      <c r="VII49" s="214"/>
      <c r="VIJ49" s="214"/>
      <c r="VIK49" s="214"/>
      <c r="VIL49" s="214"/>
      <c r="VIM49" s="214"/>
      <c r="VIN49" s="214"/>
      <c r="VIO49" s="214"/>
      <c r="VIP49" s="214"/>
      <c r="VIQ49" s="214"/>
      <c r="VIR49" s="214"/>
      <c r="VIS49" s="214"/>
      <c r="VIT49" s="214"/>
      <c r="VIU49" s="214"/>
      <c r="VIV49" s="214"/>
      <c r="VIW49" s="214"/>
      <c r="VIX49" s="214"/>
      <c r="VIY49" s="214"/>
      <c r="VIZ49" s="214"/>
      <c r="VJA49" s="214"/>
      <c r="VJB49" s="214"/>
      <c r="VJC49" s="214"/>
      <c r="VJD49" s="214"/>
      <c r="VJE49" s="214"/>
      <c r="VJF49" s="214"/>
      <c r="VJG49" s="214"/>
      <c r="VJH49" s="214"/>
      <c r="VJI49" s="214"/>
      <c r="VJJ49" s="214"/>
      <c r="VJK49" s="214"/>
      <c r="VJL49" s="214"/>
      <c r="VJM49" s="214"/>
      <c r="VJN49" s="214"/>
      <c r="VJO49" s="214"/>
      <c r="VJP49" s="214"/>
      <c r="VJQ49" s="214"/>
      <c r="VJR49" s="214"/>
      <c r="VJS49" s="214"/>
      <c r="VJT49" s="214"/>
      <c r="VJU49" s="214"/>
      <c r="VJV49" s="214"/>
      <c r="VJW49" s="214"/>
      <c r="VJX49" s="214"/>
      <c r="VJY49" s="214"/>
      <c r="VJZ49" s="214"/>
      <c r="VKA49" s="214"/>
      <c r="VKB49" s="214"/>
      <c r="VKC49" s="214"/>
      <c r="VKD49" s="214"/>
      <c r="VKE49" s="214"/>
      <c r="VKF49" s="214"/>
      <c r="VKG49" s="214"/>
      <c r="VKH49" s="214"/>
      <c r="VKI49" s="214"/>
      <c r="VKJ49" s="214"/>
      <c r="VKK49" s="214"/>
      <c r="VKL49" s="214"/>
      <c r="VKM49" s="214"/>
      <c r="VKN49" s="214"/>
      <c r="VKO49" s="214"/>
      <c r="VKP49" s="214"/>
      <c r="VKQ49" s="214"/>
      <c r="VKR49" s="214"/>
      <c r="VKS49" s="214"/>
      <c r="VKT49" s="214"/>
      <c r="VKU49" s="214"/>
      <c r="VKV49" s="214"/>
      <c r="VKW49" s="214"/>
      <c r="VKX49" s="214"/>
      <c r="VKY49" s="214"/>
      <c r="VKZ49" s="214"/>
      <c r="VLA49" s="214"/>
      <c r="VLB49" s="214"/>
      <c r="VLC49" s="214"/>
      <c r="VLD49" s="214"/>
      <c r="VLE49" s="214"/>
      <c r="VLF49" s="214"/>
      <c r="VLG49" s="214"/>
      <c r="VLH49" s="214"/>
      <c r="VLI49" s="214"/>
      <c r="VLJ49" s="214"/>
      <c r="VLK49" s="214"/>
      <c r="VLL49" s="214"/>
      <c r="VLM49" s="214"/>
      <c r="VLN49" s="214"/>
      <c r="VLO49" s="214"/>
      <c r="VLP49" s="214"/>
      <c r="VLQ49" s="214"/>
      <c r="VLR49" s="214"/>
      <c r="VLS49" s="214"/>
      <c r="VLT49" s="214"/>
      <c r="VLU49" s="214"/>
      <c r="VLV49" s="214"/>
      <c r="VLW49" s="214"/>
      <c r="VLX49" s="214"/>
      <c r="VLY49" s="214"/>
      <c r="VLZ49" s="214"/>
      <c r="VMA49" s="214"/>
      <c r="VMB49" s="214"/>
      <c r="VMC49" s="214"/>
      <c r="VMD49" s="214"/>
      <c r="VME49" s="214"/>
      <c r="VMF49" s="214"/>
      <c r="VMG49" s="214"/>
      <c r="VMH49" s="214"/>
      <c r="VMI49" s="214"/>
      <c r="VMJ49" s="214"/>
      <c r="VMK49" s="214"/>
      <c r="VML49" s="214"/>
      <c r="VMM49" s="214"/>
      <c r="VMN49" s="214"/>
      <c r="VMO49" s="214"/>
      <c r="VMP49" s="214"/>
      <c r="VMQ49" s="214"/>
      <c r="VMR49" s="214"/>
      <c r="VMS49" s="214"/>
      <c r="VMT49" s="214"/>
      <c r="VMU49" s="214"/>
      <c r="VMV49" s="214"/>
      <c r="VMW49" s="214"/>
      <c r="VMX49" s="214"/>
      <c r="VMY49" s="214"/>
      <c r="VMZ49" s="214"/>
      <c r="VNA49" s="214"/>
      <c r="VNB49" s="214"/>
      <c r="VNC49" s="214"/>
      <c r="VND49" s="214"/>
      <c r="VNE49" s="214"/>
      <c r="VNF49" s="214"/>
      <c r="VNG49" s="214"/>
      <c r="VNH49" s="214"/>
      <c r="VNI49" s="214"/>
      <c r="VNJ49" s="214"/>
      <c r="VNK49" s="214"/>
      <c r="VNL49" s="214"/>
      <c r="VNM49" s="214"/>
      <c r="VNN49" s="214"/>
      <c r="VNO49" s="214"/>
      <c r="VNP49" s="214"/>
      <c r="VNQ49" s="214"/>
      <c r="VNR49" s="214"/>
      <c r="VNS49" s="214"/>
      <c r="VNT49" s="214"/>
      <c r="VNU49" s="214"/>
      <c r="VNV49" s="214"/>
      <c r="VNW49" s="214"/>
      <c r="VNX49" s="214"/>
      <c r="VNY49" s="214"/>
      <c r="VNZ49" s="214"/>
      <c r="VOA49" s="214"/>
      <c r="VOB49" s="214"/>
      <c r="VOC49" s="214"/>
      <c r="VOD49" s="214"/>
      <c r="VOE49" s="214"/>
      <c r="VOF49" s="214"/>
      <c r="VOG49" s="214"/>
      <c r="VOH49" s="214"/>
      <c r="VOI49" s="214"/>
      <c r="VOJ49" s="214"/>
      <c r="VOK49" s="214"/>
      <c r="VOL49" s="214"/>
      <c r="VOM49" s="214"/>
      <c r="VON49" s="214"/>
      <c r="VOO49" s="214"/>
      <c r="VOP49" s="214"/>
      <c r="VOQ49" s="214"/>
      <c r="VOR49" s="214"/>
      <c r="VOS49" s="214"/>
      <c r="VOT49" s="214"/>
      <c r="VOU49" s="214"/>
      <c r="VOV49" s="214"/>
      <c r="VOW49" s="214"/>
      <c r="VOX49" s="214"/>
      <c r="VOY49" s="214"/>
      <c r="VOZ49" s="214"/>
      <c r="VPA49" s="214"/>
      <c r="VPB49" s="214"/>
      <c r="VPC49" s="214"/>
      <c r="VPD49" s="214"/>
      <c r="VPE49" s="214"/>
      <c r="VPF49" s="214"/>
      <c r="VPG49" s="214"/>
      <c r="VPH49" s="214"/>
      <c r="VPI49" s="214"/>
      <c r="VPJ49" s="214"/>
      <c r="VPK49" s="214"/>
      <c r="VPL49" s="214"/>
      <c r="VPM49" s="214"/>
      <c r="VPN49" s="214"/>
      <c r="VPO49" s="214"/>
      <c r="VPP49" s="214"/>
      <c r="VPQ49" s="214"/>
      <c r="VPR49" s="214"/>
      <c r="VPS49" s="214"/>
      <c r="VPT49" s="214"/>
      <c r="VPU49" s="214"/>
      <c r="VPV49" s="214"/>
      <c r="VPW49" s="214"/>
      <c r="VPX49" s="214"/>
      <c r="VPY49" s="214"/>
      <c r="VPZ49" s="214"/>
      <c r="VQA49" s="214"/>
      <c r="VQB49" s="214"/>
      <c r="VQC49" s="214"/>
      <c r="VQD49" s="214"/>
      <c r="VQE49" s="214"/>
      <c r="VQF49" s="214"/>
      <c r="VQG49" s="214"/>
      <c r="VQH49" s="214"/>
      <c r="VQI49" s="214"/>
      <c r="VQJ49" s="214"/>
      <c r="VQK49" s="214"/>
      <c r="VQL49" s="214"/>
      <c r="VQM49" s="214"/>
      <c r="VQN49" s="214"/>
      <c r="VQO49" s="214"/>
      <c r="VQP49" s="214"/>
      <c r="VQQ49" s="214"/>
      <c r="VQR49" s="214"/>
      <c r="VQS49" s="214"/>
      <c r="VQT49" s="214"/>
      <c r="VQU49" s="214"/>
      <c r="VQV49" s="214"/>
      <c r="VQW49" s="214"/>
      <c r="VQX49" s="214"/>
      <c r="VQY49" s="214"/>
      <c r="VQZ49" s="214"/>
      <c r="VRA49" s="214"/>
      <c r="VRB49" s="214"/>
      <c r="VRC49" s="214"/>
      <c r="VRD49" s="214"/>
      <c r="VRE49" s="214"/>
      <c r="VRF49" s="214"/>
      <c r="VRG49" s="214"/>
      <c r="VRH49" s="214"/>
      <c r="VRI49" s="214"/>
      <c r="VRJ49" s="214"/>
      <c r="VRK49" s="214"/>
      <c r="VRL49" s="214"/>
      <c r="VRM49" s="214"/>
      <c r="VRN49" s="214"/>
      <c r="VRO49" s="214"/>
      <c r="VRP49" s="214"/>
      <c r="VRQ49" s="214"/>
      <c r="VRR49" s="214"/>
      <c r="VRS49" s="214"/>
      <c r="VRT49" s="214"/>
      <c r="VRU49" s="214"/>
      <c r="VRV49" s="214"/>
      <c r="VRW49" s="214"/>
      <c r="VRX49" s="214"/>
      <c r="VRY49" s="214"/>
      <c r="VRZ49" s="214"/>
      <c r="VSA49" s="214"/>
      <c r="VSB49" s="214"/>
      <c r="VSC49" s="214"/>
      <c r="VSD49" s="214"/>
      <c r="VSE49" s="214"/>
      <c r="VSF49" s="214"/>
      <c r="VSG49" s="214"/>
      <c r="VSH49" s="214"/>
      <c r="VSI49" s="214"/>
      <c r="VSJ49" s="214"/>
      <c r="VSK49" s="214"/>
      <c r="VSL49" s="214"/>
      <c r="VSM49" s="214"/>
      <c r="VSN49" s="214"/>
      <c r="VSO49" s="214"/>
      <c r="VSP49" s="214"/>
      <c r="VSQ49" s="214"/>
      <c r="VSR49" s="214"/>
      <c r="VSS49" s="214"/>
      <c r="VST49" s="214"/>
      <c r="VSU49" s="214"/>
      <c r="VSV49" s="214"/>
      <c r="VSW49" s="214"/>
      <c r="VSX49" s="214"/>
      <c r="VSY49" s="214"/>
      <c r="VSZ49" s="214"/>
      <c r="VTA49" s="214"/>
      <c r="VTB49" s="214"/>
      <c r="VTC49" s="214"/>
      <c r="VTD49" s="214"/>
      <c r="VTE49" s="214"/>
      <c r="VTF49" s="214"/>
      <c r="VTG49" s="214"/>
      <c r="VTH49" s="214"/>
      <c r="VTI49" s="214"/>
      <c r="VTJ49" s="214"/>
      <c r="VTK49" s="214"/>
      <c r="VTL49" s="214"/>
      <c r="VTM49" s="214"/>
      <c r="VTN49" s="214"/>
      <c r="VTO49" s="214"/>
      <c r="VTP49" s="214"/>
      <c r="VTQ49" s="214"/>
      <c r="VTR49" s="214"/>
      <c r="VTS49" s="214"/>
      <c r="VTT49" s="214"/>
      <c r="VTU49" s="214"/>
      <c r="VTV49" s="214"/>
      <c r="VTW49" s="214"/>
      <c r="VTX49" s="214"/>
      <c r="VTY49" s="214"/>
      <c r="VTZ49" s="214"/>
      <c r="VUA49" s="214"/>
      <c r="VUB49" s="214"/>
      <c r="VUC49" s="214"/>
      <c r="VUD49" s="214"/>
      <c r="VUE49" s="214"/>
      <c r="VUF49" s="214"/>
      <c r="VUG49" s="214"/>
      <c r="VUH49" s="214"/>
      <c r="VUI49" s="214"/>
      <c r="VUJ49" s="214"/>
      <c r="VUK49" s="214"/>
      <c r="VUL49" s="214"/>
      <c r="VUM49" s="214"/>
      <c r="VUN49" s="214"/>
      <c r="VUO49" s="214"/>
      <c r="VUP49" s="214"/>
      <c r="VUQ49" s="214"/>
      <c r="VUR49" s="214"/>
      <c r="VUS49" s="214"/>
      <c r="VUT49" s="214"/>
      <c r="VUU49" s="214"/>
      <c r="VUV49" s="214"/>
      <c r="VUW49" s="214"/>
      <c r="VUX49" s="214"/>
      <c r="VUY49" s="214"/>
      <c r="VUZ49" s="214"/>
      <c r="VVA49" s="214"/>
      <c r="VVB49" s="214"/>
      <c r="VVC49" s="214"/>
      <c r="VVD49" s="214"/>
      <c r="VVE49" s="214"/>
      <c r="VVF49" s="214"/>
      <c r="VVG49" s="214"/>
      <c r="VVH49" s="214"/>
      <c r="VVI49" s="214"/>
      <c r="VVJ49" s="214"/>
      <c r="VVK49" s="214"/>
      <c r="VVL49" s="214"/>
      <c r="VVM49" s="214"/>
      <c r="VVN49" s="214"/>
      <c r="VVO49" s="214"/>
      <c r="VVP49" s="214"/>
      <c r="VVQ49" s="214"/>
      <c r="VVR49" s="214"/>
      <c r="VVS49" s="214"/>
      <c r="VVT49" s="214"/>
      <c r="VVU49" s="214"/>
      <c r="VVV49" s="214"/>
      <c r="VVW49" s="214"/>
      <c r="VVX49" s="214"/>
      <c r="VVY49" s="214"/>
      <c r="VVZ49" s="214"/>
      <c r="VWA49" s="214"/>
      <c r="VWB49" s="214"/>
      <c r="VWC49" s="214"/>
      <c r="VWD49" s="214"/>
      <c r="VWE49" s="214"/>
      <c r="VWF49" s="214"/>
      <c r="VWG49" s="214"/>
      <c r="VWH49" s="214"/>
      <c r="VWI49" s="214"/>
      <c r="VWJ49" s="214"/>
      <c r="VWK49" s="214"/>
      <c r="VWL49" s="214"/>
      <c r="VWM49" s="214"/>
      <c r="VWN49" s="214"/>
      <c r="VWO49" s="214"/>
      <c r="VWP49" s="214"/>
      <c r="VWQ49" s="214"/>
      <c r="VWR49" s="214"/>
      <c r="VWS49" s="214"/>
      <c r="VWT49" s="214"/>
      <c r="VWU49" s="214"/>
      <c r="VWV49" s="214"/>
      <c r="VWW49" s="214"/>
      <c r="VWX49" s="214"/>
      <c r="VWY49" s="214"/>
      <c r="VWZ49" s="214"/>
      <c r="VXA49" s="214"/>
      <c r="VXB49" s="214"/>
      <c r="VXC49" s="214"/>
      <c r="VXD49" s="214"/>
      <c r="VXE49" s="214"/>
      <c r="VXF49" s="214"/>
      <c r="VXG49" s="214"/>
      <c r="VXH49" s="214"/>
      <c r="VXI49" s="214"/>
      <c r="VXJ49" s="214"/>
      <c r="VXK49" s="214"/>
      <c r="VXL49" s="214"/>
      <c r="VXM49" s="214"/>
      <c r="VXN49" s="214"/>
      <c r="VXO49" s="214"/>
      <c r="VXP49" s="214"/>
      <c r="VXQ49" s="214"/>
      <c r="VXR49" s="214"/>
      <c r="VXS49" s="214"/>
      <c r="VXT49" s="214"/>
      <c r="VXU49" s="214"/>
      <c r="VXV49" s="214"/>
      <c r="VXW49" s="214"/>
      <c r="VXX49" s="214"/>
      <c r="VXY49" s="214"/>
      <c r="VXZ49" s="214"/>
      <c r="VYA49" s="214"/>
      <c r="VYB49" s="214"/>
      <c r="VYC49" s="214"/>
      <c r="VYD49" s="214"/>
      <c r="VYE49" s="214"/>
      <c r="VYF49" s="214"/>
      <c r="VYG49" s="214"/>
      <c r="VYH49" s="214"/>
      <c r="VYI49" s="214"/>
      <c r="VYJ49" s="214"/>
      <c r="VYK49" s="214"/>
      <c r="VYL49" s="214"/>
      <c r="VYM49" s="214"/>
      <c r="VYN49" s="214"/>
      <c r="VYO49" s="214"/>
      <c r="VYP49" s="214"/>
      <c r="VYQ49" s="214"/>
      <c r="VYR49" s="214"/>
      <c r="VYS49" s="214"/>
      <c r="VYT49" s="214"/>
      <c r="VYU49" s="214"/>
      <c r="VYV49" s="214"/>
      <c r="VYW49" s="214"/>
      <c r="VYX49" s="214"/>
      <c r="VYY49" s="214"/>
      <c r="VYZ49" s="214"/>
      <c r="VZA49" s="214"/>
      <c r="VZB49" s="214"/>
      <c r="VZC49" s="214"/>
      <c r="VZD49" s="214"/>
      <c r="VZE49" s="214"/>
      <c r="VZF49" s="214"/>
      <c r="VZG49" s="214"/>
      <c r="VZH49" s="214"/>
      <c r="VZI49" s="214"/>
      <c r="VZJ49" s="214"/>
      <c r="VZK49" s="214"/>
      <c r="VZL49" s="214"/>
      <c r="VZM49" s="214"/>
      <c r="VZN49" s="214"/>
      <c r="VZO49" s="214"/>
      <c r="VZP49" s="214"/>
      <c r="VZQ49" s="214"/>
      <c r="VZR49" s="214"/>
      <c r="VZS49" s="214"/>
      <c r="VZT49" s="214"/>
      <c r="VZU49" s="214"/>
      <c r="VZV49" s="214"/>
      <c r="VZW49" s="214"/>
      <c r="VZX49" s="214"/>
      <c r="VZY49" s="214"/>
      <c r="VZZ49" s="214"/>
      <c r="WAA49" s="214"/>
      <c r="WAB49" s="214"/>
      <c r="WAC49" s="214"/>
      <c r="WAD49" s="214"/>
      <c r="WAE49" s="214"/>
      <c r="WAF49" s="214"/>
      <c r="WAG49" s="214"/>
      <c r="WAH49" s="214"/>
      <c r="WAI49" s="214"/>
      <c r="WAJ49" s="214"/>
      <c r="WAK49" s="214"/>
      <c r="WAL49" s="214"/>
      <c r="WAM49" s="214"/>
      <c r="WAN49" s="214"/>
      <c r="WAO49" s="214"/>
      <c r="WAP49" s="214"/>
      <c r="WAQ49" s="214"/>
      <c r="WAR49" s="214"/>
      <c r="WAS49" s="214"/>
      <c r="WAT49" s="214"/>
      <c r="WAU49" s="214"/>
      <c r="WAV49" s="214"/>
      <c r="WAW49" s="214"/>
      <c r="WAX49" s="214"/>
      <c r="WAY49" s="214"/>
      <c r="WAZ49" s="214"/>
      <c r="WBA49" s="214"/>
      <c r="WBB49" s="214"/>
      <c r="WBC49" s="214"/>
      <c r="WBD49" s="214"/>
      <c r="WBE49" s="214"/>
      <c r="WBF49" s="214"/>
      <c r="WBG49" s="214"/>
      <c r="WBH49" s="214"/>
      <c r="WBI49" s="214"/>
      <c r="WBJ49" s="214"/>
      <c r="WBK49" s="214"/>
      <c r="WBL49" s="214"/>
      <c r="WBM49" s="214"/>
      <c r="WBN49" s="214"/>
      <c r="WBO49" s="214"/>
      <c r="WBP49" s="214"/>
      <c r="WBQ49" s="214"/>
      <c r="WBR49" s="214"/>
      <c r="WBS49" s="214"/>
      <c r="WBT49" s="214"/>
      <c r="WBU49" s="214"/>
      <c r="WBV49" s="214"/>
      <c r="WBW49" s="214"/>
      <c r="WBX49" s="214"/>
      <c r="WBY49" s="214"/>
      <c r="WBZ49" s="214"/>
      <c r="WCA49" s="214"/>
      <c r="WCB49" s="214"/>
      <c r="WCC49" s="214"/>
      <c r="WCD49" s="214"/>
      <c r="WCE49" s="214"/>
      <c r="WCF49" s="214"/>
      <c r="WCG49" s="214"/>
      <c r="WCH49" s="214"/>
      <c r="WCI49" s="214"/>
      <c r="WCJ49" s="214"/>
      <c r="WCK49" s="214"/>
      <c r="WCL49" s="214"/>
      <c r="WCM49" s="214"/>
      <c r="WCN49" s="214"/>
      <c r="WCO49" s="214"/>
      <c r="WCP49" s="214"/>
      <c r="WCQ49" s="214"/>
      <c r="WCR49" s="214"/>
      <c r="WCS49" s="214"/>
      <c r="WCT49" s="214"/>
      <c r="WCU49" s="214"/>
      <c r="WCV49" s="214"/>
      <c r="WCW49" s="214"/>
      <c r="WCX49" s="214"/>
      <c r="WCY49" s="214"/>
      <c r="WCZ49" s="214"/>
      <c r="WDA49" s="214"/>
      <c r="WDB49" s="214"/>
      <c r="WDC49" s="214"/>
      <c r="WDD49" s="214"/>
      <c r="WDE49" s="214"/>
      <c r="WDF49" s="214"/>
      <c r="WDG49" s="214"/>
      <c r="WDH49" s="214"/>
      <c r="WDI49" s="214"/>
      <c r="WDJ49" s="214"/>
      <c r="WDK49" s="214"/>
      <c r="WDL49" s="214"/>
      <c r="WDM49" s="214"/>
      <c r="WDN49" s="214"/>
      <c r="WDO49" s="214"/>
      <c r="WDP49" s="214"/>
      <c r="WDQ49" s="214"/>
      <c r="WDR49" s="214"/>
      <c r="WDS49" s="214"/>
      <c r="WDT49" s="214"/>
      <c r="WDU49" s="214"/>
      <c r="WDV49" s="214"/>
      <c r="WDW49" s="214"/>
      <c r="WDX49" s="214"/>
      <c r="WDY49" s="214"/>
      <c r="WDZ49" s="214"/>
      <c r="WEA49" s="214"/>
      <c r="WEB49" s="214"/>
      <c r="WEC49" s="214"/>
      <c r="WED49" s="214"/>
      <c r="WEE49" s="214"/>
      <c r="WEF49" s="214"/>
      <c r="WEG49" s="214"/>
      <c r="WEH49" s="214"/>
      <c r="WEI49" s="214"/>
      <c r="WEJ49" s="214"/>
      <c r="WEK49" s="214"/>
      <c r="WEL49" s="214"/>
      <c r="WEM49" s="214"/>
      <c r="WEN49" s="214"/>
      <c r="WEO49" s="214"/>
      <c r="WEP49" s="214"/>
      <c r="WEQ49" s="214"/>
      <c r="WER49" s="214"/>
      <c r="WES49" s="214"/>
      <c r="WET49" s="214"/>
      <c r="WEU49" s="214"/>
      <c r="WEV49" s="214"/>
      <c r="WEW49" s="214"/>
      <c r="WEX49" s="214"/>
      <c r="WEY49" s="214"/>
      <c r="WEZ49" s="214"/>
      <c r="WFA49" s="214"/>
      <c r="WFB49" s="214"/>
      <c r="WFC49" s="214"/>
      <c r="WFD49" s="214"/>
      <c r="WFE49" s="214"/>
      <c r="WFF49" s="214"/>
      <c r="WFG49" s="214"/>
      <c r="WFH49" s="214"/>
      <c r="WFI49" s="214"/>
      <c r="WFJ49" s="214"/>
      <c r="WFK49" s="214"/>
      <c r="WFL49" s="214"/>
      <c r="WFM49" s="214"/>
      <c r="WFN49" s="214"/>
      <c r="WFO49" s="214"/>
      <c r="WFP49" s="214"/>
      <c r="WFQ49" s="214"/>
      <c r="WFR49" s="214"/>
      <c r="WFS49" s="214"/>
      <c r="WFT49" s="214"/>
      <c r="WFU49" s="214"/>
      <c r="WFV49" s="214"/>
      <c r="WFW49" s="214"/>
      <c r="WFX49" s="214"/>
      <c r="WFY49" s="214"/>
      <c r="WFZ49" s="214"/>
      <c r="WGA49" s="214"/>
      <c r="WGB49" s="214"/>
      <c r="WGC49" s="214"/>
      <c r="WGD49" s="214"/>
      <c r="WGE49" s="214"/>
      <c r="WGF49" s="214"/>
      <c r="WGG49" s="214"/>
      <c r="WGH49" s="214"/>
      <c r="WGI49" s="214"/>
      <c r="WGJ49" s="214"/>
      <c r="WGK49" s="214"/>
      <c r="WGL49" s="214"/>
      <c r="WGM49" s="214"/>
      <c r="WGN49" s="214"/>
      <c r="WGO49" s="214"/>
      <c r="WGP49" s="214"/>
      <c r="WGQ49" s="214"/>
      <c r="WGR49" s="214"/>
      <c r="WGS49" s="214"/>
      <c r="WGT49" s="214"/>
      <c r="WGU49" s="214"/>
      <c r="WGV49" s="214"/>
      <c r="WGW49" s="214"/>
      <c r="WGX49" s="214"/>
      <c r="WGY49" s="214"/>
      <c r="WGZ49" s="214"/>
      <c r="WHA49" s="214"/>
      <c r="WHB49" s="214"/>
      <c r="WHC49" s="214"/>
      <c r="WHD49" s="214"/>
      <c r="WHE49" s="214"/>
      <c r="WHF49" s="214"/>
      <c r="WHG49" s="214"/>
      <c r="WHH49" s="214"/>
      <c r="WHI49" s="214"/>
      <c r="WHJ49" s="214"/>
      <c r="WHK49" s="214"/>
      <c r="WHL49" s="214"/>
      <c r="WHM49" s="214"/>
      <c r="WHN49" s="214"/>
      <c r="WHO49" s="214"/>
      <c r="WHP49" s="214"/>
      <c r="WHQ49" s="214"/>
      <c r="WHR49" s="214"/>
      <c r="WHS49" s="214"/>
      <c r="WHT49" s="214"/>
      <c r="WHU49" s="214"/>
      <c r="WHV49" s="214"/>
      <c r="WHW49" s="214"/>
      <c r="WHX49" s="214"/>
      <c r="WHY49" s="214"/>
      <c r="WHZ49" s="214"/>
      <c r="WIA49" s="214"/>
      <c r="WIB49" s="214"/>
      <c r="WIC49" s="214"/>
      <c r="WID49" s="214"/>
      <c r="WIE49" s="214"/>
      <c r="WIF49" s="214"/>
      <c r="WIG49" s="214"/>
      <c r="WIH49" s="214"/>
      <c r="WII49" s="214"/>
      <c r="WIJ49" s="214"/>
      <c r="WIK49" s="214"/>
      <c r="WIL49" s="214"/>
      <c r="WIM49" s="214"/>
      <c r="WIN49" s="214"/>
      <c r="WIO49" s="214"/>
      <c r="WIP49" s="214"/>
      <c r="WIQ49" s="214"/>
      <c r="WIR49" s="214"/>
      <c r="WIS49" s="214"/>
      <c r="WIT49" s="214"/>
      <c r="WIU49" s="214"/>
      <c r="WIV49" s="214"/>
      <c r="WIW49" s="214"/>
      <c r="WIX49" s="214"/>
      <c r="WIY49" s="214"/>
      <c r="WIZ49" s="214"/>
      <c r="WJA49" s="214"/>
      <c r="WJB49" s="214"/>
      <c r="WJC49" s="214"/>
      <c r="WJD49" s="214"/>
      <c r="WJE49" s="214"/>
      <c r="WJF49" s="214"/>
      <c r="WJG49" s="214"/>
      <c r="WJH49" s="214"/>
      <c r="WJI49" s="214"/>
      <c r="WJJ49" s="214"/>
      <c r="WJK49" s="214"/>
      <c r="WJL49" s="214"/>
      <c r="WJM49" s="214"/>
      <c r="WJN49" s="214"/>
      <c r="WJO49" s="214"/>
      <c r="WJP49" s="214"/>
      <c r="WJQ49" s="214"/>
      <c r="WJR49" s="214"/>
      <c r="WJS49" s="214"/>
      <c r="WJT49" s="214"/>
      <c r="WJU49" s="214"/>
      <c r="WJV49" s="214"/>
      <c r="WJW49" s="214"/>
      <c r="WJX49" s="214"/>
      <c r="WJY49" s="214"/>
      <c r="WJZ49" s="214"/>
      <c r="WKA49" s="214"/>
      <c r="WKB49" s="214"/>
      <c r="WKC49" s="214"/>
      <c r="WKD49" s="214"/>
      <c r="WKE49" s="214"/>
      <c r="WKF49" s="214"/>
      <c r="WKG49" s="214"/>
      <c r="WKH49" s="214"/>
      <c r="WKI49" s="214"/>
      <c r="WKJ49" s="214"/>
      <c r="WKK49" s="214"/>
      <c r="WKL49" s="214"/>
      <c r="WKM49" s="214"/>
      <c r="WKN49" s="214"/>
      <c r="WKO49" s="214"/>
      <c r="WKP49" s="214"/>
      <c r="WKQ49" s="214"/>
      <c r="WKR49" s="214"/>
      <c r="WKS49" s="214"/>
      <c r="WKT49" s="214"/>
      <c r="WKU49" s="214"/>
      <c r="WKV49" s="214"/>
      <c r="WKW49" s="214"/>
      <c r="WKX49" s="214"/>
      <c r="WKY49" s="214"/>
      <c r="WKZ49" s="214"/>
      <c r="WLA49" s="214"/>
      <c r="WLB49" s="214"/>
      <c r="WLC49" s="214"/>
      <c r="WLD49" s="214"/>
      <c r="WLE49" s="214"/>
      <c r="WLF49" s="214"/>
      <c r="WLG49" s="214"/>
      <c r="WLH49" s="214"/>
      <c r="WLI49" s="214"/>
      <c r="WLJ49" s="214"/>
      <c r="WLK49" s="214"/>
      <c r="WLL49" s="214"/>
      <c r="WLM49" s="214"/>
      <c r="WLN49" s="214"/>
      <c r="WLO49" s="214"/>
      <c r="WLP49" s="214"/>
      <c r="WLQ49" s="214"/>
      <c r="WLR49" s="214"/>
      <c r="WLS49" s="214"/>
      <c r="WLT49" s="214"/>
      <c r="WLU49" s="214"/>
      <c r="WLV49" s="214"/>
      <c r="WLW49" s="214"/>
      <c r="WLX49" s="214"/>
      <c r="WLY49" s="214"/>
      <c r="WLZ49" s="214"/>
      <c r="WMA49" s="214"/>
      <c r="WMB49" s="214"/>
      <c r="WMC49" s="214"/>
      <c r="WMD49" s="214"/>
      <c r="WME49" s="214"/>
      <c r="WMF49" s="214"/>
      <c r="WMG49" s="214"/>
      <c r="WMH49" s="214"/>
      <c r="WMI49" s="214"/>
      <c r="WMJ49" s="214"/>
      <c r="WMK49" s="214"/>
      <c r="WML49" s="214"/>
      <c r="WMM49" s="214"/>
      <c r="WMN49" s="214"/>
      <c r="WMO49" s="214"/>
      <c r="WMP49" s="214"/>
      <c r="WMQ49" s="214"/>
      <c r="WMR49" s="214"/>
      <c r="WMS49" s="214"/>
      <c r="WMT49" s="214"/>
      <c r="WMU49" s="214"/>
      <c r="WMV49" s="214"/>
      <c r="WMW49" s="214"/>
      <c r="WMX49" s="214"/>
      <c r="WMY49" s="214"/>
      <c r="WMZ49" s="214"/>
      <c r="WNA49" s="214"/>
      <c r="WNB49" s="214"/>
      <c r="WNC49" s="214"/>
      <c r="WND49" s="214"/>
      <c r="WNE49" s="214"/>
      <c r="WNF49" s="214"/>
      <c r="WNG49" s="214"/>
      <c r="WNH49" s="214"/>
      <c r="WNI49" s="214"/>
      <c r="WNJ49" s="214"/>
      <c r="WNK49" s="214"/>
      <c r="WNL49" s="214"/>
      <c r="WNM49" s="214"/>
      <c r="WNN49" s="214"/>
      <c r="WNO49" s="214"/>
      <c r="WNP49" s="214"/>
      <c r="WNQ49" s="214"/>
      <c r="WNR49" s="214"/>
      <c r="WNS49" s="214"/>
      <c r="WNT49" s="214"/>
      <c r="WNU49" s="214"/>
      <c r="WNV49" s="214"/>
      <c r="WNW49" s="214"/>
      <c r="WNX49" s="214"/>
      <c r="WNY49" s="214"/>
      <c r="WNZ49" s="214"/>
      <c r="WOA49" s="214"/>
      <c r="WOB49" s="214"/>
      <c r="WOC49" s="214"/>
      <c r="WOD49" s="214"/>
      <c r="WOE49" s="214"/>
      <c r="WOF49" s="214"/>
      <c r="WOG49" s="214"/>
      <c r="WOH49" s="214"/>
      <c r="WOI49" s="214"/>
      <c r="WOJ49" s="214"/>
      <c r="WOK49" s="214"/>
      <c r="WOL49" s="214"/>
      <c r="WOM49" s="214"/>
      <c r="WON49" s="214"/>
      <c r="WOO49" s="214"/>
      <c r="WOP49" s="214"/>
      <c r="WOQ49" s="214"/>
      <c r="WOR49" s="214"/>
      <c r="WOS49" s="214"/>
      <c r="WOT49" s="214"/>
      <c r="WOU49" s="214"/>
      <c r="WOV49" s="214"/>
      <c r="WOW49" s="214"/>
      <c r="WOX49" s="214"/>
      <c r="WOY49" s="214"/>
      <c r="WOZ49" s="214"/>
      <c r="WPA49" s="214"/>
      <c r="WPB49" s="214"/>
      <c r="WPC49" s="214"/>
      <c r="WPD49" s="214"/>
      <c r="WPE49" s="214"/>
      <c r="WPF49" s="214"/>
      <c r="WPG49" s="214"/>
      <c r="WPH49" s="214"/>
      <c r="WPI49" s="214"/>
      <c r="WPJ49" s="214"/>
      <c r="WPK49" s="214"/>
      <c r="WPL49" s="214"/>
      <c r="WPM49" s="214"/>
      <c r="WPN49" s="214"/>
      <c r="WPO49" s="214"/>
      <c r="WPP49" s="214"/>
      <c r="WPQ49" s="214"/>
      <c r="WPR49" s="214"/>
      <c r="WPS49" s="214"/>
      <c r="WPT49" s="214"/>
      <c r="WPU49" s="214"/>
      <c r="WPV49" s="214"/>
      <c r="WPW49" s="214"/>
      <c r="WPX49" s="214"/>
      <c r="WPY49" s="214"/>
      <c r="WPZ49" s="214"/>
      <c r="WQA49" s="214"/>
      <c r="WQB49" s="214"/>
      <c r="WQC49" s="214"/>
      <c r="WQD49" s="214"/>
      <c r="WQE49" s="214"/>
      <c r="WQF49" s="214"/>
      <c r="WQG49" s="214"/>
      <c r="WQH49" s="214"/>
      <c r="WQI49" s="214"/>
      <c r="WQJ49" s="214"/>
      <c r="WQK49" s="214"/>
      <c r="WQL49" s="214"/>
      <c r="WQM49" s="214"/>
      <c r="WQN49" s="214"/>
      <c r="WQO49" s="214"/>
      <c r="WQP49" s="214"/>
      <c r="WQQ49" s="214"/>
      <c r="WQR49" s="214"/>
      <c r="WQS49" s="214"/>
      <c r="WQT49" s="214"/>
      <c r="WQU49" s="214"/>
      <c r="WQV49" s="214"/>
      <c r="WQW49" s="214"/>
      <c r="WQX49" s="214"/>
      <c r="WQY49" s="214"/>
      <c r="WQZ49" s="214"/>
      <c r="WRA49" s="214"/>
      <c r="WRB49" s="214"/>
      <c r="WRC49" s="214"/>
      <c r="WRD49" s="214"/>
      <c r="WRE49" s="214"/>
      <c r="WRF49" s="214"/>
      <c r="WRG49" s="214"/>
      <c r="WRH49" s="214"/>
      <c r="WRI49" s="214"/>
      <c r="WRJ49" s="214"/>
      <c r="WRK49" s="214"/>
      <c r="WRL49" s="214"/>
      <c r="WRM49" s="214"/>
      <c r="WRN49" s="214"/>
      <c r="WRO49" s="214"/>
      <c r="WRP49" s="214"/>
      <c r="WRQ49" s="214"/>
      <c r="WRR49" s="214"/>
      <c r="WRS49" s="214"/>
      <c r="WRT49" s="214"/>
      <c r="WRU49" s="214"/>
      <c r="WRV49" s="214"/>
      <c r="WRW49" s="214"/>
      <c r="WRX49" s="214"/>
      <c r="WRY49" s="214"/>
      <c r="WRZ49" s="214"/>
      <c r="WSA49" s="214"/>
      <c r="WSB49" s="214"/>
      <c r="WSC49" s="214"/>
      <c r="WSD49" s="214"/>
      <c r="WSE49" s="214"/>
      <c r="WSF49" s="214"/>
      <c r="WSG49" s="214"/>
      <c r="WSH49" s="214"/>
      <c r="WSI49" s="214"/>
      <c r="WSJ49" s="214"/>
      <c r="WSK49" s="214"/>
      <c r="WSL49" s="214"/>
      <c r="WSM49" s="214"/>
      <c r="WSN49" s="214"/>
      <c r="WSO49" s="214"/>
      <c r="WSP49" s="214"/>
      <c r="WSQ49" s="214"/>
      <c r="WSR49" s="214"/>
      <c r="WSS49" s="214"/>
      <c r="WST49" s="214"/>
      <c r="WSU49" s="214"/>
      <c r="WSV49" s="214"/>
      <c r="WSW49" s="214"/>
      <c r="WSX49" s="214"/>
      <c r="WSY49" s="214"/>
      <c r="WSZ49" s="214"/>
      <c r="WTA49" s="214"/>
      <c r="WTB49" s="214"/>
      <c r="WTC49" s="214"/>
      <c r="WTD49" s="214"/>
      <c r="WTE49" s="214"/>
      <c r="WTF49" s="214"/>
      <c r="WTG49" s="214"/>
      <c r="WTH49" s="214"/>
      <c r="WTI49" s="214"/>
      <c r="WTJ49" s="214"/>
      <c r="WTK49" s="214"/>
      <c r="WTL49" s="214"/>
      <c r="WTM49" s="214"/>
      <c r="WTN49" s="214"/>
      <c r="WTO49" s="214"/>
      <c r="WTP49" s="214"/>
      <c r="WTQ49" s="214"/>
      <c r="WTR49" s="214"/>
      <c r="WTS49" s="214"/>
      <c r="WTT49" s="214"/>
      <c r="WTU49" s="214"/>
      <c r="WTV49" s="214"/>
      <c r="WTW49" s="214"/>
      <c r="WTX49" s="214"/>
      <c r="WTY49" s="214"/>
      <c r="WTZ49" s="214"/>
      <c r="WUA49" s="214"/>
      <c r="WUB49" s="214"/>
      <c r="WUC49" s="214"/>
      <c r="WUD49" s="214"/>
      <c r="WUE49" s="214"/>
      <c r="WUF49" s="214"/>
      <c r="WUG49" s="214"/>
      <c r="WUH49" s="214"/>
      <c r="WUI49" s="214"/>
      <c r="WUJ49" s="214"/>
      <c r="WUK49" s="214"/>
      <c r="WUL49" s="214"/>
      <c r="WUM49" s="214"/>
      <c r="WUN49" s="214"/>
      <c r="WUO49" s="214"/>
      <c r="WUP49" s="214"/>
      <c r="WUQ49" s="214"/>
      <c r="WUR49" s="214"/>
      <c r="WUS49" s="214"/>
      <c r="WUT49" s="214"/>
      <c r="WUU49" s="214"/>
      <c r="WUV49" s="214"/>
      <c r="WUW49" s="214"/>
      <c r="WUX49" s="214"/>
      <c r="WUY49" s="214"/>
      <c r="WUZ49" s="214"/>
      <c r="WVA49" s="214"/>
      <c r="WVB49" s="214"/>
      <c r="WVC49" s="214"/>
      <c r="WVD49" s="214"/>
      <c r="WVE49" s="214"/>
      <c r="WVF49" s="214"/>
      <c r="WVG49" s="214"/>
      <c r="WVH49" s="214"/>
      <c r="WVI49" s="214"/>
      <c r="WVJ49" s="214"/>
      <c r="WVK49" s="214"/>
      <c r="WVL49" s="214"/>
      <c r="WVM49" s="214"/>
      <c r="WVN49" s="214"/>
      <c r="WVO49" s="214"/>
      <c r="WVP49" s="214"/>
      <c r="WVQ49" s="214"/>
      <c r="WVR49" s="214"/>
      <c r="WVS49" s="214"/>
      <c r="WVT49" s="214"/>
      <c r="WVU49" s="214"/>
      <c r="WVV49" s="214"/>
      <c r="WVW49" s="214"/>
    </row>
    <row r="50" spans="1:16143" s="213" customFormat="1" ht="30" customHeight="1">
      <c r="A50" s="221"/>
      <c r="B50" s="222"/>
      <c r="C50" s="222"/>
      <c r="D50" s="222"/>
      <c r="E50" s="222"/>
      <c r="F50" s="222"/>
      <c r="G50" s="222"/>
      <c r="H50" s="222"/>
      <c r="I50" s="222"/>
      <c r="J50" s="222"/>
      <c r="K50" s="222"/>
      <c r="L50" s="222"/>
      <c r="M50" s="222"/>
      <c r="O50" s="214"/>
      <c r="P50" s="214"/>
      <c r="Q50" s="214"/>
      <c r="R50" s="214"/>
      <c r="S50" s="214"/>
      <c r="T50" s="214"/>
      <c r="U50" s="214"/>
      <c r="V50" s="214"/>
      <c r="W50" s="214"/>
      <c r="X50" s="214"/>
      <c r="Y50" s="214"/>
      <c r="Z50" s="214"/>
      <c r="AA50" s="214"/>
      <c r="AB50" s="214"/>
      <c r="AC50" s="214"/>
      <c r="AD50" s="214"/>
      <c r="AE50" s="214"/>
      <c r="AF50" s="214"/>
      <c r="AG50" s="214"/>
      <c r="AH50" s="214"/>
      <c r="AI50" s="214"/>
      <c r="AJ50" s="214"/>
      <c r="AK50" s="214"/>
      <c r="AL50" s="214"/>
      <c r="AM50" s="214"/>
      <c r="AN50" s="214"/>
      <c r="AO50" s="214"/>
      <c r="AP50" s="214"/>
      <c r="AQ50" s="214"/>
      <c r="AR50" s="214"/>
      <c r="AS50" s="214"/>
      <c r="AT50" s="214"/>
      <c r="AU50" s="214"/>
      <c r="AV50" s="214"/>
      <c r="AW50" s="214"/>
      <c r="AX50" s="214"/>
      <c r="AY50" s="214"/>
      <c r="AZ50" s="214"/>
      <c r="BA50" s="214"/>
      <c r="BB50" s="214"/>
      <c r="BC50" s="214"/>
      <c r="BD50" s="214"/>
      <c r="BE50" s="214"/>
      <c r="BF50" s="214"/>
      <c r="BG50" s="214"/>
      <c r="BH50" s="214"/>
      <c r="BI50" s="214"/>
      <c r="BJ50" s="214"/>
      <c r="BK50" s="214"/>
      <c r="BL50" s="214"/>
      <c r="BM50" s="214"/>
      <c r="BN50" s="214"/>
      <c r="BO50" s="214"/>
      <c r="BP50" s="214"/>
      <c r="BQ50" s="214"/>
      <c r="BR50" s="214"/>
      <c r="BS50" s="214"/>
      <c r="BT50" s="214"/>
      <c r="BU50" s="214"/>
      <c r="BV50" s="214"/>
      <c r="BW50" s="214"/>
      <c r="BX50" s="214"/>
      <c r="BY50" s="214"/>
      <c r="BZ50" s="214"/>
      <c r="CA50" s="214"/>
      <c r="CB50" s="214"/>
      <c r="CC50" s="214"/>
      <c r="CD50" s="214"/>
      <c r="CE50" s="214"/>
      <c r="CF50" s="214"/>
      <c r="CG50" s="214"/>
      <c r="CH50" s="214"/>
      <c r="CI50" s="214"/>
      <c r="CJ50" s="214"/>
      <c r="CK50" s="214"/>
      <c r="CL50" s="214"/>
      <c r="CM50" s="214"/>
      <c r="CN50" s="214"/>
      <c r="CO50" s="214"/>
      <c r="CP50" s="214"/>
      <c r="CQ50" s="214"/>
      <c r="CR50" s="214"/>
      <c r="CS50" s="214"/>
      <c r="CT50" s="214"/>
      <c r="CU50" s="214"/>
      <c r="CV50" s="214"/>
      <c r="CW50" s="214"/>
      <c r="CX50" s="214"/>
      <c r="CY50" s="214"/>
      <c r="CZ50" s="214"/>
      <c r="DA50" s="214"/>
      <c r="DB50" s="214"/>
      <c r="DC50" s="214"/>
      <c r="DD50" s="214"/>
      <c r="DE50" s="214"/>
      <c r="DF50" s="214"/>
      <c r="DG50" s="214"/>
      <c r="DH50" s="214"/>
      <c r="DI50" s="214"/>
      <c r="DJ50" s="214"/>
      <c r="DK50" s="214"/>
      <c r="DL50" s="214"/>
      <c r="DM50" s="214"/>
      <c r="DN50" s="214"/>
      <c r="DO50" s="214"/>
      <c r="DP50" s="214"/>
      <c r="DQ50" s="214"/>
      <c r="DR50" s="214"/>
      <c r="DS50" s="214"/>
      <c r="DT50" s="214"/>
      <c r="DU50" s="214"/>
      <c r="DV50" s="214"/>
      <c r="DW50" s="214"/>
      <c r="DX50" s="214"/>
      <c r="DY50" s="214"/>
      <c r="DZ50" s="214"/>
      <c r="EA50" s="214"/>
      <c r="EB50" s="214"/>
      <c r="EC50" s="214"/>
      <c r="ED50" s="214"/>
      <c r="EE50" s="214"/>
      <c r="EF50" s="214"/>
      <c r="EG50" s="214"/>
      <c r="EH50" s="214"/>
      <c r="EI50" s="214"/>
      <c r="EJ50" s="214"/>
      <c r="EK50" s="214"/>
      <c r="EL50" s="214"/>
      <c r="EM50" s="214"/>
      <c r="EN50" s="214"/>
      <c r="EO50" s="214"/>
      <c r="EP50" s="214"/>
      <c r="EQ50" s="214"/>
      <c r="ER50" s="214"/>
      <c r="ES50" s="214"/>
      <c r="ET50" s="214"/>
      <c r="EU50" s="214"/>
      <c r="EV50" s="214"/>
      <c r="EW50" s="214"/>
      <c r="EX50" s="214"/>
      <c r="EY50" s="214"/>
      <c r="EZ50" s="214"/>
      <c r="FA50" s="214"/>
      <c r="FB50" s="214"/>
      <c r="FC50" s="214"/>
      <c r="FD50" s="214"/>
      <c r="FE50" s="214"/>
      <c r="FF50" s="214"/>
      <c r="FG50" s="214"/>
      <c r="FH50" s="214"/>
      <c r="FI50" s="214"/>
      <c r="FJ50" s="214"/>
      <c r="FK50" s="214"/>
      <c r="FL50" s="214"/>
      <c r="FM50" s="214"/>
      <c r="FN50" s="214"/>
      <c r="FO50" s="214"/>
      <c r="FP50" s="214"/>
      <c r="FQ50" s="214"/>
      <c r="FR50" s="214"/>
      <c r="FS50" s="214"/>
      <c r="FT50" s="214"/>
      <c r="FU50" s="214"/>
      <c r="FV50" s="214"/>
      <c r="FW50" s="214"/>
      <c r="FX50" s="214"/>
      <c r="FY50" s="214"/>
      <c r="FZ50" s="214"/>
      <c r="GA50" s="214"/>
      <c r="GB50" s="214"/>
      <c r="GC50" s="214"/>
      <c r="GD50" s="214"/>
      <c r="GE50" s="214"/>
      <c r="GF50" s="214"/>
      <c r="GG50" s="214"/>
      <c r="GH50" s="214"/>
      <c r="GI50" s="214"/>
      <c r="GJ50" s="214"/>
      <c r="GK50" s="214"/>
      <c r="GL50" s="214"/>
      <c r="GM50" s="214"/>
      <c r="GN50" s="214"/>
      <c r="GO50" s="214"/>
      <c r="GP50" s="214"/>
      <c r="GQ50" s="214"/>
      <c r="GR50" s="214"/>
      <c r="GS50" s="214"/>
      <c r="GT50" s="214"/>
      <c r="GU50" s="214"/>
      <c r="GV50" s="214"/>
      <c r="GW50" s="214"/>
      <c r="GX50" s="214"/>
      <c r="GY50" s="214"/>
      <c r="GZ50" s="214"/>
      <c r="HA50" s="214"/>
      <c r="HB50" s="214"/>
      <c r="HC50" s="214"/>
      <c r="HD50" s="214"/>
      <c r="HE50" s="214"/>
      <c r="HF50" s="214"/>
      <c r="HG50" s="214"/>
      <c r="HH50" s="214"/>
      <c r="HI50" s="214"/>
      <c r="HJ50" s="214"/>
      <c r="HK50" s="214"/>
      <c r="HL50" s="214"/>
      <c r="HM50" s="214"/>
      <c r="HN50" s="214"/>
      <c r="HO50" s="214"/>
      <c r="HP50" s="214"/>
      <c r="HQ50" s="214"/>
      <c r="HR50" s="214"/>
      <c r="HS50" s="214"/>
      <c r="HT50" s="214"/>
      <c r="HU50" s="214"/>
      <c r="HV50" s="214"/>
      <c r="HW50" s="214"/>
      <c r="HX50" s="214"/>
      <c r="HY50" s="214"/>
      <c r="HZ50" s="214"/>
      <c r="IA50" s="214"/>
      <c r="IB50" s="214"/>
      <c r="IC50" s="214"/>
      <c r="ID50" s="214"/>
      <c r="IE50" s="214"/>
      <c r="IF50" s="214"/>
      <c r="IG50" s="214"/>
      <c r="IH50" s="214"/>
      <c r="II50" s="214"/>
      <c r="IJ50" s="214"/>
      <c r="IK50" s="214"/>
      <c r="IL50" s="214"/>
      <c r="IM50" s="214"/>
      <c r="IN50" s="214"/>
      <c r="IO50" s="214"/>
      <c r="IP50" s="214"/>
      <c r="IQ50" s="214"/>
      <c r="IR50" s="214"/>
      <c r="IS50" s="214"/>
      <c r="IT50" s="214"/>
      <c r="IU50" s="214"/>
      <c r="IV50" s="214"/>
      <c r="IW50" s="214"/>
      <c r="IX50" s="214"/>
      <c r="IY50" s="214"/>
      <c r="IZ50" s="214"/>
      <c r="JA50" s="214"/>
      <c r="JB50" s="214"/>
      <c r="JC50" s="214"/>
      <c r="JD50" s="214"/>
      <c r="JE50" s="214"/>
      <c r="JF50" s="214"/>
      <c r="JG50" s="214"/>
      <c r="JH50" s="214"/>
      <c r="JI50" s="214"/>
      <c r="JJ50" s="214"/>
      <c r="JK50" s="214"/>
      <c r="JL50" s="214"/>
      <c r="JM50" s="214"/>
      <c r="JN50" s="214"/>
      <c r="JO50" s="214"/>
      <c r="JP50" s="214"/>
      <c r="JQ50" s="214"/>
      <c r="JR50" s="214"/>
      <c r="JS50" s="214"/>
      <c r="JT50" s="214"/>
      <c r="JU50" s="214"/>
      <c r="JV50" s="214"/>
      <c r="JW50" s="214"/>
      <c r="JX50" s="214"/>
      <c r="JY50" s="214"/>
      <c r="JZ50" s="214"/>
      <c r="KA50" s="214"/>
      <c r="KB50" s="214"/>
      <c r="KC50" s="214"/>
      <c r="KD50" s="214"/>
      <c r="KE50" s="214"/>
      <c r="KF50" s="214"/>
      <c r="KG50" s="214"/>
      <c r="KH50" s="214"/>
      <c r="KI50" s="214"/>
      <c r="KJ50" s="214"/>
      <c r="KK50" s="214"/>
      <c r="KL50" s="214"/>
      <c r="KM50" s="214"/>
      <c r="KN50" s="214"/>
      <c r="KO50" s="214"/>
      <c r="KP50" s="214"/>
      <c r="KQ50" s="214"/>
      <c r="KR50" s="214"/>
      <c r="KS50" s="214"/>
      <c r="KT50" s="214"/>
      <c r="KU50" s="214"/>
      <c r="KV50" s="214"/>
      <c r="KW50" s="214"/>
      <c r="KX50" s="214"/>
      <c r="KY50" s="214"/>
      <c r="KZ50" s="214"/>
      <c r="LA50" s="214"/>
      <c r="LB50" s="214"/>
      <c r="LC50" s="214"/>
      <c r="LD50" s="214"/>
      <c r="LE50" s="214"/>
      <c r="LF50" s="214"/>
      <c r="LG50" s="214"/>
      <c r="LH50" s="214"/>
      <c r="LI50" s="214"/>
      <c r="LJ50" s="214"/>
      <c r="LK50" s="214"/>
      <c r="LL50" s="214"/>
      <c r="LM50" s="214"/>
      <c r="LN50" s="214"/>
      <c r="LO50" s="214"/>
      <c r="LP50" s="214"/>
      <c r="LQ50" s="214"/>
      <c r="LR50" s="214"/>
      <c r="LS50" s="214"/>
      <c r="LT50" s="214"/>
      <c r="LU50" s="214"/>
      <c r="LV50" s="214"/>
      <c r="LW50" s="214"/>
      <c r="LX50" s="214"/>
      <c r="LY50" s="214"/>
      <c r="LZ50" s="214"/>
      <c r="MA50" s="214"/>
      <c r="MB50" s="214"/>
      <c r="MC50" s="214"/>
      <c r="MD50" s="214"/>
      <c r="ME50" s="214"/>
      <c r="MF50" s="214"/>
      <c r="MG50" s="214"/>
      <c r="MH50" s="214"/>
      <c r="MI50" s="214"/>
      <c r="MJ50" s="214"/>
      <c r="MK50" s="214"/>
      <c r="ML50" s="214"/>
      <c r="MM50" s="214"/>
      <c r="MN50" s="214"/>
      <c r="MO50" s="214"/>
      <c r="MP50" s="214"/>
      <c r="MQ50" s="214"/>
      <c r="MR50" s="214"/>
      <c r="MS50" s="214"/>
      <c r="MT50" s="214"/>
      <c r="MU50" s="214"/>
      <c r="MV50" s="214"/>
      <c r="MW50" s="214"/>
      <c r="MX50" s="214"/>
      <c r="MY50" s="214"/>
      <c r="MZ50" s="214"/>
      <c r="NA50" s="214"/>
      <c r="NB50" s="214"/>
      <c r="NC50" s="214"/>
      <c r="ND50" s="214"/>
      <c r="NE50" s="214"/>
      <c r="NF50" s="214"/>
      <c r="NG50" s="214"/>
      <c r="NH50" s="214"/>
      <c r="NI50" s="214"/>
      <c r="NJ50" s="214"/>
      <c r="NK50" s="214"/>
      <c r="NL50" s="214"/>
      <c r="NM50" s="214"/>
      <c r="NN50" s="214"/>
      <c r="NO50" s="214"/>
      <c r="NP50" s="214"/>
      <c r="NQ50" s="214"/>
      <c r="NR50" s="214"/>
      <c r="NS50" s="214"/>
      <c r="NT50" s="214"/>
      <c r="NU50" s="214"/>
      <c r="NV50" s="214"/>
      <c r="NW50" s="214"/>
      <c r="NX50" s="214"/>
      <c r="NY50" s="214"/>
      <c r="NZ50" s="214"/>
      <c r="OA50" s="214"/>
      <c r="OB50" s="214"/>
      <c r="OC50" s="214"/>
      <c r="OD50" s="214"/>
      <c r="OE50" s="214"/>
      <c r="OF50" s="214"/>
      <c r="OG50" s="214"/>
      <c r="OH50" s="214"/>
      <c r="OI50" s="214"/>
      <c r="OJ50" s="214"/>
      <c r="OK50" s="214"/>
      <c r="OL50" s="214"/>
      <c r="OM50" s="214"/>
      <c r="ON50" s="214"/>
      <c r="OO50" s="214"/>
      <c r="OP50" s="214"/>
      <c r="OQ50" s="214"/>
      <c r="OR50" s="214"/>
      <c r="OS50" s="214"/>
      <c r="OT50" s="214"/>
      <c r="OU50" s="214"/>
      <c r="OV50" s="214"/>
      <c r="OW50" s="214"/>
      <c r="OX50" s="214"/>
      <c r="OY50" s="214"/>
      <c r="OZ50" s="214"/>
      <c r="PA50" s="214"/>
      <c r="PB50" s="214"/>
      <c r="PC50" s="214"/>
      <c r="PD50" s="214"/>
      <c r="PE50" s="214"/>
      <c r="PF50" s="214"/>
      <c r="PG50" s="214"/>
      <c r="PH50" s="214"/>
      <c r="PI50" s="214"/>
      <c r="PJ50" s="214"/>
      <c r="PK50" s="214"/>
      <c r="PL50" s="214"/>
      <c r="PM50" s="214"/>
      <c r="PN50" s="214"/>
      <c r="PO50" s="214"/>
      <c r="PP50" s="214"/>
      <c r="PQ50" s="214"/>
      <c r="PR50" s="214"/>
      <c r="PS50" s="214"/>
      <c r="PT50" s="214"/>
      <c r="PU50" s="214"/>
      <c r="PV50" s="214"/>
      <c r="PW50" s="214"/>
      <c r="PX50" s="214"/>
      <c r="PY50" s="214"/>
      <c r="PZ50" s="214"/>
      <c r="QA50" s="214"/>
      <c r="QB50" s="214"/>
      <c r="QC50" s="214"/>
      <c r="QD50" s="214"/>
      <c r="QE50" s="214"/>
      <c r="QF50" s="214"/>
      <c r="QG50" s="214"/>
      <c r="QH50" s="214"/>
      <c r="QI50" s="214"/>
      <c r="QJ50" s="214"/>
      <c r="QK50" s="214"/>
      <c r="QL50" s="214"/>
      <c r="QM50" s="214"/>
      <c r="QN50" s="214"/>
      <c r="QO50" s="214"/>
      <c r="QP50" s="214"/>
      <c r="QQ50" s="214"/>
      <c r="QR50" s="214"/>
      <c r="QS50" s="214"/>
      <c r="QT50" s="214"/>
      <c r="QU50" s="214"/>
      <c r="QV50" s="214"/>
      <c r="QW50" s="214"/>
      <c r="QX50" s="214"/>
      <c r="QY50" s="214"/>
      <c r="QZ50" s="214"/>
      <c r="RA50" s="214"/>
      <c r="RB50" s="214"/>
      <c r="RC50" s="214"/>
      <c r="RD50" s="214"/>
      <c r="RE50" s="214"/>
      <c r="RF50" s="214"/>
      <c r="RG50" s="214"/>
      <c r="RH50" s="214"/>
      <c r="RI50" s="214"/>
      <c r="RJ50" s="214"/>
      <c r="RK50" s="214"/>
      <c r="RL50" s="214"/>
      <c r="RM50" s="214"/>
      <c r="RN50" s="214"/>
      <c r="RO50" s="214"/>
      <c r="RP50" s="214"/>
      <c r="RQ50" s="214"/>
      <c r="RR50" s="214"/>
      <c r="RS50" s="214"/>
      <c r="RT50" s="214"/>
      <c r="RU50" s="214"/>
      <c r="RV50" s="214"/>
      <c r="RW50" s="214"/>
      <c r="RX50" s="214"/>
      <c r="RY50" s="214"/>
      <c r="RZ50" s="214"/>
      <c r="SA50" s="214"/>
      <c r="SB50" s="214"/>
      <c r="SC50" s="214"/>
      <c r="SD50" s="214"/>
      <c r="SE50" s="214"/>
      <c r="SF50" s="214"/>
      <c r="SG50" s="214"/>
      <c r="SH50" s="214"/>
      <c r="SI50" s="214"/>
      <c r="SJ50" s="214"/>
      <c r="SK50" s="214"/>
      <c r="SL50" s="214"/>
      <c r="SM50" s="214"/>
      <c r="SN50" s="214"/>
      <c r="SO50" s="214"/>
      <c r="SP50" s="214"/>
      <c r="SQ50" s="214"/>
      <c r="SR50" s="214"/>
      <c r="SS50" s="214"/>
      <c r="ST50" s="214"/>
      <c r="SU50" s="214"/>
      <c r="SV50" s="214"/>
      <c r="SW50" s="214"/>
      <c r="SX50" s="214"/>
      <c r="SY50" s="214"/>
      <c r="SZ50" s="214"/>
      <c r="TA50" s="214"/>
      <c r="TB50" s="214"/>
      <c r="TC50" s="214"/>
      <c r="TD50" s="214"/>
      <c r="TE50" s="214"/>
      <c r="TF50" s="214"/>
      <c r="TG50" s="214"/>
      <c r="TH50" s="214"/>
      <c r="TI50" s="214"/>
      <c r="TJ50" s="214"/>
      <c r="TK50" s="214"/>
      <c r="TL50" s="214"/>
      <c r="TM50" s="214"/>
      <c r="TN50" s="214"/>
      <c r="TO50" s="214"/>
      <c r="TP50" s="214"/>
      <c r="TQ50" s="214"/>
      <c r="TR50" s="214"/>
      <c r="TS50" s="214"/>
      <c r="TT50" s="214"/>
      <c r="TU50" s="214"/>
      <c r="TV50" s="214"/>
      <c r="TW50" s="214"/>
      <c r="TX50" s="214"/>
      <c r="TY50" s="214"/>
      <c r="TZ50" s="214"/>
      <c r="UA50" s="214"/>
      <c r="UB50" s="214"/>
      <c r="UC50" s="214"/>
      <c r="UD50" s="214"/>
      <c r="UE50" s="214"/>
      <c r="UF50" s="214"/>
      <c r="UG50" s="214"/>
      <c r="UH50" s="214"/>
      <c r="UI50" s="214"/>
      <c r="UJ50" s="214"/>
      <c r="UK50" s="214"/>
      <c r="UL50" s="214"/>
      <c r="UM50" s="214"/>
      <c r="UN50" s="214"/>
      <c r="UO50" s="214"/>
      <c r="UP50" s="214"/>
      <c r="UQ50" s="214"/>
      <c r="UR50" s="214"/>
      <c r="US50" s="214"/>
      <c r="UT50" s="214"/>
      <c r="UU50" s="214"/>
      <c r="UV50" s="214"/>
      <c r="UW50" s="214"/>
      <c r="UX50" s="214"/>
      <c r="UY50" s="214"/>
      <c r="UZ50" s="214"/>
      <c r="VA50" s="214"/>
      <c r="VB50" s="214"/>
      <c r="VC50" s="214"/>
      <c r="VD50" s="214"/>
      <c r="VE50" s="214"/>
      <c r="VF50" s="214"/>
      <c r="VG50" s="214"/>
      <c r="VH50" s="214"/>
      <c r="VI50" s="214"/>
      <c r="VJ50" s="214"/>
      <c r="VK50" s="214"/>
      <c r="VL50" s="214"/>
      <c r="VM50" s="214"/>
      <c r="VN50" s="214"/>
      <c r="VO50" s="214"/>
      <c r="VP50" s="214"/>
      <c r="VQ50" s="214"/>
      <c r="VR50" s="214"/>
      <c r="VS50" s="214"/>
      <c r="VT50" s="214"/>
      <c r="VU50" s="214"/>
      <c r="VV50" s="214"/>
      <c r="VW50" s="214"/>
      <c r="VX50" s="214"/>
      <c r="VY50" s="214"/>
      <c r="VZ50" s="214"/>
      <c r="WA50" s="214"/>
      <c r="WB50" s="214"/>
      <c r="WC50" s="214"/>
      <c r="WD50" s="214"/>
      <c r="WE50" s="214"/>
      <c r="WF50" s="214"/>
      <c r="WG50" s="214"/>
      <c r="WH50" s="214"/>
      <c r="WI50" s="214"/>
      <c r="WJ50" s="214"/>
      <c r="WK50" s="214"/>
      <c r="WL50" s="214"/>
      <c r="WM50" s="214"/>
      <c r="WN50" s="214"/>
      <c r="WO50" s="214"/>
      <c r="WP50" s="214"/>
      <c r="WQ50" s="214"/>
      <c r="WR50" s="214"/>
      <c r="WS50" s="214"/>
      <c r="WT50" s="214"/>
      <c r="WU50" s="214"/>
      <c r="WV50" s="214"/>
      <c r="WW50" s="214"/>
      <c r="WX50" s="214"/>
      <c r="WY50" s="214"/>
      <c r="WZ50" s="214"/>
      <c r="XA50" s="214"/>
      <c r="XB50" s="214"/>
      <c r="XC50" s="214"/>
      <c r="XD50" s="214"/>
      <c r="XE50" s="214"/>
      <c r="XF50" s="214"/>
      <c r="XG50" s="214"/>
      <c r="XH50" s="214"/>
      <c r="XI50" s="214"/>
      <c r="XJ50" s="214"/>
      <c r="XK50" s="214"/>
      <c r="XL50" s="214"/>
      <c r="XM50" s="214"/>
      <c r="XN50" s="214"/>
      <c r="XO50" s="214"/>
      <c r="XP50" s="214"/>
      <c r="XQ50" s="214"/>
      <c r="XR50" s="214"/>
      <c r="XS50" s="214"/>
      <c r="XT50" s="214"/>
      <c r="XU50" s="214"/>
      <c r="XV50" s="214"/>
      <c r="XW50" s="214"/>
      <c r="XX50" s="214"/>
      <c r="XY50" s="214"/>
      <c r="XZ50" s="214"/>
      <c r="YA50" s="214"/>
      <c r="YB50" s="214"/>
      <c r="YC50" s="214"/>
      <c r="YD50" s="214"/>
      <c r="YE50" s="214"/>
      <c r="YF50" s="214"/>
      <c r="YG50" s="214"/>
      <c r="YH50" s="214"/>
      <c r="YI50" s="214"/>
      <c r="YJ50" s="214"/>
      <c r="YK50" s="214"/>
      <c r="YL50" s="214"/>
      <c r="YM50" s="214"/>
      <c r="YN50" s="214"/>
      <c r="YO50" s="214"/>
      <c r="YP50" s="214"/>
      <c r="YQ50" s="214"/>
      <c r="YR50" s="214"/>
      <c r="YS50" s="214"/>
      <c r="YT50" s="214"/>
      <c r="YU50" s="214"/>
      <c r="YV50" s="214"/>
      <c r="YW50" s="214"/>
      <c r="YX50" s="214"/>
      <c r="YY50" s="214"/>
      <c r="YZ50" s="214"/>
      <c r="ZA50" s="214"/>
      <c r="ZB50" s="214"/>
      <c r="ZC50" s="214"/>
      <c r="ZD50" s="214"/>
      <c r="ZE50" s="214"/>
      <c r="ZF50" s="214"/>
      <c r="ZG50" s="214"/>
      <c r="ZH50" s="214"/>
      <c r="ZI50" s="214"/>
      <c r="ZJ50" s="214"/>
      <c r="ZK50" s="214"/>
      <c r="ZL50" s="214"/>
      <c r="ZM50" s="214"/>
      <c r="ZN50" s="214"/>
      <c r="ZO50" s="214"/>
      <c r="ZP50" s="214"/>
      <c r="ZQ50" s="214"/>
      <c r="ZR50" s="214"/>
      <c r="ZS50" s="214"/>
      <c r="ZT50" s="214"/>
      <c r="ZU50" s="214"/>
      <c r="ZV50" s="214"/>
      <c r="ZW50" s="214"/>
      <c r="ZX50" s="214"/>
      <c r="ZY50" s="214"/>
      <c r="ZZ50" s="214"/>
      <c r="AAA50" s="214"/>
      <c r="AAB50" s="214"/>
      <c r="AAC50" s="214"/>
      <c r="AAD50" s="214"/>
      <c r="AAE50" s="214"/>
      <c r="AAF50" s="214"/>
      <c r="AAG50" s="214"/>
      <c r="AAH50" s="214"/>
      <c r="AAI50" s="214"/>
      <c r="AAJ50" s="214"/>
      <c r="AAK50" s="214"/>
      <c r="AAL50" s="214"/>
      <c r="AAM50" s="214"/>
      <c r="AAN50" s="214"/>
      <c r="AAO50" s="214"/>
      <c r="AAP50" s="214"/>
      <c r="AAQ50" s="214"/>
      <c r="AAR50" s="214"/>
      <c r="AAS50" s="214"/>
      <c r="AAT50" s="214"/>
      <c r="AAU50" s="214"/>
      <c r="AAV50" s="214"/>
      <c r="AAW50" s="214"/>
      <c r="AAX50" s="214"/>
      <c r="AAY50" s="214"/>
      <c r="AAZ50" s="214"/>
      <c r="ABA50" s="214"/>
      <c r="ABB50" s="214"/>
      <c r="ABC50" s="214"/>
      <c r="ABD50" s="214"/>
      <c r="ABE50" s="214"/>
      <c r="ABF50" s="214"/>
      <c r="ABG50" s="214"/>
      <c r="ABH50" s="214"/>
      <c r="ABI50" s="214"/>
      <c r="ABJ50" s="214"/>
      <c r="ABK50" s="214"/>
      <c r="ABL50" s="214"/>
      <c r="ABM50" s="214"/>
      <c r="ABN50" s="214"/>
      <c r="ABO50" s="214"/>
      <c r="ABP50" s="214"/>
      <c r="ABQ50" s="214"/>
      <c r="ABR50" s="214"/>
      <c r="ABS50" s="214"/>
      <c r="ABT50" s="214"/>
      <c r="ABU50" s="214"/>
      <c r="ABV50" s="214"/>
      <c r="ABW50" s="214"/>
      <c r="ABX50" s="214"/>
      <c r="ABY50" s="214"/>
      <c r="ABZ50" s="214"/>
      <c r="ACA50" s="214"/>
      <c r="ACB50" s="214"/>
      <c r="ACC50" s="214"/>
      <c r="ACD50" s="214"/>
      <c r="ACE50" s="214"/>
      <c r="ACF50" s="214"/>
      <c r="ACG50" s="214"/>
      <c r="ACH50" s="214"/>
      <c r="ACI50" s="214"/>
      <c r="ACJ50" s="214"/>
      <c r="ACK50" s="214"/>
      <c r="ACL50" s="214"/>
      <c r="ACM50" s="214"/>
      <c r="ACN50" s="214"/>
      <c r="ACO50" s="214"/>
      <c r="ACP50" s="214"/>
      <c r="ACQ50" s="214"/>
      <c r="ACR50" s="214"/>
      <c r="ACS50" s="214"/>
      <c r="ACT50" s="214"/>
      <c r="ACU50" s="214"/>
      <c r="ACV50" s="214"/>
      <c r="ACW50" s="214"/>
      <c r="ACX50" s="214"/>
      <c r="ACY50" s="214"/>
      <c r="ACZ50" s="214"/>
      <c r="ADA50" s="214"/>
      <c r="ADB50" s="214"/>
      <c r="ADC50" s="214"/>
      <c r="ADD50" s="214"/>
      <c r="ADE50" s="214"/>
      <c r="ADF50" s="214"/>
      <c r="ADG50" s="214"/>
      <c r="ADH50" s="214"/>
      <c r="ADI50" s="214"/>
      <c r="ADJ50" s="214"/>
      <c r="ADK50" s="214"/>
      <c r="ADL50" s="214"/>
      <c r="ADM50" s="214"/>
      <c r="ADN50" s="214"/>
      <c r="ADO50" s="214"/>
      <c r="ADP50" s="214"/>
      <c r="ADQ50" s="214"/>
      <c r="ADR50" s="214"/>
      <c r="ADS50" s="214"/>
      <c r="ADT50" s="214"/>
      <c r="ADU50" s="214"/>
      <c r="ADV50" s="214"/>
      <c r="ADW50" s="214"/>
      <c r="ADX50" s="214"/>
      <c r="ADY50" s="214"/>
      <c r="ADZ50" s="214"/>
      <c r="AEA50" s="214"/>
      <c r="AEB50" s="214"/>
      <c r="AEC50" s="214"/>
      <c r="AED50" s="214"/>
      <c r="AEE50" s="214"/>
      <c r="AEF50" s="214"/>
      <c r="AEG50" s="214"/>
      <c r="AEH50" s="214"/>
      <c r="AEI50" s="214"/>
      <c r="AEJ50" s="214"/>
      <c r="AEK50" s="214"/>
      <c r="AEL50" s="214"/>
      <c r="AEM50" s="214"/>
      <c r="AEN50" s="214"/>
      <c r="AEO50" s="214"/>
      <c r="AEP50" s="214"/>
      <c r="AEQ50" s="214"/>
      <c r="AER50" s="214"/>
      <c r="AES50" s="214"/>
      <c r="AET50" s="214"/>
      <c r="AEU50" s="214"/>
      <c r="AEV50" s="214"/>
      <c r="AEW50" s="214"/>
      <c r="AEX50" s="214"/>
      <c r="AEY50" s="214"/>
      <c r="AEZ50" s="214"/>
      <c r="AFA50" s="214"/>
      <c r="AFB50" s="214"/>
      <c r="AFC50" s="214"/>
      <c r="AFD50" s="214"/>
      <c r="AFE50" s="214"/>
      <c r="AFF50" s="214"/>
      <c r="AFG50" s="214"/>
      <c r="AFH50" s="214"/>
      <c r="AFI50" s="214"/>
      <c r="AFJ50" s="214"/>
      <c r="AFK50" s="214"/>
      <c r="AFL50" s="214"/>
      <c r="AFM50" s="214"/>
      <c r="AFN50" s="214"/>
      <c r="AFO50" s="214"/>
      <c r="AFP50" s="214"/>
      <c r="AFQ50" s="214"/>
      <c r="AFR50" s="214"/>
      <c r="AFS50" s="214"/>
      <c r="AFT50" s="214"/>
      <c r="AFU50" s="214"/>
      <c r="AFV50" s="214"/>
      <c r="AFW50" s="214"/>
      <c r="AFX50" s="214"/>
      <c r="AFY50" s="214"/>
      <c r="AFZ50" s="214"/>
      <c r="AGA50" s="214"/>
      <c r="AGB50" s="214"/>
      <c r="AGC50" s="214"/>
      <c r="AGD50" s="214"/>
      <c r="AGE50" s="214"/>
      <c r="AGF50" s="214"/>
      <c r="AGG50" s="214"/>
      <c r="AGH50" s="214"/>
      <c r="AGI50" s="214"/>
      <c r="AGJ50" s="214"/>
      <c r="AGK50" s="214"/>
      <c r="AGL50" s="214"/>
      <c r="AGM50" s="214"/>
      <c r="AGN50" s="214"/>
      <c r="AGO50" s="214"/>
      <c r="AGP50" s="214"/>
      <c r="AGQ50" s="214"/>
      <c r="AGR50" s="214"/>
      <c r="AGS50" s="214"/>
      <c r="AGT50" s="214"/>
      <c r="AGU50" s="214"/>
      <c r="AGV50" s="214"/>
      <c r="AGW50" s="214"/>
      <c r="AGX50" s="214"/>
      <c r="AGY50" s="214"/>
      <c r="AGZ50" s="214"/>
      <c r="AHA50" s="214"/>
      <c r="AHB50" s="214"/>
      <c r="AHC50" s="214"/>
      <c r="AHD50" s="214"/>
      <c r="AHE50" s="214"/>
      <c r="AHF50" s="214"/>
      <c r="AHG50" s="214"/>
      <c r="AHH50" s="214"/>
      <c r="AHI50" s="214"/>
      <c r="AHJ50" s="214"/>
      <c r="AHK50" s="214"/>
      <c r="AHL50" s="214"/>
      <c r="AHM50" s="214"/>
      <c r="AHN50" s="214"/>
      <c r="AHO50" s="214"/>
      <c r="AHP50" s="214"/>
      <c r="AHQ50" s="214"/>
      <c r="AHR50" s="214"/>
      <c r="AHS50" s="214"/>
      <c r="AHT50" s="214"/>
      <c r="AHU50" s="214"/>
      <c r="AHV50" s="214"/>
      <c r="AHW50" s="214"/>
      <c r="AHX50" s="214"/>
      <c r="AHY50" s="214"/>
      <c r="AHZ50" s="214"/>
      <c r="AIA50" s="214"/>
      <c r="AIB50" s="214"/>
      <c r="AIC50" s="214"/>
      <c r="AID50" s="214"/>
      <c r="AIE50" s="214"/>
      <c r="AIF50" s="214"/>
      <c r="AIG50" s="214"/>
      <c r="AIH50" s="214"/>
      <c r="AII50" s="214"/>
      <c r="AIJ50" s="214"/>
      <c r="AIK50" s="214"/>
      <c r="AIL50" s="214"/>
      <c r="AIM50" s="214"/>
      <c r="AIN50" s="214"/>
      <c r="AIO50" s="214"/>
      <c r="AIP50" s="214"/>
      <c r="AIQ50" s="214"/>
      <c r="AIR50" s="214"/>
      <c r="AIS50" s="214"/>
      <c r="AIT50" s="214"/>
      <c r="AIU50" s="214"/>
      <c r="AIV50" s="214"/>
      <c r="AIW50" s="214"/>
      <c r="AIX50" s="214"/>
      <c r="AIY50" s="214"/>
      <c r="AIZ50" s="214"/>
      <c r="AJA50" s="214"/>
      <c r="AJB50" s="214"/>
      <c r="AJC50" s="214"/>
      <c r="AJD50" s="214"/>
      <c r="AJE50" s="214"/>
      <c r="AJF50" s="214"/>
      <c r="AJG50" s="214"/>
      <c r="AJH50" s="214"/>
      <c r="AJI50" s="214"/>
      <c r="AJJ50" s="214"/>
      <c r="AJK50" s="214"/>
      <c r="AJL50" s="214"/>
      <c r="AJM50" s="214"/>
      <c r="AJN50" s="214"/>
      <c r="AJO50" s="214"/>
      <c r="AJP50" s="214"/>
      <c r="AJQ50" s="214"/>
      <c r="AJR50" s="214"/>
      <c r="AJS50" s="214"/>
      <c r="AJT50" s="214"/>
      <c r="AJU50" s="214"/>
      <c r="AJV50" s="214"/>
      <c r="AJW50" s="214"/>
      <c r="AJX50" s="214"/>
      <c r="AJY50" s="214"/>
      <c r="AJZ50" s="214"/>
      <c r="AKA50" s="214"/>
      <c r="AKB50" s="214"/>
      <c r="AKC50" s="214"/>
      <c r="AKD50" s="214"/>
      <c r="AKE50" s="214"/>
      <c r="AKF50" s="214"/>
      <c r="AKG50" s="214"/>
      <c r="AKH50" s="214"/>
      <c r="AKI50" s="214"/>
      <c r="AKJ50" s="214"/>
      <c r="AKK50" s="214"/>
      <c r="AKL50" s="214"/>
      <c r="AKM50" s="214"/>
      <c r="AKN50" s="214"/>
      <c r="AKO50" s="214"/>
      <c r="AKP50" s="214"/>
      <c r="AKQ50" s="214"/>
      <c r="AKR50" s="214"/>
      <c r="AKS50" s="214"/>
      <c r="AKT50" s="214"/>
      <c r="AKU50" s="214"/>
      <c r="AKV50" s="214"/>
      <c r="AKW50" s="214"/>
      <c r="AKX50" s="214"/>
      <c r="AKY50" s="214"/>
      <c r="AKZ50" s="214"/>
      <c r="ALA50" s="214"/>
      <c r="ALB50" s="214"/>
      <c r="ALC50" s="214"/>
      <c r="ALD50" s="214"/>
      <c r="ALE50" s="214"/>
      <c r="ALF50" s="214"/>
      <c r="ALG50" s="214"/>
      <c r="ALH50" s="214"/>
      <c r="ALI50" s="214"/>
      <c r="ALJ50" s="214"/>
      <c r="ALK50" s="214"/>
      <c r="ALL50" s="214"/>
      <c r="ALM50" s="214"/>
      <c r="ALN50" s="214"/>
      <c r="ALO50" s="214"/>
      <c r="ALP50" s="214"/>
      <c r="ALQ50" s="214"/>
      <c r="ALR50" s="214"/>
      <c r="ALS50" s="214"/>
      <c r="ALT50" s="214"/>
      <c r="ALU50" s="214"/>
      <c r="ALV50" s="214"/>
      <c r="ALW50" s="214"/>
      <c r="ALX50" s="214"/>
      <c r="ALY50" s="214"/>
      <c r="ALZ50" s="214"/>
      <c r="AMA50" s="214"/>
      <c r="AMB50" s="214"/>
      <c r="AMC50" s="214"/>
      <c r="AMD50" s="214"/>
      <c r="AME50" s="214"/>
      <c r="AMF50" s="214"/>
      <c r="AMG50" s="214"/>
      <c r="AMH50" s="214"/>
      <c r="AMI50" s="214"/>
      <c r="AMJ50" s="214"/>
      <c r="AMK50" s="214"/>
      <c r="AML50" s="214"/>
      <c r="AMM50" s="214"/>
      <c r="AMN50" s="214"/>
      <c r="AMO50" s="214"/>
      <c r="AMP50" s="214"/>
      <c r="AMQ50" s="214"/>
      <c r="AMR50" s="214"/>
      <c r="AMS50" s="214"/>
      <c r="AMT50" s="214"/>
      <c r="AMU50" s="214"/>
      <c r="AMV50" s="214"/>
      <c r="AMW50" s="214"/>
      <c r="AMX50" s="214"/>
      <c r="AMY50" s="214"/>
      <c r="AMZ50" s="214"/>
      <c r="ANA50" s="214"/>
      <c r="ANB50" s="214"/>
      <c r="ANC50" s="214"/>
      <c r="AND50" s="214"/>
      <c r="ANE50" s="214"/>
      <c r="ANF50" s="214"/>
      <c r="ANG50" s="214"/>
      <c r="ANH50" s="214"/>
      <c r="ANI50" s="214"/>
      <c r="ANJ50" s="214"/>
      <c r="ANK50" s="214"/>
      <c r="ANL50" s="214"/>
      <c r="ANM50" s="214"/>
      <c r="ANN50" s="214"/>
      <c r="ANO50" s="214"/>
      <c r="ANP50" s="214"/>
      <c r="ANQ50" s="214"/>
      <c r="ANR50" s="214"/>
      <c r="ANS50" s="214"/>
      <c r="ANT50" s="214"/>
      <c r="ANU50" s="214"/>
      <c r="ANV50" s="214"/>
      <c r="ANW50" s="214"/>
      <c r="ANX50" s="214"/>
      <c r="ANY50" s="214"/>
      <c r="ANZ50" s="214"/>
      <c r="AOA50" s="214"/>
      <c r="AOB50" s="214"/>
      <c r="AOC50" s="214"/>
      <c r="AOD50" s="214"/>
      <c r="AOE50" s="214"/>
      <c r="AOF50" s="214"/>
      <c r="AOG50" s="214"/>
      <c r="AOH50" s="214"/>
      <c r="AOI50" s="214"/>
      <c r="AOJ50" s="214"/>
      <c r="AOK50" s="214"/>
      <c r="AOL50" s="214"/>
      <c r="AOM50" s="214"/>
      <c r="AON50" s="214"/>
      <c r="AOO50" s="214"/>
      <c r="AOP50" s="214"/>
      <c r="AOQ50" s="214"/>
      <c r="AOR50" s="214"/>
      <c r="AOS50" s="214"/>
      <c r="AOT50" s="214"/>
      <c r="AOU50" s="214"/>
      <c r="AOV50" s="214"/>
      <c r="AOW50" s="214"/>
      <c r="AOX50" s="214"/>
      <c r="AOY50" s="214"/>
      <c r="AOZ50" s="214"/>
      <c r="APA50" s="214"/>
      <c r="APB50" s="214"/>
      <c r="APC50" s="214"/>
      <c r="APD50" s="214"/>
      <c r="APE50" s="214"/>
      <c r="APF50" s="214"/>
      <c r="APG50" s="214"/>
      <c r="APH50" s="214"/>
      <c r="API50" s="214"/>
      <c r="APJ50" s="214"/>
      <c r="APK50" s="214"/>
      <c r="APL50" s="214"/>
      <c r="APM50" s="214"/>
      <c r="APN50" s="214"/>
      <c r="APO50" s="214"/>
      <c r="APP50" s="214"/>
      <c r="APQ50" s="214"/>
      <c r="APR50" s="214"/>
      <c r="APS50" s="214"/>
      <c r="APT50" s="214"/>
      <c r="APU50" s="214"/>
      <c r="APV50" s="214"/>
      <c r="APW50" s="214"/>
      <c r="APX50" s="214"/>
      <c r="APY50" s="214"/>
      <c r="APZ50" s="214"/>
      <c r="AQA50" s="214"/>
      <c r="AQB50" s="214"/>
      <c r="AQC50" s="214"/>
      <c r="AQD50" s="214"/>
      <c r="AQE50" s="214"/>
      <c r="AQF50" s="214"/>
      <c r="AQG50" s="214"/>
      <c r="AQH50" s="214"/>
      <c r="AQI50" s="214"/>
      <c r="AQJ50" s="214"/>
      <c r="AQK50" s="214"/>
      <c r="AQL50" s="214"/>
      <c r="AQM50" s="214"/>
      <c r="AQN50" s="214"/>
      <c r="AQO50" s="214"/>
      <c r="AQP50" s="214"/>
      <c r="AQQ50" s="214"/>
      <c r="AQR50" s="214"/>
      <c r="AQS50" s="214"/>
      <c r="AQT50" s="214"/>
      <c r="AQU50" s="214"/>
      <c r="AQV50" s="214"/>
      <c r="AQW50" s="214"/>
      <c r="AQX50" s="214"/>
      <c r="AQY50" s="214"/>
      <c r="AQZ50" s="214"/>
      <c r="ARA50" s="214"/>
      <c r="ARB50" s="214"/>
      <c r="ARC50" s="214"/>
      <c r="ARD50" s="214"/>
      <c r="ARE50" s="214"/>
      <c r="ARF50" s="214"/>
      <c r="ARG50" s="214"/>
      <c r="ARH50" s="214"/>
      <c r="ARI50" s="214"/>
      <c r="ARJ50" s="214"/>
      <c r="ARK50" s="214"/>
      <c r="ARL50" s="214"/>
      <c r="ARM50" s="214"/>
      <c r="ARN50" s="214"/>
      <c r="ARO50" s="214"/>
      <c r="ARP50" s="214"/>
      <c r="ARQ50" s="214"/>
      <c r="ARR50" s="214"/>
      <c r="ARS50" s="214"/>
      <c r="ART50" s="214"/>
      <c r="ARU50" s="214"/>
      <c r="ARV50" s="214"/>
      <c r="ARW50" s="214"/>
      <c r="ARX50" s="214"/>
      <c r="ARY50" s="214"/>
      <c r="ARZ50" s="214"/>
      <c r="ASA50" s="214"/>
      <c r="ASB50" s="214"/>
      <c r="ASC50" s="214"/>
      <c r="ASD50" s="214"/>
      <c r="ASE50" s="214"/>
      <c r="ASF50" s="214"/>
      <c r="ASG50" s="214"/>
      <c r="ASH50" s="214"/>
      <c r="ASI50" s="214"/>
      <c r="ASJ50" s="214"/>
      <c r="ASK50" s="214"/>
      <c r="ASL50" s="214"/>
      <c r="ASM50" s="214"/>
      <c r="ASN50" s="214"/>
      <c r="ASO50" s="214"/>
      <c r="ASP50" s="214"/>
      <c r="ASQ50" s="214"/>
      <c r="ASR50" s="214"/>
      <c r="ASS50" s="214"/>
      <c r="AST50" s="214"/>
      <c r="ASU50" s="214"/>
      <c r="ASV50" s="214"/>
      <c r="ASW50" s="214"/>
      <c r="ASX50" s="214"/>
      <c r="ASY50" s="214"/>
      <c r="ASZ50" s="214"/>
      <c r="ATA50" s="214"/>
      <c r="ATB50" s="214"/>
      <c r="ATC50" s="214"/>
      <c r="ATD50" s="214"/>
      <c r="ATE50" s="214"/>
      <c r="ATF50" s="214"/>
      <c r="ATG50" s="214"/>
      <c r="ATH50" s="214"/>
      <c r="ATI50" s="214"/>
      <c r="ATJ50" s="214"/>
      <c r="ATK50" s="214"/>
      <c r="ATL50" s="214"/>
      <c r="ATM50" s="214"/>
      <c r="ATN50" s="214"/>
      <c r="ATO50" s="214"/>
      <c r="ATP50" s="214"/>
      <c r="ATQ50" s="214"/>
      <c r="ATR50" s="214"/>
      <c r="ATS50" s="214"/>
      <c r="ATT50" s="214"/>
      <c r="ATU50" s="214"/>
      <c r="ATV50" s="214"/>
      <c r="ATW50" s="214"/>
      <c r="ATX50" s="214"/>
      <c r="ATY50" s="214"/>
      <c r="ATZ50" s="214"/>
      <c r="AUA50" s="214"/>
      <c r="AUB50" s="214"/>
      <c r="AUC50" s="214"/>
      <c r="AUD50" s="214"/>
      <c r="AUE50" s="214"/>
      <c r="AUF50" s="214"/>
      <c r="AUG50" s="214"/>
      <c r="AUH50" s="214"/>
      <c r="AUI50" s="214"/>
      <c r="AUJ50" s="214"/>
      <c r="AUK50" s="214"/>
      <c r="AUL50" s="214"/>
      <c r="AUM50" s="214"/>
      <c r="AUN50" s="214"/>
      <c r="AUO50" s="214"/>
      <c r="AUP50" s="214"/>
      <c r="AUQ50" s="214"/>
      <c r="AUR50" s="214"/>
      <c r="AUS50" s="214"/>
      <c r="AUT50" s="214"/>
      <c r="AUU50" s="214"/>
      <c r="AUV50" s="214"/>
      <c r="AUW50" s="214"/>
      <c r="AUX50" s="214"/>
      <c r="AUY50" s="214"/>
      <c r="AUZ50" s="214"/>
      <c r="AVA50" s="214"/>
      <c r="AVB50" s="214"/>
      <c r="AVC50" s="214"/>
      <c r="AVD50" s="214"/>
      <c r="AVE50" s="214"/>
      <c r="AVF50" s="214"/>
      <c r="AVG50" s="214"/>
      <c r="AVH50" s="214"/>
      <c r="AVI50" s="214"/>
      <c r="AVJ50" s="214"/>
      <c r="AVK50" s="214"/>
      <c r="AVL50" s="214"/>
      <c r="AVM50" s="214"/>
      <c r="AVN50" s="214"/>
      <c r="AVO50" s="214"/>
      <c r="AVP50" s="214"/>
      <c r="AVQ50" s="214"/>
      <c r="AVR50" s="214"/>
      <c r="AVS50" s="214"/>
      <c r="AVT50" s="214"/>
      <c r="AVU50" s="214"/>
      <c r="AVV50" s="214"/>
      <c r="AVW50" s="214"/>
      <c r="AVX50" s="214"/>
      <c r="AVY50" s="214"/>
      <c r="AVZ50" s="214"/>
      <c r="AWA50" s="214"/>
      <c r="AWB50" s="214"/>
      <c r="AWC50" s="214"/>
      <c r="AWD50" s="214"/>
      <c r="AWE50" s="214"/>
      <c r="AWF50" s="214"/>
      <c r="AWG50" s="214"/>
      <c r="AWH50" s="214"/>
      <c r="AWI50" s="214"/>
      <c r="AWJ50" s="214"/>
      <c r="AWK50" s="214"/>
      <c r="AWL50" s="214"/>
      <c r="AWM50" s="214"/>
      <c r="AWN50" s="214"/>
      <c r="AWO50" s="214"/>
      <c r="AWP50" s="214"/>
      <c r="AWQ50" s="214"/>
      <c r="AWR50" s="214"/>
      <c r="AWS50" s="214"/>
      <c r="AWT50" s="214"/>
      <c r="AWU50" s="214"/>
      <c r="AWV50" s="214"/>
      <c r="AWW50" s="214"/>
      <c r="AWX50" s="214"/>
      <c r="AWY50" s="214"/>
      <c r="AWZ50" s="214"/>
      <c r="AXA50" s="214"/>
      <c r="AXB50" s="214"/>
      <c r="AXC50" s="214"/>
      <c r="AXD50" s="214"/>
      <c r="AXE50" s="214"/>
      <c r="AXF50" s="214"/>
      <c r="AXG50" s="214"/>
      <c r="AXH50" s="214"/>
      <c r="AXI50" s="214"/>
      <c r="AXJ50" s="214"/>
      <c r="AXK50" s="214"/>
      <c r="AXL50" s="214"/>
      <c r="AXM50" s="214"/>
      <c r="AXN50" s="214"/>
      <c r="AXO50" s="214"/>
      <c r="AXP50" s="214"/>
      <c r="AXQ50" s="214"/>
      <c r="AXR50" s="214"/>
      <c r="AXS50" s="214"/>
      <c r="AXT50" s="214"/>
      <c r="AXU50" s="214"/>
      <c r="AXV50" s="214"/>
      <c r="AXW50" s="214"/>
      <c r="AXX50" s="214"/>
      <c r="AXY50" s="214"/>
      <c r="AXZ50" s="214"/>
      <c r="AYA50" s="214"/>
      <c r="AYB50" s="214"/>
      <c r="AYC50" s="214"/>
      <c r="AYD50" s="214"/>
      <c r="AYE50" s="214"/>
      <c r="AYF50" s="214"/>
      <c r="AYG50" s="214"/>
      <c r="AYH50" s="214"/>
      <c r="AYI50" s="214"/>
      <c r="AYJ50" s="214"/>
      <c r="AYK50" s="214"/>
      <c r="AYL50" s="214"/>
      <c r="AYM50" s="214"/>
      <c r="AYN50" s="214"/>
      <c r="AYO50" s="214"/>
      <c r="AYP50" s="214"/>
      <c r="AYQ50" s="214"/>
      <c r="AYR50" s="214"/>
      <c r="AYS50" s="214"/>
      <c r="AYT50" s="214"/>
      <c r="AYU50" s="214"/>
      <c r="AYV50" s="214"/>
      <c r="AYW50" s="214"/>
      <c r="AYX50" s="214"/>
      <c r="AYY50" s="214"/>
      <c r="AYZ50" s="214"/>
      <c r="AZA50" s="214"/>
      <c r="AZB50" s="214"/>
      <c r="AZC50" s="214"/>
      <c r="AZD50" s="214"/>
      <c r="AZE50" s="214"/>
      <c r="AZF50" s="214"/>
      <c r="AZG50" s="214"/>
      <c r="AZH50" s="214"/>
      <c r="AZI50" s="214"/>
      <c r="AZJ50" s="214"/>
      <c r="AZK50" s="214"/>
      <c r="AZL50" s="214"/>
      <c r="AZM50" s="214"/>
      <c r="AZN50" s="214"/>
      <c r="AZO50" s="214"/>
      <c r="AZP50" s="214"/>
      <c r="AZQ50" s="214"/>
      <c r="AZR50" s="214"/>
      <c r="AZS50" s="214"/>
      <c r="AZT50" s="214"/>
      <c r="AZU50" s="214"/>
      <c r="AZV50" s="214"/>
      <c r="AZW50" s="214"/>
      <c r="AZX50" s="214"/>
      <c r="AZY50" s="214"/>
      <c r="AZZ50" s="214"/>
      <c r="BAA50" s="214"/>
      <c r="BAB50" s="214"/>
      <c r="BAC50" s="214"/>
      <c r="BAD50" s="214"/>
      <c r="BAE50" s="214"/>
      <c r="BAF50" s="214"/>
      <c r="BAG50" s="214"/>
      <c r="BAH50" s="214"/>
      <c r="BAI50" s="214"/>
      <c r="BAJ50" s="214"/>
      <c r="BAK50" s="214"/>
      <c r="BAL50" s="214"/>
      <c r="BAM50" s="214"/>
      <c r="BAN50" s="214"/>
      <c r="BAO50" s="214"/>
      <c r="BAP50" s="214"/>
      <c r="BAQ50" s="214"/>
      <c r="BAR50" s="214"/>
      <c r="BAS50" s="214"/>
      <c r="BAT50" s="214"/>
      <c r="BAU50" s="214"/>
      <c r="BAV50" s="214"/>
      <c r="BAW50" s="214"/>
      <c r="BAX50" s="214"/>
      <c r="BAY50" s="214"/>
      <c r="BAZ50" s="214"/>
      <c r="BBA50" s="214"/>
      <c r="BBB50" s="214"/>
      <c r="BBC50" s="214"/>
      <c r="BBD50" s="214"/>
      <c r="BBE50" s="214"/>
      <c r="BBF50" s="214"/>
      <c r="BBG50" s="214"/>
      <c r="BBH50" s="214"/>
      <c r="BBI50" s="214"/>
      <c r="BBJ50" s="214"/>
      <c r="BBK50" s="214"/>
      <c r="BBL50" s="214"/>
      <c r="BBM50" s="214"/>
      <c r="BBN50" s="214"/>
      <c r="BBO50" s="214"/>
      <c r="BBP50" s="214"/>
      <c r="BBQ50" s="214"/>
      <c r="BBR50" s="214"/>
      <c r="BBS50" s="214"/>
      <c r="BBT50" s="214"/>
      <c r="BBU50" s="214"/>
      <c r="BBV50" s="214"/>
      <c r="BBW50" s="214"/>
      <c r="BBX50" s="214"/>
      <c r="BBY50" s="214"/>
      <c r="BBZ50" s="214"/>
      <c r="BCA50" s="214"/>
      <c r="BCB50" s="214"/>
      <c r="BCC50" s="214"/>
      <c r="BCD50" s="214"/>
      <c r="BCE50" s="214"/>
      <c r="BCF50" s="214"/>
      <c r="BCG50" s="214"/>
      <c r="BCH50" s="214"/>
      <c r="BCI50" s="214"/>
      <c r="BCJ50" s="214"/>
      <c r="BCK50" s="214"/>
      <c r="BCL50" s="214"/>
      <c r="BCM50" s="214"/>
      <c r="BCN50" s="214"/>
      <c r="BCO50" s="214"/>
      <c r="BCP50" s="214"/>
      <c r="BCQ50" s="214"/>
      <c r="BCR50" s="214"/>
      <c r="BCS50" s="214"/>
      <c r="BCT50" s="214"/>
      <c r="BCU50" s="214"/>
      <c r="BCV50" s="214"/>
      <c r="BCW50" s="214"/>
      <c r="BCX50" s="214"/>
      <c r="BCY50" s="214"/>
      <c r="BCZ50" s="214"/>
      <c r="BDA50" s="214"/>
      <c r="BDB50" s="214"/>
      <c r="BDC50" s="214"/>
      <c r="BDD50" s="214"/>
      <c r="BDE50" s="214"/>
      <c r="BDF50" s="214"/>
      <c r="BDG50" s="214"/>
      <c r="BDH50" s="214"/>
      <c r="BDI50" s="214"/>
      <c r="BDJ50" s="214"/>
      <c r="BDK50" s="214"/>
      <c r="BDL50" s="214"/>
      <c r="BDM50" s="214"/>
      <c r="BDN50" s="214"/>
      <c r="BDO50" s="214"/>
      <c r="BDP50" s="214"/>
      <c r="BDQ50" s="214"/>
      <c r="BDR50" s="214"/>
      <c r="BDS50" s="214"/>
      <c r="BDT50" s="214"/>
      <c r="BDU50" s="214"/>
      <c r="BDV50" s="214"/>
      <c r="BDW50" s="214"/>
      <c r="BDX50" s="214"/>
      <c r="BDY50" s="214"/>
      <c r="BDZ50" s="214"/>
      <c r="BEA50" s="214"/>
      <c r="BEB50" s="214"/>
      <c r="BEC50" s="214"/>
      <c r="BED50" s="214"/>
      <c r="BEE50" s="214"/>
      <c r="BEF50" s="214"/>
      <c r="BEG50" s="214"/>
      <c r="BEH50" s="214"/>
      <c r="BEI50" s="214"/>
      <c r="BEJ50" s="214"/>
      <c r="BEK50" s="214"/>
      <c r="BEL50" s="214"/>
      <c r="BEM50" s="214"/>
      <c r="BEN50" s="214"/>
      <c r="BEO50" s="214"/>
      <c r="BEP50" s="214"/>
      <c r="BEQ50" s="214"/>
      <c r="BER50" s="214"/>
      <c r="BES50" s="214"/>
      <c r="BET50" s="214"/>
      <c r="BEU50" s="214"/>
      <c r="BEV50" s="214"/>
      <c r="BEW50" s="214"/>
      <c r="BEX50" s="214"/>
      <c r="BEY50" s="214"/>
      <c r="BEZ50" s="214"/>
      <c r="BFA50" s="214"/>
      <c r="BFB50" s="214"/>
      <c r="BFC50" s="214"/>
      <c r="BFD50" s="214"/>
      <c r="BFE50" s="214"/>
      <c r="BFF50" s="214"/>
      <c r="BFG50" s="214"/>
      <c r="BFH50" s="214"/>
      <c r="BFI50" s="214"/>
      <c r="BFJ50" s="214"/>
      <c r="BFK50" s="214"/>
      <c r="BFL50" s="214"/>
      <c r="BFM50" s="214"/>
      <c r="BFN50" s="214"/>
      <c r="BFO50" s="214"/>
      <c r="BFP50" s="214"/>
      <c r="BFQ50" s="214"/>
      <c r="BFR50" s="214"/>
      <c r="BFS50" s="214"/>
      <c r="BFT50" s="214"/>
      <c r="BFU50" s="214"/>
      <c r="BFV50" s="214"/>
      <c r="BFW50" s="214"/>
      <c r="BFX50" s="214"/>
      <c r="BFY50" s="214"/>
      <c r="BFZ50" s="214"/>
      <c r="BGA50" s="214"/>
      <c r="BGB50" s="214"/>
      <c r="BGC50" s="214"/>
      <c r="BGD50" s="214"/>
      <c r="BGE50" s="214"/>
      <c r="BGF50" s="214"/>
      <c r="BGG50" s="214"/>
      <c r="BGH50" s="214"/>
      <c r="BGI50" s="214"/>
      <c r="BGJ50" s="214"/>
      <c r="BGK50" s="214"/>
      <c r="BGL50" s="214"/>
      <c r="BGM50" s="214"/>
      <c r="BGN50" s="214"/>
      <c r="BGO50" s="214"/>
      <c r="BGP50" s="214"/>
      <c r="BGQ50" s="214"/>
      <c r="BGR50" s="214"/>
      <c r="BGS50" s="214"/>
      <c r="BGT50" s="214"/>
      <c r="BGU50" s="214"/>
      <c r="BGV50" s="214"/>
      <c r="BGW50" s="214"/>
      <c r="BGX50" s="214"/>
      <c r="BGY50" s="214"/>
      <c r="BGZ50" s="214"/>
      <c r="BHA50" s="214"/>
      <c r="BHB50" s="214"/>
      <c r="BHC50" s="214"/>
      <c r="BHD50" s="214"/>
      <c r="BHE50" s="214"/>
      <c r="BHF50" s="214"/>
      <c r="BHG50" s="214"/>
      <c r="BHH50" s="214"/>
      <c r="BHI50" s="214"/>
      <c r="BHJ50" s="214"/>
      <c r="BHK50" s="214"/>
      <c r="BHL50" s="214"/>
      <c r="BHM50" s="214"/>
      <c r="BHN50" s="214"/>
      <c r="BHO50" s="214"/>
      <c r="BHP50" s="214"/>
      <c r="BHQ50" s="214"/>
      <c r="BHR50" s="214"/>
      <c r="BHS50" s="214"/>
      <c r="BHT50" s="214"/>
      <c r="BHU50" s="214"/>
      <c r="BHV50" s="214"/>
      <c r="BHW50" s="214"/>
      <c r="BHX50" s="214"/>
      <c r="BHY50" s="214"/>
      <c r="BHZ50" s="214"/>
      <c r="BIA50" s="214"/>
      <c r="BIB50" s="214"/>
      <c r="BIC50" s="214"/>
      <c r="BID50" s="214"/>
      <c r="BIE50" s="214"/>
      <c r="BIF50" s="214"/>
      <c r="BIG50" s="214"/>
      <c r="BIH50" s="214"/>
      <c r="BII50" s="214"/>
      <c r="BIJ50" s="214"/>
      <c r="BIK50" s="214"/>
      <c r="BIL50" s="214"/>
      <c r="BIM50" s="214"/>
      <c r="BIN50" s="214"/>
      <c r="BIO50" s="214"/>
      <c r="BIP50" s="214"/>
      <c r="BIQ50" s="214"/>
      <c r="BIR50" s="214"/>
      <c r="BIS50" s="214"/>
      <c r="BIT50" s="214"/>
      <c r="BIU50" s="214"/>
      <c r="BIV50" s="214"/>
      <c r="BIW50" s="214"/>
      <c r="BIX50" s="214"/>
      <c r="BIY50" s="214"/>
      <c r="BIZ50" s="214"/>
      <c r="BJA50" s="214"/>
      <c r="BJB50" s="214"/>
      <c r="BJC50" s="214"/>
      <c r="BJD50" s="214"/>
      <c r="BJE50" s="214"/>
      <c r="BJF50" s="214"/>
      <c r="BJG50" s="214"/>
      <c r="BJH50" s="214"/>
      <c r="BJI50" s="214"/>
      <c r="BJJ50" s="214"/>
      <c r="BJK50" s="214"/>
      <c r="BJL50" s="214"/>
      <c r="BJM50" s="214"/>
      <c r="BJN50" s="214"/>
      <c r="BJO50" s="214"/>
      <c r="BJP50" s="214"/>
      <c r="BJQ50" s="214"/>
      <c r="BJR50" s="214"/>
      <c r="BJS50" s="214"/>
      <c r="BJT50" s="214"/>
      <c r="BJU50" s="214"/>
      <c r="BJV50" s="214"/>
      <c r="BJW50" s="214"/>
      <c r="BJX50" s="214"/>
      <c r="BJY50" s="214"/>
      <c r="BJZ50" s="214"/>
      <c r="BKA50" s="214"/>
      <c r="BKB50" s="214"/>
      <c r="BKC50" s="214"/>
      <c r="BKD50" s="214"/>
      <c r="BKE50" s="214"/>
      <c r="BKF50" s="214"/>
      <c r="BKG50" s="214"/>
      <c r="BKH50" s="214"/>
      <c r="BKI50" s="214"/>
      <c r="BKJ50" s="214"/>
      <c r="BKK50" s="214"/>
      <c r="BKL50" s="214"/>
      <c r="BKM50" s="214"/>
      <c r="BKN50" s="214"/>
      <c r="BKO50" s="214"/>
      <c r="BKP50" s="214"/>
      <c r="BKQ50" s="214"/>
      <c r="BKR50" s="214"/>
      <c r="BKS50" s="214"/>
      <c r="BKT50" s="214"/>
      <c r="BKU50" s="214"/>
      <c r="BKV50" s="214"/>
      <c r="BKW50" s="214"/>
      <c r="BKX50" s="214"/>
      <c r="BKY50" s="214"/>
      <c r="BKZ50" s="214"/>
      <c r="BLA50" s="214"/>
      <c r="BLB50" s="214"/>
      <c r="BLC50" s="214"/>
      <c r="BLD50" s="214"/>
      <c r="BLE50" s="214"/>
      <c r="BLF50" s="214"/>
      <c r="BLG50" s="214"/>
      <c r="BLH50" s="214"/>
      <c r="BLI50" s="214"/>
      <c r="BLJ50" s="214"/>
      <c r="BLK50" s="214"/>
      <c r="BLL50" s="214"/>
      <c r="BLM50" s="214"/>
      <c r="BLN50" s="214"/>
      <c r="BLO50" s="214"/>
      <c r="BLP50" s="214"/>
      <c r="BLQ50" s="214"/>
      <c r="BLR50" s="214"/>
      <c r="BLS50" s="214"/>
      <c r="BLT50" s="214"/>
      <c r="BLU50" s="214"/>
      <c r="BLV50" s="214"/>
      <c r="BLW50" s="214"/>
      <c r="BLX50" s="214"/>
      <c r="BLY50" s="214"/>
      <c r="BLZ50" s="214"/>
      <c r="BMA50" s="214"/>
      <c r="BMB50" s="214"/>
      <c r="BMC50" s="214"/>
      <c r="BMD50" s="214"/>
      <c r="BME50" s="214"/>
      <c r="BMF50" s="214"/>
      <c r="BMG50" s="214"/>
      <c r="BMH50" s="214"/>
      <c r="BMI50" s="214"/>
      <c r="BMJ50" s="214"/>
      <c r="BMK50" s="214"/>
      <c r="BML50" s="214"/>
      <c r="BMM50" s="214"/>
      <c r="BMN50" s="214"/>
      <c r="BMO50" s="214"/>
      <c r="BMP50" s="214"/>
      <c r="BMQ50" s="214"/>
      <c r="BMR50" s="214"/>
      <c r="BMS50" s="214"/>
      <c r="BMT50" s="214"/>
      <c r="BMU50" s="214"/>
      <c r="BMV50" s="214"/>
      <c r="BMW50" s="214"/>
      <c r="BMX50" s="214"/>
      <c r="BMY50" s="214"/>
      <c r="BMZ50" s="214"/>
      <c r="BNA50" s="214"/>
      <c r="BNB50" s="214"/>
      <c r="BNC50" s="214"/>
      <c r="BND50" s="214"/>
      <c r="BNE50" s="214"/>
      <c r="BNF50" s="214"/>
      <c r="BNG50" s="214"/>
      <c r="BNH50" s="214"/>
      <c r="BNI50" s="214"/>
      <c r="BNJ50" s="214"/>
      <c r="BNK50" s="214"/>
      <c r="BNL50" s="214"/>
      <c r="BNM50" s="214"/>
      <c r="BNN50" s="214"/>
      <c r="BNO50" s="214"/>
      <c r="BNP50" s="214"/>
      <c r="BNQ50" s="214"/>
      <c r="BNR50" s="214"/>
      <c r="BNS50" s="214"/>
      <c r="BNT50" s="214"/>
      <c r="BNU50" s="214"/>
      <c r="BNV50" s="214"/>
      <c r="BNW50" s="214"/>
      <c r="BNX50" s="214"/>
      <c r="BNY50" s="214"/>
      <c r="BNZ50" s="214"/>
      <c r="BOA50" s="214"/>
      <c r="BOB50" s="214"/>
      <c r="BOC50" s="214"/>
      <c r="BOD50" s="214"/>
      <c r="BOE50" s="214"/>
      <c r="BOF50" s="214"/>
      <c r="BOG50" s="214"/>
      <c r="BOH50" s="214"/>
      <c r="BOI50" s="214"/>
      <c r="BOJ50" s="214"/>
      <c r="BOK50" s="214"/>
      <c r="BOL50" s="214"/>
      <c r="BOM50" s="214"/>
      <c r="BON50" s="214"/>
      <c r="BOO50" s="214"/>
      <c r="BOP50" s="214"/>
      <c r="BOQ50" s="214"/>
      <c r="BOR50" s="214"/>
      <c r="BOS50" s="214"/>
      <c r="BOT50" s="214"/>
      <c r="BOU50" s="214"/>
      <c r="BOV50" s="214"/>
      <c r="BOW50" s="214"/>
      <c r="BOX50" s="214"/>
      <c r="BOY50" s="214"/>
      <c r="BOZ50" s="214"/>
      <c r="BPA50" s="214"/>
      <c r="BPB50" s="214"/>
      <c r="BPC50" s="214"/>
      <c r="BPD50" s="214"/>
      <c r="BPE50" s="214"/>
      <c r="BPF50" s="214"/>
      <c r="BPG50" s="214"/>
      <c r="BPH50" s="214"/>
      <c r="BPI50" s="214"/>
      <c r="BPJ50" s="214"/>
      <c r="BPK50" s="214"/>
      <c r="BPL50" s="214"/>
      <c r="BPM50" s="214"/>
      <c r="BPN50" s="214"/>
      <c r="BPO50" s="214"/>
      <c r="BPP50" s="214"/>
      <c r="BPQ50" s="214"/>
      <c r="BPR50" s="214"/>
      <c r="BPS50" s="214"/>
      <c r="BPT50" s="214"/>
      <c r="BPU50" s="214"/>
      <c r="BPV50" s="214"/>
      <c r="BPW50" s="214"/>
      <c r="BPX50" s="214"/>
      <c r="BPY50" s="214"/>
      <c r="BPZ50" s="214"/>
      <c r="BQA50" s="214"/>
      <c r="BQB50" s="214"/>
      <c r="BQC50" s="214"/>
      <c r="BQD50" s="214"/>
      <c r="BQE50" s="214"/>
      <c r="BQF50" s="214"/>
      <c r="BQG50" s="214"/>
      <c r="BQH50" s="214"/>
      <c r="BQI50" s="214"/>
      <c r="BQJ50" s="214"/>
      <c r="BQK50" s="214"/>
      <c r="BQL50" s="214"/>
      <c r="BQM50" s="214"/>
      <c r="BQN50" s="214"/>
      <c r="BQO50" s="214"/>
      <c r="BQP50" s="214"/>
      <c r="BQQ50" s="214"/>
      <c r="BQR50" s="214"/>
      <c r="BQS50" s="214"/>
      <c r="BQT50" s="214"/>
      <c r="BQU50" s="214"/>
      <c r="BQV50" s="214"/>
      <c r="BQW50" s="214"/>
      <c r="BQX50" s="214"/>
      <c r="BQY50" s="214"/>
      <c r="BQZ50" s="214"/>
      <c r="BRA50" s="214"/>
      <c r="BRB50" s="214"/>
      <c r="BRC50" s="214"/>
      <c r="BRD50" s="214"/>
      <c r="BRE50" s="214"/>
      <c r="BRF50" s="214"/>
      <c r="BRG50" s="214"/>
      <c r="BRH50" s="214"/>
      <c r="BRI50" s="214"/>
      <c r="BRJ50" s="214"/>
      <c r="BRK50" s="214"/>
      <c r="BRL50" s="214"/>
      <c r="BRM50" s="214"/>
      <c r="BRN50" s="214"/>
      <c r="BRO50" s="214"/>
      <c r="BRP50" s="214"/>
      <c r="BRQ50" s="214"/>
      <c r="BRR50" s="214"/>
      <c r="BRS50" s="214"/>
      <c r="BRT50" s="214"/>
      <c r="BRU50" s="214"/>
      <c r="BRV50" s="214"/>
      <c r="BRW50" s="214"/>
      <c r="BRX50" s="214"/>
      <c r="BRY50" s="214"/>
      <c r="BRZ50" s="214"/>
      <c r="BSA50" s="214"/>
      <c r="BSB50" s="214"/>
      <c r="BSC50" s="214"/>
      <c r="BSD50" s="214"/>
      <c r="BSE50" s="214"/>
      <c r="BSF50" s="214"/>
      <c r="BSG50" s="214"/>
      <c r="BSH50" s="214"/>
      <c r="BSI50" s="214"/>
      <c r="BSJ50" s="214"/>
      <c r="BSK50" s="214"/>
      <c r="BSL50" s="214"/>
      <c r="BSM50" s="214"/>
      <c r="BSN50" s="214"/>
      <c r="BSO50" s="214"/>
      <c r="BSP50" s="214"/>
      <c r="BSQ50" s="214"/>
      <c r="BSR50" s="214"/>
      <c r="BSS50" s="214"/>
      <c r="BST50" s="214"/>
      <c r="BSU50" s="214"/>
      <c r="BSV50" s="214"/>
      <c r="BSW50" s="214"/>
      <c r="BSX50" s="214"/>
      <c r="BSY50" s="214"/>
      <c r="BSZ50" s="214"/>
      <c r="BTA50" s="214"/>
      <c r="BTB50" s="214"/>
      <c r="BTC50" s="214"/>
      <c r="BTD50" s="214"/>
      <c r="BTE50" s="214"/>
      <c r="BTF50" s="214"/>
      <c r="BTG50" s="214"/>
      <c r="BTH50" s="214"/>
      <c r="BTI50" s="214"/>
      <c r="BTJ50" s="214"/>
      <c r="BTK50" s="214"/>
      <c r="BTL50" s="214"/>
      <c r="BTM50" s="214"/>
      <c r="BTN50" s="214"/>
      <c r="BTO50" s="214"/>
      <c r="BTP50" s="214"/>
      <c r="BTQ50" s="214"/>
      <c r="BTR50" s="214"/>
      <c r="BTS50" s="214"/>
      <c r="BTT50" s="214"/>
      <c r="BTU50" s="214"/>
      <c r="BTV50" s="214"/>
      <c r="BTW50" s="214"/>
      <c r="BTX50" s="214"/>
      <c r="BTY50" s="214"/>
      <c r="BTZ50" s="214"/>
      <c r="BUA50" s="214"/>
      <c r="BUB50" s="214"/>
      <c r="BUC50" s="214"/>
      <c r="BUD50" s="214"/>
      <c r="BUE50" s="214"/>
      <c r="BUF50" s="214"/>
      <c r="BUG50" s="214"/>
      <c r="BUH50" s="214"/>
      <c r="BUI50" s="214"/>
      <c r="BUJ50" s="214"/>
      <c r="BUK50" s="214"/>
      <c r="BUL50" s="214"/>
      <c r="BUM50" s="214"/>
      <c r="BUN50" s="214"/>
      <c r="BUO50" s="214"/>
      <c r="BUP50" s="214"/>
      <c r="BUQ50" s="214"/>
      <c r="BUR50" s="214"/>
      <c r="BUS50" s="214"/>
      <c r="BUT50" s="214"/>
      <c r="BUU50" s="214"/>
      <c r="BUV50" s="214"/>
      <c r="BUW50" s="214"/>
      <c r="BUX50" s="214"/>
      <c r="BUY50" s="214"/>
      <c r="BUZ50" s="214"/>
      <c r="BVA50" s="214"/>
      <c r="BVB50" s="214"/>
      <c r="BVC50" s="214"/>
      <c r="BVD50" s="214"/>
      <c r="BVE50" s="214"/>
      <c r="BVF50" s="214"/>
      <c r="BVG50" s="214"/>
      <c r="BVH50" s="214"/>
      <c r="BVI50" s="214"/>
      <c r="BVJ50" s="214"/>
      <c r="BVK50" s="214"/>
      <c r="BVL50" s="214"/>
      <c r="BVM50" s="214"/>
      <c r="BVN50" s="214"/>
      <c r="BVO50" s="214"/>
      <c r="BVP50" s="214"/>
      <c r="BVQ50" s="214"/>
      <c r="BVR50" s="214"/>
      <c r="BVS50" s="214"/>
      <c r="BVT50" s="214"/>
      <c r="BVU50" s="214"/>
      <c r="BVV50" s="214"/>
      <c r="BVW50" s="214"/>
      <c r="BVX50" s="214"/>
      <c r="BVY50" s="214"/>
      <c r="BVZ50" s="214"/>
      <c r="BWA50" s="214"/>
      <c r="BWB50" s="214"/>
      <c r="BWC50" s="214"/>
      <c r="BWD50" s="214"/>
      <c r="BWE50" s="214"/>
      <c r="BWF50" s="214"/>
      <c r="BWG50" s="214"/>
      <c r="BWH50" s="214"/>
      <c r="BWI50" s="214"/>
      <c r="BWJ50" s="214"/>
      <c r="BWK50" s="214"/>
      <c r="BWL50" s="214"/>
      <c r="BWM50" s="214"/>
      <c r="BWN50" s="214"/>
      <c r="BWO50" s="214"/>
      <c r="BWP50" s="214"/>
      <c r="BWQ50" s="214"/>
      <c r="BWR50" s="214"/>
      <c r="BWS50" s="214"/>
      <c r="BWT50" s="214"/>
      <c r="BWU50" s="214"/>
      <c r="BWV50" s="214"/>
      <c r="BWW50" s="214"/>
      <c r="BWX50" s="214"/>
      <c r="BWY50" s="214"/>
      <c r="BWZ50" s="214"/>
      <c r="BXA50" s="214"/>
      <c r="BXB50" s="214"/>
      <c r="BXC50" s="214"/>
      <c r="BXD50" s="214"/>
      <c r="BXE50" s="214"/>
      <c r="BXF50" s="214"/>
      <c r="BXG50" s="214"/>
      <c r="BXH50" s="214"/>
      <c r="BXI50" s="214"/>
      <c r="BXJ50" s="214"/>
      <c r="BXK50" s="214"/>
      <c r="BXL50" s="214"/>
      <c r="BXM50" s="214"/>
      <c r="BXN50" s="214"/>
      <c r="BXO50" s="214"/>
      <c r="BXP50" s="214"/>
      <c r="BXQ50" s="214"/>
      <c r="BXR50" s="214"/>
      <c r="BXS50" s="214"/>
      <c r="BXT50" s="214"/>
      <c r="BXU50" s="214"/>
      <c r="BXV50" s="214"/>
      <c r="BXW50" s="214"/>
      <c r="BXX50" s="214"/>
      <c r="BXY50" s="214"/>
      <c r="BXZ50" s="214"/>
      <c r="BYA50" s="214"/>
      <c r="BYB50" s="214"/>
      <c r="BYC50" s="214"/>
      <c r="BYD50" s="214"/>
      <c r="BYE50" s="214"/>
      <c r="BYF50" s="214"/>
      <c r="BYG50" s="214"/>
      <c r="BYH50" s="214"/>
      <c r="BYI50" s="214"/>
      <c r="BYJ50" s="214"/>
      <c r="BYK50" s="214"/>
      <c r="BYL50" s="214"/>
      <c r="BYM50" s="214"/>
      <c r="BYN50" s="214"/>
      <c r="BYO50" s="214"/>
      <c r="BYP50" s="214"/>
      <c r="BYQ50" s="214"/>
      <c r="BYR50" s="214"/>
      <c r="BYS50" s="214"/>
      <c r="BYT50" s="214"/>
      <c r="BYU50" s="214"/>
      <c r="BYV50" s="214"/>
      <c r="BYW50" s="214"/>
      <c r="BYX50" s="214"/>
      <c r="BYY50" s="214"/>
      <c r="BYZ50" s="214"/>
      <c r="BZA50" s="214"/>
      <c r="BZB50" s="214"/>
      <c r="BZC50" s="214"/>
      <c r="BZD50" s="214"/>
      <c r="BZE50" s="214"/>
      <c r="BZF50" s="214"/>
      <c r="BZG50" s="214"/>
      <c r="BZH50" s="214"/>
      <c r="BZI50" s="214"/>
      <c r="BZJ50" s="214"/>
      <c r="BZK50" s="214"/>
      <c r="BZL50" s="214"/>
      <c r="BZM50" s="214"/>
      <c r="BZN50" s="214"/>
      <c r="BZO50" s="214"/>
      <c r="BZP50" s="214"/>
      <c r="BZQ50" s="214"/>
      <c r="BZR50" s="214"/>
      <c r="BZS50" s="214"/>
      <c r="BZT50" s="214"/>
      <c r="BZU50" s="214"/>
      <c r="BZV50" s="214"/>
      <c r="BZW50" s="214"/>
      <c r="BZX50" s="214"/>
      <c r="BZY50" s="214"/>
      <c r="BZZ50" s="214"/>
      <c r="CAA50" s="214"/>
      <c r="CAB50" s="214"/>
      <c r="CAC50" s="214"/>
      <c r="CAD50" s="214"/>
      <c r="CAE50" s="214"/>
      <c r="CAF50" s="214"/>
      <c r="CAG50" s="214"/>
      <c r="CAH50" s="214"/>
      <c r="CAI50" s="214"/>
      <c r="CAJ50" s="214"/>
      <c r="CAK50" s="214"/>
      <c r="CAL50" s="214"/>
      <c r="CAM50" s="214"/>
      <c r="CAN50" s="214"/>
      <c r="CAO50" s="214"/>
      <c r="CAP50" s="214"/>
      <c r="CAQ50" s="214"/>
      <c r="CAR50" s="214"/>
      <c r="CAS50" s="214"/>
      <c r="CAT50" s="214"/>
      <c r="CAU50" s="214"/>
      <c r="CAV50" s="214"/>
      <c r="CAW50" s="214"/>
      <c r="CAX50" s="214"/>
      <c r="CAY50" s="214"/>
      <c r="CAZ50" s="214"/>
      <c r="CBA50" s="214"/>
      <c r="CBB50" s="214"/>
      <c r="CBC50" s="214"/>
      <c r="CBD50" s="214"/>
      <c r="CBE50" s="214"/>
      <c r="CBF50" s="214"/>
      <c r="CBG50" s="214"/>
      <c r="CBH50" s="214"/>
      <c r="CBI50" s="214"/>
      <c r="CBJ50" s="214"/>
      <c r="CBK50" s="214"/>
      <c r="CBL50" s="214"/>
      <c r="CBM50" s="214"/>
      <c r="CBN50" s="214"/>
      <c r="CBO50" s="214"/>
      <c r="CBP50" s="214"/>
      <c r="CBQ50" s="214"/>
      <c r="CBR50" s="214"/>
      <c r="CBS50" s="214"/>
      <c r="CBT50" s="214"/>
      <c r="CBU50" s="214"/>
      <c r="CBV50" s="214"/>
      <c r="CBW50" s="214"/>
      <c r="CBX50" s="214"/>
      <c r="CBY50" s="214"/>
      <c r="CBZ50" s="214"/>
      <c r="CCA50" s="214"/>
      <c r="CCB50" s="214"/>
      <c r="CCC50" s="214"/>
      <c r="CCD50" s="214"/>
      <c r="CCE50" s="214"/>
      <c r="CCF50" s="214"/>
      <c r="CCG50" s="214"/>
      <c r="CCH50" s="214"/>
      <c r="CCI50" s="214"/>
      <c r="CCJ50" s="214"/>
      <c r="CCK50" s="214"/>
      <c r="CCL50" s="214"/>
      <c r="CCM50" s="214"/>
      <c r="CCN50" s="214"/>
      <c r="CCO50" s="214"/>
      <c r="CCP50" s="214"/>
      <c r="CCQ50" s="214"/>
      <c r="CCR50" s="214"/>
      <c r="CCS50" s="214"/>
      <c r="CCT50" s="214"/>
      <c r="CCU50" s="214"/>
      <c r="CCV50" s="214"/>
      <c r="CCW50" s="214"/>
      <c r="CCX50" s="214"/>
      <c r="CCY50" s="214"/>
      <c r="CCZ50" s="214"/>
      <c r="CDA50" s="214"/>
      <c r="CDB50" s="214"/>
      <c r="CDC50" s="214"/>
      <c r="CDD50" s="214"/>
      <c r="CDE50" s="214"/>
      <c r="CDF50" s="214"/>
      <c r="CDG50" s="214"/>
      <c r="CDH50" s="214"/>
      <c r="CDI50" s="214"/>
      <c r="CDJ50" s="214"/>
      <c r="CDK50" s="214"/>
      <c r="CDL50" s="214"/>
      <c r="CDM50" s="214"/>
      <c r="CDN50" s="214"/>
      <c r="CDO50" s="214"/>
      <c r="CDP50" s="214"/>
      <c r="CDQ50" s="214"/>
      <c r="CDR50" s="214"/>
      <c r="CDS50" s="214"/>
      <c r="CDT50" s="214"/>
      <c r="CDU50" s="214"/>
      <c r="CDV50" s="214"/>
      <c r="CDW50" s="214"/>
      <c r="CDX50" s="214"/>
      <c r="CDY50" s="214"/>
      <c r="CDZ50" s="214"/>
      <c r="CEA50" s="214"/>
      <c r="CEB50" s="214"/>
      <c r="CEC50" s="214"/>
      <c r="CED50" s="214"/>
      <c r="CEE50" s="214"/>
      <c r="CEF50" s="214"/>
      <c r="CEG50" s="214"/>
      <c r="CEH50" s="214"/>
      <c r="CEI50" s="214"/>
      <c r="CEJ50" s="214"/>
      <c r="CEK50" s="214"/>
      <c r="CEL50" s="214"/>
      <c r="CEM50" s="214"/>
      <c r="CEN50" s="214"/>
      <c r="CEO50" s="214"/>
      <c r="CEP50" s="214"/>
      <c r="CEQ50" s="214"/>
      <c r="CER50" s="214"/>
      <c r="CES50" s="214"/>
      <c r="CET50" s="214"/>
      <c r="CEU50" s="214"/>
      <c r="CEV50" s="214"/>
      <c r="CEW50" s="214"/>
      <c r="CEX50" s="214"/>
      <c r="CEY50" s="214"/>
      <c r="CEZ50" s="214"/>
      <c r="CFA50" s="214"/>
      <c r="CFB50" s="214"/>
      <c r="CFC50" s="214"/>
      <c r="CFD50" s="214"/>
      <c r="CFE50" s="214"/>
      <c r="CFF50" s="214"/>
      <c r="CFG50" s="214"/>
      <c r="CFH50" s="214"/>
      <c r="CFI50" s="214"/>
      <c r="CFJ50" s="214"/>
      <c r="CFK50" s="214"/>
      <c r="CFL50" s="214"/>
      <c r="CFM50" s="214"/>
      <c r="CFN50" s="214"/>
      <c r="CFO50" s="214"/>
      <c r="CFP50" s="214"/>
      <c r="CFQ50" s="214"/>
      <c r="CFR50" s="214"/>
      <c r="CFS50" s="214"/>
      <c r="CFT50" s="214"/>
      <c r="CFU50" s="214"/>
      <c r="CFV50" s="214"/>
      <c r="CFW50" s="214"/>
      <c r="CFX50" s="214"/>
      <c r="CFY50" s="214"/>
      <c r="CFZ50" s="214"/>
      <c r="CGA50" s="214"/>
      <c r="CGB50" s="214"/>
      <c r="CGC50" s="214"/>
      <c r="CGD50" s="214"/>
      <c r="CGE50" s="214"/>
      <c r="CGF50" s="214"/>
      <c r="CGG50" s="214"/>
      <c r="CGH50" s="214"/>
      <c r="CGI50" s="214"/>
      <c r="CGJ50" s="214"/>
      <c r="CGK50" s="214"/>
      <c r="CGL50" s="214"/>
      <c r="CGM50" s="214"/>
      <c r="CGN50" s="214"/>
      <c r="CGO50" s="214"/>
      <c r="CGP50" s="214"/>
      <c r="CGQ50" s="214"/>
      <c r="CGR50" s="214"/>
      <c r="CGS50" s="214"/>
      <c r="CGT50" s="214"/>
      <c r="CGU50" s="214"/>
      <c r="CGV50" s="214"/>
      <c r="CGW50" s="214"/>
      <c r="CGX50" s="214"/>
      <c r="CGY50" s="214"/>
      <c r="CGZ50" s="214"/>
      <c r="CHA50" s="214"/>
      <c r="CHB50" s="214"/>
      <c r="CHC50" s="214"/>
      <c r="CHD50" s="214"/>
      <c r="CHE50" s="214"/>
      <c r="CHF50" s="214"/>
      <c r="CHG50" s="214"/>
      <c r="CHH50" s="214"/>
      <c r="CHI50" s="214"/>
      <c r="CHJ50" s="214"/>
      <c r="CHK50" s="214"/>
      <c r="CHL50" s="214"/>
      <c r="CHM50" s="214"/>
      <c r="CHN50" s="214"/>
      <c r="CHO50" s="214"/>
      <c r="CHP50" s="214"/>
      <c r="CHQ50" s="214"/>
      <c r="CHR50" s="214"/>
      <c r="CHS50" s="214"/>
      <c r="CHT50" s="214"/>
      <c r="CHU50" s="214"/>
      <c r="CHV50" s="214"/>
      <c r="CHW50" s="214"/>
      <c r="CHX50" s="214"/>
      <c r="CHY50" s="214"/>
      <c r="CHZ50" s="214"/>
      <c r="CIA50" s="214"/>
      <c r="CIB50" s="214"/>
      <c r="CIC50" s="214"/>
      <c r="CID50" s="214"/>
      <c r="CIE50" s="214"/>
      <c r="CIF50" s="214"/>
      <c r="CIG50" s="214"/>
      <c r="CIH50" s="214"/>
      <c r="CII50" s="214"/>
      <c r="CIJ50" s="214"/>
      <c r="CIK50" s="214"/>
      <c r="CIL50" s="214"/>
      <c r="CIM50" s="214"/>
      <c r="CIN50" s="214"/>
      <c r="CIO50" s="214"/>
      <c r="CIP50" s="214"/>
      <c r="CIQ50" s="214"/>
      <c r="CIR50" s="214"/>
      <c r="CIS50" s="214"/>
      <c r="CIT50" s="214"/>
      <c r="CIU50" s="214"/>
      <c r="CIV50" s="214"/>
      <c r="CIW50" s="214"/>
      <c r="CIX50" s="214"/>
      <c r="CIY50" s="214"/>
      <c r="CIZ50" s="214"/>
      <c r="CJA50" s="214"/>
      <c r="CJB50" s="214"/>
      <c r="CJC50" s="214"/>
      <c r="CJD50" s="214"/>
      <c r="CJE50" s="214"/>
      <c r="CJF50" s="214"/>
      <c r="CJG50" s="214"/>
      <c r="CJH50" s="214"/>
      <c r="CJI50" s="214"/>
      <c r="CJJ50" s="214"/>
      <c r="CJK50" s="214"/>
      <c r="CJL50" s="214"/>
      <c r="CJM50" s="214"/>
      <c r="CJN50" s="214"/>
      <c r="CJO50" s="214"/>
      <c r="CJP50" s="214"/>
      <c r="CJQ50" s="214"/>
      <c r="CJR50" s="214"/>
      <c r="CJS50" s="214"/>
      <c r="CJT50" s="214"/>
      <c r="CJU50" s="214"/>
      <c r="CJV50" s="214"/>
      <c r="CJW50" s="214"/>
      <c r="CJX50" s="214"/>
      <c r="CJY50" s="214"/>
      <c r="CJZ50" s="214"/>
      <c r="CKA50" s="214"/>
      <c r="CKB50" s="214"/>
      <c r="CKC50" s="214"/>
      <c r="CKD50" s="214"/>
      <c r="CKE50" s="214"/>
      <c r="CKF50" s="214"/>
      <c r="CKG50" s="214"/>
      <c r="CKH50" s="214"/>
      <c r="CKI50" s="214"/>
      <c r="CKJ50" s="214"/>
      <c r="CKK50" s="214"/>
      <c r="CKL50" s="214"/>
      <c r="CKM50" s="214"/>
      <c r="CKN50" s="214"/>
      <c r="CKO50" s="214"/>
      <c r="CKP50" s="214"/>
      <c r="CKQ50" s="214"/>
      <c r="CKR50" s="214"/>
      <c r="CKS50" s="214"/>
      <c r="CKT50" s="214"/>
      <c r="CKU50" s="214"/>
      <c r="CKV50" s="214"/>
      <c r="CKW50" s="214"/>
      <c r="CKX50" s="214"/>
      <c r="CKY50" s="214"/>
      <c r="CKZ50" s="214"/>
      <c r="CLA50" s="214"/>
      <c r="CLB50" s="214"/>
      <c r="CLC50" s="214"/>
      <c r="CLD50" s="214"/>
      <c r="CLE50" s="214"/>
      <c r="CLF50" s="214"/>
      <c r="CLG50" s="214"/>
      <c r="CLH50" s="214"/>
      <c r="CLI50" s="214"/>
      <c r="CLJ50" s="214"/>
      <c r="CLK50" s="214"/>
      <c r="CLL50" s="214"/>
      <c r="CLM50" s="214"/>
      <c r="CLN50" s="214"/>
      <c r="CLO50" s="214"/>
      <c r="CLP50" s="214"/>
      <c r="CLQ50" s="214"/>
      <c r="CLR50" s="214"/>
      <c r="CLS50" s="214"/>
      <c r="CLT50" s="214"/>
      <c r="CLU50" s="214"/>
      <c r="CLV50" s="214"/>
      <c r="CLW50" s="214"/>
      <c r="CLX50" s="214"/>
      <c r="CLY50" s="214"/>
      <c r="CLZ50" s="214"/>
      <c r="CMA50" s="214"/>
      <c r="CMB50" s="214"/>
      <c r="CMC50" s="214"/>
      <c r="CMD50" s="214"/>
      <c r="CME50" s="214"/>
      <c r="CMF50" s="214"/>
      <c r="CMG50" s="214"/>
      <c r="CMH50" s="214"/>
      <c r="CMI50" s="214"/>
      <c r="CMJ50" s="214"/>
      <c r="CMK50" s="214"/>
      <c r="CML50" s="214"/>
      <c r="CMM50" s="214"/>
      <c r="CMN50" s="214"/>
      <c r="CMO50" s="214"/>
      <c r="CMP50" s="214"/>
      <c r="CMQ50" s="214"/>
      <c r="CMR50" s="214"/>
      <c r="CMS50" s="214"/>
      <c r="CMT50" s="214"/>
      <c r="CMU50" s="214"/>
      <c r="CMV50" s="214"/>
      <c r="CMW50" s="214"/>
      <c r="CMX50" s="214"/>
      <c r="CMY50" s="214"/>
      <c r="CMZ50" s="214"/>
      <c r="CNA50" s="214"/>
      <c r="CNB50" s="214"/>
      <c r="CNC50" s="214"/>
      <c r="CND50" s="214"/>
      <c r="CNE50" s="214"/>
      <c r="CNF50" s="214"/>
      <c r="CNG50" s="214"/>
      <c r="CNH50" s="214"/>
      <c r="CNI50" s="214"/>
      <c r="CNJ50" s="214"/>
      <c r="CNK50" s="214"/>
      <c r="CNL50" s="214"/>
      <c r="CNM50" s="214"/>
      <c r="CNN50" s="214"/>
      <c r="CNO50" s="214"/>
      <c r="CNP50" s="214"/>
      <c r="CNQ50" s="214"/>
      <c r="CNR50" s="214"/>
      <c r="CNS50" s="214"/>
      <c r="CNT50" s="214"/>
      <c r="CNU50" s="214"/>
      <c r="CNV50" s="214"/>
      <c r="CNW50" s="214"/>
      <c r="CNX50" s="214"/>
      <c r="CNY50" s="214"/>
      <c r="CNZ50" s="214"/>
      <c r="COA50" s="214"/>
      <c r="COB50" s="214"/>
      <c r="COC50" s="214"/>
      <c r="COD50" s="214"/>
      <c r="COE50" s="214"/>
      <c r="COF50" s="214"/>
      <c r="COG50" s="214"/>
      <c r="COH50" s="214"/>
      <c r="COI50" s="214"/>
      <c r="COJ50" s="214"/>
      <c r="COK50" s="214"/>
      <c r="COL50" s="214"/>
      <c r="COM50" s="214"/>
      <c r="CON50" s="214"/>
      <c r="COO50" s="214"/>
      <c r="COP50" s="214"/>
      <c r="COQ50" s="214"/>
      <c r="COR50" s="214"/>
      <c r="COS50" s="214"/>
      <c r="COT50" s="214"/>
      <c r="COU50" s="214"/>
      <c r="COV50" s="214"/>
      <c r="COW50" s="214"/>
      <c r="COX50" s="214"/>
      <c r="COY50" s="214"/>
      <c r="COZ50" s="214"/>
      <c r="CPA50" s="214"/>
      <c r="CPB50" s="214"/>
      <c r="CPC50" s="214"/>
      <c r="CPD50" s="214"/>
      <c r="CPE50" s="214"/>
      <c r="CPF50" s="214"/>
      <c r="CPG50" s="214"/>
      <c r="CPH50" s="214"/>
      <c r="CPI50" s="214"/>
      <c r="CPJ50" s="214"/>
      <c r="CPK50" s="214"/>
      <c r="CPL50" s="214"/>
      <c r="CPM50" s="214"/>
      <c r="CPN50" s="214"/>
      <c r="CPO50" s="214"/>
      <c r="CPP50" s="214"/>
      <c r="CPQ50" s="214"/>
      <c r="CPR50" s="214"/>
      <c r="CPS50" s="214"/>
      <c r="CPT50" s="214"/>
      <c r="CPU50" s="214"/>
      <c r="CPV50" s="214"/>
      <c r="CPW50" s="214"/>
      <c r="CPX50" s="214"/>
      <c r="CPY50" s="214"/>
      <c r="CPZ50" s="214"/>
      <c r="CQA50" s="214"/>
      <c r="CQB50" s="214"/>
      <c r="CQC50" s="214"/>
      <c r="CQD50" s="214"/>
      <c r="CQE50" s="214"/>
      <c r="CQF50" s="214"/>
      <c r="CQG50" s="214"/>
      <c r="CQH50" s="214"/>
      <c r="CQI50" s="214"/>
      <c r="CQJ50" s="214"/>
      <c r="CQK50" s="214"/>
      <c r="CQL50" s="214"/>
      <c r="CQM50" s="214"/>
      <c r="CQN50" s="214"/>
      <c r="CQO50" s="214"/>
      <c r="CQP50" s="214"/>
      <c r="CQQ50" s="214"/>
      <c r="CQR50" s="214"/>
      <c r="CQS50" s="214"/>
      <c r="CQT50" s="214"/>
      <c r="CQU50" s="214"/>
      <c r="CQV50" s="214"/>
      <c r="CQW50" s="214"/>
      <c r="CQX50" s="214"/>
      <c r="CQY50" s="214"/>
      <c r="CQZ50" s="214"/>
      <c r="CRA50" s="214"/>
      <c r="CRB50" s="214"/>
      <c r="CRC50" s="214"/>
      <c r="CRD50" s="214"/>
      <c r="CRE50" s="214"/>
      <c r="CRF50" s="214"/>
      <c r="CRG50" s="214"/>
      <c r="CRH50" s="214"/>
      <c r="CRI50" s="214"/>
      <c r="CRJ50" s="214"/>
      <c r="CRK50" s="214"/>
      <c r="CRL50" s="214"/>
      <c r="CRM50" s="214"/>
      <c r="CRN50" s="214"/>
      <c r="CRO50" s="214"/>
      <c r="CRP50" s="214"/>
      <c r="CRQ50" s="214"/>
      <c r="CRR50" s="214"/>
      <c r="CRS50" s="214"/>
      <c r="CRT50" s="214"/>
      <c r="CRU50" s="214"/>
      <c r="CRV50" s="214"/>
      <c r="CRW50" s="214"/>
      <c r="CRX50" s="214"/>
      <c r="CRY50" s="214"/>
      <c r="CRZ50" s="214"/>
      <c r="CSA50" s="214"/>
      <c r="CSB50" s="214"/>
      <c r="CSC50" s="214"/>
      <c r="CSD50" s="214"/>
      <c r="CSE50" s="214"/>
      <c r="CSF50" s="214"/>
      <c r="CSG50" s="214"/>
      <c r="CSH50" s="214"/>
      <c r="CSI50" s="214"/>
      <c r="CSJ50" s="214"/>
      <c r="CSK50" s="214"/>
      <c r="CSL50" s="214"/>
      <c r="CSM50" s="214"/>
      <c r="CSN50" s="214"/>
      <c r="CSO50" s="214"/>
      <c r="CSP50" s="214"/>
      <c r="CSQ50" s="214"/>
      <c r="CSR50" s="214"/>
      <c r="CSS50" s="214"/>
      <c r="CST50" s="214"/>
      <c r="CSU50" s="214"/>
      <c r="CSV50" s="214"/>
      <c r="CSW50" s="214"/>
      <c r="CSX50" s="214"/>
      <c r="CSY50" s="214"/>
      <c r="CSZ50" s="214"/>
      <c r="CTA50" s="214"/>
      <c r="CTB50" s="214"/>
      <c r="CTC50" s="214"/>
      <c r="CTD50" s="214"/>
      <c r="CTE50" s="214"/>
      <c r="CTF50" s="214"/>
      <c r="CTG50" s="214"/>
      <c r="CTH50" s="214"/>
      <c r="CTI50" s="214"/>
      <c r="CTJ50" s="214"/>
      <c r="CTK50" s="214"/>
      <c r="CTL50" s="214"/>
      <c r="CTM50" s="214"/>
      <c r="CTN50" s="214"/>
      <c r="CTO50" s="214"/>
      <c r="CTP50" s="214"/>
      <c r="CTQ50" s="214"/>
      <c r="CTR50" s="214"/>
      <c r="CTS50" s="214"/>
      <c r="CTT50" s="214"/>
      <c r="CTU50" s="214"/>
      <c r="CTV50" s="214"/>
      <c r="CTW50" s="214"/>
      <c r="CTX50" s="214"/>
      <c r="CTY50" s="214"/>
      <c r="CTZ50" s="214"/>
      <c r="CUA50" s="214"/>
      <c r="CUB50" s="214"/>
      <c r="CUC50" s="214"/>
      <c r="CUD50" s="214"/>
      <c r="CUE50" s="214"/>
      <c r="CUF50" s="214"/>
      <c r="CUG50" s="214"/>
      <c r="CUH50" s="214"/>
      <c r="CUI50" s="214"/>
      <c r="CUJ50" s="214"/>
      <c r="CUK50" s="214"/>
      <c r="CUL50" s="214"/>
      <c r="CUM50" s="214"/>
      <c r="CUN50" s="214"/>
      <c r="CUO50" s="214"/>
      <c r="CUP50" s="214"/>
      <c r="CUQ50" s="214"/>
      <c r="CUR50" s="214"/>
      <c r="CUS50" s="214"/>
      <c r="CUT50" s="214"/>
      <c r="CUU50" s="214"/>
      <c r="CUV50" s="214"/>
      <c r="CUW50" s="214"/>
      <c r="CUX50" s="214"/>
      <c r="CUY50" s="214"/>
      <c r="CUZ50" s="214"/>
      <c r="CVA50" s="214"/>
      <c r="CVB50" s="214"/>
      <c r="CVC50" s="214"/>
      <c r="CVD50" s="214"/>
      <c r="CVE50" s="214"/>
      <c r="CVF50" s="214"/>
      <c r="CVG50" s="214"/>
      <c r="CVH50" s="214"/>
      <c r="CVI50" s="214"/>
      <c r="CVJ50" s="214"/>
      <c r="CVK50" s="214"/>
      <c r="CVL50" s="214"/>
      <c r="CVM50" s="214"/>
      <c r="CVN50" s="214"/>
      <c r="CVO50" s="214"/>
      <c r="CVP50" s="214"/>
      <c r="CVQ50" s="214"/>
      <c r="CVR50" s="214"/>
      <c r="CVS50" s="214"/>
      <c r="CVT50" s="214"/>
      <c r="CVU50" s="214"/>
      <c r="CVV50" s="214"/>
      <c r="CVW50" s="214"/>
      <c r="CVX50" s="214"/>
      <c r="CVY50" s="214"/>
      <c r="CVZ50" s="214"/>
      <c r="CWA50" s="214"/>
      <c r="CWB50" s="214"/>
      <c r="CWC50" s="214"/>
      <c r="CWD50" s="214"/>
      <c r="CWE50" s="214"/>
      <c r="CWF50" s="214"/>
      <c r="CWG50" s="214"/>
      <c r="CWH50" s="214"/>
      <c r="CWI50" s="214"/>
      <c r="CWJ50" s="214"/>
      <c r="CWK50" s="214"/>
      <c r="CWL50" s="214"/>
      <c r="CWM50" s="214"/>
      <c r="CWN50" s="214"/>
      <c r="CWO50" s="214"/>
      <c r="CWP50" s="214"/>
      <c r="CWQ50" s="214"/>
      <c r="CWR50" s="214"/>
      <c r="CWS50" s="214"/>
      <c r="CWT50" s="214"/>
      <c r="CWU50" s="214"/>
      <c r="CWV50" s="214"/>
      <c r="CWW50" s="214"/>
      <c r="CWX50" s="214"/>
      <c r="CWY50" s="214"/>
      <c r="CWZ50" s="214"/>
      <c r="CXA50" s="214"/>
      <c r="CXB50" s="214"/>
      <c r="CXC50" s="214"/>
      <c r="CXD50" s="214"/>
      <c r="CXE50" s="214"/>
      <c r="CXF50" s="214"/>
      <c r="CXG50" s="214"/>
      <c r="CXH50" s="214"/>
      <c r="CXI50" s="214"/>
      <c r="CXJ50" s="214"/>
      <c r="CXK50" s="214"/>
      <c r="CXL50" s="214"/>
      <c r="CXM50" s="214"/>
      <c r="CXN50" s="214"/>
      <c r="CXO50" s="214"/>
      <c r="CXP50" s="214"/>
      <c r="CXQ50" s="214"/>
      <c r="CXR50" s="214"/>
      <c r="CXS50" s="214"/>
      <c r="CXT50" s="214"/>
      <c r="CXU50" s="214"/>
      <c r="CXV50" s="214"/>
      <c r="CXW50" s="214"/>
      <c r="CXX50" s="214"/>
      <c r="CXY50" s="214"/>
      <c r="CXZ50" s="214"/>
      <c r="CYA50" s="214"/>
      <c r="CYB50" s="214"/>
      <c r="CYC50" s="214"/>
      <c r="CYD50" s="214"/>
      <c r="CYE50" s="214"/>
      <c r="CYF50" s="214"/>
      <c r="CYG50" s="214"/>
      <c r="CYH50" s="214"/>
      <c r="CYI50" s="214"/>
      <c r="CYJ50" s="214"/>
      <c r="CYK50" s="214"/>
      <c r="CYL50" s="214"/>
      <c r="CYM50" s="214"/>
      <c r="CYN50" s="214"/>
      <c r="CYO50" s="214"/>
      <c r="CYP50" s="214"/>
      <c r="CYQ50" s="214"/>
      <c r="CYR50" s="214"/>
      <c r="CYS50" s="214"/>
      <c r="CYT50" s="214"/>
      <c r="CYU50" s="214"/>
      <c r="CYV50" s="214"/>
      <c r="CYW50" s="214"/>
      <c r="CYX50" s="214"/>
      <c r="CYY50" s="214"/>
      <c r="CYZ50" s="214"/>
      <c r="CZA50" s="214"/>
      <c r="CZB50" s="214"/>
      <c r="CZC50" s="214"/>
      <c r="CZD50" s="214"/>
      <c r="CZE50" s="214"/>
      <c r="CZF50" s="214"/>
      <c r="CZG50" s="214"/>
      <c r="CZH50" s="214"/>
      <c r="CZI50" s="214"/>
      <c r="CZJ50" s="214"/>
      <c r="CZK50" s="214"/>
      <c r="CZL50" s="214"/>
      <c r="CZM50" s="214"/>
      <c r="CZN50" s="214"/>
      <c r="CZO50" s="214"/>
      <c r="CZP50" s="214"/>
      <c r="CZQ50" s="214"/>
      <c r="CZR50" s="214"/>
      <c r="CZS50" s="214"/>
      <c r="CZT50" s="214"/>
      <c r="CZU50" s="214"/>
      <c r="CZV50" s="214"/>
      <c r="CZW50" s="214"/>
      <c r="CZX50" s="214"/>
      <c r="CZY50" s="214"/>
      <c r="CZZ50" s="214"/>
      <c r="DAA50" s="214"/>
      <c r="DAB50" s="214"/>
      <c r="DAC50" s="214"/>
      <c r="DAD50" s="214"/>
      <c r="DAE50" s="214"/>
      <c r="DAF50" s="214"/>
      <c r="DAG50" s="214"/>
      <c r="DAH50" s="214"/>
      <c r="DAI50" s="214"/>
      <c r="DAJ50" s="214"/>
      <c r="DAK50" s="214"/>
      <c r="DAL50" s="214"/>
      <c r="DAM50" s="214"/>
      <c r="DAN50" s="214"/>
      <c r="DAO50" s="214"/>
      <c r="DAP50" s="214"/>
      <c r="DAQ50" s="214"/>
      <c r="DAR50" s="214"/>
      <c r="DAS50" s="214"/>
      <c r="DAT50" s="214"/>
      <c r="DAU50" s="214"/>
      <c r="DAV50" s="214"/>
      <c r="DAW50" s="214"/>
      <c r="DAX50" s="214"/>
      <c r="DAY50" s="214"/>
      <c r="DAZ50" s="214"/>
      <c r="DBA50" s="214"/>
      <c r="DBB50" s="214"/>
      <c r="DBC50" s="214"/>
      <c r="DBD50" s="214"/>
      <c r="DBE50" s="214"/>
      <c r="DBF50" s="214"/>
      <c r="DBG50" s="214"/>
      <c r="DBH50" s="214"/>
      <c r="DBI50" s="214"/>
      <c r="DBJ50" s="214"/>
      <c r="DBK50" s="214"/>
      <c r="DBL50" s="214"/>
      <c r="DBM50" s="214"/>
      <c r="DBN50" s="214"/>
      <c r="DBO50" s="214"/>
      <c r="DBP50" s="214"/>
      <c r="DBQ50" s="214"/>
      <c r="DBR50" s="214"/>
      <c r="DBS50" s="214"/>
      <c r="DBT50" s="214"/>
      <c r="DBU50" s="214"/>
      <c r="DBV50" s="214"/>
      <c r="DBW50" s="214"/>
      <c r="DBX50" s="214"/>
      <c r="DBY50" s="214"/>
      <c r="DBZ50" s="214"/>
      <c r="DCA50" s="214"/>
      <c r="DCB50" s="214"/>
      <c r="DCC50" s="214"/>
      <c r="DCD50" s="214"/>
      <c r="DCE50" s="214"/>
      <c r="DCF50" s="214"/>
      <c r="DCG50" s="214"/>
      <c r="DCH50" s="214"/>
      <c r="DCI50" s="214"/>
      <c r="DCJ50" s="214"/>
      <c r="DCK50" s="214"/>
      <c r="DCL50" s="214"/>
      <c r="DCM50" s="214"/>
      <c r="DCN50" s="214"/>
      <c r="DCO50" s="214"/>
      <c r="DCP50" s="214"/>
      <c r="DCQ50" s="214"/>
      <c r="DCR50" s="214"/>
      <c r="DCS50" s="214"/>
      <c r="DCT50" s="214"/>
      <c r="DCU50" s="214"/>
      <c r="DCV50" s="214"/>
      <c r="DCW50" s="214"/>
      <c r="DCX50" s="214"/>
      <c r="DCY50" s="214"/>
      <c r="DCZ50" s="214"/>
      <c r="DDA50" s="214"/>
      <c r="DDB50" s="214"/>
      <c r="DDC50" s="214"/>
      <c r="DDD50" s="214"/>
      <c r="DDE50" s="214"/>
      <c r="DDF50" s="214"/>
      <c r="DDG50" s="214"/>
      <c r="DDH50" s="214"/>
      <c r="DDI50" s="214"/>
      <c r="DDJ50" s="214"/>
      <c r="DDK50" s="214"/>
      <c r="DDL50" s="214"/>
      <c r="DDM50" s="214"/>
      <c r="DDN50" s="214"/>
      <c r="DDO50" s="214"/>
      <c r="DDP50" s="214"/>
      <c r="DDQ50" s="214"/>
      <c r="DDR50" s="214"/>
      <c r="DDS50" s="214"/>
      <c r="DDT50" s="214"/>
      <c r="DDU50" s="214"/>
      <c r="DDV50" s="214"/>
      <c r="DDW50" s="214"/>
      <c r="DDX50" s="214"/>
      <c r="DDY50" s="214"/>
      <c r="DDZ50" s="214"/>
      <c r="DEA50" s="214"/>
      <c r="DEB50" s="214"/>
      <c r="DEC50" s="214"/>
      <c r="DED50" s="214"/>
      <c r="DEE50" s="214"/>
      <c r="DEF50" s="214"/>
      <c r="DEG50" s="214"/>
      <c r="DEH50" s="214"/>
      <c r="DEI50" s="214"/>
      <c r="DEJ50" s="214"/>
      <c r="DEK50" s="214"/>
      <c r="DEL50" s="214"/>
      <c r="DEM50" s="214"/>
      <c r="DEN50" s="214"/>
      <c r="DEO50" s="214"/>
      <c r="DEP50" s="214"/>
      <c r="DEQ50" s="214"/>
      <c r="DER50" s="214"/>
      <c r="DES50" s="214"/>
      <c r="DET50" s="214"/>
      <c r="DEU50" s="214"/>
      <c r="DEV50" s="214"/>
      <c r="DEW50" s="214"/>
      <c r="DEX50" s="214"/>
      <c r="DEY50" s="214"/>
      <c r="DEZ50" s="214"/>
      <c r="DFA50" s="214"/>
      <c r="DFB50" s="214"/>
      <c r="DFC50" s="214"/>
      <c r="DFD50" s="214"/>
      <c r="DFE50" s="214"/>
      <c r="DFF50" s="214"/>
      <c r="DFG50" s="214"/>
      <c r="DFH50" s="214"/>
      <c r="DFI50" s="214"/>
      <c r="DFJ50" s="214"/>
      <c r="DFK50" s="214"/>
      <c r="DFL50" s="214"/>
      <c r="DFM50" s="214"/>
      <c r="DFN50" s="214"/>
      <c r="DFO50" s="214"/>
      <c r="DFP50" s="214"/>
      <c r="DFQ50" s="214"/>
      <c r="DFR50" s="214"/>
      <c r="DFS50" s="214"/>
      <c r="DFT50" s="214"/>
      <c r="DFU50" s="214"/>
      <c r="DFV50" s="214"/>
      <c r="DFW50" s="214"/>
      <c r="DFX50" s="214"/>
      <c r="DFY50" s="214"/>
      <c r="DFZ50" s="214"/>
      <c r="DGA50" s="214"/>
      <c r="DGB50" s="214"/>
      <c r="DGC50" s="214"/>
      <c r="DGD50" s="214"/>
      <c r="DGE50" s="214"/>
      <c r="DGF50" s="214"/>
      <c r="DGG50" s="214"/>
      <c r="DGH50" s="214"/>
      <c r="DGI50" s="214"/>
      <c r="DGJ50" s="214"/>
      <c r="DGK50" s="214"/>
      <c r="DGL50" s="214"/>
      <c r="DGM50" s="214"/>
      <c r="DGN50" s="214"/>
      <c r="DGO50" s="214"/>
      <c r="DGP50" s="214"/>
      <c r="DGQ50" s="214"/>
      <c r="DGR50" s="214"/>
      <c r="DGS50" s="214"/>
      <c r="DGT50" s="214"/>
      <c r="DGU50" s="214"/>
      <c r="DGV50" s="214"/>
      <c r="DGW50" s="214"/>
      <c r="DGX50" s="214"/>
      <c r="DGY50" s="214"/>
      <c r="DGZ50" s="214"/>
      <c r="DHA50" s="214"/>
      <c r="DHB50" s="214"/>
      <c r="DHC50" s="214"/>
      <c r="DHD50" s="214"/>
      <c r="DHE50" s="214"/>
      <c r="DHF50" s="214"/>
      <c r="DHG50" s="214"/>
      <c r="DHH50" s="214"/>
      <c r="DHI50" s="214"/>
      <c r="DHJ50" s="214"/>
      <c r="DHK50" s="214"/>
      <c r="DHL50" s="214"/>
      <c r="DHM50" s="214"/>
      <c r="DHN50" s="214"/>
      <c r="DHO50" s="214"/>
      <c r="DHP50" s="214"/>
      <c r="DHQ50" s="214"/>
      <c r="DHR50" s="214"/>
      <c r="DHS50" s="214"/>
      <c r="DHT50" s="214"/>
      <c r="DHU50" s="214"/>
      <c r="DHV50" s="214"/>
      <c r="DHW50" s="214"/>
      <c r="DHX50" s="214"/>
      <c r="DHY50" s="214"/>
      <c r="DHZ50" s="214"/>
      <c r="DIA50" s="214"/>
      <c r="DIB50" s="214"/>
      <c r="DIC50" s="214"/>
      <c r="DID50" s="214"/>
      <c r="DIE50" s="214"/>
      <c r="DIF50" s="214"/>
      <c r="DIG50" s="214"/>
      <c r="DIH50" s="214"/>
      <c r="DII50" s="214"/>
      <c r="DIJ50" s="214"/>
      <c r="DIK50" s="214"/>
      <c r="DIL50" s="214"/>
      <c r="DIM50" s="214"/>
      <c r="DIN50" s="214"/>
      <c r="DIO50" s="214"/>
      <c r="DIP50" s="214"/>
      <c r="DIQ50" s="214"/>
      <c r="DIR50" s="214"/>
      <c r="DIS50" s="214"/>
      <c r="DIT50" s="214"/>
      <c r="DIU50" s="214"/>
      <c r="DIV50" s="214"/>
      <c r="DIW50" s="214"/>
      <c r="DIX50" s="214"/>
      <c r="DIY50" s="214"/>
      <c r="DIZ50" s="214"/>
      <c r="DJA50" s="214"/>
      <c r="DJB50" s="214"/>
      <c r="DJC50" s="214"/>
      <c r="DJD50" s="214"/>
      <c r="DJE50" s="214"/>
      <c r="DJF50" s="214"/>
      <c r="DJG50" s="214"/>
      <c r="DJH50" s="214"/>
      <c r="DJI50" s="214"/>
      <c r="DJJ50" s="214"/>
      <c r="DJK50" s="214"/>
      <c r="DJL50" s="214"/>
      <c r="DJM50" s="214"/>
      <c r="DJN50" s="214"/>
      <c r="DJO50" s="214"/>
      <c r="DJP50" s="214"/>
      <c r="DJQ50" s="214"/>
      <c r="DJR50" s="214"/>
      <c r="DJS50" s="214"/>
      <c r="DJT50" s="214"/>
      <c r="DJU50" s="214"/>
      <c r="DJV50" s="214"/>
      <c r="DJW50" s="214"/>
      <c r="DJX50" s="214"/>
      <c r="DJY50" s="214"/>
      <c r="DJZ50" s="214"/>
      <c r="DKA50" s="214"/>
      <c r="DKB50" s="214"/>
      <c r="DKC50" s="214"/>
      <c r="DKD50" s="214"/>
      <c r="DKE50" s="214"/>
      <c r="DKF50" s="214"/>
      <c r="DKG50" s="214"/>
      <c r="DKH50" s="214"/>
      <c r="DKI50" s="214"/>
      <c r="DKJ50" s="214"/>
      <c r="DKK50" s="214"/>
      <c r="DKL50" s="214"/>
      <c r="DKM50" s="214"/>
      <c r="DKN50" s="214"/>
      <c r="DKO50" s="214"/>
      <c r="DKP50" s="214"/>
      <c r="DKQ50" s="214"/>
      <c r="DKR50" s="214"/>
      <c r="DKS50" s="214"/>
      <c r="DKT50" s="214"/>
      <c r="DKU50" s="214"/>
      <c r="DKV50" s="214"/>
      <c r="DKW50" s="214"/>
      <c r="DKX50" s="214"/>
      <c r="DKY50" s="214"/>
      <c r="DKZ50" s="214"/>
      <c r="DLA50" s="214"/>
      <c r="DLB50" s="214"/>
      <c r="DLC50" s="214"/>
      <c r="DLD50" s="214"/>
      <c r="DLE50" s="214"/>
      <c r="DLF50" s="214"/>
      <c r="DLG50" s="214"/>
      <c r="DLH50" s="214"/>
      <c r="DLI50" s="214"/>
      <c r="DLJ50" s="214"/>
      <c r="DLK50" s="214"/>
      <c r="DLL50" s="214"/>
      <c r="DLM50" s="214"/>
      <c r="DLN50" s="214"/>
      <c r="DLO50" s="214"/>
      <c r="DLP50" s="214"/>
      <c r="DLQ50" s="214"/>
      <c r="DLR50" s="214"/>
      <c r="DLS50" s="214"/>
      <c r="DLT50" s="214"/>
      <c r="DLU50" s="214"/>
      <c r="DLV50" s="214"/>
      <c r="DLW50" s="214"/>
      <c r="DLX50" s="214"/>
      <c r="DLY50" s="214"/>
      <c r="DLZ50" s="214"/>
      <c r="DMA50" s="214"/>
      <c r="DMB50" s="214"/>
      <c r="DMC50" s="214"/>
      <c r="DMD50" s="214"/>
      <c r="DME50" s="214"/>
      <c r="DMF50" s="214"/>
      <c r="DMG50" s="214"/>
      <c r="DMH50" s="214"/>
      <c r="DMI50" s="214"/>
      <c r="DMJ50" s="214"/>
      <c r="DMK50" s="214"/>
      <c r="DML50" s="214"/>
      <c r="DMM50" s="214"/>
      <c r="DMN50" s="214"/>
      <c r="DMO50" s="214"/>
      <c r="DMP50" s="214"/>
      <c r="DMQ50" s="214"/>
      <c r="DMR50" s="214"/>
      <c r="DMS50" s="214"/>
      <c r="DMT50" s="214"/>
      <c r="DMU50" s="214"/>
      <c r="DMV50" s="214"/>
      <c r="DMW50" s="214"/>
      <c r="DMX50" s="214"/>
      <c r="DMY50" s="214"/>
      <c r="DMZ50" s="214"/>
      <c r="DNA50" s="214"/>
      <c r="DNB50" s="214"/>
      <c r="DNC50" s="214"/>
      <c r="DND50" s="214"/>
      <c r="DNE50" s="214"/>
      <c r="DNF50" s="214"/>
      <c r="DNG50" s="214"/>
      <c r="DNH50" s="214"/>
      <c r="DNI50" s="214"/>
      <c r="DNJ50" s="214"/>
      <c r="DNK50" s="214"/>
      <c r="DNL50" s="214"/>
      <c r="DNM50" s="214"/>
      <c r="DNN50" s="214"/>
      <c r="DNO50" s="214"/>
      <c r="DNP50" s="214"/>
      <c r="DNQ50" s="214"/>
      <c r="DNR50" s="214"/>
      <c r="DNS50" s="214"/>
      <c r="DNT50" s="214"/>
      <c r="DNU50" s="214"/>
      <c r="DNV50" s="214"/>
      <c r="DNW50" s="214"/>
      <c r="DNX50" s="214"/>
      <c r="DNY50" s="214"/>
      <c r="DNZ50" s="214"/>
      <c r="DOA50" s="214"/>
      <c r="DOB50" s="214"/>
      <c r="DOC50" s="214"/>
      <c r="DOD50" s="214"/>
      <c r="DOE50" s="214"/>
      <c r="DOF50" s="214"/>
      <c r="DOG50" s="214"/>
      <c r="DOH50" s="214"/>
      <c r="DOI50" s="214"/>
      <c r="DOJ50" s="214"/>
      <c r="DOK50" s="214"/>
      <c r="DOL50" s="214"/>
      <c r="DOM50" s="214"/>
      <c r="DON50" s="214"/>
      <c r="DOO50" s="214"/>
      <c r="DOP50" s="214"/>
      <c r="DOQ50" s="214"/>
      <c r="DOR50" s="214"/>
      <c r="DOS50" s="214"/>
      <c r="DOT50" s="214"/>
      <c r="DOU50" s="214"/>
      <c r="DOV50" s="214"/>
      <c r="DOW50" s="214"/>
      <c r="DOX50" s="214"/>
      <c r="DOY50" s="214"/>
      <c r="DOZ50" s="214"/>
      <c r="DPA50" s="214"/>
      <c r="DPB50" s="214"/>
      <c r="DPC50" s="214"/>
      <c r="DPD50" s="214"/>
      <c r="DPE50" s="214"/>
      <c r="DPF50" s="214"/>
      <c r="DPG50" s="214"/>
      <c r="DPH50" s="214"/>
      <c r="DPI50" s="214"/>
      <c r="DPJ50" s="214"/>
      <c r="DPK50" s="214"/>
      <c r="DPL50" s="214"/>
      <c r="DPM50" s="214"/>
      <c r="DPN50" s="214"/>
      <c r="DPO50" s="214"/>
      <c r="DPP50" s="214"/>
      <c r="DPQ50" s="214"/>
      <c r="DPR50" s="214"/>
      <c r="DPS50" s="214"/>
      <c r="DPT50" s="214"/>
      <c r="DPU50" s="214"/>
      <c r="DPV50" s="214"/>
      <c r="DPW50" s="214"/>
      <c r="DPX50" s="214"/>
      <c r="DPY50" s="214"/>
      <c r="DPZ50" s="214"/>
      <c r="DQA50" s="214"/>
      <c r="DQB50" s="214"/>
      <c r="DQC50" s="214"/>
      <c r="DQD50" s="214"/>
      <c r="DQE50" s="214"/>
      <c r="DQF50" s="214"/>
      <c r="DQG50" s="214"/>
      <c r="DQH50" s="214"/>
      <c r="DQI50" s="214"/>
      <c r="DQJ50" s="214"/>
      <c r="DQK50" s="214"/>
      <c r="DQL50" s="214"/>
      <c r="DQM50" s="214"/>
      <c r="DQN50" s="214"/>
      <c r="DQO50" s="214"/>
      <c r="DQP50" s="214"/>
      <c r="DQQ50" s="214"/>
      <c r="DQR50" s="214"/>
      <c r="DQS50" s="214"/>
      <c r="DQT50" s="214"/>
      <c r="DQU50" s="214"/>
      <c r="DQV50" s="214"/>
      <c r="DQW50" s="214"/>
      <c r="DQX50" s="214"/>
      <c r="DQY50" s="214"/>
      <c r="DQZ50" s="214"/>
      <c r="DRA50" s="214"/>
      <c r="DRB50" s="214"/>
      <c r="DRC50" s="214"/>
      <c r="DRD50" s="214"/>
      <c r="DRE50" s="214"/>
      <c r="DRF50" s="214"/>
      <c r="DRG50" s="214"/>
      <c r="DRH50" s="214"/>
      <c r="DRI50" s="214"/>
      <c r="DRJ50" s="214"/>
      <c r="DRK50" s="214"/>
      <c r="DRL50" s="214"/>
      <c r="DRM50" s="214"/>
      <c r="DRN50" s="214"/>
      <c r="DRO50" s="214"/>
      <c r="DRP50" s="214"/>
      <c r="DRQ50" s="214"/>
      <c r="DRR50" s="214"/>
      <c r="DRS50" s="214"/>
      <c r="DRT50" s="214"/>
      <c r="DRU50" s="214"/>
      <c r="DRV50" s="214"/>
      <c r="DRW50" s="214"/>
      <c r="DRX50" s="214"/>
      <c r="DRY50" s="214"/>
      <c r="DRZ50" s="214"/>
      <c r="DSA50" s="214"/>
      <c r="DSB50" s="214"/>
      <c r="DSC50" s="214"/>
      <c r="DSD50" s="214"/>
      <c r="DSE50" s="214"/>
      <c r="DSF50" s="214"/>
      <c r="DSG50" s="214"/>
      <c r="DSH50" s="214"/>
      <c r="DSI50" s="214"/>
      <c r="DSJ50" s="214"/>
      <c r="DSK50" s="214"/>
      <c r="DSL50" s="214"/>
      <c r="DSM50" s="214"/>
      <c r="DSN50" s="214"/>
      <c r="DSO50" s="214"/>
      <c r="DSP50" s="214"/>
      <c r="DSQ50" s="214"/>
      <c r="DSR50" s="214"/>
      <c r="DSS50" s="214"/>
      <c r="DST50" s="214"/>
      <c r="DSU50" s="214"/>
      <c r="DSV50" s="214"/>
      <c r="DSW50" s="214"/>
      <c r="DSX50" s="214"/>
      <c r="DSY50" s="214"/>
      <c r="DSZ50" s="214"/>
      <c r="DTA50" s="214"/>
      <c r="DTB50" s="214"/>
      <c r="DTC50" s="214"/>
      <c r="DTD50" s="214"/>
      <c r="DTE50" s="214"/>
      <c r="DTF50" s="214"/>
      <c r="DTG50" s="214"/>
      <c r="DTH50" s="214"/>
      <c r="DTI50" s="214"/>
      <c r="DTJ50" s="214"/>
      <c r="DTK50" s="214"/>
      <c r="DTL50" s="214"/>
      <c r="DTM50" s="214"/>
      <c r="DTN50" s="214"/>
      <c r="DTO50" s="214"/>
      <c r="DTP50" s="214"/>
      <c r="DTQ50" s="214"/>
      <c r="DTR50" s="214"/>
      <c r="DTS50" s="214"/>
      <c r="DTT50" s="214"/>
      <c r="DTU50" s="214"/>
      <c r="DTV50" s="214"/>
      <c r="DTW50" s="214"/>
      <c r="DTX50" s="214"/>
      <c r="DTY50" s="214"/>
      <c r="DTZ50" s="214"/>
      <c r="DUA50" s="214"/>
      <c r="DUB50" s="214"/>
      <c r="DUC50" s="214"/>
      <c r="DUD50" s="214"/>
      <c r="DUE50" s="214"/>
      <c r="DUF50" s="214"/>
      <c r="DUG50" s="214"/>
      <c r="DUH50" s="214"/>
      <c r="DUI50" s="214"/>
      <c r="DUJ50" s="214"/>
      <c r="DUK50" s="214"/>
      <c r="DUL50" s="214"/>
      <c r="DUM50" s="214"/>
      <c r="DUN50" s="214"/>
      <c r="DUO50" s="214"/>
      <c r="DUP50" s="214"/>
      <c r="DUQ50" s="214"/>
      <c r="DUR50" s="214"/>
      <c r="DUS50" s="214"/>
      <c r="DUT50" s="214"/>
      <c r="DUU50" s="214"/>
      <c r="DUV50" s="214"/>
      <c r="DUW50" s="214"/>
      <c r="DUX50" s="214"/>
      <c r="DUY50" s="214"/>
      <c r="DUZ50" s="214"/>
      <c r="DVA50" s="214"/>
      <c r="DVB50" s="214"/>
      <c r="DVC50" s="214"/>
      <c r="DVD50" s="214"/>
      <c r="DVE50" s="214"/>
      <c r="DVF50" s="214"/>
      <c r="DVG50" s="214"/>
      <c r="DVH50" s="214"/>
      <c r="DVI50" s="214"/>
      <c r="DVJ50" s="214"/>
      <c r="DVK50" s="214"/>
      <c r="DVL50" s="214"/>
      <c r="DVM50" s="214"/>
      <c r="DVN50" s="214"/>
      <c r="DVO50" s="214"/>
      <c r="DVP50" s="214"/>
      <c r="DVQ50" s="214"/>
      <c r="DVR50" s="214"/>
      <c r="DVS50" s="214"/>
      <c r="DVT50" s="214"/>
      <c r="DVU50" s="214"/>
      <c r="DVV50" s="214"/>
      <c r="DVW50" s="214"/>
      <c r="DVX50" s="214"/>
      <c r="DVY50" s="214"/>
      <c r="DVZ50" s="214"/>
      <c r="DWA50" s="214"/>
      <c r="DWB50" s="214"/>
      <c r="DWC50" s="214"/>
      <c r="DWD50" s="214"/>
      <c r="DWE50" s="214"/>
      <c r="DWF50" s="214"/>
      <c r="DWG50" s="214"/>
      <c r="DWH50" s="214"/>
      <c r="DWI50" s="214"/>
      <c r="DWJ50" s="214"/>
      <c r="DWK50" s="214"/>
      <c r="DWL50" s="214"/>
      <c r="DWM50" s="214"/>
      <c r="DWN50" s="214"/>
      <c r="DWO50" s="214"/>
      <c r="DWP50" s="214"/>
      <c r="DWQ50" s="214"/>
      <c r="DWR50" s="214"/>
      <c r="DWS50" s="214"/>
      <c r="DWT50" s="214"/>
      <c r="DWU50" s="214"/>
      <c r="DWV50" s="214"/>
      <c r="DWW50" s="214"/>
      <c r="DWX50" s="214"/>
      <c r="DWY50" s="214"/>
      <c r="DWZ50" s="214"/>
      <c r="DXA50" s="214"/>
      <c r="DXB50" s="214"/>
      <c r="DXC50" s="214"/>
      <c r="DXD50" s="214"/>
      <c r="DXE50" s="214"/>
      <c r="DXF50" s="214"/>
      <c r="DXG50" s="214"/>
      <c r="DXH50" s="214"/>
      <c r="DXI50" s="214"/>
      <c r="DXJ50" s="214"/>
      <c r="DXK50" s="214"/>
      <c r="DXL50" s="214"/>
      <c r="DXM50" s="214"/>
      <c r="DXN50" s="214"/>
      <c r="DXO50" s="214"/>
      <c r="DXP50" s="214"/>
      <c r="DXQ50" s="214"/>
      <c r="DXR50" s="214"/>
      <c r="DXS50" s="214"/>
      <c r="DXT50" s="214"/>
      <c r="DXU50" s="214"/>
      <c r="DXV50" s="214"/>
      <c r="DXW50" s="214"/>
      <c r="DXX50" s="214"/>
      <c r="DXY50" s="214"/>
      <c r="DXZ50" s="214"/>
      <c r="DYA50" s="214"/>
      <c r="DYB50" s="214"/>
      <c r="DYC50" s="214"/>
      <c r="DYD50" s="214"/>
      <c r="DYE50" s="214"/>
      <c r="DYF50" s="214"/>
      <c r="DYG50" s="214"/>
      <c r="DYH50" s="214"/>
      <c r="DYI50" s="214"/>
      <c r="DYJ50" s="214"/>
      <c r="DYK50" s="214"/>
      <c r="DYL50" s="214"/>
      <c r="DYM50" s="214"/>
      <c r="DYN50" s="214"/>
      <c r="DYO50" s="214"/>
      <c r="DYP50" s="214"/>
      <c r="DYQ50" s="214"/>
      <c r="DYR50" s="214"/>
      <c r="DYS50" s="214"/>
      <c r="DYT50" s="214"/>
      <c r="DYU50" s="214"/>
      <c r="DYV50" s="214"/>
      <c r="DYW50" s="214"/>
      <c r="DYX50" s="214"/>
      <c r="DYY50" s="214"/>
      <c r="DYZ50" s="214"/>
      <c r="DZA50" s="214"/>
      <c r="DZB50" s="214"/>
      <c r="DZC50" s="214"/>
      <c r="DZD50" s="214"/>
      <c r="DZE50" s="214"/>
      <c r="DZF50" s="214"/>
      <c r="DZG50" s="214"/>
      <c r="DZH50" s="214"/>
      <c r="DZI50" s="214"/>
      <c r="DZJ50" s="214"/>
      <c r="DZK50" s="214"/>
      <c r="DZL50" s="214"/>
      <c r="DZM50" s="214"/>
      <c r="DZN50" s="214"/>
      <c r="DZO50" s="214"/>
      <c r="DZP50" s="214"/>
      <c r="DZQ50" s="214"/>
      <c r="DZR50" s="214"/>
      <c r="DZS50" s="214"/>
      <c r="DZT50" s="214"/>
      <c r="DZU50" s="214"/>
      <c r="DZV50" s="214"/>
      <c r="DZW50" s="214"/>
      <c r="DZX50" s="214"/>
      <c r="DZY50" s="214"/>
      <c r="DZZ50" s="214"/>
      <c r="EAA50" s="214"/>
      <c r="EAB50" s="214"/>
      <c r="EAC50" s="214"/>
      <c r="EAD50" s="214"/>
      <c r="EAE50" s="214"/>
      <c r="EAF50" s="214"/>
      <c r="EAG50" s="214"/>
      <c r="EAH50" s="214"/>
      <c r="EAI50" s="214"/>
      <c r="EAJ50" s="214"/>
      <c r="EAK50" s="214"/>
      <c r="EAL50" s="214"/>
      <c r="EAM50" s="214"/>
      <c r="EAN50" s="214"/>
      <c r="EAO50" s="214"/>
      <c r="EAP50" s="214"/>
      <c r="EAQ50" s="214"/>
      <c r="EAR50" s="214"/>
      <c r="EAS50" s="214"/>
      <c r="EAT50" s="214"/>
      <c r="EAU50" s="214"/>
      <c r="EAV50" s="214"/>
      <c r="EAW50" s="214"/>
      <c r="EAX50" s="214"/>
      <c r="EAY50" s="214"/>
      <c r="EAZ50" s="214"/>
      <c r="EBA50" s="214"/>
      <c r="EBB50" s="214"/>
      <c r="EBC50" s="214"/>
      <c r="EBD50" s="214"/>
      <c r="EBE50" s="214"/>
      <c r="EBF50" s="214"/>
      <c r="EBG50" s="214"/>
      <c r="EBH50" s="214"/>
      <c r="EBI50" s="214"/>
      <c r="EBJ50" s="214"/>
      <c r="EBK50" s="214"/>
      <c r="EBL50" s="214"/>
      <c r="EBM50" s="214"/>
      <c r="EBN50" s="214"/>
      <c r="EBO50" s="214"/>
      <c r="EBP50" s="214"/>
      <c r="EBQ50" s="214"/>
      <c r="EBR50" s="214"/>
      <c r="EBS50" s="214"/>
      <c r="EBT50" s="214"/>
      <c r="EBU50" s="214"/>
      <c r="EBV50" s="214"/>
      <c r="EBW50" s="214"/>
      <c r="EBX50" s="214"/>
      <c r="EBY50" s="214"/>
      <c r="EBZ50" s="214"/>
      <c r="ECA50" s="214"/>
      <c r="ECB50" s="214"/>
      <c r="ECC50" s="214"/>
      <c r="ECD50" s="214"/>
      <c r="ECE50" s="214"/>
      <c r="ECF50" s="214"/>
      <c r="ECG50" s="214"/>
      <c r="ECH50" s="214"/>
      <c r="ECI50" s="214"/>
      <c r="ECJ50" s="214"/>
      <c r="ECK50" s="214"/>
      <c r="ECL50" s="214"/>
      <c r="ECM50" s="214"/>
      <c r="ECN50" s="214"/>
      <c r="ECO50" s="214"/>
      <c r="ECP50" s="214"/>
      <c r="ECQ50" s="214"/>
      <c r="ECR50" s="214"/>
      <c r="ECS50" s="214"/>
      <c r="ECT50" s="214"/>
      <c r="ECU50" s="214"/>
      <c r="ECV50" s="214"/>
      <c r="ECW50" s="214"/>
      <c r="ECX50" s="214"/>
      <c r="ECY50" s="214"/>
      <c r="ECZ50" s="214"/>
      <c r="EDA50" s="214"/>
      <c r="EDB50" s="214"/>
      <c r="EDC50" s="214"/>
      <c r="EDD50" s="214"/>
      <c r="EDE50" s="214"/>
      <c r="EDF50" s="214"/>
      <c r="EDG50" s="214"/>
      <c r="EDH50" s="214"/>
      <c r="EDI50" s="214"/>
      <c r="EDJ50" s="214"/>
      <c r="EDK50" s="214"/>
      <c r="EDL50" s="214"/>
      <c r="EDM50" s="214"/>
      <c r="EDN50" s="214"/>
      <c r="EDO50" s="214"/>
      <c r="EDP50" s="214"/>
      <c r="EDQ50" s="214"/>
      <c r="EDR50" s="214"/>
      <c r="EDS50" s="214"/>
      <c r="EDT50" s="214"/>
      <c r="EDU50" s="214"/>
      <c r="EDV50" s="214"/>
      <c r="EDW50" s="214"/>
      <c r="EDX50" s="214"/>
      <c r="EDY50" s="214"/>
      <c r="EDZ50" s="214"/>
      <c r="EEA50" s="214"/>
      <c r="EEB50" s="214"/>
      <c r="EEC50" s="214"/>
      <c r="EED50" s="214"/>
      <c r="EEE50" s="214"/>
      <c r="EEF50" s="214"/>
      <c r="EEG50" s="214"/>
      <c r="EEH50" s="214"/>
      <c r="EEI50" s="214"/>
      <c r="EEJ50" s="214"/>
      <c r="EEK50" s="214"/>
      <c r="EEL50" s="214"/>
      <c r="EEM50" s="214"/>
      <c r="EEN50" s="214"/>
      <c r="EEO50" s="214"/>
      <c r="EEP50" s="214"/>
      <c r="EEQ50" s="214"/>
      <c r="EER50" s="214"/>
      <c r="EES50" s="214"/>
      <c r="EET50" s="214"/>
      <c r="EEU50" s="214"/>
      <c r="EEV50" s="214"/>
      <c r="EEW50" s="214"/>
      <c r="EEX50" s="214"/>
      <c r="EEY50" s="214"/>
      <c r="EEZ50" s="214"/>
      <c r="EFA50" s="214"/>
      <c r="EFB50" s="214"/>
      <c r="EFC50" s="214"/>
      <c r="EFD50" s="214"/>
      <c r="EFE50" s="214"/>
      <c r="EFF50" s="214"/>
      <c r="EFG50" s="214"/>
      <c r="EFH50" s="214"/>
      <c r="EFI50" s="214"/>
      <c r="EFJ50" s="214"/>
      <c r="EFK50" s="214"/>
      <c r="EFL50" s="214"/>
      <c r="EFM50" s="214"/>
      <c r="EFN50" s="214"/>
      <c r="EFO50" s="214"/>
      <c r="EFP50" s="214"/>
      <c r="EFQ50" s="214"/>
      <c r="EFR50" s="214"/>
      <c r="EFS50" s="214"/>
      <c r="EFT50" s="214"/>
      <c r="EFU50" s="214"/>
      <c r="EFV50" s="214"/>
      <c r="EFW50" s="214"/>
      <c r="EFX50" s="214"/>
      <c r="EFY50" s="214"/>
      <c r="EFZ50" s="214"/>
      <c r="EGA50" s="214"/>
      <c r="EGB50" s="214"/>
      <c r="EGC50" s="214"/>
      <c r="EGD50" s="214"/>
      <c r="EGE50" s="214"/>
      <c r="EGF50" s="214"/>
      <c r="EGG50" s="214"/>
      <c r="EGH50" s="214"/>
      <c r="EGI50" s="214"/>
      <c r="EGJ50" s="214"/>
      <c r="EGK50" s="214"/>
      <c r="EGL50" s="214"/>
      <c r="EGM50" s="214"/>
      <c r="EGN50" s="214"/>
      <c r="EGO50" s="214"/>
      <c r="EGP50" s="214"/>
      <c r="EGQ50" s="214"/>
      <c r="EGR50" s="214"/>
      <c r="EGS50" s="214"/>
      <c r="EGT50" s="214"/>
      <c r="EGU50" s="214"/>
      <c r="EGV50" s="214"/>
      <c r="EGW50" s="214"/>
      <c r="EGX50" s="214"/>
      <c r="EGY50" s="214"/>
      <c r="EGZ50" s="214"/>
      <c r="EHA50" s="214"/>
      <c r="EHB50" s="214"/>
      <c r="EHC50" s="214"/>
      <c r="EHD50" s="214"/>
      <c r="EHE50" s="214"/>
      <c r="EHF50" s="214"/>
      <c r="EHG50" s="214"/>
      <c r="EHH50" s="214"/>
      <c r="EHI50" s="214"/>
      <c r="EHJ50" s="214"/>
      <c r="EHK50" s="214"/>
      <c r="EHL50" s="214"/>
      <c r="EHM50" s="214"/>
      <c r="EHN50" s="214"/>
      <c r="EHO50" s="214"/>
      <c r="EHP50" s="214"/>
      <c r="EHQ50" s="214"/>
      <c r="EHR50" s="214"/>
      <c r="EHS50" s="214"/>
      <c r="EHT50" s="214"/>
      <c r="EHU50" s="214"/>
      <c r="EHV50" s="214"/>
      <c r="EHW50" s="214"/>
      <c r="EHX50" s="214"/>
      <c r="EHY50" s="214"/>
      <c r="EHZ50" s="214"/>
      <c r="EIA50" s="214"/>
      <c r="EIB50" s="214"/>
      <c r="EIC50" s="214"/>
      <c r="EID50" s="214"/>
      <c r="EIE50" s="214"/>
      <c r="EIF50" s="214"/>
      <c r="EIG50" s="214"/>
      <c r="EIH50" s="214"/>
      <c r="EII50" s="214"/>
      <c r="EIJ50" s="214"/>
      <c r="EIK50" s="214"/>
      <c r="EIL50" s="214"/>
      <c r="EIM50" s="214"/>
      <c r="EIN50" s="214"/>
      <c r="EIO50" s="214"/>
      <c r="EIP50" s="214"/>
      <c r="EIQ50" s="214"/>
      <c r="EIR50" s="214"/>
      <c r="EIS50" s="214"/>
      <c r="EIT50" s="214"/>
      <c r="EIU50" s="214"/>
      <c r="EIV50" s="214"/>
      <c r="EIW50" s="214"/>
      <c r="EIX50" s="214"/>
      <c r="EIY50" s="214"/>
      <c r="EIZ50" s="214"/>
      <c r="EJA50" s="214"/>
      <c r="EJB50" s="214"/>
      <c r="EJC50" s="214"/>
      <c r="EJD50" s="214"/>
      <c r="EJE50" s="214"/>
      <c r="EJF50" s="214"/>
      <c r="EJG50" s="214"/>
      <c r="EJH50" s="214"/>
      <c r="EJI50" s="214"/>
      <c r="EJJ50" s="214"/>
      <c r="EJK50" s="214"/>
      <c r="EJL50" s="214"/>
      <c r="EJM50" s="214"/>
      <c r="EJN50" s="214"/>
      <c r="EJO50" s="214"/>
      <c r="EJP50" s="214"/>
      <c r="EJQ50" s="214"/>
      <c r="EJR50" s="214"/>
      <c r="EJS50" s="214"/>
      <c r="EJT50" s="214"/>
      <c r="EJU50" s="214"/>
      <c r="EJV50" s="214"/>
      <c r="EJW50" s="214"/>
      <c r="EJX50" s="214"/>
      <c r="EJY50" s="214"/>
      <c r="EJZ50" s="214"/>
      <c r="EKA50" s="214"/>
      <c r="EKB50" s="214"/>
      <c r="EKC50" s="214"/>
      <c r="EKD50" s="214"/>
      <c r="EKE50" s="214"/>
      <c r="EKF50" s="214"/>
      <c r="EKG50" s="214"/>
      <c r="EKH50" s="214"/>
      <c r="EKI50" s="214"/>
      <c r="EKJ50" s="214"/>
      <c r="EKK50" s="214"/>
      <c r="EKL50" s="214"/>
      <c r="EKM50" s="214"/>
      <c r="EKN50" s="214"/>
      <c r="EKO50" s="214"/>
      <c r="EKP50" s="214"/>
      <c r="EKQ50" s="214"/>
      <c r="EKR50" s="214"/>
      <c r="EKS50" s="214"/>
      <c r="EKT50" s="214"/>
      <c r="EKU50" s="214"/>
      <c r="EKV50" s="214"/>
      <c r="EKW50" s="214"/>
      <c r="EKX50" s="214"/>
      <c r="EKY50" s="214"/>
      <c r="EKZ50" s="214"/>
      <c r="ELA50" s="214"/>
      <c r="ELB50" s="214"/>
      <c r="ELC50" s="214"/>
      <c r="ELD50" s="214"/>
      <c r="ELE50" s="214"/>
      <c r="ELF50" s="214"/>
      <c r="ELG50" s="214"/>
      <c r="ELH50" s="214"/>
      <c r="ELI50" s="214"/>
      <c r="ELJ50" s="214"/>
      <c r="ELK50" s="214"/>
      <c r="ELL50" s="214"/>
      <c r="ELM50" s="214"/>
      <c r="ELN50" s="214"/>
      <c r="ELO50" s="214"/>
      <c r="ELP50" s="214"/>
      <c r="ELQ50" s="214"/>
      <c r="ELR50" s="214"/>
      <c r="ELS50" s="214"/>
      <c r="ELT50" s="214"/>
      <c r="ELU50" s="214"/>
      <c r="ELV50" s="214"/>
      <c r="ELW50" s="214"/>
      <c r="ELX50" s="214"/>
      <c r="ELY50" s="214"/>
      <c r="ELZ50" s="214"/>
      <c r="EMA50" s="214"/>
      <c r="EMB50" s="214"/>
      <c r="EMC50" s="214"/>
      <c r="EMD50" s="214"/>
      <c r="EME50" s="214"/>
      <c r="EMF50" s="214"/>
      <c r="EMG50" s="214"/>
      <c r="EMH50" s="214"/>
      <c r="EMI50" s="214"/>
      <c r="EMJ50" s="214"/>
      <c r="EMK50" s="214"/>
      <c r="EML50" s="214"/>
      <c r="EMM50" s="214"/>
      <c r="EMN50" s="214"/>
      <c r="EMO50" s="214"/>
      <c r="EMP50" s="214"/>
      <c r="EMQ50" s="214"/>
      <c r="EMR50" s="214"/>
      <c r="EMS50" s="214"/>
      <c r="EMT50" s="214"/>
      <c r="EMU50" s="214"/>
      <c r="EMV50" s="214"/>
      <c r="EMW50" s="214"/>
      <c r="EMX50" s="214"/>
      <c r="EMY50" s="214"/>
      <c r="EMZ50" s="214"/>
      <c r="ENA50" s="214"/>
      <c r="ENB50" s="214"/>
      <c r="ENC50" s="214"/>
      <c r="END50" s="214"/>
      <c r="ENE50" s="214"/>
      <c r="ENF50" s="214"/>
      <c r="ENG50" s="214"/>
      <c r="ENH50" s="214"/>
      <c r="ENI50" s="214"/>
      <c r="ENJ50" s="214"/>
      <c r="ENK50" s="214"/>
      <c r="ENL50" s="214"/>
      <c r="ENM50" s="214"/>
      <c r="ENN50" s="214"/>
      <c r="ENO50" s="214"/>
      <c r="ENP50" s="214"/>
      <c r="ENQ50" s="214"/>
      <c r="ENR50" s="214"/>
      <c r="ENS50" s="214"/>
      <c r="ENT50" s="214"/>
      <c r="ENU50" s="214"/>
      <c r="ENV50" s="214"/>
      <c r="ENW50" s="214"/>
      <c r="ENX50" s="214"/>
      <c r="ENY50" s="214"/>
      <c r="ENZ50" s="214"/>
      <c r="EOA50" s="214"/>
      <c r="EOB50" s="214"/>
      <c r="EOC50" s="214"/>
      <c r="EOD50" s="214"/>
      <c r="EOE50" s="214"/>
      <c r="EOF50" s="214"/>
      <c r="EOG50" s="214"/>
      <c r="EOH50" s="214"/>
      <c r="EOI50" s="214"/>
      <c r="EOJ50" s="214"/>
      <c r="EOK50" s="214"/>
      <c r="EOL50" s="214"/>
      <c r="EOM50" s="214"/>
      <c r="EON50" s="214"/>
      <c r="EOO50" s="214"/>
      <c r="EOP50" s="214"/>
      <c r="EOQ50" s="214"/>
      <c r="EOR50" s="214"/>
      <c r="EOS50" s="214"/>
      <c r="EOT50" s="214"/>
      <c r="EOU50" s="214"/>
      <c r="EOV50" s="214"/>
      <c r="EOW50" s="214"/>
      <c r="EOX50" s="214"/>
      <c r="EOY50" s="214"/>
      <c r="EOZ50" s="214"/>
      <c r="EPA50" s="214"/>
      <c r="EPB50" s="214"/>
      <c r="EPC50" s="214"/>
      <c r="EPD50" s="214"/>
      <c r="EPE50" s="214"/>
      <c r="EPF50" s="214"/>
      <c r="EPG50" s="214"/>
      <c r="EPH50" s="214"/>
      <c r="EPI50" s="214"/>
      <c r="EPJ50" s="214"/>
      <c r="EPK50" s="214"/>
      <c r="EPL50" s="214"/>
      <c r="EPM50" s="214"/>
      <c r="EPN50" s="214"/>
      <c r="EPO50" s="214"/>
      <c r="EPP50" s="214"/>
      <c r="EPQ50" s="214"/>
      <c r="EPR50" s="214"/>
      <c r="EPS50" s="214"/>
      <c r="EPT50" s="214"/>
      <c r="EPU50" s="214"/>
      <c r="EPV50" s="214"/>
      <c r="EPW50" s="214"/>
      <c r="EPX50" s="214"/>
      <c r="EPY50" s="214"/>
      <c r="EPZ50" s="214"/>
      <c r="EQA50" s="214"/>
      <c r="EQB50" s="214"/>
      <c r="EQC50" s="214"/>
      <c r="EQD50" s="214"/>
      <c r="EQE50" s="214"/>
      <c r="EQF50" s="214"/>
      <c r="EQG50" s="214"/>
      <c r="EQH50" s="214"/>
      <c r="EQI50" s="214"/>
      <c r="EQJ50" s="214"/>
      <c r="EQK50" s="214"/>
      <c r="EQL50" s="214"/>
      <c r="EQM50" s="214"/>
      <c r="EQN50" s="214"/>
      <c r="EQO50" s="214"/>
      <c r="EQP50" s="214"/>
      <c r="EQQ50" s="214"/>
      <c r="EQR50" s="214"/>
      <c r="EQS50" s="214"/>
      <c r="EQT50" s="214"/>
      <c r="EQU50" s="214"/>
      <c r="EQV50" s="214"/>
      <c r="EQW50" s="214"/>
      <c r="EQX50" s="214"/>
      <c r="EQY50" s="214"/>
      <c r="EQZ50" s="214"/>
      <c r="ERA50" s="214"/>
      <c r="ERB50" s="214"/>
      <c r="ERC50" s="214"/>
      <c r="ERD50" s="214"/>
      <c r="ERE50" s="214"/>
      <c r="ERF50" s="214"/>
      <c r="ERG50" s="214"/>
      <c r="ERH50" s="214"/>
      <c r="ERI50" s="214"/>
      <c r="ERJ50" s="214"/>
      <c r="ERK50" s="214"/>
      <c r="ERL50" s="214"/>
      <c r="ERM50" s="214"/>
      <c r="ERN50" s="214"/>
      <c r="ERO50" s="214"/>
      <c r="ERP50" s="214"/>
      <c r="ERQ50" s="214"/>
      <c r="ERR50" s="214"/>
      <c r="ERS50" s="214"/>
      <c r="ERT50" s="214"/>
      <c r="ERU50" s="214"/>
      <c r="ERV50" s="214"/>
      <c r="ERW50" s="214"/>
      <c r="ERX50" s="214"/>
      <c r="ERY50" s="214"/>
      <c r="ERZ50" s="214"/>
      <c r="ESA50" s="214"/>
      <c r="ESB50" s="214"/>
      <c r="ESC50" s="214"/>
      <c r="ESD50" s="214"/>
      <c r="ESE50" s="214"/>
      <c r="ESF50" s="214"/>
      <c r="ESG50" s="214"/>
      <c r="ESH50" s="214"/>
      <c r="ESI50" s="214"/>
      <c r="ESJ50" s="214"/>
      <c r="ESK50" s="214"/>
      <c r="ESL50" s="214"/>
      <c r="ESM50" s="214"/>
      <c r="ESN50" s="214"/>
      <c r="ESO50" s="214"/>
      <c r="ESP50" s="214"/>
      <c r="ESQ50" s="214"/>
      <c r="ESR50" s="214"/>
      <c r="ESS50" s="214"/>
      <c r="EST50" s="214"/>
      <c r="ESU50" s="214"/>
      <c r="ESV50" s="214"/>
      <c r="ESW50" s="214"/>
      <c r="ESX50" s="214"/>
      <c r="ESY50" s="214"/>
      <c r="ESZ50" s="214"/>
      <c r="ETA50" s="214"/>
      <c r="ETB50" s="214"/>
      <c r="ETC50" s="214"/>
      <c r="ETD50" s="214"/>
      <c r="ETE50" s="214"/>
      <c r="ETF50" s="214"/>
      <c r="ETG50" s="214"/>
      <c r="ETH50" s="214"/>
      <c r="ETI50" s="214"/>
      <c r="ETJ50" s="214"/>
      <c r="ETK50" s="214"/>
      <c r="ETL50" s="214"/>
      <c r="ETM50" s="214"/>
      <c r="ETN50" s="214"/>
      <c r="ETO50" s="214"/>
      <c r="ETP50" s="214"/>
      <c r="ETQ50" s="214"/>
      <c r="ETR50" s="214"/>
      <c r="ETS50" s="214"/>
      <c r="ETT50" s="214"/>
      <c r="ETU50" s="214"/>
      <c r="ETV50" s="214"/>
      <c r="ETW50" s="214"/>
      <c r="ETX50" s="214"/>
      <c r="ETY50" s="214"/>
      <c r="ETZ50" s="214"/>
      <c r="EUA50" s="214"/>
      <c r="EUB50" s="214"/>
      <c r="EUC50" s="214"/>
      <c r="EUD50" s="214"/>
      <c r="EUE50" s="214"/>
      <c r="EUF50" s="214"/>
      <c r="EUG50" s="214"/>
      <c r="EUH50" s="214"/>
      <c r="EUI50" s="214"/>
      <c r="EUJ50" s="214"/>
      <c r="EUK50" s="214"/>
      <c r="EUL50" s="214"/>
      <c r="EUM50" s="214"/>
      <c r="EUN50" s="214"/>
      <c r="EUO50" s="214"/>
      <c r="EUP50" s="214"/>
      <c r="EUQ50" s="214"/>
      <c r="EUR50" s="214"/>
      <c r="EUS50" s="214"/>
      <c r="EUT50" s="214"/>
      <c r="EUU50" s="214"/>
      <c r="EUV50" s="214"/>
      <c r="EUW50" s="214"/>
      <c r="EUX50" s="214"/>
      <c r="EUY50" s="214"/>
      <c r="EUZ50" s="214"/>
      <c r="EVA50" s="214"/>
      <c r="EVB50" s="214"/>
      <c r="EVC50" s="214"/>
      <c r="EVD50" s="214"/>
      <c r="EVE50" s="214"/>
      <c r="EVF50" s="214"/>
      <c r="EVG50" s="214"/>
      <c r="EVH50" s="214"/>
      <c r="EVI50" s="214"/>
      <c r="EVJ50" s="214"/>
      <c r="EVK50" s="214"/>
      <c r="EVL50" s="214"/>
      <c r="EVM50" s="214"/>
      <c r="EVN50" s="214"/>
      <c r="EVO50" s="214"/>
      <c r="EVP50" s="214"/>
      <c r="EVQ50" s="214"/>
      <c r="EVR50" s="214"/>
      <c r="EVS50" s="214"/>
      <c r="EVT50" s="214"/>
      <c r="EVU50" s="214"/>
      <c r="EVV50" s="214"/>
      <c r="EVW50" s="214"/>
      <c r="EVX50" s="214"/>
      <c r="EVY50" s="214"/>
      <c r="EVZ50" s="214"/>
      <c r="EWA50" s="214"/>
      <c r="EWB50" s="214"/>
      <c r="EWC50" s="214"/>
      <c r="EWD50" s="214"/>
      <c r="EWE50" s="214"/>
      <c r="EWF50" s="214"/>
      <c r="EWG50" s="214"/>
      <c r="EWH50" s="214"/>
      <c r="EWI50" s="214"/>
      <c r="EWJ50" s="214"/>
      <c r="EWK50" s="214"/>
      <c r="EWL50" s="214"/>
      <c r="EWM50" s="214"/>
      <c r="EWN50" s="214"/>
      <c r="EWO50" s="214"/>
      <c r="EWP50" s="214"/>
      <c r="EWQ50" s="214"/>
      <c r="EWR50" s="214"/>
      <c r="EWS50" s="214"/>
      <c r="EWT50" s="214"/>
      <c r="EWU50" s="214"/>
      <c r="EWV50" s="214"/>
      <c r="EWW50" s="214"/>
      <c r="EWX50" s="214"/>
      <c r="EWY50" s="214"/>
      <c r="EWZ50" s="214"/>
      <c r="EXA50" s="214"/>
      <c r="EXB50" s="214"/>
      <c r="EXC50" s="214"/>
      <c r="EXD50" s="214"/>
      <c r="EXE50" s="214"/>
      <c r="EXF50" s="214"/>
      <c r="EXG50" s="214"/>
      <c r="EXH50" s="214"/>
      <c r="EXI50" s="214"/>
      <c r="EXJ50" s="214"/>
      <c r="EXK50" s="214"/>
      <c r="EXL50" s="214"/>
      <c r="EXM50" s="214"/>
      <c r="EXN50" s="214"/>
      <c r="EXO50" s="214"/>
      <c r="EXP50" s="214"/>
      <c r="EXQ50" s="214"/>
      <c r="EXR50" s="214"/>
      <c r="EXS50" s="214"/>
      <c r="EXT50" s="214"/>
      <c r="EXU50" s="214"/>
      <c r="EXV50" s="214"/>
      <c r="EXW50" s="214"/>
      <c r="EXX50" s="214"/>
      <c r="EXY50" s="214"/>
      <c r="EXZ50" s="214"/>
      <c r="EYA50" s="214"/>
      <c r="EYB50" s="214"/>
      <c r="EYC50" s="214"/>
      <c r="EYD50" s="214"/>
      <c r="EYE50" s="214"/>
      <c r="EYF50" s="214"/>
      <c r="EYG50" s="214"/>
      <c r="EYH50" s="214"/>
      <c r="EYI50" s="214"/>
      <c r="EYJ50" s="214"/>
      <c r="EYK50" s="214"/>
      <c r="EYL50" s="214"/>
      <c r="EYM50" s="214"/>
      <c r="EYN50" s="214"/>
      <c r="EYO50" s="214"/>
      <c r="EYP50" s="214"/>
      <c r="EYQ50" s="214"/>
      <c r="EYR50" s="214"/>
      <c r="EYS50" s="214"/>
      <c r="EYT50" s="214"/>
      <c r="EYU50" s="214"/>
      <c r="EYV50" s="214"/>
      <c r="EYW50" s="214"/>
      <c r="EYX50" s="214"/>
      <c r="EYY50" s="214"/>
      <c r="EYZ50" s="214"/>
      <c r="EZA50" s="214"/>
      <c r="EZB50" s="214"/>
      <c r="EZC50" s="214"/>
      <c r="EZD50" s="214"/>
      <c r="EZE50" s="214"/>
      <c r="EZF50" s="214"/>
      <c r="EZG50" s="214"/>
      <c r="EZH50" s="214"/>
      <c r="EZI50" s="214"/>
      <c r="EZJ50" s="214"/>
      <c r="EZK50" s="214"/>
      <c r="EZL50" s="214"/>
      <c r="EZM50" s="214"/>
      <c r="EZN50" s="214"/>
      <c r="EZO50" s="214"/>
      <c r="EZP50" s="214"/>
      <c r="EZQ50" s="214"/>
      <c r="EZR50" s="214"/>
      <c r="EZS50" s="214"/>
      <c r="EZT50" s="214"/>
      <c r="EZU50" s="214"/>
      <c r="EZV50" s="214"/>
      <c r="EZW50" s="214"/>
      <c r="EZX50" s="214"/>
      <c r="EZY50" s="214"/>
      <c r="EZZ50" s="214"/>
      <c r="FAA50" s="214"/>
      <c r="FAB50" s="214"/>
      <c r="FAC50" s="214"/>
      <c r="FAD50" s="214"/>
      <c r="FAE50" s="214"/>
      <c r="FAF50" s="214"/>
      <c r="FAG50" s="214"/>
      <c r="FAH50" s="214"/>
      <c r="FAI50" s="214"/>
      <c r="FAJ50" s="214"/>
      <c r="FAK50" s="214"/>
      <c r="FAL50" s="214"/>
      <c r="FAM50" s="214"/>
      <c r="FAN50" s="214"/>
      <c r="FAO50" s="214"/>
      <c r="FAP50" s="214"/>
      <c r="FAQ50" s="214"/>
      <c r="FAR50" s="214"/>
      <c r="FAS50" s="214"/>
      <c r="FAT50" s="214"/>
      <c r="FAU50" s="214"/>
      <c r="FAV50" s="214"/>
      <c r="FAW50" s="214"/>
      <c r="FAX50" s="214"/>
      <c r="FAY50" s="214"/>
      <c r="FAZ50" s="214"/>
      <c r="FBA50" s="214"/>
      <c r="FBB50" s="214"/>
      <c r="FBC50" s="214"/>
      <c r="FBD50" s="214"/>
      <c r="FBE50" s="214"/>
      <c r="FBF50" s="214"/>
      <c r="FBG50" s="214"/>
      <c r="FBH50" s="214"/>
      <c r="FBI50" s="214"/>
      <c r="FBJ50" s="214"/>
      <c r="FBK50" s="214"/>
      <c r="FBL50" s="214"/>
      <c r="FBM50" s="214"/>
      <c r="FBN50" s="214"/>
      <c r="FBO50" s="214"/>
      <c r="FBP50" s="214"/>
      <c r="FBQ50" s="214"/>
      <c r="FBR50" s="214"/>
      <c r="FBS50" s="214"/>
      <c r="FBT50" s="214"/>
      <c r="FBU50" s="214"/>
      <c r="FBV50" s="214"/>
      <c r="FBW50" s="214"/>
      <c r="FBX50" s="214"/>
      <c r="FBY50" s="214"/>
      <c r="FBZ50" s="214"/>
      <c r="FCA50" s="214"/>
      <c r="FCB50" s="214"/>
      <c r="FCC50" s="214"/>
      <c r="FCD50" s="214"/>
      <c r="FCE50" s="214"/>
      <c r="FCF50" s="214"/>
      <c r="FCG50" s="214"/>
      <c r="FCH50" s="214"/>
      <c r="FCI50" s="214"/>
      <c r="FCJ50" s="214"/>
      <c r="FCK50" s="214"/>
      <c r="FCL50" s="214"/>
      <c r="FCM50" s="214"/>
      <c r="FCN50" s="214"/>
      <c r="FCO50" s="214"/>
      <c r="FCP50" s="214"/>
      <c r="FCQ50" s="214"/>
      <c r="FCR50" s="214"/>
      <c r="FCS50" s="214"/>
      <c r="FCT50" s="214"/>
      <c r="FCU50" s="214"/>
      <c r="FCV50" s="214"/>
      <c r="FCW50" s="214"/>
      <c r="FCX50" s="214"/>
      <c r="FCY50" s="214"/>
      <c r="FCZ50" s="214"/>
      <c r="FDA50" s="214"/>
      <c r="FDB50" s="214"/>
      <c r="FDC50" s="214"/>
      <c r="FDD50" s="214"/>
      <c r="FDE50" s="214"/>
      <c r="FDF50" s="214"/>
      <c r="FDG50" s="214"/>
      <c r="FDH50" s="214"/>
      <c r="FDI50" s="214"/>
      <c r="FDJ50" s="214"/>
      <c r="FDK50" s="214"/>
      <c r="FDL50" s="214"/>
      <c r="FDM50" s="214"/>
      <c r="FDN50" s="214"/>
      <c r="FDO50" s="214"/>
      <c r="FDP50" s="214"/>
      <c r="FDQ50" s="214"/>
      <c r="FDR50" s="214"/>
      <c r="FDS50" s="214"/>
      <c r="FDT50" s="214"/>
      <c r="FDU50" s="214"/>
      <c r="FDV50" s="214"/>
      <c r="FDW50" s="214"/>
      <c r="FDX50" s="214"/>
      <c r="FDY50" s="214"/>
      <c r="FDZ50" s="214"/>
      <c r="FEA50" s="214"/>
      <c r="FEB50" s="214"/>
      <c r="FEC50" s="214"/>
      <c r="FED50" s="214"/>
      <c r="FEE50" s="214"/>
      <c r="FEF50" s="214"/>
      <c r="FEG50" s="214"/>
      <c r="FEH50" s="214"/>
      <c r="FEI50" s="214"/>
      <c r="FEJ50" s="214"/>
      <c r="FEK50" s="214"/>
      <c r="FEL50" s="214"/>
      <c r="FEM50" s="214"/>
      <c r="FEN50" s="214"/>
      <c r="FEO50" s="214"/>
      <c r="FEP50" s="214"/>
      <c r="FEQ50" s="214"/>
      <c r="FER50" s="214"/>
      <c r="FES50" s="214"/>
      <c r="FET50" s="214"/>
      <c r="FEU50" s="214"/>
      <c r="FEV50" s="214"/>
      <c r="FEW50" s="214"/>
      <c r="FEX50" s="214"/>
      <c r="FEY50" s="214"/>
      <c r="FEZ50" s="214"/>
      <c r="FFA50" s="214"/>
      <c r="FFB50" s="214"/>
      <c r="FFC50" s="214"/>
      <c r="FFD50" s="214"/>
      <c r="FFE50" s="214"/>
      <c r="FFF50" s="214"/>
      <c r="FFG50" s="214"/>
      <c r="FFH50" s="214"/>
      <c r="FFI50" s="214"/>
      <c r="FFJ50" s="214"/>
      <c r="FFK50" s="214"/>
      <c r="FFL50" s="214"/>
      <c r="FFM50" s="214"/>
      <c r="FFN50" s="214"/>
      <c r="FFO50" s="214"/>
      <c r="FFP50" s="214"/>
      <c r="FFQ50" s="214"/>
      <c r="FFR50" s="214"/>
      <c r="FFS50" s="214"/>
      <c r="FFT50" s="214"/>
      <c r="FFU50" s="214"/>
      <c r="FFV50" s="214"/>
      <c r="FFW50" s="214"/>
      <c r="FFX50" s="214"/>
      <c r="FFY50" s="214"/>
      <c r="FFZ50" s="214"/>
      <c r="FGA50" s="214"/>
      <c r="FGB50" s="214"/>
      <c r="FGC50" s="214"/>
      <c r="FGD50" s="214"/>
      <c r="FGE50" s="214"/>
      <c r="FGF50" s="214"/>
      <c r="FGG50" s="214"/>
      <c r="FGH50" s="214"/>
      <c r="FGI50" s="214"/>
      <c r="FGJ50" s="214"/>
      <c r="FGK50" s="214"/>
      <c r="FGL50" s="214"/>
      <c r="FGM50" s="214"/>
      <c r="FGN50" s="214"/>
      <c r="FGO50" s="214"/>
      <c r="FGP50" s="214"/>
      <c r="FGQ50" s="214"/>
      <c r="FGR50" s="214"/>
      <c r="FGS50" s="214"/>
      <c r="FGT50" s="214"/>
      <c r="FGU50" s="214"/>
      <c r="FGV50" s="214"/>
      <c r="FGW50" s="214"/>
      <c r="FGX50" s="214"/>
      <c r="FGY50" s="214"/>
      <c r="FGZ50" s="214"/>
      <c r="FHA50" s="214"/>
      <c r="FHB50" s="214"/>
      <c r="FHC50" s="214"/>
      <c r="FHD50" s="214"/>
      <c r="FHE50" s="214"/>
      <c r="FHF50" s="214"/>
      <c r="FHG50" s="214"/>
      <c r="FHH50" s="214"/>
      <c r="FHI50" s="214"/>
      <c r="FHJ50" s="214"/>
      <c r="FHK50" s="214"/>
      <c r="FHL50" s="214"/>
      <c r="FHM50" s="214"/>
      <c r="FHN50" s="214"/>
      <c r="FHO50" s="214"/>
      <c r="FHP50" s="214"/>
      <c r="FHQ50" s="214"/>
      <c r="FHR50" s="214"/>
      <c r="FHS50" s="214"/>
      <c r="FHT50" s="214"/>
      <c r="FHU50" s="214"/>
      <c r="FHV50" s="214"/>
      <c r="FHW50" s="214"/>
      <c r="FHX50" s="214"/>
      <c r="FHY50" s="214"/>
      <c r="FHZ50" s="214"/>
      <c r="FIA50" s="214"/>
      <c r="FIB50" s="214"/>
      <c r="FIC50" s="214"/>
      <c r="FID50" s="214"/>
      <c r="FIE50" s="214"/>
      <c r="FIF50" s="214"/>
      <c r="FIG50" s="214"/>
      <c r="FIH50" s="214"/>
      <c r="FII50" s="214"/>
      <c r="FIJ50" s="214"/>
      <c r="FIK50" s="214"/>
      <c r="FIL50" s="214"/>
      <c r="FIM50" s="214"/>
      <c r="FIN50" s="214"/>
      <c r="FIO50" s="214"/>
      <c r="FIP50" s="214"/>
      <c r="FIQ50" s="214"/>
      <c r="FIR50" s="214"/>
      <c r="FIS50" s="214"/>
      <c r="FIT50" s="214"/>
      <c r="FIU50" s="214"/>
      <c r="FIV50" s="214"/>
      <c r="FIW50" s="214"/>
      <c r="FIX50" s="214"/>
      <c r="FIY50" s="214"/>
      <c r="FIZ50" s="214"/>
      <c r="FJA50" s="214"/>
      <c r="FJB50" s="214"/>
      <c r="FJC50" s="214"/>
      <c r="FJD50" s="214"/>
      <c r="FJE50" s="214"/>
      <c r="FJF50" s="214"/>
      <c r="FJG50" s="214"/>
      <c r="FJH50" s="214"/>
      <c r="FJI50" s="214"/>
      <c r="FJJ50" s="214"/>
      <c r="FJK50" s="214"/>
      <c r="FJL50" s="214"/>
      <c r="FJM50" s="214"/>
      <c r="FJN50" s="214"/>
      <c r="FJO50" s="214"/>
      <c r="FJP50" s="214"/>
      <c r="FJQ50" s="214"/>
      <c r="FJR50" s="214"/>
      <c r="FJS50" s="214"/>
      <c r="FJT50" s="214"/>
      <c r="FJU50" s="214"/>
      <c r="FJV50" s="214"/>
      <c r="FJW50" s="214"/>
      <c r="FJX50" s="214"/>
      <c r="FJY50" s="214"/>
      <c r="FJZ50" s="214"/>
      <c r="FKA50" s="214"/>
      <c r="FKB50" s="214"/>
      <c r="FKC50" s="214"/>
      <c r="FKD50" s="214"/>
      <c r="FKE50" s="214"/>
      <c r="FKF50" s="214"/>
      <c r="FKG50" s="214"/>
      <c r="FKH50" s="214"/>
      <c r="FKI50" s="214"/>
      <c r="FKJ50" s="214"/>
      <c r="FKK50" s="214"/>
      <c r="FKL50" s="214"/>
      <c r="FKM50" s="214"/>
      <c r="FKN50" s="214"/>
      <c r="FKO50" s="214"/>
      <c r="FKP50" s="214"/>
      <c r="FKQ50" s="214"/>
      <c r="FKR50" s="214"/>
      <c r="FKS50" s="214"/>
      <c r="FKT50" s="214"/>
      <c r="FKU50" s="214"/>
      <c r="FKV50" s="214"/>
      <c r="FKW50" s="214"/>
      <c r="FKX50" s="214"/>
      <c r="FKY50" s="214"/>
      <c r="FKZ50" s="214"/>
      <c r="FLA50" s="214"/>
      <c r="FLB50" s="214"/>
      <c r="FLC50" s="214"/>
      <c r="FLD50" s="214"/>
      <c r="FLE50" s="214"/>
      <c r="FLF50" s="214"/>
      <c r="FLG50" s="214"/>
      <c r="FLH50" s="214"/>
      <c r="FLI50" s="214"/>
      <c r="FLJ50" s="214"/>
      <c r="FLK50" s="214"/>
      <c r="FLL50" s="214"/>
      <c r="FLM50" s="214"/>
      <c r="FLN50" s="214"/>
      <c r="FLO50" s="214"/>
      <c r="FLP50" s="214"/>
      <c r="FLQ50" s="214"/>
      <c r="FLR50" s="214"/>
      <c r="FLS50" s="214"/>
      <c r="FLT50" s="214"/>
      <c r="FLU50" s="214"/>
      <c r="FLV50" s="214"/>
      <c r="FLW50" s="214"/>
      <c r="FLX50" s="214"/>
      <c r="FLY50" s="214"/>
      <c r="FLZ50" s="214"/>
      <c r="FMA50" s="214"/>
      <c r="FMB50" s="214"/>
      <c r="FMC50" s="214"/>
      <c r="FMD50" s="214"/>
      <c r="FME50" s="214"/>
      <c r="FMF50" s="214"/>
      <c r="FMG50" s="214"/>
      <c r="FMH50" s="214"/>
      <c r="FMI50" s="214"/>
      <c r="FMJ50" s="214"/>
      <c r="FMK50" s="214"/>
      <c r="FML50" s="214"/>
      <c r="FMM50" s="214"/>
      <c r="FMN50" s="214"/>
      <c r="FMO50" s="214"/>
      <c r="FMP50" s="214"/>
      <c r="FMQ50" s="214"/>
      <c r="FMR50" s="214"/>
      <c r="FMS50" s="214"/>
      <c r="FMT50" s="214"/>
      <c r="FMU50" s="214"/>
      <c r="FMV50" s="214"/>
      <c r="FMW50" s="214"/>
      <c r="FMX50" s="214"/>
      <c r="FMY50" s="214"/>
      <c r="FMZ50" s="214"/>
      <c r="FNA50" s="214"/>
      <c r="FNB50" s="214"/>
      <c r="FNC50" s="214"/>
      <c r="FND50" s="214"/>
      <c r="FNE50" s="214"/>
      <c r="FNF50" s="214"/>
      <c r="FNG50" s="214"/>
      <c r="FNH50" s="214"/>
      <c r="FNI50" s="214"/>
      <c r="FNJ50" s="214"/>
      <c r="FNK50" s="214"/>
      <c r="FNL50" s="214"/>
      <c r="FNM50" s="214"/>
      <c r="FNN50" s="214"/>
      <c r="FNO50" s="214"/>
      <c r="FNP50" s="214"/>
      <c r="FNQ50" s="214"/>
      <c r="FNR50" s="214"/>
      <c r="FNS50" s="214"/>
      <c r="FNT50" s="214"/>
      <c r="FNU50" s="214"/>
      <c r="FNV50" s="214"/>
      <c r="FNW50" s="214"/>
      <c r="FNX50" s="214"/>
      <c r="FNY50" s="214"/>
      <c r="FNZ50" s="214"/>
      <c r="FOA50" s="214"/>
      <c r="FOB50" s="214"/>
      <c r="FOC50" s="214"/>
      <c r="FOD50" s="214"/>
      <c r="FOE50" s="214"/>
      <c r="FOF50" s="214"/>
      <c r="FOG50" s="214"/>
      <c r="FOH50" s="214"/>
      <c r="FOI50" s="214"/>
      <c r="FOJ50" s="214"/>
      <c r="FOK50" s="214"/>
      <c r="FOL50" s="214"/>
      <c r="FOM50" s="214"/>
      <c r="FON50" s="214"/>
      <c r="FOO50" s="214"/>
      <c r="FOP50" s="214"/>
      <c r="FOQ50" s="214"/>
      <c r="FOR50" s="214"/>
      <c r="FOS50" s="214"/>
      <c r="FOT50" s="214"/>
      <c r="FOU50" s="214"/>
      <c r="FOV50" s="214"/>
      <c r="FOW50" s="214"/>
      <c r="FOX50" s="214"/>
      <c r="FOY50" s="214"/>
      <c r="FOZ50" s="214"/>
      <c r="FPA50" s="214"/>
      <c r="FPB50" s="214"/>
      <c r="FPC50" s="214"/>
      <c r="FPD50" s="214"/>
      <c r="FPE50" s="214"/>
      <c r="FPF50" s="214"/>
      <c r="FPG50" s="214"/>
      <c r="FPH50" s="214"/>
      <c r="FPI50" s="214"/>
      <c r="FPJ50" s="214"/>
      <c r="FPK50" s="214"/>
      <c r="FPL50" s="214"/>
      <c r="FPM50" s="214"/>
      <c r="FPN50" s="214"/>
      <c r="FPO50" s="214"/>
      <c r="FPP50" s="214"/>
      <c r="FPQ50" s="214"/>
      <c r="FPR50" s="214"/>
      <c r="FPS50" s="214"/>
      <c r="FPT50" s="214"/>
      <c r="FPU50" s="214"/>
      <c r="FPV50" s="214"/>
      <c r="FPW50" s="214"/>
      <c r="FPX50" s="214"/>
      <c r="FPY50" s="214"/>
      <c r="FPZ50" s="214"/>
      <c r="FQA50" s="214"/>
      <c r="FQB50" s="214"/>
      <c r="FQC50" s="214"/>
      <c r="FQD50" s="214"/>
      <c r="FQE50" s="214"/>
      <c r="FQF50" s="214"/>
      <c r="FQG50" s="214"/>
      <c r="FQH50" s="214"/>
      <c r="FQI50" s="214"/>
      <c r="FQJ50" s="214"/>
      <c r="FQK50" s="214"/>
      <c r="FQL50" s="214"/>
      <c r="FQM50" s="214"/>
      <c r="FQN50" s="214"/>
      <c r="FQO50" s="214"/>
      <c r="FQP50" s="214"/>
      <c r="FQQ50" s="214"/>
      <c r="FQR50" s="214"/>
      <c r="FQS50" s="214"/>
      <c r="FQT50" s="214"/>
      <c r="FQU50" s="214"/>
      <c r="FQV50" s="214"/>
      <c r="FQW50" s="214"/>
      <c r="FQX50" s="214"/>
      <c r="FQY50" s="214"/>
      <c r="FQZ50" s="214"/>
      <c r="FRA50" s="214"/>
      <c r="FRB50" s="214"/>
      <c r="FRC50" s="214"/>
      <c r="FRD50" s="214"/>
      <c r="FRE50" s="214"/>
      <c r="FRF50" s="214"/>
      <c r="FRG50" s="214"/>
      <c r="FRH50" s="214"/>
      <c r="FRI50" s="214"/>
      <c r="FRJ50" s="214"/>
      <c r="FRK50" s="214"/>
      <c r="FRL50" s="214"/>
      <c r="FRM50" s="214"/>
      <c r="FRN50" s="214"/>
      <c r="FRO50" s="214"/>
      <c r="FRP50" s="214"/>
      <c r="FRQ50" s="214"/>
      <c r="FRR50" s="214"/>
      <c r="FRS50" s="214"/>
      <c r="FRT50" s="214"/>
      <c r="FRU50" s="214"/>
      <c r="FRV50" s="214"/>
      <c r="FRW50" s="214"/>
      <c r="FRX50" s="214"/>
      <c r="FRY50" s="214"/>
      <c r="FRZ50" s="214"/>
      <c r="FSA50" s="214"/>
      <c r="FSB50" s="214"/>
      <c r="FSC50" s="214"/>
      <c r="FSD50" s="214"/>
      <c r="FSE50" s="214"/>
      <c r="FSF50" s="214"/>
      <c r="FSG50" s="214"/>
      <c r="FSH50" s="214"/>
      <c r="FSI50" s="214"/>
      <c r="FSJ50" s="214"/>
      <c r="FSK50" s="214"/>
      <c r="FSL50" s="214"/>
      <c r="FSM50" s="214"/>
      <c r="FSN50" s="214"/>
      <c r="FSO50" s="214"/>
      <c r="FSP50" s="214"/>
      <c r="FSQ50" s="214"/>
      <c r="FSR50" s="214"/>
      <c r="FSS50" s="214"/>
      <c r="FST50" s="214"/>
      <c r="FSU50" s="214"/>
      <c r="FSV50" s="214"/>
      <c r="FSW50" s="214"/>
      <c r="FSX50" s="214"/>
      <c r="FSY50" s="214"/>
      <c r="FSZ50" s="214"/>
      <c r="FTA50" s="214"/>
      <c r="FTB50" s="214"/>
      <c r="FTC50" s="214"/>
      <c r="FTD50" s="214"/>
      <c r="FTE50" s="214"/>
      <c r="FTF50" s="214"/>
      <c r="FTG50" s="214"/>
      <c r="FTH50" s="214"/>
      <c r="FTI50" s="214"/>
      <c r="FTJ50" s="214"/>
      <c r="FTK50" s="214"/>
      <c r="FTL50" s="214"/>
      <c r="FTM50" s="214"/>
      <c r="FTN50" s="214"/>
      <c r="FTO50" s="214"/>
      <c r="FTP50" s="214"/>
      <c r="FTQ50" s="214"/>
      <c r="FTR50" s="214"/>
      <c r="FTS50" s="214"/>
      <c r="FTT50" s="214"/>
      <c r="FTU50" s="214"/>
      <c r="FTV50" s="214"/>
      <c r="FTW50" s="214"/>
      <c r="FTX50" s="214"/>
      <c r="FTY50" s="214"/>
      <c r="FTZ50" s="214"/>
      <c r="FUA50" s="214"/>
      <c r="FUB50" s="214"/>
      <c r="FUC50" s="214"/>
      <c r="FUD50" s="214"/>
      <c r="FUE50" s="214"/>
      <c r="FUF50" s="214"/>
      <c r="FUG50" s="214"/>
      <c r="FUH50" s="214"/>
      <c r="FUI50" s="214"/>
      <c r="FUJ50" s="214"/>
      <c r="FUK50" s="214"/>
      <c r="FUL50" s="214"/>
      <c r="FUM50" s="214"/>
      <c r="FUN50" s="214"/>
      <c r="FUO50" s="214"/>
      <c r="FUP50" s="214"/>
      <c r="FUQ50" s="214"/>
      <c r="FUR50" s="214"/>
      <c r="FUS50" s="214"/>
      <c r="FUT50" s="214"/>
      <c r="FUU50" s="214"/>
      <c r="FUV50" s="214"/>
      <c r="FUW50" s="214"/>
      <c r="FUX50" s="214"/>
      <c r="FUY50" s="214"/>
      <c r="FUZ50" s="214"/>
      <c r="FVA50" s="214"/>
      <c r="FVB50" s="214"/>
      <c r="FVC50" s="214"/>
      <c r="FVD50" s="214"/>
      <c r="FVE50" s="214"/>
      <c r="FVF50" s="214"/>
      <c r="FVG50" s="214"/>
      <c r="FVH50" s="214"/>
      <c r="FVI50" s="214"/>
      <c r="FVJ50" s="214"/>
      <c r="FVK50" s="214"/>
      <c r="FVL50" s="214"/>
      <c r="FVM50" s="214"/>
      <c r="FVN50" s="214"/>
      <c r="FVO50" s="214"/>
      <c r="FVP50" s="214"/>
      <c r="FVQ50" s="214"/>
      <c r="FVR50" s="214"/>
      <c r="FVS50" s="214"/>
      <c r="FVT50" s="214"/>
      <c r="FVU50" s="214"/>
      <c r="FVV50" s="214"/>
      <c r="FVW50" s="214"/>
      <c r="FVX50" s="214"/>
      <c r="FVY50" s="214"/>
      <c r="FVZ50" s="214"/>
      <c r="FWA50" s="214"/>
      <c r="FWB50" s="214"/>
      <c r="FWC50" s="214"/>
      <c r="FWD50" s="214"/>
      <c r="FWE50" s="214"/>
      <c r="FWF50" s="214"/>
      <c r="FWG50" s="214"/>
      <c r="FWH50" s="214"/>
      <c r="FWI50" s="214"/>
      <c r="FWJ50" s="214"/>
      <c r="FWK50" s="214"/>
      <c r="FWL50" s="214"/>
      <c r="FWM50" s="214"/>
      <c r="FWN50" s="214"/>
      <c r="FWO50" s="214"/>
      <c r="FWP50" s="214"/>
      <c r="FWQ50" s="214"/>
      <c r="FWR50" s="214"/>
      <c r="FWS50" s="214"/>
      <c r="FWT50" s="214"/>
      <c r="FWU50" s="214"/>
      <c r="FWV50" s="214"/>
      <c r="FWW50" s="214"/>
      <c r="FWX50" s="214"/>
      <c r="FWY50" s="214"/>
      <c r="FWZ50" s="214"/>
      <c r="FXA50" s="214"/>
      <c r="FXB50" s="214"/>
      <c r="FXC50" s="214"/>
      <c r="FXD50" s="214"/>
      <c r="FXE50" s="214"/>
      <c r="FXF50" s="214"/>
      <c r="FXG50" s="214"/>
      <c r="FXH50" s="214"/>
      <c r="FXI50" s="214"/>
      <c r="FXJ50" s="214"/>
      <c r="FXK50" s="214"/>
      <c r="FXL50" s="214"/>
      <c r="FXM50" s="214"/>
      <c r="FXN50" s="214"/>
      <c r="FXO50" s="214"/>
      <c r="FXP50" s="214"/>
      <c r="FXQ50" s="214"/>
      <c r="FXR50" s="214"/>
      <c r="FXS50" s="214"/>
      <c r="FXT50" s="214"/>
      <c r="FXU50" s="214"/>
      <c r="FXV50" s="214"/>
      <c r="FXW50" s="214"/>
      <c r="FXX50" s="214"/>
      <c r="FXY50" s="214"/>
      <c r="FXZ50" s="214"/>
      <c r="FYA50" s="214"/>
      <c r="FYB50" s="214"/>
      <c r="FYC50" s="214"/>
      <c r="FYD50" s="214"/>
      <c r="FYE50" s="214"/>
      <c r="FYF50" s="214"/>
      <c r="FYG50" s="214"/>
      <c r="FYH50" s="214"/>
      <c r="FYI50" s="214"/>
      <c r="FYJ50" s="214"/>
      <c r="FYK50" s="214"/>
      <c r="FYL50" s="214"/>
      <c r="FYM50" s="214"/>
      <c r="FYN50" s="214"/>
      <c r="FYO50" s="214"/>
      <c r="FYP50" s="214"/>
      <c r="FYQ50" s="214"/>
      <c r="FYR50" s="214"/>
      <c r="FYS50" s="214"/>
      <c r="FYT50" s="214"/>
      <c r="FYU50" s="214"/>
      <c r="FYV50" s="214"/>
      <c r="FYW50" s="214"/>
      <c r="FYX50" s="214"/>
      <c r="FYY50" s="214"/>
      <c r="FYZ50" s="214"/>
      <c r="FZA50" s="214"/>
      <c r="FZB50" s="214"/>
      <c r="FZC50" s="214"/>
      <c r="FZD50" s="214"/>
      <c r="FZE50" s="214"/>
      <c r="FZF50" s="214"/>
      <c r="FZG50" s="214"/>
      <c r="FZH50" s="214"/>
      <c r="FZI50" s="214"/>
      <c r="FZJ50" s="214"/>
      <c r="FZK50" s="214"/>
      <c r="FZL50" s="214"/>
      <c r="FZM50" s="214"/>
      <c r="FZN50" s="214"/>
      <c r="FZO50" s="214"/>
      <c r="FZP50" s="214"/>
      <c r="FZQ50" s="214"/>
      <c r="FZR50" s="214"/>
      <c r="FZS50" s="214"/>
      <c r="FZT50" s="214"/>
      <c r="FZU50" s="214"/>
      <c r="FZV50" s="214"/>
      <c r="FZW50" s="214"/>
      <c r="FZX50" s="214"/>
      <c r="FZY50" s="214"/>
      <c r="FZZ50" s="214"/>
      <c r="GAA50" s="214"/>
      <c r="GAB50" s="214"/>
      <c r="GAC50" s="214"/>
      <c r="GAD50" s="214"/>
      <c r="GAE50" s="214"/>
      <c r="GAF50" s="214"/>
      <c r="GAG50" s="214"/>
      <c r="GAH50" s="214"/>
      <c r="GAI50" s="214"/>
      <c r="GAJ50" s="214"/>
      <c r="GAK50" s="214"/>
      <c r="GAL50" s="214"/>
      <c r="GAM50" s="214"/>
      <c r="GAN50" s="214"/>
      <c r="GAO50" s="214"/>
      <c r="GAP50" s="214"/>
      <c r="GAQ50" s="214"/>
      <c r="GAR50" s="214"/>
      <c r="GAS50" s="214"/>
      <c r="GAT50" s="214"/>
      <c r="GAU50" s="214"/>
      <c r="GAV50" s="214"/>
      <c r="GAW50" s="214"/>
      <c r="GAX50" s="214"/>
      <c r="GAY50" s="214"/>
      <c r="GAZ50" s="214"/>
      <c r="GBA50" s="214"/>
      <c r="GBB50" s="214"/>
      <c r="GBC50" s="214"/>
      <c r="GBD50" s="214"/>
      <c r="GBE50" s="214"/>
      <c r="GBF50" s="214"/>
      <c r="GBG50" s="214"/>
      <c r="GBH50" s="214"/>
      <c r="GBI50" s="214"/>
      <c r="GBJ50" s="214"/>
      <c r="GBK50" s="214"/>
      <c r="GBL50" s="214"/>
      <c r="GBM50" s="214"/>
      <c r="GBN50" s="214"/>
      <c r="GBO50" s="214"/>
      <c r="GBP50" s="214"/>
      <c r="GBQ50" s="214"/>
      <c r="GBR50" s="214"/>
      <c r="GBS50" s="214"/>
      <c r="GBT50" s="214"/>
      <c r="GBU50" s="214"/>
      <c r="GBV50" s="214"/>
      <c r="GBW50" s="214"/>
      <c r="GBX50" s="214"/>
      <c r="GBY50" s="214"/>
      <c r="GBZ50" s="214"/>
      <c r="GCA50" s="214"/>
      <c r="GCB50" s="214"/>
      <c r="GCC50" s="214"/>
      <c r="GCD50" s="214"/>
      <c r="GCE50" s="214"/>
      <c r="GCF50" s="214"/>
      <c r="GCG50" s="214"/>
      <c r="GCH50" s="214"/>
      <c r="GCI50" s="214"/>
      <c r="GCJ50" s="214"/>
      <c r="GCK50" s="214"/>
      <c r="GCL50" s="214"/>
      <c r="GCM50" s="214"/>
      <c r="GCN50" s="214"/>
      <c r="GCO50" s="214"/>
      <c r="GCP50" s="214"/>
      <c r="GCQ50" s="214"/>
      <c r="GCR50" s="214"/>
      <c r="GCS50" s="214"/>
      <c r="GCT50" s="214"/>
      <c r="GCU50" s="214"/>
      <c r="GCV50" s="214"/>
      <c r="GCW50" s="214"/>
      <c r="GCX50" s="214"/>
      <c r="GCY50" s="214"/>
      <c r="GCZ50" s="214"/>
      <c r="GDA50" s="214"/>
      <c r="GDB50" s="214"/>
      <c r="GDC50" s="214"/>
      <c r="GDD50" s="214"/>
      <c r="GDE50" s="214"/>
      <c r="GDF50" s="214"/>
      <c r="GDG50" s="214"/>
      <c r="GDH50" s="214"/>
      <c r="GDI50" s="214"/>
      <c r="GDJ50" s="214"/>
      <c r="GDK50" s="214"/>
      <c r="GDL50" s="214"/>
      <c r="GDM50" s="214"/>
      <c r="GDN50" s="214"/>
      <c r="GDO50" s="214"/>
      <c r="GDP50" s="214"/>
      <c r="GDQ50" s="214"/>
      <c r="GDR50" s="214"/>
      <c r="GDS50" s="214"/>
      <c r="GDT50" s="214"/>
      <c r="GDU50" s="214"/>
      <c r="GDV50" s="214"/>
      <c r="GDW50" s="214"/>
      <c r="GDX50" s="214"/>
      <c r="GDY50" s="214"/>
      <c r="GDZ50" s="214"/>
      <c r="GEA50" s="214"/>
      <c r="GEB50" s="214"/>
      <c r="GEC50" s="214"/>
      <c r="GED50" s="214"/>
      <c r="GEE50" s="214"/>
      <c r="GEF50" s="214"/>
      <c r="GEG50" s="214"/>
      <c r="GEH50" s="214"/>
      <c r="GEI50" s="214"/>
      <c r="GEJ50" s="214"/>
      <c r="GEK50" s="214"/>
      <c r="GEL50" s="214"/>
      <c r="GEM50" s="214"/>
      <c r="GEN50" s="214"/>
      <c r="GEO50" s="214"/>
      <c r="GEP50" s="214"/>
      <c r="GEQ50" s="214"/>
      <c r="GER50" s="214"/>
      <c r="GES50" s="214"/>
      <c r="GET50" s="214"/>
      <c r="GEU50" s="214"/>
      <c r="GEV50" s="214"/>
      <c r="GEW50" s="214"/>
      <c r="GEX50" s="214"/>
      <c r="GEY50" s="214"/>
      <c r="GEZ50" s="214"/>
      <c r="GFA50" s="214"/>
      <c r="GFB50" s="214"/>
      <c r="GFC50" s="214"/>
      <c r="GFD50" s="214"/>
      <c r="GFE50" s="214"/>
      <c r="GFF50" s="214"/>
      <c r="GFG50" s="214"/>
      <c r="GFH50" s="214"/>
      <c r="GFI50" s="214"/>
      <c r="GFJ50" s="214"/>
      <c r="GFK50" s="214"/>
      <c r="GFL50" s="214"/>
      <c r="GFM50" s="214"/>
      <c r="GFN50" s="214"/>
      <c r="GFO50" s="214"/>
      <c r="GFP50" s="214"/>
      <c r="GFQ50" s="214"/>
      <c r="GFR50" s="214"/>
      <c r="GFS50" s="214"/>
      <c r="GFT50" s="214"/>
      <c r="GFU50" s="214"/>
      <c r="GFV50" s="214"/>
      <c r="GFW50" s="214"/>
      <c r="GFX50" s="214"/>
      <c r="GFY50" s="214"/>
      <c r="GFZ50" s="214"/>
      <c r="GGA50" s="214"/>
      <c r="GGB50" s="214"/>
      <c r="GGC50" s="214"/>
      <c r="GGD50" s="214"/>
      <c r="GGE50" s="214"/>
      <c r="GGF50" s="214"/>
      <c r="GGG50" s="214"/>
      <c r="GGH50" s="214"/>
      <c r="GGI50" s="214"/>
      <c r="GGJ50" s="214"/>
      <c r="GGK50" s="214"/>
      <c r="GGL50" s="214"/>
      <c r="GGM50" s="214"/>
      <c r="GGN50" s="214"/>
      <c r="GGO50" s="214"/>
      <c r="GGP50" s="214"/>
      <c r="GGQ50" s="214"/>
      <c r="GGR50" s="214"/>
      <c r="GGS50" s="214"/>
      <c r="GGT50" s="214"/>
      <c r="GGU50" s="214"/>
      <c r="GGV50" s="214"/>
      <c r="GGW50" s="214"/>
      <c r="GGX50" s="214"/>
      <c r="GGY50" s="214"/>
      <c r="GGZ50" s="214"/>
      <c r="GHA50" s="214"/>
      <c r="GHB50" s="214"/>
      <c r="GHC50" s="214"/>
      <c r="GHD50" s="214"/>
      <c r="GHE50" s="214"/>
      <c r="GHF50" s="214"/>
      <c r="GHG50" s="214"/>
      <c r="GHH50" s="214"/>
      <c r="GHI50" s="214"/>
      <c r="GHJ50" s="214"/>
      <c r="GHK50" s="214"/>
      <c r="GHL50" s="214"/>
      <c r="GHM50" s="214"/>
      <c r="GHN50" s="214"/>
      <c r="GHO50" s="214"/>
      <c r="GHP50" s="214"/>
      <c r="GHQ50" s="214"/>
      <c r="GHR50" s="214"/>
      <c r="GHS50" s="214"/>
      <c r="GHT50" s="214"/>
      <c r="GHU50" s="214"/>
      <c r="GHV50" s="214"/>
      <c r="GHW50" s="214"/>
      <c r="GHX50" s="214"/>
      <c r="GHY50" s="214"/>
      <c r="GHZ50" s="214"/>
      <c r="GIA50" s="214"/>
      <c r="GIB50" s="214"/>
      <c r="GIC50" s="214"/>
      <c r="GID50" s="214"/>
      <c r="GIE50" s="214"/>
      <c r="GIF50" s="214"/>
      <c r="GIG50" s="214"/>
      <c r="GIH50" s="214"/>
      <c r="GII50" s="214"/>
      <c r="GIJ50" s="214"/>
      <c r="GIK50" s="214"/>
      <c r="GIL50" s="214"/>
      <c r="GIM50" s="214"/>
      <c r="GIN50" s="214"/>
      <c r="GIO50" s="214"/>
      <c r="GIP50" s="214"/>
      <c r="GIQ50" s="214"/>
      <c r="GIR50" s="214"/>
      <c r="GIS50" s="214"/>
      <c r="GIT50" s="214"/>
      <c r="GIU50" s="214"/>
      <c r="GIV50" s="214"/>
      <c r="GIW50" s="214"/>
      <c r="GIX50" s="214"/>
      <c r="GIY50" s="214"/>
      <c r="GIZ50" s="214"/>
      <c r="GJA50" s="214"/>
      <c r="GJB50" s="214"/>
      <c r="GJC50" s="214"/>
      <c r="GJD50" s="214"/>
      <c r="GJE50" s="214"/>
      <c r="GJF50" s="214"/>
      <c r="GJG50" s="214"/>
      <c r="GJH50" s="214"/>
      <c r="GJI50" s="214"/>
      <c r="GJJ50" s="214"/>
      <c r="GJK50" s="214"/>
      <c r="GJL50" s="214"/>
      <c r="GJM50" s="214"/>
      <c r="GJN50" s="214"/>
      <c r="GJO50" s="214"/>
      <c r="GJP50" s="214"/>
      <c r="GJQ50" s="214"/>
      <c r="GJR50" s="214"/>
      <c r="GJS50" s="214"/>
      <c r="GJT50" s="214"/>
      <c r="GJU50" s="214"/>
      <c r="GJV50" s="214"/>
      <c r="GJW50" s="214"/>
      <c r="GJX50" s="214"/>
      <c r="GJY50" s="214"/>
      <c r="GJZ50" s="214"/>
      <c r="GKA50" s="214"/>
      <c r="GKB50" s="214"/>
      <c r="GKC50" s="214"/>
      <c r="GKD50" s="214"/>
      <c r="GKE50" s="214"/>
      <c r="GKF50" s="214"/>
      <c r="GKG50" s="214"/>
      <c r="GKH50" s="214"/>
      <c r="GKI50" s="214"/>
      <c r="GKJ50" s="214"/>
      <c r="GKK50" s="214"/>
      <c r="GKL50" s="214"/>
      <c r="GKM50" s="214"/>
      <c r="GKN50" s="214"/>
      <c r="GKO50" s="214"/>
      <c r="GKP50" s="214"/>
      <c r="GKQ50" s="214"/>
      <c r="GKR50" s="214"/>
      <c r="GKS50" s="214"/>
      <c r="GKT50" s="214"/>
      <c r="GKU50" s="214"/>
      <c r="GKV50" s="214"/>
      <c r="GKW50" s="214"/>
      <c r="GKX50" s="214"/>
      <c r="GKY50" s="214"/>
      <c r="GKZ50" s="214"/>
      <c r="GLA50" s="214"/>
      <c r="GLB50" s="214"/>
      <c r="GLC50" s="214"/>
      <c r="GLD50" s="214"/>
      <c r="GLE50" s="214"/>
      <c r="GLF50" s="214"/>
      <c r="GLG50" s="214"/>
      <c r="GLH50" s="214"/>
      <c r="GLI50" s="214"/>
      <c r="GLJ50" s="214"/>
      <c r="GLK50" s="214"/>
      <c r="GLL50" s="214"/>
      <c r="GLM50" s="214"/>
      <c r="GLN50" s="214"/>
      <c r="GLO50" s="214"/>
      <c r="GLP50" s="214"/>
      <c r="GLQ50" s="214"/>
      <c r="GLR50" s="214"/>
      <c r="GLS50" s="214"/>
      <c r="GLT50" s="214"/>
      <c r="GLU50" s="214"/>
      <c r="GLV50" s="214"/>
      <c r="GLW50" s="214"/>
      <c r="GLX50" s="214"/>
      <c r="GLY50" s="214"/>
      <c r="GLZ50" s="214"/>
      <c r="GMA50" s="214"/>
      <c r="GMB50" s="214"/>
      <c r="GMC50" s="214"/>
      <c r="GMD50" s="214"/>
      <c r="GME50" s="214"/>
      <c r="GMF50" s="214"/>
      <c r="GMG50" s="214"/>
      <c r="GMH50" s="214"/>
      <c r="GMI50" s="214"/>
      <c r="GMJ50" s="214"/>
      <c r="GMK50" s="214"/>
      <c r="GML50" s="214"/>
      <c r="GMM50" s="214"/>
      <c r="GMN50" s="214"/>
      <c r="GMO50" s="214"/>
      <c r="GMP50" s="214"/>
      <c r="GMQ50" s="214"/>
      <c r="GMR50" s="214"/>
      <c r="GMS50" s="214"/>
      <c r="GMT50" s="214"/>
      <c r="GMU50" s="214"/>
      <c r="GMV50" s="214"/>
      <c r="GMW50" s="214"/>
      <c r="GMX50" s="214"/>
      <c r="GMY50" s="214"/>
      <c r="GMZ50" s="214"/>
      <c r="GNA50" s="214"/>
      <c r="GNB50" s="214"/>
      <c r="GNC50" s="214"/>
      <c r="GND50" s="214"/>
      <c r="GNE50" s="214"/>
      <c r="GNF50" s="214"/>
      <c r="GNG50" s="214"/>
      <c r="GNH50" s="214"/>
      <c r="GNI50" s="214"/>
      <c r="GNJ50" s="214"/>
      <c r="GNK50" s="214"/>
      <c r="GNL50" s="214"/>
      <c r="GNM50" s="214"/>
      <c r="GNN50" s="214"/>
      <c r="GNO50" s="214"/>
      <c r="GNP50" s="214"/>
      <c r="GNQ50" s="214"/>
      <c r="GNR50" s="214"/>
      <c r="GNS50" s="214"/>
      <c r="GNT50" s="214"/>
      <c r="GNU50" s="214"/>
      <c r="GNV50" s="214"/>
      <c r="GNW50" s="214"/>
      <c r="GNX50" s="214"/>
      <c r="GNY50" s="214"/>
      <c r="GNZ50" s="214"/>
      <c r="GOA50" s="214"/>
      <c r="GOB50" s="214"/>
      <c r="GOC50" s="214"/>
      <c r="GOD50" s="214"/>
      <c r="GOE50" s="214"/>
      <c r="GOF50" s="214"/>
      <c r="GOG50" s="214"/>
      <c r="GOH50" s="214"/>
      <c r="GOI50" s="214"/>
      <c r="GOJ50" s="214"/>
      <c r="GOK50" s="214"/>
      <c r="GOL50" s="214"/>
      <c r="GOM50" s="214"/>
      <c r="GON50" s="214"/>
      <c r="GOO50" s="214"/>
      <c r="GOP50" s="214"/>
      <c r="GOQ50" s="214"/>
      <c r="GOR50" s="214"/>
      <c r="GOS50" s="214"/>
      <c r="GOT50" s="214"/>
      <c r="GOU50" s="214"/>
      <c r="GOV50" s="214"/>
      <c r="GOW50" s="214"/>
      <c r="GOX50" s="214"/>
      <c r="GOY50" s="214"/>
      <c r="GOZ50" s="214"/>
      <c r="GPA50" s="214"/>
      <c r="GPB50" s="214"/>
      <c r="GPC50" s="214"/>
      <c r="GPD50" s="214"/>
      <c r="GPE50" s="214"/>
      <c r="GPF50" s="214"/>
      <c r="GPG50" s="214"/>
      <c r="GPH50" s="214"/>
      <c r="GPI50" s="214"/>
      <c r="GPJ50" s="214"/>
      <c r="GPK50" s="214"/>
      <c r="GPL50" s="214"/>
      <c r="GPM50" s="214"/>
      <c r="GPN50" s="214"/>
      <c r="GPO50" s="214"/>
      <c r="GPP50" s="214"/>
      <c r="GPQ50" s="214"/>
      <c r="GPR50" s="214"/>
      <c r="GPS50" s="214"/>
      <c r="GPT50" s="214"/>
      <c r="GPU50" s="214"/>
      <c r="GPV50" s="214"/>
      <c r="GPW50" s="214"/>
      <c r="GPX50" s="214"/>
      <c r="GPY50" s="214"/>
      <c r="GPZ50" s="214"/>
      <c r="GQA50" s="214"/>
      <c r="GQB50" s="214"/>
      <c r="GQC50" s="214"/>
      <c r="GQD50" s="214"/>
      <c r="GQE50" s="214"/>
      <c r="GQF50" s="214"/>
      <c r="GQG50" s="214"/>
      <c r="GQH50" s="214"/>
      <c r="GQI50" s="214"/>
      <c r="GQJ50" s="214"/>
      <c r="GQK50" s="214"/>
      <c r="GQL50" s="214"/>
      <c r="GQM50" s="214"/>
      <c r="GQN50" s="214"/>
      <c r="GQO50" s="214"/>
      <c r="GQP50" s="214"/>
      <c r="GQQ50" s="214"/>
      <c r="GQR50" s="214"/>
      <c r="GQS50" s="214"/>
      <c r="GQT50" s="214"/>
      <c r="GQU50" s="214"/>
      <c r="GQV50" s="214"/>
      <c r="GQW50" s="214"/>
      <c r="GQX50" s="214"/>
      <c r="GQY50" s="214"/>
      <c r="GQZ50" s="214"/>
      <c r="GRA50" s="214"/>
      <c r="GRB50" s="214"/>
      <c r="GRC50" s="214"/>
      <c r="GRD50" s="214"/>
      <c r="GRE50" s="214"/>
      <c r="GRF50" s="214"/>
      <c r="GRG50" s="214"/>
      <c r="GRH50" s="214"/>
      <c r="GRI50" s="214"/>
      <c r="GRJ50" s="214"/>
      <c r="GRK50" s="214"/>
      <c r="GRL50" s="214"/>
      <c r="GRM50" s="214"/>
      <c r="GRN50" s="214"/>
      <c r="GRO50" s="214"/>
      <c r="GRP50" s="214"/>
      <c r="GRQ50" s="214"/>
      <c r="GRR50" s="214"/>
      <c r="GRS50" s="214"/>
      <c r="GRT50" s="214"/>
      <c r="GRU50" s="214"/>
      <c r="GRV50" s="214"/>
      <c r="GRW50" s="214"/>
      <c r="GRX50" s="214"/>
      <c r="GRY50" s="214"/>
      <c r="GRZ50" s="214"/>
      <c r="GSA50" s="214"/>
      <c r="GSB50" s="214"/>
      <c r="GSC50" s="214"/>
      <c r="GSD50" s="214"/>
      <c r="GSE50" s="214"/>
      <c r="GSF50" s="214"/>
      <c r="GSG50" s="214"/>
      <c r="GSH50" s="214"/>
      <c r="GSI50" s="214"/>
      <c r="GSJ50" s="214"/>
      <c r="GSK50" s="214"/>
      <c r="GSL50" s="214"/>
      <c r="GSM50" s="214"/>
      <c r="GSN50" s="214"/>
      <c r="GSO50" s="214"/>
      <c r="GSP50" s="214"/>
      <c r="GSQ50" s="214"/>
      <c r="GSR50" s="214"/>
      <c r="GSS50" s="214"/>
      <c r="GST50" s="214"/>
      <c r="GSU50" s="214"/>
      <c r="GSV50" s="214"/>
      <c r="GSW50" s="214"/>
      <c r="GSX50" s="214"/>
      <c r="GSY50" s="214"/>
      <c r="GSZ50" s="214"/>
      <c r="GTA50" s="214"/>
      <c r="GTB50" s="214"/>
      <c r="GTC50" s="214"/>
      <c r="GTD50" s="214"/>
      <c r="GTE50" s="214"/>
      <c r="GTF50" s="214"/>
      <c r="GTG50" s="214"/>
      <c r="GTH50" s="214"/>
      <c r="GTI50" s="214"/>
      <c r="GTJ50" s="214"/>
      <c r="GTK50" s="214"/>
      <c r="GTL50" s="214"/>
      <c r="GTM50" s="214"/>
      <c r="GTN50" s="214"/>
      <c r="GTO50" s="214"/>
      <c r="GTP50" s="214"/>
      <c r="GTQ50" s="214"/>
      <c r="GTR50" s="214"/>
      <c r="GTS50" s="214"/>
      <c r="GTT50" s="214"/>
      <c r="GTU50" s="214"/>
      <c r="GTV50" s="214"/>
      <c r="GTW50" s="214"/>
      <c r="GTX50" s="214"/>
      <c r="GTY50" s="214"/>
      <c r="GTZ50" s="214"/>
      <c r="GUA50" s="214"/>
      <c r="GUB50" s="214"/>
      <c r="GUC50" s="214"/>
      <c r="GUD50" s="214"/>
      <c r="GUE50" s="214"/>
      <c r="GUF50" s="214"/>
      <c r="GUG50" s="214"/>
      <c r="GUH50" s="214"/>
      <c r="GUI50" s="214"/>
      <c r="GUJ50" s="214"/>
      <c r="GUK50" s="214"/>
      <c r="GUL50" s="214"/>
      <c r="GUM50" s="214"/>
      <c r="GUN50" s="214"/>
      <c r="GUO50" s="214"/>
      <c r="GUP50" s="214"/>
      <c r="GUQ50" s="214"/>
      <c r="GUR50" s="214"/>
      <c r="GUS50" s="214"/>
      <c r="GUT50" s="214"/>
      <c r="GUU50" s="214"/>
      <c r="GUV50" s="214"/>
      <c r="GUW50" s="214"/>
      <c r="GUX50" s="214"/>
      <c r="GUY50" s="214"/>
      <c r="GUZ50" s="214"/>
      <c r="GVA50" s="214"/>
      <c r="GVB50" s="214"/>
      <c r="GVC50" s="214"/>
      <c r="GVD50" s="214"/>
      <c r="GVE50" s="214"/>
      <c r="GVF50" s="214"/>
      <c r="GVG50" s="214"/>
      <c r="GVH50" s="214"/>
      <c r="GVI50" s="214"/>
      <c r="GVJ50" s="214"/>
      <c r="GVK50" s="214"/>
      <c r="GVL50" s="214"/>
      <c r="GVM50" s="214"/>
      <c r="GVN50" s="214"/>
      <c r="GVO50" s="214"/>
      <c r="GVP50" s="214"/>
      <c r="GVQ50" s="214"/>
      <c r="GVR50" s="214"/>
      <c r="GVS50" s="214"/>
      <c r="GVT50" s="214"/>
      <c r="GVU50" s="214"/>
      <c r="GVV50" s="214"/>
      <c r="GVW50" s="214"/>
      <c r="GVX50" s="214"/>
      <c r="GVY50" s="214"/>
      <c r="GVZ50" s="214"/>
      <c r="GWA50" s="214"/>
      <c r="GWB50" s="214"/>
      <c r="GWC50" s="214"/>
      <c r="GWD50" s="214"/>
      <c r="GWE50" s="214"/>
      <c r="GWF50" s="214"/>
      <c r="GWG50" s="214"/>
      <c r="GWH50" s="214"/>
      <c r="GWI50" s="214"/>
      <c r="GWJ50" s="214"/>
      <c r="GWK50" s="214"/>
      <c r="GWL50" s="214"/>
      <c r="GWM50" s="214"/>
      <c r="GWN50" s="214"/>
      <c r="GWO50" s="214"/>
      <c r="GWP50" s="214"/>
      <c r="GWQ50" s="214"/>
      <c r="GWR50" s="214"/>
      <c r="GWS50" s="214"/>
      <c r="GWT50" s="214"/>
      <c r="GWU50" s="214"/>
      <c r="GWV50" s="214"/>
      <c r="GWW50" s="214"/>
      <c r="GWX50" s="214"/>
      <c r="GWY50" s="214"/>
      <c r="GWZ50" s="214"/>
      <c r="GXA50" s="214"/>
      <c r="GXB50" s="214"/>
      <c r="GXC50" s="214"/>
      <c r="GXD50" s="214"/>
      <c r="GXE50" s="214"/>
      <c r="GXF50" s="214"/>
      <c r="GXG50" s="214"/>
      <c r="GXH50" s="214"/>
      <c r="GXI50" s="214"/>
      <c r="GXJ50" s="214"/>
      <c r="GXK50" s="214"/>
      <c r="GXL50" s="214"/>
      <c r="GXM50" s="214"/>
      <c r="GXN50" s="214"/>
      <c r="GXO50" s="214"/>
      <c r="GXP50" s="214"/>
      <c r="GXQ50" s="214"/>
      <c r="GXR50" s="214"/>
      <c r="GXS50" s="214"/>
      <c r="GXT50" s="214"/>
      <c r="GXU50" s="214"/>
      <c r="GXV50" s="214"/>
      <c r="GXW50" s="214"/>
      <c r="GXX50" s="214"/>
      <c r="GXY50" s="214"/>
      <c r="GXZ50" s="214"/>
      <c r="GYA50" s="214"/>
      <c r="GYB50" s="214"/>
      <c r="GYC50" s="214"/>
      <c r="GYD50" s="214"/>
      <c r="GYE50" s="214"/>
      <c r="GYF50" s="214"/>
      <c r="GYG50" s="214"/>
      <c r="GYH50" s="214"/>
      <c r="GYI50" s="214"/>
      <c r="GYJ50" s="214"/>
      <c r="GYK50" s="214"/>
      <c r="GYL50" s="214"/>
      <c r="GYM50" s="214"/>
      <c r="GYN50" s="214"/>
      <c r="GYO50" s="214"/>
      <c r="GYP50" s="214"/>
      <c r="GYQ50" s="214"/>
      <c r="GYR50" s="214"/>
      <c r="GYS50" s="214"/>
      <c r="GYT50" s="214"/>
      <c r="GYU50" s="214"/>
      <c r="GYV50" s="214"/>
      <c r="GYW50" s="214"/>
      <c r="GYX50" s="214"/>
      <c r="GYY50" s="214"/>
      <c r="GYZ50" s="214"/>
      <c r="GZA50" s="214"/>
      <c r="GZB50" s="214"/>
      <c r="GZC50" s="214"/>
      <c r="GZD50" s="214"/>
      <c r="GZE50" s="214"/>
      <c r="GZF50" s="214"/>
      <c r="GZG50" s="214"/>
      <c r="GZH50" s="214"/>
      <c r="GZI50" s="214"/>
      <c r="GZJ50" s="214"/>
      <c r="GZK50" s="214"/>
      <c r="GZL50" s="214"/>
      <c r="GZM50" s="214"/>
      <c r="GZN50" s="214"/>
      <c r="GZO50" s="214"/>
      <c r="GZP50" s="214"/>
      <c r="GZQ50" s="214"/>
      <c r="GZR50" s="214"/>
      <c r="GZS50" s="214"/>
      <c r="GZT50" s="214"/>
      <c r="GZU50" s="214"/>
      <c r="GZV50" s="214"/>
      <c r="GZW50" s="214"/>
      <c r="GZX50" s="214"/>
      <c r="GZY50" s="214"/>
      <c r="GZZ50" s="214"/>
      <c r="HAA50" s="214"/>
      <c r="HAB50" s="214"/>
      <c r="HAC50" s="214"/>
      <c r="HAD50" s="214"/>
      <c r="HAE50" s="214"/>
      <c r="HAF50" s="214"/>
      <c r="HAG50" s="214"/>
      <c r="HAH50" s="214"/>
      <c r="HAI50" s="214"/>
      <c r="HAJ50" s="214"/>
      <c r="HAK50" s="214"/>
      <c r="HAL50" s="214"/>
      <c r="HAM50" s="214"/>
      <c r="HAN50" s="214"/>
      <c r="HAO50" s="214"/>
      <c r="HAP50" s="214"/>
      <c r="HAQ50" s="214"/>
      <c r="HAR50" s="214"/>
      <c r="HAS50" s="214"/>
      <c r="HAT50" s="214"/>
      <c r="HAU50" s="214"/>
      <c r="HAV50" s="214"/>
      <c r="HAW50" s="214"/>
      <c r="HAX50" s="214"/>
      <c r="HAY50" s="214"/>
      <c r="HAZ50" s="214"/>
      <c r="HBA50" s="214"/>
      <c r="HBB50" s="214"/>
      <c r="HBC50" s="214"/>
      <c r="HBD50" s="214"/>
      <c r="HBE50" s="214"/>
      <c r="HBF50" s="214"/>
      <c r="HBG50" s="214"/>
      <c r="HBH50" s="214"/>
      <c r="HBI50" s="214"/>
      <c r="HBJ50" s="214"/>
      <c r="HBK50" s="214"/>
      <c r="HBL50" s="214"/>
      <c r="HBM50" s="214"/>
      <c r="HBN50" s="214"/>
      <c r="HBO50" s="214"/>
      <c r="HBP50" s="214"/>
      <c r="HBQ50" s="214"/>
      <c r="HBR50" s="214"/>
      <c r="HBS50" s="214"/>
      <c r="HBT50" s="214"/>
      <c r="HBU50" s="214"/>
      <c r="HBV50" s="214"/>
      <c r="HBW50" s="214"/>
      <c r="HBX50" s="214"/>
      <c r="HBY50" s="214"/>
      <c r="HBZ50" s="214"/>
      <c r="HCA50" s="214"/>
      <c r="HCB50" s="214"/>
      <c r="HCC50" s="214"/>
      <c r="HCD50" s="214"/>
      <c r="HCE50" s="214"/>
      <c r="HCF50" s="214"/>
      <c r="HCG50" s="214"/>
      <c r="HCH50" s="214"/>
      <c r="HCI50" s="214"/>
      <c r="HCJ50" s="214"/>
      <c r="HCK50" s="214"/>
      <c r="HCL50" s="214"/>
      <c r="HCM50" s="214"/>
      <c r="HCN50" s="214"/>
      <c r="HCO50" s="214"/>
      <c r="HCP50" s="214"/>
      <c r="HCQ50" s="214"/>
      <c r="HCR50" s="214"/>
      <c r="HCS50" s="214"/>
      <c r="HCT50" s="214"/>
      <c r="HCU50" s="214"/>
      <c r="HCV50" s="214"/>
      <c r="HCW50" s="214"/>
      <c r="HCX50" s="214"/>
      <c r="HCY50" s="214"/>
      <c r="HCZ50" s="214"/>
      <c r="HDA50" s="214"/>
      <c r="HDB50" s="214"/>
      <c r="HDC50" s="214"/>
      <c r="HDD50" s="214"/>
      <c r="HDE50" s="214"/>
      <c r="HDF50" s="214"/>
      <c r="HDG50" s="214"/>
      <c r="HDH50" s="214"/>
      <c r="HDI50" s="214"/>
      <c r="HDJ50" s="214"/>
      <c r="HDK50" s="214"/>
      <c r="HDL50" s="214"/>
      <c r="HDM50" s="214"/>
      <c r="HDN50" s="214"/>
      <c r="HDO50" s="214"/>
      <c r="HDP50" s="214"/>
      <c r="HDQ50" s="214"/>
      <c r="HDR50" s="214"/>
      <c r="HDS50" s="214"/>
      <c r="HDT50" s="214"/>
      <c r="HDU50" s="214"/>
      <c r="HDV50" s="214"/>
      <c r="HDW50" s="214"/>
      <c r="HDX50" s="214"/>
      <c r="HDY50" s="214"/>
      <c r="HDZ50" s="214"/>
      <c r="HEA50" s="214"/>
      <c r="HEB50" s="214"/>
      <c r="HEC50" s="214"/>
      <c r="HED50" s="214"/>
      <c r="HEE50" s="214"/>
      <c r="HEF50" s="214"/>
      <c r="HEG50" s="214"/>
      <c r="HEH50" s="214"/>
      <c r="HEI50" s="214"/>
      <c r="HEJ50" s="214"/>
      <c r="HEK50" s="214"/>
      <c r="HEL50" s="214"/>
      <c r="HEM50" s="214"/>
      <c r="HEN50" s="214"/>
      <c r="HEO50" s="214"/>
      <c r="HEP50" s="214"/>
      <c r="HEQ50" s="214"/>
      <c r="HER50" s="214"/>
      <c r="HES50" s="214"/>
      <c r="HET50" s="214"/>
      <c r="HEU50" s="214"/>
      <c r="HEV50" s="214"/>
      <c r="HEW50" s="214"/>
      <c r="HEX50" s="214"/>
      <c r="HEY50" s="214"/>
      <c r="HEZ50" s="214"/>
      <c r="HFA50" s="214"/>
      <c r="HFB50" s="214"/>
      <c r="HFC50" s="214"/>
      <c r="HFD50" s="214"/>
      <c r="HFE50" s="214"/>
      <c r="HFF50" s="214"/>
      <c r="HFG50" s="214"/>
      <c r="HFH50" s="214"/>
      <c r="HFI50" s="214"/>
      <c r="HFJ50" s="214"/>
      <c r="HFK50" s="214"/>
      <c r="HFL50" s="214"/>
      <c r="HFM50" s="214"/>
      <c r="HFN50" s="214"/>
      <c r="HFO50" s="214"/>
      <c r="HFP50" s="214"/>
      <c r="HFQ50" s="214"/>
      <c r="HFR50" s="214"/>
      <c r="HFS50" s="214"/>
      <c r="HFT50" s="214"/>
      <c r="HFU50" s="214"/>
      <c r="HFV50" s="214"/>
      <c r="HFW50" s="214"/>
      <c r="HFX50" s="214"/>
      <c r="HFY50" s="214"/>
      <c r="HFZ50" s="214"/>
      <c r="HGA50" s="214"/>
      <c r="HGB50" s="214"/>
      <c r="HGC50" s="214"/>
      <c r="HGD50" s="214"/>
      <c r="HGE50" s="214"/>
      <c r="HGF50" s="214"/>
      <c r="HGG50" s="214"/>
      <c r="HGH50" s="214"/>
      <c r="HGI50" s="214"/>
      <c r="HGJ50" s="214"/>
      <c r="HGK50" s="214"/>
      <c r="HGL50" s="214"/>
      <c r="HGM50" s="214"/>
      <c r="HGN50" s="214"/>
      <c r="HGO50" s="214"/>
      <c r="HGP50" s="214"/>
      <c r="HGQ50" s="214"/>
      <c r="HGR50" s="214"/>
      <c r="HGS50" s="214"/>
      <c r="HGT50" s="214"/>
      <c r="HGU50" s="214"/>
      <c r="HGV50" s="214"/>
      <c r="HGW50" s="214"/>
      <c r="HGX50" s="214"/>
      <c r="HGY50" s="214"/>
      <c r="HGZ50" s="214"/>
      <c r="HHA50" s="214"/>
      <c r="HHB50" s="214"/>
      <c r="HHC50" s="214"/>
      <c r="HHD50" s="214"/>
      <c r="HHE50" s="214"/>
      <c r="HHF50" s="214"/>
      <c r="HHG50" s="214"/>
      <c r="HHH50" s="214"/>
      <c r="HHI50" s="214"/>
      <c r="HHJ50" s="214"/>
      <c r="HHK50" s="214"/>
      <c r="HHL50" s="214"/>
      <c r="HHM50" s="214"/>
      <c r="HHN50" s="214"/>
      <c r="HHO50" s="214"/>
      <c r="HHP50" s="214"/>
      <c r="HHQ50" s="214"/>
      <c r="HHR50" s="214"/>
      <c r="HHS50" s="214"/>
      <c r="HHT50" s="214"/>
      <c r="HHU50" s="214"/>
      <c r="HHV50" s="214"/>
      <c r="HHW50" s="214"/>
      <c r="HHX50" s="214"/>
      <c r="HHY50" s="214"/>
      <c r="HHZ50" s="214"/>
      <c r="HIA50" s="214"/>
      <c r="HIB50" s="214"/>
      <c r="HIC50" s="214"/>
      <c r="HID50" s="214"/>
      <c r="HIE50" s="214"/>
      <c r="HIF50" s="214"/>
      <c r="HIG50" s="214"/>
      <c r="HIH50" s="214"/>
      <c r="HII50" s="214"/>
      <c r="HIJ50" s="214"/>
      <c r="HIK50" s="214"/>
      <c r="HIL50" s="214"/>
      <c r="HIM50" s="214"/>
      <c r="HIN50" s="214"/>
      <c r="HIO50" s="214"/>
      <c r="HIP50" s="214"/>
      <c r="HIQ50" s="214"/>
      <c r="HIR50" s="214"/>
      <c r="HIS50" s="214"/>
      <c r="HIT50" s="214"/>
      <c r="HIU50" s="214"/>
      <c r="HIV50" s="214"/>
      <c r="HIW50" s="214"/>
      <c r="HIX50" s="214"/>
      <c r="HIY50" s="214"/>
      <c r="HIZ50" s="214"/>
      <c r="HJA50" s="214"/>
      <c r="HJB50" s="214"/>
      <c r="HJC50" s="214"/>
      <c r="HJD50" s="214"/>
      <c r="HJE50" s="214"/>
      <c r="HJF50" s="214"/>
      <c r="HJG50" s="214"/>
      <c r="HJH50" s="214"/>
      <c r="HJI50" s="214"/>
      <c r="HJJ50" s="214"/>
      <c r="HJK50" s="214"/>
      <c r="HJL50" s="214"/>
      <c r="HJM50" s="214"/>
      <c r="HJN50" s="214"/>
      <c r="HJO50" s="214"/>
      <c r="HJP50" s="214"/>
      <c r="HJQ50" s="214"/>
      <c r="HJR50" s="214"/>
      <c r="HJS50" s="214"/>
      <c r="HJT50" s="214"/>
      <c r="HJU50" s="214"/>
      <c r="HJV50" s="214"/>
      <c r="HJW50" s="214"/>
      <c r="HJX50" s="214"/>
      <c r="HJY50" s="214"/>
      <c r="HJZ50" s="214"/>
      <c r="HKA50" s="214"/>
      <c r="HKB50" s="214"/>
      <c r="HKC50" s="214"/>
      <c r="HKD50" s="214"/>
      <c r="HKE50" s="214"/>
      <c r="HKF50" s="214"/>
      <c r="HKG50" s="214"/>
      <c r="HKH50" s="214"/>
      <c r="HKI50" s="214"/>
      <c r="HKJ50" s="214"/>
      <c r="HKK50" s="214"/>
      <c r="HKL50" s="214"/>
      <c r="HKM50" s="214"/>
      <c r="HKN50" s="214"/>
      <c r="HKO50" s="214"/>
      <c r="HKP50" s="214"/>
      <c r="HKQ50" s="214"/>
      <c r="HKR50" s="214"/>
      <c r="HKS50" s="214"/>
      <c r="HKT50" s="214"/>
      <c r="HKU50" s="214"/>
      <c r="HKV50" s="214"/>
      <c r="HKW50" s="214"/>
      <c r="HKX50" s="214"/>
      <c r="HKY50" s="214"/>
      <c r="HKZ50" s="214"/>
      <c r="HLA50" s="214"/>
      <c r="HLB50" s="214"/>
      <c r="HLC50" s="214"/>
      <c r="HLD50" s="214"/>
      <c r="HLE50" s="214"/>
      <c r="HLF50" s="214"/>
      <c r="HLG50" s="214"/>
      <c r="HLH50" s="214"/>
      <c r="HLI50" s="214"/>
      <c r="HLJ50" s="214"/>
      <c r="HLK50" s="214"/>
      <c r="HLL50" s="214"/>
      <c r="HLM50" s="214"/>
      <c r="HLN50" s="214"/>
      <c r="HLO50" s="214"/>
      <c r="HLP50" s="214"/>
      <c r="HLQ50" s="214"/>
      <c r="HLR50" s="214"/>
      <c r="HLS50" s="214"/>
      <c r="HLT50" s="214"/>
      <c r="HLU50" s="214"/>
      <c r="HLV50" s="214"/>
      <c r="HLW50" s="214"/>
      <c r="HLX50" s="214"/>
      <c r="HLY50" s="214"/>
      <c r="HLZ50" s="214"/>
      <c r="HMA50" s="214"/>
      <c r="HMB50" s="214"/>
      <c r="HMC50" s="214"/>
      <c r="HMD50" s="214"/>
      <c r="HME50" s="214"/>
      <c r="HMF50" s="214"/>
      <c r="HMG50" s="214"/>
      <c r="HMH50" s="214"/>
      <c r="HMI50" s="214"/>
      <c r="HMJ50" s="214"/>
      <c r="HMK50" s="214"/>
      <c r="HML50" s="214"/>
      <c r="HMM50" s="214"/>
      <c r="HMN50" s="214"/>
      <c r="HMO50" s="214"/>
      <c r="HMP50" s="214"/>
      <c r="HMQ50" s="214"/>
      <c r="HMR50" s="214"/>
      <c r="HMS50" s="214"/>
      <c r="HMT50" s="214"/>
      <c r="HMU50" s="214"/>
      <c r="HMV50" s="214"/>
      <c r="HMW50" s="214"/>
      <c r="HMX50" s="214"/>
      <c r="HMY50" s="214"/>
      <c r="HMZ50" s="214"/>
      <c r="HNA50" s="214"/>
      <c r="HNB50" s="214"/>
      <c r="HNC50" s="214"/>
      <c r="HND50" s="214"/>
      <c r="HNE50" s="214"/>
      <c r="HNF50" s="214"/>
      <c r="HNG50" s="214"/>
      <c r="HNH50" s="214"/>
      <c r="HNI50" s="214"/>
      <c r="HNJ50" s="214"/>
      <c r="HNK50" s="214"/>
      <c r="HNL50" s="214"/>
      <c r="HNM50" s="214"/>
      <c r="HNN50" s="214"/>
      <c r="HNO50" s="214"/>
      <c r="HNP50" s="214"/>
      <c r="HNQ50" s="214"/>
      <c r="HNR50" s="214"/>
      <c r="HNS50" s="214"/>
      <c r="HNT50" s="214"/>
      <c r="HNU50" s="214"/>
      <c r="HNV50" s="214"/>
      <c r="HNW50" s="214"/>
      <c r="HNX50" s="214"/>
      <c r="HNY50" s="214"/>
      <c r="HNZ50" s="214"/>
      <c r="HOA50" s="214"/>
      <c r="HOB50" s="214"/>
      <c r="HOC50" s="214"/>
      <c r="HOD50" s="214"/>
      <c r="HOE50" s="214"/>
      <c r="HOF50" s="214"/>
      <c r="HOG50" s="214"/>
      <c r="HOH50" s="214"/>
      <c r="HOI50" s="214"/>
      <c r="HOJ50" s="214"/>
      <c r="HOK50" s="214"/>
      <c r="HOL50" s="214"/>
      <c r="HOM50" s="214"/>
      <c r="HON50" s="214"/>
      <c r="HOO50" s="214"/>
      <c r="HOP50" s="214"/>
      <c r="HOQ50" s="214"/>
      <c r="HOR50" s="214"/>
      <c r="HOS50" s="214"/>
      <c r="HOT50" s="214"/>
      <c r="HOU50" s="214"/>
      <c r="HOV50" s="214"/>
      <c r="HOW50" s="214"/>
      <c r="HOX50" s="214"/>
      <c r="HOY50" s="214"/>
      <c r="HOZ50" s="214"/>
      <c r="HPA50" s="214"/>
      <c r="HPB50" s="214"/>
      <c r="HPC50" s="214"/>
      <c r="HPD50" s="214"/>
      <c r="HPE50" s="214"/>
      <c r="HPF50" s="214"/>
      <c r="HPG50" s="214"/>
      <c r="HPH50" s="214"/>
      <c r="HPI50" s="214"/>
      <c r="HPJ50" s="214"/>
      <c r="HPK50" s="214"/>
      <c r="HPL50" s="214"/>
      <c r="HPM50" s="214"/>
      <c r="HPN50" s="214"/>
      <c r="HPO50" s="214"/>
      <c r="HPP50" s="214"/>
      <c r="HPQ50" s="214"/>
      <c r="HPR50" s="214"/>
      <c r="HPS50" s="214"/>
      <c r="HPT50" s="214"/>
      <c r="HPU50" s="214"/>
      <c r="HPV50" s="214"/>
      <c r="HPW50" s="214"/>
      <c r="HPX50" s="214"/>
      <c r="HPY50" s="214"/>
      <c r="HPZ50" s="214"/>
      <c r="HQA50" s="214"/>
      <c r="HQB50" s="214"/>
      <c r="HQC50" s="214"/>
      <c r="HQD50" s="214"/>
      <c r="HQE50" s="214"/>
      <c r="HQF50" s="214"/>
      <c r="HQG50" s="214"/>
      <c r="HQH50" s="214"/>
      <c r="HQI50" s="214"/>
      <c r="HQJ50" s="214"/>
      <c r="HQK50" s="214"/>
      <c r="HQL50" s="214"/>
      <c r="HQM50" s="214"/>
      <c r="HQN50" s="214"/>
      <c r="HQO50" s="214"/>
      <c r="HQP50" s="214"/>
      <c r="HQQ50" s="214"/>
      <c r="HQR50" s="214"/>
      <c r="HQS50" s="214"/>
      <c r="HQT50" s="214"/>
      <c r="HQU50" s="214"/>
      <c r="HQV50" s="214"/>
      <c r="HQW50" s="214"/>
      <c r="HQX50" s="214"/>
      <c r="HQY50" s="214"/>
      <c r="HQZ50" s="214"/>
      <c r="HRA50" s="214"/>
      <c r="HRB50" s="214"/>
      <c r="HRC50" s="214"/>
      <c r="HRD50" s="214"/>
      <c r="HRE50" s="214"/>
      <c r="HRF50" s="214"/>
      <c r="HRG50" s="214"/>
      <c r="HRH50" s="214"/>
      <c r="HRI50" s="214"/>
      <c r="HRJ50" s="214"/>
      <c r="HRK50" s="214"/>
      <c r="HRL50" s="214"/>
      <c r="HRM50" s="214"/>
      <c r="HRN50" s="214"/>
      <c r="HRO50" s="214"/>
      <c r="HRP50" s="214"/>
      <c r="HRQ50" s="214"/>
      <c r="HRR50" s="214"/>
      <c r="HRS50" s="214"/>
      <c r="HRT50" s="214"/>
      <c r="HRU50" s="214"/>
      <c r="HRV50" s="214"/>
      <c r="HRW50" s="214"/>
      <c r="HRX50" s="214"/>
      <c r="HRY50" s="214"/>
      <c r="HRZ50" s="214"/>
      <c r="HSA50" s="214"/>
      <c r="HSB50" s="214"/>
      <c r="HSC50" s="214"/>
      <c r="HSD50" s="214"/>
      <c r="HSE50" s="214"/>
      <c r="HSF50" s="214"/>
      <c r="HSG50" s="214"/>
      <c r="HSH50" s="214"/>
      <c r="HSI50" s="214"/>
      <c r="HSJ50" s="214"/>
      <c r="HSK50" s="214"/>
      <c r="HSL50" s="214"/>
      <c r="HSM50" s="214"/>
      <c r="HSN50" s="214"/>
      <c r="HSO50" s="214"/>
      <c r="HSP50" s="214"/>
      <c r="HSQ50" s="214"/>
      <c r="HSR50" s="214"/>
      <c r="HSS50" s="214"/>
      <c r="HST50" s="214"/>
      <c r="HSU50" s="214"/>
      <c r="HSV50" s="214"/>
      <c r="HSW50" s="214"/>
      <c r="HSX50" s="214"/>
      <c r="HSY50" s="214"/>
      <c r="HSZ50" s="214"/>
      <c r="HTA50" s="214"/>
      <c r="HTB50" s="214"/>
      <c r="HTC50" s="214"/>
      <c r="HTD50" s="214"/>
      <c r="HTE50" s="214"/>
      <c r="HTF50" s="214"/>
      <c r="HTG50" s="214"/>
      <c r="HTH50" s="214"/>
      <c r="HTI50" s="214"/>
      <c r="HTJ50" s="214"/>
      <c r="HTK50" s="214"/>
      <c r="HTL50" s="214"/>
      <c r="HTM50" s="214"/>
      <c r="HTN50" s="214"/>
      <c r="HTO50" s="214"/>
      <c r="HTP50" s="214"/>
      <c r="HTQ50" s="214"/>
      <c r="HTR50" s="214"/>
      <c r="HTS50" s="214"/>
      <c r="HTT50" s="214"/>
      <c r="HTU50" s="214"/>
      <c r="HTV50" s="214"/>
      <c r="HTW50" s="214"/>
      <c r="HTX50" s="214"/>
      <c r="HTY50" s="214"/>
      <c r="HTZ50" s="214"/>
      <c r="HUA50" s="214"/>
      <c r="HUB50" s="214"/>
      <c r="HUC50" s="214"/>
      <c r="HUD50" s="214"/>
      <c r="HUE50" s="214"/>
      <c r="HUF50" s="214"/>
      <c r="HUG50" s="214"/>
      <c r="HUH50" s="214"/>
      <c r="HUI50" s="214"/>
      <c r="HUJ50" s="214"/>
      <c r="HUK50" s="214"/>
      <c r="HUL50" s="214"/>
      <c r="HUM50" s="214"/>
      <c r="HUN50" s="214"/>
      <c r="HUO50" s="214"/>
      <c r="HUP50" s="214"/>
      <c r="HUQ50" s="214"/>
      <c r="HUR50" s="214"/>
      <c r="HUS50" s="214"/>
      <c r="HUT50" s="214"/>
      <c r="HUU50" s="214"/>
      <c r="HUV50" s="214"/>
      <c r="HUW50" s="214"/>
      <c r="HUX50" s="214"/>
      <c r="HUY50" s="214"/>
      <c r="HUZ50" s="214"/>
      <c r="HVA50" s="214"/>
      <c r="HVB50" s="214"/>
      <c r="HVC50" s="214"/>
      <c r="HVD50" s="214"/>
      <c r="HVE50" s="214"/>
      <c r="HVF50" s="214"/>
      <c r="HVG50" s="214"/>
      <c r="HVH50" s="214"/>
      <c r="HVI50" s="214"/>
      <c r="HVJ50" s="214"/>
      <c r="HVK50" s="214"/>
      <c r="HVL50" s="214"/>
      <c r="HVM50" s="214"/>
      <c r="HVN50" s="214"/>
      <c r="HVO50" s="214"/>
      <c r="HVP50" s="214"/>
      <c r="HVQ50" s="214"/>
      <c r="HVR50" s="214"/>
      <c r="HVS50" s="214"/>
      <c r="HVT50" s="214"/>
      <c r="HVU50" s="214"/>
      <c r="HVV50" s="214"/>
      <c r="HVW50" s="214"/>
      <c r="HVX50" s="214"/>
      <c r="HVY50" s="214"/>
      <c r="HVZ50" s="214"/>
      <c r="HWA50" s="214"/>
      <c r="HWB50" s="214"/>
      <c r="HWC50" s="214"/>
      <c r="HWD50" s="214"/>
      <c r="HWE50" s="214"/>
      <c r="HWF50" s="214"/>
      <c r="HWG50" s="214"/>
      <c r="HWH50" s="214"/>
      <c r="HWI50" s="214"/>
      <c r="HWJ50" s="214"/>
      <c r="HWK50" s="214"/>
      <c r="HWL50" s="214"/>
      <c r="HWM50" s="214"/>
      <c r="HWN50" s="214"/>
      <c r="HWO50" s="214"/>
      <c r="HWP50" s="214"/>
      <c r="HWQ50" s="214"/>
      <c r="HWR50" s="214"/>
      <c r="HWS50" s="214"/>
      <c r="HWT50" s="214"/>
      <c r="HWU50" s="214"/>
      <c r="HWV50" s="214"/>
      <c r="HWW50" s="214"/>
      <c r="HWX50" s="214"/>
      <c r="HWY50" s="214"/>
      <c r="HWZ50" s="214"/>
      <c r="HXA50" s="214"/>
      <c r="HXB50" s="214"/>
      <c r="HXC50" s="214"/>
      <c r="HXD50" s="214"/>
      <c r="HXE50" s="214"/>
      <c r="HXF50" s="214"/>
      <c r="HXG50" s="214"/>
      <c r="HXH50" s="214"/>
      <c r="HXI50" s="214"/>
      <c r="HXJ50" s="214"/>
      <c r="HXK50" s="214"/>
      <c r="HXL50" s="214"/>
      <c r="HXM50" s="214"/>
      <c r="HXN50" s="214"/>
      <c r="HXO50" s="214"/>
      <c r="HXP50" s="214"/>
      <c r="HXQ50" s="214"/>
      <c r="HXR50" s="214"/>
      <c r="HXS50" s="214"/>
      <c r="HXT50" s="214"/>
      <c r="HXU50" s="214"/>
      <c r="HXV50" s="214"/>
      <c r="HXW50" s="214"/>
      <c r="HXX50" s="214"/>
      <c r="HXY50" s="214"/>
      <c r="HXZ50" s="214"/>
      <c r="HYA50" s="214"/>
      <c r="HYB50" s="214"/>
      <c r="HYC50" s="214"/>
      <c r="HYD50" s="214"/>
      <c r="HYE50" s="214"/>
      <c r="HYF50" s="214"/>
      <c r="HYG50" s="214"/>
      <c r="HYH50" s="214"/>
      <c r="HYI50" s="214"/>
      <c r="HYJ50" s="214"/>
      <c r="HYK50" s="214"/>
      <c r="HYL50" s="214"/>
      <c r="HYM50" s="214"/>
      <c r="HYN50" s="214"/>
      <c r="HYO50" s="214"/>
      <c r="HYP50" s="214"/>
      <c r="HYQ50" s="214"/>
      <c r="HYR50" s="214"/>
      <c r="HYS50" s="214"/>
      <c r="HYT50" s="214"/>
      <c r="HYU50" s="214"/>
      <c r="HYV50" s="214"/>
      <c r="HYW50" s="214"/>
      <c r="HYX50" s="214"/>
      <c r="HYY50" s="214"/>
      <c r="HYZ50" s="214"/>
      <c r="HZA50" s="214"/>
      <c r="HZB50" s="214"/>
      <c r="HZC50" s="214"/>
      <c r="HZD50" s="214"/>
      <c r="HZE50" s="214"/>
      <c r="HZF50" s="214"/>
      <c r="HZG50" s="214"/>
      <c r="HZH50" s="214"/>
      <c r="HZI50" s="214"/>
      <c r="HZJ50" s="214"/>
      <c r="HZK50" s="214"/>
      <c r="HZL50" s="214"/>
      <c r="HZM50" s="214"/>
      <c r="HZN50" s="214"/>
      <c r="HZO50" s="214"/>
      <c r="HZP50" s="214"/>
      <c r="HZQ50" s="214"/>
      <c r="HZR50" s="214"/>
      <c r="HZS50" s="214"/>
      <c r="HZT50" s="214"/>
      <c r="HZU50" s="214"/>
      <c r="HZV50" s="214"/>
      <c r="HZW50" s="214"/>
      <c r="HZX50" s="214"/>
      <c r="HZY50" s="214"/>
      <c r="HZZ50" s="214"/>
      <c r="IAA50" s="214"/>
      <c r="IAB50" s="214"/>
      <c r="IAC50" s="214"/>
      <c r="IAD50" s="214"/>
      <c r="IAE50" s="214"/>
      <c r="IAF50" s="214"/>
      <c r="IAG50" s="214"/>
      <c r="IAH50" s="214"/>
      <c r="IAI50" s="214"/>
      <c r="IAJ50" s="214"/>
      <c r="IAK50" s="214"/>
      <c r="IAL50" s="214"/>
      <c r="IAM50" s="214"/>
      <c r="IAN50" s="214"/>
      <c r="IAO50" s="214"/>
      <c r="IAP50" s="214"/>
      <c r="IAQ50" s="214"/>
      <c r="IAR50" s="214"/>
      <c r="IAS50" s="214"/>
      <c r="IAT50" s="214"/>
      <c r="IAU50" s="214"/>
      <c r="IAV50" s="214"/>
      <c r="IAW50" s="214"/>
      <c r="IAX50" s="214"/>
      <c r="IAY50" s="214"/>
      <c r="IAZ50" s="214"/>
      <c r="IBA50" s="214"/>
      <c r="IBB50" s="214"/>
      <c r="IBC50" s="214"/>
      <c r="IBD50" s="214"/>
      <c r="IBE50" s="214"/>
      <c r="IBF50" s="214"/>
      <c r="IBG50" s="214"/>
      <c r="IBH50" s="214"/>
      <c r="IBI50" s="214"/>
      <c r="IBJ50" s="214"/>
      <c r="IBK50" s="214"/>
      <c r="IBL50" s="214"/>
      <c r="IBM50" s="214"/>
      <c r="IBN50" s="214"/>
      <c r="IBO50" s="214"/>
      <c r="IBP50" s="214"/>
      <c r="IBQ50" s="214"/>
      <c r="IBR50" s="214"/>
      <c r="IBS50" s="214"/>
      <c r="IBT50" s="214"/>
      <c r="IBU50" s="214"/>
      <c r="IBV50" s="214"/>
      <c r="IBW50" s="214"/>
      <c r="IBX50" s="214"/>
      <c r="IBY50" s="214"/>
      <c r="IBZ50" s="214"/>
      <c r="ICA50" s="214"/>
      <c r="ICB50" s="214"/>
      <c r="ICC50" s="214"/>
      <c r="ICD50" s="214"/>
      <c r="ICE50" s="214"/>
      <c r="ICF50" s="214"/>
      <c r="ICG50" s="214"/>
      <c r="ICH50" s="214"/>
      <c r="ICI50" s="214"/>
      <c r="ICJ50" s="214"/>
      <c r="ICK50" s="214"/>
      <c r="ICL50" s="214"/>
      <c r="ICM50" s="214"/>
      <c r="ICN50" s="214"/>
      <c r="ICO50" s="214"/>
      <c r="ICP50" s="214"/>
      <c r="ICQ50" s="214"/>
      <c r="ICR50" s="214"/>
      <c r="ICS50" s="214"/>
      <c r="ICT50" s="214"/>
      <c r="ICU50" s="214"/>
      <c r="ICV50" s="214"/>
      <c r="ICW50" s="214"/>
      <c r="ICX50" s="214"/>
      <c r="ICY50" s="214"/>
      <c r="ICZ50" s="214"/>
      <c r="IDA50" s="214"/>
      <c r="IDB50" s="214"/>
      <c r="IDC50" s="214"/>
      <c r="IDD50" s="214"/>
      <c r="IDE50" s="214"/>
      <c r="IDF50" s="214"/>
      <c r="IDG50" s="214"/>
      <c r="IDH50" s="214"/>
      <c r="IDI50" s="214"/>
      <c r="IDJ50" s="214"/>
      <c r="IDK50" s="214"/>
      <c r="IDL50" s="214"/>
      <c r="IDM50" s="214"/>
      <c r="IDN50" s="214"/>
      <c r="IDO50" s="214"/>
      <c r="IDP50" s="214"/>
      <c r="IDQ50" s="214"/>
      <c r="IDR50" s="214"/>
      <c r="IDS50" s="214"/>
      <c r="IDT50" s="214"/>
      <c r="IDU50" s="214"/>
      <c r="IDV50" s="214"/>
      <c r="IDW50" s="214"/>
      <c r="IDX50" s="214"/>
      <c r="IDY50" s="214"/>
      <c r="IDZ50" s="214"/>
      <c r="IEA50" s="214"/>
      <c r="IEB50" s="214"/>
      <c r="IEC50" s="214"/>
      <c r="IED50" s="214"/>
      <c r="IEE50" s="214"/>
      <c r="IEF50" s="214"/>
      <c r="IEG50" s="214"/>
      <c r="IEH50" s="214"/>
      <c r="IEI50" s="214"/>
      <c r="IEJ50" s="214"/>
      <c r="IEK50" s="214"/>
      <c r="IEL50" s="214"/>
      <c r="IEM50" s="214"/>
      <c r="IEN50" s="214"/>
      <c r="IEO50" s="214"/>
      <c r="IEP50" s="214"/>
      <c r="IEQ50" s="214"/>
      <c r="IER50" s="214"/>
      <c r="IES50" s="214"/>
      <c r="IET50" s="214"/>
      <c r="IEU50" s="214"/>
      <c r="IEV50" s="214"/>
      <c r="IEW50" s="214"/>
      <c r="IEX50" s="214"/>
      <c r="IEY50" s="214"/>
      <c r="IEZ50" s="214"/>
      <c r="IFA50" s="214"/>
      <c r="IFB50" s="214"/>
      <c r="IFC50" s="214"/>
      <c r="IFD50" s="214"/>
      <c r="IFE50" s="214"/>
      <c r="IFF50" s="214"/>
      <c r="IFG50" s="214"/>
      <c r="IFH50" s="214"/>
      <c r="IFI50" s="214"/>
      <c r="IFJ50" s="214"/>
      <c r="IFK50" s="214"/>
      <c r="IFL50" s="214"/>
      <c r="IFM50" s="214"/>
      <c r="IFN50" s="214"/>
      <c r="IFO50" s="214"/>
      <c r="IFP50" s="214"/>
      <c r="IFQ50" s="214"/>
      <c r="IFR50" s="214"/>
      <c r="IFS50" s="214"/>
      <c r="IFT50" s="214"/>
      <c r="IFU50" s="214"/>
      <c r="IFV50" s="214"/>
      <c r="IFW50" s="214"/>
      <c r="IFX50" s="214"/>
      <c r="IFY50" s="214"/>
      <c r="IFZ50" s="214"/>
      <c r="IGA50" s="214"/>
      <c r="IGB50" s="214"/>
      <c r="IGC50" s="214"/>
      <c r="IGD50" s="214"/>
      <c r="IGE50" s="214"/>
      <c r="IGF50" s="214"/>
      <c r="IGG50" s="214"/>
      <c r="IGH50" s="214"/>
      <c r="IGI50" s="214"/>
      <c r="IGJ50" s="214"/>
      <c r="IGK50" s="214"/>
      <c r="IGL50" s="214"/>
      <c r="IGM50" s="214"/>
      <c r="IGN50" s="214"/>
      <c r="IGO50" s="214"/>
      <c r="IGP50" s="214"/>
      <c r="IGQ50" s="214"/>
      <c r="IGR50" s="214"/>
      <c r="IGS50" s="214"/>
      <c r="IGT50" s="214"/>
      <c r="IGU50" s="214"/>
      <c r="IGV50" s="214"/>
      <c r="IGW50" s="214"/>
      <c r="IGX50" s="214"/>
      <c r="IGY50" s="214"/>
      <c r="IGZ50" s="214"/>
      <c r="IHA50" s="214"/>
      <c r="IHB50" s="214"/>
      <c r="IHC50" s="214"/>
      <c r="IHD50" s="214"/>
      <c r="IHE50" s="214"/>
      <c r="IHF50" s="214"/>
      <c r="IHG50" s="214"/>
      <c r="IHH50" s="214"/>
      <c r="IHI50" s="214"/>
      <c r="IHJ50" s="214"/>
      <c r="IHK50" s="214"/>
      <c r="IHL50" s="214"/>
      <c r="IHM50" s="214"/>
      <c r="IHN50" s="214"/>
      <c r="IHO50" s="214"/>
      <c r="IHP50" s="214"/>
      <c r="IHQ50" s="214"/>
      <c r="IHR50" s="214"/>
      <c r="IHS50" s="214"/>
      <c r="IHT50" s="214"/>
      <c r="IHU50" s="214"/>
      <c r="IHV50" s="214"/>
      <c r="IHW50" s="214"/>
      <c r="IHX50" s="214"/>
      <c r="IHY50" s="214"/>
      <c r="IHZ50" s="214"/>
      <c r="IIA50" s="214"/>
      <c r="IIB50" s="214"/>
      <c r="IIC50" s="214"/>
      <c r="IID50" s="214"/>
      <c r="IIE50" s="214"/>
      <c r="IIF50" s="214"/>
      <c r="IIG50" s="214"/>
      <c r="IIH50" s="214"/>
      <c r="III50" s="214"/>
      <c r="IIJ50" s="214"/>
      <c r="IIK50" s="214"/>
      <c r="IIL50" s="214"/>
      <c r="IIM50" s="214"/>
      <c r="IIN50" s="214"/>
      <c r="IIO50" s="214"/>
      <c r="IIP50" s="214"/>
      <c r="IIQ50" s="214"/>
      <c r="IIR50" s="214"/>
      <c r="IIS50" s="214"/>
      <c r="IIT50" s="214"/>
      <c r="IIU50" s="214"/>
      <c r="IIV50" s="214"/>
      <c r="IIW50" s="214"/>
      <c r="IIX50" s="214"/>
      <c r="IIY50" s="214"/>
      <c r="IIZ50" s="214"/>
      <c r="IJA50" s="214"/>
      <c r="IJB50" s="214"/>
      <c r="IJC50" s="214"/>
      <c r="IJD50" s="214"/>
      <c r="IJE50" s="214"/>
      <c r="IJF50" s="214"/>
      <c r="IJG50" s="214"/>
      <c r="IJH50" s="214"/>
      <c r="IJI50" s="214"/>
      <c r="IJJ50" s="214"/>
      <c r="IJK50" s="214"/>
      <c r="IJL50" s="214"/>
      <c r="IJM50" s="214"/>
      <c r="IJN50" s="214"/>
      <c r="IJO50" s="214"/>
      <c r="IJP50" s="214"/>
      <c r="IJQ50" s="214"/>
      <c r="IJR50" s="214"/>
      <c r="IJS50" s="214"/>
      <c r="IJT50" s="214"/>
      <c r="IJU50" s="214"/>
      <c r="IJV50" s="214"/>
      <c r="IJW50" s="214"/>
      <c r="IJX50" s="214"/>
      <c r="IJY50" s="214"/>
      <c r="IJZ50" s="214"/>
      <c r="IKA50" s="214"/>
      <c r="IKB50" s="214"/>
      <c r="IKC50" s="214"/>
      <c r="IKD50" s="214"/>
      <c r="IKE50" s="214"/>
      <c r="IKF50" s="214"/>
      <c r="IKG50" s="214"/>
      <c r="IKH50" s="214"/>
      <c r="IKI50" s="214"/>
      <c r="IKJ50" s="214"/>
      <c r="IKK50" s="214"/>
      <c r="IKL50" s="214"/>
      <c r="IKM50" s="214"/>
      <c r="IKN50" s="214"/>
      <c r="IKO50" s="214"/>
      <c r="IKP50" s="214"/>
      <c r="IKQ50" s="214"/>
      <c r="IKR50" s="214"/>
      <c r="IKS50" s="214"/>
      <c r="IKT50" s="214"/>
      <c r="IKU50" s="214"/>
      <c r="IKV50" s="214"/>
      <c r="IKW50" s="214"/>
      <c r="IKX50" s="214"/>
      <c r="IKY50" s="214"/>
      <c r="IKZ50" s="214"/>
      <c r="ILA50" s="214"/>
      <c r="ILB50" s="214"/>
      <c r="ILC50" s="214"/>
      <c r="ILD50" s="214"/>
      <c r="ILE50" s="214"/>
      <c r="ILF50" s="214"/>
      <c r="ILG50" s="214"/>
      <c r="ILH50" s="214"/>
      <c r="ILI50" s="214"/>
      <c r="ILJ50" s="214"/>
      <c r="ILK50" s="214"/>
      <c r="ILL50" s="214"/>
      <c r="ILM50" s="214"/>
      <c r="ILN50" s="214"/>
      <c r="ILO50" s="214"/>
      <c r="ILP50" s="214"/>
      <c r="ILQ50" s="214"/>
      <c r="ILR50" s="214"/>
      <c r="ILS50" s="214"/>
      <c r="ILT50" s="214"/>
      <c r="ILU50" s="214"/>
      <c r="ILV50" s="214"/>
      <c r="ILW50" s="214"/>
      <c r="ILX50" s="214"/>
      <c r="ILY50" s="214"/>
      <c r="ILZ50" s="214"/>
      <c r="IMA50" s="214"/>
      <c r="IMB50" s="214"/>
      <c r="IMC50" s="214"/>
      <c r="IMD50" s="214"/>
      <c r="IME50" s="214"/>
      <c r="IMF50" s="214"/>
      <c r="IMG50" s="214"/>
      <c r="IMH50" s="214"/>
      <c r="IMI50" s="214"/>
      <c r="IMJ50" s="214"/>
      <c r="IMK50" s="214"/>
      <c r="IML50" s="214"/>
      <c r="IMM50" s="214"/>
      <c r="IMN50" s="214"/>
      <c r="IMO50" s="214"/>
      <c r="IMP50" s="214"/>
      <c r="IMQ50" s="214"/>
      <c r="IMR50" s="214"/>
      <c r="IMS50" s="214"/>
      <c r="IMT50" s="214"/>
      <c r="IMU50" s="214"/>
      <c r="IMV50" s="214"/>
      <c r="IMW50" s="214"/>
      <c r="IMX50" s="214"/>
      <c r="IMY50" s="214"/>
      <c r="IMZ50" s="214"/>
      <c r="INA50" s="214"/>
      <c r="INB50" s="214"/>
      <c r="INC50" s="214"/>
      <c r="IND50" s="214"/>
      <c r="INE50" s="214"/>
      <c r="INF50" s="214"/>
      <c r="ING50" s="214"/>
      <c r="INH50" s="214"/>
      <c r="INI50" s="214"/>
      <c r="INJ50" s="214"/>
      <c r="INK50" s="214"/>
      <c r="INL50" s="214"/>
      <c r="INM50" s="214"/>
      <c r="INN50" s="214"/>
      <c r="INO50" s="214"/>
      <c r="INP50" s="214"/>
      <c r="INQ50" s="214"/>
      <c r="INR50" s="214"/>
      <c r="INS50" s="214"/>
      <c r="INT50" s="214"/>
      <c r="INU50" s="214"/>
      <c r="INV50" s="214"/>
      <c r="INW50" s="214"/>
      <c r="INX50" s="214"/>
      <c r="INY50" s="214"/>
      <c r="INZ50" s="214"/>
      <c r="IOA50" s="214"/>
      <c r="IOB50" s="214"/>
      <c r="IOC50" s="214"/>
      <c r="IOD50" s="214"/>
      <c r="IOE50" s="214"/>
      <c r="IOF50" s="214"/>
      <c r="IOG50" s="214"/>
      <c r="IOH50" s="214"/>
      <c r="IOI50" s="214"/>
      <c r="IOJ50" s="214"/>
      <c r="IOK50" s="214"/>
      <c r="IOL50" s="214"/>
      <c r="IOM50" s="214"/>
      <c r="ION50" s="214"/>
      <c r="IOO50" s="214"/>
      <c r="IOP50" s="214"/>
      <c r="IOQ50" s="214"/>
      <c r="IOR50" s="214"/>
      <c r="IOS50" s="214"/>
      <c r="IOT50" s="214"/>
      <c r="IOU50" s="214"/>
      <c r="IOV50" s="214"/>
      <c r="IOW50" s="214"/>
      <c r="IOX50" s="214"/>
      <c r="IOY50" s="214"/>
      <c r="IOZ50" s="214"/>
      <c r="IPA50" s="214"/>
      <c r="IPB50" s="214"/>
      <c r="IPC50" s="214"/>
      <c r="IPD50" s="214"/>
      <c r="IPE50" s="214"/>
      <c r="IPF50" s="214"/>
      <c r="IPG50" s="214"/>
      <c r="IPH50" s="214"/>
      <c r="IPI50" s="214"/>
      <c r="IPJ50" s="214"/>
      <c r="IPK50" s="214"/>
      <c r="IPL50" s="214"/>
      <c r="IPM50" s="214"/>
      <c r="IPN50" s="214"/>
      <c r="IPO50" s="214"/>
      <c r="IPP50" s="214"/>
      <c r="IPQ50" s="214"/>
      <c r="IPR50" s="214"/>
      <c r="IPS50" s="214"/>
      <c r="IPT50" s="214"/>
      <c r="IPU50" s="214"/>
      <c r="IPV50" s="214"/>
      <c r="IPW50" s="214"/>
      <c r="IPX50" s="214"/>
      <c r="IPY50" s="214"/>
      <c r="IPZ50" s="214"/>
      <c r="IQA50" s="214"/>
      <c r="IQB50" s="214"/>
      <c r="IQC50" s="214"/>
      <c r="IQD50" s="214"/>
      <c r="IQE50" s="214"/>
      <c r="IQF50" s="214"/>
      <c r="IQG50" s="214"/>
      <c r="IQH50" s="214"/>
      <c r="IQI50" s="214"/>
      <c r="IQJ50" s="214"/>
      <c r="IQK50" s="214"/>
      <c r="IQL50" s="214"/>
      <c r="IQM50" s="214"/>
      <c r="IQN50" s="214"/>
      <c r="IQO50" s="214"/>
      <c r="IQP50" s="214"/>
      <c r="IQQ50" s="214"/>
      <c r="IQR50" s="214"/>
      <c r="IQS50" s="214"/>
      <c r="IQT50" s="214"/>
      <c r="IQU50" s="214"/>
      <c r="IQV50" s="214"/>
      <c r="IQW50" s="214"/>
      <c r="IQX50" s="214"/>
      <c r="IQY50" s="214"/>
      <c r="IQZ50" s="214"/>
      <c r="IRA50" s="214"/>
      <c r="IRB50" s="214"/>
      <c r="IRC50" s="214"/>
      <c r="IRD50" s="214"/>
      <c r="IRE50" s="214"/>
      <c r="IRF50" s="214"/>
      <c r="IRG50" s="214"/>
      <c r="IRH50" s="214"/>
      <c r="IRI50" s="214"/>
      <c r="IRJ50" s="214"/>
      <c r="IRK50" s="214"/>
      <c r="IRL50" s="214"/>
      <c r="IRM50" s="214"/>
      <c r="IRN50" s="214"/>
      <c r="IRO50" s="214"/>
      <c r="IRP50" s="214"/>
      <c r="IRQ50" s="214"/>
      <c r="IRR50" s="214"/>
      <c r="IRS50" s="214"/>
      <c r="IRT50" s="214"/>
      <c r="IRU50" s="214"/>
      <c r="IRV50" s="214"/>
      <c r="IRW50" s="214"/>
      <c r="IRX50" s="214"/>
      <c r="IRY50" s="214"/>
      <c r="IRZ50" s="214"/>
      <c r="ISA50" s="214"/>
      <c r="ISB50" s="214"/>
      <c r="ISC50" s="214"/>
      <c r="ISD50" s="214"/>
      <c r="ISE50" s="214"/>
      <c r="ISF50" s="214"/>
      <c r="ISG50" s="214"/>
      <c r="ISH50" s="214"/>
      <c r="ISI50" s="214"/>
      <c r="ISJ50" s="214"/>
      <c r="ISK50" s="214"/>
      <c r="ISL50" s="214"/>
      <c r="ISM50" s="214"/>
      <c r="ISN50" s="214"/>
      <c r="ISO50" s="214"/>
      <c r="ISP50" s="214"/>
      <c r="ISQ50" s="214"/>
      <c r="ISR50" s="214"/>
      <c r="ISS50" s="214"/>
      <c r="IST50" s="214"/>
      <c r="ISU50" s="214"/>
      <c r="ISV50" s="214"/>
      <c r="ISW50" s="214"/>
      <c r="ISX50" s="214"/>
      <c r="ISY50" s="214"/>
      <c r="ISZ50" s="214"/>
      <c r="ITA50" s="214"/>
      <c r="ITB50" s="214"/>
      <c r="ITC50" s="214"/>
      <c r="ITD50" s="214"/>
      <c r="ITE50" s="214"/>
      <c r="ITF50" s="214"/>
      <c r="ITG50" s="214"/>
      <c r="ITH50" s="214"/>
      <c r="ITI50" s="214"/>
      <c r="ITJ50" s="214"/>
      <c r="ITK50" s="214"/>
      <c r="ITL50" s="214"/>
      <c r="ITM50" s="214"/>
      <c r="ITN50" s="214"/>
      <c r="ITO50" s="214"/>
      <c r="ITP50" s="214"/>
      <c r="ITQ50" s="214"/>
      <c r="ITR50" s="214"/>
      <c r="ITS50" s="214"/>
      <c r="ITT50" s="214"/>
      <c r="ITU50" s="214"/>
      <c r="ITV50" s="214"/>
      <c r="ITW50" s="214"/>
      <c r="ITX50" s="214"/>
      <c r="ITY50" s="214"/>
      <c r="ITZ50" s="214"/>
      <c r="IUA50" s="214"/>
      <c r="IUB50" s="214"/>
      <c r="IUC50" s="214"/>
      <c r="IUD50" s="214"/>
      <c r="IUE50" s="214"/>
      <c r="IUF50" s="214"/>
      <c r="IUG50" s="214"/>
      <c r="IUH50" s="214"/>
      <c r="IUI50" s="214"/>
      <c r="IUJ50" s="214"/>
      <c r="IUK50" s="214"/>
      <c r="IUL50" s="214"/>
      <c r="IUM50" s="214"/>
      <c r="IUN50" s="214"/>
      <c r="IUO50" s="214"/>
      <c r="IUP50" s="214"/>
      <c r="IUQ50" s="214"/>
      <c r="IUR50" s="214"/>
      <c r="IUS50" s="214"/>
      <c r="IUT50" s="214"/>
      <c r="IUU50" s="214"/>
      <c r="IUV50" s="214"/>
      <c r="IUW50" s="214"/>
      <c r="IUX50" s="214"/>
      <c r="IUY50" s="214"/>
      <c r="IUZ50" s="214"/>
      <c r="IVA50" s="214"/>
      <c r="IVB50" s="214"/>
      <c r="IVC50" s="214"/>
      <c r="IVD50" s="214"/>
      <c r="IVE50" s="214"/>
      <c r="IVF50" s="214"/>
      <c r="IVG50" s="214"/>
      <c r="IVH50" s="214"/>
      <c r="IVI50" s="214"/>
      <c r="IVJ50" s="214"/>
      <c r="IVK50" s="214"/>
      <c r="IVL50" s="214"/>
      <c r="IVM50" s="214"/>
      <c r="IVN50" s="214"/>
      <c r="IVO50" s="214"/>
      <c r="IVP50" s="214"/>
      <c r="IVQ50" s="214"/>
      <c r="IVR50" s="214"/>
      <c r="IVS50" s="214"/>
      <c r="IVT50" s="214"/>
      <c r="IVU50" s="214"/>
      <c r="IVV50" s="214"/>
      <c r="IVW50" s="214"/>
      <c r="IVX50" s="214"/>
      <c r="IVY50" s="214"/>
      <c r="IVZ50" s="214"/>
      <c r="IWA50" s="214"/>
      <c r="IWB50" s="214"/>
      <c r="IWC50" s="214"/>
      <c r="IWD50" s="214"/>
      <c r="IWE50" s="214"/>
      <c r="IWF50" s="214"/>
      <c r="IWG50" s="214"/>
      <c r="IWH50" s="214"/>
      <c r="IWI50" s="214"/>
      <c r="IWJ50" s="214"/>
      <c r="IWK50" s="214"/>
      <c r="IWL50" s="214"/>
      <c r="IWM50" s="214"/>
      <c r="IWN50" s="214"/>
      <c r="IWO50" s="214"/>
      <c r="IWP50" s="214"/>
      <c r="IWQ50" s="214"/>
      <c r="IWR50" s="214"/>
      <c r="IWS50" s="214"/>
      <c r="IWT50" s="214"/>
      <c r="IWU50" s="214"/>
      <c r="IWV50" s="214"/>
      <c r="IWW50" s="214"/>
      <c r="IWX50" s="214"/>
      <c r="IWY50" s="214"/>
      <c r="IWZ50" s="214"/>
      <c r="IXA50" s="214"/>
      <c r="IXB50" s="214"/>
      <c r="IXC50" s="214"/>
      <c r="IXD50" s="214"/>
      <c r="IXE50" s="214"/>
      <c r="IXF50" s="214"/>
      <c r="IXG50" s="214"/>
      <c r="IXH50" s="214"/>
      <c r="IXI50" s="214"/>
      <c r="IXJ50" s="214"/>
      <c r="IXK50" s="214"/>
      <c r="IXL50" s="214"/>
      <c r="IXM50" s="214"/>
      <c r="IXN50" s="214"/>
      <c r="IXO50" s="214"/>
      <c r="IXP50" s="214"/>
      <c r="IXQ50" s="214"/>
      <c r="IXR50" s="214"/>
      <c r="IXS50" s="214"/>
      <c r="IXT50" s="214"/>
      <c r="IXU50" s="214"/>
      <c r="IXV50" s="214"/>
      <c r="IXW50" s="214"/>
      <c r="IXX50" s="214"/>
      <c r="IXY50" s="214"/>
      <c r="IXZ50" s="214"/>
      <c r="IYA50" s="214"/>
      <c r="IYB50" s="214"/>
      <c r="IYC50" s="214"/>
      <c r="IYD50" s="214"/>
      <c r="IYE50" s="214"/>
      <c r="IYF50" s="214"/>
      <c r="IYG50" s="214"/>
      <c r="IYH50" s="214"/>
      <c r="IYI50" s="214"/>
      <c r="IYJ50" s="214"/>
      <c r="IYK50" s="214"/>
      <c r="IYL50" s="214"/>
      <c r="IYM50" s="214"/>
      <c r="IYN50" s="214"/>
      <c r="IYO50" s="214"/>
      <c r="IYP50" s="214"/>
      <c r="IYQ50" s="214"/>
      <c r="IYR50" s="214"/>
      <c r="IYS50" s="214"/>
      <c r="IYT50" s="214"/>
      <c r="IYU50" s="214"/>
      <c r="IYV50" s="214"/>
      <c r="IYW50" s="214"/>
      <c r="IYX50" s="214"/>
      <c r="IYY50" s="214"/>
      <c r="IYZ50" s="214"/>
      <c r="IZA50" s="214"/>
      <c r="IZB50" s="214"/>
      <c r="IZC50" s="214"/>
      <c r="IZD50" s="214"/>
      <c r="IZE50" s="214"/>
      <c r="IZF50" s="214"/>
      <c r="IZG50" s="214"/>
      <c r="IZH50" s="214"/>
      <c r="IZI50" s="214"/>
      <c r="IZJ50" s="214"/>
      <c r="IZK50" s="214"/>
      <c r="IZL50" s="214"/>
      <c r="IZM50" s="214"/>
      <c r="IZN50" s="214"/>
      <c r="IZO50" s="214"/>
      <c r="IZP50" s="214"/>
      <c r="IZQ50" s="214"/>
      <c r="IZR50" s="214"/>
      <c r="IZS50" s="214"/>
      <c r="IZT50" s="214"/>
      <c r="IZU50" s="214"/>
      <c r="IZV50" s="214"/>
      <c r="IZW50" s="214"/>
      <c r="IZX50" s="214"/>
      <c r="IZY50" s="214"/>
      <c r="IZZ50" s="214"/>
      <c r="JAA50" s="214"/>
      <c r="JAB50" s="214"/>
      <c r="JAC50" s="214"/>
      <c r="JAD50" s="214"/>
      <c r="JAE50" s="214"/>
      <c r="JAF50" s="214"/>
      <c r="JAG50" s="214"/>
      <c r="JAH50" s="214"/>
      <c r="JAI50" s="214"/>
      <c r="JAJ50" s="214"/>
      <c r="JAK50" s="214"/>
      <c r="JAL50" s="214"/>
      <c r="JAM50" s="214"/>
      <c r="JAN50" s="214"/>
      <c r="JAO50" s="214"/>
      <c r="JAP50" s="214"/>
      <c r="JAQ50" s="214"/>
      <c r="JAR50" s="214"/>
      <c r="JAS50" s="214"/>
      <c r="JAT50" s="214"/>
      <c r="JAU50" s="214"/>
      <c r="JAV50" s="214"/>
      <c r="JAW50" s="214"/>
      <c r="JAX50" s="214"/>
      <c r="JAY50" s="214"/>
      <c r="JAZ50" s="214"/>
      <c r="JBA50" s="214"/>
      <c r="JBB50" s="214"/>
      <c r="JBC50" s="214"/>
      <c r="JBD50" s="214"/>
      <c r="JBE50" s="214"/>
      <c r="JBF50" s="214"/>
      <c r="JBG50" s="214"/>
      <c r="JBH50" s="214"/>
      <c r="JBI50" s="214"/>
      <c r="JBJ50" s="214"/>
      <c r="JBK50" s="214"/>
      <c r="JBL50" s="214"/>
      <c r="JBM50" s="214"/>
      <c r="JBN50" s="214"/>
      <c r="JBO50" s="214"/>
      <c r="JBP50" s="214"/>
      <c r="JBQ50" s="214"/>
      <c r="JBR50" s="214"/>
      <c r="JBS50" s="214"/>
      <c r="JBT50" s="214"/>
      <c r="JBU50" s="214"/>
      <c r="JBV50" s="214"/>
      <c r="JBW50" s="214"/>
      <c r="JBX50" s="214"/>
      <c r="JBY50" s="214"/>
      <c r="JBZ50" s="214"/>
      <c r="JCA50" s="214"/>
      <c r="JCB50" s="214"/>
      <c r="JCC50" s="214"/>
      <c r="JCD50" s="214"/>
      <c r="JCE50" s="214"/>
      <c r="JCF50" s="214"/>
      <c r="JCG50" s="214"/>
      <c r="JCH50" s="214"/>
      <c r="JCI50" s="214"/>
      <c r="JCJ50" s="214"/>
      <c r="JCK50" s="214"/>
      <c r="JCL50" s="214"/>
      <c r="JCM50" s="214"/>
      <c r="JCN50" s="214"/>
      <c r="JCO50" s="214"/>
      <c r="JCP50" s="214"/>
      <c r="JCQ50" s="214"/>
      <c r="JCR50" s="214"/>
      <c r="JCS50" s="214"/>
      <c r="JCT50" s="214"/>
      <c r="JCU50" s="214"/>
      <c r="JCV50" s="214"/>
      <c r="JCW50" s="214"/>
      <c r="JCX50" s="214"/>
      <c r="JCY50" s="214"/>
      <c r="JCZ50" s="214"/>
      <c r="JDA50" s="214"/>
      <c r="JDB50" s="214"/>
      <c r="JDC50" s="214"/>
      <c r="JDD50" s="214"/>
      <c r="JDE50" s="214"/>
      <c r="JDF50" s="214"/>
      <c r="JDG50" s="214"/>
      <c r="JDH50" s="214"/>
      <c r="JDI50" s="214"/>
      <c r="JDJ50" s="214"/>
      <c r="JDK50" s="214"/>
      <c r="JDL50" s="214"/>
      <c r="JDM50" s="214"/>
      <c r="JDN50" s="214"/>
      <c r="JDO50" s="214"/>
      <c r="JDP50" s="214"/>
      <c r="JDQ50" s="214"/>
      <c r="JDR50" s="214"/>
      <c r="JDS50" s="214"/>
      <c r="JDT50" s="214"/>
      <c r="JDU50" s="214"/>
      <c r="JDV50" s="214"/>
      <c r="JDW50" s="214"/>
      <c r="JDX50" s="214"/>
      <c r="JDY50" s="214"/>
      <c r="JDZ50" s="214"/>
      <c r="JEA50" s="214"/>
      <c r="JEB50" s="214"/>
      <c r="JEC50" s="214"/>
      <c r="JED50" s="214"/>
      <c r="JEE50" s="214"/>
      <c r="JEF50" s="214"/>
      <c r="JEG50" s="214"/>
      <c r="JEH50" s="214"/>
      <c r="JEI50" s="214"/>
      <c r="JEJ50" s="214"/>
      <c r="JEK50" s="214"/>
      <c r="JEL50" s="214"/>
      <c r="JEM50" s="214"/>
      <c r="JEN50" s="214"/>
      <c r="JEO50" s="214"/>
      <c r="JEP50" s="214"/>
      <c r="JEQ50" s="214"/>
      <c r="JER50" s="214"/>
      <c r="JES50" s="214"/>
      <c r="JET50" s="214"/>
      <c r="JEU50" s="214"/>
      <c r="JEV50" s="214"/>
      <c r="JEW50" s="214"/>
      <c r="JEX50" s="214"/>
      <c r="JEY50" s="214"/>
      <c r="JEZ50" s="214"/>
      <c r="JFA50" s="214"/>
      <c r="JFB50" s="214"/>
      <c r="JFC50" s="214"/>
      <c r="JFD50" s="214"/>
      <c r="JFE50" s="214"/>
      <c r="JFF50" s="214"/>
      <c r="JFG50" s="214"/>
      <c r="JFH50" s="214"/>
      <c r="JFI50" s="214"/>
      <c r="JFJ50" s="214"/>
      <c r="JFK50" s="214"/>
      <c r="JFL50" s="214"/>
      <c r="JFM50" s="214"/>
      <c r="JFN50" s="214"/>
      <c r="JFO50" s="214"/>
      <c r="JFP50" s="214"/>
      <c r="JFQ50" s="214"/>
      <c r="JFR50" s="214"/>
      <c r="JFS50" s="214"/>
      <c r="JFT50" s="214"/>
      <c r="JFU50" s="214"/>
      <c r="JFV50" s="214"/>
      <c r="JFW50" s="214"/>
      <c r="JFX50" s="214"/>
      <c r="JFY50" s="214"/>
      <c r="JFZ50" s="214"/>
      <c r="JGA50" s="214"/>
      <c r="JGB50" s="214"/>
      <c r="JGC50" s="214"/>
      <c r="JGD50" s="214"/>
      <c r="JGE50" s="214"/>
      <c r="JGF50" s="214"/>
      <c r="JGG50" s="214"/>
      <c r="JGH50" s="214"/>
      <c r="JGI50" s="214"/>
      <c r="JGJ50" s="214"/>
      <c r="JGK50" s="214"/>
      <c r="JGL50" s="214"/>
      <c r="JGM50" s="214"/>
      <c r="JGN50" s="214"/>
      <c r="JGO50" s="214"/>
      <c r="JGP50" s="214"/>
      <c r="JGQ50" s="214"/>
      <c r="JGR50" s="214"/>
      <c r="JGS50" s="214"/>
      <c r="JGT50" s="214"/>
      <c r="JGU50" s="214"/>
      <c r="JGV50" s="214"/>
      <c r="JGW50" s="214"/>
      <c r="JGX50" s="214"/>
      <c r="JGY50" s="214"/>
      <c r="JGZ50" s="214"/>
      <c r="JHA50" s="214"/>
      <c r="JHB50" s="214"/>
      <c r="JHC50" s="214"/>
      <c r="JHD50" s="214"/>
      <c r="JHE50" s="214"/>
      <c r="JHF50" s="214"/>
      <c r="JHG50" s="214"/>
      <c r="JHH50" s="214"/>
      <c r="JHI50" s="214"/>
      <c r="JHJ50" s="214"/>
      <c r="JHK50" s="214"/>
      <c r="JHL50" s="214"/>
      <c r="JHM50" s="214"/>
      <c r="JHN50" s="214"/>
      <c r="JHO50" s="214"/>
      <c r="JHP50" s="214"/>
      <c r="JHQ50" s="214"/>
      <c r="JHR50" s="214"/>
      <c r="JHS50" s="214"/>
      <c r="JHT50" s="214"/>
      <c r="JHU50" s="214"/>
      <c r="JHV50" s="214"/>
      <c r="JHW50" s="214"/>
      <c r="JHX50" s="214"/>
      <c r="JHY50" s="214"/>
      <c r="JHZ50" s="214"/>
      <c r="JIA50" s="214"/>
      <c r="JIB50" s="214"/>
      <c r="JIC50" s="214"/>
      <c r="JID50" s="214"/>
      <c r="JIE50" s="214"/>
      <c r="JIF50" s="214"/>
      <c r="JIG50" s="214"/>
      <c r="JIH50" s="214"/>
      <c r="JII50" s="214"/>
      <c r="JIJ50" s="214"/>
      <c r="JIK50" s="214"/>
      <c r="JIL50" s="214"/>
      <c r="JIM50" s="214"/>
      <c r="JIN50" s="214"/>
      <c r="JIO50" s="214"/>
      <c r="JIP50" s="214"/>
      <c r="JIQ50" s="214"/>
      <c r="JIR50" s="214"/>
      <c r="JIS50" s="214"/>
      <c r="JIT50" s="214"/>
      <c r="JIU50" s="214"/>
      <c r="JIV50" s="214"/>
      <c r="JIW50" s="214"/>
      <c r="JIX50" s="214"/>
      <c r="JIY50" s="214"/>
      <c r="JIZ50" s="214"/>
      <c r="JJA50" s="214"/>
      <c r="JJB50" s="214"/>
      <c r="JJC50" s="214"/>
      <c r="JJD50" s="214"/>
      <c r="JJE50" s="214"/>
      <c r="JJF50" s="214"/>
      <c r="JJG50" s="214"/>
      <c r="JJH50" s="214"/>
      <c r="JJI50" s="214"/>
      <c r="JJJ50" s="214"/>
      <c r="JJK50" s="214"/>
      <c r="JJL50" s="214"/>
      <c r="JJM50" s="214"/>
      <c r="JJN50" s="214"/>
      <c r="JJO50" s="214"/>
      <c r="JJP50" s="214"/>
      <c r="JJQ50" s="214"/>
      <c r="JJR50" s="214"/>
      <c r="JJS50" s="214"/>
      <c r="JJT50" s="214"/>
      <c r="JJU50" s="214"/>
      <c r="JJV50" s="214"/>
      <c r="JJW50" s="214"/>
      <c r="JJX50" s="214"/>
      <c r="JJY50" s="214"/>
      <c r="JJZ50" s="214"/>
      <c r="JKA50" s="214"/>
      <c r="JKB50" s="214"/>
      <c r="JKC50" s="214"/>
      <c r="JKD50" s="214"/>
      <c r="JKE50" s="214"/>
      <c r="JKF50" s="214"/>
      <c r="JKG50" s="214"/>
      <c r="JKH50" s="214"/>
      <c r="JKI50" s="214"/>
      <c r="JKJ50" s="214"/>
      <c r="JKK50" s="214"/>
      <c r="JKL50" s="214"/>
      <c r="JKM50" s="214"/>
      <c r="JKN50" s="214"/>
      <c r="JKO50" s="214"/>
      <c r="JKP50" s="214"/>
      <c r="JKQ50" s="214"/>
      <c r="JKR50" s="214"/>
      <c r="JKS50" s="214"/>
      <c r="JKT50" s="214"/>
      <c r="JKU50" s="214"/>
      <c r="JKV50" s="214"/>
      <c r="JKW50" s="214"/>
      <c r="JKX50" s="214"/>
      <c r="JKY50" s="214"/>
      <c r="JKZ50" s="214"/>
      <c r="JLA50" s="214"/>
      <c r="JLB50" s="214"/>
      <c r="JLC50" s="214"/>
      <c r="JLD50" s="214"/>
      <c r="JLE50" s="214"/>
      <c r="JLF50" s="214"/>
      <c r="JLG50" s="214"/>
      <c r="JLH50" s="214"/>
      <c r="JLI50" s="214"/>
      <c r="JLJ50" s="214"/>
      <c r="JLK50" s="214"/>
      <c r="JLL50" s="214"/>
      <c r="JLM50" s="214"/>
      <c r="JLN50" s="214"/>
      <c r="JLO50" s="214"/>
      <c r="JLP50" s="214"/>
      <c r="JLQ50" s="214"/>
      <c r="JLR50" s="214"/>
      <c r="JLS50" s="214"/>
      <c r="JLT50" s="214"/>
      <c r="JLU50" s="214"/>
      <c r="JLV50" s="214"/>
      <c r="JLW50" s="214"/>
      <c r="JLX50" s="214"/>
      <c r="JLY50" s="214"/>
      <c r="JLZ50" s="214"/>
      <c r="JMA50" s="214"/>
      <c r="JMB50" s="214"/>
      <c r="JMC50" s="214"/>
      <c r="JMD50" s="214"/>
      <c r="JME50" s="214"/>
      <c r="JMF50" s="214"/>
      <c r="JMG50" s="214"/>
      <c r="JMH50" s="214"/>
      <c r="JMI50" s="214"/>
      <c r="JMJ50" s="214"/>
      <c r="JMK50" s="214"/>
      <c r="JML50" s="214"/>
      <c r="JMM50" s="214"/>
      <c r="JMN50" s="214"/>
      <c r="JMO50" s="214"/>
      <c r="JMP50" s="214"/>
      <c r="JMQ50" s="214"/>
      <c r="JMR50" s="214"/>
      <c r="JMS50" s="214"/>
      <c r="JMT50" s="214"/>
      <c r="JMU50" s="214"/>
      <c r="JMV50" s="214"/>
      <c r="JMW50" s="214"/>
      <c r="JMX50" s="214"/>
      <c r="JMY50" s="214"/>
      <c r="JMZ50" s="214"/>
      <c r="JNA50" s="214"/>
      <c r="JNB50" s="214"/>
      <c r="JNC50" s="214"/>
      <c r="JND50" s="214"/>
      <c r="JNE50" s="214"/>
      <c r="JNF50" s="214"/>
      <c r="JNG50" s="214"/>
      <c r="JNH50" s="214"/>
      <c r="JNI50" s="214"/>
      <c r="JNJ50" s="214"/>
      <c r="JNK50" s="214"/>
      <c r="JNL50" s="214"/>
      <c r="JNM50" s="214"/>
      <c r="JNN50" s="214"/>
      <c r="JNO50" s="214"/>
      <c r="JNP50" s="214"/>
      <c r="JNQ50" s="214"/>
      <c r="JNR50" s="214"/>
      <c r="JNS50" s="214"/>
      <c r="JNT50" s="214"/>
      <c r="JNU50" s="214"/>
      <c r="JNV50" s="214"/>
      <c r="JNW50" s="214"/>
      <c r="JNX50" s="214"/>
      <c r="JNY50" s="214"/>
      <c r="JNZ50" s="214"/>
      <c r="JOA50" s="214"/>
      <c r="JOB50" s="214"/>
      <c r="JOC50" s="214"/>
      <c r="JOD50" s="214"/>
      <c r="JOE50" s="214"/>
      <c r="JOF50" s="214"/>
      <c r="JOG50" s="214"/>
      <c r="JOH50" s="214"/>
      <c r="JOI50" s="214"/>
      <c r="JOJ50" s="214"/>
      <c r="JOK50" s="214"/>
      <c r="JOL50" s="214"/>
      <c r="JOM50" s="214"/>
      <c r="JON50" s="214"/>
      <c r="JOO50" s="214"/>
      <c r="JOP50" s="214"/>
      <c r="JOQ50" s="214"/>
      <c r="JOR50" s="214"/>
      <c r="JOS50" s="214"/>
      <c r="JOT50" s="214"/>
      <c r="JOU50" s="214"/>
      <c r="JOV50" s="214"/>
      <c r="JOW50" s="214"/>
      <c r="JOX50" s="214"/>
      <c r="JOY50" s="214"/>
      <c r="JOZ50" s="214"/>
      <c r="JPA50" s="214"/>
      <c r="JPB50" s="214"/>
      <c r="JPC50" s="214"/>
      <c r="JPD50" s="214"/>
      <c r="JPE50" s="214"/>
      <c r="JPF50" s="214"/>
      <c r="JPG50" s="214"/>
      <c r="JPH50" s="214"/>
      <c r="JPI50" s="214"/>
      <c r="JPJ50" s="214"/>
      <c r="JPK50" s="214"/>
      <c r="JPL50" s="214"/>
      <c r="JPM50" s="214"/>
      <c r="JPN50" s="214"/>
      <c r="JPO50" s="214"/>
      <c r="JPP50" s="214"/>
      <c r="JPQ50" s="214"/>
      <c r="JPR50" s="214"/>
      <c r="JPS50" s="214"/>
      <c r="JPT50" s="214"/>
      <c r="JPU50" s="214"/>
      <c r="JPV50" s="214"/>
      <c r="JPW50" s="214"/>
      <c r="JPX50" s="214"/>
      <c r="JPY50" s="214"/>
      <c r="JPZ50" s="214"/>
      <c r="JQA50" s="214"/>
      <c r="JQB50" s="214"/>
      <c r="JQC50" s="214"/>
      <c r="JQD50" s="214"/>
      <c r="JQE50" s="214"/>
      <c r="JQF50" s="214"/>
      <c r="JQG50" s="214"/>
      <c r="JQH50" s="214"/>
      <c r="JQI50" s="214"/>
      <c r="JQJ50" s="214"/>
      <c r="JQK50" s="214"/>
      <c r="JQL50" s="214"/>
      <c r="JQM50" s="214"/>
      <c r="JQN50" s="214"/>
      <c r="JQO50" s="214"/>
      <c r="JQP50" s="214"/>
      <c r="JQQ50" s="214"/>
      <c r="JQR50" s="214"/>
      <c r="JQS50" s="214"/>
      <c r="JQT50" s="214"/>
      <c r="JQU50" s="214"/>
      <c r="JQV50" s="214"/>
      <c r="JQW50" s="214"/>
      <c r="JQX50" s="214"/>
      <c r="JQY50" s="214"/>
      <c r="JQZ50" s="214"/>
      <c r="JRA50" s="214"/>
      <c r="JRB50" s="214"/>
      <c r="JRC50" s="214"/>
      <c r="JRD50" s="214"/>
      <c r="JRE50" s="214"/>
      <c r="JRF50" s="214"/>
      <c r="JRG50" s="214"/>
      <c r="JRH50" s="214"/>
      <c r="JRI50" s="214"/>
      <c r="JRJ50" s="214"/>
      <c r="JRK50" s="214"/>
      <c r="JRL50" s="214"/>
      <c r="JRM50" s="214"/>
      <c r="JRN50" s="214"/>
      <c r="JRO50" s="214"/>
      <c r="JRP50" s="214"/>
      <c r="JRQ50" s="214"/>
      <c r="JRR50" s="214"/>
      <c r="JRS50" s="214"/>
      <c r="JRT50" s="214"/>
      <c r="JRU50" s="214"/>
      <c r="JRV50" s="214"/>
      <c r="JRW50" s="214"/>
      <c r="JRX50" s="214"/>
      <c r="JRY50" s="214"/>
      <c r="JRZ50" s="214"/>
      <c r="JSA50" s="214"/>
      <c r="JSB50" s="214"/>
      <c r="JSC50" s="214"/>
      <c r="JSD50" s="214"/>
      <c r="JSE50" s="214"/>
      <c r="JSF50" s="214"/>
      <c r="JSG50" s="214"/>
      <c r="JSH50" s="214"/>
      <c r="JSI50" s="214"/>
      <c r="JSJ50" s="214"/>
      <c r="JSK50" s="214"/>
      <c r="JSL50" s="214"/>
      <c r="JSM50" s="214"/>
      <c r="JSN50" s="214"/>
      <c r="JSO50" s="214"/>
      <c r="JSP50" s="214"/>
      <c r="JSQ50" s="214"/>
      <c r="JSR50" s="214"/>
      <c r="JSS50" s="214"/>
      <c r="JST50" s="214"/>
      <c r="JSU50" s="214"/>
      <c r="JSV50" s="214"/>
      <c r="JSW50" s="214"/>
      <c r="JSX50" s="214"/>
      <c r="JSY50" s="214"/>
      <c r="JSZ50" s="214"/>
      <c r="JTA50" s="214"/>
      <c r="JTB50" s="214"/>
      <c r="JTC50" s="214"/>
      <c r="JTD50" s="214"/>
      <c r="JTE50" s="214"/>
      <c r="JTF50" s="214"/>
      <c r="JTG50" s="214"/>
      <c r="JTH50" s="214"/>
      <c r="JTI50" s="214"/>
      <c r="JTJ50" s="214"/>
      <c r="JTK50" s="214"/>
      <c r="JTL50" s="214"/>
      <c r="JTM50" s="214"/>
      <c r="JTN50" s="214"/>
      <c r="JTO50" s="214"/>
      <c r="JTP50" s="214"/>
      <c r="JTQ50" s="214"/>
      <c r="JTR50" s="214"/>
      <c r="JTS50" s="214"/>
      <c r="JTT50" s="214"/>
      <c r="JTU50" s="214"/>
      <c r="JTV50" s="214"/>
      <c r="JTW50" s="214"/>
      <c r="JTX50" s="214"/>
      <c r="JTY50" s="214"/>
      <c r="JTZ50" s="214"/>
      <c r="JUA50" s="214"/>
      <c r="JUB50" s="214"/>
      <c r="JUC50" s="214"/>
      <c r="JUD50" s="214"/>
      <c r="JUE50" s="214"/>
      <c r="JUF50" s="214"/>
      <c r="JUG50" s="214"/>
      <c r="JUH50" s="214"/>
      <c r="JUI50" s="214"/>
      <c r="JUJ50" s="214"/>
      <c r="JUK50" s="214"/>
      <c r="JUL50" s="214"/>
      <c r="JUM50" s="214"/>
      <c r="JUN50" s="214"/>
      <c r="JUO50" s="214"/>
      <c r="JUP50" s="214"/>
      <c r="JUQ50" s="214"/>
      <c r="JUR50" s="214"/>
      <c r="JUS50" s="214"/>
      <c r="JUT50" s="214"/>
      <c r="JUU50" s="214"/>
      <c r="JUV50" s="214"/>
      <c r="JUW50" s="214"/>
      <c r="JUX50" s="214"/>
      <c r="JUY50" s="214"/>
      <c r="JUZ50" s="214"/>
      <c r="JVA50" s="214"/>
      <c r="JVB50" s="214"/>
      <c r="JVC50" s="214"/>
      <c r="JVD50" s="214"/>
      <c r="JVE50" s="214"/>
      <c r="JVF50" s="214"/>
      <c r="JVG50" s="214"/>
      <c r="JVH50" s="214"/>
      <c r="JVI50" s="214"/>
      <c r="JVJ50" s="214"/>
      <c r="JVK50" s="214"/>
      <c r="JVL50" s="214"/>
      <c r="JVM50" s="214"/>
      <c r="JVN50" s="214"/>
      <c r="JVO50" s="214"/>
      <c r="JVP50" s="214"/>
      <c r="JVQ50" s="214"/>
      <c r="JVR50" s="214"/>
      <c r="JVS50" s="214"/>
      <c r="JVT50" s="214"/>
      <c r="JVU50" s="214"/>
      <c r="JVV50" s="214"/>
      <c r="JVW50" s="214"/>
      <c r="JVX50" s="214"/>
      <c r="JVY50" s="214"/>
      <c r="JVZ50" s="214"/>
      <c r="JWA50" s="214"/>
      <c r="JWB50" s="214"/>
      <c r="JWC50" s="214"/>
      <c r="JWD50" s="214"/>
      <c r="JWE50" s="214"/>
      <c r="JWF50" s="214"/>
      <c r="JWG50" s="214"/>
      <c r="JWH50" s="214"/>
      <c r="JWI50" s="214"/>
      <c r="JWJ50" s="214"/>
      <c r="JWK50" s="214"/>
      <c r="JWL50" s="214"/>
      <c r="JWM50" s="214"/>
      <c r="JWN50" s="214"/>
      <c r="JWO50" s="214"/>
      <c r="JWP50" s="214"/>
      <c r="JWQ50" s="214"/>
      <c r="JWR50" s="214"/>
      <c r="JWS50" s="214"/>
      <c r="JWT50" s="214"/>
      <c r="JWU50" s="214"/>
      <c r="JWV50" s="214"/>
      <c r="JWW50" s="214"/>
      <c r="JWX50" s="214"/>
      <c r="JWY50" s="214"/>
      <c r="JWZ50" s="214"/>
      <c r="JXA50" s="214"/>
      <c r="JXB50" s="214"/>
      <c r="JXC50" s="214"/>
      <c r="JXD50" s="214"/>
      <c r="JXE50" s="214"/>
      <c r="JXF50" s="214"/>
      <c r="JXG50" s="214"/>
      <c r="JXH50" s="214"/>
      <c r="JXI50" s="214"/>
      <c r="JXJ50" s="214"/>
      <c r="JXK50" s="214"/>
      <c r="JXL50" s="214"/>
      <c r="JXM50" s="214"/>
      <c r="JXN50" s="214"/>
      <c r="JXO50" s="214"/>
      <c r="JXP50" s="214"/>
      <c r="JXQ50" s="214"/>
      <c r="JXR50" s="214"/>
      <c r="JXS50" s="214"/>
      <c r="JXT50" s="214"/>
      <c r="JXU50" s="214"/>
      <c r="JXV50" s="214"/>
      <c r="JXW50" s="214"/>
      <c r="JXX50" s="214"/>
      <c r="JXY50" s="214"/>
      <c r="JXZ50" s="214"/>
      <c r="JYA50" s="214"/>
      <c r="JYB50" s="214"/>
      <c r="JYC50" s="214"/>
      <c r="JYD50" s="214"/>
      <c r="JYE50" s="214"/>
      <c r="JYF50" s="214"/>
      <c r="JYG50" s="214"/>
      <c r="JYH50" s="214"/>
      <c r="JYI50" s="214"/>
      <c r="JYJ50" s="214"/>
      <c r="JYK50" s="214"/>
      <c r="JYL50" s="214"/>
      <c r="JYM50" s="214"/>
      <c r="JYN50" s="214"/>
      <c r="JYO50" s="214"/>
      <c r="JYP50" s="214"/>
      <c r="JYQ50" s="214"/>
      <c r="JYR50" s="214"/>
      <c r="JYS50" s="214"/>
      <c r="JYT50" s="214"/>
      <c r="JYU50" s="214"/>
      <c r="JYV50" s="214"/>
      <c r="JYW50" s="214"/>
      <c r="JYX50" s="214"/>
      <c r="JYY50" s="214"/>
      <c r="JYZ50" s="214"/>
      <c r="JZA50" s="214"/>
      <c r="JZB50" s="214"/>
      <c r="JZC50" s="214"/>
      <c r="JZD50" s="214"/>
      <c r="JZE50" s="214"/>
      <c r="JZF50" s="214"/>
      <c r="JZG50" s="214"/>
      <c r="JZH50" s="214"/>
      <c r="JZI50" s="214"/>
      <c r="JZJ50" s="214"/>
      <c r="JZK50" s="214"/>
      <c r="JZL50" s="214"/>
      <c r="JZM50" s="214"/>
      <c r="JZN50" s="214"/>
      <c r="JZO50" s="214"/>
      <c r="JZP50" s="214"/>
      <c r="JZQ50" s="214"/>
      <c r="JZR50" s="214"/>
      <c r="JZS50" s="214"/>
      <c r="JZT50" s="214"/>
      <c r="JZU50" s="214"/>
      <c r="JZV50" s="214"/>
      <c r="JZW50" s="214"/>
      <c r="JZX50" s="214"/>
      <c r="JZY50" s="214"/>
      <c r="JZZ50" s="214"/>
      <c r="KAA50" s="214"/>
      <c r="KAB50" s="214"/>
      <c r="KAC50" s="214"/>
      <c r="KAD50" s="214"/>
      <c r="KAE50" s="214"/>
      <c r="KAF50" s="214"/>
      <c r="KAG50" s="214"/>
      <c r="KAH50" s="214"/>
      <c r="KAI50" s="214"/>
      <c r="KAJ50" s="214"/>
      <c r="KAK50" s="214"/>
      <c r="KAL50" s="214"/>
      <c r="KAM50" s="214"/>
      <c r="KAN50" s="214"/>
      <c r="KAO50" s="214"/>
      <c r="KAP50" s="214"/>
      <c r="KAQ50" s="214"/>
      <c r="KAR50" s="214"/>
      <c r="KAS50" s="214"/>
      <c r="KAT50" s="214"/>
      <c r="KAU50" s="214"/>
      <c r="KAV50" s="214"/>
      <c r="KAW50" s="214"/>
      <c r="KAX50" s="214"/>
      <c r="KAY50" s="214"/>
      <c r="KAZ50" s="214"/>
      <c r="KBA50" s="214"/>
      <c r="KBB50" s="214"/>
      <c r="KBC50" s="214"/>
      <c r="KBD50" s="214"/>
      <c r="KBE50" s="214"/>
      <c r="KBF50" s="214"/>
      <c r="KBG50" s="214"/>
      <c r="KBH50" s="214"/>
      <c r="KBI50" s="214"/>
      <c r="KBJ50" s="214"/>
      <c r="KBK50" s="214"/>
      <c r="KBL50" s="214"/>
      <c r="KBM50" s="214"/>
      <c r="KBN50" s="214"/>
      <c r="KBO50" s="214"/>
      <c r="KBP50" s="214"/>
      <c r="KBQ50" s="214"/>
      <c r="KBR50" s="214"/>
      <c r="KBS50" s="214"/>
      <c r="KBT50" s="214"/>
      <c r="KBU50" s="214"/>
      <c r="KBV50" s="214"/>
      <c r="KBW50" s="214"/>
      <c r="KBX50" s="214"/>
      <c r="KBY50" s="214"/>
      <c r="KBZ50" s="214"/>
      <c r="KCA50" s="214"/>
      <c r="KCB50" s="214"/>
      <c r="KCC50" s="214"/>
      <c r="KCD50" s="214"/>
      <c r="KCE50" s="214"/>
      <c r="KCF50" s="214"/>
      <c r="KCG50" s="214"/>
      <c r="KCH50" s="214"/>
      <c r="KCI50" s="214"/>
      <c r="KCJ50" s="214"/>
      <c r="KCK50" s="214"/>
      <c r="KCL50" s="214"/>
      <c r="KCM50" s="214"/>
      <c r="KCN50" s="214"/>
      <c r="KCO50" s="214"/>
      <c r="KCP50" s="214"/>
      <c r="KCQ50" s="214"/>
      <c r="KCR50" s="214"/>
      <c r="KCS50" s="214"/>
      <c r="KCT50" s="214"/>
      <c r="KCU50" s="214"/>
      <c r="KCV50" s="214"/>
      <c r="KCW50" s="214"/>
      <c r="KCX50" s="214"/>
      <c r="KCY50" s="214"/>
      <c r="KCZ50" s="214"/>
      <c r="KDA50" s="214"/>
      <c r="KDB50" s="214"/>
      <c r="KDC50" s="214"/>
      <c r="KDD50" s="214"/>
      <c r="KDE50" s="214"/>
      <c r="KDF50" s="214"/>
      <c r="KDG50" s="214"/>
      <c r="KDH50" s="214"/>
      <c r="KDI50" s="214"/>
      <c r="KDJ50" s="214"/>
      <c r="KDK50" s="214"/>
      <c r="KDL50" s="214"/>
      <c r="KDM50" s="214"/>
      <c r="KDN50" s="214"/>
      <c r="KDO50" s="214"/>
      <c r="KDP50" s="214"/>
      <c r="KDQ50" s="214"/>
      <c r="KDR50" s="214"/>
      <c r="KDS50" s="214"/>
      <c r="KDT50" s="214"/>
      <c r="KDU50" s="214"/>
      <c r="KDV50" s="214"/>
      <c r="KDW50" s="214"/>
      <c r="KDX50" s="214"/>
      <c r="KDY50" s="214"/>
      <c r="KDZ50" s="214"/>
      <c r="KEA50" s="214"/>
      <c r="KEB50" s="214"/>
      <c r="KEC50" s="214"/>
      <c r="KED50" s="214"/>
      <c r="KEE50" s="214"/>
      <c r="KEF50" s="214"/>
      <c r="KEG50" s="214"/>
      <c r="KEH50" s="214"/>
      <c r="KEI50" s="214"/>
      <c r="KEJ50" s="214"/>
      <c r="KEK50" s="214"/>
      <c r="KEL50" s="214"/>
      <c r="KEM50" s="214"/>
      <c r="KEN50" s="214"/>
      <c r="KEO50" s="214"/>
      <c r="KEP50" s="214"/>
      <c r="KEQ50" s="214"/>
      <c r="KER50" s="214"/>
      <c r="KES50" s="214"/>
      <c r="KET50" s="214"/>
      <c r="KEU50" s="214"/>
      <c r="KEV50" s="214"/>
      <c r="KEW50" s="214"/>
      <c r="KEX50" s="214"/>
      <c r="KEY50" s="214"/>
      <c r="KEZ50" s="214"/>
      <c r="KFA50" s="214"/>
      <c r="KFB50" s="214"/>
      <c r="KFC50" s="214"/>
      <c r="KFD50" s="214"/>
      <c r="KFE50" s="214"/>
      <c r="KFF50" s="214"/>
      <c r="KFG50" s="214"/>
      <c r="KFH50" s="214"/>
      <c r="KFI50" s="214"/>
      <c r="KFJ50" s="214"/>
      <c r="KFK50" s="214"/>
      <c r="KFL50" s="214"/>
      <c r="KFM50" s="214"/>
      <c r="KFN50" s="214"/>
      <c r="KFO50" s="214"/>
      <c r="KFP50" s="214"/>
      <c r="KFQ50" s="214"/>
      <c r="KFR50" s="214"/>
      <c r="KFS50" s="214"/>
      <c r="KFT50" s="214"/>
      <c r="KFU50" s="214"/>
      <c r="KFV50" s="214"/>
      <c r="KFW50" s="214"/>
      <c r="KFX50" s="214"/>
      <c r="KFY50" s="214"/>
      <c r="KFZ50" s="214"/>
      <c r="KGA50" s="214"/>
      <c r="KGB50" s="214"/>
      <c r="KGC50" s="214"/>
      <c r="KGD50" s="214"/>
      <c r="KGE50" s="214"/>
      <c r="KGF50" s="214"/>
      <c r="KGG50" s="214"/>
      <c r="KGH50" s="214"/>
      <c r="KGI50" s="214"/>
      <c r="KGJ50" s="214"/>
      <c r="KGK50" s="214"/>
      <c r="KGL50" s="214"/>
      <c r="KGM50" s="214"/>
      <c r="KGN50" s="214"/>
      <c r="KGO50" s="214"/>
      <c r="KGP50" s="214"/>
      <c r="KGQ50" s="214"/>
      <c r="KGR50" s="214"/>
      <c r="KGS50" s="214"/>
      <c r="KGT50" s="214"/>
      <c r="KGU50" s="214"/>
      <c r="KGV50" s="214"/>
      <c r="KGW50" s="214"/>
      <c r="KGX50" s="214"/>
      <c r="KGY50" s="214"/>
      <c r="KGZ50" s="214"/>
      <c r="KHA50" s="214"/>
      <c r="KHB50" s="214"/>
      <c r="KHC50" s="214"/>
      <c r="KHD50" s="214"/>
      <c r="KHE50" s="214"/>
      <c r="KHF50" s="214"/>
      <c r="KHG50" s="214"/>
      <c r="KHH50" s="214"/>
      <c r="KHI50" s="214"/>
      <c r="KHJ50" s="214"/>
      <c r="KHK50" s="214"/>
      <c r="KHL50" s="214"/>
      <c r="KHM50" s="214"/>
      <c r="KHN50" s="214"/>
      <c r="KHO50" s="214"/>
      <c r="KHP50" s="214"/>
      <c r="KHQ50" s="214"/>
      <c r="KHR50" s="214"/>
      <c r="KHS50" s="214"/>
      <c r="KHT50" s="214"/>
      <c r="KHU50" s="214"/>
      <c r="KHV50" s="214"/>
      <c r="KHW50" s="214"/>
      <c r="KHX50" s="214"/>
      <c r="KHY50" s="214"/>
      <c r="KHZ50" s="214"/>
      <c r="KIA50" s="214"/>
      <c r="KIB50" s="214"/>
      <c r="KIC50" s="214"/>
      <c r="KID50" s="214"/>
      <c r="KIE50" s="214"/>
      <c r="KIF50" s="214"/>
      <c r="KIG50" s="214"/>
      <c r="KIH50" s="214"/>
      <c r="KII50" s="214"/>
      <c r="KIJ50" s="214"/>
      <c r="KIK50" s="214"/>
      <c r="KIL50" s="214"/>
      <c r="KIM50" s="214"/>
      <c r="KIN50" s="214"/>
      <c r="KIO50" s="214"/>
      <c r="KIP50" s="214"/>
      <c r="KIQ50" s="214"/>
      <c r="KIR50" s="214"/>
      <c r="KIS50" s="214"/>
      <c r="KIT50" s="214"/>
      <c r="KIU50" s="214"/>
      <c r="KIV50" s="214"/>
      <c r="KIW50" s="214"/>
      <c r="KIX50" s="214"/>
      <c r="KIY50" s="214"/>
      <c r="KIZ50" s="214"/>
      <c r="KJA50" s="214"/>
      <c r="KJB50" s="214"/>
      <c r="KJC50" s="214"/>
      <c r="KJD50" s="214"/>
      <c r="KJE50" s="214"/>
      <c r="KJF50" s="214"/>
      <c r="KJG50" s="214"/>
      <c r="KJH50" s="214"/>
      <c r="KJI50" s="214"/>
      <c r="KJJ50" s="214"/>
      <c r="KJK50" s="214"/>
      <c r="KJL50" s="214"/>
      <c r="KJM50" s="214"/>
      <c r="KJN50" s="214"/>
      <c r="KJO50" s="214"/>
      <c r="KJP50" s="214"/>
      <c r="KJQ50" s="214"/>
      <c r="KJR50" s="214"/>
      <c r="KJS50" s="214"/>
      <c r="KJT50" s="214"/>
      <c r="KJU50" s="214"/>
      <c r="KJV50" s="214"/>
      <c r="KJW50" s="214"/>
      <c r="KJX50" s="214"/>
      <c r="KJY50" s="214"/>
      <c r="KJZ50" s="214"/>
      <c r="KKA50" s="214"/>
      <c r="KKB50" s="214"/>
      <c r="KKC50" s="214"/>
      <c r="KKD50" s="214"/>
      <c r="KKE50" s="214"/>
      <c r="KKF50" s="214"/>
      <c r="KKG50" s="214"/>
      <c r="KKH50" s="214"/>
      <c r="KKI50" s="214"/>
      <c r="KKJ50" s="214"/>
      <c r="KKK50" s="214"/>
      <c r="KKL50" s="214"/>
      <c r="KKM50" s="214"/>
      <c r="KKN50" s="214"/>
      <c r="KKO50" s="214"/>
      <c r="KKP50" s="214"/>
      <c r="KKQ50" s="214"/>
      <c r="KKR50" s="214"/>
      <c r="KKS50" s="214"/>
      <c r="KKT50" s="214"/>
      <c r="KKU50" s="214"/>
      <c r="KKV50" s="214"/>
      <c r="KKW50" s="214"/>
      <c r="KKX50" s="214"/>
      <c r="KKY50" s="214"/>
      <c r="KKZ50" s="214"/>
      <c r="KLA50" s="214"/>
      <c r="KLB50" s="214"/>
      <c r="KLC50" s="214"/>
      <c r="KLD50" s="214"/>
      <c r="KLE50" s="214"/>
      <c r="KLF50" s="214"/>
      <c r="KLG50" s="214"/>
      <c r="KLH50" s="214"/>
      <c r="KLI50" s="214"/>
      <c r="KLJ50" s="214"/>
      <c r="KLK50" s="214"/>
      <c r="KLL50" s="214"/>
      <c r="KLM50" s="214"/>
      <c r="KLN50" s="214"/>
      <c r="KLO50" s="214"/>
      <c r="KLP50" s="214"/>
      <c r="KLQ50" s="214"/>
      <c r="KLR50" s="214"/>
      <c r="KLS50" s="214"/>
      <c r="KLT50" s="214"/>
      <c r="KLU50" s="214"/>
      <c r="KLV50" s="214"/>
      <c r="KLW50" s="214"/>
      <c r="KLX50" s="214"/>
      <c r="KLY50" s="214"/>
      <c r="KLZ50" s="214"/>
      <c r="KMA50" s="214"/>
      <c r="KMB50" s="214"/>
      <c r="KMC50" s="214"/>
      <c r="KMD50" s="214"/>
      <c r="KME50" s="214"/>
      <c r="KMF50" s="214"/>
      <c r="KMG50" s="214"/>
      <c r="KMH50" s="214"/>
      <c r="KMI50" s="214"/>
      <c r="KMJ50" s="214"/>
      <c r="KMK50" s="214"/>
      <c r="KML50" s="214"/>
      <c r="KMM50" s="214"/>
      <c r="KMN50" s="214"/>
      <c r="KMO50" s="214"/>
      <c r="KMP50" s="214"/>
      <c r="KMQ50" s="214"/>
      <c r="KMR50" s="214"/>
      <c r="KMS50" s="214"/>
      <c r="KMT50" s="214"/>
      <c r="KMU50" s="214"/>
      <c r="KMV50" s="214"/>
      <c r="KMW50" s="214"/>
      <c r="KMX50" s="214"/>
      <c r="KMY50" s="214"/>
      <c r="KMZ50" s="214"/>
      <c r="KNA50" s="214"/>
      <c r="KNB50" s="214"/>
      <c r="KNC50" s="214"/>
      <c r="KND50" s="214"/>
      <c r="KNE50" s="214"/>
      <c r="KNF50" s="214"/>
      <c r="KNG50" s="214"/>
      <c r="KNH50" s="214"/>
      <c r="KNI50" s="214"/>
      <c r="KNJ50" s="214"/>
      <c r="KNK50" s="214"/>
      <c r="KNL50" s="214"/>
      <c r="KNM50" s="214"/>
      <c r="KNN50" s="214"/>
      <c r="KNO50" s="214"/>
      <c r="KNP50" s="214"/>
      <c r="KNQ50" s="214"/>
      <c r="KNR50" s="214"/>
      <c r="KNS50" s="214"/>
      <c r="KNT50" s="214"/>
      <c r="KNU50" s="214"/>
      <c r="KNV50" s="214"/>
      <c r="KNW50" s="214"/>
      <c r="KNX50" s="214"/>
      <c r="KNY50" s="214"/>
      <c r="KNZ50" s="214"/>
      <c r="KOA50" s="214"/>
      <c r="KOB50" s="214"/>
      <c r="KOC50" s="214"/>
      <c r="KOD50" s="214"/>
      <c r="KOE50" s="214"/>
      <c r="KOF50" s="214"/>
      <c r="KOG50" s="214"/>
      <c r="KOH50" s="214"/>
      <c r="KOI50" s="214"/>
      <c r="KOJ50" s="214"/>
      <c r="KOK50" s="214"/>
      <c r="KOL50" s="214"/>
      <c r="KOM50" s="214"/>
      <c r="KON50" s="214"/>
      <c r="KOO50" s="214"/>
      <c r="KOP50" s="214"/>
      <c r="KOQ50" s="214"/>
      <c r="KOR50" s="214"/>
      <c r="KOS50" s="214"/>
      <c r="KOT50" s="214"/>
      <c r="KOU50" s="214"/>
      <c r="KOV50" s="214"/>
      <c r="KOW50" s="214"/>
      <c r="KOX50" s="214"/>
      <c r="KOY50" s="214"/>
      <c r="KOZ50" s="214"/>
      <c r="KPA50" s="214"/>
      <c r="KPB50" s="214"/>
      <c r="KPC50" s="214"/>
      <c r="KPD50" s="214"/>
      <c r="KPE50" s="214"/>
      <c r="KPF50" s="214"/>
      <c r="KPG50" s="214"/>
      <c r="KPH50" s="214"/>
      <c r="KPI50" s="214"/>
      <c r="KPJ50" s="214"/>
      <c r="KPK50" s="214"/>
      <c r="KPL50" s="214"/>
      <c r="KPM50" s="214"/>
      <c r="KPN50" s="214"/>
      <c r="KPO50" s="214"/>
      <c r="KPP50" s="214"/>
      <c r="KPQ50" s="214"/>
      <c r="KPR50" s="214"/>
      <c r="KPS50" s="214"/>
      <c r="KPT50" s="214"/>
      <c r="KPU50" s="214"/>
      <c r="KPV50" s="214"/>
      <c r="KPW50" s="214"/>
      <c r="KPX50" s="214"/>
      <c r="KPY50" s="214"/>
      <c r="KPZ50" s="214"/>
      <c r="KQA50" s="214"/>
      <c r="KQB50" s="214"/>
      <c r="KQC50" s="214"/>
      <c r="KQD50" s="214"/>
      <c r="KQE50" s="214"/>
      <c r="KQF50" s="214"/>
      <c r="KQG50" s="214"/>
      <c r="KQH50" s="214"/>
      <c r="KQI50" s="214"/>
      <c r="KQJ50" s="214"/>
      <c r="KQK50" s="214"/>
      <c r="KQL50" s="214"/>
      <c r="KQM50" s="214"/>
      <c r="KQN50" s="214"/>
      <c r="KQO50" s="214"/>
      <c r="KQP50" s="214"/>
      <c r="KQQ50" s="214"/>
      <c r="KQR50" s="214"/>
      <c r="KQS50" s="214"/>
      <c r="KQT50" s="214"/>
      <c r="KQU50" s="214"/>
      <c r="KQV50" s="214"/>
      <c r="KQW50" s="214"/>
      <c r="KQX50" s="214"/>
      <c r="KQY50" s="214"/>
      <c r="KQZ50" s="214"/>
      <c r="KRA50" s="214"/>
      <c r="KRB50" s="214"/>
      <c r="KRC50" s="214"/>
      <c r="KRD50" s="214"/>
      <c r="KRE50" s="214"/>
      <c r="KRF50" s="214"/>
      <c r="KRG50" s="214"/>
      <c r="KRH50" s="214"/>
      <c r="KRI50" s="214"/>
      <c r="KRJ50" s="214"/>
      <c r="KRK50" s="214"/>
      <c r="KRL50" s="214"/>
      <c r="KRM50" s="214"/>
      <c r="KRN50" s="214"/>
      <c r="KRO50" s="214"/>
      <c r="KRP50" s="214"/>
      <c r="KRQ50" s="214"/>
      <c r="KRR50" s="214"/>
      <c r="KRS50" s="214"/>
      <c r="KRT50" s="214"/>
      <c r="KRU50" s="214"/>
      <c r="KRV50" s="214"/>
      <c r="KRW50" s="214"/>
      <c r="KRX50" s="214"/>
      <c r="KRY50" s="214"/>
      <c r="KRZ50" s="214"/>
      <c r="KSA50" s="214"/>
      <c r="KSB50" s="214"/>
      <c r="KSC50" s="214"/>
      <c r="KSD50" s="214"/>
      <c r="KSE50" s="214"/>
      <c r="KSF50" s="214"/>
      <c r="KSG50" s="214"/>
      <c r="KSH50" s="214"/>
      <c r="KSI50" s="214"/>
      <c r="KSJ50" s="214"/>
      <c r="KSK50" s="214"/>
      <c r="KSL50" s="214"/>
      <c r="KSM50" s="214"/>
      <c r="KSN50" s="214"/>
      <c r="KSO50" s="214"/>
      <c r="KSP50" s="214"/>
      <c r="KSQ50" s="214"/>
      <c r="KSR50" s="214"/>
      <c r="KSS50" s="214"/>
      <c r="KST50" s="214"/>
      <c r="KSU50" s="214"/>
      <c r="KSV50" s="214"/>
      <c r="KSW50" s="214"/>
      <c r="KSX50" s="214"/>
      <c r="KSY50" s="214"/>
      <c r="KSZ50" s="214"/>
      <c r="KTA50" s="214"/>
      <c r="KTB50" s="214"/>
      <c r="KTC50" s="214"/>
      <c r="KTD50" s="214"/>
      <c r="KTE50" s="214"/>
      <c r="KTF50" s="214"/>
      <c r="KTG50" s="214"/>
      <c r="KTH50" s="214"/>
      <c r="KTI50" s="214"/>
      <c r="KTJ50" s="214"/>
      <c r="KTK50" s="214"/>
      <c r="KTL50" s="214"/>
      <c r="KTM50" s="214"/>
      <c r="KTN50" s="214"/>
      <c r="KTO50" s="214"/>
      <c r="KTP50" s="214"/>
      <c r="KTQ50" s="214"/>
      <c r="KTR50" s="214"/>
      <c r="KTS50" s="214"/>
      <c r="KTT50" s="214"/>
      <c r="KTU50" s="214"/>
      <c r="KTV50" s="214"/>
      <c r="KTW50" s="214"/>
      <c r="KTX50" s="214"/>
      <c r="KTY50" s="214"/>
      <c r="KTZ50" s="214"/>
      <c r="KUA50" s="214"/>
      <c r="KUB50" s="214"/>
      <c r="KUC50" s="214"/>
      <c r="KUD50" s="214"/>
      <c r="KUE50" s="214"/>
      <c r="KUF50" s="214"/>
      <c r="KUG50" s="214"/>
      <c r="KUH50" s="214"/>
      <c r="KUI50" s="214"/>
      <c r="KUJ50" s="214"/>
      <c r="KUK50" s="214"/>
      <c r="KUL50" s="214"/>
      <c r="KUM50" s="214"/>
      <c r="KUN50" s="214"/>
      <c r="KUO50" s="214"/>
      <c r="KUP50" s="214"/>
      <c r="KUQ50" s="214"/>
      <c r="KUR50" s="214"/>
      <c r="KUS50" s="214"/>
      <c r="KUT50" s="214"/>
      <c r="KUU50" s="214"/>
      <c r="KUV50" s="214"/>
      <c r="KUW50" s="214"/>
      <c r="KUX50" s="214"/>
      <c r="KUY50" s="214"/>
      <c r="KUZ50" s="214"/>
      <c r="KVA50" s="214"/>
      <c r="KVB50" s="214"/>
      <c r="KVC50" s="214"/>
      <c r="KVD50" s="214"/>
      <c r="KVE50" s="214"/>
      <c r="KVF50" s="214"/>
      <c r="KVG50" s="214"/>
      <c r="KVH50" s="214"/>
      <c r="KVI50" s="214"/>
      <c r="KVJ50" s="214"/>
      <c r="KVK50" s="214"/>
      <c r="KVL50" s="214"/>
      <c r="KVM50" s="214"/>
      <c r="KVN50" s="214"/>
      <c r="KVO50" s="214"/>
      <c r="KVP50" s="214"/>
      <c r="KVQ50" s="214"/>
      <c r="KVR50" s="214"/>
      <c r="KVS50" s="214"/>
      <c r="KVT50" s="214"/>
      <c r="KVU50" s="214"/>
      <c r="KVV50" s="214"/>
      <c r="KVW50" s="214"/>
      <c r="KVX50" s="214"/>
      <c r="KVY50" s="214"/>
      <c r="KVZ50" s="214"/>
      <c r="KWA50" s="214"/>
      <c r="KWB50" s="214"/>
      <c r="KWC50" s="214"/>
      <c r="KWD50" s="214"/>
      <c r="KWE50" s="214"/>
      <c r="KWF50" s="214"/>
      <c r="KWG50" s="214"/>
      <c r="KWH50" s="214"/>
      <c r="KWI50" s="214"/>
      <c r="KWJ50" s="214"/>
      <c r="KWK50" s="214"/>
      <c r="KWL50" s="214"/>
      <c r="KWM50" s="214"/>
      <c r="KWN50" s="214"/>
      <c r="KWO50" s="214"/>
      <c r="KWP50" s="214"/>
      <c r="KWQ50" s="214"/>
      <c r="KWR50" s="214"/>
      <c r="KWS50" s="214"/>
      <c r="KWT50" s="214"/>
      <c r="KWU50" s="214"/>
      <c r="KWV50" s="214"/>
      <c r="KWW50" s="214"/>
      <c r="KWX50" s="214"/>
      <c r="KWY50" s="214"/>
      <c r="KWZ50" s="214"/>
      <c r="KXA50" s="214"/>
      <c r="KXB50" s="214"/>
      <c r="KXC50" s="214"/>
      <c r="KXD50" s="214"/>
      <c r="KXE50" s="214"/>
      <c r="KXF50" s="214"/>
      <c r="KXG50" s="214"/>
      <c r="KXH50" s="214"/>
      <c r="KXI50" s="214"/>
      <c r="KXJ50" s="214"/>
      <c r="KXK50" s="214"/>
      <c r="KXL50" s="214"/>
      <c r="KXM50" s="214"/>
      <c r="KXN50" s="214"/>
      <c r="KXO50" s="214"/>
      <c r="KXP50" s="214"/>
      <c r="KXQ50" s="214"/>
      <c r="KXR50" s="214"/>
      <c r="KXS50" s="214"/>
      <c r="KXT50" s="214"/>
      <c r="KXU50" s="214"/>
      <c r="KXV50" s="214"/>
      <c r="KXW50" s="214"/>
      <c r="KXX50" s="214"/>
      <c r="KXY50" s="214"/>
      <c r="KXZ50" s="214"/>
      <c r="KYA50" s="214"/>
      <c r="KYB50" s="214"/>
      <c r="KYC50" s="214"/>
      <c r="KYD50" s="214"/>
      <c r="KYE50" s="214"/>
      <c r="KYF50" s="214"/>
      <c r="KYG50" s="214"/>
      <c r="KYH50" s="214"/>
      <c r="KYI50" s="214"/>
      <c r="KYJ50" s="214"/>
      <c r="KYK50" s="214"/>
      <c r="KYL50" s="214"/>
      <c r="KYM50" s="214"/>
      <c r="KYN50" s="214"/>
      <c r="KYO50" s="214"/>
      <c r="KYP50" s="214"/>
      <c r="KYQ50" s="214"/>
      <c r="KYR50" s="214"/>
      <c r="KYS50" s="214"/>
      <c r="KYT50" s="214"/>
      <c r="KYU50" s="214"/>
      <c r="KYV50" s="214"/>
      <c r="KYW50" s="214"/>
      <c r="KYX50" s="214"/>
      <c r="KYY50" s="214"/>
      <c r="KYZ50" s="214"/>
      <c r="KZA50" s="214"/>
      <c r="KZB50" s="214"/>
      <c r="KZC50" s="214"/>
      <c r="KZD50" s="214"/>
      <c r="KZE50" s="214"/>
      <c r="KZF50" s="214"/>
      <c r="KZG50" s="214"/>
      <c r="KZH50" s="214"/>
      <c r="KZI50" s="214"/>
      <c r="KZJ50" s="214"/>
      <c r="KZK50" s="214"/>
      <c r="KZL50" s="214"/>
      <c r="KZM50" s="214"/>
      <c r="KZN50" s="214"/>
      <c r="KZO50" s="214"/>
      <c r="KZP50" s="214"/>
      <c r="KZQ50" s="214"/>
      <c r="KZR50" s="214"/>
      <c r="KZS50" s="214"/>
      <c r="KZT50" s="214"/>
      <c r="KZU50" s="214"/>
      <c r="KZV50" s="214"/>
      <c r="KZW50" s="214"/>
      <c r="KZX50" s="214"/>
      <c r="KZY50" s="214"/>
      <c r="KZZ50" s="214"/>
      <c r="LAA50" s="214"/>
      <c r="LAB50" s="214"/>
      <c r="LAC50" s="214"/>
      <c r="LAD50" s="214"/>
      <c r="LAE50" s="214"/>
      <c r="LAF50" s="214"/>
      <c r="LAG50" s="214"/>
      <c r="LAH50" s="214"/>
      <c r="LAI50" s="214"/>
      <c r="LAJ50" s="214"/>
      <c r="LAK50" s="214"/>
      <c r="LAL50" s="214"/>
      <c r="LAM50" s="214"/>
      <c r="LAN50" s="214"/>
      <c r="LAO50" s="214"/>
      <c r="LAP50" s="214"/>
      <c r="LAQ50" s="214"/>
      <c r="LAR50" s="214"/>
      <c r="LAS50" s="214"/>
      <c r="LAT50" s="214"/>
      <c r="LAU50" s="214"/>
      <c r="LAV50" s="214"/>
      <c r="LAW50" s="214"/>
      <c r="LAX50" s="214"/>
      <c r="LAY50" s="214"/>
      <c r="LAZ50" s="214"/>
      <c r="LBA50" s="214"/>
      <c r="LBB50" s="214"/>
      <c r="LBC50" s="214"/>
      <c r="LBD50" s="214"/>
      <c r="LBE50" s="214"/>
      <c r="LBF50" s="214"/>
      <c r="LBG50" s="214"/>
      <c r="LBH50" s="214"/>
      <c r="LBI50" s="214"/>
      <c r="LBJ50" s="214"/>
      <c r="LBK50" s="214"/>
      <c r="LBL50" s="214"/>
      <c r="LBM50" s="214"/>
      <c r="LBN50" s="214"/>
      <c r="LBO50" s="214"/>
      <c r="LBP50" s="214"/>
      <c r="LBQ50" s="214"/>
      <c r="LBR50" s="214"/>
      <c r="LBS50" s="214"/>
      <c r="LBT50" s="214"/>
      <c r="LBU50" s="214"/>
      <c r="LBV50" s="214"/>
      <c r="LBW50" s="214"/>
      <c r="LBX50" s="214"/>
      <c r="LBY50" s="214"/>
      <c r="LBZ50" s="214"/>
      <c r="LCA50" s="214"/>
      <c r="LCB50" s="214"/>
      <c r="LCC50" s="214"/>
      <c r="LCD50" s="214"/>
      <c r="LCE50" s="214"/>
      <c r="LCF50" s="214"/>
      <c r="LCG50" s="214"/>
      <c r="LCH50" s="214"/>
      <c r="LCI50" s="214"/>
      <c r="LCJ50" s="214"/>
      <c r="LCK50" s="214"/>
      <c r="LCL50" s="214"/>
      <c r="LCM50" s="214"/>
      <c r="LCN50" s="214"/>
      <c r="LCO50" s="214"/>
      <c r="LCP50" s="214"/>
      <c r="LCQ50" s="214"/>
      <c r="LCR50" s="214"/>
      <c r="LCS50" s="214"/>
      <c r="LCT50" s="214"/>
      <c r="LCU50" s="214"/>
      <c r="LCV50" s="214"/>
      <c r="LCW50" s="214"/>
      <c r="LCX50" s="214"/>
      <c r="LCY50" s="214"/>
      <c r="LCZ50" s="214"/>
      <c r="LDA50" s="214"/>
      <c r="LDB50" s="214"/>
      <c r="LDC50" s="214"/>
      <c r="LDD50" s="214"/>
      <c r="LDE50" s="214"/>
      <c r="LDF50" s="214"/>
      <c r="LDG50" s="214"/>
      <c r="LDH50" s="214"/>
      <c r="LDI50" s="214"/>
      <c r="LDJ50" s="214"/>
      <c r="LDK50" s="214"/>
      <c r="LDL50" s="214"/>
      <c r="LDM50" s="214"/>
      <c r="LDN50" s="214"/>
      <c r="LDO50" s="214"/>
      <c r="LDP50" s="214"/>
      <c r="LDQ50" s="214"/>
      <c r="LDR50" s="214"/>
      <c r="LDS50" s="214"/>
      <c r="LDT50" s="214"/>
      <c r="LDU50" s="214"/>
      <c r="LDV50" s="214"/>
      <c r="LDW50" s="214"/>
      <c r="LDX50" s="214"/>
      <c r="LDY50" s="214"/>
      <c r="LDZ50" s="214"/>
      <c r="LEA50" s="214"/>
      <c r="LEB50" s="214"/>
      <c r="LEC50" s="214"/>
      <c r="LED50" s="214"/>
      <c r="LEE50" s="214"/>
      <c r="LEF50" s="214"/>
      <c r="LEG50" s="214"/>
      <c r="LEH50" s="214"/>
      <c r="LEI50" s="214"/>
      <c r="LEJ50" s="214"/>
      <c r="LEK50" s="214"/>
      <c r="LEL50" s="214"/>
      <c r="LEM50" s="214"/>
      <c r="LEN50" s="214"/>
      <c r="LEO50" s="214"/>
      <c r="LEP50" s="214"/>
      <c r="LEQ50" s="214"/>
      <c r="LER50" s="214"/>
      <c r="LES50" s="214"/>
      <c r="LET50" s="214"/>
      <c r="LEU50" s="214"/>
      <c r="LEV50" s="214"/>
      <c r="LEW50" s="214"/>
      <c r="LEX50" s="214"/>
      <c r="LEY50" s="214"/>
      <c r="LEZ50" s="214"/>
      <c r="LFA50" s="214"/>
      <c r="LFB50" s="214"/>
      <c r="LFC50" s="214"/>
      <c r="LFD50" s="214"/>
      <c r="LFE50" s="214"/>
      <c r="LFF50" s="214"/>
      <c r="LFG50" s="214"/>
      <c r="LFH50" s="214"/>
      <c r="LFI50" s="214"/>
      <c r="LFJ50" s="214"/>
      <c r="LFK50" s="214"/>
      <c r="LFL50" s="214"/>
      <c r="LFM50" s="214"/>
      <c r="LFN50" s="214"/>
      <c r="LFO50" s="214"/>
      <c r="LFP50" s="214"/>
      <c r="LFQ50" s="214"/>
      <c r="LFR50" s="214"/>
      <c r="LFS50" s="214"/>
      <c r="LFT50" s="214"/>
      <c r="LFU50" s="214"/>
      <c r="LFV50" s="214"/>
      <c r="LFW50" s="214"/>
      <c r="LFX50" s="214"/>
      <c r="LFY50" s="214"/>
      <c r="LFZ50" s="214"/>
      <c r="LGA50" s="214"/>
      <c r="LGB50" s="214"/>
      <c r="LGC50" s="214"/>
      <c r="LGD50" s="214"/>
      <c r="LGE50" s="214"/>
      <c r="LGF50" s="214"/>
      <c r="LGG50" s="214"/>
      <c r="LGH50" s="214"/>
      <c r="LGI50" s="214"/>
      <c r="LGJ50" s="214"/>
      <c r="LGK50" s="214"/>
      <c r="LGL50" s="214"/>
      <c r="LGM50" s="214"/>
      <c r="LGN50" s="214"/>
      <c r="LGO50" s="214"/>
      <c r="LGP50" s="214"/>
      <c r="LGQ50" s="214"/>
      <c r="LGR50" s="214"/>
      <c r="LGS50" s="214"/>
      <c r="LGT50" s="214"/>
      <c r="LGU50" s="214"/>
      <c r="LGV50" s="214"/>
      <c r="LGW50" s="214"/>
      <c r="LGX50" s="214"/>
      <c r="LGY50" s="214"/>
      <c r="LGZ50" s="214"/>
      <c r="LHA50" s="214"/>
      <c r="LHB50" s="214"/>
      <c r="LHC50" s="214"/>
      <c r="LHD50" s="214"/>
      <c r="LHE50" s="214"/>
      <c r="LHF50" s="214"/>
      <c r="LHG50" s="214"/>
      <c r="LHH50" s="214"/>
      <c r="LHI50" s="214"/>
      <c r="LHJ50" s="214"/>
      <c r="LHK50" s="214"/>
      <c r="LHL50" s="214"/>
      <c r="LHM50" s="214"/>
      <c r="LHN50" s="214"/>
      <c r="LHO50" s="214"/>
      <c r="LHP50" s="214"/>
      <c r="LHQ50" s="214"/>
      <c r="LHR50" s="214"/>
      <c r="LHS50" s="214"/>
      <c r="LHT50" s="214"/>
      <c r="LHU50" s="214"/>
      <c r="LHV50" s="214"/>
      <c r="LHW50" s="214"/>
      <c r="LHX50" s="214"/>
      <c r="LHY50" s="214"/>
      <c r="LHZ50" s="214"/>
      <c r="LIA50" s="214"/>
      <c r="LIB50" s="214"/>
      <c r="LIC50" s="214"/>
      <c r="LID50" s="214"/>
      <c r="LIE50" s="214"/>
      <c r="LIF50" s="214"/>
      <c r="LIG50" s="214"/>
      <c r="LIH50" s="214"/>
      <c r="LII50" s="214"/>
      <c r="LIJ50" s="214"/>
      <c r="LIK50" s="214"/>
      <c r="LIL50" s="214"/>
      <c r="LIM50" s="214"/>
      <c r="LIN50" s="214"/>
      <c r="LIO50" s="214"/>
      <c r="LIP50" s="214"/>
      <c r="LIQ50" s="214"/>
      <c r="LIR50" s="214"/>
      <c r="LIS50" s="214"/>
      <c r="LIT50" s="214"/>
      <c r="LIU50" s="214"/>
      <c r="LIV50" s="214"/>
      <c r="LIW50" s="214"/>
      <c r="LIX50" s="214"/>
      <c r="LIY50" s="214"/>
      <c r="LIZ50" s="214"/>
      <c r="LJA50" s="214"/>
      <c r="LJB50" s="214"/>
      <c r="LJC50" s="214"/>
      <c r="LJD50" s="214"/>
      <c r="LJE50" s="214"/>
      <c r="LJF50" s="214"/>
      <c r="LJG50" s="214"/>
      <c r="LJH50" s="214"/>
      <c r="LJI50" s="214"/>
      <c r="LJJ50" s="214"/>
      <c r="LJK50" s="214"/>
      <c r="LJL50" s="214"/>
      <c r="LJM50" s="214"/>
      <c r="LJN50" s="214"/>
      <c r="LJO50" s="214"/>
      <c r="LJP50" s="214"/>
      <c r="LJQ50" s="214"/>
      <c r="LJR50" s="214"/>
      <c r="LJS50" s="214"/>
      <c r="LJT50" s="214"/>
      <c r="LJU50" s="214"/>
      <c r="LJV50" s="214"/>
      <c r="LJW50" s="214"/>
      <c r="LJX50" s="214"/>
      <c r="LJY50" s="214"/>
      <c r="LJZ50" s="214"/>
      <c r="LKA50" s="214"/>
      <c r="LKB50" s="214"/>
      <c r="LKC50" s="214"/>
      <c r="LKD50" s="214"/>
      <c r="LKE50" s="214"/>
      <c r="LKF50" s="214"/>
      <c r="LKG50" s="214"/>
      <c r="LKH50" s="214"/>
      <c r="LKI50" s="214"/>
      <c r="LKJ50" s="214"/>
      <c r="LKK50" s="214"/>
      <c r="LKL50" s="214"/>
      <c r="LKM50" s="214"/>
      <c r="LKN50" s="214"/>
      <c r="LKO50" s="214"/>
      <c r="LKP50" s="214"/>
      <c r="LKQ50" s="214"/>
      <c r="LKR50" s="214"/>
      <c r="LKS50" s="214"/>
      <c r="LKT50" s="214"/>
      <c r="LKU50" s="214"/>
      <c r="LKV50" s="214"/>
      <c r="LKW50" s="214"/>
      <c r="LKX50" s="214"/>
      <c r="LKY50" s="214"/>
      <c r="LKZ50" s="214"/>
      <c r="LLA50" s="214"/>
      <c r="LLB50" s="214"/>
      <c r="LLC50" s="214"/>
      <c r="LLD50" s="214"/>
      <c r="LLE50" s="214"/>
      <c r="LLF50" s="214"/>
      <c r="LLG50" s="214"/>
      <c r="LLH50" s="214"/>
      <c r="LLI50" s="214"/>
      <c r="LLJ50" s="214"/>
      <c r="LLK50" s="214"/>
      <c r="LLL50" s="214"/>
      <c r="LLM50" s="214"/>
      <c r="LLN50" s="214"/>
      <c r="LLO50" s="214"/>
      <c r="LLP50" s="214"/>
      <c r="LLQ50" s="214"/>
      <c r="LLR50" s="214"/>
      <c r="LLS50" s="214"/>
      <c r="LLT50" s="214"/>
      <c r="LLU50" s="214"/>
      <c r="LLV50" s="214"/>
      <c r="LLW50" s="214"/>
      <c r="LLX50" s="214"/>
      <c r="LLY50" s="214"/>
      <c r="LLZ50" s="214"/>
      <c r="LMA50" s="214"/>
      <c r="LMB50" s="214"/>
      <c r="LMC50" s="214"/>
      <c r="LMD50" s="214"/>
      <c r="LME50" s="214"/>
      <c r="LMF50" s="214"/>
      <c r="LMG50" s="214"/>
      <c r="LMH50" s="214"/>
      <c r="LMI50" s="214"/>
      <c r="LMJ50" s="214"/>
      <c r="LMK50" s="214"/>
      <c r="LML50" s="214"/>
      <c r="LMM50" s="214"/>
      <c r="LMN50" s="214"/>
      <c r="LMO50" s="214"/>
      <c r="LMP50" s="214"/>
      <c r="LMQ50" s="214"/>
      <c r="LMR50" s="214"/>
      <c r="LMS50" s="214"/>
      <c r="LMT50" s="214"/>
      <c r="LMU50" s="214"/>
      <c r="LMV50" s="214"/>
      <c r="LMW50" s="214"/>
      <c r="LMX50" s="214"/>
      <c r="LMY50" s="214"/>
      <c r="LMZ50" s="214"/>
      <c r="LNA50" s="214"/>
      <c r="LNB50" s="214"/>
      <c r="LNC50" s="214"/>
      <c r="LND50" s="214"/>
      <c r="LNE50" s="214"/>
      <c r="LNF50" s="214"/>
      <c r="LNG50" s="214"/>
      <c r="LNH50" s="214"/>
      <c r="LNI50" s="214"/>
      <c r="LNJ50" s="214"/>
      <c r="LNK50" s="214"/>
      <c r="LNL50" s="214"/>
      <c r="LNM50" s="214"/>
      <c r="LNN50" s="214"/>
      <c r="LNO50" s="214"/>
      <c r="LNP50" s="214"/>
      <c r="LNQ50" s="214"/>
      <c r="LNR50" s="214"/>
      <c r="LNS50" s="214"/>
      <c r="LNT50" s="214"/>
      <c r="LNU50" s="214"/>
      <c r="LNV50" s="214"/>
      <c r="LNW50" s="214"/>
      <c r="LNX50" s="214"/>
      <c r="LNY50" s="214"/>
      <c r="LNZ50" s="214"/>
      <c r="LOA50" s="214"/>
      <c r="LOB50" s="214"/>
      <c r="LOC50" s="214"/>
      <c r="LOD50" s="214"/>
      <c r="LOE50" s="214"/>
      <c r="LOF50" s="214"/>
      <c r="LOG50" s="214"/>
      <c r="LOH50" s="214"/>
      <c r="LOI50" s="214"/>
      <c r="LOJ50" s="214"/>
      <c r="LOK50" s="214"/>
      <c r="LOL50" s="214"/>
      <c r="LOM50" s="214"/>
      <c r="LON50" s="214"/>
      <c r="LOO50" s="214"/>
      <c r="LOP50" s="214"/>
      <c r="LOQ50" s="214"/>
      <c r="LOR50" s="214"/>
      <c r="LOS50" s="214"/>
      <c r="LOT50" s="214"/>
      <c r="LOU50" s="214"/>
      <c r="LOV50" s="214"/>
      <c r="LOW50" s="214"/>
      <c r="LOX50" s="214"/>
      <c r="LOY50" s="214"/>
      <c r="LOZ50" s="214"/>
      <c r="LPA50" s="214"/>
      <c r="LPB50" s="214"/>
      <c r="LPC50" s="214"/>
      <c r="LPD50" s="214"/>
      <c r="LPE50" s="214"/>
      <c r="LPF50" s="214"/>
      <c r="LPG50" s="214"/>
      <c r="LPH50" s="214"/>
      <c r="LPI50" s="214"/>
      <c r="LPJ50" s="214"/>
      <c r="LPK50" s="214"/>
      <c r="LPL50" s="214"/>
      <c r="LPM50" s="214"/>
      <c r="LPN50" s="214"/>
      <c r="LPO50" s="214"/>
      <c r="LPP50" s="214"/>
      <c r="LPQ50" s="214"/>
      <c r="LPR50" s="214"/>
      <c r="LPS50" s="214"/>
      <c r="LPT50" s="214"/>
      <c r="LPU50" s="214"/>
      <c r="LPV50" s="214"/>
      <c r="LPW50" s="214"/>
      <c r="LPX50" s="214"/>
      <c r="LPY50" s="214"/>
      <c r="LPZ50" s="214"/>
      <c r="LQA50" s="214"/>
      <c r="LQB50" s="214"/>
      <c r="LQC50" s="214"/>
      <c r="LQD50" s="214"/>
      <c r="LQE50" s="214"/>
      <c r="LQF50" s="214"/>
      <c r="LQG50" s="214"/>
      <c r="LQH50" s="214"/>
      <c r="LQI50" s="214"/>
      <c r="LQJ50" s="214"/>
      <c r="LQK50" s="214"/>
      <c r="LQL50" s="214"/>
      <c r="LQM50" s="214"/>
      <c r="LQN50" s="214"/>
      <c r="LQO50" s="214"/>
      <c r="LQP50" s="214"/>
      <c r="LQQ50" s="214"/>
      <c r="LQR50" s="214"/>
      <c r="LQS50" s="214"/>
      <c r="LQT50" s="214"/>
      <c r="LQU50" s="214"/>
      <c r="LQV50" s="214"/>
      <c r="LQW50" s="214"/>
      <c r="LQX50" s="214"/>
      <c r="LQY50" s="214"/>
      <c r="LQZ50" s="214"/>
      <c r="LRA50" s="214"/>
      <c r="LRB50" s="214"/>
      <c r="LRC50" s="214"/>
      <c r="LRD50" s="214"/>
      <c r="LRE50" s="214"/>
      <c r="LRF50" s="214"/>
      <c r="LRG50" s="214"/>
      <c r="LRH50" s="214"/>
      <c r="LRI50" s="214"/>
      <c r="LRJ50" s="214"/>
      <c r="LRK50" s="214"/>
      <c r="LRL50" s="214"/>
      <c r="LRM50" s="214"/>
      <c r="LRN50" s="214"/>
      <c r="LRO50" s="214"/>
      <c r="LRP50" s="214"/>
      <c r="LRQ50" s="214"/>
      <c r="LRR50" s="214"/>
      <c r="LRS50" s="214"/>
      <c r="LRT50" s="214"/>
      <c r="LRU50" s="214"/>
      <c r="LRV50" s="214"/>
      <c r="LRW50" s="214"/>
      <c r="LRX50" s="214"/>
      <c r="LRY50" s="214"/>
      <c r="LRZ50" s="214"/>
      <c r="LSA50" s="214"/>
      <c r="LSB50" s="214"/>
      <c r="LSC50" s="214"/>
      <c r="LSD50" s="214"/>
      <c r="LSE50" s="214"/>
      <c r="LSF50" s="214"/>
      <c r="LSG50" s="214"/>
      <c r="LSH50" s="214"/>
      <c r="LSI50" s="214"/>
      <c r="LSJ50" s="214"/>
      <c r="LSK50" s="214"/>
      <c r="LSL50" s="214"/>
      <c r="LSM50" s="214"/>
      <c r="LSN50" s="214"/>
      <c r="LSO50" s="214"/>
      <c r="LSP50" s="214"/>
      <c r="LSQ50" s="214"/>
      <c r="LSR50" s="214"/>
      <c r="LSS50" s="214"/>
      <c r="LST50" s="214"/>
      <c r="LSU50" s="214"/>
      <c r="LSV50" s="214"/>
      <c r="LSW50" s="214"/>
      <c r="LSX50" s="214"/>
      <c r="LSY50" s="214"/>
      <c r="LSZ50" s="214"/>
      <c r="LTA50" s="214"/>
      <c r="LTB50" s="214"/>
      <c r="LTC50" s="214"/>
      <c r="LTD50" s="214"/>
      <c r="LTE50" s="214"/>
      <c r="LTF50" s="214"/>
      <c r="LTG50" s="214"/>
      <c r="LTH50" s="214"/>
      <c r="LTI50" s="214"/>
      <c r="LTJ50" s="214"/>
      <c r="LTK50" s="214"/>
      <c r="LTL50" s="214"/>
      <c r="LTM50" s="214"/>
      <c r="LTN50" s="214"/>
      <c r="LTO50" s="214"/>
      <c r="LTP50" s="214"/>
      <c r="LTQ50" s="214"/>
      <c r="LTR50" s="214"/>
      <c r="LTS50" s="214"/>
      <c r="LTT50" s="214"/>
      <c r="LTU50" s="214"/>
      <c r="LTV50" s="214"/>
      <c r="LTW50" s="214"/>
      <c r="LTX50" s="214"/>
      <c r="LTY50" s="214"/>
      <c r="LTZ50" s="214"/>
      <c r="LUA50" s="214"/>
      <c r="LUB50" s="214"/>
      <c r="LUC50" s="214"/>
      <c r="LUD50" s="214"/>
      <c r="LUE50" s="214"/>
      <c r="LUF50" s="214"/>
      <c r="LUG50" s="214"/>
      <c r="LUH50" s="214"/>
      <c r="LUI50" s="214"/>
      <c r="LUJ50" s="214"/>
      <c r="LUK50" s="214"/>
      <c r="LUL50" s="214"/>
      <c r="LUM50" s="214"/>
      <c r="LUN50" s="214"/>
      <c r="LUO50" s="214"/>
      <c r="LUP50" s="214"/>
      <c r="LUQ50" s="214"/>
      <c r="LUR50" s="214"/>
      <c r="LUS50" s="214"/>
      <c r="LUT50" s="214"/>
      <c r="LUU50" s="214"/>
      <c r="LUV50" s="214"/>
      <c r="LUW50" s="214"/>
      <c r="LUX50" s="214"/>
      <c r="LUY50" s="214"/>
      <c r="LUZ50" s="214"/>
      <c r="LVA50" s="214"/>
      <c r="LVB50" s="214"/>
      <c r="LVC50" s="214"/>
      <c r="LVD50" s="214"/>
      <c r="LVE50" s="214"/>
      <c r="LVF50" s="214"/>
      <c r="LVG50" s="214"/>
      <c r="LVH50" s="214"/>
      <c r="LVI50" s="214"/>
      <c r="LVJ50" s="214"/>
      <c r="LVK50" s="214"/>
      <c r="LVL50" s="214"/>
      <c r="LVM50" s="214"/>
      <c r="LVN50" s="214"/>
      <c r="LVO50" s="214"/>
      <c r="LVP50" s="214"/>
      <c r="LVQ50" s="214"/>
      <c r="LVR50" s="214"/>
      <c r="LVS50" s="214"/>
      <c r="LVT50" s="214"/>
      <c r="LVU50" s="214"/>
      <c r="LVV50" s="214"/>
      <c r="LVW50" s="214"/>
      <c r="LVX50" s="214"/>
      <c r="LVY50" s="214"/>
      <c r="LVZ50" s="214"/>
      <c r="LWA50" s="214"/>
      <c r="LWB50" s="214"/>
      <c r="LWC50" s="214"/>
      <c r="LWD50" s="214"/>
      <c r="LWE50" s="214"/>
      <c r="LWF50" s="214"/>
      <c r="LWG50" s="214"/>
      <c r="LWH50" s="214"/>
      <c r="LWI50" s="214"/>
      <c r="LWJ50" s="214"/>
      <c r="LWK50" s="214"/>
      <c r="LWL50" s="214"/>
      <c r="LWM50" s="214"/>
      <c r="LWN50" s="214"/>
      <c r="LWO50" s="214"/>
      <c r="LWP50" s="214"/>
      <c r="LWQ50" s="214"/>
      <c r="LWR50" s="214"/>
      <c r="LWS50" s="214"/>
      <c r="LWT50" s="214"/>
      <c r="LWU50" s="214"/>
      <c r="LWV50" s="214"/>
      <c r="LWW50" s="214"/>
      <c r="LWX50" s="214"/>
      <c r="LWY50" s="214"/>
      <c r="LWZ50" s="214"/>
      <c r="LXA50" s="214"/>
      <c r="LXB50" s="214"/>
      <c r="LXC50" s="214"/>
      <c r="LXD50" s="214"/>
      <c r="LXE50" s="214"/>
      <c r="LXF50" s="214"/>
      <c r="LXG50" s="214"/>
      <c r="LXH50" s="214"/>
      <c r="LXI50" s="214"/>
      <c r="LXJ50" s="214"/>
      <c r="LXK50" s="214"/>
      <c r="LXL50" s="214"/>
      <c r="LXM50" s="214"/>
      <c r="LXN50" s="214"/>
      <c r="LXO50" s="214"/>
      <c r="LXP50" s="214"/>
      <c r="LXQ50" s="214"/>
      <c r="LXR50" s="214"/>
      <c r="LXS50" s="214"/>
      <c r="LXT50" s="214"/>
      <c r="LXU50" s="214"/>
      <c r="LXV50" s="214"/>
      <c r="LXW50" s="214"/>
      <c r="LXX50" s="214"/>
      <c r="LXY50" s="214"/>
      <c r="LXZ50" s="214"/>
      <c r="LYA50" s="214"/>
      <c r="LYB50" s="214"/>
      <c r="LYC50" s="214"/>
      <c r="LYD50" s="214"/>
      <c r="LYE50" s="214"/>
      <c r="LYF50" s="214"/>
      <c r="LYG50" s="214"/>
      <c r="LYH50" s="214"/>
      <c r="LYI50" s="214"/>
      <c r="LYJ50" s="214"/>
      <c r="LYK50" s="214"/>
      <c r="LYL50" s="214"/>
      <c r="LYM50" s="214"/>
      <c r="LYN50" s="214"/>
      <c r="LYO50" s="214"/>
      <c r="LYP50" s="214"/>
      <c r="LYQ50" s="214"/>
      <c r="LYR50" s="214"/>
      <c r="LYS50" s="214"/>
      <c r="LYT50" s="214"/>
      <c r="LYU50" s="214"/>
      <c r="LYV50" s="214"/>
      <c r="LYW50" s="214"/>
      <c r="LYX50" s="214"/>
      <c r="LYY50" s="214"/>
      <c r="LYZ50" s="214"/>
      <c r="LZA50" s="214"/>
      <c r="LZB50" s="214"/>
      <c r="LZC50" s="214"/>
      <c r="LZD50" s="214"/>
      <c r="LZE50" s="214"/>
      <c r="LZF50" s="214"/>
      <c r="LZG50" s="214"/>
      <c r="LZH50" s="214"/>
      <c r="LZI50" s="214"/>
      <c r="LZJ50" s="214"/>
      <c r="LZK50" s="214"/>
      <c r="LZL50" s="214"/>
      <c r="LZM50" s="214"/>
      <c r="LZN50" s="214"/>
      <c r="LZO50" s="214"/>
      <c r="LZP50" s="214"/>
      <c r="LZQ50" s="214"/>
      <c r="LZR50" s="214"/>
      <c r="LZS50" s="214"/>
      <c r="LZT50" s="214"/>
      <c r="LZU50" s="214"/>
      <c r="LZV50" s="214"/>
      <c r="LZW50" s="214"/>
      <c r="LZX50" s="214"/>
      <c r="LZY50" s="214"/>
      <c r="LZZ50" s="214"/>
      <c r="MAA50" s="214"/>
      <c r="MAB50" s="214"/>
      <c r="MAC50" s="214"/>
      <c r="MAD50" s="214"/>
      <c r="MAE50" s="214"/>
      <c r="MAF50" s="214"/>
      <c r="MAG50" s="214"/>
      <c r="MAH50" s="214"/>
      <c r="MAI50" s="214"/>
      <c r="MAJ50" s="214"/>
      <c r="MAK50" s="214"/>
      <c r="MAL50" s="214"/>
      <c r="MAM50" s="214"/>
      <c r="MAN50" s="214"/>
      <c r="MAO50" s="214"/>
      <c r="MAP50" s="214"/>
      <c r="MAQ50" s="214"/>
      <c r="MAR50" s="214"/>
      <c r="MAS50" s="214"/>
      <c r="MAT50" s="214"/>
      <c r="MAU50" s="214"/>
      <c r="MAV50" s="214"/>
      <c r="MAW50" s="214"/>
      <c r="MAX50" s="214"/>
      <c r="MAY50" s="214"/>
      <c r="MAZ50" s="214"/>
      <c r="MBA50" s="214"/>
      <c r="MBB50" s="214"/>
      <c r="MBC50" s="214"/>
      <c r="MBD50" s="214"/>
      <c r="MBE50" s="214"/>
      <c r="MBF50" s="214"/>
      <c r="MBG50" s="214"/>
      <c r="MBH50" s="214"/>
      <c r="MBI50" s="214"/>
      <c r="MBJ50" s="214"/>
      <c r="MBK50" s="214"/>
      <c r="MBL50" s="214"/>
      <c r="MBM50" s="214"/>
      <c r="MBN50" s="214"/>
      <c r="MBO50" s="214"/>
      <c r="MBP50" s="214"/>
      <c r="MBQ50" s="214"/>
      <c r="MBR50" s="214"/>
      <c r="MBS50" s="214"/>
      <c r="MBT50" s="214"/>
      <c r="MBU50" s="214"/>
      <c r="MBV50" s="214"/>
      <c r="MBW50" s="214"/>
      <c r="MBX50" s="214"/>
      <c r="MBY50" s="214"/>
      <c r="MBZ50" s="214"/>
      <c r="MCA50" s="214"/>
      <c r="MCB50" s="214"/>
      <c r="MCC50" s="214"/>
      <c r="MCD50" s="214"/>
      <c r="MCE50" s="214"/>
      <c r="MCF50" s="214"/>
      <c r="MCG50" s="214"/>
      <c r="MCH50" s="214"/>
      <c r="MCI50" s="214"/>
      <c r="MCJ50" s="214"/>
      <c r="MCK50" s="214"/>
      <c r="MCL50" s="214"/>
      <c r="MCM50" s="214"/>
      <c r="MCN50" s="214"/>
      <c r="MCO50" s="214"/>
      <c r="MCP50" s="214"/>
      <c r="MCQ50" s="214"/>
      <c r="MCR50" s="214"/>
      <c r="MCS50" s="214"/>
      <c r="MCT50" s="214"/>
      <c r="MCU50" s="214"/>
      <c r="MCV50" s="214"/>
      <c r="MCW50" s="214"/>
      <c r="MCX50" s="214"/>
      <c r="MCY50" s="214"/>
      <c r="MCZ50" s="214"/>
      <c r="MDA50" s="214"/>
      <c r="MDB50" s="214"/>
      <c r="MDC50" s="214"/>
      <c r="MDD50" s="214"/>
      <c r="MDE50" s="214"/>
      <c r="MDF50" s="214"/>
      <c r="MDG50" s="214"/>
      <c r="MDH50" s="214"/>
      <c r="MDI50" s="214"/>
      <c r="MDJ50" s="214"/>
      <c r="MDK50" s="214"/>
      <c r="MDL50" s="214"/>
      <c r="MDM50" s="214"/>
      <c r="MDN50" s="214"/>
      <c r="MDO50" s="214"/>
      <c r="MDP50" s="214"/>
      <c r="MDQ50" s="214"/>
      <c r="MDR50" s="214"/>
      <c r="MDS50" s="214"/>
      <c r="MDT50" s="214"/>
      <c r="MDU50" s="214"/>
      <c r="MDV50" s="214"/>
      <c r="MDW50" s="214"/>
      <c r="MDX50" s="214"/>
      <c r="MDY50" s="214"/>
      <c r="MDZ50" s="214"/>
      <c r="MEA50" s="214"/>
      <c r="MEB50" s="214"/>
      <c r="MEC50" s="214"/>
      <c r="MED50" s="214"/>
      <c r="MEE50" s="214"/>
      <c r="MEF50" s="214"/>
      <c r="MEG50" s="214"/>
      <c r="MEH50" s="214"/>
      <c r="MEI50" s="214"/>
      <c r="MEJ50" s="214"/>
      <c r="MEK50" s="214"/>
      <c r="MEL50" s="214"/>
      <c r="MEM50" s="214"/>
      <c r="MEN50" s="214"/>
      <c r="MEO50" s="214"/>
      <c r="MEP50" s="214"/>
      <c r="MEQ50" s="214"/>
      <c r="MER50" s="214"/>
      <c r="MES50" s="214"/>
      <c r="MET50" s="214"/>
      <c r="MEU50" s="214"/>
      <c r="MEV50" s="214"/>
      <c r="MEW50" s="214"/>
      <c r="MEX50" s="214"/>
      <c r="MEY50" s="214"/>
      <c r="MEZ50" s="214"/>
      <c r="MFA50" s="214"/>
      <c r="MFB50" s="214"/>
      <c r="MFC50" s="214"/>
      <c r="MFD50" s="214"/>
      <c r="MFE50" s="214"/>
      <c r="MFF50" s="214"/>
      <c r="MFG50" s="214"/>
      <c r="MFH50" s="214"/>
      <c r="MFI50" s="214"/>
      <c r="MFJ50" s="214"/>
      <c r="MFK50" s="214"/>
      <c r="MFL50" s="214"/>
      <c r="MFM50" s="214"/>
      <c r="MFN50" s="214"/>
      <c r="MFO50" s="214"/>
      <c r="MFP50" s="214"/>
      <c r="MFQ50" s="214"/>
      <c r="MFR50" s="214"/>
      <c r="MFS50" s="214"/>
      <c r="MFT50" s="214"/>
      <c r="MFU50" s="214"/>
      <c r="MFV50" s="214"/>
      <c r="MFW50" s="214"/>
      <c r="MFX50" s="214"/>
      <c r="MFY50" s="214"/>
      <c r="MFZ50" s="214"/>
      <c r="MGA50" s="214"/>
      <c r="MGB50" s="214"/>
      <c r="MGC50" s="214"/>
      <c r="MGD50" s="214"/>
      <c r="MGE50" s="214"/>
      <c r="MGF50" s="214"/>
      <c r="MGG50" s="214"/>
      <c r="MGH50" s="214"/>
      <c r="MGI50" s="214"/>
      <c r="MGJ50" s="214"/>
      <c r="MGK50" s="214"/>
      <c r="MGL50" s="214"/>
      <c r="MGM50" s="214"/>
      <c r="MGN50" s="214"/>
      <c r="MGO50" s="214"/>
      <c r="MGP50" s="214"/>
      <c r="MGQ50" s="214"/>
      <c r="MGR50" s="214"/>
      <c r="MGS50" s="214"/>
      <c r="MGT50" s="214"/>
      <c r="MGU50" s="214"/>
      <c r="MGV50" s="214"/>
      <c r="MGW50" s="214"/>
      <c r="MGX50" s="214"/>
      <c r="MGY50" s="214"/>
      <c r="MGZ50" s="214"/>
      <c r="MHA50" s="214"/>
      <c r="MHB50" s="214"/>
      <c r="MHC50" s="214"/>
      <c r="MHD50" s="214"/>
      <c r="MHE50" s="214"/>
      <c r="MHF50" s="214"/>
      <c r="MHG50" s="214"/>
      <c r="MHH50" s="214"/>
      <c r="MHI50" s="214"/>
      <c r="MHJ50" s="214"/>
      <c r="MHK50" s="214"/>
      <c r="MHL50" s="214"/>
      <c r="MHM50" s="214"/>
      <c r="MHN50" s="214"/>
      <c r="MHO50" s="214"/>
      <c r="MHP50" s="214"/>
      <c r="MHQ50" s="214"/>
      <c r="MHR50" s="214"/>
      <c r="MHS50" s="214"/>
      <c r="MHT50" s="214"/>
      <c r="MHU50" s="214"/>
      <c r="MHV50" s="214"/>
      <c r="MHW50" s="214"/>
      <c r="MHX50" s="214"/>
      <c r="MHY50" s="214"/>
      <c r="MHZ50" s="214"/>
      <c r="MIA50" s="214"/>
      <c r="MIB50" s="214"/>
      <c r="MIC50" s="214"/>
      <c r="MID50" s="214"/>
      <c r="MIE50" s="214"/>
      <c r="MIF50" s="214"/>
      <c r="MIG50" s="214"/>
      <c r="MIH50" s="214"/>
      <c r="MII50" s="214"/>
      <c r="MIJ50" s="214"/>
      <c r="MIK50" s="214"/>
      <c r="MIL50" s="214"/>
      <c r="MIM50" s="214"/>
      <c r="MIN50" s="214"/>
      <c r="MIO50" s="214"/>
      <c r="MIP50" s="214"/>
      <c r="MIQ50" s="214"/>
      <c r="MIR50" s="214"/>
      <c r="MIS50" s="214"/>
      <c r="MIT50" s="214"/>
      <c r="MIU50" s="214"/>
      <c r="MIV50" s="214"/>
      <c r="MIW50" s="214"/>
      <c r="MIX50" s="214"/>
      <c r="MIY50" s="214"/>
      <c r="MIZ50" s="214"/>
      <c r="MJA50" s="214"/>
      <c r="MJB50" s="214"/>
      <c r="MJC50" s="214"/>
      <c r="MJD50" s="214"/>
      <c r="MJE50" s="214"/>
      <c r="MJF50" s="214"/>
      <c r="MJG50" s="214"/>
      <c r="MJH50" s="214"/>
      <c r="MJI50" s="214"/>
      <c r="MJJ50" s="214"/>
      <c r="MJK50" s="214"/>
      <c r="MJL50" s="214"/>
      <c r="MJM50" s="214"/>
      <c r="MJN50" s="214"/>
      <c r="MJO50" s="214"/>
      <c r="MJP50" s="214"/>
      <c r="MJQ50" s="214"/>
      <c r="MJR50" s="214"/>
      <c r="MJS50" s="214"/>
      <c r="MJT50" s="214"/>
      <c r="MJU50" s="214"/>
      <c r="MJV50" s="214"/>
      <c r="MJW50" s="214"/>
      <c r="MJX50" s="214"/>
      <c r="MJY50" s="214"/>
      <c r="MJZ50" s="214"/>
      <c r="MKA50" s="214"/>
      <c r="MKB50" s="214"/>
      <c r="MKC50" s="214"/>
      <c r="MKD50" s="214"/>
      <c r="MKE50" s="214"/>
      <c r="MKF50" s="214"/>
      <c r="MKG50" s="214"/>
      <c r="MKH50" s="214"/>
      <c r="MKI50" s="214"/>
      <c r="MKJ50" s="214"/>
      <c r="MKK50" s="214"/>
      <c r="MKL50" s="214"/>
      <c r="MKM50" s="214"/>
      <c r="MKN50" s="214"/>
      <c r="MKO50" s="214"/>
      <c r="MKP50" s="214"/>
      <c r="MKQ50" s="214"/>
      <c r="MKR50" s="214"/>
      <c r="MKS50" s="214"/>
      <c r="MKT50" s="214"/>
      <c r="MKU50" s="214"/>
      <c r="MKV50" s="214"/>
      <c r="MKW50" s="214"/>
      <c r="MKX50" s="214"/>
      <c r="MKY50" s="214"/>
      <c r="MKZ50" s="214"/>
      <c r="MLA50" s="214"/>
      <c r="MLB50" s="214"/>
      <c r="MLC50" s="214"/>
      <c r="MLD50" s="214"/>
      <c r="MLE50" s="214"/>
      <c r="MLF50" s="214"/>
      <c r="MLG50" s="214"/>
      <c r="MLH50" s="214"/>
      <c r="MLI50" s="214"/>
      <c r="MLJ50" s="214"/>
      <c r="MLK50" s="214"/>
      <c r="MLL50" s="214"/>
      <c r="MLM50" s="214"/>
      <c r="MLN50" s="214"/>
      <c r="MLO50" s="214"/>
      <c r="MLP50" s="214"/>
      <c r="MLQ50" s="214"/>
      <c r="MLR50" s="214"/>
      <c r="MLS50" s="214"/>
      <c r="MLT50" s="214"/>
      <c r="MLU50" s="214"/>
      <c r="MLV50" s="214"/>
      <c r="MLW50" s="214"/>
      <c r="MLX50" s="214"/>
      <c r="MLY50" s="214"/>
      <c r="MLZ50" s="214"/>
      <c r="MMA50" s="214"/>
      <c r="MMB50" s="214"/>
      <c r="MMC50" s="214"/>
      <c r="MMD50" s="214"/>
      <c r="MME50" s="214"/>
      <c r="MMF50" s="214"/>
      <c r="MMG50" s="214"/>
      <c r="MMH50" s="214"/>
      <c r="MMI50" s="214"/>
      <c r="MMJ50" s="214"/>
      <c r="MMK50" s="214"/>
      <c r="MML50" s="214"/>
      <c r="MMM50" s="214"/>
      <c r="MMN50" s="214"/>
      <c r="MMO50" s="214"/>
      <c r="MMP50" s="214"/>
      <c r="MMQ50" s="214"/>
      <c r="MMR50" s="214"/>
      <c r="MMS50" s="214"/>
      <c r="MMT50" s="214"/>
      <c r="MMU50" s="214"/>
      <c r="MMV50" s="214"/>
      <c r="MMW50" s="214"/>
      <c r="MMX50" s="214"/>
      <c r="MMY50" s="214"/>
      <c r="MMZ50" s="214"/>
      <c r="MNA50" s="214"/>
      <c r="MNB50" s="214"/>
      <c r="MNC50" s="214"/>
      <c r="MND50" s="214"/>
      <c r="MNE50" s="214"/>
      <c r="MNF50" s="214"/>
      <c r="MNG50" s="214"/>
      <c r="MNH50" s="214"/>
      <c r="MNI50" s="214"/>
      <c r="MNJ50" s="214"/>
      <c r="MNK50" s="214"/>
      <c r="MNL50" s="214"/>
      <c r="MNM50" s="214"/>
      <c r="MNN50" s="214"/>
      <c r="MNO50" s="214"/>
      <c r="MNP50" s="214"/>
      <c r="MNQ50" s="214"/>
      <c r="MNR50" s="214"/>
      <c r="MNS50" s="214"/>
      <c r="MNT50" s="214"/>
      <c r="MNU50" s="214"/>
      <c r="MNV50" s="214"/>
      <c r="MNW50" s="214"/>
      <c r="MNX50" s="214"/>
      <c r="MNY50" s="214"/>
      <c r="MNZ50" s="214"/>
      <c r="MOA50" s="214"/>
      <c r="MOB50" s="214"/>
      <c r="MOC50" s="214"/>
      <c r="MOD50" s="214"/>
      <c r="MOE50" s="214"/>
      <c r="MOF50" s="214"/>
      <c r="MOG50" s="214"/>
      <c r="MOH50" s="214"/>
      <c r="MOI50" s="214"/>
      <c r="MOJ50" s="214"/>
      <c r="MOK50" s="214"/>
      <c r="MOL50" s="214"/>
      <c r="MOM50" s="214"/>
      <c r="MON50" s="214"/>
      <c r="MOO50" s="214"/>
      <c r="MOP50" s="214"/>
      <c r="MOQ50" s="214"/>
      <c r="MOR50" s="214"/>
      <c r="MOS50" s="214"/>
      <c r="MOT50" s="214"/>
      <c r="MOU50" s="214"/>
      <c r="MOV50" s="214"/>
      <c r="MOW50" s="214"/>
      <c r="MOX50" s="214"/>
      <c r="MOY50" s="214"/>
      <c r="MOZ50" s="214"/>
      <c r="MPA50" s="214"/>
      <c r="MPB50" s="214"/>
      <c r="MPC50" s="214"/>
      <c r="MPD50" s="214"/>
      <c r="MPE50" s="214"/>
      <c r="MPF50" s="214"/>
      <c r="MPG50" s="214"/>
      <c r="MPH50" s="214"/>
      <c r="MPI50" s="214"/>
      <c r="MPJ50" s="214"/>
      <c r="MPK50" s="214"/>
      <c r="MPL50" s="214"/>
      <c r="MPM50" s="214"/>
      <c r="MPN50" s="214"/>
      <c r="MPO50" s="214"/>
      <c r="MPP50" s="214"/>
      <c r="MPQ50" s="214"/>
      <c r="MPR50" s="214"/>
      <c r="MPS50" s="214"/>
      <c r="MPT50" s="214"/>
      <c r="MPU50" s="214"/>
      <c r="MPV50" s="214"/>
      <c r="MPW50" s="214"/>
      <c r="MPX50" s="214"/>
      <c r="MPY50" s="214"/>
      <c r="MPZ50" s="214"/>
      <c r="MQA50" s="214"/>
      <c r="MQB50" s="214"/>
      <c r="MQC50" s="214"/>
      <c r="MQD50" s="214"/>
      <c r="MQE50" s="214"/>
      <c r="MQF50" s="214"/>
      <c r="MQG50" s="214"/>
      <c r="MQH50" s="214"/>
      <c r="MQI50" s="214"/>
      <c r="MQJ50" s="214"/>
      <c r="MQK50" s="214"/>
      <c r="MQL50" s="214"/>
      <c r="MQM50" s="214"/>
      <c r="MQN50" s="214"/>
      <c r="MQO50" s="214"/>
      <c r="MQP50" s="214"/>
      <c r="MQQ50" s="214"/>
      <c r="MQR50" s="214"/>
      <c r="MQS50" s="214"/>
      <c r="MQT50" s="214"/>
      <c r="MQU50" s="214"/>
      <c r="MQV50" s="214"/>
      <c r="MQW50" s="214"/>
      <c r="MQX50" s="214"/>
      <c r="MQY50" s="214"/>
      <c r="MQZ50" s="214"/>
      <c r="MRA50" s="214"/>
      <c r="MRB50" s="214"/>
      <c r="MRC50" s="214"/>
      <c r="MRD50" s="214"/>
      <c r="MRE50" s="214"/>
      <c r="MRF50" s="214"/>
      <c r="MRG50" s="214"/>
      <c r="MRH50" s="214"/>
      <c r="MRI50" s="214"/>
      <c r="MRJ50" s="214"/>
      <c r="MRK50" s="214"/>
      <c r="MRL50" s="214"/>
      <c r="MRM50" s="214"/>
      <c r="MRN50" s="214"/>
      <c r="MRO50" s="214"/>
      <c r="MRP50" s="214"/>
      <c r="MRQ50" s="214"/>
      <c r="MRR50" s="214"/>
      <c r="MRS50" s="214"/>
      <c r="MRT50" s="214"/>
      <c r="MRU50" s="214"/>
      <c r="MRV50" s="214"/>
      <c r="MRW50" s="214"/>
      <c r="MRX50" s="214"/>
      <c r="MRY50" s="214"/>
      <c r="MRZ50" s="214"/>
      <c r="MSA50" s="214"/>
      <c r="MSB50" s="214"/>
      <c r="MSC50" s="214"/>
      <c r="MSD50" s="214"/>
      <c r="MSE50" s="214"/>
      <c r="MSF50" s="214"/>
      <c r="MSG50" s="214"/>
      <c r="MSH50" s="214"/>
      <c r="MSI50" s="214"/>
      <c r="MSJ50" s="214"/>
      <c r="MSK50" s="214"/>
      <c r="MSL50" s="214"/>
      <c r="MSM50" s="214"/>
      <c r="MSN50" s="214"/>
      <c r="MSO50" s="214"/>
      <c r="MSP50" s="214"/>
      <c r="MSQ50" s="214"/>
      <c r="MSR50" s="214"/>
      <c r="MSS50" s="214"/>
      <c r="MST50" s="214"/>
      <c r="MSU50" s="214"/>
      <c r="MSV50" s="214"/>
      <c r="MSW50" s="214"/>
      <c r="MSX50" s="214"/>
      <c r="MSY50" s="214"/>
      <c r="MSZ50" s="214"/>
      <c r="MTA50" s="214"/>
      <c r="MTB50" s="214"/>
      <c r="MTC50" s="214"/>
      <c r="MTD50" s="214"/>
      <c r="MTE50" s="214"/>
      <c r="MTF50" s="214"/>
      <c r="MTG50" s="214"/>
      <c r="MTH50" s="214"/>
      <c r="MTI50" s="214"/>
      <c r="MTJ50" s="214"/>
      <c r="MTK50" s="214"/>
      <c r="MTL50" s="214"/>
      <c r="MTM50" s="214"/>
      <c r="MTN50" s="214"/>
      <c r="MTO50" s="214"/>
      <c r="MTP50" s="214"/>
      <c r="MTQ50" s="214"/>
      <c r="MTR50" s="214"/>
      <c r="MTS50" s="214"/>
      <c r="MTT50" s="214"/>
      <c r="MTU50" s="214"/>
      <c r="MTV50" s="214"/>
      <c r="MTW50" s="214"/>
      <c r="MTX50" s="214"/>
      <c r="MTY50" s="214"/>
      <c r="MTZ50" s="214"/>
      <c r="MUA50" s="214"/>
      <c r="MUB50" s="214"/>
      <c r="MUC50" s="214"/>
      <c r="MUD50" s="214"/>
      <c r="MUE50" s="214"/>
      <c r="MUF50" s="214"/>
      <c r="MUG50" s="214"/>
      <c r="MUH50" s="214"/>
      <c r="MUI50" s="214"/>
      <c r="MUJ50" s="214"/>
      <c r="MUK50" s="214"/>
      <c r="MUL50" s="214"/>
      <c r="MUM50" s="214"/>
      <c r="MUN50" s="214"/>
      <c r="MUO50" s="214"/>
      <c r="MUP50" s="214"/>
      <c r="MUQ50" s="214"/>
      <c r="MUR50" s="214"/>
      <c r="MUS50" s="214"/>
      <c r="MUT50" s="214"/>
      <c r="MUU50" s="214"/>
      <c r="MUV50" s="214"/>
      <c r="MUW50" s="214"/>
      <c r="MUX50" s="214"/>
      <c r="MUY50" s="214"/>
      <c r="MUZ50" s="214"/>
      <c r="MVA50" s="214"/>
      <c r="MVB50" s="214"/>
      <c r="MVC50" s="214"/>
      <c r="MVD50" s="214"/>
      <c r="MVE50" s="214"/>
      <c r="MVF50" s="214"/>
      <c r="MVG50" s="214"/>
      <c r="MVH50" s="214"/>
      <c r="MVI50" s="214"/>
      <c r="MVJ50" s="214"/>
      <c r="MVK50" s="214"/>
      <c r="MVL50" s="214"/>
      <c r="MVM50" s="214"/>
      <c r="MVN50" s="214"/>
      <c r="MVO50" s="214"/>
      <c r="MVP50" s="214"/>
      <c r="MVQ50" s="214"/>
      <c r="MVR50" s="214"/>
      <c r="MVS50" s="214"/>
      <c r="MVT50" s="214"/>
      <c r="MVU50" s="214"/>
      <c r="MVV50" s="214"/>
      <c r="MVW50" s="214"/>
      <c r="MVX50" s="214"/>
      <c r="MVY50" s="214"/>
      <c r="MVZ50" s="214"/>
      <c r="MWA50" s="214"/>
      <c r="MWB50" s="214"/>
      <c r="MWC50" s="214"/>
      <c r="MWD50" s="214"/>
      <c r="MWE50" s="214"/>
      <c r="MWF50" s="214"/>
      <c r="MWG50" s="214"/>
      <c r="MWH50" s="214"/>
      <c r="MWI50" s="214"/>
      <c r="MWJ50" s="214"/>
      <c r="MWK50" s="214"/>
      <c r="MWL50" s="214"/>
      <c r="MWM50" s="214"/>
      <c r="MWN50" s="214"/>
      <c r="MWO50" s="214"/>
      <c r="MWP50" s="214"/>
      <c r="MWQ50" s="214"/>
      <c r="MWR50" s="214"/>
      <c r="MWS50" s="214"/>
      <c r="MWT50" s="214"/>
      <c r="MWU50" s="214"/>
      <c r="MWV50" s="214"/>
      <c r="MWW50" s="214"/>
      <c r="MWX50" s="214"/>
      <c r="MWY50" s="214"/>
      <c r="MWZ50" s="214"/>
      <c r="MXA50" s="214"/>
      <c r="MXB50" s="214"/>
      <c r="MXC50" s="214"/>
      <c r="MXD50" s="214"/>
      <c r="MXE50" s="214"/>
      <c r="MXF50" s="214"/>
      <c r="MXG50" s="214"/>
      <c r="MXH50" s="214"/>
      <c r="MXI50" s="214"/>
      <c r="MXJ50" s="214"/>
      <c r="MXK50" s="214"/>
      <c r="MXL50" s="214"/>
      <c r="MXM50" s="214"/>
      <c r="MXN50" s="214"/>
      <c r="MXO50" s="214"/>
      <c r="MXP50" s="214"/>
      <c r="MXQ50" s="214"/>
      <c r="MXR50" s="214"/>
      <c r="MXS50" s="214"/>
      <c r="MXT50" s="214"/>
      <c r="MXU50" s="214"/>
      <c r="MXV50" s="214"/>
      <c r="MXW50" s="214"/>
      <c r="MXX50" s="214"/>
      <c r="MXY50" s="214"/>
      <c r="MXZ50" s="214"/>
      <c r="MYA50" s="214"/>
      <c r="MYB50" s="214"/>
      <c r="MYC50" s="214"/>
      <c r="MYD50" s="214"/>
      <c r="MYE50" s="214"/>
      <c r="MYF50" s="214"/>
      <c r="MYG50" s="214"/>
      <c r="MYH50" s="214"/>
      <c r="MYI50" s="214"/>
      <c r="MYJ50" s="214"/>
      <c r="MYK50" s="214"/>
      <c r="MYL50" s="214"/>
      <c r="MYM50" s="214"/>
      <c r="MYN50" s="214"/>
      <c r="MYO50" s="214"/>
      <c r="MYP50" s="214"/>
      <c r="MYQ50" s="214"/>
      <c r="MYR50" s="214"/>
      <c r="MYS50" s="214"/>
      <c r="MYT50" s="214"/>
      <c r="MYU50" s="214"/>
      <c r="MYV50" s="214"/>
      <c r="MYW50" s="214"/>
      <c r="MYX50" s="214"/>
      <c r="MYY50" s="214"/>
      <c r="MYZ50" s="214"/>
      <c r="MZA50" s="214"/>
      <c r="MZB50" s="214"/>
      <c r="MZC50" s="214"/>
      <c r="MZD50" s="214"/>
      <c r="MZE50" s="214"/>
      <c r="MZF50" s="214"/>
      <c r="MZG50" s="214"/>
      <c r="MZH50" s="214"/>
      <c r="MZI50" s="214"/>
      <c r="MZJ50" s="214"/>
      <c r="MZK50" s="214"/>
      <c r="MZL50" s="214"/>
      <c r="MZM50" s="214"/>
      <c r="MZN50" s="214"/>
      <c r="MZO50" s="214"/>
      <c r="MZP50" s="214"/>
      <c r="MZQ50" s="214"/>
      <c r="MZR50" s="214"/>
      <c r="MZS50" s="214"/>
      <c r="MZT50" s="214"/>
      <c r="MZU50" s="214"/>
      <c r="MZV50" s="214"/>
      <c r="MZW50" s="214"/>
      <c r="MZX50" s="214"/>
      <c r="MZY50" s="214"/>
      <c r="MZZ50" s="214"/>
      <c r="NAA50" s="214"/>
      <c r="NAB50" s="214"/>
      <c r="NAC50" s="214"/>
      <c r="NAD50" s="214"/>
      <c r="NAE50" s="214"/>
      <c r="NAF50" s="214"/>
      <c r="NAG50" s="214"/>
      <c r="NAH50" s="214"/>
      <c r="NAI50" s="214"/>
      <c r="NAJ50" s="214"/>
      <c r="NAK50" s="214"/>
      <c r="NAL50" s="214"/>
      <c r="NAM50" s="214"/>
      <c r="NAN50" s="214"/>
      <c r="NAO50" s="214"/>
      <c r="NAP50" s="214"/>
      <c r="NAQ50" s="214"/>
      <c r="NAR50" s="214"/>
      <c r="NAS50" s="214"/>
      <c r="NAT50" s="214"/>
      <c r="NAU50" s="214"/>
      <c r="NAV50" s="214"/>
      <c r="NAW50" s="214"/>
      <c r="NAX50" s="214"/>
      <c r="NAY50" s="214"/>
      <c r="NAZ50" s="214"/>
      <c r="NBA50" s="214"/>
      <c r="NBB50" s="214"/>
      <c r="NBC50" s="214"/>
      <c r="NBD50" s="214"/>
      <c r="NBE50" s="214"/>
      <c r="NBF50" s="214"/>
      <c r="NBG50" s="214"/>
      <c r="NBH50" s="214"/>
      <c r="NBI50" s="214"/>
      <c r="NBJ50" s="214"/>
      <c r="NBK50" s="214"/>
      <c r="NBL50" s="214"/>
      <c r="NBM50" s="214"/>
      <c r="NBN50" s="214"/>
      <c r="NBO50" s="214"/>
      <c r="NBP50" s="214"/>
      <c r="NBQ50" s="214"/>
      <c r="NBR50" s="214"/>
      <c r="NBS50" s="214"/>
      <c r="NBT50" s="214"/>
      <c r="NBU50" s="214"/>
      <c r="NBV50" s="214"/>
      <c r="NBW50" s="214"/>
      <c r="NBX50" s="214"/>
      <c r="NBY50" s="214"/>
      <c r="NBZ50" s="214"/>
      <c r="NCA50" s="214"/>
      <c r="NCB50" s="214"/>
      <c r="NCC50" s="214"/>
      <c r="NCD50" s="214"/>
      <c r="NCE50" s="214"/>
      <c r="NCF50" s="214"/>
      <c r="NCG50" s="214"/>
      <c r="NCH50" s="214"/>
      <c r="NCI50" s="214"/>
      <c r="NCJ50" s="214"/>
      <c r="NCK50" s="214"/>
      <c r="NCL50" s="214"/>
      <c r="NCM50" s="214"/>
      <c r="NCN50" s="214"/>
      <c r="NCO50" s="214"/>
      <c r="NCP50" s="214"/>
      <c r="NCQ50" s="214"/>
      <c r="NCR50" s="214"/>
      <c r="NCS50" s="214"/>
      <c r="NCT50" s="214"/>
      <c r="NCU50" s="214"/>
      <c r="NCV50" s="214"/>
      <c r="NCW50" s="214"/>
      <c r="NCX50" s="214"/>
      <c r="NCY50" s="214"/>
      <c r="NCZ50" s="214"/>
      <c r="NDA50" s="214"/>
      <c r="NDB50" s="214"/>
      <c r="NDC50" s="214"/>
      <c r="NDD50" s="214"/>
      <c r="NDE50" s="214"/>
      <c r="NDF50" s="214"/>
      <c r="NDG50" s="214"/>
      <c r="NDH50" s="214"/>
      <c r="NDI50" s="214"/>
      <c r="NDJ50" s="214"/>
      <c r="NDK50" s="214"/>
      <c r="NDL50" s="214"/>
      <c r="NDM50" s="214"/>
      <c r="NDN50" s="214"/>
      <c r="NDO50" s="214"/>
      <c r="NDP50" s="214"/>
      <c r="NDQ50" s="214"/>
      <c r="NDR50" s="214"/>
      <c r="NDS50" s="214"/>
      <c r="NDT50" s="214"/>
      <c r="NDU50" s="214"/>
      <c r="NDV50" s="214"/>
      <c r="NDW50" s="214"/>
      <c r="NDX50" s="214"/>
      <c r="NDY50" s="214"/>
      <c r="NDZ50" s="214"/>
      <c r="NEA50" s="214"/>
      <c r="NEB50" s="214"/>
      <c r="NEC50" s="214"/>
      <c r="NED50" s="214"/>
      <c r="NEE50" s="214"/>
      <c r="NEF50" s="214"/>
      <c r="NEG50" s="214"/>
      <c r="NEH50" s="214"/>
      <c r="NEI50" s="214"/>
      <c r="NEJ50" s="214"/>
      <c r="NEK50" s="214"/>
      <c r="NEL50" s="214"/>
      <c r="NEM50" s="214"/>
      <c r="NEN50" s="214"/>
      <c r="NEO50" s="214"/>
      <c r="NEP50" s="214"/>
      <c r="NEQ50" s="214"/>
      <c r="NER50" s="214"/>
      <c r="NES50" s="214"/>
      <c r="NET50" s="214"/>
      <c r="NEU50" s="214"/>
      <c r="NEV50" s="214"/>
      <c r="NEW50" s="214"/>
      <c r="NEX50" s="214"/>
      <c r="NEY50" s="214"/>
      <c r="NEZ50" s="214"/>
      <c r="NFA50" s="214"/>
      <c r="NFB50" s="214"/>
      <c r="NFC50" s="214"/>
      <c r="NFD50" s="214"/>
      <c r="NFE50" s="214"/>
      <c r="NFF50" s="214"/>
      <c r="NFG50" s="214"/>
      <c r="NFH50" s="214"/>
      <c r="NFI50" s="214"/>
      <c r="NFJ50" s="214"/>
      <c r="NFK50" s="214"/>
      <c r="NFL50" s="214"/>
      <c r="NFM50" s="214"/>
      <c r="NFN50" s="214"/>
      <c r="NFO50" s="214"/>
      <c r="NFP50" s="214"/>
      <c r="NFQ50" s="214"/>
      <c r="NFR50" s="214"/>
      <c r="NFS50" s="214"/>
      <c r="NFT50" s="214"/>
      <c r="NFU50" s="214"/>
      <c r="NFV50" s="214"/>
      <c r="NFW50" s="214"/>
      <c r="NFX50" s="214"/>
      <c r="NFY50" s="214"/>
      <c r="NFZ50" s="214"/>
      <c r="NGA50" s="214"/>
      <c r="NGB50" s="214"/>
      <c r="NGC50" s="214"/>
      <c r="NGD50" s="214"/>
      <c r="NGE50" s="214"/>
      <c r="NGF50" s="214"/>
      <c r="NGG50" s="214"/>
      <c r="NGH50" s="214"/>
      <c r="NGI50" s="214"/>
      <c r="NGJ50" s="214"/>
      <c r="NGK50" s="214"/>
      <c r="NGL50" s="214"/>
      <c r="NGM50" s="214"/>
      <c r="NGN50" s="214"/>
      <c r="NGO50" s="214"/>
      <c r="NGP50" s="214"/>
      <c r="NGQ50" s="214"/>
      <c r="NGR50" s="214"/>
      <c r="NGS50" s="214"/>
      <c r="NGT50" s="214"/>
      <c r="NGU50" s="214"/>
      <c r="NGV50" s="214"/>
      <c r="NGW50" s="214"/>
      <c r="NGX50" s="214"/>
      <c r="NGY50" s="214"/>
      <c r="NGZ50" s="214"/>
      <c r="NHA50" s="214"/>
      <c r="NHB50" s="214"/>
      <c r="NHC50" s="214"/>
      <c r="NHD50" s="214"/>
      <c r="NHE50" s="214"/>
      <c r="NHF50" s="214"/>
      <c r="NHG50" s="214"/>
      <c r="NHH50" s="214"/>
      <c r="NHI50" s="214"/>
      <c r="NHJ50" s="214"/>
      <c r="NHK50" s="214"/>
      <c r="NHL50" s="214"/>
      <c r="NHM50" s="214"/>
      <c r="NHN50" s="214"/>
      <c r="NHO50" s="214"/>
      <c r="NHP50" s="214"/>
      <c r="NHQ50" s="214"/>
      <c r="NHR50" s="214"/>
      <c r="NHS50" s="214"/>
      <c r="NHT50" s="214"/>
      <c r="NHU50" s="214"/>
      <c r="NHV50" s="214"/>
      <c r="NHW50" s="214"/>
      <c r="NHX50" s="214"/>
      <c r="NHY50" s="214"/>
      <c r="NHZ50" s="214"/>
      <c r="NIA50" s="214"/>
      <c r="NIB50" s="214"/>
      <c r="NIC50" s="214"/>
      <c r="NID50" s="214"/>
      <c r="NIE50" s="214"/>
      <c r="NIF50" s="214"/>
      <c r="NIG50" s="214"/>
      <c r="NIH50" s="214"/>
      <c r="NII50" s="214"/>
      <c r="NIJ50" s="214"/>
      <c r="NIK50" s="214"/>
      <c r="NIL50" s="214"/>
      <c r="NIM50" s="214"/>
      <c r="NIN50" s="214"/>
      <c r="NIO50" s="214"/>
      <c r="NIP50" s="214"/>
      <c r="NIQ50" s="214"/>
      <c r="NIR50" s="214"/>
      <c r="NIS50" s="214"/>
      <c r="NIT50" s="214"/>
      <c r="NIU50" s="214"/>
      <c r="NIV50" s="214"/>
      <c r="NIW50" s="214"/>
      <c r="NIX50" s="214"/>
      <c r="NIY50" s="214"/>
      <c r="NIZ50" s="214"/>
      <c r="NJA50" s="214"/>
      <c r="NJB50" s="214"/>
      <c r="NJC50" s="214"/>
      <c r="NJD50" s="214"/>
      <c r="NJE50" s="214"/>
      <c r="NJF50" s="214"/>
      <c r="NJG50" s="214"/>
      <c r="NJH50" s="214"/>
      <c r="NJI50" s="214"/>
      <c r="NJJ50" s="214"/>
      <c r="NJK50" s="214"/>
      <c r="NJL50" s="214"/>
      <c r="NJM50" s="214"/>
      <c r="NJN50" s="214"/>
      <c r="NJO50" s="214"/>
      <c r="NJP50" s="214"/>
      <c r="NJQ50" s="214"/>
      <c r="NJR50" s="214"/>
      <c r="NJS50" s="214"/>
      <c r="NJT50" s="214"/>
      <c r="NJU50" s="214"/>
      <c r="NJV50" s="214"/>
      <c r="NJW50" s="214"/>
      <c r="NJX50" s="214"/>
      <c r="NJY50" s="214"/>
      <c r="NJZ50" s="214"/>
      <c r="NKA50" s="214"/>
      <c r="NKB50" s="214"/>
      <c r="NKC50" s="214"/>
      <c r="NKD50" s="214"/>
      <c r="NKE50" s="214"/>
      <c r="NKF50" s="214"/>
      <c r="NKG50" s="214"/>
      <c r="NKH50" s="214"/>
      <c r="NKI50" s="214"/>
      <c r="NKJ50" s="214"/>
      <c r="NKK50" s="214"/>
      <c r="NKL50" s="214"/>
      <c r="NKM50" s="214"/>
      <c r="NKN50" s="214"/>
      <c r="NKO50" s="214"/>
      <c r="NKP50" s="214"/>
      <c r="NKQ50" s="214"/>
      <c r="NKR50" s="214"/>
      <c r="NKS50" s="214"/>
      <c r="NKT50" s="214"/>
      <c r="NKU50" s="214"/>
      <c r="NKV50" s="214"/>
      <c r="NKW50" s="214"/>
      <c r="NKX50" s="214"/>
      <c r="NKY50" s="214"/>
      <c r="NKZ50" s="214"/>
      <c r="NLA50" s="214"/>
      <c r="NLB50" s="214"/>
      <c r="NLC50" s="214"/>
      <c r="NLD50" s="214"/>
      <c r="NLE50" s="214"/>
      <c r="NLF50" s="214"/>
      <c r="NLG50" s="214"/>
      <c r="NLH50" s="214"/>
      <c r="NLI50" s="214"/>
      <c r="NLJ50" s="214"/>
      <c r="NLK50" s="214"/>
      <c r="NLL50" s="214"/>
      <c r="NLM50" s="214"/>
      <c r="NLN50" s="214"/>
      <c r="NLO50" s="214"/>
      <c r="NLP50" s="214"/>
      <c r="NLQ50" s="214"/>
      <c r="NLR50" s="214"/>
      <c r="NLS50" s="214"/>
      <c r="NLT50" s="214"/>
      <c r="NLU50" s="214"/>
      <c r="NLV50" s="214"/>
      <c r="NLW50" s="214"/>
      <c r="NLX50" s="214"/>
      <c r="NLY50" s="214"/>
      <c r="NLZ50" s="214"/>
      <c r="NMA50" s="214"/>
      <c r="NMB50" s="214"/>
      <c r="NMC50" s="214"/>
      <c r="NMD50" s="214"/>
      <c r="NME50" s="214"/>
      <c r="NMF50" s="214"/>
      <c r="NMG50" s="214"/>
      <c r="NMH50" s="214"/>
      <c r="NMI50" s="214"/>
      <c r="NMJ50" s="214"/>
      <c r="NMK50" s="214"/>
      <c r="NML50" s="214"/>
      <c r="NMM50" s="214"/>
      <c r="NMN50" s="214"/>
      <c r="NMO50" s="214"/>
      <c r="NMP50" s="214"/>
      <c r="NMQ50" s="214"/>
      <c r="NMR50" s="214"/>
      <c r="NMS50" s="214"/>
      <c r="NMT50" s="214"/>
      <c r="NMU50" s="214"/>
      <c r="NMV50" s="214"/>
      <c r="NMW50" s="214"/>
      <c r="NMX50" s="214"/>
      <c r="NMY50" s="214"/>
      <c r="NMZ50" s="214"/>
      <c r="NNA50" s="214"/>
      <c r="NNB50" s="214"/>
      <c r="NNC50" s="214"/>
      <c r="NND50" s="214"/>
      <c r="NNE50" s="214"/>
      <c r="NNF50" s="214"/>
      <c r="NNG50" s="214"/>
      <c r="NNH50" s="214"/>
      <c r="NNI50" s="214"/>
      <c r="NNJ50" s="214"/>
      <c r="NNK50" s="214"/>
      <c r="NNL50" s="214"/>
      <c r="NNM50" s="214"/>
      <c r="NNN50" s="214"/>
      <c r="NNO50" s="214"/>
      <c r="NNP50" s="214"/>
      <c r="NNQ50" s="214"/>
      <c r="NNR50" s="214"/>
      <c r="NNS50" s="214"/>
      <c r="NNT50" s="214"/>
      <c r="NNU50" s="214"/>
      <c r="NNV50" s="214"/>
      <c r="NNW50" s="214"/>
      <c r="NNX50" s="214"/>
      <c r="NNY50" s="214"/>
      <c r="NNZ50" s="214"/>
      <c r="NOA50" s="214"/>
      <c r="NOB50" s="214"/>
      <c r="NOC50" s="214"/>
      <c r="NOD50" s="214"/>
      <c r="NOE50" s="214"/>
      <c r="NOF50" s="214"/>
      <c r="NOG50" s="214"/>
      <c r="NOH50" s="214"/>
      <c r="NOI50" s="214"/>
      <c r="NOJ50" s="214"/>
      <c r="NOK50" s="214"/>
      <c r="NOL50" s="214"/>
      <c r="NOM50" s="214"/>
      <c r="NON50" s="214"/>
      <c r="NOO50" s="214"/>
      <c r="NOP50" s="214"/>
      <c r="NOQ50" s="214"/>
      <c r="NOR50" s="214"/>
      <c r="NOS50" s="214"/>
      <c r="NOT50" s="214"/>
      <c r="NOU50" s="214"/>
      <c r="NOV50" s="214"/>
      <c r="NOW50" s="214"/>
      <c r="NOX50" s="214"/>
      <c r="NOY50" s="214"/>
      <c r="NOZ50" s="214"/>
      <c r="NPA50" s="214"/>
      <c r="NPB50" s="214"/>
      <c r="NPC50" s="214"/>
      <c r="NPD50" s="214"/>
      <c r="NPE50" s="214"/>
      <c r="NPF50" s="214"/>
      <c r="NPG50" s="214"/>
      <c r="NPH50" s="214"/>
      <c r="NPI50" s="214"/>
      <c r="NPJ50" s="214"/>
      <c r="NPK50" s="214"/>
      <c r="NPL50" s="214"/>
      <c r="NPM50" s="214"/>
      <c r="NPN50" s="214"/>
      <c r="NPO50" s="214"/>
      <c r="NPP50" s="214"/>
      <c r="NPQ50" s="214"/>
      <c r="NPR50" s="214"/>
      <c r="NPS50" s="214"/>
      <c r="NPT50" s="214"/>
      <c r="NPU50" s="214"/>
      <c r="NPV50" s="214"/>
      <c r="NPW50" s="214"/>
      <c r="NPX50" s="214"/>
      <c r="NPY50" s="214"/>
      <c r="NPZ50" s="214"/>
      <c r="NQA50" s="214"/>
      <c r="NQB50" s="214"/>
      <c r="NQC50" s="214"/>
      <c r="NQD50" s="214"/>
      <c r="NQE50" s="214"/>
      <c r="NQF50" s="214"/>
      <c r="NQG50" s="214"/>
      <c r="NQH50" s="214"/>
      <c r="NQI50" s="214"/>
      <c r="NQJ50" s="214"/>
      <c r="NQK50" s="214"/>
      <c r="NQL50" s="214"/>
      <c r="NQM50" s="214"/>
      <c r="NQN50" s="214"/>
      <c r="NQO50" s="214"/>
      <c r="NQP50" s="214"/>
      <c r="NQQ50" s="214"/>
      <c r="NQR50" s="214"/>
      <c r="NQS50" s="214"/>
      <c r="NQT50" s="214"/>
      <c r="NQU50" s="214"/>
      <c r="NQV50" s="214"/>
      <c r="NQW50" s="214"/>
      <c r="NQX50" s="214"/>
      <c r="NQY50" s="214"/>
      <c r="NQZ50" s="214"/>
      <c r="NRA50" s="214"/>
      <c r="NRB50" s="214"/>
      <c r="NRC50" s="214"/>
      <c r="NRD50" s="214"/>
      <c r="NRE50" s="214"/>
      <c r="NRF50" s="214"/>
      <c r="NRG50" s="214"/>
      <c r="NRH50" s="214"/>
      <c r="NRI50" s="214"/>
      <c r="NRJ50" s="214"/>
      <c r="NRK50" s="214"/>
      <c r="NRL50" s="214"/>
      <c r="NRM50" s="214"/>
      <c r="NRN50" s="214"/>
      <c r="NRO50" s="214"/>
      <c r="NRP50" s="214"/>
      <c r="NRQ50" s="214"/>
      <c r="NRR50" s="214"/>
      <c r="NRS50" s="214"/>
      <c r="NRT50" s="214"/>
      <c r="NRU50" s="214"/>
      <c r="NRV50" s="214"/>
      <c r="NRW50" s="214"/>
      <c r="NRX50" s="214"/>
      <c r="NRY50" s="214"/>
      <c r="NRZ50" s="214"/>
      <c r="NSA50" s="214"/>
      <c r="NSB50" s="214"/>
      <c r="NSC50" s="214"/>
      <c r="NSD50" s="214"/>
      <c r="NSE50" s="214"/>
      <c r="NSF50" s="214"/>
      <c r="NSG50" s="214"/>
      <c r="NSH50" s="214"/>
      <c r="NSI50" s="214"/>
      <c r="NSJ50" s="214"/>
      <c r="NSK50" s="214"/>
      <c r="NSL50" s="214"/>
      <c r="NSM50" s="214"/>
      <c r="NSN50" s="214"/>
      <c r="NSO50" s="214"/>
      <c r="NSP50" s="214"/>
      <c r="NSQ50" s="214"/>
      <c r="NSR50" s="214"/>
      <c r="NSS50" s="214"/>
      <c r="NST50" s="214"/>
      <c r="NSU50" s="214"/>
      <c r="NSV50" s="214"/>
      <c r="NSW50" s="214"/>
      <c r="NSX50" s="214"/>
      <c r="NSY50" s="214"/>
      <c r="NSZ50" s="214"/>
      <c r="NTA50" s="214"/>
      <c r="NTB50" s="214"/>
      <c r="NTC50" s="214"/>
      <c r="NTD50" s="214"/>
      <c r="NTE50" s="214"/>
      <c r="NTF50" s="214"/>
      <c r="NTG50" s="214"/>
      <c r="NTH50" s="214"/>
      <c r="NTI50" s="214"/>
      <c r="NTJ50" s="214"/>
      <c r="NTK50" s="214"/>
      <c r="NTL50" s="214"/>
      <c r="NTM50" s="214"/>
      <c r="NTN50" s="214"/>
      <c r="NTO50" s="214"/>
      <c r="NTP50" s="214"/>
      <c r="NTQ50" s="214"/>
      <c r="NTR50" s="214"/>
      <c r="NTS50" s="214"/>
      <c r="NTT50" s="214"/>
      <c r="NTU50" s="214"/>
      <c r="NTV50" s="214"/>
      <c r="NTW50" s="214"/>
      <c r="NTX50" s="214"/>
      <c r="NTY50" s="214"/>
      <c r="NTZ50" s="214"/>
      <c r="NUA50" s="214"/>
      <c r="NUB50" s="214"/>
      <c r="NUC50" s="214"/>
      <c r="NUD50" s="214"/>
      <c r="NUE50" s="214"/>
      <c r="NUF50" s="214"/>
      <c r="NUG50" s="214"/>
      <c r="NUH50" s="214"/>
      <c r="NUI50" s="214"/>
      <c r="NUJ50" s="214"/>
      <c r="NUK50" s="214"/>
      <c r="NUL50" s="214"/>
      <c r="NUM50" s="214"/>
      <c r="NUN50" s="214"/>
      <c r="NUO50" s="214"/>
      <c r="NUP50" s="214"/>
      <c r="NUQ50" s="214"/>
      <c r="NUR50" s="214"/>
      <c r="NUS50" s="214"/>
      <c r="NUT50" s="214"/>
      <c r="NUU50" s="214"/>
      <c r="NUV50" s="214"/>
      <c r="NUW50" s="214"/>
      <c r="NUX50" s="214"/>
      <c r="NUY50" s="214"/>
      <c r="NUZ50" s="214"/>
      <c r="NVA50" s="214"/>
      <c r="NVB50" s="214"/>
      <c r="NVC50" s="214"/>
      <c r="NVD50" s="214"/>
      <c r="NVE50" s="214"/>
      <c r="NVF50" s="214"/>
      <c r="NVG50" s="214"/>
      <c r="NVH50" s="214"/>
      <c r="NVI50" s="214"/>
      <c r="NVJ50" s="214"/>
      <c r="NVK50" s="214"/>
      <c r="NVL50" s="214"/>
      <c r="NVM50" s="214"/>
      <c r="NVN50" s="214"/>
      <c r="NVO50" s="214"/>
      <c r="NVP50" s="214"/>
      <c r="NVQ50" s="214"/>
      <c r="NVR50" s="214"/>
      <c r="NVS50" s="214"/>
      <c r="NVT50" s="214"/>
      <c r="NVU50" s="214"/>
      <c r="NVV50" s="214"/>
      <c r="NVW50" s="214"/>
      <c r="NVX50" s="214"/>
      <c r="NVY50" s="214"/>
      <c r="NVZ50" s="214"/>
      <c r="NWA50" s="214"/>
      <c r="NWB50" s="214"/>
      <c r="NWC50" s="214"/>
      <c r="NWD50" s="214"/>
      <c r="NWE50" s="214"/>
      <c r="NWF50" s="214"/>
      <c r="NWG50" s="214"/>
      <c r="NWH50" s="214"/>
      <c r="NWI50" s="214"/>
      <c r="NWJ50" s="214"/>
      <c r="NWK50" s="214"/>
      <c r="NWL50" s="214"/>
      <c r="NWM50" s="214"/>
      <c r="NWN50" s="214"/>
      <c r="NWO50" s="214"/>
      <c r="NWP50" s="214"/>
      <c r="NWQ50" s="214"/>
      <c r="NWR50" s="214"/>
      <c r="NWS50" s="214"/>
      <c r="NWT50" s="214"/>
      <c r="NWU50" s="214"/>
      <c r="NWV50" s="214"/>
      <c r="NWW50" s="214"/>
      <c r="NWX50" s="214"/>
      <c r="NWY50" s="214"/>
      <c r="NWZ50" s="214"/>
      <c r="NXA50" s="214"/>
      <c r="NXB50" s="214"/>
      <c r="NXC50" s="214"/>
      <c r="NXD50" s="214"/>
      <c r="NXE50" s="214"/>
      <c r="NXF50" s="214"/>
      <c r="NXG50" s="214"/>
      <c r="NXH50" s="214"/>
      <c r="NXI50" s="214"/>
      <c r="NXJ50" s="214"/>
      <c r="NXK50" s="214"/>
      <c r="NXL50" s="214"/>
      <c r="NXM50" s="214"/>
      <c r="NXN50" s="214"/>
      <c r="NXO50" s="214"/>
      <c r="NXP50" s="214"/>
      <c r="NXQ50" s="214"/>
      <c r="NXR50" s="214"/>
      <c r="NXS50" s="214"/>
      <c r="NXT50" s="214"/>
      <c r="NXU50" s="214"/>
      <c r="NXV50" s="214"/>
      <c r="NXW50" s="214"/>
      <c r="NXX50" s="214"/>
      <c r="NXY50" s="214"/>
      <c r="NXZ50" s="214"/>
      <c r="NYA50" s="214"/>
      <c r="NYB50" s="214"/>
      <c r="NYC50" s="214"/>
      <c r="NYD50" s="214"/>
      <c r="NYE50" s="214"/>
      <c r="NYF50" s="214"/>
      <c r="NYG50" s="214"/>
      <c r="NYH50" s="214"/>
      <c r="NYI50" s="214"/>
      <c r="NYJ50" s="214"/>
      <c r="NYK50" s="214"/>
      <c r="NYL50" s="214"/>
      <c r="NYM50" s="214"/>
      <c r="NYN50" s="214"/>
      <c r="NYO50" s="214"/>
      <c r="NYP50" s="214"/>
      <c r="NYQ50" s="214"/>
      <c r="NYR50" s="214"/>
      <c r="NYS50" s="214"/>
      <c r="NYT50" s="214"/>
      <c r="NYU50" s="214"/>
      <c r="NYV50" s="214"/>
      <c r="NYW50" s="214"/>
      <c r="NYX50" s="214"/>
      <c r="NYY50" s="214"/>
      <c r="NYZ50" s="214"/>
      <c r="NZA50" s="214"/>
      <c r="NZB50" s="214"/>
      <c r="NZC50" s="214"/>
      <c r="NZD50" s="214"/>
      <c r="NZE50" s="214"/>
      <c r="NZF50" s="214"/>
      <c r="NZG50" s="214"/>
      <c r="NZH50" s="214"/>
      <c r="NZI50" s="214"/>
      <c r="NZJ50" s="214"/>
      <c r="NZK50" s="214"/>
      <c r="NZL50" s="214"/>
      <c r="NZM50" s="214"/>
      <c r="NZN50" s="214"/>
      <c r="NZO50" s="214"/>
      <c r="NZP50" s="214"/>
      <c r="NZQ50" s="214"/>
      <c r="NZR50" s="214"/>
      <c r="NZS50" s="214"/>
      <c r="NZT50" s="214"/>
      <c r="NZU50" s="214"/>
      <c r="NZV50" s="214"/>
      <c r="NZW50" s="214"/>
      <c r="NZX50" s="214"/>
      <c r="NZY50" s="214"/>
      <c r="NZZ50" s="214"/>
      <c r="OAA50" s="214"/>
      <c r="OAB50" s="214"/>
      <c r="OAC50" s="214"/>
      <c r="OAD50" s="214"/>
      <c r="OAE50" s="214"/>
      <c r="OAF50" s="214"/>
      <c r="OAG50" s="214"/>
      <c r="OAH50" s="214"/>
      <c r="OAI50" s="214"/>
      <c r="OAJ50" s="214"/>
      <c r="OAK50" s="214"/>
      <c r="OAL50" s="214"/>
      <c r="OAM50" s="214"/>
      <c r="OAN50" s="214"/>
      <c r="OAO50" s="214"/>
      <c r="OAP50" s="214"/>
      <c r="OAQ50" s="214"/>
      <c r="OAR50" s="214"/>
      <c r="OAS50" s="214"/>
      <c r="OAT50" s="214"/>
      <c r="OAU50" s="214"/>
      <c r="OAV50" s="214"/>
      <c r="OAW50" s="214"/>
      <c r="OAX50" s="214"/>
      <c r="OAY50" s="214"/>
      <c r="OAZ50" s="214"/>
      <c r="OBA50" s="214"/>
      <c r="OBB50" s="214"/>
      <c r="OBC50" s="214"/>
      <c r="OBD50" s="214"/>
      <c r="OBE50" s="214"/>
      <c r="OBF50" s="214"/>
      <c r="OBG50" s="214"/>
      <c r="OBH50" s="214"/>
      <c r="OBI50" s="214"/>
      <c r="OBJ50" s="214"/>
      <c r="OBK50" s="214"/>
      <c r="OBL50" s="214"/>
      <c r="OBM50" s="214"/>
      <c r="OBN50" s="214"/>
      <c r="OBO50" s="214"/>
      <c r="OBP50" s="214"/>
      <c r="OBQ50" s="214"/>
      <c r="OBR50" s="214"/>
      <c r="OBS50" s="214"/>
      <c r="OBT50" s="214"/>
      <c r="OBU50" s="214"/>
      <c r="OBV50" s="214"/>
      <c r="OBW50" s="214"/>
      <c r="OBX50" s="214"/>
      <c r="OBY50" s="214"/>
      <c r="OBZ50" s="214"/>
      <c r="OCA50" s="214"/>
      <c r="OCB50" s="214"/>
      <c r="OCC50" s="214"/>
      <c r="OCD50" s="214"/>
      <c r="OCE50" s="214"/>
      <c r="OCF50" s="214"/>
      <c r="OCG50" s="214"/>
      <c r="OCH50" s="214"/>
      <c r="OCI50" s="214"/>
      <c r="OCJ50" s="214"/>
      <c r="OCK50" s="214"/>
      <c r="OCL50" s="214"/>
      <c r="OCM50" s="214"/>
      <c r="OCN50" s="214"/>
      <c r="OCO50" s="214"/>
      <c r="OCP50" s="214"/>
      <c r="OCQ50" s="214"/>
      <c r="OCR50" s="214"/>
      <c r="OCS50" s="214"/>
      <c r="OCT50" s="214"/>
      <c r="OCU50" s="214"/>
      <c r="OCV50" s="214"/>
      <c r="OCW50" s="214"/>
      <c r="OCX50" s="214"/>
      <c r="OCY50" s="214"/>
      <c r="OCZ50" s="214"/>
      <c r="ODA50" s="214"/>
      <c r="ODB50" s="214"/>
      <c r="ODC50" s="214"/>
      <c r="ODD50" s="214"/>
      <c r="ODE50" s="214"/>
      <c r="ODF50" s="214"/>
      <c r="ODG50" s="214"/>
      <c r="ODH50" s="214"/>
      <c r="ODI50" s="214"/>
      <c r="ODJ50" s="214"/>
      <c r="ODK50" s="214"/>
      <c r="ODL50" s="214"/>
      <c r="ODM50" s="214"/>
      <c r="ODN50" s="214"/>
      <c r="ODO50" s="214"/>
      <c r="ODP50" s="214"/>
      <c r="ODQ50" s="214"/>
      <c r="ODR50" s="214"/>
      <c r="ODS50" s="214"/>
      <c r="ODT50" s="214"/>
      <c r="ODU50" s="214"/>
      <c r="ODV50" s="214"/>
      <c r="ODW50" s="214"/>
      <c r="ODX50" s="214"/>
      <c r="ODY50" s="214"/>
      <c r="ODZ50" s="214"/>
      <c r="OEA50" s="214"/>
      <c r="OEB50" s="214"/>
      <c r="OEC50" s="214"/>
      <c r="OED50" s="214"/>
      <c r="OEE50" s="214"/>
      <c r="OEF50" s="214"/>
      <c r="OEG50" s="214"/>
      <c r="OEH50" s="214"/>
      <c r="OEI50" s="214"/>
      <c r="OEJ50" s="214"/>
      <c r="OEK50" s="214"/>
      <c r="OEL50" s="214"/>
      <c r="OEM50" s="214"/>
      <c r="OEN50" s="214"/>
      <c r="OEO50" s="214"/>
      <c r="OEP50" s="214"/>
      <c r="OEQ50" s="214"/>
      <c r="OER50" s="214"/>
      <c r="OES50" s="214"/>
      <c r="OET50" s="214"/>
      <c r="OEU50" s="214"/>
      <c r="OEV50" s="214"/>
      <c r="OEW50" s="214"/>
      <c r="OEX50" s="214"/>
      <c r="OEY50" s="214"/>
      <c r="OEZ50" s="214"/>
      <c r="OFA50" s="214"/>
      <c r="OFB50" s="214"/>
      <c r="OFC50" s="214"/>
      <c r="OFD50" s="214"/>
      <c r="OFE50" s="214"/>
      <c r="OFF50" s="214"/>
      <c r="OFG50" s="214"/>
      <c r="OFH50" s="214"/>
      <c r="OFI50" s="214"/>
      <c r="OFJ50" s="214"/>
      <c r="OFK50" s="214"/>
      <c r="OFL50" s="214"/>
      <c r="OFM50" s="214"/>
      <c r="OFN50" s="214"/>
      <c r="OFO50" s="214"/>
      <c r="OFP50" s="214"/>
      <c r="OFQ50" s="214"/>
      <c r="OFR50" s="214"/>
      <c r="OFS50" s="214"/>
      <c r="OFT50" s="214"/>
      <c r="OFU50" s="214"/>
      <c r="OFV50" s="214"/>
      <c r="OFW50" s="214"/>
      <c r="OFX50" s="214"/>
      <c r="OFY50" s="214"/>
      <c r="OFZ50" s="214"/>
      <c r="OGA50" s="214"/>
      <c r="OGB50" s="214"/>
      <c r="OGC50" s="214"/>
      <c r="OGD50" s="214"/>
      <c r="OGE50" s="214"/>
      <c r="OGF50" s="214"/>
      <c r="OGG50" s="214"/>
      <c r="OGH50" s="214"/>
      <c r="OGI50" s="214"/>
      <c r="OGJ50" s="214"/>
      <c r="OGK50" s="214"/>
      <c r="OGL50" s="214"/>
      <c r="OGM50" s="214"/>
      <c r="OGN50" s="214"/>
      <c r="OGO50" s="214"/>
      <c r="OGP50" s="214"/>
      <c r="OGQ50" s="214"/>
      <c r="OGR50" s="214"/>
      <c r="OGS50" s="214"/>
      <c r="OGT50" s="214"/>
      <c r="OGU50" s="214"/>
      <c r="OGV50" s="214"/>
      <c r="OGW50" s="214"/>
      <c r="OGX50" s="214"/>
      <c r="OGY50" s="214"/>
      <c r="OGZ50" s="214"/>
      <c r="OHA50" s="214"/>
      <c r="OHB50" s="214"/>
      <c r="OHC50" s="214"/>
      <c r="OHD50" s="214"/>
      <c r="OHE50" s="214"/>
      <c r="OHF50" s="214"/>
      <c r="OHG50" s="214"/>
      <c r="OHH50" s="214"/>
      <c r="OHI50" s="214"/>
      <c r="OHJ50" s="214"/>
      <c r="OHK50" s="214"/>
      <c r="OHL50" s="214"/>
      <c r="OHM50" s="214"/>
      <c r="OHN50" s="214"/>
      <c r="OHO50" s="214"/>
      <c r="OHP50" s="214"/>
      <c r="OHQ50" s="214"/>
      <c r="OHR50" s="214"/>
      <c r="OHS50" s="214"/>
      <c r="OHT50" s="214"/>
      <c r="OHU50" s="214"/>
      <c r="OHV50" s="214"/>
      <c r="OHW50" s="214"/>
      <c r="OHX50" s="214"/>
      <c r="OHY50" s="214"/>
      <c r="OHZ50" s="214"/>
      <c r="OIA50" s="214"/>
      <c r="OIB50" s="214"/>
      <c r="OIC50" s="214"/>
      <c r="OID50" s="214"/>
      <c r="OIE50" s="214"/>
      <c r="OIF50" s="214"/>
      <c r="OIG50" s="214"/>
      <c r="OIH50" s="214"/>
      <c r="OII50" s="214"/>
      <c r="OIJ50" s="214"/>
      <c r="OIK50" s="214"/>
      <c r="OIL50" s="214"/>
      <c r="OIM50" s="214"/>
      <c r="OIN50" s="214"/>
      <c r="OIO50" s="214"/>
      <c r="OIP50" s="214"/>
      <c r="OIQ50" s="214"/>
      <c r="OIR50" s="214"/>
      <c r="OIS50" s="214"/>
      <c r="OIT50" s="214"/>
      <c r="OIU50" s="214"/>
      <c r="OIV50" s="214"/>
      <c r="OIW50" s="214"/>
      <c r="OIX50" s="214"/>
      <c r="OIY50" s="214"/>
      <c r="OIZ50" s="214"/>
      <c r="OJA50" s="214"/>
      <c r="OJB50" s="214"/>
      <c r="OJC50" s="214"/>
      <c r="OJD50" s="214"/>
      <c r="OJE50" s="214"/>
      <c r="OJF50" s="214"/>
      <c r="OJG50" s="214"/>
      <c r="OJH50" s="214"/>
      <c r="OJI50" s="214"/>
      <c r="OJJ50" s="214"/>
      <c r="OJK50" s="214"/>
      <c r="OJL50" s="214"/>
      <c r="OJM50" s="214"/>
      <c r="OJN50" s="214"/>
      <c r="OJO50" s="214"/>
      <c r="OJP50" s="214"/>
      <c r="OJQ50" s="214"/>
      <c r="OJR50" s="214"/>
      <c r="OJS50" s="214"/>
      <c r="OJT50" s="214"/>
      <c r="OJU50" s="214"/>
      <c r="OJV50" s="214"/>
      <c r="OJW50" s="214"/>
      <c r="OJX50" s="214"/>
      <c r="OJY50" s="214"/>
      <c r="OJZ50" s="214"/>
      <c r="OKA50" s="214"/>
      <c r="OKB50" s="214"/>
      <c r="OKC50" s="214"/>
      <c r="OKD50" s="214"/>
      <c r="OKE50" s="214"/>
      <c r="OKF50" s="214"/>
      <c r="OKG50" s="214"/>
      <c r="OKH50" s="214"/>
      <c r="OKI50" s="214"/>
      <c r="OKJ50" s="214"/>
      <c r="OKK50" s="214"/>
      <c r="OKL50" s="214"/>
      <c r="OKM50" s="214"/>
      <c r="OKN50" s="214"/>
      <c r="OKO50" s="214"/>
      <c r="OKP50" s="214"/>
      <c r="OKQ50" s="214"/>
      <c r="OKR50" s="214"/>
      <c r="OKS50" s="214"/>
      <c r="OKT50" s="214"/>
      <c r="OKU50" s="214"/>
      <c r="OKV50" s="214"/>
      <c r="OKW50" s="214"/>
      <c r="OKX50" s="214"/>
      <c r="OKY50" s="214"/>
      <c r="OKZ50" s="214"/>
      <c r="OLA50" s="214"/>
      <c r="OLB50" s="214"/>
      <c r="OLC50" s="214"/>
      <c r="OLD50" s="214"/>
      <c r="OLE50" s="214"/>
      <c r="OLF50" s="214"/>
      <c r="OLG50" s="214"/>
      <c r="OLH50" s="214"/>
      <c r="OLI50" s="214"/>
      <c r="OLJ50" s="214"/>
      <c r="OLK50" s="214"/>
      <c r="OLL50" s="214"/>
      <c r="OLM50" s="214"/>
      <c r="OLN50" s="214"/>
      <c r="OLO50" s="214"/>
      <c r="OLP50" s="214"/>
      <c r="OLQ50" s="214"/>
      <c r="OLR50" s="214"/>
      <c r="OLS50" s="214"/>
      <c r="OLT50" s="214"/>
      <c r="OLU50" s="214"/>
      <c r="OLV50" s="214"/>
      <c r="OLW50" s="214"/>
      <c r="OLX50" s="214"/>
      <c r="OLY50" s="214"/>
      <c r="OLZ50" s="214"/>
      <c r="OMA50" s="214"/>
      <c r="OMB50" s="214"/>
      <c r="OMC50" s="214"/>
      <c r="OMD50" s="214"/>
      <c r="OME50" s="214"/>
      <c r="OMF50" s="214"/>
      <c r="OMG50" s="214"/>
      <c r="OMH50" s="214"/>
      <c r="OMI50" s="214"/>
      <c r="OMJ50" s="214"/>
      <c r="OMK50" s="214"/>
      <c r="OML50" s="214"/>
      <c r="OMM50" s="214"/>
      <c r="OMN50" s="214"/>
      <c r="OMO50" s="214"/>
      <c r="OMP50" s="214"/>
      <c r="OMQ50" s="214"/>
      <c r="OMR50" s="214"/>
      <c r="OMS50" s="214"/>
      <c r="OMT50" s="214"/>
      <c r="OMU50" s="214"/>
      <c r="OMV50" s="214"/>
      <c r="OMW50" s="214"/>
      <c r="OMX50" s="214"/>
      <c r="OMY50" s="214"/>
      <c r="OMZ50" s="214"/>
      <c r="ONA50" s="214"/>
      <c r="ONB50" s="214"/>
      <c r="ONC50" s="214"/>
      <c r="OND50" s="214"/>
      <c r="ONE50" s="214"/>
      <c r="ONF50" s="214"/>
      <c r="ONG50" s="214"/>
      <c r="ONH50" s="214"/>
      <c r="ONI50" s="214"/>
      <c r="ONJ50" s="214"/>
      <c r="ONK50" s="214"/>
      <c r="ONL50" s="214"/>
      <c r="ONM50" s="214"/>
      <c r="ONN50" s="214"/>
      <c r="ONO50" s="214"/>
      <c r="ONP50" s="214"/>
      <c r="ONQ50" s="214"/>
      <c r="ONR50" s="214"/>
      <c r="ONS50" s="214"/>
      <c r="ONT50" s="214"/>
      <c r="ONU50" s="214"/>
      <c r="ONV50" s="214"/>
      <c r="ONW50" s="214"/>
      <c r="ONX50" s="214"/>
      <c r="ONY50" s="214"/>
      <c r="ONZ50" s="214"/>
      <c r="OOA50" s="214"/>
      <c r="OOB50" s="214"/>
      <c r="OOC50" s="214"/>
      <c r="OOD50" s="214"/>
      <c r="OOE50" s="214"/>
      <c r="OOF50" s="214"/>
      <c r="OOG50" s="214"/>
      <c r="OOH50" s="214"/>
      <c r="OOI50" s="214"/>
      <c r="OOJ50" s="214"/>
      <c r="OOK50" s="214"/>
      <c r="OOL50" s="214"/>
      <c r="OOM50" s="214"/>
      <c r="OON50" s="214"/>
      <c r="OOO50" s="214"/>
      <c r="OOP50" s="214"/>
      <c r="OOQ50" s="214"/>
      <c r="OOR50" s="214"/>
      <c r="OOS50" s="214"/>
      <c r="OOT50" s="214"/>
      <c r="OOU50" s="214"/>
      <c r="OOV50" s="214"/>
      <c r="OOW50" s="214"/>
      <c r="OOX50" s="214"/>
      <c r="OOY50" s="214"/>
      <c r="OOZ50" s="214"/>
      <c r="OPA50" s="214"/>
      <c r="OPB50" s="214"/>
      <c r="OPC50" s="214"/>
      <c r="OPD50" s="214"/>
      <c r="OPE50" s="214"/>
      <c r="OPF50" s="214"/>
      <c r="OPG50" s="214"/>
      <c r="OPH50" s="214"/>
      <c r="OPI50" s="214"/>
      <c r="OPJ50" s="214"/>
      <c r="OPK50" s="214"/>
      <c r="OPL50" s="214"/>
      <c r="OPM50" s="214"/>
      <c r="OPN50" s="214"/>
      <c r="OPO50" s="214"/>
      <c r="OPP50" s="214"/>
      <c r="OPQ50" s="214"/>
      <c r="OPR50" s="214"/>
      <c r="OPS50" s="214"/>
      <c r="OPT50" s="214"/>
      <c r="OPU50" s="214"/>
      <c r="OPV50" s="214"/>
      <c r="OPW50" s="214"/>
      <c r="OPX50" s="214"/>
      <c r="OPY50" s="214"/>
      <c r="OPZ50" s="214"/>
      <c r="OQA50" s="214"/>
      <c r="OQB50" s="214"/>
      <c r="OQC50" s="214"/>
      <c r="OQD50" s="214"/>
      <c r="OQE50" s="214"/>
      <c r="OQF50" s="214"/>
      <c r="OQG50" s="214"/>
      <c r="OQH50" s="214"/>
      <c r="OQI50" s="214"/>
      <c r="OQJ50" s="214"/>
      <c r="OQK50" s="214"/>
      <c r="OQL50" s="214"/>
      <c r="OQM50" s="214"/>
      <c r="OQN50" s="214"/>
      <c r="OQO50" s="214"/>
      <c r="OQP50" s="214"/>
      <c r="OQQ50" s="214"/>
      <c r="OQR50" s="214"/>
      <c r="OQS50" s="214"/>
      <c r="OQT50" s="214"/>
      <c r="OQU50" s="214"/>
      <c r="OQV50" s="214"/>
      <c r="OQW50" s="214"/>
      <c r="OQX50" s="214"/>
      <c r="OQY50" s="214"/>
      <c r="OQZ50" s="214"/>
      <c r="ORA50" s="214"/>
      <c r="ORB50" s="214"/>
      <c r="ORC50" s="214"/>
      <c r="ORD50" s="214"/>
      <c r="ORE50" s="214"/>
      <c r="ORF50" s="214"/>
      <c r="ORG50" s="214"/>
      <c r="ORH50" s="214"/>
      <c r="ORI50" s="214"/>
      <c r="ORJ50" s="214"/>
      <c r="ORK50" s="214"/>
      <c r="ORL50" s="214"/>
      <c r="ORM50" s="214"/>
      <c r="ORN50" s="214"/>
      <c r="ORO50" s="214"/>
      <c r="ORP50" s="214"/>
      <c r="ORQ50" s="214"/>
      <c r="ORR50" s="214"/>
      <c r="ORS50" s="214"/>
      <c r="ORT50" s="214"/>
      <c r="ORU50" s="214"/>
      <c r="ORV50" s="214"/>
      <c r="ORW50" s="214"/>
      <c r="ORX50" s="214"/>
      <c r="ORY50" s="214"/>
      <c r="ORZ50" s="214"/>
      <c r="OSA50" s="214"/>
      <c r="OSB50" s="214"/>
      <c r="OSC50" s="214"/>
      <c r="OSD50" s="214"/>
      <c r="OSE50" s="214"/>
      <c r="OSF50" s="214"/>
      <c r="OSG50" s="214"/>
      <c r="OSH50" s="214"/>
      <c r="OSI50" s="214"/>
      <c r="OSJ50" s="214"/>
      <c r="OSK50" s="214"/>
      <c r="OSL50" s="214"/>
      <c r="OSM50" s="214"/>
      <c r="OSN50" s="214"/>
      <c r="OSO50" s="214"/>
      <c r="OSP50" s="214"/>
      <c r="OSQ50" s="214"/>
      <c r="OSR50" s="214"/>
      <c r="OSS50" s="214"/>
      <c r="OST50" s="214"/>
      <c r="OSU50" s="214"/>
      <c r="OSV50" s="214"/>
      <c r="OSW50" s="214"/>
      <c r="OSX50" s="214"/>
      <c r="OSY50" s="214"/>
      <c r="OSZ50" s="214"/>
      <c r="OTA50" s="214"/>
      <c r="OTB50" s="214"/>
      <c r="OTC50" s="214"/>
      <c r="OTD50" s="214"/>
      <c r="OTE50" s="214"/>
      <c r="OTF50" s="214"/>
      <c r="OTG50" s="214"/>
      <c r="OTH50" s="214"/>
      <c r="OTI50" s="214"/>
      <c r="OTJ50" s="214"/>
      <c r="OTK50" s="214"/>
      <c r="OTL50" s="214"/>
      <c r="OTM50" s="214"/>
      <c r="OTN50" s="214"/>
      <c r="OTO50" s="214"/>
      <c r="OTP50" s="214"/>
      <c r="OTQ50" s="214"/>
      <c r="OTR50" s="214"/>
      <c r="OTS50" s="214"/>
      <c r="OTT50" s="214"/>
      <c r="OTU50" s="214"/>
      <c r="OTV50" s="214"/>
      <c r="OTW50" s="214"/>
      <c r="OTX50" s="214"/>
      <c r="OTY50" s="214"/>
      <c r="OTZ50" s="214"/>
      <c r="OUA50" s="214"/>
      <c r="OUB50" s="214"/>
      <c r="OUC50" s="214"/>
      <c r="OUD50" s="214"/>
      <c r="OUE50" s="214"/>
      <c r="OUF50" s="214"/>
      <c r="OUG50" s="214"/>
      <c r="OUH50" s="214"/>
      <c r="OUI50" s="214"/>
      <c r="OUJ50" s="214"/>
      <c r="OUK50" s="214"/>
      <c r="OUL50" s="214"/>
      <c r="OUM50" s="214"/>
      <c r="OUN50" s="214"/>
      <c r="OUO50" s="214"/>
      <c r="OUP50" s="214"/>
      <c r="OUQ50" s="214"/>
      <c r="OUR50" s="214"/>
      <c r="OUS50" s="214"/>
      <c r="OUT50" s="214"/>
      <c r="OUU50" s="214"/>
      <c r="OUV50" s="214"/>
      <c r="OUW50" s="214"/>
      <c r="OUX50" s="214"/>
      <c r="OUY50" s="214"/>
      <c r="OUZ50" s="214"/>
      <c r="OVA50" s="214"/>
      <c r="OVB50" s="214"/>
      <c r="OVC50" s="214"/>
      <c r="OVD50" s="214"/>
      <c r="OVE50" s="214"/>
      <c r="OVF50" s="214"/>
      <c r="OVG50" s="214"/>
      <c r="OVH50" s="214"/>
      <c r="OVI50" s="214"/>
      <c r="OVJ50" s="214"/>
      <c r="OVK50" s="214"/>
      <c r="OVL50" s="214"/>
      <c r="OVM50" s="214"/>
      <c r="OVN50" s="214"/>
      <c r="OVO50" s="214"/>
      <c r="OVP50" s="214"/>
      <c r="OVQ50" s="214"/>
      <c r="OVR50" s="214"/>
      <c r="OVS50" s="214"/>
      <c r="OVT50" s="214"/>
      <c r="OVU50" s="214"/>
      <c r="OVV50" s="214"/>
      <c r="OVW50" s="214"/>
      <c r="OVX50" s="214"/>
      <c r="OVY50" s="214"/>
      <c r="OVZ50" s="214"/>
      <c r="OWA50" s="214"/>
      <c r="OWB50" s="214"/>
      <c r="OWC50" s="214"/>
      <c r="OWD50" s="214"/>
      <c r="OWE50" s="214"/>
      <c r="OWF50" s="214"/>
      <c r="OWG50" s="214"/>
      <c r="OWH50" s="214"/>
      <c r="OWI50" s="214"/>
      <c r="OWJ50" s="214"/>
      <c r="OWK50" s="214"/>
      <c r="OWL50" s="214"/>
      <c r="OWM50" s="214"/>
      <c r="OWN50" s="214"/>
      <c r="OWO50" s="214"/>
      <c r="OWP50" s="214"/>
      <c r="OWQ50" s="214"/>
      <c r="OWR50" s="214"/>
      <c r="OWS50" s="214"/>
      <c r="OWT50" s="214"/>
      <c r="OWU50" s="214"/>
      <c r="OWV50" s="214"/>
      <c r="OWW50" s="214"/>
      <c r="OWX50" s="214"/>
      <c r="OWY50" s="214"/>
      <c r="OWZ50" s="214"/>
      <c r="OXA50" s="214"/>
      <c r="OXB50" s="214"/>
      <c r="OXC50" s="214"/>
      <c r="OXD50" s="214"/>
      <c r="OXE50" s="214"/>
      <c r="OXF50" s="214"/>
      <c r="OXG50" s="214"/>
      <c r="OXH50" s="214"/>
      <c r="OXI50" s="214"/>
      <c r="OXJ50" s="214"/>
      <c r="OXK50" s="214"/>
      <c r="OXL50" s="214"/>
      <c r="OXM50" s="214"/>
      <c r="OXN50" s="214"/>
      <c r="OXO50" s="214"/>
      <c r="OXP50" s="214"/>
      <c r="OXQ50" s="214"/>
      <c r="OXR50" s="214"/>
      <c r="OXS50" s="214"/>
      <c r="OXT50" s="214"/>
      <c r="OXU50" s="214"/>
      <c r="OXV50" s="214"/>
      <c r="OXW50" s="214"/>
      <c r="OXX50" s="214"/>
      <c r="OXY50" s="214"/>
      <c r="OXZ50" s="214"/>
      <c r="OYA50" s="214"/>
      <c r="OYB50" s="214"/>
      <c r="OYC50" s="214"/>
      <c r="OYD50" s="214"/>
      <c r="OYE50" s="214"/>
      <c r="OYF50" s="214"/>
      <c r="OYG50" s="214"/>
      <c r="OYH50" s="214"/>
      <c r="OYI50" s="214"/>
      <c r="OYJ50" s="214"/>
      <c r="OYK50" s="214"/>
      <c r="OYL50" s="214"/>
      <c r="OYM50" s="214"/>
      <c r="OYN50" s="214"/>
      <c r="OYO50" s="214"/>
      <c r="OYP50" s="214"/>
      <c r="OYQ50" s="214"/>
      <c r="OYR50" s="214"/>
      <c r="OYS50" s="214"/>
      <c r="OYT50" s="214"/>
      <c r="OYU50" s="214"/>
      <c r="OYV50" s="214"/>
      <c r="OYW50" s="214"/>
      <c r="OYX50" s="214"/>
      <c r="OYY50" s="214"/>
      <c r="OYZ50" s="214"/>
      <c r="OZA50" s="214"/>
      <c r="OZB50" s="214"/>
      <c r="OZC50" s="214"/>
      <c r="OZD50" s="214"/>
      <c r="OZE50" s="214"/>
      <c r="OZF50" s="214"/>
      <c r="OZG50" s="214"/>
      <c r="OZH50" s="214"/>
      <c r="OZI50" s="214"/>
      <c r="OZJ50" s="214"/>
      <c r="OZK50" s="214"/>
      <c r="OZL50" s="214"/>
      <c r="OZM50" s="214"/>
      <c r="OZN50" s="214"/>
      <c r="OZO50" s="214"/>
      <c r="OZP50" s="214"/>
      <c r="OZQ50" s="214"/>
      <c r="OZR50" s="214"/>
      <c r="OZS50" s="214"/>
      <c r="OZT50" s="214"/>
      <c r="OZU50" s="214"/>
      <c r="OZV50" s="214"/>
      <c r="OZW50" s="214"/>
      <c r="OZX50" s="214"/>
      <c r="OZY50" s="214"/>
      <c r="OZZ50" s="214"/>
      <c r="PAA50" s="214"/>
      <c r="PAB50" s="214"/>
      <c r="PAC50" s="214"/>
      <c r="PAD50" s="214"/>
      <c r="PAE50" s="214"/>
      <c r="PAF50" s="214"/>
      <c r="PAG50" s="214"/>
      <c r="PAH50" s="214"/>
      <c r="PAI50" s="214"/>
      <c r="PAJ50" s="214"/>
      <c r="PAK50" s="214"/>
      <c r="PAL50" s="214"/>
      <c r="PAM50" s="214"/>
      <c r="PAN50" s="214"/>
      <c r="PAO50" s="214"/>
      <c r="PAP50" s="214"/>
      <c r="PAQ50" s="214"/>
      <c r="PAR50" s="214"/>
      <c r="PAS50" s="214"/>
      <c r="PAT50" s="214"/>
      <c r="PAU50" s="214"/>
      <c r="PAV50" s="214"/>
      <c r="PAW50" s="214"/>
      <c r="PAX50" s="214"/>
      <c r="PAY50" s="214"/>
      <c r="PAZ50" s="214"/>
      <c r="PBA50" s="214"/>
      <c r="PBB50" s="214"/>
      <c r="PBC50" s="214"/>
      <c r="PBD50" s="214"/>
      <c r="PBE50" s="214"/>
      <c r="PBF50" s="214"/>
      <c r="PBG50" s="214"/>
      <c r="PBH50" s="214"/>
      <c r="PBI50" s="214"/>
      <c r="PBJ50" s="214"/>
      <c r="PBK50" s="214"/>
      <c r="PBL50" s="214"/>
      <c r="PBM50" s="214"/>
      <c r="PBN50" s="214"/>
      <c r="PBO50" s="214"/>
      <c r="PBP50" s="214"/>
      <c r="PBQ50" s="214"/>
      <c r="PBR50" s="214"/>
      <c r="PBS50" s="214"/>
      <c r="PBT50" s="214"/>
      <c r="PBU50" s="214"/>
      <c r="PBV50" s="214"/>
      <c r="PBW50" s="214"/>
      <c r="PBX50" s="214"/>
      <c r="PBY50" s="214"/>
      <c r="PBZ50" s="214"/>
      <c r="PCA50" s="214"/>
      <c r="PCB50" s="214"/>
      <c r="PCC50" s="214"/>
      <c r="PCD50" s="214"/>
      <c r="PCE50" s="214"/>
      <c r="PCF50" s="214"/>
      <c r="PCG50" s="214"/>
      <c r="PCH50" s="214"/>
      <c r="PCI50" s="214"/>
      <c r="PCJ50" s="214"/>
      <c r="PCK50" s="214"/>
      <c r="PCL50" s="214"/>
      <c r="PCM50" s="214"/>
      <c r="PCN50" s="214"/>
      <c r="PCO50" s="214"/>
      <c r="PCP50" s="214"/>
      <c r="PCQ50" s="214"/>
      <c r="PCR50" s="214"/>
      <c r="PCS50" s="214"/>
      <c r="PCT50" s="214"/>
      <c r="PCU50" s="214"/>
      <c r="PCV50" s="214"/>
      <c r="PCW50" s="214"/>
      <c r="PCX50" s="214"/>
      <c r="PCY50" s="214"/>
      <c r="PCZ50" s="214"/>
      <c r="PDA50" s="214"/>
      <c r="PDB50" s="214"/>
      <c r="PDC50" s="214"/>
      <c r="PDD50" s="214"/>
      <c r="PDE50" s="214"/>
      <c r="PDF50" s="214"/>
      <c r="PDG50" s="214"/>
      <c r="PDH50" s="214"/>
      <c r="PDI50" s="214"/>
      <c r="PDJ50" s="214"/>
      <c r="PDK50" s="214"/>
      <c r="PDL50" s="214"/>
      <c r="PDM50" s="214"/>
      <c r="PDN50" s="214"/>
      <c r="PDO50" s="214"/>
      <c r="PDP50" s="214"/>
      <c r="PDQ50" s="214"/>
      <c r="PDR50" s="214"/>
      <c r="PDS50" s="214"/>
      <c r="PDT50" s="214"/>
      <c r="PDU50" s="214"/>
      <c r="PDV50" s="214"/>
      <c r="PDW50" s="214"/>
      <c r="PDX50" s="214"/>
      <c r="PDY50" s="214"/>
      <c r="PDZ50" s="214"/>
      <c r="PEA50" s="214"/>
      <c r="PEB50" s="214"/>
      <c r="PEC50" s="214"/>
      <c r="PED50" s="214"/>
      <c r="PEE50" s="214"/>
      <c r="PEF50" s="214"/>
      <c r="PEG50" s="214"/>
      <c r="PEH50" s="214"/>
      <c r="PEI50" s="214"/>
      <c r="PEJ50" s="214"/>
      <c r="PEK50" s="214"/>
      <c r="PEL50" s="214"/>
      <c r="PEM50" s="214"/>
      <c r="PEN50" s="214"/>
      <c r="PEO50" s="214"/>
      <c r="PEP50" s="214"/>
      <c r="PEQ50" s="214"/>
      <c r="PER50" s="214"/>
      <c r="PES50" s="214"/>
      <c r="PET50" s="214"/>
      <c r="PEU50" s="214"/>
      <c r="PEV50" s="214"/>
      <c r="PEW50" s="214"/>
      <c r="PEX50" s="214"/>
      <c r="PEY50" s="214"/>
      <c r="PEZ50" s="214"/>
      <c r="PFA50" s="214"/>
      <c r="PFB50" s="214"/>
      <c r="PFC50" s="214"/>
      <c r="PFD50" s="214"/>
      <c r="PFE50" s="214"/>
      <c r="PFF50" s="214"/>
      <c r="PFG50" s="214"/>
      <c r="PFH50" s="214"/>
      <c r="PFI50" s="214"/>
      <c r="PFJ50" s="214"/>
      <c r="PFK50" s="214"/>
      <c r="PFL50" s="214"/>
      <c r="PFM50" s="214"/>
      <c r="PFN50" s="214"/>
      <c r="PFO50" s="214"/>
      <c r="PFP50" s="214"/>
      <c r="PFQ50" s="214"/>
      <c r="PFR50" s="214"/>
      <c r="PFS50" s="214"/>
      <c r="PFT50" s="214"/>
      <c r="PFU50" s="214"/>
      <c r="PFV50" s="214"/>
      <c r="PFW50" s="214"/>
      <c r="PFX50" s="214"/>
      <c r="PFY50" s="214"/>
      <c r="PFZ50" s="214"/>
      <c r="PGA50" s="214"/>
      <c r="PGB50" s="214"/>
      <c r="PGC50" s="214"/>
      <c r="PGD50" s="214"/>
      <c r="PGE50" s="214"/>
      <c r="PGF50" s="214"/>
      <c r="PGG50" s="214"/>
      <c r="PGH50" s="214"/>
      <c r="PGI50" s="214"/>
      <c r="PGJ50" s="214"/>
      <c r="PGK50" s="214"/>
      <c r="PGL50" s="214"/>
      <c r="PGM50" s="214"/>
      <c r="PGN50" s="214"/>
      <c r="PGO50" s="214"/>
      <c r="PGP50" s="214"/>
      <c r="PGQ50" s="214"/>
      <c r="PGR50" s="214"/>
      <c r="PGS50" s="214"/>
      <c r="PGT50" s="214"/>
      <c r="PGU50" s="214"/>
      <c r="PGV50" s="214"/>
      <c r="PGW50" s="214"/>
      <c r="PGX50" s="214"/>
      <c r="PGY50" s="214"/>
      <c r="PGZ50" s="214"/>
      <c r="PHA50" s="214"/>
      <c r="PHB50" s="214"/>
      <c r="PHC50" s="214"/>
      <c r="PHD50" s="214"/>
      <c r="PHE50" s="214"/>
      <c r="PHF50" s="214"/>
      <c r="PHG50" s="214"/>
      <c r="PHH50" s="214"/>
      <c r="PHI50" s="214"/>
      <c r="PHJ50" s="214"/>
      <c r="PHK50" s="214"/>
      <c r="PHL50" s="214"/>
      <c r="PHM50" s="214"/>
      <c r="PHN50" s="214"/>
      <c r="PHO50" s="214"/>
      <c r="PHP50" s="214"/>
      <c r="PHQ50" s="214"/>
      <c r="PHR50" s="214"/>
      <c r="PHS50" s="214"/>
      <c r="PHT50" s="214"/>
      <c r="PHU50" s="214"/>
      <c r="PHV50" s="214"/>
      <c r="PHW50" s="214"/>
      <c r="PHX50" s="214"/>
      <c r="PHY50" s="214"/>
      <c r="PHZ50" s="214"/>
      <c r="PIA50" s="214"/>
      <c r="PIB50" s="214"/>
      <c r="PIC50" s="214"/>
      <c r="PID50" s="214"/>
      <c r="PIE50" s="214"/>
      <c r="PIF50" s="214"/>
      <c r="PIG50" s="214"/>
      <c r="PIH50" s="214"/>
      <c r="PII50" s="214"/>
      <c r="PIJ50" s="214"/>
      <c r="PIK50" s="214"/>
      <c r="PIL50" s="214"/>
      <c r="PIM50" s="214"/>
      <c r="PIN50" s="214"/>
      <c r="PIO50" s="214"/>
      <c r="PIP50" s="214"/>
      <c r="PIQ50" s="214"/>
      <c r="PIR50" s="214"/>
      <c r="PIS50" s="214"/>
      <c r="PIT50" s="214"/>
      <c r="PIU50" s="214"/>
      <c r="PIV50" s="214"/>
      <c r="PIW50" s="214"/>
      <c r="PIX50" s="214"/>
      <c r="PIY50" s="214"/>
      <c r="PIZ50" s="214"/>
      <c r="PJA50" s="214"/>
      <c r="PJB50" s="214"/>
      <c r="PJC50" s="214"/>
      <c r="PJD50" s="214"/>
      <c r="PJE50" s="214"/>
      <c r="PJF50" s="214"/>
      <c r="PJG50" s="214"/>
      <c r="PJH50" s="214"/>
      <c r="PJI50" s="214"/>
      <c r="PJJ50" s="214"/>
      <c r="PJK50" s="214"/>
      <c r="PJL50" s="214"/>
      <c r="PJM50" s="214"/>
      <c r="PJN50" s="214"/>
      <c r="PJO50" s="214"/>
      <c r="PJP50" s="214"/>
      <c r="PJQ50" s="214"/>
      <c r="PJR50" s="214"/>
      <c r="PJS50" s="214"/>
      <c r="PJT50" s="214"/>
      <c r="PJU50" s="214"/>
      <c r="PJV50" s="214"/>
      <c r="PJW50" s="214"/>
      <c r="PJX50" s="214"/>
      <c r="PJY50" s="214"/>
      <c r="PJZ50" s="214"/>
      <c r="PKA50" s="214"/>
      <c r="PKB50" s="214"/>
      <c r="PKC50" s="214"/>
      <c r="PKD50" s="214"/>
      <c r="PKE50" s="214"/>
      <c r="PKF50" s="214"/>
      <c r="PKG50" s="214"/>
      <c r="PKH50" s="214"/>
      <c r="PKI50" s="214"/>
      <c r="PKJ50" s="214"/>
      <c r="PKK50" s="214"/>
      <c r="PKL50" s="214"/>
      <c r="PKM50" s="214"/>
      <c r="PKN50" s="214"/>
      <c r="PKO50" s="214"/>
      <c r="PKP50" s="214"/>
      <c r="PKQ50" s="214"/>
      <c r="PKR50" s="214"/>
      <c r="PKS50" s="214"/>
      <c r="PKT50" s="214"/>
      <c r="PKU50" s="214"/>
      <c r="PKV50" s="214"/>
      <c r="PKW50" s="214"/>
      <c r="PKX50" s="214"/>
      <c r="PKY50" s="214"/>
      <c r="PKZ50" s="214"/>
      <c r="PLA50" s="214"/>
      <c r="PLB50" s="214"/>
      <c r="PLC50" s="214"/>
      <c r="PLD50" s="214"/>
      <c r="PLE50" s="214"/>
      <c r="PLF50" s="214"/>
      <c r="PLG50" s="214"/>
      <c r="PLH50" s="214"/>
      <c r="PLI50" s="214"/>
      <c r="PLJ50" s="214"/>
      <c r="PLK50" s="214"/>
      <c r="PLL50" s="214"/>
      <c r="PLM50" s="214"/>
      <c r="PLN50" s="214"/>
      <c r="PLO50" s="214"/>
      <c r="PLP50" s="214"/>
      <c r="PLQ50" s="214"/>
      <c r="PLR50" s="214"/>
      <c r="PLS50" s="214"/>
      <c r="PLT50" s="214"/>
      <c r="PLU50" s="214"/>
      <c r="PLV50" s="214"/>
      <c r="PLW50" s="214"/>
      <c r="PLX50" s="214"/>
      <c r="PLY50" s="214"/>
      <c r="PLZ50" s="214"/>
      <c r="PMA50" s="214"/>
      <c r="PMB50" s="214"/>
      <c r="PMC50" s="214"/>
      <c r="PMD50" s="214"/>
      <c r="PME50" s="214"/>
      <c r="PMF50" s="214"/>
      <c r="PMG50" s="214"/>
      <c r="PMH50" s="214"/>
      <c r="PMI50" s="214"/>
      <c r="PMJ50" s="214"/>
      <c r="PMK50" s="214"/>
      <c r="PML50" s="214"/>
      <c r="PMM50" s="214"/>
      <c r="PMN50" s="214"/>
      <c r="PMO50" s="214"/>
      <c r="PMP50" s="214"/>
      <c r="PMQ50" s="214"/>
      <c r="PMR50" s="214"/>
      <c r="PMS50" s="214"/>
      <c r="PMT50" s="214"/>
      <c r="PMU50" s="214"/>
      <c r="PMV50" s="214"/>
      <c r="PMW50" s="214"/>
      <c r="PMX50" s="214"/>
      <c r="PMY50" s="214"/>
      <c r="PMZ50" s="214"/>
      <c r="PNA50" s="214"/>
      <c r="PNB50" s="214"/>
      <c r="PNC50" s="214"/>
      <c r="PND50" s="214"/>
      <c r="PNE50" s="214"/>
      <c r="PNF50" s="214"/>
      <c r="PNG50" s="214"/>
      <c r="PNH50" s="214"/>
      <c r="PNI50" s="214"/>
      <c r="PNJ50" s="214"/>
      <c r="PNK50" s="214"/>
      <c r="PNL50" s="214"/>
      <c r="PNM50" s="214"/>
      <c r="PNN50" s="214"/>
      <c r="PNO50" s="214"/>
      <c r="PNP50" s="214"/>
      <c r="PNQ50" s="214"/>
      <c r="PNR50" s="214"/>
      <c r="PNS50" s="214"/>
      <c r="PNT50" s="214"/>
      <c r="PNU50" s="214"/>
      <c r="PNV50" s="214"/>
      <c r="PNW50" s="214"/>
      <c r="PNX50" s="214"/>
      <c r="PNY50" s="214"/>
      <c r="PNZ50" s="214"/>
      <c r="POA50" s="214"/>
      <c r="POB50" s="214"/>
      <c r="POC50" s="214"/>
      <c r="POD50" s="214"/>
      <c r="POE50" s="214"/>
      <c r="POF50" s="214"/>
      <c r="POG50" s="214"/>
      <c r="POH50" s="214"/>
      <c r="POI50" s="214"/>
      <c r="POJ50" s="214"/>
      <c r="POK50" s="214"/>
      <c r="POL50" s="214"/>
      <c r="POM50" s="214"/>
      <c r="PON50" s="214"/>
      <c r="POO50" s="214"/>
      <c r="POP50" s="214"/>
      <c r="POQ50" s="214"/>
      <c r="POR50" s="214"/>
      <c r="POS50" s="214"/>
      <c r="POT50" s="214"/>
      <c r="POU50" s="214"/>
      <c r="POV50" s="214"/>
      <c r="POW50" s="214"/>
      <c r="POX50" s="214"/>
      <c r="POY50" s="214"/>
      <c r="POZ50" s="214"/>
      <c r="PPA50" s="214"/>
      <c r="PPB50" s="214"/>
      <c r="PPC50" s="214"/>
      <c r="PPD50" s="214"/>
      <c r="PPE50" s="214"/>
      <c r="PPF50" s="214"/>
      <c r="PPG50" s="214"/>
      <c r="PPH50" s="214"/>
      <c r="PPI50" s="214"/>
      <c r="PPJ50" s="214"/>
      <c r="PPK50" s="214"/>
      <c r="PPL50" s="214"/>
      <c r="PPM50" s="214"/>
      <c r="PPN50" s="214"/>
      <c r="PPO50" s="214"/>
      <c r="PPP50" s="214"/>
      <c r="PPQ50" s="214"/>
      <c r="PPR50" s="214"/>
      <c r="PPS50" s="214"/>
      <c r="PPT50" s="214"/>
      <c r="PPU50" s="214"/>
      <c r="PPV50" s="214"/>
      <c r="PPW50" s="214"/>
      <c r="PPX50" s="214"/>
      <c r="PPY50" s="214"/>
      <c r="PPZ50" s="214"/>
      <c r="PQA50" s="214"/>
      <c r="PQB50" s="214"/>
      <c r="PQC50" s="214"/>
      <c r="PQD50" s="214"/>
      <c r="PQE50" s="214"/>
      <c r="PQF50" s="214"/>
      <c r="PQG50" s="214"/>
      <c r="PQH50" s="214"/>
      <c r="PQI50" s="214"/>
      <c r="PQJ50" s="214"/>
      <c r="PQK50" s="214"/>
      <c r="PQL50" s="214"/>
      <c r="PQM50" s="214"/>
      <c r="PQN50" s="214"/>
      <c r="PQO50" s="214"/>
      <c r="PQP50" s="214"/>
      <c r="PQQ50" s="214"/>
      <c r="PQR50" s="214"/>
      <c r="PQS50" s="214"/>
      <c r="PQT50" s="214"/>
      <c r="PQU50" s="214"/>
      <c r="PQV50" s="214"/>
      <c r="PQW50" s="214"/>
      <c r="PQX50" s="214"/>
      <c r="PQY50" s="214"/>
      <c r="PQZ50" s="214"/>
      <c r="PRA50" s="214"/>
      <c r="PRB50" s="214"/>
      <c r="PRC50" s="214"/>
      <c r="PRD50" s="214"/>
      <c r="PRE50" s="214"/>
      <c r="PRF50" s="214"/>
      <c r="PRG50" s="214"/>
      <c r="PRH50" s="214"/>
      <c r="PRI50" s="214"/>
      <c r="PRJ50" s="214"/>
      <c r="PRK50" s="214"/>
      <c r="PRL50" s="214"/>
      <c r="PRM50" s="214"/>
      <c r="PRN50" s="214"/>
      <c r="PRO50" s="214"/>
      <c r="PRP50" s="214"/>
      <c r="PRQ50" s="214"/>
      <c r="PRR50" s="214"/>
      <c r="PRS50" s="214"/>
      <c r="PRT50" s="214"/>
      <c r="PRU50" s="214"/>
      <c r="PRV50" s="214"/>
      <c r="PRW50" s="214"/>
      <c r="PRX50" s="214"/>
      <c r="PRY50" s="214"/>
      <c r="PRZ50" s="214"/>
      <c r="PSA50" s="214"/>
      <c r="PSB50" s="214"/>
      <c r="PSC50" s="214"/>
      <c r="PSD50" s="214"/>
      <c r="PSE50" s="214"/>
      <c r="PSF50" s="214"/>
      <c r="PSG50" s="214"/>
      <c r="PSH50" s="214"/>
      <c r="PSI50" s="214"/>
      <c r="PSJ50" s="214"/>
      <c r="PSK50" s="214"/>
      <c r="PSL50" s="214"/>
      <c r="PSM50" s="214"/>
      <c r="PSN50" s="214"/>
      <c r="PSO50" s="214"/>
      <c r="PSP50" s="214"/>
      <c r="PSQ50" s="214"/>
      <c r="PSR50" s="214"/>
      <c r="PSS50" s="214"/>
      <c r="PST50" s="214"/>
      <c r="PSU50" s="214"/>
      <c r="PSV50" s="214"/>
      <c r="PSW50" s="214"/>
      <c r="PSX50" s="214"/>
      <c r="PSY50" s="214"/>
      <c r="PSZ50" s="214"/>
      <c r="PTA50" s="214"/>
      <c r="PTB50" s="214"/>
      <c r="PTC50" s="214"/>
      <c r="PTD50" s="214"/>
      <c r="PTE50" s="214"/>
      <c r="PTF50" s="214"/>
      <c r="PTG50" s="214"/>
      <c r="PTH50" s="214"/>
      <c r="PTI50" s="214"/>
      <c r="PTJ50" s="214"/>
      <c r="PTK50" s="214"/>
      <c r="PTL50" s="214"/>
      <c r="PTM50" s="214"/>
      <c r="PTN50" s="214"/>
      <c r="PTO50" s="214"/>
      <c r="PTP50" s="214"/>
      <c r="PTQ50" s="214"/>
      <c r="PTR50" s="214"/>
      <c r="PTS50" s="214"/>
      <c r="PTT50" s="214"/>
      <c r="PTU50" s="214"/>
      <c r="PTV50" s="214"/>
      <c r="PTW50" s="214"/>
      <c r="PTX50" s="214"/>
      <c r="PTY50" s="214"/>
      <c r="PTZ50" s="214"/>
      <c r="PUA50" s="214"/>
      <c r="PUB50" s="214"/>
      <c r="PUC50" s="214"/>
      <c r="PUD50" s="214"/>
      <c r="PUE50" s="214"/>
      <c r="PUF50" s="214"/>
      <c r="PUG50" s="214"/>
      <c r="PUH50" s="214"/>
      <c r="PUI50" s="214"/>
      <c r="PUJ50" s="214"/>
      <c r="PUK50" s="214"/>
      <c r="PUL50" s="214"/>
      <c r="PUM50" s="214"/>
      <c r="PUN50" s="214"/>
      <c r="PUO50" s="214"/>
      <c r="PUP50" s="214"/>
      <c r="PUQ50" s="214"/>
      <c r="PUR50" s="214"/>
      <c r="PUS50" s="214"/>
      <c r="PUT50" s="214"/>
      <c r="PUU50" s="214"/>
      <c r="PUV50" s="214"/>
      <c r="PUW50" s="214"/>
      <c r="PUX50" s="214"/>
      <c r="PUY50" s="214"/>
      <c r="PUZ50" s="214"/>
      <c r="PVA50" s="214"/>
      <c r="PVB50" s="214"/>
      <c r="PVC50" s="214"/>
      <c r="PVD50" s="214"/>
      <c r="PVE50" s="214"/>
      <c r="PVF50" s="214"/>
      <c r="PVG50" s="214"/>
      <c r="PVH50" s="214"/>
      <c r="PVI50" s="214"/>
      <c r="PVJ50" s="214"/>
      <c r="PVK50" s="214"/>
      <c r="PVL50" s="214"/>
      <c r="PVM50" s="214"/>
      <c r="PVN50" s="214"/>
      <c r="PVO50" s="214"/>
      <c r="PVP50" s="214"/>
      <c r="PVQ50" s="214"/>
      <c r="PVR50" s="214"/>
      <c r="PVS50" s="214"/>
      <c r="PVT50" s="214"/>
      <c r="PVU50" s="214"/>
      <c r="PVV50" s="214"/>
      <c r="PVW50" s="214"/>
      <c r="PVX50" s="214"/>
      <c r="PVY50" s="214"/>
      <c r="PVZ50" s="214"/>
      <c r="PWA50" s="214"/>
      <c r="PWB50" s="214"/>
      <c r="PWC50" s="214"/>
      <c r="PWD50" s="214"/>
      <c r="PWE50" s="214"/>
      <c r="PWF50" s="214"/>
      <c r="PWG50" s="214"/>
      <c r="PWH50" s="214"/>
      <c r="PWI50" s="214"/>
      <c r="PWJ50" s="214"/>
      <c r="PWK50" s="214"/>
      <c r="PWL50" s="214"/>
      <c r="PWM50" s="214"/>
      <c r="PWN50" s="214"/>
      <c r="PWO50" s="214"/>
      <c r="PWP50" s="214"/>
      <c r="PWQ50" s="214"/>
      <c r="PWR50" s="214"/>
      <c r="PWS50" s="214"/>
      <c r="PWT50" s="214"/>
      <c r="PWU50" s="214"/>
      <c r="PWV50" s="214"/>
      <c r="PWW50" s="214"/>
      <c r="PWX50" s="214"/>
      <c r="PWY50" s="214"/>
      <c r="PWZ50" s="214"/>
      <c r="PXA50" s="214"/>
      <c r="PXB50" s="214"/>
      <c r="PXC50" s="214"/>
      <c r="PXD50" s="214"/>
      <c r="PXE50" s="214"/>
      <c r="PXF50" s="214"/>
      <c r="PXG50" s="214"/>
      <c r="PXH50" s="214"/>
      <c r="PXI50" s="214"/>
      <c r="PXJ50" s="214"/>
      <c r="PXK50" s="214"/>
      <c r="PXL50" s="214"/>
      <c r="PXM50" s="214"/>
      <c r="PXN50" s="214"/>
      <c r="PXO50" s="214"/>
      <c r="PXP50" s="214"/>
      <c r="PXQ50" s="214"/>
      <c r="PXR50" s="214"/>
      <c r="PXS50" s="214"/>
      <c r="PXT50" s="214"/>
      <c r="PXU50" s="214"/>
      <c r="PXV50" s="214"/>
      <c r="PXW50" s="214"/>
      <c r="PXX50" s="214"/>
      <c r="PXY50" s="214"/>
      <c r="PXZ50" s="214"/>
      <c r="PYA50" s="214"/>
      <c r="PYB50" s="214"/>
      <c r="PYC50" s="214"/>
      <c r="PYD50" s="214"/>
      <c r="PYE50" s="214"/>
      <c r="PYF50" s="214"/>
      <c r="PYG50" s="214"/>
      <c r="PYH50" s="214"/>
      <c r="PYI50" s="214"/>
      <c r="PYJ50" s="214"/>
      <c r="PYK50" s="214"/>
      <c r="PYL50" s="214"/>
      <c r="PYM50" s="214"/>
      <c r="PYN50" s="214"/>
      <c r="PYO50" s="214"/>
      <c r="PYP50" s="214"/>
      <c r="PYQ50" s="214"/>
      <c r="PYR50" s="214"/>
      <c r="PYS50" s="214"/>
      <c r="PYT50" s="214"/>
      <c r="PYU50" s="214"/>
      <c r="PYV50" s="214"/>
      <c r="PYW50" s="214"/>
      <c r="PYX50" s="214"/>
      <c r="PYY50" s="214"/>
      <c r="PYZ50" s="214"/>
      <c r="PZA50" s="214"/>
      <c r="PZB50" s="214"/>
      <c r="PZC50" s="214"/>
      <c r="PZD50" s="214"/>
      <c r="PZE50" s="214"/>
      <c r="PZF50" s="214"/>
      <c r="PZG50" s="214"/>
      <c r="PZH50" s="214"/>
      <c r="PZI50" s="214"/>
      <c r="PZJ50" s="214"/>
      <c r="PZK50" s="214"/>
      <c r="PZL50" s="214"/>
      <c r="PZM50" s="214"/>
      <c r="PZN50" s="214"/>
      <c r="PZO50" s="214"/>
      <c r="PZP50" s="214"/>
      <c r="PZQ50" s="214"/>
      <c r="PZR50" s="214"/>
      <c r="PZS50" s="214"/>
      <c r="PZT50" s="214"/>
      <c r="PZU50" s="214"/>
      <c r="PZV50" s="214"/>
      <c r="PZW50" s="214"/>
      <c r="PZX50" s="214"/>
      <c r="PZY50" s="214"/>
      <c r="PZZ50" s="214"/>
      <c r="QAA50" s="214"/>
      <c r="QAB50" s="214"/>
      <c r="QAC50" s="214"/>
      <c r="QAD50" s="214"/>
      <c r="QAE50" s="214"/>
      <c r="QAF50" s="214"/>
      <c r="QAG50" s="214"/>
      <c r="QAH50" s="214"/>
      <c r="QAI50" s="214"/>
      <c r="QAJ50" s="214"/>
      <c r="QAK50" s="214"/>
      <c r="QAL50" s="214"/>
      <c r="QAM50" s="214"/>
      <c r="QAN50" s="214"/>
      <c r="QAO50" s="214"/>
      <c r="QAP50" s="214"/>
      <c r="QAQ50" s="214"/>
      <c r="QAR50" s="214"/>
      <c r="QAS50" s="214"/>
      <c r="QAT50" s="214"/>
      <c r="QAU50" s="214"/>
      <c r="QAV50" s="214"/>
      <c r="QAW50" s="214"/>
      <c r="QAX50" s="214"/>
      <c r="QAY50" s="214"/>
      <c r="QAZ50" s="214"/>
      <c r="QBA50" s="214"/>
      <c r="QBB50" s="214"/>
      <c r="QBC50" s="214"/>
      <c r="QBD50" s="214"/>
      <c r="QBE50" s="214"/>
      <c r="QBF50" s="214"/>
      <c r="QBG50" s="214"/>
      <c r="QBH50" s="214"/>
      <c r="QBI50" s="214"/>
      <c r="QBJ50" s="214"/>
      <c r="QBK50" s="214"/>
      <c r="QBL50" s="214"/>
      <c r="QBM50" s="214"/>
      <c r="QBN50" s="214"/>
      <c r="QBO50" s="214"/>
      <c r="QBP50" s="214"/>
      <c r="QBQ50" s="214"/>
      <c r="QBR50" s="214"/>
      <c r="QBS50" s="214"/>
      <c r="QBT50" s="214"/>
      <c r="QBU50" s="214"/>
      <c r="QBV50" s="214"/>
      <c r="QBW50" s="214"/>
      <c r="QBX50" s="214"/>
      <c r="QBY50" s="214"/>
      <c r="QBZ50" s="214"/>
      <c r="QCA50" s="214"/>
      <c r="QCB50" s="214"/>
      <c r="QCC50" s="214"/>
      <c r="QCD50" s="214"/>
      <c r="QCE50" s="214"/>
      <c r="QCF50" s="214"/>
      <c r="QCG50" s="214"/>
      <c r="QCH50" s="214"/>
      <c r="QCI50" s="214"/>
      <c r="QCJ50" s="214"/>
      <c r="QCK50" s="214"/>
      <c r="QCL50" s="214"/>
      <c r="QCM50" s="214"/>
      <c r="QCN50" s="214"/>
      <c r="QCO50" s="214"/>
      <c r="QCP50" s="214"/>
      <c r="QCQ50" s="214"/>
      <c r="QCR50" s="214"/>
      <c r="QCS50" s="214"/>
      <c r="QCT50" s="214"/>
      <c r="QCU50" s="214"/>
      <c r="QCV50" s="214"/>
      <c r="QCW50" s="214"/>
      <c r="QCX50" s="214"/>
      <c r="QCY50" s="214"/>
      <c r="QCZ50" s="214"/>
      <c r="QDA50" s="214"/>
      <c r="QDB50" s="214"/>
      <c r="QDC50" s="214"/>
      <c r="QDD50" s="214"/>
      <c r="QDE50" s="214"/>
      <c r="QDF50" s="214"/>
      <c r="QDG50" s="214"/>
      <c r="QDH50" s="214"/>
      <c r="QDI50" s="214"/>
      <c r="QDJ50" s="214"/>
      <c r="QDK50" s="214"/>
      <c r="QDL50" s="214"/>
      <c r="QDM50" s="214"/>
      <c r="QDN50" s="214"/>
      <c r="QDO50" s="214"/>
      <c r="QDP50" s="214"/>
      <c r="QDQ50" s="214"/>
      <c r="QDR50" s="214"/>
      <c r="QDS50" s="214"/>
      <c r="QDT50" s="214"/>
      <c r="QDU50" s="214"/>
      <c r="QDV50" s="214"/>
      <c r="QDW50" s="214"/>
      <c r="QDX50" s="214"/>
      <c r="QDY50" s="214"/>
      <c r="QDZ50" s="214"/>
      <c r="QEA50" s="214"/>
      <c r="QEB50" s="214"/>
      <c r="QEC50" s="214"/>
      <c r="QED50" s="214"/>
      <c r="QEE50" s="214"/>
      <c r="QEF50" s="214"/>
      <c r="QEG50" s="214"/>
      <c r="QEH50" s="214"/>
      <c r="QEI50" s="214"/>
      <c r="QEJ50" s="214"/>
      <c r="QEK50" s="214"/>
      <c r="QEL50" s="214"/>
      <c r="QEM50" s="214"/>
      <c r="QEN50" s="214"/>
      <c r="QEO50" s="214"/>
      <c r="QEP50" s="214"/>
      <c r="QEQ50" s="214"/>
      <c r="QER50" s="214"/>
      <c r="QES50" s="214"/>
      <c r="QET50" s="214"/>
      <c r="QEU50" s="214"/>
      <c r="QEV50" s="214"/>
      <c r="QEW50" s="214"/>
      <c r="QEX50" s="214"/>
      <c r="QEY50" s="214"/>
      <c r="QEZ50" s="214"/>
      <c r="QFA50" s="214"/>
      <c r="QFB50" s="214"/>
      <c r="QFC50" s="214"/>
      <c r="QFD50" s="214"/>
      <c r="QFE50" s="214"/>
      <c r="QFF50" s="214"/>
      <c r="QFG50" s="214"/>
      <c r="QFH50" s="214"/>
      <c r="QFI50" s="214"/>
      <c r="QFJ50" s="214"/>
      <c r="QFK50" s="214"/>
      <c r="QFL50" s="214"/>
      <c r="QFM50" s="214"/>
      <c r="QFN50" s="214"/>
      <c r="QFO50" s="214"/>
      <c r="QFP50" s="214"/>
      <c r="QFQ50" s="214"/>
      <c r="QFR50" s="214"/>
      <c r="QFS50" s="214"/>
      <c r="QFT50" s="214"/>
      <c r="QFU50" s="214"/>
      <c r="QFV50" s="214"/>
      <c r="QFW50" s="214"/>
      <c r="QFX50" s="214"/>
      <c r="QFY50" s="214"/>
      <c r="QFZ50" s="214"/>
      <c r="QGA50" s="214"/>
      <c r="QGB50" s="214"/>
      <c r="QGC50" s="214"/>
      <c r="QGD50" s="214"/>
      <c r="QGE50" s="214"/>
      <c r="QGF50" s="214"/>
      <c r="QGG50" s="214"/>
      <c r="QGH50" s="214"/>
      <c r="QGI50" s="214"/>
      <c r="QGJ50" s="214"/>
      <c r="QGK50" s="214"/>
      <c r="QGL50" s="214"/>
      <c r="QGM50" s="214"/>
      <c r="QGN50" s="214"/>
      <c r="QGO50" s="214"/>
      <c r="QGP50" s="214"/>
      <c r="QGQ50" s="214"/>
      <c r="QGR50" s="214"/>
      <c r="QGS50" s="214"/>
      <c r="QGT50" s="214"/>
      <c r="QGU50" s="214"/>
      <c r="QGV50" s="214"/>
      <c r="QGW50" s="214"/>
      <c r="QGX50" s="214"/>
      <c r="QGY50" s="214"/>
      <c r="QGZ50" s="214"/>
      <c r="QHA50" s="214"/>
      <c r="QHB50" s="214"/>
      <c r="QHC50" s="214"/>
      <c r="QHD50" s="214"/>
      <c r="QHE50" s="214"/>
      <c r="QHF50" s="214"/>
      <c r="QHG50" s="214"/>
      <c r="QHH50" s="214"/>
      <c r="QHI50" s="214"/>
      <c r="QHJ50" s="214"/>
      <c r="QHK50" s="214"/>
      <c r="QHL50" s="214"/>
      <c r="QHM50" s="214"/>
      <c r="QHN50" s="214"/>
      <c r="QHO50" s="214"/>
      <c r="QHP50" s="214"/>
      <c r="QHQ50" s="214"/>
      <c r="QHR50" s="214"/>
      <c r="QHS50" s="214"/>
      <c r="QHT50" s="214"/>
      <c r="QHU50" s="214"/>
      <c r="QHV50" s="214"/>
      <c r="QHW50" s="214"/>
      <c r="QHX50" s="214"/>
      <c r="QHY50" s="214"/>
      <c r="QHZ50" s="214"/>
      <c r="QIA50" s="214"/>
      <c r="QIB50" s="214"/>
      <c r="QIC50" s="214"/>
      <c r="QID50" s="214"/>
      <c r="QIE50" s="214"/>
      <c r="QIF50" s="214"/>
      <c r="QIG50" s="214"/>
      <c r="QIH50" s="214"/>
      <c r="QII50" s="214"/>
      <c r="QIJ50" s="214"/>
      <c r="QIK50" s="214"/>
      <c r="QIL50" s="214"/>
      <c r="QIM50" s="214"/>
      <c r="QIN50" s="214"/>
      <c r="QIO50" s="214"/>
      <c r="QIP50" s="214"/>
      <c r="QIQ50" s="214"/>
      <c r="QIR50" s="214"/>
      <c r="QIS50" s="214"/>
      <c r="QIT50" s="214"/>
      <c r="QIU50" s="214"/>
      <c r="QIV50" s="214"/>
      <c r="QIW50" s="214"/>
      <c r="QIX50" s="214"/>
      <c r="QIY50" s="214"/>
      <c r="QIZ50" s="214"/>
      <c r="QJA50" s="214"/>
      <c r="QJB50" s="214"/>
      <c r="QJC50" s="214"/>
      <c r="QJD50" s="214"/>
      <c r="QJE50" s="214"/>
      <c r="QJF50" s="214"/>
      <c r="QJG50" s="214"/>
      <c r="QJH50" s="214"/>
      <c r="QJI50" s="214"/>
      <c r="QJJ50" s="214"/>
      <c r="QJK50" s="214"/>
      <c r="QJL50" s="214"/>
      <c r="QJM50" s="214"/>
      <c r="QJN50" s="214"/>
      <c r="QJO50" s="214"/>
      <c r="QJP50" s="214"/>
      <c r="QJQ50" s="214"/>
      <c r="QJR50" s="214"/>
      <c r="QJS50" s="214"/>
      <c r="QJT50" s="214"/>
      <c r="QJU50" s="214"/>
      <c r="QJV50" s="214"/>
      <c r="QJW50" s="214"/>
      <c r="QJX50" s="214"/>
      <c r="QJY50" s="214"/>
      <c r="QJZ50" s="214"/>
      <c r="QKA50" s="214"/>
      <c r="QKB50" s="214"/>
      <c r="QKC50" s="214"/>
      <c r="QKD50" s="214"/>
      <c r="QKE50" s="214"/>
      <c r="QKF50" s="214"/>
      <c r="QKG50" s="214"/>
      <c r="QKH50" s="214"/>
      <c r="QKI50" s="214"/>
      <c r="QKJ50" s="214"/>
      <c r="QKK50" s="214"/>
      <c r="QKL50" s="214"/>
      <c r="QKM50" s="214"/>
      <c r="QKN50" s="214"/>
      <c r="QKO50" s="214"/>
      <c r="QKP50" s="214"/>
      <c r="QKQ50" s="214"/>
      <c r="QKR50" s="214"/>
      <c r="QKS50" s="214"/>
      <c r="QKT50" s="214"/>
      <c r="QKU50" s="214"/>
      <c r="QKV50" s="214"/>
      <c r="QKW50" s="214"/>
      <c r="QKX50" s="214"/>
      <c r="QKY50" s="214"/>
      <c r="QKZ50" s="214"/>
      <c r="QLA50" s="214"/>
      <c r="QLB50" s="214"/>
      <c r="QLC50" s="214"/>
      <c r="QLD50" s="214"/>
      <c r="QLE50" s="214"/>
      <c r="QLF50" s="214"/>
      <c r="QLG50" s="214"/>
      <c r="QLH50" s="214"/>
      <c r="QLI50" s="214"/>
      <c r="QLJ50" s="214"/>
      <c r="QLK50" s="214"/>
      <c r="QLL50" s="214"/>
      <c r="QLM50" s="214"/>
      <c r="QLN50" s="214"/>
      <c r="QLO50" s="214"/>
      <c r="QLP50" s="214"/>
      <c r="QLQ50" s="214"/>
      <c r="QLR50" s="214"/>
      <c r="QLS50" s="214"/>
      <c r="QLT50" s="214"/>
      <c r="QLU50" s="214"/>
      <c r="QLV50" s="214"/>
      <c r="QLW50" s="214"/>
      <c r="QLX50" s="214"/>
      <c r="QLY50" s="214"/>
      <c r="QLZ50" s="214"/>
      <c r="QMA50" s="214"/>
      <c r="QMB50" s="214"/>
      <c r="QMC50" s="214"/>
      <c r="QMD50" s="214"/>
      <c r="QME50" s="214"/>
      <c r="QMF50" s="214"/>
      <c r="QMG50" s="214"/>
      <c r="QMH50" s="214"/>
      <c r="QMI50" s="214"/>
      <c r="QMJ50" s="214"/>
      <c r="QMK50" s="214"/>
      <c r="QML50" s="214"/>
      <c r="QMM50" s="214"/>
      <c r="QMN50" s="214"/>
      <c r="QMO50" s="214"/>
      <c r="QMP50" s="214"/>
      <c r="QMQ50" s="214"/>
      <c r="QMR50" s="214"/>
      <c r="QMS50" s="214"/>
      <c r="QMT50" s="214"/>
      <c r="QMU50" s="214"/>
      <c r="QMV50" s="214"/>
      <c r="QMW50" s="214"/>
      <c r="QMX50" s="214"/>
      <c r="QMY50" s="214"/>
      <c r="QMZ50" s="214"/>
      <c r="QNA50" s="214"/>
      <c r="QNB50" s="214"/>
      <c r="QNC50" s="214"/>
      <c r="QND50" s="214"/>
      <c r="QNE50" s="214"/>
      <c r="QNF50" s="214"/>
      <c r="QNG50" s="214"/>
      <c r="QNH50" s="214"/>
      <c r="QNI50" s="214"/>
      <c r="QNJ50" s="214"/>
      <c r="QNK50" s="214"/>
      <c r="QNL50" s="214"/>
      <c r="QNM50" s="214"/>
      <c r="QNN50" s="214"/>
      <c r="QNO50" s="214"/>
      <c r="QNP50" s="214"/>
      <c r="QNQ50" s="214"/>
      <c r="QNR50" s="214"/>
      <c r="QNS50" s="214"/>
      <c r="QNT50" s="214"/>
      <c r="QNU50" s="214"/>
      <c r="QNV50" s="214"/>
      <c r="QNW50" s="214"/>
      <c r="QNX50" s="214"/>
      <c r="QNY50" s="214"/>
      <c r="QNZ50" s="214"/>
      <c r="QOA50" s="214"/>
      <c r="QOB50" s="214"/>
      <c r="QOC50" s="214"/>
      <c r="QOD50" s="214"/>
      <c r="QOE50" s="214"/>
      <c r="QOF50" s="214"/>
      <c r="QOG50" s="214"/>
      <c r="QOH50" s="214"/>
      <c r="QOI50" s="214"/>
      <c r="QOJ50" s="214"/>
      <c r="QOK50" s="214"/>
      <c r="QOL50" s="214"/>
      <c r="QOM50" s="214"/>
      <c r="QON50" s="214"/>
      <c r="QOO50" s="214"/>
      <c r="QOP50" s="214"/>
      <c r="QOQ50" s="214"/>
      <c r="QOR50" s="214"/>
      <c r="QOS50" s="214"/>
      <c r="QOT50" s="214"/>
      <c r="QOU50" s="214"/>
      <c r="QOV50" s="214"/>
      <c r="QOW50" s="214"/>
      <c r="QOX50" s="214"/>
      <c r="QOY50" s="214"/>
      <c r="QOZ50" s="214"/>
      <c r="QPA50" s="214"/>
      <c r="QPB50" s="214"/>
      <c r="QPC50" s="214"/>
      <c r="QPD50" s="214"/>
      <c r="QPE50" s="214"/>
      <c r="QPF50" s="214"/>
      <c r="QPG50" s="214"/>
      <c r="QPH50" s="214"/>
      <c r="QPI50" s="214"/>
      <c r="QPJ50" s="214"/>
      <c r="QPK50" s="214"/>
      <c r="QPL50" s="214"/>
      <c r="QPM50" s="214"/>
      <c r="QPN50" s="214"/>
      <c r="QPO50" s="214"/>
      <c r="QPP50" s="214"/>
      <c r="QPQ50" s="214"/>
      <c r="QPR50" s="214"/>
      <c r="QPS50" s="214"/>
      <c r="QPT50" s="214"/>
      <c r="QPU50" s="214"/>
      <c r="QPV50" s="214"/>
      <c r="QPW50" s="214"/>
      <c r="QPX50" s="214"/>
      <c r="QPY50" s="214"/>
      <c r="QPZ50" s="214"/>
      <c r="QQA50" s="214"/>
      <c r="QQB50" s="214"/>
      <c r="QQC50" s="214"/>
      <c r="QQD50" s="214"/>
      <c r="QQE50" s="214"/>
      <c r="QQF50" s="214"/>
      <c r="QQG50" s="214"/>
      <c r="QQH50" s="214"/>
      <c r="QQI50" s="214"/>
      <c r="QQJ50" s="214"/>
      <c r="QQK50" s="214"/>
      <c r="QQL50" s="214"/>
      <c r="QQM50" s="214"/>
      <c r="QQN50" s="214"/>
      <c r="QQO50" s="214"/>
      <c r="QQP50" s="214"/>
      <c r="QQQ50" s="214"/>
      <c r="QQR50" s="214"/>
      <c r="QQS50" s="214"/>
      <c r="QQT50" s="214"/>
      <c r="QQU50" s="214"/>
      <c r="QQV50" s="214"/>
      <c r="QQW50" s="214"/>
      <c r="QQX50" s="214"/>
      <c r="QQY50" s="214"/>
      <c r="QQZ50" s="214"/>
      <c r="QRA50" s="214"/>
      <c r="QRB50" s="214"/>
      <c r="QRC50" s="214"/>
      <c r="QRD50" s="214"/>
      <c r="QRE50" s="214"/>
      <c r="QRF50" s="214"/>
      <c r="QRG50" s="214"/>
      <c r="QRH50" s="214"/>
      <c r="QRI50" s="214"/>
      <c r="QRJ50" s="214"/>
      <c r="QRK50" s="214"/>
      <c r="QRL50" s="214"/>
      <c r="QRM50" s="214"/>
      <c r="QRN50" s="214"/>
      <c r="QRO50" s="214"/>
      <c r="QRP50" s="214"/>
      <c r="QRQ50" s="214"/>
      <c r="QRR50" s="214"/>
      <c r="QRS50" s="214"/>
      <c r="QRT50" s="214"/>
      <c r="QRU50" s="214"/>
      <c r="QRV50" s="214"/>
      <c r="QRW50" s="214"/>
      <c r="QRX50" s="214"/>
      <c r="QRY50" s="214"/>
      <c r="QRZ50" s="214"/>
      <c r="QSA50" s="214"/>
      <c r="QSB50" s="214"/>
      <c r="QSC50" s="214"/>
      <c r="QSD50" s="214"/>
      <c r="QSE50" s="214"/>
      <c r="QSF50" s="214"/>
      <c r="QSG50" s="214"/>
      <c r="QSH50" s="214"/>
      <c r="QSI50" s="214"/>
      <c r="QSJ50" s="214"/>
      <c r="QSK50" s="214"/>
      <c r="QSL50" s="214"/>
      <c r="QSM50" s="214"/>
      <c r="QSN50" s="214"/>
      <c r="QSO50" s="214"/>
      <c r="QSP50" s="214"/>
      <c r="QSQ50" s="214"/>
      <c r="QSR50" s="214"/>
      <c r="QSS50" s="214"/>
      <c r="QST50" s="214"/>
      <c r="QSU50" s="214"/>
      <c r="QSV50" s="214"/>
      <c r="QSW50" s="214"/>
      <c r="QSX50" s="214"/>
      <c r="QSY50" s="214"/>
      <c r="QSZ50" s="214"/>
      <c r="QTA50" s="214"/>
      <c r="QTB50" s="214"/>
      <c r="QTC50" s="214"/>
      <c r="QTD50" s="214"/>
      <c r="QTE50" s="214"/>
      <c r="QTF50" s="214"/>
      <c r="QTG50" s="214"/>
      <c r="QTH50" s="214"/>
      <c r="QTI50" s="214"/>
      <c r="QTJ50" s="214"/>
      <c r="QTK50" s="214"/>
      <c r="QTL50" s="214"/>
      <c r="QTM50" s="214"/>
      <c r="QTN50" s="214"/>
      <c r="QTO50" s="214"/>
      <c r="QTP50" s="214"/>
      <c r="QTQ50" s="214"/>
      <c r="QTR50" s="214"/>
      <c r="QTS50" s="214"/>
      <c r="QTT50" s="214"/>
      <c r="QTU50" s="214"/>
      <c r="QTV50" s="214"/>
      <c r="QTW50" s="214"/>
      <c r="QTX50" s="214"/>
      <c r="QTY50" s="214"/>
      <c r="QTZ50" s="214"/>
      <c r="QUA50" s="214"/>
      <c r="QUB50" s="214"/>
      <c r="QUC50" s="214"/>
      <c r="QUD50" s="214"/>
      <c r="QUE50" s="214"/>
      <c r="QUF50" s="214"/>
      <c r="QUG50" s="214"/>
      <c r="QUH50" s="214"/>
      <c r="QUI50" s="214"/>
      <c r="QUJ50" s="214"/>
      <c r="QUK50" s="214"/>
      <c r="QUL50" s="214"/>
      <c r="QUM50" s="214"/>
      <c r="QUN50" s="214"/>
      <c r="QUO50" s="214"/>
      <c r="QUP50" s="214"/>
      <c r="QUQ50" s="214"/>
      <c r="QUR50" s="214"/>
      <c r="QUS50" s="214"/>
      <c r="QUT50" s="214"/>
      <c r="QUU50" s="214"/>
      <c r="QUV50" s="214"/>
      <c r="QUW50" s="214"/>
      <c r="QUX50" s="214"/>
      <c r="QUY50" s="214"/>
      <c r="QUZ50" s="214"/>
      <c r="QVA50" s="214"/>
      <c r="QVB50" s="214"/>
      <c r="QVC50" s="214"/>
      <c r="QVD50" s="214"/>
      <c r="QVE50" s="214"/>
      <c r="QVF50" s="214"/>
      <c r="QVG50" s="214"/>
      <c r="QVH50" s="214"/>
      <c r="QVI50" s="214"/>
      <c r="QVJ50" s="214"/>
      <c r="QVK50" s="214"/>
      <c r="QVL50" s="214"/>
      <c r="QVM50" s="214"/>
      <c r="QVN50" s="214"/>
      <c r="QVO50" s="214"/>
      <c r="QVP50" s="214"/>
      <c r="QVQ50" s="214"/>
      <c r="QVR50" s="214"/>
      <c r="QVS50" s="214"/>
      <c r="QVT50" s="214"/>
      <c r="QVU50" s="214"/>
      <c r="QVV50" s="214"/>
      <c r="QVW50" s="214"/>
      <c r="QVX50" s="214"/>
      <c r="QVY50" s="214"/>
      <c r="QVZ50" s="214"/>
      <c r="QWA50" s="214"/>
      <c r="QWB50" s="214"/>
      <c r="QWC50" s="214"/>
      <c r="QWD50" s="214"/>
      <c r="QWE50" s="214"/>
      <c r="QWF50" s="214"/>
      <c r="QWG50" s="214"/>
      <c r="QWH50" s="214"/>
      <c r="QWI50" s="214"/>
      <c r="QWJ50" s="214"/>
      <c r="QWK50" s="214"/>
      <c r="QWL50" s="214"/>
      <c r="QWM50" s="214"/>
      <c r="QWN50" s="214"/>
      <c r="QWO50" s="214"/>
      <c r="QWP50" s="214"/>
      <c r="QWQ50" s="214"/>
      <c r="QWR50" s="214"/>
      <c r="QWS50" s="214"/>
      <c r="QWT50" s="214"/>
      <c r="QWU50" s="214"/>
      <c r="QWV50" s="214"/>
      <c r="QWW50" s="214"/>
      <c r="QWX50" s="214"/>
      <c r="QWY50" s="214"/>
      <c r="QWZ50" s="214"/>
      <c r="QXA50" s="214"/>
      <c r="QXB50" s="214"/>
      <c r="QXC50" s="214"/>
      <c r="QXD50" s="214"/>
      <c r="QXE50" s="214"/>
      <c r="QXF50" s="214"/>
      <c r="QXG50" s="214"/>
      <c r="QXH50" s="214"/>
      <c r="QXI50" s="214"/>
      <c r="QXJ50" s="214"/>
      <c r="QXK50" s="214"/>
      <c r="QXL50" s="214"/>
      <c r="QXM50" s="214"/>
      <c r="QXN50" s="214"/>
      <c r="QXO50" s="214"/>
      <c r="QXP50" s="214"/>
      <c r="QXQ50" s="214"/>
      <c r="QXR50" s="214"/>
      <c r="QXS50" s="214"/>
      <c r="QXT50" s="214"/>
      <c r="QXU50" s="214"/>
      <c r="QXV50" s="214"/>
      <c r="QXW50" s="214"/>
      <c r="QXX50" s="214"/>
      <c r="QXY50" s="214"/>
      <c r="QXZ50" s="214"/>
      <c r="QYA50" s="214"/>
      <c r="QYB50" s="214"/>
      <c r="QYC50" s="214"/>
      <c r="QYD50" s="214"/>
      <c r="QYE50" s="214"/>
      <c r="QYF50" s="214"/>
      <c r="QYG50" s="214"/>
      <c r="QYH50" s="214"/>
      <c r="QYI50" s="214"/>
      <c r="QYJ50" s="214"/>
      <c r="QYK50" s="214"/>
      <c r="QYL50" s="214"/>
      <c r="QYM50" s="214"/>
      <c r="QYN50" s="214"/>
      <c r="QYO50" s="214"/>
      <c r="QYP50" s="214"/>
      <c r="QYQ50" s="214"/>
      <c r="QYR50" s="214"/>
      <c r="QYS50" s="214"/>
      <c r="QYT50" s="214"/>
      <c r="QYU50" s="214"/>
      <c r="QYV50" s="214"/>
      <c r="QYW50" s="214"/>
      <c r="QYX50" s="214"/>
      <c r="QYY50" s="214"/>
      <c r="QYZ50" s="214"/>
      <c r="QZA50" s="214"/>
      <c r="QZB50" s="214"/>
      <c r="QZC50" s="214"/>
      <c r="QZD50" s="214"/>
      <c r="QZE50" s="214"/>
      <c r="QZF50" s="214"/>
      <c r="QZG50" s="214"/>
      <c r="QZH50" s="214"/>
      <c r="QZI50" s="214"/>
      <c r="QZJ50" s="214"/>
      <c r="QZK50" s="214"/>
      <c r="QZL50" s="214"/>
      <c r="QZM50" s="214"/>
      <c r="QZN50" s="214"/>
      <c r="QZO50" s="214"/>
      <c r="QZP50" s="214"/>
      <c r="QZQ50" s="214"/>
      <c r="QZR50" s="214"/>
      <c r="QZS50" s="214"/>
      <c r="QZT50" s="214"/>
      <c r="QZU50" s="214"/>
      <c r="QZV50" s="214"/>
      <c r="QZW50" s="214"/>
      <c r="QZX50" s="214"/>
      <c r="QZY50" s="214"/>
      <c r="QZZ50" s="214"/>
      <c r="RAA50" s="214"/>
      <c r="RAB50" s="214"/>
      <c r="RAC50" s="214"/>
      <c r="RAD50" s="214"/>
      <c r="RAE50" s="214"/>
      <c r="RAF50" s="214"/>
      <c r="RAG50" s="214"/>
      <c r="RAH50" s="214"/>
      <c r="RAI50" s="214"/>
      <c r="RAJ50" s="214"/>
      <c r="RAK50" s="214"/>
      <c r="RAL50" s="214"/>
      <c r="RAM50" s="214"/>
      <c r="RAN50" s="214"/>
      <c r="RAO50" s="214"/>
      <c r="RAP50" s="214"/>
      <c r="RAQ50" s="214"/>
      <c r="RAR50" s="214"/>
      <c r="RAS50" s="214"/>
      <c r="RAT50" s="214"/>
      <c r="RAU50" s="214"/>
      <c r="RAV50" s="214"/>
      <c r="RAW50" s="214"/>
      <c r="RAX50" s="214"/>
      <c r="RAY50" s="214"/>
      <c r="RAZ50" s="214"/>
      <c r="RBA50" s="214"/>
      <c r="RBB50" s="214"/>
      <c r="RBC50" s="214"/>
      <c r="RBD50" s="214"/>
      <c r="RBE50" s="214"/>
      <c r="RBF50" s="214"/>
      <c r="RBG50" s="214"/>
      <c r="RBH50" s="214"/>
      <c r="RBI50" s="214"/>
      <c r="RBJ50" s="214"/>
      <c r="RBK50" s="214"/>
      <c r="RBL50" s="214"/>
      <c r="RBM50" s="214"/>
      <c r="RBN50" s="214"/>
      <c r="RBO50" s="214"/>
      <c r="RBP50" s="214"/>
      <c r="RBQ50" s="214"/>
      <c r="RBR50" s="214"/>
      <c r="RBS50" s="214"/>
      <c r="RBT50" s="214"/>
      <c r="RBU50" s="214"/>
      <c r="RBV50" s="214"/>
      <c r="RBW50" s="214"/>
      <c r="RBX50" s="214"/>
      <c r="RBY50" s="214"/>
      <c r="RBZ50" s="214"/>
      <c r="RCA50" s="214"/>
      <c r="RCB50" s="214"/>
      <c r="RCC50" s="214"/>
      <c r="RCD50" s="214"/>
      <c r="RCE50" s="214"/>
      <c r="RCF50" s="214"/>
      <c r="RCG50" s="214"/>
      <c r="RCH50" s="214"/>
      <c r="RCI50" s="214"/>
      <c r="RCJ50" s="214"/>
      <c r="RCK50" s="214"/>
      <c r="RCL50" s="214"/>
      <c r="RCM50" s="214"/>
      <c r="RCN50" s="214"/>
      <c r="RCO50" s="214"/>
      <c r="RCP50" s="214"/>
      <c r="RCQ50" s="214"/>
      <c r="RCR50" s="214"/>
      <c r="RCS50" s="214"/>
      <c r="RCT50" s="214"/>
      <c r="RCU50" s="214"/>
      <c r="RCV50" s="214"/>
      <c r="RCW50" s="214"/>
      <c r="RCX50" s="214"/>
      <c r="RCY50" s="214"/>
      <c r="RCZ50" s="214"/>
      <c r="RDA50" s="214"/>
      <c r="RDB50" s="214"/>
      <c r="RDC50" s="214"/>
      <c r="RDD50" s="214"/>
      <c r="RDE50" s="214"/>
      <c r="RDF50" s="214"/>
      <c r="RDG50" s="214"/>
      <c r="RDH50" s="214"/>
      <c r="RDI50" s="214"/>
      <c r="RDJ50" s="214"/>
      <c r="RDK50" s="214"/>
      <c r="RDL50" s="214"/>
      <c r="RDM50" s="214"/>
      <c r="RDN50" s="214"/>
      <c r="RDO50" s="214"/>
      <c r="RDP50" s="214"/>
      <c r="RDQ50" s="214"/>
      <c r="RDR50" s="214"/>
      <c r="RDS50" s="214"/>
      <c r="RDT50" s="214"/>
      <c r="RDU50" s="214"/>
      <c r="RDV50" s="214"/>
      <c r="RDW50" s="214"/>
      <c r="RDX50" s="214"/>
      <c r="RDY50" s="214"/>
      <c r="RDZ50" s="214"/>
      <c r="REA50" s="214"/>
      <c r="REB50" s="214"/>
      <c r="REC50" s="214"/>
      <c r="RED50" s="214"/>
      <c r="REE50" s="214"/>
      <c r="REF50" s="214"/>
      <c r="REG50" s="214"/>
      <c r="REH50" s="214"/>
      <c r="REI50" s="214"/>
      <c r="REJ50" s="214"/>
      <c r="REK50" s="214"/>
      <c r="REL50" s="214"/>
      <c r="REM50" s="214"/>
      <c r="REN50" s="214"/>
      <c r="REO50" s="214"/>
      <c r="REP50" s="214"/>
      <c r="REQ50" s="214"/>
      <c r="RER50" s="214"/>
      <c r="RES50" s="214"/>
      <c r="RET50" s="214"/>
      <c r="REU50" s="214"/>
      <c r="REV50" s="214"/>
      <c r="REW50" s="214"/>
      <c r="REX50" s="214"/>
      <c r="REY50" s="214"/>
      <c r="REZ50" s="214"/>
      <c r="RFA50" s="214"/>
      <c r="RFB50" s="214"/>
      <c r="RFC50" s="214"/>
      <c r="RFD50" s="214"/>
      <c r="RFE50" s="214"/>
      <c r="RFF50" s="214"/>
      <c r="RFG50" s="214"/>
      <c r="RFH50" s="214"/>
      <c r="RFI50" s="214"/>
      <c r="RFJ50" s="214"/>
      <c r="RFK50" s="214"/>
      <c r="RFL50" s="214"/>
      <c r="RFM50" s="214"/>
      <c r="RFN50" s="214"/>
      <c r="RFO50" s="214"/>
      <c r="RFP50" s="214"/>
      <c r="RFQ50" s="214"/>
      <c r="RFR50" s="214"/>
      <c r="RFS50" s="214"/>
      <c r="RFT50" s="214"/>
      <c r="RFU50" s="214"/>
      <c r="RFV50" s="214"/>
      <c r="RFW50" s="214"/>
      <c r="RFX50" s="214"/>
      <c r="RFY50" s="214"/>
      <c r="RFZ50" s="214"/>
      <c r="RGA50" s="214"/>
      <c r="RGB50" s="214"/>
      <c r="RGC50" s="214"/>
      <c r="RGD50" s="214"/>
      <c r="RGE50" s="214"/>
      <c r="RGF50" s="214"/>
      <c r="RGG50" s="214"/>
      <c r="RGH50" s="214"/>
      <c r="RGI50" s="214"/>
      <c r="RGJ50" s="214"/>
      <c r="RGK50" s="214"/>
      <c r="RGL50" s="214"/>
      <c r="RGM50" s="214"/>
      <c r="RGN50" s="214"/>
      <c r="RGO50" s="214"/>
      <c r="RGP50" s="214"/>
      <c r="RGQ50" s="214"/>
      <c r="RGR50" s="214"/>
      <c r="RGS50" s="214"/>
      <c r="RGT50" s="214"/>
      <c r="RGU50" s="214"/>
      <c r="RGV50" s="214"/>
      <c r="RGW50" s="214"/>
      <c r="RGX50" s="214"/>
      <c r="RGY50" s="214"/>
      <c r="RGZ50" s="214"/>
      <c r="RHA50" s="214"/>
      <c r="RHB50" s="214"/>
      <c r="RHC50" s="214"/>
      <c r="RHD50" s="214"/>
      <c r="RHE50" s="214"/>
      <c r="RHF50" s="214"/>
      <c r="RHG50" s="214"/>
      <c r="RHH50" s="214"/>
      <c r="RHI50" s="214"/>
      <c r="RHJ50" s="214"/>
      <c r="RHK50" s="214"/>
      <c r="RHL50" s="214"/>
      <c r="RHM50" s="214"/>
      <c r="RHN50" s="214"/>
      <c r="RHO50" s="214"/>
      <c r="RHP50" s="214"/>
      <c r="RHQ50" s="214"/>
      <c r="RHR50" s="214"/>
      <c r="RHS50" s="214"/>
      <c r="RHT50" s="214"/>
      <c r="RHU50" s="214"/>
      <c r="RHV50" s="214"/>
      <c r="RHW50" s="214"/>
      <c r="RHX50" s="214"/>
      <c r="RHY50" s="214"/>
      <c r="RHZ50" s="214"/>
      <c r="RIA50" s="214"/>
      <c r="RIB50" s="214"/>
      <c r="RIC50" s="214"/>
      <c r="RID50" s="214"/>
      <c r="RIE50" s="214"/>
      <c r="RIF50" s="214"/>
      <c r="RIG50" s="214"/>
      <c r="RIH50" s="214"/>
      <c r="RII50" s="214"/>
      <c r="RIJ50" s="214"/>
      <c r="RIK50" s="214"/>
      <c r="RIL50" s="214"/>
      <c r="RIM50" s="214"/>
      <c r="RIN50" s="214"/>
      <c r="RIO50" s="214"/>
      <c r="RIP50" s="214"/>
      <c r="RIQ50" s="214"/>
      <c r="RIR50" s="214"/>
      <c r="RIS50" s="214"/>
      <c r="RIT50" s="214"/>
      <c r="RIU50" s="214"/>
      <c r="RIV50" s="214"/>
      <c r="RIW50" s="214"/>
      <c r="RIX50" s="214"/>
      <c r="RIY50" s="214"/>
      <c r="RIZ50" s="214"/>
      <c r="RJA50" s="214"/>
      <c r="RJB50" s="214"/>
      <c r="RJC50" s="214"/>
      <c r="RJD50" s="214"/>
      <c r="RJE50" s="214"/>
      <c r="RJF50" s="214"/>
      <c r="RJG50" s="214"/>
      <c r="RJH50" s="214"/>
      <c r="RJI50" s="214"/>
      <c r="RJJ50" s="214"/>
      <c r="RJK50" s="214"/>
      <c r="RJL50" s="214"/>
      <c r="RJM50" s="214"/>
      <c r="RJN50" s="214"/>
      <c r="RJO50" s="214"/>
      <c r="RJP50" s="214"/>
      <c r="RJQ50" s="214"/>
      <c r="RJR50" s="214"/>
      <c r="RJS50" s="214"/>
      <c r="RJT50" s="214"/>
      <c r="RJU50" s="214"/>
      <c r="RJV50" s="214"/>
      <c r="RJW50" s="214"/>
      <c r="RJX50" s="214"/>
      <c r="RJY50" s="214"/>
      <c r="RJZ50" s="214"/>
      <c r="RKA50" s="214"/>
      <c r="RKB50" s="214"/>
      <c r="RKC50" s="214"/>
      <c r="RKD50" s="214"/>
      <c r="RKE50" s="214"/>
      <c r="RKF50" s="214"/>
      <c r="RKG50" s="214"/>
      <c r="RKH50" s="214"/>
      <c r="RKI50" s="214"/>
      <c r="RKJ50" s="214"/>
      <c r="RKK50" s="214"/>
      <c r="RKL50" s="214"/>
      <c r="RKM50" s="214"/>
      <c r="RKN50" s="214"/>
      <c r="RKO50" s="214"/>
      <c r="RKP50" s="214"/>
      <c r="RKQ50" s="214"/>
      <c r="RKR50" s="214"/>
      <c r="RKS50" s="214"/>
      <c r="RKT50" s="214"/>
      <c r="RKU50" s="214"/>
      <c r="RKV50" s="214"/>
      <c r="RKW50" s="214"/>
      <c r="RKX50" s="214"/>
      <c r="RKY50" s="214"/>
      <c r="RKZ50" s="214"/>
      <c r="RLA50" s="214"/>
      <c r="RLB50" s="214"/>
      <c r="RLC50" s="214"/>
      <c r="RLD50" s="214"/>
      <c r="RLE50" s="214"/>
      <c r="RLF50" s="214"/>
      <c r="RLG50" s="214"/>
      <c r="RLH50" s="214"/>
      <c r="RLI50" s="214"/>
      <c r="RLJ50" s="214"/>
      <c r="RLK50" s="214"/>
      <c r="RLL50" s="214"/>
      <c r="RLM50" s="214"/>
      <c r="RLN50" s="214"/>
      <c r="RLO50" s="214"/>
      <c r="RLP50" s="214"/>
      <c r="RLQ50" s="214"/>
      <c r="RLR50" s="214"/>
      <c r="RLS50" s="214"/>
      <c r="RLT50" s="214"/>
      <c r="RLU50" s="214"/>
      <c r="RLV50" s="214"/>
      <c r="RLW50" s="214"/>
      <c r="RLX50" s="214"/>
      <c r="RLY50" s="214"/>
      <c r="RLZ50" s="214"/>
      <c r="RMA50" s="214"/>
      <c r="RMB50" s="214"/>
      <c r="RMC50" s="214"/>
      <c r="RMD50" s="214"/>
      <c r="RME50" s="214"/>
      <c r="RMF50" s="214"/>
      <c r="RMG50" s="214"/>
      <c r="RMH50" s="214"/>
      <c r="RMI50" s="214"/>
      <c r="RMJ50" s="214"/>
      <c r="RMK50" s="214"/>
      <c r="RML50" s="214"/>
      <c r="RMM50" s="214"/>
      <c r="RMN50" s="214"/>
      <c r="RMO50" s="214"/>
      <c r="RMP50" s="214"/>
      <c r="RMQ50" s="214"/>
      <c r="RMR50" s="214"/>
      <c r="RMS50" s="214"/>
      <c r="RMT50" s="214"/>
      <c r="RMU50" s="214"/>
      <c r="RMV50" s="214"/>
      <c r="RMW50" s="214"/>
      <c r="RMX50" s="214"/>
      <c r="RMY50" s="214"/>
      <c r="RMZ50" s="214"/>
      <c r="RNA50" s="214"/>
      <c r="RNB50" s="214"/>
      <c r="RNC50" s="214"/>
      <c r="RND50" s="214"/>
      <c r="RNE50" s="214"/>
      <c r="RNF50" s="214"/>
      <c r="RNG50" s="214"/>
      <c r="RNH50" s="214"/>
      <c r="RNI50" s="214"/>
      <c r="RNJ50" s="214"/>
      <c r="RNK50" s="214"/>
      <c r="RNL50" s="214"/>
      <c r="RNM50" s="214"/>
      <c r="RNN50" s="214"/>
      <c r="RNO50" s="214"/>
      <c r="RNP50" s="214"/>
      <c r="RNQ50" s="214"/>
      <c r="RNR50" s="214"/>
      <c r="RNS50" s="214"/>
      <c r="RNT50" s="214"/>
      <c r="RNU50" s="214"/>
      <c r="RNV50" s="214"/>
      <c r="RNW50" s="214"/>
      <c r="RNX50" s="214"/>
      <c r="RNY50" s="214"/>
      <c r="RNZ50" s="214"/>
      <c r="ROA50" s="214"/>
      <c r="ROB50" s="214"/>
      <c r="ROC50" s="214"/>
      <c r="ROD50" s="214"/>
      <c r="ROE50" s="214"/>
      <c r="ROF50" s="214"/>
      <c r="ROG50" s="214"/>
      <c r="ROH50" s="214"/>
      <c r="ROI50" s="214"/>
      <c r="ROJ50" s="214"/>
      <c r="ROK50" s="214"/>
      <c r="ROL50" s="214"/>
      <c r="ROM50" s="214"/>
      <c r="RON50" s="214"/>
      <c r="ROO50" s="214"/>
      <c r="ROP50" s="214"/>
      <c r="ROQ50" s="214"/>
      <c r="ROR50" s="214"/>
      <c r="ROS50" s="214"/>
      <c r="ROT50" s="214"/>
      <c r="ROU50" s="214"/>
      <c r="ROV50" s="214"/>
      <c r="ROW50" s="214"/>
      <c r="ROX50" s="214"/>
      <c r="ROY50" s="214"/>
      <c r="ROZ50" s="214"/>
      <c r="RPA50" s="214"/>
      <c r="RPB50" s="214"/>
      <c r="RPC50" s="214"/>
      <c r="RPD50" s="214"/>
      <c r="RPE50" s="214"/>
      <c r="RPF50" s="214"/>
      <c r="RPG50" s="214"/>
      <c r="RPH50" s="214"/>
      <c r="RPI50" s="214"/>
      <c r="RPJ50" s="214"/>
      <c r="RPK50" s="214"/>
      <c r="RPL50" s="214"/>
      <c r="RPM50" s="214"/>
      <c r="RPN50" s="214"/>
      <c r="RPO50" s="214"/>
      <c r="RPP50" s="214"/>
      <c r="RPQ50" s="214"/>
      <c r="RPR50" s="214"/>
      <c r="RPS50" s="214"/>
      <c r="RPT50" s="214"/>
      <c r="RPU50" s="214"/>
      <c r="RPV50" s="214"/>
      <c r="RPW50" s="214"/>
      <c r="RPX50" s="214"/>
      <c r="RPY50" s="214"/>
      <c r="RPZ50" s="214"/>
      <c r="RQA50" s="214"/>
      <c r="RQB50" s="214"/>
      <c r="RQC50" s="214"/>
      <c r="RQD50" s="214"/>
      <c r="RQE50" s="214"/>
      <c r="RQF50" s="214"/>
      <c r="RQG50" s="214"/>
      <c r="RQH50" s="214"/>
      <c r="RQI50" s="214"/>
      <c r="RQJ50" s="214"/>
      <c r="RQK50" s="214"/>
      <c r="RQL50" s="214"/>
      <c r="RQM50" s="214"/>
      <c r="RQN50" s="214"/>
      <c r="RQO50" s="214"/>
      <c r="RQP50" s="214"/>
      <c r="RQQ50" s="214"/>
      <c r="RQR50" s="214"/>
      <c r="RQS50" s="214"/>
      <c r="RQT50" s="214"/>
      <c r="RQU50" s="214"/>
      <c r="RQV50" s="214"/>
      <c r="RQW50" s="214"/>
      <c r="RQX50" s="214"/>
      <c r="RQY50" s="214"/>
      <c r="RQZ50" s="214"/>
      <c r="RRA50" s="214"/>
      <c r="RRB50" s="214"/>
      <c r="RRC50" s="214"/>
      <c r="RRD50" s="214"/>
      <c r="RRE50" s="214"/>
      <c r="RRF50" s="214"/>
      <c r="RRG50" s="214"/>
      <c r="RRH50" s="214"/>
      <c r="RRI50" s="214"/>
      <c r="RRJ50" s="214"/>
      <c r="RRK50" s="214"/>
      <c r="RRL50" s="214"/>
      <c r="RRM50" s="214"/>
      <c r="RRN50" s="214"/>
      <c r="RRO50" s="214"/>
      <c r="RRP50" s="214"/>
      <c r="RRQ50" s="214"/>
      <c r="RRR50" s="214"/>
      <c r="RRS50" s="214"/>
      <c r="RRT50" s="214"/>
      <c r="RRU50" s="214"/>
      <c r="RRV50" s="214"/>
      <c r="RRW50" s="214"/>
      <c r="RRX50" s="214"/>
      <c r="RRY50" s="214"/>
      <c r="RRZ50" s="214"/>
      <c r="RSA50" s="214"/>
      <c r="RSB50" s="214"/>
      <c r="RSC50" s="214"/>
      <c r="RSD50" s="214"/>
      <c r="RSE50" s="214"/>
      <c r="RSF50" s="214"/>
      <c r="RSG50" s="214"/>
      <c r="RSH50" s="214"/>
      <c r="RSI50" s="214"/>
      <c r="RSJ50" s="214"/>
      <c r="RSK50" s="214"/>
      <c r="RSL50" s="214"/>
      <c r="RSM50" s="214"/>
      <c r="RSN50" s="214"/>
      <c r="RSO50" s="214"/>
      <c r="RSP50" s="214"/>
      <c r="RSQ50" s="214"/>
      <c r="RSR50" s="214"/>
      <c r="RSS50" s="214"/>
      <c r="RST50" s="214"/>
      <c r="RSU50" s="214"/>
      <c r="RSV50" s="214"/>
      <c r="RSW50" s="214"/>
      <c r="RSX50" s="214"/>
      <c r="RSY50" s="214"/>
      <c r="RSZ50" s="214"/>
      <c r="RTA50" s="214"/>
      <c r="RTB50" s="214"/>
      <c r="RTC50" s="214"/>
      <c r="RTD50" s="214"/>
      <c r="RTE50" s="214"/>
      <c r="RTF50" s="214"/>
      <c r="RTG50" s="214"/>
      <c r="RTH50" s="214"/>
      <c r="RTI50" s="214"/>
      <c r="RTJ50" s="214"/>
      <c r="RTK50" s="214"/>
      <c r="RTL50" s="214"/>
      <c r="RTM50" s="214"/>
      <c r="RTN50" s="214"/>
      <c r="RTO50" s="214"/>
      <c r="RTP50" s="214"/>
      <c r="RTQ50" s="214"/>
      <c r="RTR50" s="214"/>
      <c r="RTS50" s="214"/>
      <c r="RTT50" s="214"/>
      <c r="RTU50" s="214"/>
      <c r="RTV50" s="214"/>
      <c r="RTW50" s="214"/>
      <c r="RTX50" s="214"/>
      <c r="RTY50" s="214"/>
      <c r="RTZ50" s="214"/>
      <c r="RUA50" s="214"/>
      <c r="RUB50" s="214"/>
      <c r="RUC50" s="214"/>
      <c r="RUD50" s="214"/>
      <c r="RUE50" s="214"/>
      <c r="RUF50" s="214"/>
      <c r="RUG50" s="214"/>
      <c r="RUH50" s="214"/>
      <c r="RUI50" s="214"/>
      <c r="RUJ50" s="214"/>
      <c r="RUK50" s="214"/>
      <c r="RUL50" s="214"/>
      <c r="RUM50" s="214"/>
      <c r="RUN50" s="214"/>
      <c r="RUO50" s="214"/>
      <c r="RUP50" s="214"/>
      <c r="RUQ50" s="214"/>
      <c r="RUR50" s="214"/>
      <c r="RUS50" s="214"/>
      <c r="RUT50" s="214"/>
      <c r="RUU50" s="214"/>
      <c r="RUV50" s="214"/>
      <c r="RUW50" s="214"/>
      <c r="RUX50" s="214"/>
      <c r="RUY50" s="214"/>
      <c r="RUZ50" s="214"/>
      <c r="RVA50" s="214"/>
      <c r="RVB50" s="214"/>
      <c r="RVC50" s="214"/>
      <c r="RVD50" s="214"/>
      <c r="RVE50" s="214"/>
      <c r="RVF50" s="214"/>
      <c r="RVG50" s="214"/>
      <c r="RVH50" s="214"/>
      <c r="RVI50" s="214"/>
      <c r="RVJ50" s="214"/>
      <c r="RVK50" s="214"/>
      <c r="RVL50" s="214"/>
      <c r="RVM50" s="214"/>
      <c r="RVN50" s="214"/>
      <c r="RVO50" s="214"/>
      <c r="RVP50" s="214"/>
      <c r="RVQ50" s="214"/>
      <c r="RVR50" s="214"/>
      <c r="RVS50" s="214"/>
      <c r="RVT50" s="214"/>
      <c r="RVU50" s="214"/>
      <c r="RVV50" s="214"/>
      <c r="RVW50" s="214"/>
      <c r="RVX50" s="214"/>
      <c r="RVY50" s="214"/>
      <c r="RVZ50" s="214"/>
      <c r="RWA50" s="214"/>
      <c r="RWB50" s="214"/>
      <c r="RWC50" s="214"/>
      <c r="RWD50" s="214"/>
      <c r="RWE50" s="214"/>
      <c r="RWF50" s="214"/>
      <c r="RWG50" s="214"/>
      <c r="RWH50" s="214"/>
      <c r="RWI50" s="214"/>
      <c r="RWJ50" s="214"/>
      <c r="RWK50" s="214"/>
      <c r="RWL50" s="214"/>
      <c r="RWM50" s="214"/>
      <c r="RWN50" s="214"/>
      <c r="RWO50" s="214"/>
      <c r="RWP50" s="214"/>
      <c r="RWQ50" s="214"/>
      <c r="RWR50" s="214"/>
      <c r="RWS50" s="214"/>
      <c r="RWT50" s="214"/>
      <c r="RWU50" s="214"/>
      <c r="RWV50" s="214"/>
      <c r="RWW50" s="214"/>
      <c r="RWX50" s="214"/>
      <c r="RWY50" s="214"/>
      <c r="RWZ50" s="214"/>
      <c r="RXA50" s="214"/>
      <c r="RXB50" s="214"/>
      <c r="RXC50" s="214"/>
      <c r="RXD50" s="214"/>
      <c r="RXE50" s="214"/>
      <c r="RXF50" s="214"/>
      <c r="RXG50" s="214"/>
      <c r="RXH50" s="214"/>
      <c r="RXI50" s="214"/>
      <c r="RXJ50" s="214"/>
      <c r="RXK50" s="214"/>
      <c r="RXL50" s="214"/>
      <c r="RXM50" s="214"/>
      <c r="RXN50" s="214"/>
      <c r="RXO50" s="214"/>
      <c r="RXP50" s="214"/>
      <c r="RXQ50" s="214"/>
      <c r="RXR50" s="214"/>
      <c r="RXS50" s="214"/>
      <c r="RXT50" s="214"/>
      <c r="RXU50" s="214"/>
      <c r="RXV50" s="214"/>
      <c r="RXW50" s="214"/>
      <c r="RXX50" s="214"/>
      <c r="RXY50" s="214"/>
      <c r="RXZ50" s="214"/>
      <c r="RYA50" s="214"/>
      <c r="RYB50" s="214"/>
      <c r="RYC50" s="214"/>
      <c r="RYD50" s="214"/>
      <c r="RYE50" s="214"/>
      <c r="RYF50" s="214"/>
      <c r="RYG50" s="214"/>
      <c r="RYH50" s="214"/>
      <c r="RYI50" s="214"/>
      <c r="RYJ50" s="214"/>
      <c r="RYK50" s="214"/>
      <c r="RYL50" s="214"/>
      <c r="RYM50" s="214"/>
      <c r="RYN50" s="214"/>
      <c r="RYO50" s="214"/>
      <c r="RYP50" s="214"/>
      <c r="RYQ50" s="214"/>
      <c r="RYR50" s="214"/>
      <c r="RYS50" s="214"/>
      <c r="RYT50" s="214"/>
      <c r="RYU50" s="214"/>
      <c r="RYV50" s="214"/>
      <c r="RYW50" s="214"/>
      <c r="RYX50" s="214"/>
      <c r="RYY50" s="214"/>
      <c r="RYZ50" s="214"/>
      <c r="RZA50" s="214"/>
      <c r="RZB50" s="214"/>
      <c r="RZC50" s="214"/>
      <c r="RZD50" s="214"/>
      <c r="RZE50" s="214"/>
      <c r="RZF50" s="214"/>
      <c r="RZG50" s="214"/>
      <c r="RZH50" s="214"/>
      <c r="RZI50" s="214"/>
      <c r="RZJ50" s="214"/>
      <c r="RZK50" s="214"/>
      <c r="RZL50" s="214"/>
      <c r="RZM50" s="214"/>
      <c r="RZN50" s="214"/>
      <c r="RZO50" s="214"/>
      <c r="RZP50" s="214"/>
      <c r="RZQ50" s="214"/>
      <c r="RZR50" s="214"/>
      <c r="RZS50" s="214"/>
      <c r="RZT50" s="214"/>
      <c r="RZU50" s="214"/>
      <c r="RZV50" s="214"/>
      <c r="RZW50" s="214"/>
      <c r="RZX50" s="214"/>
      <c r="RZY50" s="214"/>
      <c r="RZZ50" s="214"/>
      <c r="SAA50" s="214"/>
      <c r="SAB50" s="214"/>
      <c r="SAC50" s="214"/>
      <c r="SAD50" s="214"/>
      <c r="SAE50" s="214"/>
      <c r="SAF50" s="214"/>
      <c r="SAG50" s="214"/>
      <c r="SAH50" s="214"/>
      <c r="SAI50" s="214"/>
      <c r="SAJ50" s="214"/>
      <c r="SAK50" s="214"/>
      <c r="SAL50" s="214"/>
      <c r="SAM50" s="214"/>
      <c r="SAN50" s="214"/>
      <c r="SAO50" s="214"/>
      <c r="SAP50" s="214"/>
      <c r="SAQ50" s="214"/>
      <c r="SAR50" s="214"/>
      <c r="SAS50" s="214"/>
      <c r="SAT50" s="214"/>
      <c r="SAU50" s="214"/>
      <c r="SAV50" s="214"/>
      <c r="SAW50" s="214"/>
      <c r="SAX50" s="214"/>
      <c r="SAY50" s="214"/>
      <c r="SAZ50" s="214"/>
      <c r="SBA50" s="214"/>
      <c r="SBB50" s="214"/>
      <c r="SBC50" s="214"/>
      <c r="SBD50" s="214"/>
      <c r="SBE50" s="214"/>
      <c r="SBF50" s="214"/>
      <c r="SBG50" s="214"/>
      <c r="SBH50" s="214"/>
      <c r="SBI50" s="214"/>
      <c r="SBJ50" s="214"/>
      <c r="SBK50" s="214"/>
      <c r="SBL50" s="214"/>
      <c r="SBM50" s="214"/>
      <c r="SBN50" s="214"/>
      <c r="SBO50" s="214"/>
      <c r="SBP50" s="214"/>
      <c r="SBQ50" s="214"/>
      <c r="SBR50" s="214"/>
      <c r="SBS50" s="214"/>
      <c r="SBT50" s="214"/>
      <c r="SBU50" s="214"/>
      <c r="SBV50" s="214"/>
      <c r="SBW50" s="214"/>
      <c r="SBX50" s="214"/>
      <c r="SBY50" s="214"/>
      <c r="SBZ50" s="214"/>
      <c r="SCA50" s="214"/>
      <c r="SCB50" s="214"/>
      <c r="SCC50" s="214"/>
      <c r="SCD50" s="214"/>
      <c r="SCE50" s="214"/>
      <c r="SCF50" s="214"/>
      <c r="SCG50" s="214"/>
      <c r="SCH50" s="214"/>
      <c r="SCI50" s="214"/>
      <c r="SCJ50" s="214"/>
      <c r="SCK50" s="214"/>
      <c r="SCL50" s="214"/>
      <c r="SCM50" s="214"/>
      <c r="SCN50" s="214"/>
      <c r="SCO50" s="214"/>
      <c r="SCP50" s="214"/>
      <c r="SCQ50" s="214"/>
      <c r="SCR50" s="214"/>
      <c r="SCS50" s="214"/>
      <c r="SCT50" s="214"/>
      <c r="SCU50" s="214"/>
      <c r="SCV50" s="214"/>
      <c r="SCW50" s="214"/>
      <c r="SCX50" s="214"/>
      <c r="SCY50" s="214"/>
      <c r="SCZ50" s="214"/>
      <c r="SDA50" s="214"/>
      <c r="SDB50" s="214"/>
      <c r="SDC50" s="214"/>
      <c r="SDD50" s="214"/>
      <c r="SDE50" s="214"/>
      <c r="SDF50" s="214"/>
      <c r="SDG50" s="214"/>
      <c r="SDH50" s="214"/>
      <c r="SDI50" s="214"/>
      <c r="SDJ50" s="214"/>
      <c r="SDK50" s="214"/>
      <c r="SDL50" s="214"/>
      <c r="SDM50" s="214"/>
      <c r="SDN50" s="214"/>
      <c r="SDO50" s="214"/>
      <c r="SDP50" s="214"/>
      <c r="SDQ50" s="214"/>
      <c r="SDR50" s="214"/>
      <c r="SDS50" s="214"/>
      <c r="SDT50" s="214"/>
      <c r="SDU50" s="214"/>
      <c r="SDV50" s="214"/>
      <c r="SDW50" s="214"/>
      <c r="SDX50" s="214"/>
      <c r="SDY50" s="214"/>
      <c r="SDZ50" s="214"/>
      <c r="SEA50" s="214"/>
      <c r="SEB50" s="214"/>
      <c r="SEC50" s="214"/>
      <c r="SED50" s="214"/>
      <c r="SEE50" s="214"/>
      <c r="SEF50" s="214"/>
      <c r="SEG50" s="214"/>
      <c r="SEH50" s="214"/>
      <c r="SEI50" s="214"/>
      <c r="SEJ50" s="214"/>
      <c r="SEK50" s="214"/>
      <c r="SEL50" s="214"/>
      <c r="SEM50" s="214"/>
      <c r="SEN50" s="214"/>
      <c r="SEO50" s="214"/>
      <c r="SEP50" s="214"/>
      <c r="SEQ50" s="214"/>
      <c r="SER50" s="214"/>
      <c r="SES50" s="214"/>
      <c r="SET50" s="214"/>
      <c r="SEU50" s="214"/>
      <c r="SEV50" s="214"/>
      <c r="SEW50" s="214"/>
      <c r="SEX50" s="214"/>
      <c r="SEY50" s="214"/>
      <c r="SEZ50" s="214"/>
      <c r="SFA50" s="214"/>
      <c r="SFB50" s="214"/>
      <c r="SFC50" s="214"/>
      <c r="SFD50" s="214"/>
      <c r="SFE50" s="214"/>
      <c r="SFF50" s="214"/>
      <c r="SFG50" s="214"/>
      <c r="SFH50" s="214"/>
      <c r="SFI50" s="214"/>
      <c r="SFJ50" s="214"/>
      <c r="SFK50" s="214"/>
      <c r="SFL50" s="214"/>
      <c r="SFM50" s="214"/>
      <c r="SFN50" s="214"/>
      <c r="SFO50" s="214"/>
      <c r="SFP50" s="214"/>
      <c r="SFQ50" s="214"/>
      <c r="SFR50" s="214"/>
      <c r="SFS50" s="214"/>
      <c r="SFT50" s="214"/>
      <c r="SFU50" s="214"/>
      <c r="SFV50" s="214"/>
      <c r="SFW50" s="214"/>
      <c r="SFX50" s="214"/>
      <c r="SFY50" s="214"/>
      <c r="SFZ50" s="214"/>
      <c r="SGA50" s="214"/>
      <c r="SGB50" s="214"/>
      <c r="SGC50" s="214"/>
      <c r="SGD50" s="214"/>
      <c r="SGE50" s="214"/>
      <c r="SGF50" s="214"/>
      <c r="SGG50" s="214"/>
      <c r="SGH50" s="214"/>
      <c r="SGI50" s="214"/>
      <c r="SGJ50" s="214"/>
      <c r="SGK50" s="214"/>
      <c r="SGL50" s="214"/>
      <c r="SGM50" s="214"/>
      <c r="SGN50" s="214"/>
      <c r="SGO50" s="214"/>
      <c r="SGP50" s="214"/>
      <c r="SGQ50" s="214"/>
      <c r="SGR50" s="214"/>
      <c r="SGS50" s="214"/>
      <c r="SGT50" s="214"/>
      <c r="SGU50" s="214"/>
      <c r="SGV50" s="214"/>
      <c r="SGW50" s="214"/>
      <c r="SGX50" s="214"/>
      <c r="SGY50" s="214"/>
      <c r="SGZ50" s="214"/>
      <c r="SHA50" s="214"/>
      <c r="SHB50" s="214"/>
      <c r="SHC50" s="214"/>
      <c r="SHD50" s="214"/>
      <c r="SHE50" s="214"/>
      <c r="SHF50" s="214"/>
      <c r="SHG50" s="214"/>
      <c r="SHH50" s="214"/>
      <c r="SHI50" s="214"/>
      <c r="SHJ50" s="214"/>
      <c r="SHK50" s="214"/>
      <c r="SHL50" s="214"/>
      <c r="SHM50" s="214"/>
      <c r="SHN50" s="214"/>
      <c r="SHO50" s="214"/>
      <c r="SHP50" s="214"/>
      <c r="SHQ50" s="214"/>
      <c r="SHR50" s="214"/>
      <c r="SHS50" s="214"/>
      <c r="SHT50" s="214"/>
      <c r="SHU50" s="214"/>
      <c r="SHV50" s="214"/>
      <c r="SHW50" s="214"/>
      <c r="SHX50" s="214"/>
      <c r="SHY50" s="214"/>
      <c r="SHZ50" s="214"/>
      <c r="SIA50" s="214"/>
      <c r="SIB50" s="214"/>
      <c r="SIC50" s="214"/>
      <c r="SID50" s="214"/>
      <c r="SIE50" s="214"/>
      <c r="SIF50" s="214"/>
      <c r="SIG50" s="214"/>
      <c r="SIH50" s="214"/>
      <c r="SII50" s="214"/>
      <c r="SIJ50" s="214"/>
      <c r="SIK50" s="214"/>
      <c r="SIL50" s="214"/>
      <c r="SIM50" s="214"/>
      <c r="SIN50" s="214"/>
      <c r="SIO50" s="214"/>
      <c r="SIP50" s="214"/>
      <c r="SIQ50" s="214"/>
      <c r="SIR50" s="214"/>
      <c r="SIS50" s="214"/>
      <c r="SIT50" s="214"/>
      <c r="SIU50" s="214"/>
      <c r="SIV50" s="214"/>
      <c r="SIW50" s="214"/>
      <c r="SIX50" s="214"/>
      <c r="SIY50" s="214"/>
      <c r="SIZ50" s="214"/>
      <c r="SJA50" s="214"/>
      <c r="SJB50" s="214"/>
      <c r="SJC50" s="214"/>
      <c r="SJD50" s="214"/>
      <c r="SJE50" s="214"/>
      <c r="SJF50" s="214"/>
      <c r="SJG50" s="214"/>
      <c r="SJH50" s="214"/>
      <c r="SJI50" s="214"/>
      <c r="SJJ50" s="214"/>
      <c r="SJK50" s="214"/>
      <c r="SJL50" s="214"/>
      <c r="SJM50" s="214"/>
      <c r="SJN50" s="214"/>
      <c r="SJO50" s="214"/>
      <c r="SJP50" s="214"/>
      <c r="SJQ50" s="214"/>
      <c r="SJR50" s="214"/>
      <c r="SJS50" s="214"/>
      <c r="SJT50" s="214"/>
      <c r="SJU50" s="214"/>
      <c r="SJV50" s="214"/>
      <c r="SJW50" s="214"/>
      <c r="SJX50" s="214"/>
      <c r="SJY50" s="214"/>
      <c r="SJZ50" s="214"/>
      <c r="SKA50" s="214"/>
      <c r="SKB50" s="214"/>
      <c r="SKC50" s="214"/>
      <c r="SKD50" s="214"/>
      <c r="SKE50" s="214"/>
      <c r="SKF50" s="214"/>
      <c r="SKG50" s="214"/>
      <c r="SKH50" s="214"/>
      <c r="SKI50" s="214"/>
      <c r="SKJ50" s="214"/>
      <c r="SKK50" s="214"/>
      <c r="SKL50" s="214"/>
      <c r="SKM50" s="214"/>
      <c r="SKN50" s="214"/>
      <c r="SKO50" s="214"/>
      <c r="SKP50" s="214"/>
      <c r="SKQ50" s="214"/>
      <c r="SKR50" s="214"/>
      <c r="SKS50" s="214"/>
      <c r="SKT50" s="214"/>
      <c r="SKU50" s="214"/>
      <c r="SKV50" s="214"/>
      <c r="SKW50" s="214"/>
      <c r="SKX50" s="214"/>
      <c r="SKY50" s="214"/>
      <c r="SKZ50" s="214"/>
      <c r="SLA50" s="214"/>
      <c r="SLB50" s="214"/>
      <c r="SLC50" s="214"/>
      <c r="SLD50" s="214"/>
      <c r="SLE50" s="214"/>
      <c r="SLF50" s="214"/>
      <c r="SLG50" s="214"/>
      <c r="SLH50" s="214"/>
      <c r="SLI50" s="214"/>
      <c r="SLJ50" s="214"/>
      <c r="SLK50" s="214"/>
      <c r="SLL50" s="214"/>
      <c r="SLM50" s="214"/>
      <c r="SLN50" s="214"/>
      <c r="SLO50" s="214"/>
      <c r="SLP50" s="214"/>
      <c r="SLQ50" s="214"/>
      <c r="SLR50" s="214"/>
      <c r="SLS50" s="214"/>
      <c r="SLT50" s="214"/>
      <c r="SLU50" s="214"/>
      <c r="SLV50" s="214"/>
      <c r="SLW50" s="214"/>
      <c r="SLX50" s="214"/>
      <c r="SLY50" s="214"/>
      <c r="SLZ50" s="214"/>
      <c r="SMA50" s="214"/>
      <c r="SMB50" s="214"/>
      <c r="SMC50" s="214"/>
      <c r="SMD50" s="214"/>
      <c r="SME50" s="214"/>
      <c r="SMF50" s="214"/>
      <c r="SMG50" s="214"/>
      <c r="SMH50" s="214"/>
      <c r="SMI50" s="214"/>
      <c r="SMJ50" s="214"/>
      <c r="SMK50" s="214"/>
      <c r="SML50" s="214"/>
      <c r="SMM50" s="214"/>
      <c r="SMN50" s="214"/>
      <c r="SMO50" s="214"/>
      <c r="SMP50" s="214"/>
      <c r="SMQ50" s="214"/>
      <c r="SMR50" s="214"/>
      <c r="SMS50" s="214"/>
      <c r="SMT50" s="214"/>
      <c r="SMU50" s="214"/>
      <c r="SMV50" s="214"/>
      <c r="SMW50" s="214"/>
      <c r="SMX50" s="214"/>
      <c r="SMY50" s="214"/>
      <c r="SMZ50" s="214"/>
      <c r="SNA50" s="214"/>
      <c r="SNB50" s="214"/>
      <c r="SNC50" s="214"/>
      <c r="SND50" s="214"/>
      <c r="SNE50" s="214"/>
      <c r="SNF50" s="214"/>
      <c r="SNG50" s="214"/>
      <c r="SNH50" s="214"/>
      <c r="SNI50" s="214"/>
      <c r="SNJ50" s="214"/>
      <c r="SNK50" s="214"/>
      <c r="SNL50" s="214"/>
      <c r="SNM50" s="214"/>
      <c r="SNN50" s="214"/>
      <c r="SNO50" s="214"/>
      <c r="SNP50" s="214"/>
      <c r="SNQ50" s="214"/>
      <c r="SNR50" s="214"/>
      <c r="SNS50" s="214"/>
      <c r="SNT50" s="214"/>
      <c r="SNU50" s="214"/>
      <c r="SNV50" s="214"/>
      <c r="SNW50" s="214"/>
      <c r="SNX50" s="214"/>
      <c r="SNY50" s="214"/>
      <c r="SNZ50" s="214"/>
      <c r="SOA50" s="214"/>
      <c r="SOB50" s="214"/>
      <c r="SOC50" s="214"/>
      <c r="SOD50" s="214"/>
      <c r="SOE50" s="214"/>
      <c r="SOF50" s="214"/>
      <c r="SOG50" s="214"/>
      <c r="SOH50" s="214"/>
      <c r="SOI50" s="214"/>
      <c r="SOJ50" s="214"/>
      <c r="SOK50" s="214"/>
      <c r="SOL50" s="214"/>
      <c r="SOM50" s="214"/>
      <c r="SON50" s="214"/>
      <c r="SOO50" s="214"/>
      <c r="SOP50" s="214"/>
      <c r="SOQ50" s="214"/>
      <c r="SOR50" s="214"/>
      <c r="SOS50" s="214"/>
      <c r="SOT50" s="214"/>
      <c r="SOU50" s="214"/>
      <c r="SOV50" s="214"/>
      <c r="SOW50" s="214"/>
      <c r="SOX50" s="214"/>
      <c r="SOY50" s="214"/>
      <c r="SOZ50" s="214"/>
      <c r="SPA50" s="214"/>
      <c r="SPB50" s="214"/>
      <c r="SPC50" s="214"/>
      <c r="SPD50" s="214"/>
      <c r="SPE50" s="214"/>
      <c r="SPF50" s="214"/>
      <c r="SPG50" s="214"/>
      <c r="SPH50" s="214"/>
      <c r="SPI50" s="214"/>
      <c r="SPJ50" s="214"/>
      <c r="SPK50" s="214"/>
      <c r="SPL50" s="214"/>
      <c r="SPM50" s="214"/>
      <c r="SPN50" s="214"/>
      <c r="SPO50" s="214"/>
      <c r="SPP50" s="214"/>
      <c r="SPQ50" s="214"/>
      <c r="SPR50" s="214"/>
      <c r="SPS50" s="214"/>
      <c r="SPT50" s="214"/>
      <c r="SPU50" s="214"/>
      <c r="SPV50" s="214"/>
      <c r="SPW50" s="214"/>
      <c r="SPX50" s="214"/>
      <c r="SPY50" s="214"/>
      <c r="SPZ50" s="214"/>
      <c r="SQA50" s="214"/>
      <c r="SQB50" s="214"/>
      <c r="SQC50" s="214"/>
      <c r="SQD50" s="214"/>
      <c r="SQE50" s="214"/>
      <c r="SQF50" s="214"/>
      <c r="SQG50" s="214"/>
      <c r="SQH50" s="214"/>
      <c r="SQI50" s="214"/>
      <c r="SQJ50" s="214"/>
      <c r="SQK50" s="214"/>
      <c r="SQL50" s="214"/>
      <c r="SQM50" s="214"/>
      <c r="SQN50" s="214"/>
      <c r="SQO50" s="214"/>
      <c r="SQP50" s="214"/>
      <c r="SQQ50" s="214"/>
      <c r="SQR50" s="214"/>
      <c r="SQS50" s="214"/>
      <c r="SQT50" s="214"/>
      <c r="SQU50" s="214"/>
      <c r="SQV50" s="214"/>
      <c r="SQW50" s="214"/>
      <c r="SQX50" s="214"/>
      <c r="SQY50" s="214"/>
      <c r="SQZ50" s="214"/>
      <c r="SRA50" s="214"/>
      <c r="SRB50" s="214"/>
      <c r="SRC50" s="214"/>
      <c r="SRD50" s="214"/>
      <c r="SRE50" s="214"/>
      <c r="SRF50" s="214"/>
      <c r="SRG50" s="214"/>
      <c r="SRH50" s="214"/>
      <c r="SRI50" s="214"/>
      <c r="SRJ50" s="214"/>
      <c r="SRK50" s="214"/>
      <c r="SRL50" s="214"/>
      <c r="SRM50" s="214"/>
      <c r="SRN50" s="214"/>
      <c r="SRO50" s="214"/>
      <c r="SRP50" s="214"/>
      <c r="SRQ50" s="214"/>
      <c r="SRR50" s="214"/>
      <c r="SRS50" s="214"/>
      <c r="SRT50" s="214"/>
      <c r="SRU50" s="214"/>
      <c r="SRV50" s="214"/>
      <c r="SRW50" s="214"/>
      <c r="SRX50" s="214"/>
      <c r="SRY50" s="214"/>
      <c r="SRZ50" s="214"/>
      <c r="SSA50" s="214"/>
      <c r="SSB50" s="214"/>
      <c r="SSC50" s="214"/>
      <c r="SSD50" s="214"/>
      <c r="SSE50" s="214"/>
      <c r="SSF50" s="214"/>
      <c r="SSG50" s="214"/>
      <c r="SSH50" s="214"/>
      <c r="SSI50" s="214"/>
      <c r="SSJ50" s="214"/>
      <c r="SSK50" s="214"/>
      <c r="SSL50" s="214"/>
      <c r="SSM50" s="214"/>
      <c r="SSN50" s="214"/>
      <c r="SSO50" s="214"/>
      <c r="SSP50" s="214"/>
      <c r="SSQ50" s="214"/>
      <c r="SSR50" s="214"/>
      <c r="SSS50" s="214"/>
      <c r="SST50" s="214"/>
      <c r="SSU50" s="214"/>
      <c r="SSV50" s="214"/>
      <c r="SSW50" s="214"/>
      <c r="SSX50" s="214"/>
      <c r="SSY50" s="214"/>
      <c r="SSZ50" s="214"/>
      <c r="STA50" s="214"/>
      <c r="STB50" s="214"/>
      <c r="STC50" s="214"/>
      <c r="STD50" s="214"/>
      <c r="STE50" s="214"/>
      <c r="STF50" s="214"/>
      <c r="STG50" s="214"/>
      <c r="STH50" s="214"/>
      <c r="STI50" s="214"/>
      <c r="STJ50" s="214"/>
      <c r="STK50" s="214"/>
      <c r="STL50" s="214"/>
      <c r="STM50" s="214"/>
      <c r="STN50" s="214"/>
      <c r="STO50" s="214"/>
      <c r="STP50" s="214"/>
      <c r="STQ50" s="214"/>
      <c r="STR50" s="214"/>
      <c r="STS50" s="214"/>
      <c r="STT50" s="214"/>
      <c r="STU50" s="214"/>
      <c r="STV50" s="214"/>
      <c r="STW50" s="214"/>
      <c r="STX50" s="214"/>
      <c r="STY50" s="214"/>
      <c r="STZ50" s="214"/>
      <c r="SUA50" s="214"/>
      <c r="SUB50" s="214"/>
      <c r="SUC50" s="214"/>
      <c r="SUD50" s="214"/>
      <c r="SUE50" s="214"/>
      <c r="SUF50" s="214"/>
      <c r="SUG50" s="214"/>
      <c r="SUH50" s="214"/>
      <c r="SUI50" s="214"/>
      <c r="SUJ50" s="214"/>
      <c r="SUK50" s="214"/>
      <c r="SUL50" s="214"/>
      <c r="SUM50" s="214"/>
      <c r="SUN50" s="214"/>
      <c r="SUO50" s="214"/>
      <c r="SUP50" s="214"/>
      <c r="SUQ50" s="214"/>
      <c r="SUR50" s="214"/>
      <c r="SUS50" s="214"/>
      <c r="SUT50" s="214"/>
      <c r="SUU50" s="214"/>
      <c r="SUV50" s="214"/>
      <c r="SUW50" s="214"/>
      <c r="SUX50" s="214"/>
      <c r="SUY50" s="214"/>
      <c r="SUZ50" s="214"/>
      <c r="SVA50" s="214"/>
      <c r="SVB50" s="214"/>
      <c r="SVC50" s="214"/>
      <c r="SVD50" s="214"/>
      <c r="SVE50" s="214"/>
      <c r="SVF50" s="214"/>
      <c r="SVG50" s="214"/>
      <c r="SVH50" s="214"/>
      <c r="SVI50" s="214"/>
      <c r="SVJ50" s="214"/>
      <c r="SVK50" s="214"/>
      <c r="SVL50" s="214"/>
      <c r="SVM50" s="214"/>
      <c r="SVN50" s="214"/>
      <c r="SVO50" s="214"/>
      <c r="SVP50" s="214"/>
      <c r="SVQ50" s="214"/>
      <c r="SVR50" s="214"/>
      <c r="SVS50" s="214"/>
      <c r="SVT50" s="214"/>
      <c r="SVU50" s="214"/>
      <c r="SVV50" s="214"/>
      <c r="SVW50" s="214"/>
      <c r="SVX50" s="214"/>
      <c r="SVY50" s="214"/>
      <c r="SVZ50" s="214"/>
      <c r="SWA50" s="214"/>
      <c r="SWB50" s="214"/>
      <c r="SWC50" s="214"/>
      <c r="SWD50" s="214"/>
      <c r="SWE50" s="214"/>
      <c r="SWF50" s="214"/>
      <c r="SWG50" s="214"/>
      <c r="SWH50" s="214"/>
      <c r="SWI50" s="214"/>
      <c r="SWJ50" s="214"/>
      <c r="SWK50" s="214"/>
      <c r="SWL50" s="214"/>
      <c r="SWM50" s="214"/>
      <c r="SWN50" s="214"/>
      <c r="SWO50" s="214"/>
      <c r="SWP50" s="214"/>
      <c r="SWQ50" s="214"/>
      <c r="SWR50" s="214"/>
      <c r="SWS50" s="214"/>
      <c r="SWT50" s="214"/>
      <c r="SWU50" s="214"/>
      <c r="SWV50" s="214"/>
      <c r="SWW50" s="214"/>
      <c r="SWX50" s="214"/>
      <c r="SWY50" s="214"/>
      <c r="SWZ50" s="214"/>
      <c r="SXA50" s="214"/>
      <c r="SXB50" s="214"/>
      <c r="SXC50" s="214"/>
      <c r="SXD50" s="214"/>
      <c r="SXE50" s="214"/>
      <c r="SXF50" s="214"/>
      <c r="SXG50" s="214"/>
      <c r="SXH50" s="214"/>
      <c r="SXI50" s="214"/>
      <c r="SXJ50" s="214"/>
      <c r="SXK50" s="214"/>
      <c r="SXL50" s="214"/>
      <c r="SXM50" s="214"/>
      <c r="SXN50" s="214"/>
      <c r="SXO50" s="214"/>
      <c r="SXP50" s="214"/>
      <c r="SXQ50" s="214"/>
      <c r="SXR50" s="214"/>
      <c r="SXS50" s="214"/>
      <c r="SXT50" s="214"/>
      <c r="SXU50" s="214"/>
      <c r="SXV50" s="214"/>
      <c r="SXW50" s="214"/>
      <c r="SXX50" s="214"/>
      <c r="SXY50" s="214"/>
      <c r="SXZ50" s="214"/>
      <c r="SYA50" s="214"/>
      <c r="SYB50" s="214"/>
      <c r="SYC50" s="214"/>
      <c r="SYD50" s="214"/>
      <c r="SYE50" s="214"/>
      <c r="SYF50" s="214"/>
      <c r="SYG50" s="214"/>
      <c r="SYH50" s="214"/>
      <c r="SYI50" s="214"/>
      <c r="SYJ50" s="214"/>
      <c r="SYK50" s="214"/>
      <c r="SYL50" s="214"/>
      <c r="SYM50" s="214"/>
      <c r="SYN50" s="214"/>
      <c r="SYO50" s="214"/>
      <c r="SYP50" s="214"/>
      <c r="SYQ50" s="214"/>
      <c r="SYR50" s="214"/>
      <c r="SYS50" s="214"/>
      <c r="SYT50" s="214"/>
      <c r="SYU50" s="214"/>
      <c r="SYV50" s="214"/>
      <c r="SYW50" s="214"/>
      <c r="SYX50" s="214"/>
      <c r="SYY50" s="214"/>
      <c r="SYZ50" s="214"/>
      <c r="SZA50" s="214"/>
      <c r="SZB50" s="214"/>
      <c r="SZC50" s="214"/>
      <c r="SZD50" s="214"/>
      <c r="SZE50" s="214"/>
      <c r="SZF50" s="214"/>
      <c r="SZG50" s="214"/>
      <c r="SZH50" s="214"/>
      <c r="SZI50" s="214"/>
      <c r="SZJ50" s="214"/>
      <c r="SZK50" s="214"/>
      <c r="SZL50" s="214"/>
      <c r="SZM50" s="214"/>
      <c r="SZN50" s="214"/>
      <c r="SZO50" s="214"/>
      <c r="SZP50" s="214"/>
      <c r="SZQ50" s="214"/>
      <c r="SZR50" s="214"/>
      <c r="SZS50" s="214"/>
      <c r="SZT50" s="214"/>
      <c r="SZU50" s="214"/>
      <c r="SZV50" s="214"/>
      <c r="SZW50" s="214"/>
      <c r="SZX50" s="214"/>
      <c r="SZY50" s="214"/>
      <c r="SZZ50" s="214"/>
      <c r="TAA50" s="214"/>
      <c r="TAB50" s="214"/>
      <c r="TAC50" s="214"/>
      <c r="TAD50" s="214"/>
      <c r="TAE50" s="214"/>
      <c r="TAF50" s="214"/>
      <c r="TAG50" s="214"/>
      <c r="TAH50" s="214"/>
      <c r="TAI50" s="214"/>
      <c r="TAJ50" s="214"/>
      <c r="TAK50" s="214"/>
      <c r="TAL50" s="214"/>
      <c r="TAM50" s="214"/>
      <c r="TAN50" s="214"/>
      <c r="TAO50" s="214"/>
      <c r="TAP50" s="214"/>
      <c r="TAQ50" s="214"/>
      <c r="TAR50" s="214"/>
      <c r="TAS50" s="214"/>
      <c r="TAT50" s="214"/>
      <c r="TAU50" s="214"/>
      <c r="TAV50" s="214"/>
      <c r="TAW50" s="214"/>
      <c r="TAX50" s="214"/>
      <c r="TAY50" s="214"/>
      <c r="TAZ50" s="214"/>
      <c r="TBA50" s="214"/>
      <c r="TBB50" s="214"/>
      <c r="TBC50" s="214"/>
      <c r="TBD50" s="214"/>
      <c r="TBE50" s="214"/>
      <c r="TBF50" s="214"/>
      <c r="TBG50" s="214"/>
      <c r="TBH50" s="214"/>
      <c r="TBI50" s="214"/>
      <c r="TBJ50" s="214"/>
      <c r="TBK50" s="214"/>
      <c r="TBL50" s="214"/>
      <c r="TBM50" s="214"/>
      <c r="TBN50" s="214"/>
      <c r="TBO50" s="214"/>
      <c r="TBP50" s="214"/>
      <c r="TBQ50" s="214"/>
      <c r="TBR50" s="214"/>
      <c r="TBS50" s="214"/>
      <c r="TBT50" s="214"/>
      <c r="TBU50" s="214"/>
      <c r="TBV50" s="214"/>
      <c r="TBW50" s="214"/>
      <c r="TBX50" s="214"/>
      <c r="TBY50" s="214"/>
      <c r="TBZ50" s="214"/>
      <c r="TCA50" s="214"/>
      <c r="TCB50" s="214"/>
      <c r="TCC50" s="214"/>
      <c r="TCD50" s="214"/>
      <c r="TCE50" s="214"/>
      <c r="TCF50" s="214"/>
      <c r="TCG50" s="214"/>
      <c r="TCH50" s="214"/>
      <c r="TCI50" s="214"/>
      <c r="TCJ50" s="214"/>
      <c r="TCK50" s="214"/>
      <c r="TCL50" s="214"/>
      <c r="TCM50" s="214"/>
      <c r="TCN50" s="214"/>
      <c r="TCO50" s="214"/>
      <c r="TCP50" s="214"/>
      <c r="TCQ50" s="214"/>
      <c r="TCR50" s="214"/>
      <c r="TCS50" s="214"/>
      <c r="TCT50" s="214"/>
      <c r="TCU50" s="214"/>
      <c r="TCV50" s="214"/>
      <c r="TCW50" s="214"/>
      <c r="TCX50" s="214"/>
      <c r="TCY50" s="214"/>
      <c r="TCZ50" s="214"/>
      <c r="TDA50" s="214"/>
      <c r="TDB50" s="214"/>
      <c r="TDC50" s="214"/>
      <c r="TDD50" s="214"/>
      <c r="TDE50" s="214"/>
      <c r="TDF50" s="214"/>
      <c r="TDG50" s="214"/>
      <c r="TDH50" s="214"/>
      <c r="TDI50" s="214"/>
      <c r="TDJ50" s="214"/>
      <c r="TDK50" s="214"/>
      <c r="TDL50" s="214"/>
      <c r="TDM50" s="214"/>
      <c r="TDN50" s="214"/>
      <c r="TDO50" s="214"/>
      <c r="TDP50" s="214"/>
      <c r="TDQ50" s="214"/>
      <c r="TDR50" s="214"/>
      <c r="TDS50" s="214"/>
      <c r="TDT50" s="214"/>
      <c r="TDU50" s="214"/>
      <c r="TDV50" s="214"/>
      <c r="TDW50" s="214"/>
      <c r="TDX50" s="214"/>
      <c r="TDY50" s="214"/>
      <c r="TDZ50" s="214"/>
      <c r="TEA50" s="214"/>
      <c r="TEB50" s="214"/>
      <c r="TEC50" s="214"/>
      <c r="TED50" s="214"/>
      <c r="TEE50" s="214"/>
      <c r="TEF50" s="214"/>
      <c r="TEG50" s="214"/>
      <c r="TEH50" s="214"/>
      <c r="TEI50" s="214"/>
      <c r="TEJ50" s="214"/>
      <c r="TEK50" s="214"/>
      <c r="TEL50" s="214"/>
      <c r="TEM50" s="214"/>
      <c r="TEN50" s="214"/>
      <c r="TEO50" s="214"/>
      <c r="TEP50" s="214"/>
      <c r="TEQ50" s="214"/>
      <c r="TER50" s="214"/>
      <c r="TES50" s="214"/>
      <c r="TET50" s="214"/>
      <c r="TEU50" s="214"/>
      <c r="TEV50" s="214"/>
      <c r="TEW50" s="214"/>
      <c r="TEX50" s="214"/>
      <c r="TEY50" s="214"/>
      <c r="TEZ50" s="214"/>
      <c r="TFA50" s="214"/>
      <c r="TFB50" s="214"/>
      <c r="TFC50" s="214"/>
      <c r="TFD50" s="214"/>
      <c r="TFE50" s="214"/>
      <c r="TFF50" s="214"/>
      <c r="TFG50" s="214"/>
      <c r="TFH50" s="214"/>
      <c r="TFI50" s="214"/>
      <c r="TFJ50" s="214"/>
      <c r="TFK50" s="214"/>
      <c r="TFL50" s="214"/>
      <c r="TFM50" s="214"/>
      <c r="TFN50" s="214"/>
      <c r="TFO50" s="214"/>
      <c r="TFP50" s="214"/>
      <c r="TFQ50" s="214"/>
      <c r="TFR50" s="214"/>
      <c r="TFS50" s="214"/>
      <c r="TFT50" s="214"/>
      <c r="TFU50" s="214"/>
      <c r="TFV50" s="214"/>
      <c r="TFW50" s="214"/>
      <c r="TFX50" s="214"/>
      <c r="TFY50" s="214"/>
      <c r="TFZ50" s="214"/>
      <c r="TGA50" s="214"/>
      <c r="TGB50" s="214"/>
      <c r="TGC50" s="214"/>
      <c r="TGD50" s="214"/>
      <c r="TGE50" s="214"/>
      <c r="TGF50" s="214"/>
      <c r="TGG50" s="214"/>
      <c r="TGH50" s="214"/>
      <c r="TGI50" s="214"/>
      <c r="TGJ50" s="214"/>
      <c r="TGK50" s="214"/>
      <c r="TGL50" s="214"/>
      <c r="TGM50" s="214"/>
      <c r="TGN50" s="214"/>
      <c r="TGO50" s="214"/>
      <c r="TGP50" s="214"/>
      <c r="TGQ50" s="214"/>
      <c r="TGR50" s="214"/>
      <c r="TGS50" s="214"/>
      <c r="TGT50" s="214"/>
      <c r="TGU50" s="214"/>
      <c r="TGV50" s="214"/>
      <c r="TGW50" s="214"/>
      <c r="TGX50" s="214"/>
      <c r="TGY50" s="214"/>
      <c r="TGZ50" s="214"/>
      <c r="THA50" s="214"/>
      <c r="THB50" s="214"/>
      <c r="THC50" s="214"/>
      <c r="THD50" s="214"/>
      <c r="THE50" s="214"/>
      <c r="THF50" s="214"/>
      <c r="THG50" s="214"/>
      <c r="THH50" s="214"/>
      <c r="THI50" s="214"/>
      <c r="THJ50" s="214"/>
      <c r="THK50" s="214"/>
      <c r="THL50" s="214"/>
      <c r="THM50" s="214"/>
      <c r="THN50" s="214"/>
      <c r="THO50" s="214"/>
      <c r="THP50" s="214"/>
      <c r="THQ50" s="214"/>
      <c r="THR50" s="214"/>
      <c r="THS50" s="214"/>
      <c r="THT50" s="214"/>
      <c r="THU50" s="214"/>
      <c r="THV50" s="214"/>
      <c r="THW50" s="214"/>
      <c r="THX50" s="214"/>
      <c r="THY50" s="214"/>
      <c r="THZ50" s="214"/>
      <c r="TIA50" s="214"/>
      <c r="TIB50" s="214"/>
      <c r="TIC50" s="214"/>
      <c r="TID50" s="214"/>
      <c r="TIE50" s="214"/>
      <c r="TIF50" s="214"/>
      <c r="TIG50" s="214"/>
      <c r="TIH50" s="214"/>
      <c r="TII50" s="214"/>
      <c r="TIJ50" s="214"/>
      <c r="TIK50" s="214"/>
      <c r="TIL50" s="214"/>
      <c r="TIM50" s="214"/>
      <c r="TIN50" s="214"/>
      <c r="TIO50" s="214"/>
      <c r="TIP50" s="214"/>
      <c r="TIQ50" s="214"/>
      <c r="TIR50" s="214"/>
      <c r="TIS50" s="214"/>
      <c r="TIT50" s="214"/>
      <c r="TIU50" s="214"/>
      <c r="TIV50" s="214"/>
      <c r="TIW50" s="214"/>
      <c r="TIX50" s="214"/>
      <c r="TIY50" s="214"/>
      <c r="TIZ50" s="214"/>
      <c r="TJA50" s="214"/>
      <c r="TJB50" s="214"/>
      <c r="TJC50" s="214"/>
      <c r="TJD50" s="214"/>
      <c r="TJE50" s="214"/>
      <c r="TJF50" s="214"/>
      <c r="TJG50" s="214"/>
      <c r="TJH50" s="214"/>
      <c r="TJI50" s="214"/>
      <c r="TJJ50" s="214"/>
      <c r="TJK50" s="214"/>
      <c r="TJL50" s="214"/>
      <c r="TJM50" s="214"/>
      <c r="TJN50" s="214"/>
      <c r="TJO50" s="214"/>
      <c r="TJP50" s="214"/>
      <c r="TJQ50" s="214"/>
      <c r="TJR50" s="214"/>
      <c r="TJS50" s="214"/>
      <c r="TJT50" s="214"/>
      <c r="TJU50" s="214"/>
      <c r="TJV50" s="214"/>
      <c r="TJW50" s="214"/>
      <c r="TJX50" s="214"/>
      <c r="TJY50" s="214"/>
      <c r="TJZ50" s="214"/>
      <c r="TKA50" s="214"/>
      <c r="TKB50" s="214"/>
      <c r="TKC50" s="214"/>
      <c r="TKD50" s="214"/>
      <c r="TKE50" s="214"/>
      <c r="TKF50" s="214"/>
      <c r="TKG50" s="214"/>
      <c r="TKH50" s="214"/>
      <c r="TKI50" s="214"/>
      <c r="TKJ50" s="214"/>
      <c r="TKK50" s="214"/>
      <c r="TKL50" s="214"/>
      <c r="TKM50" s="214"/>
      <c r="TKN50" s="214"/>
      <c r="TKO50" s="214"/>
      <c r="TKP50" s="214"/>
      <c r="TKQ50" s="214"/>
      <c r="TKR50" s="214"/>
      <c r="TKS50" s="214"/>
      <c r="TKT50" s="214"/>
      <c r="TKU50" s="214"/>
      <c r="TKV50" s="214"/>
      <c r="TKW50" s="214"/>
      <c r="TKX50" s="214"/>
      <c r="TKY50" s="214"/>
      <c r="TKZ50" s="214"/>
      <c r="TLA50" s="214"/>
      <c r="TLB50" s="214"/>
      <c r="TLC50" s="214"/>
      <c r="TLD50" s="214"/>
      <c r="TLE50" s="214"/>
      <c r="TLF50" s="214"/>
      <c r="TLG50" s="214"/>
      <c r="TLH50" s="214"/>
      <c r="TLI50" s="214"/>
      <c r="TLJ50" s="214"/>
      <c r="TLK50" s="214"/>
      <c r="TLL50" s="214"/>
      <c r="TLM50" s="214"/>
      <c r="TLN50" s="214"/>
      <c r="TLO50" s="214"/>
      <c r="TLP50" s="214"/>
      <c r="TLQ50" s="214"/>
      <c r="TLR50" s="214"/>
      <c r="TLS50" s="214"/>
      <c r="TLT50" s="214"/>
      <c r="TLU50" s="214"/>
      <c r="TLV50" s="214"/>
      <c r="TLW50" s="214"/>
      <c r="TLX50" s="214"/>
      <c r="TLY50" s="214"/>
      <c r="TLZ50" s="214"/>
      <c r="TMA50" s="214"/>
      <c r="TMB50" s="214"/>
      <c r="TMC50" s="214"/>
      <c r="TMD50" s="214"/>
      <c r="TME50" s="214"/>
      <c r="TMF50" s="214"/>
      <c r="TMG50" s="214"/>
      <c r="TMH50" s="214"/>
      <c r="TMI50" s="214"/>
      <c r="TMJ50" s="214"/>
      <c r="TMK50" s="214"/>
      <c r="TML50" s="214"/>
      <c r="TMM50" s="214"/>
      <c r="TMN50" s="214"/>
      <c r="TMO50" s="214"/>
      <c r="TMP50" s="214"/>
      <c r="TMQ50" s="214"/>
      <c r="TMR50" s="214"/>
      <c r="TMS50" s="214"/>
      <c r="TMT50" s="214"/>
      <c r="TMU50" s="214"/>
      <c r="TMV50" s="214"/>
      <c r="TMW50" s="214"/>
      <c r="TMX50" s="214"/>
      <c r="TMY50" s="214"/>
      <c r="TMZ50" s="214"/>
      <c r="TNA50" s="214"/>
      <c r="TNB50" s="214"/>
      <c r="TNC50" s="214"/>
      <c r="TND50" s="214"/>
      <c r="TNE50" s="214"/>
      <c r="TNF50" s="214"/>
      <c r="TNG50" s="214"/>
      <c r="TNH50" s="214"/>
      <c r="TNI50" s="214"/>
      <c r="TNJ50" s="214"/>
      <c r="TNK50" s="214"/>
      <c r="TNL50" s="214"/>
      <c r="TNM50" s="214"/>
      <c r="TNN50" s="214"/>
      <c r="TNO50" s="214"/>
      <c r="TNP50" s="214"/>
      <c r="TNQ50" s="214"/>
      <c r="TNR50" s="214"/>
      <c r="TNS50" s="214"/>
      <c r="TNT50" s="214"/>
      <c r="TNU50" s="214"/>
      <c r="TNV50" s="214"/>
      <c r="TNW50" s="214"/>
      <c r="TNX50" s="214"/>
      <c r="TNY50" s="214"/>
      <c r="TNZ50" s="214"/>
      <c r="TOA50" s="214"/>
      <c r="TOB50" s="214"/>
      <c r="TOC50" s="214"/>
      <c r="TOD50" s="214"/>
      <c r="TOE50" s="214"/>
      <c r="TOF50" s="214"/>
      <c r="TOG50" s="214"/>
      <c r="TOH50" s="214"/>
      <c r="TOI50" s="214"/>
      <c r="TOJ50" s="214"/>
      <c r="TOK50" s="214"/>
      <c r="TOL50" s="214"/>
      <c r="TOM50" s="214"/>
      <c r="TON50" s="214"/>
      <c r="TOO50" s="214"/>
      <c r="TOP50" s="214"/>
      <c r="TOQ50" s="214"/>
      <c r="TOR50" s="214"/>
      <c r="TOS50" s="214"/>
      <c r="TOT50" s="214"/>
      <c r="TOU50" s="214"/>
      <c r="TOV50" s="214"/>
      <c r="TOW50" s="214"/>
      <c r="TOX50" s="214"/>
      <c r="TOY50" s="214"/>
      <c r="TOZ50" s="214"/>
      <c r="TPA50" s="214"/>
      <c r="TPB50" s="214"/>
      <c r="TPC50" s="214"/>
      <c r="TPD50" s="214"/>
      <c r="TPE50" s="214"/>
      <c r="TPF50" s="214"/>
      <c r="TPG50" s="214"/>
      <c r="TPH50" s="214"/>
      <c r="TPI50" s="214"/>
      <c r="TPJ50" s="214"/>
      <c r="TPK50" s="214"/>
      <c r="TPL50" s="214"/>
      <c r="TPM50" s="214"/>
      <c r="TPN50" s="214"/>
      <c r="TPO50" s="214"/>
      <c r="TPP50" s="214"/>
      <c r="TPQ50" s="214"/>
      <c r="TPR50" s="214"/>
      <c r="TPS50" s="214"/>
      <c r="TPT50" s="214"/>
      <c r="TPU50" s="214"/>
      <c r="TPV50" s="214"/>
      <c r="TPW50" s="214"/>
      <c r="TPX50" s="214"/>
      <c r="TPY50" s="214"/>
      <c r="TPZ50" s="214"/>
      <c r="TQA50" s="214"/>
      <c r="TQB50" s="214"/>
      <c r="TQC50" s="214"/>
      <c r="TQD50" s="214"/>
      <c r="TQE50" s="214"/>
      <c r="TQF50" s="214"/>
      <c r="TQG50" s="214"/>
      <c r="TQH50" s="214"/>
      <c r="TQI50" s="214"/>
      <c r="TQJ50" s="214"/>
      <c r="TQK50" s="214"/>
      <c r="TQL50" s="214"/>
      <c r="TQM50" s="214"/>
      <c r="TQN50" s="214"/>
      <c r="TQO50" s="214"/>
      <c r="TQP50" s="214"/>
      <c r="TQQ50" s="214"/>
      <c r="TQR50" s="214"/>
      <c r="TQS50" s="214"/>
      <c r="TQT50" s="214"/>
      <c r="TQU50" s="214"/>
      <c r="TQV50" s="214"/>
      <c r="TQW50" s="214"/>
      <c r="TQX50" s="214"/>
      <c r="TQY50" s="214"/>
      <c r="TQZ50" s="214"/>
      <c r="TRA50" s="214"/>
      <c r="TRB50" s="214"/>
      <c r="TRC50" s="214"/>
      <c r="TRD50" s="214"/>
      <c r="TRE50" s="214"/>
      <c r="TRF50" s="214"/>
      <c r="TRG50" s="214"/>
      <c r="TRH50" s="214"/>
      <c r="TRI50" s="214"/>
      <c r="TRJ50" s="214"/>
      <c r="TRK50" s="214"/>
      <c r="TRL50" s="214"/>
      <c r="TRM50" s="214"/>
      <c r="TRN50" s="214"/>
      <c r="TRO50" s="214"/>
      <c r="TRP50" s="214"/>
      <c r="TRQ50" s="214"/>
      <c r="TRR50" s="214"/>
      <c r="TRS50" s="214"/>
      <c r="TRT50" s="214"/>
      <c r="TRU50" s="214"/>
      <c r="TRV50" s="214"/>
      <c r="TRW50" s="214"/>
      <c r="TRX50" s="214"/>
      <c r="TRY50" s="214"/>
      <c r="TRZ50" s="214"/>
      <c r="TSA50" s="214"/>
      <c r="TSB50" s="214"/>
      <c r="TSC50" s="214"/>
      <c r="TSD50" s="214"/>
      <c r="TSE50" s="214"/>
      <c r="TSF50" s="214"/>
      <c r="TSG50" s="214"/>
      <c r="TSH50" s="214"/>
      <c r="TSI50" s="214"/>
      <c r="TSJ50" s="214"/>
      <c r="TSK50" s="214"/>
      <c r="TSL50" s="214"/>
      <c r="TSM50" s="214"/>
      <c r="TSN50" s="214"/>
      <c r="TSO50" s="214"/>
      <c r="TSP50" s="214"/>
      <c r="TSQ50" s="214"/>
      <c r="TSR50" s="214"/>
      <c r="TSS50" s="214"/>
      <c r="TST50" s="214"/>
      <c r="TSU50" s="214"/>
      <c r="TSV50" s="214"/>
      <c r="TSW50" s="214"/>
      <c r="TSX50" s="214"/>
      <c r="TSY50" s="214"/>
      <c r="TSZ50" s="214"/>
      <c r="TTA50" s="214"/>
      <c r="TTB50" s="214"/>
      <c r="TTC50" s="214"/>
      <c r="TTD50" s="214"/>
      <c r="TTE50" s="214"/>
      <c r="TTF50" s="214"/>
      <c r="TTG50" s="214"/>
      <c r="TTH50" s="214"/>
      <c r="TTI50" s="214"/>
      <c r="TTJ50" s="214"/>
      <c r="TTK50" s="214"/>
      <c r="TTL50" s="214"/>
      <c r="TTM50" s="214"/>
      <c r="TTN50" s="214"/>
      <c r="TTO50" s="214"/>
      <c r="TTP50" s="214"/>
      <c r="TTQ50" s="214"/>
      <c r="TTR50" s="214"/>
      <c r="TTS50" s="214"/>
      <c r="TTT50" s="214"/>
      <c r="TTU50" s="214"/>
      <c r="TTV50" s="214"/>
      <c r="TTW50" s="214"/>
      <c r="TTX50" s="214"/>
      <c r="TTY50" s="214"/>
      <c r="TTZ50" s="214"/>
      <c r="TUA50" s="214"/>
      <c r="TUB50" s="214"/>
      <c r="TUC50" s="214"/>
      <c r="TUD50" s="214"/>
      <c r="TUE50" s="214"/>
      <c r="TUF50" s="214"/>
      <c r="TUG50" s="214"/>
      <c r="TUH50" s="214"/>
      <c r="TUI50" s="214"/>
      <c r="TUJ50" s="214"/>
      <c r="TUK50" s="214"/>
      <c r="TUL50" s="214"/>
      <c r="TUM50" s="214"/>
      <c r="TUN50" s="214"/>
      <c r="TUO50" s="214"/>
      <c r="TUP50" s="214"/>
      <c r="TUQ50" s="214"/>
      <c r="TUR50" s="214"/>
      <c r="TUS50" s="214"/>
      <c r="TUT50" s="214"/>
      <c r="TUU50" s="214"/>
      <c r="TUV50" s="214"/>
      <c r="TUW50" s="214"/>
      <c r="TUX50" s="214"/>
      <c r="TUY50" s="214"/>
      <c r="TUZ50" s="214"/>
      <c r="TVA50" s="214"/>
      <c r="TVB50" s="214"/>
      <c r="TVC50" s="214"/>
      <c r="TVD50" s="214"/>
      <c r="TVE50" s="214"/>
      <c r="TVF50" s="214"/>
      <c r="TVG50" s="214"/>
      <c r="TVH50" s="214"/>
      <c r="TVI50" s="214"/>
      <c r="TVJ50" s="214"/>
      <c r="TVK50" s="214"/>
      <c r="TVL50" s="214"/>
      <c r="TVM50" s="214"/>
      <c r="TVN50" s="214"/>
      <c r="TVO50" s="214"/>
      <c r="TVP50" s="214"/>
      <c r="TVQ50" s="214"/>
      <c r="TVR50" s="214"/>
      <c r="TVS50" s="214"/>
      <c r="TVT50" s="214"/>
      <c r="TVU50" s="214"/>
      <c r="TVV50" s="214"/>
      <c r="TVW50" s="214"/>
      <c r="TVX50" s="214"/>
      <c r="TVY50" s="214"/>
      <c r="TVZ50" s="214"/>
      <c r="TWA50" s="214"/>
      <c r="TWB50" s="214"/>
      <c r="TWC50" s="214"/>
      <c r="TWD50" s="214"/>
      <c r="TWE50" s="214"/>
      <c r="TWF50" s="214"/>
      <c r="TWG50" s="214"/>
      <c r="TWH50" s="214"/>
      <c r="TWI50" s="214"/>
      <c r="TWJ50" s="214"/>
      <c r="TWK50" s="214"/>
      <c r="TWL50" s="214"/>
      <c r="TWM50" s="214"/>
      <c r="TWN50" s="214"/>
      <c r="TWO50" s="214"/>
      <c r="TWP50" s="214"/>
      <c r="TWQ50" s="214"/>
      <c r="TWR50" s="214"/>
      <c r="TWS50" s="214"/>
      <c r="TWT50" s="214"/>
      <c r="TWU50" s="214"/>
      <c r="TWV50" s="214"/>
      <c r="TWW50" s="214"/>
      <c r="TWX50" s="214"/>
      <c r="TWY50" s="214"/>
      <c r="TWZ50" s="214"/>
      <c r="TXA50" s="214"/>
      <c r="TXB50" s="214"/>
      <c r="TXC50" s="214"/>
      <c r="TXD50" s="214"/>
      <c r="TXE50" s="214"/>
      <c r="TXF50" s="214"/>
      <c r="TXG50" s="214"/>
      <c r="TXH50" s="214"/>
      <c r="TXI50" s="214"/>
      <c r="TXJ50" s="214"/>
      <c r="TXK50" s="214"/>
      <c r="TXL50" s="214"/>
      <c r="TXM50" s="214"/>
      <c r="TXN50" s="214"/>
      <c r="TXO50" s="214"/>
      <c r="TXP50" s="214"/>
      <c r="TXQ50" s="214"/>
      <c r="TXR50" s="214"/>
      <c r="TXS50" s="214"/>
      <c r="TXT50" s="214"/>
      <c r="TXU50" s="214"/>
      <c r="TXV50" s="214"/>
      <c r="TXW50" s="214"/>
      <c r="TXX50" s="214"/>
      <c r="TXY50" s="214"/>
      <c r="TXZ50" s="214"/>
      <c r="TYA50" s="214"/>
      <c r="TYB50" s="214"/>
      <c r="TYC50" s="214"/>
      <c r="TYD50" s="214"/>
      <c r="TYE50" s="214"/>
      <c r="TYF50" s="214"/>
      <c r="TYG50" s="214"/>
      <c r="TYH50" s="214"/>
      <c r="TYI50" s="214"/>
      <c r="TYJ50" s="214"/>
      <c r="TYK50" s="214"/>
      <c r="TYL50" s="214"/>
      <c r="TYM50" s="214"/>
      <c r="TYN50" s="214"/>
      <c r="TYO50" s="214"/>
      <c r="TYP50" s="214"/>
      <c r="TYQ50" s="214"/>
      <c r="TYR50" s="214"/>
      <c r="TYS50" s="214"/>
      <c r="TYT50" s="214"/>
      <c r="TYU50" s="214"/>
      <c r="TYV50" s="214"/>
      <c r="TYW50" s="214"/>
      <c r="TYX50" s="214"/>
      <c r="TYY50" s="214"/>
      <c r="TYZ50" s="214"/>
      <c r="TZA50" s="214"/>
      <c r="TZB50" s="214"/>
      <c r="TZC50" s="214"/>
      <c r="TZD50" s="214"/>
      <c r="TZE50" s="214"/>
      <c r="TZF50" s="214"/>
      <c r="TZG50" s="214"/>
      <c r="TZH50" s="214"/>
      <c r="TZI50" s="214"/>
      <c r="TZJ50" s="214"/>
      <c r="TZK50" s="214"/>
      <c r="TZL50" s="214"/>
      <c r="TZM50" s="214"/>
      <c r="TZN50" s="214"/>
      <c r="TZO50" s="214"/>
      <c r="TZP50" s="214"/>
      <c r="TZQ50" s="214"/>
      <c r="TZR50" s="214"/>
      <c r="TZS50" s="214"/>
      <c r="TZT50" s="214"/>
      <c r="TZU50" s="214"/>
      <c r="TZV50" s="214"/>
      <c r="TZW50" s="214"/>
      <c r="TZX50" s="214"/>
      <c r="TZY50" s="214"/>
      <c r="TZZ50" s="214"/>
      <c r="UAA50" s="214"/>
      <c r="UAB50" s="214"/>
      <c r="UAC50" s="214"/>
      <c r="UAD50" s="214"/>
      <c r="UAE50" s="214"/>
      <c r="UAF50" s="214"/>
      <c r="UAG50" s="214"/>
      <c r="UAH50" s="214"/>
      <c r="UAI50" s="214"/>
      <c r="UAJ50" s="214"/>
      <c r="UAK50" s="214"/>
      <c r="UAL50" s="214"/>
      <c r="UAM50" s="214"/>
      <c r="UAN50" s="214"/>
      <c r="UAO50" s="214"/>
      <c r="UAP50" s="214"/>
      <c r="UAQ50" s="214"/>
      <c r="UAR50" s="214"/>
      <c r="UAS50" s="214"/>
      <c r="UAT50" s="214"/>
      <c r="UAU50" s="214"/>
      <c r="UAV50" s="214"/>
      <c r="UAW50" s="214"/>
      <c r="UAX50" s="214"/>
      <c r="UAY50" s="214"/>
      <c r="UAZ50" s="214"/>
      <c r="UBA50" s="214"/>
      <c r="UBB50" s="214"/>
      <c r="UBC50" s="214"/>
      <c r="UBD50" s="214"/>
      <c r="UBE50" s="214"/>
      <c r="UBF50" s="214"/>
      <c r="UBG50" s="214"/>
      <c r="UBH50" s="214"/>
      <c r="UBI50" s="214"/>
      <c r="UBJ50" s="214"/>
      <c r="UBK50" s="214"/>
      <c r="UBL50" s="214"/>
      <c r="UBM50" s="214"/>
      <c r="UBN50" s="214"/>
      <c r="UBO50" s="214"/>
      <c r="UBP50" s="214"/>
      <c r="UBQ50" s="214"/>
      <c r="UBR50" s="214"/>
      <c r="UBS50" s="214"/>
      <c r="UBT50" s="214"/>
      <c r="UBU50" s="214"/>
      <c r="UBV50" s="214"/>
      <c r="UBW50" s="214"/>
      <c r="UBX50" s="214"/>
      <c r="UBY50" s="214"/>
      <c r="UBZ50" s="214"/>
      <c r="UCA50" s="214"/>
      <c r="UCB50" s="214"/>
      <c r="UCC50" s="214"/>
      <c r="UCD50" s="214"/>
      <c r="UCE50" s="214"/>
      <c r="UCF50" s="214"/>
      <c r="UCG50" s="214"/>
      <c r="UCH50" s="214"/>
      <c r="UCI50" s="214"/>
      <c r="UCJ50" s="214"/>
      <c r="UCK50" s="214"/>
      <c r="UCL50" s="214"/>
      <c r="UCM50" s="214"/>
      <c r="UCN50" s="214"/>
      <c r="UCO50" s="214"/>
      <c r="UCP50" s="214"/>
      <c r="UCQ50" s="214"/>
      <c r="UCR50" s="214"/>
      <c r="UCS50" s="214"/>
      <c r="UCT50" s="214"/>
      <c r="UCU50" s="214"/>
      <c r="UCV50" s="214"/>
      <c r="UCW50" s="214"/>
      <c r="UCX50" s="214"/>
      <c r="UCY50" s="214"/>
      <c r="UCZ50" s="214"/>
      <c r="UDA50" s="214"/>
      <c r="UDB50" s="214"/>
      <c r="UDC50" s="214"/>
      <c r="UDD50" s="214"/>
      <c r="UDE50" s="214"/>
      <c r="UDF50" s="214"/>
      <c r="UDG50" s="214"/>
      <c r="UDH50" s="214"/>
      <c r="UDI50" s="214"/>
      <c r="UDJ50" s="214"/>
      <c r="UDK50" s="214"/>
      <c r="UDL50" s="214"/>
      <c r="UDM50" s="214"/>
      <c r="UDN50" s="214"/>
      <c r="UDO50" s="214"/>
      <c r="UDP50" s="214"/>
      <c r="UDQ50" s="214"/>
      <c r="UDR50" s="214"/>
      <c r="UDS50" s="214"/>
      <c r="UDT50" s="214"/>
      <c r="UDU50" s="214"/>
      <c r="UDV50" s="214"/>
      <c r="UDW50" s="214"/>
      <c r="UDX50" s="214"/>
      <c r="UDY50" s="214"/>
      <c r="UDZ50" s="214"/>
      <c r="UEA50" s="214"/>
      <c r="UEB50" s="214"/>
      <c r="UEC50" s="214"/>
      <c r="UED50" s="214"/>
      <c r="UEE50" s="214"/>
      <c r="UEF50" s="214"/>
      <c r="UEG50" s="214"/>
      <c r="UEH50" s="214"/>
      <c r="UEI50" s="214"/>
      <c r="UEJ50" s="214"/>
      <c r="UEK50" s="214"/>
      <c r="UEL50" s="214"/>
      <c r="UEM50" s="214"/>
      <c r="UEN50" s="214"/>
      <c r="UEO50" s="214"/>
      <c r="UEP50" s="214"/>
      <c r="UEQ50" s="214"/>
      <c r="UER50" s="214"/>
      <c r="UES50" s="214"/>
      <c r="UET50" s="214"/>
      <c r="UEU50" s="214"/>
      <c r="UEV50" s="214"/>
      <c r="UEW50" s="214"/>
      <c r="UEX50" s="214"/>
      <c r="UEY50" s="214"/>
      <c r="UEZ50" s="214"/>
      <c r="UFA50" s="214"/>
      <c r="UFB50" s="214"/>
      <c r="UFC50" s="214"/>
      <c r="UFD50" s="214"/>
      <c r="UFE50" s="214"/>
      <c r="UFF50" s="214"/>
      <c r="UFG50" s="214"/>
      <c r="UFH50" s="214"/>
      <c r="UFI50" s="214"/>
      <c r="UFJ50" s="214"/>
      <c r="UFK50" s="214"/>
      <c r="UFL50" s="214"/>
      <c r="UFM50" s="214"/>
      <c r="UFN50" s="214"/>
      <c r="UFO50" s="214"/>
      <c r="UFP50" s="214"/>
      <c r="UFQ50" s="214"/>
      <c r="UFR50" s="214"/>
      <c r="UFS50" s="214"/>
      <c r="UFT50" s="214"/>
      <c r="UFU50" s="214"/>
      <c r="UFV50" s="214"/>
      <c r="UFW50" s="214"/>
      <c r="UFX50" s="214"/>
      <c r="UFY50" s="214"/>
      <c r="UFZ50" s="214"/>
      <c r="UGA50" s="214"/>
      <c r="UGB50" s="214"/>
      <c r="UGC50" s="214"/>
      <c r="UGD50" s="214"/>
      <c r="UGE50" s="214"/>
      <c r="UGF50" s="214"/>
      <c r="UGG50" s="214"/>
      <c r="UGH50" s="214"/>
      <c r="UGI50" s="214"/>
      <c r="UGJ50" s="214"/>
      <c r="UGK50" s="214"/>
      <c r="UGL50" s="214"/>
      <c r="UGM50" s="214"/>
      <c r="UGN50" s="214"/>
      <c r="UGO50" s="214"/>
      <c r="UGP50" s="214"/>
      <c r="UGQ50" s="214"/>
      <c r="UGR50" s="214"/>
      <c r="UGS50" s="214"/>
      <c r="UGT50" s="214"/>
      <c r="UGU50" s="214"/>
      <c r="UGV50" s="214"/>
      <c r="UGW50" s="214"/>
      <c r="UGX50" s="214"/>
      <c r="UGY50" s="214"/>
      <c r="UGZ50" s="214"/>
      <c r="UHA50" s="214"/>
      <c r="UHB50" s="214"/>
      <c r="UHC50" s="214"/>
      <c r="UHD50" s="214"/>
      <c r="UHE50" s="214"/>
      <c r="UHF50" s="214"/>
      <c r="UHG50" s="214"/>
      <c r="UHH50" s="214"/>
      <c r="UHI50" s="214"/>
      <c r="UHJ50" s="214"/>
      <c r="UHK50" s="214"/>
      <c r="UHL50" s="214"/>
      <c r="UHM50" s="214"/>
      <c r="UHN50" s="214"/>
      <c r="UHO50" s="214"/>
      <c r="UHP50" s="214"/>
      <c r="UHQ50" s="214"/>
      <c r="UHR50" s="214"/>
      <c r="UHS50" s="214"/>
      <c r="UHT50" s="214"/>
      <c r="UHU50" s="214"/>
      <c r="UHV50" s="214"/>
      <c r="UHW50" s="214"/>
      <c r="UHX50" s="214"/>
      <c r="UHY50" s="214"/>
      <c r="UHZ50" s="214"/>
      <c r="UIA50" s="214"/>
      <c r="UIB50" s="214"/>
      <c r="UIC50" s="214"/>
      <c r="UID50" s="214"/>
      <c r="UIE50" s="214"/>
      <c r="UIF50" s="214"/>
      <c r="UIG50" s="214"/>
      <c r="UIH50" s="214"/>
      <c r="UII50" s="214"/>
      <c r="UIJ50" s="214"/>
      <c r="UIK50" s="214"/>
      <c r="UIL50" s="214"/>
      <c r="UIM50" s="214"/>
      <c r="UIN50" s="214"/>
      <c r="UIO50" s="214"/>
      <c r="UIP50" s="214"/>
      <c r="UIQ50" s="214"/>
      <c r="UIR50" s="214"/>
      <c r="UIS50" s="214"/>
      <c r="UIT50" s="214"/>
      <c r="UIU50" s="214"/>
      <c r="UIV50" s="214"/>
      <c r="UIW50" s="214"/>
      <c r="UIX50" s="214"/>
      <c r="UIY50" s="214"/>
      <c r="UIZ50" s="214"/>
      <c r="UJA50" s="214"/>
      <c r="UJB50" s="214"/>
      <c r="UJC50" s="214"/>
      <c r="UJD50" s="214"/>
      <c r="UJE50" s="214"/>
      <c r="UJF50" s="214"/>
      <c r="UJG50" s="214"/>
      <c r="UJH50" s="214"/>
      <c r="UJI50" s="214"/>
      <c r="UJJ50" s="214"/>
      <c r="UJK50" s="214"/>
      <c r="UJL50" s="214"/>
      <c r="UJM50" s="214"/>
      <c r="UJN50" s="214"/>
      <c r="UJO50" s="214"/>
      <c r="UJP50" s="214"/>
      <c r="UJQ50" s="214"/>
      <c r="UJR50" s="214"/>
      <c r="UJS50" s="214"/>
      <c r="UJT50" s="214"/>
      <c r="UJU50" s="214"/>
      <c r="UJV50" s="214"/>
      <c r="UJW50" s="214"/>
      <c r="UJX50" s="214"/>
      <c r="UJY50" s="214"/>
      <c r="UJZ50" s="214"/>
      <c r="UKA50" s="214"/>
      <c r="UKB50" s="214"/>
      <c r="UKC50" s="214"/>
      <c r="UKD50" s="214"/>
      <c r="UKE50" s="214"/>
      <c r="UKF50" s="214"/>
      <c r="UKG50" s="214"/>
      <c r="UKH50" s="214"/>
      <c r="UKI50" s="214"/>
      <c r="UKJ50" s="214"/>
      <c r="UKK50" s="214"/>
      <c r="UKL50" s="214"/>
      <c r="UKM50" s="214"/>
      <c r="UKN50" s="214"/>
      <c r="UKO50" s="214"/>
      <c r="UKP50" s="214"/>
      <c r="UKQ50" s="214"/>
      <c r="UKR50" s="214"/>
      <c r="UKS50" s="214"/>
      <c r="UKT50" s="214"/>
      <c r="UKU50" s="214"/>
      <c r="UKV50" s="214"/>
      <c r="UKW50" s="214"/>
      <c r="UKX50" s="214"/>
      <c r="UKY50" s="214"/>
      <c r="UKZ50" s="214"/>
      <c r="ULA50" s="214"/>
      <c r="ULB50" s="214"/>
      <c r="ULC50" s="214"/>
      <c r="ULD50" s="214"/>
      <c r="ULE50" s="214"/>
      <c r="ULF50" s="214"/>
      <c r="ULG50" s="214"/>
      <c r="ULH50" s="214"/>
      <c r="ULI50" s="214"/>
      <c r="ULJ50" s="214"/>
      <c r="ULK50" s="214"/>
      <c r="ULL50" s="214"/>
      <c r="ULM50" s="214"/>
      <c r="ULN50" s="214"/>
      <c r="ULO50" s="214"/>
      <c r="ULP50" s="214"/>
      <c r="ULQ50" s="214"/>
      <c r="ULR50" s="214"/>
      <c r="ULS50" s="214"/>
      <c r="ULT50" s="214"/>
      <c r="ULU50" s="214"/>
      <c r="ULV50" s="214"/>
      <c r="ULW50" s="214"/>
      <c r="ULX50" s="214"/>
      <c r="ULY50" s="214"/>
      <c r="ULZ50" s="214"/>
      <c r="UMA50" s="214"/>
      <c r="UMB50" s="214"/>
      <c r="UMC50" s="214"/>
      <c r="UMD50" s="214"/>
      <c r="UME50" s="214"/>
      <c r="UMF50" s="214"/>
      <c r="UMG50" s="214"/>
      <c r="UMH50" s="214"/>
      <c r="UMI50" s="214"/>
      <c r="UMJ50" s="214"/>
      <c r="UMK50" s="214"/>
      <c r="UML50" s="214"/>
      <c r="UMM50" s="214"/>
      <c r="UMN50" s="214"/>
      <c r="UMO50" s="214"/>
      <c r="UMP50" s="214"/>
      <c r="UMQ50" s="214"/>
      <c r="UMR50" s="214"/>
      <c r="UMS50" s="214"/>
      <c r="UMT50" s="214"/>
      <c r="UMU50" s="214"/>
      <c r="UMV50" s="214"/>
      <c r="UMW50" s="214"/>
      <c r="UMX50" s="214"/>
      <c r="UMY50" s="214"/>
      <c r="UMZ50" s="214"/>
      <c r="UNA50" s="214"/>
      <c r="UNB50" s="214"/>
      <c r="UNC50" s="214"/>
      <c r="UND50" s="214"/>
      <c r="UNE50" s="214"/>
      <c r="UNF50" s="214"/>
      <c r="UNG50" s="214"/>
      <c r="UNH50" s="214"/>
      <c r="UNI50" s="214"/>
      <c r="UNJ50" s="214"/>
      <c r="UNK50" s="214"/>
      <c r="UNL50" s="214"/>
      <c r="UNM50" s="214"/>
      <c r="UNN50" s="214"/>
      <c r="UNO50" s="214"/>
      <c r="UNP50" s="214"/>
      <c r="UNQ50" s="214"/>
      <c r="UNR50" s="214"/>
      <c r="UNS50" s="214"/>
      <c r="UNT50" s="214"/>
      <c r="UNU50" s="214"/>
      <c r="UNV50" s="214"/>
      <c r="UNW50" s="214"/>
      <c r="UNX50" s="214"/>
      <c r="UNY50" s="214"/>
      <c r="UNZ50" s="214"/>
      <c r="UOA50" s="214"/>
      <c r="UOB50" s="214"/>
      <c r="UOC50" s="214"/>
      <c r="UOD50" s="214"/>
      <c r="UOE50" s="214"/>
      <c r="UOF50" s="214"/>
      <c r="UOG50" s="214"/>
      <c r="UOH50" s="214"/>
      <c r="UOI50" s="214"/>
      <c r="UOJ50" s="214"/>
      <c r="UOK50" s="214"/>
      <c r="UOL50" s="214"/>
      <c r="UOM50" s="214"/>
      <c r="UON50" s="214"/>
      <c r="UOO50" s="214"/>
      <c r="UOP50" s="214"/>
      <c r="UOQ50" s="214"/>
      <c r="UOR50" s="214"/>
      <c r="UOS50" s="214"/>
      <c r="UOT50" s="214"/>
      <c r="UOU50" s="214"/>
      <c r="UOV50" s="214"/>
      <c r="UOW50" s="214"/>
      <c r="UOX50" s="214"/>
      <c r="UOY50" s="214"/>
      <c r="UOZ50" s="214"/>
      <c r="UPA50" s="214"/>
      <c r="UPB50" s="214"/>
      <c r="UPC50" s="214"/>
      <c r="UPD50" s="214"/>
      <c r="UPE50" s="214"/>
      <c r="UPF50" s="214"/>
      <c r="UPG50" s="214"/>
      <c r="UPH50" s="214"/>
      <c r="UPI50" s="214"/>
      <c r="UPJ50" s="214"/>
      <c r="UPK50" s="214"/>
      <c r="UPL50" s="214"/>
      <c r="UPM50" s="214"/>
      <c r="UPN50" s="214"/>
      <c r="UPO50" s="214"/>
      <c r="UPP50" s="214"/>
      <c r="UPQ50" s="214"/>
      <c r="UPR50" s="214"/>
      <c r="UPS50" s="214"/>
      <c r="UPT50" s="214"/>
      <c r="UPU50" s="214"/>
      <c r="UPV50" s="214"/>
      <c r="UPW50" s="214"/>
      <c r="UPX50" s="214"/>
      <c r="UPY50" s="214"/>
      <c r="UPZ50" s="214"/>
      <c r="UQA50" s="214"/>
      <c r="UQB50" s="214"/>
      <c r="UQC50" s="214"/>
      <c r="UQD50" s="214"/>
      <c r="UQE50" s="214"/>
      <c r="UQF50" s="214"/>
      <c r="UQG50" s="214"/>
      <c r="UQH50" s="214"/>
      <c r="UQI50" s="214"/>
      <c r="UQJ50" s="214"/>
      <c r="UQK50" s="214"/>
      <c r="UQL50" s="214"/>
      <c r="UQM50" s="214"/>
      <c r="UQN50" s="214"/>
      <c r="UQO50" s="214"/>
      <c r="UQP50" s="214"/>
      <c r="UQQ50" s="214"/>
      <c r="UQR50" s="214"/>
      <c r="UQS50" s="214"/>
      <c r="UQT50" s="214"/>
      <c r="UQU50" s="214"/>
      <c r="UQV50" s="214"/>
      <c r="UQW50" s="214"/>
      <c r="UQX50" s="214"/>
      <c r="UQY50" s="214"/>
      <c r="UQZ50" s="214"/>
      <c r="URA50" s="214"/>
      <c r="URB50" s="214"/>
      <c r="URC50" s="214"/>
      <c r="URD50" s="214"/>
      <c r="URE50" s="214"/>
      <c r="URF50" s="214"/>
      <c r="URG50" s="214"/>
      <c r="URH50" s="214"/>
      <c r="URI50" s="214"/>
      <c r="URJ50" s="214"/>
      <c r="URK50" s="214"/>
      <c r="URL50" s="214"/>
      <c r="URM50" s="214"/>
      <c r="URN50" s="214"/>
      <c r="URO50" s="214"/>
      <c r="URP50" s="214"/>
      <c r="URQ50" s="214"/>
      <c r="URR50" s="214"/>
      <c r="URS50" s="214"/>
      <c r="URT50" s="214"/>
      <c r="URU50" s="214"/>
      <c r="URV50" s="214"/>
      <c r="URW50" s="214"/>
      <c r="URX50" s="214"/>
      <c r="URY50" s="214"/>
      <c r="URZ50" s="214"/>
      <c r="USA50" s="214"/>
      <c r="USB50" s="214"/>
      <c r="USC50" s="214"/>
      <c r="USD50" s="214"/>
      <c r="USE50" s="214"/>
      <c r="USF50" s="214"/>
      <c r="USG50" s="214"/>
      <c r="USH50" s="214"/>
      <c r="USI50" s="214"/>
      <c r="USJ50" s="214"/>
      <c r="USK50" s="214"/>
      <c r="USL50" s="214"/>
      <c r="USM50" s="214"/>
      <c r="USN50" s="214"/>
      <c r="USO50" s="214"/>
      <c r="USP50" s="214"/>
      <c r="USQ50" s="214"/>
      <c r="USR50" s="214"/>
      <c r="USS50" s="214"/>
      <c r="UST50" s="214"/>
      <c r="USU50" s="214"/>
      <c r="USV50" s="214"/>
      <c r="USW50" s="214"/>
      <c r="USX50" s="214"/>
      <c r="USY50" s="214"/>
      <c r="USZ50" s="214"/>
      <c r="UTA50" s="214"/>
      <c r="UTB50" s="214"/>
      <c r="UTC50" s="214"/>
      <c r="UTD50" s="214"/>
      <c r="UTE50" s="214"/>
      <c r="UTF50" s="214"/>
      <c r="UTG50" s="214"/>
      <c r="UTH50" s="214"/>
      <c r="UTI50" s="214"/>
      <c r="UTJ50" s="214"/>
      <c r="UTK50" s="214"/>
      <c r="UTL50" s="214"/>
      <c r="UTM50" s="214"/>
      <c r="UTN50" s="214"/>
      <c r="UTO50" s="214"/>
      <c r="UTP50" s="214"/>
      <c r="UTQ50" s="214"/>
      <c r="UTR50" s="214"/>
      <c r="UTS50" s="214"/>
      <c r="UTT50" s="214"/>
      <c r="UTU50" s="214"/>
      <c r="UTV50" s="214"/>
      <c r="UTW50" s="214"/>
      <c r="UTX50" s="214"/>
      <c r="UTY50" s="214"/>
      <c r="UTZ50" s="214"/>
      <c r="UUA50" s="214"/>
      <c r="UUB50" s="214"/>
      <c r="UUC50" s="214"/>
      <c r="UUD50" s="214"/>
      <c r="UUE50" s="214"/>
      <c r="UUF50" s="214"/>
      <c r="UUG50" s="214"/>
      <c r="UUH50" s="214"/>
      <c r="UUI50" s="214"/>
      <c r="UUJ50" s="214"/>
      <c r="UUK50" s="214"/>
      <c r="UUL50" s="214"/>
      <c r="UUM50" s="214"/>
      <c r="UUN50" s="214"/>
      <c r="UUO50" s="214"/>
      <c r="UUP50" s="214"/>
      <c r="UUQ50" s="214"/>
      <c r="UUR50" s="214"/>
      <c r="UUS50" s="214"/>
      <c r="UUT50" s="214"/>
      <c r="UUU50" s="214"/>
      <c r="UUV50" s="214"/>
      <c r="UUW50" s="214"/>
      <c r="UUX50" s="214"/>
      <c r="UUY50" s="214"/>
      <c r="UUZ50" s="214"/>
      <c r="UVA50" s="214"/>
      <c r="UVB50" s="214"/>
      <c r="UVC50" s="214"/>
      <c r="UVD50" s="214"/>
      <c r="UVE50" s="214"/>
      <c r="UVF50" s="214"/>
      <c r="UVG50" s="214"/>
      <c r="UVH50" s="214"/>
      <c r="UVI50" s="214"/>
      <c r="UVJ50" s="214"/>
      <c r="UVK50" s="214"/>
      <c r="UVL50" s="214"/>
      <c r="UVM50" s="214"/>
      <c r="UVN50" s="214"/>
      <c r="UVO50" s="214"/>
      <c r="UVP50" s="214"/>
      <c r="UVQ50" s="214"/>
      <c r="UVR50" s="214"/>
      <c r="UVS50" s="214"/>
      <c r="UVT50" s="214"/>
      <c r="UVU50" s="214"/>
      <c r="UVV50" s="214"/>
      <c r="UVW50" s="214"/>
      <c r="UVX50" s="214"/>
      <c r="UVY50" s="214"/>
      <c r="UVZ50" s="214"/>
      <c r="UWA50" s="214"/>
      <c r="UWB50" s="214"/>
      <c r="UWC50" s="214"/>
      <c r="UWD50" s="214"/>
      <c r="UWE50" s="214"/>
      <c r="UWF50" s="214"/>
      <c r="UWG50" s="214"/>
      <c r="UWH50" s="214"/>
      <c r="UWI50" s="214"/>
      <c r="UWJ50" s="214"/>
      <c r="UWK50" s="214"/>
      <c r="UWL50" s="214"/>
      <c r="UWM50" s="214"/>
      <c r="UWN50" s="214"/>
      <c r="UWO50" s="214"/>
      <c r="UWP50" s="214"/>
      <c r="UWQ50" s="214"/>
      <c r="UWR50" s="214"/>
      <c r="UWS50" s="214"/>
      <c r="UWT50" s="214"/>
      <c r="UWU50" s="214"/>
      <c r="UWV50" s="214"/>
      <c r="UWW50" s="214"/>
      <c r="UWX50" s="214"/>
      <c r="UWY50" s="214"/>
      <c r="UWZ50" s="214"/>
      <c r="UXA50" s="214"/>
      <c r="UXB50" s="214"/>
      <c r="UXC50" s="214"/>
      <c r="UXD50" s="214"/>
      <c r="UXE50" s="214"/>
      <c r="UXF50" s="214"/>
      <c r="UXG50" s="214"/>
      <c r="UXH50" s="214"/>
      <c r="UXI50" s="214"/>
      <c r="UXJ50" s="214"/>
      <c r="UXK50" s="214"/>
      <c r="UXL50" s="214"/>
      <c r="UXM50" s="214"/>
      <c r="UXN50" s="214"/>
      <c r="UXO50" s="214"/>
      <c r="UXP50" s="214"/>
      <c r="UXQ50" s="214"/>
      <c r="UXR50" s="214"/>
      <c r="UXS50" s="214"/>
      <c r="UXT50" s="214"/>
      <c r="UXU50" s="214"/>
      <c r="UXV50" s="214"/>
      <c r="UXW50" s="214"/>
      <c r="UXX50" s="214"/>
      <c r="UXY50" s="214"/>
      <c r="UXZ50" s="214"/>
      <c r="UYA50" s="214"/>
      <c r="UYB50" s="214"/>
      <c r="UYC50" s="214"/>
      <c r="UYD50" s="214"/>
      <c r="UYE50" s="214"/>
      <c r="UYF50" s="214"/>
      <c r="UYG50" s="214"/>
      <c r="UYH50" s="214"/>
      <c r="UYI50" s="214"/>
      <c r="UYJ50" s="214"/>
      <c r="UYK50" s="214"/>
      <c r="UYL50" s="214"/>
      <c r="UYM50" s="214"/>
      <c r="UYN50" s="214"/>
      <c r="UYO50" s="214"/>
      <c r="UYP50" s="214"/>
      <c r="UYQ50" s="214"/>
      <c r="UYR50" s="214"/>
      <c r="UYS50" s="214"/>
      <c r="UYT50" s="214"/>
      <c r="UYU50" s="214"/>
      <c r="UYV50" s="214"/>
      <c r="UYW50" s="214"/>
      <c r="UYX50" s="214"/>
      <c r="UYY50" s="214"/>
      <c r="UYZ50" s="214"/>
      <c r="UZA50" s="214"/>
      <c r="UZB50" s="214"/>
      <c r="UZC50" s="214"/>
      <c r="UZD50" s="214"/>
      <c r="UZE50" s="214"/>
      <c r="UZF50" s="214"/>
      <c r="UZG50" s="214"/>
      <c r="UZH50" s="214"/>
      <c r="UZI50" s="214"/>
      <c r="UZJ50" s="214"/>
      <c r="UZK50" s="214"/>
      <c r="UZL50" s="214"/>
      <c r="UZM50" s="214"/>
      <c r="UZN50" s="214"/>
      <c r="UZO50" s="214"/>
      <c r="UZP50" s="214"/>
      <c r="UZQ50" s="214"/>
      <c r="UZR50" s="214"/>
      <c r="UZS50" s="214"/>
      <c r="UZT50" s="214"/>
      <c r="UZU50" s="214"/>
      <c r="UZV50" s="214"/>
      <c r="UZW50" s="214"/>
      <c r="UZX50" s="214"/>
      <c r="UZY50" s="214"/>
      <c r="UZZ50" s="214"/>
      <c r="VAA50" s="214"/>
      <c r="VAB50" s="214"/>
      <c r="VAC50" s="214"/>
      <c r="VAD50" s="214"/>
      <c r="VAE50" s="214"/>
      <c r="VAF50" s="214"/>
      <c r="VAG50" s="214"/>
      <c r="VAH50" s="214"/>
      <c r="VAI50" s="214"/>
      <c r="VAJ50" s="214"/>
      <c r="VAK50" s="214"/>
      <c r="VAL50" s="214"/>
      <c r="VAM50" s="214"/>
      <c r="VAN50" s="214"/>
      <c r="VAO50" s="214"/>
      <c r="VAP50" s="214"/>
      <c r="VAQ50" s="214"/>
      <c r="VAR50" s="214"/>
      <c r="VAS50" s="214"/>
      <c r="VAT50" s="214"/>
      <c r="VAU50" s="214"/>
      <c r="VAV50" s="214"/>
      <c r="VAW50" s="214"/>
      <c r="VAX50" s="214"/>
      <c r="VAY50" s="214"/>
      <c r="VAZ50" s="214"/>
      <c r="VBA50" s="214"/>
      <c r="VBB50" s="214"/>
      <c r="VBC50" s="214"/>
      <c r="VBD50" s="214"/>
      <c r="VBE50" s="214"/>
      <c r="VBF50" s="214"/>
      <c r="VBG50" s="214"/>
      <c r="VBH50" s="214"/>
      <c r="VBI50" s="214"/>
      <c r="VBJ50" s="214"/>
      <c r="VBK50" s="214"/>
      <c r="VBL50" s="214"/>
      <c r="VBM50" s="214"/>
      <c r="VBN50" s="214"/>
      <c r="VBO50" s="214"/>
      <c r="VBP50" s="214"/>
      <c r="VBQ50" s="214"/>
      <c r="VBR50" s="214"/>
      <c r="VBS50" s="214"/>
      <c r="VBT50" s="214"/>
      <c r="VBU50" s="214"/>
      <c r="VBV50" s="214"/>
      <c r="VBW50" s="214"/>
      <c r="VBX50" s="214"/>
      <c r="VBY50" s="214"/>
      <c r="VBZ50" s="214"/>
      <c r="VCA50" s="214"/>
      <c r="VCB50" s="214"/>
      <c r="VCC50" s="214"/>
      <c r="VCD50" s="214"/>
      <c r="VCE50" s="214"/>
      <c r="VCF50" s="214"/>
      <c r="VCG50" s="214"/>
      <c r="VCH50" s="214"/>
      <c r="VCI50" s="214"/>
      <c r="VCJ50" s="214"/>
      <c r="VCK50" s="214"/>
      <c r="VCL50" s="214"/>
      <c r="VCM50" s="214"/>
      <c r="VCN50" s="214"/>
      <c r="VCO50" s="214"/>
      <c r="VCP50" s="214"/>
      <c r="VCQ50" s="214"/>
      <c r="VCR50" s="214"/>
      <c r="VCS50" s="214"/>
      <c r="VCT50" s="214"/>
      <c r="VCU50" s="214"/>
      <c r="VCV50" s="214"/>
      <c r="VCW50" s="214"/>
      <c r="VCX50" s="214"/>
      <c r="VCY50" s="214"/>
      <c r="VCZ50" s="214"/>
      <c r="VDA50" s="214"/>
      <c r="VDB50" s="214"/>
      <c r="VDC50" s="214"/>
      <c r="VDD50" s="214"/>
      <c r="VDE50" s="214"/>
      <c r="VDF50" s="214"/>
      <c r="VDG50" s="214"/>
      <c r="VDH50" s="214"/>
      <c r="VDI50" s="214"/>
      <c r="VDJ50" s="214"/>
      <c r="VDK50" s="214"/>
      <c r="VDL50" s="214"/>
      <c r="VDM50" s="214"/>
      <c r="VDN50" s="214"/>
      <c r="VDO50" s="214"/>
      <c r="VDP50" s="214"/>
      <c r="VDQ50" s="214"/>
      <c r="VDR50" s="214"/>
      <c r="VDS50" s="214"/>
      <c r="VDT50" s="214"/>
      <c r="VDU50" s="214"/>
      <c r="VDV50" s="214"/>
      <c r="VDW50" s="214"/>
      <c r="VDX50" s="214"/>
      <c r="VDY50" s="214"/>
      <c r="VDZ50" s="214"/>
      <c r="VEA50" s="214"/>
      <c r="VEB50" s="214"/>
      <c r="VEC50" s="214"/>
      <c r="VED50" s="214"/>
      <c r="VEE50" s="214"/>
      <c r="VEF50" s="214"/>
      <c r="VEG50" s="214"/>
      <c r="VEH50" s="214"/>
      <c r="VEI50" s="214"/>
      <c r="VEJ50" s="214"/>
      <c r="VEK50" s="214"/>
      <c r="VEL50" s="214"/>
      <c r="VEM50" s="214"/>
      <c r="VEN50" s="214"/>
      <c r="VEO50" s="214"/>
      <c r="VEP50" s="214"/>
      <c r="VEQ50" s="214"/>
      <c r="VER50" s="214"/>
      <c r="VES50" s="214"/>
      <c r="VET50" s="214"/>
      <c r="VEU50" s="214"/>
      <c r="VEV50" s="214"/>
      <c r="VEW50" s="214"/>
      <c r="VEX50" s="214"/>
      <c r="VEY50" s="214"/>
      <c r="VEZ50" s="214"/>
      <c r="VFA50" s="214"/>
      <c r="VFB50" s="214"/>
      <c r="VFC50" s="214"/>
      <c r="VFD50" s="214"/>
      <c r="VFE50" s="214"/>
      <c r="VFF50" s="214"/>
      <c r="VFG50" s="214"/>
      <c r="VFH50" s="214"/>
      <c r="VFI50" s="214"/>
      <c r="VFJ50" s="214"/>
      <c r="VFK50" s="214"/>
      <c r="VFL50" s="214"/>
      <c r="VFM50" s="214"/>
      <c r="VFN50" s="214"/>
      <c r="VFO50" s="214"/>
      <c r="VFP50" s="214"/>
      <c r="VFQ50" s="214"/>
      <c r="VFR50" s="214"/>
      <c r="VFS50" s="214"/>
      <c r="VFT50" s="214"/>
      <c r="VFU50" s="214"/>
      <c r="VFV50" s="214"/>
      <c r="VFW50" s="214"/>
      <c r="VFX50" s="214"/>
      <c r="VFY50" s="214"/>
      <c r="VFZ50" s="214"/>
      <c r="VGA50" s="214"/>
      <c r="VGB50" s="214"/>
      <c r="VGC50" s="214"/>
      <c r="VGD50" s="214"/>
      <c r="VGE50" s="214"/>
      <c r="VGF50" s="214"/>
      <c r="VGG50" s="214"/>
      <c r="VGH50" s="214"/>
      <c r="VGI50" s="214"/>
      <c r="VGJ50" s="214"/>
      <c r="VGK50" s="214"/>
      <c r="VGL50" s="214"/>
      <c r="VGM50" s="214"/>
      <c r="VGN50" s="214"/>
      <c r="VGO50" s="214"/>
      <c r="VGP50" s="214"/>
      <c r="VGQ50" s="214"/>
      <c r="VGR50" s="214"/>
      <c r="VGS50" s="214"/>
      <c r="VGT50" s="214"/>
      <c r="VGU50" s="214"/>
      <c r="VGV50" s="214"/>
      <c r="VGW50" s="214"/>
      <c r="VGX50" s="214"/>
      <c r="VGY50" s="214"/>
      <c r="VGZ50" s="214"/>
      <c r="VHA50" s="214"/>
      <c r="VHB50" s="214"/>
      <c r="VHC50" s="214"/>
      <c r="VHD50" s="214"/>
      <c r="VHE50" s="214"/>
      <c r="VHF50" s="214"/>
      <c r="VHG50" s="214"/>
      <c r="VHH50" s="214"/>
      <c r="VHI50" s="214"/>
      <c r="VHJ50" s="214"/>
      <c r="VHK50" s="214"/>
      <c r="VHL50" s="214"/>
      <c r="VHM50" s="214"/>
      <c r="VHN50" s="214"/>
      <c r="VHO50" s="214"/>
      <c r="VHP50" s="214"/>
      <c r="VHQ50" s="214"/>
      <c r="VHR50" s="214"/>
      <c r="VHS50" s="214"/>
      <c r="VHT50" s="214"/>
      <c r="VHU50" s="214"/>
      <c r="VHV50" s="214"/>
      <c r="VHW50" s="214"/>
      <c r="VHX50" s="214"/>
      <c r="VHY50" s="214"/>
      <c r="VHZ50" s="214"/>
      <c r="VIA50" s="214"/>
      <c r="VIB50" s="214"/>
      <c r="VIC50" s="214"/>
      <c r="VID50" s="214"/>
      <c r="VIE50" s="214"/>
      <c r="VIF50" s="214"/>
      <c r="VIG50" s="214"/>
      <c r="VIH50" s="214"/>
      <c r="VII50" s="214"/>
      <c r="VIJ50" s="214"/>
      <c r="VIK50" s="214"/>
      <c r="VIL50" s="214"/>
      <c r="VIM50" s="214"/>
      <c r="VIN50" s="214"/>
      <c r="VIO50" s="214"/>
      <c r="VIP50" s="214"/>
      <c r="VIQ50" s="214"/>
      <c r="VIR50" s="214"/>
      <c r="VIS50" s="214"/>
      <c r="VIT50" s="214"/>
      <c r="VIU50" s="214"/>
      <c r="VIV50" s="214"/>
      <c r="VIW50" s="214"/>
      <c r="VIX50" s="214"/>
      <c r="VIY50" s="214"/>
      <c r="VIZ50" s="214"/>
      <c r="VJA50" s="214"/>
      <c r="VJB50" s="214"/>
      <c r="VJC50" s="214"/>
      <c r="VJD50" s="214"/>
      <c r="VJE50" s="214"/>
      <c r="VJF50" s="214"/>
      <c r="VJG50" s="214"/>
      <c r="VJH50" s="214"/>
      <c r="VJI50" s="214"/>
      <c r="VJJ50" s="214"/>
      <c r="VJK50" s="214"/>
      <c r="VJL50" s="214"/>
      <c r="VJM50" s="214"/>
      <c r="VJN50" s="214"/>
      <c r="VJO50" s="214"/>
      <c r="VJP50" s="214"/>
      <c r="VJQ50" s="214"/>
      <c r="VJR50" s="214"/>
      <c r="VJS50" s="214"/>
      <c r="VJT50" s="214"/>
      <c r="VJU50" s="214"/>
      <c r="VJV50" s="214"/>
      <c r="VJW50" s="214"/>
      <c r="VJX50" s="214"/>
      <c r="VJY50" s="214"/>
      <c r="VJZ50" s="214"/>
      <c r="VKA50" s="214"/>
      <c r="VKB50" s="214"/>
      <c r="VKC50" s="214"/>
      <c r="VKD50" s="214"/>
      <c r="VKE50" s="214"/>
      <c r="VKF50" s="214"/>
      <c r="VKG50" s="214"/>
      <c r="VKH50" s="214"/>
      <c r="VKI50" s="214"/>
      <c r="VKJ50" s="214"/>
      <c r="VKK50" s="214"/>
      <c r="VKL50" s="214"/>
      <c r="VKM50" s="214"/>
      <c r="VKN50" s="214"/>
      <c r="VKO50" s="214"/>
      <c r="VKP50" s="214"/>
      <c r="VKQ50" s="214"/>
      <c r="VKR50" s="214"/>
      <c r="VKS50" s="214"/>
      <c r="VKT50" s="214"/>
      <c r="VKU50" s="214"/>
      <c r="VKV50" s="214"/>
      <c r="VKW50" s="214"/>
      <c r="VKX50" s="214"/>
      <c r="VKY50" s="214"/>
      <c r="VKZ50" s="214"/>
      <c r="VLA50" s="214"/>
      <c r="VLB50" s="214"/>
      <c r="VLC50" s="214"/>
      <c r="VLD50" s="214"/>
      <c r="VLE50" s="214"/>
      <c r="VLF50" s="214"/>
      <c r="VLG50" s="214"/>
      <c r="VLH50" s="214"/>
      <c r="VLI50" s="214"/>
      <c r="VLJ50" s="214"/>
      <c r="VLK50" s="214"/>
      <c r="VLL50" s="214"/>
      <c r="VLM50" s="214"/>
      <c r="VLN50" s="214"/>
      <c r="VLO50" s="214"/>
      <c r="VLP50" s="214"/>
      <c r="VLQ50" s="214"/>
      <c r="VLR50" s="214"/>
      <c r="VLS50" s="214"/>
      <c r="VLT50" s="214"/>
      <c r="VLU50" s="214"/>
      <c r="VLV50" s="214"/>
      <c r="VLW50" s="214"/>
      <c r="VLX50" s="214"/>
      <c r="VLY50" s="214"/>
      <c r="VLZ50" s="214"/>
      <c r="VMA50" s="214"/>
      <c r="VMB50" s="214"/>
      <c r="VMC50" s="214"/>
      <c r="VMD50" s="214"/>
      <c r="VME50" s="214"/>
      <c r="VMF50" s="214"/>
      <c r="VMG50" s="214"/>
      <c r="VMH50" s="214"/>
      <c r="VMI50" s="214"/>
      <c r="VMJ50" s="214"/>
      <c r="VMK50" s="214"/>
      <c r="VML50" s="214"/>
      <c r="VMM50" s="214"/>
      <c r="VMN50" s="214"/>
      <c r="VMO50" s="214"/>
      <c r="VMP50" s="214"/>
      <c r="VMQ50" s="214"/>
      <c r="VMR50" s="214"/>
      <c r="VMS50" s="214"/>
      <c r="VMT50" s="214"/>
      <c r="VMU50" s="214"/>
      <c r="VMV50" s="214"/>
      <c r="VMW50" s="214"/>
      <c r="VMX50" s="214"/>
      <c r="VMY50" s="214"/>
      <c r="VMZ50" s="214"/>
      <c r="VNA50" s="214"/>
      <c r="VNB50" s="214"/>
      <c r="VNC50" s="214"/>
      <c r="VND50" s="214"/>
      <c r="VNE50" s="214"/>
      <c r="VNF50" s="214"/>
      <c r="VNG50" s="214"/>
      <c r="VNH50" s="214"/>
      <c r="VNI50" s="214"/>
      <c r="VNJ50" s="214"/>
      <c r="VNK50" s="214"/>
      <c r="VNL50" s="214"/>
      <c r="VNM50" s="214"/>
      <c r="VNN50" s="214"/>
      <c r="VNO50" s="214"/>
      <c r="VNP50" s="214"/>
      <c r="VNQ50" s="214"/>
      <c r="VNR50" s="214"/>
      <c r="VNS50" s="214"/>
      <c r="VNT50" s="214"/>
      <c r="VNU50" s="214"/>
      <c r="VNV50" s="214"/>
      <c r="VNW50" s="214"/>
      <c r="VNX50" s="214"/>
      <c r="VNY50" s="214"/>
      <c r="VNZ50" s="214"/>
      <c r="VOA50" s="214"/>
      <c r="VOB50" s="214"/>
      <c r="VOC50" s="214"/>
      <c r="VOD50" s="214"/>
      <c r="VOE50" s="214"/>
      <c r="VOF50" s="214"/>
      <c r="VOG50" s="214"/>
      <c r="VOH50" s="214"/>
      <c r="VOI50" s="214"/>
      <c r="VOJ50" s="214"/>
      <c r="VOK50" s="214"/>
      <c r="VOL50" s="214"/>
      <c r="VOM50" s="214"/>
      <c r="VON50" s="214"/>
      <c r="VOO50" s="214"/>
      <c r="VOP50" s="214"/>
      <c r="VOQ50" s="214"/>
      <c r="VOR50" s="214"/>
      <c r="VOS50" s="214"/>
      <c r="VOT50" s="214"/>
      <c r="VOU50" s="214"/>
      <c r="VOV50" s="214"/>
      <c r="VOW50" s="214"/>
      <c r="VOX50" s="214"/>
      <c r="VOY50" s="214"/>
      <c r="VOZ50" s="214"/>
      <c r="VPA50" s="214"/>
      <c r="VPB50" s="214"/>
      <c r="VPC50" s="214"/>
      <c r="VPD50" s="214"/>
      <c r="VPE50" s="214"/>
      <c r="VPF50" s="214"/>
      <c r="VPG50" s="214"/>
      <c r="VPH50" s="214"/>
      <c r="VPI50" s="214"/>
      <c r="VPJ50" s="214"/>
      <c r="VPK50" s="214"/>
      <c r="VPL50" s="214"/>
      <c r="VPM50" s="214"/>
      <c r="VPN50" s="214"/>
      <c r="VPO50" s="214"/>
      <c r="VPP50" s="214"/>
      <c r="VPQ50" s="214"/>
      <c r="VPR50" s="214"/>
      <c r="VPS50" s="214"/>
      <c r="VPT50" s="214"/>
      <c r="VPU50" s="214"/>
      <c r="VPV50" s="214"/>
      <c r="VPW50" s="214"/>
      <c r="VPX50" s="214"/>
      <c r="VPY50" s="214"/>
      <c r="VPZ50" s="214"/>
      <c r="VQA50" s="214"/>
      <c r="VQB50" s="214"/>
      <c r="VQC50" s="214"/>
      <c r="VQD50" s="214"/>
      <c r="VQE50" s="214"/>
      <c r="VQF50" s="214"/>
      <c r="VQG50" s="214"/>
      <c r="VQH50" s="214"/>
      <c r="VQI50" s="214"/>
      <c r="VQJ50" s="214"/>
      <c r="VQK50" s="214"/>
      <c r="VQL50" s="214"/>
      <c r="VQM50" s="214"/>
      <c r="VQN50" s="214"/>
      <c r="VQO50" s="214"/>
      <c r="VQP50" s="214"/>
      <c r="VQQ50" s="214"/>
      <c r="VQR50" s="214"/>
      <c r="VQS50" s="214"/>
      <c r="VQT50" s="214"/>
      <c r="VQU50" s="214"/>
      <c r="VQV50" s="214"/>
      <c r="VQW50" s="214"/>
      <c r="VQX50" s="214"/>
      <c r="VQY50" s="214"/>
      <c r="VQZ50" s="214"/>
      <c r="VRA50" s="214"/>
      <c r="VRB50" s="214"/>
      <c r="VRC50" s="214"/>
      <c r="VRD50" s="214"/>
      <c r="VRE50" s="214"/>
      <c r="VRF50" s="214"/>
      <c r="VRG50" s="214"/>
      <c r="VRH50" s="214"/>
      <c r="VRI50" s="214"/>
      <c r="VRJ50" s="214"/>
      <c r="VRK50" s="214"/>
      <c r="VRL50" s="214"/>
      <c r="VRM50" s="214"/>
      <c r="VRN50" s="214"/>
      <c r="VRO50" s="214"/>
      <c r="VRP50" s="214"/>
      <c r="VRQ50" s="214"/>
      <c r="VRR50" s="214"/>
      <c r="VRS50" s="214"/>
      <c r="VRT50" s="214"/>
      <c r="VRU50" s="214"/>
      <c r="VRV50" s="214"/>
      <c r="VRW50" s="214"/>
      <c r="VRX50" s="214"/>
      <c r="VRY50" s="214"/>
      <c r="VRZ50" s="214"/>
      <c r="VSA50" s="214"/>
      <c r="VSB50" s="214"/>
      <c r="VSC50" s="214"/>
      <c r="VSD50" s="214"/>
      <c r="VSE50" s="214"/>
      <c r="VSF50" s="214"/>
      <c r="VSG50" s="214"/>
      <c r="VSH50" s="214"/>
      <c r="VSI50" s="214"/>
      <c r="VSJ50" s="214"/>
      <c r="VSK50" s="214"/>
      <c r="VSL50" s="214"/>
      <c r="VSM50" s="214"/>
      <c r="VSN50" s="214"/>
      <c r="VSO50" s="214"/>
      <c r="VSP50" s="214"/>
      <c r="VSQ50" s="214"/>
      <c r="VSR50" s="214"/>
      <c r="VSS50" s="214"/>
      <c r="VST50" s="214"/>
      <c r="VSU50" s="214"/>
      <c r="VSV50" s="214"/>
      <c r="VSW50" s="214"/>
      <c r="VSX50" s="214"/>
      <c r="VSY50" s="214"/>
      <c r="VSZ50" s="214"/>
      <c r="VTA50" s="214"/>
      <c r="VTB50" s="214"/>
      <c r="VTC50" s="214"/>
      <c r="VTD50" s="214"/>
      <c r="VTE50" s="214"/>
      <c r="VTF50" s="214"/>
      <c r="VTG50" s="214"/>
      <c r="VTH50" s="214"/>
      <c r="VTI50" s="214"/>
      <c r="VTJ50" s="214"/>
      <c r="VTK50" s="214"/>
      <c r="VTL50" s="214"/>
      <c r="VTM50" s="214"/>
      <c r="VTN50" s="214"/>
      <c r="VTO50" s="214"/>
      <c r="VTP50" s="214"/>
      <c r="VTQ50" s="214"/>
      <c r="VTR50" s="214"/>
      <c r="VTS50" s="214"/>
      <c r="VTT50" s="214"/>
      <c r="VTU50" s="214"/>
      <c r="VTV50" s="214"/>
      <c r="VTW50" s="214"/>
      <c r="VTX50" s="214"/>
      <c r="VTY50" s="214"/>
      <c r="VTZ50" s="214"/>
      <c r="VUA50" s="214"/>
      <c r="VUB50" s="214"/>
      <c r="VUC50" s="214"/>
      <c r="VUD50" s="214"/>
      <c r="VUE50" s="214"/>
      <c r="VUF50" s="214"/>
      <c r="VUG50" s="214"/>
      <c r="VUH50" s="214"/>
      <c r="VUI50" s="214"/>
      <c r="VUJ50" s="214"/>
      <c r="VUK50" s="214"/>
      <c r="VUL50" s="214"/>
      <c r="VUM50" s="214"/>
      <c r="VUN50" s="214"/>
      <c r="VUO50" s="214"/>
      <c r="VUP50" s="214"/>
      <c r="VUQ50" s="214"/>
      <c r="VUR50" s="214"/>
      <c r="VUS50" s="214"/>
      <c r="VUT50" s="214"/>
      <c r="VUU50" s="214"/>
      <c r="VUV50" s="214"/>
      <c r="VUW50" s="214"/>
      <c r="VUX50" s="214"/>
      <c r="VUY50" s="214"/>
      <c r="VUZ50" s="214"/>
      <c r="VVA50" s="214"/>
      <c r="VVB50" s="214"/>
      <c r="VVC50" s="214"/>
      <c r="VVD50" s="214"/>
      <c r="VVE50" s="214"/>
      <c r="VVF50" s="214"/>
      <c r="VVG50" s="214"/>
      <c r="VVH50" s="214"/>
      <c r="VVI50" s="214"/>
      <c r="VVJ50" s="214"/>
      <c r="VVK50" s="214"/>
      <c r="VVL50" s="214"/>
      <c r="VVM50" s="214"/>
      <c r="VVN50" s="214"/>
      <c r="VVO50" s="214"/>
      <c r="VVP50" s="214"/>
      <c r="VVQ50" s="214"/>
      <c r="VVR50" s="214"/>
      <c r="VVS50" s="214"/>
      <c r="VVT50" s="214"/>
      <c r="VVU50" s="214"/>
      <c r="VVV50" s="214"/>
      <c r="VVW50" s="214"/>
      <c r="VVX50" s="214"/>
      <c r="VVY50" s="214"/>
      <c r="VVZ50" s="214"/>
      <c r="VWA50" s="214"/>
      <c r="VWB50" s="214"/>
      <c r="VWC50" s="214"/>
      <c r="VWD50" s="214"/>
      <c r="VWE50" s="214"/>
      <c r="VWF50" s="214"/>
      <c r="VWG50" s="214"/>
      <c r="VWH50" s="214"/>
      <c r="VWI50" s="214"/>
      <c r="VWJ50" s="214"/>
      <c r="VWK50" s="214"/>
      <c r="VWL50" s="214"/>
      <c r="VWM50" s="214"/>
      <c r="VWN50" s="214"/>
      <c r="VWO50" s="214"/>
      <c r="VWP50" s="214"/>
      <c r="VWQ50" s="214"/>
      <c r="VWR50" s="214"/>
      <c r="VWS50" s="214"/>
      <c r="VWT50" s="214"/>
      <c r="VWU50" s="214"/>
      <c r="VWV50" s="214"/>
      <c r="VWW50" s="214"/>
      <c r="VWX50" s="214"/>
      <c r="VWY50" s="214"/>
      <c r="VWZ50" s="214"/>
      <c r="VXA50" s="214"/>
      <c r="VXB50" s="214"/>
      <c r="VXC50" s="214"/>
      <c r="VXD50" s="214"/>
      <c r="VXE50" s="214"/>
      <c r="VXF50" s="214"/>
      <c r="VXG50" s="214"/>
      <c r="VXH50" s="214"/>
      <c r="VXI50" s="214"/>
      <c r="VXJ50" s="214"/>
      <c r="VXK50" s="214"/>
      <c r="VXL50" s="214"/>
      <c r="VXM50" s="214"/>
      <c r="VXN50" s="214"/>
      <c r="VXO50" s="214"/>
      <c r="VXP50" s="214"/>
      <c r="VXQ50" s="214"/>
      <c r="VXR50" s="214"/>
      <c r="VXS50" s="214"/>
      <c r="VXT50" s="214"/>
      <c r="VXU50" s="214"/>
      <c r="VXV50" s="214"/>
      <c r="VXW50" s="214"/>
      <c r="VXX50" s="214"/>
      <c r="VXY50" s="214"/>
      <c r="VXZ50" s="214"/>
      <c r="VYA50" s="214"/>
      <c r="VYB50" s="214"/>
      <c r="VYC50" s="214"/>
      <c r="VYD50" s="214"/>
      <c r="VYE50" s="214"/>
      <c r="VYF50" s="214"/>
      <c r="VYG50" s="214"/>
      <c r="VYH50" s="214"/>
      <c r="VYI50" s="214"/>
      <c r="VYJ50" s="214"/>
      <c r="VYK50" s="214"/>
      <c r="VYL50" s="214"/>
      <c r="VYM50" s="214"/>
      <c r="VYN50" s="214"/>
      <c r="VYO50" s="214"/>
      <c r="VYP50" s="214"/>
      <c r="VYQ50" s="214"/>
      <c r="VYR50" s="214"/>
      <c r="VYS50" s="214"/>
      <c r="VYT50" s="214"/>
      <c r="VYU50" s="214"/>
      <c r="VYV50" s="214"/>
      <c r="VYW50" s="214"/>
      <c r="VYX50" s="214"/>
      <c r="VYY50" s="214"/>
      <c r="VYZ50" s="214"/>
      <c r="VZA50" s="214"/>
      <c r="VZB50" s="214"/>
      <c r="VZC50" s="214"/>
      <c r="VZD50" s="214"/>
      <c r="VZE50" s="214"/>
      <c r="VZF50" s="214"/>
      <c r="VZG50" s="214"/>
      <c r="VZH50" s="214"/>
      <c r="VZI50" s="214"/>
      <c r="VZJ50" s="214"/>
      <c r="VZK50" s="214"/>
      <c r="VZL50" s="214"/>
      <c r="VZM50" s="214"/>
      <c r="VZN50" s="214"/>
      <c r="VZO50" s="214"/>
      <c r="VZP50" s="214"/>
      <c r="VZQ50" s="214"/>
      <c r="VZR50" s="214"/>
      <c r="VZS50" s="214"/>
      <c r="VZT50" s="214"/>
      <c r="VZU50" s="214"/>
      <c r="VZV50" s="214"/>
      <c r="VZW50" s="214"/>
      <c r="VZX50" s="214"/>
      <c r="VZY50" s="214"/>
      <c r="VZZ50" s="214"/>
      <c r="WAA50" s="214"/>
      <c r="WAB50" s="214"/>
      <c r="WAC50" s="214"/>
      <c r="WAD50" s="214"/>
      <c r="WAE50" s="214"/>
      <c r="WAF50" s="214"/>
      <c r="WAG50" s="214"/>
      <c r="WAH50" s="214"/>
      <c r="WAI50" s="214"/>
      <c r="WAJ50" s="214"/>
      <c r="WAK50" s="214"/>
      <c r="WAL50" s="214"/>
      <c r="WAM50" s="214"/>
      <c r="WAN50" s="214"/>
      <c r="WAO50" s="214"/>
      <c r="WAP50" s="214"/>
      <c r="WAQ50" s="214"/>
      <c r="WAR50" s="214"/>
      <c r="WAS50" s="214"/>
      <c r="WAT50" s="214"/>
      <c r="WAU50" s="214"/>
      <c r="WAV50" s="214"/>
      <c r="WAW50" s="214"/>
      <c r="WAX50" s="214"/>
      <c r="WAY50" s="214"/>
      <c r="WAZ50" s="214"/>
      <c r="WBA50" s="214"/>
      <c r="WBB50" s="214"/>
      <c r="WBC50" s="214"/>
      <c r="WBD50" s="214"/>
      <c r="WBE50" s="214"/>
      <c r="WBF50" s="214"/>
      <c r="WBG50" s="214"/>
      <c r="WBH50" s="214"/>
      <c r="WBI50" s="214"/>
      <c r="WBJ50" s="214"/>
      <c r="WBK50" s="214"/>
      <c r="WBL50" s="214"/>
      <c r="WBM50" s="214"/>
      <c r="WBN50" s="214"/>
      <c r="WBO50" s="214"/>
      <c r="WBP50" s="214"/>
      <c r="WBQ50" s="214"/>
      <c r="WBR50" s="214"/>
      <c r="WBS50" s="214"/>
      <c r="WBT50" s="214"/>
      <c r="WBU50" s="214"/>
      <c r="WBV50" s="214"/>
      <c r="WBW50" s="214"/>
      <c r="WBX50" s="214"/>
      <c r="WBY50" s="214"/>
      <c r="WBZ50" s="214"/>
      <c r="WCA50" s="214"/>
      <c r="WCB50" s="214"/>
      <c r="WCC50" s="214"/>
      <c r="WCD50" s="214"/>
      <c r="WCE50" s="214"/>
      <c r="WCF50" s="214"/>
      <c r="WCG50" s="214"/>
      <c r="WCH50" s="214"/>
      <c r="WCI50" s="214"/>
      <c r="WCJ50" s="214"/>
      <c r="WCK50" s="214"/>
      <c r="WCL50" s="214"/>
      <c r="WCM50" s="214"/>
      <c r="WCN50" s="214"/>
      <c r="WCO50" s="214"/>
      <c r="WCP50" s="214"/>
      <c r="WCQ50" s="214"/>
      <c r="WCR50" s="214"/>
      <c r="WCS50" s="214"/>
      <c r="WCT50" s="214"/>
      <c r="WCU50" s="214"/>
      <c r="WCV50" s="214"/>
      <c r="WCW50" s="214"/>
      <c r="WCX50" s="214"/>
      <c r="WCY50" s="214"/>
      <c r="WCZ50" s="214"/>
      <c r="WDA50" s="214"/>
      <c r="WDB50" s="214"/>
      <c r="WDC50" s="214"/>
      <c r="WDD50" s="214"/>
      <c r="WDE50" s="214"/>
      <c r="WDF50" s="214"/>
      <c r="WDG50" s="214"/>
      <c r="WDH50" s="214"/>
      <c r="WDI50" s="214"/>
      <c r="WDJ50" s="214"/>
      <c r="WDK50" s="214"/>
      <c r="WDL50" s="214"/>
      <c r="WDM50" s="214"/>
      <c r="WDN50" s="214"/>
      <c r="WDO50" s="214"/>
      <c r="WDP50" s="214"/>
      <c r="WDQ50" s="214"/>
      <c r="WDR50" s="214"/>
      <c r="WDS50" s="214"/>
      <c r="WDT50" s="214"/>
      <c r="WDU50" s="214"/>
      <c r="WDV50" s="214"/>
      <c r="WDW50" s="214"/>
      <c r="WDX50" s="214"/>
      <c r="WDY50" s="214"/>
      <c r="WDZ50" s="214"/>
      <c r="WEA50" s="214"/>
      <c r="WEB50" s="214"/>
      <c r="WEC50" s="214"/>
      <c r="WED50" s="214"/>
      <c r="WEE50" s="214"/>
      <c r="WEF50" s="214"/>
      <c r="WEG50" s="214"/>
      <c r="WEH50" s="214"/>
      <c r="WEI50" s="214"/>
      <c r="WEJ50" s="214"/>
      <c r="WEK50" s="214"/>
      <c r="WEL50" s="214"/>
      <c r="WEM50" s="214"/>
      <c r="WEN50" s="214"/>
      <c r="WEO50" s="214"/>
      <c r="WEP50" s="214"/>
      <c r="WEQ50" s="214"/>
      <c r="WER50" s="214"/>
      <c r="WES50" s="214"/>
      <c r="WET50" s="214"/>
      <c r="WEU50" s="214"/>
      <c r="WEV50" s="214"/>
      <c r="WEW50" s="214"/>
      <c r="WEX50" s="214"/>
      <c r="WEY50" s="214"/>
      <c r="WEZ50" s="214"/>
      <c r="WFA50" s="214"/>
      <c r="WFB50" s="214"/>
      <c r="WFC50" s="214"/>
      <c r="WFD50" s="214"/>
      <c r="WFE50" s="214"/>
      <c r="WFF50" s="214"/>
      <c r="WFG50" s="214"/>
      <c r="WFH50" s="214"/>
      <c r="WFI50" s="214"/>
      <c r="WFJ50" s="214"/>
      <c r="WFK50" s="214"/>
      <c r="WFL50" s="214"/>
      <c r="WFM50" s="214"/>
      <c r="WFN50" s="214"/>
      <c r="WFO50" s="214"/>
      <c r="WFP50" s="214"/>
      <c r="WFQ50" s="214"/>
      <c r="WFR50" s="214"/>
      <c r="WFS50" s="214"/>
      <c r="WFT50" s="214"/>
      <c r="WFU50" s="214"/>
      <c r="WFV50" s="214"/>
      <c r="WFW50" s="214"/>
      <c r="WFX50" s="214"/>
      <c r="WFY50" s="214"/>
      <c r="WFZ50" s="214"/>
      <c r="WGA50" s="214"/>
      <c r="WGB50" s="214"/>
      <c r="WGC50" s="214"/>
      <c r="WGD50" s="214"/>
      <c r="WGE50" s="214"/>
      <c r="WGF50" s="214"/>
      <c r="WGG50" s="214"/>
      <c r="WGH50" s="214"/>
      <c r="WGI50" s="214"/>
      <c r="WGJ50" s="214"/>
      <c r="WGK50" s="214"/>
      <c r="WGL50" s="214"/>
      <c r="WGM50" s="214"/>
      <c r="WGN50" s="214"/>
      <c r="WGO50" s="214"/>
      <c r="WGP50" s="214"/>
      <c r="WGQ50" s="214"/>
      <c r="WGR50" s="214"/>
      <c r="WGS50" s="214"/>
      <c r="WGT50" s="214"/>
      <c r="WGU50" s="214"/>
      <c r="WGV50" s="214"/>
      <c r="WGW50" s="214"/>
      <c r="WGX50" s="214"/>
      <c r="WGY50" s="214"/>
      <c r="WGZ50" s="214"/>
      <c r="WHA50" s="214"/>
      <c r="WHB50" s="214"/>
      <c r="WHC50" s="214"/>
      <c r="WHD50" s="214"/>
      <c r="WHE50" s="214"/>
      <c r="WHF50" s="214"/>
      <c r="WHG50" s="214"/>
      <c r="WHH50" s="214"/>
      <c r="WHI50" s="214"/>
      <c r="WHJ50" s="214"/>
      <c r="WHK50" s="214"/>
      <c r="WHL50" s="214"/>
      <c r="WHM50" s="214"/>
      <c r="WHN50" s="214"/>
      <c r="WHO50" s="214"/>
      <c r="WHP50" s="214"/>
      <c r="WHQ50" s="214"/>
      <c r="WHR50" s="214"/>
      <c r="WHS50" s="214"/>
      <c r="WHT50" s="214"/>
      <c r="WHU50" s="214"/>
      <c r="WHV50" s="214"/>
      <c r="WHW50" s="214"/>
      <c r="WHX50" s="214"/>
      <c r="WHY50" s="214"/>
      <c r="WHZ50" s="214"/>
      <c r="WIA50" s="214"/>
      <c r="WIB50" s="214"/>
      <c r="WIC50" s="214"/>
      <c r="WID50" s="214"/>
      <c r="WIE50" s="214"/>
      <c r="WIF50" s="214"/>
      <c r="WIG50" s="214"/>
      <c r="WIH50" s="214"/>
      <c r="WII50" s="214"/>
      <c r="WIJ50" s="214"/>
      <c r="WIK50" s="214"/>
      <c r="WIL50" s="214"/>
      <c r="WIM50" s="214"/>
      <c r="WIN50" s="214"/>
      <c r="WIO50" s="214"/>
      <c r="WIP50" s="214"/>
      <c r="WIQ50" s="214"/>
      <c r="WIR50" s="214"/>
      <c r="WIS50" s="214"/>
      <c r="WIT50" s="214"/>
      <c r="WIU50" s="214"/>
      <c r="WIV50" s="214"/>
      <c r="WIW50" s="214"/>
      <c r="WIX50" s="214"/>
      <c r="WIY50" s="214"/>
      <c r="WIZ50" s="214"/>
      <c r="WJA50" s="214"/>
      <c r="WJB50" s="214"/>
      <c r="WJC50" s="214"/>
      <c r="WJD50" s="214"/>
      <c r="WJE50" s="214"/>
      <c r="WJF50" s="214"/>
      <c r="WJG50" s="214"/>
      <c r="WJH50" s="214"/>
      <c r="WJI50" s="214"/>
      <c r="WJJ50" s="214"/>
      <c r="WJK50" s="214"/>
      <c r="WJL50" s="214"/>
      <c r="WJM50" s="214"/>
      <c r="WJN50" s="214"/>
      <c r="WJO50" s="214"/>
      <c r="WJP50" s="214"/>
      <c r="WJQ50" s="214"/>
      <c r="WJR50" s="214"/>
      <c r="WJS50" s="214"/>
      <c r="WJT50" s="214"/>
      <c r="WJU50" s="214"/>
      <c r="WJV50" s="214"/>
      <c r="WJW50" s="214"/>
      <c r="WJX50" s="214"/>
      <c r="WJY50" s="214"/>
      <c r="WJZ50" s="214"/>
      <c r="WKA50" s="214"/>
      <c r="WKB50" s="214"/>
      <c r="WKC50" s="214"/>
      <c r="WKD50" s="214"/>
      <c r="WKE50" s="214"/>
      <c r="WKF50" s="214"/>
      <c r="WKG50" s="214"/>
      <c r="WKH50" s="214"/>
      <c r="WKI50" s="214"/>
      <c r="WKJ50" s="214"/>
      <c r="WKK50" s="214"/>
      <c r="WKL50" s="214"/>
      <c r="WKM50" s="214"/>
      <c r="WKN50" s="214"/>
      <c r="WKO50" s="214"/>
      <c r="WKP50" s="214"/>
      <c r="WKQ50" s="214"/>
      <c r="WKR50" s="214"/>
      <c r="WKS50" s="214"/>
      <c r="WKT50" s="214"/>
      <c r="WKU50" s="214"/>
      <c r="WKV50" s="214"/>
      <c r="WKW50" s="214"/>
      <c r="WKX50" s="214"/>
      <c r="WKY50" s="214"/>
      <c r="WKZ50" s="214"/>
      <c r="WLA50" s="214"/>
      <c r="WLB50" s="214"/>
      <c r="WLC50" s="214"/>
      <c r="WLD50" s="214"/>
      <c r="WLE50" s="214"/>
      <c r="WLF50" s="214"/>
      <c r="WLG50" s="214"/>
      <c r="WLH50" s="214"/>
      <c r="WLI50" s="214"/>
      <c r="WLJ50" s="214"/>
      <c r="WLK50" s="214"/>
      <c r="WLL50" s="214"/>
      <c r="WLM50" s="214"/>
      <c r="WLN50" s="214"/>
      <c r="WLO50" s="214"/>
      <c r="WLP50" s="214"/>
      <c r="WLQ50" s="214"/>
      <c r="WLR50" s="214"/>
      <c r="WLS50" s="214"/>
      <c r="WLT50" s="214"/>
      <c r="WLU50" s="214"/>
      <c r="WLV50" s="214"/>
      <c r="WLW50" s="214"/>
      <c r="WLX50" s="214"/>
      <c r="WLY50" s="214"/>
      <c r="WLZ50" s="214"/>
      <c r="WMA50" s="214"/>
      <c r="WMB50" s="214"/>
      <c r="WMC50" s="214"/>
      <c r="WMD50" s="214"/>
      <c r="WME50" s="214"/>
      <c r="WMF50" s="214"/>
      <c r="WMG50" s="214"/>
      <c r="WMH50" s="214"/>
      <c r="WMI50" s="214"/>
      <c r="WMJ50" s="214"/>
      <c r="WMK50" s="214"/>
      <c r="WML50" s="214"/>
      <c r="WMM50" s="214"/>
      <c r="WMN50" s="214"/>
      <c r="WMO50" s="214"/>
      <c r="WMP50" s="214"/>
      <c r="WMQ50" s="214"/>
      <c r="WMR50" s="214"/>
      <c r="WMS50" s="214"/>
      <c r="WMT50" s="214"/>
      <c r="WMU50" s="214"/>
      <c r="WMV50" s="214"/>
      <c r="WMW50" s="214"/>
      <c r="WMX50" s="214"/>
      <c r="WMY50" s="214"/>
      <c r="WMZ50" s="214"/>
      <c r="WNA50" s="214"/>
      <c r="WNB50" s="214"/>
      <c r="WNC50" s="214"/>
      <c r="WND50" s="214"/>
      <c r="WNE50" s="214"/>
      <c r="WNF50" s="214"/>
      <c r="WNG50" s="214"/>
      <c r="WNH50" s="214"/>
      <c r="WNI50" s="214"/>
      <c r="WNJ50" s="214"/>
      <c r="WNK50" s="214"/>
      <c r="WNL50" s="214"/>
      <c r="WNM50" s="214"/>
      <c r="WNN50" s="214"/>
      <c r="WNO50" s="214"/>
      <c r="WNP50" s="214"/>
      <c r="WNQ50" s="214"/>
      <c r="WNR50" s="214"/>
      <c r="WNS50" s="214"/>
      <c r="WNT50" s="214"/>
      <c r="WNU50" s="214"/>
      <c r="WNV50" s="214"/>
      <c r="WNW50" s="214"/>
      <c r="WNX50" s="214"/>
      <c r="WNY50" s="214"/>
      <c r="WNZ50" s="214"/>
      <c r="WOA50" s="214"/>
      <c r="WOB50" s="214"/>
      <c r="WOC50" s="214"/>
      <c r="WOD50" s="214"/>
      <c r="WOE50" s="214"/>
      <c r="WOF50" s="214"/>
      <c r="WOG50" s="214"/>
      <c r="WOH50" s="214"/>
      <c r="WOI50" s="214"/>
      <c r="WOJ50" s="214"/>
      <c r="WOK50" s="214"/>
      <c r="WOL50" s="214"/>
      <c r="WOM50" s="214"/>
      <c r="WON50" s="214"/>
      <c r="WOO50" s="214"/>
      <c r="WOP50" s="214"/>
      <c r="WOQ50" s="214"/>
      <c r="WOR50" s="214"/>
      <c r="WOS50" s="214"/>
      <c r="WOT50" s="214"/>
      <c r="WOU50" s="214"/>
      <c r="WOV50" s="214"/>
      <c r="WOW50" s="214"/>
      <c r="WOX50" s="214"/>
      <c r="WOY50" s="214"/>
      <c r="WOZ50" s="214"/>
      <c r="WPA50" s="214"/>
      <c r="WPB50" s="214"/>
      <c r="WPC50" s="214"/>
      <c r="WPD50" s="214"/>
      <c r="WPE50" s="214"/>
      <c r="WPF50" s="214"/>
      <c r="WPG50" s="214"/>
      <c r="WPH50" s="214"/>
      <c r="WPI50" s="214"/>
      <c r="WPJ50" s="214"/>
      <c r="WPK50" s="214"/>
      <c r="WPL50" s="214"/>
      <c r="WPM50" s="214"/>
      <c r="WPN50" s="214"/>
      <c r="WPO50" s="214"/>
      <c r="WPP50" s="214"/>
      <c r="WPQ50" s="214"/>
      <c r="WPR50" s="214"/>
      <c r="WPS50" s="214"/>
      <c r="WPT50" s="214"/>
      <c r="WPU50" s="214"/>
      <c r="WPV50" s="214"/>
      <c r="WPW50" s="214"/>
      <c r="WPX50" s="214"/>
      <c r="WPY50" s="214"/>
      <c r="WPZ50" s="214"/>
      <c r="WQA50" s="214"/>
      <c r="WQB50" s="214"/>
      <c r="WQC50" s="214"/>
      <c r="WQD50" s="214"/>
      <c r="WQE50" s="214"/>
      <c r="WQF50" s="214"/>
      <c r="WQG50" s="214"/>
      <c r="WQH50" s="214"/>
      <c r="WQI50" s="214"/>
      <c r="WQJ50" s="214"/>
      <c r="WQK50" s="214"/>
      <c r="WQL50" s="214"/>
      <c r="WQM50" s="214"/>
      <c r="WQN50" s="214"/>
      <c r="WQO50" s="214"/>
      <c r="WQP50" s="214"/>
      <c r="WQQ50" s="214"/>
      <c r="WQR50" s="214"/>
      <c r="WQS50" s="214"/>
      <c r="WQT50" s="214"/>
      <c r="WQU50" s="214"/>
      <c r="WQV50" s="214"/>
      <c r="WQW50" s="214"/>
      <c r="WQX50" s="214"/>
      <c r="WQY50" s="214"/>
      <c r="WQZ50" s="214"/>
      <c r="WRA50" s="214"/>
      <c r="WRB50" s="214"/>
      <c r="WRC50" s="214"/>
      <c r="WRD50" s="214"/>
      <c r="WRE50" s="214"/>
      <c r="WRF50" s="214"/>
      <c r="WRG50" s="214"/>
      <c r="WRH50" s="214"/>
      <c r="WRI50" s="214"/>
      <c r="WRJ50" s="214"/>
      <c r="WRK50" s="214"/>
      <c r="WRL50" s="214"/>
      <c r="WRM50" s="214"/>
      <c r="WRN50" s="214"/>
      <c r="WRO50" s="214"/>
      <c r="WRP50" s="214"/>
      <c r="WRQ50" s="214"/>
      <c r="WRR50" s="214"/>
      <c r="WRS50" s="214"/>
      <c r="WRT50" s="214"/>
      <c r="WRU50" s="214"/>
      <c r="WRV50" s="214"/>
      <c r="WRW50" s="214"/>
      <c r="WRX50" s="214"/>
      <c r="WRY50" s="214"/>
      <c r="WRZ50" s="214"/>
      <c r="WSA50" s="214"/>
      <c r="WSB50" s="214"/>
      <c r="WSC50" s="214"/>
      <c r="WSD50" s="214"/>
      <c r="WSE50" s="214"/>
      <c r="WSF50" s="214"/>
      <c r="WSG50" s="214"/>
      <c r="WSH50" s="214"/>
      <c r="WSI50" s="214"/>
      <c r="WSJ50" s="214"/>
      <c r="WSK50" s="214"/>
      <c r="WSL50" s="214"/>
      <c r="WSM50" s="214"/>
      <c r="WSN50" s="214"/>
      <c r="WSO50" s="214"/>
      <c r="WSP50" s="214"/>
      <c r="WSQ50" s="214"/>
      <c r="WSR50" s="214"/>
      <c r="WSS50" s="214"/>
      <c r="WST50" s="214"/>
      <c r="WSU50" s="214"/>
      <c r="WSV50" s="214"/>
      <c r="WSW50" s="214"/>
      <c r="WSX50" s="214"/>
      <c r="WSY50" s="214"/>
      <c r="WSZ50" s="214"/>
      <c r="WTA50" s="214"/>
      <c r="WTB50" s="214"/>
      <c r="WTC50" s="214"/>
      <c r="WTD50" s="214"/>
      <c r="WTE50" s="214"/>
      <c r="WTF50" s="214"/>
      <c r="WTG50" s="214"/>
      <c r="WTH50" s="214"/>
      <c r="WTI50" s="214"/>
      <c r="WTJ50" s="214"/>
      <c r="WTK50" s="214"/>
      <c r="WTL50" s="214"/>
      <c r="WTM50" s="214"/>
      <c r="WTN50" s="214"/>
      <c r="WTO50" s="214"/>
      <c r="WTP50" s="214"/>
      <c r="WTQ50" s="214"/>
      <c r="WTR50" s="214"/>
      <c r="WTS50" s="214"/>
      <c r="WTT50" s="214"/>
      <c r="WTU50" s="214"/>
      <c r="WTV50" s="214"/>
      <c r="WTW50" s="214"/>
      <c r="WTX50" s="214"/>
      <c r="WTY50" s="214"/>
      <c r="WTZ50" s="214"/>
      <c r="WUA50" s="214"/>
      <c r="WUB50" s="214"/>
      <c r="WUC50" s="214"/>
      <c r="WUD50" s="214"/>
      <c r="WUE50" s="214"/>
      <c r="WUF50" s="214"/>
      <c r="WUG50" s="214"/>
      <c r="WUH50" s="214"/>
      <c r="WUI50" s="214"/>
      <c r="WUJ50" s="214"/>
      <c r="WUK50" s="214"/>
      <c r="WUL50" s="214"/>
      <c r="WUM50" s="214"/>
      <c r="WUN50" s="214"/>
      <c r="WUO50" s="214"/>
      <c r="WUP50" s="214"/>
      <c r="WUQ50" s="214"/>
      <c r="WUR50" s="214"/>
      <c r="WUS50" s="214"/>
      <c r="WUT50" s="214"/>
      <c r="WUU50" s="214"/>
      <c r="WUV50" s="214"/>
      <c r="WUW50" s="214"/>
      <c r="WUX50" s="214"/>
      <c r="WUY50" s="214"/>
      <c r="WUZ50" s="214"/>
      <c r="WVA50" s="214"/>
      <c r="WVB50" s="214"/>
      <c r="WVC50" s="214"/>
      <c r="WVD50" s="214"/>
      <c r="WVE50" s="214"/>
      <c r="WVF50" s="214"/>
      <c r="WVG50" s="214"/>
      <c r="WVH50" s="214"/>
      <c r="WVI50" s="214"/>
      <c r="WVJ50" s="214"/>
      <c r="WVK50" s="214"/>
      <c r="WVL50" s="214"/>
      <c r="WVM50" s="214"/>
      <c r="WVN50" s="214"/>
      <c r="WVO50" s="214"/>
      <c r="WVP50" s="214"/>
      <c r="WVQ50" s="214"/>
      <c r="WVR50" s="214"/>
      <c r="WVS50" s="214"/>
      <c r="WVT50" s="214"/>
      <c r="WVU50" s="214"/>
      <c r="WVV50" s="214"/>
      <c r="WVW50" s="214"/>
    </row>
    <row r="51" spans="1:16143" s="213" customFormat="1" ht="30" customHeight="1">
      <c r="A51" s="222"/>
      <c r="B51" s="222"/>
      <c r="C51" s="222"/>
      <c r="D51" s="222"/>
      <c r="E51" s="222"/>
      <c r="F51" s="222"/>
      <c r="G51" s="222"/>
      <c r="H51" s="222"/>
      <c r="I51" s="222"/>
      <c r="J51" s="222"/>
      <c r="K51" s="222"/>
      <c r="L51" s="222"/>
      <c r="M51" s="222"/>
      <c r="O51" s="214"/>
      <c r="P51" s="214"/>
      <c r="Q51" s="214"/>
      <c r="R51" s="214"/>
      <c r="S51" s="214"/>
      <c r="T51" s="214"/>
      <c r="U51" s="214"/>
      <c r="V51" s="214"/>
      <c r="W51" s="214"/>
      <c r="X51" s="214"/>
      <c r="Y51" s="214"/>
      <c r="Z51" s="214"/>
      <c r="AA51" s="214"/>
      <c r="AB51" s="214"/>
      <c r="AC51" s="214"/>
      <c r="AD51" s="214"/>
      <c r="AE51" s="214"/>
      <c r="AF51" s="214"/>
      <c r="AG51" s="214"/>
      <c r="AH51" s="214"/>
      <c r="AI51" s="214"/>
      <c r="AJ51" s="214"/>
      <c r="AK51" s="214"/>
      <c r="AL51" s="214"/>
      <c r="AM51" s="214"/>
      <c r="AN51" s="214"/>
      <c r="AO51" s="214"/>
      <c r="AP51" s="214"/>
      <c r="AQ51" s="214"/>
      <c r="AR51" s="214"/>
      <c r="AS51" s="214"/>
      <c r="AT51" s="214"/>
      <c r="AU51" s="214"/>
      <c r="AV51" s="214"/>
      <c r="AW51" s="214"/>
      <c r="AX51" s="214"/>
      <c r="AY51" s="214"/>
      <c r="AZ51" s="214"/>
      <c r="BA51" s="214"/>
      <c r="BB51" s="214"/>
      <c r="BC51" s="214"/>
      <c r="BD51" s="214"/>
      <c r="BE51" s="214"/>
      <c r="BF51" s="214"/>
      <c r="BG51" s="214"/>
      <c r="BH51" s="214"/>
      <c r="BI51" s="214"/>
      <c r="BJ51" s="214"/>
      <c r="BK51" s="214"/>
      <c r="BL51" s="214"/>
      <c r="BM51" s="214"/>
      <c r="BN51" s="214"/>
      <c r="BO51" s="214"/>
      <c r="BP51" s="214"/>
      <c r="BQ51" s="214"/>
      <c r="BR51" s="214"/>
      <c r="BS51" s="214"/>
      <c r="BT51" s="214"/>
      <c r="BU51" s="214"/>
      <c r="BV51" s="214"/>
      <c r="BW51" s="214"/>
      <c r="BX51" s="214"/>
      <c r="BY51" s="214"/>
      <c r="BZ51" s="214"/>
      <c r="CA51" s="214"/>
      <c r="CB51" s="214"/>
      <c r="CC51" s="214"/>
      <c r="CD51" s="214"/>
      <c r="CE51" s="214"/>
      <c r="CF51" s="214"/>
      <c r="CG51" s="214"/>
      <c r="CH51" s="214"/>
      <c r="CI51" s="214"/>
      <c r="CJ51" s="214"/>
      <c r="CK51" s="214"/>
      <c r="CL51" s="214"/>
      <c r="CM51" s="214"/>
      <c r="CN51" s="214"/>
      <c r="CO51" s="214"/>
      <c r="CP51" s="214"/>
      <c r="CQ51" s="214"/>
      <c r="CR51" s="214"/>
      <c r="CS51" s="214"/>
      <c r="CT51" s="214"/>
      <c r="CU51" s="214"/>
      <c r="CV51" s="214"/>
      <c r="CW51" s="214"/>
      <c r="CX51" s="214"/>
      <c r="CY51" s="214"/>
      <c r="CZ51" s="214"/>
      <c r="DA51" s="214"/>
      <c r="DB51" s="214"/>
      <c r="DC51" s="214"/>
      <c r="DD51" s="214"/>
      <c r="DE51" s="214"/>
      <c r="DF51" s="214"/>
      <c r="DG51" s="214"/>
      <c r="DH51" s="214"/>
      <c r="DI51" s="214"/>
      <c r="DJ51" s="214"/>
      <c r="DK51" s="214"/>
      <c r="DL51" s="214"/>
      <c r="DM51" s="214"/>
      <c r="DN51" s="214"/>
      <c r="DO51" s="214"/>
      <c r="DP51" s="214"/>
      <c r="DQ51" s="214"/>
      <c r="DR51" s="214"/>
      <c r="DS51" s="214"/>
      <c r="DT51" s="214"/>
      <c r="DU51" s="214"/>
      <c r="DV51" s="214"/>
      <c r="DW51" s="214"/>
      <c r="DX51" s="214"/>
      <c r="DY51" s="214"/>
      <c r="DZ51" s="214"/>
      <c r="EA51" s="214"/>
      <c r="EB51" s="214"/>
      <c r="EC51" s="214"/>
      <c r="ED51" s="214"/>
      <c r="EE51" s="214"/>
      <c r="EF51" s="214"/>
      <c r="EG51" s="214"/>
      <c r="EH51" s="214"/>
      <c r="EI51" s="214"/>
      <c r="EJ51" s="214"/>
      <c r="EK51" s="214"/>
      <c r="EL51" s="214"/>
      <c r="EM51" s="214"/>
      <c r="EN51" s="214"/>
      <c r="EO51" s="214"/>
      <c r="EP51" s="214"/>
      <c r="EQ51" s="214"/>
      <c r="ER51" s="214"/>
      <c r="ES51" s="214"/>
      <c r="ET51" s="214"/>
      <c r="EU51" s="214"/>
      <c r="EV51" s="214"/>
      <c r="EW51" s="214"/>
      <c r="EX51" s="214"/>
      <c r="EY51" s="214"/>
      <c r="EZ51" s="214"/>
      <c r="FA51" s="214"/>
      <c r="FB51" s="214"/>
      <c r="FC51" s="214"/>
      <c r="FD51" s="214"/>
      <c r="FE51" s="214"/>
      <c r="FF51" s="214"/>
      <c r="FG51" s="214"/>
      <c r="FH51" s="214"/>
      <c r="FI51" s="214"/>
      <c r="FJ51" s="214"/>
      <c r="FK51" s="214"/>
      <c r="FL51" s="214"/>
      <c r="FM51" s="214"/>
      <c r="FN51" s="214"/>
      <c r="FO51" s="214"/>
      <c r="FP51" s="214"/>
      <c r="FQ51" s="214"/>
      <c r="FR51" s="214"/>
      <c r="FS51" s="214"/>
      <c r="FT51" s="214"/>
      <c r="FU51" s="214"/>
      <c r="FV51" s="214"/>
      <c r="FW51" s="214"/>
      <c r="FX51" s="214"/>
      <c r="FY51" s="214"/>
      <c r="FZ51" s="214"/>
      <c r="GA51" s="214"/>
      <c r="GB51" s="214"/>
      <c r="GC51" s="214"/>
      <c r="GD51" s="214"/>
      <c r="GE51" s="214"/>
      <c r="GF51" s="214"/>
      <c r="GG51" s="214"/>
      <c r="GH51" s="214"/>
      <c r="GI51" s="214"/>
      <c r="GJ51" s="214"/>
      <c r="GK51" s="214"/>
      <c r="GL51" s="214"/>
      <c r="GM51" s="214"/>
      <c r="GN51" s="214"/>
      <c r="GO51" s="214"/>
      <c r="GP51" s="214"/>
      <c r="GQ51" s="214"/>
      <c r="GR51" s="214"/>
      <c r="GS51" s="214"/>
      <c r="GT51" s="214"/>
      <c r="GU51" s="214"/>
      <c r="GV51" s="214"/>
      <c r="GW51" s="214"/>
      <c r="GX51" s="214"/>
      <c r="GY51" s="214"/>
      <c r="GZ51" s="214"/>
      <c r="HA51" s="214"/>
      <c r="HB51" s="214"/>
      <c r="HC51" s="214"/>
      <c r="HD51" s="214"/>
      <c r="HE51" s="214"/>
      <c r="HF51" s="214"/>
      <c r="HG51" s="214"/>
      <c r="HH51" s="214"/>
      <c r="HI51" s="214"/>
      <c r="HJ51" s="214"/>
      <c r="HK51" s="214"/>
      <c r="HL51" s="214"/>
      <c r="HM51" s="214"/>
      <c r="HN51" s="214"/>
      <c r="HO51" s="214"/>
      <c r="HP51" s="214"/>
      <c r="HQ51" s="214"/>
      <c r="HR51" s="214"/>
      <c r="HS51" s="214"/>
      <c r="HT51" s="214"/>
      <c r="HU51" s="214"/>
      <c r="HV51" s="214"/>
      <c r="HW51" s="214"/>
      <c r="HX51" s="214"/>
      <c r="HY51" s="214"/>
      <c r="HZ51" s="214"/>
      <c r="IA51" s="214"/>
      <c r="IB51" s="214"/>
      <c r="IC51" s="214"/>
      <c r="ID51" s="214"/>
      <c r="IE51" s="214"/>
      <c r="IF51" s="214"/>
      <c r="IG51" s="214"/>
      <c r="IH51" s="214"/>
      <c r="II51" s="214"/>
      <c r="IJ51" s="214"/>
      <c r="IK51" s="214"/>
      <c r="IL51" s="214"/>
      <c r="IM51" s="214"/>
      <c r="IN51" s="214"/>
      <c r="IO51" s="214"/>
      <c r="IP51" s="214"/>
      <c r="IQ51" s="214"/>
      <c r="IR51" s="214"/>
      <c r="IS51" s="214"/>
      <c r="IT51" s="214"/>
      <c r="IU51" s="214"/>
      <c r="IV51" s="214"/>
      <c r="IW51" s="214"/>
      <c r="IX51" s="214"/>
      <c r="IY51" s="214"/>
      <c r="IZ51" s="214"/>
      <c r="JA51" s="214"/>
      <c r="JB51" s="214"/>
      <c r="JC51" s="214"/>
      <c r="JD51" s="214"/>
      <c r="JE51" s="214"/>
      <c r="JF51" s="214"/>
      <c r="JG51" s="214"/>
      <c r="JH51" s="214"/>
      <c r="JI51" s="214"/>
      <c r="JJ51" s="214"/>
      <c r="JK51" s="214"/>
      <c r="JL51" s="214"/>
      <c r="JM51" s="214"/>
      <c r="JN51" s="214"/>
      <c r="JO51" s="214"/>
      <c r="JP51" s="214"/>
      <c r="JQ51" s="214"/>
      <c r="JR51" s="214"/>
      <c r="JS51" s="214"/>
      <c r="JT51" s="214"/>
      <c r="JU51" s="214"/>
      <c r="JV51" s="214"/>
      <c r="JW51" s="214"/>
      <c r="JX51" s="214"/>
      <c r="JY51" s="214"/>
      <c r="JZ51" s="214"/>
      <c r="KA51" s="214"/>
      <c r="KB51" s="214"/>
      <c r="KC51" s="214"/>
      <c r="KD51" s="214"/>
      <c r="KE51" s="214"/>
      <c r="KF51" s="214"/>
      <c r="KG51" s="214"/>
      <c r="KH51" s="214"/>
      <c r="KI51" s="214"/>
      <c r="KJ51" s="214"/>
      <c r="KK51" s="214"/>
      <c r="KL51" s="214"/>
      <c r="KM51" s="214"/>
      <c r="KN51" s="214"/>
      <c r="KO51" s="214"/>
      <c r="KP51" s="214"/>
      <c r="KQ51" s="214"/>
      <c r="KR51" s="214"/>
      <c r="KS51" s="214"/>
      <c r="KT51" s="214"/>
      <c r="KU51" s="214"/>
      <c r="KV51" s="214"/>
      <c r="KW51" s="214"/>
      <c r="KX51" s="214"/>
      <c r="KY51" s="214"/>
      <c r="KZ51" s="214"/>
      <c r="LA51" s="214"/>
      <c r="LB51" s="214"/>
      <c r="LC51" s="214"/>
      <c r="LD51" s="214"/>
      <c r="LE51" s="214"/>
      <c r="LF51" s="214"/>
      <c r="LG51" s="214"/>
      <c r="LH51" s="214"/>
      <c r="LI51" s="214"/>
      <c r="LJ51" s="214"/>
      <c r="LK51" s="214"/>
      <c r="LL51" s="214"/>
      <c r="LM51" s="214"/>
      <c r="LN51" s="214"/>
      <c r="LO51" s="214"/>
      <c r="LP51" s="214"/>
      <c r="LQ51" s="214"/>
      <c r="LR51" s="214"/>
      <c r="LS51" s="214"/>
      <c r="LT51" s="214"/>
      <c r="LU51" s="214"/>
      <c r="LV51" s="214"/>
      <c r="LW51" s="214"/>
      <c r="LX51" s="214"/>
      <c r="LY51" s="214"/>
      <c r="LZ51" s="214"/>
      <c r="MA51" s="214"/>
      <c r="MB51" s="214"/>
      <c r="MC51" s="214"/>
      <c r="MD51" s="214"/>
      <c r="ME51" s="214"/>
      <c r="MF51" s="214"/>
      <c r="MG51" s="214"/>
      <c r="MH51" s="214"/>
      <c r="MI51" s="214"/>
      <c r="MJ51" s="214"/>
      <c r="MK51" s="214"/>
      <c r="ML51" s="214"/>
      <c r="MM51" s="214"/>
      <c r="MN51" s="214"/>
      <c r="MO51" s="214"/>
      <c r="MP51" s="214"/>
      <c r="MQ51" s="214"/>
      <c r="MR51" s="214"/>
      <c r="MS51" s="214"/>
      <c r="MT51" s="214"/>
      <c r="MU51" s="214"/>
      <c r="MV51" s="214"/>
      <c r="MW51" s="214"/>
      <c r="MX51" s="214"/>
      <c r="MY51" s="214"/>
      <c r="MZ51" s="214"/>
      <c r="NA51" s="214"/>
      <c r="NB51" s="214"/>
      <c r="NC51" s="214"/>
      <c r="ND51" s="214"/>
      <c r="NE51" s="214"/>
      <c r="NF51" s="214"/>
      <c r="NG51" s="214"/>
      <c r="NH51" s="214"/>
      <c r="NI51" s="214"/>
      <c r="NJ51" s="214"/>
      <c r="NK51" s="214"/>
      <c r="NL51" s="214"/>
      <c r="NM51" s="214"/>
      <c r="NN51" s="214"/>
      <c r="NO51" s="214"/>
      <c r="NP51" s="214"/>
      <c r="NQ51" s="214"/>
      <c r="NR51" s="214"/>
      <c r="NS51" s="214"/>
      <c r="NT51" s="214"/>
      <c r="NU51" s="214"/>
      <c r="NV51" s="214"/>
      <c r="NW51" s="214"/>
      <c r="NX51" s="214"/>
      <c r="NY51" s="214"/>
      <c r="NZ51" s="214"/>
      <c r="OA51" s="214"/>
      <c r="OB51" s="214"/>
      <c r="OC51" s="214"/>
      <c r="OD51" s="214"/>
      <c r="OE51" s="214"/>
      <c r="OF51" s="214"/>
      <c r="OG51" s="214"/>
      <c r="OH51" s="214"/>
      <c r="OI51" s="214"/>
      <c r="OJ51" s="214"/>
      <c r="OK51" s="214"/>
      <c r="OL51" s="214"/>
      <c r="OM51" s="214"/>
      <c r="ON51" s="214"/>
      <c r="OO51" s="214"/>
      <c r="OP51" s="214"/>
      <c r="OQ51" s="214"/>
      <c r="OR51" s="214"/>
      <c r="OS51" s="214"/>
      <c r="OT51" s="214"/>
      <c r="OU51" s="214"/>
      <c r="OV51" s="214"/>
      <c r="OW51" s="214"/>
      <c r="OX51" s="214"/>
      <c r="OY51" s="214"/>
      <c r="OZ51" s="214"/>
      <c r="PA51" s="214"/>
      <c r="PB51" s="214"/>
      <c r="PC51" s="214"/>
      <c r="PD51" s="214"/>
      <c r="PE51" s="214"/>
      <c r="PF51" s="214"/>
      <c r="PG51" s="214"/>
      <c r="PH51" s="214"/>
      <c r="PI51" s="214"/>
      <c r="PJ51" s="214"/>
      <c r="PK51" s="214"/>
      <c r="PL51" s="214"/>
      <c r="PM51" s="214"/>
      <c r="PN51" s="214"/>
      <c r="PO51" s="214"/>
      <c r="PP51" s="214"/>
      <c r="PQ51" s="214"/>
      <c r="PR51" s="214"/>
      <c r="PS51" s="214"/>
      <c r="PT51" s="214"/>
      <c r="PU51" s="214"/>
      <c r="PV51" s="214"/>
      <c r="PW51" s="214"/>
      <c r="PX51" s="214"/>
      <c r="PY51" s="214"/>
      <c r="PZ51" s="214"/>
      <c r="QA51" s="214"/>
      <c r="QB51" s="214"/>
      <c r="QC51" s="214"/>
      <c r="QD51" s="214"/>
      <c r="QE51" s="214"/>
      <c r="QF51" s="214"/>
      <c r="QG51" s="214"/>
      <c r="QH51" s="214"/>
      <c r="QI51" s="214"/>
      <c r="QJ51" s="214"/>
      <c r="QK51" s="214"/>
      <c r="QL51" s="214"/>
      <c r="QM51" s="214"/>
      <c r="QN51" s="214"/>
      <c r="QO51" s="214"/>
      <c r="QP51" s="214"/>
      <c r="QQ51" s="214"/>
      <c r="QR51" s="214"/>
      <c r="QS51" s="214"/>
      <c r="QT51" s="214"/>
      <c r="QU51" s="214"/>
      <c r="QV51" s="214"/>
      <c r="QW51" s="214"/>
      <c r="QX51" s="214"/>
      <c r="QY51" s="214"/>
      <c r="QZ51" s="214"/>
      <c r="RA51" s="214"/>
      <c r="RB51" s="214"/>
      <c r="RC51" s="214"/>
      <c r="RD51" s="214"/>
      <c r="RE51" s="214"/>
      <c r="RF51" s="214"/>
      <c r="RG51" s="214"/>
      <c r="RH51" s="214"/>
      <c r="RI51" s="214"/>
      <c r="RJ51" s="214"/>
      <c r="RK51" s="214"/>
      <c r="RL51" s="214"/>
      <c r="RM51" s="214"/>
      <c r="RN51" s="214"/>
      <c r="RO51" s="214"/>
      <c r="RP51" s="214"/>
      <c r="RQ51" s="214"/>
      <c r="RR51" s="214"/>
      <c r="RS51" s="214"/>
      <c r="RT51" s="214"/>
      <c r="RU51" s="214"/>
      <c r="RV51" s="214"/>
      <c r="RW51" s="214"/>
      <c r="RX51" s="214"/>
      <c r="RY51" s="214"/>
      <c r="RZ51" s="214"/>
      <c r="SA51" s="214"/>
      <c r="SB51" s="214"/>
      <c r="SC51" s="214"/>
      <c r="SD51" s="214"/>
      <c r="SE51" s="214"/>
      <c r="SF51" s="214"/>
      <c r="SG51" s="214"/>
      <c r="SH51" s="214"/>
      <c r="SI51" s="214"/>
      <c r="SJ51" s="214"/>
      <c r="SK51" s="214"/>
      <c r="SL51" s="214"/>
      <c r="SM51" s="214"/>
      <c r="SN51" s="214"/>
      <c r="SO51" s="214"/>
      <c r="SP51" s="214"/>
      <c r="SQ51" s="214"/>
      <c r="SR51" s="214"/>
      <c r="SS51" s="214"/>
      <c r="ST51" s="214"/>
      <c r="SU51" s="214"/>
      <c r="SV51" s="214"/>
      <c r="SW51" s="214"/>
      <c r="SX51" s="214"/>
      <c r="SY51" s="214"/>
      <c r="SZ51" s="214"/>
      <c r="TA51" s="214"/>
      <c r="TB51" s="214"/>
      <c r="TC51" s="214"/>
      <c r="TD51" s="214"/>
      <c r="TE51" s="214"/>
      <c r="TF51" s="214"/>
      <c r="TG51" s="214"/>
      <c r="TH51" s="214"/>
      <c r="TI51" s="214"/>
      <c r="TJ51" s="214"/>
      <c r="TK51" s="214"/>
      <c r="TL51" s="214"/>
      <c r="TM51" s="214"/>
      <c r="TN51" s="214"/>
      <c r="TO51" s="214"/>
      <c r="TP51" s="214"/>
      <c r="TQ51" s="214"/>
      <c r="TR51" s="214"/>
      <c r="TS51" s="214"/>
      <c r="TT51" s="214"/>
      <c r="TU51" s="214"/>
      <c r="TV51" s="214"/>
      <c r="TW51" s="214"/>
      <c r="TX51" s="214"/>
      <c r="TY51" s="214"/>
      <c r="TZ51" s="214"/>
      <c r="UA51" s="214"/>
      <c r="UB51" s="214"/>
      <c r="UC51" s="214"/>
      <c r="UD51" s="214"/>
      <c r="UE51" s="214"/>
      <c r="UF51" s="214"/>
      <c r="UG51" s="214"/>
      <c r="UH51" s="214"/>
      <c r="UI51" s="214"/>
      <c r="UJ51" s="214"/>
      <c r="UK51" s="214"/>
      <c r="UL51" s="214"/>
      <c r="UM51" s="214"/>
      <c r="UN51" s="214"/>
      <c r="UO51" s="214"/>
      <c r="UP51" s="214"/>
      <c r="UQ51" s="214"/>
      <c r="UR51" s="214"/>
      <c r="US51" s="214"/>
      <c r="UT51" s="214"/>
      <c r="UU51" s="214"/>
      <c r="UV51" s="214"/>
      <c r="UW51" s="214"/>
      <c r="UX51" s="214"/>
      <c r="UY51" s="214"/>
      <c r="UZ51" s="214"/>
      <c r="VA51" s="214"/>
      <c r="VB51" s="214"/>
      <c r="VC51" s="214"/>
      <c r="VD51" s="214"/>
      <c r="VE51" s="214"/>
      <c r="VF51" s="214"/>
      <c r="VG51" s="214"/>
      <c r="VH51" s="214"/>
      <c r="VI51" s="214"/>
      <c r="VJ51" s="214"/>
      <c r="VK51" s="214"/>
      <c r="VL51" s="214"/>
      <c r="VM51" s="214"/>
      <c r="VN51" s="214"/>
      <c r="VO51" s="214"/>
      <c r="VP51" s="214"/>
      <c r="VQ51" s="214"/>
      <c r="VR51" s="214"/>
      <c r="VS51" s="214"/>
      <c r="VT51" s="214"/>
      <c r="VU51" s="214"/>
      <c r="VV51" s="214"/>
      <c r="VW51" s="214"/>
      <c r="VX51" s="214"/>
      <c r="VY51" s="214"/>
      <c r="VZ51" s="214"/>
      <c r="WA51" s="214"/>
      <c r="WB51" s="214"/>
      <c r="WC51" s="214"/>
      <c r="WD51" s="214"/>
      <c r="WE51" s="214"/>
      <c r="WF51" s="214"/>
      <c r="WG51" s="214"/>
      <c r="WH51" s="214"/>
      <c r="WI51" s="214"/>
      <c r="WJ51" s="214"/>
      <c r="WK51" s="214"/>
      <c r="WL51" s="214"/>
      <c r="WM51" s="214"/>
      <c r="WN51" s="214"/>
      <c r="WO51" s="214"/>
      <c r="WP51" s="214"/>
      <c r="WQ51" s="214"/>
      <c r="WR51" s="214"/>
      <c r="WS51" s="214"/>
      <c r="WT51" s="214"/>
      <c r="WU51" s="214"/>
      <c r="WV51" s="214"/>
      <c r="WW51" s="214"/>
      <c r="WX51" s="214"/>
      <c r="WY51" s="214"/>
      <c r="WZ51" s="214"/>
      <c r="XA51" s="214"/>
      <c r="XB51" s="214"/>
      <c r="XC51" s="214"/>
      <c r="XD51" s="214"/>
      <c r="XE51" s="214"/>
      <c r="XF51" s="214"/>
      <c r="XG51" s="214"/>
      <c r="XH51" s="214"/>
      <c r="XI51" s="214"/>
      <c r="XJ51" s="214"/>
      <c r="XK51" s="214"/>
      <c r="XL51" s="214"/>
      <c r="XM51" s="214"/>
      <c r="XN51" s="214"/>
      <c r="XO51" s="214"/>
      <c r="XP51" s="214"/>
      <c r="XQ51" s="214"/>
      <c r="XR51" s="214"/>
      <c r="XS51" s="214"/>
      <c r="XT51" s="214"/>
      <c r="XU51" s="214"/>
      <c r="XV51" s="214"/>
      <c r="XW51" s="214"/>
      <c r="XX51" s="214"/>
      <c r="XY51" s="214"/>
      <c r="XZ51" s="214"/>
      <c r="YA51" s="214"/>
      <c r="YB51" s="214"/>
      <c r="YC51" s="214"/>
      <c r="YD51" s="214"/>
      <c r="YE51" s="214"/>
      <c r="YF51" s="214"/>
      <c r="YG51" s="214"/>
      <c r="YH51" s="214"/>
      <c r="YI51" s="214"/>
      <c r="YJ51" s="214"/>
      <c r="YK51" s="214"/>
      <c r="YL51" s="214"/>
      <c r="YM51" s="214"/>
      <c r="YN51" s="214"/>
      <c r="YO51" s="214"/>
      <c r="YP51" s="214"/>
      <c r="YQ51" s="214"/>
      <c r="YR51" s="214"/>
      <c r="YS51" s="214"/>
      <c r="YT51" s="214"/>
      <c r="YU51" s="214"/>
      <c r="YV51" s="214"/>
      <c r="YW51" s="214"/>
      <c r="YX51" s="214"/>
      <c r="YY51" s="214"/>
      <c r="YZ51" s="214"/>
      <c r="ZA51" s="214"/>
      <c r="ZB51" s="214"/>
      <c r="ZC51" s="214"/>
      <c r="ZD51" s="214"/>
      <c r="ZE51" s="214"/>
      <c r="ZF51" s="214"/>
      <c r="ZG51" s="214"/>
      <c r="ZH51" s="214"/>
      <c r="ZI51" s="214"/>
      <c r="ZJ51" s="214"/>
      <c r="ZK51" s="214"/>
      <c r="ZL51" s="214"/>
      <c r="ZM51" s="214"/>
      <c r="ZN51" s="214"/>
      <c r="ZO51" s="214"/>
      <c r="ZP51" s="214"/>
      <c r="ZQ51" s="214"/>
      <c r="ZR51" s="214"/>
      <c r="ZS51" s="214"/>
      <c r="ZT51" s="214"/>
      <c r="ZU51" s="214"/>
      <c r="ZV51" s="214"/>
      <c r="ZW51" s="214"/>
      <c r="ZX51" s="214"/>
      <c r="ZY51" s="214"/>
      <c r="ZZ51" s="214"/>
      <c r="AAA51" s="214"/>
      <c r="AAB51" s="214"/>
      <c r="AAC51" s="214"/>
      <c r="AAD51" s="214"/>
      <c r="AAE51" s="214"/>
      <c r="AAF51" s="214"/>
      <c r="AAG51" s="214"/>
      <c r="AAH51" s="214"/>
      <c r="AAI51" s="214"/>
      <c r="AAJ51" s="214"/>
      <c r="AAK51" s="214"/>
      <c r="AAL51" s="214"/>
      <c r="AAM51" s="214"/>
      <c r="AAN51" s="214"/>
      <c r="AAO51" s="214"/>
      <c r="AAP51" s="214"/>
      <c r="AAQ51" s="214"/>
      <c r="AAR51" s="214"/>
      <c r="AAS51" s="214"/>
      <c r="AAT51" s="214"/>
      <c r="AAU51" s="214"/>
      <c r="AAV51" s="214"/>
      <c r="AAW51" s="214"/>
      <c r="AAX51" s="214"/>
      <c r="AAY51" s="214"/>
      <c r="AAZ51" s="214"/>
      <c r="ABA51" s="214"/>
      <c r="ABB51" s="214"/>
      <c r="ABC51" s="214"/>
      <c r="ABD51" s="214"/>
      <c r="ABE51" s="214"/>
      <c r="ABF51" s="214"/>
      <c r="ABG51" s="214"/>
      <c r="ABH51" s="214"/>
      <c r="ABI51" s="214"/>
      <c r="ABJ51" s="214"/>
      <c r="ABK51" s="214"/>
      <c r="ABL51" s="214"/>
      <c r="ABM51" s="214"/>
      <c r="ABN51" s="214"/>
      <c r="ABO51" s="214"/>
      <c r="ABP51" s="214"/>
      <c r="ABQ51" s="214"/>
      <c r="ABR51" s="214"/>
      <c r="ABS51" s="214"/>
      <c r="ABT51" s="214"/>
      <c r="ABU51" s="214"/>
      <c r="ABV51" s="214"/>
      <c r="ABW51" s="214"/>
      <c r="ABX51" s="214"/>
      <c r="ABY51" s="214"/>
      <c r="ABZ51" s="214"/>
      <c r="ACA51" s="214"/>
      <c r="ACB51" s="214"/>
      <c r="ACC51" s="214"/>
      <c r="ACD51" s="214"/>
      <c r="ACE51" s="214"/>
      <c r="ACF51" s="214"/>
      <c r="ACG51" s="214"/>
      <c r="ACH51" s="214"/>
      <c r="ACI51" s="214"/>
      <c r="ACJ51" s="214"/>
      <c r="ACK51" s="214"/>
      <c r="ACL51" s="214"/>
      <c r="ACM51" s="214"/>
      <c r="ACN51" s="214"/>
      <c r="ACO51" s="214"/>
      <c r="ACP51" s="214"/>
      <c r="ACQ51" s="214"/>
      <c r="ACR51" s="214"/>
      <c r="ACS51" s="214"/>
      <c r="ACT51" s="214"/>
      <c r="ACU51" s="214"/>
      <c r="ACV51" s="214"/>
      <c r="ACW51" s="214"/>
      <c r="ACX51" s="214"/>
      <c r="ACY51" s="214"/>
      <c r="ACZ51" s="214"/>
      <c r="ADA51" s="214"/>
      <c r="ADB51" s="214"/>
      <c r="ADC51" s="214"/>
      <c r="ADD51" s="214"/>
      <c r="ADE51" s="214"/>
      <c r="ADF51" s="214"/>
      <c r="ADG51" s="214"/>
      <c r="ADH51" s="214"/>
      <c r="ADI51" s="214"/>
      <c r="ADJ51" s="214"/>
      <c r="ADK51" s="214"/>
      <c r="ADL51" s="214"/>
      <c r="ADM51" s="214"/>
      <c r="ADN51" s="214"/>
      <c r="ADO51" s="214"/>
      <c r="ADP51" s="214"/>
      <c r="ADQ51" s="214"/>
      <c r="ADR51" s="214"/>
      <c r="ADS51" s="214"/>
      <c r="ADT51" s="214"/>
      <c r="ADU51" s="214"/>
      <c r="ADV51" s="214"/>
      <c r="ADW51" s="214"/>
      <c r="ADX51" s="214"/>
      <c r="ADY51" s="214"/>
      <c r="ADZ51" s="214"/>
      <c r="AEA51" s="214"/>
      <c r="AEB51" s="214"/>
      <c r="AEC51" s="214"/>
      <c r="AED51" s="214"/>
      <c r="AEE51" s="214"/>
      <c r="AEF51" s="214"/>
      <c r="AEG51" s="214"/>
      <c r="AEH51" s="214"/>
      <c r="AEI51" s="214"/>
      <c r="AEJ51" s="214"/>
      <c r="AEK51" s="214"/>
      <c r="AEL51" s="214"/>
      <c r="AEM51" s="214"/>
      <c r="AEN51" s="214"/>
      <c r="AEO51" s="214"/>
      <c r="AEP51" s="214"/>
      <c r="AEQ51" s="214"/>
      <c r="AER51" s="214"/>
      <c r="AES51" s="214"/>
      <c r="AET51" s="214"/>
      <c r="AEU51" s="214"/>
      <c r="AEV51" s="214"/>
      <c r="AEW51" s="214"/>
      <c r="AEX51" s="214"/>
      <c r="AEY51" s="214"/>
      <c r="AEZ51" s="214"/>
      <c r="AFA51" s="214"/>
      <c r="AFB51" s="214"/>
      <c r="AFC51" s="214"/>
      <c r="AFD51" s="214"/>
      <c r="AFE51" s="214"/>
      <c r="AFF51" s="214"/>
      <c r="AFG51" s="214"/>
      <c r="AFH51" s="214"/>
      <c r="AFI51" s="214"/>
      <c r="AFJ51" s="214"/>
      <c r="AFK51" s="214"/>
      <c r="AFL51" s="214"/>
      <c r="AFM51" s="214"/>
      <c r="AFN51" s="214"/>
      <c r="AFO51" s="214"/>
      <c r="AFP51" s="214"/>
      <c r="AFQ51" s="214"/>
      <c r="AFR51" s="214"/>
      <c r="AFS51" s="214"/>
      <c r="AFT51" s="214"/>
      <c r="AFU51" s="214"/>
      <c r="AFV51" s="214"/>
      <c r="AFW51" s="214"/>
      <c r="AFX51" s="214"/>
      <c r="AFY51" s="214"/>
      <c r="AFZ51" s="214"/>
      <c r="AGA51" s="214"/>
      <c r="AGB51" s="214"/>
      <c r="AGC51" s="214"/>
      <c r="AGD51" s="214"/>
      <c r="AGE51" s="214"/>
      <c r="AGF51" s="214"/>
      <c r="AGG51" s="214"/>
      <c r="AGH51" s="214"/>
      <c r="AGI51" s="214"/>
      <c r="AGJ51" s="214"/>
      <c r="AGK51" s="214"/>
      <c r="AGL51" s="214"/>
      <c r="AGM51" s="214"/>
      <c r="AGN51" s="214"/>
      <c r="AGO51" s="214"/>
      <c r="AGP51" s="214"/>
      <c r="AGQ51" s="214"/>
      <c r="AGR51" s="214"/>
      <c r="AGS51" s="214"/>
      <c r="AGT51" s="214"/>
      <c r="AGU51" s="214"/>
      <c r="AGV51" s="214"/>
      <c r="AGW51" s="214"/>
      <c r="AGX51" s="214"/>
      <c r="AGY51" s="214"/>
      <c r="AGZ51" s="214"/>
      <c r="AHA51" s="214"/>
      <c r="AHB51" s="214"/>
      <c r="AHC51" s="214"/>
      <c r="AHD51" s="214"/>
      <c r="AHE51" s="214"/>
      <c r="AHF51" s="214"/>
      <c r="AHG51" s="214"/>
      <c r="AHH51" s="214"/>
      <c r="AHI51" s="214"/>
      <c r="AHJ51" s="214"/>
      <c r="AHK51" s="214"/>
      <c r="AHL51" s="214"/>
      <c r="AHM51" s="214"/>
      <c r="AHN51" s="214"/>
      <c r="AHO51" s="214"/>
      <c r="AHP51" s="214"/>
      <c r="AHQ51" s="214"/>
      <c r="AHR51" s="214"/>
      <c r="AHS51" s="214"/>
      <c r="AHT51" s="214"/>
      <c r="AHU51" s="214"/>
      <c r="AHV51" s="214"/>
      <c r="AHW51" s="214"/>
      <c r="AHX51" s="214"/>
      <c r="AHY51" s="214"/>
      <c r="AHZ51" s="214"/>
      <c r="AIA51" s="214"/>
      <c r="AIB51" s="214"/>
      <c r="AIC51" s="214"/>
      <c r="AID51" s="214"/>
      <c r="AIE51" s="214"/>
      <c r="AIF51" s="214"/>
      <c r="AIG51" s="214"/>
      <c r="AIH51" s="214"/>
      <c r="AII51" s="214"/>
      <c r="AIJ51" s="214"/>
      <c r="AIK51" s="214"/>
      <c r="AIL51" s="214"/>
      <c r="AIM51" s="214"/>
      <c r="AIN51" s="214"/>
      <c r="AIO51" s="214"/>
      <c r="AIP51" s="214"/>
      <c r="AIQ51" s="214"/>
      <c r="AIR51" s="214"/>
      <c r="AIS51" s="214"/>
      <c r="AIT51" s="214"/>
      <c r="AIU51" s="214"/>
      <c r="AIV51" s="214"/>
      <c r="AIW51" s="214"/>
      <c r="AIX51" s="214"/>
      <c r="AIY51" s="214"/>
      <c r="AIZ51" s="214"/>
      <c r="AJA51" s="214"/>
      <c r="AJB51" s="214"/>
      <c r="AJC51" s="214"/>
      <c r="AJD51" s="214"/>
      <c r="AJE51" s="214"/>
      <c r="AJF51" s="214"/>
      <c r="AJG51" s="214"/>
      <c r="AJH51" s="214"/>
      <c r="AJI51" s="214"/>
      <c r="AJJ51" s="214"/>
      <c r="AJK51" s="214"/>
      <c r="AJL51" s="214"/>
      <c r="AJM51" s="214"/>
      <c r="AJN51" s="214"/>
      <c r="AJO51" s="214"/>
      <c r="AJP51" s="214"/>
      <c r="AJQ51" s="214"/>
      <c r="AJR51" s="214"/>
      <c r="AJS51" s="214"/>
      <c r="AJT51" s="214"/>
      <c r="AJU51" s="214"/>
      <c r="AJV51" s="214"/>
      <c r="AJW51" s="214"/>
      <c r="AJX51" s="214"/>
      <c r="AJY51" s="214"/>
      <c r="AJZ51" s="214"/>
      <c r="AKA51" s="214"/>
      <c r="AKB51" s="214"/>
      <c r="AKC51" s="214"/>
      <c r="AKD51" s="214"/>
      <c r="AKE51" s="214"/>
      <c r="AKF51" s="214"/>
      <c r="AKG51" s="214"/>
      <c r="AKH51" s="214"/>
      <c r="AKI51" s="214"/>
      <c r="AKJ51" s="214"/>
      <c r="AKK51" s="214"/>
      <c r="AKL51" s="214"/>
      <c r="AKM51" s="214"/>
      <c r="AKN51" s="214"/>
      <c r="AKO51" s="214"/>
      <c r="AKP51" s="214"/>
      <c r="AKQ51" s="214"/>
      <c r="AKR51" s="214"/>
      <c r="AKS51" s="214"/>
      <c r="AKT51" s="214"/>
      <c r="AKU51" s="214"/>
      <c r="AKV51" s="214"/>
      <c r="AKW51" s="214"/>
      <c r="AKX51" s="214"/>
      <c r="AKY51" s="214"/>
      <c r="AKZ51" s="214"/>
      <c r="ALA51" s="214"/>
      <c r="ALB51" s="214"/>
      <c r="ALC51" s="214"/>
      <c r="ALD51" s="214"/>
      <c r="ALE51" s="214"/>
      <c r="ALF51" s="214"/>
      <c r="ALG51" s="214"/>
      <c r="ALH51" s="214"/>
      <c r="ALI51" s="214"/>
      <c r="ALJ51" s="214"/>
      <c r="ALK51" s="214"/>
      <c r="ALL51" s="214"/>
      <c r="ALM51" s="214"/>
      <c r="ALN51" s="214"/>
      <c r="ALO51" s="214"/>
      <c r="ALP51" s="214"/>
      <c r="ALQ51" s="214"/>
      <c r="ALR51" s="214"/>
      <c r="ALS51" s="214"/>
      <c r="ALT51" s="214"/>
      <c r="ALU51" s="214"/>
      <c r="ALV51" s="214"/>
      <c r="ALW51" s="214"/>
      <c r="ALX51" s="214"/>
      <c r="ALY51" s="214"/>
      <c r="ALZ51" s="214"/>
      <c r="AMA51" s="214"/>
      <c r="AMB51" s="214"/>
      <c r="AMC51" s="214"/>
      <c r="AMD51" s="214"/>
      <c r="AME51" s="214"/>
      <c r="AMF51" s="214"/>
      <c r="AMG51" s="214"/>
      <c r="AMH51" s="214"/>
      <c r="AMI51" s="214"/>
      <c r="AMJ51" s="214"/>
      <c r="AMK51" s="214"/>
      <c r="AML51" s="214"/>
      <c r="AMM51" s="214"/>
      <c r="AMN51" s="214"/>
      <c r="AMO51" s="214"/>
      <c r="AMP51" s="214"/>
      <c r="AMQ51" s="214"/>
      <c r="AMR51" s="214"/>
      <c r="AMS51" s="214"/>
      <c r="AMT51" s="214"/>
      <c r="AMU51" s="214"/>
      <c r="AMV51" s="214"/>
      <c r="AMW51" s="214"/>
      <c r="AMX51" s="214"/>
      <c r="AMY51" s="214"/>
      <c r="AMZ51" s="214"/>
      <c r="ANA51" s="214"/>
      <c r="ANB51" s="214"/>
      <c r="ANC51" s="214"/>
      <c r="AND51" s="214"/>
      <c r="ANE51" s="214"/>
      <c r="ANF51" s="214"/>
      <c r="ANG51" s="214"/>
      <c r="ANH51" s="214"/>
      <c r="ANI51" s="214"/>
      <c r="ANJ51" s="214"/>
      <c r="ANK51" s="214"/>
      <c r="ANL51" s="214"/>
      <c r="ANM51" s="214"/>
      <c r="ANN51" s="214"/>
      <c r="ANO51" s="214"/>
      <c r="ANP51" s="214"/>
      <c r="ANQ51" s="214"/>
      <c r="ANR51" s="214"/>
      <c r="ANS51" s="214"/>
      <c r="ANT51" s="214"/>
      <c r="ANU51" s="214"/>
      <c r="ANV51" s="214"/>
      <c r="ANW51" s="214"/>
      <c r="ANX51" s="214"/>
      <c r="ANY51" s="214"/>
      <c r="ANZ51" s="214"/>
      <c r="AOA51" s="214"/>
      <c r="AOB51" s="214"/>
      <c r="AOC51" s="214"/>
      <c r="AOD51" s="214"/>
      <c r="AOE51" s="214"/>
      <c r="AOF51" s="214"/>
      <c r="AOG51" s="214"/>
      <c r="AOH51" s="214"/>
      <c r="AOI51" s="214"/>
      <c r="AOJ51" s="214"/>
      <c r="AOK51" s="214"/>
      <c r="AOL51" s="214"/>
      <c r="AOM51" s="214"/>
      <c r="AON51" s="214"/>
      <c r="AOO51" s="214"/>
      <c r="AOP51" s="214"/>
      <c r="AOQ51" s="214"/>
      <c r="AOR51" s="214"/>
      <c r="AOS51" s="214"/>
      <c r="AOT51" s="214"/>
      <c r="AOU51" s="214"/>
      <c r="AOV51" s="214"/>
      <c r="AOW51" s="214"/>
      <c r="AOX51" s="214"/>
      <c r="AOY51" s="214"/>
      <c r="AOZ51" s="214"/>
      <c r="APA51" s="214"/>
      <c r="APB51" s="214"/>
      <c r="APC51" s="214"/>
      <c r="APD51" s="214"/>
      <c r="APE51" s="214"/>
      <c r="APF51" s="214"/>
      <c r="APG51" s="214"/>
      <c r="APH51" s="214"/>
      <c r="API51" s="214"/>
      <c r="APJ51" s="214"/>
      <c r="APK51" s="214"/>
      <c r="APL51" s="214"/>
      <c r="APM51" s="214"/>
      <c r="APN51" s="214"/>
      <c r="APO51" s="214"/>
      <c r="APP51" s="214"/>
      <c r="APQ51" s="214"/>
      <c r="APR51" s="214"/>
      <c r="APS51" s="214"/>
      <c r="APT51" s="214"/>
      <c r="APU51" s="214"/>
      <c r="APV51" s="214"/>
      <c r="APW51" s="214"/>
      <c r="APX51" s="214"/>
      <c r="APY51" s="214"/>
      <c r="APZ51" s="214"/>
      <c r="AQA51" s="214"/>
      <c r="AQB51" s="214"/>
      <c r="AQC51" s="214"/>
      <c r="AQD51" s="214"/>
      <c r="AQE51" s="214"/>
      <c r="AQF51" s="214"/>
      <c r="AQG51" s="214"/>
      <c r="AQH51" s="214"/>
      <c r="AQI51" s="214"/>
      <c r="AQJ51" s="214"/>
      <c r="AQK51" s="214"/>
      <c r="AQL51" s="214"/>
      <c r="AQM51" s="214"/>
      <c r="AQN51" s="214"/>
      <c r="AQO51" s="214"/>
      <c r="AQP51" s="214"/>
      <c r="AQQ51" s="214"/>
      <c r="AQR51" s="214"/>
      <c r="AQS51" s="214"/>
      <c r="AQT51" s="214"/>
      <c r="AQU51" s="214"/>
      <c r="AQV51" s="214"/>
      <c r="AQW51" s="214"/>
      <c r="AQX51" s="214"/>
      <c r="AQY51" s="214"/>
      <c r="AQZ51" s="214"/>
      <c r="ARA51" s="214"/>
      <c r="ARB51" s="214"/>
      <c r="ARC51" s="214"/>
      <c r="ARD51" s="214"/>
      <c r="ARE51" s="214"/>
      <c r="ARF51" s="214"/>
      <c r="ARG51" s="214"/>
      <c r="ARH51" s="214"/>
      <c r="ARI51" s="214"/>
      <c r="ARJ51" s="214"/>
      <c r="ARK51" s="214"/>
      <c r="ARL51" s="214"/>
      <c r="ARM51" s="214"/>
      <c r="ARN51" s="214"/>
      <c r="ARO51" s="214"/>
      <c r="ARP51" s="214"/>
      <c r="ARQ51" s="214"/>
      <c r="ARR51" s="214"/>
      <c r="ARS51" s="214"/>
      <c r="ART51" s="214"/>
      <c r="ARU51" s="214"/>
      <c r="ARV51" s="214"/>
      <c r="ARW51" s="214"/>
      <c r="ARX51" s="214"/>
      <c r="ARY51" s="214"/>
      <c r="ARZ51" s="214"/>
      <c r="ASA51" s="214"/>
      <c r="ASB51" s="214"/>
      <c r="ASC51" s="214"/>
      <c r="ASD51" s="214"/>
      <c r="ASE51" s="214"/>
      <c r="ASF51" s="214"/>
      <c r="ASG51" s="214"/>
      <c r="ASH51" s="214"/>
      <c r="ASI51" s="214"/>
      <c r="ASJ51" s="214"/>
      <c r="ASK51" s="214"/>
      <c r="ASL51" s="214"/>
      <c r="ASM51" s="214"/>
      <c r="ASN51" s="214"/>
      <c r="ASO51" s="214"/>
      <c r="ASP51" s="214"/>
      <c r="ASQ51" s="214"/>
      <c r="ASR51" s="214"/>
      <c r="ASS51" s="214"/>
      <c r="AST51" s="214"/>
      <c r="ASU51" s="214"/>
      <c r="ASV51" s="214"/>
      <c r="ASW51" s="214"/>
      <c r="ASX51" s="214"/>
      <c r="ASY51" s="214"/>
      <c r="ASZ51" s="214"/>
      <c r="ATA51" s="214"/>
      <c r="ATB51" s="214"/>
      <c r="ATC51" s="214"/>
      <c r="ATD51" s="214"/>
      <c r="ATE51" s="214"/>
      <c r="ATF51" s="214"/>
      <c r="ATG51" s="214"/>
      <c r="ATH51" s="214"/>
      <c r="ATI51" s="214"/>
      <c r="ATJ51" s="214"/>
      <c r="ATK51" s="214"/>
      <c r="ATL51" s="214"/>
      <c r="ATM51" s="214"/>
      <c r="ATN51" s="214"/>
      <c r="ATO51" s="214"/>
      <c r="ATP51" s="214"/>
      <c r="ATQ51" s="214"/>
      <c r="ATR51" s="214"/>
      <c r="ATS51" s="214"/>
      <c r="ATT51" s="214"/>
      <c r="ATU51" s="214"/>
      <c r="ATV51" s="214"/>
      <c r="ATW51" s="214"/>
      <c r="ATX51" s="214"/>
      <c r="ATY51" s="214"/>
      <c r="ATZ51" s="214"/>
      <c r="AUA51" s="214"/>
      <c r="AUB51" s="214"/>
      <c r="AUC51" s="214"/>
      <c r="AUD51" s="214"/>
      <c r="AUE51" s="214"/>
      <c r="AUF51" s="214"/>
      <c r="AUG51" s="214"/>
      <c r="AUH51" s="214"/>
      <c r="AUI51" s="214"/>
      <c r="AUJ51" s="214"/>
      <c r="AUK51" s="214"/>
      <c r="AUL51" s="214"/>
      <c r="AUM51" s="214"/>
      <c r="AUN51" s="214"/>
      <c r="AUO51" s="214"/>
      <c r="AUP51" s="214"/>
      <c r="AUQ51" s="214"/>
      <c r="AUR51" s="214"/>
      <c r="AUS51" s="214"/>
      <c r="AUT51" s="214"/>
      <c r="AUU51" s="214"/>
      <c r="AUV51" s="214"/>
      <c r="AUW51" s="214"/>
      <c r="AUX51" s="214"/>
      <c r="AUY51" s="214"/>
      <c r="AUZ51" s="214"/>
      <c r="AVA51" s="214"/>
      <c r="AVB51" s="214"/>
      <c r="AVC51" s="214"/>
      <c r="AVD51" s="214"/>
      <c r="AVE51" s="214"/>
      <c r="AVF51" s="214"/>
      <c r="AVG51" s="214"/>
      <c r="AVH51" s="214"/>
      <c r="AVI51" s="214"/>
      <c r="AVJ51" s="214"/>
      <c r="AVK51" s="214"/>
      <c r="AVL51" s="214"/>
      <c r="AVM51" s="214"/>
      <c r="AVN51" s="214"/>
      <c r="AVO51" s="214"/>
      <c r="AVP51" s="214"/>
      <c r="AVQ51" s="214"/>
      <c r="AVR51" s="214"/>
      <c r="AVS51" s="214"/>
      <c r="AVT51" s="214"/>
      <c r="AVU51" s="214"/>
      <c r="AVV51" s="214"/>
      <c r="AVW51" s="214"/>
      <c r="AVX51" s="214"/>
      <c r="AVY51" s="214"/>
      <c r="AVZ51" s="214"/>
      <c r="AWA51" s="214"/>
      <c r="AWB51" s="214"/>
      <c r="AWC51" s="214"/>
      <c r="AWD51" s="214"/>
      <c r="AWE51" s="214"/>
      <c r="AWF51" s="214"/>
      <c r="AWG51" s="214"/>
      <c r="AWH51" s="214"/>
      <c r="AWI51" s="214"/>
      <c r="AWJ51" s="214"/>
      <c r="AWK51" s="214"/>
      <c r="AWL51" s="214"/>
      <c r="AWM51" s="214"/>
      <c r="AWN51" s="214"/>
      <c r="AWO51" s="214"/>
      <c r="AWP51" s="214"/>
      <c r="AWQ51" s="214"/>
      <c r="AWR51" s="214"/>
      <c r="AWS51" s="214"/>
      <c r="AWT51" s="214"/>
      <c r="AWU51" s="214"/>
      <c r="AWV51" s="214"/>
      <c r="AWW51" s="214"/>
      <c r="AWX51" s="214"/>
      <c r="AWY51" s="214"/>
      <c r="AWZ51" s="214"/>
      <c r="AXA51" s="214"/>
      <c r="AXB51" s="214"/>
      <c r="AXC51" s="214"/>
      <c r="AXD51" s="214"/>
      <c r="AXE51" s="214"/>
      <c r="AXF51" s="214"/>
      <c r="AXG51" s="214"/>
      <c r="AXH51" s="214"/>
      <c r="AXI51" s="214"/>
      <c r="AXJ51" s="214"/>
      <c r="AXK51" s="214"/>
      <c r="AXL51" s="214"/>
      <c r="AXM51" s="214"/>
      <c r="AXN51" s="214"/>
      <c r="AXO51" s="214"/>
      <c r="AXP51" s="214"/>
      <c r="AXQ51" s="214"/>
      <c r="AXR51" s="214"/>
      <c r="AXS51" s="214"/>
      <c r="AXT51" s="214"/>
      <c r="AXU51" s="214"/>
      <c r="AXV51" s="214"/>
      <c r="AXW51" s="214"/>
      <c r="AXX51" s="214"/>
      <c r="AXY51" s="214"/>
      <c r="AXZ51" s="214"/>
      <c r="AYA51" s="214"/>
      <c r="AYB51" s="214"/>
      <c r="AYC51" s="214"/>
      <c r="AYD51" s="214"/>
      <c r="AYE51" s="214"/>
      <c r="AYF51" s="214"/>
      <c r="AYG51" s="214"/>
      <c r="AYH51" s="214"/>
      <c r="AYI51" s="214"/>
      <c r="AYJ51" s="214"/>
      <c r="AYK51" s="214"/>
      <c r="AYL51" s="214"/>
      <c r="AYM51" s="214"/>
      <c r="AYN51" s="214"/>
      <c r="AYO51" s="214"/>
      <c r="AYP51" s="214"/>
      <c r="AYQ51" s="214"/>
      <c r="AYR51" s="214"/>
      <c r="AYS51" s="214"/>
      <c r="AYT51" s="214"/>
      <c r="AYU51" s="214"/>
      <c r="AYV51" s="214"/>
      <c r="AYW51" s="214"/>
      <c r="AYX51" s="214"/>
      <c r="AYY51" s="214"/>
      <c r="AYZ51" s="214"/>
      <c r="AZA51" s="214"/>
      <c r="AZB51" s="214"/>
      <c r="AZC51" s="214"/>
      <c r="AZD51" s="214"/>
      <c r="AZE51" s="214"/>
      <c r="AZF51" s="214"/>
      <c r="AZG51" s="214"/>
      <c r="AZH51" s="214"/>
      <c r="AZI51" s="214"/>
      <c r="AZJ51" s="214"/>
      <c r="AZK51" s="214"/>
      <c r="AZL51" s="214"/>
      <c r="AZM51" s="214"/>
      <c r="AZN51" s="214"/>
      <c r="AZO51" s="214"/>
      <c r="AZP51" s="214"/>
      <c r="AZQ51" s="214"/>
      <c r="AZR51" s="214"/>
      <c r="AZS51" s="214"/>
      <c r="AZT51" s="214"/>
      <c r="AZU51" s="214"/>
      <c r="AZV51" s="214"/>
      <c r="AZW51" s="214"/>
      <c r="AZX51" s="214"/>
      <c r="AZY51" s="214"/>
      <c r="AZZ51" s="214"/>
      <c r="BAA51" s="214"/>
      <c r="BAB51" s="214"/>
      <c r="BAC51" s="214"/>
      <c r="BAD51" s="214"/>
      <c r="BAE51" s="214"/>
      <c r="BAF51" s="214"/>
      <c r="BAG51" s="214"/>
      <c r="BAH51" s="214"/>
      <c r="BAI51" s="214"/>
      <c r="BAJ51" s="214"/>
      <c r="BAK51" s="214"/>
      <c r="BAL51" s="214"/>
      <c r="BAM51" s="214"/>
      <c r="BAN51" s="214"/>
      <c r="BAO51" s="214"/>
      <c r="BAP51" s="214"/>
      <c r="BAQ51" s="214"/>
      <c r="BAR51" s="214"/>
      <c r="BAS51" s="214"/>
      <c r="BAT51" s="214"/>
      <c r="BAU51" s="214"/>
      <c r="BAV51" s="214"/>
      <c r="BAW51" s="214"/>
      <c r="BAX51" s="214"/>
      <c r="BAY51" s="214"/>
      <c r="BAZ51" s="214"/>
      <c r="BBA51" s="214"/>
      <c r="BBB51" s="214"/>
      <c r="BBC51" s="214"/>
      <c r="BBD51" s="214"/>
      <c r="BBE51" s="214"/>
      <c r="BBF51" s="214"/>
      <c r="BBG51" s="214"/>
      <c r="BBH51" s="214"/>
      <c r="BBI51" s="214"/>
      <c r="BBJ51" s="214"/>
      <c r="BBK51" s="214"/>
      <c r="BBL51" s="214"/>
      <c r="BBM51" s="214"/>
      <c r="BBN51" s="214"/>
      <c r="BBO51" s="214"/>
      <c r="BBP51" s="214"/>
      <c r="BBQ51" s="214"/>
      <c r="BBR51" s="214"/>
      <c r="BBS51" s="214"/>
      <c r="BBT51" s="214"/>
      <c r="BBU51" s="214"/>
      <c r="BBV51" s="214"/>
      <c r="BBW51" s="214"/>
      <c r="BBX51" s="214"/>
      <c r="BBY51" s="214"/>
      <c r="BBZ51" s="214"/>
      <c r="BCA51" s="214"/>
      <c r="BCB51" s="214"/>
      <c r="BCC51" s="214"/>
      <c r="BCD51" s="214"/>
      <c r="BCE51" s="214"/>
      <c r="BCF51" s="214"/>
      <c r="BCG51" s="214"/>
      <c r="BCH51" s="214"/>
      <c r="BCI51" s="214"/>
      <c r="BCJ51" s="214"/>
      <c r="BCK51" s="214"/>
      <c r="BCL51" s="214"/>
      <c r="BCM51" s="214"/>
      <c r="BCN51" s="214"/>
      <c r="BCO51" s="214"/>
      <c r="BCP51" s="214"/>
      <c r="BCQ51" s="214"/>
      <c r="BCR51" s="214"/>
      <c r="BCS51" s="214"/>
      <c r="BCT51" s="214"/>
      <c r="BCU51" s="214"/>
      <c r="BCV51" s="214"/>
      <c r="BCW51" s="214"/>
      <c r="BCX51" s="214"/>
      <c r="BCY51" s="214"/>
      <c r="BCZ51" s="214"/>
      <c r="BDA51" s="214"/>
      <c r="BDB51" s="214"/>
      <c r="BDC51" s="214"/>
      <c r="BDD51" s="214"/>
      <c r="BDE51" s="214"/>
      <c r="BDF51" s="214"/>
      <c r="BDG51" s="214"/>
      <c r="BDH51" s="214"/>
      <c r="BDI51" s="214"/>
      <c r="BDJ51" s="214"/>
      <c r="BDK51" s="214"/>
      <c r="BDL51" s="214"/>
      <c r="BDM51" s="214"/>
      <c r="BDN51" s="214"/>
      <c r="BDO51" s="214"/>
      <c r="BDP51" s="214"/>
      <c r="BDQ51" s="214"/>
      <c r="BDR51" s="214"/>
      <c r="BDS51" s="214"/>
      <c r="BDT51" s="214"/>
      <c r="BDU51" s="214"/>
      <c r="BDV51" s="214"/>
      <c r="BDW51" s="214"/>
      <c r="BDX51" s="214"/>
      <c r="BDY51" s="214"/>
      <c r="BDZ51" s="214"/>
      <c r="BEA51" s="214"/>
      <c r="BEB51" s="214"/>
      <c r="BEC51" s="214"/>
      <c r="BED51" s="214"/>
      <c r="BEE51" s="214"/>
      <c r="BEF51" s="214"/>
      <c r="BEG51" s="214"/>
      <c r="BEH51" s="214"/>
      <c r="BEI51" s="214"/>
      <c r="BEJ51" s="214"/>
      <c r="BEK51" s="214"/>
      <c r="BEL51" s="214"/>
      <c r="BEM51" s="214"/>
      <c r="BEN51" s="214"/>
      <c r="BEO51" s="214"/>
      <c r="BEP51" s="214"/>
      <c r="BEQ51" s="214"/>
      <c r="BER51" s="214"/>
      <c r="BES51" s="214"/>
      <c r="BET51" s="214"/>
      <c r="BEU51" s="214"/>
      <c r="BEV51" s="214"/>
      <c r="BEW51" s="214"/>
      <c r="BEX51" s="214"/>
      <c r="BEY51" s="214"/>
      <c r="BEZ51" s="214"/>
      <c r="BFA51" s="214"/>
      <c r="BFB51" s="214"/>
      <c r="BFC51" s="214"/>
      <c r="BFD51" s="214"/>
      <c r="BFE51" s="214"/>
      <c r="BFF51" s="214"/>
      <c r="BFG51" s="214"/>
      <c r="BFH51" s="214"/>
      <c r="BFI51" s="214"/>
      <c r="BFJ51" s="214"/>
      <c r="BFK51" s="214"/>
      <c r="BFL51" s="214"/>
      <c r="BFM51" s="214"/>
      <c r="BFN51" s="214"/>
      <c r="BFO51" s="214"/>
      <c r="BFP51" s="214"/>
      <c r="BFQ51" s="214"/>
      <c r="BFR51" s="214"/>
      <c r="BFS51" s="214"/>
      <c r="BFT51" s="214"/>
      <c r="BFU51" s="214"/>
      <c r="BFV51" s="214"/>
      <c r="BFW51" s="214"/>
      <c r="BFX51" s="214"/>
      <c r="BFY51" s="214"/>
      <c r="BFZ51" s="214"/>
      <c r="BGA51" s="214"/>
      <c r="BGB51" s="214"/>
      <c r="BGC51" s="214"/>
      <c r="BGD51" s="214"/>
      <c r="BGE51" s="214"/>
      <c r="BGF51" s="214"/>
      <c r="BGG51" s="214"/>
      <c r="BGH51" s="214"/>
      <c r="BGI51" s="214"/>
      <c r="BGJ51" s="214"/>
      <c r="BGK51" s="214"/>
      <c r="BGL51" s="214"/>
      <c r="BGM51" s="214"/>
      <c r="BGN51" s="214"/>
      <c r="BGO51" s="214"/>
      <c r="BGP51" s="214"/>
      <c r="BGQ51" s="214"/>
      <c r="BGR51" s="214"/>
      <c r="BGS51" s="214"/>
      <c r="BGT51" s="214"/>
      <c r="BGU51" s="214"/>
      <c r="BGV51" s="214"/>
      <c r="BGW51" s="214"/>
      <c r="BGX51" s="214"/>
      <c r="BGY51" s="214"/>
      <c r="BGZ51" s="214"/>
      <c r="BHA51" s="214"/>
      <c r="BHB51" s="214"/>
      <c r="BHC51" s="214"/>
      <c r="BHD51" s="214"/>
      <c r="BHE51" s="214"/>
      <c r="BHF51" s="214"/>
      <c r="BHG51" s="214"/>
      <c r="BHH51" s="214"/>
      <c r="BHI51" s="214"/>
      <c r="BHJ51" s="214"/>
      <c r="BHK51" s="214"/>
      <c r="BHL51" s="214"/>
      <c r="BHM51" s="214"/>
      <c r="BHN51" s="214"/>
      <c r="BHO51" s="214"/>
      <c r="BHP51" s="214"/>
      <c r="BHQ51" s="214"/>
      <c r="BHR51" s="214"/>
      <c r="BHS51" s="214"/>
      <c r="BHT51" s="214"/>
      <c r="BHU51" s="214"/>
      <c r="BHV51" s="214"/>
      <c r="BHW51" s="214"/>
      <c r="BHX51" s="214"/>
      <c r="BHY51" s="214"/>
      <c r="BHZ51" s="214"/>
      <c r="BIA51" s="214"/>
      <c r="BIB51" s="214"/>
      <c r="BIC51" s="214"/>
      <c r="BID51" s="214"/>
      <c r="BIE51" s="214"/>
      <c r="BIF51" s="214"/>
      <c r="BIG51" s="214"/>
      <c r="BIH51" s="214"/>
      <c r="BII51" s="214"/>
      <c r="BIJ51" s="214"/>
      <c r="BIK51" s="214"/>
      <c r="BIL51" s="214"/>
      <c r="BIM51" s="214"/>
      <c r="BIN51" s="214"/>
      <c r="BIO51" s="214"/>
      <c r="BIP51" s="214"/>
      <c r="BIQ51" s="214"/>
      <c r="BIR51" s="214"/>
      <c r="BIS51" s="214"/>
      <c r="BIT51" s="214"/>
      <c r="BIU51" s="214"/>
      <c r="BIV51" s="214"/>
      <c r="BIW51" s="214"/>
      <c r="BIX51" s="214"/>
      <c r="BIY51" s="214"/>
      <c r="BIZ51" s="214"/>
      <c r="BJA51" s="214"/>
      <c r="BJB51" s="214"/>
      <c r="BJC51" s="214"/>
      <c r="BJD51" s="214"/>
      <c r="BJE51" s="214"/>
      <c r="BJF51" s="214"/>
      <c r="BJG51" s="214"/>
      <c r="BJH51" s="214"/>
      <c r="BJI51" s="214"/>
      <c r="BJJ51" s="214"/>
      <c r="BJK51" s="214"/>
      <c r="BJL51" s="214"/>
      <c r="BJM51" s="214"/>
      <c r="BJN51" s="214"/>
      <c r="BJO51" s="214"/>
      <c r="BJP51" s="214"/>
      <c r="BJQ51" s="214"/>
      <c r="BJR51" s="214"/>
      <c r="BJS51" s="214"/>
      <c r="BJT51" s="214"/>
      <c r="BJU51" s="214"/>
      <c r="BJV51" s="214"/>
      <c r="BJW51" s="214"/>
      <c r="BJX51" s="214"/>
      <c r="BJY51" s="214"/>
      <c r="BJZ51" s="214"/>
      <c r="BKA51" s="214"/>
      <c r="BKB51" s="214"/>
      <c r="BKC51" s="214"/>
      <c r="BKD51" s="214"/>
      <c r="BKE51" s="214"/>
      <c r="BKF51" s="214"/>
      <c r="BKG51" s="214"/>
      <c r="BKH51" s="214"/>
      <c r="BKI51" s="214"/>
      <c r="BKJ51" s="214"/>
      <c r="BKK51" s="214"/>
      <c r="BKL51" s="214"/>
      <c r="BKM51" s="214"/>
      <c r="BKN51" s="214"/>
      <c r="BKO51" s="214"/>
      <c r="BKP51" s="214"/>
      <c r="BKQ51" s="214"/>
      <c r="BKR51" s="214"/>
      <c r="BKS51" s="214"/>
      <c r="BKT51" s="214"/>
      <c r="BKU51" s="214"/>
      <c r="BKV51" s="214"/>
      <c r="BKW51" s="214"/>
      <c r="BKX51" s="214"/>
      <c r="BKY51" s="214"/>
      <c r="BKZ51" s="214"/>
      <c r="BLA51" s="214"/>
      <c r="BLB51" s="214"/>
      <c r="BLC51" s="214"/>
      <c r="BLD51" s="214"/>
      <c r="BLE51" s="214"/>
      <c r="BLF51" s="214"/>
      <c r="BLG51" s="214"/>
      <c r="BLH51" s="214"/>
      <c r="BLI51" s="214"/>
      <c r="BLJ51" s="214"/>
      <c r="BLK51" s="214"/>
      <c r="BLL51" s="214"/>
      <c r="BLM51" s="214"/>
      <c r="BLN51" s="214"/>
      <c r="BLO51" s="214"/>
      <c r="BLP51" s="214"/>
      <c r="BLQ51" s="214"/>
      <c r="BLR51" s="214"/>
      <c r="BLS51" s="214"/>
      <c r="BLT51" s="214"/>
      <c r="BLU51" s="214"/>
      <c r="BLV51" s="214"/>
      <c r="BLW51" s="214"/>
      <c r="BLX51" s="214"/>
      <c r="BLY51" s="214"/>
      <c r="BLZ51" s="214"/>
      <c r="BMA51" s="214"/>
      <c r="BMB51" s="214"/>
      <c r="BMC51" s="214"/>
      <c r="BMD51" s="214"/>
      <c r="BME51" s="214"/>
      <c r="BMF51" s="214"/>
      <c r="BMG51" s="214"/>
      <c r="BMH51" s="214"/>
      <c r="BMI51" s="214"/>
      <c r="BMJ51" s="214"/>
      <c r="BMK51" s="214"/>
      <c r="BML51" s="214"/>
      <c r="BMM51" s="214"/>
      <c r="BMN51" s="214"/>
      <c r="BMO51" s="214"/>
      <c r="BMP51" s="214"/>
      <c r="BMQ51" s="214"/>
      <c r="BMR51" s="214"/>
      <c r="BMS51" s="214"/>
      <c r="BMT51" s="214"/>
      <c r="BMU51" s="214"/>
      <c r="BMV51" s="214"/>
      <c r="BMW51" s="214"/>
      <c r="BMX51" s="214"/>
      <c r="BMY51" s="214"/>
      <c r="BMZ51" s="214"/>
      <c r="BNA51" s="214"/>
      <c r="BNB51" s="214"/>
      <c r="BNC51" s="214"/>
      <c r="BND51" s="214"/>
      <c r="BNE51" s="214"/>
      <c r="BNF51" s="214"/>
      <c r="BNG51" s="214"/>
      <c r="BNH51" s="214"/>
      <c r="BNI51" s="214"/>
      <c r="BNJ51" s="214"/>
      <c r="BNK51" s="214"/>
      <c r="BNL51" s="214"/>
      <c r="BNM51" s="214"/>
      <c r="BNN51" s="214"/>
      <c r="BNO51" s="214"/>
      <c r="BNP51" s="214"/>
      <c r="BNQ51" s="214"/>
      <c r="BNR51" s="214"/>
      <c r="BNS51" s="214"/>
      <c r="BNT51" s="214"/>
      <c r="BNU51" s="214"/>
      <c r="BNV51" s="214"/>
      <c r="BNW51" s="214"/>
      <c r="BNX51" s="214"/>
      <c r="BNY51" s="214"/>
      <c r="BNZ51" s="214"/>
      <c r="BOA51" s="214"/>
      <c r="BOB51" s="214"/>
      <c r="BOC51" s="214"/>
      <c r="BOD51" s="214"/>
      <c r="BOE51" s="214"/>
      <c r="BOF51" s="214"/>
      <c r="BOG51" s="214"/>
      <c r="BOH51" s="214"/>
      <c r="BOI51" s="214"/>
      <c r="BOJ51" s="214"/>
      <c r="BOK51" s="214"/>
      <c r="BOL51" s="214"/>
      <c r="BOM51" s="214"/>
      <c r="BON51" s="214"/>
      <c r="BOO51" s="214"/>
      <c r="BOP51" s="214"/>
      <c r="BOQ51" s="214"/>
      <c r="BOR51" s="214"/>
      <c r="BOS51" s="214"/>
      <c r="BOT51" s="214"/>
      <c r="BOU51" s="214"/>
      <c r="BOV51" s="214"/>
      <c r="BOW51" s="214"/>
      <c r="BOX51" s="214"/>
      <c r="BOY51" s="214"/>
      <c r="BOZ51" s="214"/>
      <c r="BPA51" s="214"/>
      <c r="BPB51" s="214"/>
      <c r="BPC51" s="214"/>
      <c r="BPD51" s="214"/>
      <c r="BPE51" s="214"/>
      <c r="BPF51" s="214"/>
      <c r="BPG51" s="214"/>
      <c r="BPH51" s="214"/>
      <c r="BPI51" s="214"/>
      <c r="BPJ51" s="214"/>
      <c r="BPK51" s="214"/>
      <c r="BPL51" s="214"/>
      <c r="BPM51" s="214"/>
      <c r="BPN51" s="214"/>
      <c r="BPO51" s="214"/>
      <c r="BPP51" s="214"/>
      <c r="BPQ51" s="214"/>
      <c r="BPR51" s="214"/>
      <c r="BPS51" s="214"/>
      <c r="BPT51" s="214"/>
      <c r="BPU51" s="214"/>
      <c r="BPV51" s="214"/>
      <c r="BPW51" s="214"/>
      <c r="BPX51" s="214"/>
      <c r="BPY51" s="214"/>
      <c r="BPZ51" s="214"/>
      <c r="BQA51" s="214"/>
      <c r="BQB51" s="214"/>
      <c r="BQC51" s="214"/>
      <c r="BQD51" s="214"/>
      <c r="BQE51" s="214"/>
      <c r="BQF51" s="214"/>
      <c r="BQG51" s="214"/>
      <c r="BQH51" s="214"/>
      <c r="BQI51" s="214"/>
      <c r="BQJ51" s="214"/>
      <c r="BQK51" s="214"/>
      <c r="BQL51" s="214"/>
      <c r="BQM51" s="214"/>
      <c r="BQN51" s="214"/>
      <c r="BQO51" s="214"/>
      <c r="BQP51" s="214"/>
      <c r="BQQ51" s="214"/>
      <c r="BQR51" s="214"/>
      <c r="BQS51" s="214"/>
      <c r="BQT51" s="214"/>
      <c r="BQU51" s="214"/>
      <c r="BQV51" s="214"/>
      <c r="BQW51" s="214"/>
      <c r="BQX51" s="214"/>
      <c r="BQY51" s="214"/>
      <c r="BQZ51" s="214"/>
      <c r="BRA51" s="214"/>
      <c r="BRB51" s="214"/>
      <c r="BRC51" s="214"/>
      <c r="BRD51" s="214"/>
      <c r="BRE51" s="214"/>
      <c r="BRF51" s="214"/>
      <c r="BRG51" s="214"/>
      <c r="BRH51" s="214"/>
      <c r="BRI51" s="214"/>
      <c r="BRJ51" s="214"/>
      <c r="BRK51" s="214"/>
      <c r="BRL51" s="214"/>
      <c r="BRM51" s="214"/>
      <c r="BRN51" s="214"/>
      <c r="BRO51" s="214"/>
      <c r="BRP51" s="214"/>
      <c r="BRQ51" s="214"/>
      <c r="BRR51" s="214"/>
      <c r="BRS51" s="214"/>
      <c r="BRT51" s="214"/>
      <c r="BRU51" s="214"/>
      <c r="BRV51" s="214"/>
      <c r="BRW51" s="214"/>
      <c r="BRX51" s="214"/>
      <c r="BRY51" s="214"/>
      <c r="BRZ51" s="214"/>
      <c r="BSA51" s="214"/>
      <c r="BSB51" s="214"/>
      <c r="BSC51" s="214"/>
      <c r="BSD51" s="214"/>
      <c r="BSE51" s="214"/>
      <c r="BSF51" s="214"/>
      <c r="BSG51" s="214"/>
      <c r="BSH51" s="214"/>
      <c r="BSI51" s="214"/>
      <c r="BSJ51" s="214"/>
      <c r="BSK51" s="214"/>
      <c r="BSL51" s="214"/>
      <c r="BSM51" s="214"/>
      <c r="BSN51" s="214"/>
      <c r="BSO51" s="214"/>
      <c r="BSP51" s="214"/>
      <c r="BSQ51" s="214"/>
      <c r="BSR51" s="214"/>
      <c r="BSS51" s="214"/>
      <c r="BST51" s="214"/>
      <c r="BSU51" s="214"/>
      <c r="BSV51" s="214"/>
      <c r="BSW51" s="214"/>
      <c r="BSX51" s="214"/>
      <c r="BSY51" s="214"/>
      <c r="BSZ51" s="214"/>
      <c r="BTA51" s="214"/>
      <c r="BTB51" s="214"/>
      <c r="BTC51" s="214"/>
      <c r="BTD51" s="214"/>
      <c r="BTE51" s="214"/>
      <c r="BTF51" s="214"/>
      <c r="BTG51" s="214"/>
      <c r="BTH51" s="214"/>
      <c r="BTI51" s="214"/>
      <c r="BTJ51" s="214"/>
      <c r="BTK51" s="214"/>
      <c r="BTL51" s="214"/>
      <c r="BTM51" s="214"/>
      <c r="BTN51" s="214"/>
      <c r="BTO51" s="214"/>
      <c r="BTP51" s="214"/>
      <c r="BTQ51" s="214"/>
      <c r="BTR51" s="214"/>
      <c r="BTS51" s="214"/>
      <c r="BTT51" s="214"/>
      <c r="BTU51" s="214"/>
      <c r="BTV51" s="214"/>
      <c r="BTW51" s="214"/>
      <c r="BTX51" s="214"/>
      <c r="BTY51" s="214"/>
      <c r="BTZ51" s="214"/>
      <c r="BUA51" s="214"/>
      <c r="BUB51" s="214"/>
      <c r="BUC51" s="214"/>
      <c r="BUD51" s="214"/>
      <c r="BUE51" s="214"/>
      <c r="BUF51" s="214"/>
      <c r="BUG51" s="214"/>
      <c r="BUH51" s="214"/>
      <c r="BUI51" s="214"/>
      <c r="BUJ51" s="214"/>
      <c r="BUK51" s="214"/>
      <c r="BUL51" s="214"/>
      <c r="BUM51" s="214"/>
      <c r="BUN51" s="214"/>
      <c r="BUO51" s="214"/>
      <c r="BUP51" s="214"/>
      <c r="BUQ51" s="214"/>
      <c r="BUR51" s="214"/>
      <c r="BUS51" s="214"/>
      <c r="BUT51" s="214"/>
      <c r="BUU51" s="214"/>
      <c r="BUV51" s="214"/>
      <c r="BUW51" s="214"/>
      <c r="BUX51" s="214"/>
      <c r="BUY51" s="214"/>
      <c r="BUZ51" s="214"/>
      <c r="BVA51" s="214"/>
      <c r="BVB51" s="214"/>
      <c r="BVC51" s="214"/>
      <c r="BVD51" s="214"/>
      <c r="BVE51" s="214"/>
      <c r="BVF51" s="214"/>
      <c r="BVG51" s="214"/>
      <c r="BVH51" s="214"/>
      <c r="BVI51" s="214"/>
      <c r="BVJ51" s="214"/>
      <c r="BVK51" s="214"/>
      <c r="BVL51" s="214"/>
      <c r="BVM51" s="214"/>
      <c r="BVN51" s="214"/>
      <c r="BVO51" s="214"/>
      <c r="BVP51" s="214"/>
      <c r="BVQ51" s="214"/>
      <c r="BVR51" s="214"/>
      <c r="BVS51" s="214"/>
      <c r="BVT51" s="214"/>
      <c r="BVU51" s="214"/>
      <c r="BVV51" s="214"/>
      <c r="BVW51" s="214"/>
      <c r="BVX51" s="214"/>
      <c r="BVY51" s="214"/>
      <c r="BVZ51" s="214"/>
      <c r="BWA51" s="214"/>
      <c r="BWB51" s="214"/>
      <c r="BWC51" s="214"/>
      <c r="BWD51" s="214"/>
      <c r="BWE51" s="214"/>
      <c r="BWF51" s="214"/>
      <c r="BWG51" s="214"/>
      <c r="BWH51" s="214"/>
      <c r="BWI51" s="214"/>
      <c r="BWJ51" s="214"/>
      <c r="BWK51" s="214"/>
      <c r="BWL51" s="214"/>
      <c r="BWM51" s="214"/>
      <c r="BWN51" s="214"/>
      <c r="BWO51" s="214"/>
      <c r="BWP51" s="214"/>
      <c r="BWQ51" s="214"/>
      <c r="BWR51" s="214"/>
      <c r="BWS51" s="214"/>
      <c r="BWT51" s="214"/>
      <c r="BWU51" s="214"/>
      <c r="BWV51" s="214"/>
      <c r="BWW51" s="214"/>
      <c r="BWX51" s="214"/>
      <c r="BWY51" s="214"/>
      <c r="BWZ51" s="214"/>
      <c r="BXA51" s="214"/>
      <c r="BXB51" s="214"/>
      <c r="BXC51" s="214"/>
      <c r="BXD51" s="214"/>
      <c r="BXE51" s="214"/>
      <c r="BXF51" s="214"/>
      <c r="BXG51" s="214"/>
      <c r="BXH51" s="214"/>
      <c r="BXI51" s="214"/>
      <c r="BXJ51" s="214"/>
      <c r="BXK51" s="214"/>
      <c r="BXL51" s="214"/>
      <c r="BXM51" s="214"/>
      <c r="BXN51" s="214"/>
      <c r="BXO51" s="214"/>
      <c r="BXP51" s="214"/>
      <c r="BXQ51" s="214"/>
      <c r="BXR51" s="214"/>
      <c r="BXS51" s="214"/>
      <c r="BXT51" s="214"/>
      <c r="BXU51" s="214"/>
      <c r="BXV51" s="214"/>
      <c r="BXW51" s="214"/>
      <c r="BXX51" s="214"/>
      <c r="BXY51" s="214"/>
      <c r="BXZ51" s="214"/>
      <c r="BYA51" s="214"/>
      <c r="BYB51" s="214"/>
      <c r="BYC51" s="214"/>
      <c r="BYD51" s="214"/>
      <c r="BYE51" s="214"/>
      <c r="BYF51" s="214"/>
      <c r="BYG51" s="214"/>
      <c r="BYH51" s="214"/>
      <c r="BYI51" s="214"/>
      <c r="BYJ51" s="214"/>
      <c r="BYK51" s="214"/>
      <c r="BYL51" s="214"/>
      <c r="BYM51" s="214"/>
      <c r="BYN51" s="214"/>
      <c r="BYO51" s="214"/>
      <c r="BYP51" s="214"/>
      <c r="BYQ51" s="214"/>
      <c r="BYR51" s="214"/>
      <c r="BYS51" s="214"/>
      <c r="BYT51" s="214"/>
      <c r="BYU51" s="214"/>
      <c r="BYV51" s="214"/>
      <c r="BYW51" s="214"/>
      <c r="BYX51" s="214"/>
      <c r="BYY51" s="214"/>
      <c r="BYZ51" s="214"/>
      <c r="BZA51" s="214"/>
      <c r="BZB51" s="214"/>
      <c r="BZC51" s="214"/>
      <c r="BZD51" s="214"/>
      <c r="BZE51" s="214"/>
      <c r="BZF51" s="214"/>
      <c r="BZG51" s="214"/>
      <c r="BZH51" s="214"/>
      <c r="BZI51" s="214"/>
      <c r="BZJ51" s="214"/>
      <c r="BZK51" s="214"/>
      <c r="BZL51" s="214"/>
      <c r="BZM51" s="214"/>
      <c r="BZN51" s="214"/>
      <c r="BZO51" s="214"/>
      <c r="BZP51" s="214"/>
      <c r="BZQ51" s="214"/>
      <c r="BZR51" s="214"/>
      <c r="BZS51" s="214"/>
      <c r="BZT51" s="214"/>
      <c r="BZU51" s="214"/>
      <c r="BZV51" s="214"/>
      <c r="BZW51" s="214"/>
      <c r="BZX51" s="214"/>
      <c r="BZY51" s="214"/>
      <c r="BZZ51" s="214"/>
      <c r="CAA51" s="214"/>
      <c r="CAB51" s="214"/>
      <c r="CAC51" s="214"/>
      <c r="CAD51" s="214"/>
      <c r="CAE51" s="214"/>
      <c r="CAF51" s="214"/>
      <c r="CAG51" s="214"/>
      <c r="CAH51" s="214"/>
      <c r="CAI51" s="214"/>
      <c r="CAJ51" s="214"/>
      <c r="CAK51" s="214"/>
      <c r="CAL51" s="214"/>
      <c r="CAM51" s="214"/>
      <c r="CAN51" s="214"/>
      <c r="CAO51" s="214"/>
      <c r="CAP51" s="214"/>
      <c r="CAQ51" s="214"/>
      <c r="CAR51" s="214"/>
      <c r="CAS51" s="214"/>
      <c r="CAT51" s="214"/>
      <c r="CAU51" s="214"/>
      <c r="CAV51" s="214"/>
      <c r="CAW51" s="214"/>
      <c r="CAX51" s="214"/>
      <c r="CAY51" s="214"/>
      <c r="CAZ51" s="214"/>
      <c r="CBA51" s="214"/>
      <c r="CBB51" s="214"/>
      <c r="CBC51" s="214"/>
      <c r="CBD51" s="214"/>
      <c r="CBE51" s="214"/>
      <c r="CBF51" s="214"/>
      <c r="CBG51" s="214"/>
      <c r="CBH51" s="214"/>
      <c r="CBI51" s="214"/>
      <c r="CBJ51" s="214"/>
      <c r="CBK51" s="214"/>
      <c r="CBL51" s="214"/>
      <c r="CBM51" s="214"/>
      <c r="CBN51" s="214"/>
      <c r="CBO51" s="214"/>
      <c r="CBP51" s="214"/>
      <c r="CBQ51" s="214"/>
      <c r="CBR51" s="214"/>
      <c r="CBS51" s="214"/>
      <c r="CBT51" s="214"/>
      <c r="CBU51" s="214"/>
      <c r="CBV51" s="214"/>
      <c r="CBW51" s="214"/>
      <c r="CBX51" s="214"/>
      <c r="CBY51" s="214"/>
      <c r="CBZ51" s="214"/>
      <c r="CCA51" s="214"/>
      <c r="CCB51" s="214"/>
      <c r="CCC51" s="214"/>
      <c r="CCD51" s="214"/>
      <c r="CCE51" s="214"/>
      <c r="CCF51" s="214"/>
      <c r="CCG51" s="214"/>
      <c r="CCH51" s="214"/>
      <c r="CCI51" s="214"/>
      <c r="CCJ51" s="214"/>
      <c r="CCK51" s="214"/>
      <c r="CCL51" s="214"/>
      <c r="CCM51" s="214"/>
      <c r="CCN51" s="214"/>
      <c r="CCO51" s="214"/>
      <c r="CCP51" s="214"/>
      <c r="CCQ51" s="214"/>
      <c r="CCR51" s="214"/>
      <c r="CCS51" s="214"/>
      <c r="CCT51" s="214"/>
      <c r="CCU51" s="214"/>
      <c r="CCV51" s="214"/>
      <c r="CCW51" s="214"/>
      <c r="CCX51" s="214"/>
      <c r="CCY51" s="214"/>
      <c r="CCZ51" s="214"/>
      <c r="CDA51" s="214"/>
      <c r="CDB51" s="214"/>
      <c r="CDC51" s="214"/>
      <c r="CDD51" s="214"/>
      <c r="CDE51" s="214"/>
      <c r="CDF51" s="214"/>
      <c r="CDG51" s="214"/>
      <c r="CDH51" s="214"/>
      <c r="CDI51" s="214"/>
      <c r="CDJ51" s="214"/>
      <c r="CDK51" s="214"/>
      <c r="CDL51" s="214"/>
      <c r="CDM51" s="214"/>
      <c r="CDN51" s="214"/>
      <c r="CDO51" s="214"/>
      <c r="CDP51" s="214"/>
      <c r="CDQ51" s="214"/>
      <c r="CDR51" s="214"/>
      <c r="CDS51" s="214"/>
      <c r="CDT51" s="214"/>
      <c r="CDU51" s="214"/>
      <c r="CDV51" s="214"/>
      <c r="CDW51" s="214"/>
      <c r="CDX51" s="214"/>
      <c r="CDY51" s="214"/>
      <c r="CDZ51" s="214"/>
      <c r="CEA51" s="214"/>
      <c r="CEB51" s="214"/>
      <c r="CEC51" s="214"/>
      <c r="CED51" s="214"/>
      <c r="CEE51" s="214"/>
      <c r="CEF51" s="214"/>
      <c r="CEG51" s="214"/>
      <c r="CEH51" s="214"/>
      <c r="CEI51" s="214"/>
      <c r="CEJ51" s="214"/>
      <c r="CEK51" s="214"/>
      <c r="CEL51" s="214"/>
      <c r="CEM51" s="214"/>
      <c r="CEN51" s="214"/>
      <c r="CEO51" s="214"/>
      <c r="CEP51" s="214"/>
      <c r="CEQ51" s="214"/>
      <c r="CER51" s="214"/>
      <c r="CES51" s="214"/>
      <c r="CET51" s="214"/>
      <c r="CEU51" s="214"/>
      <c r="CEV51" s="214"/>
      <c r="CEW51" s="214"/>
      <c r="CEX51" s="214"/>
      <c r="CEY51" s="214"/>
      <c r="CEZ51" s="214"/>
      <c r="CFA51" s="214"/>
      <c r="CFB51" s="214"/>
      <c r="CFC51" s="214"/>
      <c r="CFD51" s="214"/>
      <c r="CFE51" s="214"/>
      <c r="CFF51" s="214"/>
      <c r="CFG51" s="214"/>
      <c r="CFH51" s="214"/>
      <c r="CFI51" s="214"/>
      <c r="CFJ51" s="214"/>
      <c r="CFK51" s="214"/>
      <c r="CFL51" s="214"/>
      <c r="CFM51" s="214"/>
      <c r="CFN51" s="214"/>
      <c r="CFO51" s="214"/>
      <c r="CFP51" s="214"/>
      <c r="CFQ51" s="214"/>
      <c r="CFR51" s="214"/>
      <c r="CFS51" s="214"/>
      <c r="CFT51" s="214"/>
      <c r="CFU51" s="214"/>
      <c r="CFV51" s="214"/>
      <c r="CFW51" s="214"/>
      <c r="CFX51" s="214"/>
      <c r="CFY51" s="214"/>
      <c r="CFZ51" s="214"/>
      <c r="CGA51" s="214"/>
      <c r="CGB51" s="214"/>
      <c r="CGC51" s="214"/>
      <c r="CGD51" s="214"/>
      <c r="CGE51" s="214"/>
      <c r="CGF51" s="214"/>
      <c r="CGG51" s="214"/>
      <c r="CGH51" s="214"/>
      <c r="CGI51" s="214"/>
      <c r="CGJ51" s="214"/>
      <c r="CGK51" s="214"/>
      <c r="CGL51" s="214"/>
      <c r="CGM51" s="214"/>
      <c r="CGN51" s="214"/>
      <c r="CGO51" s="214"/>
      <c r="CGP51" s="214"/>
      <c r="CGQ51" s="214"/>
      <c r="CGR51" s="214"/>
      <c r="CGS51" s="214"/>
      <c r="CGT51" s="214"/>
      <c r="CGU51" s="214"/>
      <c r="CGV51" s="214"/>
      <c r="CGW51" s="214"/>
      <c r="CGX51" s="214"/>
      <c r="CGY51" s="214"/>
      <c r="CGZ51" s="214"/>
      <c r="CHA51" s="214"/>
      <c r="CHB51" s="214"/>
      <c r="CHC51" s="214"/>
      <c r="CHD51" s="214"/>
      <c r="CHE51" s="214"/>
      <c r="CHF51" s="214"/>
      <c r="CHG51" s="214"/>
      <c r="CHH51" s="214"/>
      <c r="CHI51" s="214"/>
      <c r="CHJ51" s="214"/>
      <c r="CHK51" s="214"/>
      <c r="CHL51" s="214"/>
      <c r="CHM51" s="214"/>
      <c r="CHN51" s="214"/>
      <c r="CHO51" s="214"/>
      <c r="CHP51" s="214"/>
      <c r="CHQ51" s="214"/>
      <c r="CHR51" s="214"/>
      <c r="CHS51" s="214"/>
      <c r="CHT51" s="214"/>
      <c r="CHU51" s="214"/>
      <c r="CHV51" s="214"/>
      <c r="CHW51" s="214"/>
      <c r="CHX51" s="214"/>
      <c r="CHY51" s="214"/>
      <c r="CHZ51" s="214"/>
      <c r="CIA51" s="214"/>
      <c r="CIB51" s="214"/>
      <c r="CIC51" s="214"/>
      <c r="CID51" s="214"/>
      <c r="CIE51" s="214"/>
      <c r="CIF51" s="214"/>
      <c r="CIG51" s="214"/>
      <c r="CIH51" s="214"/>
      <c r="CII51" s="214"/>
      <c r="CIJ51" s="214"/>
      <c r="CIK51" s="214"/>
      <c r="CIL51" s="214"/>
      <c r="CIM51" s="214"/>
      <c r="CIN51" s="214"/>
      <c r="CIO51" s="214"/>
      <c r="CIP51" s="214"/>
      <c r="CIQ51" s="214"/>
      <c r="CIR51" s="214"/>
      <c r="CIS51" s="214"/>
      <c r="CIT51" s="214"/>
      <c r="CIU51" s="214"/>
      <c r="CIV51" s="214"/>
      <c r="CIW51" s="214"/>
      <c r="CIX51" s="214"/>
      <c r="CIY51" s="214"/>
      <c r="CIZ51" s="214"/>
      <c r="CJA51" s="214"/>
      <c r="CJB51" s="214"/>
      <c r="CJC51" s="214"/>
      <c r="CJD51" s="214"/>
      <c r="CJE51" s="214"/>
      <c r="CJF51" s="214"/>
      <c r="CJG51" s="214"/>
      <c r="CJH51" s="214"/>
      <c r="CJI51" s="214"/>
      <c r="CJJ51" s="214"/>
      <c r="CJK51" s="214"/>
      <c r="CJL51" s="214"/>
      <c r="CJM51" s="214"/>
      <c r="CJN51" s="214"/>
      <c r="CJO51" s="214"/>
      <c r="CJP51" s="214"/>
      <c r="CJQ51" s="214"/>
      <c r="CJR51" s="214"/>
      <c r="CJS51" s="214"/>
      <c r="CJT51" s="214"/>
      <c r="CJU51" s="214"/>
      <c r="CJV51" s="214"/>
      <c r="CJW51" s="214"/>
      <c r="CJX51" s="214"/>
      <c r="CJY51" s="214"/>
      <c r="CJZ51" s="214"/>
      <c r="CKA51" s="214"/>
      <c r="CKB51" s="214"/>
      <c r="CKC51" s="214"/>
      <c r="CKD51" s="214"/>
      <c r="CKE51" s="214"/>
      <c r="CKF51" s="214"/>
      <c r="CKG51" s="214"/>
      <c r="CKH51" s="214"/>
      <c r="CKI51" s="214"/>
      <c r="CKJ51" s="214"/>
      <c r="CKK51" s="214"/>
      <c r="CKL51" s="214"/>
      <c r="CKM51" s="214"/>
      <c r="CKN51" s="214"/>
      <c r="CKO51" s="214"/>
      <c r="CKP51" s="214"/>
      <c r="CKQ51" s="214"/>
      <c r="CKR51" s="214"/>
      <c r="CKS51" s="214"/>
      <c r="CKT51" s="214"/>
      <c r="CKU51" s="214"/>
      <c r="CKV51" s="214"/>
      <c r="CKW51" s="214"/>
      <c r="CKX51" s="214"/>
      <c r="CKY51" s="214"/>
      <c r="CKZ51" s="214"/>
      <c r="CLA51" s="214"/>
      <c r="CLB51" s="214"/>
      <c r="CLC51" s="214"/>
      <c r="CLD51" s="214"/>
      <c r="CLE51" s="214"/>
      <c r="CLF51" s="214"/>
      <c r="CLG51" s="214"/>
      <c r="CLH51" s="214"/>
      <c r="CLI51" s="214"/>
      <c r="CLJ51" s="214"/>
      <c r="CLK51" s="214"/>
      <c r="CLL51" s="214"/>
      <c r="CLM51" s="214"/>
      <c r="CLN51" s="214"/>
      <c r="CLO51" s="214"/>
      <c r="CLP51" s="214"/>
      <c r="CLQ51" s="214"/>
      <c r="CLR51" s="214"/>
      <c r="CLS51" s="214"/>
      <c r="CLT51" s="214"/>
      <c r="CLU51" s="214"/>
      <c r="CLV51" s="214"/>
      <c r="CLW51" s="214"/>
      <c r="CLX51" s="214"/>
      <c r="CLY51" s="214"/>
      <c r="CLZ51" s="214"/>
      <c r="CMA51" s="214"/>
      <c r="CMB51" s="214"/>
      <c r="CMC51" s="214"/>
      <c r="CMD51" s="214"/>
      <c r="CME51" s="214"/>
      <c r="CMF51" s="214"/>
      <c r="CMG51" s="214"/>
      <c r="CMH51" s="214"/>
      <c r="CMI51" s="214"/>
      <c r="CMJ51" s="214"/>
      <c r="CMK51" s="214"/>
      <c r="CML51" s="214"/>
      <c r="CMM51" s="214"/>
      <c r="CMN51" s="214"/>
      <c r="CMO51" s="214"/>
      <c r="CMP51" s="214"/>
      <c r="CMQ51" s="214"/>
      <c r="CMR51" s="214"/>
      <c r="CMS51" s="214"/>
      <c r="CMT51" s="214"/>
      <c r="CMU51" s="214"/>
      <c r="CMV51" s="214"/>
      <c r="CMW51" s="214"/>
      <c r="CMX51" s="214"/>
      <c r="CMY51" s="214"/>
      <c r="CMZ51" s="214"/>
      <c r="CNA51" s="214"/>
      <c r="CNB51" s="214"/>
      <c r="CNC51" s="214"/>
      <c r="CND51" s="214"/>
      <c r="CNE51" s="214"/>
      <c r="CNF51" s="214"/>
      <c r="CNG51" s="214"/>
      <c r="CNH51" s="214"/>
      <c r="CNI51" s="214"/>
      <c r="CNJ51" s="214"/>
      <c r="CNK51" s="214"/>
      <c r="CNL51" s="214"/>
      <c r="CNM51" s="214"/>
      <c r="CNN51" s="214"/>
      <c r="CNO51" s="214"/>
      <c r="CNP51" s="214"/>
      <c r="CNQ51" s="214"/>
      <c r="CNR51" s="214"/>
      <c r="CNS51" s="214"/>
      <c r="CNT51" s="214"/>
      <c r="CNU51" s="214"/>
      <c r="CNV51" s="214"/>
      <c r="CNW51" s="214"/>
      <c r="CNX51" s="214"/>
      <c r="CNY51" s="214"/>
      <c r="CNZ51" s="214"/>
      <c r="COA51" s="214"/>
      <c r="COB51" s="214"/>
      <c r="COC51" s="214"/>
      <c r="COD51" s="214"/>
      <c r="COE51" s="214"/>
      <c r="COF51" s="214"/>
      <c r="COG51" s="214"/>
      <c r="COH51" s="214"/>
      <c r="COI51" s="214"/>
      <c r="COJ51" s="214"/>
      <c r="COK51" s="214"/>
      <c r="COL51" s="214"/>
      <c r="COM51" s="214"/>
      <c r="CON51" s="214"/>
      <c r="COO51" s="214"/>
      <c r="COP51" s="214"/>
      <c r="COQ51" s="214"/>
      <c r="COR51" s="214"/>
      <c r="COS51" s="214"/>
      <c r="COT51" s="214"/>
      <c r="COU51" s="214"/>
      <c r="COV51" s="214"/>
      <c r="COW51" s="214"/>
      <c r="COX51" s="214"/>
      <c r="COY51" s="214"/>
      <c r="COZ51" s="214"/>
      <c r="CPA51" s="214"/>
      <c r="CPB51" s="214"/>
      <c r="CPC51" s="214"/>
      <c r="CPD51" s="214"/>
      <c r="CPE51" s="214"/>
      <c r="CPF51" s="214"/>
      <c r="CPG51" s="214"/>
      <c r="CPH51" s="214"/>
      <c r="CPI51" s="214"/>
      <c r="CPJ51" s="214"/>
      <c r="CPK51" s="214"/>
      <c r="CPL51" s="214"/>
      <c r="CPM51" s="214"/>
      <c r="CPN51" s="214"/>
      <c r="CPO51" s="214"/>
      <c r="CPP51" s="214"/>
      <c r="CPQ51" s="214"/>
      <c r="CPR51" s="214"/>
      <c r="CPS51" s="214"/>
      <c r="CPT51" s="214"/>
      <c r="CPU51" s="214"/>
      <c r="CPV51" s="214"/>
      <c r="CPW51" s="214"/>
      <c r="CPX51" s="214"/>
      <c r="CPY51" s="214"/>
      <c r="CPZ51" s="214"/>
      <c r="CQA51" s="214"/>
      <c r="CQB51" s="214"/>
      <c r="CQC51" s="214"/>
      <c r="CQD51" s="214"/>
      <c r="CQE51" s="214"/>
      <c r="CQF51" s="214"/>
      <c r="CQG51" s="214"/>
      <c r="CQH51" s="214"/>
      <c r="CQI51" s="214"/>
      <c r="CQJ51" s="214"/>
      <c r="CQK51" s="214"/>
      <c r="CQL51" s="214"/>
      <c r="CQM51" s="214"/>
      <c r="CQN51" s="214"/>
      <c r="CQO51" s="214"/>
      <c r="CQP51" s="214"/>
      <c r="CQQ51" s="214"/>
      <c r="CQR51" s="214"/>
      <c r="CQS51" s="214"/>
      <c r="CQT51" s="214"/>
      <c r="CQU51" s="214"/>
      <c r="CQV51" s="214"/>
      <c r="CQW51" s="214"/>
      <c r="CQX51" s="214"/>
      <c r="CQY51" s="214"/>
      <c r="CQZ51" s="214"/>
      <c r="CRA51" s="214"/>
      <c r="CRB51" s="214"/>
      <c r="CRC51" s="214"/>
      <c r="CRD51" s="214"/>
      <c r="CRE51" s="214"/>
      <c r="CRF51" s="214"/>
      <c r="CRG51" s="214"/>
      <c r="CRH51" s="214"/>
      <c r="CRI51" s="214"/>
      <c r="CRJ51" s="214"/>
      <c r="CRK51" s="214"/>
      <c r="CRL51" s="214"/>
      <c r="CRM51" s="214"/>
      <c r="CRN51" s="214"/>
      <c r="CRO51" s="214"/>
      <c r="CRP51" s="214"/>
      <c r="CRQ51" s="214"/>
      <c r="CRR51" s="214"/>
      <c r="CRS51" s="214"/>
      <c r="CRT51" s="214"/>
      <c r="CRU51" s="214"/>
      <c r="CRV51" s="214"/>
      <c r="CRW51" s="214"/>
      <c r="CRX51" s="214"/>
      <c r="CRY51" s="214"/>
      <c r="CRZ51" s="214"/>
      <c r="CSA51" s="214"/>
      <c r="CSB51" s="214"/>
      <c r="CSC51" s="214"/>
      <c r="CSD51" s="214"/>
      <c r="CSE51" s="214"/>
      <c r="CSF51" s="214"/>
      <c r="CSG51" s="214"/>
      <c r="CSH51" s="214"/>
      <c r="CSI51" s="214"/>
      <c r="CSJ51" s="214"/>
      <c r="CSK51" s="214"/>
      <c r="CSL51" s="214"/>
      <c r="CSM51" s="214"/>
      <c r="CSN51" s="214"/>
      <c r="CSO51" s="214"/>
      <c r="CSP51" s="214"/>
      <c r="CSQ51" s="214"/>
      <c r="CSR51" s="214"/>
      <c r="CSS51" s="214"/>
      <c r="CST51" s="214"/>
      <c r="CSU51" s="214"/>
      <c r="CSV51" s="214"/>
      <c r="CSW51" s="214"/>
      <c r="CSX51" s="214"/>
      <c r="CSY51" s="214"/>
      <c r="CSZ51" s="214"/>
      <c r="CTA51" s="214"/>
      <c r="CTB51" s="214"/>
      <c r="CTC51" s="214"/>
      <c r="CTD51" s="214"/>
      <c r="CTE51" s="214"/>
      <c r="CTF51" s="214"/>
      <c r="CTG51" s="214"/>
      <c r="CTH51" s="214"/>
      <c r="CTI51" s="214"/>
      <c r="CTJ51" s="214"/>
      <c r="CTK51" s="214"/>
      <c r="CTL51" s="214"/>
      <c r="CTM51" s="214"/>
      <c r="CTN51" s="214"/>
      <c r="CTO51" s="214"/>
      <c r="CTP51" s="214"/>
      <c r="CTQ51" s="214"/>
      <c r="CTR51" s="214"/>
      <c r="CTS51" s="214"/>
      <c r="CTT51" s="214"/>
      <c r="CTU51" s="214"/>
      <c r="CTV51" s="214"/>
      <c r="CTW51" s="214"/>
      <c r="CTX51" s="214"/>
      <c r="CTY51" s="214"/>
      <c r="CTZ51" s="214"/>
      <c r="CUA51" s="214"/>
      <c r="CUB51" s="214"/>
      <c r="CUC51" s="214"/>
      <c r="CUD51" s="214"/>
      <c r="CUE51" s="214"/>
      <c r="CUF51" s="214"/>
      <c r="CUG51" s="214"/>
      <c r="CUH51" s="214"/>
      <c r="CUI51" s="214"/>
      <c r="CUJ51" s="214"/>
      <c r="CUK51" s="214"/>
      <c r="CUL51" s="214"/>
      <c r="CUM51" s="214"/>
      <c r="CUN51" s="214"/>
      <c r="CUO51" s="214"/>
      <c r="CUP51" s="214"/>
      <c r="CUQ51" s="214"/>
      <c r="CUR51" s="214"/>
      <c r="CUS51" s="214"/>
      <c r="CUT51" s="214"/>
      <c r="CUU51" s="214"/>
      <c r="CUV51" s="214"/>
      <c r="CUW51" s="214"/>
      <c r="CUX51" s="214"/>
      <c r="CUY51" s="214"/>
      <c r="CUZ51" s="214"/>
      <c r="CVA51" s="214"/>
      <c r="CVB51" s="214"/>
      <c r="CVC51" s="214"/>
      <c r="CVD51" s="214"/>
      <c r="CVE51" s="214"/>
      <c r="CVF51" s="214"/>
      <c r="CVG51" s="214"/>
      <c r="CVH51" s="214"/>
      <c r="CVI51" s="214"/>
      <c r="CVJ51" s="214"/>
      <c r="CVK51" s="214"/>
      <c r="CVL51" s="214"/>
      <c r="CVM51" s="214"/>
      <c r="CVN51" s="214"/>
      <c r="CVO51" s="214"/>
      <c r="CVP51" s="214"/>
      <c r="CVQ51" s="214"/>
      <c r="CVR51" s="214"/>
      <c r="CVS51" s="214"/>
      <c r="CVT51" s="214"/>
      <c r="CVU51" s="214"/>
      <c r="CVV51" s="214"/>
      <c r="CVW51" s="214"/>
      <c r="CVX51" s="214"/>
      <c r="CVY51" s="214"/>
      <c r="CVZ51" s="214"/>
      <c r="CWA51" s="214"/>
      <c r="CWB51" s="214"/>
      <c r="CWC51" s="214"/>
      <c r="CWD51" s="214"/>
      <c r="CWE51" s="214"/>
      <c r="CWF51" s="214"/>
      <c r="CWG51" s="214"/>
      <c r="CWH51" s="214"/>
      <c r="CWI51" s="214"/>
      <c r="CWJ51" s="214"/>
      <c r="CWK51" s="214"/>
      <c r="CWL51" s="214"/>
      <c r="CWM51" s="214"/>
      <c r="CWN51" s="214"/>
      <c r="CWO51" s="214"/>
      <c r="CWP51" s="214"/>
      <c r="CWQ51" s="214"/>
      <c r="CWR51" s="214"/>
      <c r="CWS51" s="214"/>
      <c r="CWT51" s="214"/>
      <c r="CWU51" s="214"/>
      <c r="CWV51" s="214"/>
      <c r="CWW51" s="214"/>
      <c r="CWX51" s="214"/>
      <c r="CWY51" s="214"/>
      <c r="CWZ51" s="214"/>
      <c r="CXA51" s="214"/>
      <c r="CXB51" s="214"/>
      <c r="CXC51" s="214"/>
      <c r="CXD51" s="214"/>
      <c r="CXE51" s="214"/>
      <c r="CXF51" s="214"/>
      <c r="CXG51" s="214"/>
      <c r="CXH51" s="214"/>
      <c r="CXI51" s="214"/>
      <c r="CXJ51" s="214"/>
      <c r="CXK51" s="214"/>
      <c r="CXL51" s="214"/>
      <c r="CXM51" s="214"/>
      <c r="CXN51" s="214"/>
      <c r="CXO51" s="214"/>
      <c r="CXP51" s="214"/>
      <c r="CXQ51" s="214"/>
      <c r="CXR51" s="214"/>
      <c r="CXS51" s="214"/>
      <c r="CXT51" s="214"/>
      <c r="CXU51" s="214"/>
      <c r="CXV51" s="214"/>
      <c r="CXW51" s="214"/>
      <c r="CXX51" s="214"/>
      <c r="CXY51" s="214"/>
      <c r="CXZ51" s="214"/>
      <c r="CYA51" s="214"/>
      <c r="CYB51" s="214"/>
      <c r="CYC51" s="214"/>
      <c r="CYD51" s="214"/>
      <c r="CYE51" s="214"/>
      <c r="CYF51" s="214"/>
      <c r="CYG51" s="214"/>
      <c r="CYH51" s="214"/>
      <c r="CYI51" s="214"/>
      <c r="CYJ51" s="214"/>
      <c r="CYK51" s="214"/>
      <c r="CYL51" s="214"/>
      <c r="CYM51" s="214"/>
      <c r="CYN51" s="214"/>
      <c r="CYO51" s="214"/>
      <c r="CYP51" s="214"/>
      <c r="CYQ51" s="214"/>
      <c r="CYR51" s="214"/>
      <c r="CYS51" s="214"/>
      <c r="CYT51" s="214"/>
      <c r="CYU51" s="214"/>
      <c r="CYV51" s="214"/>
      <c r="CYW51" s="214"/>
      <c r="CYX51" s="214"/>
      <c r="CYY51" s="214"/>
      <c r="CYZ51" s="214"/>
      <c r="CZA51" s="214"/>
      <c r="CZB51" s="214"/>
      <c r="CZC51" s="214"/>
      <c r="CZD51" s="214"/>
      <c r="CZE51" s="214"/>
      <c r="CZF51" s="214"/>
      <c r="CZG51" s="214"/>
      <c r="CZH51" s="214"/>
      <c r="CZI51" s="214"/>
      <c r="CZJ51" s="214"/>
      <c r="CZK51" s="214"/>
      <c r="CZL51" s="214"/>
      <c r="CZM51" s="214"/>
      <c r="CZN51" s="214"/>
      <c r="CZO51" s="214"/>
      <c r="CZP51" s="214"/>
      <c r="CZQ51" s="214"/>
      <c r="CZR51" s="214"/>
      <c r="CZS51" s="214"/>
      <c r="CZT51" s="214"/>
      <c r="CZU51" s="214"/>
      <c r="CZV51" s="214"/>
      <c r="CZW51" s="214"/>
      <c r="CZX51" s="214"/>
      <c r="CZY51" s="214"/>
      <c r="CZZ51" s="214"/>
      <c r="DAA51" s="214"/>
      <c r="DAB51" s="214"/>
      <c r="DAC51" s="214"/>
      <c r="DAD51" s="214"/>
      <c r="DAE51" s="214"/>
      <c r="DAF51" s="214"/>
      <c r="DAG51" s="214"/>
      <c r="DAH51" s="214"/>
      <c r="DAI51" s="214"/>
      <c r="DAJ51" s="214"/>
      <c r="DAK51" s="214"/>
      <c r="DAL51" s="214"/>
      <c r="DAM51" s="214"/>
      <c r="DAN51" s="214"/>
      <c r="DAO51" s="214"/>
      <c r="DAP51" s="214"/>
      <c r="DAQ51" s="214"/>
      <c r="DAR51" s="214"/>
      <c r="DAS51" s="214"/>
      <c r="DAT51" s="214"/>
      <c r="DAU51" s="214"/>
      <c r="DAV51" s="214"/>
      <c r="DAW51" s="214"/>
      <c r="DAX51" s="214"/>
      <c r="DAY51" s="214"/>
      <c r="DAZ51" s="214"/>
      <c r="DBA51" s="214"/>
      <c r="DBB51" s="214"/>
      <c r="DBC51" s="214"/>
      <c r="DBD51" s="214"/>
      <c r="DBE51" s="214"/>
      <c r="DBF51" s="214"/>
      <c r="DBG51" s="214"/>
      <c r="DBH51" s="214"/>
      <c r="DBI51" s="214"/>
      <c r="DBJ51" s="214"/>
      <c r="DBK51" s="214"/>
      <c r="DBL51" s="214"/>
      <c r="DBM51" s="214"/>
      <c r="DBN51" s="214"/>
      <c r="DBO51" s="214"/>
      <c r="DBP51" s="214"/>
      <c r="DBQ51" s="214"/>
      <c r="DBR51" s="214"/>
      <c r="DBS51" s="214"/>
      <c r="DBT51" s="214"/>
      <c r="DBU51" s="214"/>
      <c r="DBV51" s="214"/>
      <c r="DBW51" s="214"/>
      <c r="DBX51" s="214"/>
      <c r="DBY51" s="214"/>
      <c r="DBZ51" s="214"/>
      <c r="DCA51" s="214"/>
      <c r="DCB51" s="214"/>
      <c r="DCC51" s="214"/>
      <c r="DCD51" s="214"/>
      <c r="DCE51" s="214"/>
      <c r="DCF51" s="214"/>
      <c r="DCG51" s="214"/>
      <c r="DCH51" s="214"/>
      <c r="DCI51" s="214"/>
      <c r="DCJ51" s="214"/>
      <c r="DCK51" s="214"/>
      <c r="DCL51" s="214"/>
      <c r="DCM51" s="214"/>
      <c r="DCN51" s="214"/>
      <c r="DCO51" s="214"/>
      <c r="DCP51" s="214"/>
      <c r="DCQ51" s="214"/>
      <c r="DCR51" s="214"/>
      <c r="DCS51" s="214"/>
      <c r="DCT51" s="214"/>
      <c r="DCU51" s="214"/>
      <c r="DCV51" s="214"/>
      <c r="DCW51" s="214"/>
      <c r="DCX51" s="214"/>
      <c r="DCY51" s="214"/>
      <c r="DCZ51" s="214"/>
      <c r="DDA51" s="214"/>
      <c r="DDB51" s="214"/>
      <c r="DDC51" s="214"/>
      <c r="DDD51" s="214"/>
      <c r="DDE51" s="214"/>
      <c r="DDF51" s="214"/>
      <c r="DDG51" s="214"/>
      <c r="DDH51" s="214"/>
      <c r="DDI51" s="214"/>
      <c r="DDJ51" s="214"/>
      <c r="DDK51" s="214"/>
      <c r="DDL51" s="214"/>
      <c r="DDM51" s="214"/>
      <c r="DDN51" s="214"/>
      <c r="DDO51" s="214"/>
      <c r="DDP51" s="214"/>
      <c r="DDQ51" s="214"/>
      <c r="DDR51" s="214"/>
      <c r="DDS51" s="214"/>
      <c r="DDT51" s="214"/>
      <c r="DDU51" s="214"/>
      <c r="DDV51" s="214"/>
      <c r="DDW51" s="214"/>
      <c r="DDX51" s="214"/>
      <c r="DDY51" s="214"/>
      <c r="DDZ51" s="214"/>
      <c r="DEA51" s="214"/>
      <c r="DEB51" s="214"/>
      <c r="DEC51" s="214"/>
      <c r="DED51" s="214"/>
      <c r="DEE51" s="214"/>
      <c r="DEF51" s="214"/>
      <c r="DEG51" s="214"/>
      <c r="DEH51" s="214"/>
      <c r="DEI51" s="214"/>
      <c r="DEJ51" s="214"/>
      <c r="DEK51" s="214"/>
      <c r="DEL51" s="214"/>
      <c r="DEM51" s="214"/>
      <c r="DEN51" s="214"/>
      <c r="DEO51" s="214"/>
      <c r="DEP51" s="214"/>
      <c r="DEQ51" s="214"/>
      <c r="DER51" s="214"/>
      <c r="DES51" s="214"/>
      <c r="DET51" s="214"/>
      <c r="DEU51" s="214"/>
      <c r="DEV51" s="214"/>
      <c r="DEW51" s="214"/>
      <c r="DEX51" s="214"/>
      <c r="DEY51" s="214"/>
      <c r="DEZ51" s="214"/>
      <c r="DFA51" s="214"/>
      <c r="DFB51" s="214"/>
      <c r="DFC51" s="214"/>
      <c r="DFD51" s="214"/>
      <c r="DFE51" s="214"/>
      <c r="DFF51" s="214"/>
      <c r="DFG51" s="214"/>
      <c r="DFH51" s="214"/>
      <c r="DFI51" s="214"/>
      <c r="DFJ51" s="214"/>
      <c r="DFK51" s="214"/>
      <c r="DFL51" s="214"/>
      <c r="DFM51" s="214"/>
      <c r="DFN51" s="214"/>
      <c r="DFO51" s="214"/>
      <c r="DFP51" s="214"/>
      <c r="DFQ51" s="214"/>
      <c r="DFR51" s="214"/>
      <c r="DFS51" s="214"/>
      <c r="DFT51" s="214"/>
      <c r="DFU51" s="214"/>
      <c r="DFV51" s="214"/>
      <c r="DFW51" s="214"/>
      <c r="DFX51" s="214"/>
      <c r="DFY51" s="214"/>
      <c r="DFZ51" s="214"/>
      <c r="DGA51" s="214"/>
      <c r="DGB51" s="214"/>
      <c r="DGC51" s="214"/>
      <c r="DGD51" s="214"/>
      <c r="DGE51" s="214"/>
      <c r="DGF51" s="214"/>
      <c r="DGG51" s="214"/>
      <c r="DGH51" s="214"/>
      <c r="DGI51" s="214"/>
      <c r="DGJ51" s="214"/>
      <c r="DGK51" s="214"/>
      <c r="DGL51" s="214"/>
      <c r="DGM51" s="214"/>
      <c r="DGN51" s="214"/>
      <c r="DGO51" s="214"/>
      <c r="DGP51" s="214"/>
      <c r="DGQ51" s="214"/>
      <c r="DGR51" s="214"/>
      <c r="DGS51" s="214"/>
      <c r="DGT51" s="214"/>
      <c r="DGU51" s="214"/>
      <c r="DGV51" s="214"/>
      <c r="DGW51" s="214"/>
      <c r="DGX51" s="214"/>
      <c r="DGY51" s="214"/>
      <c r="DGZ51" s="214"/>
      <c r="DHA51" s="214"/>
      <c r="DHB51" s="214"/>
      <c r="DHC51" s="214"/>
      <c r="DHD51" s="214"/>
      <c r="DHE51" s="214"/>
      <c r="DHF51" s="214"/>
      <c r="DHG51" s="214"/>
      <c r="DHH51" s="214"/>
      <c r="DHI51" s="214"/>
      <c r="DHJ51" s="214"/>
      <c r="DHK51" s="214"/>
      <c r="DHL51" s="214"/>
      <c r="DHM51" s="214"/>
      <c r="DHN51" s="214"/>
      <c r="DHO51" s="214"/>
      <c r="DHP51" s="214"/>
      <c r="DHQ51" s="214"/>
      <c r="DHR51" s="214"/>
      <c r="DHS51" s="214"/>
      <c r="DHT51" s="214"/>
      <c r="DHU51" s="214"/>
      <c r="DHV51" s="214"/>
      <c r="DHW51" s="214"/>
      <c r="DHX51" s="214"/>
      <c r="DHY51" s="214"/>
      <c r="DHZ51" s="214"/>
      <c r="DIA51" s="214"/>
      <c r="DIB51" s="214"/>
      <c r="DIC51" s="214"/>
      <c r="DID51" s="214"/>
      <c r="DIE51" s="214"/>
      <c r="DIF51" s="214"/>
      <c r="DIG51" s="214"/>
      <c r="DIH51" s="214"/>
      <c r="DII51" s="214"/>
      <c r="DIJ51" s="214"/>
      <c r="DIK51" s="214"/>
      <c r="DIL51" s="214"/>
      <c r="DIM51" s="214"/>
      <c r="DIN51" s="214"/>
      <c r="DIO51" s="214"/>
      <c r="DIP51" s="214"/>
      <c r="DIQ51" s="214"/>
      <c r="DIR51" s="214"/>
      <c r="DIS51" s="214"/>
      <c r="DIT51" s="214"/>
      <c r="DIU51" s="214"/>
      <c r="DIV51" s="214"/>
      <c r="DIW51" s="214"/>
      <c r="DIX51" s="214"/>
      <c r="DIY51" s="214"/>
      <c r="DIZ51" s="214"/>
      <c r="DJA51" s="214"/>
      <c r="DJB51" s="214"/>
      <c r="DJC51" s="214"/>
      <c r="DJD51" s="214"/>
      <c r="DJE51" s="214"/>
      <c r="DJF51" s="214"/>
      <c r="DJG51" s="214"/>
      <c r="DJH51" s="214"/>
      <c r="DJI51" s="214"/>
      <c r="DJJ51" s="214"/>
      <c r="DJK51" s="214"/>
      <c r="DJL51" s="214"/>
      <c r="DJM51" s="214"/>
      <c r="DJN51" s="214"/>
      <c r="DJO51" s="214"/>
      <c r="DJP51" s="214"/>
      <c r="DJQ51" s="214"/>
      <c r="DJR51" s="214"/>
      <c r="DJS51" s="214"/>
      <c r="DJT51" s="214"/>
      <c r="DJU51" s="214"/>
      <c r="DJV51" s="214"/>
      <c r="DJW51" s="214"/>
      <c r="DJX51" s="214"/>
      <c r="DJY51" s="214"/>
      <c r="DJZ51" s="214"/>
      <c r="DKA51" s="214"/>
      <c r="DKB51" s="214"/>
      <c r="DKC51" s="214"/>
      <c r="DKD51" s="214"/>
      <c r="DKE51" s="214"/>
      <c r="DKF51" s="214"/>
      <c r="DKG51" s="214"/>
      <c r="DKH51" s="214"/>
      <c r="DKI51" s="214"/>
      <c r="DKJ51" s="214"/>
      <c r="DKK51" s="214"/>
      <c r="DKL51" s="214"/>
      <c r="DKM51" s="214"/>
      <c r="DKN51" s="214"/>
      <c r="DKO51" s="214"/>
      <c r="DKP51" s="214"/>
      <c r="DKQ51" s="214"/>
      <c r="DKR51" s="214"/>
      <c r="DKS51" s="214"/>
      <c r="DKT51" s="214"/>
      <c r="DKU51" s="214"/>
      <c r="DKV51" s="214"/>
      <c r="DKW51" s="214"/>
      <c r="DKX51" s="214"/>
      <c r="DKY51" s="214"/>
      <c r="DKZ51" s="214"/>
      <c r="DLA51" s="214"/>
      <c r="DLB51" s="214"/>
      <c r="DLC51" s="214"/>
      <c r="DLD51" s="214"/>
      <c r="DLE51" s="214"/>
      <c r="DLF51" s="214"/>
      <c r="DLG51" s="214"/>
      <c r="DLH51" s="214"/>
      <c r="DLI51" s="214"/>
      <c r="DLJ51" s="214"/>
      <c r="DLK51" s="214"/>
      <c r="DLL51" s="214"/>
      <c r="DLM51" s="214"/>
      <c r="DLN51" s="214"/>
      <c r="DLO51" s="214"/>
      <c r="DLP51" s="214"/>
      <c r="DLQ51" s="214"/>
      <c r="DLR51" s="214"/>
      <c r="DLS51" s="214"/>
      <c r="DLT51" s="214"/>
      <c r="DLU51" s="214"/>
      <c r="DLV51" s="214"/>
      <c r="DLW51" s="214"/>
      <c r="DLX51" s="214"/>
      <c r="DLY51" s="214"/>
      <c r="DLZ51" s="214"/>
      <c r="DMA51" s="214"/>
      <c r="DMB51" s="214"/>
      <c r="DMC51" s="214"/>
      <c r="DMD51" s="214"/>
      <c r="DME51" s="214"/>
      <c r="DMF51" s="214"/>
      <c r="DMG51" s="214"/>
      <c r="DMH51" s="214"/>
      <c r="DMI51" s="214"/>
      <c r="DMJ51" s="214"/>
      <c r="DMK51" s="214"/>
      <c r="DML51" s="214"/>
      <c r="DMM51" s="214"/>
      <c r="DMN51" s="214"/>
      <c r="DMO51" s="214"/>
      <c r="DMP51" s="214"/>
      <c r="DMQ51" s="214"/>
      <c r="DMR51" s="214"/>
      <c r="DMS51" s="214"/>
      <c r="DMT51" s="214"/>
      <c r="DMU51" s="214"/>
      <c r="DMV51" s="214"/>
      <c r="DMW51" s="214"/>
      <c r="DMX51" s="214"/>
      <c r="DMY51" s="214"/>
      <c r="DMZ51" s="214"/>
      <c r="DNA51" s="214"/>
      <c r="DNB51" s="214"/>
      <c r="DNC51" s="214"/>
      <c r="DND51" s="214"/>
      <c r="DNE51" s="214"/>
      <c r="DNF51" s="214"/>
      <c r="DNG51" s="214"/>
      <c r="DNH51" s="214"/>
      <c r="DNI51" s="214"/>
      <c r="DNJ51" s="214"/>
      <c r="DNK51" s="214"/>
      <c r="DNL51" s="214"/>
      <c r="DNM51" s="214"/>
      <c r="DNN51" s="214"/>
      <c r="DNO51" s="214"/>
      <c r="DNP51" s="214"/>
      <c r="DNQ51" s="214"/>
      <c r="DNR51" s="214"/>
      <c r="DNS51" s="214"/>
      <c r="DNT51" s="214"/>
      <c r="DNU51" s="214"/>
      <c r="DNV51" s="214"/>
      <c r="DNW51" s="214"/>
      <c r="DNX51" s="214"/>
      <c r="DNY51" s="214"/>
      <c r="DNZ51" s="214"/>
      <c r="DOA51" s="214"/>
      <c r="DOB51" s="214"/>
      <c r="DOC51" s="214"/>
      <c r="DOD51" s="214"/>
      <c r="DOE51" s="214"/>
      <c r="DOF51" s="214"/>
      <c r="DOG51" s="214"/>
      <c r="DOH51" s="214"/>
      <c r="DOI51" s="214"/>
      <c r="DOJ51" s="214"/>
      <c r="DOK51" s="214"/>
      <c r="DOL51" s="214"/>
      <c r="DOM51" s="214"/>
      <c r="DON51" s="214"/>
      <c r="DOO51" s="214"/>
      <c r="DOP51" s="214"/>
      <c r="DOQ51" s="214"/>
      <c r="DOR51" s="214"/>
      <c r="DOS51" s="214"/>
      <c r="DOT51" s="214"/>
      <c r="DOU51" s="214"/>
      <c r="DOV51" s="214"/>
      <c r="DOW51" s="214"/>
      <c r="DOX51" s="214"/>
      <c r="DOY51" s="214"/>
      <c r="DOZ51" s="214"/>
      <c r="DPA51" s="214"/>
      <c r="DPB51" s="214"/>
      <c r="DPC51" s="214"/>
      <c r="DPD51" s="214"/>
      <c r="DPE51" s="214"/>
      <c r="DPF51" s="214"/>
      <c r="DPG51" s="214"/>
      <c r="DPH51" s="214"/>
      <c r="DPI51" s="214"/>
      <c r="DPJ51" s="214"/>
      <c r="DPK51" s="214"/>
      <c r="DPL51" s="214"/>
      <c r="DPM51" s="214"/>
      <c r="DPN51" s="214"/>
      <c r="DPO51" s="214"/>
      <c r="DPP51" s="214"/>
      <c r="DPQ51" s="214"/>
      <c r="DPR51" s="214"/>
      <c r="DPS51" s="214"/>
      <c r="DPT51" s="214"/>
      <c r="DPU51" s="214"/>
      <c r="DPV51" s="214"/>
      <c r="DPW51" s="214"/>
      <c r="DPX51" s="214"/>
      <c r="DPY51" s="214"/>
      <c r="DPZ51" s="214"/>
      <c r="DQA51" s="214"/>
      <c r="DQB51" s="214"/>
      <c r="DQC51" s="214"/>
      <c r="DQD51" s="214"/>
      <c r="DQE51" s="214"/>
      <c r="DQF51" s="214"/>
      <c r="DQG51" s="214"/>
      <c r="DQH51" s="214"/>
      <c r="DQI51" s="214"/>
      <c r="DQJ51" s="214"/>
      <c r="DQK51" s="214"/>
      <c r="DQL51" s="214"/>
      <c r="DQM51" s="214"/>
      <c r="DQN51" s="214"/>
      <c r="DQO51" s="214"/>
      <c r="DQP51" s="214"/>
      <c r="DQQ51" s="214"/>
      <c r="DQR51" s="214"/>
      <c r="DQS51" s="214"/>
      <c r="DQT51" s="214"/>
      <c r="DQU51" s="214"/>
      <c r="DQV51" s="214"/>
      <c r="DQW51" s="214"/>
      <c r="DQX51" s="214"/>
      <c r="DQY51" s="214"/>
      <c r="DQZ51" s="214"/>
      <c r="DRA51" s="214"/>
      <c r="DRB51" s="214"/>
      <c r="DRC51" s="214"/>
      <c r="DRD51" s="214"/>
      <c r="DRE51" s="214"/>
      <c r="DRF51" s="214"/>
      <c r="DRG51" s="214"/>
      <c r="DRH51" s="214"/>
      <c r="DRI51" s="214"/>
      <c r="DRJ51" s="214"/>
      <c r="DRK51" s="214"/>
      <c r="DRL51" s="214"/>
      <c r="DRM51" s="214"/>
      <c r="DRN51" s="214"/>
      <c r="DRO51" s="214"/>
      <c r="DRP51" s="214"/>
      <c r="DRQ51" s="214"/>
      <c r="DRR51" s="214"/>
      <c r="DRS51" s="214"/>
      <c r="DRT51" s="214"/>
      <c r="DRU51" s="214"/>
      <c r="DRV51" s="214"/>
      <c r="DRW51" s="214"/>
      <c r="DRX51" s="214"/>
      <c r="DRY51" s="214"/>
      <c r="DRZ51" s="214"/>
      <c r="DSA51" s="214"/>
      <c r="DSB51" s="214"/>
      <c r="DSC51" s="214"/>
      <c r="DSD51" s="214"/>
      <c r="DSE51" s="214"/>
      <c r="DSF51" s="214"/>
      <c r="DSG51" s="214"/>
      <c r="DSH51" s="214"/>
      <c r="DSI51" s="214"/>
      <c r="DSJ51" s="214"/>
      <c r="DSK51" s="214"/>
      <c r="DSL51" s="214"/>
      <c r="DSM51" s="214"/>
      <c r="DSN51" s="214"/>
      <c r="DSO51" s="214"/>
      <c r="DSP51" s="214"/>
      <c r="DSQ51" s="214"/>
      <c r="DSR51" s="214"/>
      <c r="DSS51" s="214"/>
      <c r="DST51" s="214"/>
      <c r="DSU51" s="214"/>
      <c r="DSV51" s="214"/>
      <c r="DSW51" s="214"/>
      <c r="DSX51" s="214"/>
      <c r="DSY51" s="214"/>
      <c r="DSZ51" s="214"/>
      <c r="DTA51" s="214"/>
      <c r="DTB51" s="214"/>
      <c r="DTC51" s="214"/>
      <c r="DTD51" s="214"/>
      <c r="DTE51" s="214"/>
      <c r="DTF51" s="214"/>
      <c r="DTG51" s="214"/>
      <c r="DTH51" s="214"/>
      <c r="DTI51" s="214"/>
      <c r="DTJ51" s="214"/>
      <c r="DTK51" s="214"/>
      <c r="DTL51" s="214"/>
      <c r="DTM51" s="214"/>
      <c r="DTN51" s="214"/>
      <c r="DTO51" s="214"/>
      <c r="DTP51" s="214"/>
      <c r="DTQ51" s="214"/>
      <c r="DTR51" s="214"/>
      <c r="DTS51" s="214"/>
      <c r="DTT51" s="214"/>
      <c r="DTU51" s="214"/>
      <c r="DTV51" s="214"/>
      <c r="DTW51" s="214"/>
      <c r="DTX51" s="214"/>
      <c r="DTY51" s="214"/>
      <c r="DTZ51" s="214"/>
      <c r="DUA51" s="214"/>
      <c r="DUB51" s="214"/>
      <c r="DUC51" s="214"/>
      <c r="DUD51" s="214"/>
      <c r="DUE51" s="214"/>
      <c r="DUF51" s="214"/>
      <c r="DUG51" s="214"/>
      <c r="DUH51" s="214"/>
      <c r="DUI51" s="214"/>
      <c r="DUJ51" s="214"/>
      <c r="DUK51" s="214"/>
      <c r="DUL51" s="214"/>
      <c r="DUM51" s="214"/>
      <c r="DUN51" s="214"/>
      <c r="DUO51" s="214"/>
      <c r="DUP51" s="214"/>
      <c r="DUQ51" s="214"/>
      <c r="DUR51" s="214"/>
      <c r="DUS51" s="214"/>
      <c r="DUT51" s="214"/>
      <c r="DUU51" s="214"/>
      <c r="DUV51" s="214"/>
      <c r="DUW51" s="214"/>
      <c r="DUX51" s="214"/>
      <c r="DUY51" s="214"/>
      <c r="DUZ51" s="214"/>
      <c r="DVA51" s="214"/>
      <c r="DVB51" s="214"/>
      <c r="DVC51" s="214"/>
      <c r="DVD51" s="214"/>
      <c r="DVE51" s="214"/>
      <c r="DVF51" s="214"/>
      <c r="DVG51" s="214"/>
      <c r="DVH51" s="214"/>
      <c r="DVI51" s="214"/>
      <c r="DVJ51" s="214"/>
      <c r="DVK51" s="214"/>
      <c r="DVL51" s="214"/>
      <c r="DVM51" s="214"/>
      <c r="DVN51" s="214"/>
      <c r="DVO51" s="214"/>
      <c r="DVP51" s="214"/>
      <c r="DVQ51" s="214"/>
      <c r="DVR51" s="214"/>
      <c r="DVS51" s="214"/>
      <c r="DVT51" s="214"/>
      <c r="DVU51" s="214"/>
      <c r="DVV51" s="214"/>
      <c r="DVW51" s="214"/>
      <c r="DVX51" s="214"/>
      <c r="DVY51" s="214"/>
      <c r="DVZ51" s="214"/>
      <c r="DWA51" s="214"/>
      <c r="DWB51" s="214"/>
      <c r="DWC51" s="214"/>
      <c r="DWD51" s="214"/>
      <c r="DWE51" s="214"/>
      <c r="DWF51" s="214"/>
      <c r="DWG51" s="214"/>
      <c r="DWH51" s="214"/>
      <c r="DWI51" s="214"/>
      <c r="DWJ51" s="214"/>
      <c r="DWK51" s="214"/>
      <c r="DWL51" s="214"/>
      <c r="DWM51" s="214"/>
      <c r="DWN51" s="214"/>
      <c r="DWO51" s="214"/>
      <c r="DWP51" s="214"/>
      <c r="DWQ51" s="214"/>
      <c r="DWR51" s="214"/>
      <c r="DWS51" s="214"/>
      <c r="DWT51" s="214"/>
      <c r="DWU51" s="214"/>
      <c r="DWV51" s="214"/>
      <c r="DWW51" s="214"/>
      <c r="DWX51" s="214"/>
      <c r="DWY51" s="214"/>
      <c r="DWZ51" s="214"/>
      <c r="DXA51" s="214"/>
      <c r="DXB51" s="214"/>
      <c r="DXC51" s="214"/>
      <c r="DXD51" s="214"/>
      <c r="DXE51" s="214"/>
      <c r="DXF51" s="214"/>
      <c r="DXG51" s="214"/>
      <c r="DXH51" s="214"/>
      <c r="DXI51" s="214"/>
      <c r="DXJ51" s="214"/>
      <c r="DXK51" s="214"/>
      <c r="DXL51" s="214"/>
      <c r="DXM51" s="214"/>
      <c r="DXN51" s="214"/>
      <c r="DXO51" s="214"/>
      <c r="DXP51" s="214"/>
      <c r="DXQ51" s="214"/>
      <c r="DXR51" s="214"/>
      <c r="DXS51" s="214"/>
      <c r="DXT51" s="214"/>
      <c r="DXU51" s="214"/>
      <c r="DXV51" s="214"/>
      <c r="DXW51" s="214"/>
      <c r="DXX51" s="214"/>
      <c r="DXY51" s="214"/>
      <c r="DXZ51" s="214"/>
      <c r="DYA51" s="214"/>
      <c r="DYB51" s="214"/>
      <c r="DYC51" s="214"/>
      <c r="DYD51" s="214"/>
      <c r="DYE51" s="214"/>
      <c r="DYF51" s="214"/>
      <c r="DYG51" s="214"/>
      <c r="DYH51" s="214"/>
      <c r="DYI51" s="214"/>
      <c r="DYJ51" s="214"/>
      <c r="DYK51" s="214"/>
      <c r="DYL51" s="214"/>
      <c r="DYM51" s="214"/>
      <c r="DYN51" s="214"/>
      <c r="DYO51" s="214"/>
      <c r="DYP51" s="214"/>
      <c r="DYQ51" s="214"/>
      <c r="DYR51" s="214"/>
      <c r="DYS51" s="214"/>
      <c r="DYT51" s="214"/>
      <c r="DYU51" s="214"/>
      <c r="DYV51" s="214"/>
      <c r="DYW51" s="214"/>
      <c r="DYX51" s="214"/>
      <c r="DYY51" s="214"/>
      <c r="DYZ51" s="214"/>
      <c r="DZA51" s="214"/>
      <c r="DZB51" s="214"/>
      <c r="DZC51" s="214"/>
      <c r="DZD51" s="214"/>
      <c r="DZE51" s="214"/>
      <c r="DZF51" s="214"/>
      <c r="DZG51" s="214"/>
      <c r="DZH51" s="214"/>
      <c r="DZI51" s="214"/>
      <c r="DZJ51" s="214"/>
      <c r="DZK51" s="214"/>
      <c r="DZL51" s="214"/>
      <c r="DZM51" s="214"/>
      <c r="DZN51" s="214"/>
      <c r="DZO51" s="214"/>
      <c r="DZP51" s="214"/>
      <c r="DZQ51" s="214"/>
      <c r="DZR51" s="214"/>
      <c r="DZS51" s="214"/>
      <c r="DZT51" s="214"/>
      <c r="DZU51" s="214"/>
      <c r="DZV51" s="214"/>
      <c r="DZW51" s="214"/>
      <c r="DZX51" s="214"/>
      <c r="DZY51" s="214"/>
      <c r="DZZ51" s="214"/>
      <c r="EAA51" s="214"/>
      <c r="EAB51" s="214"/>
      <c r="EAC51" s="214"/>
      <c r="EAD51" s="214"/>
      <c r="EAE51" s="214"/>
      <c r="EAF51" s="214"/>
      <c r="EAG51" s="214"/>
      <c r="EAH51" s="214"/>
      <c r="EAI51" s="214"/>
      <c r="EAJ51" s="214"/>
      <c r="EAK51" s="214"/>
      <c r="EAL51" s="214"/>
      <c r="EAM51" s="214"/>
      <c r="EAN51" s="214"/>
      <c r="EAO51" s="214"/>
      <c r="EAP51" s="214"/>
      <c r="EAQ51" s="214"/>
      <c r="EAR51" s="214"/>
      <c r="EAS51" s="214"/>
      <c r="EAT51" s="214"/>
      <c r="EAU51" s="214"/>
      <c r="EAV51" s="214"/>
      <c r="EAW51" s="214"/>
      <c r="EAX51" s="214"/>
      <c r="EAY51" s="214"/>
      <c r="EAZ51" s="214"/>
      <c r="EBA51" s="214"/>
      <c r="EBB51" s="214"/>
      <c r="EBC51" s="214"/>
      <c r="EBD51" s="214"/>
      <c r="EBE51" s="214"/>
      <c r="EBF51" s="214"/>
      <c r="EBG51" s="214"/>
      <c r="EBH51" s="214"/>
      <c r="EBI51" s="214"/>
      <c r="EBJ51" s="214"/>
      <c r="EBK51" s="214"/>
      <c r="EBL51" s="214"/>
      <c r="EBM51" s="214"/>
      <c r="EBN51" s="214"/>
      <c r="EBO51" s="214"/>
      <c r="EBP51" s="214"/>
      <c r="EBQ51" s="214"/>
      <c r="EBR51" s="214"/>
      <c r="EBS51" s="214"/>
      <c r="EBT51" s="214"/>
      <c r="EBU51" s="214"/>
      <c r="EBV51" s="214"/>
      <c r="EBW51" s="214"/>
      <c r="EBX51" s="214"/>
      <c r="EBY51" s="214"/>
      <c r="EBZ51" s="214"/>
      <c r="ECA51" s="214"/>
      <c r="ECB51" s="214"/>
      <c r="ECC51" s="214"/>
      <c r="ECD51" s="214"/>
      <c r="ECE51" s="214"/>
      <c r="ECF51" s="214"/>
      <c r="ECG51" s="214"/>
      <c r="ECH51" s="214"/>
      <c r="ECI51" s="214"/>
      <c r="ECJ51" s="214"/>
      <c r="ECK51" s="214"/>
      <c r="ECL51" s="214"/>
      <c r="ECM51" s="214"/>
      <c r="ECN51" s="214"/>
      <c r="ECO51" s="214"/>
      <c r="ECP51" s="214"/>
      <c r="ECQ51" s="214"/>
      <c r="ECR51" s="214"/>
      <c r="ECS51" s="214"/>
      <c r="ECT51" s="214"/>
      <c r="ECU51" s="214"/>
      <c r="ECV51" s="214"/>
      <c r="ECW51" s="214"/>
      <c r="ECX51" s="214"/>
      <c r="ECY51" s="214"/>
      <c r="ECZ51" s="214"/>
      <c r="EDA51" s="214"/>
      <c r="EDB51" s="214"/>
      <c r="EDC51" s="214"/>
      <c r="EDD51" s="214"/>
      <c r="EDE51" s="214"/>
      <c r="EDF51" s="214"/>
      <c r="EDG51" s="214"/>
      <c r="EDH51" s="214"/>
      <c r="EDI51" s="214"/>
      <c r="EDJ51" s="214"/>
      <c r="EDK51" s="214"/>
      <c r="EDL51" s="214"/>
      <c r="EDM51" s="214"/>
      <c r="EDN51" s="214"/>
      <c r="EDO51" s="214"/>
      <c r="EDP51" s="214"/>
      <c r="EDQ51" s="214"/>
      <c r="EDR51" s="214"/>
      <c r="EDS51" s="214"/>
      <c r="EDT51" s="214"/>
      <c r="EDU51" s="214"/>
      <c r="EDV51" s="214"/>
      <c r="EDW51" s="214"/>
      <c r="EDX51" s="214"/>
      <c r="EDY51" s="214"/>
      <c r="EDZ51" s="214"/>
      <c r="EEA51" s="214"/>
      <c r="EEB51" s="214"/>
      <c r="EEC51" s="214"/>
      <c r="EED51" s="214"/>
      <c r="EEE51" s="214"/>
      <c r="EEF51" s="214"/>
      <c r="EEG51" s="214"/>
      <c r="EEH51" s="214"/>
      <c r="EEI51" s="214"/>
      <c r="EEJ51" s="214"/>
      <c r="EEK51" s="214"/>
      <c r="EEL51" s="214"/>
      <c r="EEM51" s="214"/>
      <c r="EEN51" s="214"/>
      <c r="EEO51" s="214"/>
      <c r="EEP51" s="214"/>
      <c r="EEQ51" s="214"/>
      <c r="EER51" s="214"/>
      <c r="EES51" s="214"/>
      <c r="EET51" s="214"/>
      <c r="EEU51" s="214"/>
      <c r="EEV51" s="214"/>
      <c r="EEW51" s="214"/>
      <c r="EEX51" s="214"/>
      <c r="EEY51" s="214"/>
      <c r="EEZ51" s="214"/>
      <c r="EFA51" s="214"/>
      <c r="EFB51" s="214"/>
      <c r="EFC51" s="214"/>
      <c r="EFD51" s="214"/>
      <c r="EFE51" s="214"/>
      <c r="EFF51" s="214"/>
      <c r="EFG51" s="214"/>
      <c r="EFH51" s="214"/>
      <c r="EFI51" s="214"/>
      <c r="EFJ51" s="214"/>
      <c r="EFK51" s="214"/>
      <c r="EFL51" s="214"/>
      <c r="EFM51" s="214"/>
      <c r="EFN51" s="214"/>
      <c r="EFO51" s="214"/>
      <c r="EFP51" s="214"/>
      <c r="EFQ51" s="214"/>
      <c r="EFR51" s="214"/>
      <c r="EFS51" s="214"/>
      <c r="EFT51" s="214"/>
      <c r="EFU51" s="214"/>
      <c r="EFV51" s="214"/>
      <c r="EFW51" s="214"/>
      <c r="EFX51" s="214"/>
      <c r="EFY51" s="214"/>
      <c r="EFZ51" s="214"/>
      <c r="EGA51" s="214"/>
      <c r="EGB51" s="214"/>
      <c r="EGC51" s="214"/>
      <c r="EGD51" s="214"/>
      <c r="EGE51" s="214"/>
      <c r="EGF51" s="214"/>
      <c r="EGG51" s="214"/>
      <c r="EGH51" s="214"/>
      <c r="EGI51" s="214"/>
      <c r="EGJ51" s="214"/>
      <c r="EGK51" s="214"/>
      <c r="EGL51" s="214"/>
      <c r="EGM51" s="214"/>
      <c r="EGN51" s="214"/>
      <c r="EGO51" s="214"/>
      <c r="EGP51" s="214"/>
      <c r="EGQ51" s="214"/>
      <c r="EGR51" s="214"/>
      <c r="EGS51" s="214"/>
      <c r="EGT51" s="214"/>
      <c r="EGU51" s="214"/>
      <c r="EGV51" s="214"/>
      <c r="EGW51" s="214"/>
      <c r="EGX51" s="214"/>
      <c r="EGY51" s="214"/>
      <c r="EGZ51" s="214"/>
      <c r="EHA51" s="214"/>
      <c r="EHB51" s="214"/>
      <c r="EHC51" s="214"/>
      <c r="EHD51" s="214"/>
      <c r="EHE51" s="214"/>
      <c r="EHF51" s="214"/>
      <c r="EHG51" s="214"/>
      <c r="EHH51" s="214"/>
      <c r="EHI51" s="214"/>
      <c r="EHJ51" s="214"/>
      <c r="EHK51" s="214"/>
      <c r="EHL51" s="214"/>
      <c r="EHM51" s="214"/>
      <c r="EHN51" s="214"/>
      <c r="EHO51" s="214"/>
      <c r="EHP51" s="214"/>
      <c r="EHQ51" s="214"/>
      <c r="EHR51" s="214"/>
      <c r="EHS51" s="214"/>
      <c r="EHT51" s="214"/>
      <c r="EHU51" s="214"/>
      <c r="EHV51" s="214"/>
      <c r="EHW51" s="214"/>
      <c r="EHX51" s="214"/>
      <c r="EHY51" s="214"/>
      <c r="EHZ51" s="214"/>
      <c r="EIA51" s="214"/>
      <c r="EIB51" s="214"/>
      <c r="EIC51" s="214"/>
      <c r="EID51" s="214"/>
      <c r="EIE51" s="214"/>
      <c r="EIF51" s="214"/>
      <c r="EIG51" s="214"/>
      <c r="EIH51" s="214"/>
      <c r="EII51" s="214"/>
      <c r="EIJ51" s="214"/>
      <c r="EIK51" s="214"/>
      <c r="EIL51" s="214"/>
      <c r="EIM51" s="214"/>
      <c r="EIN51" s="214"/>
      <c r="EIO51" s="214"/>
      <c r="EIP51" s="214"/>
      <c r="EIQ51" s="214"/>
      <c r="EIR51" s="214"/>
      <c r="EIS51" s="214"/>
      <c r="EIT51" s="214"/>
      <c r="EIU51" s="214"/>
      <c r="EIV51" s="214"/>
      <c r="EIW51" s="214"/>
      <c r="EIX51" s="214"/>
      <c r="EIY51" s="214"/>
      <c r="EIZ51" s="214"/>
      <c r="EJA51" s="214"/>
      <c r="EJB51" s="214"/>
      <c r="EJC51" s="214"/>
      <c r="EJD51" s="214"/>
      <c r="EJE51" s="214"/>
      <c r="EJF51" s="214"/>
      <c r="EJG51" s="214"/>
      <c r="EJH51" s="214"/>
      <c r="EJI51" s="214"/>
      <c r="EJJ51" s="214"/>
      <c r="EJK51" s="214"/>
      <c r="EJL51" s="214"/>
      <c r="EJM51" s="214"/>
      <c r="EJN51" s="214"/>
      <c r="EJO51" s="214"/>
      <c r="EJP51" s="214"/>
      <c r="EJQ51" s="214"/>
      <c r="EJR51" s="214"/>
      <c r="EJS51" s="214"/>
      <c r="EJT51" s="214"/>
      <c r="EJU51" s="214"/>
      <c r="EJV51" s="214"/>
      <c r="EJW51" s="214"/>
      <c r="EJX51" s="214"/>
      <c r="EJY51" s="214"/>
      <c r="EJZ51" s="214"/>
      <c r="EKA51" s="214"/>
      <c r="EKB51" s="214"/>
      <c r="EKC51" s="214"/>
      <c r="EKD51" s="214"/>
      <c r="EKE51" s="214"/>
      <c r="EKF51" s="214"/>
      <c r="EKG51" s="214"/>
      <c r="EKH51" s="214"/>
      <c r="EKI51" s="214"/>
      <c r="EKJ51" s="214"/>
      <c r="EKK51" s="214"/>
      <c r="EKL51" s="214"/>
      <c r="EKM51" s="214"/>
      <c r="EKN51" s="214"/>
      <c r="EKO51" s="214"/>
      <c r="EKP51" s="214"/>
      <c r="EKQ51" s="214"/>
      <c r="EKR51" s="214"/>
      <c r="EKS51" s="214"/>
      <c r="EKT51" s="214"/>
      <c r="EKU51" s="214"/>
      <c r="EKV51" s="214"/>
      <c r="EKW51" s="214"/>
      <c r="EKX51" s="214"/>
      <c r="EKY51" s="214"/>
      <c r="EKZ51" s="214"/>
      <c r="ELA51" s="214"/>
      <c r="ELB51" s="214"/>
      <c r="ELC51" s="214"/>
      <c r="ELD51" s="214"/>
      <c r="ELE51" s="214"/>
      <c r="ELF51" s="214"/>
      <c r="ELG51" s="214"/>
      <c r="ELH51" s="214"/>
      <c r="ELI51" s="214"/>
      <c r="ELJ51" s="214"/>
      <c r="ELK51" s="214"/>
      <c r="ELL51" s="214"/>
      <c r="ELM51" s="214"/>
      <c r="ELN51" s="214"/>
      <c r="ELO51" s="214"/>
      <c r="ELP51" s="214"/>
      <c r="ELQ51" s="214"/>
      <c r="ELR51" s="214"/>
      <c r="ELS51" s="214"/>
      <c r="ELT51" s="214"/>
      <c r="ELU51" s="214"/>
      <c r="ELV51" s="214"/>
      <c r="ELW51" s="214"/>
      <c r="ELX51" s="214"/>
      <c r="ELY51" s="214"/>
      <c r="ELZ51" s="214"/>
      <c r="EMA51" s="214"/>
      <c r="EMB51" s="214"/>
      <c r="EMC51" s="214"/>
      <c r="EMD51" s="214"/>
      <c r="EME51" s="214"/>
      <c r="EMF51" s="214"/>
      <c r="EMG51" s="214"/>
      <c r="EMH51" s="214"/>
      <c r="EMI51" s="214"/>
      <c r="EMJ51" s="214"/>
      <c r="EMK51" s="214"/>
      <c r="EML51" s="214"/>
      <c r="EMM51" s="214"/>
      <c r="EMN51" s="214"/>
      <c r="EMO51" s="214"/>
      <c r="EMP51" s="214"/>
      <c r="EMQ51" s="214"/>
      <c r="EMR51" s="214"/>
      <c r="EMS51" s="214"/>
      <c r="EMT51" s="214"/>
      <c r="EMU51" s="214"/>
      <c r="EMV51" s="214"/>
      <c r="EMW51" s="214"/>
      <c r="EMX51" s="214"/>
      <c r="EMY51" s="214"/>
      <c r="EMZ51" s="214"/>
      <c r="ENA51" s="214"/>
      <c r="ENB51" s="214"/>
      <c r="ENC51" s="214"/>
      <c r="END51" s="214"/>
      <c r="ENE51" s="214"/>
      <c r="ENF51" s="214"/>
      <c r="ENG51" s="214"/>
      <c r="ENH51" s="214"/>
      <c r="ENI51" s="214"/>
      <c r="ENJ51" s="214"/>
      <c r="ENK51" s="214"/>
      <c r="ENL51" s="214"/>
      <c r="ENM51" s="214"/>
      <c r="ENN51" s="214"/>
      <c r="ENO51" s="214"/>
      <c r="ENP51" s="214"/>
      <c r="ENQ51" s="214"/>
      <c r="ENR51" s="214"/>
      <c r="ENS51" s="214"/>
      <c r="ENT51" s="214"/>
      <c r="ENU51" s="214"/>
      <c r="ENV51" s="214"/>
      <c r="ENW51" s="214"/>
      <c r="ENX51" s="214"/>
      <c r="ENY51" s="214"/>
      <c r="ENZ51" s="214"/>
      <c r="EOA51" s="214"/>
      <c r="EOB51" s="214"/>
      <c r="EOC51" s="214"/>
      <c r="EOD51" s="214"/>
      <c r="EOE51" s="214"/>
      <c r="EOF51" s="214"/>
      <c r="EOG51" s="214"/>
      <c r="EOH51" s="214"/>
      <c r="EOI51" s="214"/>
      <c r="EOJ51" s="214"/>
      <c r="EOK51" s="214"/>
      <c r="EOL51" s="214"/>
      <c r="EOM51" s="214"/>
      <c r="EON51" s="214"/>
      <c r="EOO51" s="214"/>
      <c r="EOP51" s="214"/>
      <c r="EOQ51" s="214"/>
      <c r="EOR51" s="214"/>
      <c r="EOS51" s="214"/>
      <c r="EOT51" s="214"/>
      <c r="EOU51" s="214"/>
      <c r="EOV51" s="214"/>
      <c r="EOW51" s="214"/>
      <c r="EOX51" s="214"/>
      <c r="EOY51" s="214"/>
      <c r="EOZ51" s="214"/>
      <c r="EPA51" s="214"/>
      <c r="EPB51" s="214"/>
      <c r="EPC51" s="214"/>
      <c r="EPD51" s="214"/>
      <c r="EPE51" s="214"/>
      <c r="EPF51" s="214"/>
      <c r="EPG51" s="214"/>
      <c r="EPH51" s="214"/>
      <c r="EPI51" s="214"/>
      <c r="EPJ51" s="214"/>
      <c r="EPK51" s="214"/>
      <c r="EPL51" s="214"/>
      <c r="EPM51" s="214"/>
      <c r="EPN51" s="214"/>
      <c r="EPO51" s="214"/>
      <c r="EPP51" s="214"/>
      <c r="EPQ51" s="214"/>
      <c r="EPR51" s="214"/>
      <c r="EPS51" s="214"/>
      <c r="EPT51" s="214"/>
      <c r="EPU51" s="214"/>
      <c r="EPV51" s="214"/>
      <c r="EPW51" s="214"/>
      <c r="EPX51" s="214"/>
      <c r="EPY51" s="214"/>
      <c r="EPZ51" s="214"/>
      <c r="EQA51" s="214"/>
      <c r="EQB51" s="214"/>
      <c r="EQC51" s="214"/>
      <c r="EQD51" s="214"/>
      <c r="EQE51" s="214"/>
      <c r="EQF51" s="214"/>
      <c r="EQG51" s="214"/>
      <c r="EQH51" s="214"/>
      <c r="EQI51" s="214"/>
      <c r="EQJ51" s="214"/>
      <c r="EQK51" s="214"/>
      <c r="EQL51" s="214"/>
      <c r="EQM51" s="214"/>
      <c r="EQN51" s="214"/>
      <c r="EQO51" s="214"/>
      <c r="EQP51" s="214"/>
      <c r="EQQ51" s="214"/>
      <c r="EQR51" s="214"/>
      <c r="EQS51" s="214"/>
      <c r="EQT51" s="214"/>
      <c r="EQU51" s="214"/>
      <c r="EQV51" s="214"/>
      <c r="EQW51" s="214"/>
      <c r="EQX51" s="214"/>
      <c r="EQY51" s="214"/>
      <c r="EQZ51" s="214"/>
      <c r="ERA51" s="214"/>
      <c r="ERB51" s="214"/>
      <c r="ERC51" s="214"/>
      <c r="ERD51" s="214"/>
      <c r="ERE51" s="214"/>
      <c r="ERF51" s="214"/>
      <c r="ERG51" s="214"/>
      <c r="ERH51" s="214"/>
      <c r="ERI51" s="214"/>
      <c r="ERJ51" s="214"/>
      <c r="ERK51" s="214"/>
      <c r="ERL51" s="214"/>
      <c r="ERM51" s="214"/>
      <c r="ERN51" s="214"/>
      <c r="ERO51" s="214"/>
      <c r="ERP51" s="214"/>
      <c r="ERQ51" s="214"/>
      <c r="ERR51" s="214"/>
      <c r="ERS51" s="214"/>
      <c r="ERT51" s="214"/>
      <c r="ERU51" s="214"/>
      <c r="ERV51" s="214"/>
      <c r="ERW51" s="214"/>
      <c r="ERX51" s="214"/>
      <c r="ERY51" s="214"/>
      <c r="ERZ51" s="214"/>
      <c r="ESA51" s="214"/>
      <c r="ESB51" s="214"/>
      <c r="ESC51" s="214"/>
      <c r="ESD51" s="214"/>
      <c r="ESE51" s="214"/>
      <c r="ESF51" s="214"/>
      <c r="ESG51" s="214"/>
      <c r="ESH51" s="214"/>
      <c r="ESI51" s="214"/>
      <c r="ESJ51" s="214"/>
      <c r="ESK51" s="214"/>
      <c r="ESL51" s="214"/>
      <c r="ESM51" s="214"/>
      <c r="ESN51" s="214"/>
      <c r="ESO51" s="214"/>
      <c r="ESP51" s="214"/>
      <c r="ESQ51" s="214"/>
      <c r="ESR51" s="214"/>
      <c r="ESS51" s="214"/>
      <c r="EST51" s="214"/>
      <c r="ESU51" s="214"/>
      <c r="ESV51" s="214"/>
      <c r="ESW51" s="214"/>
      <c r="ESX51" s="214"/>
      <c r="ESY51" s="214"/>
      <c r="ESZ51" s="214"/>
      <c r="ETA51" s="214"/>
      <c r="ETB51" s="214"/>
      <c r="ETC51" s="214"/>
      <c r="ETD51" s="214"/>
      <c r="ETE51" s="214"/>
      <c r="ETF51" s="214"/>
      <c r="ETG51" s="214"/>
      <c r="ETH51" s="214"/>
      <c r="ETI51" s="214"/>
      <c r="ETJ51" s="214"/>
      <c r="ETK51" s="214"/>
      <c r="ETL51" s="214"/>
      <c r="ETM51" s="214"/>
      <c r="ETN51" s="214"/>
      <c r="ETO51" s="214"/>
      <c r="ETP51" s="214"/>
      <c r="ETQ51" s="214"/>
      <c r="ETR51" s="214"/>
      <c r="ETS51" s="214"/>
      <c r="ETT51" s="214"/>
      <c r="ETU51" s="214"/>
      <c r="ETV51" s="214"/>
      <c r="ETW51" s="214"/>
      <c r="ETX51" s="214"/>
      <c r="ETY51" s="214"/>
      <c r="ETZ51" s="214"/>
      <c r="EUA51" s="214"/>
      <c r="EUB51" s="214"/>
      <c r="EUC51" s="214"/>
      <c r="EUD51" s="214"/>
      <c r="EUE51" s="214"/>
      <c r="EUF51" s="214"/>
      <c r="EUG51" s="214"/>
      <c r="EUH51" s="214"/>
      <c r="EUI51" s="214"/>
      <c r="EUJ51" s="214"/>
      <c r="EUK51" s="214"/>
      <c r="EUL51" s="214"/>
      <c r="EUM51" s="214"/>
      <c r="EUN51" s="214"/>
      <c r="EUO51" s="214"/>
      <c r="EUP51" s="214"/>
      <c r="EUQ51" s="214"/>
      <c r="EUR51" s="214"/>
      <c r="EUS51" s="214"/>
      <c r="EUT51" s="214"/>
      <c r="EUU51" s="214"/>
      <c r="EUV51" s="214"/>
      <c r="EUW51" s="214"/>
      <c r="EUX51" s="214"/>
      <c r="EUY51" s="214"/>
      <c r="EUZ51" s="214"/>
      <c r="EVA51" s="214"/>
      <c r="EVB51" s="214"/>
      <c r="EVC51" s="214"/>
      <c r="EVD51" s="214"/>
      <c r="EVE51" s="214"/>
      <c r="EVF51" s="214"/>
      <c r="EVG51" s="214"/>
      <c r="EVH51" s="214"/>
      <c r="EVI51" s="214"/>
      <c r="EVJ51" s="214"/>
      <c r="EVK51" s="214"/>
      <c r="EVL51" s="214"/>
      <c r="EVM51" s="214"/>
      <c r="EVN51" s="214"/>
      <c r="EVO51" s="214"/>
      <c r="EVP51" s="214"/>
      <c r="EVQ51" s="214"/>
      <c r="EVR51" s="214"/>
      <c r="EVS51" s="214"/>
      <c r="EVT51" s="214"/>
      <c r="EVU51" s="214"/>
      <c r="EVV51" s="214"/>
      <c r="EVW51" s="214"/>
      <c r="EVX51" s="214"/>
      <c r="EVY51" s="214"/>
      <c r="EVZ51" s="214"/>
      <c r="EWA51" s="214"/>
      <c r="EWB51" s="214"/>
      <c r="EWC51" s="214"/>
      <c r="EWD51" s="214"/>
      <c r="EWE51" s="214"/>
      <c r="EWF51" s="214"/>
      <c r="EWG51" s="214"/>
      <c r="EWH51" s="214"/>
      <c r="EWI51" s="214"/>
      <c r="EWJ51" s="214"/>
      <c r="EWK51" s="214"/>
      <c r="EWL51" s="214"/>
      <c r="EWM51" s="214"/>
      <c r="EWN51" s="214"/>
      <c r="EWO51" s="214"/>
      <c r="EWP51" s="214"/>
      <c r="EWQ51" s="214"/>
      <c r="EWR51" s="214"/>
      <c r="EWS51" s="214"/>
      <c r="EWT51" s="214"/>
      <c r="EWU51" s="214"/>
      <c r="EWV51" s="214"/>
      <c r="EWW51" s="214"/>
      <c r="EWX51" s="214"/>
      <c r="EWY51" s="214"/>
      <c r="EWZ51" s="214"/>
      <c r="EXA51" s="214"/>
      <c r="EXB51" s="214"/>
      <c r="EXC51" s="214"/>
      <c r="EXD51" s="214"/>
      <c r="EXE51" s="214"/>
      <c r="EXF51" s="214"/>
      <c r="EXG51" s="214"/>
      <c r="EXH51" s="214"/>
      <c r="EXI51" s="214"/>
      <c r="EXJ51" s="214"/>
      <c r="EXK51" s="214"/>
      <c r="EXL51" s="214"/>
      <c r="EXM51" s="214"/>
      <c r="EXN51" s="214"/>
      <c r="EXO51" s="214"/>
      <c r="EXP51" s="214"/>
      <c r="EXQ51" s="214"/>
      <c r="EXR51" s="214"/>
      <c r="EXS51" s="214"/>
      <c r="EXT51" s="214"/>
      <c r="EXU51" s="214"/>
      <c r="EXV51" s="214"/>
      <c r="EXW51" s="214"/>
      <c r="EXX51" s="214"/>
      <c r="EXY51" s="214"/>
      <c r="EXZ51" s="214"/>
      <c r="EYA51" s="214"/>
      <c r="EYB51" s="214"/>
      <c r="EYC51" s="214"/>
      <c r="EYD51" s="214"/>
      <c r="EYE51" s="214"/>
      <c r="EYF51" s="214"/>
      <c r="EYG51" s="214"/>
      <c r="EYH51" s="214"/>
      <c r="EYI51" s="214"/>
      <c r="EYJ51" s="214"/>
      <c r="EYK51" s="214"/>
      <c r="EYL51" s="214"/>
      <c r="EYM51" s="214"/>
      <c r="EYN51" s="214"/>
      <c r="EYO51" s="214"/>
      <c r="EYP51" s="214"/>
      <c r="EYQ51" s="214"/>
      <c r="EYR51" s="214"/>
      <c r="EYS51" s="214"/>
      <c r="EYT51" s="214"/>
      <c r="EYU51" s="214"/>
      <c r="EYV51" s="214"/>
      <c r="EYW51" s="214"/>
      <c r="EYX51" s="214"/>
      <c r="EYY51" s="214"/>
      <c r="EYZ51" s="214"/>
      <c r="EZA51" s="214"/>
      <c r="EZB51" s="214"/>
      <c r="EZC51" s="214"/>
      <c r="EZD51" s="214"/>
      <c r="EZE51" s="214"/>
      <c r="EZF51" s="214"/>
      <c r="EZG51" s="214"/>
      <c r="EZH51" s="214"/>
      <c r="EZI51" s="214"/>
      <c r="EZJ51" s="214"/>
      <c r="EZK51" s="214"/>
      <c r="EZL51" s="214"/>
      <c r="EZM51" s="214"/>
      <c r="EZN51" s="214"/>
      <c r="EZO51" s="214"/>
      <c r="EZP51" s="214"/>
      <c r="EZQ51" s="214"/>
      <c r="EZR51" s="214"/>
      <c r="EZS51" s="214"/>
      <c r="EZT51" s="214"/>
      <c r="EZU51" s="214"/>
      <c r="EZV51" s="214"/>
      <c r="EZW51" s="214"/>
      <c r="EZX51" s="214"/>
      <c r="EZY51" s="214"/>
      <c r="EZZ51" s="214"/>
      <c r="FAA51" s="214"/>
      <c r="FAB51" s="214"/>
      <c r="FAC51" s="214"/>
      <c r="FAD51" s="214"/>
      <c r="FAE51" s="214"/>
      <c r="FAF51" s="214"/>
      <c r="FAG51" s="214"/>
      <c r="FAH51" s="214"/>
      <c r="FAI51" s="214"/>
      <c r="FAJ51" s="214"/>
      <c r="FAK51" s="214"/>
      <c r="FAL51" s="214"/>
      <c r="FAM51" s="214"/>
      <c r="FAN51" s="214"/>
      <c r="FAO51" s="214"/>
      <c r="FAP51" s="214"/>
      <c r="FAQ51" s="214"/>
      <c r="FAR51" s="214"/>
      <c r="FAS51" s="214"/>
      <c r="FAT51" s="214"/>
      <c r="FAU51" s="214"/>
      <c r="FAV51" s="214"/>
      <c r="FAW51" s="214"/>
      <c r="FAX51" s="214"/>
      <c r="FAY51" s="214"/>
      <c r="FAZ51" s="214"/>
      <c r="FBA51" s="214"/>
      <c r="FBB51" s="214"/>
      <c r="FBC51" s="214"/>
      <c r="FBD51" s="214"/>
      <c r="FBE51" s="214"/>
      <c r="FBF51" s="214"/>
      <c r="FBG51" s="214"/>
      <c r="FBH51" s="214"/>
      <c r="FBI51" s="214"/>
      <c r="FBJ51" s="214"/>
      <c r="FBK51" s="214"/>
      <c r="FBL51" s="214"/>
      <c r="FBM51" s="214"/>
      <c r="FBN51" s="214"/>
      <c r="FBO51" s="214"/>
      <c r="FBP51" s="214"/>
      <c r="FBQ51" s="214"/>
      <c r="FBR51" s="214"/>
      <c r="FBS51" s="214"/>
      <c r="FBT51" s="214"/>
      <c r="FBU51" s="214"/>
      <c r="FBV51" s="214"/>
      <c r="FBW51" s="214"/>
      <c r="FBX51" s="214"/>
      <c r="FBY51" s="214"/>
      <c r="FBZ51" s="214"/>
      <c r="FCA51" s="214"/>
      <c r="FCB51" s="214"/>
      <c r="FCC51" s="214"/>
      <c r="FCD51" s="214"/>
      <c r="FCE51" s="214"/>
      <c r="FCF51" s="214"/>
      <c r="FCG51" s="214"/>
      <c r="FCH51" s="214"/>
      <c r="FCI51" s="214"/>
      <c r="FCJ51" s="214"/>
      <c r="FCK51" s="214"/>
      <c r="FCL51" s="214"/>
      <c r="FCM51" s="214"/>
      <c r="FCN51" s="214"/>
      <c r="FCO51" s="214"/>
      <c r="FCP51" s="214"/>
      <c r="FCQ51" s="214"/>
      <c r="FCR51" s="214"/>
      <c r="FCS51" s="214"/>
      <c r="FCT51" s="214"/>
      <c r="FCU51" s="214"/>
      <c r="FCV51" s="214"/>
      <c r="FCW51" s="214"/>
      <c r="FCX51" s="214"/>
      <c r="FCY51" s="214"/>
      <c r="FCZ51" s="214"/>
      <c r="FDA51" s="214"/>
      <c r="FDB51" s="214"/>
      <c r="FDC51" s="214"/>
      <c r="FDD51" s="214"/>
      <c r="FDE51" s="214"/>
      <c r="FDF51" s="214"/>
      <c r="FDG51" s="214"/>
      <c r="FDH51" s="214"/>
      <c r="FDI51" s="214"/>
      <c r="FDJ51" s="214"/>
      <c r="FDK51" s="214"/>
      <c r="FDL51" s="214"/>
      <c r="FDM51" s="214"/>
      <c r="FDN51" s="214"/>
      <c r="FDO51" s="214"/>
      <c r="FDP51" s="214"/>
      <c r="FDQ51" s="214"/>
      <c r="FDR51" s="214"/>
      <c r="FDS51" s="214"/>
      <c r="FDT51" s="214"/>
      <c r="FDU51" s="214"/>
      <c r="FDV51" s="214"/>
      <c r="FDW51" s="214"/>
      <c r="FDX51" s="214"/>
      <c r="FDY51" s="214"/>
      <c r="FDZ51" s="214"/>
      <c r="FEA51" s="214"/>
      <c r="FEB51" s="214"/>
      <c r="FEC51" s="214"/>
      <c r="FED51" s="214"/>
      <c r="FEE51" s="214"/>
      <c r="FEF51" s="214"/>
      <c r="FEG51" s="214"/>
      <c r="FEH51" s="214"/>
      <c r="FEI51" s="214"/>
      <c r="FEJ51" s="214"/>
      <c r="FEK51" s="214"/>
      <c r="FEL51" s="214"/>
      <c r="FEM51" s="214"/>
      <c r="FEN51" s="214"/>
      <c r="FEO51" s="214"/>
      <c r="FEP51" s="214"/>
      <c r="FEQ51" s="214"/>
      <c r="FER51" s="214"/>
      <c r="FES51" s="214"/>
      <c r="FET51" s="214"/>
      <c r="FEU51" s="214"/>
      <c r="FEV51" s="214"/>
      <c r="FEW51" s="214"/>
      <c r="FEX51" s="214"/>
      <c r="FEY51" s="214"/>
      <c r="FEZ51" s="214"/>
      <c r="FFA51" s="214"/>
      <c r="FFB51" s="214"/>
      <c r="FFC51" s="214"/>
      <c r="FFD51" s="214"/>
      <c r="FFE51" s="214"/>
      <c r="FFF51" s="214"/>
      <c r="FFG51" s="214"/>
      <c r="FFH51" s="214"/>
      <c r="FFI51" s="214"/>
      <c r="FFJ51" s="214"/>
      <c r="FFK51" s="214"/>
      <c r="FFL51" s="214"/>
      <c r="FFM51" s="214"/>
      <c r="FFN51" s="214"/>
      <c r="FFO51" s="214"/>
      <c r="FFP51" s="214"/>
      <c r="FFQ51" s="214"/>
      <c r="FFR51" s="214"/>
      <c r="FFS51" s="214"/>
      <c r="FFT51" s="214"/>
      <c r="FFU51" s="214"/>
      <c r="FFV51" s="214"/>
      <c r="FFW51" s="214"/>
      <c r="FFX51" s="214"/>
      <c r="FFY51" s="214"/>
      <c r="FFZ51" s="214"/>
      <c r="FGA51" s="214"/>
      <c r="FGB51" s="214"/>
      <c r="FGC51" s="214"/>
      <c r="FGD51" s="214"/>
      <c r="FGE51" s="214"/>
      <c r="FGF51" s="214"/>
      <c r="FGG51" s="214"/>
      <c r="FGH51" s="214"/>
      <c r="FGI51" s="214"/>
      <c r="FGJ51" s="214"/>
      <c r="FGK51" s="214"/>
      <c r="FGL51" s="214"/>
      <c r="FGM51" s="214"/>
      <c r="FGN51" s="214"/>
      <c r="FGO51" s="214"/>
      <c r="FGP51" s="214"/>
      <c r="FGQ51" s="214"/>
      <c r="FGR51" s="214"/>
      <c r="FGS51" s="214"/>
      <c r="FGT51" s="214"/>
      <c r="FGU51" s="214"/>
      <c r="FGV51" s="214"/>
      <c r="FGW51" s="214"/>
      <c r="FGX51" s="214"/>
      <c r="FGY51" s="214"/>
      <c r="FGZ51" s="214"/>
      <c r="FHA51" s="214"/>
      <c r="FHB51" s="214"/>
      <c r="FHC51" s="214"/>
      <c r="FHD51" s="214"/>
      <c r="FHE51" s="214"/>
      <c r="FHF51" s="214"/>
      <c r="FHG51" s="214"/>
      <c r="FHH51" s="214"/>
      <c r="FHI51" s="214"/>
      <c r="FHJ51" s="214"/>
      <c r="FHK51" s="214"/>
      <c r="FHL51" s="214"/>
      <c r="FHM51" s="214"/>
      <c r="FHN51" s="214"/>
      <c r="FHO51" s="214"/>
      <c r="FHP51" s="214"/>
      <c r="FHQ51" s="214"/>
      <c r="FHR51" s="214"/>
      <c r="FHS51" s="214"/>
      <c r="FHT51" s="214"/>
      <c r="FHU51" s="214"/>
      <c r="FHV51" s="214"/>
      <c r="FHW51" s="214"/>
      <c r="FHX51" s="214"/>
      <c r="FHY51" s="214"/>
      <c r="FHZ51" s="214"/>
      <c r="FIA51" s="214"/>
      <c r="FIB51" s="214"/>
      <c r="FIC51" s="214"/>
      <c r="FID51" s="214"/>
      <c r="FIE51" s="214"/>
      <c r="FIF51" s="214"/>
      <c r="FIG51" s="214"/>
      <c r="FIH51" s="214"/>
      <c r="FII51" s="214"/>
      <c r="FIJ51" s="214"/>
      <c r="FIK51" s="214"/>
      <c r="FIL51" s="214"/>
      <c r="FIM51" s="214"/>
      <c r="FIN51" s="214"/>
      <c r="FIO51" s="214"/>
      <c r="FIP51" s="214"/>
      <c r="FIQ51" s="214"/>
      <c r="FIR51" s="214"/>
      <c r="FIS51" s="214"/>
      <c r="FIT51" s="214"/>
      <c r="FIU51" s="214"/>
      <c r="FIV51" s="214"/>
      <c r="FIW51" s="214"/>
      <c r="FIX51" s="214"/>
      <c r="FIY51" s="214"/>
      <c r="FIZ51" s="214"/>
      <c r="FJA51" s="214"/>
      <c r="FJB51" s="214"/>
      <c r="FJC51" s="214"/>
      <c r="FJD51" s="214"/>
      <c r="FJE51" s="214"/>
      <c r="FJF51" s="214"/>
      <c r="FJG51" s="214"/>
      <c r="FJH51" s="214"/>
      <c r="FJI51" s="214"/>
      <c r="FJJ51" s="214"/>
      <c r="FJK51" s="214"/>
      <c r="FJL51" s="214"/>
      <c r="FJM51" s="214"/>
      <c r="FJN51" s="214"/>
      <c r="FJO51" s="214"/>
      <c r="FJP51" s="214"/>
      <c r="FJQ51" s="214"/>
      <c r="FJR51" s="214"/>
      <c r="FJS51" s="214"/>
      <c r="FJT51" s="214"/>
      <c r="FJU51" s="214"/>
      <c r="FJV51" s="214"/>
      <c r="FJW51" s="214"/>
      <c r="FJX51" s="214"/>
      <c r="FJY51" s="214"/>
      <c r="FJZ51" s="214"/>
      <c r="FKA51" s="214"/>
      <c r="FKB51" s="214"/>
      <c r="FKC51" s="214"/>
      <c r="FKD51" s="214"/>
      <c r="FKE51" s="214"/>
      <c r="FKF51" s="214"/>
      <c r="FKG51" s="214"/>
      <c r="FKH51" s="214"/>
      <c r="FKI51" s="214"/>
      <c r="FKJ51" s="214"/>
      <c r="FKK51" s="214"/>
      <c r="FKL51" s="214"/>
      <c r="FKM51" s="214"/>
      <c r="FKN51" s="214"/>
      <c r="FKO51" s="214"/>
      <c r="FKP51" s="214"/>
      <c r="FKQ51" s="214"/>
      <c r="FKR51" s="214"/>
      <c r="FKS51" s="214"/>
      <c r="FKT51" s="214"/>
      <c r="FKU51" s="214"/>
      <c r="FKV51" s="214"/>
      <c r="FKW51" s="214"/>
      <c r="FKX51" s="214"/>
      <c r="FKY51" s="214"/>
      <c r="FKZ51" s="214"/>
      <c r="FLA51" s="214"/>
      <c r="FLB51" s="214"/>
      <c r="FLC51" s="214"/>
      <c r="FLD51" s="214"/>
      <c r="FLE51" s="214"/>
      <c r="FLF51" s="214"/>
      <c r="FLG51" s="214"/>
      <c r="FLH51" s="214"/>
      <c r="FLI51" s="214"/>
      <c r="FLJ51" s="214"/>
      <c r="FLK51" s="214"/>
      <c r="FLL51" s="214"/>
      <c r="FLM51" s="214"/>
      <c r="FLN51" s="214"/>
      <c r="FLO51" s="214"/>
      <c r="FLP51" s="214"/>
      <c r="FLQ51" s="214"/>
      <c r="FLR51" s="214"/>
      <c r="FLS51" s="214"/>
      <c r="FLT51" s="214"/>
      <c r="FLU51" s="214"/>
      <c r="FLV51" s="214"/>
      <c r="FLW51" s="214"/>
      <c r="FLX51" s="214"/>
      <c r="FLY51" s="214"/>
      <c r="FLZ51" s="214"/>
      <c r="FMA51" s="214"/>
      <c r="FMB51" s="214"/>
      <c r="FMC51" s="214"/>
      <c r="FMD51" s="214"/>
      <c r="FME51" s="214"/>
      <c r="FMF51" s="214"/>
      <c r="FMG51" s="214"/>
      <c r="FMH51" s="214"/>
      <c r="FMI51" s="214"/>
      <c r="FMJ51" s="214"/>
      <c r="FMK51" s="214"/>
      <c r="FML51" s="214"/>
      <c r="FMM51" s="214"/>
      <c r="FMN51" s="214"/>
      <c r="FMO51" s="214"/>
      <c r="FMP51" s="214"/>
      <c r="FMQ51" s="214"/>
      <c r="FMR51" s="214"/>
      <c r="FMS51" s="214"/>
      <c r="FMT51" s="214"/>
      <c r="FMU51" s="214"/>
      <c r="FMV51" s="214"/>
      <c r="FMW51" s="214"/>
      <c r="FMX51" s="214"/>
      <c r="FMY51" s="214"/>
      <c r="FMZ51" s="214"/>
      <c r="FNA51" s="214"/>
      <c r="FNB51" s="214"/>
      <c r="FNC51" s="214"/>
      <c r="FND51" s="214"/>
      <c r="FNE51" s="214"/>
      <c r="FNF51" s="214"/>
      <c r="FNG51" s="214"/>
      <c r="FNH51" s="214"/>
      <c r="FNI51" s="214"/>
      <c r="FNJ51" s="214"/>
      <c r="FNK51" s="214"/>
      <c r="FNL51" s="214"/>
      <c r="FNM51" s="214"/>
      <c r="FNN51" s="214"/>
      <c r="FNO51" s="214"/>
      <c r="FNP51" s="214"/>
      <c r="FNQ51" s="214"/>
      <c r="FNR51" s="214"/>
      <c r="FNS51" s="214"/>
      <c r="FNT51" s="214"/>
      <c r="FNU51" s="214"/>
      <c r="FNV51" s="214"/>
      <c r="FNW51" s="214"/>
      <c r="FNX51" s="214"/>
      <c r="FNY51" s="214"/>
      <c r="FNZ51" s="214"/>
      <c r="FOA51" s="214"/>
      <c r="FOB51" s="214"/>
      <c r="FOC51" s="214"/>
      <c r="FOD51" s="214"/>
      <c r="FOE51" s="214"/>
      <c r="FOF51" s="214"/>
      <c r="FOG51" s="214"/>
      <c r="FOH51" s="214"/>
      <c r="FOI51" s="214"/>
      <c r="FOJ51" s="214"/>
      <c r="FOK51" s="214"/>
      <c r="FOL51" s="214"/>
      <c r="FOM51" s="214"/>
      <c r="FON51" s="214"/>
      <c r="FOO51" s="214"/>
      <c r="FOP51" s="214"/>
      <c r="FOQ51" s="214"/>
      <c r="FOR51" s="214"/>
      <c r="FOS51" s="214"/>
      <c r="FOT51" s="214"/>
      <c r="FOU51" s="214"/>
      <c r="FOV51" s="214"/>
      <c r="FOW51" s="214"/>
      <c r="FOX51" s="214"/>
      <c r="FOY51" s="214"/>
      <c r="FOZ51" s="214"/>
      <c r="FPA51" s="214"/>
      <c r="FPB51" s="214"/>
      <c r="FPC51" s="214"/>
      <c r="FPD51" s="214"/>
      <c r="FPE51" s="214"/>
      <c r="FPF51" s="214"/>
      <c r="FPG51" s="214"/>
      <c r="FPH51" s="214"/>
      <c r="FPI51" s="214"/>
      <c r="FPJ51" s="214"/>
      <c r="FPK51" s="214"/>
      <c r="FPL51" s="214"/>
      <c r="FPM51" s="214"/>
      <c r="FPN51" s="214"/>
      <c r="FPO51" s="214"/>
      <c r="FPP51" s="214"/>
      <c r="FPQ51" s="214"/>
      <c r="FPR51" s="214"/>
      <c r="FPS51" s="214"/>
      <c r="FPT51" s="214"/>
      <c r="FPU51" s="214"/>
      <c r="FPV51" s="214"/>
      <c r="FPW51" s="214"/>
      <c r="FPX51" s="214"/>
      <c r="FPY51" s="214"/>
      <c r="FPZ51" s="214"/>
      <c r="FQA51" s="214"/>
      <c r="FQB51" s="214"/>
      <c r="FQC51" s="214"/>
      <c r="FQD51" s="214"/>
      <c r="FQE51" s="214"/>
      <c r="FQF51" s="214"/>
      <c r="FQG51" s="214"/>
      <c r="FQH51" s="214"/>
      <c r="FQI51" s="214"/>
      <c r="FQJ51" s="214"/>
      <c r="FQK51" s="214"/>
      <c r="FQL51" s="214"/>
      <c r="FQM51" s="214"/>
      <c r="FQN51" s="214"/>
      <c r="FQO51" s="214"/>
      <c r="FQP51" s="214"/>
      <c r="FQQ51" s="214"/>
      <c r="FQR51" s="214"/>
      <c r="FQS51" s="214"/>
      <c r="FQT51" s="214"/>
      <c r="FQU51" s="214"/>
      <c r="FQV51" s="214"/>
      <c r="FQW51" s="214"/>
      <c r="FQX51" s="214"/>
      <c r="FQY51" s="214"/>
      <c r="FQZ51" s="214"/>
      <c r="FRA51" s="214"/>
      <c r="FRB51" s="214"/>
      <c r="FRC51" s="214"/>
      <c r="FRD51" s="214"/>
      <c r="FRE51" s="214"/>
      <c r="FRF51" s="214"/>
      <c r="FRG51" s="214"/>
      <c r="FRH51" s="214"/>
      <c r="FRI51" s="214"/>
      <c r="FRJ51" s="214"/>
      <c r="FRK51" s="214"/>
      <c r="FRL51" s="214"/>
      <c r="FRM51" s="214"/>
      <c r="FRN51" s="214"/>
      <c r="FRO51" s="214"/>
      <c r="FRP51" s="214"/>
      <c r="FRQ51" s="214"/>
      <c r="FRR51" s="214"/>
      <c r="FRS51" s="214"/>
      <c r="FRT51" s="214"/>
      <c r="FRU51" s="214"/>
      <c r="FRV51" s="214"/>
      <c r="FRW51" s="214"/>
      <c r="FRX51" s="214"/>
      <c r="FRY51" s="214"/>
      <c r="FRZ51" s="214"/>
      <c r="FSA51" s="214"/>
      <c r="FSB51" s="214"/>
      <c r="FSC51" s="214"/>
      <c r="FSD51" s="214"/>
      <c r="FSE51" s="214"/>
      <c r="FSF51" s="214"/>
      <c r="FSG51" s="214"/>
      <c r="FSH51" s="214"/>
      <c r="FSI51" s="214"/>
      <c r="FSJ51" s="214"/>
      <c r="FSK51" s="214"/>
      <c r="FSL51" s="214"/>
      <c r="FSM51" s="214"/>
      <c r="FSN51" s="214"/>
      <c r="FSO51" s="214"/>
      <c r="FSP51" s="214"/>
      <c r="FSQ51" s="214"/>
      <c r="FSR51" s="214"/>
      <c r="FSS51" s="214"/>
      <c r="FST51" s="214"/>
      <c r="FSU51" s="214"/>
      <c r="FSV51" s="214"/>
      <c r="FSW51" s="214"/>
      <c r="FSX51" s="214"/>
      <c r="FSY51" s="214"/>
      <c r="FSZ51" s="214"/>
      <c r="FTA51" s="214"/>
      <c r="FTB51" s="214"/>
      <c r="FTC51" s="214"/>
      <c r="FTD51" s="214"/>
      <c r="FTE51" s="214"/>
      <c r="FTF51" s="214"/>
      <c r="FTG51" s="214"/>
      <c r="FTH51" s="214"/>
      <c r="FTI51" s="214"/>
      <c r="FTJ51" s="214"/>
      <c r="FTK51" s="214"/>
      <c r="FTL51" s="214"/>
      <c r="FTM51" s="214"/>
      <c r="FTN51" s="214"/>
      <c r="FTO51" s="214"/>
      <c r="FTP51" s="214"/>
      <c r="FTQ51" s="214"/>
      <c r="FTR51" s="214"/>
      <c r="FTS51" s="214"/>
      <c r="FTT51" s="214"/>
      <c r="FTU51" s="214"/>
      <c r="FTV51" s="214"/>
      <c r="FTW51" s="214"/>
      <c r="FTX51" s="214"/>
      <c r="FTY51" s="214"/>
      <c r="FTZ51" s="214"/>
      <c r="FUA51" s="214"/>
      <c r="FUB51" s="214"/>
      <c r="FUC51" s="214"/>
      <c r="FUD51" s="214"/>
      <c r="FUE51" s="214"/>
      <c r="FUF51" s="214"/>
      <c r="FUG51" s="214"/>
      <c r="FUH51" s="214"/>
      <c r="FUI51" s="214"/>
      <c r="FUJ51" s="214"/>
      <c r="FUK51" s="214"/>
      <c r="FUL51" s="214"/>
      <c r="FUM51" s="214"/>
      <c r="FUN51" s="214"/>
      <c r="FUO51" s="214"/>
      <c r="FUP51" s="214"/>
      <c r="FUQ51" s="214"/>
      <c r="FUR51" s="214"/>
      <c r="FUS51" s="214"/>
      <c r="FUT51" s="214"/>
      <c r="FUU51" s="214"/>
      <c r="FUV51" s="214"/>
      <c r="FUW51" s="214"/>
      <c r="FUX51" s="214"/>
      <c r="FUY51" s="214"/>
      <c r="FUZ51" s="214"/>
      <c r="FVA51" s="214"/>
      <c r="FVB51" s="214"/>
      <c r="FVC51" s="214"/>
      <c r="FVD51" s="214"/>
      <c r="FVE51" s="214"/>
      <c r="FVF51" s="214"/>
      <c r="FVG51" s="214"/>
      <c r="FVH51" s="214"/>
      <c r="FVI51" s="214"/>
      <c r="FVJ51" s="214"/>
      <c r="FVK51" s="214"/>
      <c r="FVL51" s="214"/>
      <c r="FVM51" s="214"/>
      <c r="FVN51" s="214"/>
      <c r="FVO51" s="214"/>
      <c r="FVP51" s="214"/>
      <c r="FVQ51" s="214"/>
      <c r="FVR51" s="214"/>
      <c r="FVS51" s="214"/>
      <c r="FVT51" s="214"/>
      <c r="FVU51" s="214"/>
      <c r="FVV51" s="214"/>
      <c r="FVW51" s="214"/>
      <c r="FVX51" s="214"/>
      <c r="FVY51" s="214"/>
      <c r="FVZ51" s="214"/>
      <c r="FWA51" s="214"/>
      <c r="FWB51" s="214"/>
      <c r="FWC51" s="214"/>
      <c r="FWD51" s="214"/>
      <c r="FWE51" s="214"/>
      <c r="FWF51" s="214"/>
      <c r="FWG51" s="214"/>
      <c r="FWH51" s="214"/>
      <c r="FWI51" s="214"/>
      <c r="FWJ51" s="214"/>
      <c r="FWK51" s="214"/>
      <c r="FWL51" s="214"/>
      <c r="FWM51" s="214"/>
      <c r="FWN51" s="214"/>
      <c r="FWO51" s="214"/>
      <c r="FWP51" s="214"/>
      <c r="FWQ51" s="214"/>
      <c r="FWR51" s="214"/>
      <c r="FWS51" s="214"/>
      <c r="FWT51" s="214"/>
      <c r="FWU51" s="214"/>
      <c r="FWV51" s="214"/>
      <c r="FWW51" s="214"/>
      <c r="FWX51" s="214"/>
      <c r="FWY51" s="214"/>
      <c r="FWZ51" s="214"/>
      <c r="FXA51" s="214"/>
      <c r="FXB51" s="214"/>
      <c r="FXC51" s="214"/>
      <c r="FXD51" s="214"/>
      <c r="FXE51" s="214"/>
      <c r="FXF51" s="214"/>
      <c r="FXG51" s="214"/>
      <c r="FXH51" s="214"/>
      <c r="FXI51" s="214"/>
      <c r="FXJ51" s="214"/>
      <c r="FXK51" s="214"/>
      <c r="FXL51" s="214"/>
      <c r="FXM51" s="214"/>
      <c r="FXN51" s="214"/>
      <c r="FXO51" s="214"/>
      <c r="FXP51" s="214"/>
      <c r="FXQ51" s="214"/>
      <c r="FXR51" s="214"/>
      <c r="FXS51" s="214"/>
      <c r="FXT51" s="214"/>
      <c r="FXU51" s="214"/>
      <c r="FXV51" s="214"/>
      <c r="FXW51" s="214"/>
      <c r="FXX51" s="214"/>
      <c r="FXY51" s="214"/>
      <c r="FXZ51" s="214"/>
      <c r="FYA51" s="214"/>
      <c r="FYB51" s="214"/>
      <c r="FYC51" s="214"/>
      <c r="FYD51" s="214"/>
      <c r="FYE51" s="214"/>
      <c r="FYF51" s="214"/>
      <c r="FYG51" s="214"/>
      <c r="FYH51" s="214"/>
      <c r="FYI51" s="214"/>
      <c r="FYJ51" s="214"/>
      <c r="FYK51" s="214"/>
      <c r="FYL51" s="214"/>
      <c r="FYM51" s="214"/>
      <c r="FYN51" s="214"/>
      <c r="FYO51" s="214"/>
      <c r="FYP51" s="214"/>
      <c r="FYQ51" s="214"/>
      <c r="FYR51" s="214"/>
      <c r="FYS51" s="214"/>
      <c r="FYT51" s="214"/>
      <c r="FYU51" s="214"/>
      <c r="FYV51" s="214"/>
      <c r="FYW51" s="214"/>
      <c r="FYX51" s="214"/>
      <c r="FYY51" s="214"/>
      <c r="FYZ51" s="214"/>
      <c r="FZA51" s="214"/>
      <c r="FZB51" s="214"/>
      <c r="FZC51" s="214"/>
      <c r="FZD51" s="214"/>
      <c r="FZE51" s="214"/>
      <c r="FZF51" s="214"/>
      <c r="FZG51" s="214"/>
      <c r="FZH51" s="214"/>
      <c r="FZI51" s="214"/>
      <c r="FZJ51" s="214"/>
      <c r="FZK51" s="214"/>
      <c r="FZL51" s="214"/>
      <c r="FZM51" s="214"/>
      <c r="FZN51" s="214"/>
      <c r="FZO51" s="214"/>
      <c r="FZP51" s="214"/>
      <c r="FZQ51" s="214"/>
      <c r="FZR51" s="214"/>
      <c r="FZS51" s="214"/>
      <c r="FZT51" s="214"/>
      <c r="FZU51" s="214"/>
      <c r="FZV51" s="214"/>
      <c r="FZW51" s="214"/>
      <c r="FZX51" s="214"/>
      <c r="FZY51" s="214"/>
      <c r="FZZ51" s="214"/>
      <c r="GAA51" s="214"/>
      <c r="GAB51" s="214"/>
      <c r="GAC51" s="214"/>
      <c r="GAD51" s="214"/>
      <c r="GAE51" s="214"/>
      <c r="GAF51" s="214"/>
      <c r="GAG51" s="214"/>
      <c r="GAH51" s="214"/>
      <c r="GAI51" s="214"/>
      <c r="GAJ51" s="214"/>
      <c r="GAK51" s="214"/>
      <c r="GAL51" s="214"/>
      <c r="GAM51" s="214"/>
      <c r="GAN51" s="214"/>
      <c r="GAO51" s="214"/>
      <c r="GAP51" s="214"/>
      <c r="GAQ51" s="214"/>
      <c r="GAR51" s="214"/>
      <c r="GAS51" s="214"/>
      <c r="GAT51" s="214"/>
      <c r="GAU51" s="214"/>
      <c r="GAV51" s="214"/>
      <c r="GAW51" s="214"/>
      <c r="GAX51" s="214"/>
      <c r="GAY51" s="214"/>
      <c r="GAZ51" s="214"/>
      <c r="GBA51" s="214"/>
      <c r="GBB51" s="214"/>
      <c r="GBC51" s="214"/>
      <c r="GBD51" s="214"/>
      <c r="GBE51" s="214"/>
      <c r="GBF51" s="214"/>
      <c r="GBG51" s="214"/>
      <c r="GBH51" s="214"/>
      <c r="GBI51" s="214"/>
      <c r="GBJ51" s="214"/>
      <c r="GBK51" s="214"/>
      <c r="GBL51" s="214"/>
      <c r="GBM51" s="214"/>
      <c r="GBN51" s="214"/>
      <c r="GBO51" s="214"/>
      <c r="GBP51" s="214"/>
      <c r="GBQ51" s="214"/>
      <c r="GBR51" s="214"/>
      <c r="GBS51" s="214"/>
      <c r="GBT51" s="214"/>
      <c r="GBU51" s="214"/>
      <c r="GBV51" s="214"/>
      <c r="GBW51" s="214"/>
      <c r="GBX51" s="214"/>
      <c r="GBY51" s="214"/>
      <c r="GBZ51" s="214"/>
      <c r="GCA51" s="214"/>
      <c r="GCB51" s="214"/>
      <c r="GCC51" s="214"/>
      <c r="GCD51" s="214"/>
      <c r="GCE51" s="214"/>
      <c r="GCF51" s="214"/>
      <c r="GCG51" s="214"/>
      <c r="GCH51" s="214"/>
      <c r="GCI51" s="214"/>
      <c r="GCJ51" s="214"/>
      <c r="GCK51" s="214"/>
      <c r="GCL51" s="214"/>
      <c r="GCM51" s="214"/>
      <c r="GCN51" s="214"/>
      <c r="GCO51" s="214"/>
      <c r="GCP51" s="214"/>
      <c r="GCQ51" s="214"/>
      <c r="GCR51" s="214"/>
      <c r="GCS51" s="214"/>
      <c r="GCT51" s="214"/>
      <c r="GCU51" s="214"/>
      <c r="GCV51" s="214"/>
      <c r="GCW51" s="214"/>
      <c r="GCX51" s="214"/>
      <c r="GCY51" s="214"/>
      <c r="GCZ51" s="214"/>
      <c r="GDA51" s="214"/>
      <c r="GDB51" s="214"/>
      <c r="GDC51" s="214"/>
      <c r="GDD51" s="214"/>
      <c r="GDE51" s="214"/>
      <c r="GDF51" s="214"/>
      <c r="GDG51" s="214"/>
      <c r="GDH51" s="214"/>
      <c r="GDI51" s="214"/>
      <c r="GDJ51" s="214"/>
      <c r="GDK51" s="214"/>
      <c r="GDL51" s="214"/>
      <c r="GDM51" s="214"/>
      <c r="GDN51" s="214"/>
      <c r="GDO51" s="214"/>
      <c r="GDP51" s="214"/>
      <c r="GDQ51" s="214"/>
      <c r="GDR51" s="214"/>
      <c r="GDS51" s="214"/>
      <c r="GDT51" s="214"/>
      <c r="GDU51" s="214"/>
      <c r="GDV51" s="214"/>
      <c r="GDW51" s="214"/>
      <c r="GDX51" s="214"/>
      <c r="GDY51" s="214"/>
      <c r="GDZ51" s="214"/>
      <c r="GEA51" s="214"/>
      <c r="GEB51" s="214"/>
      <c r="GEC51" s="214"/>
      <c r="GED51" s="214"/>
      <c r="GEE51" s="214"/>
      <c r="GEF51" s="214"/>
      <c r="GEG51" s="214"/>
      <c r="GEH51" s="214"/>
      <c r="GEI51" s="214"/>
      <c r="GEJ51" s="214"/>
      <c r="GEK51" s="214"/>
      <c r="GEL51" s="214"/>
      <c r="GEM51" s="214"/>
      <c r="GEN51" s="214"/>
      <c r="GEO51" s="214"/>
      <c r="GEP51" s="214"/>
      <c r="GEQ51" s="214"/>
      <c r="GER51" s="214"/>
      <c r="GES51" s="214"/>
      <c r="GET51" s="214"/>
      <c r="GEU51" s="214"/>
      <c r="GEV51" s="214"/>
      <c r="GEW51" s="214"/>
      <c r="GEX51" s="214"/>
      <c r="GEY51" s="214"/>
      <c r="GEZ51" s="214"/>
      <c r="GFA51" s="214"/>
      <c r="GFB51" s="214"/>
      <c r="GFC51" s="214"/>
      <c r="GFD51" s="214"/>
      <c r="GFE51" s="214"/>
      <c r="GFF51" s="214"/>
      <c r="GFG51" s="214"/>
      <c r="GFH51" s="214"/>
      <c r="GFI51" s="214"/>
      <c r="GFJ51" s="214"/>
      <c r="GFK51" s="214"/>
      <c r="GFL51" s="214"/>
      <c r="GFM51" s="214"/>
      <c r="GFN51" s="214"/>
      <c r="GFO51" s="214"/>
      <c r="GFP51" s="214"/>
      <c r="GFQ51" s="214"/>
      <c r="GFR51" s="214"/>
      <c r="GFS51" s="214"/>
      <c r="GFT51" s="214"/>
      <c r="GFU51" s="214"/>
      <c r="GFV51" s="214"/>
      <c r="GFW51" s="214"/>
      <c r="GFX51" s="214"/>
      <c r="GFY51" s="214"/>
      <c r="GFZ51" s="214"/>
      <c r="GGA51" s="214"/>
      <c r="GGB51" s="214"/>
      <c r="GGC51" s="214"/>
      <c r="GGD51" s="214"/>
      <c r="GGE51" s="214"/>
      <c r="GGF51" s="214"/>
      <c r="GGG51" s="214"/>
      <c r="GGH51" s="214"/>
      <c r="GGI51" s="214"/>
      <c r="GGJ51" s="214"/>
      <c r="GGK51" s="214"/>
      <c r="GGL51" s="214"/>
      <c r="GGM51" s="214"/>
      <c r="GGN51" s="214"/>
      <c r="GGO51" s="214"/>
      <c r="GGP51" s="214"/>
      <c r="GGQ51" s="214"/>
      <c r="GGR51" s="214"/>
      <c r="GGS51" s="214"/>
      <c r="GGT51" s="214"/>
      <c r="GGU51" s="214"/>
      <c r="GGV51" s="214"/>
      <c r="GGW51" s="214"/>
      <c r="GGX51" s="214"/>
      <c r="GGY51" s="214"/>
      <c r="GGZ51" s="214"/>
      <c r="GHA51" s="214"/>
      <c r="GHB51" s="214"/>
      <c r="GHC51" s="214"/>
      <c r="GHD51" s="214"/>
      <c r="GHE51" s="214"/>
      <c r="GHF51" s="214"/>
      <c r="GHG51" s="214"/>
      <c r="GHH51" s="214"/>
      <c r="GHI51" s="214"/>
      <c r="GHJ51" s="214"/>
      <c r="GHK51" s="214"/>
      <c r="GHL51" s="214"/>
      <c r="GHM51" s="214"/>
      <c r="GHN51" s="214"/>
      <c r="GHO51" s="214"/>
      <c r="GHP51" s="214"/>
      <c r="GHQ51" s="214"/>
      <c r="GHR51" s="214"/>
      <c r="GHS51" s="214"/>
      <c r="GHT51" s="214"/>
      <c r="GHU51" s="214"/>
      <c r="GHV51" s="214"/>
      <c r="GHW51" s="214"/>
      <c r="GHX51" s="214"/>
      <c r="GHY51" s="214"/>
      <c r="GHZ51" s="214"/>
      <c r="GIA51" s="214"/>
      <c r="GIB51" s="214"/>
      <c r="GIC51" s="214"/>
      <c r="GID51" s="214"/>
      <c r="GIE51" s="214"/>
      <c r="GIF51" s="214"/>
      <c r="GIG51" s="214"/>
      <c r="GIH51" s="214"/>
      <c r="GII51" s="214"/>
      <c r="GIJ51" s="214"/>
      <c r="GIK51" s="214"/>
      <c r="GIL51" s="214"/>
      <c r="GIM51" s="214"/>
      <c r="GIN51" s="214"/>
      <c r="GIO51" s="214"/>
      <c r="GIP51" s="214"/>
      <c r="GIQ51" s="214"/>
      <c r="GIR51" s="214"/>
      <c r="GIS51" s="214"/>
      <c r="GIT51" s="214"/>
      <c r="GIU51" s="214"/>
      <c r="GIV51" s="214"/>
      <c r="GIW51" s="214"/>
      <c r="GIX51" s="214"/>
      <c r="GIY51" s="214"/>
      <c r="GIZ51" s="214"/>
      <c r="GJA51" s="214"/>
      <c r="GJB51" s="214"/>
      <c r="GJC51" s="214"/>
      <c r="GJD51" s="214"/>
      <c r="GJE51" s="214"/>
      <c r="GJF51" s="214"/>
      <c r="GJG51" s="214"/>
      <c r="GJH51" s="214"/>
      <c r="GJI51" s="214"/>
      <c r="GJJ51" s="214"/>
      <c r="GJK51" s="214"/>
      <c r="GJL51" s="214"/>
      <c r="GJM51" s="214"/>
      <c r="GJN51" s="214"/>
      <c r="GJO51" s="214"/>
      <c r="GJP51" s="214"/>
      <c r="GJQ51" s="214"/>
      <c r="GJR51" s="214"/>
      <c r="GJS51" s="214"/>
      <c r="GJT51" s="214"/>
      <c r="GJU51" s="214"/>
      <c r="GJV51" s="214"/>
      <c r="GJW51" s="214"/>
      <c r="GJX51" s="214"/>
      <c r="GJY51" s="214"/>
      <c r="GJZ51" s="214"/>
      <c r="GKA51" s="214"/>
      <c r="GKB51" s="214"/>
      <c r="GKC51" s="214"/>
      <c r="GKD51" s="214"/>
      <c r="GKE51" s="214"/>
      <c r="GKF51" s="214"/>
      <c r="GKG51" s="214"/>
      <c r="GKH51" s="214"/>
      <c r="GKI51" s="214"/>
      <c r="GKJ51" s="214"/>
      <c r="GKK51" s="214"/>
      <c r="GKL51" s="214"/>
      <c r="GKM51" s="214"/>
      <c r="GKN51" s="214"/>
      <c r="GKO51" s="214"/>
      <c r="GKP51" s="214"/>
      <c r="GKQ51" s="214"/>
      <c r="GKR51" s="214"/>
      <c r="GKS51" s="214"/>
      <c r="GKT51" s="214"/>
      <c r="GKU51" s="214"/>
      <c r="GKV51" s="214"/>
      <c r="GKW51" s="214"/>
      <c r="GKX51" s="214"/>
      <c r="GKY51" s="214"/>
      <c r="GKZ51" s="214"/>
      <c r="GLA51" s="214"/>
      <c r="GLB51" s="214"/>
      <c r="GLC51" s="214"/>
      <c r="GLD51" s="214"/>
      <c r="GLE51" s="214"/>
      <c r="GLF51" s="214"/>
      <c r="GLG51" s="214"/>
      <c r="GLH51" s="214"/>
      <c r="GLI51" s="214"/>
      <c r="GLJ51" s="214"/>
      <c r="GLK51" s="214"/>
      <c r="GLL51" s="214"/>
      <c r="GLM51" s="214"/>
      <c r="GLN51" s="214"/>
      <c r="GLO51" s="214"/>
      <c r="GLP51" s="214"/>
      <c r="GLQ51" s="214"/>
      <c r="GLR51" s="214"/>
      <c r="GLS51" s="214"/>
      <c r="GLT51" s="214"/>
      <c r="GLU51" s="214"/>
      <c r="GLV51" s="214"/>
      <c r="GLW51" s="214"/>
      <c r="GLX51" s="214"/>
      <c r="GLY51" s="214"/>
      <c r="GLZ51" s="214"/>
      <c r="GMA51" s="214"/>
      <c r="GMB51" s="214"/>
      <c r="GMC51" s="214"/>
      <c r="GMD51" s="214"/>
      <c r="GME51" s="214"/>
      <c r="GMF51" s="214"/>
      <c r="GMG51" s="214"/>
      <c r="GMH51" s="214"/>
      <c r="GMI51" s="214"/>
      <c r="GMJ51" s="214"/>
      <c r="GMK51" s="214"/>
      <c r="GML51" s="214"/>
      <c r="GMM51" s="214"/>
      <c r="GMN51" s="214"/>
      <c r="GMO51" s="214"/>
      <c r="GMP51" s="214"/>
      <c r="GMQ51" s="214"/>
      <c r="GMR51" s="214"/>
      <c r="GMS51" s="214"/>
      <c r="GMT51" s="214"/>
      <c r="GMU51" s="214"/>
      <c r="GMV51" s="214"/>
      <c r="GMW51" s="214"/>
      <c r="GMX51" s="214"/>
      <c r="GMY51" s="214"/>
      <c r="GMZ51" s="214"/>
      <c r="GNA51" s="214"/>
      <c r="GNB51" s="214"/>
      <c r="GNC51" s="214"/>
      <c r="GND51" s="214"/>
      <c r="GNE51" s="214"/>
      <c r="GNF51" s="214"/>
      <c r="GNG51" s="214"/>
      <c r="GNH51" s="214"/>
      <c r="GNI51" s="214"/>
      <c r="GNJ51" s="214"/>
      <c r="GNK51" s="214"/>
      <c r="GNL51" s="214"/>
      <c r="GNM51" s="214"/>
      <c r="GNN51" s="214"/>
      <c r="GNO51" s="214"/>
      <c r="GNP51" s="214"/>
      <c r="GNQ51" s="214"/>
      <c r="GNR51" s="214"/>
      <c r="GNS51" s="214"/>
      <c r="GNT51" s="214"/>
      <c r="GNU51" s="214"/>
      <c r="GNV51" s="214"/>
      <c r="GNW51" s="214"/>
      <c r="GNX51" s="214"/>
      <c r="GNY51" s="214"/>
      <c r="GNZ51" s="214"/>
      <c r="GOA51" s="214"/>
      <c r="GOB51" s="214"/>
      <c r="GOC51" s="214"/>
      <c r="GOD51" s="214"/>
      <c r="GOE51" s="214"/>
      <c r="GOF51" s="214"/>
      <c r="GOG51" s="214"/>
      <c r="GOH51" s="214"/>
      <c r="GOI51" s="214"/>
      <c r="GOJ51" s="214"/>
      <c r="GOK51" s="214"/>
      <c r="GOL51" s="214"/>
      <c r="GOM51" s="214"/>
      <c r="GON51" s="214"/>
      <c r="GOO51" s="214"/>
      <c r="GOP51" s="214"/>
      <c r="GOQ51" s="214"/>
      <c r="GOR51" s="214"/>
      <c r="GOS51" s="214"/>
      <c r="GOT51" s="214"/>
      <c r="GOU51" s="214"/>
      <c r="GOV51" s="214"/>
      <c r="GOW51" s="214"/>
      <c r="GOX51" s="214"/>
      <c r="GOY51" s="214"/>
      <c r="GOZ51" s="214"/>
      <c r="GPA51" s="214"/>
      <c r="GPB51" s="214"/>
      <c r="GPC51" s="214"/>
      <c r="GPD51" s="214"/>
      <c r="GPE51" s="214"/>
      <c r="GPF51" s="214"/>
      <c r="GPG51" s="214"/>
      <c r="GPH51" s="214"/>
      <c r="GPI51" s="214"/>
      <c r="GPJ51" s="214"/>
      <c r="GPK51" s="214"/>
      <c r="GPL51" s="214"/>
      <c r="GPM51" s="214"/>
      <c r="GPN51" s="214"/>
      <c r="GPO51" s="214"/>
      <c r="GPP51" s="214"/>
      <c r="GPQ51" s="214"/>
      <c r="GPR51" s="214"/>
      <c r="GPS51" s="214"/>
      <c r="GPT51" s="214"/>
      <c r="GPU51" s="214"/>
      <c r="GPV51" s="214"/>
      <c r="GPW51" s="214"/>
      <c r="GPX51" s="214"/>
      <c r="GPY51" s="214"/>
      <c r="GPZ51" s="214"/>
      <c r="GQA51" s="214"/>
      <c r="GQB51" s="214"/>
      <c r="GQC51" s="214"/>
      <c r="GQD51" s="214"/>
      <c r="GQE51" s="214"/>
      <c r="GQF51" s="214"/>
      <c r="GQG51" s="214"/>
      <c r="GQH51" s="214"/>
      <c r="GQI51" s="214"/>
      <c r="GQJ51" s="214"/>
      <c r="GQK51" s="214"/>
      <c r="GQL51" s="214"/>
      <c r="GQM51" s="214"/>
      <c r="GQN51" s="214"/>
      <c r="GQO51" s="214"/>
      <c r="GQP51" s="214"/>
      <c r="GQQ51" s="214"/>
      <c r="GQR51" s="214"/>
      <c r="GQS51" s="214"/>
      <c r="GQT51" s="214"/>
      <c r="GQU51" s="214"/>
      <c r="GQV51" s="214"/>
      <c r="GQW51" s="214"/>
      <c r="GQX51" s="214"/>
      <c r="GQY51" s="214"/>
      <c r="GQZ51" s="214"/>
      <c r="GRA51" s="214"/>
      <c r="GRB51" s="214"/>
      <c r="GRC51" s="214"/>
      <c r="GRD51" s="214"/>
      <c r="GRE51" s="214"/>
      <c r="GRF51" s="214"/>
      <c r="GRG51" s="214"/>
      <c r="GRH51" s="214"/>
      <c r="GRI51" s="214"/>
      <c r="GRJ51" s="214"/>
      <c r="GRK51" s="214"/>
      <c r="GRL51" s="214"/>
      <c r="GRM51" s="214"/>
      <c r="GRN51" s="214"/>
      <c r="GRO51" s="214"/>
      <c r="GRP51" s="214"/>
      <c r="GRQ51" s="214"/>
      <c r="GRR51" s="214"/>
      <c r="GRS51" s="214"/>
      <c r="GRT51" s="214"/>
      <c r="GRU51" s="214"/>
      <c r="GRV51" s="214"/>
      <c r="GRW51" s="214"/>
      <c r="GRX51" s="214"/>
      <c r="GRY51" s="214"/>
      <c r="GRZ51" s="214"/>
      <c r="GSA51" s="214"/>
      <c r="GSB51" s="214"/>
      <c r="GSC51" s="214"/>
      <c r="GSD51" s="214"/>
      <c r="GSE51" s="214"/>
      <c r="GSF51" s="214"/>
      <c r="GSG51" s="214"/>
      <c r="GSH51" s="214"/>
      <c r="GSI51" s="214"/>
      <c r="GSJ51" s="214"/>
      <c r="GSK51" s="214"/>
      <c r="GSL51" s="214"/>
      <c r="GSM51" s="214"/>
      <c r="GSN51" s="214"/>
      <c r="GSO51" s="214"/>
      <c r="GSP51" s="214"/>
      <c r="GSQ51" s="214"/>
      <c r="GSR51" s="214"/>
      <c r="GSS51" s="214"/>
      <c r="GST51" s="214"/>
      <c r="GSU51" s="214"/>
      <c r="GSV51" s="214"/>
      <c r="GSW51" s="214"/>
      <c r="GSX51" s="214"/>
      <c r="GSY51" s="214"/>
      <c r="GSZ51" s="214"/>
      <c r="GTA51" s="214"/>
      <c r="GTB51" s="214"/>
      <c r="GTC51" s="214"/>
      <c r="GTD51" s="214"/>
      <c r="GTE51" s="214"/>
      <c r="GTF51" s="214"/>
      <c r="GTG51" s="214"/>
      <c r="GTH51" s="214"/>
      <c r="GTI51" s="214"/>
      <c r="GTJ51" s="214"/>
      <c r="GTK51" s="214"/>
      <c r="GTL51" s="214"/>
      <c r="GTM51" s="214"/>
      <c r="GTN51" s="214"/>
      <c r="GTO51" s="214"/>
      <c r="GTP51" s="214"/>
      <c r="GTQ51" s="214"/>
      <c r="GTR51" s="214"/>
      <c r="GTS51" s="214"/>
      <c r="GTT51" s="214"/>
      <c r="GTU51" s="214"/>
      <c r="GTV51" s="214"/>
      <c r="GTW51" s="214"/>
      <c r="GTX51" s="214"/>
      <c r="GTY51" s="214"/>
      <c r="GTZ51" s="214"/>
      <c r="GUA51" s="214"/>
      <c r="GUB51" s="214"/>
      <c r="GUC51" s="214"/>
      <c r="GUD51" s="214"/>
      <c r="GUE51" s="214"/>
      <c r="GUF51" s="214"/>
      <c r="GUG51" s="214"/>
      <c r="GUH51" s="214"/>
      <c r="GUI51" s="214"/>
      <c r="GUJ51" s="214"/>
      <c r="GUK51" s="214"/>
      <c r="GUL51" s="214"/>
      <c r="GUM51" s="214"/>
      <c r="GUN51" s="214"/>
      <c r="GUO51" s="214"/>
      <c r="GUP51" s="214"/>
      <c r="GUQ51" s="214"/>
      <c r="GUR51" s="214"/>
      <c r="GUS51" s="214"/>
      <c r="GUT51" s="214"/>
      <c r="GUU51" s="214"/>
      <c r="GUV51" s="214"/>
      <c r="GUW51" s="214"/>
      <c r="GUX51" s="214"/>
      <c r="GUY51" s="214"/>
      <c r="GUZ51" s="214"/>
      <c r="GVA51" s="214"/>
      <c r="GVB51" s="214"/>
      <c r="GVC51" s="214"/>
      <c r="GVD51" s="214"/>
      <c r="GVE51" s="214"/>
      <c r="GVF51" s="214"/>
      <c r="GVG51" s="214"/>
      <c r="GVH51" s="214"/>
      <c r="GVI51" s="214"/>
      <c r="GVJ51" s="214"/>
      <c r="GVK51" s="214"/>
      <c r="GVL51" s="214"/>
      <c r="GVM51" s="214"/>
      <c r="GVN51" s="214"/>
      <c r="GVO51" s="214"/>
      <c r="GVP51" s="214"/>
      <c r="GVQ51" s="214"/>
      <c r="GVR51" s="214"/>
      <c r="GVS51" s="214"/>
      <c r="GVT51" s="214"/>
      <c r="GVU51" s="214"/>
      <c r="GVV51" s="214"/>
      <c r="GVW51" s="214"/>
      <c r="GVX51" s="214"/>
      <c r="GVY51" s="214"/>
      <c r="GVZ51" s="214"/>
      <c r="GWA51" s="214"/>
      <c r="GWB51" s="214"/>
      <c r="GWC51" s="214"/>
      <c r="GWD51" s="214"/>
      <c r="GWE51" s="214"/>
      <c r="GWF51" s="214"/>
      <c r="GWG51" s="214"/>
      <c r="GWH51" s="214"/>
      <c r="GWI51" s="214"/>
      <c r="GWJ51" s="214"/>
      <c r="GWK51" s="214"/>
      <c r="GWL51" s="214"/>
      <c r="GWM51" s="214"/>
      <c r="GWN51" s="214"/>
      <c r="GWO51" s="214"/>
      <c r="GWP51" s="214"/>
      <c r="GWQ51" s="214"/>
      <c r="GWR51" s="214"/>
      <c r="GWS51" s="214"/>
      <c r="GWT51" s="214"/>
      <c r="GWU51" s="214"/>
      <c r="GWV51" s="214"/>
      <c r="GWW51" s="214"/>
      <c r="GWX51" s="214"/>
      <c r="GWY51" s="214"/>
      <c r="GWZ51" s="214"/>
      <c r="GXA51" s="214"/>
      <c r="GXB51" s="214"/>
      <c r="GXC51" s="214"/>
      <c r="GXD51" s="214"/>
      <c r="GXE51" s="214"/>
      <c r="GXF51" s="214"/>
      <c r="GXG51" s="214"/>
      <c r="GXH51" s="214"/>
      <c r="GXI51" s="214"/>
      <c r="GXJ51" s="214"/>
      <c r="GXK51" s="214"/>
      <c r="GXL51" s="214"/>
      <c r="GXM51" s="214"/>
      <c r="GXN51" s="214"/>
      <c r="GXO51" s="214"/>
      <c r="GXP51" s="214"/>
      <c r="GXQ51" s="214"/>
      <c r="GXR51" s="214"/>
      <c r="GXS51" s="214"/>
      <c r="GXT51" s="214"/>
      <c r="GXU51" s="214"/>
      <c r="GXV51" s="214"/>
      <c r="GXW51" s="214"/>
      <c r="GXX51" s="214"/>
      <c r="GXY51" s="214"/>
      <c r="GXZ51" s="214"/>
      <c r="GYA51" s="214"/>
      <c r="GYB51" s="214"/>
      <c r="GYC51" s="214"/>
      <c r="GYD51" s="214"/>
      <c r="GYE51" s="214"/>
      <c r="GYF51" s="214"/>
      <c r="GYG51" s="214"/>
      <c r="GYH51" s="214"/>
      <c r="GYI51" s="214"/>
      <c r="GYJ51" s="214"/>
      <c r="GYK51" s="214"/>
      <c r="GYL51" s="214"/>
      <c r="GYM51" s="214"/>
      <c r="GYN51" s="214"/>
      <c r="GYO51" s="214"/>
      <c r="GYP51" s="214"/>
      <c r="GYQ51" s="214"/>
      <c r="GYR51" s="214"/>
      <c r="GYS51" s="214"/>
      <c r="GYT51" s="214"/>
      <c r="GYU51" s="214"/>
      <c r="GYV51" s="214"/>
      <c r="GYW51" s="214"/>
      <c r="GYX51" s="214"/>
      <c r="GYY51" s="214"/>
      <c r="GYZ51" s="214"/>
      <c r="GZA51" s="214"/>
      <c r="GZB51" s="214"/>
      <c r="GZC51" s="214"/>
      <c r="GZD51" s="214"/>
      <c r="GZE51" s="214"/>
      <c r="GZF51" s="214"/>
      <c r="GZG51" s="214"/>
      <c r="GZH51" s="214"/>
      <c r="GZI51" s="214"/>
      <c r="GZJ51" s="214"/>
      <c r="GZK51" s="214"/>
      <c r="GZL51" s="214"/>
      <c r="GZM51" s="214"/>
      <c r="GZN51" s="214"/>
      <c r="GZO51" s="214"/>
      <c r="GZP51" s="214"/>
      <c r="GZQ51" s="214"/>
      <c r="GZR51" s="214"/>
      <c r="GZS51" s="214"/>
      <c r="GZT51" s="214"/>
      <c r="GZU51" s="214"/>
      <c r="GZV51" s="214"/>
      <c r="GZW51" s="214"/>
      <c r="GZX51" s="214"/>
      <c r="GZY51" s="214"/>
      <c r="GZZ51" s="214"/>
      <c r="HAA51" s="214"/>
      <c r="HAB51" s="214"/>
      <c r="HAC51" s="214"/>
      <c r="HAD51" s="214"/>
      <c r="HAE51" s="214"/>
      <c r="HAF51" s="214"/>
      <c r="HAG51" s="214"/>
      <c r="HAH51" s="214"/>
      <c r="HAI51" s="214"/>
      <c r="HAJ51" s="214"/>
      <c r="HAK51" s="214"/>
      <c r="HAL51" s="214"/>
      <c r="HAM51" s="214"/>
      <c r="HAN51" s="214"/>
      <c r="HAO51" s="214"/>
      <c r="HAP51" s="214"/>
      <c r="HAQ51" s="214"/>
      <c r="HAR51" s="214"/>
      <c r="HAS51" s="214"/>
      <c r="HAT51" s="214"/>
      <c r="HAU51" s="214"/>
      <c r="HAV51" s="214"/>
      <c r="HAW51" s="214"/>
      <c r="HAX51" s="214"/>
      <c r="HAY51" s="214"/>
      <c r="HAZ51" s="214"/>
      <c r="HBA51" s="214"/>
      <c r="HBB51" s="214"/>
      <c r="HBC51" s="214"/>
      <c r="HBD51" s="214"/>
      <c r="HBE51" s="214"/>
      <c r="HBF51" s="214"/>
      <c r="HBG51" s="214"/>
      <c r="HBH51" s="214"/>
      <c r="HBI51" s="214"/>
      <c r="HBJ51" s="214"/>
      <c r="HBK51" s="214"/>
      <c r="HBL51" s="214"/>
      <c r="HBM51" s="214"/>
      <c r="HBN51" s="214"/>
      <c r="HBO51" s="214"/>
      <c r="HBP51" s="214"/>
      <c r="HBQ51" s="214"/>
      <c r="HBR51" s="214"/>
      <c r="HBS51" s="214"/>
      <c r="HBT51" s="214"/>
      <c r="HBU51" s="214"/>
      <c r="HBV51" s="214"/>
      <c r="HBW51" s="214"/>
      <c r="HBX51" s="214"/>
      <c r="HBY51" s="214"/>
      <c r="HBZ51" s="214"/>
      <c r="HCA51" s="214"/>
      <c r="HCB51" s="214"/>
      <c r="HCC51" s="214"/>
      <c r="HCD51" s="214"/>
      <c r="HCE51" s="214"/>
      <c r="HCF51" s="214"/>
      <c r="HCG51" s="214"/>
      <c r="HCH51" s="214"/>
      <c r="HCI51" s="214"/>
      <c r="HCJ51" s="214"/>
      <c r="HCK51" s="214"/>
      <c r="HCL51" s="214"/>
      <c r="HCM51" s="214"/>
      <c r="HCN51" s="214"/>
      <c r="HCO51" s="214"/>
      <c r="HCP51" s="214"/>
      <c r="HCQ51" s="214"/>
      <c r="HCR51" s="214"/>
      <c r="HCS51" s="214"/>
      <c r="HCT51" s="214"/>
      <c r="HCU51" s="214"/>
      <c r="HCV51" s="214"/>
      <c r="HCW51" s="214"/>
      <c r="HCX51" s="214"/>
      <c r="HCY51" s="214"/>
      <c r="HCZ51" s="214"/>
      <c r="HDA51" s="214"/>
      <c r="HDB51" s="214"/>
      <c r="HDC51" s="214"/>
      <c r="HDD51" s="214"/>
      <c r="HDE51" s="214"/>
      <c r="HDF51" s="214"/>
      <c r="HDG51" s="214"/>
      <c r="HDH51" s="214"/>
      <c r="HDI51" s="214"/>
      <c r="HDJ51" s="214"/>
      <c r="HDK51" s="214"/>
      <c r="HDL51" s="214"/>
      <c r="HDM51" s="214"/>
      <c r="HDN51" s="214"/>
      <c r="HDO51" s="214"/>
      <c r="HDP51" s="214"/>
      <c r="HDQ51" s="214"/>
      <c r="HDR51" s="214"/>
      <c r="HDS51" s="214"/>
      <c r="HDT51" s="214"/>
      <c r="HDU51" s="214"/>
      <c r="HDV51" s="214"/>
      <c r="HDW51" s="214"/>
      <c r="HDX51" s="214"/>
      <c r="HDY51" s="214"/>
      <c r="HDZ51" s="214"/>
      <c r="HEA51" s="214"/>
      <c r="HEB51" s="214"/>
      <c r="HEC51" s="214"/>
      <c r="HED51" s="214"/>
      <c r="HEE51" s="214"/>
      <c r="HEF51" s="214"/>
      <c r="HEG51" s="214"/>
      <c r="HEH51" s="214"/>
      <c r="HEI51" s="214"/>
      <c r="HEJ51" s="214"/>
      <c r="HEK51" s="214"/>
      <c r="HEL51" s="214"/>
      <c r="HEM51" s="214"/>
      <c r="HEN51" s="214"/>
      <c r="HEO51" s="214"/>
      <c r="HEP51" s="214"/>
      <c r="HEQ51" s="214"/>
      <c r="HER51" s="214"/>
      <c r="HES51" s="214"/>
      <c r="HET51" s="214"/>
      <c r="HEU51" s="214"/>
      <c r="HEV51" s="214"/>
      <c r="HEW51" s="214"/>
      <c r="HEX51" s="214"/>
      <c r="HEY51" s="214"/>
      <c r="HEZ51" s="214"/>
      <c r="HFA51" s="214"/>
      <c r="HFB51" s="214"/>
      <c r="HFC51" s="214"/>
      <c r="HFD51" s="214"/>
      <c r="HFE51" s="214"/>
      <c r="HFF51" s="214"/>
      <c r="HFG51" s="214"/>
      <c r="HFH51" s="214"/>
      <c r="HFI51" s="214"/>
      <c r="HFJ51" s="214"/>
      <c r="HFK51" s="214"/>
      <c r="HFL51" s="214"/>
      <c r="HFM51" s="214"/>
      <c r="HFN51" s="214"/>
      <c r="HFO51" s="214"/>
      <c r="HFP51" s="214"/>
      <c r="HFQ51" s="214"/>
      <c r="HFR51" s="214"/>
      <c r="HFS51" s="214"/>
      <c r="HFT51" s="214"/>
      <c r="HFU51" s="214"/>
      <c r="HFV51" s="214"/>
      <c r="HFW51" s="214"/>
      <c r="HFX51" s="214"/>
      <c r="HFY51" s="214"/>
      <c r="HFZ51" s="214"/>
      <c r="HGA51" s="214"/>
      <c r="HGB51" s="214"/>
      <c r="HGC51" s="214"/>
      <c r="HGD51" s="214"/>
      <c r="HGE51" s="214"/>
      <c r="HGF51" s="214"/>
      <c r="HGG51" s="214"/>
      <c r="HGH51" s="214"/>
      <c r="HGI51" s="214"/>
      <c r="HGJ51" s="214"/>
      <c r="HGK51" s="214"/>
      <c r="HGL51" s="214"/>
      <c r="HGM51" s="214"/>
      <c r="HGN51" s="214"/>
      <c r="HGO51" s="214"/>
      <c r="HGP51" s="214"/>
      <c r="HGQ51" s="214"/>
      <c r="HGR51" s="214"/>
      <c r="HGS51" s="214"/>
      <c r="HGT51" s="214"/>
      <c r="HGU51" s="214"/>
      <c r="HGV51" s="214"/>
      <c r="HGW51" s="214"/>
      <c r="HGX51" s="214"/>
      <c r="HGY51" s="214"/>
      <c r="HGZ51" s="214"/>
      <c r="HHA51" s="214"/>
      <c r="HHB51" s="214"/>
      <c r="HHC51" s="214"/>
      <c r="HHD51" s="214"/>
      <c r="HHE51" s="214"/>
      <c r="HHF51" s="214"/>
      <c r="HHG51" s="214"/>
      <c r="HHH51" s="214"/>
      <c r="HHI51" s="214"/>
      <c r="HHJ51" s="214"/>
      <c r="HHK51" s="214"/>
      <c r="HHL51" s="214"/>
      <c r="HHM51" s="214"/>
      <c r="HHN51" s="214"/>
      <c r="HHO51" s="214"/>
      <c r="HHP51" s="214"/>
      <c r="HHQ51" s="214"/>
      <c r="HHR51" s="214"/>
      <c r="HHS51" s="214"/>
      <c r="HHT51" s="214"/>
      <c r="HHU51" s="214"/>
      <c r="HHV51" s="214"/>
      <c r="HHW51" s="214"/>
      <c r="HHX51" s="214"/>
      <c r="HHY51" s="214"/>
      <c r="HHZ51" s="214"/>
      <c r="HIA51" s="214"/>
      <c r="HIB51" s="214"/>
      <c r="HIC51" s="214"/>
      <c r="HID51" s="214"/>
      <c r="HIE51" s="214"/>
      <c r="HIF51" s="214"/>
      <c r="HIG51" s="214"/>
      <c r="HIH51" s="214"/>
      <c r="HII51" s="214"/>
      <c r="HIJ51" s="214"/>
      <c r="HIK51" s="214"/>
      <c r="HIL51" s="214"/>
      <c r="HIM51" s="214"/>
      <c r="HIN51" s="214"/>
      <c r="HIO51" s="214"/>
      <c r="HIP51" s="214"/>
      <c r="HIQ51" s="214"/>
      <c r="HIR51" s="214"/>
      <c r="HIS51" s="214"/>
      <c r="HIT51" s="214"/>
      <c r="HIU51" s="214"/>
      <c r="HIV51" s="214"/>
      <c r="HIW51" s="214"/>
      <c r="HIX51" s="214"/>
      <c r="HIY51" s="214"/>
      <c r="HIZ51" s="214"/>
      <c r="HJA51" s="214"/>
      <c r="HJB51" s="214"/>
      <c r="HJC51" s="214"/>
      <c r="HJD51" s="214"/>
      <c r="HJE51" s="214"/>
      <c r="HJF51" s="214"/>
      <c r="HJG51" s="214"/>
      <c r="HJH51" s="214"/>
      <c r="HJI51" s="214"/>
      <c r="HJJ51" s="214"/>
      <c r="HJK51" s="214"/>
      <c r="HJL51" s="214"/>
      <c r="HJM51" s="214"/>
      <c r="HJN51" s="214"/>
      <c r="HJO51" s="214"/>
      <c r="HJP51" s="214"/>
      <c r="HJQ51" s="214"/>
      <c r="HJR51" s="214"/>
      <c r="HJS51" s="214"/>
      <c r="HJT51" s="214"/>
      <c r="HJU51" s="214"/>
      <c r="HJV51" s="214"/>
      <c r="HJW51" s="214"/>
      <c r="HJX51" s="214"/>
      <c r="HJY51" s="214"/>
      <c r="HJZ51" s="214"/>
      <c r="HKA51" s="214"/>
      <c r="HKB51" s="214"/>
      <c r="HKC51" s="214"/>
      <c r="HKD51" s="214"/>
      <c r="HKE51" s="214"/>
      <c r="HKF51" s="214"/>
      <c r="HKG51" s="214"/>
      <c r="HKH51" s="214"/>
      <c r="HKI51" s="214"/>
      <c r="HKJ51" s="214"/>
      <c r="HKK51" s="214"/>
      <c r="HKL51" s="214"/>
      <c r="HKM51" s="214"/>
      <c r="HKN51" s="214"/>
      <c r="HKO51" s="214"/>
      <c r="HKP51" s="214"/>
      <c r="HKQ51" s="214"/>
      <c r="HKR51" s="214"/>
      <c r="HKS51" s="214"/>
      <c r="HKT51" s="214"/>
      <c r="HKU51" s="214"/>
      <c r="HKV51" s="214"/>
      <c r="HKW51" s="214"/>
      <c r="HKX51" s="214"/>
      <c r="HKY51" s="214"/>
      <c r="HKZ51" s="214"/>
      <c r="HLA51" s="214"/>
      <c r="HLB51" s="214"/>
      <c r="HLC51" s="214"/>
      <c r="HLD51" s="214"/>
      <c r="HLE51" s="214"/>
      <c r="HLF51" s="214"/>
      <c r="HLG51" s="214"/>
      <c r="HLH51" s="214"/>
      <c r="HLI51" s="214"/>
      <c r="HLJ51" s="214"/>
      <c r="HLK51" s="214"/>
      <c r="HLL51" s="214"/>
      <c r="HLM51" s="214"/>
      <c r="HLN51" s="214"/>
      <c r="HLO51" s="214"/>
      <c r="HLP51" s="214"/>
      <c r="HLQ51" s="214"/>
      <c r="HLR51" s="214"/>
      <c r="HLS51" s="214"/>
      <c r="HLT51" s="214"/>
      <c r="HLU51" s="214"/>
      <c r="HLV51" s="214"/>
      <c r="HLW51" s="214"/>
      <c r="HLX51" s="214"/>
      <c r="HLY51" s="214"/>
      <c r="HLZ51" s="214"/>
      <c r="HMA51" s="214"/>
      <c r="HMB51" s="214"/>
      <c r="HMC51" s="214"/>
      <c r="HMD51" s="214"/>
      <c r="HME51" s="214"/>
      <c r="HMF51" s="214"/>
      <c r="HMG51" s="214"/>
      <c r="HMH51" s="214"/>
      <c r="HMI51" s="214"/>
      <c r="HMJ51" s="214"/>
      <c r="HMK51" s="214"/>
      <c r="HML51" s="214"/>
      <c r="HMM51" s="214"/>
      <c r="HMN51" s="214"/>
      <c r="HMO51" s="214"/>
      <c r="HMP51" s="214"/>
      <c r="HMQ51" s="214"/>
      <c r="HMR51" s="214"/>
      <c r="HMS51" s="214"/>
      <c r="HMT51" s="214"/>
      <c r="HMU51" s="214"/>
      <c r="HMV51" s="214"/>
      <c r="HMW51" s="214"/>
      <c r="HMX51" s="214"/>
      <c r="HMY51" s="214"/>
      <c r="HMZ51" s="214"/>
      <c r="HNA51" s="214"/>
      <c r="HNB51" s="214"/>
      <c r="HNC51" s="214"/>
      <c r="HND51" s="214"/>
      <c r="HNE51" s="214"/>
      <c r="HNF51" s="214"/>
      <c r="HNG51" s="214"/>
      <c r="HNH51" s="214"/>
      <c r="HNI51" s="214"/>
      <c r="HNJ51" s="214"/>
      <c r="HNK51" s="214"/>
      <c r="HNL51" s="214"/>
      <c r="HNM51" s="214"/>
      <c r="HNN51" s="214"/>
      <c r="HNO51" s="214"/>
      <c r="HNP51" s="214"/>
      <c r="HNQ51" s="214"/>
      <c r="HNR51" s="214"/>
      <c r="HNS51" s="214"/>
      <c r="HNT51" s="214"/>
      <c r="HNU51" s="214"/>
      <c r="HNV51" s="214"/>
      <c r="HNW51" s="214"/>
      <c r="HNX51" s="214"/>
      <c r="HNY51" s="214"/>
      <c r="HNZ51" s="214"/>
      <c r="HOA51" s="214"/>
      <c r="HOB51" s="214"/>
      <c r="HOC51" s="214"/>
      <c r="HOD51" s="214"/>
      <c r="HOE51" s="214"/>
      <c r="HOF51" s="214"/>
      <c r="HOG51" s="214"/>
      <c r="HOH51" s="214"/>
      <c r="HOI51" s="214"/>
      <c r="HOJ51" s="214"/>
      <c r="HOK51" s="214"/>
      <c r="HOL51" s="214"/>
      <c r="HOM51" s="214"/>
      <c r="HON51" s="214"/>
      <c r="HOO51" s="214"/>
      <c r="HOP51" s="214"/>
      <c r="HOQ51" s="214"/>
      <c r="HOR51" s="214"/>
      <c r="HOS51" s="214"/>
      <c r="HOT51" s="214"/>
      <c r="HOU51" s="214"/>
      <c r="HOV51" s="214"/>
      <c r="HOW51" s="214"/>
      <c r="HOX51" s="214"/>
      <c r="HOY51" s="214"/>
      <c r="HOZ51" s="214"/>
      <c r="HPA51" s="214"/>
      <c r="HPB51" s="214"/>
      <c r="HPC51" s="214"/>
      <c r="HPD51" s="214"/>
      <c r="HPE51" s="214"/>
      <c r="HPF51" s="214"/>
      <c r="HPG51" s="214"/>
      <c r="HPH51" s="214"/>
      <c r="HPI51" s="214"/>
      <c r="HPJ51" s="214"/>
      <c r="HPK51" s="214"/>
      <c r="HPL51" s="214"/>
      <c r="HPM51" s="214"/>
      <c r="HPN51" s="214"/>
      <c r="HPO51" s="214"/>
      <c r="HPP51" s="214"/>
      <c r="HPQ51" s="214"/>
      <c r="HPR51" s="214"/>
      <c r="HPS51" s="214"/>
      <c r="HPT51" s="214"/>
      <c r="HPU51" s="214"/>
      <c r="HPV51" s="214"/>
      <c r="HPW51" s="214"/>
      <c r="HPX51" s="214"/>
      <c r="HPY51" s="214"/>
      <c r="HPZ51" s="214"/>
      <c r="HQA51" s="214"/>
      <c r="HQB51" s="214"/>
      <c r="HQC51" s="214"/>
      <c r="HQD51" s="214"/>
      <c r="HQE51" s="214"/>
      <c r="HQF51" s="214"/>
      <c r="HQG51" s="214"/>
      <c r="HQH51" s="214"/>
      <c r="HQI51" s="214"/>
      <c r="HQJ51" s="214"/>
      <c r="HQK51" s="214"/>
      <c r="HQL51" s="214"/>
      <c r="HQM51" s="214"/>
      <c r="HQN51" s="214"/>
      <c r="HQO51" s="214"/>
      <c r="HQP51" s="214"/>
      <c r="HQQ51" s="214"/>
      <c r="HQR51" s="214"/>
      <c r="HQS51" s="214"/>
      <c r="HQT51" s="214"/>
      <c r="HQU51" s="214"/>
      <c r="HQV51" s="214"/>
      <c r="HQW51" s="214"/>
      <c r="HQX51" s="214"/>
      <c r="HQY51" s="214"/>
      <c r="HQZ51" s="214"/>
      <c r="HRA51" s="214"/>
      <c r="HRB51" s="214"/>
      <c r="HRC51" s="214"/>
      <c r="HRD51" s="214"/>
      <c r="HRE51" s="214"/>
      <c r="HRF51" s="214"/>
      <c r="HRG51" s="214"/>
      <c r="HRH51" s="214"/>
      <c r="HRI51" s="214"/>
      <c r="HRJ51" s="214"/>
      <c r="HRK51" s="214"/>
      <c r="HRL51" s="214"/>
      <c r="HRM51" s="214"/>
      <c r="HRN51" s="214"/>
      <c r="HRO51" s="214"/>
      <c r="HRP51" s="214"/>
      <c r="HRQ51" s="214"/>
      <c r="HRR51" s="214"/>
      <c r="HRS51" s="214"/>
      <c r="HRT51" s="214"/>
      <c r="HRU51" s="214"/>
      <c r="HRV51" s="214"/>
      <c r="HRW51" s="214"/>
      <c r="HRX51" s="214"/>
      <c r="HRY51" s="214"/>
      <c r="HRZ51" s="214"/>
      <c r="HSA51" s="214"/>
      <c r="HSB51" s="214"/>
      <c r="HSC51" s="214"/>
      <c r="HSD51" s="214"/>
      <c r="HSE51" s="214"/>
      <c r="HSF51" s="214"/>
      <c r="HSG51" s="214"/>
      <c r="HSH51" s="214"/>
      <c r="HSI51" s="214"/>
      <c r="HSJ51" s="214"/>
      <c r="HSK51" s="214"/>
      <c r="HSL51" s="214"/>
      <c r="HSM51" s="214"/>
      <c r="HSN51" s="214"/>
      <c r="HSO51" s="214"/>
      <c r="HSP51" s="214"/>
      <c r="HSQ51" s="214"/>
      <c r="HSR51" s="214"/>
      <c r="HSS51" s="214"/>
      <c r="HST51" s="214"/>
      <c r="HSU51" s="214"/>
      <c r="HSV51" s="214"/>
      <c r="HSW51" s="214"/>
      <c r="HSX51" s="214"/>
      <c r="HSY51" s="214"/>
      <c r="HSZ51" s="214"/>
      <c r="HTA51" s="214"/>
      <c r="HTB51" s="214"/>
      <c r="HTC51" s="214"/>
      <c r="HTD51" s="214"/>
      <c r="HTE51" s="214"/>
      <c r="HTF51" s="214"/>
      <c r="HTG51" s="214"/>
      <c r="HTH51" s="214"/>
      <c r="HTI51" s="214"/>
      <c r="HTJ51" s="214"/>
      <c r="HTK51" s="214"/>
      <c r="HTL51" s="214"/>
      <c r="HTM51" s="214"/>
      <c r="HTN51" s="214"/>
      <c r="HTO51" s="214"/>
      <c r="HTP51" s="214"/>
      <c r="HTQ51" s="214"/>
      <c r="HTR51" s="214"/>
      <c r="HTS51" s="214"/>
      <c r="HTT51" s="214"/>
      <c r="HTU51" s="214"/>
      <c r="HTV51" s="214"/>
      <c r="HTW51" s="214"/>
      <c r="HTX51" s="214"/>
      <c r="HTY51" s="214"/>
      <c r="HTZ51" s="214"/>
      <c r="HUA51" s="214"/>
      <c r="HUB51" s="214"/>
      <c r="HUC51" s="214"/>
      <c r="HUD51" s="214"/>
      <c r="HUE51" s="214"/>
      <c r="HUF51" s="214"/>
      <c r="HUG51" s="214"/>
      <c r="HUH51" s="214"/>
      <c r="HUI51" s="214"/>
      <c r="HUJ51" s="214"/>
      <c r="HUK51" s="214"/>
      <c r="HUL51" s="214"/>
      <c r="HUM51" s="214"/>
      <c r="HUN51" s="214"/>
      <c r="HUO51" s="214"/>
      <c r="HUP51" s="214"/>
      <c r="HUQ51" s="214"/>
      <c r="HUR51" s="214"/>
      <c r="HUS51" s="214"/>
      <c r="HUT51" s="214"/>
      <c r="HUU51" s="214"/>
      <c r="HUV51" s="214"/>
      <c r="HUW51" s="214"/>
      <c r="HUX51" s="214"/>
      <c r="HUY51" s="214"/>
      <c r="HUZ51" s="214"/>
      <c r="HVA51" s="214"/>
      <c r="HVB51" s="214"/>
      <c r="HVC51" s="214"/>
      <c r="HVD51" s="214"/>
      <c r="HVE51" s="214"/>
      <c r="HVF51" s="214"/>
      <c r="HVG51" s="214"/>
      <c r="HVH51" s="214"/>
      <c r="HVI51" s="214"/>
      <c r="HVJ51" s="214"/>
      <c r="HVK51" s="214"/>
      <c r="HVL51" s="214"/>
      <c r="HVM51" s="214"/>
      <c r="HVN51" s="214"/>
      <c r="HVO51" s="214"/>
      <c r="HVP51" s="214"/>
      <c r="HVQ51" s="214"/>
      <c r="HVR51" s="214"/>
      <c r="HVS51" s="214"/>
      <c r="HVT51" s="214"/>
      <c r="HVU51" s="214"/>
      <c r="HVV51" s="214"/>
      <c r="HVW51" s="214"/>
      <c r="HVX51" s="214"/>
      <c r="HVY51" s="214"/>
      <c r="HVZ51" s="214"/>
      <c r="HWA51" s="214"/>
      <c r="HWB51" s="214"/>
      <c r="HWC51" s="214"/>
      <c r="HWD51" s="214"/>
      <c r="HWE51" s="214"/>
      <c r="HWF51" s="214"/>
      <c r="HWG51" s="214"/>
      <c r="HWH51" s="214"/>
      <c r="HWI51" s="214"/>
      <c r="HWJ51" s="214"/>
      <c r="HWK51" s="214"/>
      <c r="HWL51" s="214"/>
      <c r="HWM51" s="214"/>
      <c r="HWN51" s="214"/>
      <c r="HWO51" s="214"/>
      <c r="HWP51" s="214"/>
      <c r="HWQ51" s="214"/>
      <c r="HWR51" s="214"/>
      <c r="HWS51" s="214"/>
      <c r="HWT51" s="214"/>
      <c r="HWU51" s="214"/>
      <c r="HWV51" s="214"/>
      <c r="HWW51" s="214"/>
      <c r="HWX51" s="214"/>
      <c r="HWY51" s="214"/>
      <c r="HWZ51" s="214"/>
      <c r="HXA51" s="214"/>
      <c r="HXB51" s="214"/>
      <c r="HXC51" s="214"/>
      <c r="HXD51" s="214"/>
      <c r="HXE51" s="214"/>
      <c r="HXF51" s="214"/>
      <c r="HXG51" s="214"/>
      <c r="HXH51" s="214"/>
      <c r="HXI51" s="214"/>
      <c r="HXJ51" s="214"/>
      <c r="HXK51" s="214"/>
      <c r="HXL51" s="214"/>
      <c r="HXM51" s="214"/>
      <c r="HXN51" s="214"/>
      <c r="HXO51" s="214"/>
      <c r="HXP51" s="214"/>
      <c r="HXQ51" s="214"/>
      <c r="HXR51" s="214"/>
      <c r="HXS51" s="214"/>
      <c r="HXT51" s="214"/>
      <c r="HXU51" s="214"/>
      <c r="HXV51" s="214"/>
      <c r="HXW51" s="214"/>
      <c r="HXX51" s="214"/>
      <c r="HXY51" s="214"/>
      <c r="HXZ51" s="214"/>
      <c r="HYA51" s="214"/>
      <c r="HYB51" s="214"/>
      <c r="HYC51" s="214"/>
      <c r="HYD51" s="214"/>
      <c r="HYE51" s="214"/>
      <c r="HYF51" s="214"/>
      <c r="HYG51" s="214"/>
      <c r="HYH51" s="214"/>
      <c r="HYI51" s="214"/>
      <c r="HYJ51" s="214"/>
      <c r="HYK51" s="214"/>
      <c r="HYL51" s="214"/>
      <c r="HYM51" s="214"/>
      <c r="HYN51" s="214"/>
      <c r="HYO51" s="214"/>
      <c r="HYP51" s="214"/>
      <c r="HYQ51" s="214"/>
      <c r="HYR51" s="214"/>
      <c r="HYS51" s="214"/>
      <c r="HYT51" s="214"/>
      <c r="HYU51" s="214"/>
      <c r="HYV51" s="214"/>
      <c r="HYW51" s="214"/>
      <c r="HYX51" s="214"/>
      <c r="HYY51" s="214"/>
      <c r="HYZ51" s="214"/>
      <c r="HZA51" s="214"/>
      <c r="HZB51" s="214"/>
      <c r="HZC51" s="214"/>
      <c r="HZD51" s="214"/>
      <c r="HZE51" s="214"/>
      <c r="HZF51" s="214"/>
      <c r="HZG51" s="214"/>
      <c r="HZH51" s="214"/>
      <c r="HZI51" s="214"/>
      <c r="HZJ51" s="214"/>
      <c r="HZK51" s="214"/>
      <c r="HZL51" s="214"/>
      <c r="HZM51" s="214"/>
      <c r="HZN51" s="214"/>
      <c r="HZO51" s="214"/>
      <c r="HZP51" s="214"/>
      <c r="HZQ51" s="214"/>
      <c r="HZR51" s="214"/>
      <c r="HZS51" s="214"/>
      <c r="HZT51" s="214"/>
      <c r="HZU51" s="214"/>
      <c r="HZV51" s="214"/>
      <c r="HZW51" s="214"/>
      <c r="HZX51" s="214"/>
      <c r="HZY51" s="214"/>
      <c r="HZZ51" s="214"/>
      <c r="IAA51" s="214"/>
      <c r="IAB51" s="214"/>
      <c r="IAC51" s="214"/>
      <c r="IAD51" s="214"/>
      <c r="IAE51" s="214"/>
      <c r="IAF51" s="214"/>
      <c r="IAG51" s="214"/>
      <c r="IAH51" s="214"/>
      <c r="IAI51" s="214"/>
      <c r="IAJ51" s="214"/>
      <c r="IAK51" s="214"/>
      <c r="IAL51" s="214"/>
      <c r="IAM51" s="214"/>
      <c r="IAN51" s="214"/>
      <c r="IAO51" s="214"/>
      <c r="IAP51" s="214"/>
      <c r="IAQ51" s="214"/>
      <c r="IAR51" s="214"/>
      <c r="IAS51" s="214"/>
      <c r="IAT51" s="214"/>
      <c r="IAU51" s="214"/>
      <c r="IAV51" s="214"/>
      <c r="IAW51" s="214"/>
      <c r="IAX51" s="214"/>
      <c r="IAY51" s="214"/>
      <c r="IAZ51" s="214"/>
      <c r="IBA51" s="214"/>
      <c r="IBB51" s="214"/>
      <c r="IBC51" s="214"/>
      <c r="IBD51" s="214"/>
      <c r="IBE51" s="214"/>
      <c r="IBF51" s="214"/>
      <c r="IBG51" s="214"/>
      <c r="IBH51" s="214"/>
      <c r="IBI51" s="214"/>
      <c r="IBJ51" s="214"/>
      <c r="IBK51" s="214"/>
      <c r="IBL51" s="214"/>
      <c r="IBM51" s="214"/>
      <c r="IBN51" s="214"/>
      <c r="IBO51" s="214"/>
      <c r="IBP51" s="214"/>
      <c r="IBQ51" s="214"/>
      <c r="IBR51" s="214"/>
      <c r="IBS51" s="214"/>
      <c r="IBT51" s="214"/>
      <c r="IBU51" s="214"/>
      <c r="IBV51" s="214"/>
      <c r="IBW51" s="214"/>
      <c r="IBX51" s="214"/>
      <c r="IBY51" s="214"/>
      <c r="IBZ51" s="214"/>
      <c r="ICA51" s="214"/>
      <c r="ICB51" s="214"/>
      <c r="ICC51" s="214"/>
      <c r="ICD51" s="214"/>
      <c r="ICE51" s="214"/>
      <c r="ICF51" s="214"/>
      <c r="ICG51" s="214"/>
      <c r="ICH51" s="214"/>
      <c r="ICI51" s="214"/>
      <c r="ICJ51" s="214"/>
      <c r="ICK51" s="214"/>
      <c r="ICL51" s="214"/>
      <c r="ICM51" s="214"/>
      <c r="ICN51" s="214"/>
      <c r="ICO51" s="214"/>
      <c r="ICP51" s="214"/>
      <c r="ICQ51" s="214"/>
      <c r="ICR51" s="214"/>
      <c r="ICS51" s="214"/>
      <c r="ICT51" s="214"/>
      <c r="ICU51" s="214"/>
      <c r="ICV51" s="214"/>
      <c r="ICW51" s="214"/>
      <c r="ICX51" s="214"/>
      <c r="ICY51" s="214"/>
      <c r="ICZ51" s="214"/>
      <c r="IDA51" s="214"/>
      <c r="IDB51" s="214"/>
      <c r="IDC51" s="214"/>
      <c r="IDD51" s="214"/>
      <c r="IDE51" s="214"/>
      <c r="IDF51" s="214"/>
      <c r="IDG51" s="214"/>
      <c r="IDH51" s="214"/>
      <c r="IDI51" s="214"/>
      <c r="IDJ51" s="214"/>
      <c r="IDK51" s="214"/>
      <c r="IDL51" s="214"/>
      <c r="IDM51" s="214"/>
      <c r="IDN51" s="214"/>
      <c r="IDO51" s="214"/>
      <c r="IDP51" s="214"/>
      <c r="IDQ51" s="214"/>
      <c r="IDR51" s="214"/>
      <c r="IDS51" s="214"/>
      <c r="IDT51" s="214"/>
      <c r="IDU51" s="214"/>
      <c r="IDV51" s="214"/>
      <c r="IDW51" s="214"/>
      <c r="IDX51" s="214"/>
      <c r="IDY51" s="214"/>
      <c r="IDZ51" s="214"/>
      <c r="IEA51" s="214"/>
      <c r="IEB51" s="214"/>
      <c r="IEC51" s="214"/>
      <c r="IED51" s="214"/>
      <c r="IEE51" s="214"/>
      <c r="IEF51" s="214"/>
      <c r="IEG51" s="214"/>
      <c r="IEH51" s="214"/>
      <c r="IEI51" s="214"/>
      <c r="IEJ51" s="214"/>
      <c r="IEK51" s="214"/>
      <c r="IEL51" s="214"/>
      <c r="IEM51" s="214"/>
      <c r="IEN51" s="214"/>
      <c r="IEO51" s="214"/>
      <c r="IEP51" s="214"/>
      <c r="IEQ51" s="214"/>
      <c r="IER51" s="214"/>
      <c r="IES51" s="214"/>
      <c r="IET51" s="214"/>
      <c r="IEU51" s="214"/>
      <c r="IEV51" s="214"/>
      <c r="IEW51" s="214"/>
      <c r="IEX51" s="214"/>
      <c r="IEY51" s="214"/>
      <c r="IEZ51" s="214"/>
      <c r="IFA51" s="214"/>
      <c r="IFB51" s="214"/>
      <c r="IFC51" s="214"/>
      <c r="IFD51" s="214"/>
      <c r="IFE51" s="214"/>
      <c r="IFF51" s="214"/>
      <c r="IFG51" s="214"/>
      <c r="IFH51" s="214"/>
      <c r="IFI51" s="214"/>
      <c r="IFJ51" s="214"/>
      <c r="IFK51" s="214"/>
      <c r="IFL51" s="214"/>
      <c r="IFM51" s="214"/>
      <c r="IFN51" s="214"/>
      <c r="IFO51" s="214"/>
      <c r="IFP51" s="214"/>
      <c r="IFQ51" s="214"/>
      <c r="IFR51" s="214"/>
      <c r="IFS51" s="214"/>
      <c r="IFT51" s="214"/>
      <c r="IFU51" s="214"/>
      <c r="IFV51" s="214"/>
      <c r="IFW51" s="214"/>
      <c r="IFX51" s="214"/>
      <c r="IFY51" s="214"/>
      <c r="IFZ51" s="214"/>
      <c r="IGA51" s="214"/>
      <c r="IGB51" s="214"/>
      <c r="IGC51" s="214"/>
      <c r="IGD51" s="214"/>
      <c r="IGE51" s="214"/>
      <c r="IGF51" s="214"/>
      <c r="IGG51" s="214"/>
      <c r="IGH51" s="214"/>
      <c r="IGI51" s="214"/>
      <c r="IGJ51" s="214"/>
      <c r="IGK51" s="214"/>
      <c r="IGL51" s="214"/>
      <c r="IGM51" s="214"/>
      <c r="IGN51" s="214"/>
      <c r="IGO51" s="214"/>
      <c r="IGP51" s="214"/>
      <c r="IGQ51" s="214"/>
      <c r="IGR51" s="214"/>
      <c r="IGS51" s="214"/>
      <c r="IGT51" s="214"/>
      <c r="IGU51" s="214"/>
      <c r="IGV51" s="214"/>
      <c r="IGW51" s="214"/>
      <c r="IGX51" s="214"/>
      <c r="IGY51" s="214"/>
      <c r="IGZ51" s="214"/>
      <c r="IHA51" s="214"/>
      <c r="IHB51" s="214"/>
      <c r="IHC51" s="214"/>
      <c r="IHD51" s="214"/>
      <c r="IHE51" s="214"/>
      <c r="IHF51" s="214"/>
      <c r="IHG51" s="214"/>
      <c r="IHH51" s="214"/>
      <c r="IHI51" s="214"/>
      <c r="IHJ51" s="214"/>
      <c r="IHK51" s="214"/>
      <c r="IHL51" s="214"/>
      <c r="IHM51" s="214"/>
      <c r="IHN51" s="214"/>
      <c r="IHO51" s="214"/>
      <c r="IHP51" s="214"/>
      <c r="IHQ51" s="214"/>
      <c r="IHR51" s="214"/>
      <c r="IHS51" s="214"/>
      <c r="IHT51" s="214"/>
      <c r="IHU51" s="214"/>
      <c r="IHV51" s="214"/>
      <c r="IHW51" s="214"/>
      <c r="IHX51" s="214"/>
      <c r="IHY51" s="214"/>
      <c r="IHZ51" s="214"/>
      <c r="IIA51" s="214"/>
      <c r="IIB51" s="214"/>
      <c r="IIC51" s="214"/>
      <c r="IID51" s="214"/>
      <c r="IIE51" s="214"/>
      <c r="IIF51" s="214"/>
      <c r="IIG51" s="214"/>
      <c r="IIH51" s="214"/>
      <c r="III51" s="214"/>
      <c r="IIJ51" s="214"/>
      <c r="IIK51" s="214"/>
      <c r="IIL51" s="214"/>
      <c r="IIM51" s="214"/>
      <c r="IIN51" s="214"/>
      <c r="IIO51" s="214"/>
      <c r="IIP51" s="214"/>
      <c r="IIQ51" s="214"/>
      <c r="IIR51" s="214"/>
      <c r="IIS51" s="214"/>
      <c r="IIT51" s="214"/>
      <c r="IIU51" s="214"/>
      <c r="IIV51" s="214"/>
      <c r="IIW51" s="214"/>
      <c r="IIX51" s="214"/>
      <c r="IIY51" s="214"/>
      <c r="IIZ51" s="214"/>
      <c r="IJA51" s="214"/>
      <c r="IJB51" s="214"/>
      <c r="IJC51" s="214"/>
      <c r="IJD51" s="214"/>
      <c r="IJE51" s="214"/>
      <c r="IJF51" s="214"/>
      <c r="IJG51" s="214"/>
      <c r="IJH51" s="214"/>
      <c r="IJI51" s="214"/>
      <c r="IJJ51" s="214"/>
      <c r="IJK51" s="214"/>
      <c r="IJL51" s="214"/>
      <c r="IJM51" s="214"/>
      <c r="IJN51" s="214"/>
      <c r="IJO51" s="214"/>
      <c r="IJP51" s="214"/>
      <c r="IJQ51" s="214"/>
      <c r="IJR51" s="214"/>
      <c r="IJS51" s="214"/>
      <c r="IJT51" s="214"/>
      <c r="IJU51" s="214"/>
      <c r="IJV51" s="214"/>
      <c r="IJW51" s="214"/>
      <c r="IJX51" s="214"/>
      <c r="IJY51" s="214"/>
      <c r="IJZ51" s="214"/>
      <c r="IKA51" s="214"/>
      <c r="IKB51" s="214"/>
      <c r="IKC51" s="214"/>
      <c r="IKD51" s="214"/>
      <c r="IKE51" s="214"/>
      <c r="IKF51" s="214"/>
      <c r="IKG51" s="214"/>
      <c r="IKH51" s="214"/>
      <c r="IKI51" s="214"/>
      <c r="IKJ51" s="214"/>
      <c r="IKK51" s="214"/>
      <c r="IKL51" s="214"/>
      <c r="IKM51" s="214"/>
      <c r="IKN51" s="214"/>
      <c r="IKO51" s="214"/>
      <c r="IKP51" s="214"/>
      <c r="IKQ51" s="214"/>
      <c r="IKR51" s="214"/>
      <c r="IKS51" s="214"/>
      <c r="IKT51" s="214"/>
      <c r="IKU51" s="214"/>
      <c r="IKV51" s="214"/>
      <c r="IKW51" s="214"/>
      <c r="IKX51" s="214"/>
      <c r="IKY51" s="214"/>
      <c r="IKZ51" s="214"/>
      <c r="ILA51" s="214"/>
      <c r="ILB51" s="214"/>
      <c r="ILC51" s="214"/>
      <c r="ILD51" s="214"/>
      <c r="ILE51" s="214"/>
      <c r="ILF51" s="214"/>
      <c r="ILG51" s="214"/>
      <c r="ILH51" s="214"/>
      <c r="ILI51" s="214"/>
      <c r="ILJ51" s="214"/>
      <c r="ILK51" s="214"/>
      <c r="ILL51" s="214"/>
      <c r="ILM51" s="214"/>
      <c r="ILN51" s="214"/>
      <c r="ILO51" s="214"/>
      <c r="ILP51" s="214"/>
      <c r="ILQ51" s="214"/>
      <c r="ILR51" s="214"/>
      <c r="ILS51" s="214"/>
      <c r="ILT51" s="214"/>
      <c r="ILU51" s="214"/>
      <c r="ILV51" s="214"/>
      <c r="ILW51" s="214"/>
      <c r="ILX51" s="214"/>
      <c r="ILY51" s="214"/>
      <c r="ILZ51" s="214"/>
      <c r="IMA51" s="214"/>
      <c r="IMB51" s="214"/>
      <c r="IMC51" s="214"/>
      <c r="IMD51" s="214"/>
      <c r="IME51" s="214"/>
      <c r="IMF51" s="214"/>
      <c r="IMG51" s="214"/>
      <c r="IMH51" s="214"/>
      <c r="IMI51" s="214"/>
      <c r="IMJ51" s="214"/>
      <c r="IMK51" s="214"/>
      <c r="IML51" s="214"/>
      <c r="IMM51" s="214"/>
      <c r="IMN51" s="214"/>
      <c r="IMO51" s="214"/>
      <c r="IMP51" s="214"/>
      <c r="IMQ51" s="214"/>
      <c r="IMR51" s="214"/>
      <c r="IMS51" s="214"/>
      <c r="IMT51" s="214"/>
      <c r="IMU51" s="214"/>
      <c r="IMV51" s="214"/>
      <c r="IMW51" s="214"/>
      <c r="IMX51" s="214"/>
      <c r="IMY51" s="214"/>
      <c r="IMZ51" s="214"/>
      <c r="INA51" s="214"/>
      <c r="INB51" s="214"/>
      <c r="INC51" s="214"/>
      <c r="IND51" s="214"/>
      <c r="INE51" s="214"/>
      <c r="INF51" s="214"/>
      <c r="ING51" s="214"/>
      <c r="INH51" s="214"/>
      <c r="INI51" s="214"/>
      <c r="INJ51" s="214"/>
      <c r="INK51" s="214"/>
      <c r="INL51" s="214"/>
      <c r="INM51" s="214"/>
      <c r="INN51" s="214"/>
      <c r="INO51" s="214"/>
      <c r="INP51" s="214"/>
      <c r="INQ51" s="214"/>
      <c r="INR51" s="214"/>
      <c r="INS51" s="214"/>
      <c r="INT51" s="214"/>
      <c r="INU51" s="214"/>
      <c r="INV51" s="214"/>
      <c r="INW51" s="214"/>
      <c r="INX51" s="214"/>
      <c r="INY51" s="214"/>
      <c r="INZ51" s="214"/>
      <c r="IOA51" s="214"/>
      <c r="IOB51" s="214"/>
      <c r="IOC51" s="214"/>
      <c r="IOD51" s="214"/>
      <c r="IOE51" s="214"/>
      <c r="IOF51" s="214"/>
      <c r="IOG51" s="214"/>
      <c r="IOH51" s="214"/>
      <c r="IOI51" s="214"/>
      <c r="IOJ51" s="214"/>
      <c r="IOK51" s="214"/>
      <c r="IOL51" s="214"/>
      <c r="IOM51" s="214"/>
      <c r="ION51" s="214"/>
      <c r="IOO51" s="214"/>
      <c r="IOP51" s="214"/>
      <c r="IOQ51" s="214"/>
      <c r="IOR51" s="214"/>
      <c r="IOS51" s="214"/>
      <c r="IOT51" s="214"/>
      <c r="IOU51" s="214"/>
      <c r="IOV51" s="214"/>
      <c r="IOW51" s="214"/>
      <c r="IOX51" s="214"/>
      <c r="IOY51" s="214"/>
      <c r="IOZ51" s="214"/>
      <c r="IPA51" s="214"/>
      <c r="IPB51" s="214"/>
      <c r="IPC51" s="214"/>
      <c r="IPD51" s="214"/>
      <c r="IPE51" s="214"/>
      <c r="IPF51" s="214"/>
      <c r="IPG51" s="214"/>
      <c r="IPH51" s="214"/>
      <c r="IPI51" s="214"/>
      <c r="IPJ51" s="214"/>
      <c r="IPK51" s="214"/>
      <c r="IPL51" s="214"/>
      <c r="IPM51" s="214"/>
      <c r="IPN51" s="214"/>
      <c r="IPO51" s="214"/>
      <c r="IPP51" s="214"/>
      <c r="IPQ51" s="214"/>
      <c r="IPR51" s="214"/>
      <c r="IPS51" s="214"/>
      <c r="IPT51" s="214"/>
      <c r="IPU51" s="214"/>
      <c r="IPV51" s="214"/>
      <c r="IPW51" s="214"/>
      <c r="IPX51" s="214"/>
      <c r="IPY51" s="214"/>
      <c r="IPZ51" s="214"/>
      <c r="IQA51" s="214"/>
      <c r="IQB51" s="214"/>
      <c r="IQC51" s="214"/>
      <c r="IQD51" s="214"/>
      <c r="IQE51" s="214"/>
      <c r="IQF51" s="214"/>
      <c r="IQG51" s="214"/>
      <c r="IQH51" s="214"/>
      <c r="IQI51" s="214"/>
      <c r="IQJ51" s="214"/>
      <c r="IQK51" s="214"/>
      <c r="IQL51" s="214"/>
      <c r="IQM51" s="214"/>
      <c r="IQN51" s="214"/>
      <c r="IQO51" s="214"/>
      <c r="IQP51" s="214"/>
      <c r="IQQ51" s="214"/>
      <c r="IQR51" s="214"/>
      <c r="IQS51" s="214"/>
      <c r="IQT51" s="214"/>
      <c r="IQU51" s="214"/>
      <c r="IQV51" s="214"/>
      <c r="IQW51" s="214"/>
      <c r="IQX51" s="214"/>
      <c r="IQY51" s="214"/>
      <c r="IQZ51" s="214"/>
      <c r="IRA51" s="214"/>
      <c r="IRB51" s="214"/>
      <c r="IRC51" s="214"/>
      <c r="IRD51" s="214"/>
      <c r="IRE51" s="214"/>
      <c r="IRF51" s="214"/>
      <c r="IRG51" s="214"/>
      <c r="IRH51" s="214"/>
      <c r="IRI51" s="214"/>
      <c r="IRJ51" s="214"/>
      <c r="IRK51" s="214"/>
      <c r="IRL51" s="214"/>
      <c r="IRM51" s="214"/>
      <c r="IRN51" s="214"/>
      <c r="IRO51" s="214"/>
      <c r="IRP51" s="214"/>
      <c r="IRQ51" s="214"/>
      <c r="IRR51" s="214"/>
      <c r="IRS51" s="214"/>
      <c r="IRT51" s="214"/>
      <c r="IRU51" s="214"/>
      <c r="IRV51" s="214"/>
      <c r="IRW51" s="214"/>
      <c r="IRX51" s="214"/>
      <c r="IRY51" s="214"/>
      <c r="IRZ51" s="214"/>
      <c r="ISA51" s="214"/>
      <c r="ISB51" s="214"/>
      <c r="ISC51" s="214"/>
      <c r="ISD51" s="214"/>
      <c r="ISE51" s="214"/>
      <c r="ISF51" s="214"/>
      <c r="ISG51" s="214"/>
      <c r="ISH51" s="214"/>
      <c r="ISI51" s="214"/>
      <c r="ISJ51" s="214"/>
      <c r="ISK51" s="214"/>
      <c r="ISL51" s="214"/>
      <c r="ISM51" s="214"/>
      <c r="ISN51" s="214"/>
      <c r="ISO51" s="214"/>
      <c r="ISP51" s="214"/>
      <c r="ISQ51" s="214"/>
      <c r="ISR51" s="214"/>
      <c r="ISS51" s="214"/>
      <c r="IST51" s="214"/>
      <c r="ISU51" s="214"/>
      <c r="ISV51" s="214"/>
      <c r="ISW51" s="214"/>
      <c r="ISX51" s="214"/>
      <c r="ISY51" s="214"/>
      <c r="ISZ51" s="214"/>
      <c r="ITA51" s="214"/>
      <c r="ITB51" s="214"/>
      <c r="ITC51" s="214"/>
      <c r="ITD51" s="214"/>
      <c r="ITE51" s="214"/>
      <c r="ITF51" s="214"/>
      <c r="ITG51" s="214"/>
      <c r="ITH51" s="214"/>
      <c r="ITI51" s="214"/>
      <c r="ITJ51" s="214"/>
      <c r="ITK51" s="214"/>
      <c r="ITL51" s="214"/>
      <c r="ITM51" s="214"/>
      <c r="ITN51" s="214"/>
      <c r="ITO51" s="214"/>
      <c r="ITP51" s="214"/>
      <c r="ITQ51" s="214"/>
      <c r="ITR51" s="214"/>
      <c r="ITS51" s="214"/>
      <c r="ITT51" s="214"/>
      <c r="ITU51" s="214"/>
      <c r="ITV51" s="214"/>
      <c r="ITW51" s="214"/>
      <c r="ITX51" s="214"/>
      <c r="ITY51" s="214"/>
      <c r="ITZ51" s="214"/>
      <c r="IUA51" s="214"/>
      <c r="IUB51" s="214"/>
      <c r="IUC51" s="214"/>
      <c r="IUD51" s="214"/>
      <c r="IUE51" s="214"/>
      <c r="IUF51" s="214"/>
      <c r="IUG51" s="214"/>
      <c r="IUH51" s="214"/>
      <c r="IUI51" s="214"/>
      <c r="IUJ51" s="214"/>
      <c r="IUK51" s="214"/>
      <c r="IUL51" s="214"/>
      <c r="IUM51" s="214"/>
      <c r="IUN51" s="214"/>
      <c r="IUO51" s="214"/>
      <c r="IUP51" s="214"/>
      <c r="IUQ51" s="214"/>
      <c r="IUR51" s="214"/>
      <c r="IUS51" s="214"/>
      <c r="IUT51" s="214"/>
      <c r="IUU51" s="214"/>
      <c r="IUV51" s="214"/>
      <c r="IUW51" s="214"/>
      <c r="IUX51" s="214"/>
      <c r="IUY51" s="214"/>
      <c r="IUZ51" s="214"/>
      <c r="IVA51" s="214"/>
      <c r="IVB51" s="214"/>
      <c r="IVC51" s="214"/>
      <c r="IVD51" s="214"/>
      <c r="IVE51" s="214"/>
      <c r="IVF51" s="214"/>
      <c r="IVG51" s="214"/>
      <c r="IVH51" s="214"/>
      <c r="IVI51" s="214"/>
      <c r="IVJ51" s="214"/>
      <c r="IVK51" s="214"/>
      <c r="IVL51" s="214"/>
      <c r="IVM51" s="214"/>
      <c r="IVN51" s="214"/>
      <c r="IVO51" s="214"/>
      <c r="IVP51" s="214"/>
      <c r="IVQ51" s="214"/>
      <c r="IVR51" s="214"/>
      <c r="IVS51" s="214"/>
      <c r="IVT51" s="214"/>
      <c r="IVU51" s="214"/>
      <c r="IVV51" s="214"/>
      <c r="IVW51" s="214"/>
      <c r="IVX51" s="214"/>
      <c r="IVY51" s="214"/>
      <c r="IVZ51" s="214"/>
      <c r="IWA51" s="214"/>
      <c r="IWB51" s="214"/>
      <c r="IWC51" s="214"/>
      <c r="IWD51" s="214"/>
      <c r="IWE51" s="214"/>
      <c r="IWF51" s="214"/>
      <c r="IWG51" s="214"/>
      <c r="IWH51" s="214"/>
      <c r="IWI51" s="214"/>
      <c r="IWJ51" s="214"/>
      <c r="IWK51" s="214"/>
      <c r="IWL51" s="214"/>
      <c r="IWM51" s="214"/>
      <c r="IWN51" s="214"/>
      <c r="IWO51" s="214"/>
      <c r="IWP51" s="214"/>
      <c r="IWQ51" s="214"/>
      <c r="IWR51" s="214"/>
      <c r="IWS51" s="214"/>
      <c r="IWT51" s="214"/>
      <c r="IWU51" s="214"/>
      <c r="IWV51" s="214"/>
      <c r="IWW51" s="214"/>
      <c r="IWX51" s="214"/>
      <c r="IWY51" s="214"/>
      <c r="IWZ51" s="214"/>
      <c r="IXA51" s="214"/>
      <c r="IXB51" s="214"/>
      <c r="IXC51" s="214"/>
      <c r="IXD51" s="214"/>
      <c r="IXE51" s="214"/>
      <c r="IXF51" s="214"/>
      <c r="IXG51" s="214"/>
      <c r="IXH51" s="214"/>
      <c r="IXI51" s="214"/>
      <c r="IXJ51" s="214"/>
      <c r="IXK51" s="214"/>
      <c r="IXL51" s="214"/>
      <c r="IXM51" s="214"/>
      <c r="IXN51" s="214"/>
      <c r="IXO51" s="214"/>
      <c r="IXP51" s="214"/>
      <c r="IXQ51" s="214"/>
      <c r="IXR51" s="214"/>
      <c r="IXS51" s="214"/>
      <c r="IXT51" s="214"/>
      <c r="IXU51" s="214"/>
      <c r="IXV51" s="214"/>
      <c r="IXW51" s="214"/>
      <c r="IXX51" s="214"/>
      <c r="IXY51" s="214"/>
      <c r="IXZ51" s="214"/>
      <c r="IYA51" s="214"/>
      <c r="IYB51" s="214"/>
      <c r="IYC51" s="214"/>
      <c r="IYD51" s="214"/>
      <c r="IYE51" s="214"/>
      <c r="IYF51" s="214"/>
      <c r="IYG51" s="214"/>
      <c r="IYH51" s="214"/>
      <c r="IYI51" s="214"/>
      <c r="IYJ51" s="214"/>
      <c r="IYK51" s="214"/>
      <c r="IYL51" s="214"/>
      <c r="IYM51" s="214"/>
      <c r="IYN51" s="214"/>
      <c r="IYO51" s="214"/>
      <c r="IYP51" s="214"/>
      <c r="IYQ51" s="214"/>
      <c r="IYR51" s="214"/>
      <c r="IYS51" s="214"/>
      <c r="IYT51" s="214"/>
      <c r="IYU51" s="214"/>
      <c r="IYV51" s="214"/>
      <c r="IYW51" s="214"/>
      <c r="IYX51" s="214"/>
      <c r="IYY51" s="214"/>
      <c r="IYZ51" s="214"/>
      <c r="IZA51" s="214"/>
      <c r="IZB51" s="214"/>
      <c r="IZC51" s="214"/>
      <c r="IZD51" s="214"/>
      <c r="IZE51" s="214"/>
      <c r="IZF51" s="214"/>
      <c r="IZG51" s="214"/>
      <c r="IZH51" s="214"/>
      <c r="IZI51" s="214"/>
      <c r="IZJ51" s="214"/>
      <c r="IZK51" s="214"/>
      <c r="IZL51" s="214"/>
      <c r="IZM51" s="214"/>
      <c r="IZN51" s="214"/>
      <c r="IZO51" s="214"/>
      <c r="IZP51" s="214"/>
      <c r="IZQ51" s="214"/>
      <c r="IZR51" s="214"/>
      <c r="IZS51" s="214"/>
      <c r="IZT51" s="214"/>
      <c r="IZU51" s="214"/>
      <c r="IZV51" s="214"/>
      <c r="IZW51" s="214"/>
      <c r="IZX51" s="214"/>
      <c r="IZY51" s="214"/>
      <c r="IZZ51" s="214"/>
      <c r="JAA51" s="214"/>
      <c r="JAB51" s="214"/>
      <c r="JAC51" s="214"/>
      <c r="JAD51" s="214"/>
      <c r="JAE51" s="214"/>
      <c r="JAF51" s="214"/>
      <c r="JAG51" s="214"/>
      <c r="JAH51" s="214"/>
      <c r="JAI51" s="214"/>
      <c r="JAJ51" s="214"/>
      <c r="JAK51" s="214"/>
      <c r="JAL51" s="214"/>
      <c r="JAM51" s="214"/>
      <c r="JAN51" s="214"/>
      <c r="JAO51" s="214"/>
      <c r="JAP51" s="214"/>
      <c r="JAQ51" s="214"/>
      <c r="JAR51" s="214"/>
      <c r="JAS51" s="214"/>
      <c r="JAT51" s="214"/>
      <c r="JAU51" s="214"/>
      <c r="JAV51" s="214"/>
      <c r="JAW51" s="214"/>
      <c r="JAX51" s="214"/>
      <c r="JAY51" s="214"/>
      <c r="JAZ51" s="214"/>
      <c r="JBA51" s="214"/>
      <c r="JBB51" s="214"/>
      <c r="JBC51" s="214"/>
      <c r="JBD51" s="214"/>
      <c r="JBE51" s="214"/>
      <c r="JBF51" s="214"/>
      <c r="JBG51" s="214"/>
      <c r="JBH51" s="214"/>
      <c r="JBI51" s="214"/>
      <c r="JBJ51" s="214"/>
      <c r="JBK51" s="214"/>
      <c r="JBL51" s="214"/>
      <c r="JBM51" s="214"/>
      <c r="JBN51" s="214"/>
      <c r="JBO51" s="214"/>
      <c r="JBP51" s="214"/>
      <c r="JBQ51" s="214"/>
      <c r="JBR51" s="214"/>
      <c r="JBS51" s="214"/>
      <c r="JBT51" s="214"/>
      <c r="JBU51" s="214"/>
      <c r="JBV51" s="214"/>
      <c r="JBW51" s="214"/>
      <c r="JBX51" s="214"/>
      <c r="JBY51" s="214"/>
      <c r="JBZ51" s="214"/>
      <c r="JCA51" s="214"/>
      <c r="JCB51" s="214"/>
      <c r="JCC51" s="214"/>
      <c r="JCD51" s="214"/>
      <c r="JCE51" s="214"/>
      <c r="JCF51" s="214"/>
      <c r="JCG51" s="214"/>
      <c r="JCH51" s="214"/>
      <c r="JCI51" s="214"/>
      <c r="JCJ51" s="214"/>
      <c r="JCK51" s="214"/>
      <c r="JCL51" s="214"/>
      <c r="JCM51" s="214"/>
      <c r="JCN51" s="214"/>
      <c r="JCO51" s="214"/>
      <c r="JCP51" s="214"/>
      <c r="JCQ51" s="214"/>
      <c r="JCR51" s="214"/>
      <c r="JCS51" s="214"/>
      <c r="JCT51" s="214"/>
      <c r="JCU51" s="214"/>
      <c r="JCV51" s="214"/>
      <c r="JCW51" s="214"/>
      <c r="JCX51" s="214"/>
      <c r="JCY51" s="214"/>
      <c r="JCZ51" s="214"/>
      <c r="JDA51" s="214"/>
      <c r="JDB51" s="214"/>
      <c r="JDC51" s="214"/>
      <c r="JDD51" s="214"/>
      <c r="JDE51" s="214"/>
      <c r="JDF51" s="214"/>
      <c r="JDG51" s="214"/>
      <c r="JDH51" s="214"/>
      <c r="JDI51" s="214"/>
      <c r="JDJ51" s="214"/>
      <c r="JDK51" s="214"/>
      <c r="JDL51" s="214"/>
      <c r="JDM51" s="214"/>
      <c r="JDN51" s="214"/>
      <c r="JDO51" s="214"/>
      <c r="JDP51" s="214"/>
      <c r="JDQ51" s="214"/>
      <c r="JDR51" s="214"/>
      <c r="JDS51" s="214"/>
      <c r="JDT51" s="214"/>
      <c r="JDU51" s="214"/>
      <c r="JDV51" s="214"/>
      <c r="JDW51" s="214"/>
      <c r="JDX51" s="214"/>
      <c r="JDY51" s="214"/>
      <c r="JDZ51" s="214"/>
      <c r="JEA51" s="214"/>
      <c r="JEB51" s="214"/>
      <c r="JEC51" s="214"/>
      <c r="JED51" s="214"/>
      <c r="JEE51" s="214"/>
      <c r="JEF51" s="214"/>
      <c r="JEG51" s="214"/>
      <c r="JEH51" s="214"/>
      <c r="JEI51" s="214"/>
      <c r="JEJ51" s="214"/>
      <c r="JEK51" s="214"/>
      <c r="JEL51" s="214"/>
      <c r="JEM51" s="214"/>
      <c r="JEN51" s="214"/>
      <c r="JEO51" s="214"/>
      <c r="JEP51" s="214"/>
      <c r="JEQ51" s="214"/>
      <c r="JER51" s="214"/>
      <c r="JES51" s="214"/>
      <c r="JET51" s="214"/>
      <c r="JEU51" s="214"/>
      <c r="JEV51" s="214"/>
      <c r="JEW51" s="214"/>
      <c r="JEX51" s="214"/>
      <c r="JEY51" s="214"/>
      <c r="JEZ51" s="214"/>
      <c r="JFA51" s="214"/>
      <c r="JFB51" s="214"/>
      <c r="JFC51" s="214"/>
      <c r="JFD51" s="214"/>
      <c r="JFE51" s="214"/>
      <c r="JFF51" s="214"/>
      <c r="JFG51" s="214"/>
      <c r="JFH51" s="214"/>
      <c r="JFI51" s="214"/>
      <c r="JFJ51" s="214"/>
      <c r="JFK51" s="214"/>
      <c r="JFL51" s="214"/>
      <c r="JFM51" s="214"/>
      <c r="JFN51" s="214"/>
      <c r="JFO51" s="214"/>
      <c r="JFP51" s="214"/>
      <c r="JFQ51" s="214"/>
      <c r="JFR51" s="214"/>
      <c r="JFS51" s="214"/>
      <c r="JFT51" s="214"/>
      <c r="JFU51" s="214"/>
      <c r="JFV51" s="214"/>
      <c r="JFW51" s="214"/>
      <c r="JFX51" s="214"/>
      <c r="JFY51" s="214"/>
      <c r="JFZ51" s="214"/>
      <c r="JGA51" s="214"/>
      <c r="JGB51" s="214"/>
      <c r="JGC51" s="214"/>
      <c r="JGD51" s="214"/>
      <c r="JGE51" s="214"/>
      <c r="JGF51" s="214"/>
      <c r="JGG51" s="214"/>
      <c r="JGH51" s="214"/>
      <c r="JGI51" s="214"/>
      <c r="JGJ51" s="214"/>
      <c r="JGK51" s="214"/>
      <c r="JGL51" s="214"/>
      <c r="JGM51" s="214"/>
      <c r="JGN51" s="214"/>
      <c r="JGO51" s="214"/>
      <c r="JGP51" s="214"/>
      <c r="JGQ51" s="214"/>
      <c r="JGR51" s="214"/>
      <c r="JGS51" s="214"/>
      <c r="JGT51" s="214"/>
      <c r="JGU51" s="214"/>
      <c r="JGV51" s="214"/>
      <c r="JGW51" s="214"/>
      <c r="JGX51" s="214"/>
      <c r="JGY51" s="214"/>
      <c r="JGZ51" s="214"/>
      <c r="JHA51" s="214"/>
      <c r="JHB51" s="214"/>
      <c r="JHC51" s="214"/>
      <c r="JHD51" s="214"/>
      <c r="JHE51" s="214"/>
      <c r="JHF51" s="214"/>
      <c r="JHG51" s="214"/>
      <c r="JHH51" s="214"/>
      <c r="JHI51" s="214"/>
      <c r="JHJ51" s="214"/>
      <c r="JHK51" s="214"/>
      <c r="JHL51" s="214"/>
      <c r="JHM51" s="214"/>
      <c r="JHN51" s="214"/>
      <c r="JHO51" s="214"/>
      <c r="JHP51" s="214"/>
      <c r="JHQ51" s="214"/>
      <c r="JHR51" s="214"/>
      <c r="JHS51" s="214"/>
      <c r="JHT51" s="214"/>
      <c r="JHU51" s="214"/>
      <c r="JHV51" s="214"/>
      <c r="JHW51" s="214"/>
      <c r="JHX51" s="214"/>
      <c r="JHY51" s="214"/>
      <c r="JHZ51" s="214"/>
      <c r="JIA51" s="214"/>
      <c r="JIB51" s="214"/>
      <c r="JIC51" s="214"/>
      <c r="JID51" s="214"/>
      <c r="JIE51" s="214"/>
      <c r="JIF51" s="214"/>
      <c r="JIG51" s="214"/>
      <c r="JIH51" s="214"/>
      <c r="JII51" s="214"/>
      <c r="JIJ51" s="214"/>
      <c r="JIK51" s="214"/>
      <c r="JIL51" s="214"/>
      <c r="JIM51" s="214"/>
      <c r="JIN51" s="214"/>
      <c r="JIO51" s="214"/>
      <c r="JIP51" s="214"/>
      <c r="JIQ51" s="214"/>
      <c r="JIR51" s="214"/>
      <c r="JIS51" s="214"/>
      <c r="JIT51" s="214"/>
      <c r="JIU51" s="214"/>
      <c r="JIV51" s="214"/>
      <c r="JIW51" s="214"/>
      <c r="JIX51" s="214"/>
      <c r="JIY51" s="214"/>
      <c r="JIZ51" s="214"/>
      <c r="JJA51" s="214"/>
      <c r="JJB51" s="214"/>
      <c r="JJC51" s="214"/>
      <c r="JJD51" s="214"/>
      <c r="JJE51" s="214"/>
      <c r="JJF51" s="214"/>
      <c r="JJG51" s="214"/>
      <c r="JJH51" s="214"/>
      <c r="JJI51" s="214"/>
      <c r="JJJ51" s="214"/>
      <c r="JJK51" s="214"/>
      <c r="JJL51" s="214"/>
      <c r="JJM51" s="214"/>
      <c r="JJN51" s="214"/>
      <c r="JJO51" s="214"/>
      <c r="JJP51" s="214"/>
      <c r="JJQ51" s="214"/>
      <c r="JJR51" s="214"/>
      <c r="JJS51" s="214"/>
      <c r="JJT51" s="214"/>
      <c r="JJU51" s="214"/>
      <c r="JJV51" s="214"/>
      <c r="JJW51" s="214"/>
      <c r="JJX51" s="214"/>
      <c r="JJY51" s="214"/>
      <c r="JJZ51" s="214"/>
      <c r="JKA51" s="214"/>
      <c r="JKB51" s="214"/>
      <c r="JKC51" s="214"/>
      <c r="JKD51" s="214"/>
      <c r="JKE51" s="214"/>
      <c r="JKF51" s="214"/>
      <c r="JKG51" s="214"/>
      <c r="JKH51" s="214"/>
      <c r="JKI51" s="214"/>
      <c r="JKJ51" s="214"/>
      <c r="JKK51" s="214"/>
      <c r="JKL51" s="214"/>
      <c r="JKM51" s="214"/>
      <c r="JKN51" s="214"/>
      <c r="JKO51" s="214"/>
      <c r="JKP51" s="214"/>
      <c r="JKQ51" s="214"/>
      <c r="JKR51" s="214"/>
      <c r="JKS51" s="214"/>
      <c r="JKT51" s="214"/>
      <c r="JKU51" s="214"/>
      <c r="JKV51" s="214"/>
      <c r="JKW51" s="214"/>
      <c r="JKX51" s="214"/>
      <c r="JKY51" s="214"/>
      <c r="JKZ51" s="214"/>
      <c r="JLA51" s="214"/>
      <c r="JLB51" s="214"/>
      <c r="JLC51" s="214"/>
      <c r="JLD51" s="214"/>
      <c r="JLE51" s="214"/>
      <c r="JLF51" s="214"/>
      <c r="JLG51" s="214"/>
      <c r="JLH51" s="214"/>
      <c r="JLI51" s="214"/>
      <c r="JLJ51" s="214"/>
      <c r="JLK51" s="214"/>
      <c r="JLL51" s="214"/>
      <c r="JLM51" s="214"/>
      <c r="JLN51" s="214"/>
      <c r="JLO51" s="214"/>
      <c r="JLP51" s="214"/>
      <c r="JLQ51" s="214"/>
      <c r="JLR51" s="214"/>
      <c r="JLS51" s="214"/>
      <c r="JLT51" s="214"/>
      <c r="JLU51" s="214"/>
      <c r="JLV51" s="214"/>
      <c r="JLW51" s="214"/>
      <c r="JLX51" s="214"/>
      <c r="JLY51" s="214"/>
      <c r="JLZ51" s="214"/>
      <c r="JMA51" s="214"/>
      <c r="JMB51" s="214"/>
      <c r="JMC51" s="214"/>
      <c r="JMD51" s="214"/>
      <c r="JME51" s="214"/>
      <c r="JMF51" s="214"/>
      <c r="JMG51" s="214"/>
      <c r="JMH51" s="214"/>
      <c r="JMI51" s="214"/>
      <c r="JMJ51" s="214"/>
      <c r="JMK51" s="214"/>
      <c r="JML51" s="214"/>
      <c r="JMM51" s="214"/>
      <c r="JMN51" s="214"/>
      <c r="JMO51" s="214"/>
      <c r="JMP51" s="214"/>
      <c r="JMQ51" s="214"/>
      <c r="JMR51" s="214"/>
      <c r="JMS51" s="214"/>
      <c r="JMT51" s="214"/>
      <c r="JMU51" s="214"/>
      <c r="JMV51" s="214"/>
      <c r="JMW51" s="214"/>
      <c r="JMX51" s="214"/>
      <c r="JMY51" s="214"/>
      <c r="JMZ51" s="214"/>
      <c r="JNA51" s="214"/>
      <c r="JNB51" s="214"/>
      <c r="JNC51" s="214"/>
      <c r="JND51" s="214"/>
      <c r="JNE51" s="214"/>
      <c r="JNF51" s="214"/>
      <c r="JNG51" s="214"/>
      <c r="JNH51" s="214"/>
      <c r="JNI51" s="214"/>
      <c r="JNJ51" s="214"/>
      <c r="JNK51" s="214"/>
      <c r="JNL51" s="214"/>
      <c r="JNM51" s="214"/>
      <c r="JNN51" s="214"/>
      <c r="JNO51" s="214"/>
      <c r="JNP51" s="214"/>
      <c r="JNQ51" s="214"/>
      <c r="JNR51" s="214"/>
      <c r="JNS51" s="214"/>
      <c r="JNT51" s="214"/>
      <c r="JNU51" s="214"/>
      <c r="JNV51" s="214"/>
      <c r="JNW51" s="214"/>
      <c r="JNX51" s="214"/>
      <c r="JNY51" s="214"/>
      <c r="JNZ51" s="214"/>
      <c r="JOA51" s="214"/>
      <c r="JOB51" s="214"/>
      <c r="JOC51" s="214"/>
      <c r="JOD51" s="214"/>
      <c r="JOE51" s="214"/>
      <c r="JOF51" s="214"/>
      <c r="JOG51" s="214"/>
      <c r="JOH51" s="214"/>
      <c r="JOI51" s="214"/>
      <c r="JOJ51" s="214"/>
      <c r="JOK51" s="214"/>
      <c r="JOL51" s="214"/>
      <c r="JOM51" s="214"/>
      <c r="JON51" s="214"/>
      <c r="JOO51" s="214"/>
      <c r="JOP51" s="214"/>
      <c r="JOQ51" s="214"/>
      <c r="JOR51" s="214"/>
      <c r="JOS51" s="214"/>
      <c r="JOT51" s="214"/>
      <c r="JOU51" s="214"/>
      <c r="JOV51" s="214"/>
      <c r="JOW51" s="214"/>
      <c r="JOX51" s="214"/>
      <c r="JOY51" s="214"/>
      <c r="JOZ51" s="214"/>
      <c r="JPA51" s="214"/>
      <c r="JPB51" s="214"/>
      <c r="JPC51" s="214"/>
      <c r="JPD51" s="214"/>
      <c r="JPE51" s="214"/>
      <c r="JPF51" s="214"/>
      <c r="JPG51" s="214"/>
      <c r="JPH51" s="214"/>
      <c r="JPI51" s="214"/>
      <c r="JPJ51" s="214"/>
      <c r="JPK51" s="214"/>
      <c r="JPL51" s="214"/>
      <c r="JPM51" s="214"/>
      <c r="JPN51" s="214"/>
      <c r="JPO51" s="214"/>
      <c r="JPP51" s="214"/>
      <c r="JPQ51" s="214"/>
      <c r="JPR51" s="214"/>
      <c r="JPS51" s="214"/>
      <c r="JPT51" s="214"/>
      <c r="JPU51" s="214"/>
      <c r="JPV51" s="214"/>
      <c r="JPW51" s="214"/>
      <c r="JPX51" s="214"/>
      <c r="JPY51" s="214"/>
      <c r="JPZ51" s="214"/>
      <c r="JQA51" s="214"/>
      <c r="JQB51" s="214"/>
      <c r="JQC51" s="214"/>
      <c r="JQD51" s="214"/>
      <c r="JQE51" s="214"/>
      <c r="JQF51" s="214"/>
      <c r="JQG51" s="214"/>
      <c r="JQH51" s="214"/>
      <c r="JQI51" s="214"/>
      <c r="JQJ51" s="214"/>
      <c r="JQK51" s="214"/>
      <c r="JQL51" s="214"/>
      <c r="JQM51" s="214"/>
      <c r="JQN51" s="214"/>
      <c r="JQO51" s="214"/>
      <c r="JQP51" s="214"/>
      <c r="JQQ51" s="214"/>
      <c r="JQR51" s="214"/>
      <c r="JQS51" s="214"/>
      <c r="JQT51" s="214"/>
      <c r="JQU51" s="214"/>
      <c r="JQV51" s="214"/>
      <c r="JQW51" s="214"/>
      <c r="JQX51" s="214"/>
      <c r="JQY51" s="214"/>
      <c r="JQZ51" s="214"/>
      <c r="JRA51" s="214"/>
      <c r="JRB51" s="214"/>
      <c r="JRC51" s="214"/>
      <c r="JRD51" s="214"/>
      <c r="JRE51" s="214"/>
      <c r="JRF51" s="214"/>
      <c r="JRG51" s="214"/>
      <c r="JRH51" s="214"/>
      <c r="JRI51" s="214"/>
      <c r="JRJ51" s="214"/>
      <c r="JRK51" s="214"/>
      <c r="JRL51" s="214"/>
      <c r="JRM51" s="214"/>
      <c r="JRN51" s="214"/>
      <c r="JRO51" s="214"/>
      <c r="JRP51" s="214"/>
      <c r="JRQ51" s="214"/>
      <c r="JRR51" s="214"/>
      <c r="JRS51" s="214"/>
      <c r="JRT51" s="214"/>
      <c r="JRU51" s="214"/>
      <c r="JRV51" s="214"/>
      <c r="JRW51" s="214"/>
      <c r="JRX51" s="214"/>
      <c r="JRY51" s="214"/>
      <c r="JRZ51" s="214"/>
      <c r="JSA51" s="214"/>
      <c r="JSB51" s="214"/>
      <c r="JSC51" s="214"/>
      <c r="JSD51" s="214"/>
      <c r="JSE51" s="214"/>
      <c r="JSF51" s="214"/>
      <c r="JSG51" s="214"/>
      <c r="JSH51" s="214"/>
      <c r="JSI51" s="214"/>
      <c r="JSJ51" s="214"/>
      <c r="JSK51" s="214"/>
      <c r="JSL51" s="214"/>
      <c r="JSM51" s="214"/>
      <c r="JSN51" s="214"/>
      <c r="JSO51" s="214"/>
      <c r="JSP51" s="214"/>
      <c r="JSQ51" s="214"/>
      <c r="JSR51" s="214"/>
      <c r="JSS51" s="214"/>
      <c r="JST51" s="214"/>
      <c r="JSU51" s="214"/>
      <c r="JSV51" s="214"/>
      <c r="JSW51" s="214"/>
      <c r="JSX51" s="214"/>
      <c r="JSY51" s="214"/>
      <c r="JSZ51" s="214"/>
      <c r="JTA51" s="214"/>
      <c r="JTB51" s="214"/>
      <c r="JTC51" s="214"/>
      <c r="JTD51" s="214"/>
      <c r="JTE51" s="214"/>
      <c r="JTF51" s="214"/>
      <c r="JTG51" s="214"/>
      <c r="JTH51" s="214"/>
      <c r="JTI51" s="214"/>
      <c r="JTJ51" s="214"/>
      <c r="JTK51" s="214"/>
      <c r="JTL51" s="214"/>
      <c r="JTM51" s="214"/>
      <c r="JTN51" s="214"/>
      <c r="JTO51" s="214"/>
      <c r="JTP51" s="214"/>
      <c r="JTQ51" s="214"/>
      <c r="JTR51" s="214"/>
      <c r="JTS51" s="214"/>
      <c r="JTT51" s="214"/>
      <c r="JTU51" s="214"/>
      <c r="JTV51" s="214"/>
      <c r="JTW51" s="214"/>
      <c r="JTX51" s="214"/>
      <c r="JTY51" s="214"/>
      <c r="JTZ51" s="214"/>
      <c r="JUA51" s="214"/>
      <c r="JUB51" s="214"/>
      <c r="JUC51" s="214"/>
      <c r="JUD51" s="214"/>
      <c r="JUE51" s="214"/>
      <c r="JUF51" s="214"/>
      <c r="JUG51" s="214"/>
      <c r="JUH51" s="214"/>
      <c r="JUI51" s="214"/>
      <c r="JUJ51" s="214"/>
      <c r="JUK51" s="214"/>
      <c r="JUL51" s="214"/>
      <c r="JUM51" s="214"/>
      <c r="JUN51" s="214"/>
      <c r="JUO51" s="214"/>
      <c r="JUP51" s="214"/>
      <c r="JUQ51" s="214"/>
      <c r="JUR51" s="214"/>
      <c r="JUS51" s="214"/>
      <c r="JUT51" s="214"/>
      <c r="JUU51" s="214"/>
      <c r="JUV51" s="214"/>
      <c r="JUW51" s="214"/>
      <c r="JUX51" s="214"/>
      <c r="JUY51" s="214"/>
      <c r="JUZ51" s="214"/>
      <c r="JVA51" s="214"/>
      <c r="JVB51" s="214"/>
      <c r="JVC51" s="214"/>
      <c r="JVD51" s="214"/>
      <c r="JVE51" s="214"/>
      <c r="JVF51" s="214"/>
      <c r="JVG51" s="214"/>
      <c r="JVH51" s="214"/>
      <c r="JVI51" s="214"/>
      <c r="JVJ51" s="214"/>
      <c r="JVK51" s="214"/>
      <c r="JVL51" s="214"/>
      <c r="JVM51" s="214"/>
      <c r="JVN51" s="214"/>
      <c r="JVO51" s="214"/>
      <c r="JVP51" s="214"/>
      <c r="JVQ51" s="214"/>
      <c r="JVR51" s="214"/>
      <c r="JVS51" s="214"/>
      <c r="JVT51" s="214"/>
      <c r="JVU51" s="214"/>
      <c r="JVV51" s="214"/>
      <c r="JVW51" s="214"/>
      <c r="JVX51" s="214"/>
      <c r="JVY51" s="214"/>
      <c r="JVZ51" s="214"/>
      <c r="JWA51" s="214"/>
      <c r="JWB51" s="214"/>
      <c r="JWC51" s="214"/>
      <c r="JWD51" s="214"/>
      <c r="JWE51" s="214"/>
      <c r="JWF51" s="214"/>
      <c r="JWG51" s="214"/>
      <c r="JWH51" s="214"/>
      <c r="JWI51" s="214"/>
      <c r="JWJ51" s="214"/>
      <c r="JWK51" s="214"/>
      <c r="JWL51" s="214"/>
      <c r="JWM51" s="214"/>
      <c r="JWN51" s="214"/>
      <c r="JWO51" s="214"/>
      <c r="JWP51" s="214"/>
      <c r="JWQ51" s="214"/>
      <c r="JWR51" s="214"/>
      <c r="JWS51" s="214"/>
      <c r="JWT51" s="214"/>
      <c r="JWU51" s="214"/>
      <c r="JWV51" s="214"/>
      <c r="JWW51" s="214"/>
      <c r="JWX51" s="214"/>
      <c r="JWY51" s="214"/>
      <c r="JWZ51" s="214"/>
      <c r="JXA51" s="214"/>
      <c r="JXB51" s="214"/>
      <c r="JXC51" s="214"/>
      <c r="JXD51" s="214"/>
      <c r="JXE51" s="214"/>
      <c r="JXF51" s="214"/>
      <c r="JXG51" s="214"/>
      <c r="JXH51" s="214"/>
      <c r="JXI51" s="214"/>
      <c r="JXJ51" s="214"/>
      <c r="JXK51" s="214"/>
      <c r="JXL51" s="214"/>
      <c r="JXM51" s="214"/>
      <c r="JXN51" s="214"/>
      <c r="JXO51" s="214"/>
      <c r="JXP51" s="214"/>
      <c r="JXQ51" s="214"/>
      <c r="JXR51" s="214"/>
      <c r="JXS51" s="214"/>
      <c r="JXT51" s="214"/>
      <c r="JXU51" s="214"/>
      <c r="JXV51" s="214"/>
      <c r="JXW51" s="214"/>
      <c r="JXX51" s="214"/>
      <c r="JXY51" s="214"/>
      <c r="JXZ51" s="214"/>
      <c r="JYA51" s="214"/>
      <c r="JYB51" s="214"/>
      <c r="JYC51" s="214"/>
      <c r="JYD51" s="214"/>
      <c r="JYE51" s="214"/>
      <c r="JYF51" s="214"/>
      <c r="JYG51" s="214"/>
      <c r="JYH51" s="214"/>
      <c r="JYI51" s="214"/>
      <c r="JYJ51" s="214"/>
      <c r="JYK51" s="214"/>
      <c r="JYL51" s="214"/>
      <c r="JYM51" s="214"/>
      <c r="JYN51" s="214"/>
      <c r="JYO51" s="214"/>
      <c r="JYP51" s="214"/>
      <c r="JYQ51" s="214"/>
      <c r="JYR51" s="214"/>
      <c r="JYS51" s="214"/>
      <c r="JYT51" s="214"/>
      <c r="JYU51" s="214"/>
      <c r="JYV51" s="214"/>
      <c r="JYW51" s="214"/>
      <c r="JYX51" s="214"/>
      <c r="JYY51" s="214"/>
      <c r="JYZ51" s="214"/>
      <c r="JZA51" s="214"/>
      <c r="JZB51" s="214"/>
      <c r="JZC51" s="214"/>
      <c r="JZD51" s="214"/>
      <c r="JZE51" s="214"/>
      <c r="JZF51" s="214"/>
      <c r="JZG51" s="214"/>
      <c r="JZH51" s="214"/>
      <c r="JZI51" s="214"/>
      <c r="JZJ51" s="214"/>
      <c r="JZK51" s="214"/>
      <c r="JZL51" s="214"/>
      <c r="JZM51" s="214"/>
      <c r="JZN51" s="214"/>
      <c r="JZO51" s="214"/>
      <c r="JZP51" s="214"/>
      <c r="JZQ51" s="214"/>
      <c r="JZR51" s="214"/>
      <c r="JZS51" s="214"/>
      <c r="JZT51" s="214"/>
      <c r="JZU51" s="214"/>
      <c r="JZV51" s="214"/>
      <c r="JZW51" s="214"/>
      <c r="JZX51" s="214"/>
      <c r="JZY51" s="214"/>
      <c r="JZZ51" s="214"/>
      <c r="KAA51" s="214"/>
      <c r="KAB51" s="214"/>
      <c r="KAC51" s="214"/>
      <c r="KAD51" s="214"/>
      <c r="KAE51" s="214"/>
      <c r="KAF51" s="214"/>
      <c r="KAG51" s="214"/>
      <c r="KAH51" s="214"/>
      <c r="KAI51" s="214"/>
      <c r="KAJ51" s="214"/>
      <c r="KAK51" s="214"/>
      <c r="KAL51" s="214"/>
      <c r="KAM51" s="214"/>
      <c r="KAN51" s="214"/>
      <c r="KAO51" s="214"/>
      <c r="KAP51" s="214"/>
      <c r="KAQ51" s="214"/>
      <c r="KAR51" s="214"/>
      <c r="KAS51" s="214"/>
      <c r="KAT51" s="214"/>
      <c r="KAU51" s="214"/>
      <c r="KAV51" s="214"/>
      <c r="KAW51" s="214"/>
      <c r="KAX51" s="214"/>
      <c r="KAY51" s="214"/>
      <c r="KAZ51" s="214"/>
      <c r="KBA51" s="214"/>
      <c r="KBB51" s="214"/>
      <c r="KBC51" s="214"/>
      <c r="KBD51" s="214"/>
      <c r="KBE51" s="214"/>
      <c r="KBF51" s="214"/>
      <c r="KBG51" s="214"/>
      <c r="KBH51" s="214"/>
      <c r="KBI51" s="214"/>
      <c r="KBJ51" s="214"/>
      <c r="KBK51" s="214"/>
      <c r="KBL51" s="214"/>
      <c r="KBM51" s="214"/>
      <c r="KBN51" s="214"/>
      <c r="KBO51" s="214"/>
      <c r="KBP51" s="214"/>
      <c r="KBQ51" s="214"/>
      <c r="KBR51" s="214"/>
      <c r="KBS51" s="214"/>
      <c r="KBT51" s="214"/>
      <c r="KBU51" s="214"/>
      <c r="KBV51" s="214"/>
      <c r="KBW51" s="214"/>
      <c r="KBX51" s="214"/>
      <c r="KBY51" s="214"/>
      <c r="KBZ51" s="214"/>
      <c r="KCA51" s="214"/>
      <c r="KCB51" s="214"/>
      <c r="KCC51" s="214"/>
      <c r="KCD51" s="214"/>
      <c r="KCE51" s="214"/>
      <c r="KCF51" s="214"/>
      <c r="KCG51" s="214"/>
      <c r="KCH51" s="214"/>
      <c r="KCI51" s="214"/>
      <c r="KCJ51" s="214"/>
      <c r="KCK51" s="214"/>
      <c r="KCL51" s="214"/>
      <c r="KCM51" s="214"/>
      <c r="KCN51" s="214"/>
      <c r="KCO51" s="214"/>
      <c r="KCP51" s="214"/>
      <c r="KCQ51" s="214"/>
      <c r="KCR51" s="214"/>
      <c r="KCS51" s="214"/>
      <c r="KCT51" s="214"/>
      <c r="KCU51" s="214"/>
      <c r="KCV51" s="214"/>
      <c r="KCW51" s="214"/>
      <c r="KCX51" s="214"/>
      <c r="KCY51" s="214"/>
      <c r="KCZ51" s="214"/>
      <c r="KDA51" s="214"/>
      <c r="KDB51" s="214"/>
      <c r="KDC51" s="214"/>
      <c r="KDD51" s="214"/>
      <c r="KDE51" s="214"/>
      <c r="KDF51" s="214"/>
      <c r="KDG51" s="214"/>
      <c r="KDH51" s="214"/>
      <c r="KDI51" s="214"/>
      <c r="KDJ51" s="214"/>
      <c r="KDK51" s="214"/>
      <c r="KDL51" s="214"/>
      <c r="KDM51" s="214"/>
      <c r="KDN51" s="214"/>
      <c r="KDO51" s="214"/>
      <c r="KDP51" s="214"/>
      <c r="KDQ51" s="214"/>
      <c r="KDR51" s="214"/>
      <c r="KDS51" s="214"/>
      <c r="KDT51" s="214"/>
      <c r="KDU51" s="214"/>
      <c r="KDV51" s="214"/>
      <c r="KDW51" s="214"/>
      <c r="KDX51" s="214"/>
      <c r="KDY51" s="214"/>
      <c r="KDZ51" s="214"/>
      <c r="KEA51" s="214"/>
      <c r="KEB51" s="214"/>
      <c r="KEC51" s="214"/>
      <c r="KED51" s="214"/>
      <c r="KEE51" s="214"/>
      <c r="KEF51" s="214"/>
      <c r="KEG51" s="214"/>
      <c r="KEH51" s="214"/>
      <c r="KEI51" s="214"/>
      <c r="KEJ51" s="214"/>
      <c r="KEK51" s="214"/>
      <c r="KEL51" s="214"/>
      <c r="KEM51" s="214"/>
      <c r="KEN51" s="214"/>
      <c r="KEO51" s="214"/>
      <c r="KEP51" s="214"/>
      <c r="KEQ51" s="214"/>
      <c r="KER51" s="214"/>
      <c r="KES51" s="214"/>
      <c r="KET51" s="214"/>
      <c r="KEU51" s="214"/>
      <c r="KEV51" s="214"/>
      <c r="KEW51" s="214"/>
      <c r="KEX51" s="214"/>
      <c r="KEY51" s="214"/>
      <c r="KEZ51" s="214"/>
      <c r="KFA51" s="214"/>
      <c r="KFB51" s="214"/>
      <c r="KFC51" s="214"/>
      <c r="KFD51" s="214"/>
      <c r="KFE51" s="214"/>
      <c r="KFF51" s="214"/>
      <c r="KFG51" s="214"/>
      <c r="KFH51" s="214"/>
      <c r="KFI51" s="214"/>
      <c r="KFJ51" s="214"/>
      <c r="KFK51" s="214"/>
      <c r="KFL51" s="214"/>
      <c r="KFM51" s="214"/>
      <c r="KFN51" s="214"/>
      <c r="KFO51" s="214"/>
      <c r="KFP51" s="214"/>
      <c r="KFQ51" s="214"/>
      <c r="KFR51" s="214"/>
      <c r="KFS51" s="214"/>
      <c r="KFT51" s="214"/>
      <c r="KFU51" s="214"/>
      <c r="KFV51" s="214"/>
      <c r="KFW51" s="214"/>
      <c r="KFX51" s="214"/>
      <c r="KFY51" s="214"/>
      <c r="KFZ51" s="214"/>
      <c r="KGA51" s="214"/>
      <c r="KGB51" s="214"/>
      <c r="KGC51" s="214"/>
      <c r="KGD51" s="214"/>
      <c r="KGE51" s="214"/>
      <c r="KGF51" s="214"/>
      <c r="KGG51" s="214"/>
      <c r="KGH51" s="214"/>
      <c r="KGI51" s="214"/>
      <c r="KGJ51" s="214"/>
      <c r="KGK51" s="214"/>
      <c r="KGL51" s="214"/>
      <c r="KGM51" s="214"/>
      <c r="KGN51" s="214"/>
      <c r="KGO51" s="214"/>
      <c r="KGP51" s="214"/>
      <c r="KGQ51" s="214"/>
      <c r="KGR51" s="214"/>
      <c r="KGS51" s="214"/>
      <c r="KGT51" s="214"/>
      <c r="KGU51" s="214"/>
      <c r="KGV51" s="214"/>
      <c r="KGW51" s="214"/>
      <c r="KGX51" s="214"/>
      <c r="KGY51" s="214"/>
      <c r="KGZ51" s="214"/>
      <c r="KHA51" s="214"/>
      <c r="KHB51" s="214"/>
      <c r="KHC51" s="214"/>
      <c r="KHD51" s="214"/>
      <c r="KHE51" s="214"/>
      <c r="KHF51" s="214"/>
      <c r="KHG51" s="214"/>
      <c r="KHH51" s="214"/>
      <c r="KHI51" s="214"/>
      <c r="KHJ51" s="214"/>
      <c r="KHK51" s="214"/>
      <c r="KHL51" s="214"/>
      <c r="KHM51" s="214"/>
      <c r="KHN51" s="214"/>
      <c r="KHO51" s="214"/>
      <c r="KHP51" s="214"/>
      <c r="KHQ51" s="214"/>
      <c r="KHR51" s="214"/>
      <c r="KHS51" s="214"/>
      <c r="KHT51" s="214"/>
      <c r="KHU51" s="214"/>
      <c r="KHV51" s="214"/>
      <c r="KHW51" s="214"/>
      <c r="KHX51" s="214"/>
      <c r="KHY51" s="214"/>
      <c r="KHZ51" s="214"/>
      <c r="KIA51" s="214"/>
      <c r="KIB51" s="214"/>
      <c r="KIC51" s="214"/>
      <c r="KID51" s="214"/>
      <c r="KIE51" s="214"/>
      <c r="KIF51" s="214"/>
      <c r="KIG51" s="214"/>
      <c r="KIH51" s="214"/>
      <c r="KII51" s="214"/>
      <c r="KIJ51" s="214"/>
      <c r="KIK51" s="214"/>
      <c r="KIL51" s="214"/>
      <c r="KIM51" s="214"/>
      <c r="KIN51" s="214"/>
      <c r="KIO51" s="214"/>
      <c r="KIP51" s="214"/>
      <c r="KIQ51" s="214"/>
      <c r="KIR51" s="214"/>
      <c r="KIS51" s="214"/>
      <c r="KIT51" s="214"/>
      <c r="KIU51" s="214"/>
      <c r="KIV51" s="214"/>
      <c r="KIW51" s="214"/>
      <c r="KIX51" s="214"/>
      <c r="KIY51" s="214"/>
      <c r="KIZ51" s="214"/>
      <c r="KJA51" s="214"/>
      <c r="KJB51" s="214"/>
      <c r="KJC51" s="214"/>
      <c r="KJD51" s="214"/>
      <c r="KJE51" s="214"/>
      <c r="KJF51" s="214"/>
      <c r="KJG51" s="214"/>
      <c r="KJH51" s="214"/>
      <c r="KJI51" s="214"/>
      <c r="KJJ51" s="214"/>
      <c r="KJK51" s="214"/>
      <c r="KJL51" s="214"/>
      <c r="KJM51" s="214"/>
      <c r="KJN51" s="214"/>
      <c r="KJO51" s="214"/>
      <c r="KJP51" s="214"/>
      <c r="KJQ51" s="214"/>
      <c r="KJR51" s="214"/>
      <c r="KJS51" s="214"/>
      <c r="KJT51" s="214"/>
      <c r="KJU51" s="214"/>
      <c r="KJV51" s="214"/>
      <c r="KJW51" s="214"/>
      <c r="KJX51" s="214"/>
      <c r="KJY51" s="214"/>
      <c r="KJZ51" s="214"/>
      <c r="KKA51" s="214"/>
      <c r="KKB51" s="214"/>
      <c r="KKC51" s="214"/>
      <c r="KKD51" s="214"/>
      <c r="KKE51" s="214"/>
      <c r="KKF51" s="214"/>
      <c r="KKG51" s="214"/>
      <c r="KKH51" s="214"/>
      <c r="KKI51" s="214"/>
      <c r="KKJ51" s="214"/>
      <c r="KKK51" s="214"/>
      <c r="KKL51" s="214"/>
      <c r="KKM51" s="214"/>
      <c r="KKN51" s="214"/>
      <c r="KKO51" s="214"/>
      <c r="KKP51" s="214"/>
      <c r="KKQ51" s="214"/>
      <c r="KKR51" s="214"/>
      <c r="KKS51" s="214"/>
      <c r="KKT51" s="214"/>
      <c r="KKU51" s="214"/>
      <c r="KKV51" s="214"/>
      <c r="KKW51" s="214"/>
      <c r="KKX51" s="214"/>
      <c r="KKY51" s="214"/>
      <c r="KKZ51" s="214"/>
      <c r="KLA51" s="214"/>
      <c r="KLB51" s="214"/>
      <c r="KLC51" s="214"/>
      <c r="KLD51" s="214"/>
      <c r="KLE51" s="214"/>
      <c r="KLF51" s="214"/>
      <c r="KLG51" s="214"/>
      <c r="KLH51" s="214"/>
      <c r="KLI51" s="214"/>
      <c r="KLJ51" s="214"/>
      <c r="KLK51" s="214"/>
      <c r="KLL51" s="214"/>
      <c r="KLM51" s="214"/>
      <c r="KLN51" s="214"/>
      <c r="KLO51" s="214"/>
      <c r="KLP51" s="214"/>
      <c r="KLQ51" s="214"/>
      <c r="KLR51" s="214"/>
      <c r="KLS51" s="214"/>
      <c r="KLT51" s="214"/>
      <c r="KLU51" s="214"/>
      <c r="KLV51" s="214"/>
      <c r="KLW51" s="214"/>
      <c r="KLX51" s="214"/>
      <c r="KLY51" s="214"/>
      <c r="KLZ51" s="214"/>
      <c r="KMA51" s="214"/>
      <c r="KMB51" s="214"/>
      <c r="KMC51" s="214"/>
      <c r="KMD51" s="214"/>
      <c r="KME51" s="214"/>
      <c r="KMF51" s="214"/>
      <c r="KMG51" s="214"/>
      <c r="KMH51" s="214"/>
      <c r="KMI51" s="214"/>
      <c r="KMJ51" s="214"/>
      <c r="KMK51" s="214"/>
      <c r="KML51" s="214"/>
      <c r="KMM51" s="214"/>
      <c r="KMN51" s="214"/>
      <c r="KMO51" s="214"/>
      <c r="KMP51" s="214"/>
      <c r="KMQ51" s="214"/>
      <c r="KMR51" s="214"/>
      <c r="KMS51" s="214"/>
      <c r="KMT51" s="214"/>
      <c r="KMU51" s="214"/>
      <c r="KMV51" s="214"/>
      <c r="KMW51" s="214"/>
      <c r="KMX51" s="214"/>
      <c r="KMY51" s="214"/>
      <c r="KMZ51" s="214"/>
      <c r="KNA51" s="214"/>
      <c r="KNB51" s="214"/>
      <c r="KNC51" s="214"/>
      <c r="KND51" s="214"/>
      <c r="KNE51" s="214"/>
      <c r="KNF51" s="214"/>
      <c r="KNG51" s="214"/>
      <c r="KNH51" s="214"/>
      <c r="KNI51" s="214"/>
      <c r="KNJ51" s="214"/>
      <c r="KNK51" s="214"/>
      <c r="KNL51" s="214"/>
      <c r="KNM51" s="214"/>
      <c r="KNN51" s="214"/>
      <c r="KNO51" s="214"/>
      <c r="KNP51" s="214"/>
      <c r="KNQ51" s="214"/>
      <c r="KNR51" s="214"/>
      <c r="KNS51" s="214"/>
      <c r="KNT51" s="214"/>
      <c r="KNU51" s="214"/>
      <c r="KNV51" s="214"/>
      <c r="KNW51" s="214"/>
      <c r="KNX51" s="214"/>
      <c r="KNY51" s="214"/>
      <c r="KNZ51" s="214"/>
      <c r="KOA51" s="214"/>
      <c r="KOB51" s="214"/>
      <c r="KOC51" s="214"/>
      <c r="KOD51" s="214"/>
      <c r="KOE51" s="214"/>
      <c r="KOF51" s="214"/>
      <c r="KOG51" s="214"/>
      <c r="KOH51" s="214"/>
      <c r="KOI51" s="214"/>
      <c r="KOJ51" s="214"/>
      <c r="KOK51" s="214"/>
      <c r="KOL51" s="214"/>
      <c r="KOM51" s="214"/>
      <c r="KON51" s="214"/>
      <c r="KOO51" s="214"/>
      <c r="KOP51" s="214"/>
      <c r="KOQ51" s="214"/>
      <c r="KOR51" s="214"/>
      <c r="KOS51" s="214"/>
      <c r="KOT51" s="214"/>
      <c r="KOU51" s="214"/>
      <c r="KOV51" s="214"/>
      <c r="KOW51" s="214"/>
      <c r="KOX51" s="214"/>
      <c r="KOY51" s="214"/>
      <c r="KOZ51" s="214"/>
      <c r="KPA51" s="214"/>
      <c r="KPB51" s="214"/>
      <c r="KPC51" s="214"/>
      <c r="KPD51" s="214"/>
      <c r="KPE51" s="214"/>
      <c r="KPF51" s="214"/>
      <c r="KPG51" s="214"/>
      <c r="KPH51" s="214"/>
      <c r="KPI51" s="214"/>
      <c r="KPJ51" s="214"/>
      <c r="KPK51" s="214"/>
      <c r="KPL51" s="214"/>
      <c r="KPM51" s="214"/>
      <c r="KPN51" s="214"/>
      <c r="KPO51" s="214"/>
      <c r="KPP51" s="214"/>
      <c r="KPQ51" s="214"/>
      <c r="KPR51" s="214"/>
      <c r="KPS51" s="214"/>
      <c r="KPT51" s="214"/>
      <c r="KPU51" s="214"/>
      <c r="KPV51" s="214"/>
      <c r="KPW51" s="214"/>
      <c r="KPX51" s="214"/>
      <c r="KPY51" s="214"/>
      <c r="KPZ51" s="214"/>
      <c r="KQA51" s="214"/>
      <c r="KQB51" s="214"/>
      <c r="KQC51" s="214"/>
      <c r="KQD51" s="214"/>
      <c r="KQE51" s="214"/>
      <c r="KQF51" s="214"/>
      <c r="KQG51" s="214"/>
      <c r="KQH51" s="214"/>
      <c r="KQI51" s="214"/>
      <c r="KQJ51" s="214"/>
      <c r="KQK51" s="214"/>
      <c r="KQL51" s="214"/>
      <c r="KQM51" s="214"/>
      <c r="KQN51" s="214"/>
      <c r="KQO51" s="214"/>
      <c r="KQP51" s="214"/>
      <c r="KQQ51" s="214"/>
      <c r="KQR51" s="214"/>
      <c r="KQS51" s="214"/>
      <c r="KQT51" s="214"/>
      <c r="KQU51" s="214"/>
      <c r="KQV51" s="214"/>
      <c r="KQW51" s="214"/>
      <c r="KQX51" s="214"/>
      <c r="KQY51" s="214"/>
      <c r="KQZ51" s="214"/>
      <c r="KRA51" s="214"/>
      <c r="KRB51" s="214"/>
      <c r="KRC51" s="214"/>
      <c r="KRD51" s="214"/>
      <c r="KRE51" s="214"/>
      <c r="KRF51" s="214"/>
      <c r="KRG51" s="214"/>
      <c r="KRH51" s="214"/>
      <c r="KRI51" s="214"/>
      <c r="KRJ51" s="214"/>
      <c r="KRK51" s="214"/>
      <c r="KRL51" s="214"/>
      <c r="KRM51" s="214"/>
      <c r="KRN51" s="214"/>
      <c r="KRO51" s="214"/>
      <c r="KRP51" s="214"/>
      <c r="KRQ51" s="214"/>
      <c r="KRR51" s="214"/>
      <c r="KRS51" s="214"/>
      <c r="KRT51" s="214"/>
      <c r="KRU51" s="214"/>
      <c r="KRV51" s="214"/>
      <c r="KRW51" s="214"/>
      <c r="KRX51" s="214"/>
      <c r="KRY51" s="214"/>
      <c r="KRZ51" s="214"/>
      <c r="KSA51" s="214"/>
      <c r="KSB51" s="214"/>
      <c r="KSC51" s="214"/>
      <c r="KSD51" s="214"/>
      <c r="KSE51" s="214"/>
      <c r="KSF51" s="214"/>
      <c r="KSG51" s="214"/>
      <c r="KSH51" s="214"/>
      <c r="KSI51" s="214"/>
      <c r="KSJ51" s="214"/>
      <c r="KSK51" s="214"/>
      <c r="KSL51" s="214"/>
      <c r="KSM51" s="214"/>
      <c r="KSN51" s="214"/>
      <c r="KSO51" s="214"/>
      <c r="KSP51" s="214"/>
      <c r="KSQ51" s="214"/>
      <c r="KSR51" s="214"/>
      <c r="KSS51" s="214"/>
      <c r="KST51" s="214"/>
      <c r="KSU51" s="214"/>
      <c r="KSV51" s="214"/>
      <c r="KSW51" s="214"/>
      <c r="KSX51" s="214"/>
      <c r="KSY51" s="214"/>
      <c r="KSZ51" s="214"/>
      <c r="KTA51" s="214"/>
      <c r="KTB51" s="214"/>
      <c r="KTC51" s="214"/>
      <c r="KTD51" s="214"/>
      <c r="KTE51" s="214"/>
      <c r="KTF51" s="214"/>
      <c r="KTG51" s="214"/>
      <c r="KTH51" s="214"/>
      <c r="KTI51" s="214"/>
      <c r="KTJ51" s="214"/>
      <c r="KTK51" s="214"/>
      <c r="KTL51" s="214"/>
      <c r="KTM51" s="214"/>
      <c r="KTN51" s="214"/>
      <c r="KTO51" s="214"/>
      <c r="KTP51" s="214"/>
      <c r="KTQ51" s="214"/>
      <c r="KTR51" s="214"/>
      <c r="KTS51" s="214"/>
      <c r="KTT51" s="214"/>
      <c r="KTU51" s="214"/>
      <c r="KTV51" s="214"/>
      <c r="KTW51" s="214"/>
      <c r="KTX51" s="214"/>
      <c r="KTY51" s="214"/>
      <c r="KTZ51" s="214"/>
      <c r="KUA51" s="214"/>
      <c r="KUB51" s="214"/>
      <c r="KUC51" s="214"/>
      <c r="KUD51" s="214"/>
      <c r="KUE51" s="214"/>
      <c r="KUF51" s="214"/>
      <c r="KUG51" s="214"/>
      <c r="KUH51" s="214"/>
      <c r="KUI51" s="214"/>
      <c r="KUJ51" s="214"/>
      <c r="KUK51" s="214"/>
      <c r="KUL51" s="214"/>
      <c r="KUM51" s="214"/>
      <c r="KUN51" s="214"/>
      <c r="KUO51" s="214"/>
      <c r="KUP51" s="214"/>
      <c r="KUQ51" s="214"/>
      <c r="KUR51" s="214"/>
      <c r="KUS51" s="214"/>
      <c r="KUT51" s="214"/>
      <c r="KUU51" s="214"/>
      <c r="KUV51" s="214"/>
      <c r="KUW51" s="214"/>
      <c r="KUX51" s="214"/>
      <c r="KUY51" s="214"/>
      <c r="KUZ51" s="214"/>
      <c r="KVA51" s="214"/>
      <c r="KVB51" s="214"/>
      <c r="KVC51" s="214"/>
      <c r="KVD51" s="214"/>
      <c r="KVE51" s="214"/>
      <c r="KVF51" s="214"/>
      <c r="KVG51" s="214"/>
      <c r="KVH51" s="214"/>
      <c r="KVI51" s="214"/>
      <c r="KVJ51" s="214"/>
      <c r="KVK51" s="214"/>
      <c r="KVL51" s="214"/>
      <c r="KVM51" s="214"/>
      <c r="KVN51" s="214"/>
      <c r="KVO51" s="214"/>
      <c r="KVP51" s="214"/>
      <c r="KVQ51" s="214"/>
      <c r="KVR51" s="214"/>
      <c r="KVS51" s="214"/>
      <c r="KVT51" s="214"/>
      <c r="KVU51" s="214"/>
      <c r="KVV51" s="214"/>
      <c r="KVW51" s="214"/>
      <c r="KVX51" s="214"/>
      <c r="KVY51" s="214"/>
      <c r="KVZ51" s="214"/>
      <c r="KWA51" s="214"/>
      <c r="KWB51" s="214"/>
      <c r="KWC51" s="214"/>
      <c r="KWD51" s="214"/>
      <c r="KWE51" s="214"/>
      <c r="KWF51" s="214"/>
      <c r="KWG51" s="214"/>
      <c r="KWH51" s="214"/>
      <c r="KWI51" s="214"/>
      <c r="KWJ51" s="214"/>
      <c r="KWK51" s="214"/>
      <c r="KWL51" s="214"/>
      <c r="KWM51" s="214"/>
      <c r="KWN51" s="214"/>
      <c r="KWO51" s="214"/>
      <c r="KWP51" s="214"/>
      <c r="KWQ51" s="214"/>
      <c r="KWR51" s="214"/>
      <c r="KWS51" s="214"/>
      <c r="KWT51" s="214"/>
      <c r="KWU51" s="214"/>
      <c r="KWV51" s="214"/>
      <c r="KWW51" s="214"/>
      <c r="KWX51" s="214"/>
      <c r="KWY51" s="214"/>
      <c r="KWZ51" s="214"/>
      <c r="KXA51" s="214"/>
      <c r="KXB51" s="214"/>
      <c r="KXC51" s="214"/>
      <c r="KXD51" s="214"/>
      <c r="KXE51" s="214"/>
      <c r="KXF51" s="214"/>
      <c r="KXG51" s="214"/>
      <c r="KXH51" s="214"/>
      <c r="KXI51" s="214"/>
      <c r="KXJ51" s="214"/>
      <c r="KXK51" s="214"/>
      <c r="KXL51" s="214"/>
      <c r="KXM51" s="214"/>
      <c r="KXN51" s="214"/>
      <c r="KXO51" s="214"/>
      <c r="KXP51" s="214"/>
      <c r="KXQ51" s="214"/>
      <c r="KXR51" s="214"/>
      <c r="KXS51" s="214"/>
      <c r="KXT51" s="214"/>
      <c r="KXU51" s="214"/>
      <c r="KXV51" s="214"/>
      <c r="KXW51" s="214"/>
      <c r="KXX51" s="214"/>
      <c r="KXY51" s="214"/>
      <c r="KXZ51" s="214"/>
      <c r="KYA51" s="214"/>
      <c r="KYB51" s="214"/>
      <c r="KYC51" s="214"/>
      <c r="KYD51" s="214"/>
      <c r="KYE51" s="214"/>
      <c r="KYF51" s="214"/>
      <c r="KYG51" s="214"/>
      <c r="KYH51" s="214"/>
      <c r="KYI51" s="214"/>
      <c r="KYJ51" s="214"/>
      <c r="KYK51" s="214"/>
      <c r="KYL51" s="214"/>
      <c r="KYM51" s="214"/>
      <c r="KYN51" s="214"/>
      <c r="KYO51" s="214"/>
      <c r="KYP51" s="214"/>
      <c r="KYQ51" s="214"/>
      <c r="KYR51" s="214"/>
      <c r="KYS51" s="214"/>
      <c r="KYT51" s="214"/>
      <c r="KYU51" s="214"/>
      <c r="KYV51" s="214"/>
      <c r="KYW51" s="214"/>
      <c r="KYX51" s="214"/>
      <c r="KYY51" s="214"/>
      <c r="KYZ51" s="214"/>
      <c r="KZA51" s="214"/>
      <c r="KZB51" s="214"/>
      <c r="KZC51" s="214"/>
      <c r="KZD51" s="214"/>
      <c r="KZE51" s="214"/>
      <c r="KZF51" s="214"/>
      <c r="KZG51" s="214"/>
      <c r="KZH51" s="214"/>
      <c r="KZI51" s="214"/>
      <c r="KZJ51" s="214"/>
      <c r="KZK51" s="214"/>
      <c r="KZL51" s="214"/>
      <c r="KZM51" s="214"/>
      <c r="KZN51" s="214"/>
      <c r="KZO51" s="214"/>
      <c r="KZP51" s="214"/>
      <c r="KZQ51" s="214"/>
      <c r="KZR51" s="214"/>
      <c r="KZS51" s="214"/>
      <c r="KZT51" s="214"/>
      <c r="KZU51" s="214"/>
      <c r="KZV51" s="214"/>
      <c r="KZW51" s="214"/>
      <c r="KZX51" s="214"/>
      <c r="KZY51" s="214"/>
      <c r="KZZ51" s="214"/>
      <c r="LAA51" s="214"/>
      <c r="LAB51" s="214"/>
      <c r="LAC51" s="214"/>
      <c r="LAD51" s="214"/>
      <c r="LAE51" s="214"/>
      <c r="LAF51" s="214"/>
      <c r="LAG51" s="214"/>
      <c r="LAH51" s="214"/>
      <c r="LAI51" s="214"/>
      <c r="LAJ51" s="214"/>
      <c r="LAK51" s="214"/>
      <c r="LAL51" s="214"/>
      <c r="LAM51" s="214"/>
      <c r="LAN51" s="214"/>
      <c r="LAO51" s="214"/>
      <c r="LAP51" s="214"/>
      <c r="LAQ51" s="214"/>
      <c r="LAR51" s="214"/>
      <c r="LAS51" s="214"/>
      <c r="LAT51" s="214"/>
      <c r="LAU51" s="214"/>
      <c r="LAV51" s="214"/>
      <c r="LAW51" s="214"/>
      <c r="LAX51" s="214"/>
      <c r="LAY51" s="214"/>
      <c r="LAZ51" s="214"/>
      <c r="LBA51" s="214"/>
      <c r="LBB51" s="214"/>
      <c r="LBC51" s="214"/>
      <c r="LBD51" s="214"/>
      <c r="LBE51" s="214"/>
      <c r="LBF51" s="214"/>
      <c r="LBG51" s="214"/>
      <c r="LBH51" s="214"/>
      <c r="LBI51" s="214"/>
      <c r="LBJ51" s="214"/>
      <c r="LBK51" s="214"/>
      <c r="LBL51" s="214"/>
      <c r="LBM51" s="214"/>
      <c r="LBN51" s="214"/>
      <c r="LBO51" s="214"/>
      <c r="LBP51" s="214"/>
      <c r="LBQ51" s="214"/>
      <c r="LBR51" s="214"/>
      <c r="LBS51" s="214"/>
      <c r="LBT51" s="214"/>
      <c r="LBU51" s="214"/>
      <c r="LBV51" s="214"/>
      <c r="LBW51" s="214"/>
      <c r="LBX51" s="214"/>
      <c r="LBY51" s="214"/>
      <c r="LBZ51" s="214"/>
      <c r="LCA51" s="214"/>
      <c r="LCB51" s="214"/>
      <c r="LCC51" s="214"/>
      <c r="LCD51" s="214"/>
      <c r="LCE51" s="214"/>
      <c r="LCF51" s="214"/>
      <c r="LCG51" s="214"/>
      <c r="LCH51" s="214"/>
      <c r="LCI51" s="214"/>
      <c r="LCJ51" s="214"/>
      <c r="LCK51" s="214"/>
      <c r="LCL51" s="214"/>
      <c r="LCM51" s="214"/>
      <c r="LCN51" s="214"/>
      <c r="LCO51" s="214"/>
      <c r="LCP51" s="214"/>
      <c r="LCQ51" s="214"/>
      <c r="LCR51" s="214"/>
      <c r="LCS51" s="214"/>
      <c r="LCT51" s="214"/>
      <c r="LCU51" s="214"/>
      <c r="LCV51" s="214"/>
      <c r="LCW51" s="214"/>
      <c r="LCX51" s="214"/>
      <c r="LCY51" s="214"/>
      <c r="LCZ51" s="214"/>
      <c r="LDA51" s="214"/>
      <c r="LDB51" s="214"/>
      <c r="LDC51" s="214"/>
      <c r="LDD51" s="214"/>
      <c r="LDE51" s="214"/>
      <c r="LDF51" s="214"/>
      <c r="LDG51" s="214"/>
      <c r="LDH51" s="214"/>
      <c r="LDI51" s="214"/>
      <c r="LDJ51" s="214"/>
      <c r="LDK51" s="214"/>
      <c r="LDL51" s="214"/>
      <c r="LDM51" s="214"/>
      <c r="LDN51" s="214"/>
      <c r="LDO51" s="214"/>
      <c r="LDP51" s="214"/>
      <c r="LDQ51" s="214"/>
      <c r="LDR51" s="214"/>
      <c r="LDS51" s="214"/>
      <c r="LDT51" s="214"/>
      <c r="LDU51" s="214"/>
      <c r="LDV51" s="214"/>
      <c r="LDW51" s="214"/>
      <c r="LDX51" s="214"/>
      <c r="LDY51" s="214"/>
      <c r="LDZ51" s="214"/>
      <c r="LEA51" s="214"/>
      <c r="LEB51" s="214"/>
      <c r="LEC51" s="214"/>
      <c r="LED51" s="214"/>
      <c r="LEE51" s="214"/>
      <c r="LEF51" s="214"/>
      <c r="LEG51" s="214"/>
      <c r="LEH51" s="214"/>
      <c r="LEI51" s="214"/>
      <c r="LEJ51" s="214"/>
      <c r="LEK51" s="214"/>
      <c r="LEL51" s="214"/>
      <c r="LEM51" s="214"/>
      <c r="LEN51" s="214"/>
      <c r="LEO51" s="214"/>
      <c r="LEP51" s="214"/>
      <c r="LEQ51" s="214"/>
      <c r="LER51" s="214"/>
      <c r="LES51" s="214"/>
      <c r="LET51" s="214"/>
      <c r="LEU51" s="214"/>
      <c r="LEV51" s="214"/>
      <c r="LEW51" s="214"/>
      <c r="LEX51" s="214"/>
      <c r="LEY51" s="214"/>
      <c r="LEZ51" s="214"/>
      <c r="LFA51" s="214"/>
      <c r="LFB51" s="214"/>
      <c r="LFC51" s="214"/>
      <c r="LFD51" s="214"/>
      <c r="LFE51" s="214"/>
      <c r="LFF51" s="214"/>
      <c r="LFG51" s="214"/>
      <c r="LFH51" s="214"/>
      <c r="LFI51" s="214"/>
      <c r="LFJ51" s="214"/>
      <c r="LFK51" s="214"/>
      <c r="LFL51" s="214"/>
      <c r="LFM51" s="214"/>
      <c r="LFN51" s="214"/>
      <c r="LFO51" s="214"/>
      <c r="LFP51" s="214"/>
      <c r="LFQ51" s="214"/>
      <c r="LFR51" s="214"/>
      <c r="LFS51" s="214"/>
      <c r="LFT51" s="214"/>
      <c r="LFU51" s="214"/>
      <c r="LFV51" s="214"/>
      <c r="LFW51" s="214"/>
      <c r="LFX51" s="214"/>
      <c r="LFY51" s="214"/>
      <c r="LFZ51" s="214"/>
      <c r="LGA51" s="214"/>
      <c r="LGB51" s="214"/>
      <c r="LGC51" s="214"/>
      <c r="LGD51" s="214"/>
      <c r="LGE51" s="214"/>
      <c r="LGF51" s="214"/>
      <c r="LGG51" s="214"/>
      <c r="LGH51" s="214"/>
      <c r="LGI51" s="214"/>
      <c r="LGJ51" s="214"/>
      <c r="LGK51" s="214"/>
      <c r="LGL51" s="214"/>
      <c r="LGM51" s="214"/>
      <c r="LGN51" s="214"/>
      <c r="LGO51" s="214"/>
      <c r="LGP51" s="214"/>
      <c r="LGQ51" s="214"/>
      <c r="LGR51" s="214"/>
      <c r="LGS51" s="214"/>
      <c r="LGT51" s="214"/>
      <c r="LGU51" s="214"/>
      <c r="LGV51" s="214"/>
      <c r="LGW51" s="214"/>
      <c r="LGX51" s="214"/>
      <c r="LGY51" s="214"/>
      <c r="LGZ51" s="214"/>
      <c r="LHA51" s="214"/>
      <c r="LHB51" s="214"/>
      <c r="LHC51" s="214"/>
      <c r="LHD51" s="214"/>
      <c r="LHE51" s="214"/>
      <c r="LHF51" s="214"/>
      <c r="LHG51" s="214"/>
      <c r="LHH51" s="214"/>
      <c r="LHI51" s="214"/>
      <c r="LHJ51" s="214"/>
      <c r="LHK51" s="214"/>
      <c r="LHL51" s="214"/>
      <c r="LHM51" s="214"/>
      <c r="LHN51" s="214"/>
      <c r="LHO51" s="214"/>
      <c r="LHP51" s="214"/>
      <c r="LHQ51" s="214"/>
      <c r="LHR51" s="214"/>
      <c r="LHS51" s="214"/>
      <c r="LHT51" s="214"/>
      <c r="LHU51" s="214"/>
      <c r="LHV51" s="214"/>
      <c r="LHW51" s="214"/>
      <c r="LHX51" s="214"/>
      <c r="LHY51" s="214"/>
      <c r="LHZ51" s="214"/>
      <c r="LIA51" s="214"/>
      <c r="LIB51" s="214"/>
      <c r="LIC51" s="214"/>
      <c r="LID51" s="214"/>
      <c r="LIE51" s="214"/>
      <c r="LIF51" s="214"/>
      <c r="LIG51" s="214"/>
      <c r="LIH51" s="214"/>
      <c r="LII51" s="214"/>
      <c r="LIJ51" s="214"/>
      <c r="LIK51" s="214"/>
      <c r="LIL51" s="214"/>
      <c r="LIM51" s="214"/>
      <c r="LIN51" s="214"/>
      <c r="LIO51" s="214"/>
      <c r="LIP51" s="214"/>
      <c r="LIQ51" s="214"/>
      <c r="LIR51" s="214"/>
      <c r="LIS51" s="214"/>
      <c r="LIT51" s="214"/>
      <c r="LIU51" s="214"/>
      <c r="LIV51" s="214"/>
      <c r="LIW51" s="214"/>
      <c r="LIX51" s="214"/>
      <c r="LIY51" s="214"/>
      <c r="LIZ51" s="214"/>
      <c r="LJA51" s="214"/>
      <c r="LJB51" s="214"/>
      <c r="LJC51" s="214"/>
      <c r="LJD51" s="214"/>
      <c r="LJE51" s="214"/>
      <c r="LJF51" s="214"/>
      <c r="LJG51" s="214"/>
      <c r="LJH51" s="214"/>
      <c r="LJI51" s="214"/>
      <c r="LJJ51" s="214"/>
      <c r="LJK51" s="214"/>
      <c r="LJL51" s="214"/>
      <c r="LJM51" s="214"/>
      <c r="LJN51" s="214"/>
      <c r="LJO51" s="214"/>
      <c r="LJP51" s="214"/>
      <c r="LJQ51" s="214"/>
      <c r="LJR51" s="214"/>
      <c r="LJS51" s="214"/>
      <c r="LJT51" s="214"/>
      <c r="LJU51" s="214"/>
      <c r="LJV51" s="214"/>
      <c r="LJW51" s="214"/>
      <c r="LJX51" s="214"/>
      <c r="LJY51" s="214"/>
      <c r="LJZ51" s="214"/>
      <c r="LKA51" s="214"/>
      <c r="LKB51" s="214"/>
      <c r="LKC51" s="214"/>
      <c r="LKD51" s="214"/>
      <c r="LKE51" s="214"/>
      <c r="LKF51" s="214"/>
      <c r="LKG51" s="214"/>
      <c r="LKH51" s="214"/>
      <c r="LKI51" s="214"/>
      <c r="LKJ51" s="214"/>
      <c r="LKK51" s="214"/>
      <c r="LKL51" s="214"/>
      <c r="LKM51" s="214"/>
      <c r="LKN51" s="214"/>
      <c r="LKO51" s="214"/>
      <c r="LKP51" s="214"/>
      <c r="LKQ51" s="214"/>
      <c r="LKR51" s="214"/>
      <c r="LKS51" s="214"/>
      <c r="LKT51" s="214"/>
      <c r="LKU51" s="214"/>
      <c r="LKV51" s="214"/>
      <c r="LKW51" s="214"/>
      <c r="LKX51" s="214"/>
      <c r="LKY51" s="214"/>
      <c r="LKZ51" s="214"/>
      <c r="LLA51" s="214"/>
      <c r="LLB51" s="214"/>
      <c r="LLC51" s="214"/>
      <c r="LLD51" s="214"/>
      <c r="LLE51" s="214"/>
      <c r="LLF51" s="214"/>
      <c r="LLG51" s="214"/>
      <c r="LLH51" s="214"/>
      <c r="LLI51" s="214"/>
      <c r="LLJ51" s="214"/>
      <c r="LLK51" s="214"/>
      <c r="LLL51" s="214"/>
      <c r="LLM51" s="214"/>
      <c r="LLN51" s="214"/>
      <c r="LLO51" s="214"/>
      <c r="LLP51" s="214"/>
      <c r="LLQ51" s="214"/>
      <c r="LLR51" s="214"/>
      <c r="LLS51" s="214"/>
      <c r="LLT51" s="214"/>
      <c r="LLU51" s="214"/>
      <c r="LLV51" s="214"/>
      <c r="LLW51" s="214"/>
      <c r="LLX51" s="214"/>
      <c r="LLY51" s="214"/>
      <c r="LLZ51" s="214"/>
      <c r="LMA51" s="214"/>
      <c r="LMB51" s="214"/>
      <c r="LMC51" s="214"/>
      <c r="LMD51" s="214"/>
      <c r="LME51" s="214"/>
      <c r="LMF51" s="214"/>
      <c r="LMG51" s="214"/>
      <c r="LMH51" s="214"/>
      <c r="LMI51" s="214"/>
      <c r="LMJ51" s="214"/>
      <c r="LMK51" s="214"/>
      <c r="LML51" s="214"/>
      <c r="LMM51" s="214"/>
      <c r="LMN51" s="214"/>
      <c r="LMO51" s="214"/>
      <c r="LMP51" s="214"/>
      <c r="LMQ51" s="214"/>
      <c r="LMR51" s="214"/>
      <c r="LMS51" s="214"/>
      <c r="LMT51" s="214"/>
      <c r="LMU51" s="214"/>
      <c r="LMV51" s="214"/>
      <c r="LMW51" s="214"/>
      <c r="LMX51" s="214"/>
      <c r="LMY51" s="214"/>
      <c r="LMZ51" s="214"/>
      <c r="LNA51" s="214"/>
      <c r="LNB51" s="214"/>
      <c r="LNC51" s="214"/>
      <c r="LND51" s="214"/>
      <c r="LNE51" s="214"/>
      <c r="LNF51" s="214"/>
      <c r="LNG51" s="214"/>
      <c r="LNH51" s="214"/>
      <c r="LNI51" s="214"/>
      <c r="LNJ51" s="214"/>
      <c r="LNK51" s="214"/>
      <c r="LNL51" s="214"/>
      <c r="LNM51" s="214"/>
      <c r="LNN51" s="214"/>
      <c r="LNO51" s="214"/>
      <c r="LNP51" s="214"/>
      <c r="LNQ51" s="214"/>
      <c r="LNR51" s="214"/>
      <c r="LNS51" s="214"/>
      <c r="LNT51" s="214"/>
      <c r="LNU51" s="214"/>
      <c r="LNV51" s="214"/>
      <c r="LNW51" s="214"/>
      <c r="LNX51" s="214"/>
      <c r="LNY51" s="214"/>
      <c r="LNZ51" s="214"/>
      <c r="LOA51" s="214"/>
      <c r="LOB51" s="214"/>
      <c r="LOC51" s="214"/>
      <c r="LOD51" s="214"/>
      <c r="LOE51" s="214"/>
      <c r="LOF51" s="214"/>
      <c r="LOG51" s="214"/>
      <c r="LOH51" s="214"/>
      <c r="LOI51" s="214"/>
      <c r="LOJ51" s="214"/>
      <c r="LOK51" s="214"/>
      <c r="LOL51" s="214"/>
      <c r="LOM51" s="214"/>
      <c r="LON51" s="214"/>
      <c r="LOO51" s="214"/>
      <c r="LOP51" s="214"/>
      <c r="LOQ51" s="214"/>
      <c r="LOR51" s="214"/>
      <c r="LOS51" s="214"/>
      <c r="LOT51" s="214"/>
      <c r="LOU51" s="214"/>
      <c r="LOV51" s="214"/>
      <c r="LOW51" s="214"/>
      <c r="LOX51" s="214"/>
      <c r="LOY51" s="214"/>
      <c r="LOZ51" s="214"/>
      <c r="LPA51" s="214"/>
      <c r="LPB51" s="214"/>
      <c r="LPC51" s="214"/>
      <c r="LPD51" s="214"/>
      <c r="LPE51" s="214"/>
      <c r="LPF51" s="214"/>
      <c r="LPG51" s="214"/>
      <c r="LPH51" s="214"/>
      <c r="LPI51" s="214"/>
      <c r="LPJ51" s="214"/>
      <c r="LPK51" s="214"/>
      <c r="LPL51" s="214"/>
      <c r="LPM51" s="214"/>
      <c r="LPN51" s="214"/>
      <c r="LPO51" s="214"/>
      <c r="LPP51" s="214"/>
      <c r="LPQ51" s="214"/>
      <c r="LPR51" s="214"/>
      <c r="LPS51" s="214"/>
      <c r="LPT51" s="214"/>
      <c r="LPU51" s="214"/>
      <c r="LPV51" s="214"/>
      <c r="LPW51" s="214"/>
      <c r="LPX51" s="214"/>
      <c r="LPY51" s="214"/>
      <c r="LPZ51" s="214"/>
      <c r="LQA51" s="214"/>
      <c r="LQB51" s="214"/>
      <c r="LQC51" s="214"/>
      <c r="LQD51" s="214"/>
      <c r="LQE51" s="214"/>
      <c r="LQF51" s="214"/>
      <c r="LQG51" s="214"/>
      <c r="LQH51" s="214"/>
      <c r="LQI51" s="214"/>
      <c r="LQJ51" s="214"/>
      <c r="LQK51" s="214"/>
      <c r="LQL51" s="214"/>
      <c r="LQM51" s="214"/>
      <c r="LQN51" s="214"/>
      <c r="LQO51" s="214"/>
      <c r="LQP51" s="214"/>
      <c r="LQQ51" s="214"/>
      <c r="LQR51" s="214"/>
      <c r="LQS51" s="214"/>
      <c r="LQT51" s="214"/>
      <c r="LQU51" s="214"/>
      <c r="LQV51" s="214"/>
      <c r="LQW51" s="214"/>
      <c r="LQX51" s="214"/>
      <c r="LQY51" s="214"/>
      <c r="LQZ51" s="214"/>
      <c r="LRA51" s="214"/>
      <c r="LRB51" s="214"/>
      <c r="LRC51" s="214"/>
      <c r="LRD51" s="214"/>
      <c r="LRE51" s="214"/>
      <c r="LRF51" s="214"/>
      <c r="LRG51" s="214"/>
      <c r="LRH51" s="214"/>
      <c r="LRI51" s="214"/>
      <c r="LRJ51" s="214"/>
      <c r="LRK51" s="214"/>
      <c r="LRL51" s="214"/>
      <c r="LRM51" s="214"/>
      <c r="LRN51" s="214"/>
      <c r="LRO51" s="214"/>
      <c r="LRP51" s="214"/>
      <c r="LRQ51" s="214"/>
      <c r="LRR51" s="214"/>
      <c r="LRS51" s="214"/>
      <c r="LRT51" s="214"/>
      <c r="LRU51" s="214"/>
      <c r="LRV51" s="214"/>
      <c r="LRW51" s="214"/>
      <c r="LRX51" s="214"/>
      <c r="LRY51" s="214"/>
      <c r="LRZ51" s="214"/>
      <c r="LSA51" s="214"/>
      <c r="LSB51" s="214"/>
      <c r="LSC51" s="214"/>
      <c r="LSD51" s="214"/>
      <c r="LSE51" s="214"/>
      <c r="LSF51" s="214"/>
      <c r="LSG51" s="214"/>
      <c r="LSH51" s="214"/>
      <c r="LSI51" s="214"/>
      <c r="LSJ51" s="214"/>
      <c r="LSK51" s="214"/>
      <c r="LSL51" s="214"/>
      <c r="LSM51" s="214"/>
      <c r="LSN51" s="214"/>
      <c r="LSO51" s="214"/>
      <c r="LSP51" s="214"/>
      <c r="LSQ51" s="214"/>
      <c r="LSR51" s="214"/>
      <c r="LSS51" s="214"/>
      <c r="LST51" s="214"/>
      <c r="LSU51" s="214"/>
      <c r="LSV51" s="214"/>
      <c r="LSW51" s="214"/>
      <c r="LSX51" s="214"/>
      <c r="LSY51" s="214"/>
      <c r="LSZ51" s="214"/>
      <c r="LTA51" s="214"/>
      <c r="LTB51" s="214"/>
      <c r="LTC51" s="214"/>
      <c r="LTD51" s="214"/>
      <c r="LTE51" s="214"/>
      <c r="LTF51" s="214"/>
      <c r="LTG51" s="214"/>
      <c r="LTH51" s="214"/>
      <c r="LTI51" s="214"/>
      <c r="LTJ51" s="214"/>
      <c r="LTK51" s="214"/>
      <c r="LTL51" s="214"/>
      <c r="LTM51" s="214"/>
      <c r="LTN51" s="214"/>
      <c r="LTO51" s="214"/>
      <c r="LTP51" s="214"/>
      <c r="LTQ51" s="214"/>
      <c r="LTR51" s="214"/>
      <c r="LTS51" s="214"/>
      <c r="LTT51" s="214"/>
      <c r="LTU51" s="214"/>
      <c r="LTV51" s="214"/>
      <c r="LTW51" s="214"/>
      <c r="LTX51" s="214"/>
      <c r="LTY51" s="214"/>
      <c r="LTZ51" s="214"/>
      <c r="LUA51" s="214"/>
      <c r="LUB51" s="214"/>
      <c r="LUC51" s="214"/>
      <c r="LUD51" s="214"/>
      <c r="LUE51" s="214"/>
      <c r="LUF51" s="214"/>
      <c r="LUG51" s="214"/>
      <c r="LUH51" s="214"/>
      <c r="LUI51" s="214"/>
      <c r="LUJ51" s="214"/>
      <c r="LUK51" s="214"/>
      <c r="LUL51" s="214"/>
      <c r="LUM51" s="214"/>
      <c r="LUN51" s="214"/>
      <c r="LUO51" s="214"/>
      <c r="LUP51" s="214"/>
      <c r="LUQ51" s="214"/>
      <c r="LUR51" s="214"/>
      <c r="LUS51" s="214"/>
      <c r="LUT51" s="214"/>
      <c r="LUU51" s="214"/>
      <c r="LUV51" s="214"/>
      <c r="LUW51" s="214"/>
      <c r="LUX51" s="214"/>
      <c r="LUY51" s="214"/>
      <c r="LUZ51" s="214"/>
      <c r="LVA51" s="214"/>
      <c r="LVB51" s="214"/>
      <c r="LVC51" s="214"/>
      <c r="LVD51" s="214"/>
      <c r="LVE51" s="214"/>
      <c r="LVF51" s="214"/>
      <c r="LVG51" s="214"/>
      <c r="LVH51" s="214"/>
      <c r="LVI51" s="214"/>
      <c r="LVJ51" s="214"/>
      <c r="LVK51" s="214"/>
      <c r="LVL51" s="214"/>
      <c r="LVM51" s="214"/>
      <c r="LVN51" s="214"/>
      <c r="LVO51" s="214"/>
      <c r="LVP51" s="214"/>
      <c r="LVQ51" s="214"/>
      <c r="LVR51" s="214"/>
      <c r="LVS51" s="214"/>
      <c r="LVT51" s="214"/>
      <c r="LVU51" s="214"/>
      <c r="LVV51" s="214"/>
      <c r="LVW51" s="214"/>
      <c r="LVX51" s="214"/>
      <c r="LVY51" s="214"/>
      <c r="LVZ51" s="214"/>
      <c r="LWA51" s="214"/>
      <c r="LWB51" s="214"/>
      <c r="LWC51" s="214"/>
      <c r="LWD51" s="214"/>
      <c r="LWE51" s="214"/>
      <c r="LWF51" s="214"/>
      <c r="LWG51" s="214"/>
      <c r="LWH51" s="214"/>
      <c r="LWI51" s="214"/>
      <c r="LWJ51" s="214"/>
      <c r="LWK51" s="214"/>
      <c r="LWL51" s="214"/>
      <c r="LWM51" s="214"/>
      <c r="LWN51" s="214"/>
      <c r="LWO51" s="214"/>
      <c r="LWP51" s="214"/>
      <c r="LWQ51" s="214"/>
      <c r="LWR51" s="214"/>
      <c r="LWS51" s="214"/>
      <c r="LWT51" s="214"/>
      <c r="LWU51" s="214"/>
      <c r="LWV51" s="214"/>
      <c r="LWW51" s="214"/>
      <c r="LWX51" s="214"/>
      <c r="LWY51" s="214"/>
      <c r="LWZ51" s="214"/>
      <c r="LXA51" s="214"/>
      <c r="LXB51" s="214"/>
      <c r="LXC51" s="214"/>
      <c r="LXD51" s="214"/>
      <c r="LXE51" s="214"/>
      <c r="LXF51" s="214"/>
      <c r="LXG51" s="214"/>
      <c r="LXH51" s="214"/>
      <c r="LXI51" s="214"/>
      <c r="LXJ51" s="214"/>
      <c r="LXK51" s="214"/>
      <c r="LXL51" s="214"/>
      <c r="LXM51" s="214"/>
      <c r="LXN51" s="214"/>
      <c r="LXO51" s="214"/>
      <c r="LXP51" s="214"/>
      <c r="LXQ51" s="214"/>
      <c r="LXR51" s="214"/>
      <c r="LXS51" s="214"/>
      <c r="LXT51" s="214"/>
      <c r="LXU51" s="214"/>
      <c r="LXV51" s="214"/>
      <c r="LXW51" s="214"/>
      <c r="LXX51" s="214"/>
      <c r="LXY51" s="214"/>
      <c r="LXZ51" s="214"/>
      <c r="LYA51" s="214"/>
      <c r="LYB51" s="214"/>
      <c r="LYC51" s="214"/>
      <c r="LYD51" s="214"/>
      <c r="LYE51" s="214"/>
      <c r="LYF51" s="214"/>
      <c r="LYG51" s="214"/>
      <c r="LYH51" s="214"/>
      <c r="LYI51" s="214"/>
      <c r="LYJ51" s="214"/>
      <c r="LYK51" s="214"/>
      <c r="LYL51" s="214"/>
      <c r="LYM51" s="214"/>
      <c r="LYN51" s="214"/>
      <c r="LYO51" s="214"/>
      <c r="LYP51" s="214"/>
      <c r="LYQ51" s="214"/>
      <c r="LYR51" s="214"/>
      <c r="LYS51" s="214"/>
      <c r="LYT51" s="214"/>
      <c r="LYU51" s="214"/>
      <c r="LYV51" s="214"/>
      <c r="LYW51" s="214"/>
      <c r="LYX51" s="214"/>
      <c r="LYY51" s="214"/>
      <c r="LYZ51" s="214"/>
      <c r="LZA51" s="214"/>
      <c r="LZB51" s="214"/>
      <c r="LZC51" s="214"/>
      <c r="LZD51" s="214"/>
      <c r="LZE51" s="214"/>
      <c r="LZF51" s="214"/>
      <c r="LZG51" s="214"/>
      <c r="LZH51" s="214"/>
      <c r="LZI51" s="214"/>
      <c r="LZJ51" s="214"/>
      <c r="LZK51" s="214"/>
      <c r="LZL51" s="214"/>
      <c r="LZM51" s="214"/>
      <c r="LZN51" s="214"/>
      <c r="LZO51" s="214"/>
      <c r="LZP51" s="214"/>
      <c r="LZQ51" s="214"/>
      <c r="LZR51" s="214"/>
      <c r="LZS51" s="214"/>
      <c r="LZT51" s="214"/>
      <c r="LZU51" s="214"/>
      <c r="LZV51" s="214"/>
      <c r="LZW51" s="214"/>
      <c r="LZX51" s="214"/>
      <c r="LZY51" s="214"/>
      <c r="LZZ51" s="214"/>
      <c r="MAA51" s="214"/>
      <c r="MAB51" s="214"/>
      <c r="MAC51" s="214"/>
      <c r="MAD51" s="214"/>
      <c r="MAE51" s="214"/>
      <c r="MAF51" s="214"/>
      <c r="MAG51" s="214"/>
      <c r="MAH51" s="214"/>
      <c r="MAI51" s="214"/>
      <c r="MAJ51" s="214"/>
      <c r="MAK51" s="214"/>
      <c r="MAL51" s="214"/>
      <c r="MAM51" s="214"/>
      <c r="MAN51" s="214"/>
      <c r="MAO51" s="214"/>
      <c r="MAP51" s="214"/>
      <c r="MAQ51" s="214"/>
      <c r="MAR51" s="214"/>
      <c r="MAS51" s="214"/>
      <c r="MAT51" s="214"/>
      <c r="MAU51" s="214"/>
      <c r="MAV51" s="214"/>
      <c r="MAW51" s="214"/>
      <c r="MAX51" s="214"/>
      <c r="MAY51" s="214"/>
      <c r="MAZ51" s="214"/>
      <c r="MBA51" s="214"/>
      <c r="MBB51" s="214"/>
      <c r="MBC51" s="214"/>
      <c r="MBD51" s="214"/>
      <c r="MBE51" s="214"/>
      <c r="MBF51" s="214"/>
      <c r="MBG51" s="214"/>
      <c r="MBH51" s="214"/>
      <c r="MBI51" s="214"/>
      <c r="MBJ51" s="214"/>
      <c r="MBK51" s="214"/>
      <c r="MBL51" s="214"/>
      <c r="MBM51" s="214"/>
      <c r="MBN51" s="214"/>
      <c r="MBO51" s="214"/>
      <c r="MBP51" s="214"/>
      <c r="MBQ51" s="214"/>
      <c r="MBR51" s="214"/>
      <c r="MBS51" s="214"/>
      <c r="MBT51" s="214"/>
      <c r="MBU51" s="214"/>
      <c r="MBV51" s="214"/>
      <c r="MBW51" s="214"/>
      <c r="MBX51" s="214"/>
      <c r="MBY51" s="214"/>
      <c r="MBZ51" s="214"/>
      <c r="MCA51" s="214"/>
      <c r="MCB51" s="214"/>
      <c r="MCC51" s="214"/>
      <c r="MCD51" s="214"/>
      <c r="MCE51" s="214"/>
      <c r="MCF51" s="214"/>
      <c r="MCG51" s="214"/>
      <c r="MCH51" s="214"/>
      <c r="MCI51" s="214"/>
      <c r="MCJ51" s="214"/>
      <c r="MCK51" s="214"/>
      <c r="MCL51" s="214"/>
      <c r="MCM51" s="214"/>
      <c r="MCN51" s="214"/>
      <c r="MCO51" s="214"/>
      <c r="MCP51" s="214"/>
      <c r="MCQ51" s="214"/>
      <c r="MCR51" s="214"/>
      <c r="MCS51" s="214"/>
      <c r="MCT51" s="214"/>
      <c r="MCU51" s="214"/>
      <c r="MCV51" s="214"/>
      <c r="MCW51" s="214"/>
      <c r="MCX51" s="214"/>
      <c r="MCY51" s="214"/>
      <c r="MCZ51" s="214"/>
      <c r="MDA51" s="214"/>
      <c r="MDB51" s="214"/>
      <c r="MDC51" s="214"/>
      <c r="MDD51" s="214"/>
      <c r="MDE51" s="214"/>
      <c r="MDF51" s="214"/>
      <c r="MDG51" s="214"/>
      <c r="MDH51" s="214"/>
      <c r="MDI51" s="214"/>
      <c r="MDJ51" s="214"/>
      <c r="MDK51" s="214"/>
      <c r="MDL51" s="214"/>
      <c r="MDM51" s="214"/>
      <c r="MDN51" s="214"/>
      <c r="MDO51" s="214"/>
      <c r="MDP51" s="214"/>
      <c r="MDQ51" s="214"/>
      <c r="MDR51" s="214"/>
      <c r="MDS51" s="214"/>
      <c r="MDT51" s="214"/>
      <c r="MDU51" s="214"/>
      <c r="MDV51" s="214"/>
      <c r="MDW51" s="214"/>
      <c r="MDX51" s="214"/>
      <c r="MDY51" s="214"/>
      <c r="MDZ51" s="214"/>
      <c r="MEA51" s="214"/>
      <c r="MEB51" s="214"/>
      <c r="MEC51" s="214"/>
      <c r="MED51" s="214"/>
      <c r="MEE51" s="214"/>
      <c r="MEF51" s="214"/>
      <c r="MEG51" s="214"/>
      <c r="MEH51" s="214"/>
      <c r="MEI51" s="214"/>
      <c r="MEJ51" s="214"/>
      <c r="MEK51" s="214"/>
      <c r="MEL51" s="214"/>
      <c r="MEM51" s="214"/>
      <c r="MEN51" s="214"/>
      <c r="MEO51" s="214"/>
      <c r="MEP51" s="214"/>
      <c r="MEQ51" s="214"/>
      <c r="MER51" s="214"/>
      <c r="MES51" s="214"/>
      <c r="MET51" s="214"/>
      <c r="MEU51" s="214"/>
      <c r="MEV51" s="214"/>
      <c r="MEW51" s="214"/>
      <c r="MEX51" s="214"/>
      <c r="MEY51" s="214"/>
      <c r="MEZ51" s="214"/>
      <c r="MFA51" s="214"/>
      <c r="MFB51" s="214"/>
      <c r="MFC51" s="214"/>
      <c r="MFD51" s="214"/>
      <c r="MFE51" s="214"/>
      <c r="MFF51" s="214"/>
      <c r="MFG51" s="214"/>
      <c r="MFH51" s="214"/>
      <c r="MFI51" s="214"/>
      <c r="MFJ51" s="214"/>
      <c r="MFK51" s="214"/>
      <c r="MFL51" s="214"/>
      <c r="MFM51" s="214"/>
      <c r="MFN51" s="214"/>
      <c r="MFO51" s="214"/>
      <c r="MFP51" s="214"/>
      <c r="MFQ51" s="214"/>
      <c r="MFR51" s="214"/>
      <c r="MFS51" s="214"/>
      <c r="MFT51" s="214"/>
      <c r="MFU51" s="214"/>
      <c r="MFV51" s="214"/>
      <c r="MFW51" s="214"/>
      <c r="MFX51" s="214"/>
      <c r="MFY51" s="214"/>
      <c r="MFZ51" s="214"/>
      <c r="MGA51" s="214"/>
      <c r="MGB51" s="214"/>
      <c r="MGC51" s="214"/>
      <c r="MGD51" s="214"/>
      <c r="MGE51" s="214"/>
      <c r="MGF51" s="214"/>
      <c r="MGG51" s="214"/>
      <c r="MGH51" s="214"/>
      <c r="MGI51" s="214"/>
      <c r="MGJ51" s="214"/>
      <c r="MGK51" s="214"/>
      <c r="MGL51" s="214"/>
      <c r="MGM51" s="214"/>
      <c r="MGN51" s="214"/>
      <c r="MGO51" s="214"/>
      <c r="MGP51" s="214"/>
      <c r="MGQ51" s="214"/>
      <c r="MGR51" s="214"/>
      <c r="MGS51" s="214"/>
      <c r="MGT51" s="214"/>
      <c r="MGU51" s="214"/>
      <c r="MGV51" s="214"/>
      <c r="MGW51" s="214"/>
      <c r="MGX51" s="214"/>
      <c r="MGY51" s="214"/>
      <c r="MGZ51" s="214"/>
      <c r="MHA51" s="214"/>
      <c r="MHB51" s="214"/>
      <c r="MHC51" s="214"/>
      <c r="MHD51" s="214"/>
      <c r="MHE51" s="214"/>
      <c r="MHF51" s="214"/>
      <c r="MHG51" s="214"/>
      <c r="MHH51" s="214"/>
      <c r="MHI51" s="214"/>
      <c r="MHJ51" s="214"/>
      <c r="MHK51" s="214"/>
      <c r="MHL51" s="214"/>
      <c r="MHM51" s="214"/>
      <c r="MHN51" s="214"/>
      <c r="MHO51" s="214"/>
      <c r="MHP51" s="214"/>
      <c r="MHQ51" s="214"/>
      <c r="MHR51" s="214"/>
      <c r="MHS51" s="214"/>
      <c r="MHT51" s="214"/>
      <c r="MHU51" s="214"/>
      <c r="MHV51" s="214"/>
      <c r="MHW51" s="214"/>
      <c r="MHX51" s="214"/>
      <c r="MHY51" s="214"/>
      <c r="MHZ51" s="214"/>
      <c r="MIA51" s="214"/>
      <c r="MIB51" s="214"/>
      <c r="MIC51" s="214"/>
      <c r="MID51" s="214"/>
      <c r="MIE51" s="214"/>
      <c r="MIF51" s="214"/>
      <c r="MIG51" s="214"/>
      <c r="MIH51" s="214"/>
      <c r="MII51" s="214"/>
      <c r="MIJ51" s="214"/>
      <c r="MIK51" s="214"/>
      <c r="MIL51" s="214"/>
      <c r="MIM51" s="214"/>
      <c r="MIN51" s="214"/>
      <c r="MIO51" s="214"/>
      <c r="MIP51" s="214"/>
      <c r="MIQ51" s="214"/>
      <c r="MIR51" s="214"/>
      <c r="MIS51" s="214"/>
      <c r="MIT51" s="214"/>
      <c r="MIU51" s="214"/>
      <c r="MIV51" s="214"/>
      <c r="MIW51" s="214"/>
      <c r="MIX51" s="214"/>
      <c r="MIY51" s="214"/>
      <c r="MIZ51" s="214"/>
      <c r="MJA51" s="214"/>
      <c r="MJB51" s="214"/>
      <c r="MJC51" s="214"/>
      <c r="MJD51" s="214"/>
      <c r="MJE51" s="214"/>
      <c r="MJF51" s="214"/>
      <c r="MJG51" s="214"/>
      <c r="MJH51" s="214"/>
      <c r="MJI51" s="214"/>
      <c r="MJJ51" s="214"/>
      <c r="MJK51" s="214"/>
      <c r="MJL51" s="214"/>
      <c r="MJM51" s="214"/>
      <c r="MJN51" s="214"/>
      <c r="MJO51" s="214"/>
      <c r="MJP51" s="214"/>
      <c r="MJQ51" s="214"/>
      <c r="MJR51" s="214"/>
      <c r="MJS51" s="214"/>
      <c r="MJT51" s="214"/>
      <c r="MJU51" s="214"/>
      <c r="MJV51" s="214"/>
      <c r="MJW51" s="214"/>
      <c r="MJX51" s="214"/>
      <c r="MJY51" s="214"/>
      <c r="MJZ51" s="214"/>
      <c r="MKA51" s="214"/>
      <c r="MKB51" s="214"/>
      <c r="MKC51" s="214"/>
      <c r="MKD51" s="214"/>
      <c r="MKE51" s="214"/>
      <c r="MKF51" s="214"/>
      <c r="MKG51" s="214"/>
      <c r="MKH51" s="214"/>
      <c r="MKI51" s="214"/>
      <c r="MKJ51" s="214"/>
      <c r="MKK51" s="214"/>
      <c r="MKL51" s="214"/>
      <c r="MKM51" s="214"/>
      <c r="MKN51" s="214"/>
      <c r="MKO51" s="214"/>
      <c r="MKP51" s="214"/>
      <c r="MKQ51" s="214"/>
      <c r="MKR51" s="214"/>
      <c r="MKS51" s="214"/>
      <c r="MKT51" s="214"/>
      <c r="MKU51" s="214"/>
      <c r="MKV51" s="214"/>
      <c r="MKW51" s="214"/>
      <c r="MKX51" s="214"/>
      <c r="MKY51" s="214"/>
      <c r="MKZ51" s="214"/>
      <c r="MLA51" s="214"/>
      <c r="MLB51" s="214"/>
      <c r="MLC51" s="214"/>
      <c r="MLD51" s="214"/>
      <c r="MLE51" s="214"/>
      <c r="MLF51" s="214"/>
      <c r="MLG51" s="214"/>
      <c r="MLH51" s="214"/>
      <c r="MLI51" s="214"/>
      <c r="MLJ51" s="214"/>
      <c r="MLK51" s="214"/>
      <c r="MLL51" s="214"/>
      <c r="MLM51" s="214"/>
      <c r="MLN51" s="214"/>
      <c r="MLO51" s="214"/>
      <c r="MLP51" s="214"/>
      <c r="MLQ51" s="214"/>
      <c r="MLR51" s="214"/>
      <c r="MLS51" s="214"/>
      <c r="MLT51" s="214"/>
      <c r="MLU51" s="214"/>
      <c r="MLV51" s="214"/>
      <c r="MLW51" s="214"/>
      <c r="MLX51" s="214"/>
      <c r="MLY51" s="214"/>
      <c r="MLZ51" s="214"/>
      <c r="MMA51" s="214"/>
      <c r="MMB51" s="214"/>
      <c r="MMC51" s="214"/>
      <c r="MMD51" s="214"/>
      <c r="MME51" s="214"/>
      <c r="MMF51" s="214"/>
      <c r="MMG51" s="214"/>
      <c r="MMH51" s="214"/>
      <c r="MMI51" s="214"/>
      <c r="MMJ51" s="214"/>
      <c r="MMK51" s="214"/>
      <c r="MML51" s="214"/>
      <c r="MMM51" s="214"/>
      <c r="MMN51" s="214"/>
      <c r="MMO51" s="214"/>
      <c r="MMP51" s="214"/>
      <c r="MMQ51" s="214"/>
      <c r="MMR51" s="214"/>
      <c r="MMS51" s="214"/>
      <c r="MMT51" s="214"/>
      <c r="MMU51" s="214"/>
      <c r="MMV51" s="214"/>
      <c r="MMW51" s="214"/>
      <c r="MMX51" s="214"/>
      <c r="MMY51" s="214"/>
      <c r="MMZ51" s="214"/>
      <c r="MNA51" s="214"/>
      <c r="MNB51" s="214"/>
      <c r="MNC51" s="214"/>
      <c r="MND51" s="214"/>
      <c r="MNE51" s="214"/>
      <c r="MNF51" s="214"/>
      <c r="MNG51" s="214"/>
      <c r="MNH51" s="214"/>
      <c r="MNI51" s="214"/>
      <c r="MNJ51" s="214"/>
      <c r="MNK51" s="214"/>
      <c r="MNL51" s="214"/>
      <c r="MNM51" s="214"/>
      <c r="MNN51" s="214"/>
      <c r="MNO51" s="214"/>
      <c r="MNP51" s="214"/>
      <c r="MNQ51" s="214"/>
      <c r="MNR51" s="214"/>
      <c r="MNS51" s="214"/>
      <c r="MNT51" s="214"/>
      <c r="MNU51" s="214"/>
      <c r="MNV51" s="214"/>
      <c r="MNW51" s="214"/>
      <c r="MNX51" s="214"/>
      <c r="MNY51" s="214"/>
      <c r="MNZ51" s="214"/>
      <c r="MOA51" s="214"/>
      <c r="MOB51" s="214"/>
      <c r="MOC51" s="214"/>
      <c r="MOD51" s="214"/>
      <c r="MOE51" s="214"/>
      <c r="MOF51" s="214"/>
      <c r="MOG51" s="214"/>
      <c r="MOH51" s="214"/>
      <c r="MOI51" s="214"/>
      <c r="MOJ51" s="214"/>
      <c r="MOK51" s="214"/>
      <c r="MOL51" s="214"/>
      <c r="MOM51" s="214"/>
      <c r="MON51" s="214"/>
      <c r="MOO51" s="214"/>
      <c r="MOP51" s="214"/>
      <c r="MOQ51" s="214"/>
      <c r="MOR51" s="214"/>
      <c r="MOS51" s="214"/>
      <c r="MOT51" s="214"/>
      <c r="MOU51" s="214"/>
      <c r="MOV51" s="214"/>
      <c r="MOW51" s="214"/>
      <c r="MOX51" s="214"/>
      <c r="MOY51" s="214"/>
      <c r="MOZ51" s="214"/>
      <c r="MPA51" s="214"/>
      <c r="MPB51" s="214"/>
      <c r="MPC51" s="214"/>
      <c r="MPD51" s="214"/>
      <c r="MPE51" s="214"/>
      <c r="MPF51" s="214"/>
      <c r="MPG51" s="214"/>
      <c r="MPH51" s="214"/>
      <c r="MPI51" s="214"/>
      <c r="MPJ51" s="214"/>
      <c r="MPK51" s="214"/>
      <c r="MPL51" s="214"/>
      <c r="MPM51" s="214"/>
      <c r="MPN51" s="214"/>
      <c r="MPO51" s="214"/>
      <c r="MPP51" s="214"/>
      <c r="MPQ51" s="214"/>
      <c r="MPR51" s="214"/>
      <c r="MPS51" s="214"/>
      <c r="MPT51" s="214"/>
      <c r="MPU51" s="214"/>
      <c r="MPV51" s="214"/>
      <c r="MPW51" s="214"/>
      <c r="MPX51" s="214"/>
      <c r="MPY51" s="214"/>
      <c r="MPZ51" s="214"/>
      <c r="MQA51" s="214"/>
      <c r="MQB51" s="214"/>
      <c r="MQC51" s="214"/>
      <c r="MQD51" s="214"/>
      <c r="MQE51" s="214"/>
      <c r="MQF51" s="214"/>
      <c r="MQG51" s="214"/>
      <c r="MQH51" s="214"/>
      <c r="MQI51" s="214"/>
      <c r="MQJ51" s="214"/>
      <c r="MQK51" s="214"/>
      <c r="MQL51" s="214"/>
      <c r="MQM51" s="214"/>
      <c r="MQN51" s="214"/>
      <c r="MQO51" s="214"/>
      <c r="MQP51" s="214"/>
      <c r="MQQ51" s="214"/>
      <c r="MQR51" s="214"/>
      <c r="MQS51" s="214"/>
      <c r="MQT51" s="214"/>
      <c r="MQU51" s="214"/>
      <c r="MQV51" s="214"/>
      <c r="MQW51" s="214"/>
      <c r="MQX51" s="214"/>
      <c r="MQY51" s="214"/>
      <c r="MQZ51" s="214"/>
      <c r="MRA51" s="214"/>
      <c r="MRB51" s="214"/>
      <c r="MRC51" s="214"/>
      <c r="MRD51" s="214"/>
      <c r="MRE51" s="214"/>
      <c r="MRF51" s="214"/>
      <c r="MRG51" s="214"/>
      <c r="MRH51" s="214"/>
      <c r="MRI51" s="214"/>
      <c r="MRJ51" s="214"/>
      <c r="MRK51" s="214"/>
      <c r="MRL51" s="214"/>
      <c r="MRM51" s="214"/>
      <c r="MRN51" s="214"/>
      <c r="MRO51" s="214"/>
      <c r="MRP51" s="214"/>
      <c r="MRQ51" s="214"/>
      <c r="MRR51" s="214"/>
      <c r="MRS51" s="214"/>
      <c r="MRT51" s="214"/>
      <c r="MRU51" s="214"/>
      <c r="MRV51" s="214"/>
      <c r="MRW51" s="214"/>
      <c r="MRX51" s="214"/>
      <c r="MRY51" s="214"/>
      <c r="MRZ51" s="214"/>
      <c r="MSA51" s="214"/>
      <c r="MSB51" s="214"/>
      <c r="MSC51" s="214"/>
      <c r="MSD51" s="214"/>
      <c r="MSE51" s="214"/>
      <c r="MSF51" s="214"/>
      <c r="MSG51" s="214"/>
      <c r="MSH51" s="214"/>
      <c r="MSI51" s="214"/>
      <c r="MSJ51" s="214"/>
      <c r="MSK51" s="214"/>
      <c r="MSL51" s="214"/>
      <c r="MSM51" s="214"/>
      <c r="MSN51" s="214"/>
      <c r="MSO51" s="214"/>
      <c r="MSP51" s="214"/>
      <c r="MSQ51" s="214"/>
      <c r="MSR51" s="214"/>
      <c r="MSS51" s="214"/>
      <c r="MST51" s="214"/>
      <c r="MSU51" s="214"/>
      <c r="MSV51" s="214"/>
      <c r="MSW51" s="214"/>
      <c r="MSX51" s="214"/>
      <c r="MSY51" s="214"/>
      <c r="MSZ51" s="214"/>
      <c r="MTA51" s="214"/>
      <c r="MTB51" s="214"/>
      <c r="MTC51" s="214"/>
      <c r="MTD51" s="214"/>
      <c r="MTE51" s="214"/>
      <c r="MTF51" s="214"/>
      <c r="MTG51" s="214"/>
      <c r="MTH51" s="214"/>
      <c r="MTI51" s="214"/>
      <c r="MTJ51" s="214"/>
      <c r="MTK51" s="214"/>
      <c r="MTL51" s="214"/>
      <c r="MTM51" s="214"/>
      <c r="MTN51" s="214"/>
      <c r="MTO51" s="214"/>
      <c r="MTP51" s="214"/>
      <c r="MTQ51" s="214"/>
      <c r="MTR51" s="214"/>
      <c r="MTS51" s="214"/>
      <c r="MTT51" s="214"/>
      <c r="MTU51" s="214"/>
      <c r="MTV51" s="214"/>
      <c r="MTW51" s="214"/>
      <c r="MTX51" s="214"/>
      <c r="MTY51" s="214"/>
      <c r="MTZ51" s="214"/>
      <c r="MUA51" s="214"/>
      <c r="MUB51" s="214"/>
      <c r="MUC51" s="214"/>
      <c r="MUD51" s="214"/>
      <c r="MUE51" s="214"/>
      <c r="MUF51" s="214"/>
      <c r="MUG51" s="214"/>
      <c r="MUH51" s="214"/>
      <c r="MUI51" s="214"/>
      <c r="MUJ51" s="214"/>
      <c r="MUK51" s="214"/>
      <c r="MUL51" s="214"/>
      <c r="MUM51" s="214"/>
      <c r="MUN51" s="214"/>
      <c r="MUO51" s="214"/>
      <c r="MUP51" s="214"/>
      <c r="MUQ51" s="214"/>
      <c r="MUR51" s="214"/>
      <c r="MUS51" s="214"/>
      <c r="MUT51" s="214"/>
      <c r="MUU51" s="214"/>
      <c r="MUV51" s="214"/>
      <c r="MUW51" s="214"/>
      <c r="MUX51" s="214"/>
      <c r="MUY51" s="214"/>
      <c r="MUZ51" s="214"/>
      <c r="MVA51" s="214"/>
      <c r="MVB51" s="214"/>
      <c r="MVC51" s="214"/>
      <c r="MVD51" s="214"/>
      <c r="MVE51" s="214"/>
      <c r="MVF51" s="214"/>
      <c r="MVG51" s="214"/>
      <c r="MVH51" s="214"/>
      <c r="MVI51" s="214"/>
      <c r="MVJ51" s="214"/>
      <c r="MVK51" s="214"/>
      <c r="MVL51" s="214"/>
      <c r="MVM51" s="214"/>
      <c r="MVN51" s="214"/>
      <c r="MVO51" s="214"/>
      <c r="MVP51" s="214"/>
      <c r="MVQ51" s="214"/>
      <c r="MVR51" s="214"/>
      <c r="MVS51" s="214"/>
      <c r="MVT51" s="214"/>
      <c r="MVU51" s="214"/>
      <c r="MVV51" s="214"/>
      <c r="MVW51" s="214"/>
      <c r="MVX51" s="214"/>
      <c r="MVY51" s="214"/>
      <c r="MVZ51" s="214"/>
      <c r="MWA51" s="214"/>
      <c r="MWB51" s="214"/>
      <c r="MWC51" s="214"/>
      <c r="MWD51" s="214"/>
      <c r="MWE51" s="214"/>
      <c r="MWF51" s="214"/>
      <c r="MWG51" s="214"/>
      <c r="MWH51" s="214"/>
      <c r="MWI51" s="214"/>
      <c r="MWJ51" s="214"/>
      <c r="MWK51" s="214"/>
      <c r="MWL51" s="214"/>
      <c r="MWM51" s="214"/>
      <c r="MWN51" s="214"/>
      <c r="MWO51" s="214"/>
      <c r="MWP51" s="214"/>
      <c r="MWQ51" s="214"/>
      <c r="MWR51" s="214"/>
      <c r="MWS51" s="214"/>
      <c r="MWT51" s="214"/>
      <c r="MWU51" s="214"/>
      <c r="MWV51" s="214"/>
      <c r="MWW51" s="214"/>
      <c r="MWX51" s="214"/>
      <c r="MWY51" s="214"/>
      <c r="MWZ51" s="214"/>
      <c r="MXA51" s="214"/>
      <c r="MXB51" s="214"/>
      <c r="MXC51" s="214"/>
      <c r="MXD51" s="214"/>
      <c r="MXE51" s="214"/>
      <c r="MXF51" s="214"/>
      <c r="MXG51" s="214"/>
      <c r="MXH51" s="214"/>
      <c r="MXI51" s="214"/>
      <c r="MXJ51" s="214"/>
      <c r="MXK51" s="214"/>
      <c r="MXL51" s="214"/>
      <c r="MXM51" s="214"/>
      <c r="MXN51" s="214"/>
      <c r="MXO51" s="214"/>
      <c r="MXP51" s="214"/>
      <c r="MXQ51" s="214"/>
      <c r="MXR51" s="214"/>
      <c r="MXS51" s="214"/>
      <c r="MXT51" s="214"/>
      <c r="MXU51" s="214"/>
      <c r="MXV51" s="214"/>
      <c r="MXW51" s="214"/>
      <c r="MXX51" s="214"/>
      <c r="MXY51" s="214"/>
      <c r="MXZ51" s="214"/>
      <c r="MYA51" s="214"/>
      <c r="MYB51" s="214"/>
      <c r="MYC51" s="214"/>
      <c r="MYD51" s="214"/>
      <c r="MYE51" s="214"/>
      <c r="MYF51" s="214"/>
      <c r="MYG51" s="214"/>
      <c r="MYH51" s="214"/>
      <c r="MYI51" s="214"/>
      <c r="MYJ51" s="214"/>
      <c r="MYK51" s="214"/>
      <c r="MYL51" s="214"/>
      <c r="MYM51" s="214"/>
      <c r="MYN51" s="214"/>
      <c r="MYO51" s="214"/>
      <c r="MYP51" s="214"/>
      <c r="MYQ51" s="214"/>
      <c r="MYR51" s="214"/>
      <c r="MYS51" s="214"/>
      <c r="MYT51" s="214"/>
      <c r="MYU51" s="214"/>
      <c r="MYV51" s="214"/>
      <c r="MYW51" s="214"/>
      <c r="MYX51" s="214"/>
      <c r="MYY51" s="214"/>
      <c r="MYZ51" s="214"/>
      <c r="MZA51" s="214"/>
      <c r="MZB51" s="214"/>
      <c r="MZC51" s="214"/>
      <c r="MZD51" s="214"/>
      <c r="MZE51" s="214"/>
      <c r="MZF51" s="214"/>
      <c r="MZG51" s="214"/>
      <c r="MZH51" s="214"/>
      <c r="MZI51" s="214"/>
      <c r="MZJ51" s="214"/>
      <c r="MZK51" s="214"/>
      <c r="MZL51" s="214"/>
      <c r="MZM51" s="214"/>
      <c r="MZN51" s="214"/>
      <c r="MZO51" s="214"/>
      <c r="MZP51" s="214"/>
      <c r="MZQ51" s="214"/>
      <c r="MZR51" s="214"/>
      <c r="MZS51" s="214"/>
      <c r="MZT51" s="214"/>
      <c r="MZU51" s="214"/>
      <c r="MZV51" s="214"/>
      <c r="MZW51" s="214"/>
      <c r="MZX51" s="214"/>
      <c r="MZY51" s="214"/>
      <c r="MZZ51" s="214"/>
      <c r="NAA51" s="214"/>
      <c r="NAB51" s="214"/>
      <c r="NAC51" s="214"/>
      <c r="NAD51" s="214"/>
      <c r="NAE51" s="214"/>
      <c r="NAF51" s="214"/>
      <c r="NAG51" s="214"/>
      <c r="NAH51" s="214"/>
      <c r="NAI51" s="214"/>
      <c r="NAJ51" s="214"/>
      <c r="NAK51" s="214"/>
      <c r="NAL51" s="214"/>
      <c r="NAM51" s="214"/>
      <c r="NAN51" s="214"/>
      <c r="NAO51" s="214"/>
      <c r="NAP51" s="214"/>
      <c r="NAQ51" s="214"/>
      <c r="NAR51" s="214"/>
      <c r="NAS51" s="214"/>
      <c r="NAT51" s="214"/>
      <c r="NAU51" s="214"/>
      <c r="NAV51" s="214"/>
      <c r="NAW51" s="214"/>
      <c r="NAX51" s="214"/>
      <c r="NAY51" s="214"/>
      <c r="NAZ51" s="214"/>
      <c r="NBA51" s="214"/>
      <c r="NBB51" s="214"/>
      <c r="NBC51" s="214"/>
      <c r="NBD51" s="214"/>
      <c r="NBE51" s="214"/>
      <c r="NBF51" s="214"/>
      <c r="NBG51" s="214"/>
      <c r="NBH51" s="214"/>
      <c r="NBI51" s="214"/>
      <c r="NBJ51" s="214"/>
      <c r="NBK51" s="214"/>
      <c r="NBL51" s="214"/>
      <c r="NBM51" s="214"/>
      <c r="NBN51" s="214"/>
      <c r="NBO51" s="214"/>
      <c r="NBP51" s="214"/>
      <c r="NBQ51" s="214"/>
      <c r="NBR51" s="214"/>
      <c r="NBS51" s="214"/>
      <c r="NBT51" s="214"/>
      <c r="NBU51" s="214"/>
      <c r="NBV51" s="214"/>
      <c r="NBW51" s="214"/>
      <c r="NBX51" s="214"/>
      <c r="NBY51" s="214"/>
      <c r="NBZ51" s="214"/>
      <c r="NCA51" s="214"/>
      <c r="NCB51" s="214"/>
      <c r="NCC51" s="214"/>
      <c r="NCD51" s="214"/>
      <c r="NCE51" s="214"/>
      <c r="NCF51" s="214"/>
      <c r="NCG51" s="214"/>
      <c r="NCH51" s="214"/>
      <c r="NCI51" s="214"/>
      <c r="NCJ51" s="214"/>
      <c r="NCK51" s="214"/>
      <c r="NCL51" s="214"/>
      <c r="NCM51" s="214"/>
      <c r="NCN51" s="214"/>
      <c r="NCO51" s="214"/>
      <c r="NCP51" s="214"/>
      <c r="NCQ51" s="214"/>
      <c r="NCR51" s="214"/>
      <c r="NCS51" s="214"/>
      <c r="NCT51" s="214"/>
      <c r="NCU51" s="214"/>
      <c r="NCV51" s="214"/>
      <c r="NCW51" s="214"/>
      <c r="NCX51" s="214"/>
      <c r="NCY51" s="214"/>
      <c r="NCZ51" s="214"/>
      <c r="NDA51" s="214"/>
      <c r="NDB51" s="214"/>
      <c r="NDC51" s="214"/>
      <c r="NDD51" s="214"/>
      <c r="NDE51" s="214"/>
      <c r="NDF51" s="214"/>
      <c r="NDG51" s="214"/>
      <c r="NDH51" s="214"/>
      <c r="NDI51" s="214"/>
      <c r="NDJ51" s="214"/>
      <c r="NDK51" s="214"/>
      <c r="NDL51" s="214"/>
      <c r="NDM51" s="214"/>
      <c r="NDN51" s="214"/>
      <c r="NDO51" s="214"/>
      <c r="NDP51" s="214"/>
      <c r="NDQ51" s="214"/>
      <c r="NDR51" s="214"/>
      <c r="NDS51" s="214"/>
      <c r="NDT51" s="214"/>
      <c r="NDU51" s="214"/>
      <c r="NDV51" s="214"/>
      <c r="NDW51" s="214"/>
      <c r="NDX51" s="214"/>
      <c r="NDY51" s="214"/>
      <c r="NDZ51" s="214"/>
      <c r="NEA51" s="214"/>
      <c r="NEB51" s="214"/>
      <c r="NEC51" s="214"/>
      <c r="NED51" s="214"/>
      <c r="NEE51" s="214"/>
      <c r="NEF51" s="214"/>
      <c r="NEG51" s="214"/>
      <c r="NEH51" s="214"/>
      <c r="NEI51" s="214"/>
      <c r="NEJ51" s="214"/>
      <c r="NEK51" s="214"/>
      <c r="NEL51" s="214"/>
      <c r="NEM51" s="214"/>
      <c r="NEN51" s="214"/>
      <c r="NEO51" s="214"/>
      <c r="NEP51" s="214"/>
      <c r="NEQ51" s="214"/>
      <c r="NER51" s="214"/>
      <c r="NES51" s="214"/>
      <c r="NET51" s="214"/>
      <c r="NEU51" s="214"/>
      <c r="NEV51" s="214"/>
      <c r="NEW51" s="214"/>
      <c r="NEX51" s="214"/>
      <c r="NEY51" s="214"/>
      <c r="NEZ51" s="214"/>
      <c r="NFA51" s="214"/>
      <c r="NFB51" s="214"/>
      <c r="NFC51" s="214"/>
      <c r="NFD51" s="214"/>
      <c r="NFE51" s="214"/>
      <c r="NFF51" s="214"/>
      <c r="NFG51" s="214"/>
      <c r="NFH51" s="214"/>
      <c r="NFI51" s="214"/>
      <c r="NFJ51" s="214"/>
      <c r="NFK51" s="214"/>
      <c r="NFL51" s="214"/>
      <c r="NFM51" s="214"/>
      <c r="NFN51" s="214"/>
      <c r="NFO51" s="214"/>
      <c r="NFP51" s="214"/>
      <c r="NFQ51" s="214"/>
      <c r="NFR51" s="214"/>
      <c r="NFS51" s="214"/>
      <c r="NFT51" s="214"/>
      <c r="NFU51" s="214"/>
      <c r="NFV51" s="214"/>
      <c r="NFW51" s="214"/>
      <c r="NFX51" s="214"/>
      <c r="NFY51" s="214"/>
      <c r="NFZ51" s="214"/>
      <c r="NGA51" s="214"/>
      <c r="NGB51" s="214"/>
      <c r="NGC51" s="214"/>
      <c r="NGD51" s="214"/>
      <c r="NGE51" s="214"/>
      <c r="NGF51" s="214"/>
      <c r="NGG51" s="214"/>
      <c r="NGH51" s="214"/>
      <c r="NGI51" s="214"/>
      <c r="NGJ51" s="214"/>
      <c r="NGK51" s="214"/>
      <c r="NGL51" s="214"/>
      <c r="NGM51" s="214"/>
      <c r="NGN51" s="214"/>
      <c r="NGO51" s="214"/>
      <c r="NGP51" s="214"/>
      <c r="NGQ51" s="214"/>
      <c r="NGR51" s="214"/>
      <c r="NGS51" s="214"/>
      <c r="NGT51" s="214"/>
      <c r="NGU51" s="214"/>
      <c r="NGV51" s="214"/>
      <c r="NGW51" s="214"/>
      <c r="NGX51" s="214"/>
      <c r="NGY51" s="214"/>
      <c r="NGZ51" s="214"/>
      <c r="NHA51" s="214"/>
      <c r="NHB51" s="214"/>
      <c r="NHC51" s="214"/>
      <c r="NHD51" s="214"/>
      <c r="NHE51" s="214"/>
      <c r="NHF51" s="214"/>
      <c r="NHG51" s="214"/>
      <c r="NHH51" s="214"/>
      <c r="NHI51" s="214"/>
      <c r="NHJ51" s="214"/>
      <c r="NHK51" s="214"/>
      <c r="NHL51" s="214"/>
      <c r="NHM51" s="214"/>
      <c r="NHN51" s="214"/>
      <c r="NHO51" s="214"/>
      <c r="NHP51" s="214"/>
      <c r="NHQ51" s="214"/>
      <c r="NHR51" s="214"/>
      <c r="NHS51" s="214"/>
      <c r="NHT51" s="214"/>
      <c r="NHU51" s="214"/>
      <c r="NHV51" s="214"/>
      <c r="NHW51" s="214"/>
      <c r="NHX51" s="214"/>
      <c r="NHY51" s="214"/>
      <c r="NHZ51" s="214"/>
      <c r="NIA51" s="214"/>
      <c r="NIB51" s="214"/>
      <c r="NIC51" s="214"/>
      <c r="NID51" s="214"/>
      <c r="NIE51" s="214"/>
      <c r="NIF51" s="214"/>
      <c r="NIG51" s="214"/>
      <c r="NIH51" s="214"/>
      <c r="NII51" s="214"/>
      <c r="NIJ51" s="214"/>
      <c r="NIK51" s="214"/>
      <c r="NIL51" s="214"/>
      <c r="NIM51" s="214"/>
      <c r="NIN51" s="214"/>
      <c r="NIO51" s="214"/>
      <c r="NIP51" s="214"/>
      <c r="NIQ51" s="214"/>
      <c r="NIR51" s="214"/>
      <c r="NIS51" s="214"/>
      <c r="NIT51" s="214"/>
      <c r="NIU51" s="214"/>
      <c r="NIV51" s="214"/>
      <c r="NIW51" s="214"/>
      <c r="NIX51" s="214"/>
      <c r="NIY51" s="214"/>
      <c r="NIZ51" s="214"/>
      <c r="NJA51" s="214"/>
      <c r="NJB51" s="214"/>
      <c r="NJC51" s="214"/>
      <c r="NJD51" s="214"/>
      <c r="NJE51" s="214"/>
      <c r="NJF51" s="214"/>
      <c r="NJG51" s="214"/>
      <c r="NJH51" s="214"/>
      <c r="NJI51" s="214"/>
      <c r="NJJ51" s="214"/>
      <c r="NJK51" s="214"/>
      <c r="NJL51" s="214"/>
      <c r="NJM51" s="214"/>
      <c r="NJN51" s="214"/>
      <c r="NJO51" s="214"/>
      <c r="NJP51" s="214"/>
      <c r="NJQ51" s="214"/>
      <c r="NJR51" s="214"/>
      <c r="NJS51" s="214"/>
      <c r="NJT51" s="214"/>
      <c r="NJU51" s="214"/>
      <c r="NJV51" s="214"/>
      <c r="NJW51" s="214"/>
      <c r="NJX51" s="214"/>
      <c r="NJY51" s="214"/>
      <c r="NJZ51" s="214"/>
      <c r="NKA51" s="214"/>
      <c r="NKB51" s="214"/>
      <c r="NKC51" s="214"/>
      <c r="NKD51" s="214"/>
      <c r="NKE51" s="214"/>
      <c r="NKF51" s="214"/>
      <c r="NKG51" s="214"/>
      <c r="NKH51" s="214"/>
      <c r="NKI51" s="214"/>
      <c r="NKJ51" s="214"/>
      <c r="NKK51" s="214"/>
      <c r="NKL51" s="214"/>
      <c r="NKM51" s="214"/>
      <c r="NKN51" s="214"/>
      <c r="NKO51" s="214"/>
      <c r="NKP51" s="214"/>
      <c r="NKQ51" s="214"/>
      <c r="NKR51" s="214"/>
      <c r="NKS51" s="214"/>
      <c r="NKT51" s="214"/>
      <c r="NKU51" s="214"/>
      <c r="NKV51" s="214"/>
      <c r="NKW51" s="214"/>
      <c r="NKX51" s="214"/>
      <c r="NKY51" s="214"/>
      <c r="NKZ51" s="214"/>
      <c r="NLA51" s="214"/>
      <c r="NLB51" s="214"/>
      <c r="NLC51" s="214"/>
      <c r="NLD51" s="214"/>
      <c r="NLE51" s="214"/>
      <c r="NLF51" s="214"/>
      <c r="NLG51" s="214"/>
      <c r="NLH51" s="214"/>
      <c r="NLI51" s="214"/>
      <c r="NLJ51" s="214"/>
      <c r="NLK51" s="214"/>
      <c r="NLL51" s="214"/>
      <c r="NLM51" s="214"/>
      <c r="NLN51" s="214"/>
      <c r="NLO51" s="214"/>
      <c r="NLP51" s="214"/>
      <c r="NLQ51" s="214"/>
      <c r="NLR51" s="214"/>
      <c r="NLS51" s="214"/>
      <c r="NLT51" s="214"/>
      <c r="NLU51" s="214"/>
      <c r="NLV51" s="214"/>
      <c r="NLW51" s="214"/>
      <c r="NLX51" s="214"/>
      <c r="NLY51" s="214"/>
      <c r="NLZ51" s="214"/>
      <c r="NMA51" s="214"/>
      <c r="NMB51" s="214"/>
      <c r="NMC51" s="214"/>
      <c r="NMD51" s="214"/>
      <c r="NME51" s="214"/>
      <c r="NMF51" s="214"/>
      <c r="NMG51" s="214"/>
      <c r="NMH51" s="214"/>
      <c r="NMI51" s="214"/>
      <c r="NMJ51" s="214"/>
      <c r="NMK51" s="214"/>
      <c r="NML51" s="214"/>
      <c r="NMM51" s="214"/>
      <c r="NMN51" s="214"/>
      <c r="NMO51" s="214"/>
      <c r="NMP51" s="214"/>
      <c r="NMQ51" s="214"/>
      <c r="NMR51" s="214"/>
      <c r="NMS51" s="214"/>
      <c r="NMT51" s="214"/>
      <c r="NMU51" s="214"/>
      <c r="NMV51" s="214"/>
      <c r="NMW51" s="214"/>
      <c r="NMX51" s="214"/>
      <c r="NMY51" s="214"/>
      <c r="NMZ51" s="214"/>
      <c r="NNA51" s="214"/>
      <c r="NNB51" s="214"/>
      <c r="NNC51" s="214"/>
      <c r="NND51" s="214"/>
      <c r="NNE51" s="214"/>
      <c r="NNF51" s="214"/>
      <c r="NNG51" s="214"/>
      <c r="NNH51" s="214"/>
      <c r="NNI51" s="214"/>
      <c r="NNJ51" s="214"/>
      <c r="NNK51" s="214"/>
      <c r="NNL51" s="214"/>
      <c r="NNM51" s="214"/>
      <c r="NNN51" s="214"/>
      <c r="NNO51" s="214"/>
      <c r="NNP51" s="214"/>
      <c r="NNQ51" s="214"/>
      <c r="NNR51" s="214"/>
      <c r="NNS51" s="214"/>
      <c r="NNT51" s="214"/>
      <c r="NNU51" s="214"/>
      <c r="NNV51" s="214"/>
      <c r="NNW51" s="214"/>
      <c r="NNX51" s="214"/>
      <c r="NNY51" s="214"/>
      <c r="NNZ51" s="214"/>
      <c r="NOA51" s="214"/>
      <c r="NOB51" s="214"/>
      <c r="NOC51" s="214"/>
      <c r="NOD51" s="214"/>
      <c r="NOE51" s="214"/>
      <c r="NOF51" s="214"/>
      <c r="NOG51" s="214"/>
      <c r="NOH51" s="214"/>
      <c r="NOI51" s="214"/>
      <c r="NOJ51" s="214"/>
      <c r="NOK51" s="214"/>
      <c r="NOL51" s="214"/>
      <c r="NOM51" s="214"/>
      <c r="NON51" s="214"/>
      <c r="NOO51" s="214"/>
      <c r="NOP51" s="214"/>
      <c r="NOQ51" s="214"/>
      <c r="NOR51" s="214"/>
      <c r="NOS51" s="214"/>
      <c r="NOT51" s="214"/>
      <c r="NOU51" s="214"/>
      <c r="NOV51" s="214"/>
      <c r="NOW51" s="214"/>
      <c r="NOX51" s="214"/>
      <c r="NOY51" s="214"/>
      <c r="NOZ51" s="214"/>
      <c r="NPA51" s="214"/>
      <c r="NPB51" s="214"/>
      <c r="NPC51" s="214"/>
      <c r="NPD51" s="214"/>
      <c r="NPE51" s="214"/>
      <c r="NPF51" s="214"/>
      <c r="NPG51" s="214"/>
      <c r="NPH51" s="214"/>
      <c r="NPI51" s="214"/>
      <c r="NPJ51" s="214"/>
      <c r="NPK51" s="214"/>
      <c r="NPL51" s="214"/>
      <c r="NPM51" s="214"/>
      <c r="NPN51" s="214"/>
      <c r="NPO51" s="214"/>
      <c r="NPP51" s="214"/>
      <c r="NPQ51" s="214"/>
      <c r="NPR51" s="214"/>
      <c r="NPS51" s="214"/>
      <c r="NPT51" s="214"/>
      <c r="NPU51" s="214"/>
      <c r="NPV51" s="214"/>
      <c r="NPW51" s="214"/>
      <c r="NPX51" s="214"/>
      <c r="NPY51" s="214"/>
      <c r="NPZ51" s="214"/>
      <c r="NQA51" s="214"/>
      <c r="NQB51" s="214"/>
      <c r="NQC51" s="214"/>
      <c r="NQD51" s="214"/>
      <c r="NQE51" s="214"/>
      <c r="NQF51" s="214"/>
      <c r="NQG51" s="214"/>
      <c r="NQH51" s="214"/>
      <c r="NQI51" s="214"/>
      <c r="NQJ51" s="214"/>
      <c r="NQK51" s="214"/>
      <c r="NQL51" s="214"/>
      <c r="NQM51" s="214"/>
      <c r="NQN51" s="214"/>
      <c r="NQO51" s="214"/>
      <c r="NQP51" s="214"/>
      <c r="NQQ51" s="214"/>
      <c r="NQR51" s="214"/>
      <c r="NQS51" s="214"/>
      <c r="NQT51" s="214"/>
      <c r="NQU51" s="214"/>
      <c r="NQV51" s="214"/>
      <c r="NQW51" s="214"/>
      <c r="NQX51" s="214"/>
      <c r="NQY51" s="214"/>
      <c r="NQZ51" s="214"/>
      <c r="NRA51" s="214"/>
      <c r="NRB51" s="214"/>
      <c r="NRC51" s="214"/>
      <c r="NRD51" s="214"/>
      <c r="NRE51" s="214"/>
      <c r="NRF51" s="214"/>
      <c r="NRG51" s="214"/>
      <c r="NRH51" s="214"/>
      <c r="NRI51" s="214"/>
      <c r="NRJ51" s="214"/>
      <c r="NRK51" s="214"/>
      <c r="NRL51" s="214"/>
      <c r="NRM51" s="214"/>
      <c r="NRN51" s="214"/>
      <c r="NRO51" s="214"/>
      <c r="NRP51" s="214"/>
      <c r="NRQ51" s="214"/>
      <c r="NRR51" s="214"/>
      <c r="NRS51" s="214"/>
      <c r="NRT51" s="214"/>
      <c r="NRU51" s="214"/>
      <c r="NRV51" s="214"/>
      <c r="NRW51" s="214"/>
      <c r="NRX51" s="214"/>
      <c r="NRY51" s="214"/>
      <c r="NRZ51" s="214"/>
      <c r="NSA51" s="214"/>
      <c r="NSB51" s="214"/>
      <c r="NSC51" s="214"/>
      <c r="NSD51" s="214"/>
      <c r="NSE51" s="214"/>
      <c r="NSF51" s="214"/>
      <c r="NSG51" s="214"/>
      <c r="NSH51" s="214"/>
      <c r="NSI51" s="214"/>
      <c r="NSJ51" s="214"/>
      <c r="NSK51" s="214"/>
      <c r="NSL51" s="214"/>
      <c r="NSM51" s="214"/>
      <c r="NSN51" s="214"/>
      <c r="NSO51" s="214"/>
      <c r="NSP51" s="214"/>
      <c r="NSQ51" s="214"/>
      <c r="NSR51" s="214"/>
      <c r="NSS51" s="214"/>
      <c r="NST51" s="214"/>
      <c r="NSU51" s="214"/>
      <c r="NSV51" s="214"/>
      <c r="NSW51" s="214"/>
      <c r="NSX51" s="214"/>
      <c r="NSY51" s="214"/>
      <c r="NSZ51" s="214"/>
      <c r="NTA51" s="214"/>
      <c r="NTB51" s="214"/>
      <c r="NTC51" s="214"/>
      <c r="NTD51" s="214"/>
      <c r="NTE51" s="214"/>
      <c r="NTF51" s="214"/>
      <c r="NTG51" s="214"/>
      <c r="NTH51" s="214"/>
      <c r="NTI51" s="214"/>
      <c r="NTJ51" s="214"/>
      <c r="NTK51" s="214"/>
      <c r="NTL51" s="214"/>
      <c r="NTM51" s="214"/>
      <c r="NTN51" s="214"/>
      <c r="NTO51" s="214"/>
      <c r="NTP51" s="214"/>
      <c r="NTQ51" s="214"/>
      <c r="NTR51" s="214"/>
      <c r="NTS51" s="214"/>
      <c r="NTT51" s="214"/>
      <c r="NTU51" s="214"/>
      <c r="NTV51" s="214"/>
      <c r="NTW51" s="214"/>
      <c r="NTX51" s="214"/>
      <c r="NTY51" s="214"/>
      <c r="NTZ51" s="214"/>
      <c r="NUA51" s="214"/>
      <c r="NUB51" s="214"/>
      <c r="NUC51" s="214"/>
      <c r="NUD51" s="214"/>
      <c r="NUE51" s="214"/>
      <c r="NUF51" s="214"/>
      <c r="NUG51" s="214"/>
      <c r="NUH51" s="214"/>
      <c r="NUI51" s="214"/>
      <c r="NUJ51" s="214"/>
      <c r="NUK51" s="214"/>
      <c r="NUL51" s="214"/>
      <c r="NUM51" s="214"/>
      <c r="NUN51" s="214"/>
      <c r="NUO51" s="214"/>
      <c r="NUP51" s="214"/>
      <c r="NUQ51" s="214"/>
      <c r="NUR51" s="214"/>
      <c r="NUS51" s="214"/>
      <c r="NUT51" s="214"/>
      <c r="NUU51" s="214"/>
      <c r="NUV51" s="214"/>
      <c r="NUW51" s="214"/>
      <c r="NUX51" s="214"/>
      <c r="NUY51" s="214"/>
      <c r="NUZ51" s="214"/>
      <c r="NVA51" s="214"/>
      <c r="NVB51" s="214"/>
      <c r="NVC51" s="214"/>
      <c r="NVD51" s="214"/>
      <c r="NVE51" s="214"/>
      <c r="NVF51" s="214"/>
      <c r="NVG51" s="214"/>
      <c r="NVH51" s="214"/>
      <c r="NVI51" s="214"/>
      <c r="NVJ51" s="214"/>
      <c r="NVK51" s="214"/>
      <c r="NVL51" s="214"/>
      <c r="NVM51" s="214"/>
      <c r="NVN51" s="214"/>
      <c r="NVO51" s="214"/>
      <c r="NVP51" s="214"/>
      <c r="NVQ51" s="214"/>
      <c r="NVR51" s="214"/>
      <c r="NVS51" s="214"/>
      <c r="NVT51" s="214"/>
      <c r="NVU51" s="214"/>
      <c r="NVV51" s="214"/>
      <c r="NVW51" s="214"/>
      <c r="NVX51" s="214"/>
      <c r="NVY51" s="214"/>
      <c r="NVZ51" s="214"/>
      <c r="NWA51" s="214"/>
      <c r="NWB51" s="214"/>
      <c r="NWC51" s="214"/>
      <c r="NWD51" s="214"/>
      <c r="NWE51" s="214"/>
      <c r="NWF51" s="214"/>
      <c r="NWG51" s="214"/>
      <c r="NWH51" s="214"/>
      <c r="NWI51" s="214"/>
      <c r="NWJ51" s="214"/>
      <c r="NWK51" s="214"/>
      <c r="NWL51" s="214"/>
      <c r="NWM51" s="214"/>
      <c r="NWN51" s="214"/>
      <c r="NWO51" s="214"/>
      <c r="NWP51" s="214"/>
      <c r="NWQ51" s="214"/>
      <c r="NWR51" s="214"/>
      <c r="NWS51" s="214"/>
      <c r="NWT51" s="214"/>
      <c r="NWU51" s="214"/>
      <c r="NWV51" s="214"/>
      <c r="NWW51" s="214"/>
      <c r="NWX51" s="214"/>
      <c r="NWY51" s="214"/>
      <c r="NWZ51" s="214"/>
      <c r="NXA51" s="214"/>
      <c r="NXB51" s="214"/>
      <c r="NXC51" s="214"/>
      <c r="NXD51" s="214"/>
      <c r="NXE51" s="214"/>
      <c r="NXF51" s="214"/>
      <c r="NXG51" s="214"/>
      <c r="NXH51" s="214"/>
      <c r="NXI51" s="214"/>
      <c r="NXJ51" s="214"/>
      <c r="NXK51" s="214"/>
      <c r="NXL51" s="214"/>
      <c r="NXM51" s="214"/>
      <c r="NXN51" s="214"/>
      <c r="NXO51" s="214"/>
      <c r="NXP51" s="214"/>
      <c r="NXQ51" s="214"/>
      <c r="NXR51" s="214"/>
      <c r="NXS51" s="214"/>
      <c r="NXT51" s="214"/>
      <c r="NXU51" s="214"/>
      <c r="NXV51" s="214"/>
      <c r="NXW51" s="214"/>
      <c r="NXX51" s="214"/>
      <c r="NXY51" s="214"/>
      <c r="NXZ51" s="214"/>
      <c r="NYA51" s="214"/>
      <c r="NYB51" s="214"/>
      <c r="NYC51" s="214"/>
      <c r="NYD51" s="214"/>
      <c r="NYE51" s="214"/>
      <c r="NYF51" s="214"/>
      <c r="NYG51" s="214"/>
      <c r="NYH51" s="214"/>
      <c r="NYI51" s="214"/>
      <c r="NYJ51" s="214"/>
      <c r="NYK51" s="214"/>
      <c r="NYL51" s="214"/>
      <c r="NYM51" s="214"/>
      <c r="NYN51" s="214"/>
      <c r="NYO51" s="214"/>
      <c r="NYP51" s="214"/>
      <c r="NYQ51" s="214"/>
      <c r="NYR51" s="214"/>
      <c r="NYS51" s="214"/>
      <c r="NYT51" s="214"/>
      <c r="NYU51" s="214"/>
      <c r="NYV51" s="214"/>
      <c r="NYW51" s="214"/>
      <c r="NYX51" s="214"/>
      <c r="NYY51" s="214"/>
      <c r="NYZ51" s="214"/>
      <c r="NZA51" s="214"/>
      <c r="NZB51" s="214"/>
      <c r="NZC51" s="214"/>
      <c r="NZD51" s="214"/>
      <c r="NZE51" s="214"/>
      <c r="NZF51" s="214"/>
      <c r="NZG51" s="214"/>
      <c r="NZH51" s="214"/>
      <c r="NZI51" s="214"/>
      <c r="NZJ51" s="214"/>
      <c r="NZK51" s="214"/>
      <c r="NZL51" s="214"/>
      <c r="NZM51" s="214"/>
      <c r="NZN51" s="214"/>
      <c r="NZO51" s="214"/>
      <c r="NZP51" s="214"/>
      <c r="NZQ51" s="214"/>
      <c r="NZR51" s="214"/>
      <c r="NZS51" s="214"/>
      <c r="NZT51" s="214"/>
      <c r="NZU51" s="214"/>
      <c r="NZV51" s="214"/>
      <c r="NZW51" s="214"/>
      <c r="NZX51" s="214"/>
      <c r="NZY51" s="214"/>
      <c r="NZZ51" s="214"/>
      <c r="OAA51" s="214"/>
      <c r="OAB51" s="214"/>
      <c r="OAC51" s="214"/>
      <c r="OAD51" s="214"/>
      <c r="OAE51" s="214"/>
      <c r="OAF51" s="214"/>
      <c r="OAG51" s="214"/>
      <c r="OAH51" s="214"/>
      <c r="OAI51" s="214"/>
      <c r="OAJ51" s="214"/>
      <c r="OAK51" s="214"/>
      <c r="OAL51" s="214"/>
      <c r="OAM51" s="214"/>
      <c r="OAN51" s="214"/>
      <c r="OAO51" s="214"/>
      <c r="OAP51" s="214"/>
      <c r="OAQ51" s="214"/>
      <c r="OAR51" s="214"/>
      <c r="OAS51" s="214"/>
      <c r="OAT51" s="214"/>
      <c r="OAU51" s="214"/>
      <c r="OAV51" s="214"/>
      <c r="OAW51" s="214"/>
      <c r="OAX51" s="214"/>
      <c r="OAY51" s="214"/>
      <c r="OAZ51" s="214"/>
      <c r="OBA51" s="214"/>
      <c r="OBB51" s="214"/>
      <c r="OBC51" s="214"/>
      <c r="OBD51" s="214"/>
      <c r="OBE51" s="214"/>
      <c r="OBF51" s="214"/>
      <c r="OBG51" s="214"/>
      <c r="OBH51" s="214"/>
      <c r="OBI51" s="214"/>
      <c r="OBJ51" s="214"/>
      <c r="OBK51" s="214"/>
      <c r="OBL51" s="214"/>
      <c r="OBM51" s="214"/>
      <c r="OBN51" s="214"/>
      <c r="OBO51" s="214"/>
      <c r="OBP51" s="214"/>
      <c r="OBQ51" s="214"/>
      <c r="OBR51" s="214"/>
      <c r="OBS51" s="214"/>
      <c r="OBT51" s="214"/>
      <c r="OBU51" s="214"/>
      <c r="OBV51" s="214"/>
      <c r="OBW51" s="214"/>
      <c r="OBX51" s="214"/>
      <c r="OBY51" s="214"/>
      <c r="OBZ51" s="214"/>
      <c r="OCA51" s="214"/>
      <c r="OCB51" s="214"/>
      <c r="OCC51" s="214"/>
      <c r="OCD51" s="214"/>
      <c r="OCE51" s="214"/>
      <c r="OCF51" s="214"/>
      <c r="OCG51" s="214"/>
      <c r="OCH51" s="214"/>
      <c r="OCI51" s="214"/>
      <c r="OCJ51" s="214"/>
      <c r="OCK51" s="214"/>
      <c r="OCL51" s="214"/>
      <c r="OCM51" s="214"/>
      <c r="OCN51" s="214"/>
      <c r="OCO51" s="214"/>
      <c r="OCP51" s="214"/>
      <c r="OCQ51" s="214"/>
      <c r="OCR51" s="214"/>
      <c r="OCS51" s="214"/>
      <c r="OCT51" s="214"/>
      <c r="OCU51" s="214"/>
      <c r="OCV51" s="214"/>
      <c r="OCW51" s="214"/>
      <c r="OCX51" s="214"/>
      <c r="OCY51" s="214"/>
      <c r="OCZ51" s="214"/>
      <c r="ODA51" s="214"/>
      <c r="ODB51" s="214"/>
      <c r="ODC51" s="214"/>
      <c r="ODD51" s="214"/>
      <c r="ODE51" s="214"/>
      <c r="ODF51" s="214"/>
      <c r="ODG51" s="214"/>
      <c r="ODH51" s="214"/>
      <c r="ODI51" s="214"/>
      <c r="ODJ51" s="214"/>
      <c r="ODK51" s="214"/>
      <c r="ODL51" s="214"/>
      <c r="ODM51" s="214"/>
      <c r="ODN51" s="214"/>
      <c r="ODO51" s="214"/>
      <c r="ODP51" s="214"/>
      <c r="ODQ51" s="214"/>
      <c r="ODR51" s="214"/>
      <c r="ODS51" s="214"/>
      <c r="ODT51" s="214"/>
      <c r="ODU51" s="214"/>
      <c r="ODV51" s="214"/>
      <c r="ODW51" s="214"/>
      <c r="ODX51" s="214"/>
      <c r="ODY51" s="214"/>
      <c r="ODZ51" s="214"/>
      <c r="OEA51" s="214"/>
      <c r="OEB51" s="214"/>
      <c r="OEC51" s="214"/>
      <c r="OED51" s="214"/>
      <c r="OEE51" s="214"/>
      <c r="OEF51" s="214"/>
      <c r="OEG51" s="214"/>
      <c r="OEH51" s="214"/>
      <c r="OEI51" s="214"/>
      <c r="OEJ51" s="214"/>
      <c r="OEK51" s="214"/>
      <c r="OEL51" s="214"/>
      <c r="OEM51" s="214"/>
      <c r="OEN51" s="214"/>
      <c r="OEO51" s="214"/>
      <c r="OEP51" s="214"/>
      <c r="OEQ51" s="214"/>
      <c r="OER51" s="214"/>
      <c r="OES51" s="214"/>
      <c r="OET51" s="214"/>
      <c r="OEU51" s="214"/>
      <c r="OEV51" s="214"/>
      <c r="OEW51" s="214"/>
      <c r="OEX51" s="214"/>
      <c r="OEY51" s="214"/>
      <c r="OEZ51" s="214"/>
      <c r="OFA51" s="214"/>
      <c r="OFB51" s="214"/>
      <c r="OFC51" s="214"/>
      <c r="OFD51" s="214"/>
      <c r="OFE51" s="214"/>
      <c r="OFF51" s="214"/>
      <c r="OFG51" s="214"/>
      <c r="OFH51" s="214"/>
      <c r="OFI51" s="214"/>
      <c r="OFJ51" s="214"/>
      <c r="OFK51" s="214"/>
      <c r="OFL51" s="214"/>
      <c r="OFM51" s="214"/>
      <c r="OFN51" s="214"/>
      <c r="OFO51" s="214"/>
      <c r="OFP51" s="214"/>
      <c r="OFQ51" s="214"/>
      <c r="OFR51" s="214"/>
      <c r="OFS51" s="214"/>
      <c r="OFT51" s="214"/>
      <c r="OFU51" s="214"/>
      <c r="OFV51" s="214"/>
      <c r="OFW51" s="214"/>
      <c r="OFX51" s="214"/>
      <c r="OFY51" s="214"/>
      <c r="OFZ51" s="214"/>
      <c r="OGA51" s="214"/>
      <c r="OGB51" s="214"/>
      <c r="OGC51" s="214"/>
      <c r="OGD51" s="214"/>
      <c r="OGE51" s="214"/>
      <c r="OGF51" s="214"/>
      <c r="OGG51" s="214"/>
      <c r="OGH51" s="214"/>
      <c r="OGI51" s="214"/>
      <c r="OGJ51" s="214"/>
      <c r="OGK51" s="214"/>
      <c r="OGL51" s="214"/>
      <c r="OGM51" s="214"/>
      <c r="OGN51" s="214"/>
      <c r="OGO51" s="214"/>
      <c r="OGP51" s="214"/>
      <c r="OGQ51" s="214"/>
      <c r="OGR51" s="214"/>
      <c r="OGS51" s="214"/>
      <c r="OGT51" s="214"/>
      <c r="OGU51" s="214"/>
      <c r="OGV51" s="214"/>
      <c r="OGW51" s="214"/>
      <c r="OGX51" s="214"/>
      <c r="OGY51" s="214"/>
      <c r="OGZ51" s="214"/>
      <c r="OHA51" s="214"/>
      <c r="OHB51" s="214"/>
      <c r="OHC51" s="214"/>
      <c r="OHD51" s="214"/>
      <c r="OHE51" s="214"/>
      <c r="OHF51" s="214"/>
      <c r="OHG51" s="214"/>
      <c r="OHH51" s="214"/>
      <c r="OHI51" s="214"/>
      <c r="OHJ51" s="214"/>
      <c r="OHK51" s="214"/>
      <c r="OHL51" s="214"/>
      <c r="OHM51" s="214"/>
      <c r="OHN51" s="214"/>
      <c r="OHO51" s="214"/>
      <c r="OHP51" s="214"/>
      <c r="OHQ51" s="214"/>
      <c r="OHR51" s="214"/>
      <c r="OHS51" s="214"/>
      <c r="OHT51" s="214"/>
      <c r="OHU51" s="214"/>
      <c r="OHV51" s="214"/>
      <c r="OHW51" s="214"/>
      <c r="OHX51" s="214"/>
      <c r="OHY51" s="214"/>
      <c r="OHZ51" s="214"/>
      <c r="OIA51" s="214"/>
      <c r="OIB51" s="214"/>
      <c r="OIC51" s="214"/>
      <c r="OID51" s="214"/>
      <c r="OIE51" s="214"/>
      <c r="OIF51" s="214"/>
      <c r="OIG51" s="214"/>
      <c r="OIH51" s="214"/>
      <c r="OII51" s="214"/>
      <c r="OIJ51" s="214"/>
      <c r="OIK51" s="214"/>
      <c r="OIL51" s="214"/>
      <c r="OIM51" s="214"/>
      <c r="OIN51" s="214"/>
      <c r="OIO51" s="214"/>
      <c r="OIP51" s="214"/>
      <c r="OIQ51" s="214"/>
      <c r="OIR51" s="214"/>
      <c r="OIS51" s="214"/>
      <c r="OIT51" s="214"/>
      <c r="OIU51" s="214"/>
      <c r="OIV51" s="214"/>
      <c r="OIW51" s="214"/>
      <c r="OIX51" s="214"/>
      <c r="OIY51" s="214"/>
      <c r="OIZ51" s="214"/>
      <c r="OJA51" s="214"/>
      <c r="OJB51" s="214"/>
      <c r="OJC51" s="214"/>
      <c r="OJD51" s="214"/>
      <c r="OJE51" s="214"/>
      <c r="OJF51" s="214"/>
      <c r="OJG51" s="214"/>
      <c r="OJH51" s="214"/>
      <c r="OJI51" s="214"/>
      <c r="OJJ51" s="214"/>
      <c r="OJK51" s="214"/>
      <c r="OJL51" s="214"/>
      <c r="OJM51" s="214"/>
      <c r="OJN51" s="214"/>
      <c r="OJO51" s="214"/>
      <c r="OJP51" s="214"/>
      <c r="OJQ51" s="214"/>
      <c r="OJR51" s="214"/>
      <c r="OJS51" s="214"/>
      <c r="OJT51" s="214"/>
      <c r="OJU51" s="214"/>
      <c r="OJV51" s="214"/>
      <c r="OJW51" s="214"/>
      <c r="OJX51" s="214"/>
      <c r="OJY51" s="214"/>
      <c r="OJZ51" s="214"/>
      <c r="OKA51" s="214"/>
      <c r="OKB51" s="214"/>
      <c r="OKC51" s="214"/>
      <c r="OKD51" s="214"/>
      <c r="OKE51" s="214"/>
      <c r="OKF51" s="214"/>
      <c r="OKG51" s="214"/>
      <c r="OKH51" s="214"/>
      <c r="OKI51" s="214"/>
      <c r="OKJ51" s="214"/>
      <c r="OKK51" s="214"/>
      <c r="OKL51" s="214"/>
      <c r="OKM51" s="214"/>
      <c r="OKN51" s="214"/>
      <c r="OKO51" s="214"/>
      <c r="OKP51" s="214"/>
      <c r="OKQ51" s="214"/>
      <c r="OKR51" s="214"/>
      <c r="OKS51" s="214"/>
      <c r="OKT51" s="214"/>
      <c r="OKU51" s="214"/>
      <c r="OKV51" s="214"/>
      <c r="OKW51" s="214"/>
      <c r="OKX51" s="214"/>
      <c r="OKY51" s="214"/>
      <c r="OKZ51" s="214"/>
      <c r="OLA51" s="214"/>
      <c r="OLB51" s="214"/>
      <c r="OLC51" s="214"/>
      <c r="OLD51" s="214"/>
      <c r="OLE51" s="214"/>
      <c r="OLF51" s="214"/>
      <c r="OLG51" s="214"/>
      <c r="OLH51" s="214"/>
      <c r="OLI51" s="214"/>
      <c r="OLJ51" s="214"/>
      <c r="OLK51" s="214"/>
      <c r="OLL51" s="214"/>
      <c r="OLM51" s="214"/>
      <c r="OLN51" s="214"/>
      <c r="OLO51" s="214"/>
      <c r="OLP51" s="214"/>
      <c r="OLQ51" s="214"/>
      <c r="OLR51" s="214"/>
      <c r="OLS51" s="214"/>
      <c r="OLT51" s="214"/>
      <c r="OLU51" s="214"/>
      <c r="OLV51" s="214"/>
      <c r="OLW51" s="214"/>
      <c r="OLX51" s="214"/>
      <c r="OLY51" s="214"/>
      <c r="OLZ51" s="214"/>
      <c r="OMA51" s="214"/>
      <c r="OMB51" s="214"/>
      <c r="OMC51" s="214"/>
      <c r="OMD51" s="214"/>
      <c r="OME51" s="214"/>
      <c r="OMF51" s="214"/>
      <c r="OMG51" s="214"/>
      <c r="OMH51" s="214"/>
      <c r="OMI51" s="214"/>
      <c r="OMJ51" s="214"/>
      <c r="OMK51" s="214"/>
      <c r="OML51" s="214"/>
      <c r="OMM51" s="214"/>
      <c r="OMN51" s="214"/>
      <c r="OMO51" s="214"/>
      <c r="OMP51" s="214"/>
      <c r="OMQ51" s="214"/>
      <c r="OMR51" s="214"/>
      <c r="OMS51" s="214"/>
      <c r="OMT51" s="214"/>
      <c r="OMU51" s="214"/>
      <c r="OMV51" s="214"/>
      <c r="OMW51" s="214"/>
      <c r="OMX51" s="214"/>
      <c r="OMY51" s="214"/>
      <c r="OMZ51" s="214"/>
      <c r="ONA51" s="214"/>
      <c r="ONB51" s="214"/>
      <c r="ONC51" s="214"/>
      <c r="OND51" s="214"/>
      <c r="ONE51" s="214"/>
      <c r="ONF51" s="214"/>
      <c r="ONG51" s="214"/>
      <c r="ONH51" s="214"/>
      <c r="ONI51" s="214"/>
      <c r="ONJ51" s="214"/>
      <c r="ONK51" s="214"/>
      <c r="ONL51" s="214"/>
      <c r="ONM51" s="214"/>
      <c r="ONN51" s="214"/>
      <c r="ONO51" s="214"/>
      <c r="ONP51" s="214"/>
      <c r="ONQ51" s="214"/>
      <c r="ONR51" s="214"/>
      <c r="ONS51" s="214"/>
      <c r="ONT51" s="214"/>
      <c r="ONU51" s="214"/>
      <c r="ONV51" s="214"/>
      <c r="ONW51" s="214"/>
      <c r="ONX51" s="214"/>
      <c r="ONY51" s="214"/>
      <c r="ONZ51" s="214"/>
      <c r="OOA51" s="214"/>
      <c r="OOB51" s="214"/>
      <c r="OOC51" s="214"/>
      <c r="OOD51" s="214"/>
      <c r="OOE51" s="214"/>
      <c r="OOF51" s="214"/>
      <c r="OOG51" s="214"/>
      <c r="OOH51" s="214"/>
      <c r="OOI51" s="214"/>
      <c r="OOJ51" s="214"/>
      <c r="OOK51" s="214"/>
      <c r="OOL51" s="214"/>
      <c r="OOM51" s="214"/>
      <c r="OON51" s="214"/>
      <c r="OOO51" s="214"/>
      <c r="OOP51" s="214"/>
      <c r="OOQ51" s="214"/>
      <c r="OOR51" s="214"/>
      <c r="OOS51" s="214"/>
      <c r="OOT51" s="214"/>
      <c r="OOU51" s="214"/>
      <c r="OOV51" s="214"/>
      <c r="OOW51" s="214"/>
      <c r="OOX51" s="214"/>
      <c r="OOY51" s="214"/>
      <c r="OOZ51" s="214"/>
      <c r="OPA51" s="214"/>
      <c r="OPB51" s="214"/>
      <c r="OPC51" s="214"/>
      <c r="OPD51" s="214"/>
      <c r="OPE51" s="214"/>
      <c r="OPF51" s="214"/>
      <c r="OPG51" s="214"/>
      <c r="OPH51" s="214"/>
      <c r="OPI51" s="214"/>
      <c r="OPJ51" s="214"/>
      <c r="OPK51" s="214"/>
      <c r="OPL51" s="214"/>
      <c r="OPM51" s="214"/>
      <c r="OPN51" s="214"/>
      <c r="OPO51" s="214"/>
      <c r="OPP51" s="214"/>
      <c r="OPQ51" s="214"/>
      <c r="OPR51" s="214"/>
      <c r="OPS51" s="214"/>
      <c r="OPT51" s="214"/>
      <c r="OPU51" s="214"/>
      <c r="OPV51" s="214"/>
      <c r="OPW51" s="214"/>
      <c r="OPX51" s="214"/>
      <c r="OPY51" s="214"/>
      <c r="OPZ51" s="214"/>
      <c r="OQA51" s="214"/>
      <c r="OQB51" s="214"/>
      <c r="OQC51" s="214"/>
      <c r="OQD51" s="214"/>
      <c r="OQE51" s="214"/>
      <c r="OQF51" s="214"/>
      <c r="OQG51" s="214"/>
      <c r="OQH51" s="214"/>
      <c r="OQI51" s="214"/>
      <c r="OQJ51" s="214"/>
      <c r="OQK51" s="214"/>
      <c r="OQL51" s="214"/>
      <c r="OQM51" s="214"/>
      <c r="OQN51" s="214"/>
      <c r="OQO51" s="214"/>
      <c r="OQP51" s="214"/>
      <c r="OQQ51" s="214"/>
      <c r="OQR51" s="214"/>
      <c r="OQS51" s="214"/>
      <c r="OQT51" s="214"/>
      <c r="OQU51" s="214"/>
      <c r="OQV51" s="214"/>
      <c r="OQW51" s="214"/>
      <c r="OQX51" s="214"/>
      <c r="OQY51" s="214"/>
      <c r="OQZ51" s="214"/>
      <c r="ORA51" s="214"/>
      <c r="ORB51" s="214"/>
      <c r="ORC51" s="214"/>
      <c r="ORD51" s="214"/>
      <c r="ORE51" s="214"/>
      <c r="ORF51" s="214"/>
      <c r="ORG51" s="214"/>
      <c r="ORH51" s="214"/>
      <c r="ORI51" s="214"/>
      <c r="ORJ51" s="214"/>
      <c r="ORK51" s="214"/>
      <c r="ORL51" s="214"/>
      <c r="ORM51" s="214"/>
      <c r="ORN51" s="214"/>
      <c r="ORO51" s="214"/>
      <c r="ORP51" s="214"/>
      <c r="ORQ51" s="214"/>
      <c r="ORR51" s="214"/>
      <c r="ORS51" s="214"/>
      <c r="ORT51" s="214"/>
      <c r="ORU51" s="214"/>
      <c r="ORV51" s="214"/>
      <c r="ORW51" s="214"/>
      <c r="ORX51" s="214"/>
      <c r="ORY51" s="214"/>
      <c r="ORZ51" s="214"/>
      <c r="OSA51" s="214"/>
      <c r="OSB51" s="214"/>
      <c r="OSC51" s="214"/>
      <c r="OSD51" s="214"/>
      <c r="OSE51" s="214"/>
      <c r="OSF51" s="214"/>
      <c r="OSG51" s="214"/>
      <c r="OSH51" s="214"/>
      <c r="OSI51" s="214"/>
      <c r="OSJ51" s="214"/>
      <c r="OSK51" s="214"/>
      <c r="OSL51" s="214"/>
      <c r="OSM51" s="214"/>
      <c r="OSN51" s="214"/>
      <c r="OSO51" s="214"/>
      <c r="OSP51" s="214"/>
      <c r="OSQ51" s="214"/>
      <c r="OSR51" s="214"/>
      <c r="OSS51" s="214"/>
      <c r="OST51" s="214"/>
      <c r="OSU51" s="214"/>
      <c r="OSV51" s="214"/>
      <c r="OSW51" s="214"/>
      <c r="OSX51" s="214"/>
      <c r="OSY51" s="214"/>
      <c r="OSZ51" s="214"/>
      <c r="OTA51" s="214"/>
      <c r="OTB51" s="214"/>
      <c r="OTC51" s="214"/>
      <c r="OTD51" s="214"/>
      <c r="OTE51" s="214"/>
      <c r="OTF51" s="214"/>
      <c r="OTG51" s="214"/>
      <c r="OTH51" s="214"/>
      <c r="OTI51" s="214"/>
      <c r="OTJ51" s="214"/>
      <c r="OTK51" s="214"/>
      <c r="OTL51" s="214"/>
      <c r="OTM51" s="214"/>
      <c r="OTN51" s="214"/>
      <c r="OTO51" s="214"/>
      <c r="OTP51" s="214"/>
      <c r="OTQ51" s="214"/>
      <c r="OTR51" s="214"/>
      <c r="OTS51" s="214"/>
      <c r="OTT51" s="214"/>
      <c r="OTU51" s="214"/>
      <c r="OTV51" s="214"/>
      <c r="OTW51" s="214"/>
      <c r="OTX51" s="214"/>
      <c r="OTY51" s="214"/>
      <c r="OTZ51" s="214"/>
      <c r="OUA51" s="214"/>
      <c r="OUB51" s="214"/>
      <c r="OUC51" s="214"/>
      <c r="OUD51" s="214"/>
      <c r="OUE51" s="214"/>
      <c r="OUF51" s="214"/>
      <c r="OUG51" s="214"/>
      <c r="OUH51" s="214"/>
      <c r="OUI51" s="214"/>
      <c r="OUJ51" s="214"/>
      <c r="OUK51" s="214"/>
      <c r="OUL51" s="214"/>
      <c r="OUM51" s="214"/>
      <c r="OUN51" s="214"/>
      <c r="OUO51" s="214"/>
      <c r="OUP51" s="214"/>
      <c r="OUQ51" s="214"/>
      <c r="OUR51" s="214"/>
      <c r="OUS51" s="214"/>
      <c r="OUT51" s="214"/>
      <c r="OUU51" s="214"/>
      <c r="OUV51" s="214"/>
      <c r="OUW51" s="214"/>
      <c r="OUX51" s="214"/>
      <c r="OUY51" s="214"/>
      <c r="OUZ51" s="214"/>
      <c r="OVA51" s="214"/>
      <c r="OVB51" s="214"/>
      <c r="OVC51" s="214"/>
      <c r="OVD51" s="214"/>
      <c r="OVE51" s="214"/>
      <c r="OVF51" s="214"/>
      <c r="OVG51" s="214"/>
      <c r="OVH51" s="214"/>
      <c r="OVI51" s="214"/>
      <c r="OVJ51" s="214"/>
      <c r="OVK51" s="214"/>
      <c r="OVL51" s="214"/>
      <c r="OVM51" s="214"/>
      <c r="OVN51" s="214"/>
      <c r="OVO51" s="214"/>
      <c r="OVP51" s="214"/>
      <c r="OVQ51" s="214"/>
      <c r="OVR51" s="214"/>
      <c r="OVS51" s="214"/>
      <c r="OVT51" s="214"/>
      <c r="OVU51" s="214"/>
      <c r="OVV51" s="214"/>
      <c r="OVW51" s="214"/>
      <c r="OVX51" s="214"/>
      <c r="OVY51" s="214"/>
      <c r="OVZ51" s="214"/>
      <c r="OWA51" s="214"/>
      <c r="OWB51" s="214"/>
      <c r="OWC51" s="214"/>
      <c r="OWD51" s="214"/>
      <c r="OWE51" s="214"/>
      <c r="OWF51" s="214"/>
      <c r="OWG51" s="214"/>
      <c r="OWH51" s="214"/>
      <c r="OWI51" s="214"/>
      <c r="OWJ51" s="214"/>
      <c r="OWK51" s="214"/>
      <c r="OWL51" s="214"/>
      <c r="OWM51" s="214"/>
      <c r="OWN51" s="214"/>
      <c r="OWO51" s="214"/>
      <c r="OWP51" s="214"/>
      <c r="OWQ51" s="214"/>
      <c r="OWR51" s="214"/>
      <c r="OWS51" s="214"/>
      <c r="OWT51" s="214"/>
      <c r="OWU51" s="214"/>
      <c r="OWV51" s="214"/>
      <c r="OWW51" s="214"/>
      <c r="OWX51" s="214"/>
      <c r="OWY51" s="214"/>
      <c r="OWZ51" s="214"/>
      <c r="OXA51" s="214"/>
      <c r="OXB51" s="214"/>
      <c r="OXC51" s="214"/>
      <c r="OXD51" s="214"/>
      <c r="OXE51" s="214"/>
      <c r="OXF51" s="214"/>
      <c r="OXG51" s="214"/>
      <c r="OXH51" s="214"/>
      <c r="OXI51" s="214"/>
      <c r="OXJ51" s="214"/>
      <c r="OXK51" s="214"/>
      <c r="OXL51" s="214"/>
      <c r="OXM51" s="214"/>
      <c r="OXN51" s="214"/>
      <c r="OXO51" s="214"/>
      <c r="OXP51" s="214"/>
      <c r="OXQ51" s="214"/>
      <c r="OXR51" s="214"/>
      <c r="OXS51" s="214"/>
      <c r="OXT51" s="214"/>
      <c r="OXU51" s="214"/>
      <c r="OXV51" s="214"/>
      <c r="OXW51" s="214"/>
      <c r="OXX51" s="214"/>
      <c r="OXY51" s="214"/>
      <c r="OXZ51" s="214"/>
      <c r="OYA51" s="214"/>
      <c r="OYB51" s="214"/>
      <c r="OYC51" s="214"/>
      <c r="OYD51" s="214"/>
      <c r="OYE51" s="214"/>
      <c r="OYF51" s="214"/>
      <c r="OYG51" s="214"/>
      <c r="OYH51" s="214"/>
      <c r="OYI51" s="214"/>
      <c r="OYJ51" s="214"/>
      <c r="OYK51" s="214"/>
      <c r="OYL51" s="214"/>
      <c r="OYM51" s="214"/>
      <c r="OYN51" s="214"/>
      <c r="OYO51" s="214"/>
      <c r="OYP51" s="214"/>
      <c r="OYQ51" s="214"/>
      <c r="OYR51" s="214"/>
      <c r="OYS51" s="214"/>
      <c r="OYT51" s="214"/>
      <c r="OYU51" s="214"/>
      <c r="OYV51" s="214"/>
      <c r="OYW51" s="214"/>
      <c r="OYX51" s="214"/>
      <c r="OYY51" s="214"/>
      <c r="OYZ51" s="214"/>
      <c r="OZA51" s="214"/>
      <c r="OZB51" s="214"/>
      <c r="OZC51" s="214"/>
      <c r="OZD51" s="214"/>
      <c r="OZE51" s="214"/>
      <c r="OZF51" s="214"/>
      <c r="OZG51" s="214"/>
      <c r="OZH51" s="214"/>
      <c r="OZI51" s="214"/>
      <c r="OZJ51" s="214"/>
      <c r="OZK51" s="214"/>
      <c r="OZL51" s="214"/>
      <c r="OZM51" s="214"/>
      <c r="OZN51" s="214"/>
      <c r="OZO51" s="214"/>
      <c r="OZP51" s="214"/>
      <c r="OZQ51" s="214"/>
      <c r="OZR51" s="214"/>
      <c r="OZS51" s="214"/>
      <c r="OZT51" s="214"/>
      <c r="OZU51" s="214"/>
      <c r="OZV51" s="214"/>
      <c r="OZW51" s="214"/>
      <c r="OZX51" s="214"/>
      <c r="OZY51" s="214"/>
      <c r="OZZ51" s="214"/>
      <c r="PAA51" s="214"/>
      <c r="PAB51" s="214"/>
      <c r="PAC51" s="214"/>
      <c r="PAD51" s="214"/>
      <c r="PAE51" s="214"/>
      <c r="PAF51" s="214"/>
      <c r="PAG51" s="214"/>
      <c r="PAH51" s="214"/>
      <c r="PAI51" s="214"/>
      <c r="PAJ51" s="214"/>
      <c r="PAK51" s="214"/>
      <c r="PAL51" s="214"/>
      <c r="PAM51" s="214"/>
      <c r="PAN51" s="214"/>
      <c r="PAO51" s="214"/>
      <c r="PAP51" s="214"/>
      <c r="PAQ51" s="214"/>
      <c r="PAR51" s="214"/>
      <c r="PAS51" s="214"/>
      <c r="PAT51" s="214"/>
      <c r="PAU51" s="214"/>
      <c r="PAV51" s="214"/>
      <c r="PAW51" s="214"/>
      <c r="PAX51" s="214"/>
      <c r="PAY51" s="214"/>
      <c r="PAZ51" s="214"/>
      <c r="PBA51" s="214"/>
      <c r="PBB51" s="214"/>
      <c r="PBC51" s="214"/>
      <c r="PBD51" s="214"/>
      <c r="PBE51" s="214"/>
      <c r="PBF51" s="214"/>
      <c r="PBG51" s="214"/>
      <c r="PBH51" s="214"/>
      <c r="PBI51" s="214"/>
      <c r="PBJ51" s="214"/>
      <c r="PBK51" s="214"/>
      <c r="PBL51" s="214"/>
      <c r="PBM51" s="214"/>
      <c r="PBN51" s="214"/>
      <c r="PBO51" s="214"/>
      <c r="PBP51" s="214"/>
      <c r="PBQ51" s="214"/>
      <c r="PBR51" s="214"/>
      <c r="PBS51" s="214"/>
      <c r="PBT51" s="214"/>
      <c r="PBU51" s="214"/>
      <c r="PBV51" s="214"/>
      <c r="PBW51" s="214"/>
      <c r="PBX51" s="214"/>
      <c r="PBY51" s="214"/>
      <c r="PBZ51" s="214"/>
      <c r="PCA51" s="214"/>
      <c r="PCB51" s="214"/>
      <c r="PCC51" s="214"/>
      <c r="PCD51" s="214"/>
      <c r="PCE51" s="214"/>
      <c r="PCF51" s="214"/>
      <c r="PCG51" s="214"/>
      <c r="PCH51" s="214"/>
      <c r="PCI51" s="214"/>
      <c r="PCJ51" s="214"/>
      <c r="PCK51" s="214"/>
      <c r="PCL51" s="214"/>
      <c r="PCM51" s="214"/>
      <c r="PCN51" s="214"/>
      <c r="PCO51" s="214"/>
      <c r="PCP51" s="214"/>
      <c r="PCQ51" s="214"/>
      <c r="PCR51" s="214"/>
      <c r="PCS51" s="214"/>
      <c r="PCT51" s="214"/>
      <c r="PCU51" s="214"/>
      <c r="PCV51" s="214"/>
      <c r="PCW51" s="214"/>
      <c r="PCX51" s="214"/>
      <c r="PCY51" s="214"/>
      <c r="PCZ51" s="214"/>
      <c r="PDA51" s="214"/>
      <c r="PDB51" s="214"/>
      <c r="PDC51" s="214"/>
      <c r="PDD51" s="214"/>
      <c r="PDE51" s="214"/>
      <c r="PDF51" s="214"/>
      <c r="PDG51" s="214"/>
      <c r="PDH51" s="214"/>
      <c r="PDI51" s="214"/>
      <c r="PDJ51" s="214"/>
      <c r="PDK51" s="214"/>
      <c r="PDL51" s="214"/>
      <c r="PDM51" s="214"/>
      <c r="PDN51" s="214"/>
      <c r="PDO51" s="214"/>
      <c r="PDP51" s="214"/>
      <c r="PDQ51" s="214"/>
      <c r="PDR51" s="214"/>
      <c r="PDS51" s="214"/>
      <c r="PDT51" s="214"/>
      <c r="PDU51" s="214"/>
      <c r="PDV51" s="214"/>
      <c r="PDW51" s="214"/>
      <c r="PDX51" s="214"/>
      <c r="PDY51" s="214"/>
      <c r="PDZ51" s="214"/>
      <c r="PEA51" s="214"/>
      <c r="PEB51" s="214"/>
      <c r="PEC51" s="214"/>
      <c r="PED51" s="214"/>
      <c r="PEE51" s="214"/>
      <c r="PEF51" s="214"/>
      <c r="PEG51" s="214"/>
      <c r="PEH51" s="214"/>
      <c r="PEI51" s="214"/>
      <c r="PEJ51" s="214"/>
      <c r="PEK51" s="214"/>
      <c r="PEL51" s="214"/>
      <c r="PEM51" s="214"/>
      <c r="PEN51" s="214"/>
      <c r="PEO51" s="214"/>
      <c r="PEP51" s="214"/>
      <c r="PEQ51" s="214"/>
      <c r="PER51" s="214"/>
      <c r="PES51" s="214"/>
      <c r="PET51" s="214"/>
      <c r="PEU51" s="214"/>
      <c r="PEV51" s="214"/>
      <c r="PEW51" s="214"/>
      <c r="PEX51" s="214"/>
      <c r="PEY51" s="214"/>
      <c r="PEZ51" s="214"/>
      <c r="PFA51" s="214"/>
      <c r="PFB51" s="214"/>
      <c r="PFC51" s="214"/>
      <c r="PFD51" s="214"/>
      <c r="PFE51" s="214"/>
      <c r="PFF51" s="214"/>
      <c r="PFG51" s="214"/>
      <c r="PFH51" s="214"/>
      <c r="PFI51" s="214"/>
      <c r="PFJ51" s="214"/>
      <c r="PFK51" s="214"/>
      <c r="PFL51" s="214"/>
      <c r="PFM51" s="214"/>
      <c r="PFN51" s="214"/>
      <c r="PFO51" s="214"/>
      <c r="PFP51" s="214"/>
      <c r="PFQ51" s="214"/>
      <c r="PFR51" s="214"/>
      <c r="PFS51" s="214"/>
      <c r="PFT51" s="214"/>
      <c r="PFU51" s="214"/>
      <c r="PFV51" s="214"/>
      <c r="PFW51" s="214"/>
      <c r="PFX51" s="214"/>
      <c r="PFY51" s="214"/>
      <c r="PFZ51" s="214"/>
      <c r="PGA51" s="214"/>
      <c r="PGB51" s="214"/>
      <c r="PGC51" s="214"/>
      <c r="PGD51" s="214"/>
      <c r="PGE51" s="214"/>
      <c r="PGF51" s="214"/>
      <c r="PGG51" s="214"/>
      <c r="PGH51" s="214"/>
      <c r="PGI51" s="214"/>
      <c r="PGJ51" s="214"/>
      <c r="PGK51" s="214"/>
      <c r="PGL51" s="214"/>
      <c r="PGM51" s="214"/>
      <c r="PGN51" s="214"/>
      <c r="PGO51" s="214"/>
      <c r="PGP51" s="214"/>
      <c r="PGQ51" s="214"/>
      <c r="PGR51" s="214"/>
      <c r="PGS51" s="214"/>
      <c r="PGT51" s="214"/>
      <c r="PGU51" s="214"/>
      <c r="PGV51" s="214"/>
      <c r="PGW51" s="214"/>
      <c r="PGX51" s="214"/>
      <c r="PGY51" s="214"/>
      <c r="PGZ51" s="214"/>
      <c r="PHA51" s="214"/>
      <c r="PHB51" s="214"/>
      <c r="PHC51" s="214"/>
      <c r="PHD51" s="214"/>
      <c r="PHE51" s="214"/>
      <c r="PHF51" s="214"/>
      <c r="PHG51" s="214"/>
      <c r="PHH51" s="214"/>
      <c r="PHI51" s="214"/>
      <c r="PHJ51" s="214"/>
      <c r="PHK51" s="214"/>
      <c r="PHL51" s="214"/>
      <c r="PHM51" s="214"/>
      <c r="PHN51" s="214"/>
      <c r="PHO51" s="214"/>
      <c r="PHP51" s="214"/>
      <c r="PHQ51" s="214"/>
      <c r="PHR51" s="214"/>
      <c r="PHS51" s="214"/>
      <c r="PHT51" s="214"/>
      <c r="PHU51" s="214"/>
      <c r="PHV51" s="214"/>
      <c r="PHW51" s="214"/>
      <c r="PHX51" s="214"/>
      <c r="PHY51" s="214"/>
      <c r="PHZ51" s="214"/>
      <c r="PIA51" s="214"/>
      <c r="PIB51" s="214"/>
      <c r="PIC51" s="214"/>
      <c r="PID51" s="214"/>
      <c r="PIE51" s="214"/>
      <c r="PIF51" s="214"/>
      <c r="PIG51" s="214"/>
      <c r="PIH51" s="214"/>
      <c r="PII51" s="214"/>
      <c r="PIJ51" s="214"/>
      <c r="PIK51" s="214"/>
      <c r="PIL51" s="214"/>
      <c r="PIM51" s="214"/>
      <c r="PIN51" s="214"/>
      <c r="PIO51" s="214"/>
      <c r="PIP51" s="214"/>
      <c r="PIQ51" s="214"/>
      <c r="PIR51" s="214"/>
      <c r="PIS51" s="214"/>
      <c r="PIT51" s="214"/>
      <c r="PIU51" s="214"/>
      <c r="PIV51" s="214"/>
      <c r="PIW51" s="214"/>
      <c r="PIX51" s="214"/>
      <c r="PIY51" s="214"/>
      <c r="PIZ51" s="214"/>
      <c r="PJA51" s="214"/>
      <c r="PJB51" s="214"/>
      <c r="PJC51" s="214"/>
      <c r="PJD51" s="214"/>
      <c r="PJE51" s="214"/>
      <c r="PJF51" s="214"/>
      <c r="PJG51" s="214"/>
      <c r="PJH51" s="214"/>
      <c r="PJI51" s="214"/>
      <c r="PJJ51" s="214"/>
      <c r="PJK51" s="214"/>
      <c r="PJL51" s="214"/>
      <c r="PJM51" s="214"/>
      <c r="PJN51" s="214"/>
      <c r="PJO51" s="214"/>
      <c r="PJP51" s="214"/>
      <c r="PJQ51" s="214"/>
      <c r="PJR51" s="214"/>
      <c r="PJS51" s="214"/>
      <c r="PJT51" s="214"/>
      <c r="PJU51" s="214"/>
      <c r="PJV51" s="214"/>
      <c r="PJW51" s="214"/>
      <c r="PJX51" s="214"/>
      <c r="PJY51" s="214"/>
      <c r="PJZ51" s="214"/>
      <c r="PKA51" s="214"/>
      <c r="PKB51" s="214"/>
      <c r="PKC51" s="214"/>
      <c r="PKD51" s="214"/>
      <c r="PKE51" s="214"/>
      <c r="PKF51" s="214"/>
      <c r="PKG51" s="214"/>
      <c r="PKH51" s="214"/>
      <c r="PKI51" s="214"/>
      <c r="PKJ51" s="214"/>
      <c r="PKK51" s="214"/>
      <c r="PKL51" s="214"/>
      <c r="PKM51" s="214"/>
      <c r="PKN51" s="214"/>
      <c r="PKO51" s="214"/>
      <c r="PKP51" s="214"/>
      <c r="PKQ51" s="214"/>
      <c r="PKR51" s="214"/>
      <c r="PKS51" s="214"/>
      <c r="PKT51" s="214"/>
      <c r="PKU51" s="214"/>
      <c r="PKV51" s="214"/>
      <c r="PKW51" s="214"/>
      <c r="PKX51" s="214"/>
      <c r="PKY51" s="214"/>
      <c r="PKZ51" s="214"/>
      <c r="PLA51" s="214"/>
      <c r="PLB51" s="214"/>
      <c r="PLC51" s="214"/>
      <c r="PLD51" s="214"/>
      <c r="PLE51" s="214"/>
      <c r="PLF51" s="214"/>
      <c r="PLG51" s="214"/>
      <c r="PLH51" s="214"/>
      <c r="PLI51" s="214"/>
      <c r="PLJ51" s="214"/>
      <c r="PLK51" s="214"/>
      <c r="PLL51" s="214"/>
      <c r="PLM51" s="214"/>
      <c r="PLN51" s="214"/>
      <c r="PLO51" s="214"/>
      <c r="PLP51" s="214"/>
      <c r="PLQ51" s="214"/>
      <c r="PLR51" s="214"/>
      <c r="PLS51" s="214"/>
      <c r="PLT51" s="214"/>
      <c r="PLU51" s="214"/>
      <c r="PLV51" s="214"/>
      <c r="PLW51" s="214"/>
      <c r="PLX51" s="214"/>
      <c r="PLY51" s="214"/>
      <c r="PLZ51" s="214"/>
      <c r="PMA51" s="214"/>
      <c r="PMB51" s="214"/>
      <c r="PMC51" s="214"/>
      <c r="PMD51" s="214"/>
      <c r="PME51" s="214"/>
      <c r="PMF51" s="214"/>
      <c r="PMG51" s="214"/>
      <c r="PMH51" s="214"/>
      <c r="PMI51" s="214"/>
      <c r="PMJ51" s="214"/>
      <c r="PMK51" s="214"/>
      <c r="PML51" s="214"/>
      <c r="PMM51" s="214"/>
      <c r="PMN51" s="214"/>
      <c r="PMO51" s="214"/>
      <c r="PMP51" s="214"/>
      <c r="PMQ51" s="214"/>
      <c r="PMR51" s="214"/>
      <c r="PMS51" s="214"/>
      <c r="PMT51" s="214"/>
      <c r="PMU51" s="214"/>
      <c r="PMV51" s="214"/>
      <c r="PMW51" s="214"/>
      <c r="PMX51" s="214"/>
      <c r="PMY51" s="214"/>
      <c r="PMZ51" s="214"/>
      <c r="PNA51" s="214"/>
      <c r="PNB51" s="214"/>
      <c r="PNC51" s="214"/>
      <c r="PND51" s="214"/>
      <c r="PNE51" s="214"/>
      <c r="PNF51" s="214"/>
      <c r="PNG51" s="214"/>
      <c r="PNH51" s="214"/>
      <c r="PNI51" s="214"/>
      <c r="PNJ51" s="214"/>
      <c r="PNK51" s="214"/>
      <c r="PNL51" s="214"/>
      <c r="PNM51" s="214"/>
      <c r="PNN51" s="214"/>
      <c r="PNO51" s="214"/>
      <c r="PNP51" s="214"/>
      <c r="PNQ51" s="214"/>
      <c r="PNR51" s="214"/>
      <c r="PNS51" s="214"/>
      <c r="PNT51" s="214"/>
      <c r="PNU51" s="214"/>
      <c r="PNV51" s="214"/>
      <c r="PNW51" s="214"/>
      <c r="PNX51" s="214"/>
      <c r="PNY51" s="214"/>
      <c r="PNZ51" s="214"/>
      <c r="POA51" s="214"/>
      <c r="POB51" s="214"/>
      <c r="POC51" s="214"/>
      <c r="POD51" s="214"/>
      <c r="POE51" s="214"/>
      <c r="POF51" s="214"/>
      <c r="POG51" s="214"/>
      <c r="POH51" s="214"/>
      <c r="POI51" s="214"/>
      <c r="POJ51" s="214"/>
      <c r="POK51" s="214"/>
      <c r="POL51" s="214"/>
      <c r="POM51" s="214"/>
      <c r="PON51" s="214"/>
      <c r="POO51" s="214"/>
      <c r="POP51" s="214"/>
      <c r="POQ51" s="214"/>
      <c r="POR51" s="214"/>
      <c r="POS51" s="214"/>
      <c r="POT51" s="214"/>
      <c r="POU51" s="214"/>
      <c r="POV51" s="214"/>
      <c r="POW51" s="214"/>
      <c r="POX51" s="214"/>
      <c r="POY51" s="214"/>
      <c r="POZ51" s="214"/>
      <c r="PPA51" s="214"/>
      <c r="PPB51" s="214"/>
      <c r="PPC51" s="214"/>
      <c r="PPD51" s="214"/>
      <c r="PPE51" s="214"/>
      <c r="PPF51" s="214"/>
      <c r="PPG51" s="214"/>
      <c r="PPH51" s="214"/>
      <c r="PPI51" s="214"/>
      <c r="PPJ51" s="214"/>
      <c r="PPK51" s="214"/>
      <c r="PPL51" s="214"/>
      <c r="PPM51" s="214"/>
      <c r="PPN51" s="214"/>
      <c r="PPO51" s="214"/>
      <c r="PPP51" s="214"/>
      <c r="PPQ51" s="214"/>
      <c r="PPR51" s="214"/>
      <c r="PPS51" s="214"/>
      <c r="PPT51" s="214"/>
      <c r="PPU51" s="214"/>
      <c r="PPV51" s="214"/>
      <c r="PPW51" s="214"/>
      <c r="PPX51" s="214"/>
      <c r="PPY51" s="214"/>
      <c r="PPZ51" s="214"/>
      <c r="PQA51" s="214"/>
      <c r="PQB51" s="214"/>
      <c r="PQC51" s="214"/>
      <c r="PQD51" s="214"/>
      <c r="PQE51" s="214"/>
      <c r="PQF51" s="214"/>
      <c r="PQG51" s="214"/>
      <c r="PQH51" s="214"/>
      <c r="PQI51" s="214"/>
      <c r="PQJ51" s="214"/>
      <c r="PQK51" s="214"/>
      <c r="PQL51" s="214"/>
      <c r="PQM51" s="214"/>
      <c r="PQN51" s="214"/>
      <c r="PQO51" s="214"/>
      <c r="PQP51" s="214"/>
      <c r="PQQ51" s="214"/>
      <c r="PQR51" s="214"/>
      <c r="PQS51" s="214"/>
      <c r="PQT51" s="214"/>
      <c r="PQU51" s="214"/>
      <c r="PQV51" s="214"/>
      <c r="PQW51" s="214"/>
      <c r="PQX51" s="214"/>
      <c r="PQY51" s="214"/>
      <c r="PQZ51" s="214"/>
      <c r="PRA51" s="214"/>
      <c r="PRB51" s="214"/>
      <c r="PRC51" s="214"/>
      <c r="PRD51" s="214"/>
      <c r="PRE51" s="214"/>
      <c r="PRF51" s="214"/>
      <c r="PRG51" s="214"/>
      <c r="PRH51" s="214"/>
      <c r="PRI51" s="214"/>
      <c r="PRJ51" s="214"/>
      <c r="PRK51" s="214"/>
      <c r="PRL51" s="214"/>
      <c r="PRM51" s="214"/>
      <c r="PRN51" s="214"/>
      <c r="PRO51" s="214"/>
      <c r="PRP51" s="214"/>
      <c r="PRQ51" s="214"/>
      <c r="PRR51" s="214"/>
      <c r="PRS51" s="214"/>
      <c r="PRT51" s="214"/>
      <c r="PRU51" s="214"/>
      <c r="PRV51" s="214"/>
      <c r="PRW51" s="214"/>
      <c r="PRX51" s="214"/>
      <c r="PRY51" s="214"/>
      <c r="PRZ51" s="214"/>
      <c r="PSA51" s="214"/>
      <c r="PSB51" s="214"/>
      <c r="PSC51" s="214"/>
      <c r="PSD51" s="214"/>
      <c r="PSE51" s="214"/>
      <c r="PSF51" s="214"/>
      <c r="PSG51" s="214"/>
      <c r="PSH51" s="214"/>
      <c r="PSI51" s="214"/>
      <c r="PSJ51" s="214"/>
      <c r="PSK51" s="214"/>
      <c r="PSL51" s="214"/>
      <c r="PSM51" s="214"/>
      <c r="PSN51" s="214"/>
      <c r="PSO51" s="214"/>
      <c r="PSP51" s="214"/>
      <c r="PSQ51" s="214"/>
      <c r="PSR51" s="214"/>
      <c r="PSS51" s="214"/>
      <c r="PST51" s="214"/>
      <c r="PSU51" s="214"/>
      <c r="PSV51" s="214"/>
      <c r="PSW51" s="214"/>
      <c r="PSX51" s="214"/>
      <c r="PSY51" s="214"/>
      <c r="PSZ51" s="214"/>
      <c r="PTA51" s="214"/>
      <c r="PTB51" s="214"/>
      <c r="PTC51" s="214"/>
      <c r="PTD51" s="214"/>
      <c r="PTE51" s="214"/>
      <c r="PTF51" s="214"/>
      <c r="PTG51" s="214"/>
      <c r="PTH51" s="214"/>
      <c r="PTI51" s="214"/>
      <c r="PTJ51" s="214"/>
      <c r="PTK51" s="214"/>
      <c r="PTL51" s="214"/>
      <c r="PTM51" s="214"/>
      <c r="PTN51" s="214"/>
      <c r="PTO51" s="214"/>
      <c r="PTP51" s="214"/>
      <c r="PTQ51" s="214"/>
      <c r="PTR51" s="214"/>
      <c r="PTS51" s="214"/>
      <c r="PTT51" s="214"/>
      <c r="PTU51" s="214"/>
      <c r="PTV51" s="214"/>
      <c r="PTW51" s="214"/>
      <c r="PTX51" s="214"/>
      <c r="PTY51" s="214"/>
      <c r="PTZ51" s="214"/>
      <c r="PUA51" s="214"/>
      <c r="PUB51" s="214"/>
      <c r="PUC51" s="214"/>
      <c r="PUD51" s="214"/>
      <c r="PUE51" s="214"/>
      <c r="PUF51" s="214"/>
      <c r="PUG51" s="214"/>
      <c r="PUH51" s="214"/>
      <c r="PUI51" s="214"/>
      <c r="PUJ51" s="214"/>
      <c r="PUK51" s="214"/>
      <c r="PUL51" s="214"/>
      <c r="PUM51" s="214"/>
      <c r="PUN51" s="214"/>
      <c r="PUO51" s="214"/>
      <c r="PUP51" s="214"/>
      <c r="PUQ51" s="214"/>
      <c r="PUR51" s="214"/>
      <c r="PUS51" s="214"/>
      <c r="PUT51" s="214"/>
      <c r="PUU51" s="214"/>
      <c r="PUV51" s="214"/>
      <c r="PUW51" s="214"/>
      <c r="PUX51" s="214"/>
      <c r="PUY51" s="214"/>
      <c r="PUZ51" s="214"/>
      <c r="PVA51" s="214"/>
      <c r="PVB51" s="214"/>
      <c r="PVC51" s="214"/>
      <c r="PVD51" s="214"/>
      <c r="PVE51" s="214"/>
      <c r="PVF51" s="214"/>
      <c r="PVG51" s="214"/>
      <c r="PVH51" s="214"/>
      <c r="PVI51" s="214"/>
      <c r="PVJ51" s="214"/>
      <c r="PVK51" s="214"/>
      <c r="PVL51" s="214"/>
      <c r="PVM51" s="214"/>
      <c r="PVN51" s="214"/>
      <c r="PVO51" s="214"/>
      <c r="PVP51" s="214"/>
      <c r="PVQ51" s="214"/>
      <c r="PVR51" s="214"/>
      <c r="PVS51" s="214"/>
      <c r="PVT51" s="214"/>
      <c r="PVU51" s="214"/>
      <c r="PVV51" s="214"/>
      <c r="PVW51" s="214"/>
      <c r="PVX51" s="214"/>
      <c r="PVY51" s="214"/>
      <c r="PVZ51" s="214"/>
      <c r="PWA51" s="214"/>
      <c r="PWB51" s="214"/>
      <c r="PWC51" s="214"/>
      <c r="PWD51" s="214"/>
      <c r="PWE51" s="214"/>
      <c r="PWF51" s="214"/>
      <c r="PWG51" s="214"/>
      <c r="PWH51" s="214"/>
      <c r="PWI51" s="214"/>
      <c r="PWJ51" s="214"/>
      <c r="PWK51" s="214"/>
      <c r="PWL51" s="214"/>
      <c r="PWM51" s="214"/>
      <c r="PWN51" s="214"/>
      <c r="PWO51" s="214"/>
      <c r="PWP51" s="214"/>
      <c r="PWQ51" s="214"/>
      <c r="PWR51" s="214"/>
      <c r="PWS51" s="214"/>
      <c r="PWT51" s="214"/>
      <c r="PWU51" s="214"/>
      <c r="PWV51" s="214"/>
      <c r="PWW51" s="214"/>
      <c r="PWX51" s="214"/>
      <c r="PWY51" s="214"/>
      <c r="PWZ51" s="214"/>
      <c r="PXA51" s="214"/>
      <c r="PXB51" s="214"/>
      <c r="PXC51" s="214"/>
      <c r="PXD51" s="214"/>
      <c r="PXE51" s="214"/>
      <c r="PXF51" s="214"/>
      <c r="PXG51" s="214"/>
      <c r="PXH51" s="214"/>
      <c r="PXI51" s="214"/>
      <c r="PXJ51" s="214"/>
      <c r="PXK51" s="214"/>
      <c r="PXL51" s="214"/>
      <c r="PXM51" s="214"/>
      <c r="PXN51" s="214"/>
      <c r="PXO51" s="214"/>
      <c r="PXP51" s="214"/>
      <c r="PXQ51" s="214"/>
      <c r="PXR51" s="214"/>
      <c r="PXS51" s="214"/>
      <c r="PXT51" s="214"/>
      <c r="PXU51" s="214"/>
      <c r="PXV51" s="214"/>
      <c r="PXW51" s="214"/>
      <c r="PXX51" s="214"/>
      <c r="PXY51" s="214"/>
      <c r="PXZ51" s="214"/>
      <c r="PYA51" s="214"/>
      <c r="PYB51" s="214"/>
      <c r="PYC51" s="214"/>
      <c r="PYD51" s="214"/>
      <c r="PYE51" s="214"/>
      <c r="PYF51" s="214"/>
      <c r="PYG51" s="214"/>
      <c r="PYH51" s="214"/>
      <c r="PYI51" s="214"/>
      <c r="PYJ51" s="214"/>
      <c r="PYK51" s="214"/>
      <c r="PYL51" s="214"/>
      <c r="PYM51" s="214"/>
      <c r="PYN51" s="214"/>
      <c r="PYO51" s="214"/>
      <c r="PYP51" s="214"/>
      <c r="PYQ51" s="214"/>
      <c r="PYR51" s="214"/>
      <c r="PYS51" s="214"/>
      <c r="PYT51" s="214"/>
      <c r="PYU51" s="214"/>
      <c r="PYV51" s="214"/>
      <c r="PYW51" s="214"/>
      <c r="PYX51" s="214"/>
      <c r="PYY51" s="214"/>
      <c r="PYZ51" s="214"/>
      <c r="PZA51" s="214"/>
      <c r="PZB51" s="214"/>
      <c r="PZC51" s="214"/>
      <c r="PZD51" s="214"/>
      <c r="PZE51" s="214"/>
      <c r="PZF51" s="214"/>
      <c r="PZG51" s="214"/>
      <c r="PZH51" s="214"/>
      <c r="PZI51" s="214"/>
      <c r="PZJ51" s="214"/>
      <c r="PZK51" s="214"/>
      <c r="PZL51" s="214"/>
      <c r="PZM51" s="214"/>
      <c r="PZN51" s="214"/>
      <c r="PZO51" s="214"/>
      <c r="PZP51" s="214"/>
      <c r="PZQ51" s="214"/>
      <c r="PZR51" s="214"/>
      <c r="PZS51" s="214"/>
      <c r="PZT51" s="214"/>
      <c r="PZU51" s="214"/>
      <c r="PZV51" s="214"/>
      <c r="PZW51" s="214"/>
      <c r="PZX51" s="214"/>
      <c r="PZY51" s="214"/>
      <c r="PZZ51" s="214"/>
      <c r="QAA51" s="214"/>
      <c r="QAB51" s="214"/>
      <c r="QAC51" s="214"/>
      <c r="QAD51" s="214"/>
      <c r="QAE51" s="214"/>
      <c r="QAF51" s="214"/>
      <c r="QAG51" s="214"/>
      <c r="QAH51" s="214"/>
      <c r="QAI51" s="214"/>
      <c r="QAJ51" s="214"/>
      <c r="QAK51" s="214"/>
      <c r="QAL51" s="214"/>
      <c r="QAM51" s="214"/>
      <c r="QAN51" s="214"/>
      <c r="QAO51" s="214"/>
      <c r="QAP51" s="214"/>
      <c r="QAQ51" s="214"/>
      <c r="QAR51" s="214"/>
      <c r="QAS51" s="214"/>
      <c r="QAT51" s="214"/>
      <c r="QAU51" s="214"/>
      <c r="QAV51" s="214"/>
      <c r="QAW51" s="214"/>
      <c r="QAX51" s="214"/>
      <c r="QAY51" s="214"/>
      <c r="QAZ51" s="214"/>
      <c r="QBA51" s="214"/>
      <c r="QBB51" s="214"/>
      <c r="QBC51" s="214"/>
      <c r="QBD51" s="214"/>
      <c r="QBE51" s="214"/>
      <c r="QBF51" s="214"/>
      <c r="QBG51" s="214"/>
      <c r="QBH51" s="214"/>
      <c r="QBI51" s="214"/>
      <c r="QBJ51" s="214"/>
      <c r="QBK51" s="214"/>
      <c r="QBL51" s="214"/>
      <c r="QBM51" s="214"/>
      <c r="QBN51" s="214"/>
      <c r="QBO51" s="214"/>
      <c r="QBP51" s="214"/>
      <c r="QBQ51" s="214"/>
      <c r="QBR51" s="214"/>
      <c r="QBS51" s="214"/>
      <c r="QBT51" s="214"/>
      <c r="QBU51" s="214"/>
      <c r="QBV51" s="214"/>
      <c r="QBW51" s="214"/>
      <c r="QBX51" s="214"/>
      <c r="QBY51" s="214"/>
      <c r="QBZ51" s="214"/>
      <c r="QCA51" s="214"/>
      <c r="QCB51" s="214"/>
      <c r="QCC51" s="214"/>
      <c r="QCD51" s="214"/>
      <c r="QCE51" s="214"/>
      <c r="QCF51" s="214"/>
      <c r="QCG51" s="214"/>
      <c r="QCH51" s="214"/>
      <c r="QCI51" s="214"/>
      <c r="QCJ51" s="214"/>
      <c r="QCK51" s="214"/>
      <c r="QCL51" s="214"/>
      <c r="QCM51" s="214"/>
      <c r="QCN51" s="214"/>
      <c r="QCO51" s="214"/>
      <c r="QCP51" s="214"/>
      <c r="QCQ51" s="214"/>
      <c r="QCR51" s="214"/>
      <c r="QCS51" s="214"/>
      <c r="QCT51" s="214"/>
      <c r="QCU51" s="214"/>
      <c r="QCV51" s="214"/>
      <c r="QCW51" s="214"/>
      <c r="QCX51" s="214"/>
      <c r="QCY51" s="214"/>
      <c r="QCZ51" s="214"/>
      <c r="QDA51" s="214"/>
      <c r="QDB51" s="214"/>
      <c r="QDC51" s="214"/>
      <c r="QDD51" s="214"/>
      <c r="QDE51" s="214"/>
      <c r="QDF51" s="214"/>
      <c r="QDG51" s="214"/>
      <c r="QDH51" s="214"/>
      <c r="QDI51" s="214"/>
      <c r="QDJ51" s="214"/>
      <c r="QDK51" s="214"/>
      <c r="QDL51" s="214"/>
      <c r="QDM51" s="214"/>
      <c r="QDN51" s="214"/>
      <c r="QDO51" s="214"/>
      <c r="QDP51" s="214"/>
      <c r="QDQ51" s="214"/>
      <c r="QDR51" s="214"/>
      <c r="QDS51" s="214"/>
      <c r="QDT51" s="214"/>
      <c r="QDU51" s="214"/>
      <c r="QDV51" s="214"/>
      <c r="QDW51" s="214"/>
      <c r="QDX51" s="214"/>
      <c r="QDY51" s="214"/>
      <c r="QDZ51" s="214"/>
      <c r="QEA51" s="214"/>
      <c r="QEB51" s="214"/>
      <c r="QEC51" s="214"/>
      <c r="QED51" s="214"/>
      <c r="QEE51" s="214"/>
      <c r="QEF51" s="214"/>
      <c r="QEG51" s="214"/>
      <c r="QEH51" s="214"/>
      <c r="QEI51" s="214"/>
      <c r="QEJ51" s="214"/>
      <c r="QEK51" s="214"/>
      <c r="QEL51" s="214"/>
      <c r="QEM51" s="214"/>
      <c r="QEN51" s="214"/>
      <c r="QEO51" s="214"/>
      <c r="QEP51" s="214"/>
      <c r="QEQ51" s="214"/>
      <c r="QER51" s="214"/>
      <c r="QES51" s="214"/>
      <c r="QET51" s="214"/>
      <c r="QEU51" s="214"/>
      <c r="QEV51" s="214"/>
      <c r="QEW51" s="214"/>
      <c r="QEX51" s="214"/>
      <c r="QEY51" s="214"/>
      <c r="QEZ51" s="214"/>
      <c r="QFA51" s="214"/>
      <c r="QFB51" s="214"/>
      <c r="QFC51" s="214"/>
      <c r="QFD51" s="214"/>
      <c r="QFE51" s="214"/>
      <c r="QFF51" s="214"/>
      <c r="QFG51" s="214"/>
      <c r="QFH51" s="214"/>
      <c r="QFI51" s="214"/>
      <c r="QFJ51" s="214"/>
      <c r="QFK51" s="214"/>
      <c r="QFL51" s="214"/>
      <c r="QFM51" s="214"/>
      <c r="QFN51" s="214"/>
      <c r="QFO51" s="214"/>
      <c r="QFP51" s="214"/>
      <c r="QFQ51" s="214"/>
      <c r="QFR51" s="214"/>
      <c r="QFS51" s="214"/>
      <c r="QFT51" s="214"/>
      <c r="QFU51" s="214"/>
      <c r="QFV51" s="214"/>
      <c r="QFW51" s="214"/>
      <c r="QFX51" s="214"/>
      <c r="QFY51" s="214"/>
      <c r="QFZ51" s="214"/>
      <c r="QGA51" s="214"/>
      <c r="QGB51" s="214"/>
      <c r="QGC51" s="214"/>
      <c r="QGD51" s="214"/>
      <c r="QGE51" s="214"/>
      <c r="QGF51" s="214"/>
      <c r="QGG51" s="214"/>
      <c r="QGH51" s="214"/>
      <c r="QGI51" s="214"/>
      <c r="QGJ51" s="214"/>
      <c r="QGK51" s="214"/>
      <c r="QGL51" s="214"/>
      <c r="QGM51" s="214"/>
      <c r="QGN51" s="214"/>
      <c r="QGO51" s="214"/>
      <c r="QGP51" s="214"/>
      <c r="QGQ51" s="214"/>
      <c r="QGR51" s="214"/>
      <c r="QGS51" s="214"/>
      <c r="QGT51" s="214"/>
      <c r="QGU51" s="214"/>
      <c r="QGV51" s="214"/>
      <c r="QGW51" s="214"/>
      <c r="QGX51" s="214"/>
      <c r="QGY51" s="214"/>
      <c r="QGZ51" s="214"/>
      <c r="QHA51" s="214"/>
      <c r="QHB51" s="214"/>
      <c r="QHC51" s="214"/>
      <c r="QHD51" s="214"/>
      <c r="QHE51" s="214"/>
      <c r="QHF51" s="214"/>
      <c r="QHG51" s="214"/>
      <c r="QHH51" s="214"/>
      <c r="QHI51" s="214"/>
      <c r="QHJ51" s="214"/>
      <c r="QHK51" s="214"/>
      <c r="QHL51" s="214"/>
      <c r="QHM51" s="214"/>
      <c r="QHN51" s="214"/>
      <c r="QHO51" s="214"/>
      <c r="QHP51" s="214"/>
      <c r="QHQ51" s="214"/>
      <c r="QHR51" s="214"/>
      <c r="QHS51" s="214"/>
      <c r="QHT51" s="214"/>
      <c r="QHU51" s="214"/>
      <c r="QHV51" s="214"/>
      <c r="QHW51" s="214"/>
      <c r="QHX51" s="214"/>
      <c r="QHY51" s="214"/>
      <c r="QHZ51" s="214"/>
      <c r="QIA51" s="214"/>
      <c r="QIB51" s="214"/>
      <c r="QIC51" s="214"/>
      <c r="QID51" s="214"/>
      <c r="QIE51" s="214"/>
      <c r="QIF51" s="214"/>
      <c r="QIG51" s="214"/>
      <c r="QIH51" s="214"/>
      <c r="QII51" s="214"/>
      <c r="QIJ51" s="214"/>
      <c r="QIK51" s="214"/>
      <c r="QIL51" s="214"/>
      <c r="QIM51" s="214"/>
      <c r="QIN51" s="214"/>
      <c r="QIO51" s="214"/>
      <c r="QIP51" s="214"/>
      <c r="QIQ51" s="214"/>
      <c r="QIR51" s="214"/>
      <c r="QIS51" s="214"/>
      <c r="QIT51" s="214"/>
      <c r="QIU51" s="214"/>
      <c r="QIV51" s="214"/>
      <c r="QIW51" s="214"/>
      <c r="QIX51" s="214"/>
      <c r="QIY51" s="214"/>
      <c r="QIZ51" s="214"/>
      <c r="QJA51" s="214"/>
      <c r="QJB51" s="214"/>
      <c r="QJC51" s="214"/>
      <c r="QJD51" s="214"/>
      <c r="QJE51" s="214"/>
      <c r="QJF51" s="214"/>
      <c r="QJG51" s="214"/>
      <c r="QJH51" s="214"/>
      <c r="QJI51" s="214"/>
      <c r="QJJ51" s="214"/>
      <c r="QJK51" s="214"/>
      <c r="QJL51" s="214"/>
      <c r="QJM51" s="214"/>
      <c r="QJN51" s="214"/>
      <c r="QJO51" s="214"/>
      <c r="QJP51" s="214"/>
      <c r="QJQ51" s="214"/>
      <c r="QJR51" s="214"/>
      <c r="QJS51" s="214"/>
      <c r="QJT51" s="214"/>
      <c r="QJU51" s="214"/>
      <c r="QJV51" s="214"/>
      <c r="QJW51" s="214"/>
      <c r="QJX51" s="214"/>
      <c r="QJY51" s="214"/>
      <c r="QJZ51" s="214"/>
      <c r="QKA51" s="214"/>
      <c r="QKB51" s="214"/>
      <c r="QKC51" s="214"/>
      <c r="QKD51" s="214"/>
      <c r="QKE51" s="214"/>
      <c r="QKF51" s="214"/>
      <c r="QKG51" s="214"/>
      <c r="QKH51" s="214"/>
      <c r="QKI51" s="214"/>
      <c r="QKJ51" s="214"/>
      <c r="QKK51" s="214"/>
      <c r="QKL51" s="214"/>
      <c r="QKM51" s="214"/>
      <c r="QKN51" s="214"/>
      <c r="QKO51" s="214"/>
      <c r="QKP51" s="214"/>
      <c r="QKQ51" s="214"/>
      <c r="QKR51" s="214"/>
      <c r="QKS51" s="214"/>
      <c r="QKT51" s="214"/>
      <c r="QKU51" s="214"/>
      <c r="QKV51" s="214"/>
      <c r="QKW51" s="214"/>
      <c r="QKX51" s="214"/>
      <c r="QKY51" s="214"/>
      <c r="QKZ51" s="214"/>
      <c r="QLA51" s="214"/>
      <c r="QLB51" s="214"/>
      <c r="QLC51" s="214"/>
      <c r="QLD51" s="214"/>
      <c r="QLE51" s="214"/>
      <c r="QLF51" s="214"/>
      <c r="QLG51" s="214"/>
      <c r="QLH51" s="214"/>
      <c r="QLI51" s="214"/>
      <c r="QLJ51" s="214"/>
      <c r="QLK51" s="214"/>
      <c r="QLL51" s="214"/>
      <c r="QLM51" s="214"/>
      <c r="QLN51" s="214"/>
      <c r="QLO51" s="214"/>
      <c r="QLP51" s="214"/>
      <c r="QLQ51" s="214"/>
      <c r="QLR51" s="214"/>
      <c r="QLS51" s="214"/>
      <c r="QLT51" s="214"/>
      <c r="QLU51" s="214"/>
      <c r="QLV51" s="214"/>
      <c r="QLW51" s="214"/>
      <c r="QLX51" s="214"/>
      <c r="QLY51" s="214"/>
      <c r="QLZ51" s="214"/>
      <c r="QMA51" s="214"/>
      <c r="QMB51" s="214"/>
      <c r="QMC51" s="214"/>
      <c r="QMD51" s="214"/>
      <c r="QME51" s="214"/>
      <c r="QMF51" s="214"/>
      <c r="QMG51" s="214"/>
      <c r="QMH51" s="214"/>
      <c r="QMI51" s="214"/>
      <c r="QMJ51" s="214"/>
      <c r="QMK51" s="214"/>
      <c r="QML51" s="214"/>
      <c r="QMM51" s="214"/>
      <c r="QMN51" s="214"/>
      <c r="QMO51" s="214"/>
      <c r="QMP51" s="214"/>
      <c r="QMQ51" s="214"/>
      <c r="QMR51" s="214"/>
      <c r="QMS51" s="214"/>
      <c r="QMT51" s="214"/>
      <c r="QMU51" s="214"/>
      <c r="QMV51" s="214"/>
      <c r="QMW51" s="214"/>
      <c r="QMX51" s="214"/>
      <c r="QMY51" s="214"/>
      <c r="QMZ51" s="214"/>
      <c r="QNA51" s="214"/>
      <c r="QNB51" s="214"/>
      <c r="QNC51" s="214"/>
      <c r="QND51" s="214"/>
      <c r="QNE51" s="214"/>
      <c r="QNF51" s="214"/>
      <c r="QNG51" s="214"/>
      <c r="QNH51" s="214"/>
      <c r="QNI51" s="214"/>
      <c r="QNJ51" s="214"/>
      <c r="QNK51" s="214"/>
      <c r="QNL51" s="214"/>
      <c r="QNM51" s="214"/>
      <c r="QNN51" s="214"/>
      <c r="QNO51" s="214"/>
      <c r="QNP51" s="214"/>
      <c r="QNQ51" s="214"/>
      <c r="QNR51" s="214"/>
      <c r="QNS51" s="214"/>
      <c r="QNT51" s="214"/>
      <c r="QNU51" s="214"/>
      <c r="QNV51" s="214"/>
      <c r="QNW51" s="214"/>
      <c r="QNX51" s="214"/>
      <c r="QNY51" s="214"/>
      <c r="QNZ51" s="214"/>
      <c r="QOA51" s="214"/>
      <c r="QOB51" s="214"/>
      <c r="QOC51" s="214"/>
      <c r="QOD51" s="214"/>
      <c r="QOE51" s="214"/>
      <c r="QOF51" s="214"/>
      <c r="QOG51" s="214"/>
      <c r="QOH51" s="214"/>
      <c r="QOI51" s="214"/>
      <c r="QOJ51" s="214"/>
      <c r="QOK51" s="214"/>
      <c r="QOL51" s="214"/>
      <c r="QOM51" s="214"/>
      <c r="QON51" s="214"/>
      <c r="QOO51" s="214"/>
      <c r="QOP51" s="214"/>
      <c r="QOQ51" s="214"/>
      <c r="QOR51" s="214"/>
      <c r="QOS51" s="214"/>
      <c r="QOT51" s="214"/>
      <c r="QOU51" s="214"/>
      <c r="QOV51" s="214"/>
      <c r="QOW51" s="214"/>
      <c r="QOX51" s="214"/>
      <c r="QOY51" s="214"/>
      <c r="QOZ51" s="214"/>
      <c r="QPA51" s="214"/>
      <c r="QPB51" s="214"/>
      <c r="QPC51" s="214"/>
      <c r="QPD51" s="214"/>
      <c r="QPE51" s="214"/>
      <c r="QPF51" s="214"/>
      <c r="QPG51" s="214"/>
      <c r="QPH51" s="214"/>
      <c r="QPI51" s="214"/>
      <c r="QPJ51" s="214"/>
      <c r="QPK51" s="214"/>
      <c r="QPL51" s="214"/>
      <c r="QPM51" s="214"/>
      <c r="QPN51" s="214"/>
      <c r="QPO51" s="214"/>
      <c r="QPP51" s="214"/>
      <c r="QPQ51" s="214"/>
      <c r="QPR51" s="214"/>
      <c r="QPS51" s="214"/>
      <c r="QPT51" s="214"/>
      <c r="QPU51" s="214"/>
      <c r="QPV51" s="214"/>
      <c r="QPW51" s="214"/>
      <c r="QPX51" s="214"/>
      <c r="QPY51" s="214"/>
      <c r="QPZ51" s="214"/>
      <c r="QQA51" s="214"/>
      <c r="QQB51" s="214"/>
      <c r="QQC51" s="214"/>
      <c r="QQD51" s="214"/>
      <c r="QQE51" s="214"/>
      <c r="QQF51" s="214"/>
      <c r="QQG51" s="214"/>
      <c r="QQH51" s="214"/>
      <c r="QQI51" s="214"/>
      <c r="QQJ51" s="214"/>
      <c r="QQK51" s="214"/>
      <c r="QQL51" s="214"/>
      <c r="QQM51" s="214"/>
      <c r="QQN51" s="214"/>
      <c r="QQO51" s="214"/>
      <c r="QQP51" s="214"/>
      <c r="QQQ51" s="214"/>
      <c r="QQR51" s="214"/>
      <c r="QQS51" s="214"/>
      <c r="QQT51" s="214"/>
      <c r="QQU51" s="214"/>
      <c r="QQV51" s="214"/>
      <c r="QQW51" s="214"/>
      <c r="QQX51" s="214"/>
      <c r="QQY51" s="214"/>
      <c r="QQZ51" s="214"/>
      <c r="QRA51" s="214"/>
      <c r="QRB51" s="214"/>
      <c r="QRC51" s="214"/>
      <c r="QRD51" s="214"/>
      <c r="QRE51" s="214"/>
      <c r="QRF51" s="214"/>
      <c r="QRG51" s="214"/>
      <c r="QRH51" s="214"/>
      <c r="QRI51" s="214"/>
      <c r="QRJ51" s="214"/>
      <c r="QRK51" s="214"/>
      <c r="QRL51" s="214"/>
      <c r="QRM51" s="214"/>
      <c r="QRN51" s="214"/>
      <c r="QRO51" s="214"/>
      <c r="QRP51" s="214"/>
      <c r="QRQ51" s="214"/>
      <c r="QRR51" s="214"/>
      <c r="QRS51" s="214"/>
      <c r="QRT51" s="214"/>
      <c r="QRU51" s="214"/>
      <c r="QRV51" s="214"/>
      <c r="QRW51" s="214"/>
      <c r="QRX51" s="214"/>
      <c r="QRY51" s="214"/>
      <c r="QRZ51" s="214"/>
      <c r="QSA51" s="214"/>
      <c r="QSB51" s="214"/>
      <c r="QSC51" s="214"/>
      <c r="QSD51" s="214"/>
      <c r="QSE51" s="214"/>
      <c r="QSF51" s="214"/>
      <c r="QSG51" s="214"/>
      <c r="QSH51" s="214"/>
      <c r="QSI51" s="214"/>
      <c r="QSJ51" s="214"/>
      <c r="QSK51" s="214"/>
      <c r="QSL51" s="214"/>
      <c r="QSM51" s="214"/>
      <c r="QSN51" s="214"/>
      <c r="QSO51" s="214"/>
      <c r="QSP51" s="214"/>
      <c r="QSQ51" s="214"/>
      <c r="QSR51" s="214"/>
      <c r="QSS51" s="214"/>
      <c r="QST51" s="214"/>
      <c r="QSU51" s="214"/>
      <c r="QSV51" s="214"/>
      <c r="QSW51" s="214"/>
      <c r="QSX51" s="214"/>
      <c r="QSY51" s="214"/>
      <c r="QSZ51" s="214"/>
      <c r="QTA51" s="214"/>
      <c r="QTB51" s="214"/>
      <c r="QTC51" s="214"/>
      <c r="QTD51" s="214"/>
      <c r="QTE51" s="214"/>
      <c r="QTF51" s="214"/>
      <c r="QTG51" s="214"/>
      <c r="QTH51" s="214"/>
      <c r="QTI51" s="214"/>
      <c r="QTJ51" s="214"/>
      <c r="QTK51" s="214"/>
      <c r="QTL51" s="214"/>
      <c r="QTM51" s="214"/>
      <c r="QTN51" s="214"/>
      <c r="QTO51" s="214"/>
      <c r="QTP51" s="214"/>
      <c r="QTQ51" s="214"/>
      <c r="QTR51" s="214"/>
      <c r="QTS51" s="214"/>
      <c r="QTT51" s="214"/>
      <c r="QTU51" s="214"/>
      <c r="QTV51" s="214"/>
      <c r="QTW51" s="214"/>
      <c r="QTX51" s="214"/>
      <c r="QTY51" s="214"/>
      <c r="QTZ51" s="214"/>
      <c r="QUA51" s="214"/>
      <c r="QUB51" s="214"/>
      <c r="QUC51" s="214"/>
      <c r="QUD51" s="214"/>
      <c r="QUE51" s="214"/>
      <c r="QUF51" s="214"/>
      <c r="QUG51" s="214"/>
      <c r="QUH51" s="214"/>
      <c r="QUI51" s="214"/>
      <c r="QUJ51" s="214"/>
      <c r="QUK51" s="214"/>
      <c r="QUL51" s="214"/>
      <c r="QUM51" s="214"/>
      <c r="QUN51" s="214"/>
      <c r="QUO51" s="214"/>
      <c r="QUP51" s="214"/>
      <c r="QUQ51" s="214"/>
      <c r="QUR51" s="214"/>
      <c r="QUS51" s="214"/>
      <c r="QUT51" s="214"/>
      <c r="QUU51" s="214"/>
      <c r="QUV51" s="214"/>
      <c r="QUW51" s="214"/>
      <c r="QUX51" s="214"/>
      <c r="QUY51" s="214"/>
      <c r="QUZ51" s="214"/>
      <c r="QVA51" s="214"/>
      <c r="QVB51" s="214"/>
      <c r="QVC51" s="214"/>
      <c r="QVD51" s="214"/>
      <c r="QVE51" s="214"/>
      <c r="QVF51" s="214"/>
      <c r="QVG51" s="214"/>
      <c r="QVH51" s="214"/>
      <c r="QVI51" s="214"/>
      <c r="QVJ51" s="214"/>
      <c r="QVK51" s="214"/>
      <c r="QVL51" s="214"/>
      <c r="QVM51" s="214"/>
      <c r="QVN51" s="214"/>
      <c r="QVO51" s="214"/>
      <c r="QVP51" s="214"/>
      <c r="QVQ51" s="214"/>
      <c r="QVR51" s="214"/>
      <c r="QVS51" s="214"/>
      <c r="QVT51" s="214"/>
      <c r="QVU51" s="214"/>
      <c r="QVV51" s="214"/>
      <c r="QVW51" s="214"/>
      <c r="QVX51" s="214"/>
      <c r="QVY51" s="214"/>
      <c r="QVZ51" s="214"/>
      <c r="QWA51" s="214"/>
      <c r="QWB51" s="214"/>
      <c r="QWC51" s="214"/>
      <c r="QWD51" s="214"/>
      <c r="QWE51" s="214"/>
      <c r="QWF51" s="214"/>
      <c r="QWG51" s="214"/>
      <c r="QWH51" s="214"/>
      <c r="QWI51" s="214"/>
      <c r="QWJ51" s="214"/>
      <c r="QWK51" s="214"/>
      <c r="QWL51" s="214"/>
      <c r="QWM51" s="214"/>
      <c r="QWN51" s="214"/>
      <c r="QWO51" s="214"/>
      <c r="QWP51" s="214"/>
      <c r="QWQ51" s="214"/>
      <c r="QWR51" s="214"/>
      <c r="QWS51" s="214"/>
      <c r="QWT51" s="214"/>
      <c r="QWU51" s="214"/>
      <c r="QWV51" s="214"/>
      <c r="QWW51" s="214"/>
      <c r="QWX51" s="214"/>
      <c r="QWY51" s="214"/>
      <c r="QWZ51" s="214"/>
      <c r="QXA51" s="214"/>
      <c r="QXB51" s="214"/>
      <c r="QXC51" s="214"/>
      <c r="QXD51" s="214"/>
      <c r="QXE51" s="214"/>
      <c r="QXF51" s="214"/>
      <c r="QXG51" s="214"/>
      <c r="QXH51" s="214"/>
      <c r="QXI51" s="214"/>
      <c r="QXJ51" s="214"/>
      <c r="QXK51" s="214"/>
      <c r="QXL51" s="214"/>
      <c r="QXM51" s="214"/>
      <c r="QXN51" s="214"/>
      <c r="QXO51" s="214"/>
      <c r="QXP51" s="214"/>
      <c r="QXQ51" s="214"/>
      <c r="QXR51" s="214"/>
      <c r="QXS51" s="214"/>
      <c r="QXT51" s="214"/>
      <c r="QXU51" s="214"/>
      <c r="QXV51" s="214"/>
      <c r="QXW51" s="214"/>
      <c r="QXX51" s="214"/>
      <c r="QXY51" s="214"/>
      <c r="QXZ51" s="214"/>
      <c r="QYA51" s="214"/>
      <c r="QYB51" s="214"/>
      <c r="QYC51" s="214"/>
      <c r="QYD51" s="214"/>
      <c r="QYE51" s="214"/>
      <c r="QYF51" s="214"/>
      <c r="QYG51" s="214"/>
      <c r="QYH51" s="214"/>
      <c r="QYI51" s="214"/>
      <c r="QYJ51" s="214"/>
      <c r="QYK51" s="214"/>
      <c r="QYL51" s="214"/>
      <c r="QYM51" s="214"/>
      <c r="QYN51" s="214"/>
      <c r="QYO51" s="214"/>
      <c r="QYP51" s="214"/>
      <c r="QYQ51" s="214"/>
      <c r="QYR51" s="214"/>
      <c r="QYS51" s="214"/>
      <c r="QYT51" s="214"/>
      <c r="QYU51" s="214"/>
      <c r="QYV51" s="214"/>
      <c r="QYW51" s="214"/>
      <c r="QYX51" s="214"/>
      <c r="QYY51" s="214"/>
      <c r="QYZ51" s="214"/>
      <c r="QZA51" s="214"/>
      <c r="QZB51" s="214"/>
      <c r="QZC51" s="214"/>
      <c r="QZD51" s="214"/>
      <c r="QZE51" s="214"/>
      <c r="QZF51" s="214"/>
      <c r="QZG51" s="214"/>
      <c r="QZH51" s="214"/>
      <c r="QZI51" s="214"/>
      <c r="QZJ51" s="214"/>
      <c r="QZK51" s="214"/>
      <c r="QZL51" s="214"/>
      <c r="QZM51" s="214"/>
      <c r="QZN51" s="214"/>
      <c r="QZO51" s="214"/>
      <c r="QZP51" s="214"/>
      <c r="QZQ51" s="214"/>
      <c r="QZR51" s="214"/>
      <c r="QZS51" s="214"/>
      <c r="QZT51" s="214"/>
      <c r="QZU51" s="214"/>
      <c r="QZV51" s="214"/>
      <c r="QZW51" s="214"/>
      <c r="QZX51" s="214"/>
      <c r="QZY51" s="214"/>
      <c r="QZZ51" s="214"/>
      <c r="RAA51" s="214"/>
      <c r="RAB51" s="214"/>
      <c r="RAC51" s="214"/>
      <c r="RAD51" s="214"/>
      <c r="RAE51" s="214"/>
      <c r="RAF51" s="214"/>
      <c r="RAG51" s="214"/>
      <c r="RAH51" s="214"/>
      <c r="RAI51" s="214"/>
      <c r="RAJ51" s="214"/>
      <c r="RAK51" s="214"/>
      <c r="RAL51" s="214"/>
      <c r="RAM51" s="214"/>
      <c r="RAN51" s="214"/>
      <c r="RAO51" s="214"/>
      <c r="RAP51" s="214"/>
      <c r="RAQ51" s="214"/>
      <c r="RAR51" s="214"/>
      <c r="RAS51" s="214"/>
      <c r="RAT51" s="214"/>
      <c r="RAU51" s="214"/>
      <c r="RAV51" s="214"/>
      <c r="RAW51" s="214"/>
      <c r="RAX51" s="214"/>
      <c r="RAY51" s="214"/>
      <c r="RAZ51" s="214"/>
      <c r="RBA51" s="214"/>
      <c r="RBB51" s="214"/>
      <c r="RBC51" s="214"/>
      <c r="RBD51" s="214"/>
      <c r="RBE51" s="214"/>
      <c r="RBF51" s="214"/>
      <c r="RBG51" s="214"/>
      <c r="RBH51" s="214"/>
      <c r="RBI51" s="214"/>
      <c r="RBJ51" s="214"/>
      <c r="RBK51" s="214"/>
      <c r="RBL51" s="214"/>
      <c r="RBM51" s="214"/>
      <c r="RBN51" s="214"/>
      <c r="RBO51" s="214"/>
      <c r="RBP51" s="214"/>
      <c r="RBQ51" s="214"/>
      <c r="RBR51" s="214"/>
      <c r="RBS51" s="214"/>
      <c r="RBT51" s="214"/>
      <c r="RBU51" s="214"/>
      <c r="RBV51" s="214"/>
      <c r="RBW51" s="214"/>
      <c r="RBX51" s="214"/>
      <c r="RBY51" s="214"/>
      <c r="RBZ51" s="214"/>
      <c r="RCA51" s="214"/>
      <c r="RCB51" s="214"/>
      <c r="RCC51" s="214"/>
      <c r="RCD51" s="214"/>
      <c r="RCE51" s="214"/>
      <c r="RCF51" s="214"/>
      <c r="RCG51" s="214"/>
      <c r="RCH51" s="214"/>
      <c r="RCI51" s="214"/>
      <c r="RCJ51" s="214"/>
      <c r="RCK51" s="214"/>
      <c r="RCL51" s="214"/>
      <c r="RCM51" s="214"/>
      <c r="RCN51" s="214"/>
      <c r="RCO51" s="214"/>
      <c r="RCP51" s="214"/>
      <c r="RCQ51" s="214"/>
      <c r="RCR51" s="214"/>
      <c r="RCS51" s="214"/>
      <c r="RCT51" s="214"/>
      <c r="RCU51" s="214"/>
      <c r="RCV51" s="214"/>
      <c r="RCW51" s="214"/>
      <c r="RCX51" s="214"/>
      <c r="RCY51" s="214"/>
      <c r="RCZ51" s="214"/>
      <c r="RDA51" s="214"/>
      <c r="RDB51" s="214"/>
      <c r="RDC51" s="214"/>
      <c r="RDD51" s="214"/>
      <c r="RDE51" s="214"/>
      <c r="RDF51" s="214"/>
      <c r="RDG51" s="214"/>
      <c r="RDH51" s="214"/>
      <c r="RDI51" s="214"/>
      <c r="RDJ51" s="214"/>
      <c r="RDK51" s="214"/>
      <c r="RDL51" s="214"/>
      <c r="RDM51" s="214"/>
      <c r="RDN51" s="214"/>
      <c r="RDO51" s="214"/>
      <c r="RDP51" s="214"/>
      <c r="RDQ51" s="214"/>
      <c r="RDR51" s="214"/>
      <c r="RDS51" s="214"/>
      <c r="RDT51" s="214"/>
      <c r="RDU51" s="214"/>
      <c r="RDV51" s="214"/>
      <c r="RDW51" s="214"/>
      <c r="RDX51" s="214"/>
      <c r="RDY51" s="214"/>
      <c r="RDZ51" s="214"/>
      <c r="REA51" s="214"/>
      <c r="REB51" s="214"/>
      <c r="REC51" s="214"/>
      <c r="RED51" s="214"/>
      <c r="REE51" s="214"/>
      <c r="REF51" s="214"/>
      <c r="REG51" s="214"/>
      <c r="REH51" s="214"/>
      <c r="REI51" s="214"/>
      <c r="REJ51" s="214"/>
      <c r="REK51" s="214"/>
      <c r="REL51" s="214"/>
      <c r="REM51" s="214"/>
      <c r="REN51" s="214"/>
      <c r="REO51" s="214"/>
      <c r="REP51" s="214"/>
      <c r="REQ51" s="214"/>
      <c r="RER51" s="214"/>
      <c r="RES51" s="214"/>
      <c r="RET51" s="214"/>
      <c r="REU51" s="214"/>
      <c r="REV51" s="214"/>
      <c r="REW51" s="214"/>
      <c r="REX51" s="214"/>
      <c r="REY51" s="214"/>
      <c r="REZ51" s="214"/>
      <c r="RFA51" s="214"/>
      <c r="RFB51" s="214"/>
      <c r="RFC51" s="214"/>
      <c r="RFD51" s="214"/>
      <c r="RFE51" s="214"/>
      <c r="RFF51" s="214"/>
      <c r="RFG51" s="214"/>
      <c r="RFH51" s="214"/>
      <c r="RFI51" s="214"/>
      <c r="RFJ51" s="214"/>
      <c r="RFK51" s="214"/>
      <c r="RFL51" s="214"/>
      <c r="RFM51" s="214"/>
      <c r="RFN51" s="214"/>
      <c r="RFO51" s="214"/>
      <c r="RFP51" s="214"/>
      <c r="RFQ51" s="214"/>
      <c r="RFR51" s="214"/>
      <c r="RFS51" s="214"/>
      <c r="RFT51" s="214"/>
      <c r="RFU51" s="214"/>
      <c r="RFV51" s="214"/>
      <c r="RFW51" s="214"/>
      <c r="RFX51" s="214"/>
      <c r="RFY51" s="214"/>
      <c r="RFZ51" s="214"/>
      <c r="RGA51" s="214"/>
      <c r="RGB51" s="214"/>
      <c r="RGC51" s="214"/>
      <c r="RGD51" s="214"/>
      <c r="RGE51" s="214"/>
      <c r="RGF51" s="214"/>
      <c r="RGG51" s="214"/>
      <c r="RGH51" s="214"/>
      <c r="RGI51" s="214"/>
      <c r="RGJ51" s="214"/>
      <c r="RGK51" s="214"/>
      <c r="RGL51" s="214"/>
      <c r="RGM51" s="214"/>
      <c r="RGN51" s="214"/>
      <c r="RGO51" s="214"/>
      <c r="RGP51" s="214"/>
      <c r="RGQ51" s="214"/>
      <c r="RGR51" s="214"/>
      <c r="RGS51" s="214"/>
      <c r="RGT51" s="214"/>
      <c r="RGU51" s="214"/>
      <c r="RGV51" s="214"/>
      <c r="RGW51" s="214"/>
      <c r="RGX51" s="214"/>
      <c r="RGY51" s="214"/>
      <c r="RGZ51" s="214"/>
      <c r="RHA51" s="214"/>
      <c r="RHB51" s="214"/>
      <c r="RHC51" s="214"/>
      <c r="RHD51" s="214"/>
      <c r="RHE51" s="214"/>
      <c r="RHF51" s="214"/>
      <c r="RHG51" s="214"/>
      <c r="RHH51" s="214"/>
      <c r="RHI51" s="214"/>
      <c r="RHJ51" s="214"/>
      <c r="RHK51" s="214"/>
      <c r="RHL51" s="214"/>
      <c r="RHM51" s="214"/>
      <c r="RHN51" s="214"/>
      <c r="RHO51" s="214"/>
      <c r="RHP51" s="214"/>
      <c r="RHQ51" s="214"/>
      <c r="RHR51" s="214"/>
      <c r="RHS51" s="214"/>
      <c r="RHT51" s="214"/>
      <c r="RHU51" s="214"/>
      <c r="RHV51" s="214"/>
      <c r="RHW51" s="214"/>
      <c r="RHX51" s="214"/>
      <c r="RHY51" s="214"/>
      <c r="RHZ51" s="214"/>
      <c r="RIA51" s="214"/>
      <c r="RIB51" s="214"/>
      <c r="RIC51" s="214"/>
      <c r="RID51" s="214"/>
      <c r="RIE51" s="214"/>
      <c r="RIF51" s="214"/>
      <c r="RIG51" s="214"/>
      <c r="RIH51" s="214"/>
      <c r="RII51" s="214"/>
      <c r="RIJ51" s="214"/>
      <c r="RIK51" s="214"/>
      <c r="RIL51" s="214"/>
      <c r="RIM51" s="214"/>
      <c r="RIN51" s="214"/>
      <c r="RIO51" s="214"/>
      <c r="RIP51" s="214"/>
      <c r="RIQ51" s="214"/>
      <c r="RIR51" s="214"/>
      <c r="RIS51" s="214"/>
      <c r="RIT51" s="214"/>
      <c r="RIU51" s="214"/>
      <c r="RIV51" s="214"/>
      <c r="RIW51" s="214"/>
      <c r="RIX51" s="214"/>
      <c r="RIY51" s="214"/>
      <c r="RIZ51" s="214"/>
      <c r="RJA51" s="214"/>
      <c r="RJB51" s="214"/>
      <c r="RJC51" s="214"/>
      <c r="RJD51" s="214"/>
      <c r="RJE51" s="214"/>
      <c r="RJF51" s="214"/>
      <c r="RJG51" s="214"/>
      <c r="RJH51" s="214"/>
      <c r="RJI51" s="214"/>
      <c r="RJJ51" s="214"/>
      <c r="RJK51" s="214"/>
      <c r="RJL51" s="214"/>
      <c r="RJM51" s="214"/>
      <c r="RJN51" s="214"/>
      <c r="RJO51" s="214"/>
      <c r="RJP51" s="214"/>
      <c r="RJQ51" s="214"/>
      <c r="RJR51" s="214"/>
      <c r="RJS51" s="214"/>
      <c r="RJT51" s="214"/>
      <c r="RJU51" s="214"/>
      <c r="RJV51" s="214"/>
      <c r="RJW51" s="214"/>
      <c r="RJX51" s="214"/>
      <c r="RJY51" s="214"/>
      <c r="RJZ51" s="214"/>
      <c r="RKA51" s="214"/>
      <c r="RKB51" s="214"/>
      <c r="RKC51" s="214"/>
      <c r="RKD51" s="214"/>
      <c r="RKE51" s="214"/>
      <c r="RKF51" s="214"/>
      <c r="RKG51" s="214"/>
      <c r="RKH51" s="214"/>
      <c r="RKI51" s="214"/>
      <c r="RKJ51" s="214"/>
      <c r="RKK51" s="214"/>
      <c r="RKL51" s="214"/>
      <c r="RKM51" s="214"/>
      <c r="RKN51" s="214"/>
      <c r="RKO51" s="214"/>
      <c r="RKP51" s="214"/>
      <c r="RKQ51" s="214"/>
      <c r="RKR51" s="214"/>
      <c r="RKS51" s="214"/>
      <c r="RKT51" s="214"/>
      <c r="RKU51" s="214"/>
      <c r="RKV51" s="214"/>
      <c r="RKW51" s="214"/>
      <c r="RKX51" s="214"/>
      <c r="RKY51" s="214"/>
      <c r="RKZ51" s="214"/>
      <c r="RLA51" s="214"/>
      <c r="RLB51" s="214"/>
      <c r="RLC51" s="214"/>
      <c r="RLD51" s="214"/>
      <c r="RLE51" s="214"/>
      <c r="RLF51" s="214"/>
      <c r="RLG51" s="214"/>
      <c r="RLH51" s="214"/>
      <c r="RLI51" s="214"/>
      <c r="RLJ51" s="214"/>
      <c r="RLK51" s="214"/>
      <c r="RLL51" s="214"/>
      <c r="RLM51" s="214"/>
      <c r="RLN51" s="214"/>
      <c r="RLO51" s="214"/>
      <c r="RLP51" s="214"/>
      <c r="RLQ51" s="214"/>
      <c r="RLR51" s="214"/>
      <c r="RLS51" s="214"/>
      <c r="RLT51" s="214"/>
      <c r="RLU51" s="214"/>
      <c r="RLV51" s="214"/>
      <c r="RLW51" s="214"/>
      <c r="RLX51" s="214"/>
      <c r="RLY51" s="214"/>
      <c r="RLZ51" s="214"/>
      <c r="RMA51" s="214"/>
      <c r="RMB51" s="214"/>
      <c r="RMC51" s="214"/>
      <c r="RMD51" s="214"/>
      <c r="RME51" s="214"/>
      <c r="RMF51" s="214"/>
      <c r="RMG51" s="214"/>
      <c r="RMH51" s="214"/>
      <c r="RMI51" s="214"/>
      <c r="RMJ51" s="214"/>
      <c r="RMK51" s="214"/>
      <c r="RML51" s="214"/>
      <c r="RMM51" s="214"/>
      <c r="RMN51" s="214"/>
      <c r="RMO51" s="214"/>
      <c r="RMP51" s="214"/>
      <c r="RMQ51" s="214"/>
      <c r="RMR51" s="214"/>
      <c r="RMS51" s="214"/>
      <c r="RMT51" s="214"/>
      <c r="RMU51" s="214"/>
      <c r="RMV51" s="214"/>
      <c r="RMW51" s="214"/>
      <c r="RMX51" s="214"/>
      <c r="RMY51" s="214"/>
      <c r="RMZ51" s="214"/>
      <c r="RNA51" s="214"/>
      <c r="RNB51" s="214"/>
      <c r="RNC51" s="214"/>
      <c r="RND51" s="214"/>
      <c r="RNE51" s="214"/>
      <c r="RNF51" s="214"/>
      <c r="RNG51" s="214"/>
      <c r="RNH51" s="214"/>
      <c r="RNI51" s="214"/>
      <c r="RNJ51" s="214"/>
      <c r="RNK51" s="214"/>
      <c r="RNL51" s="214"/>
      <c r="RNM51" s="214"/>
      <c r="RNN51" s="214"/>
      <c r="RNO51" s="214"/>
      <c r="RNP51" s="214"/>
      <c r="RNQ51" s="214"/>
      <c r="RNR51" s="214"/>
      <c r="RNS51" s="214"/>
      <c r="RNT51" s="214"/>
      <c r="RNU51" s="214"/>
      <c r="RNV51" s="214"/>
      <c r="RNW51" s="214"/>
      <c r="RNX51" s="214"/>
      <c r="RNY51" s="214"/>
      <c r="RNZ51" s="214"/>
      <c r="ROA51" s="214"/>
      <c r="ROB51" s="214"/>
      <c r="ROC51" s="214"/>
      <c r="ROD51" s="214"/>
      <c r="ROE51" s="214"/>
      <c r="ROF51" s="214"/>
      <c r="ROG51" s="214"/>
      <c r="ROH51" s="214"/>
      <c r="ROI51" s="214"/>
      <c r="ROJ51" s="214"/>
      <c r="ROK51" s="214"/>
      <c r="ROL51" s="214"/>
      <c r="ROM51" s="214"/>
      <c r="RON51" s="214"/>
      <c r="ROO51" s="214"/>
      <c r="ROP51" s="214"/>
      <c r="ROQ51" s="214"/>
      <c r="ROR51" s="214"/>
      <c r="ROS51" s="214"/>
      <c r="ROT51" s="214"/>
      <c r="ROU51" s="214"/>
      <c r="ROV51" s="214"/>
      <c r="ROW51" s="214"/>
      <c r="ROX51" s="214"/>
      <c r="ROY51" s="214"/>
      <c r="ROZ51" s="214"/>
      <c r="RPA51" s="214"/>
      <c r="RPB51" s="214"/>
      <c r="RPC51" s="214"/>
      <c r="RPD51" s="214"/>
      <c r="RPE51" s="214"/>
      <c r="RPF51" s="214"/>
      <c r="RPG51" s="214"/>
      <c r="RPH51" s="214"/>
      <c r="RPI51" s="214"/>
      <c r="RPJ51" s="214"/>
      <c r="RPK51" s="214"/>
      <c r="RPL51" s="214"/>
      <c r="RPM51" s="214"/>
      <c r="RPN51" s="214"/>
      <c r="RPO51" s="214"/>
      <c r="RPP51" s="214"/>
      <c r="RPQ51" s="214"/>
      <c r="RPR51" s="214"/>
      <c r="RPS51" s="214"/>
      <c r="RPT51" s="214"/>
      <c r="RPU51" s="214"/>
      <c r="RPV51" s="214"/>
      <c r="RPW51" s="214"/>
      <c r="RPX51" s="214"/>
      <c r="RPY51" s="214"/>
      <c r="RPZ51" s="214"/>
      <c r="RQA51" s="214"/>
      <c r="RQB51" s="214"/>
      <c r="RQC51" s="214"/>
      <c r="RQD51" s="214"/>
      <c r="RQE51" s="214"/>
      <c r="RQF51" s="214"/>
      <c r="RQG51" s="214"/>
      <c r="RQH51" s="214"/>
      <c r="RQI51" s="214"/>
      <c r="RQJ51" s="214"/>
      <c r="RQK51" s="214"/>
      <c r="RQL51" s="214"/>
      <c r="RQM51" s="214"/>
      <c r="RQN51" s="214"/>
      <c r="RQO51" s="214"/>
      <c r="RQP51" s="214"/>
      <c r="RQQ51" s="214"/>
      <c r="RQR51" s="214"/>
      <c r="RQS51" s="214"/>
      <c r="RQT51" s="214"/>
      <c r="RQU51" s="214"/>
      <c r="RQV51" s="214"/>
      <c r="RQW51" s="214"/>
      <c r="RQX51" s="214"/>
      <c r="RQY51" s="214"/>
      <c r="RQZ51" s="214"/>
      <c r="RRA51" s="214"/>
      <c r="RRB51" s="214"/>
      <c r="RRC51" s="214"/>
      <c r="RRD51" s="214"/>
      <c r="RRE51" s="214"/>
      <c r="RRF51" s="214"/>
      <c r="RRG51" s="214"/>
      <c r="RRH51" s="214"/>
      <c r="RRI51" s="214"/>
      <c r="RRJ51" s="214"/>
      <c r="RRK51" s="214"/>
      <c r="RRL51" s="214"/>
      <c r="RRM51" s="214"/>
      <c r="RRN51" s="214"/>
      <c r="RRO51" s="214"/>
      <c r="RRP51" s="214"/>
      <c r="RRQ51" s="214"/>
      <c r="RRR51" s="214"/>
      <c r="RRS51" s="214"/>
      <c r="RRT51" s="214"/>
      <c r="RRU51" s="214"/>
      <c r="RRV51" s="214"/>
      <c r="RRW51" s="214"/>
      <c r="RRX51" s="214"/>
      <c r="RRY51" s="214"/>
      <c r="RRZ51" s="214"/>
      <c r="RSA51" s="214"/>
      <c r="RSB51" s="214"/>
      <c r="RSC51" s="214"/>
      <c r="RSD51" s="214"/>
      <c r="RSE51" s="214"/>
      <c r="RSF51" s="214"/>
      <c r="RSG51" s="214"/>
      <c r="RSH51" s="214"/>
      <c r="RSI51" s="214"/>
      <c r="RSJ51" s="214"/>
      <c r="RSK51" s="214"/>
      <c r="RSL51" s="214"/>
      <c r="RSM51" s="214"/>
      <c r="RSN51" s="214"/>
      <c r="RSO51" s="214"/>
      <c r="RSP51" s="214"/>
      <c r="RSQ51" s="214"/>
      <c r="RSR51" s="214"/>
      <c r="RSS51" s="214"/>
      <c r="RST51" s="214"/>
      <c r="RSU51" s="214"/>
      <c r="RSV51" s="214"/>
      <c r="RSW51" s="214"/>
      <c r="RSX51" s="214"/>
      <c r="RSY51" s="214"/>
      <c r="RSZ51" s="214"/>
      <c r="RTA51" s="214"/>
      <c r="RTB51" s="214"/>
      <c r="RTC51" s="214"/>
      <c r="RTD51" s="214"/>
      <c r="RTE51" s="214"/>
      <c r="RTF51" s="214"/>
      <c r="RTG51" s="214"/>
      <c r="RTH51" s="214"/>
      <c r="RTI51" s="214"/>
      <c r="RTJ51" s="214"/>
      <c r="RTK51" s="214"/>
      <c r="RTL51" s="214"/>
      <c r="RTM51" s="214"/>
      <c r="RTN51" s="214"/>
      <c r="RTO51" s="214"/>
      <c r="RTP51" s="214"/>
      <c r="RTQ51" s="214"/>
      <c r="RTR51" s="214"/>
      <c r="RTS51" s="214"/>
      <c r="RTT51" s="214"/>
      <c r="RTU51" s="214"/>
      <c r="RTV51" s="214"/>
      <c r="RTW51" s="214"/>
      <c r="RTX51" s="214"/>
      <c r="RTY51" s="214"/>
      <c r="RTZ51" s="214"/>
      <c r="RUA51" s="214"/>
      <c r="RUB51" s="214"/>
      <c r="RUC51" s="214"/>
      <c r="RUD51" s="214"/>
      <c r="RUE51" s="214"/>
      <c r="RUF51" s="214"/>
      <c r="RUG51" s="214"/>
      <c r="RUH51" s="214"/>
      <c r="RUI51" s="214"/>
      <c r="RUJ51" s="214"/>
      <c r="RUK51" s="214"/>
      <c r="RUL51" s="214"/>
      <c r="RUM51" s="214"/>
      <c r="RUN51" s="214"/>
      <c r="RUO51" s="214"/>
      <c r="RUP51" s="214"/>
      <c r="RUQ51" s="214"/>
      <c r="RUR51" s="214"/>
      <c r="RUS51" s="214"/>
      <c r="RUT51" s="214"/>
      <c r="RUU51" s="214"/>
      <c r="RUV51" s="214"/>
      <c r="RUW51" s="214"/>
      <c r="RUX51" s="214"/>
      <c r="RUY51" s="214"/>
      <c r="RUZ51" s="214"/>
      <c r="RVA51" s="214"/>
      <c r="RVB51" s="214"/>
      <c r="RVC51" s="214"/>
      <c r="RVD51" s="214"/>
      <c r="RVE51" s="214"/>
      <c r="RVF51" s="214"/>
      <c r="RVG51" s="214"/>
      <c r="RVH51" s="214"/>
      <c r="RVI51" s="214"/>
      <c r="RVJ51" s="214"/>
      <c r="RVK51" s="214"/>
      <c r="RVL51" s="214"/>
      <c r="RVM51" s="214"/>
      <c r="RVN51" s="214"/>
      <c r="RVO51" s="214"/>
      <c r="RVP51" s="214"/>
      <c r="RVQ51" s="214"/>
      <c r="RVR51" s="214"/>
      <c r="RVS51" s="214"/>
      <c r="RVT51" s="214"/>
      <c r="RVU51" s="214"/>
      <c r="RVV51" s="214"/>
      <c r="RVW51" s="214"/>
      <c r="RVX51" s="214"/>
      <c r="RVY51" s="214"/>
      <c r="RVZ51" s="214"/>
      <c r="RWA51" s="214"/>
      <c r="RWB51" s="214"/>
      <c r="RWC51" s="214"/>
      <c r="RWD51" s="214"/>
      <c r="RWE51" s="214"/>
      <c r="RWF51" s="214"/>
      <c r="RWG51" s="214"/>
      <c r="RWH51" s="214"/>
      <c r="RWI51" s="214"/>
      <c r="RWJ51" s="214"/>
      <c r="RWK51" s="214"/>
      <c r="RWL51" s="214"/>
      <c r="RWM51" s="214"/>
      <c r="RWN51" s="214"/>
      <c r="RWO51" s="214"/>
      <c r="RWP51" s="214"/>
      <c r="RWQ51" s="214"/>
      <c r="RWR51" s="214"/>
      <c r="RWS51" s="214"/>
      <c r="RWT51" s="214"/>
      <c r="RWU51" s="214"/>
      <c r="RWV51" s="214"/>
      <c r="RWW51" s="214"/>
      <c r="RWX51" s="214"/>
      <c r="RWY51" s="214"/>
      <c r="RWZ51" s="214"/>
      <c r="RXA51" s="214"/>
      <c r="RXB51" s="214"/>
      <c r="RXC51" s="214"/>
      <c r="RXD51" s="214"/>
      <c r="RXE51" s="214"/>
      <c r="RXF51" s="214"/>
      <c r="RXG51" s="214"/>
      <c r="RXH51" s="214"/>
      <c r="RXI51" s="214"/>
      <c r="RXJ51" s="214"/>
      <c r="RXK51" s="214"/>
      <c r="RXL51" s="214"/>
      <c r="RXM51" s="214"/>
      <c r="RXN51" s="214"/>
      <c r="RXO51" s="214"/>
      <c r="RXP51" s="214"/>
      <c r="RXQ51" s="214"/>
      <c r="RXR51" s="214"/>
      <c r="RXS51" s="214"/>
      <c r="RXT51" s="214"/>
      <c r="RXU51" s="214"/>
      <c r="RXV51" s="214"/>
      <c r="RXW51" s="214"/>
      <c r="RXX51" s="214"/>
      <c r="RXY51" s="214"/>
      <c r="RXZ51" s="214"/>
      <c r="RYA51" s="214"/>
      <c r="RYB51" s="214"/>
      <c r="RYC51" s="214"/>
      <c r="RYD51" s="214"/>
      <c r="RYE51" s="214"/>
      <c r="RYF51" s="214"/>
      <c r="RYG51" s="214"/>
      <c r="RYH51" s="214"/>
      <c r="RYI51" s="214"/>
      <c r="RYJ51" s="214"/>
      <c r="RYK51" s="214"/>
      <c r="RYL51" s="214"/>
      <c r="RYM51" s="214"/>
      <c r="RYN51" s="214"/>
      <c r="RYO51" s="214"/>
      <c r="RYP51" s="214"/>
      <c r="RYQ51" s="214"/>
      <c r="RYR51" s="214"/>
      <c r="RYS51" s="214"/>
      <c r="RYT51" s="214"/>
      <c r="RYU51" s="214"/>
      <c r="RYV51" s="214"/>
      <c r="RYW51" s="214"/>
      <c r="RYX51" s="214"/>
      <c r="RYY51" s="214"/>
      <c r="RYZ51" s="214"/>
      <c r="RZA51" s="214"/>
      <c r="RZB51" s="214"/>
      <c r="RZC51" s="214"/>
      <c r="RZD51" s="214"/>
      <c r="RZE51" s="214"/>
      <c r="RZF51" s="214"/>
      <c r="RZG51" s="214"/>
      <c r="RZH51" s="214"/>
      <c r="RZI51" s="214"/>
      <c r="RZJ51" s="214"/>
      <c r="RZK51" s="214"/>
      <c r="RZL51" s="214"/>
      <c r="RZM51" s="214"/>
      <c r="RZN51" s="214"/>
      <c r="RZO51" s="214"/>
      <c r="RZP51" s="214"/>
      <c r="RZQ51" s="214"/>
      <c r="RZR51" s="214"/>
      <c r="RZS51" s="214"/>
      <c r="RZT51" s="214"/>
      <c r="RZU51" s="214"/>
      <c r="RZV51" s="214"/>
      <c r="RZW51" s="214"/>
      <c r="RZX51" s="214"/>
      <c r="RZY51" s="214"/>
      <c r="RZZ51" s="214"/>
      <c r="SAA51" s="214"/>
      <c r="SAB51" s="214"/>
      <c r="SAC51" s="214"/>
      <c r="SAD51" s="214"/>
      <c r="SAE51" s="214"/>
      <c r="SAF51" s="214"/>
      <c r="SAG51" s="214"/>
      <c r="SAH51" s="214"/>
      <c r="SAI51" s="214"/>
      <c r="SAJ51" s="214"/>
      <c r="SAK51" s="214"/>
      <c r="SAL51" s="214"/>
      <c r="SAM51" s="214"/>
      <c r="SAN51" s="214"/>
      <c r="SAO51" s="214"/>
      <c r="SAP51" s="214"/>
      <c r="SAQ51" s="214"/>
      <c r="SAR51" s="214"/>
      <c r="SAS51" s="214"/>
      <c r="SAT51" s="214"/>
      <c r="SAU51" s="214"/>
      <c r="SAV51" s="214"/>
      <c r="SAW51" s="214"/>
      <c r="SAX51" s="214"/>
      <c r="SAY51" s="214"/>
      <c r="SAZ51" s="214"/>
      <c r="SBA51" s="214"/>
      <c r="SBB51" s="214"/>
      <c r="SBC51" s="214"/>
      <c r="SBD51" s="214"/>
      <c r="SBE51" s="214"/>
      <c r="SBF51" s="214"/>
      <c r="SBG51" s="214"/>
      <c r="SBH51" s="214"/>
      <c r="SBI51" s="214"/>
      <c r="SBJ51" s="214"/>
      <c r="SBK51" s="214"/>
      <c r="SBL51" s="214"/>
      <c r="SBM51" s="214"/>
      <c r="SBN51" s="214"/>
      <c r="SBO51" s="214"/>
      <c r="SBP51" s="214"/>
      <c r="SBQ51" s="214"/>
      <c r="SBR51" s="214"/>
      <c r="SBS51" s="214"/>
      <c r="SBT51" s="214"/>
      <c r="SBU51" s="214"/>
      <c r="SBV51" s="214"/>
      <c r="SBW51" s="214"/>
      <c r="SBX51" s="214"/>
      <c r="SBY51" s="214"/>
      <c r="SBZ51" s="214"/>
      <c r="SCA51" s="214"/>
      <c r="SCB51" s="214"/>
      <c r="SCC51" s="214"/>
      <c r="SCD51" s="214"/>
      <c r="SCE51" s="214"/>
      <c r="SCF51" s="214"/>
      <c r="SCG51" s="214"/>
      <c r="SCH51" s="214"/>
      <c r="SCI51" s="214"/>
      <c r="SCJ51" s="214"/>
      <c r="SCK51" s="214"/>
      <c r="SCL51" s="214"/>
      <c r="SCM51" s="214"/>
      <c r="SCN51" s="214"/>
      <c r="SCO51" s="214"/>
      <c r="SCP51" s="214"/>
      <c r="SCQ51" s="214"/>
      <c r="SCR51" s="214"/>
      <c r="SCS51" s="214"/>
      <c r="SCT51" s="214"/>
      <c r="SCU51" s="214"/>
      <c r="SCV51" s="214"/>
      <c r="SCW51" s="214"/>
      <c r="SCX51" s="214"/>
      <c r="SCY51" s="214"/>
      <c r="SCZ51" s="214"/>
      <c r="SDA51" s="214"/>
      <c r="SDB51" s="214"/>
      <c r="SDC51" s="214"/>
      <c r="SDD51" s="214"/>
      <c r="SDE51" s="214"/>
      <c r="SDF51" s="214"/>
      <c r="SDG51" s="214"/>
      <c r="SDH51" s="214"/>
      <c r="SDI51" s="214"/>
      <c r="SDJ51" s="214"/>
      <c r="SDK51" s="214"/>
      <c r="SDL51" s="214"/>
      <c r="SDM51" s="214"/>
      <c r="SDN51" s="214"/>
      <c r="SDO51" s="214"/>
      <c r="SDP51" s="214"/>
      <c r="SDQ51" s="214"/>
      <c r="SDR51" s="214"/>
      <c r="SDS51" s="214"/>
      <c r="SDT51" s="214"/>
      <c r="SDU51" s="214"/>
      <c r="SDV51" s="214"/>
      <c r="SDW51" s="214"/>
      <c r="SDX51" s="214"/>
      <c r="SDY51" s="214"/>
      <c r="SDZ51" s="214"/>
      <c r="SEA51" s="214"/>
      <c r="SEB51" s="214"/>
      <c r="SEC51" s="214"/>
      <c r="SED51" s="214"/>
      <c r="SEE51" s="214"/>
      <c r="SEF51" s="214"/>
      <c r="SEG51" s="214"/>
      <c r="SEH51" s="214"/>
      <c r="SEI51" s="214"/>
      <c r="SEJ51" s="214"/>
      <c r="SEK51" s="214"/>
      <c r="SEL51" s="214"/>
      <c r="SEM51" s="214"/>
      <c r="SEN51" s="214"/>
      <c r="SEO51" s="214"/>
      <c r="SEP51" s="214"/>
      <c r="SEQ51" s="214"/>
      <c r="SER51" s="214"/>
      <c r="SES51" s="214"/>
      <c r="SET51" s="214"/>
      <c r="SEU51" s="214"/>
      <c r="SEV51" s="214"/>
      <c r="SEW51" s="214"/>
      <c r="SEX51" s="214"/>
      <c r="SEY51" s="214"/>
      <c r="SEZ51" s="214"/>
      <c r="SFA51" s="214"/>
      <c r="SFB51" s="214"/>
      <c r="SFC51" s="214"/>
      <c r="SFD51" s="214"/>
      <c r="SFE51" s="214"/>
      <c r="SFF51" s="214"/>
      <c r="SFG51" s="214"/>
      <c r="SFH51" s="214"/>
      <c r="SFI51" s="214"/>
      <c r="SFJ51" s="214"/>
      <c r="SFK51" s="214"/>
      <c r="SFL51" s="214"/>
      <c r="SFM51" s="214"/>
      <c r="SFN51" s="214"/>
      <c r="SFO51" s="214"/>
      <c r="SFP51" s="214"/>
      <c r="SFQ51" s="214"/>
      <c r="SFR51" s="214"/>
      <c r="SFS51" s="214"/>
      <c r="SFT51" s="214"/>
      <c r="SFU51" s="214"/>
      <c r="SFV51" s="214"/>
      <c r="SFW51" s="214"/>
      <c r="SFX51" s="214"/>
      <c r="SFY51" s="214"/>
      <c r="SFZ51" s="214"/>
      <c r="SGA51" s="214"/>
      <c r="SGB51" s="214"/>
      <c r="SGC51" s="214"/>
      <c r="SGD51" s="214"/>
      <c r="SGE51" s="214"/>
      <c r="SGF51" s="214"/>
      <c r="SGG51" s="214"/>
      <c r="SGH51" s="214"/>
      <c r="SGI51" s="214"/>
      <c r="SGJ51" s="214"/>
      <c r="SGK51" s="214"/>
      <c r="SGL51" s="214"/>
      <c r="SGM51" s="214"/>
      <c r="SGN51" s="214"/>
      <c r="SGO51" s="214"/>
      <c r="SGP51" s="214"/>
      <c r="SGQ51" s="214"/>
      <c r="SGR51" s="214"/>
      <c r="SGS51" s="214"/>
      <c r="SGT51" s="214"/>
      <c r="SGU51" s="214"/>
      <c r="SGV51" s="214"/>
      <c r="SGW51" s="214"/>
      <c r="SGX51" s="214"/>
      <c r="SGY51" s="214"/>
      <c r="SGZ51" s="214"/>
      <c r="SHA51" s="214"/>
      <c r="SHB51" s="214"/>
      <c r="SHC51" s="214"/>
      <c r="SHD51" s="214"/>
      <c r="SHE51" s="214"/>
      <c r="SHF51" s="214"/>
      <c r="SHG51" s="214"/>
      <c r="SHH51" s="214"/>
      <c r="SHI51" s="214"/>
      <c r="SHJ51" s="214"/>
      <c r="SHK51" s="214"/>
      <c r="SHL51" s="214"/>
      <c r="SHM51" s="214"/>
      <c r="SHN51" s="214"/>
      <c r="SHO51" s="214"/>
      <c r="SHP51" s="214"/>
      <c r="SHQ51" s="214"/>
      <c r="SHR51" s="214"/>
      <c r="SHS51" s="214"/>
      <c r="SHT51" s="214"/>
      <c r="SHU51" s="214"/>
      <c r="SHV51" s="214"/>
      <c r="SHW51" s="214"/>
      <c r="SHX51" s="214"/>
      <c r="SHY51" s="214"/>
      <c r="SHZ51" s="214"/>
      <c r="SIA51" s="214"/>
      <c r="SIB51" s="214"/>
      <c r="SIC51" s="214"/>
      <c r="SID51" s="214"/>
      <c r="SIE51" s="214"/>
      <c r="SIF51" s="214"/>
      <c r="SIG51" s="214"/>
      <c r="SIH51" s="214"/>
      <c r="SII51" s="214"/>
      <c r="SIJ51" s="214"/>
      <c r="SIK51" s="214"/>
      <c r="SIL51" s="214"/>
      <c r="SIM51" s="214"/>
      <c r="SIN51" s="214"/>
      <c r="SIO51" s="214"/>
      <c r="SIP51" s="214"/>
      <c r="SIQ51" s="214"/>
      <c r="SIR51" s="214"/>
      <c r="SIS51" s="214"/>
      <c r="SIT51" s="214"/>
      <c r="SIU51" s="214"/>
      <c r="SIV51" s="214"/>
      <c r="SIW51" s="214"/>
      <c r="SIX51" s="214"/>
      <c r="SIY51" s="214"/>
      <c r="SIZ51" s="214"/>
      <c r="SJA51" s="214"/>
      <c r="SJB51" s="214"/>
      <c r="SJC51" s="214"/>
      <c r="SJD51" s="214"/>
      <c r="SJE51" s="214"/>
      <c r="SJF51" s="214"/>
      <c r="SJG51" s="214"/>
      <c r="SJH51" s="214"/>
      <c r="SJI51" s="214"/>
      <c r="SJJ51" s="214"/>
      <c r="SJK51" s="214"/>
      <c r="SJL51" s="214"/>
      <c r="SJM51" s="214"/>
      <c r="SJN51" s="214"/>
      <c r="SJO51" s="214"/>
      <c r="SJP51" s="214"/>
      <c r="SJQ51" s="214"/>
      <c r="SJR51" s="214"/>
      <c r="SJS51" s="214"/>
      <c r="SJT51" s="214"/>
      <c r="SJU51" s="214"/>
      <c r="SJV51" s="214"/>
      <c r="SJW51" s="214"/>
      <c r="SJX51" s="214"/>
      <c r="SJY51" s="214"/>
      <c r="SJZ51" s="214"/>
      <c r="SKA51" s="214"/>
      <c r="SKB51" s="214"/>
      <c r="SKC51" s="214"/>
      <c r="SKD51" s="214"/>
      <c r="SKE51" s="214"/>
      <c r="SKF51" s="214"/>
      <c r="SKG51" s="214"/>
      <c r="SKH51" s="214"/>
      <c r="SKI51" s="214"/>
      <c r="SKJ51" s="214"/>
      <c r="SKK51" s="214"/>
      <c r="SKL51" s="214"/>
      <c r="SKM51" s="214"/>
      <c r="SKN51" s="214"/>
      <c r="SKO51" s="214"/>
      <c r="SKP51" s="214"/>
      <c r="SKQ51" s="214"/>
      <c r="SKR51" s="214"/>
      <c r="SKS51" s="214"/>
      <c r="SKT51" s="214"/>
      <c r="SKU51" s="214"/>
      <c r="SKV51" s="214"/>
      <c r="SKW51" s="214"/>
      <c r="SKX51" s="214"/>
      <c r="SKY51" s="214"/>
      <c r="SKZ51" s="214"/>
      <c r="SLA51" s="214"/>
      <c r="SLB51" s="214"/>
      <c r="SLC51" s="214"/>
      <c r="SLD51" s="214"/>
      <c r="SLE51" s="214"/>
      <c r="SLF51" s="214"/>
      <c r="SLG51" s="214"/>
      <c r="SLH51" s="214"/>
      <c r="SLI51" s="214"/>
      <c r="SLJ51" s="214"/>
      <c r="SLK51" s="214"/>
      <c r="SLL51" s="214"/>
      <c r="SLM51" s="214"/>
      <c r="SLN51" s="214"/>
      <c r="SLO51" s="214"/>
      <c r="SLP51" s="214"/>
      <c r="SLQ51" s="214"/>
      <c r="SLR51" s="214"/>
      <c r="SLS51" s="214"/>
      <c r="SLT51" s="214"/>
      <c r="SLU51" s="214"/>
      <c r="SLV51" s="214"/>
      <c r="SLW51" s="214"/>
      <c r="SLX51" s="214"/>
      <c r="SLY51" s="214"/>
      <c r="SLZ51" s="214"/>
      <c r="SMA51" s="214"/>
      <c r="SMB51" s="214"/>
      <c r="SMC51" s="214"/>
      <c r="SMD51" s="214"/>
      <c r="SME51" s="214"/>
      <c r="SMF51" s="214"/>
      <c r="SMG51" s="214"/>
      <c r="SMH51" s="214"/>
      <c r="SMI51" s="214"/>
      <c r="SMJ51" s="214"/>
      <c r="SMK51" s="214"/>
      <c r="SML51" s="214"/>
      <c r="SMM51" s="214"/>
      <c r="SMN51" s="214"/>
      <c r="SMO51" s="214"/>
      <c r="SMP51" s="214"/>
      <c r="SMQ51" s="214"/>
      <c r="SMR51" s="214"/>
      <c r="SMS51" s="214"/>
      <c r="SMT51" s="214"/>
      <c r="SMU51" s="214"/>
      <c r="SMV51" s="214"/>
      <c r="SMW51" s="214"/>
      <c r="SMX51" s="214"/>
      <c r="SMY51" s="214"/>
      <c r="SMZ51" s="214"/>
      <c r="SNA51" s="214"/>
      <c r="SNB51" s="214"/>
      <c r="SNC51" s="214"/>
      <c r="SND51" s="214"/>
      <c r="SNE51" s="214"/>
      <c r="SNF51" s="214"/>
      <c r="SNG51" s="214"/>
      <c r="SNH51" s="214"/>
      <c r="SNI51" s="214"/>
      <c r="SNJ51" s="214"/>
      <c r="SNK51" s="214"/>
      <c r="SNL51" s="214"/>
      <c r="SNM51" s="214"/>
      <c r="SNN51" s="214"/>
      <c r="SNO51" s="214"/>
      <c r="SNP51" s="214"/>
      <c r="SNQ51" s="214"/>
      <c r="SNR51" s="214"/>
      <c r="SNS51" s="214"/>
      <c r="SNT51" s="214"/>
      <c r="SNU51" s="214"/>
      <c r="SNV51" s="214"/>
      <c r="SNW51" s="214"/>
      <c r="SNX51" s="214"/>
      <c r="SNY51" s="214"/>
      <c r="SNZ51" s="214"/>
      <c r="SOA51" s="214"/>
      <c r="SOB51" s="214"/>
      <c r="SOC51" s="214"/>
      <c r="SOD51" s="214"/>
      <c r="SOE51" s="214"/>
      <c r="SOF51" s="214"/>
      <c r="SOG51" s="214"/>
      <c r="SOH51" s="214"/>
      <c r="SOI51" s="214"/>
      <c r="SOJ51" s="214"/>
      <c r="SOK51" s="214"/>
      <c r="SOL51" s="214"/>
      <c r="SOM51" s="214"/>
      <c r="SON51" s="214"/>
      <c r="SOO51" s="214"/>
      <c r="SOP51" s="214"/>
      <c r="SOQ51" s="214"/>
      <c r="SOR51" s="214"/>
      <c r="SOS51" s="214"/>
      <c r="SOT51" s="214"/>
      <c r="SOU51" s="214"/>
      <c r="SOV51" s="214"/>
      <c r="SOW51" s="214"/>
      <c r="SOX51" s="214"/>
      <c r="SOY51" s="214"/>
      <c r="SOZ51" s="214"/>
      <c r="SPA51" s="214"/>
      <c r="SPB51" s="214"/>
      <c r="SPC51" s="214"/>
      <c r="SPD51" s="214"/>
      <c r="SPE51" s="214"/>
      <c r="SPF51" s="214"/>
      <c r="SPG51" s="214"/>
      <c r="SPH51" s="214"/>
      <c r="SPI51" s="214"/>
      <c r="SPJ51" s="214"/>
      <c r="SPK51" s="214"/>
      <c r="SPL51" s="214"/>
      <c r="SPM51" s="214"/>
      <c r="SPN51" s="214"/>
      <c r="SPO51" s="214"/>
      <c r="SPP51" s="214"/>
      <c r="SPQ51" s="214"/>
      <c r="SPR51" s="214"/>
      <c r="SPS51" s="214"/>
      <c r="SPT51" s="214"/>
      <c r="SPU51" s="214"/>
      <c r="SPV51" s="214"/>
      <c r="SPW51" s="214"/>
      <c r="SPX51" s="214"/>
      <c r="SPY51" s="214"/>
      <c r="SPZ51" s="214"/>
      <c r="SQA51" s="214"/>
      <c r="SQB51" s="214"/>
      <c r="SQC51" s="214"/>
      <c r="SQD51" s="214"/>
      <c r="SQE51" s="214"/>
      <c r="SQF51" s="214"/>
      <c r="SQG51" s="214"/>
      <c r="SQH51" s="214"/>
      <c r="SQI51" s="214"/>
      <c r="SQJ51" s="214"/>
      <c r="SQK51" s="214"/>
      <c r="SQL51" s="214"/>
      <c r="SQM51" s="214"/>
      <c r="SQN51" s="214"/>
      <c r="SQO51" s="214"/>
      <c r="SQP51" s="214"/>
      <c r="SQQ51" s="214"/>
      <c r="SQR51" s="214"/>
      <c r="SQS51" s="214"/>
      <c r="SQT51" s="214"/>
      <c r="SQU51" s="214"/>
      <c r="SQV51" s="214"/>
      <c r="SQW51" s="214"/>
      <c r="SQX51" s="214"/>
      <c r="SQY51" s="214"/>
      <c r="SQZ51" s="214"/>
      <c r="SRA51" s="214"/>
      <c r="SRB51" s="214"/>
      <c r="SRC51" s="214"/>
      <c r="SRD51" s="214"/>
      <c r="SRE51" s="214"/>
      <c r="SRF51" s="214"/>
      <c r="SRG51" s="214"/>
      <c r="SRH51" s="214"/>
      <c r="SRI51" s="214"/>
      <c r="SRJ51" s="214"/>
      <c r="SRK51" s="214"/>
      <c r="SRL51" s="214"/>
      <c r="SRM51" s="214"/>
      <c r="SRN51" s="214"/>
      <c r="SRO51" s="214"/>
      <c r="SRP51" s="214"/>
      <c r="SRQ51" s="214"/>
      <c r="SRR51" s="214"/>
      <c r="SRS51" s="214"/>
      <c r="SRT51" s="214"/>
      <c r="SRU51" s="214"/>
      <c r="SRV51" s="214"/>
      <c r="SRW51" s="214"/>
      <c r="SRX51" s="214"/>
      <c r="SRY51" s="214"/>
      <c r="SRZ51" s="214"/>
      <c r="SSA51" s="214"/>
      <c r="SSB51" s="214"/>
      <c r="SSC51" s="214"/>
      <c r="SSD51" s="214"/>
      <c r="SSE51" s="214"/>
      <c r="SSF51" s="214"/>
      <c r="SSG51" s="214"/>
      <c r="SSH51" s="214"/>
      <c r="SSI51" s="214"/>
      <c r="SSJ51" s="214"/>
      <c r="SSK51" s="214"/>
      <c r="SSL51" s="214"/>
      <c r="SSM51" s="214"/>
      <c r="SSN51" s="214"/>
      <c r="SSO51" s="214"/>
      <c r="SSP51" s="214"/>
      <c r="SSQ51" s="214"/>
      <c r="SSR51" s="214"/>
      <c r="SSS51" s="214"/>
      <c r="SST51" s="214"/>
      <c r="SSU51" s="214"/>
      <c r="SSV51" s="214"/>
      <c r="SSW51" s="214"/>
      <c r="SSX51" s="214"/>
      <c r="SSY51" s="214"/>
      <c r="SSZ51" s="214"/>
      <c r="STA51" s="214"/>
      <c r="STB51" s="214"/>
      <c r="STC51" s="214"/>
      <c r="STD51" s="214"/>
      <c r="STE51" s="214"/>
      <c r="STF51" s="214"/>
      <c r="STG51" s="214"/>
      <c r="STH51" s="214"/>
      <c r="STI51" s="214"/>
      <c r="STJ51" s="214"/>
      <c r="STK51" s="214"/>
      <c r="STL51" s="214"/>
      <c r="STM51" s="214"/>
      <c r="STN51" s="214"/>
      <c r="STO51" s="214"/>
      <c r="STP51" s="214"/>
      <c r="STQ51" s="214"/>
      <c r="STR51" s="214"/>
      <c r="STS51" s="214"/>
      <c r="STT51" s="214"/>
      <c r="STU51" s="214"/>
      <c r="STV51" s="214"/>
      <c r="STW51" s="214"/>
      <c r="STX51" s="214"/>
      <c r="STY51" s="214"/>
      <c r="STZ51" s="214"/>
      <c r="SUA51" s="214"/>
      <c r="SUB51" s="214"/>
      <c r="SUC51" s="214"/>
      <c r="SUD51" s="214"/>
      <c r="SUE51" s="214"/>
      <c r="SUF51" s="214"/>
      <c r="SUG51" s="214"/>
      <c r="SUH51" s="214"/>
      <c r="SUI51" s="214"/>
      <c r="SUJ51" s="214"/>
      <c r="SUK51" s="214"/>
      <c r="SUL51" s="214"/>
      <c r="SUM51" s="214"/>
      <c r="SUN51" s="214"/>
      <c r="SUO51" s="214"/>
      <c r="SUP51" s="214"/>
      <c r="SUQ51" s="214"/>
      <c r="SUR51" s="214"/>
      <c r="SUS51" s="214"/>
      <c r="SUT51" s="214"/>
      <c r="SUU51" s="214"/>
      <c r="SUV51" s="214"/>
      <c r="SUW51" s="214"/>
      <c r="SUX51" s="214"/>
      <c r="SUY51" s="214"/>
      <c r="SUZ51" s="214"/>
      <c r="SVA51" s="214"/>
      <c r="SVB51" s="214"/>
      <c r="SVC51" s="214"/>
      <c r="SVD51" s="214"/>
      <c r="SVE51" s="214"/>
      <c r="SVF51" s="214"/>
      <c r="SVG51" s="214"/>
      <c r="SVH51" s="214"/>
      <c r="SVI51" s="214"/>
      <c r="SVJ51" s="214"/>
      <c r="SVK51" s="214"/>
      <c r="SVL51" s="214"/>
      <c r="SVM51" s="214"/>
      <c r="SVN51" s="214"/>
      <c r="SVO51" s="214"/>
      <c r="SVP51" s="214"/>
      <c r="SVQ51" s="214"/>
      <c r="SVR51" s="214"/>
      <c r="SVS51" s="214"/>
      <c r="SVT51" s="214"/>
      <c r="SVU51" s="214"/>
      <c r="SVV51" s="214"/>
      <c r="SVW51" s="214"/>
      <c r="SVX51" s="214"/>
      <c r="SVY51" s="214"/>
      <c r="SVZ51" s="214"/>
      <c r="SWA51" s="214"/>
      <c r="SWB51" s="214"/>
      <c r="SWC51" s="214"/>
      <c r="SWD51" s="214"/>
      <c r="SWE51" s="214"/>
      <c r="SWF51" s="214"/>
      <c r="SWG51" s="214"/>
      <c r="SWH51" s="214"/>
      <c r="SWI51" s="214"/>
      <c r="SWJ51" s="214"/>
      <c r="SWK51" s="214"/>
      <c r="SWL51" s="214"/>
      <c r="SWM51" s="214"/>
      <c r="SWN51" s="214"/>
      <c r="SWO51" s="214"/>
      <c r="SWP51" s="214"/>
      <c r="SWQ51" s="214"/>
      <c r="SWR51" s="214"/>
      <c r="SWS51" s="214"/>
      <c r="SWT51" s="214"/>
      <c r="SWU51" s="214"/>
      <c r="SWV51" s="214"/>
      <c r="SWW51" s="214"/>
      <c r="SWX51" s="214"/>
      <c r="SWY51" s="214"/>
      <c r="SWZ51" s="214"/>
      <c r="SXA51" s="214"/>
      <c r="SXB51" s="214"/>
      <c r="SXC51" s="214"/>
      <c r="SXD51" s="214"/>
      <c r="SXE51" s="214"/>
      <c r="SXF51" s="214"/>
      <c r="SXG51" s="214"/>
      <c r="SXH51" s="214"/>
      <c r="SXI51" s="214"/>
      <c r="SXJ51" s="214"/>
      <c r="SXK51" s="214"/>
      <c r="SXL51" s="214"/>
      <c r="SXM51" s="214"/>
      <c r="SXN51" s="214"/>
      <c r="SXO51" s="214"/>
      <c r="SXP51" s="214"/>
      <c r="SXQ51" s="214"/>
      <c r="SXR51" s="214"/>
      <c r="SXS51" s="214"/>
      <c r="SXT51" s="214"/>
      <c r="SXU51" s="214"/>
      <c r="SXV51" s="214"/>
      <c r="SXW51" s="214"/>
      <c r="SXX51" s="214"/>
      <c r="SXY51" s="214"/>
      <c r="SXZ51" s="214"/>
      <c r="SYA51" s="214"/>
      <c r="SYB51" s="214"/>
      <c r="SYC51" s="214"/>
      <c r="SYD51" s="214"/>
      <c r="SYE51" s="214"/>
      <c r="SYF51" s="214"/>
      <c r="SYG51" s="214"/>
      <c r="SYH51" s="214"/>
      <c r="SYI51" s="214"/>
      <c r="SYJ51" s="214"/>
      <c r="SYK51" s="214"/>
      <c r="SYL51" s="214"/>
      <c r="SYM51" s="214"/>
      <c r="SYN51" s="214"/>
      <c r="SYO51" s="214"/>
      <c r="SYP51" s="214"/>
      <c r="SYQ51" s="214"/>
      <c r="SYR51" s="214"/>
      <c r="SYS51" s="214"/>
      <c r="SYT51" s="214"/>
      <c r="SYU51" s="214"/>
      <c r="SYV51" s="214"/>
      <c r="SYW51" s="214"/>
      <c r="SYX51" s="214"/>
      <c r="SYY51" s="214"/>
      <c r="SYZ51" s="214"/>
      <c r="SZA51" s="214"/>
      <c r="SZB51" s="214"/>
      <c r="SZC51" s="214"/>
      <c r="SZD51" s="214"/>
      <c r="SZE51" s="214"/>
      <c r="SZF51" s="214"/>
      <c r="SZG51" s="214"/>
      <c r="SZH51" s="214"/>
      <c r="SZI51" s="214"/>
      <c r="SZJ51" s="214"/>
      <c r="SZK51" s="214"/>
      <c r="SZL51" s="214"/>
      <c r="SZM51" s="214"/>
      <c r="SZN51" s="214"/>
      <c r="SZO51" s="214"/>
      <c r="SZP51" s="214"/>
      <c r="SZQ51" s="214"/>
      <c r="SZR51" s="214"/>
      <c r="SZS51" s="214"/>
      <c r="SZT51" s="214"/>
      <c r="SZU51" s="214"/>
      <c r="SZV51" s="214"/>
      <c r="SZW51" s="214"/>
      <c r="SZX51" s="214"/>
      <c r="SZY51" s="214"/>
      <c r="SZZ51" s="214"/>
      <c r="TAA51" s="214"/>
      <c r="TAB51" s="214"/>
      <c r="TAC51" s="214"/>
      <c r="TAD51" s="214"/>
      <c r="TAE51" s="214"/>
      <c r="TAF51" s="214"/>
      <c r="TAG51" s="214"/>
      <c r="TAH51" s="214"/>
      <c r="TAI51" s="214"/>
      <c r="TAJ51" s="214"/>
      <c r="TAK51" s="214"/>
      <c r="TAL51" s="214"/>
      <c r="TAM51" s="214"/>
      <c r="TAN51" s="214"/>
      <c r="TAO51" s="214"/>
      <c r="TAP51" s="214"/>
      <c r="TAQ51" s="214"/>
      <c r="TAR51" s="214"/>
      <c r="TAS51" s="214"/>
      <c r="TAT51" s="214"/>
      <c r="TAU51" s="214"/>
      <c r="TAV51" s="214"/>
      <c r="TAW51" s="214"/>
      <c r="TAX51" s="214"/>
      <c r="TAY51" s="214"/>
      <c r="TAZ51" s="214"/>
      <c r="TBA51" s="214"/>
      <c r="TBB51" s="214"/>
      <c r="TBC51" s="214"/>
      <c r="TBD51" s="214"/>
      <c r="TBE51" s="214"/>
      <c r="TBF51" s="214"/>
      <c r="TBG51" s="214"/>
      <c r="TBH51" s="214"/>
      <c r="TBI51" s="214"/>
      <c r="TBJ51" s="214"/>
      <c r="TBK51" s="214"/>
      <c r="TBL51" s="214"/>
      <c r="TBM51" s="214"/>
      <c r="TBN51" s="214"/>
      <c r="TBO51" s="214"/>
      <c r="TBP51" s="214"/>
      <c r="TBQ51" s="214"/>
      <c r="TBR51" s="214"/>
      <c r="TBS51" s="214"/>
      <c r="TBT51" s="214"/>
      <c r="TBU51" s="214"/>
      <c r="TBV51" s="214"/>
      <c r="TBW51" s="214"/>
      <c r="TBX51" s="214"/>
      <c r="TBY51" s="214"/>
      <c r="TBZ51" s="214"/>
      <c r="TCA51" s="214"/>
      <c r="TCB51" s="214"/>
      <c r="TCC51" s="214"/>
      <c r="TCD51" s="214"/>
      <c r="TCE51" s="214"/>
      <c r="TCF51" s="214"/>
      <c r="TCG51" s="214"/>
      <c r="TCH51" s="214"/>
      <c r="TCI51" s="214"/>
      <c r="TCJ51" s="214"/>
      <c r="TCK51" s="214"/>
      <c r="TCL51" s="214"/>
      <c r="TCM51" s="214"/>
      <c r="TCN51" s="214"/>
      <c r="TCO51" s="214"/>
      <c r="TCP51" s="214"/>
      <c r="TCQ51" s="214"/>
      <c r="TCR51" s="214"/>
      <c r="TCS51" s="214"/>
      <c r="TCT51" s="214"/>
      <c r="TCU51" s="214"/>
      <c r="TCV51" s="214"/>
      <c r="TCW51" s="214"/>
      <c r="TCX51" s="214"/>
      <c r="TCY51" s="214"/>
      <c r="TCZ51" s="214"/>
      <c r="TDA51" s="214"/>
      <c r="TDB51" s="214"/>
      <c r="TDC51" s="214"/>
      <c r="TDD51" s="214"/>
      <c r="TDE51" s="214"/>
      <c r="TDF51" s="214"/>
      <c r="TDG51" s="214"/>
      <c r="TDH51" s="214"/>
      <c r="TDI51" s="214"/>
      <c r="TDJ51" s="214"/>
      <c r="TDK51" s="214"/>
      <c r="TDL51" s="214"/>
      <c r="TDM51" s="214"/>
      <c r="TDN51" s="214"/>
      <c r="TDO51" s="214"/>
      <c r="TDP51" s="214"/>
      <c r="TDQ51" s="214"/>
      <c r="TDR51" s="214"/>
      <c r="TDS51" s="214"/>
      <c r="TDT51" s="214"/>
      <c r="TDU51" s="214"/>
      <c r="TDV51" s="214"/>
      <c r="TDW51" s="214"/>
      <c r="TDX51" s="214"/>
      <c r="TDY51" s="214"/>
      <c r="TDZ51" s="214"/>
      <c r="TEA51" s="214"/>
      <c r="TEB51" s="214"/>
      <c r="TEC51" s="214"/>
      <c r="TED51" s="214"/>
      <c r="TEE51" s="214"/>
      <c r="TEF51" s="214"/>
      <c r="TEG51" s="214"/>
      <c r="TEH51" s="214"/>
      <c r="TEI51" s="214"/>
      <c r="TEJ51" s="214"/>
      <c r="TEK51" s="214"/>
      <c r="TEL51" s="214"/>
      <c r="TEM51" s="214"/>
      <c r="TEN51" s="214"/>
      <c r="TEO51" s="214"/>
      <c r="TEP51" s="214"/>
      <c r="TEQ51" s="214"/>
      <c r="TER51" s="214"/>
      <c r="TES51" s="214"/>
      <c r="TET51" s="214"/>
      <c r="TEU51" s="214"/>
      <c r="TEV51" s="214"/>
      <c r="TEW51" s="214"/>
      <c r="TEX51" s="214"/>
      <c r="TEY51" s="214"/>
      <c r="TEZ51" s="214"/>
      <c r="TFA51" s="214"/>
      <c r="TFB51" s="214"/>
      <c r="TFC51" s="214"/>
      <c r="TFD51" s="214"/>
      <c r="TFE51" s="214"/>
      <c r="TFF51" s="214"/>
      <c r="TFG51" s="214"/>
      <c r="TFH51" s="214"/>
      <c r="TFI51" s="214"/>
      <c r="TFJ51" s="214"/>
      <c r="TFK51" s="214"/>
      <c r="TFL51" s="214"/>
      <c r="TFM51" s="214"/>
      <c r="TFN51" s="214"/>
      <c r="TFO51" s="214"/>
      <c r="TFP51" s="214"/>
      <c r="TFQ51" s="214"/>
      <c r="TFR51" s="214"/>
      <c r="TFS51" s="214"/>
      <c r="TFT51" s="214"/>
      <c r="TFU51" s="214"/>
      <c r="TFV51" s="214"/>
      <c r="TFW51" s="214"/>
      <c r="TFX51" s="214"/>
      <c r="TFY51" s="214"/>
      <c r="TFZ51" s="214"/>
      <c r="TGA51" s="214"/>
      <c r="TGB51" s="214"/>
      <c r="TGC51" s="214"/>
      <c r="TGD51" s="214"/>
      <c r="TGE51" s="214"/>
      <c r="TGF51" s="214"/>
      <c r="TGG51" s="214"/>
      <c r="TGH51" s="214"/>
      <c r="TGI51" s="214"/>
      <c r="TGJ51" s="214"/>
      <c r="TGK51" s="214"/>
      <c r="TGL51" s="214"/>
      <c r="TGM51" s="214"/>
      <c r="TGN51" s="214"/>
      <c r="TGO51" s="214"/>
      <c r="TGP51" s="214"/>
      <c r="TGQ51" s="214"/>
      <c r="TGR51" s="214"/>
      <c r="TGS51" s="214"/>
      <c r="TGT51" s="214"/>
      <c r="TGU51" s="214"/>
      <c r="TGV51" s="214"/>
      <c r="TGW51" s="214"/>
      <c r="TGX51" s="214"/>
      <c r="TGY51" s="214"/>
      <c r="TGZ51" s="214"/>
      <c r="THA51" s="214"/>
      <c r="THB51" s="214"/>
      <c r="THC51" s="214"/>
      <c r="THD51" s="214"/>
      <c r="THE51" s="214"/>
      <c r="THF51" s="214"/>
      <c r="THG51" s="214"/>
      <c r="THH51" s="214"/>
      <c r="THI51" s="214"/>
      <c r="THJ51" s="214"/>
      <c r="THK51" s="214"/>
      <c r="THL51" s="214"/>
      <c r="THM51" s="214"/>
      <c r="THN51" s="214"/>
      <c r="THO51" s="214"/>
      <c r="THP51" s="214"/>
      <c r="THQ51" s="214"/>
      <c r="THR51" s="214"/>
      <c r="THS51" s="214"/>
      <c r="THT51" s="214"/>
      <c r="THU51" s="214"/>
      <c r="THV51" s="214"/>
      <c r="THW51" s="214"/>
      <c r="THX51" s="214"/>
      <c r="THY51" s="214"/>
      <c r="THZ51" s="214"/>
      <c r="TIA51" s="214"/>
      <c r="TIB51" s="214"/>
      <c r="TIC51" s="214"/>
      <c r="TID51" s="214"/>
      <c r="TIE51" s="214"/>
      <c r="TIF51" s="214"/>
      <c r="TIG51" s="214"/>
      <c r="TIH51" s="214"/>
      <c r="TII51" s="214"/>
      <c r="TIJ51" s="214"/>
      <c r="TIK51" s="214"/>
      <c r="TIL51" s="214"/>
      <c r="TIM51" s="214"/>
      <c r="TIN51" s="214"/>
      <c r="TIO51" s="214"/>
      <c r="TIP51" s="214"/>
      <c r="TIQ51" s="214"/>
      <c r="TIR51" s="214"/>
      <c r="TIS51" s="214"/>
      <c r="TIT51" s="214"/>
      <c r="TIU51" s="214"/>
      <c r="TIV51" s="214"/>
      <c r="TIW51" s="214"/>
      <c r="TIX51" s="214"/>
      <c r="TIY51" s="214"/>
      <c r="TIZ51" s="214"/>
      <c r="TJA51" s="214"/>
      <c r="TJB51" s="214"/>
      <c r="TJC51" s="214"/>
      <c r="TJD51" s="214"/>
      <c r="TJE51" s="214"/>
      <c r="TJF51" s="214"/>
      <c r="TJG51" s="214"/>
      <c r="TJH51" s="214"/>
      <c r="TJI51" s="214"/>
      <c r="TJJ51" s="214"/>
      <c r="TJK51" s="214"/>
      <c r="TJL51" s="214"/>
      <c r="TJM51" s="214"/>
      <c r="TJN51" s="214"/>
      <c r="TJO51" s="214"/>
      <c r="TJP51" s="214"/>
      <c r="TJQ51" s="214"/>
      <c r="TJR51" s="214"/>
      <c r="TJS51" s="214"/>
      <c r="TJT51" s="214"/>
      <c r="TJU51" s="214"/>
      <c r="TJV51" s="214"/>
      <c r="TJW51" s="214"/>
      <c r="TJX51" s="214"/>
      <c r="TJY51" s="214"/>
      <c r="TJZ51" s="214"/>
      <c r="TKA51" s="214"/>
      <c r="TKB51" s="214"/>
      <c r="TKC51" s="214"/>
      <c r="TKD51" s="214"/>
      <c r="TKE51" s="214"/>
      <c r="TKF51" s="214"/>
      <c r="TKG51" s="214"/>
      <c r="TKH51" s="214"/>
      <c r="TKI51" s="214"/>
      <c r="TKJ51" s="214"/>
      <c r="TKK51" s="214"/>
      <c r="TKL51" s="214"/>
      <c r="TKM51" s="214"/>
      <c r="TKN51" s="214"/>
      <c r="TKO51" s="214"/>
      <c r="TKP51" s="214"/>
      <c r="TKQ51" s="214"/>
      <c r="TKR51" s="214"/>
      <c r="TKS51" s="214"/>
      <c r="TKT51" s="214"/>
      <c r="TKU51" s="214"/>
      <c r="TKV51" s="214"/>
      <c r="TKW51" s="214"/>
      <c r="TKX51" s="214"/>
      <c r="TKY51" s="214"/>
      <c r="TKZ51" s="214"/>
      <c r="TLA51" s="214"/>
      <c r="TLB51" s="214"/>
      <c r="TLC51" s="214"/>
      <c r="TLD51" s="214"/>
      <c r="TLE51" s="214"/>
      <c r="TLF51" s="214"/>
      <c r="TLG51" s="214"/>
      <c r="TLH51" s="214"/>
      <c r="TLI51" s="214"/>
      <c r="TLJ51" s="214"/>
      <c r="TLK51" s="214"/>
      <c r="TLL51" s="214"/>
      <c r="TLM51" s="214"/>
      <c r="TLN51" s="214"/>
      <c r="TLO51" s="214"/>
      <c r="TLP51" s="214"/>
      <c r="TLQ51" s="214"/>
      <c r="TLR51" s="214"/>
      <c r="TLS51" s="214"/>
      <c r="TLT51" s="214"/>
      <c r="TLU51" s="214"/>
      <c r="TLV51" s="214"/>
      <c r="TLW51" s="214"/>
      <c r="TLX51" s="214"/>
      <c r="TLY51" s="214"/>
      <c r="TLZ51" s="214"/>
      <c r="TMA51" s="214"/>
      <c r="TMB51" s="214"/>
      <c r="TMC51" s="214"/>
      <c r="TMD51" s="214"/>
      <c r="TME51" s="214"/>
      <c r="TMF51" s="214"/>
      <c r="TMG51" s="214"/>
      <c r="TMH51" s="214"/>
      <c r="TMI51" s="214"/>
      <c r="TMJ51" s="214"/>
      <c r="TMK51" s="214"/>
      <c r="TML51" s="214"/>
      <c r="TMM51" s="214"/>
      <c r="TMN51" s="214"/>
      <c r="TMO51" s="214"/>
      <c r="TMP51" s="214"/>
      <c r="TMQ51" s="214"/>
      <c r="TMR51" s="214"/>
      <c r="TMS51" s="214"/>
      <c r="TMT51" s="214"/>
      <c r="TMU51" s="214"/>
      <c r="TMV51" s="214"/>
      <c r="TMW51" s="214"/>
      <c r="TMX51" s="214"/>
      <c r="TMY51" s="214"/>
      <c r="TMZ51" s="214"/>
      <c r="TNA51" s="214"/>
      <c r="TNB51" s="214"/>
      <c r="TNC51" s="214"/>
      <c r="TND51" s="214"/>
      <c r="TNE51" s="214"/>
      <c r="TNF51" s="214"/>
      <c r="TNG51" s="214"/>
      <c r="TNH51" s="214"/>
      <c r="TNI51" s="214"/>
      <c r="TNJ51" s="214"/>
      <c r="TNK51" s="214"/>
      <c r="TNL51" s="214"/>
      <c r="TNM51" s="214"/>
      <c r="TNN51" s="214"/>
      <c r="TNO51" s="214"/>
      <c r="TNP51" s="214"/>
      <c r="TNQ51" s="214"/>
      <c r="TNR51" s="214"/>
      <c r="TNS51" s="214"/>
      <c r="TNT51" s="214"/>
      <c r="TNU51" s="214"/>
      <c r="TNV51" s="214"/>
      <c r="TNW51" s="214"/>
      <c r="TNX51" s="214"/>
      <c r="TNY51" s="214"/>
      <c r="TNZ51" s="214"/>
      <c r="TOA51" s="214"/>
      <c r="TOB51" s="214"/>
      <c r="TOC51" s="214"/>
      <c r="TOD51" s="214"/>
      <c r="TOE51" s="214"/>
      <c r="TOF51" s="214"/>
      <c r="TOG51" s="214"/>
      <c r="TOH51" s="214"/>
      <c r="TOI51" s="214"/>
      <c r="TOJ51" s="214"/>
      <c r="TOK51" s="214"/>
      <c r="TOL51" s="214"/>
      <c r="TOM51" s="214"/>
      <c r="TON51" s="214"/>
      <c r="TOO51" s="214"/>
      <c r="TOP51" s="214"/>
      <c r="TOQ51" s="214"/>
      <c r="TOR51" s="214"/>
      <c r="TOS51" s="214"/>
      <c r="TOT51" s="214"/>
      <c r="TOU51" s="214"/>
      <c r="TOV51" s="214"/>
      <c r="TOW51" s="214"/>
      <c r="TOX51" s="214"/>
      <c r="TOY51" s="214"/>
      <c r="TOZ51" s="214"/>
      <c r="TPA51" s="214"/>
      <c r="TPB51" s="214"/>
      <c r="TPC51" s="214"/>
      <c r="TPD51" s="214"/>
      <c r="TPE51" s="214"/>
      <c r="TPF51" s="214"/>
      <c r="TPG51" s="214"/>
      <c r="TPH51" s="214"/>
      <c r="TPI51" s="214"/>
      <c r="TPJ51" s="214"/>
      <c r="TPK51" s="214"/>
      <c r="TPL51" s="214"/>
      <c r="TPM51" s="214"/>
      <c r="TPN51" s="214"/>
      <c r="TPO51" s="214"/>
      <c r="TPP51" s="214"/>
      <c r="TPQ51" s="214"/>
      <c r="TPR51" s="214"/>
      <c r="TPS51" s="214"/>
      <c r="TPT51" s="214"/>
      <c r="TPU51" s="214"/>
      <c r="TPV51" s="214"/>
      <c r="TPW51" s="214"/>
      <c r="TPX51" s="214"/>
      <c r="TPY51" s="214"/>
      <c r="TPZ51" s="214"/>
      <c r="TQA51" s="214"/>
      <c r="TQB51" s="214"/>
      <c r="TQC51" s="214"/>
      <c r="TQD51" s="214"/>
      <c r="TQE51" s="214"/>
      <c r="TQF51" s="214"/>
      <c r="TQG51" s="214"/>
      <c r="TQH51" s="214"/>
      <c r="TQI51" s="214"/>
      <c r="TQJ51" s="214"/>
      <c r="TQK51" s="214"/>
      <c r="TQL51" s="214"/>
      <c r="TQM51" s="214"/>
      <c r="TQN51" s="214"/>
      <c r="TQO51" s="214"/>
      <c r="TQP51" s="214"/>
      <c r="TQQ51" s="214"/>
      <c r="TQR51" s="214"/>
      <c r="TQS51" s="214"/>
      <c r="TQT51" s="214"/>
      <c r="TQU51" s="214"/>
      <c r="TQV51" s="214"/>
      <c r="TQW51" s="214"/>
      <c r="TQX51" s="214"/>
      <c r="TQY51" s="214"/>
      <c r="TQZ51" s="214"/>
      <c r="TRA51" s="214"/>
      <c r="TRB51" s="214"/>
      <c r="TRC51" s="214"/>
      <c r="TRD51" s="214"/>
      <c r="TRE51" s="214"/>
      <c r="TRF51" s="214"/>
      <c r="TRG51" s="214"/>
      <c r="TRH51" s="214"/>
      <c r="TRI51" s="214"/>
      <c r="TRJ51" s="214"/>
      <c r="TRK51" s="214"/>
      <c r="TRL51" s="214"/>
      <c r="TRM51" s="214"/>
      <c r="TRN51" s="214"/>
      <c r="TRO51" s="214"/>
      <c r="TRP51" s="214"/>
      <c r="TRQ51" s="214"/>
      <c r="TRR51" s="214"/>
      <c r="TRS51" s="214"/>
      <c r="TRT51" s="214"/>
      <c r="TRU51" s="214"/>
      <c r="TRV51" s="214"/>
      <c r="TRW51" s="214"/>
      <c r="TRX51" s="214"/>
      <c r="TRY51" s="214"/>
      <c r="TRZ51" s="214"/>
      <c r="TSA51" s="214"/>
      <c r="TSB51" s="214"/>
      <c r="TSC51" s="214"/>
      <c r="TSD51" s="214"/>
      <c r="TSE51" s="214"/>
      <c r="TSF51" s="214"/>
      <c r="TSG51" s="214"/>
      <c r="TSH51" s="214"/>
      <c r="TSI51" s="214"/>
      <c r="TSJ51" s="214"/>
      <c r="TSK51" s="214"/>
      <c r="TSL51" s="214"/>
      <c r="TSM51" s="214"/>
      <c r="TSN51" s="214"/>
      <c r="TSO51" s="214"/>
      <c r="TSP51" s="214"/>
      <c r="TSQ51" s="214"/>
      <c r="TSR51" s="214"/>
      <c r="TSS51" s="214"/>
      <c r="TST51" s="214"/>
      <c r="TSU51" s="214"/>
      <c r="TSV51" s="214"/>
      <c r="TSW51" s="214"/>
      <c r="TSX51" s="214"/>
      <c r="TSY51" s="214"/>
      <c r="TSZ51" s="214"/>
      <c r="TTA51" s="214"/>
      <c r="TTB51" s="214"/>
      <c r="TTC51" s="214"/>
      <c r="TTD51" s="214"/>
      <c r="TTE51" s="214"/>
      <c r="TTF51" s="214"/>
      <c r="TTG51" s="214"/>
      <c r="TTH51" s="214"/>
      <c r="TTI51" s="214"/>
      <c r="TTJ51" s="214"/>
      <c r="TTK51" s="214"/>
      <c r="TTL51" s="214"/>
      <c r="TTM51" s="214"/>
      <c r="TTN51" s="214"/>
      <c r="TTO51" s="214"/>
      <c r="TTP51" s="214"/>
      <c r="TTQ51" s="214"/>
      <c r="TTR51" s="214"/>
      <c r="TTS51" s="214"/>
      <c r="TTT51" s="214"/>
      <c r="TTU51" s="214"/>
      <c r="TTV51" s="214"/>
      <c r="TTW51" s="214"/>
      <c r="TTX51" s="214"/>
      <c r="TTY51" s="214"/>
      <c r="TTZ51" s="214"/>
      <c r="TUA51" s="214"/>
      <c r="TUB51" s="214"/>
      <c r="TUC51" s="214"/>
      <c r="TUD51" s="214"/>
      <c r="TUE51" s="214"/>
      <c r="TUF51" s="214"/>
      <c r="TUG51" s="214"/>
      <c r="TUH51" s="214"/>
      <c r="TUI51" s="214"/>
      <c r="TUJ51" s="214"/>
      <c r="TUK51" s="214"/>
      <c r="TUL51" s="214"/>
      <c r="TUM51" s="214"/>
      <c r="TUN51" s="214"/>
      <c r="TUO51" s="214"/>
      <c r="TUP51" s="214"/>
      <c r="TUQ51" s="214"/>
      <c r="TUR51" s="214"/>
      <c r="TUS51" s="214"/>
      <c r="TUT51" s="214"/>
      <c r="TUU51" s="214"/>
      <c r="TUV51" s="214"/>
      <c r="TUW51" s="214"/>
      <c r="TUX51" s="214"/>
      <c r="TUY51" s="214"/>
      <c r="TUZ51" s="214"/>
      <c r="TVA51" s="214"/>
      <c r="TVB51" s="214"/>
      <c r="TVC51" s="214"/>
      <c r="TVD51" s="214"/>
      <c r="TVE51" s="214"/>
      <c r="TVF51" s="214"/>
      <c r="TVG51" s="214"/>
      <c r="TVH51" s="214"/>
      <c r="TVI51" s="214"/>
      <c r="TVJ51" s="214"/>
      <c r="TVK51" s="214"/>
      <c r="TVL51" s="214"/>
      <c r="TVM51" s="214"/>
      <c r="TVN51" s="214"/>
      <c r="TVO51" s="214"/>
      <c r="TVP51" s="214"/>
      <c r="TVQ51" s="214"/>
      <c r="TVR51" s="214"/>
      <c r="TVS51" s="214"/>
      <c r="TVT51" s="214"/>
      <c r="TVU51" s="214"/>
      <c r="TVV51" s="214"/>
      <c r="TVW51" s="214"/>
      <c r="TVX51" s="214"/>
      <c r="TVY51" s="214"/>
      <c r="TVZ51" s="214"/>
      <c r="TWA51" s="214"/>
      <c r="TWB51" s="214"/>
      <c r="TWC51" s="214"/>
      <c r="TWD51" s="214"/>
      <c r="TWE51" s="214"/>
      <c r="TWF51" s="214"/>
      <c r="TWG51" s="214"/>
      <c r="TWH51" s="214"/>
      <c r="TWI51" s="214"/>
      <c r="TWJ51" s="214"/>
      <c r="TWK51" s="214"/>
      <c r="TWL51" s="214"/>
      <c r="TWM51" s="214"/>
      <c r="TWN51" s="214"/>
      <c r="TWO51" s="214"/>
      <c r="TWP51" s="214"/>
      <c r="TWQ51" s="214"/>
      <c r="TWR51" s="214"/>
      <c r="TWS51" s="214"/>
      <c r="TWT51" s="214"/>
      <c r="TWU51" s="214"/>
      <c r="TWV51" s="214"/>
      <c r="TWW51" s="214"/>
      <c r="TWX51" s="214"/>
      <c r="TWY51" s="214"/>
      <c r="TWZ51" s="214"/>
      <c r="TXA51" s="214"/>
      <c r="TXB51" s="214"/>
      <c r="TXC51" s="214"/>
      <c r="TXD51" s="214"/>
      <c r="TXE51" s="214"/>
      <c r="TXF51" s="214"/>
      <c r="TXG51" s="214"/>
      <c r="TXH51" s="214"/>
      <c r="TXI51" s="214"/>
      <c r="TXJ51" s="214"/>
      <c r="TXK51" s="214"/>
      <c r="TXL51" s="214"/>
      <c r="TXM51" s="214"/>
      <c r="TXN51" s="214"/>
      <c r="TXO51" s="214"/>
      <c r="TXP51" s="214"/>
      <c r="TXQ51" s="214"/>
      <c r="TXR51" s="214"/>
      <c r="TXS51" s="214"/>
      <c r="TXT51" s="214"/>
      <c r="TXU51" s="214"/>
      <c r="TXV51" s="214"/>
      <c r="TXW51" s="214"/>
      <c r="TXX51" s="214"/>
      <c r="TXY51" s="214"/>
      <c r="TXZ51" s="214"/>
      <c r="TYA51" s="214"/>
      <c r="TYB51" s="214"/>
      <c r="TYC51" s="214"/>
      <c r="TYD51" s="214"/>
      <c r="TYE51" s="214"/>
      <c r="TYF51" s="214"/>
      <c r="TYG51" s="214"/>
      <c r="TYH51" s="214"/>
      <c r="TYI51" s="214"/>
      <c r="TYJ51" s="214"/>
      <c r="TYK51" s="214"/>
      <c r="TYL51" s="214"/>
      <c r="TYM51" s="214"/>
      <c r="TYN51" s="214"/>
      <c r="TYO51" s="214"/>
      <c r="TYP51" s="214"/>
      <c r="TYQ51" s="214"/>
      <c r="TYR51" s="214"/>
      <c r="TYS51" s="214"/>
      <c r="TYT51" s="214"/>
      <c r="TYU51" s="214"/>
      <c r="TYV51" s="214"/>
      <c r="TYW51" s="214"/>
      <c r="TYX51" s="214"/>
      <c r="TYY51" s="214"/>
      <c r="TYZ51" s="214"/>
      <c r="TZA51" s="214"/>
      <c r="TZB51" s="214"/>
      <c r="TZC51" s="214"/>
      <c r="TZD51" s="214"/>
      <c r="TZE51" s="214"/>
      <c r="TZF51" s="214"/>
      <c r="TZG51" s="214"/>
      <c r="TZH51" s="214"/>
      <c r="TZI51" s="214"/>
      <c r="TZJ51" s="214"/>
      <c r="TZK51" s="214"/>
      <c r="TZL51" s="214"/>
      <c r="TZM51" s="214"/>
      <c r="TZN51" s="214"/>
      <c r="TZO51" s="214"/>
      <c r="TZP51" s="214"/>
      <c r="TZQ51" s="214"/>
      <c r="TZR51" s="214"/>
      <c r="TZS51" s="214"/>
      <c r="TZT51" s="214"/>
      <c r="TZU51" s="214"/>
      <c r="TZV51" s="214"/>
      <c r="TZW51" s="214"/>
      <c r="TZX51" s="214"/>
      <c r="TZY51" s="214"/>
      <c r="TZZ51" s="214"/>
      <c r="UAA51" s="214"/>
      <c r="UAB51" s="214"/>
      <c r="UAC51" s="214"/>
      <c r="UAD51" s="214"/>
      <c r="UAE51" s="214"/>
      <c r="UAF51" s="214"/>
      <c r="UAG51" s="214"/>
      <c r="UAH51" s="214"/>
      <c r="UAI51" s="214"/>
      <c r="UAJ51" s="214"/>
      <c r="UAK51" s="214"/>
      <c r="UAL51" s="214"/>
      <c r="UAM51" s="214"/>
      <c r="UAN51" s="214"/>
      <c r="UAO51" s="214"/>
      <c r="UAP51" s="214"/>
      <c r="UAQ51" s="214"/>
      <c r="UAR51" s="214"/>
      <c r="UAS51" s="214"/>
      <c r="UAT51" s="214"/>
      <c r="UAU51" s="214"/>
      <c r="UAV51" s="214"/>
      <c r="UAW51" s="214"/>
      <c r="UAX51" s="214"/>
      <c r="UAY51" s="214"/>
      <c r="UAZ51" s="214"/>
      <c r="UBA51" s="214"/>
      <c r="UBB51" s="214"/>
      <c r="UBC51" s="214"/>
      <c r="UBD51" s="214"/>
      <c r="UBE51" s="214"/>
      <c r="UBF51" s="214"/>
      <c r="UBG51" s="214"/>
      <c r="UBH51" s="214"/>
      <c r="UBI51" s="214"/>
      <c r="UBJ51" s="214"/>
      <c r="UBK51" s="214"/>
      <c r="UBL51" s="214"/>
      <c r="UBM51" s="214"/>
      <c r="UBN51" s="214"/>
      <c r="UBO51" s="214"/>
      <c r="UBP51" s="214"/>
      <c r="UBQ51" s="214"/>
      <c r="UBR51" s="214"/>
      <c r="UBS51" s="214"/>
      <c r="UBT51" s="214"/>
      <c r="UBU51" s="214"/>
      <c r="UBV51" s="214"/>
      <c r="UBW51" s="214"/>
      <c r="UBX51" s="214"/>
      <c r="UBY51" s="214"/>
      <c r="UBZ51" s="214"/>
      <c r="UCA51" s="214"/>
      <c r="UCB51" s="214"/>
      <c r="UCC51" s="214"/>
      <c r="UCD51" s="214"/>
      <c r="UCE51" s="214"/>
      <c r="UCF51" s="214"/>
      <c r="UCG51" s="214"/>
      <c r="UCH51" s="214"/>
      <c r="UCI51" s="214"/>
      <c r="UCJ51" s="214"/>
      <c r="UCK51" s="214"/>
      <c r="UCL51" s="214"/>
      <c r="UCM51" s="214"/>
      <c r="UCN51" s="214"/>
      <c r="UCO51" s="214"/>
      <c r="UCP51" s="214"/>
      <c r="UCQ51" s="214"/>
      <c r="UCR51" s="214"/>
      <c r="UCS51" s="214"/>
      <c r="UCT51" s="214"/>
      <c r="UCU51" s="214"/>
      <c r="UCV51" s="214"/>
      <c r="UCW51" s="214"/>
      <c r="UCX51" s="214"/>
      <c r="UCY51" s="214"/>
      <c r="UCZ51" s="214"/>
      <c r="UDA51" s="214"/>
      <c r="UDB51" s="214"/>
      <c r="UDC51" s="214"/>
      <c r="UDD51" s="214"/>
      <c r="UDE51" s="214"/>
      <c r="UDF51" s="214"/>
      <c r="UDG51" s="214"/>
      <c r="UDH51" s="214"/>
      <c r="UDI51" s="214"/>
      <c r="UDJ51" s="214"/>
      <c r="UDK51" s="214"/>
      <c r="UDL51" s="214"/>
      <c r="UDM51" s="214"/>
      <c r="UDN51" s="214"/>
      <c r="UDO51" s="214"/>
      <c r="UDP51" s="214"/>
      <c r="UDQ51" s="214"/>
      <c r="UDR51" s="214"/>
      <c r="UDS51" s="214"/>
      <c r="UDT51" s="214"/>
      <c r="UDU51" s="214"/>
      <c r="UDV51" s="214"/>
      <c r="UDW51" s="214"/>
      <c r="UDX51" s="214"/>
      <c r="UDY51" s="214"/>
      <c r="UDZ51" s="214"/>
      <c r="UEA51" s="214"/>
      <c r="UEB51" s="214"/>
      <c r="UEC51" s="214"/>
      <c r="UED51" s="214"/>
      <c r="UEE51" s="214"/>
      <c r="UEF51" s="214"/>
      <c r="UEG51" s="214"/>
      <c r="UEH51" s="214"/>
      <c r="UEI51" s="214"/>
      <c r="UEJ51" s="214"/>
      <c r="UEK51" s="214"/>
      <c r="UEL51" s="214"/>
      <c r="UEM51" s="214"/>
      <c r="UEN51" s="214"/>
      <c r="UEO51" s="214"/>
      <c r="UEP51" s="214"/>
      <c r="UEQ51" s="214"/>
      <c r="UER51" s="214"/>
      <c r="UES51" s="214"/>
      <c r="UET51" s="214"/>
      <c r="UEU51" s="214"/>
      <c r="UEV51" s="214"/>
      <c r="UEW51" s="214"/>
      <c r="UEX51" s="214"/>
      <c r="UEY51" s="214"/>
      <c r="UEZ51" s="214"/>
      <c r="UFA51" s="214"/>
      <c r="UFB51" s="214"/>
      <c r="UFC51" s="214"/>
      <c r="UFD51" s="214"/>
      <c r="UFE51" s="214"/>
      <c r="UFF51" s="214"/>
      <c r="UFG51" s="214"/>
      <c r="UFH51" s="214"/>
      <c r="UFI51" s="214"/>
      <c r="UFJ51" s="214"/>
      <c r="UFK51" s="214"/>
      <c r="UFL51" s="214"/>
      <c r="UFM51" s="214"/>
      <c r="UFN51" s="214"/>
      <c r="UFO51" s="214"/>
      <c r="UFP51" s="214"/>
      <c r="UFQ51" s="214"/>
      <c r="UFR51" s="214"/>
      <c r="UFS51" s="214"/>
      <c r="UFT51" s="214"/>
      <c r="UFU51" s="214"/>
      <c r="UFV51" s="214"/>
      <c r="UFW51" s="214"/>
      <c r="UFX51" s="214"/>
      <c r="UFY51" s="214"/>
      <c r="UFZ51" s="214"/>
      <c r="UGA51" s="214"/>
      <c r="UGB51" s="214"/>
      <c r="UGC51" s="214"/>
      <c r="UGD51" s="214"/>
      <c r="UGE51" s="214"/>
      <c r="UGF51" s="214"/>
      <c r="UGG51" s="214"/>
      <c r="UGH51" s="214"/>
      <c r="UGI51" s="214"/>
      <c r="UGJ51" s="214"/>
      <c r="UGK51" s="214"/>
      <c r="UGL51" s="214"/>
      <c r="UGM51" s="214"/>
      <c r="UGN51" s="214"/>
      <c r="UGO51" s="214"/>
      <c r="UGP51" s="214"/>
      <c r="UGQ51" s="214"/>
      <c r="UGR51" s="214"/>
      <c r="UGS51" s="214"/>
      <c r="UGT51" s="214"/>
      <c r="UGU51" s="214"/>
      <c r="UGV51" s="214"/>
      <c r="UGW51" s="214"/>
      <c r="UGX51" s="214"/>
      <c r="UGY51" s="214"/>
      <c r="UGZ51" s="214"/>
      <c r="UHA51" s="214"/>
      <c r="UHB51" s="214"/>
      <c r="UHC51" s="214"/>
      <c r="UHD51" s="214"/>
      <c r="UHE51" s="214"/>
      <c r="UHF51" s="214"/>
      <c r="UHG51" s="214"/>
      <c r="UHH51" s="214"/>
      <c r="UHI51" s="214"/>
      <c r="UHJ51" s="214"/>
      <c r="UHK51" s="214"/>
      <c r="UHL51" s="214"/>
      <c r="UHM51" s="214"/>
      <c r="UHN51" s="214"/>
      <c r="UHO51" s="214"/>
      <c r="UHP51" s="214"/>
      <c r="UHQ51" s="214"/>
      <c r="UHR51" s="214"/>
      <c r="UHS51" s="214"/>
      <c r="UHT51" s="214"/>
      <c r="UHU51" s="214"/>
      <c r="UHV51" s="214"/>
      <c r="UHW51" s="214"/>
      <c r="UHX51" s="214"/>
      <c r="UHY51" s="214"/>
      <c r="UHZ51" s="214"/>
      <c r="UIA51" s="214"/>
      <c r="UIB51" s="214"/>
      <c r="UIC51" s="214"/>
      <c r="UID51" s="214"/>
      <c r="UIE51" s="214"/>
      <c r="UIF51" s="214"/>
      <c r="UIG51" s="214"/>
      <c r="UIH51" s="214"/>
      <c r="UII51" s="214"/>
      <c r="UIJ51" s="214"/>
      <c r="UIK51" s="214"/>
      <c r="UIL51" s="214"/>
      <c r="UIM51" s="214"/>
      <c r="UIN51" s="214"/>
      <c r="UIO51" s="214"/>
      <c r="UIP51" s="214"/>
      <c r="UIQ51" s="214"/>
      <c r="UIR51" s="214"/>
      <c r="UIS51" s="214"/>
      <c r="UIT51" s="214"/>
      <c r="UIU51" s="214"/>
      <c r="UIV51" s="214"/>
      <c r="UIW51" s="214"/>
      <c r="UIX51" s="214"/>
      <c r="UIY51" s="214"/>
      <c r="UIZ51" s="214"/>
      <c r="UJA51" s="214"/>
      <c r="UJB51" s="214"/>
      <c r="UJC51" s="214"/>
      <c r="UJD51" s="214"/>
      <c r="UJE51" s="214"/>
      <c r="UJF51" s="214"/>
      <c r="UJG51" s="214"/>
      <c r="UJH51" s="214"/>
      <c r="UJI51" s="214"/>
      <c r="UJJ51" s="214"/>
      <c r="UJK51" s="214"/>
      <c r="UJL51" s="214"/>
      <c r="UJM51" s="214"/>
      <c r="UJN51" s="214"/>
      <c r="UJO51" s="214"/>
      <c r="UJP51" s="214"/>
      <c r="UJQ51" s="214"/>
      <c r="UJR51" s="214"/>
      <c r="UJS51" s="214"/>
      <c r="UJT51" s="214"/>
      <c r="UJU51" s="214"/>
      <c r="UJV51" s="214"/>
      <c r="UJW51" s="214"/>
      <c r="UJX51" s="214"/>
      <c r="UJY51" s="214"/>
      <c r="UJZ51" s="214"/>
      <c r="UKA51" s="214"/>
      <c r="UKB51" s="214"/>
      <c r="UKC51" s="214"/>
      <c r="UKD51" s="214"/>
      <c r="UKE51" s="214"/>
      <c r="UKF51" s="214"/>
      <c r="UKG51" s="214"/>
      <c r="UKH51" s="214"/>
      <c r="UKI51" s="214"/>
      <c r="UKJ51" s="214"/>
      <c r="UKK51" s="214"/>
      <c r="UKL51" s="214"/>
      <c r="UKM51" s="214"/>
      <c r="UKN51" s="214"/>
      <c r="UKO51" s="214"/>
      <c r="UKP51" s="214"/>
      <c r="UKQ51" s="214"/>
      <c r="UKR51" s="214"/>
      <c r="UKS51" s="214"/>
      <c r="UKT51" s="214"/>
      <c r="UKU51" s="214"/>
      <c r="UKV51" s="214"/>
      <c r="UKW51" s="214"/>
      <c r="UKX51" s="214"/>
      <c r="UKY51" s="214"/>
      <c r="UKZ51" s="214"/>
      <c r="ULA51" s="214"/>
      <c r="ULB51" s="214"/>
      <c r="ULC51" s="214"/>
      <c r="ULD51" s="214"/>
      <c r="ULE51" s="214"/>
      <c r="ULF51" s="214"/>
      <c r="ULG51" s="214"/>
      <c r="ULH51" s="214"/>
      <c r="ULI51" s="214"/>
      <c r="ULJ51" s="214"/>
      <c r="ULK51" s="214"/>
      <c r="ULL51" s="214"/>
      <c r="ULM51" s="214"/>
      <c r="ULN51" s="214"/>
      <c r="ULO51" s="214"/>
      <c r="ULP51" s="214"/>
      <c r="ULQ51" s="214"/>
      <c r="ULR51" s="214"/>
      <c r="ULS51" s="214"/>
      <c r="ULT51" s="214"/>
      <c r="ULU51" s="214"/>
      <c r="ULV51" s="214"/>
      <c r="ULW51" s="214"/>
      <c r="ULX51" s="214"/>
      <c r="ULY51" s="214"/>
      <c r="ULZ51" s="214"/>
      <c r="UMA51" s="214"/>
      <c r="UMB51" s="214"/>
      <c r="UMC51" s="214"/>
      <c r="UMD51" s="214"/>
      <c r="UME51" s="214"/>
      <c r="UMF51" s="214"/>
      <c r="UMG51" s="214"/>
      <c r="UMH51" s="214"/>
      <c r="UMI51" s="214"/>
      <c r="UMJ51" s="214"/>
      <c r="UMK51" s="214"/>
      <c r="UML51" s="214"/>
      <c r="UMM51" s="214"/>
      <c r="UMN51" s="214"/>
      <c r="UMO51" s="214"/>
      <c r="UMP51" s="214"/>
      <c r="UMQ51" s="214"/>
      <c r="UMR51" s="214"/>
      <c r="UMS51" s="214"/>
      <c r="UMT51" s="214"/>
      <c r="UMU51" s="214"/>
      <c r="UMV51" s="214"/>
      <c r="UMW51" s="214"/>
      <c r="UMX51" s="214"/>
      <c r="UMY51" s="214"/>
      <c r="UMZ51" s="214"/>
      <c r="UNA51" s="214"/>
      <c r="UNB51" s="214"/>
      <c r="UNC51" s="214"/>
      <c r="UND51" s="214"/>
      <c r="UNE51" s="214"/>
      <c r="UNF51" s="214"/>
      <c r="UNG51" s="214"/>
      <c r="UNH51" s="214"/>
      <c r="UNI51" s="214"/>
      <c r="UNJ51" s="214"/>
      <c r="UNK51" s="214"/>
      <c r="UNL51" s="214"/>
      <c r="UNM51" s="214"/>
      <c r="UNN51" s="214"/>
      <c r="UNO51" s="214"/>
      <c r="UNP51" s="214"/>
      <c r="UNQ51" s="214"/>
      <c r="UNR51" s="214"/>
      <c r="UNS51" s="214"/>
      <c r="UNT51" s="214"/>
      <c r="UNU51" s="214"/>
      <c r="UNV51" s="214"/>
      <c r="UNW51" s="214"/>
      <c r="UNX51" s="214"/>
      <c r="UNY51" s="214"/>
      <c r="UNZ51" s="214"/>
      <c r="UOA51" s="214"/>
      <c r="UOB51" s="214"/>
      <c r="UOC51" s="214"/>
      <c r="UOD51" s="214"/>
      <c r="UOE51" s="214"/>
      <c r="UOF51" s="214"/>
      <c r="UOG51" s="214"/>
      <c r="UOH51" s="214"/>
      <c r="UOI51" s="214"/>
      <c r="UOJ51" s="214"/>
      <c r="UOK51" s="214"/>
      <c r="UOL51" s="214"/>
      <c r="UOM51" s="214"/>
      <c r="UON51" s="214"/>
      <c r="UOO51" s="214"/>
      <c r="UOP51" s="214"/>
      <c r="UOQ51" s="214"/>
      <c r="UOR51" s="214"/>
      <c r="UOS51" s="214"/>
      <c r="UOT51" s="214"/>
      <c r="UOU51" s="214"/>
      <c r="UOV51" s="214"/>
      <c r="UOW51" s="214"/>
      <c r="UOX51" s="214"/>
      <c r="UOY51" s="214"/>
      <c r="UOZ51" s="214"/>
      <c r="UPA51" s="214"/>
      <c r="UPB51" s="214"/>
      <c r="UPC51" s="214"/>
      <c r="UPD51" s="214"/>
      <c r="UPE51" s="214"/>
      <c r="UPF51" s="214"/>
      <c r="UPG51" s="214"/>
      <c r="UPH51" s="214"/>
      <c r="UPI51" s="214"/>
      <c r="UPJ51" s="214"/>
      <c r="UPK51" s="214"/>
      <c r="UPL51" s="214"/>
      <c r="UPM51" s="214"/>
      <c r="UPN51" s="214"/>
      <c r="UPO51" s="214"/>
      <c r="UPP51" s="214"/>
      <c r="UPQ51" s="214"/>
      <c r="UPR51" s="214"/>
      <c r="UPS51" s="214"/>
      <c r="UPT51" s="214"/>
      <c r="UPU51" s="214"/>
      <c r="UPV51" s="214"/>
      <c r="UPW51" s="214"/>
      <c r="UPX51" s="214"/>
      <c r="UPY51" s="214"/>
      <c r="UPZ51" s="214"/>
      <c r="UQA51" s="214"/>
      <c r="UQB51" s="214"/>
      <c r="UQC51" s="214"/>
      <c r="UQD51" s="214"/>
      <c r="UQE51" s="214"/>
      <c r="UQF51" s="214"/>
      <c r="UQG51" s="214"/>
      <c r="UQH51" s="214"/>
      <c r="UQI51" s="214"/>
      <c r="UQJ51" s="214"/>
      <c r="UQK51" s="214"/>
      <c r="UQL51" s="214"/>
      <c r="UQM51" s="214"/>
      <c r="UQN51" s="214"/>
      <c r="UQO51" s="214"/>
      <c r="UQP51" s="214"/>
      <c r="UQQ51" s="214"/>
      <c r="UQR51" s="214"/>
      <c r="UQS51" s="214"/>
      <c r="UQT51" s="214"/>
      <c r="UQU51" s="214"/>
      <c r="UQV51" s="214"/>
      <c r="UQW51" s="214"/>
      <c r="UQX51" s="214"/>
      <c r="UQY51" s="214"/>
      <c r="UQZ51" s="214"/>
      <c r="URA51" s="214"/>
      <c r="URB51" s="214"/>
      <c r="URC51" s="214"/>
      <c r="URD51" s="214"/>
      <c r="URE51" s="214"/>
      <c r="URF51" s="214"/>
      <c r="URG51" s="214"/>
      <c r="URH51" s="214"/>
      <c r="URI51" s="214"/>
      <c r="URJ51" s="214"/>
      <c r="URK51" s="214"/>
      <c r="URL51" s="214"/>
      <c r="URM51" s="214"/>
      <c r="URN51" s="214"/>
      <c r="URO51" s="214"/>
      <c r="URP51" s="214"/>
      <c r="URQ51" s="214"/>
      <c r="URR51" s="214"/>
      <c r="URS51" s="214"/>
      <c r="URT51" s="214"/>
      <c r="URU51" s="214"/>
      <c r="URV51" s="214"/>
      <c r="URW51" s="214"/>
      <c r="URX51" s="214"/>
      <c r="URY51" s="214"/>
      <c r="URZ51" s="214"/>
      <c r="USA51" s="214"/>
      <c r="USB51" s="214"/>
      <c r="USC51" s="214"/>
      <c r="USD51" s="214"/>
      <c r="USE51" s="214"/>
      <c r="USF51" s="214"/>
      <c r="USG51" s="214"/>
      <c r="USH51" s="214"/>
      <c r="USI51" s="214"/>
      <c r="USJ51" s="214"/>
      <c r="USK51" s="214"/>
      <c r="USL51" s="214"/>
      <c r="USM51" s="214"/>
      <c r="USN51" s="214"/>
      <c r="USO51" s="214"/>
      <c r="USP51" s="214"/>
      <c r="USQ51" s="214"/>
      <c r="USR51" s="214"/>
      <c r="USS51" s="214"/>
      <c r="UST51" s="214"/>
      <c r="USU51" s="214"/>
      <c r="USV51" s="214"/>
      <c r="USW51" s="214"/>
      <c r="USX51" s="214"/>
      <c r="USY51" s="214"/>
      <c r="USZ51" s="214"/>
      <c r="UTA51" s="214"/>
      <c r="UTB51" s="214"/>
      <c r="UTC51" s="214"/>
      <c r="UTD51" s="214"/>
      <c r="UTE51" s="214"/>
      <c r="UTF51" s="214"/>
      <c r="UTG51" s="214"/>
      <c r="UTH51" s="214"/>
      <c r="UTI51" s="214"/>
      <c r="UTJ51" s="214"/>
      <c r="UTK51" s="214"/>
      <c r="UTL51" s="214"/>
      <c r="UTM51" s="214"/>
      <c r="UTN51" s="214"/>
      <c r="UTO51" s="214"/>
      <c r="UTP51" s="214"/>
      <c r="UTQ51" s="214"/>
      <c r="UTR51" s="214"/>
      <c r="UTS51" s="214"/>
      <c r="UTT51" s="214"/>
      <c r="UTU51" s="214"/>
      <c r="UTV51" s="214"/>
      <c r="UTW51" s="214"/>
      <c r="UTX51" s="214"/>
      <c r="UTY51" s="214"/>
      <c r="UTZ51" s="214"/>
      <c r="UUA51" s="214"/>
      <c r="UUB51" s="214"/>
      <c r="UUC51" s="214"/>
      <c r="UUD51" s="214"/>
      <c r="UUE51" s="214"/>
      <c r="UUF51" s="214"/>
      <c r="UUG51" s="214"/>
      <c r="UUH51" s="214"/>
      <c r="UUI51" s="214"/>
      <c r="UUJ51" s="214"/>
      <c r="UUK51" s="214"/>
      <c r="UUL51" s="214"/>
      <c r="UUM51" s="214"/>
      <c r="UUN51" s="214"/>
      <c r="UUO51" s="214"/>
      <c r="UUP51" s="214"/>
      <c r="UUQ51" s="214"/>
      <c r="UUR51" s="214"/>
      <c r="UUS51" s="214"/>
      <c r="UUT51" s="214"/>
      <c r="UUU51" s="214"/>
      <c r="UUV51" s="214"/>
      <c r="UUW51" s="214"/>
      <c r="UUX51" s="214"/>
      <c r="UUY51" s="214"/>
      <c r="UUZ51" s="214"/>
      <c r="UVA51" s="214"/>
      <c r="UVB51" s="214"/>
      <c r="UVC51" s="214"/>
      <c r="UVD51" s="214"/>
      <c r="UVE51" s="214"/>
      <c r="UVF51" s="214"/>
      <c r="UVG51" s="214"/>
      <c r="UVH51" s="214"/>
      <c r="UVI51" s="214"/>
      <c r="UVJ51" s="214"/>
      <c r="UVK51" s="214"/>
      <c r="UVL51" s="214"/>
      <c r="UVM51" s="214"/>
      <c r="UVN51" s="214"/>
      <c r="UVO51" s="214"/>
      <c r="UVP51" s="214"/>
      <c r="UVQ51" s="214"/>
      <c r="UVR51" s="214"/>
      <c r="UVS51" s="214"/>
      <c r="UVT51" s="214"/>
      <c r="UVU51" s="214"/>
      <c r="UVV51" s="214"/>
      <c r="UVW51" s="214"/>
      <c r="UVX51" s="214"/>
      <c r="UVY51" s="214"/>
      <c r="UVZ51" s="214"/>
      <c r="UWA51" s="214"/>
      <c r="UWB51" s="214"/>
      <c r="UWC51" s="214"/>
      <c r="UWD51" s="214"/>
      <c r="UWE51" s="214"/>
      <c r="UWF51" s="214"/>
      <c r="UWG51" s="214"/>
      <c r="UWH51" s="214"/>
      <c r="UWI51" s="214"/>
      <c r="UWJ51" s="214"/>
      <c r="UWK51" s="214"/>
      <c r="UWL51" s="214"/>
      <c r="UWM51" s="214"/>
      <c r="UWN51" s="214"/>
      <c r="UWO51" s="214"/>
      <c r="UWP51" s="214"/>
      <c r="UWQ51" s="214"/>
      <c r="UWR51" s="214"/>
      <c r="UWS51" s="214"/>
      <c r="UWT51" s="214"/>
      <c r="UWU51" s="214"/>
      <c r="UWV51" s="214"/>
      <c r="UWW51" s="214"/>
      <c r="UWX51" s="214"/>
      <c r="UWY51" s="214"/>
      <c r="UWZ51" s="214"/>
      <c r="UXA51" s="214"/>
      <c r="UXB51" s="214"/>
      <c r="UXC51" s="214"/>
      <c r="UXD51" s="214"/>
      <c r="UXE51" s="214"/>
      <c r="UXF51" s="214"/>
      <c r="UXG51" s="214"/>
      <c r="UXH51" s="214"/>
      <c r="UXI51" s="214"/>
      <c r="UXJ51" s="214"/>
      <c r="UXK51" s="214"/>
      <c r="UXL51" s="214"/>
      <c r="UXM51" s="214"/>
      <c r="UXN51" s="214"/>
      <c r="UXO51" s="214"/>
      <c r="UXP51" s="214"/>
      <c r="UXQ51" s="214"/>
      <c r="UXR51" s="214"/>
      <c r="UXS51" s="214"/>
      <c r="UXT51" s="214"/>
      <c r="UXU51" s="214"/>
      <c r="UXV51" s="214"/>
      <c r="UXW51" s="214"/>
      <c r="UXX51" s="214"/>
      <c r="UXY51" s="214"/>
      <c r="UXZ51" s="214"/>
      <c r="UYA51" s="214"/>
      <c r="UYB51" s="214"/>
      <c r="UYC51" s="214"/>
      <c r="UYD51" s="214"/>
      <c r="UYE51" s="214"/>
      <c r="UYF51" s="214"/>
      <c r="UYG51" s="214"/>
      <c r="UYH51" s="214"/>
      <c r="UYI51" s="214"/>
      <c r="UYJ51" s="214"/>
      <c r="UYK51" s="214"/>
      <c r="UYL51" s="214"/>
      <c r="UYM51" s="214"/>
      <c r="UYN51" s="214"/>
      <c r="UYO51" s="214"/>
      <c r="UYP51" s="214"/>
      <c r="UYQ51" s="214"/>
      <c r="UYR51" s="214"/>
      <c r="UYS51" s="214"/>
      <c r="UYT51" s="214"/>
      <c r="UYU51" s="214"/>
      <c r="UYV51" s="214"/>
      <c r="UYW51" s="214"/>
      <c r="UYX51" s="214"/>
      <c r="UYY51" s="214"/>
      <c r="UYZ51" s="214"/>
      <c r="UZA51" s="214"/>
      <c r="UZB51" s="214"/>
      <c r="UZC51" s="214"/>
      <c r="UZD51" s="214"/>
      <c r="UZE51" s="214"/>
      <c r="UZF51" s="214"/>
      <c r="UZG51" s="214"/>
      <c r="UZH51" s="214"/>
      <c r="UZI51" s="214"/>
      <c r="UZJ51" s="214"/>
      <c r="UZK51" s="214"/>
      <c r="UZL51" s="214"/>
      <c r="UZM51" s="214"/>
      <c r="UZN51" s="214"/>
      <c r="UZO51" s="214"/>
      <c r="UZP51" s="214"/>
      <c r="UZQ51" s="214"/>
      <c r="UZR51" s="214"/>
      <c r="UZS51" s="214"/>
      <c r="UZT51" s="214"/>
      <c r="UZU51" s="214"/>
      <c r="UZV51" s="214"/>
      <c r="UZW51" s="214"/>
      <c r="UZX51" s="214"/>
      <c r="UZY51" s="214"/>
      <c r="UZZ51" s="214"/>
      <c r="VAA51" s="214"/>
      <c r="VAB51" s="214"/>
      <c r="VAC51" s="214"/>
      <c r="VAD51" s="214"/>
      <c r="VAE51" s="214"/>
      <c r="VAF51" s="214"/>
      <c r="VAG51" s="214"/>
      <c r="VAH51" s="214"/>
      <c r="VAI51" s="214"/>
      <c r="VAJ51" s="214"/>
      <c r="VAK51" s="214"/>
      <c r="VAL51" s="214"/>
      <c r="VAM51" s="214"/>
      <c r="VAN51" s="214"/>
      <c r="VAO51" s="214"/>
      <c r="VAP51" s="214"/>
      <c r="VAQ51" s="214"/>
      <c r="VAR51" s="214"/>
      <c r="VAS51" s="214"/>
      <c r="VAT51" s="214"/>
      <c r="VAU51" s="214"/>
      <c r="VAV51" s="214"/>
      <c r="VAW51" s="214"/>
      <c r="VAX51" s="214"/>
      <c r="VAY51" s="214"/>
      <c r="VAZ51" s="214"/>
      <c r="VBA51" s="214"/>
      <c r="VBB51" s="214"/>
      <c r="VBC51" s="214"/>
      <c r="VBD51" s="214"/>
      <c r="VBE51" s="214"/>
      <c r="VBF51" s="214"/>
      <c r="VBG51" s="214"/>
      <c r="VBH51" s="214"/>
      <c r="VBI51" s="214"/>
      <c r="VBJ51" s="214"/>
      <c r="VBK51" s="214"/>
      <c r="VBL51" s="214"/>
      <c r="VBM51" s="214"/>
      <c r="VBN51" s="214"/>
      <c r="VBO51" s="214"/>
      <c r="VBP51" s="214"/>
      <c r="VBQ51" s="214"/>
      <c r="VBR51" s="214"/>
      <c r="VBS51" s="214"/>
      <c r="VBT51" s="214"/>
      <c r="VBU51" s="214"/>
      <c r="VBV51" s="214"/>
      <c r="VBW51" s="214"/>
      <c r="VBX51" s="214"/>
      <c r="VBY51" s="214"/>
      <c r="VBZ51" s="214"/>
      <c r="VCA51" s="214"/>
      <c r="VCB51" s="214"/>
      <c r="VCC51" s="214"/>
      <c r="VCD51" s="214"/>
      <c r="VCE51" s="214"/>
      <c r="VCF51" s="214"/>
      <c r="VCG51" s="214"/>
      <c r="VCH51" s="214"/>
      <c r="VCI51" s="214"/>
      <c r="VCJ51" s="214"/>
      <c r="VCK51" s="214"/>
      <c r="VCL51" s="214"/>
      <c r="VCM51" s="214"/>
      <c r="VCN51" s="214"/>
      <c r="VCO51" s="214"/>
      <c r="VCP51" s="214"/>
      <c r="VCQ51" s="214"/>
      <c r="VCR51" s="214"/>
      <c r="VCS51" s="214"/>
      <c r="VCT51" s="214"/>
      <c r="VCU51" s="214"/>
      <c r="VCV51" s="214"/>
      <c r="VCW51" s="214"/>
      <c r="VCX51" s="214"/>
      <c r="VCY51" s="214"/>
      <c r="VCZ51" s="214"/>
      <c r="VDA51" s="214"/>
      <c r="VDB51" s="214"/>
      <c r="VDC51" s="214"/>
      <c r="VDD51" s="214"/>
      <c r="VDE51" s="214"/>
      <c r="VDF51" s="214"/>
      <c r="VDG51" s="214"/>
      <c r="VDH51" s="214"/>
      <c r="VDI51" s="214"/>
      <c r="VDJ51" s="214"/>
      <c r="VDK51" s="214"/>
      <c r="VDL51" s="214"/>
      <c r="VDM51" s="214"/>
      <c r="VDN51" s="214"/>
      <c r="VDO51" s="214"/>
      <c r="VDP51" s="214"/>
      <c r="VDQ51" s="214"/>
      <c r="VDR51" s="214"/>
      <c r="VDS51" s="214"/>
      <c r="VDT51" s="214"/>
      <c r="VDU51" s="214"/>
      <c r="VDV51" s="214"/>
      <c r="VDW51" s="214"/>
      <c r="VDX51" s="214"/>
      <c r="VDY51" s="214"/>
      <c r="VDZ51" s="214"/>
      <c r="VEA51" s="214"/>
      <c r="VEB51" s="214"/>
      <c r="VEC51" s="214"/>
      <c r="VED51" s="214"/>
      <c r="VEE51" s="214"/>
      <c r="VEF51" s="214"/>
      <c r="VEG51" s="214"/>
      <c r="VEH51" s="214"/>
      <c r="VEI51" s="214"/>
      <c r="VEJ51" s="214"/>
      <c r="VEK51" s="214"/>
      <c r="VEL51" s="214"/>
      <c r="VEM51" s="214"/>
      <c r="VEN51" s="214"/>
      <c r="VEO51" s="214"/>
      <c r="VEP51" s="214"/>
      <c r="VEQ51" s="214"/>
      <c r="VER51" s="214"/>
      <c r="VES51" s="214"/>
      <c r="VET51" s="214"/>
      <c r="VEU51" s="214"/>
      <c r="VEV51" s="214"/>
      <c r="VEW51" s="214"/>
      <c r="VEX51" s="214"/>
      <c r="VEY51" s="214"/>
      <c r="VEZ51" s="214"/>
      <c r="VFA51" s="214"/>
      <c r="VFB51" s="214"/>
      <c r="VFC51" s="214"/>
      <c r="VFD51" s="214"/>
      <c r="VFE51" s="214"/>
      <c r="VFF51" s="214"/>
      <c r="VFG51" s="214"/>
      <c r="VFH51" s="214"/>
      <c r="VFI51" s="214"/>
      <c r="VFJ51" s="214"/>
      <c r="VFK51" s="214"/>
      <c r="VFL51" s="214"/>
      <c r="VFM51" s="214"/>
      <c r="VFN51" s="214"/>
      <c r="VFO51" s="214"/>
      <c r="VFP51" s="214"/>
      <c r="VFQ51" s="214"/>
      <c r="VFR51" s="214"/>
      <c r="VFS51" s="214"/>
      <c r="VFT51" s="214"/>
      <c r="VFU51" s="214"/>
      <c r="VFV51" s="214"/>
      <c r="VFW51" s="214"/>
      <c r="VFX51" s="214"/>
      <c r="VFY51" s="214"/>
      <c r="VFZ51" s="214"/>
      <c r="VGA51" s="214"/>
      <c r="VGB51" s="214"/>
      <c r="VGC51" s="214"/>
      <c r="VGD51" s="214"/>
      <c r="VGE51" s="214"/>
      <c r="VGF51" s="214"/>
      <c r="VGG51" s="214"/>
      <c r="VGH51" s="214"/>
      <c r="VGI51" s="214"/>
      <c r="VGJ51" s="214"/>
      <c r="VGK51" s="214"/>
      <c r="VGL51" s="214"/>
      <c r="VGM51" s="214"/>
      <c r="VGN51" s="214"/>
      <c r="VGO51" s="214"/>
      <c r="VGP51" s="214"/>
      <c r="VGQ51" s="214"/>
      <c r="VGR51" s="214"/>
      <c r="VGS51" s="214"/>
      <c r="VGT51" s="214"/>
      <c r="VGU51" s="214"/>
      <c r="VGV51" s="214"/>
      <c r="VGW51" s="214"/>
      <c r="VGX51" s="214"/>
      <c r="VGY51" s="214"/>
      <c r="VGZ51" s="214"/>
      <c r="VHA51" s="214"/>
      <c r="VHB51" s="214"/>
      <c r="VHC51" s="214"/>
      <c r="VHD51" s="214"/>
      <c r="VHE51" s="214"/>
      <c r="VHF51" s="214"/>
      <c r="VHG51" s="214"/>
      <c r="VHH51" s="214"/>
      <c r="VHI51" s="214"/>
      <c r="VHJ51" s="214"/>
      <c r="VHK51" s="214"/>
      <c r="VHL51" s="214"/>
      <c r="VHM51" s="214"/>
      <c r="VHN51" s="214"/>
      <c r="VHO51" s="214"/>
      <c r="VHP51" s="214"/>
      <c r="VHQ51" s="214"/>
      <c r="VHR51" s="214"/>
      <c r="VHS51" s="214"/>
      <c r="VHT51" s="214"/>
      <c r="VHU51" s="214"/>
      <c r="VHV51" s="214"/>
      <c r="VHW51" s="214"/>
      <c r="VHX51" s="214"/>
      <c r="VHY51" s="214"/>
      <c r="VHZ51" s="214"/>
      <c r="VIA51" s="214"/>
      <c r="VIB51" s="214"/>
      <c r="VIC51" s="214"/>
      <c r="VID51" s="214"/>
      <c r="VIE51" s="214"/>
      <c r="VIF51" s="214"/>
      <c r="VIG51" s="214"/>
      <c r="VIH51" s="214"/>
      <c r="VII51" s="214"/>
      <c r="VIJ51" s="214"/>
      <c r="VIK51" s="214"/>
      <c r="VIL51" s="214"/>
      <c r="VIM51" s="214"/>
      <c r="VIN51" s="214"/>
      <c r="VIO51" s="214"/>
      <c r="VIP51" s="214"/>
      <c r="VIQ51" s="214"/>
      <c r="VIR51" s="214"/>
      <c r="VIS51" s="214"/>
      <c r="VIT51" s="214"/>
      <c r="VIU51" s="214"/>
      <c r="VIV51" s="214"/>
      <c r="VIW51" s="214"/>
      <c r="VIX51" s="214"/>
      <c r="VIY51" s="214"/>
      <c r="VIZ51" s="214"/>
      <c r="VJA51" s="214"/>
      <c r="VJB51" s="214"/>
      <c r="VJC51" s="214"/>
      <c r="VJD51" s="214"/>
      <c r="VJE51" s="214"/>
      <c r="VJF51" s="214"/>
      <c r="VJG51" s="214"/>
      <c r="VJH51" s="214"/>
      <c r="VJI51" s="214"/>
      <c r="VJJ51" s="214"/>
      <c r="VJK51" s="214"/>
      <c r="VJL51" s="214"/>
      <c r="VJM51" s="214"/>
      <c r="VJN51" s="214"/>
      <c r="VJO51" s="214"/>
      <c r="VJP51" s="214"/>
      <c r="VJQ51" s="214"/>
      <c r="VJR51" s="214"/>
      <c r="VJS51" s="214"/>
      <c r="VJT51" s="214"/>
      <c r="VJU51" s="214"/>
      <c r="VJV51" s="214"/>
      <c r="VJW51" s="214"/>
      <c r="VJX51" s="214"/>
      <c r="VJY51" s="214"/>
      <c r="VJZ51" s="214"/>
      <c r="VKA51" s="214"/>
      <c r="VKB51" s="214"/>
      <c r="VKC51" s="214"/>
      <c r="VKD51" s="214"/>
      <c r="VKE51" s="214"/>
      <c r="VKF51" s="214"/>
      <c r="VKG51" s="214"/>
      <c r="VKH51" s="214"/>
      <c r="VKI51" s="214"/>
      <c r="VKJ51" s="214"/>
      <c r="VKK51" s="214"/>
      <c r="VKL51" s="214"/>
      <c r="VKM51" s="214"/>
      <c r="VKN51" s="214"/>
      <c r="VKO51" s="214"/>
      <c r="VKP51" s="214"/>
      <c r="VKQ51" s="214"/>
      <c r="VKR51" s="214"/>
      <c r="VKS51" s="214"/>
      <c r="VKT51" s="214"/>
      <c r="VKU51" s="214"/>
      <c r="VKV51" s="214"/>
      <c r="VKW51" s="214"/>
      <c r="VKX51" s="214"/>
      <c r="VKY51" s="214"/>
      <c r="VKZ51" s="214"/>
      <c r="VLA51" s="214"/>
      <c r="VLB51" s="214"/>
      <c r="VLC51" s="214"/>
      <c r="VLD51" s="214"/>
      <c r="VLE51" s="214"/>
      <c r="VLF51" s="214"/>
      <c r="VLG51" s="214"/>
      <c r="VLH51" s="214"/>
      <c r="VLI51" s="214"/>
      <c r="VLJ51" s="214"/>
      <c r="VLK51" s="214"/>
      <c r="VLL51" s="214"/>
      <c r="VLM51" s="214"/>
      <c r="VLN51" s="214"/>
      <c r="VLO51" s="214"/>
      <c r="VLP51" s="214"/>
      <c r="VLQ51" s="214"/>
      <c r="VLR51" s="214"/>
      <c r="VLS51" s="214"/>
      <c r="VLT51" s="214"/>
      <c r="VLU51" s="214"/>
      <c r="VLV51" s="214"/>
      <c r="VLW51" s="214"/>
      <c r="VLX51" s="214"/>
      <c r="VLY51" s="214"/>
      <c r="VLZ51" s="214"/>
      <c r="VMA51" s="214"/>
      <c r="VMB51" s="214"/>
      <c r="VMC51" s="214"/>
      <c r="VMD51" s="214"/>
      <c r="VME51" s="214"/>
      <c r="VMF51" s="214"/>
      <c r="VMG51" s="214"/>
      <c r="VMH51" s="214"/>
      <c r="VMI51" s="214"/>
      <c r="VMJ51" s="214"/>
      <c r="VMK51" s="214"/>
      <c r="VML51" s="214"/>
      <c r="VMM51" s="214"/>
      <c r="VMN51" s="214"/>
      <c r="VMO51" s="214"/>
      <c r="VMP51" s="214"/>
      <c r="VMQ51" s="214"/>
      <c r="VMR51" s="214"/>
      <c r="VMS51" s="214"/>
      <c r="VMT51" s="214"/>
      <c r="VMU51" s="214"/>
      <c r="VMV51" s="214"/>
      <c r="VMW51" s="214"/>
      <c r="VMX51" s="214"/>
      <c r="VMY51" s="214"/>
      <c r="VMZ51" s="214"/>
      <c r="VNA51" s="214"/>
      <c r="VNB51" s="214"/>
      <c r="VNC51" s="214"/>
      <c r="VND51" s="214"/>
      <c r="VNE51" s="214"/>
      <c r="VNF51" s="214"/>
      <c r="VNG51" s="214"/>
      <c r="VNH51" s="214"/>
      <c r="VNI51" s="214"/>
      <c r="VNJ51" s="214"/>
      <c r="VNK51" s="214"/>
      <c r="VNL51" s="214"/>
      <c r="VNM51" s="214"/>
      <c r="VNN51" s="214"/>
      <c r="VNO51" s="214"/>
      <c r="VNP51" s="214"/>
      <c r="VNQ51" s="214"/>
      <c r="VNR51" s="214"/>
      <c r="VNS51" s="214"/>
      <c r="VNT51" s="214"/>
      <c r="VNU51" s="214"/>
      <c r="VNV51" s="214"/>
      <c r="VNW51" s="214"/>
      <c r="VNX51" s="214"/>
      <c r="VNY51" s="214"/>
      <c r="VNZ51" s="214"/>
      <c r="VOA51" s="214"/>
      <c r="VOB51" s="214"/>
      <c r="VOC51" s="214"/>
      <c r="VOD51" s="214"/>
      <c r="VOE51" s="214"/>
      <c r="VOF51" s="214"/>
      <c r="VOG51" s="214"/>
      <c r="VOH51" s="214"/>
      <c r="VOI51" s="214"/>
      <c r="VOJ51" s="214"/>
      <c r="VOK51" s="214"/>
      <c r="VOL51" s="214"/>
      <c r="VOM51" s="214"/>
      <c r="VON51" s="214"/>
      <c r="VOO51" s="214"/>
      <c r="VOP51" s="214"/>
      <c r="VOQ51" s="214"/>
      <c r="VOR51" s="214"/>
      <c r="VOS51" s="214"/>
      <c r="VOT51" s="214"/>
      <c r="VOU51" s="214"/>
      <c r="VOV51" s="214"/>
      <c r="VOW51" s="214"/>
      <c r="VOX51" s="214"/>
      <c r="VOY51" s="214"/>
      <c r="VOZ51" s="214"/>
      <c r="VPA51" s="214"/>
      <c r="VPB51" s="214"/>
      <c r="VPC51" s="214"/>
      <c r="VPD51" s="214"/>
      <c r="VPE51" s="214"/>
      <c r="VPF51" s="214"/>
      <c r="VPG51" s="214"/>
      <c r="VPH51" s="214"/>
      <c r="VPI51" s="214"/>
      <c r="VPJ51" s="214"/>
      <c r="VPK51" s="214"/>
      <c r="VPL51" s="214"/>
      <c r="VPM51" s="214"/>
      <c r="VPN51" s="214"/>
      <c r="VPO51" s="214"/>
      <c r="VPP51" s="214"/>
      <c r="VPQ51" s="214"/>
      <c r="VPR51" s="214"/>
      <c r="VPS51" s="214"/>
      <c r="VPT51" s="214"/>
      <c r="VPU51" s="214"/>
      <c r="VPV51" s="214"/>
      <c r="VPW51" s="214"/>
      <c r="VPX51" s="214"/>
      <c r="VPY51" s="214"/>
      <c r="VPZ51" s="214"/>
      <c r="VQA51" s="214"/>
      <c r="VQB51" s="214"/>
      <c r="VQC51" s="214"/>
      <c r="VQD51" s="214"/>
      <c r="VQE51" s="214"/>
      <c r="VQF51" s="214"/>
      <c r="VQG51" s="214"/>
      <c r="VQH51" s="214"/>
      <c r="VQI51" s="214"/>
      <c r="VQJ51" s="214"/>
      <c r="VQK51" s="214"/>
      <c r="VQL51" s="214"/>
      <c r="VQM51" s="214"/>
      <c r="VQN51" s="214"/>
      <c r="VQO51" s="214"/>
      <c r="VQP51" s="214"/>
      <c r="VQQ51" s="214"/>
      <c r="VQR51" s="214"/>
      <c r="VQS51" s="214"/>
      <c r="VQT51" s="214"/>
      <c r="VQU51" s="214"/>
      <c r="VQV51" s="214"/>
      <c r="VQW51" s="214"/>
      <c r="VQX51" s="214"/>
      <c r="VQY51" s="214"/>
      <c r="VQZ51" s="214"/>
      <c r="VRA51" s="214"/>
      <c r="VRB51" s="214"/>
      <c r="VRC51" s="214"/>
      <c r="VRD51" s="214"/>
      <c r="VRE51" s="214"/>
      <c r="VRF51" s="214"/>
      <c r="VRG51" s="214"/>
      <c r="VRH51" s="214"/>
      <c r="VRI51" s="214"/>
      <c r="VRJ51" s="214"/>
      <c r="VRK51" s="214"/>
      <c r="VRL51" s="214"/>
      <c r="VRM51" s="214"/>
      <c r="VRN51" s="214"/>
      <c r="VRO51" s="214"/>
      <c r="VRP51" s="214"/>
      <c r="VRQ51" s="214"/>
      <c r="VRR51" s="214"/>
      <c r="VRS51" s="214"/>
      <c r="VRT51" s="214"/>
      <c r="VRU51" s="214"/>
      <c r="VRV51" s="214"/>
      <c r="VRW51" s="214"/>
      <c r="VRX51" s="214"/>
      <c r="VRY51" s="214"/>
      <c r="VRZ51" s="214"/>
      <c r="VSA51" s="214"/>
      <c r="VSB51" s="214"/>
      <c r="VSC51" s="214"/>
      <c r="VSD51" s="214"/>
      <c r="VSE51" s="214"/>
      <c r="VSF51" s="214"/>
      <c r="VSG51" s="214"/>
      <c r="VSH51" s="214"/>
      <c r="VSI51" s="214"/>
      <c r="VSJ51" s="214"/>
      <c r="VSK51" s="214"/>
      <c r="VSL51" s="214"/>
      <c r="VSM51" s="214"/>
      <c r="VSN51" s="214"/>
      <c r="VSO51" s="214"/>
      <c r="VSP51" s="214"/>
      <c r="VSQ51" s="214"/>
      <c r="VSR51" s="214"/>
      <c r="VSS51" s="214"/>
      <c r="VST51" s="214"/>
      <c r="VSU51" s="214"/>
      <c r="VSV51" s="214"/>
      <c r="VSW51" s="214"/>
      <c r="VSX51" s="214"/>
      <c r="VSY51" s="214"/>
      <c r="VSZ51" s="214"/>
      <c r="VTA51" s="214"/>
      <c r="VTB51" s="214"/>
      <c r="VTC51" s="214"/>
      <c r="VTD51" s="214"/>
      <c r="VTE51" s="214"/>
      <c r="VTF51" s="214"/>
      <c r="VTG51" s="214"/>
      <c r="VTH51" s="214"/>
      <c r="VTI51" s="214"/>
      <c r="VTJ51" s="214"/>
      <c r="VTK51" s="214"/>
      <c r="VTL51" s="214"/>
      <c r="VTM51" s="214"/>
      <c r="VTN51" s="214"/>
      <c r="VTO51" s="214"/>
      <c r="VTP51" s="214"/>
      <c r="VTQ51" s="214"/>
      <c r="VTR51" s="214"/>
      <c r="VTS51" s="214"/>
      <c r="VTT51" s="214"/>
      <c r="VTU51" s="214"/>
      <c r="VTV51" s="214"/>
      <c r="VTW51" s="214"/>
      <c r="VTX51" s="214"/>
      <c r="VTY51" s="214"/>
      <c r="VTZ51" s="214"/>
      <c r="VUA51" s="214"/>
      <c r="VUB51" s="214"/>
      <c r="VUC51" s="214"/>
      <c r="VUD51" s="214"/>
      <c r="VUE51" s="214"/>
      <c r="VUF51" s="214"/>
      <c r="VUG51" s="214"/>
      <c r="VUH51" s="214"/>
      <c r="VUI51" s="214"/>
      <c r="VUJ51" s="214"/>
      <c r="VUK51" s="214"/>
      <c r="VUL51" s="214"/>
      <c r="VUM51" s="214"/>
      <c r="VUN51" s="214"/>
      <c r="VUO51" s="214"/>
      <c r="VUP51" s="214"/>
      <c r="VUQ51" s="214"/>
      <c r="VUR51" s="214"/>
      <c r="VUS51" s="214"/>
      <c r="VUT51" s="214"/>
      <c r="VUU51" s="214"/>
      <c r="VUV51" s="214"/>
      <c r="VUW51" s="214"/>
      <c r="VUX51" s="214"/>
      <c r="VUY51" s="214"/>
      <c r="VUZ51" s="214"/>
      <c r="VVA51" s="214"/>
      <c r="VVB51" s="214"/>
      <c r="VVC51" s="214"/>
      <c r="VVD51" s="214"/>
      <c r="VVE51" s="214"/>
      <c r="VVF51" s="214"/>
      <c r="VVG51" s="214"/>
      <c r="VVH51" s="214"/>
      <c r="VVI51" s="214"/>
      <c r="VVJ51" s="214"/>
      <c r="VVK51" s="214"/>
      <c r="VVL51" s="214"/>
      <c r="VVM51" s="214"/>
      <c r="VVN51" s="214"/>
      <c r="VVO51" s="214"/>
      <c r="VVP51" s="214"/>
      <c r="VVQ51" s="214"/>
      <c r="VVR51" s="214"/>
      <c r="VVS51" s="214"/>
      <c r="VVT51" s="214"/>
      <c r="VVU51" s="214"/>
      <c r="VVV51" s="214"/>
      <c r="VVW51" s="214"/>
      <c r="VVX51" s="214"/>
      <c r="VVY51" s="214"/>
      <c r="VVZ51" s="214"/>
      <c r="VWA51" s="214"/>
      <c r="VWB51" s="214"/>
      <c r="VWC51" s="214"/>
      <c r="VWD51" s="214"/>
      <c r="VWE51" s="214"/>
      <c r="VWF51" s="214"/>
      <c r="VWG51" s="214"/>
      <c r="VWH51" s="214"/>
      <c r="VWI51" s="214"/>
      <c r="VWJ51" s="214"/>
      <c r="VWK51" s="214"/>
      <c r="VWL51" s="214"/>
      <c r="VWM51" s="214"/>
      <c r="VWN51" s="214"/>
      <c r="VWO51" s="214"/>
      <c r="VWP51" s="214"/>
      <c r="VWQ51" s="214"/>
      <c r="VWR51" s="214"/>
      <c r="VWS51" s="214"/>
      <c r="VWT51" s="214"/>
      <c r="VWU51" s="214"/>
      <c r="VWV51" s="214"/>
      <c r="VWW51" s="214"/>
      <c r="VWX51" s="214"/>
      <c r="VWY51" s="214"/>
      <c r="VWZ51" s="214"/>
      <c r="VXA51" s="214"/>
      <c r="VXB51" s="214"/>
      <c r="VXC51" s="214"/>
      <c r="VXD51" s="214"/>
      <c r="VXE51" s="214"/>
      <c r="VXF51" s="214"/>
      <c r="VXG51" s="214"/>
      <c r="VXH51" s="214"/>
      <c r="VXI51" s="214"/>
      <c r="VXJ51" s="214"/>
      <c r="VXK51" s="214"/>
      <c r="VXL51" s="214"/>
      <c r="VXM51" s="214"/>
      <c r="VXN51" s="214"/>
      <c r="VXO51" s="214"/>
      <c r="VXP51" s="214"/>
      <c r="VXQ51" s="214"/>
      <c r="VXR51" s="214"/>
      <c r="VXS51" s="214"/>
      <c r="VXT51" s="214"/>
      <c r="VXU51" s="214"/>
      <c r="VXV51" s="214"/>
      <c r="VXW51" s="214"/>
      <c r="VXX51" s="214"/>
      <c r="VXY51" s="214"/>
      <c r="VXZ51" s="214"/>
      <c r="VYA51" s="214"/>
      <c r="VYB51" s="214"/>
      <c r="VYC51" s="214"/>
      <c r="VYD51" s="214"/>
      <c r="VYE51" s="214"/>
      <c r="VYF51" s="214"/>
      <c r="VYG51" s="214"/>
      <c r="VYH51" s="214"/>
      <c r="VYI51" s="214"/>
      <c r="VYJ51" s="214"/>
      <c r="VYK51" s="214"/>
      <c r="VYL51" s="214"/>
      <c r="VYM51" s="214"/>
      <c r="VYN51" s="214"/>
      <c r="VYO51" s="214"/>
      <c r="VYP51" s="214"/>
      <c r="VYQ51" s="214"/>
      <c r="VYR51" s="214"/>
      <c r="VYS51" s="214"/>
      <c r="VYT51" s="214"/>
      <c r="VYU51" s="214"/>
      <c r="VYV51" s="214"/>
      <c r="VYW51" s="214"/>
      <c r="VYX51" s="214"/>
      <c r="VYY51" s="214"/>
      <c r="VYZ51" s="214"/>
      <c r="VZA51" s="214"/>
      <c r="VZB51" s="214"/>
      <c r="VZC51" s="214"/>
      <c r="VZD51" s="214"/>
      <c r="VZE51" s="214"/>
      <c r="VZF51" s="214"/>
      <c r="VZG51" s="214"/>
      <c r="VZH51" s="214"/>
      <c r="VZI51" s="214"/>
      <c r="VZJ51" s="214"/>
      <c r="VZK51" s="214"/>
      <c r="VZL51" s="214"/>
      <c r="VZM51" s="214"/>
      <c r="VZN51" s="214"/>
      <c r="VZO51" s="214"/>
      <c r="VZP51" s="214"/>
      <c r="VZQ51" s="214"/>
      <c r="VZR51" s="214"/>
      <c r="VZS51" s="214"/>
      <c r="VZT51" s="214"/>
      <c r="VZU51" s="214"/>
      <c r="VZV51" s="214"/>
      <c r="VZW51" s="214"/>
      <c r="VZX51" s="214"/>
      <c r="VZY51" s="214"/>
      <c r="VZZ51" s="214"/>
      <c r="WAA51" s="214"/>
      <c r="WAB51" s="214"/>
      <c r="WAC51" s="214"/>
      <c r="WAD51" s="214"/>
      <c r="WAE51" s="214"/>
      <c r="WAF51" s="214"/>
      <c r="WAG51" s="214"/>
      <c r="WAH51" s="214"/>
      <c r="WAI51" s="214"/>
      <c r="WAJ51" s="214"/>
      <c r="WAK51" s="214"/>
      <c r="WAL51" s="214"/>
      <c r="WAM51" s="214"/>
      <c r="WAN51" s="214"/>
      <c r="WAO51" s="214"/>
      <c r="WAP51" s="214"/>
      <c r="WAQ51" s="214"/>
      <c r="WAR51" s="214"/>
      <c r="WAS51" s="214"/>
      <c r="WAT51" s="214"/>
      <c r="WAU51" s="214"/>
      <c r="WAV51" s="214"/>
      <c r="WAW51" s="214"/>
      <c r="WAX51" s="214"/>
      <c r="WAY51" s="214"/>
      <c r="WAZ51" s="214"/>
      <c r="WBA51" s="214"/>
      <c r="WBB51" s="214"/>
      <c r="WBC51" s="214"/>
      <c r="WBD51" s="214"/>
      <c r="WBE51" s="214"/>
      <c r="WBF51" s="214"/>
      <c r="WBG51" s="214"/>
      <c r="WBH51" s="214"/>
      <c r="WBI51" s="214"/>
      <c r="WBJ51" s="214"/>
      <c r="WBK51" s="214"/>
      <c r="WBL51" s="214"/>
      <c r="WBM51" s="214"/>
      <c r="WBN51" s="214"/>
      <c r="WBO51" s="214"/>
      <c r="WBP51" s="214"/>
      <c r="WBQ51" s="214"/>
      <c r="WBR51" s="214"/>
      <c r="WBS51" s="214"/>
      <c r="WBT51" s="214"/>
      <c r="WBU51" s="214"/>
      <c r="WBV51" s="214"/>
      <c r="WBW51" s="214"/>
      <c r="WBX51" s="214"/>
      <c r="WBY51" s="214"/>
      <c r="WBZ51" s="214"/>
      <c r="WCA51" s="214"/>
      <c r="WCB51" s="214"/>
      <c r="WCC51" s="214"/>
      <c r="WCD51" s="214"/>
      <c r="WCE51" s="214"/>
      <c r="WCF51" s="214"/>
      <c r="WCG51" s="214"/>
      <c r="WCH51" s="214"/>
      <c r="WCI51" s="214"/>
      <c r="WCJ51" s="214"/>
      <c r="WCK51" s="214"/>
      <c r="WCL51" s="214"/>
      <c r="WCM51" s="214"/>
      <c r="WCN51" s="214"/>
      <c r="WCO51" s="214"/>
      <c r="WCP51" s="214"/>
      <c r="WCQ51" s="214"/>
      <c r="WCR51" s="214"/>
      <c r="WCS51" s="214"/>
      <c r="WCT51" s="214"/>
      <c r="WCU51" s="214"/>
      <c r="WCV51" s="214"/>
      <c r="WCW51" s="214"/>
      <c r="WCX51" s="214"/>
      <c r="WCY51" s="214"/>
      <c r="WCZ51" s="214"/>
      <c r="WDA51" s="214"/>
      <c r="WDB51" s="214"/>
      <c r="WDC51" s="214"/>
      <c r="WDD51" s="214"/>
      <c r="WDE51" s="214"/>
      <c r="WDF51" s="214"/>
      <c r="WDG51" s="214"/>
      <c r="WDH51" s="214"/>
      <c r="WDI51" s="214"/>
      <c r="WDJ51" s="214"/>
      <c r="WDK51" s="214"/>
      <c r="WDL51" s="214"/>
      <c r="WDM51" s="214"/>
      <c r="WDN51" s="214"/>
      <c r="WDO51" s="214"/>
      <c r="WDP51" s="214"/>
      <c r="WDQ51" s="214"/>
      <c r="WDR51" s="214"/>
      <c r="WDS51" s="214"/>
      <c r="WDT51" s="214"/>
      <c r="WDU51" s="214"/>
      <c r="WDV51" s="214"/>
      <c r="WDW51" s="214"/>
      <c r="WDX51" s="214"/>
      <c r="WDY51" s="214"/>
      <c r="WDZ51" s="214"/>
      <c r="WEA51" s="214"/>
      <c r="WEB51" s="214"/>
      <c r="WEC51" s="214"/>
      <c r="WED51" s="214"/>
      <c r="WEE51" s="214"/>
      <c r="WEF51" s="214"/>
      <c r="WEG51" s="214"/>
      <c r="WEH51" s="214"/>
      <c r="WEI51" s="214"/>
      <c r="WEJ51" s="214"/>
      <c r="WEK51" s="214"/>
      <c r="WEL51" s="214"/>
      <c r="WEM51" s="214"/>
      <c r="WEN51" s="214"/>
      <c r="WEO51" s="214"/>
      <c r="WEP51" s="214"/>
      <c r="WEQ51" s="214"/>
      <c r="WER51" s="214"/>
      <c r="WES51" s="214"/>
      <c r="WET51" s="214"/>
      <c r="WEU51" s="214"/>
      <c r="WEV51" s="214"/>
      <c r="WEW51" s="214"/>
      <c r="WEX51" s="214"/>
      <c r="WEY51" s="214"/>
      <c r="WEZ51" s="214"/>
      <c r="WFA51" s="214"/>
      <c r="WFB51" s="214"/>
      <c r="WFC51" s="214"/>
      <c r="WFD51" s="214"/>
      <c r="WFE51" s="214"/>
      <c r="WFF51" s="214"/>
      <c r="WFG51" s="214"/>
      <c r="WFH51" s="214"/>
      <c r="WFI51" s="214"/>
      <c r="WFJ51" s="214"/>
      <c r="WFK51" s="214"/>
      <c r="WFL51" s="214"/>
      <c r="WFM51" s="214"/>
      <c r="WFN51" s="214"/>
      <c r="WFO51" s="214"/>
      <c r="WFP51" s="214"/>
      <c r="WFQ51" s="214"/>
      <c r="WFR51" s="214"/>
      <c r="WFS51" s="214"/>
      <c r="WFT51" s="214"/>
      <c r="WFU51" s="214"/>
      <c r="WFV51" s="214"/>
      <c r="WFW51" s="214"/>
      <c r="WFX51" s="214"/>
      <c r="WFY51" s="214"/>
      <c r="WFZ51" s="214"/>
      <c r="WGA51" s="214"/>
      <c r="WGB51" s="214"/>
      <c r="WGC51" s="214"/>
      <c r="WGD51" s="214"/>
      <c r="WGE51" s="214"/>
      <c r="WGF51" s="214"/>
      <c r="WGG51" s="214"/>
      <c r="WGH51" s="214"/>
      <c r="WGI51" s="214"/>
      <c r="WGJ51" s="214"/>
      <c r="WGK51" s="214"/>
      <c r="WGL51" s="214"/>
      <c r="WGM51" s="214"/>
      <c r="WGN51" s="214"/>
      <c r="WGO51" s="214"/>
      <c r="WGP51" s="214"/>
      <c r="WGQ51" s="214"/>
      <c r="WGR51" s="214"/>
      <c r="WGS51" s="214"/>
      <c r="WGT51" s="214"/>
      <c r="WGU51" s="214"/>
      <c r="WGV51" s="214"/>
      <c r="WGW51" s="214"/>
      <c r="WGX51" s="214"/>
      <c r="WGY51" s="214"/>
      <c r="WGZ51" s="214"/>
      <c r="WHA51" s="214"/>
      <c r="WHB51" s="214"/>
      <c r="WHC51" s="214"/>
      <c r="WHD51" s="214"/>
      <c r="WHE51" s="214"/>
      <c r="WHF51" s="214"/>
      <c r="WHG51" s="214"/>
      <c r="WHH51" s="214"/>
      <c r="WHI51" s="214"/>
      <c r="WHJ51" s="214"/>
      <c r="WHK51" s="214"/>
      <c r="WHL51" s="214"/>
      <c r="WHM51" s="214"/>
      <c r="WHN51" s="214"/>
      <c r="WHO51" s="214"/>
      <c r="WHP51" s="214"/>
      <c r="WHQ51" s="214"/>
      <c r="WHR51" s="214"/>
      <c r="WHS51" s="214"/>
      <c r="WHT51" s="214"/>
      <c r="WHU51" s="214"/>
      <c r="WHV51" s="214"/>
      <c r="WHW51" s="214"/>
      <c r="WHX51" s="214"/>
      <c r="WHY51" s="214"/>
      <c r="WHZ51" s="214"/>
      <c r="WIA51" s="214"/>
      <c r="WIB51" s="214"/>
      <c r="WIC51" s="214"/>
      <c r="WID51" s="214"/>
      <c r="WIE51" s="214"/>
      <c r="WIF51" s="214"/>
      <c r="WIG51" s="214"/>
      <c r="WIH51" s="214"/>
      <c r="WII51" s="214"/>
      <c r="WIJ51" s="214"/>
      <c r="WIK51" s="214"/>
      <c r="WIL51" s="214"/>
      <c r="WIM51" s="214"/>
      <c r="WIN51" s="214"/>
      <c r="WIO51" s="214"/>
      <c r="WIP51" s="214"/>
      <c r="WIQ51" s="214"/>
      <c r="WIR51" s="214"/>
      <c r="WIS51" s="214"/>
      <c r="WIT51" s="214"/>
      <c r="WIU51" s="214"/>
      <c r="WIV51" s="214"/>
      <c r="WIW51" s="214"/>
      <c r="WIX51" s="214"/>
      <c r="WIY51" s="214"/>
      <c r="WIZ51" s="214"/>
      <c r="WJA51" s="214"/>
      <c r="WJB51" s="214"/>
      <c r="WJC51" s="214"/>
      <c r="WJD51" s="214"/>
      <c r="WJE51" s="214"/>
      <c r="WJF51" s="214"/>
      <c r="WJG51" s="214"/>
      <c r="WJH51" s="214"/>
      <c r="WJI51" s="214"/>
      <c r="WJJ51" s="214"/>
      <c r="WJK51" s="214"/>
      <c r="WJL51" s="214"/>
      <c r="WJM51" s="214"/>
      <c r="WJN51" s="214"/>
      <c r="WJO51" s="214"/>
      <c r="WJP51" s="214"/>
      <c r="WJQ51" s="214"/>
      <c r="WJR51" s="214"/>
      <c r="WJS51" s="214"/>
      <c r="WJT51" s="214"/>
      <c r="WJU51" s="214"/>
      <c r="WJV51" s="214"/>
      <c r="WJW51" s="214"/>
      <c r="WJX51" s="214"/>
      <c r="WJY51" s="214"/>
      <c r="WJZ51" s="214"/>
      <c r="WKA51" s="214"/>
      <c r="WKB51" s="214"/>
      <c r="WKC51" s="214"/>
      <c r="WKD51" s="214"/>
      <c r="WKE51" s="214"/>
      <c r="WKF51" s="214"/>
      <c r="WKG51" s="214"/>
      <c r="WKH51" s="214"/>
      <c r="WKI51" s="214"/>
      <c r="WKJ51" s="214"/>
      <c r="WKK51" s="214"/>
      <c r="WKL51" s="214"/>
      <c r="WKM51" s="214"/>
      <c r="WKN51" s="214"/>
      <c r="WKO51" s="214"/>
      <c r="WKP51" s="214"/>
      <c r="WKQ51" s="214"/>
      <c r="WKR51" s="214"/>
      <c r="WKS51" s="214"/>
      <c r="WKT51" s="214"/>
      <c r="WKU51" s="214"/>
      <c r="WKV51" s="214"/>
      <c r="WKW51" s="214"/>
      <c r="WKX51" s="214"/>
      <c r="WKY51" s="214"/>
      <c r="WKZ51" s="214"/>
      <c r="WLA51" s="214"/>
      <c r="WLB51" s="214"/>
      <c r="WLC51" s="214"/>
      <c r="WLD51" s="214"/>
      <c r="WLE51" s="214"/>
      <c r="WLF51" s="214"/>
      <c r="WLG51" s="214"/>
      <c r="WLH51" s="214"/>
      <c r="WLI51" s="214"/>
      <c r="WLJ51" s="214"/>
      <c r="WLK51" s="214"/>
      <c r="WLL51" s="214"/>
      <c r="WLM51" s="214"/>
      <c r="WLN51" s="214"/>
      <c r="WLO51" s="214"/>
      <c r="WLP51" s="214"/>
      <c r="WLQ51" s="214"/>
      <c r="WLR51" s="214"/>
      <c r="WLS51" s="214"/>
      <c r="WLT51" s="214"/>
      <c r="WLU51" s="214"/>
      <c r="WLV51" s="214"/>
      <c r="WLW51" s="214"/>
      <c r="WLX51" s="214"/>
      <c r="WLY51" s="214"/>
      <c r="WLZ51" s="214"/>
      <c r="WMA51" s="214"/>
      <c r="WMB51" s="214"/>
      <c r="WMC51" s="214"/>
      <c r="WMD51" s="214"/>
      <c r="WME51" s="214"/>
      <c r="WMF51" s="214"/>
      <c r="WMG51" s="214"/>
      <c r="WMH51" s="214"/>
      <c r="WMI51" s="214"/>
      <c r="WMJ51" s="214"/>
      <c r="WMK51" s="214"/>
      <c r="WML51" s="214"/>
      <c r="WMM51" s="214"/>
      <c r="WMN51" s="214"/>
      <c r="WMO51" s="214"/>
      <c r="WMP51" s="214"/>
      <c r="WMQ51" s="214"/>
      <c r="WMR51" s="214"/>
      <c r="WMS51" s="214"/>
      <c r="WMT51" s="214"/>
      <c r="WMU51" s="214"/>
      <c r="WMV51" s="214"/>
      <c r="WMW51" s="214"/>
      <c r="WMX51" s="214"/>
      <c r="WMY51" s="214"/>
      <c r="WMZ51" s="214"/>
      <c r="WNA51" s="214"/>
      <c r="WNB51" s="214"/>
      <c r="WNC51" s="214"/>
      <c r="WND51" s="214"/>
      <c r="WNE51" s="214"/>
      <c r="WNF51" s="214"/>
      <c r="WNG51" s="214"/>
      <c r="WNH51" s="214"/>
      <c r="WNI51" s="214"/>
      <c r="WNJ51" s="214"/>
      <c r="WNK51" s="214"/>
      <c r="WNL51" s="214"/>
      <c r="WNM51" s="214"/>
      <c r="WNN51" s="214"/>
      <c r="WNO51" s="214"/>
      <c r="WNP51" s="214"/>
      <c r="WNQ51" s="214"/>
      <c r="WNR51" s="214"/>
      <c r="WNS51" s="214"/>
      <c r="WNT51" s="214"/>
      <c r="WNU51" s="214"/>
      <c r="WNV51" s="214"/>
      <c r="WNW51" s="214"/>
      <c r="WNX51" s="214"/>
      <c r="WNY51" s="214"/>
      <c r="WNZ51" s="214"/>
      <c r="WOA51" s="214"/>
      <c r="WOB51" s="214"/>
      <c r="WOC51" s="214"/>
      <c r="WOD51" s="214"/>
      <c r="WOE51" s="214"/>
      <c r="WOF51" s="214"/>
      <c r="WOG51" s="214"/>
      <c r="WOH51" s="214"/>
      <c r="WOI51" s="214"/>
      <c r="WOJ51" s="214"/>
      <c r="WOK51" s="214"/>
      <c r="WOL51" s="214"/>
      <c r="WOM51" s="214"/>
      <c r="WON51" s="214"/>
      <c r="WOO51" s="214"/>
      <c r="WOP51" s="214"/>
      <c r="WOQ51" s="214"/>
      <c r="WOR51" s="214"/>
      <c r="WOS51" s="214"/>
      <c r="WOT51" s="214"/>
      <c r="WOU51" s="214"/>
      <c r="WOV51" s="214"/>
      <c r="WOW51" s="214"/>
      <c r="WOX51" s="214"/>
      <c r="WOY51" s="214"/>
      <c r="WOZ51" s="214"/>
      <c r="WPA51" s="214"/>
      <c r="WPB51" s="214"/>
      <c r="WPC51" s="214"/>
      <c r="WPD51" s="214"/>
      <c r="WPE51" s="214"/>
      <c r="WPF51" s="214"/>
      <c r="WPG51" s="214"/>
      <c r="WPH51" s="214"/>
      <c r="WPI51" s="214"/>
      <c r="WPJ51" s="214"/>
      <c r="WPK51" s="214"/>
      <c r="WPL51" s="214"/>
      <c r="WPM51" s="214"/>
      <c r="WPN51" s="214"/>
      <c r="WPO51" s="214"/>
      <c r="WPP51" s="214"/>
      <c r="WPQ51" s="214"/>
      <c r="WPR51" s="214"/>
      <c r="WPS51" s="214"/>
      <c r="WPT51" s="214"/>
      <c r="WPU51" s="214"/>
      <c r="WPV51" s="214"/>
      <c r="WPW51" s="214"/>
      <c r="WPX51" s="214"/>
      <c r="WPY51" s="214"/>
      <c r="WPZ51" s="214"/>
      <c r="WQA51" s="214"/>
      <c r="WQB51" s="214"/>
      <c r="WQC51" s="214"/>
      <c r="WQD51" s="214"/>
      <c r="WQE51" s="214"/>
      <c r="WQF51" s="214"/>
      <c r="WQG51" s="214"/>
      <c r="WQH51" s="214"/>
      <c r="WQI51" s="214"/>
      <c r="WQJ51" s="214"/>
      <c r="WQK51" s="214"/>
      <c r="WQL51" s="214"/>
      <c r="WQM51" s="214"/>
      <c r="WQN51" s="214"/>
      <c r="WQO51" s="214"/>
      <c r="WQP51" s="214"/>
      <c r="WQQ51" s="214"/>
      <c r="WQR51" s="214"/>
      <c r="WQS51" s="214"/>
      <c r="WQT51" s="214"/>
      <c r="WQU51" s="214"/>
      <c r="WQV51" s="214"/>
      <c r="WQW51" s="214"/>
      <c r="WQX51" s="214"/>
      <c r="WQY51" s="214"/>
      <c r="WQZ51" s="214"/>
      <c r="WRA51" s="214"/>
      <c r="WRB51" s="214"/>
      <c r="WRC51" s="214"/>
      <c r="WRD51" s="214"/>
      <c r="WRE51" s="214"/>
      <c r="WRF51" s="214"/>
      <c r="WRG51" s="214"/>
      <c r="WRH51" s="214"/>
      <c r="WRI51" s="214"/>
      <c r="WRJ51" s="214"/>
      <c r="WRK51" s="214"/>
      <c r="WRL51" s="214"/>
      <c r="WRM51" s="214"/>
      <c r="WRN51" s="214"/>
      <c r="WRO51" s="214"/>
      <c r="WRP51" s="214"/>
      <c r="WRQ51" s="214"/>
      <c r="WRR51" s="214"/>
      <c r="WRS51" s="214"/>
      <c r="WRT51" s="214"/>
      <c r="WRU51" s="214"/>
      <c r="WRV51" s="214"/>
      <c r="WRW51" s="214"/>
      <c r="WRX51" s="214"/>
      <c r="WRY51" s="214"/>
      <c r="WRZ51" s="214"/>
      <c r="WSA51" s="214"/>
      <c r="WSB51" s="214"/>
      <c r="WSC51" s="214"/>
      <c r="WSD51" s="214"/>
      <c r="WSE51" s="214"/>
      <c r="WSF51" s="214"/>
      <c r="WSG51" s="214"/>
      <c r="WSH51" s="214"/>
      <c r="WSI51" s="214"/>
      <c r="WSJ51" s="214"/>
      <c r="WSK51" s="214"/>
      <c r="WSL51" s="214"/>
      <c r="WSM51" s="214"/>
      <c r="WSN51" s="214"/>
      <c r="WSO51" s="214"/>
      <c r="WSP51" s="214"/>
      <c r="WSQ51" s="214"/>
      <c r="WSR51" s="214"/>
      <c r="WSS51" s="214"/>
      <c r="WST51" s="214"/>
      <c r="WSU51" s="214"/>
      <c r="WSV51" s="214"/>
      <c r="WSW51" s="214"/>
      <c r="WSX51" s="214"/>
      <c r="WSY51" s="214"/>
      <c r="WSZ51" s="214"/>
      <c r="WTA51" s="214"/>
      <c r="WTB51" s="214"/>
      <c r="WTC51" s="214"/>
      <c r="WTD51" s="214"/>
      <c r="WTE51" s="214"/>
      <c r="WTF51" s="214"/>
      <c r="WTG51" s="214"/>
      <c r="WTH51" s="214"/>
      <c r="WTI51" s="214"/>
      <c r="WTJ51" s="214"/>
      <c r="WTK51" s="214"/>
      <c r="WTL51" s="214"/>
      <c r="WTM51" s="214"/>
      <c r="WTN51" s="214"/>
      <c r="WTO51" s="214"/>
      <c r="WTP51" s="214"/>
      <c r="WTQ51" s="214"/>
      <c r="WTR51" s="214"/>
      <c r="WTS51" s="214"/>
      <c r="WTT51" s="214"/>
      <c r="WTU51" s="214"/>
      <c r="WTV51" s="214"/>
      <c r="WTW51" s="214"/>
      <c r="WTX51" s="214"/>
      <c r="WTY51" s="214"/>
      <c r="WTZ51" s="214"/>
      <c r="WUA51" s="214"/>
      <c r="WUB51" s="214"/>
      <c r="WUC51" s="214"/>
      <c r="WUD51" s="214"/>
      <c r="WUE51" s="214"/>
      <c r="WUF51" s="214"/>
      <c r="WUG51" s="214"/>
      <c r="WUH51" s="214"/>
      <c r="WUI51" s="214"/>
      <c r="WUJ51" s="214"/>
      <c r="WUK51" s="214"/>
      <c r="WUL51" s="214"/>
      <c r="WUM51" s="214"/>
      <c r="WUN51" s="214"/>
      <c r="WUO51" s="214"/>
      <c r="WUP51" s="214"/>
      <c r="WUQ51" s="214"/>
      <c r="WUR51" s="214"/>
      <c r="WUS51" s="214"/>
      <c r="WUT51" s="214"/>
      <c r="WUU51" s="214"/>
      <c r="WUV51" s="214"/>
      <c r="WUW51" s="214"/>
      <c r="WUX51" s="214"/>
      <c r="WUY51" s="214"/>
      <c r="WUZ51" s="214"/>
      <c r="WVA51" s="214"/>
      <c r="WVB51" s="214"/>
      <c r="WVC51" s="214"/>
      <c r="WVD51" s="214"/>
      <c r="WVE51" s="214"/>
      <c r="WVF51" s="214"/>
      <c r="WVG51" s="214"/>
      <c r="WVH51" s="214"/>
      <c r="WVI51" s="214"/>
      <c r="WVJ51" s="214"/>
      <c r="WVK51" s="214"/>
      <c r="WVL51" s="214"/>
      <c r="WVM51" s="214"/>
      <c r="WVN51" s="214"/>
      <c r="WVO51" s="214"/>
      <c r="WVP51" s="214"/>
      <c r="WVQ51" s="214"/>
      <c r="WVR51" s="214"/>
      <c r="WVS51" s="214"/>
      <c r="WVT51" s="214"/>
      <c r="WVU51" s="214"/>
      <c r="WVV51" s="214"/>
      <c r="WVW51" s="214"/>
    </row>
    <row r="52" spans="1:16143" ht="30" customHeight="1">
      <c r="A52" s="222" t="s">
        <v>2707</v>
      </c>
      <c r="B52" s="222"/>
      <c r="C52" s="222"/>
      <c r="D52" s="222"/>
      <c r="E52" s="222"/>
      <c r="F52" s="222">
        <f>F11+F19+F27+F35+F43+F48</f>
        <v>215846099</v>
      </c>
      <c r="G52" s="222"/>
      <c r="H52" s="222">
        <f>H11+H19+H27+H35+H43+H48</f>
        <v>305283337</v>
      </c>
      <c r="I52" s="222"/>
      <c r="J52" s="222">
        <f>J11+J19+J27+J35+J43+J48</f>
        <v>21530638</v>
      </c>
      <c r="K52" s="222"/>
      <c r="L52" s="222">
        <f>F52+H52+J52</f>
        <v>542660074</v>
      </c>
      <c r="M52" s="222"/>
      <c r="N52" s="214"/>
    </row>
    <row r="54" spans="1:16143">
      <c r="L54" s="224"/>
    </row>
    <row r="57" spans="1:16143">
      <c r="L57" s="214">
        <v>248915472</v>
      </c>
    </row>
  </sheetData>
  <mergeCells count="11">
    <mergeCell ref="M3:M4"/>
    <mergeCell ref="A1:M1"/>
    <mergeCell ref="A2:M2"/>
    <mergeCell ref="A3:A4"/>
    <mergeCell ref="B3:B4"/>
    <mergeCell ref="C3:C4"/>
    <mergeCell ref="D3:D4"/>
    <mergeCell ref="E3:F3"/>
    <mergeCell ref="G3:H3"/>
    <mergeCell ref="I3:J3"/>
    <mergeCell ref="K3:L3"/>
  </mergeCells>
  <phoneticPr fontId="3" type="noConversion"/>
  <pageMargins left="0.74803149606299213" right="0.35433070866141736" top="0.59055118110236227" bottom="0.43307086614173229" header="0.43307086614173229" footer="0.35433070866141736"/>
  <pageSetup paperSize="9" scale="33" orientation="landscape" r:id="rId1"/>
  <headerFooter alignWithMargins="0"/>
</worksheet>
</file>

<file path=xl/worksheets/sheet4.xml><?xml version="1.0" encoding="utf-8"?>
<worksheet xmlns="http://schemas.openxmlformats.org/spreadsheetml/2006/main" xmlns:r="http://schemas.openxmlformats.org/officeDocument/2006/relationships">
  <sheetPr>
    <pageSetUpPr fitToPage="1"/>
  </sheetPr>
  <dimension ref="A1:T166"/>
  <sheetViews>
    <sheetView view="pageBreakPreview" topLeftCell="A103" zoomScale="60" workbookViewId="0"/>
  </sheetViews>
  <sheetFormatPr defaultRowHeight="16.5"/>
  <cols>
    <col min="1" max="1" width="45.625" customWidth="1"/>
    <col min="2" max="2" width="20.625" customWidth="1"/>
    <col min="3" max="4" width="4.625" customWidth="1"/>
    <col min="5" max="12" width="16.625" customWidth="1"/>
    <col min="13" max="13" width="12.625" customWidth="1"/>
    <col min="14" max="16" width="2.625" hidden="1" customWidth="1"/>
    <col min="17" max="19" width="1.625" hidden="1" customWidth="1"/>
    <col min="20" max="20" width="18.625" hidden="1" customWidth="1"/>
  </cols>
  <sheetData>
    <row r="1" spans="1:20" ht="30" customHeight="1">
      <c r="A1" s="4" t="s">
        <v>0</v>
      </c>
      <c r="B1" s="5"/>
      <c r="C1" s="5"/>
      <c r="D1" s="5"/>
      <c r="E1" s="5"/>
      <c r="F1" s="5"/>
      <c r="G1" s="5"/>
      <c r="H1" s="5"/>
      <c r="I1" s="5"/>
      <c r="J1" s="5"/>
      <c r="K1" s="5"/>
      <c r="L1" s="5"/>
      <c r="M1" s="5"/>
    </row>
    <row r="2" spans="1:20" ht="30" customHeight="1">
      <c r="A2" s="6" t="s">
        <v>1</v>
      </c>
      <c r="B2" s="7"/>
      <c r="C2" s="7"/>
      <c r="D2" s="7"/>
      <c r="E2" s="7"/>
      <c r="F2" s="7"/>
      <c r="G2" s="7"/>
      <c r="H2" s="7"/>
      <c r="I2" s="7"/>
      <c r="J2" s="7"/>
      <c r="K2" s="7"/>
      <c r="L2" s="7"/>
      <c r="M2" s="8"/>
    </row>
    <row r="3" spans="1:20" ht="30" customHeight="1">
      <c r="A3" s="49" t="s">
        <v>2</v>
      </c>
      <c r="B3" s="49" t="s">
        <v>3</v>
      </c>
      <c r="C3" s="49" t="s">
        <v>4</v>
      </c>
      <c r="D3" s="49" t="s">
        <v>5</v>
      </c>
      <c r="E3" s="49" t="s">
        <v>6</v>
      </c>
      <c r="F3" s="49"/>
      <c r="G3" s="49" t="s">
        <v>9</v>
      </c>
      <c r="H3" s="49"/>
      <c r="I3" s="49" t="s">
        <v>10</v>
      </c>
      <c r="J3" s="49"/>
      <c r="K3" s="49" t="s">
        <v>11</v>
      </c>
      <c r="L3" s="49"/>
      <c r="M3" s="49" t="s">
        <v>12</v>
      </c>
      <c r="N3" s="48" t="s">
        <v>13</v>
      </c>
      <c r="O3" s="48" t="s">
        <v>14</v>
      </c>
      <c r="P3" s="48" t="s">
        <v>15</v>
      </c>
      <c r="Q3" s="48" t="s">
        <v>16</v>
      </c>
      <c r="R3" s="48" t="s">
        <v>17</v>
      </c>
      <c r="S3" s="48" t="s">
        <v>18</v>
      </c>
      <c r="T3" s="48" t="s">
        <v>19</v>
      </c>
    </row>
    <row r="4" spans="1:20" ht="30" customHeight="1">
      <c r="A4" s="50"/>
      <c r="B4" s="50"/>
      <c r="C4" s="50"/>
      <c r="D4" s="50"/>
      <c r="E4" s="12" t="s">
        <v>7</v>
      </c>
      <c r="F4" s="12" t="s">
        <v>8</v>
      </c>
      <c r="G4" s="12" t="s">
        <v>7</v>
      </c>
      <c r="H4" s="12" t="s">
        <v>8</v>
      </c>
      <c r="I4" s="12" t="s">
        <v>7</v>
      </c>
      <c r="J4" s="12" t="s">
        <v>8</v>
      </c>
      <c r="K4" s="12" t="s">
        <v>7</v>
      </c>
      <c r="L4" s="12" t="s">
        <v>8</v>
      </c>
      <c r="M4" s="50"/>
      <c r="N4" s="48"/>
      <c r="O4" s="48"/>
      <c r="P4" s="48"/>
      <c r="Q4" s="48"/>
      <c r="R4" s="48"/>
      <c r="S4" s="48"/>
      <c r="T4" s="48"/>
    </row>
    <row r="5" spans="1:20" ht="30" customHeight="1">
      <c r="A5" s="13" t="s">
        <v>53</v>
      </c>
      <c r="B5" s="13" t="s">
        <v>51</v>
      </c>
      <c r="C5" s="13" t="s">
        <v>51</v>
      </c>
      <c r="D5" s="14"/>
      <c r="E5" s="15"/>
      <c r="F5" s="15"/>
      <c r="G5" s="15"/>
      <c r="H5" s="15"/>
      <c r="I5" s="15"/>
      <c r="J5" s="15"/>
      <c r="K5" s="15"/>
      <c r="L5" s="15"/>
      <c r="M5" s="13" t="s">
        <v>51</v>
      </c>
      <c r="N5" s="2" t="s">
        <v>54</v>
      </c>
      <c r="O5" s="2" t="s">
        <v>51</v>
      </c>
      <c r="P5" s="2" t="s">
        <v>52</v>
      </c>
      <c r="Q5" s="2" t="s">
        <v>51</v>
      </c>
      <c r="R5" s="3">
        <v>2</v>
      </c>
      <c r="S5" s="2" t="s">
        <v>51</v>
      </c>
      <c r="T5" s="11"/>
    </row>
    <row r="6" spans="1:20" ht="30" customHeight="1">
      <c r="A6" s="13" t="s">
        <v>55</v>
      </c>
      <c r="B6" s="13" t="s">
        <v>51</v>
      </c>
      <c r="C6" s="13" t="s">
        <v>51</v>
      </c>
      <c r="D6" s="14">
        <v>1</v>
      </c>
      <c r="E6" s="15">
        <f>공종별내역서!F29</f>
        <v>44127</v>
      </c>
      <c r="F6" s="15">
        <f t="shared" ref="F6:F48" si="0">E6*D6</f>
        <v>44127</v>
      </c>
      <c r="G6" s="15">
        <f>공종별내역서!H29</f>
        <v>3442806</v>
      </c>
      <c r="H6" s="15">
        <f t="shared" ref="H6:H48" si="1">G6*D6</f>
        <v>3442806</v>
      </c>
      <c r="I6" s="15">
        <f>공종별내역서!J29</f>
        <v>0</v>
      </c>
      <c r="J6" s="15">
        <f t="shared" ref="J6:J48" si="2">I6*D6</f>
        <v>0</v>
      </c>
      <c r="K6" s="15">
        <f t="shared" ref="K6:K48" si="3">E6+G6+I6</f>
        <v>3486933</v>
      </c>
      <c r="L6" s="15">
        <f t="shared" ref="L6:L48" si="4">F6+H6+J6</f>
        <v>3486933</v>
      </c>
      <c r="M6" s="13" t="s">
        <v>51</v>
      </c>
      <c r="N6" s="2" t="s">
        <v>56</v>
      </c>
      <c r="O6" s="2" t="s">
        <v>51</v>
      </c>
      <c r="P6" s="2" t="s">
        <v>54</v>
      </c>
      <c r="Q6" s="2" t="s">
        <v>51</v>
      </c>
      <c r="R6" s="3">
        <v>3</v>
      </c>
      <c r="S6" s="2" t="s">
        <v>51</v>
      </c>
      <c r="T6" s="11"/>
    </row>
    <row r="7" spans="1:20" ht="30" customHeight="1">
      <c r="A7" s="13" t="s">
        <v>77</v>
      </c>
      <c r="B7" s="13" t="s">
        <v>51</v>
      </c>
      <c r="C7" s="13" t="s">
        <v>51</v>
      </c>
      <c r="D7" s="14">
        <v>1</v>
      </c>
      <c r="E7" s="15">
        <f>공종별내역서!F55</f>
        <v>476938</v>
      </c>
      <c r="F7" s="15">
        <f t="shared" si="0"/>
        <v>476938</v>
      </c>
      <c r="G7" s="15">
        <f>공종별내역서!H55</f>
        <v>962122</v>
      </c>
      <c r="H7" s="15">
        <f t="shared" si="1"/>
        <v>962122</v>
      </c>
      <c r="I7" s="15">
        <f>공종별내역서!J55</f>
        <v>0</v>
      </c>
      <c r="J7" s="15">
        <f t="shared" si="2"/>
        <v>0</v>
      </c>
      <c r="K7" s="15">
        <f t="shared" si="3"/>
        <v>1439060</v>
      </c>
      <c r="L7" s="15">
        <f t="shared" si="4"/>
        <v>1439060</v>
      </c>
      <c r="M7" s="13" t="s">
        <v>51</v>
      </c>
      <c r="N7" s="2" t="s">
        <v>78</v>
      </c>
      <c r="O7" s="2" t="s">
        <v>51</v>
      </c>
      <c r="P7" s="2" t="s">
        <v>54</v>
      </c>
      <c r="Q7" s="2" t="s">
        <v>51</v>
      </c>
      <c r="R7" s="3">
        <v>3</v>
      </c>
      <c r="S7" s="2" t="s">
        <v>51</v>
      </c>
      <c r="T7" s="11"/>
    </row>
    <row r="8" spans="1:20" ht="30" customHeight="1">
      <c r="A8" s="13" t="s">
        <v>84</v>
      </c>
      <c r="B8" s="13" t="s">
        <v>51</v>
      </c>
      <c r="C8" s="13" t="s">
        <v>51</v>
      </c>
      <c r="D8" s="14">
        <v>1</v>
      </c>
      <c r="E8" s="15">
        <f>공종별내역서!F81</f>
        <v>1173688</v>
      </c>
      <c r="F8" s="15">
        <f t="shared" si="0"/>
        <v>1173688</v>
      </c>
      <c r="G8" s="15">
        <f>공종별내역서!H81</f>
        <v>480400</v>
      </c>
      <c r="H8" s="15">
        <f t="shared" si="1"/>
        <v>480400</v>
      </c>
      <c r="I8" s="15">
        <f>공종별내역서!J81</f>
        <v>12880</v>
      </c>
      <c r="J8" s="15">
        <f t="shared" si="2"/>
        <v>12880</v>
      </c>
      <c r="K8" s="15">
        <f t="shared" si="3"/>
        <v>1666968</v>
      </c>
      <c r="L8" s="15">
        <f t="shared" si="4"/>
        <v>1666968</v>
      </c>
      <c r="M8" s="13" t="s">
        <v>51</v>
      </c>
      <c r="N8" s="2" t="s">
        <v>85</v>
      </c>
      <c r="O8" s="2" t="s">
        <v>51</v>
      </c>
      <c r="P8" s="2" t="s">
        <v>54</v>
      </c>
      <c r="Q8" s="2" t="s">
        <v>51</v>
      </c>
      <c r="R8" s="3">
        <v>3</v>
      </c>
      <c r="S8" s="2" t="s">
        <v>51</v>
      </c>
      <c r="T8" s="11"/>
    </row>
    <row r="9" spans="1:20" ht="30" customHeight="1">
      <c r="A9" s="13" t="s">
        <v>96</v>
      </c>
      <c r="B9" s="13" t="s">
        <v>51</v>
      </c>
      <c r="C9" s="13" t="s">
        <v>51</v>
      </c>
      <c r="D9" s="14">
        <v>1</v>
      </c>
      <c r="E9" s="15">
        <f>공종별내역서!F107</f>
        <v>55358</v>
      </c>
      <c r="F9" s="15">
        <f t="shared" si="0"/>
        <v>55358</v>
      </c>
      <c r="G9" s="15">
        <f>공종별내역서!H107</f>
        <v>465292</v>
      </c>
      <c r="H9" s="15">
        <f t="shared" si="1"/>
        <v>465292</v>
      </c>
      <c r="I9" s="15">
        <f>공종별내역서!J107</f>
        <v>0</v>
      </c>
      <c r="J9" s="15">
        <f t="shared" si="2"/>
        <v>0</v>
      </c>
      <c r="K9" s="15">
        <f t="shared" si="3"/>
        <v>520650</v>
      </c>
      <c r="L9" s="15">
        <f t="shared" si="4"/>
        <v>520650</v>
      </c>
      <c r="M9" s="13" t="s">
        <v>51</v>
      </c>
      <c r="N9" s="2" t="s">
        <v>97</v>
      </c>
      <c r="O9" s="2" t="s">
        <v>51</v>
      </c>
      <c r="P9" s="2" t="s">
        <v>54</v>
      </c>
      <c r="Q9" s="2" t="s">
        <v>51</v>
      </c>
      <c r="R9" s="3">
        <v>3</v>
      </c>
      <c r="S9" s="2" t="s">
        <v>51</v>
      </c>
      <c r="T9" s="11"/>
    </row>
    <row r="10" spans="1:20" ht="30" customHeight="1">
      <c r="A10" s="13" t="s">
        <v>104</v>
      </c>
      <c r="B10" s="13" t="s">
        <v>51</v>
      </c>
      <c r="C10" s="13" t="s">
        <v>51</v>
      </c>
      <c r="D10" s="14">
        <v>1</v>
      </c>
      <c r="E10" s="15">
        <f>공종별내역서!F133</f>
        <v>5871956</v>
      </c>
      <c r="F10" s="15">
        <f t="shared" si="0"/>
        <v>5871956</v>
      </c>
      <c r="G10" s="15">
        <f>공종별내역서!H133</f>
        <v>4084098</v>
      </c>
      <c r="H10" s="15">
        <f t="shared" si="1"/>
        <v>4084098</v>
      </c>
      <c r="I10" s="15">
        <f>공종별내역서!J133</f>
        <v>172502</v>
      </c>
      <c r="J10" s="15">
        <f t="shared" si="2"/>
        <v>172502</v>
      </c>
      <c r="K10" s="15">
        <f t="shared" si="3"/>
        <v>10128556</v>
      </c>
      <c r="L10" s="15">
        <f t="shared" si="4"/>
        <v>10128556</v>
      </c>
      <c r="M10" s="13" t="s">
        <v>51</v>
      </c>
      <c r="N10" s="2" t="s">
        <v>105</v>
      </c>
      <c r="O10" s="2" t="s">
        <v>51</v>
      </c>
      <c r="P10" s="2" t="s">
        <v>54</v>
      </c>
      <c r="Q10" s="2" t="s">
        <v>51</v>
      </c>
      <c r="R10" s="3">
        <v>3</v>
      </c>
      <c r="S10" s="2" t="s">
        <v>51</v>
      </c>
      <c r="T10" s="11"/>
    </row>
    <row r="11" spans="1:20" ht="30" customHeight="1">
      <c r="A11" s="13" t="s">
        <v>135</v>
      </c>
      <c r="B11" s="13" t="s">
        <v>51</v>
      </c>
      <c r="C11" s="13" t="s">
        <v>51</v>
      </c>
      <c r="D11" s="14">
        <v>1</v>
      </c>
      <c r="E11" s="15">
        <f>공종별내역서!F159</f>
        <v>2350</v>
      </c>
      <c r="F11" s="15">
        <f t="shared" si="0"/>
        <v>2350</v>
      </c>
      <c r="G11" s="15">
        <f>공종별내역서!H159</f>
        <v>987525</v>
      </c>
      <c r="H11" s="15">
        <f t="shared" si="1"/>
        <v>987525</v>
      </c>
      <c r="I11" s="15">
        <f>공종별내역서!J159</f>
        <v>49294</v>
      </c>
      <c r="J11" s="15">
        <f t="shared" si="2"/>
        <v>49294</v>
      </c>
      <c r="K11" s="15">
        <f t="shared" si="3"/>
        <v>1039169</v>
      </c>
      <c r="L11" s="15">
        <f t="shared" si="4"/>
        <v>1039169</v>
      </c>
      <c r="M11" s="13" t="s">
        <v>51</v>
      </c>
      <c r="N11" s="2" t="s">
        <v>136</v>
      </c>
      <c r="O11" s="2" t="s">
        <v>51</v>
      </c>
      <c r="P11" s="2" t="s">
        <v>54</v>
      </c>
      <c r="Q11" s="2" t="s">
        <v>51</v>
      </c>
      <c r="R11" s="3">
        <v>3</v>
      </c>
      <c r="S11" s="2" t="s">
        <v>51</v>
      </c>
      <c r="T11" s="11"/>
    </row>
    <row r="12" spans="1:20" ht="30" customHeight="1">
      <c r="A12" s="13" t="s">
        <v>146</v>
      </c>
      <c r="B12" s="13" t="s">
        <v>51</v>
      </c>
      <c r="C12" s="13" t="s">
        <v>51</v>
      </c>
      <c r="D12" s="14">
        <v>1</v>
      </c>
      <c r="E12" s="15">
        <f>공종별내역서!F185</f>
        <v>6303644</v>
      </c>
      <c r="F12" s="15">
        <f t="shared" si="0"/>
        <v>6303644</v>
      </c>
      <c r="G12" s="15">
        <f>공종별내역서!H185</f>
        <v>503402</v>
      </c>
      <c r="H12" s="15">
        <f t="shared" si="1"/>
        <v>503402</v>
      </c>
      <c r="I12" s="15">
        <f>공종별내역서!J185</f>
        <v>14828</v>
      </c>
      <c r="J12" s="15">
        <f t="shared" si="2"/>
        <v>14828</v>
      </c>
      <c r="K12" s="15">
        <f t="shared" si="3"/>
        <v>6821874</v>
      </c>
      <c r="L12" s="15">
        <f t="shared" si="4"/>
        <v>6821874</v>
      </c>
      <c r="M12" s="13" t="s">
        <v>51</v>
      </c>
      <c r="N12" s="2" t="s">
        <v>147</v>
      </c>
      <c r="O12" s="2" t="s">
        <v>51</v>
      </c>
      <c r="P12" s="2" t="s">
        <v>54</v>
      </c>
      <c r="Q12" s="2" t="s">
        <v>51</v>
      </c>
      <c r="R12" s="3">
        <v>3</v>
      </c>
      <c r="S12" s="2" t="s">
        <v>51</v>
      </c>
      <c r="T12" s="11"/>
    </row>
    <row r="13" spans="1:20" ht="30" customHeight="1">
      <c r="A13" s="13" t="s">
        <v>202</v>
      </c>
      <c r="B13" s="13" t="s">
        <v>51</v>
      </c>
      <c r="C13" s="13" t="s">
        <v>51</v>
      </c>
      <c r="D13" s="14">
        <v>1</v>
      </c>
      <c r="E13" s="15">
        <f>공종별내역서!F211</f>
        <v>886800</v>
      </c>
      <c r="F13" s="15">
        <f t="shared" si="0"/>
        <v>886800</v>
      </c>
      <c r="G13" s="15">
        <f>공종별내역서!H211</f>
        <v>425944</v>
      </c>
      <c r="H13" s="15">
        <f t="shared" si="1"/>
        <v>425944</v>
      </c>
      <c r="I13" s="15">
        <f>공종별내역서!J211</f>
        <v>0</v>
      </c>
      <c r="J13" s="15">
        <f t="shared" si="2"/>
        <v>0</v>
      </c>
      <c r="K13" s="15">
        <f t="shared" si="3"/>
        <v>1312744</v>
      </c>
      <c r="L13" s="15">
        <f t="shared" si="4"/>
        <v>1312744</v>
      </c>
      <c r="M13" s="13" t="s">
        <v>51</v>
      </c>
      <c r="N13" s="2" t="s">
        <v>203</v>
      </c>
      <c r="O13" s="2" t="s">
        <v>51</v>
      </c>
      <c r="P13" s="2" t="s">
        <v>54</v>
      </c>
      <c r="Q13" s="2" t="s">
        <v>51</v>
      </c>
      <c r="R13" s="3">
        <v>3</v>
      </c>
      <c r="S13" s="2" t="s">
        <v>51</v>
      </c>
      <c r="T13" s="11"/>
    </row>
    <row r="14" spans="1:20" ht="30" customHeight="1">
      <c r="A14" s="13" t="s">
        <v>213</v>
      </c>
      <c r="B14" s="13" t="s">
        <v>51</v>
      </c>
      <c r="C14" s="13" t="s">
        <v>51</v>
      </c>
      <c r="D14" s="14">
        <v>1</v>
      </c>
      <c r="E14" s="15">
        <f>공종별내역서!F237</f>
        <v>1174312</v>
      </c>
      <c r="F14" s="15">
        <f t="shared" si="0"/>
        <v>1174312</v>
      </c>
      <c r="G14" s="15">
        <f>공종별내역서!H237</f>
        <v>12641685</v>
      </c>
      <c r="H14" s="15">
        <f t="shared" si="1"/>
        <v>12641685</v>
      </c>
      <c r="I14" s="15">
        <f>공종별내역서!J237</f>
        <v>0</v>
      </c>
      <c r="J14" s="15">
        <f t="shared" si="2"/>
        <v>0</v>
      </c>
      <c r="K14" s="15">
        <f t="shared" si="3"/>
        <v>13815997</v>
      </c>
      <c r="L14" s="15">
        <f t="shared" si="4"/>
        <v>13815997</v>
      </c>
      <c r="M14" s="13" t="s">
        <v>51</v>
      </c>
      <c r="N14" s="2" t="s">
        <v>214</v>
      </c>
      <c r="O14" s="2" t="s">
        <v>51</v>
      </c>
      <c r="P14" s="2" t="s">
        <v>54</v>
      </c>
      <c r="Q14" s="2" t="s">
        <v>51</v>
      </c>
      <c r="R14" s="3">
        <v>3</v>
      </c>
      <c r="S14" s="2" t="s">
        <v>51</v>
      </c>
      <c r="T14" s="11"/>
    </row>
    <row r="15" spans="1:20" ht="30" customHeight="1">
      <c r="A15" s="13" t="s">
        <v>238</v>
      </c>
      <c r="B15" s="13" t="s">
        <v>51</v>
      </c>
      <c r="C15" s="13" t="s">
        <v>51</v>
      </c>
      <c r="D15" s="14">
        <v>1</v>
      </c>
      <c r="E15" s="15">
        <f>공종별내역서!F263</f>
        <v>26318432</v>
      </c>
      <c r="F15" s="15">
        <f t="shared" si="0"/>
        <v>26318432</v>
      </c>
      <c r="G15" s="15">
        <f>공종별내역서!H263</f>
        <v>26324461</v>
      </c>
      <c r="H15" s="15">
        <f t="shared" si="1"/>
        <v>26324461</v>
      </c>
      <c r="I15" s="15">
        <f>공종별내역서!J263</f>
        <v>276865</v>
      </c>
      <c r="J15" s="15">
        <f t="shared" si="2"/>
        <v>276865</v>
      </c>
      <c r="K15" s="15">
        <f t="shared" si="3"/>
        <v>52919758</v>
      </c>
      <c r="L15" s="15">
        <f t="shared" si="4"/>
        <v>52919758</v>
      </c>
      <c r="M15" s="13" t="s">
        <v>51</v>
      </c>
      <c r="N15" s="2" t="s">
        <v>239</v>
      </c>
      <c r="O15" s="2" t="s">
        <v>51</v>
      </c>
      <c r="P15" s="2" t="s">
        <v>54</v>
      </c>
      <c r="Q15" s="2" t="s">
        <v>51</v>
      </c>
      <c r="R15" s="3">
        <v>3</v>
      </c>
      <c r="S15" s="2" t="s">
        <v>51</v>
      </c>
      <c r="T15" s="11"/>
    </row>
    <row r="16" spans="1:20" ht="30" customHeight="1">
      <c r="A16" s="13" t="s">
        <v>317</v>
      </c>
      <c r="B16" s="13" t="s">
        <v>51</v>
      </c>
      <c r="C16" s="13" t="s">
        <v>51</v>
      </c>
      <c r="D16" s="14">
        <v>1</v>
      </c>
      <c r="E16" s="15">
        <f>공종별내역서!F289</f>
        <v>30960</v>
      </c>
      <c r="F16" s="15">
        <f t="shared" si="0"/>
        <v>30960</v>
      </c>
      <c r="G16" s="15">
        <f>공종별내역서!H289</f>
        <v>11458283</v>
      </c>
      <c r="H16" s="15">
        <f t="shared" si="1"/>
        <v>11458283</v>
      </c>
      <c r="I16" s="15">
        <f>공종별내역서!J289</f>
        <v>701447</v>
      </c>
      <c r="J16" s="15">
        <f t="shared" si="2"/>
        <v>701447</v>
      </c>
      <c r="K16" s="15">
        <f t="shared" si="3"/>
        <v>12190690</v>
      </c>
      <c r="L16" s="15">
        <f t="shared" si="4"/>
        <v>12190690</v>
      </c>
      <c r="M16" s="13" t="s">
        <v>51</v>
      </c>
      <c r="N16" s="2" t="s">
        <v>318</v>
      </c>
      <c r="O16" s="2" t="s">
        <v>51</v>
      </c>
      <c r="P16" s="2" t="s">
        <v>54</v>
      </c>
      <c r="Q16" s="2" t="s">
        <v>51</v>
      </c>
      <c r="R16" s="3">
        <v>3</v>
      </c>
      <c r="S16" s="2" t="s">
        <v>51</v>
      </c>
      <c r="T16" s="11"/>
    </row>
    <row r="17" spans="1:20" ht="30" customHeight="1">
      <c r="A17" s="13" t="s">
        <v>364</v>
      </c>
      <c r="B17" s="13" t="s">
        <v>51</v>
      </c>
      <c r="C17" s="13" t="s">
        <v>51</v>
      </c>
      <c r="D17" s="14">
        <v>1</v>
      </c>
      <c r="E17" s="15">
        <f>공종별내역서!F315</f>
        <v>49448</v>
      </c>
      <c r="F17" s="15">
        <f t="shared" si="0"/>
        <v>49448</v>
      </c>
      <c r="G17" s="15">
        <f>공종별내역서!H315</f>
        <v>0</v>
      </c>
      <c r="H17" s="15">
        <f t="shared" si="1"/>
        <v>0</v>
      </c>
      <c r="I17" s="15">
        <f>공종별내역서!J315</f>
        <v>13920</v>
      </c>
      <c r="J17" s="15">
        <f t="shared" si="2"/>
        <v>13920</v>
      </c>
      <c r="K17" s="15">
        <f t="shared" si="3"/>
        <v>63368</v>
      </c>
      <c r="L17" s="15">
        <f t="shared" si="4"/>
        <v>63368</v>
      </c>
      <c r="M17" s="13" t="s">
        <v>51</v>
      </c>
      <c r="N17" s="2" t="s">
        <v>365</v>
      </c>
      <c r="O17" s="2" t="s">
        <v>51</v>
      </c>
      <c r="P17" s="2" t="s">
        <v>54</v>
      </c>
      <c r="Q17" s="2" t="s">
        <v>51</v>
      </c>
      <c r="R17" s="3">
        <v>3</v>
      </c>
      <c r="S17" s="2" t="s">
        <v>51</v>
      </c>
      <c r="T17" s="11"/>
    </row>
    <row r="18" spans="1:20" ht="30" customHeight="1">
      <c r="A18" s="52"/>
      <c r="B18" s="52"/>
      <c r="C18" s="52"/>
      <c r="D18" s="53"/>
      <c r="E18" s="54"/>
      <c r="F18" s="54"/>
      <c r="G18" s="54"/>
      <c r="H18" s="54"/>
      <c r="I18" s="54"/>
      <c r="J18" s="54"/>
      <c r="K18" s="54"/>
      <c r="L18" s="54"/>
      <c r="M18" s="52"/>
      <c r="N18" s="2"/>
      <c r="O18" s="2"/>
      <c r="P18" s="2"/>
      <c r="Q18" s="2"/>
      <c r="R18" s="3"/>
      <c r="S18" s="2"/>
      <c r="T18" s="11"/>
    </row>
    <row r="19" spans="1:20" ht="30" customHeight="1">
      <c r="A19" s="13" t="s">
        <v>2559</v>
      </c>
      <c r="B19" s="14"/>
      <c r="C19" s="14"/>
      <c r="D19" s="14"/>
      <c r="E19" s="14"/>
      <c r="F19" s="15">
        <f>SUM(F6:F18)</f>
        <v>42388013</v>
      </c>
      <c r="G19" s="14"/>
      <c r="H19" s="15">
        <f>SUM(H6:H18)</f>
        <v>61776018</v>
      </c>
      <c r="I19" s="14"/>
      <c r="J19" s="15">
        <f>SUM(J6:J18)</f>
        <v>1241736</v>
      </c>
      <c r="K19" s="14"/>
      <c r="L19" s="15">
        <f>F19+H19+J19</f>
        <v>105405767</v>
      </c>
      <c r="M19" s="14"/>
      <c r="T19" s="10"/>
    </row>
    <row r="20" spans="1:20" ht="30" customHeight="1">
      <c r="A20" s="52"/>
      <c r="B20" s="52"/>
      <c r="C20" s="52"/>
      <c r="D20" s="53"/>
      <c r="E20" s="54"/>
      <c r="F20" s="54"/>
      <c r="G20" s="54"/>
      <c r="H20" s="54"/>
      <c r="I20" s="54"/>
      <c r="J20" s="54"/>
      <c r="K20" s="54"/>
      <c r="L20" s="54"/>
      <c r="M20" s="52"/>
      <c r="N20" s="2"/>
      <c r="O20" s="2"/>
      <c r="P20" s="2"/>
      <c r="Q20" s="2"/>
      <c r="R20" s="3"/>
      <c r="S20" s="2"/>
      <c r="T20" s="11"/>
    </row>
    <row r="21" spans="1:20" ht="30" customHeight="1">
      <c r="A21" s="13" t="s">
        <v>377</v>
      </c>
      <c r="B21" s="13" t="s">
        <v>51</v>
      </c>
      <c r="C21" s="13" t="s">
        <v>51</v>
      </c>
      <c r="D21" s="14">
        <v>1</v>
      </c>
      <c r="E21" s="15">
        <f>F22</f>
        <v>0</v>
      </c>
      <c r="F21" s="15">
        <f t="shared" si="0"/>
        <v>0</v>
      </c>
      <c r="G21" s="15">
        <f>H22</f>
        <v>0</v>
      </c>
      <c r="H21" s="15">
        <f t="shared" si="1"/>
        <v>0</v>
      </c>
      <c r="I21" s="15">
        <f>J22</f>
        <v>2928969</v>
      </c>
      <c r="J21" s="15">
        <f t="shared" si="2"/>
        <v>2928969</v>
      </c>
      <c r="K21" s="15">
        <f t="shared" si="3"/>
        <v>2928969</v>
      </c>
      <c r="L21" s="15">
        <f t="shared" si="4"/>
        <v>2928969</v>
      </c>
      <c r="M21" s="13" t="s">
        <v>51</v>
      </c>
      <c r="N21" s="2" t="s">
        <v>378</v>
      </c>
      <c r="O21" s="2" t="s">
        <v>51</v>
      </c>
      <c r="P21" s="2" t="s">
        <v>51</v>
      </c>
      <c r="Q21" s="2" t="s">
        <v>379</v>
      </c>
      <c r="R21" s="3">
        <v>2</v>
      </c>
      <c r="S21" s="2" t="s">
        <v>51</v>
      </c>
      <c r="T21" s="11">
        <f>L21*1</f>
        <v>2928969</v>
      </c>
    </row>
    <row r="22" spans="1:20" ht="30" customHeight="1">
      <c r="A22" s="13" t="s">
        <v>380</v>
      </c>
      <c r="B22" s="13" t="s">
        <v>51</v>
      </c>
      <c r="C22" s="13" t="s">
        <v>51</v>
      </c>
      <c r="D22" s="14">
        <v>1</v>
      </c>
      <c r="E22" s="15">
        <f>공종별내역서!F341</f>
        <v>0</v>
      </c>
      <c r="F22" s="15">
        <f t="shared" si="0"/>
        <v>0</v>
      </c>
      <c r="G22" s="15">
        <f>공종별내역서!H341</f>
        <v>0</v>
      </c>
      <c r="H22" s="15">
        <f t="shared" si="1"/>
        <v>0</v>
      </c>
      <c r="I22" s="15">
        <f>공종별내역서!J341</f>
        <v>2928969</v>
      </c>
      <c r="J22" s="15">
        <f t="shared" si="2"/>
        <v>2928969</v>
      </c>
      <c r="K22" s="15">
        <f t="shared" si="3"/>
        <v>2928969</v>
      </c>
      <c r="L22" s="15">
        <f t="shared" si="4"/>
        <v>2928969</v>
      </c>
      <c r="M22" s="13" t="s">
        <v>51</v>
      </c>
      <c r="N22" s="2" t="s">
        <v>381</v>
      </c>
      <c r="O22" s="2" t="s">
        <v>51</v>
      </c>
      <c r="P22" s="2" t="s">
        <v>378</v>
      </c>
      <c r="Q22" s="2" t="s">
        <v>51</v>
      </c>
      <c r="R22" s="3">
        <v>3</v>
      </c>
      <c r="S22" s="2" t="s">
        <v>51</v>
      </c>
      <c r="T22" s="11"/>
    </row>
    <row r="23" spans="1:20" ht="30" customHeight="1">
      <c r="A23" s="52"/>
      <c r="B23" s="52"/>
      <c r="C23" s="52"/>
      <c r="D23" s="53"/>
      <c r="E23" s="54"/>
      <c r="F23" s="54"/>
      <c r="G23" s="54"/>
      <c r="H23" s="54"/>
      <c r="I23" s="54"/>
      <c r="J23" s="54"/>
      <c r="K23" s="54"/>
      <c r="L23" s="54"/>
      <c r="M23" s="52"/>
      <c r="N23" s="2"/>
      <c r="O23" s="2"/>
      <c r="P23" s="2"/>
      <c r="Q23" s="2"/>
      <c r="R23" s="3"/>
      <c r="S23" s="2"/>
      <c r="T23" s="11"/>
    </row>
    <row r="24" spans="1:20" ht="30" customHeight="1">
      <c r="A24" s="13" t="s">
        <v>2559</v>
      </c>
      <c r="B24" s="14"/>
      <c r="C24" s="14"/>
      <c r="D24" s="14"/>
      <c r="E24" s="14"/>
      <c r="F24" s="15">
        <f>SUM(F22:F23)</f>
        <v>0</v>
      </c>
      <c r="G24" s="14"/>
      <c r="H24" s="15">
        <f>SUM(H22:H23)</f>
        <v>0</v>
      </c>
      <c r="I24" s="14"/>
      <c r="J24" s="15">
        <f>SUM(J22:J23)</f>
        <v>2928969</v>
      </c>
      <c r="K24" s="14"/>
      <c r="L24" s="15">
        <f>F24+H24+J24</f>
        <v>2928969</v>
      </c>
      <c r="M24" s="14"/>
      <c r="T24" s="10"/>
    </row>
    <row r="25" spans="1:20" ht="30" customHeight="1">
      <c r="A25" s="52"/>
      <c r="B25" s="52"/>
      <c r="C25" s="52"/>
      <c r="D25" s="53"/>
      <c r="E25" s="54"/>
      <c r="F25" s="54"/>
      <c r="G25" s="54"/>
      <c r="H25" s="54"/>
      <c r="I25" s="54"/>
      <c r="J25" s="54"/>
      <c r="K25" s="54"/>
      <c r="L25" s="54"/>
      <c r="M25" s="52"/>
      <c r="N25" s="2"/>
      <c r="O25" s="2"/>
      <c r="P25" s="2"/>
      <c r="Q25" s="2"/>
      <c r="R25" s="3"/>
      <c r="S25" s="2"/>
      <c r="T25" s="11"/>
    </row>
    <row r="26" spans="1:20" ht="30" customHeight="1">
      <c r="A26" s="13" t="s">
        <v>421</v>
      </c>
      <c r="B26" s="13" t="s">
        <v>51</v>
      </c>
      <c r="C26" s="13" t="s">
        <v>51</v>
      </c>
      <c r="D26" s="14">
        <v>1</v>
      </c>
      <c r="E26" s="15">
        <f>F27</f>
        <v>-1112985</v>
      </c>
      <c r="F26" s="15">
        <f t="shared" si="0"/>
        <v>-1112985</v>
      </c>
      <c r="G26" s="15">
        <f>H27</f>
        <v>0</v>
      </c>
      <c r="H26" s="15">
        <f t="shared" si="1"/>
        <v>0</v>
      </c>
      <c r="I26" s="15">
        <f>J27</f>
        <v>0</v>
      </c>
      <c r="J26" s="15">
        <f t="shared" si="2"/>
        <v>0</v>
      </c>
      <c r="K26" s="15">
        <f t="shared" si="3"/>
        <v>-1112985</v>
      </c>
      <c r="L26" s="15">
        <f t="shared" si="4"/>
        <v>-1112985</v>
      </c>
      <c r="M26" s="13" t="s">
        <v>51</v>
      </c>
      <c r="N26" s="2" t="s">
        <v>422</v>
      </c>
      <c r="O26" s="2" t="s">
        <v>51</v>
      </c>
      <c r="P26" s="2" t="s">
        <v>51</v>
      </c>
      <c r="Q26" s="2" t="s">
        <v>423</v>
      </c>
      <c r="R26" s="3">
        <v>2</v>
      </c>
      <c r="S26" s="2" t="s">
        <v>51</v>
      </c>
      <c r="T26" s="11">
        <f>L26*1</f>
        <v>-1112985</v>
      </c>
    </row>
    <row r="27" spans="1:20" ht="30" customHeight="1">
      <c r="A27" s="13" t="s">
        <v>424</v>
      </c>
      <c r="B27" s="13" t="s">
        <v>51</v>
      </c>
      <c r="C27" s="13" t="s">
        <v>51</v>
      </c>
      <c r="D27" s="14">
        <v>1</v>
      </c>
      <c r="E27" s="15">
        <f>공종별내역서!F367</f>
        <v>-1112985</v>
      </c>
      <c r="F27" s="15">
        <f t="shared" si="0"/>
        <v>-1112985</v>
      </c>
      <c r="G27" s="15">
        <f>공종별내역서!H367</f>
        <v>0</v>
      </c>
      <c r="H27" s="15">
        <f t="shared" si="1"/>
        <v>0</v>
      </c>
      <c r="I27" s="15">
        <f>공종별내역서!J367</f>
        <v>0</v>
      </c>
      <c r="J27" s="15">
        <f t="shared" si="2"/>
        <v>0</v>
      </c>
      <c r="K27" s="15">
        <f t="shared" si="3"/>
        <v>-1112985</v>
      </c>
      <c r="L27" s="15">
        <f t="shared" si="4"/>
        <v>-1112985</v>
      </c>
      <c r="M27" s="13" t="s">
        <v>51</v>
      </c>
      <c r="N27" s="2" t="s">
        <v>425</v>
      </c>
      <c r="O27" s="2" t="s">
        <v>51</v>
      </c>
      <c r="P27" s="2" t="s">
        <v>422</v>
      </c>
      <c r="Q27" s="2" t="s">
        <v>51</v>
      </c>
      <c r="R27" s="3">
        <v>3</v>
      </c>
      <c r="S27" s="2" t="s">
        <v>51</v>
      </c>
      <c r="T27" s="11"/>
    </row>
    <row r="28" spans="1:20" ht="30" customHeight="1">
      <c r="A28" s="52"/>
      <c r="B28" s="52"/>
      <c r="C28" s="52"/>
      <c r="D28" s="53"/>
      <c r="E28" s="54"/>
      <c r="F28" s="54"/>
      <c r="G28" s="54"/>
      <c r="H28" s="54"/>
      <c r="I28" s="54"/>
      <c r="J28" s="54"/>
      <c r="K28" s="54"/>
      <c r="L28" s="54"/>
      <c r="M28" s="52"/>
      <c r="N28" s="2"/>
      <c r="O28" s="2"/>
      <c r="P28" s="2"/>
      <c r="Q28" s="2"/>
      <c r="R28" s="3"/>
      <c r="S28" s="2"/>
      <c r="T28" s="11"/>
    </row>
    <row r="29" spans="1:20" ht="30" customHeight="1">
      <c r="A29" s="13" t="s">
        <v>2559</v>
      </c>
      <c r="B29" s="14"/>
      <c r="C29" s="14"/>
      <c r="D29" s="14"/>
      <c r="E29" s="14"/>
      <c r="F29" s="15">
        <f>SUM(F27:F28)</f>
        <v>-1112985</v>
      </c>
      <c r="G29" s="14"/>
      <c r="H29" s="15">
        <f>SUM(H27:H28)</f>
        <v>0</v>
      </c>
      <c r="I29" s="14"/>
      <c r="J29" s="15">
        <f>SUM(J27:J28)</f>
        <v>0</v>
      </c>
      <c r="K29" s="14"/>
      <c r="L29" s="15">
        <f>F29+H29+J29</f>
        <v>-1112985</v>
      </c>
      <c r="M29" s="14"/>
      <c r="T29" s="10"/>
    </row>
    <row r="30" spans="1:20" ht="30" customHeight="1">
      <c r="A30" s="52"/>
      <c r="B30" s="52"/>
      <c r="C30" s="52"/>
      <c r="D30" s="53"/>
      <c r="E30" s="54"/>
      <c r="F30" s="54"/>
      <c r="G30" s="54"/>
      <c r="H30" s="54"/>
      <c r="I30" s="54"/>
      <c r="J30" s="54"/>
      <c r="K30" s="54"/>
      <c r="L30" s="54"/>
      <c r="M30" s="52"/>
      <c r="N30" s="2"/>
      <c r="O30" s="2"/>
      <c r="P30" s="2"/>
      <c r="Q30" s="2"/>
      <c r="R30" s="3"/>
      <c r="S30" s="2"/>
      <c r="T30" s="11"/>
    </row>
    <row r="31" spans="1:20" ht="30" customHeight="1">
      <c r="A31" s="13" t="s">
        <v>75</v>
      </c>
      <c r="B31" s="14"/>
      <c r="C31" s="14"/>
      <c r="D31" s="14"/>
      <c r="E31" s="14"/>
      <c r="F31" s="15">
        <f>F19+F24+F29</f>
        <v>41275028</v>
      </c>
      <c r="G31" s="14"/>
      <c r="H31" s="15">
        <f>H19+H24+H29</f>
        <v>61776018</v>
      </c>
      <c r="I31" s="14"/>
      <c r="J31" s="15">
        <f>J19+J24+J29</f>
        <v>4170705</v>
      </c>
      <c r="K31" s="14"/>
      <c r="L31" s="15">
        <f>F31+H31+J31</f>
        <v>107221751</v>
      </c>
      <c r="M31" s="14"/>
      <c r="T31" s="10"/>
    </row>
    <row r="32" spans="1:20" ht="30" customHeight="1">
      <c r="A32" s="13" t="s">
        <v>440</v>
      </c>
      <c r="B32" s="13" t="s">
        <v>51</v>
      </c>
      <c r="C32" s="13" t="s">
        <v>51</v>
      </c>
      <c r="D32" s="14"/>
      <c r="E32" s="15"/>
      <c r="F32" s="15"/>
      <c r="G32" s="15"/>
      <c r="H32" s="15"/>
      <c r="I32" s="15"/>
      <c r="J32" s="15"/>
      <c r="K32" s="15"/>
      <c r="L32" s="15"/>
      <c r="M32" s="13" t="s">
        <v>51</v>
      </c>
      <c r="N32" s="2" t="s">
        <v>441</v>
      </c>
      <c r="O32" s="2" t="s">
        <v>51</v>
      </c>
      <c r="P32" s="2" t="s">
        <v>52</v>
      </c>
      <c r="Q32" s="2" t="s">
        <v>51</v>
      </c>
      <c r="R32" s="3">
        <v>2</v>
      </c>
      <c r="S32" s="2" t="s">
        <v>51</v>
      </c>
      <c r="T32" s="11"/>
    </row>
    <row r="33" spans="1:20" ht="30" customHeight="1">
      <c r="A33" s="13" t="s">
        <v>442</v>
      </c>
      <c r="B33" s="13" t="s">
        <v>51</v>
      </c>
      <c r="C33" s="13" t="s">
        <v>51</v>
      </c>
      <c r="D33" s="14">
        <v>1</v>
      </c>
      <c r="E33" s="15">
        <f>공종별내역서!F393</f>
        <v>44127</v>
      </c>
      <c r="F33" s="15">
        <f t="shared" si="0"/>
        <v>44127</v>
      </c>
      <c r="G33" s="15">
        <f>공종별내역서!H393</f>
        <v>3430762</v>
      </c>
      <c r="H33" s="15">
        <f t="shared" si="1"/>
        <v>3430762</v>
      </c>
      <c r="I33" s="15">
        <f>공종별내역서!J393</f>
        <v>0</v>
      </c>
      <c r="J33" s="15">
        <f t="shared" si="2"/>
        <v>0</v>
      </c>
      <c r="K33" s="15">
        <f t="shared" si="3"/>
        <v>3474889</v>
      </c>
      <c r="L33" s="15">
        <f t="shared" si="4"/>
        <v>3474889</v>
      </c>
      <c r="M33" s="13" t="s">
        <v>51</v>
      </c>
      <c r="N33" s="2" t="s">
        <v>443</v>
      </c>
      <c r="O33" s="2" t="s">
        <v>51</v>
      </c>
      <c r="P33" s="2" t="s">
        <v>441</v>
      </c>
      <c r="Q33" s="2" t="s">
        <v>51</v>
      </c>
      <c r="R33" s="3">
        <v>3</v>
      </c>
      <c r="S33" s="2" t="s">
        <v>51</v>
      </c>
      <c r="T33" s="11"/>
    </row>
    <row r="34" spans="1:20" ht="30" customHeight="1">
      <c r="A34" s="13" t="s">
        <v>447</v>
      </c>
      <c r="B34" s="13" t="s">
        <v>51</v>
      </c>
      <c r="C34" s="13" t="s">
        <v>51</v>
      </c>
      <c r="D34" s="14">
        <v>1</v>
      </c>
      <c r="E34" s="15">
        <f>공종별내역서!F419</f>
        <v>1173688</v>
      </c>
      <c r="F34" s="15">
        <f t="shared" si="0"/>
        <v>1173688</v>
      </c>
      <c r="G34" s="15">
        <f>공종별내역서!H419</f>
        <v>480400</v>
      </c>
      <c r="H34" s="15">
        <f t="shared" si="1"/>
        <v>480400</v>
      </c>
      <c r="I34" s="15">
        <f>공종별내역서!J419</f>
        <v>12880</v>
      </c>
      <c r="J34" s="15">
        <f t="shared" si="2"/>
        <v>12880</v>
      </c>
      <c r="K34" s="15">
        <f t="shared" si="3"/>
        <v>1666968</v>
      </c>
      <c r="L34" s="15">
        <f t="shared" si="4"/>
        <v>1666968</v>
      </c>
      <c r="M34" s="13" t="s">
        <v>51</v>
      </c>
      <c r="N34" s="2" t="s">
        <v>448</v>
      </c>
      <c r="O34" s="2" t="s">
        <v>51</v>
      </c>
      <c r="P34" s="2" t="s">
        <v>441</v>
      </c>
      <c r="Q34" s="2" t="s">
        <v>51</v>
      </c>
      <c r="R34" s="3">
        <v>3</v>
      </c>
      <c r="S34" s="2" t="s">
        <v>51</v>
      </c>
      <c r="T34" s="11"/>
    </row>
    <row r="35" spans="1:20" ht="30" customHeight="1">
      <c r="A35" s="13" t="s">
        <v>451</v>
      </c>
      <c r="B35" s="13" t="s">
        <v>51</v>
      </c>
      <c r="C35" s="13" t="s">
        <v>51</v>
      </c>
      <c r="D35" s="14">
        <v>1</v>
      </c>
      <c r="E35" s="15">
        <f>공종별내역서!F445</f>
        <v>45406</v>
      </c>
      <c r="F35" s="15">
        <f t="shared" si="0"/>
        <v>45406</v>
      </c>
      <c r="G35" s="15">
        <f>공종별내역서!H445</f>
        <v>381644</v>
      </c>
      <c r="H35" s="15">
        <f t="shared" si="1"/>
        <v>381644</v>
      </c>
      <c r="I35" s="15">
        <f>공종별내역서!J445</f>
        <v>0</v>
      </c>
      <c r="J35" s="15">
        <f t="shared" si="2"/>
        <v>0</v>
      </c>
      <c r="K35" s="15">
        <f t="shared" si="3"/>
        <v>427050</v>
      </c>
      <c r="L35" s="15">
        <f t="shared" si="4"/>
        <v>427050</v>
      </c>
      <c r="M35" s="13" t="s">
        <v>51</v>
      </c>
      <c r="N35" s="2" t="s">
        <v>452</v>
      </c>
      <c r="O35" s="2" t="s">
        <v>51</v>
      </c>
      <c r="P35" s="2" t="s">
        <v>441</v>
      </c>
      <c r="Q35" s="2" t="s">
        <v>51</v>
      </c>
      <c r="R35" s="3">
        <v>3</v>
      </c>
      <c r="S35" s="2" t="s">
        <v>51</v>
      </c>
      <c r="T35" s="11"/>
    </row>
    <row r="36" spans="1:20" ht="30" customHeight="1">
      <c r="A36" s="13" t="s">
        <v>454</v>
      </c>
      <c r="B36" s="13" t="s">
        <v>51</v>
      </c>
      <c r="C36" s="13" t="s">
        <v>51</v>
      </c>
      <c r="D36" s="14">
        <v>1</v>
      </c>
      <c r="E36" s="15">
        <f>공종별내역서!F471</f>
        <v>13866540</v>
      </c>
      <c r="F36" s="15">
        <f t="shared" si="0"/>
        <v>13866540</v>
      </c>
      <c r="G36" s="15">
        <f>공종별내역서!H471</f>
        <v>3793480</v>
      </c>
      <c r="H36" s="15">
        <f t="shared" si="1"/>
        <v>3793480</v>
      </c>
      <c r="I36" s="15">
        <f>공종별내역서!J471</f>
        <v>143286</v>
      </c>
      <c r="J36" s="15">
        <f t="shared" si="2"/>
        <v>143286</v>
      </c>
      <c r="K36" s="15">
        <f t="shared" si="3"/>
        <v>17803306</v>
      </c>
      <c r="L36" s="15">
        <f t="shared" si="4"/>
        <v>17803306</v>
      </c>
      <c r="M36" s="13" t="s">
        <v>51</v>
      </c>
      <c r="N36" s="2" t="s">
        <v>455</v>
      </c>
      <c r="O36" s="2" t="s">
        <v>51</v>
      </c>
      <c r="P36" s="2" t="s">
        <v>441</v>
      </c>
      <c r="Q36" s="2" t="s">
        <v>51</v>
      </c>
      <c r="R36" s="3">
        <v>3</v>
      </c>
      <c r="S36" s="2" t="s">
        <v>51</v>
      </c>
      <c r="T36" s="11"/>
    </row>
    <row r="37" spans="1:20" ht="30" customHeight="1">
      <c r="A37" s="13" t="s">
        <v>467</v>
      </c>
      <c r="B37" s="13" t="s">
        <v>51</v>
      </c>
      <c r="C37" s="13" t="s">
        <v>51</v>
      </c>
      <c r="D37" s="14">
        <v>1</v>
      </c>
      <c r="E37" s="15">
        <f>공종별내역서!F497</f>
        <v>1930</v>
      </c>
      <c r="F37" s="15">
        <f t="shared" si="0"/>
        <v>1930</v>
      </c>
      <c r="G37" s="15">
        <f>공종별내역서!H497</f>
        <v>870427</v>
      </c>
      <c r="H37" s="15">
        <f t="shared" si="1"/>
        <v>870427</v>
      </c>
      <c r="I37" s="15">
        <f>공종별내역서!J497</f>
        <v>45742</v>
      </c>
      <c r="J37" s="15">
        <f t="shared" si="2"/>
        <v>45742</v>
      </c>
      <c r="K37" s="15">
        <f t="shared" si="3"/>
        <v>918099</v>
      </c>
      <c r="L37" s="15">
        <f t="shared" si="4"/>
        <v>918099</v>
      </c>
      <c r="M37" s="13" t="s">
        <v>51</v>
      </c>
      <c r="N37" s="2" t="s">
        <v>468</v>
      </c>
      <c r="O37" s="2" t="s">
        <v>51</v>
      </c>
      <c r="P37" s="2" t="s">
        <v>441</v>
      </c>
      <c r="Q37" s="2" t="s">
        <v>51</v>
      </c>
      <c r="R37" s="3">
        <v>3</v>
      </c>
      <c r="S37" s="2" t="s">
        <v>51</v>
      </c>
      <c r="T37" s="11"/>
    </row>
    <row r="38" spans="1:20" ht="30" customHeight="1">
      <c r="A38" s="13" t="s">
        <v>471</v>
      </c>
      <c r="B38" s="13" t="s">
        <v>51</v>
      </c>
      <c r="C38" s="13" t="s">
        <v>51</v>
      </c>
      <c r="D38" s="14">
        <v>1</v>
      </c>
      <c r="E38" s="15">
        <f>공종별내역서!F523</f>
        <v>2607342</v>
      </c>
      <c r="F38" s="15">
        <f t="shared" si="0"/>
        <v>2607342</v>
      </c>
      <c r="G38" s="15">
        <f>공종별내역서!H523</f>
        <v>894948</v>
      </c>
      <c r="H38" s="15">
        <f t="shared" si="1"/>
        <v>894948</v>
      </c>
      <c r="I38" s="15">
        <f>공종별내역서!J523</f>
        <v>23683</v>
      </c>
      <c r="J38" s="15">
        <f t="shared" si="2"/>
        <v>23683</v>
      </c>
      <c r="K38" s="15">
        <f t="shared" si="3"/>
        <v>3525973</v>
      </c>
      <c r="L38" s="15">
        <f t="shared" si="4"/>
        <v>3525973</v>
      </c>
      <c r="M38" s="13" t="s">
        <v>51</v>
      </c>
      <c r="N38" s="2" t="s">
        <v>472</v>
      </c>
      <c r="O38" s="2" t="s">
        <v>51</v>
      </c>
      <c r="P38" s="2" t="s">
        <v>441</v>
      </c>
      <c r="Q38" s="2" t="s">
        <v>51</v>
      </c>
      <c r="R38" s="3">
        <v>3</v>
      </c>
      <c r="S38" s="2" t="s">
        <v>51</v>
      </c>
      <c r="T38" s="11"/>
    </row>
    <row r="39" spans="1:20" ht="30" customHeight="1">
      <c r="A39" s="13" t="s">
        <v>513</v>
      </c>
      <c r="B39" s="13" t="s">
        <v>51</v>
      </c>
      <c r="C39" s="13" t="s">
        <v>51</v>
      </c>
      <c r="D39" s="14">
        <v>1</v>
      </c>
      <c r="E39" s="15">
        <f>공종별내역서!F549</f>
        <v>1079462</v>
      </c>
      <c r="F39" s="15">
        <f t="shared" si="0"/>
        <v>1079462</v>
      </c>
      <c r="G39" s="15">
        <f>공종별내역서!H549</f>
        <v>387372</v>
      </c>
      <c r="H39" s="15">
        <f t="shared" si="1"/>
        <v>387372</v>
      </c>
      <c r="I39" s="15">
        <f>공종별내역서!J549</f>
        <v>0</v>
      </c>
      <c r="J39" s="15">
        <f t="shared" si="2"/>
        <v>0</v>
      </c>
      <c r="K39" s="15">
        <f t="shared" si="3"/>
        <v>1466834</v>
      </c>
      <c r="L39" s="15">
        <f t="shared" si="4"/>
        <v>1466834</v>
      </c>
      <c r="M39" s="13" t="s">
        <v>51</v>
      </c>
      <c r="N39" s="2" t="s">
        <v>514</v>
      </c>
      <c r="O39" s="2" t="s">
        <v>51</v>
      </c>
      <c r="P39" s="2" t="s">
        <v>441</v>
      </c>
      <c r="Q39" s="2" t="s">
        <v>51</v>
      </c>
      <c r="R39" s="3">
        <v>3</v>
      </c>
      <c r="S39" s="2" t="s">
        <v>51</v>
      </c>
      <c r="T39" s="11"/>
    </row>
    <row r="40" spans="1:20" ht="30" customHeight="1">
      <c r="A40" s="13" t="s">
        <v>532</v>
      </c>
      <c r="B40" s="13" t="s">
        <v>51</v>
      </c>
      <c r="C40" s="13" t="s">
        <v>51</v>
      </c>
      <c r="D40" s="14">
        <v>1</v>
      </c>
      <c r="E40" s="15">
        <f>공종별내역서!F575</f>
        <v>979601</v>
      </c>
      <c r="F40" s="15">
        <f t="shared" si="0"/>
        <v>979601</v>
      </c>
      <c r="G40" s="15">
        <f>공종별내역서!H575</f>
        <v>9171274</v>
      </c>
      <c r="H40" s="15">
        <f t="shared" si="1"/>
        <v>9171274</v>
      </c>
      <c r="I40" s="15">
        <f>공종별내역서!J575</f>
        <v>0</v>
      </c>
      <c r="J40" s="15">
        <f t="shared" si="2"/>
        <v>0</v>
      </c>
      <c r="K40" s="15">
        <f t="shared" si="3"/>
        <v>10150875</v>
      </c>
      <c r="L40" s="15">
        <f t="shared" si="4"/>
        <v>10150875</v>
      </c>
      <c r="M40" s="13" t="s">
        <v>51</v>
      </c>
      <c r="N40" s="2" t="s">
        <v>533</v>
      </c>
      <c r="O40" s="2" t="s">
        <v>51</v>
      </c>
      <c r="P40" s="2" t="s">
        <v>441</v>
      </c>
      <c r="Q40" s="2" t="s">
        <v>51</v>
      </c>
      <c r="R40" s="3">
        <v>3</v>
      </c>
      <c r="S40" s="2" t="s">
        <v>51</v>
      </c>
      <c r="T40" s="11"/>
    </row>
    <row r="41" spans="1:20" ht="30" customHeight="1">
      <c r="A41" s="13" t="s">
        <v>548</v>
      </c>
      <c r="B41" s="13" t="s">
        <v>51</v>
      </c>
      <c r="C41" s="13" t="s">
        <v>51</v>
      </c>
      <c r="D41" s="14">
        <v>1</v>
      </c>
      <c r="E41" s="15">
        <f>공종별내역서!F601</f>
        <v>32351093</v>
      </c>
      <c r="F41" s="15">
        <f t="shared" si="0"/>
        <v>32351093</v>
      </c>
      <c r="G41" s="15">
        <f>공종별내역서!H601</f>
        <v>32167584</v>
      </c>
      <c r="H41" s="15">
        <f t="shared" si="1"/>
        <v>32167584</v>
      </c>
      <c r="I41" s="15">
        <f>공종별내역서!J601</f>
        <v>438152</v>
      </c>
      <c r="J41" s="15">
        <f t="shared" si="2"/>
        <v>438152</v>
      </c>
      <c r="K41" s="15">
        <f t="shared" si="3"/>
        <v>64956829</v>
      </c>
      <c r="L41" s="15">
        <f t="shared" si="4"/>
        <v>64956829</v>
      </c>
      <c r="M41" s="13" t="s">
        <v>51</v>
      </c>
      <c r="N41" s="2" t="s">
        <v>549</v>
      </c>
      <c r="O41" s="2" t="s">
        <v>51</v>
      </c>
      <c r="P41" s="2" t="s">
        <v>441</v>
      </c>
      <c r="Q41" s="2" t="s">
        <v>51</v>
      </c>
      <c r="R41" s="3">
        <v>3</v>
      </c>
      <c r="S41" s="2" t="s">
        <v>51</v>
      </c>
      <c r="T41" s="11"/>
    </row>
    <row r="42" spans="1:20" ht="30" customHeight="1">
      <c r="A42" s="13" t="s">
        <v>573</v>
      </c>
      <c r="B42" s="13" t="s">
        <v>51</v>
      </c>
      <c r="C42" s="13" t="s">
        <v>51</v>
      </c>
      <c r="D42" s="14">
        <v>1</v>
      </c>
      <c r="E42" s="15">
        <f>공종별내역서!F627</f>
        <v>10965</v>
      </c>
      <c r="F42" s="15">
        <f t="shared" si="0"/>
        <v>10965</v>
      </c>
      <c r="G42" s="15">
        <f>공종별내역서!H627</f>
        <v>11299733</v>
      </c>
      <c r="H42" s="15">
        <f t="shared" si="1"/>
        <v>11299733</v>
      </c>
      <c r="I42" s="15">
        <f>공종별내역서!J627</f>
        <v>734520</v>
      </c>
      <c r="J42" s="15">
        <f t="shared" si="2"/>
        <v>734520</v>
      </c>
      <c r="K42" s="15">
        <f t="shared" si="3"/>
        <v>12045218</v>
      </c>
      <c r="L42" s="15">
        <f t="shared" si="4"/>
        <v>12045218</v>
      </c>
      <c r="M42" s="13" t="s">
        <v>51</v>
      </c>
      <c r="N42" s="2" t="s">
        <v>574</v>
      </c>
      <c r="O42" s="2" t="s">
        <v>51</v>
      </c>
      <c r="P42" s="2" t="s">
        <v>441</v>
      </c>
      <c r="Q42" s="2" t="s">
        <v>51</v>
      </c>
      <c r="R42" s="3">
        <v>3</v>
      </c>
      <c r="S42" s="2" t="s">
        <v>51</v>
      </c>
      <c r="T42" s="11"/>
    </row>
    <row r="43" spans="1:20" ht="30" customHeight="1">
      <c r="A43" s="13" t="s">
        <v>596</v>
      </c>
      <c r="B43" s="13" t="s">
        <v>51</v>
      </c>
      <c r="C43" s="13" t="s">
        <v>51</v>
      </c>
      <c r="D43" s="14">
        <v>1</v>
      </c>
      <c r="E43" s="15">
        <f>공종별내역서!F653</f>
        <v>43267</v>
      </c>
      <c r="F43" s="15">
        <f t="shared" si="0"/>
        <v>43267</v>
      </c>
      <c r="G43" s="15">
        <f>공종별내역서!H653</f>
        <v>0</v>
      </c>
      <c r="H43" s="15">
        <f t="shared" si="1"/>
        <v>0</v>
      </c>
      <c r="I43" s="15">
        <f>공종별내역서!J653</f>
        <v>12180</v>
      </c>
      <c r="J43" s="15">
        <f t="shared" si="2"/>
        <v>12180</v>
      </c>
      <c r="K43" s="15">
        <f t="shared" si="3"/>
        <v>55447</v>
      </c>
      <c r="L43" s="15">
        <f t="shared" si="4"/>
        <v>55447</v>
      </c>
      <c r="M43" s="13" t="s">
        <v>51</v>
      </c>
      <c r="N43" s="2" t="s">
        <v>597</v>
      </c>
      <c r="O43" s="2" t="s">
        <v>51</v>
      </c>
      <c r="P43" s="2" t="s">
        <v>441</v>
      </c>
      <c r="Q43" s="2" t="s">
        <v>51</v>
      </c>
      <c r="R43" s="3">
        <v>3</v>
      </c>
      <c r="S43" s="2" t="s">
        <v>51</v>
      </c>
      <c r="T43" s="11"/>
    </row>
    <row r="44" spans="1:20" ht="30" customHeight="1">
      <c r="A44" s="52"/>
      <c r="B44" s="52"/>
      <c r="C44" s="52"/>
      <c r="D44" s="53"/>
      <c r="E44" s="54"/>
      <c r="F44" s="54"/>
      <c r="G44" s="54"/>
      <c r="H44" s="54"/>
      <c r="I44" s="54"/>
      <c r="J44" s="54"/>
      <c r="K44" s="54"/>
      <c r="L44" s="54"/>
      <c r="M44" s="52"/>
      <c r="N44" s="2"/>
      <c r="O44" s="2"/>
      <c r="P44" s="2"/>
      <c r="Q44" s="2"/>
      <c r="R44" s="3"/>
      <c r="S44" s="2"/>
      <c r="T44" s="11"/>
    </row>
    <row r="45" spans="1:20" ht="30" customHeight="1">
      <c r="A45" s="13" t="s">
        <v>2559</v>
      </c>
      <c r="B45" s="14"/>
      <c r="C45" s="14"/>
      <c r="D45" s="14"/>
      <c r="E45" s="14"/>
      <c r="F45" s="15">
        <f>SUM(F33:F44)</f>
        <v>52203421</v>
      </c>
      <c r="G45" s="14"/>
      <c r="H45" s="15">
        <f>SUM(H33:H44)</f>
        <v>62877624</v>
      </c>
      <c r="I45" s="14"/>
      <c r="J45" s="15">
        <f>SUM(J33:J44)</f>
        <v>1410443</v>
      </c>
      <c r="K45" s="14"/>
      <c r="L45" s="15">
        <f>F45+H45+J45</f>
        <v>116491488</v>
      </c>
      <c r="M45" s="14"/>
      <c r="T45" s="10"/>
    </row>
    <row r="46" spans="1:20" ht="30" customHeight="1">
      <c r="A46" s="52"/>
      <c r="B46" s="52"/>
      <c r="C46" s="52"/>
      <c r="D46" s="53"/>
      <c r="E46" s="54"/>
      <c r="F46" s="54"/>
      <c r="G46" s="54"/>
      <c r="H46" s="54"/>
      <c r="I46" s="54"/>
      <c r="J46" s="54"/>
      <c r="K46" s="54"/>
      <c r="L46" s="54"/>
      <c r="M46" s="52"/>
      <c r="N46" s="2"/>
      <c r="O46" s="2"/>
      <c r="P46" s="2"/>
      <c r="Q46" s="2"/>
      <c r="R46" s="3"/>
      <c r="S46" s="2"/>
      <c r="T46" s="11"/>
    </row>
    <row r="47" spans="1:20" ht="30" customHeight="1">
      <c r="A47" s="13" t="s">
        <v>600</v>
      </c>
      <c r="B47" s="13" t="s">
        <v>51</v>
      </c>
      <c r="C47" s="13" t="s">
        <v>51</v>
      </c>
      <c r="D47" s="14"/>
      <c r="E47" s="15"/>
      <c r="F47" s="15"/>
      <c r="G47" s="15"/>
      <c r="H47" s="15"/>
      <c r="I47" s="15"/>
      <c r="J47" s="15"/>
      <c r="K47" s="15"/>
      <c r="L47" s="15"/>
      <c r="M47" s="13" t="s">
        <v>51</v>
      </c>
      <c r="N47" s="2" t="s">
        <v>601</v>
      </c>
      <c r="O47" s="2" t="s">
        <v>51</v>
      </c>
      <c r="P47" s="2" t="s">
        <v>51</v>
      </c>
      <c r="Q47" s="2" t="s">
        <v>379</v>
      </c>
      <c r="R47" s="3">
        <v>2</v>
      </c>
      <c r="S47" s="2" t="s">
        <v>51</v>
      </c>
      <c r="T47" s="11">
        <f>L47*1</f>
        <v>0</v>
      </c>
    </row>
    <row r="48" spans="1:20" ht="30" customHeight="1">
      <c r="A48" s="13" t="s">
        <v>602</v>
      </c>
      <c r="B48" s="13" t="s">
        <v>51</v>
      </c>
      <c r="C48" s="13" t="s">
        <v>51</v>
      </c>
      <c r="D48" s="14">
        <v>1</v>
      </c>
      <c r="E48" s="15">
        <f>공종별내역서!F679</f>
        <v>0</v>
      </c>
      <c r="F48" s="15">
        <f t="shared" si="0"/>
        <v>0</v>
      </c>
      <c r="G48" s="15">
        <f>공종별내역서!H679</f>
        <v>0</v>
      </c>
      <c r="H48" s="15">
        <f t="shared" si="1"/>
        <v>0</v>
      </c>
      <c r="I48" s="15">
        <f>공종별내역서!J679</f>
        <v>2990740</v>
      </c>
      <c r="J48" s="15">
        <f t="shared" si="2"/>
        <v>2990740</v>
      </c>
      <c r="K48" s="15">
        <f t="shared" si="3"/>
        <v>2990740</v>
      </c>
      <c r="L48" s="15">
        <f t="shared" si="4"/>
        <v>2990740</v>
      </c>
      <c r="M48" s="13" t="s">
        <v>51</v>
      </c>
      <c r="N48" s="2" t="s">
        <v>603</v>
      </c>
      <c r="O48" s="2" t="s">
        <v>51</v>
      </c>
      <c r="P48" s="2" t="s">
        <v>601</v>
      </c>
      <c r="Q48" s="2" t="s">
        <v>51</v>
      </c>
      <c r="R48" s="3">
        <v>3</v>
      </c>
      <c r="S48" s="2" t="s">
        <v>51</v>
      </c>
      <c r="T48" s="11"/>
    </row>
    <row r="49" spans="1:20" ht="30" customHeight="1">
      <c r="A49" s="52"/>
      <c r="B49" s="52"/>
      <c r="C49" s="52"/>
      <c r="D49" s="53"/>
      <c r="E49" s="54"/>
      <c r="F49" s="54"/>
      <c r="G49" s="54"/>
      <c r="H49" s="54"/>
      <c r="I49" s="54"/>
      <c r="J49" s="54"/>
      <c r="K49" s="54"/>
      <c r="L49" s="54"/>
      <c r="M49" s="52"/>
      <c r="N49" s="2"/>
      <c r="O49" s="2"/>
      <c r="P49" s="2"/>
      <c r="Q49" s="2"/>
      <c r="R49" s="3"/>
      <c r="S49" s="2"/>
      <c r="T49" s="11"/>
    </row>
    <row r="50" spans="1:20" ht="30" customHeight="1">
      <c r="A50" s="13" t="s">
        <v>2559</v>
      </c>
      <c r="B50" s="14"/>
      <c r="C50" s="14"/>
      <c r="D50" s="14"/>
      <c r="E50" s="14"/>
      <c r="F50" s="15">
        <f>SUM(F48:F49)</f>
        <v>0</v>
      </c>
      <c r="G50" s="14"/>
      <c r="H50" s="15">
        <f>SUM(H48:H49)</f>
        <v>0</v>
      </c>
      <c r="I50" s="14"/>
      <c r="J50" s="15">
        <f>SUM(J48:J49)</f>
        <v>2990740</v>
      </c>
      <c r="K50" s="14"/>
      <c r="L50" s="15">
        <f>F50+H50+J50</f>
        <v>2990740</v>
      </c>
      <c r="M50" s="14"/>
      <c r="T50" s="10"/>
    </row>
    <row r="51" spans="1:20" ht="30" customHeight="1">
      <c r="A51" s="52"/>
      <c r="B51" s="52"/>
      <c r="C51" s="52"/>
      <c r="D51" s="53"/>
      <c r="E51" s="54"/>
      <c r="F51" s="54"/>
      <c r="G51" s="54"/>
      <c r="H51" s="54"/>
      <c r="I51" s="54"/>
      <c r="J51" s="54"/>
      <c r="K51" s="54"/>
      <c r="L51" s="54"/>
      <c r="M51" s="52"/>
      <c r="N51" s="2"/>
      <c r="O51" s="2"/>
      <c r="P51" s="2"/>
      <c r="Q51" s="2"/>
      <c r="R51" s="3"/>
      <c r="S51" s="2"/>
      <c r="T51" s="11"/>
    </row>
    <row r="52" spans="1:20" ht="30" customHeight="1">
      <c r="A52" s="13" t="s">
        <v>610</v>
      </c>
      <c r="B52" s="13" t="s">
        <v>51</v>
      </c>
      <c r="C52" s="13" t="s">
        <v>51</v>
      </c>
      <c r="D52" s="14"/>
      <c r="E52" s="15"/>
      <c r="F52" s="15"/>
      <c r="G52" s="15"/>
      <c r="H52" s="15"/>
      <c r="I52" s="15"/>
      <c r="J52" s="15"/>
      <c r="K52" s="15"/>
      <c r="L52" s="15"/>
      <c r="M52" s="13" t="s">
        <v>51</v>
      </c>
      <c r="N52" s="2" t="s">
        <v>611</v>
      </c>
      <c r="O52" s="2" t="s">
        <v>51</v>
      </c>
      <c r="P52" s="2" t="s">
        <v>51</v>
      </c>
      <c r="Q52" s="2" t="s">
        <v>423</v>
      </c>
      <c r="R52" s="3">
        <v>2</v>
      </c>
      <c r="S52" s="2" t="s">
        <v>51</v>
      </c>
      <c r="T52" s="11">
        <f>L52*1</f>
        <v>0</v>
      </c>
    </row>
    <row r="53" spans="1:20" ht="30" customHeight="1">
      <c r="A53" s="13" t="s">
        <v>612</v>
      </c>
      <c r="B53" s="13" t="s">
        <v>51</v>
      </c>
      <c r="C53" s="13" t="s">
        <v>51</v>
      </c>
      <c r="D53" s="14">
        <v>1</v>
      </c>
      <c r="E53" s="15">
        <f>공종별내역서!F705</f>
        <v>-912695</v>
      </c>
      <c r="F53" s="15">
        <f t="shared" ref="F53:F102" si="5">E53*D53</f>
        <v>-912695</v>
      </c>
      <c r="G53" s="15">
        <f>공종별내역서!H705</f>
        <v>0</v>
      </c>
      <c r="H53" s="15">
        <f t="shared" ref="H53:H102" si="6">G53*D53</f>
        <v>0</v>
      </c>
      <c r="I53" s="15">
        <f>공종별내역서!J705</f>
        <v>0</v>
      </c>
      <c r="J53" s="15">
        <f t="shared" ref="J53:J102" si="7">I53*D53</f>
        <v>0</v>
      </c>
      <c r="K53" s="15">
        <f t="shared" ref="K53:K102" si="8">E53+G53+I53</f>
        <v>-912695</v>
      </c>
      <c r="L53" s="15">
        <f t="shared" ref="L53:L102" si="9">F53+H53+J53</f>
        <v>-912695</v>
      </c>
      <c r="M53" s="13" t="s">
        <v>51</v>
      </c>
      <c r="N53" s="2" t="s">
        <v>613</v>
      </c>
      <c r="O53" s="2" t="s">
        <v>51</v>
      </c>
      <c r="P53" s="2" t="s">
        <v>611</v>
      </c>
      <c r="Q53" s="2" t="s">
        <v>51</v>
      </c>
      <c r="R53" s="3">
        <v>3</v>
      </c>
      <c r="S53" s="2" t="s">
        <v>51</v>
      </c>
      <c r="T53" s="11"/>
    </row>
    <row r="54" spans="1:20" ht="30" customHeight="1">
      <c r="A54" s="52"/>
      <c r="B54" s="52"/>
      <c r="C54" s="52"/>
      <c r="D54" s="53"/>
      <c r="E54" s="54"/>
      <c r="F54" s="54"/>
      <c r="G54" s="54"/>
      <c r="H54" s="54"/>
      <c r="I54" s="54"/>
      <c r="J54" s="54"/>
      <c r="K54" s="54"/>
      <c r="L54" s="54"/>
      <c r="M54" s="52"/>
      <c r="N54" s="2"/>
      <c r="O54" s="2"/>
      <c r="P54" s="2"/>
      <c r="Q54" s="2"/>
      <c r="R54" s="3"/>
      <c r="S54" s="2"/>
      <c r="T54" s="11"/>
    </row>
    <row r="55" spans="1:20" ht="30" customHeight="1">
      <c r="A55" s="13" t="s">
        <v>2559</v>
      </c>
      <c r="B55" s="14"/>
      <c r="C55" s="14"/>
      <c r="D55" s="14"/>
      <c r="E55" s="14"/>
      <c r="F55" s="15">
        <f>SUM(F53:F54)</f>
        <v>-912695</v>
      </c>
      <c r="G55" s="14"/>
      <c r="H55" s="15">
        <f>SUM(H53:H54)</f>
        <v>0</v>
      </c>
      <c r="I55" s="14"/>
      <c r="J55" s="15">
        <f>SUM(J53:J54)</f>
        <v>0</v>
      </c>
      <c r="K55" s="14"/>
      <c r="L55" s="15">
        <f>F55+H55+J55</f>
        <v>-912695</v>
      </c>
      <c r="M55" s="14"/>
      <c r="T55" s="10"/>
    </row>
    <row r="56" spans="1:20" ht="30" customHeight="1">
      <c r="A56" s="52"/>
      <c r="B56" s="52"/>
      <c r="C56" s="52"/>
      <c r="D56" s="53"/>
      <c r="E56" s="54"/>
      <c r="F56" s="54"/>
      <c r="G56" s="54"/>
      <c r="H56" s="54"/>
      <c r="I56" s="54"/>
      <c r="J56" s="54"/>
      <c r="K56" s="54"/>
      <c r="L56" s="54"/>
      <c r="M56" s="52"/>
      <c r="N56" s="2"/>
      <c r="O56" s="2"/>
      <c r="P56" s="2"/>
      <c r="Q56" s="2"/>
      <c r="R56" s="3"/>
      <c r="S56" s="2"/>
      <c r="T56" s="11"/>
    </row>
    <row r="57" spans="1:20" ht="30" customHeight="1">
      <c r="A57" s="52"/>
      <c r="B57" s="52"/>
      <c r="C57" s="52"/>
      <c r="D57" s="53"/>
      <c r="E57" s="54"/>
      <c r="F57" s="54"/>
      <c r="G57" s="54"/>
      <c r="H57" s="54"/>
      <c r="I57" s="54"/>
      <c r="J57" s="54"/>
      <c r="K57" s="54"/>
      <c r="L57" s="54"/>
      <c r="M57" s="52"/>
      <c r="N57" s="2"/>
      <c r="O57" s="2"/>
      <c r="P57" s="2"/>
      <c r="Q57" s="2"/>
      <c r="R57" s="3"/>
      <c r="S57" s="2"/>
      <c r="T57" s="11"/>
    </row>
    <row r="58" spans="1:20" ht="30" customHeight="1">
      <c r="A58" s="13" t="s">
        <v>75</v>
      </c>
      <c r="B58" s="14"/>
      <c r="C58" s="14"/>
      <c r="D58" s="14"/>
      <c r="E58" s="14"/>
      <c r="F58" s="15">
        <f>F45+F50+F55</f>
        <v>51290726</v>
      </c>
      <c r="G58" s="14"/>
      <c r="H58" s="15">
        <f>H45+H50+H55</f>
        <v>62877624</v>
      </c>
      <c r="I58" s="14"/>
      <c r="J58" s="15">
        <f>J45+J50+J55</f>
        <v>4401183</v>
      </c>
      <c r="K58" s="14"/>
      <c r="L58" s="15">
        <f>F58+H58+J58</f>
        <v>118569533</v>
      </c>
      <c r="M58" s="14"/>
      <c r="T58" s="10"/>
    </row>
    <row r="59" spans="1:20" ht="30" customHeight="1">
      <c r="A59" s="13" t="s">
        <v>616</v>
      </c>
      <c r="B59" s="13" t="s">
        <v>51</v>
      </c>
      <c r="C59" s="13" t="s">
        <v>51</v>
      </c>
      <c r="D59" s="14"/>
      <c r="E59" s="15"/>
      <c r="F59" s="15"/>
      <c r="G59" s="15"/>
      <c r="H59" s="15"/>
      <c r="I59" s="15"/>
      <c r="J59" s="15"/>
      <c r="K59" s="15"/>
      <c r="L59" s="15"/>
      <c r="M59" s="13" t="s">
        <v>51</v>
      </c>
      <c r="N59" s="2" t="s">
        <v>617</v>
      </c>
      <c r="O59" s="2" t="s">
        <v>51</v>
      </c>
      <c r="P59" s="2" t="s">
        <v>52</v>
      </c>
      <c r="Q59" s="2" t="s">
        <v>51</v>
      </c>
      <c r="R59" s="3">
        <v>2</v>
      </c>
      <c r="S59" s="2" t="s">
        <v>51</v>
      </c>
      <c r="T59" s="11"/>
    </row>
    <row r="60" spans="1:20" ht="30" customHeight="1">
      <c r="A60" s="13" t="s">
        <v>618</v>
      </c>
      <c r="B60" s="13" t="s">
        <v>51</v>
      </c>
      <c r="C60" s="13" t="s">
        <v>51</v>
      </c>
      <c r="D60" s="14">
        <v>1</v>
      </c>
      <c r="E60" s="15">
        <f>공종별내역서!F731</f>
        <v>44127</v>
      </c>
      <c r="F60" s="15">
        <f t="shared" si="5"/>
        <v>44127</v>
      </c>
      <c r="G60" s="15">
        <f>공종별내역서!H731</f>
        <v>3292256</v>
      </c>
      <c r="H60" s="15">
        <f t="shared" si="6"/>
        <v>3292256</v>
      </c>
      <c r="I60" s="15">
        <f>공종별내역서!J731</f>
        <v>0</v>
      </c>
      <c r="J60" s="15">
        <f t="shared" si="7"/>
        <v>0</v>
      </c>
      <c r="K60" s="15">
        <f t="shared" si="8"/>
        <v>3336383</v>
      </c>
      <c r="L60" s="15">
        <f t="shared" si="9"/>
        <v>3336383</v>
      </c>
      <c r="M60" s="13" t="s">
        <v>51</v>
      </c>
      <c r="N60" s="2" t="s">
        <v>619</v>
      </c>
      <c r="O60" s="2" t="s">
        <v>51</v>
      </c>
      <c r="P60" s="2" t="s">
        <v>617</v>
      </c>
      <c r="Q60" s="2" t="s">
        <v>51</v>
      </c>
      <c r="R60" s="3">
        <v>3</v>
      </c>
      <c r="S60" s="2" t="s">
        <v>51</v>
      </c>
      <c r="T60" s="11"/>
    </row>
    <row r="61" spans="1:20" ht="30" customHeight="1">
      <c r="A61" s="13" t="s">
        <v>623</v>
      </c>
      <c r="B61" s="13" t="s">
        <v>51</v>
      </c>
      <c r="C61" s="13" t="s">
        <v>51</v>
      </c>
      <c r="D61" s="14">
        <v>1</v>
      </c>
      <c r="E61" s="15">
        <f>공종별내역서!F757</f>
        <v>1173688</v>
      </c>
      <c r="F61" s="15">
        <f t="shared" si="5"/>
        <v>1173688</v>
      </c>
      <c r="G61" s="15">
        <f>공종별내역서!H757</f>
        <v>480400</v>
      </c>
      <c r="H61" s="15">
        <f t="shared" si="6"/>
        <v>480400</v>
      </c>
      <c r="I61" s="15">
        <f>공종별내역서!J757</f>
        <v>12880</v>
      </c>
      <c r="J61" s="15">
        <f t="shared" si="7"/>
        <v>12880</v>
      </c>
      <c r="K61" s="15">
        <f t="shared" si="8"/>
        <v>1666968</v>
      </c>
      <c r="L61" s="15">
        <f t="shared" si="9"/>
        <v>1666968</v>
      </c>
      <c r="M61" s="13" t="s">
        <v>51</v>
      </c>
      <c r="N61" s="2" t="s">
        <v>624</v>
      </c>
      <c r="O61" s="2" t="s">
        <v>51</v>
      </c>
      <c r="P61" s="2" t="s">
        <v>617</v>
      </c>
      <c r="Q61" s="2" t="s">
        <v>51</v>
      </c>
      <c r="R61" s="3">
        <v>3</v>
      </c>
      <c r="S61" s="2" t="s">
        <v>51</v>
      </c>
      <c r="T61" s="11"/>
    </row>
    <row r="62" spans="1:20" ht="30" customHeight="1">
      <c r="A62" s="13" t="s">
        <v>627</v>
      </c>
      <c r="B62" s="13" t="s">
        <v>51</v>
      </c>
      <c r="C62" s="13" t="s">
        <v>51</v>
      </c>
      <c r="D62" s="14">
        <v>1</v>
      </c>
      <c r="E62" s="15">
        <f>공종별내역서!F783</f>
        <v>116936</v>
      </c>
      <c r="F62" s="15">
        <f t="shared" si="5"/>
        <v>116936</v>
      </c>
      <c r="G62" s="15">
        <f>공종별내역서!H783</f>
        <v>982864</v>
      </c>
      <c r="H62" s="15">
        <f t="shared" si="6"/>
        <v>982864</v>
      </c>
      <c r="I62" s="15">
        <f>공종별내역서!J783</f>
        <v>0</v>
      </c>
      <c r="J62" s="15">
        <f t="shared" si="7"/>
        <v>0</v>
      </c>
      <c r="K62" s="15">
        <f t="shared" si="8"/>
        <v>1099800</v>
      </c>
      <c r="L62" s="15">
        <f t="shared" si="9"/>
        <v>1099800</v>
      </c>
      <c r="M62" s="13" t="s">
        <v>51</v>
      </c>
      <c r="N62" s="2" t="s">
        <v>628</v>
      </c>
      <c r="O62" s="2" t="s">
        <v>51</v>
      </c>
      <c r="P62" s="2" t="s">
        <v>617</v>
      </c>
      <c r="Q62" s="2" t="s">
        <v>51</v>
      </c>
      <c r="R62" s="3">
        <v>3</v>
      </c>
      <c r="S62" s="2" t="s">
        <v>51</v>
      </c>
      <c r="T62" s="11"/>
    </row>
    <row r="63" spans="1:20" ht="30" customHeight="1">
      <c r="A63" s="13" t="s">
        <v>630</v>
      </c>
      <c r="B63" s="13" t="s">
        <v>51</v>
      </c>
      <c r="C63" s="13" t="s">
        <v>51</v>
      </c>
      <c r="D63" s="14">
        <v>1</v>
      </c>
      <c r="E63" s="15">
        <f>공종별내역서!F809</f>
        <v>7336268</v>
      </c>
      <c r="F63" s="15">
        <f t="shared" si="5"/>
        <v>7336268</v>
      </c>
      <c r="G63" s="15">
        <f>공종별내역서!H809</f>
        <v>3781326</v>
      </c>
      <c r="H63" s="15">
        <f t="shared" si="6"/>
        <v>3781326</v>
      </c>
      <c r="I63" s="15">
        <f>공종별내역서!J809</f>
        <v>122533</v>
      </c>
      <c r="J63" s="15">
        <f t="shared" si="7"/>
        <v>122533</v>
      </c>
      <c r="K63" s="15">
        <f t="shared" si="8"/>
        <v>11240127</v>
      </c>
      <c r="L63" s="15">
        <f t="shared" si="9"/>
        <v>11240127</v>
      </c>
      <c r="M63" s="13" t="s">
        <v>51</v>
      </c>
      <c r="N63" s="2" t="s">
        <v>631</v>
      </c>
      <c r="O63" s="2" t="s">
        <v>51</v>
      </c>
      <c r="P63" s="2" t="s">
        <v>617</v>
      </c>
      <c r="Q63" s="2" t="s">
        <v>51</v>
      </c>
      <c r="R63" s="3">
        <v>3</v>
      </c>
      <c r="S63" s="2" t="s">
        <v>51</v>
      </c>
      <c r="T63" s="11"/>
    </row>
    <row r="64" spans="1:20" ht="30" customHeight="1">
      <c r="A64" s="13" t="s">
        <v>637</v>
      </c>
      <c r="B64" s="13" t="s">
        <v>51</v>
      </c>
      <c r="C64" s="13" t="s">
        <v>51</v>
      </c>
      <c r="D64" s="14">
        <v>1</v>
      </c>
      <c r="E64" s="15">
        <f>공종별내역서!F835</f>
        <v>1750</v>
      </c>
      <c r="F64" s="15">
        <f t="shared" si="5"/>
        <v>1750</v>
      </c>
      <c r="G64" s="15">
        <f>공종별내역서!H835</f>
        <v>778675</v>
      </c>
      <c r="H64" s="15">
        <f t="shared" si="6"/>
        <v>778675</v>
      </c>
      <c r="I64" s="15">
        <f>공종별내역서!J835</f>
        <v>40540</v>
      </c>
      <c r="J64" s="15">
        <f t="shared" si="7"/>
        <v>40540</v>
      </c>
      <c r="K64" s="15">
        <f t="shared" si="8"/>
        <v>820965</v>
      </c>
      <c r="L64" s="15">
        <f t="shared" si="9"/>
        <v>820965</v>
      </c>
      <c r="M64" s="13" t="s">
        <v>51</v>
      </c>
      <c r="N64" s="2" t="s">
        <v>638</v>
      </c>
      <c r="O64" s="2" t="s">
        <v>51</v>
      </c>
      <c r="P64" s="2" t="s">
        <v>617</v>
      </c>
      <c r="Q64" s="2" t="s">
        <v>51</v>
      </c>
      <c r="R64" s="3">
        <v>3</v>
      </c>
      <c r="S64" s="2" t="s">
        <v>51</v>
      </c>
      <c r="T64" s="11"/>
    </row>
    <row r="65" spans="1:20" ht="30" customHeight="1">
      <c r="A65" s="13" t="s">
        <v>641</v>
      </c>
      <c r="B65" s="13" t="s">
        <v>51</v>
      </c>
      <c r="C65" s="13" t="s">
        <v>51</v>
      </c>
      <c r="D65" s="14">
        <v>1</v>
      </c>
      <c r="E65" s="15">
        <f>공종별내역서!F861</f>
        <v>2677656</v>
      </c>
      <c r="F65" s="15">
        <f t="shared" si="5"/>
        <v>2677656</v>
      </c>
      <c r="G65" s="15">
        <f>공종별내역서!H861</f>
        <v>1745051</v>
      </c>
      <c r="H65" s="15">
        <f t="shared" si="6"/>
        <v>1745051</v>
      </c>
      <c r="I65" s="15">
        <f>공종별내역서!J861</f>
        <v>54101</v>
      </c>
      <c r="J65" s="15">
        <f t="shared" si="7"/>
        <v>54101</v>
      </c>
      <c r="K65" s="15">
        <f t="shared" si="8"/>
        <v>4476808</v>
      </c>
      <c r="L65" s="15">
        <f t="shared" si="9"/>
        <v>4476808</v>
      </c>
      <c r="M65" s="13" t="s">
        <v>51</v>
      </c>
      <c r="N65" s="2" t="s">
        <v>642</v>
      </c>
      <c r="O65" s="2" t="s">
        <v>51</v>
      </c>
      <c r="P65" s="2" t="s">
        <v>617</v>
      </c>
      <c r="Q65" s="2" t="s">
        <v>51</v>
      </c>
      <c r="R65" s="3">
        <v>3</v>
      </c>
      <c r="S65" s="2" t="s">
        <v>51</v>
      </c>
      <c r="T65" s="11"/>
    </row>
    <row r="66" spans="1:20" ht="30" customHeight="1">
      <c r="A66" s="13" t="s">
        <v>666</v>
      </c>
      <c r="B66" s="13" t="s">
        <v>51</v>
      </c>
      <c r="C66" s="13" t="s">
        <v>51</v>
      </c>
      <c r="D66" s="14">
        <v>1</v>
      </c>
      <c r="E66" s="15">
        <f>공종별내역서!F887</f>
        <v>3223719</v>
      </c>
      <c r="F66" s="15">
        <f t="shared" si="5"/>
        <v>3223719</v>
      </c>
      <c r="G66" s="15">
        <f>공종별내역서!H887</f>
        <v>831506</v>
      </c>
      <c r="H66" s="15">
        <f t="shared" si="6"/>
        <v>831506</v>
      </c>
      <c r="I66" s="15">
        <f>공종별내역서!J887</f>
        <v>0</v>
      </c>
      <c r="J66" s="15">
        <f t="shared" si="7"/>
        <v>0</v>
      </c>
      <c r="K66" s="15">
        <f t="shared" si="8"/>
        <v>4055225</v>
      </c>
      <c r="L66" s="15">
        <f t="shared" si="9"/>
        <v>4055225</v>
      </c>
      <c r="M66" s="13" t="s">
        <v>51</v>
      </c>
      <c r="N66" s="2" t="s">
        <v>667</v>
      </c>
      <c r="O66" s="2" t="s">
        <v>51</v>
      </c>
      <c r="P66" s="2" t="s">
        <v>617</v>
      </c>
      <c r="Q66" s="2" t="s">
        <v>51</v>
      </c>
      <c r="R66" s="3">
        <v>3</v>
      </c>
      <c r="S66" s="2" t="s">
        <v>51</v>
      </c>
      <c r="T66" s="11"/>
    </row>
    <row r="67" spans="1:20" ht="30" customHeight="1">
      <c r="A67" s="13" t="s">
        <v>685</v>
      </c>
      <c r="B67" s="13" t="s">
        <v>51</v>
      </c>
      <c r="C67" s="13" t="s">
        <v>51</v>
      </c>
      <c r="D67" s="14">
        <v>1</v>
      </c>
      <c r="E67" s="15">
        <f>공종별내역서!F913</f>
        <v>1322043</v>
      </c>
      <c r="F67" s="15">
        <f t="shared" si="5"/>
        <v>1322043</v>
      </c>
      <c r="G67" s="15">
        <f>공종별내역서!H913</f>
        <v>14439375</v>
      </c>
      <c r="H67" s="15">
        <f t="shared" si="6"/>
        <v>14439375</v>
      </c>
      <c r="I67" s="15">
        <f>공종별내역서!J913</f>
        <v>0</v>
      </c>
      <c r="J67" s="15">
        <f t="shared" si="7"/>
        <v>0</v>
      </c>
      <c r="K67" s="15">
        <f t="shared" si="8"/>
        <v>15761418</v>
      </c>
      <c r="L67" s="15">
        <f t="shared" si="9"/>
        <v>15761418</v>
      </c>
      <c r="M67" s="13" t="s">
        <v>51</v>
      </c>
      <c r="N67" s="2" t="s">
        <v>686</v>
      </c>
      <c r="O67" s="2" t="s">
        <v>51</v>
      </c>
      <c r="P67" s="2" t="s">
        <v>617</v>
      </c>
      <c r="Q67" s="2" t="s">
        <v>51</v>
      </c>
      <c r="R67" s="3">
        <v>3</v>
      </c>
      <c r="S67" s="2" t="s">
        <v>51</v>
      </c>
      <c r="T67" s="11"/>
    </row>
    <row r="68" spans="1:20" ht="30" customHeight="1">
      <c r="A68" s="13" t="s">
        <v>692</v>
      </c>
      <c r="B68" s="13" t="s">
        <v>51</v>
      </c>
      <c r="C68" s="13" t="s">
        <v>51</v>
      </c>
      <c r="D68" s="14">
        <v>1</v>
      </c>
      <c r="E68" s="15">
        <f>공종별내역서!F939</f>
        <v>32524477</v>
      </c>
      <c r="F68" s="15">
        <f t="shared" si="5"/>
        <v>32524477</v>
      </c>
      <c r="G68" s="15">
        <f>공종별내역서!H939</f>
        <v>35044733</v>
      </c>
      <c r="H68" s="15">
        <f t="shared" si="6"/>
        <v>35044733</v>
      </c>
      <c r="I68" s="15">
        <f>공종별내역서!J939</f>
        <v>495522</v>
      </c>
      <c r="J68" s="15">
        <f t="shared" si="7"/>
        <v>495522</v>
      </c>
      <c r="K68" s="15">
        <f t="shared" si="8"/>
        <v>68064732</v>
      </c>
      <c r="L68" s="15">
        <f t="shared" si="9"/>
        <v>68064732</v>
      </c>
      <c r="M68" s="13" t="s">
        <v>51</v>
      </c>
      <c r="N68" s="2" t="s">
        <v>693</v>
      </c>
      <c r="O68" s="2" t="s">
        <v>51</v>
      </c>
      <c r="P68" s="2" t="s">
        <v>617</v>
      </c>
      <c r="Q68" s="2" t="s">
        <v>51</v>
      </c>
      <c r="R68" s="3">
        <v>3</v>
      </c>
      <c r="S68" s="2" t="s">
        <v>51</v>
      </c>
      <c r="T68" s="11"/>
    </row>
    <row r="69" spans="1:20" ht="30" customHeight="1">
      <c r="A69" s="13" t="s">
        <v>716</v>
      </c>
      <c r="B69" s="13" t="s">
        <v>51</v>
      </c>
      <c r="C69" s="13" t="s">
        <v>51</v>
      </c>
      <c r="D69" s="14">
        <v>1</v>
      </c>
      <c r="E69" s="15">
        <f>공종별내역서!F965</f>
        <v>12255</v>
      </c>
      <c r="F69" s="15">
        <f t="shared" si="5"/>
        <v>12255</v>
      </c>
      <c r="G69" s="15">
        <f>공종별내역서!H965</f>
        <v>10617826</v>
      </c>
      <c r="H69" s="15">
        <f t="shared" si="6"/>
        <v>10617826</v>
      </c>
      <c r="I69" s="15">
        <f>공종별내역서!J965</f>
        <v>673248</v>
      </c>
      <c r="J69" s="15">
        <f t="shared" si="7"/>
        <v>673248</v>
      </c>
      <c r="K69" s="15">
        <f t="shared" si="8"/>
        <v>11303329</v>
      </c>
      <c r="L69" s="15">
        <f t="shared" si="9"/>
        <v>11303329</v>
      </c>
      <c r="M69" s="13" t="s">
        <v>51</v>
      </c>
      <c r="N69" s="2" t="s">
        <v>717</v>
      </c>
      <c r="O69" s="2" t="s">
        <v>51</v>
      </c>
      <c r="P69" s="2" t="s">
        <v>617</v>
      </c>
      <c r="Q69" s="2" t="s">
        <v>51</v>
      </c>
      <c r="R69" s="3">
        <v>3</v>
      </c>
      <c r="S69" s="2" t="s">
        <v>51</v>
      </c>
      <c r="T69" s="11"/>
    </row>
    <row r="70" spans="1:20" ht="30" customHeight="1">
      <c r="A70" s="13" t="s">
        <v>728</v>
      </c>
      <c r="B70" s="13" t="s">
        <v>51</v>
      </c>
      <c r="C70" s="13" t="s">
        <v>51</v>
      </c>
      <c r="D70" s="14">
        <v>1</v>
      </c>
      <c r="E70" s="15">
        <f>공종별내역서!F991</f>
        <v>37086</v>
      </c>
      <c r="F70" s="15">
        <f t="shared" si="5"/>
        <v>37086</v>
      </c>
      <c r="G70" s="15">
        <f>공종별내역서!H991</f>
        <v>0</v>
      </c>
      <c r="H70" s="15">
        <f t="shared" si="6"/>
        <v>0</v>
      </c>
      <c r="I70" s="15">
        <f>공종별내역서!J991</f>
        <v>10440</v>
      </c>
      <c r="J70" s="15">
        <f t="shared" si="7"/>
        <v>10440</v>
      </c>
      <c r="K70" s="15">
        <f t="shared" si="8"/>
        <v>47526</v>
      </c>
      <c r="L70" s="15">
        <f t="shared" si="9"/>
        <v>47526</v>
      </c>
      <c r="M70" s="13" t="s">
        <v>51</v>
      </c>
      <c r="N70" s="2" t="s">
        <v>729</v>
      </c>
      <c r="O70" s="2" t="s">
        <v>51</v>
      </c>
      <c r="P70" s="2" t="s">
        <v>617</v>
      </c>
      <c r="Q70" s="2" t="s">
        <v>51</v>
      </c>
      <c r="R70" s="3">
        <v>3</v>
      </c>
      <c r="S70" s="2" t="s">
        <v>51</v>
      </c>
      <c r="T70" s="11"/>
    </row>
    <row r="71" spans="1:20" ht="30" customHeight="1">
      <c r="A71" s="52"/>
      <c r="B71" s="52"/>
      <c r="C71" s="52"/>
      <c r="D71" s="53"/>
      <c r="E71" s="54"/>
      <c r="F71" s="54"/>
      <c r="G71" s="54"/>
      <c r="H71" s="54"/>
      <c r="I71" s="54"/>
      <c r="J71" s="54"/>
      <c r="K71" s="54"/>
      <c r="L71" s="54"/>
      <c r="M71" s="52"/>
      <c r="N71" s="2"/>
      <c r="O71" s="2"/>
      <c r="P71" s="2"/>
      <c r="Q71" s="2"/>
      <c r="R71" s="3"/>
      <c r="S71" s="2"/>
      <c r="T71" s="11"/>
    </row>
    <row r="72" spans="1:20" ht="30" customHeight="1">
      <c r="A72" s="13" t="s">
        <v>2559</v>
      </c>
      <c r="B72" s="14"/>
      <c r="C72" s="14"/>
      <c r="D72" s="14"/>
      <c r="E72" s="14"/>
      <c r="F72" s="15">
        <f>SUM(F60:F71)</f>
        <v>48470005</v>
      </c>
      <c r="G72" s="14"/>
      <c r="H72" s="15">
        <f>SUM(H60:H71)</f>
        <v>71994012</v>
      </c>
      <c r="I72" s="14"/>
      <c r="J72" s="15">
        <f>SUM(J60:J71)</f>
        <v>1409264</v>
      </c>
      <c r="K72" s="14"/>
      <c r="L72" s="15">
        <f>F72+H72+J72</f>
        <v>121873281</v>
      </c>
      <c r="M72" s="14"/>
      <c r="T72" s="10"/>
    </row>
    <row r="73" spans="1:20" ht="30" customHeight="1">
      <c r="A73" s="52"/>
      <c r="B73" s="52"/>
      <c r="C73" s="52"/>
      <c r="D73" s="53"/>
      <c r="E73" s="54"/>
      <c r="F73" s="54"/>
      <c r="G73" s="54"/>
      <c r="H73" s="54"/>
      <c r="I73" s="54"/>
      <c r="J73" s="54"/>
      <c r="K73" s="54"/>
      <c r="L73" s="54"/>
      <c r="M73" s="52"/>
      <c r="N73" s="2"/>
      <c r="O73" s="2"/>
      <c r="P73" s="2"/>
      <c r="Q73" s="2"/>
      <c r="R73" s="3"/>
      <c r="S73" s="2"/>
      <c r="T73" s="11"/>
    </row>
    <row r="74" spans="1:20" ht="30" customHeight="1">
      <c r="A74" s="13" t="s">
        <v>732</v>
      </c>
      <c r="B74" s="13" t="s">
        <v>51</v>
      </c>
      <c r="C74" s="13" t="s">
        <v>51</v>
      </c>
      <c r="D74" s="14"/>
      <c r="E74" s="15"/>
      <c r="F74" s="15"/>
      <c r="G74" s="15"/>
      <c r="H74" s="15"/>
      <c r="I74" s="15"/>
      <c r="J74" s="15"/>
      <c r="K74" s="15"/>
      <c r="L74" s="15"/>
      <c r="M74" s="13" t="s">
        <v>51</v>
      </c>
      <c r="N74" s="2" t="s">
        <v>733</v>
      </c>
      <c r="O74" s="2" t="s">
        <v>51</v>
      </c>
      <c r="P74" s="2" t="s">
        <v>51</v>
      </c>
      <c r="Q74" s="2" t="s">
        <v>379</v>
      </c>
      <c r="R74" s="3">
        <v>2</v>
      </c>
      <c r="S74" s="2" t="s">
        <v>51</v>
      </c>
      <c r="T74" s="11">
        <f>L74*1</f>
        <v>0</v>
      </c>
    </row>
    <row r="75" spans="1:20" ht="30" customHeight="1">
      <c r="A75" s="13" t="s">
        <v>734</v>
      </c>
      <c r="B75" s="13" t="s">
        <v>51</v>
      </c>
      <c r="C75" s="13" t="s">
        <v>51</v>
      </c>
      <c r="D75" s="14">
        <v>1</v>
      </c>
      <c r="E75" s="15">
        <f>공종별내역서!F1017</f>
        <v>0</v>
      </c>
      <c r="F75" s="15">
        <f t="shared" si="5"/>
        <v>0</v>
      </c>
      <c r="G75" s="15">
        <f>공종별내역서!H1017</f>
        <v>0</v>
      </c>
      <c r="H75" s="15">
        <f t="shared" si="6"/>
        <v>0</v>
      </c>
      <c r="I75" s="15">
        <f>공종별내역서!J1017</f>
        <v>2725565</v>
      </c>
      <c r="J75" s="15">
        <f t="shared" si="7"/>
        <v>2725565</v>
      </c>
      <c r="K75" s="15">
        <f t="shared" si="8"/>
        <v>2725565</v>
      </c>
      <c r="L75" s="15">
        <f t="shared" si="9"/>
        <v>2725565</v>
      </c>
      <c r="M75" s="13" t="s">
        <v>51</v>
      </c>
      <c r="N75" s="2" t="s">
        <v>735</v>
      </c>
      <c r="O75" s="2" t="s">
        <v>51</v>
      </c>
      <c r="P75" s="2" t="s">
        <v>733</v>
      </c>
      <c r="Q75" s="2" t="s">
        <v>51</v>
      </c>
      <c r="R75" s="3">
        <v>3</v>
      </c>
      <c r="S75" s="2" t="s">
        <v>51</v>
      </c>
      <c r="T75" s="11"/>
    </row>
    <row r="76" spans="1:20" ht="30" customHeight="1">
      <c r="A76" s="52"/>
      <c r="B76" s="52"/>
      <c r="C76" s="52"/>
      <c r="D76" s="53"/>
      <c r="E76" s="54"/>
      <c r="F76" s="54"/>
      <c r="G76" s="54"/>
      <c r="H76" s="54"/>
      <c r="I76" s="54"/>
      <c r="J76" s="54"/>
      <c r="K76" s="54"/>
      <c r="L76" s="54"/>
      <c r="M76" s="52"/>
      <c r="N76" s="2"/>
      <c r="O76" s="2"/>
      <c r="P76" s="2"/>
      <c r="Q76" s="2"/>
      <c r="R76" s="3"/>
      <c r="S76" s="2"/>
      <c r="T76" s="11"/>
    </row>
    <row r="77" spans="1:20" ht="30" customHeight="1">
      <c r="A77" s="13" t="s">
        <v>2559</v>
      </c>
      <c r="B77" s="14"/>
      <c r="C77" s="14"/>
      <c r="D77" s="14"/>
      <c r="E77" s="14"/>
      <c r="F77" s="15">
        <f>SUM(F75:F76)</f>
        <v>0</v>
      </c>
      <c r="G77" s="14"/>
      <c r="H77" s="15">
        <f>SUM(H75:H76)</f>
        <v>0</v>
      </c>
      <c r="I77" s="14"/>
      <c r="J77" s="15">
        <f>SUM(J75:J76)</f>
        <v>2725565</v>
      </c>
      <c r="K77" s="14"/>
      <c r="L77" s="15">
        <f>F77+H77+J77</f>
        <v>2725565</v>
      </c>
      <c r="M77" s="14"/>
      <c r="T77" s="10"/>
    </row>
    <row r="78" spans="1:20" ht="30" customHeight="1">
      <c r="A78" s="52"/>
      <c r="B78" s="52"/>
      <c r="C78" s="52"/>
      <c r="D78" s="53"/>
      <c r="E78" s="54"/>
      <c r="F78" s="54"/>
      <c r="G78" s="54"/>
      <c r="H78" s="54"/>
      <c r="I78" s="54"/>
      <c r="J78" s="54"/>
      <c r="K78" s="54"/>
      <c r="L78" s="54"/>
      <c r="M78" s="52"/>
      <c r="N78" s="2"/>
      <c r="O78" s="2"/>
      <c r="P78" s="2"/>
      <c r="Q78" s="2"/>
      <c r="R78" s="3"/>
      <c r="S78" s="2"/>
      <c r="T78" s="11"/>
    </row>
    <row r="79" spans="1:20" ht="30" customHeight="1">
      <c r="A79" s="13" t="s">
        <v>744</v>
      </c>
      <c r="B79" s="13" t="s">
        <v>51</v>
      </c>
      <c r="C79" s="13" t="s">
        <v>51</v>
      </c>
      <c r="D79" s="14"/>
      <c r="E79" s="15"/>
      <c r="F79" s="15"/>
      <c r="G79" s="15"/>
      <c r="H79" s="15"/>
      <c r="I79" s="15"/>
      <c r="J79" s="15"/>
      <c r="K79" s="15"/>
      <c r="L79" s="15"/>
      <c r="M79" s="13" t="s">
        <v>51</v>
      </c>
      <c r="N79" s="2" t="s">
        <v>745</v>
      </c>
      <c r="O79" s="2" t="s">
        <v>51</v>
      </c>
      <c r="P79" s="2" t="s">
        <v>51</v>
      </c>
      <c r="Q79" s="2" t="s">
        <v>423</v>
      </c>
      <c r="R79" s="3">
        <v>2</v>
      </c>
      <c r="S79" s="2" t="s">
        <v>51</v>
      </c>
      <c r="T79" s="11">
        <f>L79*1</f>
        <v>0</v>
      </c>
    </row>
    <row r="80" spans="1:20" ht="30" customHeight="1">
      <c r="A80" s="13" t="s">
        <v>746</v>
      </c>
      <c r="B80" s="13" t="s">
        <v>51</v>
      </c>
      <c r="C80" s="13" t="s">
        <v>51</v>
      </c>
      <c r="D80" s="14">
        <v>1</v>
      </c>
      <c r="E80" s="15">
        <f>공종별내역서!F1043</f>
        <v>-759760</v>
      </c>
      <c r="F80" s="15">
        <f t="shared" si="5"/>
        <v>-759760</v>
      </c>
      <c r="G80" s="15">
        <f>공종별내역서!H1043</f>
        <v>0</v>
      </c>
      <c r="H80" s="15">
        <f t="shared" si="6"/>
        <v>0</v>
      </c>
      <c r="I80" s="15">
        <f>공종별내역서!J1043</f>
        <v>0</v>
      </c>
      <c r="J80" s="15">
        <f t="shared" si="7"/>
        <v>0</v>
      </c>
      <c r="K80" s="15">
        <f t="shared" si="8"/>
        <v>-759760</v>
      </c>
      <c r="L80" s="15">
        <f t="shared" si="9"/>
        <v>-759760</v>
      </c>
      <c r="M80" s="13" t="s">
        <v>51</v>
      </c>
      <c r="N80" s="2" t="s">
        <v>747</v>
      </c>
      <c r="O80" s="2" t="s">
        <v>51</v>
      </c>
      <c r="P80" s="2" t="s">
        <v>745</v>
      </c>
      <c r="Q80" s="2" t="s">
        <v>51</v>
      </c>
      <c r="R80" s="3">
        <v>3</v>
      </c>
      <c r="S80" s="2" t="s">
        <v>51</v>
      </c>
      <c r="T80" s="11"/>
    </row>
    <row r="81" spans="1:20" ht="30" customHeight="1">
      <c r="A81" s="52"/>
      <c r="B81" s="52"/>
      <c r="C81" s="52"/>
      <c r="D81" s="53"/>
      <c r="E81" s="54"/>
      <c r="F81" s="54"/>
      <c r="G81" s="54"/>
      <c r="H81" s="54"/>
      <c r="I81" s="54"/>
      <c r="J81" s="54"/>
      <c r="K81" s="54"/>
      <c r="L81" s="54"/>
      <c r="M81" s="52"/>
      <c r="N81" s="2"/>
      <c r="O81" s="2"/>
      <c r="P81" s="2"/>
      <c r="Q81" s="2"/>
      <c r="R81" s="3"/>
      <c r="S81" s="2"/>
      <c r="T81" s="11"/>
    </row>
    <row r="82" spans="1:20" ht="30" customHeight="1">
      <c r="A82" s="13" t="s">
        <v>2559</v>
      </c>
      <c r="B82" s="14"/>
      <c r="C82" s="14"/>
      <c r="D82" s="14"/>
      <c r="E82" s="14"/>
      <c r="F82" s="15">
        <f>SUM(F80:F81)</f>
        <v>-759760</v>
      </c>
      <c r="G82" s="14"/>
      <c r="H82" s="15">
        <f>SUM(H80:H81)</f>
        <v>0</v>
      </c>
      <c r="I82" s="14"/>
      <c r="J82" s="15">
        <f>SUM(J80:J81)</f>
        <v>0</v>
      </c>
      <c r="K82" s="14"/>
      <c r="L82" s="15">
        <f>F82+H82+J82</f>
        <v>-759760</v>
      </c>
      <c r="M82" s="14"/>
      <c r="T82" s="10"/>
    </row>
    <row r="83" spans="1:20" ht="30" customHeight="1">
      <c r="A83" s="52"/>
      <c r="B83" s="52"/>
      <c r="C83" s="52"/>
      <c r="D83" s="53"/>
      <c r="E83" s="54"/>
      <c r="F83" s="54"/>
      <c r="G83" s="54"/>
      <c r="H83" s="54"/>
      <c r="I83" s="54"/>
      <c r="J83" s="54"/>
      <c r="K83" s="54"/>
      <c r="L83" s="54"/>
      <c r="M83" s="52"/>
      <c r="N83" s="2"/>
      <c r="O83" s="2"/>
      <c r="P83" s="2"/>
      <c r="Q83" s="2"/>
      <c r="R83" s="3"/>
      <c r="S83" s="2"/>
      <c r="T83" s="11"/>
    </row>
    <row r="84" spans="1:20" ht="30" customHeight="1">
      <c r="A84" s="52"/>
      <c r="B84" s="52"/>
      <c r="C84" s="52"/>
      <c r="D84" s="53"/>
      <c r="E84" s="54"/>
      <c r="F84" s="54"/>
      <c r="G84" s="54"/>
      <c r="H84" s="54"/>
      <c r="I84" s="54"/>
      <c r="J84" s="54"/>
      <c r="K84" s="54"/>
      <c r="L84" s="54"/>
      <c r="M84" s="52"/>
      <c r="N84" s="2"/>
      <c r="O84" s="2"/>
      <c r="P84" s="2"/>
      <c r="Q84" s="2"/>
      <c r="R84" s="3"/>
      <c r="S84" s="2"/>
      <c r="T84" s="11"/>
    </row>
    <row r="85" spans="1:20" ht="30" customHeight="1">
      <c r="A85" s="13" t="s">
        <v>75</v>
      </c>
      <c r="B85" s="14"/>
      <c r="C85" s="14"/>
      <c r="D85" s="14"/>
      <c r="E85" s="14"/>
      <c r="F85" s="15">
        <f>F72+F77+F82</f>
        <v>47710245</v>
      </c>
      <c r="G85" s="14"/>
      <c r="H85" s="15">
        <f>H72+H77+H82</f>
        <v>71994012</v>
      </c>
      <c r="I85" s="14"/>
      <c r="J85" s="15">
        <f>J72+J77+J82</f>
        <v>4134829</v>
      </c>
      <c r="K85" s="14"/>
      <c r="L85" s="15">
        <f>F85+H85+J85</f>
        <v>123839086</v>
      </c>
      <c r="M85" s="14"/>
      <c r="T85" s="10"/>
    </row>
    <row r="86" spans="1:20" ht="30" customHeight="1">
      <c r="A86" s="13" t="s">
        <v>750</v>
      </c>
      <c r="B86" s="13" t="s">
        <v>51</v>
      </c>
      <c r="C86" s="13" t="s">
        <v>51</v>
      </c>
      <c r="D86" s="14"/>
      <c r="E86" s="15"/>
      <c r="F86" s="15"/>
      <c r="G86" s="15"/>
      <c r="H86" s="15"/>
      <c r="I86" s="15"/>
      <c r="J86" s="15"/>
      <c r="K86" s="15"/>
      <c r="L86" s="15"/>
      <c r="M86" s="13" t="s">
        <v>51</v>
      </c>
      <c r="N86" s="2" t="s">
        <v>751</v>
      </c>
      <c r="O86" s="2" t="s">
        <v>51</v>
      </c>
      <c r="P86" s="2" t="s">
        <v>52</v>
      </c>
      <c r="Q86" s="2" t="s">
        <v>51</v>
      </c>
      <c r="R86" s="3">
        <v>2</v>
      </c>
      <c r="S86" s="2" t="s">
        <v>51</v>
      </c>
      <c r="T86" s="11"/>
    </row>
    <row r="87" spans="1:20" ht="30" customHeight="1">
      <c r="A87" s="13" t="s">
        <v>752</v>
      </c>
      <c r="B87" s="13" t="s">
        <v>51</v>
      </c>
      <c r="C87" s="13" t="s">
        <v>51</v>
      </c>
      <c r="D87" s="14">
        <v>1</v>
      </c>
      <c r="E87" s="15">
        <f>공종별내역서!F1069</f>
        <v>44127</v>
      </c>
      <c r="F87" s="15">
        <f t="shared" si="5"/>
        <v>44127</v>
      </c>
      <c r="G87" s="15">
        <f>공종별내역서!H1069</f>
        <v>3087508</v>
      </c>
      <c r="H87" s="15">
        <f t="shared" si="6"/>
        <v>3087508</v>
      </c>
      <c r="I87" s="15">
        <f>공종별내역서!J1069</f>
        <v>0</v>
      </c>
      <c r="J87" s="15">
        <f t="shared" si="7"/>
        <v>0</v>
      </c>
      <c r="K87" s="15">
        <f t="shared" si="8"/>
        <v>3131635</v>
      </c>
      <c r="L87" s="15">
        <f t="shared" si="9"/>
        <v>3131635</v>
      </c>
      <c r="M87" s="13" t="s">
        <v>51</v>
      </c>
      <c r="N87" s="2" t="s">
        <v>753</v>
      </c>
      <c r="O87" s="2" t="s">
        <v>51</v>
      </c>
      <c r="P87" s="2" t="s">
        <v>751</v>
      </c>
      <c r="Q87" s="2" t="s">
        <v>51</v>
      </c>
      <c r="R87" s="3">
        <v>3</v>
      </c>
      <c r="S87" s="2" t="s">
        <v>51</v>
      </c>
      <c r="T87" s="11"/>
    </row>
    <row r="88" spans="1:20" ht="30" customHeight="1">
      <c r="A88" s="13" t="s">
        <v>757</v>
      </c>
      <c r="B88" s="13" t="s">
        <v>51</v>
      </c>
      <c r="C88" s="13" t="s">
        <v>51</v>
      </c>
      <c r="D88" s="14">
        <v>1</v>
      </c>
      <c r="E88" s="15">
        <f>공종별내역서!F1095</f>
        <v>1173688</v>
      </c>
      <c r="F88" s="15">
        <f t="shared" si="5"/>
        <v>1173688</v>
      </c>
      <c r="G88" s="15">
        <f>공종별내역서!H1095</f>
        <v>480400</v>
      </c>
      <c r="H88" s="15">
        <f t="shared" si="6"/>
        <v>480400</v>
      </c>
      <c r="I88" s="15">
        <f>공종별내역서!J1095</f>
        <v>12880</v>
      </c>
      <c r="J88" s="15">
        <f t="shared" si="7"/>
        <v>12880</v>
      </c>
      <c r="K88" s="15">
        <f t="shared" si="8"/>
        <v>1666968</v>
      </c>
      <c r="L88" s="15">
        <f t="shared" si="9"/>
        <v>1666968</v>
      </c>
      <c r="M88" s="13" t="s">
        <v>51</v>
      </c>
      <c r="N88" s="2" t="s">
        <v>758</v>
      </c>
      <c r="O88" s="2" t="s">
        <v>51</v>
      </c>
      <c r="P88" s="2" t="s">
        <v>751</v>
      </c>
      <c r="Q88" s="2" t="s">
        <v>51</v>
      </c>
      <c r="R88" s="3">
        <v>3</v>
      </c>
      <c r="S88" s="2" t="s">
        <v>51</v>
      </c>
      <c r="T88" s="11"/>
    </row>
    <row r="89" spans="1:20" ht="30" customHeight="1">
      <c r="A89" s="13" t="s">
        <v>761</v>
      </c>
      <c r="B89" s="13" t="s">
        <v>51</v>
      </c>
      <c r="C89" s="13" t="s">
        <v>51</v>
      </c>
      <c r="D89" s="14">
        <v>1</v>
      </c>
      <c r="E89" s="15">
        <f>공종별내역서!F1121</f>
        <v>131242</v>
      </c>
      <c r="F89" s="15">
        <f t="shared" si="5"/>
        <v>131242</v>
      </c>
      <c r="G89" s="15">
        <f>공종별내역서!H1121</f>
        <v>1103108</v>
      </c>
      <c r="H89" s="15">
        <f t="shared" si="6"/>
        <v>1103108</v>
      </c>
      <c r="I89" s="15">
        <f>공종별내역서!J1121</f>
        <v>0</v>
      </c>
      <c r="J89" s="15">
        <f t="shared" si="7"/>
        <v>0</v>
      </c>
      <c r="K89" s="15">
        <f t="shared" si="8"/>
        <v>1234350</v>
      </c>
      <c r="L89" s="15">
        <f t="shared" si="9"/>
        <v>1234350</v>
      </c>
      <c r="M89" s="13" t="s">
        <v>51</v>
      </c>
      <c r="N89" s="2" t="s">
        <v>762</v>
      </c>
      <c r="O89" s="2" t="s">
        <v>51</v>
      </c>
      <c r="P89" s="2" t="s">
        <v>751</v>
      </c>
      <c r="Q89" s="2" t="s">
        <v>51</v>
      </c>
      <c r="R89" s="3">
        <v>3</v>
      </c>
      <c r="S89" s="2" t="s">
        <v>51</v>
      </c>
      <c r="T89" s="11"/>
    </row>
    <row r="90" spans="1:20" ht="30" customHeight="1">
      <c r="A90" s="13" t="s">
        <v>764</v>
      </c>
      <c r="B90" s="13" t="s">
        <v>51</v>
      </c>
      <c r="C90" s="13" t="s">
        <v>51</v>
      </c>
      <c r="D90" s="14">
        <v>1</v>
      </c>
      <c r="E90" s="15">
        <f>공종별내역서!F1147</f>
        <v>7370995</v>
      </c>
      <c r="F90" s="15">
        <f t="shared" si="5"/>
        <v>7370995</v>
      </c>
      <c r="G90" s="15">
        <f>공종별내역서!H1147</f>
        <v>4262960</v>
      </c>
      <c r="H90" s="15">
        <f t="shared" si="6"/>
        <v>4262960</v>
      </c>
      <c r="I90" s="15">
        <f>공종별내역서!J1147</f>
        <v>139775</v>
      </c>
      <c r="J90" s="15">
        <f t="shared" si="7"/>
        <v>139775</v>
      </c>
      <c r="K90" s="15">
        <f t="shared" si="8"/>
        <v>11773730</v>
      </c>
      <c r="L90" s="15">
        <f t="shared" si="9"/>
        <v>11773730</v>
      </c>
      <c r="M90" s="13" t="s">
        <v>51</v>
      </c>
      <c r="N90" s="2" t="s">
        <v>765</v>
      </c>
      <c r="O90" s="2" t="s">
        <v>51</v>
      </c>
      <c r="P90" s="2" t="s">
        <v>751</v>
      </c>
      <c r="Q90" s="2" t="s">
        <v>51</v>
      </c>
      <c r="R90" s="3">
        <v>3</v>
      </c>
      <c r="S90" s="2" t="s">
        <v>51</v>
      </c>
      <c r="T90" s="11"/>
    </row>
    <row r="91" spans="1:20" ht="30" customHeight="1">
      <c r="A91" s="13" t="s">
        <v>771</v>
      </c>
      <c r="B91" s="13" t="s">
        <v>51</v>
      </c>
      <c r="C91" s="13" t="s">
        <v>51</v>
      </c>
      <c r="D91" s="14">
        <v>1</v>
      </c>
      <c r="E91" s="15">
        <f>공종별내역서!F1173</f>
        <v>1450</v>
      </c>
      <c r="F91" s="15">
        <f t="shared" si="5"/>
        <v>1450</v>
      </c>
      <c r="G91" s="15">
        <f>공종별내역서!H1173</f>
        <v>703225</v>
      </c>
      <c r="H91" s="15">
        <f t="shared" si="6"/>
        <v>703225</v>
      </c>
      <c r="I91" s="15">
        <f>공종별내역서!J1173</f>
        <v>38728</v>
      </c>
      <c r="J91" s="15">
        <f t="shared" si="7"/>
        <v>38728</v>
      </c>
      <c r="K91" s="15">
        <f t="shared" si="8"/>
        <v>743403</v>
      </c>
      <c r="L91" s="15">
        <f t="shared" si="9"/>
        <v>743403</v>
      </c>
      <c r="M91" s="13" t="s">
        <v>51</v>
      </c>
      <c r="N91" s="2" t="s">
        <v>772</v>
      </c>
      <c r="O91" s="2" t="s">
        <v>51</v>
      </c>
      <c r="P91" s="2" t="s">
        <v>751</v>
      </c>
      <c r="Q91" s="2" t="s">
        <v>51</v>
      </c>
      <c r="R91" s="3">
        <v>3</v>
      </c>
      <c r="S91" s="2" t="s">
        <v>51</v>
      </c>
      <c r="T91" s="11"/>
    </row>
    <row r="92" spans="1:20" ht="30" customHeight="1">
      <c r="A92" s="13" t="s">
        <v>775</v>
      </c>
      <c r="B92" s="13" t="s">
        <v>51</v>
      </c>
      <c r="C92" s="13" t="s">
        <v>51</v>
      </c>
      <c r="D92" s="14">
        <v>1</v>
      </c>
      <c r="E92" s="15">
        <f>공종별내역서!F1199</f>
        <v>3206609</v>
      </c>
      <c r="F92" s="15">
        <f t="shared" si="5"/>
        <v>3206609</v>
      </c>
      <c r="G92" s="15">
        <f>공종별내역서!H1199</f>
        <v>2069080</v>
      </c>
      <c r="H92" s="15">
        <f t="shared" si="6"/>
        <v>2069080</v>
      </c>
      <c r="I92" s="15">
        <f>공종별내역서!J1199</f>
        <v>64930</v>
      </c>
      <c r="J92" s="15">
        <f t="shared" si="7"/>
        <v>64930</v>
      </c>
      <c r="K92" s="15">
        <f t="shared" si="8"/>
        <v>5340619</v>
      </c>
      <c r="L92" s="15">
        <f t="shared" si="9"/>
        <v>5340619</v>
      </c>
      <c r="M92" s="13" t="s">
        <v>51</v>
      </c>
      <c r="N92" s="2" t="s">
        <v>776</v>
      </c>
      <c r="O92" s="2" t="s">
        <v>51</v>
      </c>
      <c r="P92" s="2" t="s">
        <v>751</v>
      </c>
      <c r="Q92" s="2" t="s">
        <v>51</v>
      </c>
      <c r="R92" s="3">
        <v>3</v>
      </c>
      <c r="S92" s="2" t="s">
        <v>51</v>
      </c>
      <c r="T92" s="11"/>
    </row>
    <row r="93" spans="1:20" ht="30" customHeight="1">
      <c r="A93" s="13" t="s">
        <v>808</v>
      </c>
      <c r="B93" s="13" t="s">
        <v>51</v>
      </c>
      <c r="C93" s="13" t="s">
        <v>51</v>
      </c>
      <c r="D93" s="14">
        <v>1</v>
      </c>
      <c r="E93" s="15">
        <f>공종별내역서!F1225</f>
        <v>5141516</v>
      </c>
      <c r="F93" s="15">
        <f t="shared" si="5"/>
        <v>5141516</v>
      </c>
      <c r="G93" s="15">
        <f>공종별내역서!H1225</f>
        <v>1237068</v>
      </c>
      <c r="H93" s="15">
        <f t="shared" si="6"/>
        <v>1237068</v>
      </c>
      <c r="I93" s="15">
        <f>공종별내역서!J1225</f>
        <v>0</v>
      </c>
      <c r="J93" s="15">
        <f t="shared" si="7"/>
        <v>0</v>
      </c>
      <c r="K93" s="15">
        <f t="shared" si="8"/>
        <v>6378584</v>
      </c>
      <c r="L93" s="15">
        <f t="shared" si="9"/>
        <v>6378584</v>
      </c>
      <c r="M93" s="13" t="s">
        <v>51</v>
      </c>
      <c r="N93" s="2" t="s">
        <v>809</v>
      </c>
      <c r="O93" s="2" t="s">
        <v>51</v>
      </c>
      <c r="P93" s="2" t="s">
        <v>751</v>
      </c>
      <c r="Q93" s="2" t="s">
        <v>51</v>
      </c>
      <c r="R93" s="3">
        <v>3</v>
      </c>
      <c r="S93" s="2" t="s">
        <v>51</v>
      </c>
      <c r="T93" s="11"/>
    </row>
    <row r="94" spans="1:20" ht="30" customHeight="1">
      <c r="A94" s="13" t="s">
        <v>815</v>
      </c>
      <c r="B94" s="13" t="s">
        <v>51</v>
      </c>
      <c r="C94" s="13" t="s">
        <v>51</v>
      </c>
      <c r="D94" s="14">
        <v>1</v>
      </c>
      <c r="E94" s="15">
        <f>공종별내역서!F1251</f>
        <v>1148540</v>
      </c>
      <c r="F94" s="15">
        <f t="shared" si="5"/>
        <v>1148540</v>
      </c>
      <c r="G94" s="15">
        <f>공종별내역서!H1251</f>
        <v>12487352</v>
      </c>
      <c r="H94" s="15">
        <f t="shared" si="6"/>
        <v>12487352</v>
      </c>
      <c r="I94" s="15">
        <f>공종별내역서!J1251</f>
        <v>0</v>
      </c>
      <c r="J94" s="15">
        <f t="shared" si="7"/>
        <v>0</v>
      </c>
      <c r="K94" s="15">
        <f t="shared" si="8"/>
        <v>13635892</v>
      </c>
      <c r="L94" s="15">
        <f t="shared" si="9"/>
        <v>13635892</v>
      </c>
      <c r="M94" s="13" t="s">
        <v>51</v>
      </c>
      <c r="N94" s="2" t="s">
        <v>816</v>
      </c>
      <c r="O94" s="2" t="s">
        <v>51</v>
      </c>
      <c r="P94" s="2" t="s">
        <v>751</v>
      </c>
      <c r="Q94" s="2" t="s">
        <v>51</v>
      </c>
      <c r="R94" s="3">
        <v>3</v>
      </c>
      <c r="S94" s="2" t="s">
        <v>51</v>
      </c>
      <c r="T94" s="11"/>
    </row>
    <row r="95" spans="1:20" ht="30" customHeight="1">
      <c r="A95" s="13" t="s">
        <v>822</v>
      </c>
      <c r="B95" s="13" t="s">
        <v>51</v>
      </c>
      <c r="C95" s="13" t="s">
        <v>51</v>
      </c>
      <c r="D95" s="14">
        <v>1</v>
      </c>
      <c r="E95" s="15">
        <f>공종별내역서!F1277</f>
        <v>36293293</v>
      </c>
      <c r="F95" s="15">
        <f t="shared" si="5"/>
        <v>36293293</v>
      </c>
      <c r="G95" s="15">
        <f>공종별내역서!H1277</f>
        <v>38706308</v>
      </c>
      <c r="H95" s="15">
        <f t="shared" si="6"/>
        <v>38706308</v>
      </c>
      <c r="I95" s="15">
        <f>공종별내역서!J1277</f>
        <v>578292</v>
      </c>
      <c r="J95" s="15">
        <f t="shared" si="7"/>
        <v>578292</v>
      </c>
      <c r="K95" s="15">
        <f t="shared" si="8"/>
        <v>75577893</v>
      </c>
      <c r="L95" s="15">
        <f t="shared" si="9"/>
        <v>75577893</v>
      </c>
      <c r="M95" s="13" t="s">
        <v>51</v>
      </c>
      <c r="N95" s="2" t="s">
        <v>823</v>
      </c>
      <c r="O95" s="2" t="s">
        <v>51</v>
      </c>
      <c r="P95" s="2" t="s">
        <v>751</v>
      </c>
      <c r="Q95" s="2" t="s">
        <v>51</v>
      </c>
      <c r="R95" s="3">
        <v>3</v>
      </c>
      <c r="S95" s="2" t="s">
        <v>51</v>
      </c>
      <c r="T95" s="11"/>
    </row>
    <row r="96" spans="1:20" ht="30" customHeight="1">
      <c r="A96" s="13" t="s">
        <v>840</v>
      </c>
      <c r="B96" s="13" t="s">
        <v>51</v>
      </c>
      <c r="C96" s="13" t="s">
        <v>51</v>
      </c>
      <c r="D96" s="14">
        <v>1</v>
      </c>
      <c r="E96" s="15">
        <f>공종별내역서!F1303</f>
        <v>9675</v>
      </c>
      <c r="F96" s="15">
        <f t="shared" si="5"/>
        <v>9675</v>
      </c>
      <c r="G96" s="15">
        <f>공종별내역서!H1303</f>
        <v>11016172</v>
      </c>
      <c r="H96" s="15">
        <f t="shared" si="6"/>
        <v>11016172</v>
      </c>
      <c r="I96" s="15">
        <f>공종별내역서!J1303</f>
        <v>718825</v>
      </c>
      <c r="J96" s="15">
        <f t="shared" si="7"/>
        <v>718825</v>
      </c>
      <c r="K96" s="15">
        <f t="shared" si="8"/>
        <v>11744672</v>
      </c>
      <c r="L96" s="15">
        <f t="shared" si="9"/>
        <v>11744672</v>
      </c>
      <c r="M96" s="13" t="s">
        <v>51</v>
      </c>
      <c r="N96" s="2" t="s">
        <v>841</v>
      </c>
      <c r="O96" s="2" t="s">
        <v>51</v>
      </c>
      <c r="P96" s="2" t="s">
        <v>751</v>
      </c>
      <c r="Q96" s="2" t="s">
        <v>51</v>
      </c>
      <c r="R96" s="3">
        <v>3</v>
      </c>
      <c r="S96" s="2" t="s">
        <v>51</v>
      </c>
      <c r="T96" s="11"/>
    </row>
    <row r="97" spans="1:20" ht="30" customHeight="1">
      <c r="A97" s="13" t="s">
        <v>851</v>
      </c>
      <c r="B97" s="13" t="s">
        <v>51</v>
      </c>
      <c r="C97" s="13" t="s">
        <v>51</v>
      </c>
      <c r="D97" s="14">
        <v>1</v>
      </c>
      <c r="E97" s="15">
        <f>공종별내역서!F1329</f>
        <v>30905</v>
      </c>
      <c r="F97" s="15">
        <f t="shared" si="5"/>
        <v>30905</v>
      </c>
      <c r="G97" s="15">
        <f>공종별내역서!H1329</f>
        <v>0</v>
      </c>
      <c r="H97" s="15">
        <f t="shared" si="6"/>
        <v>0</v>
      </c>
      <c r="I97" s="15">
        <f>공종별내역서!J1329</f>
        <v>8700</v>
      </c>
      <c r="J97" s="15">
        <f t="shared" si="7"/>
        <v>8700</v>
      </c>
      <c r="K97" s="15">
        <f t="shared" si="8"/>
        <v>39605</v>
      </c>
      <c r="L97" s="15">
        <f t="shared" si="9"/>
        <v>39605</v>
      </c>
      <c r="M97" s="13" t="s">
        <v>51</v>
      </c>
      <c r="N97" s="2" t="s">
        <v>852</v>
      </c>
      <c r="O97" s="2" t="s">
        <v>51</v>
      </c>
      <c r="P97" s="2" t="s">
        <v>751</v>
      </c>
      <c r="Q97" s="2" t="s">
        <v>51</v>
      </c>
      <c r="R97" s="3">
        <v>3</v>
      </c>
      <c r="S97" s="2" t="s">
        <v>51</v>
      </c>
      <c r="T97" s="11"/>
    </row>
    <row r="98" spans="1:20" ht="30" customHeight="1">
      <c r="A98" s="52"/>
      <c r="B98" s="52"/>
      <c r="C98" s="52"/>
      <c r="D98" s="53"/>
      <c r="E98" s="54"/>
      <c r="F98" s="54"/>
      <c r="G98" s="54"/>
      <c r="H98" s="54"/>
      <c r="I98" s="54"/>
      <c r="J98" s="54"/>
      <c r="K98" s="54"/>
      <c r="L98" s="54"/>
      <c r="M98" s="52"/>
      <c r="N98" s="2"/>
      <c r="O98" s="2"/>
      <c r="P98" s="2"/>
      <c r="Q98" s="2"/>
      <c r="R98" s="3"/>
      <c r="S98" s="2"/>
      <c r="T98" s="11"/>
    </row>
    <row r="99" spans="1:20" ht="30" customHeight="1">
      <c r="A99" s="13" t="s">
        <v>2559</v>
      </c>
      <c r="B99" s="14"/>
      <c r="C99" s="14"/>
      <c r="D99" s="14"/>
      <c r="E99" s="14"/>
      <c r="F99" s="15">
        <f>SUM(F87:F98)</f>
        <v>54552040</v>
      </c>
      <c r="G99" s="14"/>
      <c r="H99" s="15">
        <f>SUM(H87:H98)</f>
        <v>75153181</v>
      </c>
      <c r="I99" s="14"/>
      <c r="J99" s="15">
        <f>SUM(J87:J98)</f>
        <v>1562130</v>
      </c>
      <c r="K99" s="14"/>
      <c r="L99" s="15">
        <f>F99+H99+J99</f>
        <v>131267351</v>
      </c>
      <c r="M99" s="14"/>
      <c r="T99" s="10"/>
    </row>
    <row r="100" spans="1:20" ht="30" customHeight="1">
      <c r="A100" s="52"/>
      <c r="B100" s="52"/>
      <c r="C100" s="52"/>
      <c r="D100" s="53"/>
      <c r="E100" s="54"/>
      <c r="F100" s="54"/>
      <c r="G100" s="54"/>
      <c r="H100" s="54"/>
      <c r="I100" s="54"/>
      <c r="J100" s="54"/>
      <c r="K100" s="54"/>
      <c r="L100" s="54"/>
      <c r="M100" s="52"/>
      <c r="N100" s="2"/>
      <c r="O100" s="2"/>
      <c r="P100" s="2"/>
      <c r="Q100" s="2"/>
      <c r="R100" s="3"/>
      <c r="S100" s="2"/>
      <c r="T100" s="11"/>
    </row>
    <row r="101" spans="1:20" ht="30" customHeight="1">
      <c r="A101" s="13" t="s">
        <v>855</v>
      </c>
      <c r="B101" s="13" t="s">
        <v>51</v>
      </c>
      <c r="C101" s="13" t="s">
        <v>51</v>
      </c>
      <c r="D101" s="14"/>
      <c r="E101" s="15"/>
      <c r="F101" s="15"/>
      <c r="G101" s="15"/>
      <c r="H101" s="15"/>
      <c r="I101" s="15"/>
      <c r="J101" s="15"/>
      <c r="K101" s="15"/>
      <c r="L101" s="15"/>
      <c r="M101" s="13" t="s">
        <v>51</v>
      </c>
      <c r="N101" s="2" t="s">
        <v>856</v>
      </c>
      <c r="O101" s="2" t="s">
        <v>51</v>
      </c>
      <c r="P101" s="2" t="s">
        <v>51</v>
      </c>
      <c r="Q101" s="2" t="s">
        <v>379</v>
      </c>
      <c r="R101" s="3">
        <v>2</v>
      </c>
      <c r="S101" s="2" t="s">
        <v>51</v>
      </c>
      <c r="T101" s="11">
        <f>L101*1</f>
        <v>0</v>
      </c>
    </row>
    <row r="102" spans="1:20" ht="30" customHeight="1">
      <c r="A102" s="13" t="s">
        <v>857</v>
      </c>
      <c r="B102" s="13" t="s">
        <v>51</v>
      </c>
      <c r="C102" s="13" t="s">
        <v>51</v>
      </c>
      <c r="D102" s="14">
        <v>1</v>
      </c>
      <c r="E102" s="15">
        <f>공종별내역서!F1355</f>
        <v>0</v>
      </c>
      <c r="F102" s="15">
        <f t="shared" si="5"/>
        <v>0</v>
      </c>
      <c r="G102" s="15">
        <f>공종별내역서!H1355</f>
        <v>0</v>
      </c>
      <c r="H102" s="15">
        <f t="shared" si="6"/>
        <v>0</v>
      </c>
      <c r="I102" s="15">
        <f>공종별내역서!J1355</f>
        <v>2943375</v>
      </c>
      <c r="J102" s="15">
        <f t="shared" si="7"/>
        <v>2943375</v>
      </c>
      <c r="K102" s="15">
        <f t="shared" si="8"/>
        <v>2943375</v>
      </c>
      <c r="L102" s="15">
        <f t="shared" si="9"/>
        <v>2943375</v>
      </c>
      <c r="M102" s="13" t="s">
        <v>51</v>
      </c>
      <c r="N102" s="2" t="s">
        <v>858</v>
      </c>
      <c r="O102" s="2" t="s">
        <v>51</v>
      </c>
      <c r="P102" s="2" t="s">
        <v>856</v>
      </c>
      <c r="Q102" s="2" t="s">
        <v>51</v>
      </c>
      <c r="R102" s="3">
        <v>3</v>
      </c>
      <c r="S102" s="2" t="s">
        <v>51</v>
      </c>
      <c r="T102" s="11"/>
    </row>
    <row r="103" spans="1:20" ht="30" customHeight="1">
      <c r="A103" s="52"/>
      <c r="B103" s="52"/>
      <c r="C103" s="52"/>
      <c r="D103" s="53"/>
      <c r="E103" s="54"/>
      <c r="F103" s="54"/>
      <c r="G103" s="54"/>
      <c r="H103" s="54"/>
      <c r="I103" s="54"/>
      <c r="J103" s="54"/>
      <c r="K103" s="54"/>
      <c r="L103" s="54"/>
      <c r="M103" s="52"/>
      <c r="N103" s="2"/>
      <c r="O103" s="2"/>
      <c r="P103" s="2"/>
      <c r="Q103" s="2"/>
      <c r="R103" s="3"/>
      <c r="S103" s="2"/>
      <c r="T103" s="11"/>
    </row>
    <row r="104" spans="1:20" ht="30" customHeight="1">
      <c r="A104" s="13" t="s">
        <v>2559</v>
      </c>
      <c r="B104" s="14"/>
      <c r="C104" s="14"/>
      <c r="D104" s="14"/>
      <c r="E104" s="14"/>
      <c r="F104" s="15">
        <f>SUM(F102:F103)</f>
        <v>0</v>
      </c>
      <c r="G104" s="14"/>
      <c r="H104" s="15">
        <f>SUM(H102:H103)</f>
        <v>0</v>
      </c>
      <c r="I104" s="14"/>
      <c r="J104" s="15">
        <f>SUM(J102:J103)</f>
        <v>2943375</v>
      </c>
      <c r="K104" s="14"/>
      <c r="L104" s="15">
        <f>F104+H104+J104</f>
        <v>2943375</v>
      </c>
      <c r="M104" s="14"/>
      <c r="T104" s="10"/>
    </row>
    <row r="105" spans="1:20" ht="30" customHeight="1">
      <c r="A105" s="52"/>
      <c r="B105" s="52"/>
      <c r="C105" s="52"/>
      <c r="D105" s="53"/>
      <c r="E105" s="54"/>
      <c r="F105" s="54"/>
      <c r="G105" s="54"/>
      <c r="H105" s="54"/>
      <c r="I105" s="54"/>
      <c r="J105" s="54"/>
      <c r="K105" s="54"/>
      <c r="L105" s="54"/>
      <c r="M105" s="52"/>
      <c r="N105" s="2"/>
      <c r="O105" s="2"/>
      <c r="P105" s="2"/>
      <c r="Q105" s="2"/>
      <c r="R105" s="3"/>
      <c r="S105" s="2"/>
      <c r="T105" s="11"/>
    </row>
    <row r="106" spans="1:20" ht="30" customHeight="1">
      <c r="A106" s="13" t="s">
        <v>867</v>
      </c>
      <c r="B106" s="13" t="s">
        <v>51</v>
      </c>
      <c r="C106" s="13" t="s">
        <v>51</v>
      </c>
      <c r="D106" s="14"/>
      <c r="E106" s="15"/>
      <c r="F106" s="15"/>
      <c r="G106" s="15"/>
      <c r="H106" s="15"/>
      <c r="I106" s="15"/>
      <c r="J106" s="15"/>
      <c r="K106" s="15"/>
      <c r="L106" s="15"/>
      <c r="M106" s="13" t="s">
        <v>51</v>
      </c>
      <c r="N106" s="2" t="s">
        <v>868</v>
      </c>
      <c r="O106" s="2" t="s">
        <v>51</v>
      </c>
      <c r="P106" s="2" t="s">
        <v>51</v>
      </c>
      <c r="Q106" s="2" t="s">
        <v>423</v>
      </c>
      <c r="R106" s="3">
        <v>2</v>
      </c>
      <c r="S106" s="2" t="s">
        <v>51</v>
      </c>
      <c r="T106" s="11">
        <f>L106*1</f>
        <v>0</v>
      </c>
    </row>
    <row r="107" spans="1:20" ht="30" customHeight="1">
      <c r="A107" s="13" t="s">
        <v>869</v>
      </c>
      <c r="B107" s="13" t="s">
        <v>51</v>
      </c>
      <c r="C107" s="13" t="s">
        <v>51</v>
      </c>
      <c r="D107" s="14">
        <v>1</v>
      </c>
      <c r="E107" s="15">
        <f>공종별내역서!F1381</f>
        <v>-639700</v>
      </c>
      <c r="F107" s="15">
        <f t="shared" ref="F107:F142" si="10">E107*D107</f>
        <v>-639700</v>
      </c>
      <c r="G107" s="15">
        <f>공종별내역서!H1381</f>
        <v>0</v>
      </c>
      <c r="H107" s="15">
        <f t="shared" ref="H107:H142" si="11">G107*D107</f>
        <v>0</v>
      </c>
      <c r="I107" s="15">
        <f>공종별내역서!J1381</f>
        <v>0</v>
      </c>
      <c r="J107" s="15">
        <f t="shared" ref="J107:J142" si="12">I107*D107</f>
        <v>0</v>
      </c>
      <c r="K107" s="15">
        <f t="shared" ref="K107:K142" si="13">E107+G107+I107</f>
        <v>-639700</v>
      </c>
      <c r="L107" s="15">
        <f t="shared" ref="L107:L142" si="14">F107+H107+J107</f>
        <v>-639700</v>
      </c>
      <c r="M107" s="13" t="s">
        <v>51</v>
      </c>
      <c r="N107" s="2" t="s">
        <v>870</v>
      </c>
      <c r="O107" s="2" t="s">
        <v>51</v>
      </c>
      <c r="P107" s="2" t="s">
        <v>868</v>
      </c>
      <c r="Q107" s="2" t="s">
        <v>51</v>
      </c>
      <c r="R107" s="3">
        <v>3</v>
      </c>
      <c r="S107" s="2" t="s">
        <v>51</v>
      </c>
      <c r="T107" s="11"/>
    </row>
    <row r="108" spans="1:20" ht="30" customHeight="1">
      <c r="A108" s="52"/>
      <c r="B108" s="52"/>
      <c r="C108" s="52"/>
      <c r="D108" s="53"/>
      <c r="E108" s="54"/>
      <c r="F108" s="54"/>
      <c r="G108" s="54"/>
      <c r="H108" s="54"/>
      <c r="I108" s="54"/>
      <c r="J108" s="54"/>
      <c r="K108" s="54"/>
      <c r="L108" s="54"/>
      <c r="M108" s="52"/>
      <c r="N108" s="2"/>
      <c r="O108" s="2"/>
      <c r="P108" s="2"/>
      <c r="Q108" s="2"/>
      <c r="R108" s="3"/>
      <c r="S108" s="2"/>
      <c r="T108" s="11"/>
    </row>
    <row r="109" spans="1:20" ht="30" customHeight="1">
      <c r="A109" s="13" t="s">
        <v>2559</v>
      </c>
      <c r="B109" s="14"/>
      <c r="C109" s="14"/>
      <c r="D109" s="14"/>
      <c r="E109" s="14"/>
      <c r="F109" s="15">
        <f>SUM(F107:F108)</f>
        <v>-639700</v>
      </c>
      <c r="G109" s="14"/>
      <c r="H109" s="15">
        <f>SUM(H107:H108)</f>
        <v>0</v>
      </c>
      <c r="I109" s="14"/>
      <c r="J109" s="15">
        <f>SUM(J107:J108)</f>
        <v>0</v>
      </c>
      <c r="K109" s="14"/>
      <c r="L109" s="15">
        <f>F109+H109+J109</f>
        <v>-639700</v>
      </c>
      <c r="M109" s="14"/>
      <c r="T109" s="10"/>
    </row>
    <row r="110" spans="1:20" ht="30" customHeight="1">
      <c r="A110" s="52"/>
      <c r="B110" s="52"/>
      <c r="C110" s="52"/>
      <c r="D110" s="53"/>
      <c r="E110" s="54"/>
      <c r="F110" s="54"/>
      <c r="G110" s="54"/>
      <c r="H110" s="54"/>
      <c r="I110" s="54"/>
      <c r="J110" s="54"/>
      <c r="K110" s="54"/>
      <c r="L110" s="54"/>
      <c r="M110" s="52"/>
      <c r="N110" s="2"/>
      <c r="O110" s="2"/>
      <c r="P110" s="2"/>
      <c r="Q110" s="2"/>
      <c r="R110" s="3"/>
      <c r="S110" s="2"/>
      <c r="T110" s="11"/>
    </row>
    <row r="111" spans="1:20" ht="30" customHeight="1">
      <c r="A111" s="52"/>
      <c r="B111" s="52"/>
      <c r="C111" s="52"/>
      <c r="D111" s="53"/>
      <c r="E111" s="54"/>
      <c r="F111" s="54"/>
      <c r="G111" s="54"/>
      <c r="H111" s="54"/>
      <c r="I111" s="54"/>
      <c r="J111" s="54"/>
      <c r="K111" s="54"/>
      <c r="L111" s="54"/>
      <c r="M111" s="52"/>
      <c r="N111" s="2"/>
      <c r="O111" s="2"/>
      <c r="P111" s="2"/>
      <c r="Q111" s="2"/>
      <c r="R111" s="3"/>
      <c r="S111" s="2"/>
      <c r="T111" s="11"/>
    </row>
    <row r="112" spans="1:20" ht="30" customHeight="1">
      <c r="A112" s="13" t="s">
        <v>75</v>
      </c>
      <c r="B112" s="14"/>
      <c r="C112" s="14"/>
      <c r="D112" s="14"/>
      <c r="E112" s="14"/>
      <c r="F112" s="15">
        <f>F99+F104+F109</f>
        <v>53912340</v>
      </c>
      <c r="G112" s="14"/>
      <c r="H112" s="15">
        <f>H99+H104+H109</f>
        <v>75153181</v>
      </c>
      <c r="I112" s="14"/>
      <c r="J112" s="15">
        <f>J99+J104+J109</f>
        <v>4505505</v>
      </c>
      <c r="K112" s="14"/>
      <c r="L112" s="15">
        <f>F112+H112+J112</f>
        <v>133571026</v>
      </c>
      <c r="M112" s="14"/>
      <c r="T112" s="10"/>
    </row>
    <row r="113" spans="1:20" ht="30" customHeight="1">
      <c r="A113" s="13" t="s">
        <v>873</v>
      </c>
      <c r="B113" s="13" t="s">
        <v>51</v>
      </c>
      <c r="C113" s="13" t="s">
        <v>51</v>
      </c>
      <c r="D113" s="14"/>
      <c r="E113" s="15"/>
      <c r="F113" s="15"/>
      <c r="G113" s="15"/>
      <c r="H113" s="15"/>
      <c r="I113" s="15"/>
      <c r="J113" s="15"/>
      <c r="K113" s="15"/>
      <c r="L113" s="15"/>
      <c r="M113" s="13" t="s">
        <v>51</v>
      </c>
      <c r="N113" s="2" t="s">
        <v>874</v>
      </c>
      <c r="O113" s="2" t="s">
        <v>51</v>
      </c>
      <c r="P113" s="2" t="s">
        <v>52</v>
      </c>
      <c r="Q113" s="2" t="s">
        <v>51</v>
      </c>
      <c r="R113" s="3">
        <v>2</v>
      </c>
      <c r="S113" s="2" t="s">
        <v>51</v>
      </c>
      <c r="T113" s="11"/>
    </row>
    <row r="114" spans="1:20" ht="30" customHeight="1">
      <c r="A114" s="13" t="s">
        <v>875</v>
      </c>
      <c r="B114" s="13" t="s">
        <v>51</v>
      </c>
      <c r="C114" s="13" t="s">
        <v>51</v>
      </c>
      <c r="D114" s="14">
        <v>1</v>
      </c>
      <c r="E114" s="15">
        <f>공종별내역서!F1407</f>
        <v>44127</v>
      </c>
      <c r="F114" s="15">
        <f t="shared" si="10"/>
        <v>44127</v>
      </c>
      <c r="G114" s="15">
        <f>공종별내역서!H1407</f>
        <v>1726536</v>
      </c>
      <c r="H114" s="15">
        <f t="shared" si="11"/>
        <v>1726536</v>
      </c>
      <c r="I114" s="15">
        <f>공종별내역서!J1407</f>
        <v>0</v>
      </c>
      <c r="J114" s="15">
        <f t="shared" si="12"/>
        <v>0</v>
      </c>
      <c r="K114" s="15">
        <f t="shared" si="13"/>
        <v>1770663</v>
      </c>
      <c r="L114" s="15">
        <f t="shared" si="14"/>
        <v>1770663</v>
      </c>
      <c r="M114" s="13" t="s">
        <v>51</v>
      </c>
      <c r="N114" s="2" t="s">
        <v>876</v>
      </c>
      <c r="O114" s="2" t="s">
        <v>51</v>
      </c>
      <c r="P114" s="2" t="s">
        <v>874</v>
      </c>
      <c r="Q114" s="2" t="s">
        <v>51</v>
      </c>
      <c r="R114" s="3">
        <v>3</v>
      </c>
      <c r="S114" s="2" t="s">
        <v>51</v>
      </c>
      <c r="T114" s="11"/>
    </row>
    <row r="115" spans="1:20" ht="30" customHeight="1">
      <c r="A115" s="13" t="s">
        <v>880</v>
      </c>
      <c r="B115" s="13" t="s">
        <v>51</v>
      </c>
      <c r="C115" s="13" t="s">
        <v>51</v>
      </c>
      <c r="D115" s="14">
        <v>1</v>
      </c>
      <c r="E115" s="15">
        <f>공종별내역서!F1433</f>
        <v>1173688</v>
      </c>
      <c r="F115" s="15">
        <f t="shared" si="10"/>
        <v>1173688</v>
      </c>
      <c r="G115" s="15">
        <f>공종별내역서!H1433</f>
        <v>480400</v>
      </c>
      <c r="H115" s="15">
        <f t="shared" si="11"/>
        <v>480400</v>
      </c>
      <c r="I115" s="15">
        <f>공종별내역서!J1433</f>
        <v>12880</v>
      </c>
      <c r="J115" s="15">
        <f t="shared" si="12"/>
        <v>12880</v>
      </c>
      <c r="K115" s="15">
        <f t="shared" si="13"/>
        <v>1666968</v>
      </c>
      <c r="L115" s="15">
        <f t="shared" si="14"/>
        <v>1666968</v>
      </c>
      <c r="M115" s="13" t="s">
        <v>51</v>
      </c>
      <c r="N115" s="2" t="s">
        <v>881</v>
      </c>
      <c r="O115" s="2" t="s">
        <v>51</v>
      </c>
      <c r="P115" s="2" t="s">
        <v>874</v>
      </c>
      <c r="Q115" s="2" t="s">
        <v>51</v>
      </c>
      <c r="R115" s="3">
        <v>3</v>
      </c>
      <c r="S115" s="2" t="s">
        <v>51</v>
      </c>
      <c r="T115" s="11"/>
    </row>
    <row r="116" spans="1:20" ht="30" customHeight="1">
      <c r="A116" s="13" t="s">
        <v>884</v>
      </c>
      <c r="B116" s="13" t="s">
        <v>51</v>
      </c>
      <c r="C116" s="13" t="s">
        <v>51</v>
      </c>
      <c r="D116" s="14">
        <v>1</v>
      </c>
      <c r="E116" s="15">
        <f>공종별내역서!F1459</f>
        <v>18038</v>
      </c>
      <c r="F116" s="15">
        <f t="shared" si="10"/>
        <v>18038</v>
      </c>
      <c r="G116" s="15">
        <f>공종별내역서!H1459</f>
        <v>151612</v>
      </c>
      <c r="H116" s="15">
        <f t="shared" si="11"/>
        <v>151612</v>
      </c>
      <c r="I116" s="15">
        <f>공종별내역서!J1459</f>
        <v>0</v>
      </c>
      <c r="J116" s="15">
        <f t="shared" si="12"/>
        <v>0</v>
      </c>
      <c r="K116" s="15">
        <f t="shared" si="13"/>
        <v>169650</v>
      </c>
      <c r="L116" s="15">
        <f t="shared" si="14"/>
        <v>169650</v>
      </c>
      <c r="M116" s="13" t="s">
        <v>51</v>
      </c>
      <c r="N116" s="2" t="s">
        <v>885</v>
      </c>
      <c r="O116" s="2" t="s">
        <v>51</v>
      </c>
      <c r="P116" s="2" t="s">
        <v>874</v>
      </c>
      <c r="Q116" s="2" t="s">
        <v>51</v>
      </c>
      <c r="R116" s="3">
        <v>3</v>
      </c>
      <c r="S116" s="2" t="s">
        <v>51</v>
      </c>
      <c r="T116" s="11"/>
    </row>
    <row r="117" spans="1:20" ht="30" customHeight="1">
      <c r="A117" s="13" t="s">
        <v>887</v>
      </c>
      <c r="B117" s="13" t="s">
        <v>51</v>
      </c>
      <c r="C117" s="13" t="s">
        <v>51</v>
      </c>
      <c r="D117" s="14">
        <v>1</v>
      </c>
      <c r="E117" s="15">
        <f>공종별내역서!F1485</f>
        <v>4485083</v>
      </c>
      <c r="F117" s="15">
        <f t="shared" si="10"/>
        <v>4485083</v>
      </c>
      <c r="G117" s="15">
        <f>공종별내역서!H1485</f>
        <v>1434130</v>
      </c>
      <c r="H117" s="15">
        <f t="shared" si="11"/>
        <v>1434130</v>
      </c>
      <c r="I117" s="15">
        <f>공종별내역서!J1485</f>
        <v>55088</v>
      </c>
      <c r="J117" s="15">
        <f t="shared" si="12"/>
        <v>55088</v>
      </c>
      <c r="K117" s="15">
        <f t="shared" si="13"/>
        <v>5974301</v>
      </c>
      <c r="L117" s="15">
        <f t="shared" si="14"/>
        <v>5974301</v>
      </c>
      <c r="M117" s="13" t="s">
        <v>51</v>
      </c>
      <c r="N117" s="2" t="s">
        <v>888</v>
      </c>
      <c r="O117" s="2" t="s">
        <v>51</v>
      </c>
      <c r="P117" s="2" t="s">
        <v>874</v>
      </c>
      <c r="Q117" s="2" t="s">
        <v>51</v>
      </c>
      <c r="R117" s="3">
        <v>3</v>
      </c>
      <c r="S117" s="2" t="s">
        <v>51</v>
      </c>
      <c r="T117" s="11"/>
    </row>
    <row r="118" spans="1:20" ht="30" customHeight="1">
      <c r="A118" s="13" t="s">
        <v>894</v>
      </c>
      <c r="B118" s="13" t="s">
        <v>51</v>
      </c>
      <c r="C118" s="13" t="s">
        <v>51</v>
      </c>
      <c r="D118" s="14">
        <v>1</v>
      </c>
      <c r="E118" s="15">
        <f>공종별내역서!F1511</f>
        <v>1160</v>
      </c>
      <c r="F118" s="15">
        <f t="shared" si="10"/>
        <v>1160</v>
      </c>
      <c r="G118" s="15">
        <f>공종별내역서!H1511</f>
        <v>485354</v>
      </c>
      <c r="H118" s="15">
        <f t="shared" si="11"/>
        <v>485354</v>
      </c>
      <c r="I118" s="15">
        <f>공종별내역서!J1511</f>
        <v>24146</v>
      </c>
      <c r="J118" s="15">
        <f t="shared" si="12"/>
        <v>24146</v>
      </c>
      <c r="K118" s="15">
        <f t="shared" si="13"/>
        <v>510660</v>
      </c>
      <c r="L118" s="15">
        <f t="shared" si="14"/>
        <v>510660</v>
      </c>
      <c r="M118" s="13" t="s">
        <v>51</v>
      </c>
      <c r="N118" s="2" t="s">
        <v>895</v>
      </c>
      <c r="O118" s="2" t="s">
        <v>51</v>
      </c>
      <c r="P118" s="2" t="s">
        <v>874</v>
      </c>
      <c r="Q118" s="2" t="s">
        <v>51</v>
      </c>
      <c r="R118" s="3">
        <v>3</v>
      </c>
      <c r="S118" s="2" t="s">
        <v>51</v>
      </c>
      <c r="T118" s="11"/>
    </row>
    <row r="119" spans="1:20" ht="30" customHeight="1">
      <c r="A119" s="13" t="s">
        <v>898</v>
      </c>
      <c r="B119" s="13" t="s">
        <v>51</v>
      </c>
      <c r="C119" s="13" t="s">
        <v>51</v>
      </c>
      <c r="D119" s="14">
        <v>1</v>
      </c>
      <c r="E119" s="15">
        <f>공종별내역서!F1537</f>
        <v>585813</v>
      </c>
      <c r="F119" s="15">
        <f t="shared" si="10"/>
        <v>585813</v>
      </c>
      <c r="G119" s="15">
        <f>공종별내역서!H1537</f>
        <v>299985</v>
      </c>
      <c r="H119" s="15">
        <f t="shared" si="11"/>
        <v>299985</v>
      </c>
      <c r="I119" s="15">
        <f>공종별내역서!J1537</f>
        <v>8771</v>
      </c>
      <c r="J119" s="15">
        <f t="shared" si="12"/>
        <v>8771</v>
      </c>
      <c r="K119" s="15">
        <f t="shared" si="13"/>
        <v>894569</v>
      </c>
      <c r="L119" s="15">
        <f t="shared" si="14"/>
        <v>894569</v>
      </c>
      <c r="M119" s="13" t="s">
        <v>51</v>
      </c>
      <c r="N119" s="2" t="s">
        <v>899</v>
      </c>
      <c r="O119" s="2" t="s">
        <v>51</v>
      </c>
      <c r="P119" s="2" t="s">
        <v>874</v>
      </c>
      <c r="Q119" s="2" t="s">
        <v>51</v>
      </c>
      <c r="R119" s="3">
        <v>3</v>
      </c>
      <c r="S119" s="2" t="s">
        <v>51</v>
      </c>
      <c r="T119" s="11"/>
    </row>
    <row r="120" spans="1:20" ht="30" customHeight="1">
      <c r="A120" s="13" t="s">
        <v>913</v>
      </c>
      <c r="B120" s="13" t="s">
        <v>51</v>
      </c>
      <c r="C120" s="13" t="s">
        <v>51</v>
      </c>
      <c r="D120" s="14">
        <v>1</v>
      </c>
      <c r="E120" s="15">
        <f>공종별내역서!F1563</f>
        <v>1616015</v>
      </c>
      <c r="F120" s="15">
        <f t="shared" si="10"/>
        <v>1616015</v>
      </c>
      <c r="G120" s="15">
        <f>공종별내역서!H1563</f>
        <v>954977</v>
      </c>
      <c r="H120" s="15">
        <f t="shared" si="11"/>
        <v>954977</v>
      </c>
      <c r="I120" s="15">
        <f>공종별내역서!J1563</f>
        <v>0</v>
      </c>
      <c r="J120" s="15">
        <f t="shared" si="12"/>
        <v>0</v>
      </c>
      <c r="K120" s="15">
        <f t="shared" si="13"/>
        <v>2570992</v>
      </c>
      <c r="L120" s="15">
        <f t="shared" si="14"/>
        <v>2570992</v>
      </c>
      <c r="M120" s="13" t="s">
        <v>51</v>
      </c>
      <c r="N120" s="2" t="s">
        <v>914</v>
      </c>
      <c r="O120" s="2" t="s">
        <v>51</v>
      </c>
      <c r="P120" s="2" t="s">
        <v>874</v>
      </c>
      <c r="Q120" s="2" t="s">
        <v>51</v>
      </c>
      <c r="R120" s="3">
        <v>3</v>
      </c>
      <c r="S120" s="2" t="s">
        <v>51</v>
      </c>
      <c r="T120" s="11"/>
    </row>
    <row r="121" spans="1:20" ht="30" customHeight="1">
      <c r="A121" s="13" t="s">
        <v>921</v>
      </c>
      <c r="B121" s="13" t="s">
        <v>51</v>
      </c>
      <c r="C121" s="13" t="s">
        <v>51</v>
      </c>
      <c r="D121" s="14">
        <v>1</v>
      </c>
      <c r="E121" s="15">
        <f>공종별내역서!F1589</f>
        <v>595704</v>
      </c>
      <c r="F121" s="15">
        <f t="shared" si="10"/>
        <v>595704</v>
      </c>
      <c r="G121" s="15">
        <f>공종별내역서!H1589</f>
        <v>6260515</v>
      </c>
      <c r="H121" s="15">
        <f t="shared" si="11"/>
        <v>6260515</v>
      </c>
      <c r="I121" s="15">
        <f>공종별내역서!J1589</f>
        <v>0</v>
      </c>
      <c r="J121" s="15">
        <f t="shared" si="12"/>
        <v>0</v>
      </c>
      <c r="K121" s="15">
        <f t="shared" si="13"/>
        <v>6856219</v>
      </c>
      <c r="L121" s="15">
        <f t="shared" si="14"/>
        <v>6856219</v>
      </c>
      <c r="M121" s="13" t="s">
        <v>51</v>
      </c>
      <c r="N121" s="2" t="s">
        <v>922</v>
      </c>
      <c r="O121" s="2" t="s">
        <v>51</v>
      </c>
      <c r="P121" s="2" t="s">
        <v>874</v>
      </c>
      <c r="Q121" s="2" t="s">
        <v>51</v>
      </c>
      <c r="R121" s="3">
        <v>3</v>
      </c>
      <c r="S121" s="2" t="s">
        <v>51</v>
      </c>
      <c r="T121" s="11"/>
    </row>
    <row r="122" spans="1:20" ht="30" customHeight="1">
      <c r="A122" s="13" t="s">
        <v>927</v>
      </c>
      <c r="B122" s="13" t="s">
        <v>51</v>
      </c>
      <c r="C122" s="13" t="s">
        <v>51</v>
      </c>
      <c r="D122" s="14">
        <v>1</v>
      </c>
      <c r="E122" s="15">
        <f>공종별내역서!F1615</f>
        <v>13570063</v>
      </c>
      <c r="F122" s="15">
        <f t="shared" si="10"/>
        <v>13570063</v>
      </c>
      <c r="G122" s="15">
        <f>공종별내역서!H1615</f>
        <v>13906918</v>
      </c>
      <c r="H122" s="15">
        <f t="shared" si="11"/>
        <v>13906918</v>
      </c>
      <c r="I122" s="15">
        <f>공종별내역서!J1615</f>
        <v>182716</v>
      </c>
      <c r="J122" s="15">
        <f t="shared" si="12"/>
        <v>182716</v>
      </c>
      <c r="K122" s="15">
        <f t="shared" si="13"/>
        <v>27659697</v>
      </c>
      <c r="L122" s="15">
        <f t="shared" si="14"/>
        <v>27659697</v>
      </c>
      <c r="M122" s="13" t="s">
        <v>51</v>
      </c>
      <c r="N122" s="2" t="s">
        <v>928</v>
      </c>
      <c r="O122" s="2" t="s">
        <v>51</v>
      </c>
      <c r="P122" s="2" t="s">
        <v>874</v>
      </c>
      <c r="Q122" s="2" t="s">
        <v>51</v>
      </c>
      <c r="R122" s="3">
        <v>3</v>
      </c>
      <c r="S122" s="2" t="s">
        <v>51</v>
      </c>
      <c r="T122" s="11"/>
    </row>
    <row r="123" spans="1:20" ht="30" customHeight="1">
      <c r="A123" s="13" t="s">
        <v>943</v>
      </c>
      <c r="B123" s="13" t="s">
        <v>51</v>
      </c>
      <c r="C123" s="13" t="s">
        <v>51</v>
      </c>
      <c r="D123" s="14">
        <v>1</v>
      </c>
      <c r="E123" s="15">
        <f>공종별내역서!F1641</f>
        <v>7740</v>
      </c>
      <c r="F123" s="15">
        <f t="shared" si="10"/>
        <v>7740</v>
      </c>
      <c r="G123" s="15">
        <f>공종별내역서!H1641</f>
        <v>7782075</v>
      </c>
      <c r="H123" s="15">
        <f t="shared" si="11"/>
        <v>7782075</v>
      </c>
      <c r="I123" s="15">
        <f>공종별내역서!J1641</f>
        <v>508470</v>
      </c>
      <c r="J123" s="15">
        <f t="shared" si="12"/>
        <v>508470</v>
      </c>
      <c r="K123" s="15">
        <f t="shared" si="13"/>
        <v>8298285</v>
      </c>
      <c r="L123" s="15">
        <f t="shared" si="14"/>
        <v>8298285</v>
      </c>
      <c r="M123" s="13" t="s">
        <v>51</v>
      </c>
      <c r="N123" s="2" t="s">
        <v>944</v>
      </c>
      <c r="O123" s="2" t="s">
        <v>51</v>
      </c>
      <c r="P123" s="2" t="s">
        <v>874</v>
      </c>
      <c r="Q123" s="2" t="s">
        <v>51</v>
      </c>
      <c r="R123" s="3">
        <v>3</v>
      </c>
      <c r="S123" s="2" t="s">
        <v>51</v>
      </c>
      <c r="T123" s="11"/>
    </row>
    <row r="124" spans="1:20" ht="30" customHeight="1">
      <c r="A124" s="13" t="s">
        <v>953</v>
      </c>
      <c r="B124" s="13" t="s">
        <v>51</v>
      </c>
      <c r="C124" s="13" t="s">
        <v>51</v>
      </c>
      <c r="D124" s="14">
        <v>1</v>
      </c>
      <c r="E124" s="15">
        <f>공종별내역서!F1667</f>
        <v>24724</v>
      </c>
      <c r="F124" s="15">
        <f t="shared" si="10"/>
        <v>24724</v>
      </c>
      <c r="G124" s="15">
        <f>공종별내역서!H1667</f>
        <v>0</v>
      </c>
      <c r="H124" s="15">
        <f t="shared" si="11"/>
        <v>0</v>
      </c>
      <c r="I124" s="15">
        <f>공종별내역서!J1667</f>
        <v>6960</v>
      </c>
      <c r="J124" s="15">
        <f t="shared" si="12"/>
        <v>6960</v>
      </c>
      <c r="K124" s="15">
        <f t="shared" si="13"/>
        <v>31684</v>
      </c>
      <c r="L124" s="15">
        <f t="shared" si="14"/>
        <v>31684</v>
      </c>
      <c r="M124" s="13" t="s">
        <v>51</v>
      </c>
      <c r="N124" s="2" t="s">
        <v>954</v>
      </c>
      <c r="O124" s="2" t="s">
        <v>51</v>
      </c>
      <c r="P124" s="2" t="s">
        <v>874</v>
      </c>
      <c r="Q124" s="2" t="s">
        <v>51</v>
      </c>
      <c r="R124" s="3">
        <v>3</v>
      </c>
      <c r="S124" s="2" t="s">
        <v>51</v>
      </c>
      <c r="T124" s="11"/>
    </row>
    <row r="125" spans="1:20" ht="30" customHeight="1">
      <c r="A125" s="52"/>
      <c r="B125" s="52"/>
      <c r="C125" s="52"/>
      <c r="D125" s="53"/>
      <c r="E125" s="54"/>
      <c r="F125" s="54"/>
      <c r="G125" s="54"/>
      <c r="H125" s="54"/>
      <c r="I125" s="54"/>
      <c r="J125" s="54"/>
      <c r="K125" s="54"/>
      <c r="L125" s="54"/>
      <c r="M125" s="52"/>
      <c r="N125" s="2"/>
      <c r="O125" s="2"/>
      <c r="P125" s="2"/>
      <c r="Q125" s="2"/>
      <c r="R125" s="3"/>
      <c r="S125" s="2"/>
      <c r="T125" s="11"/>
    </row>
    <row r="126" spans="1:20" ht="30" customHeight="1">
      <c r="A126" s="13" t="s">
        <v>2559</v>
      </c>
      <c r="B126" s="14"/>
      <c r="C126" s="14"/>
      <c r="D126" s="14"/>
      <c r="E126" s="14"/>
      <c r="F126" s="15">
        <f>SUM(F114:F125)</f>
        <v>22122155</v>
      </c>
      <c r="G126" s="14"/>
      <c r="H126" s="15">
        <f>SUM(H114:H125)</f>
        <v>33482502</v>
      </c>
      <c r="I126" s="14"/>
      <c r="J126" s="15">
        <f>SUM(J114:J125)</f>
        <v>799031</v>
      </c>
      <c r="K126" s="14"/>
      <c r="L126" s="15">
        <f>F126+H126+J126</f>
        <v>56403688</v>
      </c>
      <c r="M126" s="14"/>
      <c r="T126" s="10"/>
    </row>
    <row r="127" spans="1:20" ht="30" customHeight="1">
      <c r="A127" s="52"/>
      <c r="B127" s="52"/>
      <c r="C127" s="52"/>
      <c r="D127" s="53"/>
      <c r="E127" s="54"/>
      <c r="F127" s="54"/>
      <c r="G127" s="54"/>
      <c r="H127" s="54"/>
      <c r="I127" s="54"/>
      <c r="J127" s="54"/>
      <c r="K127" s="54"/>
      <c r="L127" s="54"/>
      <c r="M127" s="52"/>
      <c r="N127" s="2"/>
      <c r="O127" s="2"/>
      <c r="P127" s="2"/>
      <c r="Q127" s="2"/>
      <c r="R127" s="3"/>
      <c r="S127" s="2"/>
      <c r="T127" s="11"/>
    </row>
    <row r="128" spans="1:20" ht="30" customHeight="1">
      <c r="A128" s="13" t="s">
        <v>957</v>
      </c>
      <c r="B128" s="13" t="s">
        <v>51</v>
      </c>
      <c r="C128" s="13" t="s">
        <v>51</v>
      </c>
      <c r="D128" s="14"/>
      <c r="E128" s="15"/>
      <c r="F128" s="15"/>
      <c r="G128" s="15"/>
      <c r="H128" s="15"/>
      <c r="I128" s="15"/>
      <c r="J128" s="15"/>
      <c r="K128" s="15"/>
      <c r="L128" s="15"/>
      <c r="M128" s="13" t="s">
        <v>51</v>
      </c>
      <c r="N128" s="2" t="s">
        <v>958</v>
      </c>
      <c r="O128" s="2" t="s">
        <v>51</v>
      </c>
      <c r="P128" s="2" t="s">
        <v>51</v>
      </c>
      <c r="Q128" s="2" t="s">
        <v>379</v>
      </c>
      <c r="R128" s="3">
        <v>2</v>
      </c>
      <c r="S128" s="2" t="s">
        <v>51</v>
      </c>
      <c r="T128" s="11">
        <f>L128*1</f>
        <v>0</v>
      </c>
    </row>
    <row r="129" spans="1:20" ht="30" customHeight="1">
      <c r="A129" s="13" t="s">
        <v>959</v>
      </c>
      <c r="B129" s="13" t="s">
        <v>51</v>
      </c>
      <c r="C129" s="13" t="s">
        <v>51</v>
      </c>
      <c r="D129" s="14">
        <v>1</v>
      </c>
      <c r="E129" s="15">
        <f>공종별내역서!F1693</f>
        <v>0</v>
      </c>
      <c r="F129" s="15">
        <f t="shared" si="10"/>
        <v>0</v>
      </c>
      <c r="G129" s="15">
        <f>공종별내역서!H1693</f>
        <v>0</v>
      </c>
      <c r="H129" s="15">
        <f t="shared" si="11"/>
        <v>0</v>
      </c>
      <c r="I129" s="15">
        <f>공종별내역서!J1693</f>
        <v>1865055</v>
      </c>
      <c r="J129" s="15">
        <f t="shared" si="12"/>
        <v>1865055</v>
      </c>
      <c r="K129" s="15">
        <f t="shared" si="13"/>
        <v>1865055</v>
      </c>
      <c r="L129" s="15">
        <f t="shared" si="14"/>
        <v>1865055</v>
      </c>
      <c r="M129" s="13" t="s">
        <v>51</v>
      </c>
      <c r="N129" s="2" t="s">
        <v>960</v>
      </c>
      <c r="O129" s="2" t="s">
        <v>51</v>
      </c>
      <c r="P129" s="2" t="s">
        <v>958</v>
      </c>
      <c r="Q129" s="2" t="s">
        <v>51</v>
      </c>
      <c r="R129" s="3">
        <v>3</v>
      </c>
      <c r="S129" s="2" t="s">
        <v>51</v>
      </c>
      <c r="T129" s="11"/>
    </row>
    <row r="130" spans="1:20" ht="30" customHeight="1">
      <c r="A130" s="52"/>
      <c r="B130" s="52"/>
      <c r="C130" s="52"/>
      <c r="D130" s="53"/>
      <c r="E130" s="54"/>
      <c r="F130" s="54"/>
      <c r="G130" s="54"/>
      <c r="H130" s="54"/>
      <c r="I130" s="54"/>
      <c r="J130" s="54"/>
      <c r="K130" s="54"/>
      <c r="L130" s="54"/>
      <c r="M130" s="52"/>
      <c r="N130" s="2"/>
      <c r="O130" s="2"/>
      <c r="P130" s="2"/>
      <c r="Q130" s="2"/>
      <c r="R130" s="3"/>
      <c r="S130" s="2"/>
      <c r="T130" s="11"/>
    </row>
    <row r="131" spans="1:20" ht="30" customHeight="1">
      <c r="A131" s="13" t="s">
        <v>2559</v>
      </c>
      <c r="B131" s="14"/>
      <c r="C131" s="14"/>
      <c r="D131" s="14"/>
      <c r="E131" s="14"/>
      <c r="F131" s="15">
        <f>SUM(F129:F130)</f>
        <v>0</v>
      </c>
      <c r="G131" s="14"/>
      <c r="H131" s="15">
        <f>SUM(H129:H130)</f>
        <v>0</v>
      </c>
      <c r="I131" s="14"/>
      <c r="J131" s="15">
        <f>SUM(J129:J130)</f>
        <v>1865055</v>
      </c>
      <c r="K131" s="14"/>
      <c r="L131" s="15">
        <f>F131+H131+J131</f>
        <v>1865055</v>
      </c>
      <c r="M131" s="14"/>
      <c r="T131" s="10"/>
    </row>
    <row r="132" spans="1:20" ht="30" customHeight="1">
      <c r="A132" s="52"/>
      <c r="B132" s="52"/>
      <c r="C132" s="52"/>
      <c r="D132" s="53"/>
      <c r="E132" s="54"/>
      <c r="F132" s="54"/>
      <c r="G132" s="54"/>
      <c r="H132" s="54"/>
      <c r="I132" s="54"/>
      <c r="J132" s="54"/>
      <c r="K132" s="54"/>
      <c r="L132" s="54"/>
      <c r="M132" s="52"/>
      <c r="N132" s="2"/>
      <c r="O132" s="2"/>
      <c r="P132" s="2"/>
      <c r="Q132" s="2"/>
      <c r="R132" s="3"/>
      <c r="S132" s="2"/>
      <c r="T132" s="11"/>
    </row>
    <row r="133" spans="1:20" ht="30" customHeight="1">
      <c r="A133" s="13" t="s">
        <v>967</v>
      </c>
      <c r="B133" s="13" t="s">
        <v>51</v>
      </c>
      <c r="C133" s="13" t="s">
        <v>51</v>
      </c>
      <c r="D133" s="14"/>
      <c r="E133" s="15"/>
      <c r="F133" s="15"/>
      <c r="G133" s="15"/>
      <c r="H133" s="15"/>
      <c r="I133" s="15"/>
      <c r="J133" s="15"/>
      <c r="K133" s="15"/>
      <c r="L133" s="15"/>
      <c r="M133" s="13" t="s">
        <v>51</v>
      </c>
      <c r="N133" s="2" t="s">
        <v>968</v>
      </c>
      <c r="O133" s="2" t="s">
        <v>51</v>
      </c>
      <c r="P133" s="2" t="s">
        <v>51</v>
      </c>
      <c r="Q133" s="2" t="s">
        <v>423</v>
      </c>
      <c r="R133" s="3">
        <v>2</v>
      </c>
      <c r="S133" s="2" t="s">
        <v>51</v>
      </c>
      <c r="T133" s="11">
        <f>L133*1</f>
        <v>0</v>
      </c>
    </row>
    <row r="134" spans="1:20" ht="30" customHeight="1">
      <c r="A134" s="13" t="s">
        <v>969</v>
      </c>
      <c r="B134" s="13" t="s">
        <v>51</v>
      </c>
      <c r="C134" s="13" t="s">
        <v>51</v>
      </c>
      <c r="D134" s="14">
        <v>1</v>
      </c>
      <c r="E134" s="15">
        <f>공종별내역서!F1719</f>
        <v>-464395</v>
      </c>
      <c r="F134" s="15">
        <f t="shared" si="10"/>
        <v>-464395</v>
      </c>
      <c r="G134" s="15">
        <f>공종별내역서!H1719</f>
        <v>0</v>
      </c>
      <c r="H134" s="15">
        <f t="shared" si="11"/>
        <v>0</v>
      </c>
      <c r="I134" s="15">
        <f>공종별내역서!J1719</f>
        <v>0</v>
      </c>
      <c r="J134" s="15">
        <f t="shared" si="12"/>
        <v>0</v>
      </c>
      <c r="K134" s="15">
        <f t="shared" si="13"/>
        <v>-464395</v>
      </c>
      <c r="L134" s="15">
        <f t="shared" si="14"/>
        <v>-464395</v>
      </c>
      <c r="M134" s="13" t="s">
        <v>51</v>
      </c>
      <c r="N134" s="2" t="s">
        <v>970</v>
      </c>
      <c r="O134" s="2" t="s">
        <v>51</v>
      </c>
      <c r="P134" s="2" t="s">
        <v>968</v>
      </c>
      <c r="Q134" s="2" t="s">
        <v>51</v>
      </c>
      <c r="R134" s="3">
        <v>3</v>
      </c>
      <c r="S134" s="2" t="s">
        <v>51</v>
      </c>
      <c r="T134" s="11"/>
    </row>
    <row r="135" spans="1:20" ht="30" customHeight="1">
      <c r="A135" s="52"/>
      <c r="B135" s="52"/>
      <c r="C135" s="52"/>
      <c r="D135" s="53"/>
      <c r="E135" s="54"/>
      <c r="F135" s="54"/>
      <c r="G135" s="54"/>
      <c r="H135" s="54"/>
      <c r="I135" s="54"/>
      <c r="J135" s="54"/>
      <c r="K135" s="54"/>
      <c r="L135" s="54"/>
      <c r="M135" s="52"/>
      <c r="N135" s="2"/>
      <c r="O135" s="2"/>
      <c r="P135" s="2"/>
      <c r="Q135" s="2"/>
      <c r="R135" s="3"/>
      <c r="S135" s="2"/>
      <c r="T135" s="11"/>
    </row>
    <row r="136" spans="1:20" ht="30" customHeight="1">
      <c r="A136" s="13" t="s">
        <v>2559</v>
      </c>
      <c r="B136" s="14"/>
      <c r="C136" s="14"/>
      <c r="D136" s="14"/>
      <c r="E136" s="14"/>
      <c r="F136" s="15">
        <f>SUM(F134:F135)</f>
        <v>-464395</v>
      </c>
      <c r="G136" s="14"/>
      <c r="H136" s="15">
        <f>SUM(H134:H135)</f>
        <v>0</v>
      </c>
      <c r="I136" s="14"/>
      <c r="J136" s="15">
        <f>SUM(J134:J135)</f>
        <v>0</v>
      </c>
      <c r="K136" s="14"/>
      <c r="L136" s="15">
        <f>F136+H136+J136</f>
        <v>-464395</v>
      </c>
      <c r="M136" s="14"/>
      <c r="T136" s="10"/>
    </row>
    <row r="137" spans="1:20" ht="30" customHeight="1">
      <c r="A137" s="52"/>
      <c r="B137" s="52"/>
      <c r="C137" s="52"/>
      <c r="D137" s="53"/>
      <c r="E137" s="54"/>
      <c r="F137" s="54"/>
      <c r="G137" s="54"/>
      <c r="H137" s="54"/>
      <c r="I137" s="54"/>
      <c r="J137" s="54"/>
      <c r="K137" s="54"/>
      <c r="L137" s="54"/>
      <c r="M137" s="52"/>
      <c r="N137" s="2"/>
      <c r="O137" s="2"/>
      <c r="P137" s="2"/>
      <c r="Q137" s="2"/>
      <c r="R137" s="3"/>
      <c r="S137" s="2"/>
      <c r="T137" s="11"/>
    </row>
    <row r="138" spans="1:20" ht="30" customHeight="1">
      <c r="A138" s="52"/>
      <c r="B138" s="52"/>
      <c r="C138" s="52"/>
      <c r="D138" s="53"/>
      <c r="E138" s="54"/>
      <c r="F138" s="54"/>
      <c r="G138" s="54"/>
      <c r="H138" s="54"/>
      <c r="I138" s="54"/>
      <c r="J138" s="54"/>
      <c r="K138" s="54"/>
      <c r="L138" s="54"/>
      <c r="M138" s="52"/>
      <c r="N138" s="2"/>
      <c r="O138" s="2"/>
      <c r="P138" s="2"/>
      <c r="Q138" s="2"/>
      <c r="R138" s="3"/>
      <c r="S138" s="2"/>
      <c r="T138" s="11"/>
    </row>
    <row r="139" spans="1:20" ht="30" customHeight="1">
      <c r="A139" s="13" t="s">
        <v>75</v>
      </c>
      <c r="B139" s="14"/>
      <c r="C139" s="14"/>
      <c r="D139" s="14"/>
      <c r="E139" s="14"/>
      <c r="F139" s="15">
        <f>F126+F131+F136</f>
        <v>21657760</v>
      </c>
      <c r="G139" s="14"/>
      <c r="H139" s="15">
        <f>H126+H131+H136</f>
        <v>33482502</v>
      </c>
      <c r="I139" s="14"/>
      <c r="J139" s="15">
        <f>J126+J131+J136</f>
        <v>2664086</v>
      </c>
      <c r="K139" s="14"/>
      <c r="L139" s="15">
        <f>F139+H139+J139</f>
        <v>57804348</v>
      </c>
      <c r="M139" s="14"/>
      <c r="T139" s="10"/>
    </row>
    <row r="140" spans="1:20" ht="30" customHeight="1">
      <c r="A140" s="13" t="s">
        <v>973</v>
      </c>
      <c r="B140" s="13" t="s">
        <v>51</v>
      </c>
      <c r="C140" s="13" t="s">
        <v>51</v>
      </c>
      <c r="D140" s="14"/>
      <c r="E140" s="15"/>
      <c r="F140" s="15"/>
      <c r="G140" s="15"/>
      <c r="H140" s="15"/>
      <c r="I140" s="15"/>
      <c r="J140" s="15"/>
      <c r="K140" s="15"/>
      <c r="L140" s="15"/>
      <c r="M140" s="13" t="s">
        <v>51</v>
      </c>
      <c r="N140" s="2" t="s">
        <v>974</v>
      </c>
      <c r="O140" s="2" t="s">
        <v>51</v>
      </c>
      <c r="P140" s="2" t="s">
        <v>51</v>
      </c>
      <c r="Q140" s="2" t="s">
        <v>975</v>
      </c>
      <c r="R140" s="3">
        <v>2</v>
      </c>
      <c r="S140" s="2" t="s">
        <v>51</v>
      </c>
      <c r="T140" s="11">
        <f>L140*1</f>
        <v>0</v>
      </c>
    </row>
    <row r="141" spans="1:20" ht="30" customHeight="1">
      <c r="A141" s="13" t="s">
        <v>976</v>
      </c>
      <c r="B141" s="13" t="s">
        <v>51</v>
      </c>
      <c r="C141" s="13" t="s">
        <v>51</v>
      </c>
      <c r="D141" s="14">
        <v>1</v>
      </c>
      <c r="E141" s="15">
        <f>공종별내역서!F1771</f>
        <v>0</v>
      </c>
      <c r="F141" s="15">
        <f t="shared" si="10"/>
        <v>0</v>
      </c>
      <c r="G141" s="15">
        <f>공종별내역서!H1771</f>
        <v>0</v>
      </c>
      <c r="H141" s="15">
        <f t="shared" si="11"/>
        <v>0</v>
      </c>
      <c r="I141" s="15">
        <f>공종별내역서!J1771</f>
        <v>1527842</v>
      </c>
      <c r="J141" s="15">
        <f t="shared" si="12"/>
        <v>1527842</v>
      </c>
      <c r="K141" s="15">
        <f t="shared" si="13"/>
        <v>1527842</v>
      </c>
      <c r="L141" s="15">
        <f t="shared" si="14"/>
        <v>1527842</v>
      </c>
      <c r="M141" s="13" t="s">
        <v>51</v>
      </c>
      <c r="N141" s="2" t="s">
        <v>977</v>
      </c>
      <c r="O141" s="2" t="s">
        <v>51</v>
      </c>
      <c r="P141" s="2" t="s">
        <v>974</v>
      </c>
      <c r="Q141" s="2" t="s">
        <v>51</v>
      </c>
      <c r="R141" s="3">
        <v>3</v>
      </c>
      <c r="S141" s="2" t="s">
        <v>51</v>
      </c>
      <c r="T141" s="11"/>
    </row>
    <row r="142" spans="1:20" ht="30" customHeight="1">
      <c r="A142" s="13" t="s">
        <v>1088</v>
      </c>
      <c r="B142" s="13" t="s">
        <v>51</v>
      </c>
      <c r="C142" s="13" t="s">
        <v>51</v>
      </c>
      <c r="D142" s="14">
        <v>1</v>
      </c>
      <c r="E142" s="15">
        <f>공종별내역서!F1797</f>
        <v>0</v>
      </c>
      <c r="F142" s="15">
        <f t="shared" si="10"/>
        <v>0</v>
      </c>
      <c r="G142" s="15">
        <f>공종별내역서!H1797</f>
        <v>0</v>
      </c>
      <c r="H142" s="15">
        <f t="shared" si="11"/>
        <v>0</v>
      </c>
      <c r="I142" s="15">
        <f>공종별내역서!J1797</f>
        <v>126488</v>
      </c>
      <c r="J142" s="15">
        <f t="shared" si="12"/>
        <v>126488</v>
      </c>
      <c r="K142" s="15">
        <f t="shared" si="13"/>
        <v>126488</v>
      </c>
      <c r="L142" s="15">
        <f t="shared" si="14"/>
        <v>126488</v>
      </c>
      <c r="M142" s="13" t="s">
        <v>51</v>
      </c>
      <c r="N142" s="2" t="s">
        <v>1089</v>
      </c>
      <c r="O142" s="2" t="s">
        <v>51</v>
      </c>
      <c r="P142" s="2" t="s">
        <v>974</v>
      </c>
      <c r="Q142" s="2" t="s">
        <v>51</v>
      </c>
      <c r="R142" s="3">
        <v>3</v>
      </c>
      <c r="S142" s="2" t="s">
        <v>51</v>
      </c>
      <c r="T142" s="11"/>
    </row>
    <row r="143" spans="1:20" ht="30" customHeight="1">
      <c r="A143" s="52"/>
      <c r="B143" s="52"/>
      <c r="C143" s="52"/>
      <c r="D143" s="53"/>
      <c r="E143" s="54"/>
      <c r="F143" s="54"/>
      <c r="G143" s="54"/>
      <c r="H143" s="54"/>
      <c r="I143" s="54"/>
      <c r="J143" s="54"/>
      <c r="K143" s="54"/>
      <c r="L143" s="54"/>
      <c r="M143" s="52"/>
      <c r="N143" s="2"/>
      <c r="O143" s="2"/>
      <c r="P143" s="2"/>
      <c r="Q143" s="2"/>
      <c r="R143" s="3"/>
      <c r="S143" s="2"/>
      <c r="T143" s="11"/>
    </row>
    <row r="144" spans="1:20" ht="30" customHeight="1">
      <c r="A144" s="52"/>
      <c r="B144" s="52"/>
      <c r="C144" s="52"/>
      <c r="D144" s="53"/>
      <c r="E144" s="54"/>
      <c r="F144" s="54"/>
      <c r="G144" s="54"/>
      <c r="H144" s="54"/>
      <c r="I144" s="54"/>
      <c r="J144" s="54"/>
      <c r="K144" s="54"/>
      <c r="L144" s="54"/>
      <c r="M144" s="52"/>
      <c r="N144" s="2"/>
      <c r="O144" s="2"/>
      <c r="P144" s="2"/>
      <c r="Q144" s="2"/>
      <c r="R144" s="3"/>
      <c r="S144" s="2"/>
      <c r="T144" s="11"/>
    </row>
    <row r="145" spans="1:20" ht="30" customHeight="1">
      <c r="A145" s="52"/>
      <c r="B145" s="52"/>
      <c r="C145" s="52"/>
      <c r="D145" s="53"/>
      <c r="E145" s="54"/>
      <c r="F145" s="54"/>
      <c r="G145" s="54"/>
      <c r="H145" s="54"/>
      <c r="I145" s="54"/>
      <c r="J145" s="54"/>
      <c r="K145" s="54"/>
      <c r="L145" s="54"/>
      <c r="M145" s="52"/>
      <c r="N145" s="2"/>
      <c r="O145" s="2"/>
      <c r="P145" s="2"/>
      <c r="Q145" s="2"/>
      <c r="R145" s="3"/>
      <c r="S145" s="2"/>
      <c r="T145" s="11"/>
    </row>
    <row r="146" spans="1:20" ht="30" customHeight="1">
      <c r="A146" s="52"/>
      <c r="B146" s="52"/>
      <c r="C146" s="52"/>
      <c r="D146" s="53"/>
      <c r="E146" s="54"/>
      <c r="F146" s="54"/>
      <c r="G146" s="54"/>
      <c r="H146" s="54"/>
      <c r="I146" s="54"/>
      <c r="J146" s="54"/>
      <c r="K146" s="54"/>
      <c r="L146" s="54"/>
      <c r="M146" s="52"/>
      <c r="N146" s="2"/>
      <c r="O146" s="2"/>
      <c r="P146" s="2"/>
      <c r="Q146" s="2"/>
      <c r="R146" s="3"/>
      <c r="S146" s="2"/>
      <c r="T146" s="11"/>
    </row>
    <row r="147" spans="1:20" ht="30" customHeight="1">
      <c r="A147" s="52"/>
      <c r="B147" s="52"/>
      <c r="C147" s="52"/>
      <c r="D147" s="53"/>
      <c r="E147" s="54"/>
      <c r="F147" s="54"/>
      <c r="G147" s="54"/>
      <c r="H147" s="54"/>
      <c r="I147" s="54"/>
      <c r="J147" s="54"/>
      <c r="K147" s="54"/>
      <c r="L147" s="54"/>
      <c r="M147" s="52"/>
      <c r="N147" s="2"/>
      <c r="O147" s="2"/>
      <c r="P147" s="2"/>
      <c r="Q147" s="2"/>
      <c r="R147" s="3"/>
      <c r="S147" s="2"/>
      <c r="T147" s="11"/>
    </row>
    <row r="148" spans="1:20" ht="30" customHeight="1">
      <c r="A148" s="52"/>
      <c r="B148" s="52"/>
      <c r="C148" s="52"/>
      <c r="D148" s="53"/>
      <c r="E148" s="54"/>
      <c r="F148" s="54"/>
      <c r="G148" s="54"/>
      <c r="H148" s="54"/>
      <c r="I148" s="54"/>
      <c r="J148" s="54"/>
      <c r="K148" s="54"/>
      <c r="L148" s="54"/>
      <c r="M148" s="52"/>
      <c r="N148" s="2"/>
      <c r="O148" s="2"/>
      <c r="P148" s="2"/>
      <c r="Q148" s="2"/>
      <c r="R148" s="3"/>
      <c r="S148" s="2"/>
      <c r="T148" s="11"/>
    </row>
    <row r="149" spans="1:20" ht="30" customHeight="1">
      <c r="A149" s="52"/>
      <c r="B149" s="52"/>
      <c r="C149" s="52"/>
      <c r="D149" s="53"/>
      <c r="E149" s="54"/>
      <c r="F149" s="54"/>
      <c r="G149" s="54"/>
      <c r="H149" s="54"/>
      <c r="I149" s="54"/>
      <c r="J149" s="54"/>
      <c r="K149" s="54"/>
      <c r="L149" s="54"/>
      <c r="M149" s="52"/>
      <c r="N149" s="2"/>
      <c r="O149" s="2"/>
      <c r="P149" s="2"/>
      <c r="Q149" s="2"/>
      <c r="R149" s="3"/>
      <c r="S149" s="2"/>
      <c r="T149" s="11"/>
    </row>
    <row r="150" spans="1:20" ht="30" customHeight="1">
      <c r="A150" s="52"/>
      <c r="B150" s="52"/>
      <c r="C150" s="52"/>
      <c r="D150" s="53"/>
      <c r="E150" s="54"/>
      <c r="F150" s="54"/>
      <c r="G150" s="54"/>
      <c r="H150" s="54"/>
      <c r="I150" s="54"/>
      <c r="J150" s="54"/>
      <c r="K150" s="54"/>
      <c r="L150" s="54"/>
      <c r="M150" s="52"/>
      <c r="N150" s="2"/>
      <c r="O150" s="2"/>
      <c r="P150" s="2"/>
      <c r="Q150" s="2"/>
      <c r="R150" s="3"/>
      <c r="S150" s="2"/>
      <c r="T150" s="11"/>
    </row>
    <row r="151" spans="1:20" ht="30" customHeight="1">
      <c r="A151" s="52"/>
      <c r="B151" s="52"/>
      <c r="C151" s="52"/>
      <c r="D151" s="53"/>
      <c r="E151" s="54"/>
      <c r="F151" s="54"/>
      <c r="G151" s="54"/>
      <c r="H151" s="54"/>
      <c r="I151" s="54"/>
      <c r="J151" s="54"/>
      <c r="K151" s="54"/>
      <c r="L151" s="54"/>
      <c r="M151" s="52"/>
      <c r="N151" s="2"/>
      <c r="O151" s="2"/>
      <c r="P151" s="2"/>
      <c r="Q151" s="2"/>
      <c r="R151" s="3"/>
      <c r="S151" s="2"/>
      <c r="T151" s="11"/>
    </row>
    <row r="152" spans="1:20" ht="30" customHeight="1">
      <c r="A152" s="52"/>
      <c r="B152" s="52"/>
      <c r="C152" s="52"/>
      <c r="D152" s="53"/>
      <c r="E152" s="54"/>
      <c r="F152" s="54"/>
      <c r="G152" s="54"/>
      <c r="H152" s="54"/>
      <c r="I152" s="54"/>
      <c r="J152" s="54"/>
      <c r="K152" s="54"/>
      <c r="L152" s="54"/>
      <c r="M152" s="52"/>
      <c r="N152" s="2"/>
      <c r="O152" s="2"/>
      <c r="P152" s="2"/>
      <c r="Q152" s="2"/>
      <c r="R152" s="3"/>
      <c r="S152" s="2"/>
      <c r="T152" s="11"/>
    </row>
    <row r="153" spans="1:20" ht="30" customHeight="1">
      <c r="A153" s="52"/>
      <c r="B153" s="52"/>
      <c r="C153" s="52"/>
      <c r="D153" s="53"/>
      <c r="E153" s="54"/>
      <c r="F153" s="54"/>
      <c r="G153" s="54"/>
      <c r="H153" s="54"/>
      <c r="I153" s="54"/>
      <c r="J153" s="54"/>
      <c r="K153" s="54"/>
      <c r="L153" s="54"/>
      <c r="M153" s="52"/>
      <c r="N153" s="2"/>
      <c r="O153" s="2"/>
      <c r="P153" s="2"/>
      <c r="Q153" s="2"/>
      <c r="R153" s="3"/>
      <c r="S153" s="2"/>
      <c r="T153" s="11"/>
    </row>
    <row r="154" spans="1:20" ht="30" customHeight="1">
      <c r="A154" s="52"/>
      <c r="B154" s="52"/>
      <c r="C154" s="52"/>
      <c r="D154" s="53"/>
      <c r="E154" s="54"/>
      <c r="F154" s="54"/>
      <c r="G154" s="54"/>
      <c r="H154" s="54"/>
      <c r="I154" s="54"/>
      <c r="J154" s="54"/>
      <c r="K154" s="54"/>
      <c r="L154" s="54"/>
      <c r="M154" s="52"/>
      <c r="N154" s="2"/>
      <c r="O154" s="2"/>
      <c r="P154" s="2"/>
      <c r="Q154" s="2"/>
      <c r="R154" s="3"/>
      <c r="S154" s="2"/>
      <c r="T154" s="11"/>
    </row>
    <row r="155" spans="1:20" ht="30" customHeight="1">
      <c r="A155" s="52"/>
      <c r="B155" s="52"/>
      <c r="C155" s="52"/>
      <c r="D155" s="53"/>
      <c r="E155" s="54"/>
      <c r="F155" s="54"/>
      <c r="G155" s="54"/>
      <c r="H155" s="54"/>
      <c r="I155" s="54"/>
      <c r="J155" s="54"/>
      <c r="K155" s="54"/>
      <c r="L155" s="54"/>
      <c r="M155" s="52"/>
      <c r="N155" s="2"/>
      <c r="O155" s="2"/>
      <c r="P155" s="2"/>
      <c r="Q155" s="2"/>
      <c r="R155" s="3"/>
      <c r="S155" s="2"/>
      <c r="T155" s="11"/>
    </row>
    <row r="156" spans="1:20" ht="30" customHeight="1">
      <c r="A156" s="52"/>
      <c r="B156" s="52"/>
      <c r="C156" s="52"/>
      <c r="D156" s="53"/>
      <c r="E156" s="54"/>
      <c r="F156" s="54"/>
      <c r="G156" s="54"/>
      <c r="H156" s="54"/>
      <c r="I156" s="54"/>
      <c r="J156" s="54"/>
      <c r="K156" s="54"/>
      <c r="L156" s="54"/>
      <c r="M156" s="52"/>
      <c r="N156" s="2"/>
      <c r="O156" s="2"/>
      <c r="P156" s="2"/>
      <c r="Q156" s="2"/>
      <c r="R156" s="3"/>
      <c r="S156" s="2"/>
      <c r="T156" s="11"/>
    </row>
    <row r="157" spans="1:20" ht="30" customHeight="1">
      <c r="A157" s="52"/>
      <c r="B157" s="52"/>
      <c r="C157" s="52"/>
      <c r="D157" s="53"/>
      <c r="E157" s="54"/>
      <c r="F157" s="54"/>
      <c r="G157" s="54"/>
      <c r="H157" s="54"/>
      <c r="I157" s="54"/>
      <c r="J157" s="54"/>
      <c r="K157" s="54"/>
      <c r="L157" s="54"/>
      <c r="M157" s="52"/>
      <c r="N157" s="2"/>
      <c r="O157" s="2"/>
      <c r="P157" s="2"/>
      <c r="Q157" s="2"/>
      <c r="R157" s="3"/>
      <c r="S157" s="2"/>
      <c r="T157" s="11"/>
    </row>
    <row r="158" spans="1:20" ht="30" customHeight="1">
      <c r="A158" s="52"/>
      <c r="B158" s="52"/>
      <c r="C158" s="52"/>
      <c r="D158" s="53"/>
      <c r="E158" s="54"/>
      <c r="F158" s="54"/>
      <c r="G158" s="54"/>
      <c r="H158" s="54"/>
      <c r="I158" s="54"/>
      <c r="J158" s="54"/>
      <c r="K158" s="54"/>
      <c r="L158" s="54"/>
      <c r="M158" s="52"/>
      <c r="N158" s="2"/>
      <c r="O158" s="2"/>
      <c r="P158" s="2"/>
      <c r="Q158" s="2"/>
      <c r="R158" s="3"/>
      <c r="S158" s="2"/>
      <c r="T158" s="11"/>
    </row>
    <row r="159" spans="1:20" ht="30" customHeight="1">
      <c r="A159" s="14"/>
      <c r="B159" s="14"/>
      <c r="C159" s="14"/>
      <c r="D159" s="14"/>
      <c r="E159" s="14"/>
      <c r="F159" s="14"/>
      <c r="G159" s="14"/>
      <c r="H159" s="14"/>
      <c r="I159" s="14"/>
      <c r="J159" s="14"/>
      <c r="K159" s="14"/>
      <c r="L159" s="14"/>
      <c r="M159" s="14"/>
      <c r="T159" s="10"/>
    </row>
    <row r="160" spans="1:20" ht="30" customHeight="1">
      <c r="A160" s="14"/>
      <c r="B160" s="14"/>
      <c r="C160" s="14"/>
      <c r="D160" s="14"/>
      <c r="E160" s="14"/>
      <c r="F160" s="14"/>
      <c r="G160" s="14"/>
      <c r="H160" s="14"/>
      <c r="I160" s="14"/>
      <c r="J160" s="14"/>
      <c r="K160" s="14"/>
      <c r="L160" s="14"/>
      <c r="M160" s="14"/>
      <c r="T160" s="10"/>
    </row>
    <row r="161" spans="1:20" ht="30" customHeight="1">
      <c r="A161" s="14"/>
      <c r="B161" s="14"/>
      <c r="C161" s="14"/>
      <c r="D161" s="14"/>
      <c r="E161" s="14"/>
      <c r="F161" s="14"/>
      <c r="G161" s="14"/>
      <c r="H161" s="14"/>
      <c r="I161" s="14"/>
      <c r="J161" s="14"/>
      <c r="K161" s="14"/>
      <c r="L161" s="14"/>
      <c r="M161" s="14"/>
      <c r="T161" s="10"/>
    </row>
    <row r="162" spans="1:20" ht="30" customHeight="1">
      <c r="A162" s="14"/>
      <c r="B162" s="14"/>
      <c r="C162" s="14"/>
      <c r="D162" s="14"/>
      <c r="E162" s="14"/>
      <c r="F162" s="14"/>
      <c r="G162" s="14"/>
      <c r="H162" s="14"/>
      <c r="I162" s="14"/>
      <c r="J162" s="14"/>
      <c r="K162" s="14"/>
      <c r="L162" s="14"/>
      <c r="M162" s="14"/>
      <c r="T162" s="10"/>
    </row>
    <row r="163" spans="1:20" ht="30" customHeight="1">
      <c r="A163" s="14"/>
      <c r="B163" s="14"/>
      <c r="C163" s="14"/>
      <c r="D163" s="14"/>
      <c r="E163" s="14"/>
      <c r="F163" s="14"/>
      <c r="G163" s="14"/>
      <c r="H163" s="14"/>
      <c r="I163" s="14"/>
      <c r="J163" s="14"/>
      <c r="K163" s="14"/>
      <c r="L163" s="14"/>
      <c r="M163" s="14"/>
      <c r="T163" s="10"/>
    </row>
    <row r="164" spans="1:20" ht="30" customHeight="1">
      <c r="A164" s="14"/>
      <c r="B164" s="14"/>
      <c r="C164" s="14"/>
      <c r="D164" s="14"/>
      <c r="E164" s="14"/>
      <c r="F164" s="14"/>
      <c r="G164" s="14"/>
      <c r="H164" s="14"/>
      <c r="I164" s="14"/>
      <c r="J164" s="14"/>
      <c r="K164" s="14"/>
      <c r="L164" s="14"/>
      <c r="M164" s="14"/>
      <c r="T164" s="10"/>
    </row>
    <row r="165" spans="1:20" ht="30" customHeight="1">
      <c r="A165" s="14"/>
      <c r="B165" s="14"/>
      <c r="C165" s="14"/>
      <c r="D165" s="14"/>
      <c r="E165" s="14"/>
      <c r="F165" s="14"/>
      <c r="G165" s="14"/>
      <c r="H165" s="14"/>
      <c r="I165" s="14"/>
      <c r="J165" s="14"/>
      <c r="K165" s="14"/>
      <c r="L165" s="14"/>
      <c r="M165" s="14"/>
      <c r="T165" s="10"/>
    </row>
    <row r="166" spans="1:20" ht="30" customHeight="1">
      <c r="A166" s="13" t="s">
        <v>75</v>
      </c>
      <c r="B166" s="14"/>
      <c r="C166" s="14"/>
      <c r="D166" s="14"/>
      <c r="E166" s="14"/>
      <c r="F166" s="15">
        <f>SUM(F141:F165)</f>
        <v>0</v>
      </c>
      <c r="G166" s="14"/>
      <c r="H166" s="15">
        <f>SUM(H141:H165)</f>
        <v>0</v>
      </c>
      <c r="I166" s="14"/>
      <c r="J166" s="15">
        <f>SUM(J141:J165)</f>
        <v>1654330</v>
      </c>
      <c r="K166" s="14"/>
      <c r="L166" s="15">
        <f>F166+H166+J166</f>
        <v>1654330</v>
      </c>
      <c r="M166" s="14"/>
      <c r="T166" s="10"/>
    </row>
  </sheetData>
  <mergeCells count="16">
    <mergeCell ref="G3:H3"/>
    <mergeCell ref="A3:A4"/>
    <mergeCell ref="B3:B4"/>
    <mergeCell ref="C3:C4"/>
    <mergeCell ref="D3:D4"/>
    <mergeCell ref="E3:F3"/>
    <mergeCell ref="Q3:Q4"/>
    <mergeCell ref="R3:R4"/>
    <mergeCell ref="S3:S4"/>
    <mergeCell ref="T3:T4"/>
    <mergeCell ref="I3:J3"/>
    <mergeCell ref="K3:L3"/>
    <mergeCell ref="M3:M4"/>
    <mergeCell ref="N3:N4"/>
    <mergeCell ref="O3:O4"/>
    <mergeCell ref="P3:P4"/>
  </mergeCells>
  <phoneticPr fontId="3" type="noConversion"/>
  <pageMargins left="0.78740157480314954" right="0" top="0.39370078740157477" bottom="0.39370078740157477" header="0" footer="0"/>
  <pageSetup paperSize="9" scale="57" fitToHeight="0"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AV1797"/>
  <sheetViews>
    <sheetView view="pageBreakPreview" zoomScale="60" workbookViewId="0"/>
  </sheetViews>
  <sheetFormatPr defaultRowHeight="16.5"/>
  <cols>
    <col min="1" max="2" width="30.625" customWidth="1"/>
    <col min="3" max="3" width="4.625" customWidth="1"/>
    <col min="4" max="4" width="8.625" customWidth="1"/>
    <col min="5" max="12" width="16.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6" t="s">
        <v>1</v>
      </c>
      <c r="B1" s="7"/>
      <c r="C1" s="7"/>
      <c r="D1" s="7"/>
      <c r="E1" s="7"/>
      <c r="F1" s="7"/>
      <c r="G1" s="7"/>
      <c r="H1" s="7"/>
      <c r="I1" s="7"/>
      <c r="J1" s="7"/>
      <c r="K1" s="7"/>
      <c r="L1" s="7"/>
      <c r="M1" s="8"/>
    </row>
    <row r="2" spans="1:48" ht="30" customHeight="1">
      <c r="A2" s="49" t="s">
        <v>2</v>
      </c>
      <c r="B2" s="49" t="s">
        <v>3</v>
      </c>
      <c r="C2" s="49" t="s">
        <v>4</v>
      </c>
      <c r="D2" s="49" t="s">
        <v>5</v>
      </c>
      <c r="E2" s="49" t="s">
        <v>6</v>
      </c>
      <c r="F2" s="49"/>
      <c r="G2" s="49" t="s">
        <v>9</v>
      </c>
      <c r="H2" s="49"/>
      <c r="I2" s="49" t="s">
        <v>10</v>
      </c>
      <c r="J2" s="49"/>
      <c r="K2" s="49" t="s">
        <v>11</v>
      </c>
      <c r="L2" s="49"/>
      <c r="M2" s="49" t="s">
        <v>12</v>
      </c>
      <c r="N2" s="48" t="s">
        <v>20</v>
      </c>
      <c r="O2" s="48" t="s">
        <v>14</v>
      </c>
      <c r="P2" s="48" t="s">
        <v>21</v>
      </c>
      <c r="Q2" s="48" t="s">
        <v>13</v>
      </c>
      <c r="R2" s="48" t="s">
        <v>22</v>
      </c>
      <c r="S2" s="48" t="s">
        <v>23</v>
      </c>
      <c r="T2" s="48" t="s">
        <v>24</v>
      </c>
      <c r="U2" s="48" t="s">
        <v>25</v>
      </c>
      <c r="V2" s="48" t="s">
        <v>26</v>
      </c>
      <c r="W2" s="48" t="s">
        <v>27</v>
      </c>
      <c r="X2" s="48" t="s">
        <v>28</v>
      </c>
      <c r="Y2" s="48" t="s">
        <v>29</v>
      </c>
      <c r="Z2" s="48" t="s">
        <v>30</v>
      </c>
      <c r="AA2" s="48" t="s">
        <v>31</v>
      </c>
      <c r="AB2" s="48" t="s">
        <v>32</v>
      </c>
      <c r="AC2" s="48" t="s">
        <v>33</v>
      </c>
      <c r="AD2" s="48" t="s">
        <v>34</v>
      </c>
      <c r="AE2" s="48" t="s">
        <v>35</v>
      </c>
      <c r="AF2" s="48" t="s">
        <v>36</v>
      </c>
      <c r="AG2" s="48" t="s">
        <v>37</v>
      </c>
      <c r="AH2" s="48" t="s">
        <v>38</v>
      </c>
      <c r="AI2" s="48" t="s">
        <v>39</v>
      </c>
      <c r="AJ2" s="48" t="s">
        <v>40</v>
      </c>
      <c r="AK2" s="48" t="s">
        <v>41</v>
      </c>
      <c r="AL2" s="48" t="s">
        <v>42</v>
      </c>
      <c r="AM2" s="48" t="s">
        <v>43</v>
      </c>
      <c r="AN2" s="48" t="s">
        <v>44</v>
      </c>
      <c r="AO2" s="48" t="s">
        <v>45</v>
      </c>
      <c r="AP2" s="48" t="s">
        <v>46</v>
      </c>
      <c r="AQ2" s="48" t="s">
        <v>47</v>
      </c>
      <c r="AR2" s="48" t="s">
        <v>48</v>
      </c>
      <c r="AS2" s="48" t="s">
        <v>16</v>
      </c>
      <c r="AT2" s="48" t="s">
        <v>17</v>
      </c>
      <c r="AU2" s="48" t="s">
        <v>49</v>
      </c>
      <c r="AV2" s="48" t="s">
        <v>50</v>
      </c>
    </row>
    <row r="3" spans="1:48" ht="30" customHeight="1">
      <c r="A3" s="49"/>
      <c r="B3" s="49"/>
      <c r="C3" s="49"/>
      <c r="D3" s="49"/>
      <c r="E3" s="9" t="s">
        <v>7</v>
      </c>
      <c r="F3" s="9" t="s">
        <v>8</v>
      </c>
      <c r="G3" s="9" t="s">
        <v>7</v>
      </c>
      <c r="H3" s="9" t="s">
        <v>8</v>
      </c>
      <c r="I3" s="9" t="s">
        <v>7</v>
      </c>
      <c r="J3" s="9" t="s">
        <v>8</v>
      </c>
      <c r="K3" s="9" t="s">
        <v>7</v>
      </c>
      <c r="L3" s="9" t="s">
        <v>8</v>
      </c>
      <c r="M3" s="49"/>
      <c r="N3" s="48"/>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row>
    <row r="4" spans="1:48" ht="30" customHeight="1">
      <c r="A4" s="16" t="s">
        <v>55</v>
      </c>
      <c r="B4" s="16" t="s">
        <v>51</v>
      </c>
      <c r="C4" s="17"/>
      <c r="D4" s="17"/>
      <c r="E4" s="18"/>
      <c r="F4" s="18"/>
      <c r="G4" s="18"/>
      <c r="H4" s="18"/>
      <c r="I4" s="18"/>
      <c r="J4" s="18"/>
      <c r="K4" s="18"/>
      <c r="L4" s="18"/>
      <c r="M4" s="17"/>
      <c r="N4" s="3"/>
      <c r="O4" s="3"/>
      <c r="P4" s="3"/>
      <c r="Q4" s="2" t="s">
        <v>56</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row>
    <row r="5" spans="1:48" ht="30" customHeight="1">
      <c r="A5" s="16" t="s">
        <v>57</v>
      </c>
      <c r="B5" s="16" t="s">
        <v>58</v>
      </c>
      <c r="C5" s="16" t="s">
        <v>59</v>
      </c>
      <c r="D5" s="17">
        <v>1</v>
      </c>
      <c r="E5" s="18">
        <f>TRUNC(일위대가목록!E4,0)</f>
        <v>44127</v>
      </c>
      <c r="F5" s="18">
        <f>TRUNC(E5*D5, 0)</f>
        <v>44127</v>
      </c>
      <c r="G5" s="18">
        <f>TRUNC(일위대가목록!F4,0)</f>
        <v>94574</v>
      </c>
      <c r="H5" s="18">
        <f>TRUNC(G5*D5, 0)</f>
        <v>94574</v>
      </c>
      <c r="I5" s="18">
        <f>TRUNC(일위대가목록!G4,0)</f>
        <v>0</v>
      </c>
      <c r="J5" s="18">
        <f>TRUNC(I5*D5, 0)</f>
        <v>0</v>
      </c>
      <c r="K5" s="18">
        <f t="shared" ref="K5:L7" si="0">TRUNC(E5+G5+I5, 0)</f>
        <v>138701</v>
      </c>
      <c r="L5" s="18">
        <f t="shared" si="0"/>
        <v>138701</v>
      </c>
      <c r="M5" s="16" t="s">
        <v>60</v>
      </c>
      <c r="N5" s="2" t="s">
        <v>61</v>
      </c>
      <c r="O5" s="2" t="s">
        <v>51</v>
      </c>
      <c r="P5" s="2" t="s">
        <v>51</v>
      </c>
      <c r="Q5" s="2" t="s">
        <v>56</v>
      </c>
      <c r="R5" s="2" t="s">
        <v>62</v>
      </c>
      <c r="S5" s="2" t="s">
        <v>63</v>
      </c>
      <c r="T5" s="2" t="s">
        <v>63</v>
      </c>
      <c r="U5" s="3"/>
      <c r="V5" s="3"/>
      <c r="W5" s="3"/>
      <c r="X5" s="3"/>
      <c r="Y5" s="3"/>
      <c r="Z5" s="3"/>
      <c r="AA5" s="3"/>
      <c r="AB5" s="3"/>
      <c r="AC5" s="3"/>
      <c r="AD5" s="3"/>
      <c r="AE5" s="3"/>
      <c r="AF5" s="3"/>
      <c r="AG5" s="3"/>
      <c r="AH5" s="3"/>
      <c r="AI5" s="3"/>
      <c r="AJ5" s="3"/>
      <c r="AK5" s="3"/>
      <c r="AL5" s="3"/>
      <c r="AM5" s="3"/>
      <c r="AN5" s="3"/>
      <c r="AO5" s="3"/>
      <c r="AP5" s="3"/>
      <c r="AQ5" s="3"/>
      <c r="AR5" s="2" t="s">
        <v>51</v>
      </c>
      <c r="AS5" s="2" t="s">
        <v>51</v>
      </c>
      <c r="AT5" s="3"/>
      <c r="AU5" s="2" t="s">
        <v>64</v>
      </c>
      <c r="AV5" s="3">
        <v>4</v>
      </c>
    </row>
    <row r="6" spans="1:48" ht="30" customHeight="1">
      <c r="A6" s="16" t="s">
        <v>65</v>
      </c>
      <c r="B6" s="16" t="s">
        <v>66</v>
      </c>
      <c r="C6" s="16" t="s">
        <v>67</v>
      </c>
      <c r="D6" s="17">
        <v>556</v>
      </c>
      <c r="E6" s="18">
        <f>TRUNC(일위대가목록!E5,0)</f>
        <v>0</v>
      </c>
      <c r="F6" s="18">
        <f>TRUNC(E6*D6, 0)</f>
        <v>0</v>
      </c>
      <c r="G6" s="18">
        <f>TRUNC(일위대가목록!F5,0)</f>
        <v>2581</v>
      </c>
      <c r="H6" s="18">
        <f>TRUNC(G6*D6, 0)</f>
        <v>1435036</v>
      </c>
      <c r="I6" s="18">
        <f>TRUNC(일위대가목록!G5,0)</f>
        <v>0</v>
      </c>
      <c r="J6" s="18">
        <f>TRUNC(I6*D6, 0)</f>
        <v>0</v>
      </c>
      <c r="K6" s="18">
        <f t="shared" si="0"/>
        <v>2581</v>
      </c>
      <c r="L6" s="18">
        <f t="shared" si="0"/>
        <v>1435036</v>
      </c>
      <c r="M6" s="16" t="s">
        <v>68</v>
      </c>
      <c r="N6" s="2" t="s">
        <v>69</v>
      </c>
      <c r="O6" s="2" t="s">
        <v>51</v>
      </c>
      <c r="P6" s="2" t="s">
        <v>51</v>
      </c>
      <c r="Q6" s="2" t="s">
        <v>56</v>
      </c>
      <c r="R6" s="2" t="s">
        <v>62</v>
      </c>
      <c r="S6" s="2" t="s">
        <v>63</v>
      </c>
      <c r="T6" s="2" t="s">
        <v>63</v>
      </c>
      <c r="U6" s="3"/>
      <c r="V6" s="3"/>
      <c r="W6" s="3"/>
      <c r="X6" s="3"/>
      <c r="Y6" s="3"/>
      <c r="Z6" s="3"/>
      <c r="AA6" s="3"/>
      <c r="AB6" s="3"/>
      <c r="AC6" s="3"/>
      <c r="AD6" s="3"/>
      <c r="AE6" s="3"/>
      <c r="AF6" s="3"/>
      <c r="AG6" s="3"/>
      <c r="AH6" s="3"/>
      <c r="AI6" s="3"/>
      <c r="AJ6" s="3"/>
      <c r="AK6" s="3"/>
      <c r="AL6" s="3"/>
      <c r="AM6" s="3"/>
      <c r="AN6" s="3"/>
      <c r="AO6" s="3"/>
      <c r="AP6" s="3"/>
      <c r="AQ6" s="3"/>
      <c r="AR6" s="2" t="s">
        <v>51</v>
      </c>
      <c r="AS6" s="2" t="s">
        <v>51</v>
      </c>
      <c r="AT6" s="3"/>
      <c r="AU6" s="2" t="s">
        <v>70</v>
      </c>
      <c r="AV6" s="3">
        <v>5</v>
      </c>
    </row>
    <row r="7" spans="1:48" ht="30" customHeight="1">
      <c r="A7" s="16" t="s">
        <v>71</v>
      </c>
      <c r="B7" s="16" t="s">
        <v>51</v>
      </c>
      <c r="C7" s="16" t="s">
        <v>67</v>
      </c>
      <c r="D7" s="17">
        <v>556</v>
      </c>
      <c r="E7" s="18">
        <f>TRUNC(일위대가목록!E6,0)</f>
        <v>0</v>
      </c>
      <c r="F7" s="18">
        <f>TRUNC(E7*D7, 0)</f>
        <v>0</v>
      </c>
      <c r="G7" s="18">
        <f>TRUNC(일위대가목록!F6,0)</f>
        <v>3441</v>
      </c>
      <c r="H7" s="18">
        <f>TRUNC(G7*D7, 0)</f>
        <v>1913196</v>
      </c>
      <c r="I7" s="18">
        <f>TRUNC(일위대가목록!G6,0)</f>
        <v>0</v>
      </c>
      <c r="J7" s="18">
        <f>TRUNC(I7*D7, 0)</f>
        <v>0</v>
      </c>
      <c r="K7" s="18">
        <f t="shared" si="0"/>
        <v>3441</v>
      </c>
      <c r="L7" s="18">
        <f t="shared" si="0"/>
        <v>1913196</v>
      </c>
      <c r="M7" s="16" t="s">
        <v>72</v>
      </c>
      <c r="N7" s="2" t="s">
        <v>73</v>
      </c>
      <c r="O7" s="2" t="s">
        <v>51</v>
      </c>
      <c r="P7" s="2" t="s">
        <v>51</v>
      </c>
      <c r="Q7" s="2" t="s">
        <v>56</v>
      </c>
      <c r="R7" s="2" t="s">
        <v>62</v>
      </c>
      <c r="S7" s="2" t="s">
        <v>63</v>
      </c>
      <c r="T7" s="2" t="s">
        <v>63</v>
      </c>
      <c r="U7" s="3"/>
      <c r="V7" s="3"/>
      <c r="W7" s="3"/>
      <c r="X7" s="3"/>
      <c r="Y7" s="3"/>
      <c r="Z7" s="3"/>
      <c r="AA7" s="3"/>
      <c r="AB7" s="3"/>
      <c r="AC7" s="3"/>
      <c r="AD7" s="3"/>
      <c r="AE7" s="3"/>
      <c r="AF7" s="3"/>
      <c r="AG7" s="3"/>
      <c r="AH7" s="3"/>
      <c r="AI7" s="3"/>
      <c r="AJ7" s="3"/>
      <c r="AK7" s="3"/>
      <c r="AL7" s="3"/>
      <c r="AM7" s="3"/>
      <c r="AN7" s="3"/>
      <c r="AO7" s="3"/>
      <c r="AP7" s="3"/>
      <c r="AQ7" s="3"/>
      <c r="AR7" s="2" t="s">
        <v>51</v>
      </c>
      <c r="AS7" s="2" t="s">
        <v>51</v>
      </c>
      <c r="AT7" s="3"/>
      <c r="AU7" s="2" t="s">
        <v>74</v>
      </c>
      <c r="AV7" s="3">
        <v>6</v>
      </c>
    </row>
    <row r="8" spans="1:48" ht="30" customHeight="1">
      <c r="A8" s="17"/>
      <c r="B8" s="17"/>
      <c r="C8" s="17"/>
      <c r="D8" s="17"/>
      <c r="E8" s="18"/>
      <c r="F8" s="18"/>
      <c r="G8" s="18"/>
      <c r="H8" s="18"/>
      <c r="I8" s="18"/>
      <c r="J8" s="18"/>
      <c r="K8" s="18"/>
      <c r="L8" s="18"/>
      <c r="M8" s="17"/>
      <c r="Q8" s="1" t="s">
        <v>56</v>
      </c>
    </row>
    <row r="9" spans="1:48" ht="30" customHeight="1">
      <c r="A9" s="17"/>
      <c r="B9" s="17"/>
      <c r="C9" s="17"/>
      <c r="D9" s="17"/>
      <c r="E9" s="18"/>
      <c r="F9" s="18"/>
      <c r="G9" s="18"/>
      <c r="H9" s="18"/>
      <c r="I9" s="18"/>
      <c r="J9" s="18"/>
      <c r="K9" s="18"/>
      <c r="L9" s="18"/>
      <c r="M9" s="17"/>
      <c r="Q9" s="1" t="s">
        <v>56</v>
      </c>
    </row>
    <row r="10" spans="1:48" ht="30" customHeight="1">
      <c r="A10" s="17"/>
      <c r="B10" s="17"/>
      <c r="C10" s="17"/>
      <c r="D10" s="17"/>
      <c r="E10" s="18"/>
      <c r="F10" s="18"/>
      <c r="G10" s="18"/>
      <c r="H10" s="18"/>
      <c r="I10" s="18"/>
      <c r="J10" s="18"/>
      <c r="K10" s="18"/>
      <c r="L10" s="18"/>
      <c r="M10" s="17"/>
      <c r="Q10" s="1" t="s">
        <v>56</v>
      </c>
    </row>
    <row r="11" spans="1:48" ht="30" customHeight="1">
      <c r="A11" s="17"/>
      <c r="B11" s="17"/>
      <c r="C11" s="17"/>
      <c r="D11" s="17"/>
      <c r="E11" s="18"/>
      <c r="F11" s="18"/>
      <c r="G11" s="18"/>
      <c r="H11" s="18"/>
      <c r="I11" s="18"/>
      <c r="J11" s="18"/>
      <c r="K11" s="18"/>
      <c r="L11" s="18"/>
      <c r="M11" s="17"/>
      <c r="Q11" s="1" t="s">
        <v>56</v>
      </c>
    </row>
    <row r="12" spans="1:48" ht="30" customHeight="1">
      <c r="A12" s="17"/>
      <c r="B12" s="17"/>
      <c r="C12" s="17"/>
      <c r="D12" s="17"/>
      <c r="E12" s="18"/>
      <c r="F12" s="18"/>
      <c r="G12" s="18"/>
      <c r="H12" s="18"/>
      <c r="I12" s="18"/>
      <c r="J12" s="18"/>
      <c r="K12" s="18"/>
      <c r="L12" s="18"/>
      <c r="M12" s="17"/>
      <c r="Q12" s="1" t="s">
        <v>56</v>
      </c>
    </row>
    <row r="13" spans="1:48" ht="30" customHeight="1">
      <c r="A13" s="17"/>
      <c r="B13" s="17"/>
      <c r="C13" s="17"/>
      <c r="D13" s="17"/>
      <c r="E13" s="18"/>
      <c r="F13" s="18"/>
      <c r="G13" s="18"/>
      <c r="H13" s="18"/>
      <c r="I13" s="18"/>
      <c r="J13" s="18"/>
      <c r="K13" s="18"/>
      <c r="L13" s="18"/>
      <c r="M13" s="17"/>
      <c r="Q13" s="1" t="s">
        <v>56</v>
      </c>
    </row>
    <row r="14" spans="1:48" ht="30" customHeight="1">
      <c r="A14" s="17"/>
      <c r="B14" s="17"/>
      <c r="C14" s="17"/>
      <c r="D14" s="17"/>
      <c r="E14" s="18"/>
      <c r="F14" s="18"/>
      <c r="G14" s="18"/>
      <c r="H14" s="18"/>
      <c r="I14" s="18"/>
      <c r="J14" s="18"/>
      <c r="K14" s="18"/>
      <c r="L14" s="18"/>
      <c r="M14" s="17"/>
      <c r="Q14" s="1" t="s">
        <v>56</v>
      </c>
    </row>
    <row r="15" spans="1:48" ht="30" customHeight="1">
      <c r="A15" s="17"/>
      <c r="B15" s="17"/>
      <c r="C15" s="17"/>
      <c r="D15" s="17"/>
      <c r="E15" s="18"/>
      <c r="F15" s="18"/>
      <c r="G15" s="18"/>
      <c r="H15" s="18"/>
      <c r="I15" s="18"/>
      <c r="J15" s="18"/>
      <c r="K15" s="18"/>
      <c r="L15" s="18"/>
      <c r="M15" s="17"/>
      <c r="Q15" s="1" t="s">
        <v>56</v>
      </c>
    </row>
    <row r="16" spans="1:48" ht="30" customHeight="1">
      <c r="A16" s="17"/>
      <c r="B16" s="17"/>
      <c r="C16" s="17"/>
      <c r="D16" s="17"/>
      <c r="E16" s="18"/>
      <c r="F16" s="18"/>
      <c r="G16" s="18"/>
      <c r="H16" s="18"/>
      <c r="I16" s="18"/>
      <c r="J16" s="18"/>
      <c r="K16" s="18"/>
      <c r="L16" s="18"/>
      <c r="M16" s="17"/>
      <c r="Q16" s="1" t="s">
        <v>56</v>
      </c>
    </row>
    <row r="17" spans="1:48" ht="30" customHeight="1">
      <c r="A17" s="17"/>
      <c r="B17" s="17"/>
      <c r="C17" s="17"/>
      <c r="D17" s="17"/>
      <c r="E17" s="18"/>
      <c r="F17" s="18"/>
      <c r="G17" s="18"/>
      <c r="H17" s="18"/>
      <c r="I17" s="18"/>
      <c r="J17" s="18"/>
      <c r="K17" s="18"/>
      <c r="L17" s="18"/>
      <c r="M17" s="17"/>
      <c r="Q17" s="1" t="s">
        <v>56</v>
      </c>
    </row>
    <row r="18" spans="1:48" ht="30" customHeight="1">
      <c r="A18" s="17"/>
      <c r="B18" s="17"/>
      <c r="C18" s="17"/>
      <c r="D18" s="17"/>
      <c r="E18" s="18"/>
      <c r="F18" s="18"/>
      <c r="G18" s="18"/>
      <c r="H18" s="18"/>
      <c r="I18" s="18"/>
      <c r="J18" s="18"/>
      <c r="K18" s="18"/>
      <c r="L18" s="18"/>
      <c r="M18" s="17"/>
      <c r="Q18" s="1" t="s">
        <v>56</v>
      </c>
    </row>
    <row r="19" spans="1:48" ht="30" customHeight="1">
      <c r="A19" s="17"/>
      <c r="B19" s="17"/>
      <c r="C19" s="17"/>
      <c r="D19" s="17"/>
      <c r="E19" s="18"/>
      <c r="F19" s="18"/>
      <c r="G19" s="18"/>
      <c r="H19" s="18"/>
      <c r="I19" s="18"/>
      <c r="J19" s="18"/>
      <c r="K19" s="18"/>
      <c r="L19" s="18"/>
      <c r="M19" s="17"/>
      <c r="Q19" s="1" t="s">
        <v>56</v>
      </c>
    </row>
    <row r="20" spans="1:48" ht="30" customHeight="1">
      <c r="A20" s="17"/>
      <c r="B20" s="17"/>
      <c r="C20" s="17"/>
      <c r="D20" s="17"/>
      <c r="E20" s="18"/>
      <c r="F20" s="18"/>
      <c r="G20" s="18"/>
      <c r="H20" s="18"/>
      <c r="I20" s="18"/>
      <c r="J20" s="18"/>
      <c r="K20" s="18"/>
      <c r="L20" s="18"/>
      <c r="M20" s="17"/>
      <c r="Q20" s="1" t="s">
        <v>56</v>
      </c>
    </row>
    <row r="21" spans="1:48" ht="30" customHeight="1">
      <c r="A21" s="17"/>
      <c r="B21" s="17"/>
      <c r="C21" s="17"/>
      <c r="D21" s="17"/>
      <c r="E21" s="18"/>
      <c r="F21" s="18"/>
      <c r="G21" s="18"/>
      <c r="H21" s="18"/>
      <c r="I21" s="18"/>
      <c r="J21" s="18"/>
      <c r="K21" s="18"/>
      <c r="L21" s="18"/>
      <c r="M21" s="17"/>
      <c r="Q21" s="1" t="s">
        <v>56</v>
      </c>
    </row>
    <row r="22" spans="1:48" ht="30" customHeight="1">
      <c r="A22" s="17"/>
      <c r="B22" s="17"/>
      <c r="C22" s="17"/>
      <c r="D22" s="17"/>
      <c r="E22" s="18"/>
      <c r="F22" s="18"/>
      <c r="G22" s="18"/>
      <c r="H22" s="18"/>
      <c r="I22" s="18"/>
      <c r="J22" s="18"/>
      <c r="K22" s="18"/>
      <c r="L22" s="18"/>
      <c r="M22" s="17"/>
      <c r="Q22" s="1" t="s">
        <v>56</v>
      </c>
    </row>
    <row r="23" spans="1:48" ht="30" customHeight="1">
      <c r="A23" s="17"/>
      <c r="B23" s="17"/>
      <c r="C23" s="17"/>
      <c r="D23" s="17"/>
      <c r="E23" s="18"/>
      <c r="F23" s="18"/>
      <c r="G23" s="18"/>
      <c r="H23" s="18"/>
      <c r="I23" s="18"/>
      <c r="J23" s="18"/>
      <c r="K23" s="18"/>
      <c r="L23" s="18"/>
      <c r="M23" s="17"/>
      <c r="Q23" s="1" t="s">
        <v>56</v>
      </c>
    </row>
    <row r="24" spans="1:48" ht="30" customHeight="1">
      <c r="A24" s="17"/>
      <c r="B24" s="17"/>
      <c r="C24" s="17"/>
      <c r="D24" s="17"/>
      <c r="E24" s="18"/>
      <c r="F24" s="18"/>
      <c r="G24" s="18"/>
      <c r="H24" s="18"/>
      <c r="I24" s="18"/>
      <c r="J24" s="18"/>
      <c r="K24" s="18"/>
      <c r="L24" s="18"/>
      <c r="M24" s="17"/>
      <c r="Q24" s="1" t="s">
        <v>56</v>
      </c>
    </row>
    <row r="25" spans="1:48" ht="30" customHeight="1">
      <c r="A25" s="17"/>
      <c r="B25" s="17"/>
      <c r="C25" s="17"/>
      <c r="D25" s="17"/>
      <c r="E25" s="18"/>
      <c r="F25" s="18"/>
      <c r="G25" s="18"/>
      <c r="H25" s="18"/>
      <c r="I25" s="18"/>
      <c r="J25" s="18"/>
      <c r="K25" s="18"/>
      <c r="L25" s="18"/>
      <c r="M25" s="17"/>
      <c r="Q25" s="1" t="s">
        <v>56</v>
      </c>
    </row>
    <row r="26" spans="1:48" ht="30" customHeight="1">
      <c r="A26" s="17"/>
      <c r="B26" s="17"/>
      <c r="C26" s="17"/>
      <c r="D26" s="17"/>
      <c r="E26" s="18"/>
      <c r="F26" s="18"/>
      <c r="G26" s="18"/>
      <c r="H26" s="18"/>
      <c r="I26" s="18"/>
      <c r="J26" s="18"/>
      <c r="K26" s="18"/>
      <c r="L26" s="18"/>
      <c r="M26" s="17"/>
      <c r="Q26" s="1" t="s">
        <v>56</v>
      </c>
    </row>
    <row r="27" spans="1:48" ht="30" customHeight="1">
      <c r="A27" s="17"/>
      <c r="B27" s="17"/>
      <c r="C27" s="17"/>
      <c r="D27" s="17"/>
      <c r="E27" s="18"/>
      <c r="F27" s="18"/>
      <c r="G27" s="18"/>
      <c r="H27" s="18"/>
      <c r="I27" s="18"/>
      <c r="J27" s="18"/>
      <c r="K27" s="18"/>
      <c r="L27" s="18"/>
      <c r="M27" s="17"/>
      <c r="Q27" s="1" t="s">
        <v>56</v>
      </c>
    </row>
    <row r="28" spans="1:48" ht="30" customHeight="1">
      <c r="A28" s="17"/>
      <c r="B28" s="17"/>
      <c r="C28" s="17"/>
      <c r="D28" s="17"/>
      <c r="E28" s="18"/>
      <c r="F28" s="18"/>
      <c r="G28" s="18"/>
      <c r="H28" s="18"/>
      <c r="I28" s="18"/>
      <c r="J28" s="18"/>
      <c r="K28" s="18"/>
      <c r="L28" s="18"/>
      <c r="M28" s="17"/>
      <c r="Q28" s="1" t="s">
        <v>56</v>
      </c>
    </row>
    <row r="29" spans="1:48" ht="30" customHeight="1">
      <c r="A29" s="16" t="s">
        <v>75</v>
      </c>
      <c r="B29" s="17"/>
      <c r="C29" s="17"/>
      <c r="D29" s="17"/>
      <c r="E29" s="18"/>
      <c r="F29" s="18">
        <f>SUMIF(Q5:Q28,"010101",F5:F28)</f>
        <v>44127</v>
      </c>
      <c r="G29" s="18"/>
      <c r="H29" s="18">
        <f>SUMIF(Q5:Q28,"010101",H5:H28)</f>
        <v>3442806</v>
      </c>
      <c r="I29" s="18"/>
      <c r="J29" s="18">
        <f>SUMIF(Q5:Q28,"010101",J5:J28)</f>
        <v>0</v>
      </c>
      <c r="K29" s="18"/>
      <c r="L29" s="18">
        <f>SUMIF(Q5:Q28,"010101",L5:L28)</f>
        <v>3486933</v>
      </c>
      <c r="M29" s="17"/>
      <c r="N29" t="s">
        <v>76</v>
      </c>
    </row>
    <row r="30" spans="1:48" ht="30" customHeight="1">
      <c r="A30" s="16" t="s">
        <v>77</v>
      </c>
      <c r="B30" s="16" t="s">
        <v>51</v>
      </c>
      <c r="C30" s="17"/>
      <c r="D30" s="17"/>
      <c r="E30" s="18"/>
      <c r="F30" s="18"/>
      <c r="G30" s="18"/>
      <c r="H30" s="18"/>
      <c r="I30" s="18"/>
      <c r="J30" s="18"/>
      <c r="K30" s="18"/>
      <c r="L30" s="18"/>
      <c r="M30" s="17"/>
      <c r="N30" s="3"/>
      <c r="O30" s="3"/>
      <c r="P30" s="3"/>
      <c r="Q30" s="2" t="s">
        <v>78</v>
      </c>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row>
    <row r="31" spans="1:48" ht="30" customHeight="1">
      <c r="A31" s="16" t="s">
        <v>79</v>
      </c>
      <c r="B31" s="16" t="s">
        <v>80</v>
      </c>
      <c r="C31" s="16" t="s">
        <v>67</v>
      </c>
      <c r="D31" s="17">
        <v>266</v>
      </c>
      <c r="E31" s="18">
        <f>TRUNC(일위대가목록!E7,0)</f>
        <v>1793</v>
      </c>
      <c r="F31" s="18">
        <f>TRUNC(E31*D31, 0)</f>
        <v>476938</v>
      </c>
      <c r="G31" s="18">
        <f>TRUNC(일위대가목록!F7,0)</f>
        <v>3617</v>
      </c>
      <c r="H31" s="18">
        <f>TRUNC(G31*D31, 0)</f>
        <v>962122</v>
      </c>
      <c r="I31" s="18">
        <f>TRUNC(일위대가목록!G7,0)</f>
        <v>0</v>
      </c>
      <c r="J31" s="18">
        <f>TRUNC(I31*D31, 0)</f>
        <v>0</v>
      </c>
      <c r="K31" s="18">
        <f>TRUNC(E31+G31+I31, 0)</f>
        <v>5410</v>
      </c>
      <c r="L31" s="18">
        <f>TRUNC(F31+H31+J31, 0)</f>
        <v>1439060</v>
      </c>
      <c r="M31" s="16" t="s">
        <v>81</v>
      </c>
      <c r="N31" s="2" t="s">
        <v>82</v>
      </c>
      <c r="O31" s="2" t="s">
        <v>51</v>
      </c>
      <c r="P31" s="2" t="s">
        <v>51</v>
      </c>
      <c r="Q31" s="2" t="s">
        <v>78</v>
      </c>
      <c r="R31" s="2" t="s">
        <v>62</v>
      </c>
      <c r="S31" s="2" t="s">
        <v>63</v>
      </c>
      <c r="T31" s="2" t="s">
        <v>63</v>
      </c>
      <c r="U31" s="3"/>
      <c r="V31" s="3"/>
      <c r="W31" s="3"/>
      <c r="X31" s="3"/>
      <c r="Y31" s="3"/>
      <c r="Z31" s="3"/>
      <c r="AA31" s="3"/>
      <c r="AB31" s="3"/>
      <c r="AC31" s="3"/>
      <c r="AD31" s="3"/>
      <c r="AE31" s="3"/>
      <c r="AF31" s="3"/>
      <c r="AG31" s="3"/>
      <c r="AH31" s="3"/>
      <c r="AI31" s="3"/>
      <c r="AJ31" s="3"/>
      <c r="AK31" s="3"/>
      <c r="AL31" s="3"/>
      <c r="AM31" s="3"/>
      <c r="AN31" s="3"/>
      <c r="AO31" s="3"/>
      <c r="AP31" s="3"/>
      <c r="AQ31" s="3"/>
      <c r="AR31" s="2" t="s">
        <v>51</v>
      </c>
      <c r="AS31" s="2" t="s">
        <v>51</v>
      </c>
      <c r="AT31" s="3"/>
      <c r="AU31" s="2" t="s">
        <v>83</v>
      </c>
      <c r="AV31" s="3">
        <v>8</v>
      </c>
    </row>
    <row r="32" spans="1:48" ht="30" customHeight="1">
      <c r="A32" s="17"/>
      <c r="B32" s="17"/>
      <c r="C32" s="17"/>
      <c r="D32" s="17"/>
      <c r="E32" s="18"/>
      <c r="F32" s="18"/>
      <c r="G32" s="18"/>
      <c r="H32" s="18"/>
      <c r="I32" s="18"/>
      <c r="J32" s="18"/>
      <c r="K32" s="18"/>
      <c r="L32" s="18"/>
      <c r="M32" s="17"/>
      <c r="Q32" s="1" t="s">
        <v>78</v>
      </c>
    </row>
    <row r="33" spans="1:17" ht="30" customHeight="1">
      <c r="A33" s="17"/>
      <c r="B33" s="17"/>
      <c r="C33" s="17"/>
      <c r="D33" s="17"/>
      <c r="E33" s="18"/>
      <c r="F33" s="18"/>
      <c r="G33" s="18"/>
      <c r="H33" s="18"/>
      <c r="I33" s="18"/>
      <c r="J33" s="18"/>
      <c r="K33" s="18"/>
      <c r="L33" s="18"/>
      <c r="M33" s="17"/>
      <c r="Q33" s="1" t="s">
        <v>78</v>
      </c>
    </row>
    <row r="34" spans="1:17" ht="30" customHeight="1">
      <c r="A34" s="17"/>
      <c r="B34" s="17"/>
      <c r="C34" s="17"/>
      <c r="D34" s="17"/>
      <c r="E34" s="18"/>
      <c r="F34" s="18"/>
      <c r="G34" s="18"/>
      <c r="H34" s="18"/>
      <c r="I34" s="18"/>
      <c r="J34" s="18"/>
      <c r="K34" s="18"/>
      <c r="L34" s="18"/>
      <c r="M34" s="17"/>
      <c r="Q34" s="1" t="s">
        <v>78</v>
      </c>
    </row>
    <row r="35" spans="1:17" ht="30" customHeight="1">
      <c r="A35" s="17"/>
      <c r="B35" s="17"/>
      <c r="C35" s="17"/>
      <c r="D35" s="17"/>
      <c r="E35" s="18"/>
      <c r="F35" s="18"/>
      <c r="G35" s="18"/>
      <c r="H35" s="18"/>
      <c r="I35" s="18"/>
      <c r="J35" s="18"/>
      <c r="K35" s="18"/>
      <c r="L35" s="18"/>
      <c r="M35" s="17"/>
      <c r="Q35" s="1" t="s">
        <v>78</v>
      </c>
    </row>
    <row r="36" spans="1:17" ht="30" customHeight="1">
      <c r="A36" s="17"/>
      <c r="B36" s="17"/>
      <c r="C36" s="17"/>
      <c r="D36" s="17"/>
      <c r="E36" s="18"/>
      <c r="F36" s="18"/>
      <c r="G36" s="18"/>
      <c r="H36" s="18"/>
      <c r="I36" s="18"/>
      <c r="J36" s="18"/>
      <c r="K36" s="18"/>
      <c r="L36" s="18"/>
      <c r="M36" s="17"/>
      <c r="Q36" s="1" t="s">
        <v>78</v>
      </c>
    </row>
    <row r="37" spans="1:17" ht="30" customHeight="1">
      <c r="A37" s="17"/>
      <c r="B37" s="17"/>
      <c r="C37" s="17"/>
      <c r="D37" s="17"/>
      <c r="E37" s="18"/>
      <c r="F37" s="18"/>
      <c r="G37" s="18"/>
      <c r="H37" s="18"/>
      <c r="I37" s="18"/>
      <c r="J37" s="18"/>
      <c r="K37" s="18"/>
      <c r="L37" s="18"/>
      <c r="M37" s="17"/>
      <c r="Q37" s="1" t="s">
        <v>78</v>
      </c>
    </row>
    <row r="38" spans="1:17" ht="30" customHeight="1">
      <c r="A38" s="17"/>
      <c r="B38" s="17"/>
      <c r="C38" s="17"/>
      <c r="D38" s="17"/>
      <c r="E38" s="18"/>
      <c r="F38" s="18"/>
      <c r="G38" s="18"/>
      <c r="H38" s="18"/>
      <c r="I38" s="18"/>
      <c r="J38" s="18"/>
      <c r="K38" s="18"/>
      <c r="L38" s="18"/>
      <c r="M38" s="17"/>
      <c r="Q38" s="1" t="s">
        <v>78</v>
      </c>
    </row>
    <row r="39" spans="1:17" ht="30" customHeight="1">
      <c r="A39" s="17"/>
      <c r="B39" s="17"/>
      <c r="C39" s="17"/>
      <c r="D39" s="17"/>
      <c r="E39" s="18"/>
      <c r="F39" s="18"/>
      <c r="G39" s="18"/>
      <c r="H39" s="18"/>
      <c r="I39" s="18"/>
      <c r="J39" s="18"/>
      <c r="K39" s="18"/>
      <c r="L39" s="18"/>
      <c r="M39" s="17"/>
      <c r="Q39" s="1" t="s">
        <v>78</v>
      </c>
    </row>
    <row r="40" spans="1:17" ht="30" customHeight="1">
      <c r="A40" s="17"/>
      <c r="B40" s="17"/>
      <c r="C40" s="17"/>
      <c r="D40" s="17"/>
      <c r="E40" s="18"/>
      <c r="F40" s="18"/>
      <c r="G40" s="18"/>
      <c r="H40" s="18"/>
      <c r="I40" s="18"/>
      <c r="J40" s="18"/>
      <c r="K40" s="18"/>
      <c r="L40" s="18"/>
      <c r="M40" s="17"/>
      <c r="Q40" s="1" t="s">
        <v>78</v>
      </c>
    </row>
    <row r="41" spans="1:17" ht="30" customHeight="1">
      <c r="A41" s="17"/>
      <c r="B41" s="17"/>
      <c r="C41" s="17"/>
      <c r="D41" s="17"/>
      <c r="E41" s="18"/>
      <c r="F41" s="18"/>
      <c r="G41" s="18"/>
      <c r="H41" s="18"/>
      <c r="I41" s="18"/>
      <c r="J41" s="18"/>
      <c r="K41" s="18"/>
      <c r="L41" s="18"/>
      <c r="M41" s="17"/>
      <c r="Q41" s="1" t="s">
        <v>78</v>
      </c>
    </row>
    <row r="42" spans="1:17" ht="30" customHeight="1">
      <c r="A42" s="17"/>
      <c r="B42" s="17"/>
      <c r="C42" s="17"/>
      <c r="D42" s="17"/>
      <c r="E42" s="18"/>
      <c r="F42" s="18"/>
      <c r="G42" s="18"/>
      <c r="H42" s="18"/>
      <c r="I42" s="18"/>
      <c r="J42" s="18"/>
      <c r="K42" s="18"/>
      <c r="L42" s="18"/>
      <c r="M42" s="17"/>
      <c r="Q42" s="1" t="s">
        <v>78</v>
      </c>
    </row>
    <row r="43" spans="1:17" ht="30" customHeight="1">
      <c r="A43" s="17"/>
      <c r="B43" s="17"/>
      <c r="C43" s="17"/>
      <c r="D43" s="17"/>
      <c r="E43" s="18"/>
      <c r="F43" s="18"/>
      <c r="G43" s="18"/>
      <c r="H43" s="18"/>
      <c r="I43" s="18"/>
      <c r="J43" s="18"/>
      <c r="K43" s="18"/>
      <c r="L43" s="18"/>
      <c r="M43" s="17"/>
      <c r="Q43" s="1" t="s">
        <v>78</v>
      </c>
    </row>
    <row r="44" spans="1:17" ht="30" customHeight="1">
      <c r="A44" s="17"/>
      <c r="B44" s="17"/>
      <c r="C44" s="17"/>
      <c r="D44" s="17"/>
      <c r="E44" s="18"/>
      <c r="F44" s="18"/>
      <c r="G44" s="18"/>
      <c r="H44" s="18"/>
      <c r="I44" s="18"/>
      <c r="J44" s="18"/>
      <c r="K44" s="18"/>
      <c r="L44" s="18"/>
      <c r="M44" s="17"/>
      <c r="Q44" s="1" t="s">
        <v>78</v>
      </c>
    </row>
    <row r="45" spans="1:17" ht="30" customHeight="1">
      <c r="A45" s="17"/>
      <c r="B45" s="17"/>
      <c r="C45" s="17"/>
      <c r="D45" s="17"/>
      <c r="E45" s="18"/>
      <c r="F45" s="18"/>
      <c r="G45" s="18"/>
      <c r="H45" s="18"/>
      <c r="I45" s="18"/>
      <c r="J45" s="18"/>
      <c r="K45" s="18"/>
      <c r="L45" s="18"/>
      <c r="M45" s="17"/>
      <c r="Q45" s="1" t="s">
        <v>78</v>
      </c>
    </row>
    <row r="46" spans="1:17" ht="30" customHeight="1">
      <c r="A46" s="17"/>
      <c r="B46" s="17"/>
      <c r="C46" s="17"/>
      <c r="D46" s="17"/>
      <c r="E46" s="18"/>
      <c r="F46" s="18"/>
      <c r="G46" s="18"/>
      <c r="H46" s="18"/>
      <c r="I46" s="18"/>
      <c r="J46" s="18"/>
      <c r="K46" s="18"/>
      <c r="L46" s="18"/>
      <c r="M46" s="17"/>
      <c r="Q46" s="1" t="s">
        <v>78</v>
      </c>
    </row>
    <row r="47" spans="1:17" ht="30" customHeight="1">
      <c r="A47" s="17"/>
      <c r="B47" s="17"/>
      <c r="C47" s="17"/>
      <c r="D47" s="17"/>
      <c r="E47" s="18"/>
      <c r="F47" s="18"/>
      <c r="G47" s="18"/>
      <c r="H47" s="18"/>
      <c r="I47" s="18"/>
      <c r="J47" s="18"/>
      <c r="K47" s="18"/>
      <c r="L47" s="18"/>
      <c r="M47" s="17"/>
      <c r="Q47" s="1" t="s">
        <v>78</v>
      </c>
    </row>
    <row r="48" spans="1:17" ht="30" customHeight="1">
      <c r="A48" s="17"/>
      <c r="B48" s="17"/>
      <c r="C48" s="17"/>
      <c r="D48" s="17"/>
      <c r="E48" s="18"/>
      <c r="F48" s="18"/>
      <c r="G48" s="18"/>
      <c r="H48" s="18"/>
      <c r="I48" s="18"/>
      <c r="J48" s="18"/>
      <c r="K48" s="18"/>
      <c r="L48" s="18"/>
      <c r="M48" s="17"/>
      <c r="Q48" s="1" t="s">
        <v>78</v>
      </c>
    </row>
    <row r="49" spans="1:48" ht="30" customHeight="1">
      <c r="A49" s="17"/>
      <c r="B49" s="17"/>
      <c r="C49" s="17"/>
      <c r="D49" s="17"/>
      <c r="E49" s="18"/>
      <c r="F49" s="18"/>
      <c r="G49" s="18"/>
      <c r="H49" s="18"/>
      <c r="I49" s="18"/>
      <c r="J49" s="18"/>
      <c r="K49" s="18"/>
      <c r="L49" s="18"/>
      <c r="M49" s="17"/>
      <c r="Q49" s="1" t="s">
        <v>78</v>
      </c>
    </row>
    <row r="50" spans="1:48" ht="30" customHeight="1">
      <c r="A50" s="17"/>
      <c r="B50" s="17"/>
      <c r="C50" s="17"/>
      <c r="D50" s="17"/>
      <c r="E50" s="18"/>
      <c r="F50" s="18"/>
      <c r="G50" s="18"/>
      <c r="H50" s="18"/>
      <c r="I50" s="18"/>
      <c r="J50" s="18"/>
      <c r="K50" s="18"/>
      <c r="L50" s="18"/>
      <c r="M50" s="17"/>
      <c r="Q50" s="1" t="s">
        <v>78</v>
      </c>
    </row>
    <row r="51" spans="1:48" ht="30" customHeight="1">
      <c r="A51" s="17"/>
      <c r="B51" s="17"/>
      <c r="C51" s="17"/>
      <c r="D51" s="17"/>
      <c r="E51" s="18"/>
      <c r="F51" s="18"/>
      <c r="G51" s="18"/>
      <c r="H51" s="18"/>
      <c r="I51" s="18"/>
      <c r="J51" s="18"/>
      <c r="K51" s="18"/>
      <c r="L51" s="18"/>
      <c r="M51" s="17"/>
      <c r="Q51" s="1" t="s">
        <v>78</v>
      </c>
    </row>
    <row r="52" spans="1:48" ht="30" customHeight="1">
      <c r="A52" s="17"/>
      <c r="B52" s="17"/>
      <c r="C52" s="17"/>
      <c r="D52" s="17"/>
      <c r="E52" s="18"/>
      <c r="F52" s="18"/>
      <c r="G52" s="18"/>
      <c r="H52" s="18"/>
      <c r="I52" s="18"/>
      <c r="J52" s="18"/>
      <c r="K52" s="18"/>
      <c r="L52" s="18"/>
      <c r="M52" s="17"/>
      <c r="Q52" s="1" t="s">
        <v>78</v>
      </c>
    </row>
    <row r="53" spans="1:48" ht="30" customHeight="1">
      <c r="A53" s="17"/>
      <c r="B53" s="17"/>
      <c r="C53" s="17"/>
      <c r="D53" s="17"/>
      <c r="E53" s="18"/>
      <c r="F53" s="18"/>
      <c r="G53" s="18"/>
      <c r="H53" s="18"/>
      <c r="I53" s="18"/>
      <c r="J53" s="18"/>
      <c r="K53" s="18"/>
      <c r="L53" s="18"/>
      <c r="M53" s="17"/>
      <c r="Q53" s="1" t="s">
        <v>78</v>
      </c>
    </row>
    <row r="54" spans="1:48" ht="30" customHeight="1">
      <c r="A54" s="17"/>
      <c r="B54" s="17"/>
      <c r="C54" s="17"/>
      <c r="D54" s="17"/>
      <c r="E54" s="18"/>
      <c r="F54" s="18"/>
      <c r="G54" s="18"/>
      <c r="H54" s="18"/>
      <c r="I54" s="18"/>
      <c r="J54" s="18"/>
      <c r="K54" s="18"/>
      <c r="L54" s="18"/>
      <c r="M54" s="17"/>
      <c r="Q54" s="1" t="s">
        <v>78</v>
      </c>
    </row>
    <row r="55" spans="1:48" ht="30" customHeight="1">
      <c r="A55" s="16" t="s">
        <v>75</v>
      </c>
      <c r="B55" s="17"/>
      <c r="C55" s="17"/>
      <c r="D55" s="17"/>
      <c r="E55" s="18"/>
      <c r="F55" s="18">
        <f>SUMIF(Q31:Q54,"010102",F31:F54)</f>
        <v>476938</v>
      </c>
      <c r="G55" s="18"/>
      <c r="H55" s="18">
        <f>SUMIF(Q31:Q54,"010102",H31:H54)</f>
        <v>962122</v>
      </c>
      <c r="I55" s="18"/>
      <c r="J55" s="18">
        <f>SUMIF(Q31:Q54,"010102",J31:J54)</f>
        <v>0</v>
      </c>
      <c r="K55" s="18"/>
      <c r="L55" s="18">
        <f>SUMIF(Q31:Q54,"010102",L31:L54)</f>
        <v>1439060</v>
      </c>
      <c r="M55" s="17"/>
      <c r="N55" t="s">
        <v>76</v>
      </c>
    </row>
    <row r="56" spans="1:48" ht="30" customHeight="1">
      <c r="A56" s="16" t="s">
        <v>84</v>
      </c>
      <c r="B56" s="16" t="s">
        <v>51</v>
      </c>
      <c r="C56" s="17"/>
      <c r="D56" s="17"/>
      <c r="E56" s="18"/>
      <c r="F56" s="18"/>
      <c r="G56" s="18"/>
      <c r="H56" s="18"/>
      <c r="I56" s="18"/>
      <c r="J56" s="18"/>
      <c r="K56" s="18"/>
      <c r="L56" s="18"/>
      <c r="M56" s="17"/>
      <c r="N56" s="3"/>
      <c r="O56" s="3"/>
      <c r="P56" s="3"/>
      <c r="Q56" s="2" t="s">
        <v>85</v>
      </c>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row>
    <row r="57" spans="1:48" ht="30" customHeight="1">
      <c r="A57" s="16" t="s">
        <v>86</v>
      </c>
      <c r="B57" s="16" t="s">
        <v>87</v>
      </c>
      <c r="C57" s="16" t="s">
        <v>67</v>
      </c>
      <c r="D57" s="17">
        <v>17</v>
      </c>
      <c r="E57" s="18">
        <f>TRUNC(단가대비표!O26,0)</f>
        <v>65000</v>
      </c>
      <c r="F57" s="18">
        <f>TRUNC(E57*D57, 0)</f>
        <v>1105000</v>
      </c>
      <c r="G57" s="18">
        <f>TRUNC(단가대비표!P26,0)</f>
        <v>0</v>
      </c>
      <c r="H57" s="18">
        <f>TRUNC(G57*D57, 0)</f>
        <v>0</v>
      </c>
      <c r="I57" s="18">
        <f>TRUNC(단가대비표!V26,0)</f>
        <v>0</v>
      </c>
      <c r="J57" s="18">
        <f>TRUNC(I57*D57, 0)</f>
        <v>0</v>
      </c>
      <c r="K57" s="18">
        <f>TRUNC(E57+G57+I57, 0)</f>
        <v>65000</v>
      </c>
      <c r="L57" s="18">
        <f>TRUNC(F57+H57+J57, 0)</f>
        <v>1105000</v>
      </c>
      <c r="M57" s="16" t="s">
        <v>88</v>
      </c>
      <c r="N57" s="2" t="s">
        <v>89</v>
      </c>
      <c r="O57" s="2" t="s">
        <v>51</v>
      </c>
      <c r="P57" s="2" t="s">
        <v>51</v>
      </c>
      <c r="Q57" s="2" t="s">
        <v>85</v>
      </c>
      <c r="R57" s="2" t="s">
        <v>63</v>
      </c>
      <c r="S57" s="2" t="s">
        <v>63</v>
      </c>
      <c r="T57" s="2" t="s">
        <v>62</v>
      </c>
      <c r="U57" s="3"/>
      <c r="V57" s="3"/>
      <c r="W57" s="3"/>
      <c r="X57" s="3"/>
      <c r="Y57" s="3"/>
      <c r="Z57" s="3"/>
      <c r="AA57" s="3"/>
      <c r="AB57" s="3"/>
      <c r="AC57" s="3"/>
      <c r="AD57" s="3"/>
      <c r="AE57" s="3"/>
      <c r="AF57" s="3"/>
      <c r="AG57" s="3"/>
      <c r="AH57" s="3"/>
      <c r="AI57" s="3"/>
      <c r="AJ57" s="3"/>
      <c r="AK57" s="3"/>
      <c r="AL57" s="3"/>
      <c r="AM57" s="3"/>
      <c r="AN57" s="3"/>
      <c r="AO57" s="3"/>
      <c r="AP57" s="3"/>
      <c r="AQ57" s="3"/>
      <c r="AR57" s="2" t="s">
        <v>51</v>
      </c>
      <c r="AS57" s="2" t="s">
        <v>51</v>
      </c>
      <c r="AT57" s="3"/>
      <c r="AU57" s="2" t="s">
        <v>90</v>
      </c>
      <c r="AV57" s="3">
        <v>10</v>
      </c>
    </row>
    <row r="58" spans="1:48" ht="30" customHeight="1">
      <c r="A58" s="16" t="s">
        <v>91</v>
      </c>
      <c r="B58" s="16" t="s">
        <v>92</v>
      </c>
      <c r="C58" s="16" t="s">
        <v>67</v>
      </c>
      <c r="D58" s="17">
        <v>16</v>
      </c>
      <c r="E58" s="18">
        <f>TRUNC(일위대가목록!E8,0)</f>
        <v>4293</v>
      </c>
      <c r="F58" s="18">
        <f>TRUNC(E58*D58, 0)</f>
        <v>68688</v>
      </c>
      <c r="G58" s="18">
        <f>TRUNC(일위대가목록!F8,0)</f>
        <v>30025</v>
      </c>
      <c r="H58" s="18">
        <f>TRUNC(G58*D58, 0)</f>
        <v>480400</v>
      </c>
      <c r="I58" s="18">
        <f>TRUNC(일위대가목록!G8,0)</f>
        <v>805</v>
      </c>
      <c r="J58" s="18">
        <f>TRUNC(I58*D58, 0)</f>
        <v>12880</v>
      </c>
      <c r="K58" s="18">
        <f>TRUNC(E58+G58+I58, 0)</f>
        <v>35123</v>
      </c>
      <c r="L58" s="18">
        <f>TRUNC(F58+H58+J58, 0)</f>
        <v>561968</v>
      </c>
      <c r="M58" s="16" t="s">
        <v>93</v>
      </c>
      <c r="N58" s="2" t="s">
        <v>94</v>
      </c>
      <c r="O58" s="2" t="s">
        <v>51</v>
      </c>
      <c r="P58" s="2" t="s">
        <v>51</v>
      </c>
      <c r="Q58" s="2" t="s">
        <v>85</v>
      </c>
      <c r="R58" s="2" t="s">
        <v>62</v>
      </c>
      <c r="S58" s="2" t="s">
        <v>63</v>
      </c>
      <c r="T58" s="2" t="s">
        <v>63</v>
      </c>
      <c r="U58" s="3"/>
      <c r="V58" s="3"/>
      <c r="W58" s="3"/>
      <c r="X58" s="3"/>
      <c r="Y58" s="3"/>
      <c r="Z58" s="3"/>
      <c r="AA58" s="3"/>
      <c r="AB58" s="3"/>
      <c r="AC58" s="3"/>
      <c r="AD58" s="3"/>
      <c r="AE58" s="3"/>
      <c r="AF58" s="3"/>
      <c r="AG58" s="3"/>
      <c r="AH58" s="3"/>
      <c r="AI58" s="3"/>
      <c r="AJ58" s="3"/>
      <c r="AK58" s="3"/>
      <c r="AL58" s="3"/>
      <c r="AM58" s="3"/>
      <c r="AN58" s="3"/>
      <c r="AO58" s="3"/>
      <c r="AP58" s="3"/>
      <c r="AQ58" s="3"/>
      <c r="AR58" s="2" t="s">
        <v>51</v>
      </c>
      <c r="AS58" s="2" t="s">
        <v>51</v>
      </c>
      <c r="AT58" s="3"/>
      <c r="AU58" s="2" t="s">
        <v>95</v>
      </c>
      <c r="AV58" s="3">
        <v>11</v>
      </c>
    </row>
    <row r="59" spans="1:48" ht="30" customHeight="1">
      <c r="A59" s="17"/>
      <c r="B59" s="17"/>
      <c r="C59" s="17"/>
      <c r="D59" s="17"/>
      <c r="E59" s="18"/>
      <c r="F59" s="18"/>
      <c r="G59" s="18"/>
      <c r="H59" s="18"/>
      <c r="I59" s="18"/>
      <c r="J59" s="18"/>
      <c r="K59" s="18"/>
      <c r="L59" s="18"/>
      <c r="M59" s="17"/>
      <c r="Q59" s="1" t="s">
        <v>85</v>
      </c>
    </row>
    <row r="60" spans="1:48" ht="30" customHeight="1">
      <c r="A60" s="17"/>
      <c r="B60" s="17"/>
      <c r="C60" s="17"/>
      <c r="D60" s="17"/>
      <c r="E60" s="18"/>
      <c r="F60" s="18"/>
      <c r="G60" s="18"/>
      <c r="H60" s="18"/>
      <c r="I60" s="18"/>
      <c r="J60" s="18"/>
      <c r="K60" s="18"/>
      <c r="L60" s="18"/>
      <c r="M60" s="17"/>
      <c r="Q60" s="1" t="s">
        <v>85</v>
      </c>
    </row>
    <row r="61" spans="1:48" ht="30" customHeight="1">
      <c r="A61" s="17"/>
      <c r="B61" s="17"/>
      <c r="C61" s="17"/>
      <c r="D61" s="17"/>
      <c r="E61" s="18"/>
      <c r="F61" s="18"/>
      <c r="G61" s="18"/>
      <c r="H61" s="18"/>
      <c r="I61" s="18"/>
      <c r="J61" s="18"/>
      <c r="K61" s="18"/>
      <c r="L61" s="18"/>
      <c r="M61" s="17"/>
      <c r="Q61" s="1" t="s">
        <v>85</v>
      </c>
    </row>
    <row r="62" spans="1:48" ht="30" customHeight="1">
      <c r="A62" s="17"/>
      <c r="B62" s="17"/>
      <c r="C62" s="17"/>
      <c r="D62" s="17"/>
      <c r="E62" s="18"/>
      <c r="F62" s="18"/>
      <c r="G62" s="18"/>
      <c r="H62" s="18"/>
      <c r="I62" s="18"/>
      <c r="J62" s="18"/>
      <c r="K62" s="18"/>
      <c r="L62" s="18"/>
      <c r="M62" s="17"/>
      <c r="Q62" s="1" t="s">
        <v>85</v>
      </c>
    </row>
    <row r="63" spans="1:48" ht="30" customHeight="1">
      <c r="A63" s="17"/>
      <c r="B63" s="17"/>
      <c r="C63" s="17"/>
      <c r="D63" s="17"/>
      <c r="E63" s="18"/>
      <c r="F63" s="18"/>
      <c r="G63" s="18"/>
      <c r="H63" s="18"/>
      <c r="I63" s="18"/>
      <c r="J63" s="18"/>
      <c r="K63" s="18"/>
      <c r="L63" s="18"/>
      <c r="M63" s="17"/>
      <c r="Q63" s="1" t="s">
        <v>85</v>
      </c>
    </row>
    <row r="64" spans="1:48" ht="30" customHeight="1">
      <c r="A64" s="17"/>
      <c r="B64" s="17"/>
      <c r="C64" s="17"/>
      <c r="D64" s="17"/>
      <c r="E64" s="18"/>
      <c r="F64" s="18"/>
      <c r="G64" s="18"/>
      <c r="H64" s="18"/>
      <c r="I64" s="18"/>
      <c r="J64" s="18"/>
      <c r="K64" s="18"/>
      <c r="L64" s="18"/>
      <c r="M64" s="17"/>
      <c r="Q64" s="1" t="s">
        <v>85</v>
      </c>
    </row>
    <row r="65" spans="1:17" ht="30" customHeight="1">
      <c r="A65" s="17"/>
      <c r="B65" s="17"/>
      <c r="C65" s="17"/>
      <c r="D65" s="17"/>
      <c r="E65" s="18"/>
      <c r="F65" s="18"/>
      <c r="G65" s="18"/>
      <c r="H65" s="18"/>
      <c r="I65" s="18"/>
      <c r="J65" s="18"/>
      <c r="K65" s="18"/>
      <c r="L65" s="18"/>
      <c r="M65" s="17"/>
      <c r="Q65" s="1" t="s">
        <v>85</v>
      </c>
    </row>
    <row r="66" spans="1:17" ht="30" customHeight="1">
      <c r="A66" s="17"/>
      <c r="B66" s="17"/>
      <c r="C66" s="17"/>
      <c r="D66" s="17"/>
      <c r="E66" s="18"/>
      <c r="F66" s="18"/>
      <c r="G66" s="18"/>
      <c r="H66" s="18"/>
      <c r="I66" s="18"/>
      <c r="J66" s="18"/>
      <c r="K66" s="18"/>
      <c r="L66" s="18"/>
      <c r="M66" s="17"/>
      <c r="Q66" s="1" t="s">
        <v>85</v>
      </c>
    </row>
    <row r="67" spans="1:17" ht="30" customHeight="1">
      <c r="A67" s="17"/>
      <c r="B67" s="17"/>
      <c r="C67" s="17"/>
      <c r="D67" s="17"/>
      <c r="E67" s="18"/>
      <c r="F67" s="18"/>
      <c r="G67" s="18"/>
      <c r="H67" s="18"/>
      <c r="I67" s="18"/>
      <c r="J67" s="18"/>
      <c r="K67" s="18"/>
      <c r="L67" s="18"/>
      <c r="M67" s="17"/>
      <c r="Q67" s="1" t="s">
        <v>85</v>
      </c>
    </row>
    <row r="68" spans="1:17" ht="30" customHeight="1">
      <c r="A68" s="17"/>
      <c r="B68" s="17"/>
      <c r="C68" s="17"/>
      <c r="D68" s="17"/>
      <c r="E68" s="18"/>
      <c r="F68" s="18"/>
      <c r="G68" s="18"/>
      <c r="H68" s="18"/>
      <c r="I68" s="18"/>
      <c r="J68" s="18"/>
      <c r="K68" s="18"/>
      <c r="L68" s="18"/>
      <c r="M68" s="17"/>
      <c r="Q68" s="1" t="s">
        <v>85</v>
      </c>
    </row>
    <row r="69" spans="1:17" ht="30" customHeight="1">
      <c r="A69" s="17"/>
      <c r="B69" s="17"/>
      <c r="C69" s="17"/>
      <c r="D69" s="17"/>
      <c r="E69" s="18"/>
      <c r="F69" s="18"/>
      <c r="G69" s="18"/>
      <c r="H69" s="18"/>
      <c r="I69" s="18"/>
      <c r="J69" s="18"/>
      <c r="K69" s="18"/>
      <c r="L69" s="18"/>
      <c r="M69" s="17"/>
      <c r="Q69" s="1" t="s">
        <v>85</v>
      </c>
    </row>
    <row r="70" spans="1:17" ht="30" customHeight="1">
      <c r="A70" s="17"/>
      <c r="B70" s="17"/>
      <c r="C70" s="17"/>
      <c r="D70" s="17"/>
      <c r="E70" s="18"/>
      <c r="F70" s="18"/>
      <c r="G70" s="18"/>
      <c r="H70" s="18"/>
      <c r="I70" s="18"/>
      <c r="J70" s="18"/>
      <c r="K70" s="18"/>
      <c r="L70" s="18"/>
      <c r="M70" s="17"/>
      <c r="Q70" s="1" t="s">
        <v>85</v>
      </c>
    </row>
    <row r="71" spans="1:17" ht="30" customHeight="1">
      <c r="A71" s="17"/>
      <c r="B71" s="17"/>
      <c r="C71" s="17"/>
      <c r="D71" s="17"/>
      <c r="E71" s="18"/>
      <c r="F71" s="18"/>
      <c r="G71" s="18"/>
      <c r="H71" s="18"/>
      <c r="I71" s="18"/>
      <c r="J71" s="18"/>
      <c r="K71" s="18"/>
      <c r="L71" s="18"/>
      <c r="M71" s="17"/>
      <c r="Q71" s="1" t="s">
        <v>85</v>
      </c>
    </row>
    <row r="72" spans="1:17" ht="30" customHeight="1">
      <c r="A72" s="17"/>
      <c r="B72" s="17"/>
      <c r="C72" s="17"/>
      <c r="D72" s="17"/>
      <c r="E72" s="18"/>
      <c r="F72" s="18"/>
      <c r="G72" s="18"/>
      <c r="H72" s="18"/>
      <c r="I72" s="18"/>
      <c r="J72" s="18"/>
      <c r="K72" s="18"/>
      <c r="L72" s="18"/>
      <c r="M72" s="17"/>
      <c r="Q72" s="1" t="s">
        <v>85</v>
      </c>
    </row>
    <row r="73" spans="1:17" ht="30" customHeight="1">
      <c r="A73" s="17"/>
      <c r="B73" s="17"/>
      <c r="C73" s="17"/>
      <c r="D73" s="17"/>
      <c r="E73" s="18"/>
      <c r="F73" s="18"/>
      <c r="G73" s="18"/>
      <c r="H73" s="18"/>
      <c r="I73" s="18"/>
      <c r="J73" s="18"/>
      <c r="K73" s="18"/>
      <c r="L73" s="18"/>
      <c r="M73" s="17"/>
      <c r="Q73" s="1" t="s">
        <v>85</v>
      </c>
    </row>
    <row r="74" spans="1:17" ht="30" customHeight="1">
      <c r="A74" s="17"/>
      <c r="B74" s="17"/>
      <c r="C74" s="17"/>
      <c r="D74" s="17"/>
      <c r="E74" s="18"/>
      <c r="F74" s="18"/>
      <c r="G74" s="18"/>
      <c r="H74" s="18"/>
      <c r="I74" s="18"/>
      <c r="J74" s="18"/>
      <c r="K74" s="18"/>
      <c r="L74" s="18"/>
      <c r="M74" s="17"/>
      <c r="Q74" s="1" t="s">
        <v>85</v>
      </c>
    </row>
    <row r="75" spans="1:17" ht="30" customHeight="1">
      <c r="A75" s="17"/>
      <c r="B75" s="17"/>
      <c r="C75" s="17"/>
      <c r="D75" s="17"/>
      <c r="E75" s="18"/>
      <c r="F75" s="18"/>
      <c r="G75" s="18"/>
      <c r="H75" s="18"/>
      <c r="I75" s="18"/>
      <c r="J75" s="18"/>
      <c r="K75" s="18"/>
      <c r="L75" s="18"/>
      <c r="M75" s="17"/>
      <c r="Q75" s="1" t="s">
        <v>85</v>
      </c>
    </row>
    <row r="76" spans="1:17" ht="30" customHeight="1">
      <c r="A76" s="17"/>
      <c r="B76" s="17"/>
      <c r="C76" s="17"/>
      <c r="D76" s="17"/>
      <c r="E76" s="18"/>
      <c r="F76" s="18"/>
      <c r="G76" s="18"/>
      <c r="H76" s="18"/>
      <c r="I76" s="18"/>
      <c r="J76" s="18"/>
      <c r="K76" s="18"/>
      <c r="L76" s="18"/>
      <c r="M76" s="17"/>
      <c r="Q76" s="1" t="s">
        <v>85</v>
      </c>
    </row>
    <row r="77" spans="1:17" ht="30" customHeight="1">
      <c r="A77" s="17"/>
      <c r="B77" s="17"/>
      <c r="C77" s="17"/>
      <c r="D77" s="17"/>
      <c r="E77" s="18"/>
      <c r="F77" s="18"/>
      <c r="G77" s="18"/>
      <c r="H77" s="18"/>
      <c r="I77" s="18"/>
      <c r="J77" s="18"/>
      <c r="K77" s="18"/>
      <c r="L77" s="18"/>
      <c r="M77" s="17"/>
      <c r="Q77" s="1" t="s">
        <v>85</v>
      </c>
    </row>
    <row r="78" spans="1:17" ht="30" customHeight="1">
      <c r="A78" s="17"/>
      <c r="B78" s="17"/>
      <c r="C78" s="17"/>
      <c r="D78" s="17"/>
      <c r="E78" s="18"/>
      <c r="F78" s="18"/>
      <c r="G78" s="18"/>
      <c r="H78" s="18"/>
      <c r="I78" s="18"/>
      <c r="J78" s="18"/>
      <c r="K78" s="18"/>
      <c r="L78" s="18"/>
      <c r="M78" s="17"/>
      <c r="Q78" s="1" t="s">
        <v>85</v>
      </c>
    </row>
    <row r="79" spans="1:17" ht="30" customHeight="1">
      <c r="A79" s="17"/>
      <c r="B79" s="17"/>
      <c r="C79" s="17"/>
      <c r="D79" s="17"/>
      <c r="E79" s="18"/>
      <c r="F79" s="18"/>
      <c r="G79" s="18"/>
      <c r="H79" s="18"/>
      <c r="I79" s="18"/>
      <c r="J79" s="18"/>
      <c r="K79" s="18"/>
      <c r="L79" s="18"/>
      <c r="M79" s="17"/>
      <c r="Q79" s="1" t="s">
        <v>85</v>
      </c>
    </row>
    <row r="80" spans="1:17" ht="30" customHeight="1">
      <c r="A80" s="17"/>
      <c r="B80" s="17"/>
      <c r="C80" s="17"/>
      <c r="D80" s="17"/>
      <c r="E80" s="18"/>
      <c r="F80" s="18"/>
      <c r="G80" s="18"/>
      <c r="H80" s="18"/>
      <c r="I80" s="18"/>
      <c r="J80" s="18"/>
      <c r="K80" s="18"/>
      <c r="L80" s="18"/>
      <c r="M80" s="17"/>
      <c r="Q80" s="1" t="s">
        <v>85</v>
      </c>
    </row>
    <row r="81" spans="1:48" ht="30" customHeight="1">
      <c r="A81" s="16" t="s">
        <v>75</v>
      </c>
      <c r="B81" s="17"/>
      <c r="C81" s="17"/>
      <c r="D81" s="17"/>
      <c r="E81" s="18"/>
      <c r="F81" s="18">
        <f>SUMIF(Q57:Q80,"010103",F57:F80)</f>
        <v>1173688</v>
      </c>
      <c r="G81" s="18"/>
      <c r="H81" s="18">
        <f>SUMIF(Q57:Q80,"010103",H57:H80)</f>
        <v>480400</v>
      </c>
      <c r="I81" s="18"/>
      <c r="J81" s="18">
        <f>SUMIF(Q57:Q80,"010103",J57:J80)</f>
        <v>12880</v>
      </c>
      <c r="K81" s="18"/>
      <c r="L81" s="18">
        <f>SUMIF(Q57:Q80,"010103",L57:L80)</f>
        <v>1666968</v>
      </c>
      <c r="M81" s="17"/>
      <c r="N81" t="s">
        <v>76</v>
      </c>
    </row>
    <row r="82" spans="1:48" ht="30" customHeight="1">
      <c r="A82" s="16" t="s">
        <v>96</v>
      </c>
      <c r="B82" s="16" t="s">
        <v>51</v>
      </c>
      <c r="C82" s="17"/>
      <c r="D82" s="17"/>
      <c r="E82" s="18"/>
      <c r="F82" s="18"/>
      <c r="G82" s="18"/>
      <c r="H82" s="18"/>
      <c r="I82" s="18"/>
      <c r="J82" s="18"/>
      <c r="K82" s="18"/>
      <c r="L82" s="18"/>
      <c r="M82" s="17"/>
      <c r="N82" s="3"/>
      <c r="O82" s="3"/>
      <c r="P82" s="3"/>
      <c r="Q82" s="2" t="s">
        <v>97</v>
      </c>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row>
    <row r="83" spans="1:48" ht="30" customHeight="1">
      <c r="A83" s="16" t="s">
        <v>98</v>
      </c>
      <c r="B83" s="16" t="s">
        <v>99</v>
      </c>
      <c r="C83" s="16" t="s">
        <v>100</v>
      </c>
      <c r="D83" s="17">
        <v>89</v>
      </c>
      <c r="E83" s="18">
        <f>TRUNC(일위대가목록!E9,0)</f>
        <v>622</v>
      </c>
      <c r="F83" s="18">
        <f>TRUNC(E83*D83, 0)</f>
        <v>55358</v>
      </c>
      <c r="G83" s="18">
        <f>TRUNC(일위대가목록!F9,0)</f>
        <v>5228</v>
      </c>
      <c r="H83" s="18">
        <f>TRUNC(G83*D83, 0)</f>
        <v>465292</v>
      </c>
      <c r="I83" s="18">
        <f>TRUNC(일위대가목록!G9,0)</f>
        <v>0</v>
      </c>
      <c r="J83" s="18">
        <f>TRUNC(I83*D83, 0)</f>
        <v>0</v>
      </c>
      <c r="K83" s="18">
        <f>TRUNC(E83+G83+I83, 0)</f>
        <v>5850</v>
      </c>
      <c r="L83" s="18">
        <f>TRUNC(F83+H83+J83, 0)</f>
        <v>520650</v>
      </c>
      <c r="M83" s="16" t="s">
        <v>101</v>
      </c>
      <c r="N83" s="2" t="s">
        <v>102</v>
      </c>
      <c r="O83" s="2" t="s">
        <v>51</v>
      </c>
      <c r="P83" s="2" t="s">
        <v>51</v>
      </c>
      <c r="Q83" s="2" t="s">
        <v>97</v>
      </c>
      <c r="R83" s="2" t="s">
        <v>62</v>
      </c>
      <c r="S83" s="2" t="s">
        <v>63</v>
      </c>
      <c r="T83" s="2" t="s">
        <v>63</v>
      </c>
      <c r="U83" s="3"/>
      <c r="V83" s="3"/>
      <c r="W83" s="3"/>
      <c r="X83" s="3"/>
      <c r="Y83" s="3"/>
      <c r="Z83" s="3"/>
      <c r="AA83" s="3"/>
      <c r="AB83" s="3"/>
      <c r="AC83" s="3"/>
      <c r="AD83" s="3"/>
      <c r="AE83" s="3"/>
      <c r="AF83" s="3"/>
      <c r="AG83" s="3"/>
      <c r="AH83" s="3"/>
      <c r="AI83" s="3"/>
      <c r="AJ83" s="3"/>
      <c r="AK83" s="3"/>
      <c r="AL83" s="3"/>
      <c r="AM83" s="3"/>
      <c r="AN83" s="3"/>
      <c r="AO83" s="3"/>
      <c r="AP83" s="3"/>
      <c r="AQ83" s="3"/>
      <c r="AR83" s="2" t="s">
        <v>51</v>
      </c>
      <c r="AS83" s="2" t="s">
        <v>51</v>
      </c>
      <c r="AT83" s="3"/>
      <c r="AU83" s="2" t="s">
        <v>103</v>
      </c>
      <c r="AV83" s="3">
        <v>13</v>
      </c>
    </row>
    <row r="84" spans="1:48" ht="30" customHeight="1">
      <c r="A84" s="17"/>
      <c r="B84" s="17"/>
      <c r="C84" s="17"/>
      <c r="D84" s="17"/>
      <c r="E84" s="18"/>
      <c r="F84" s="18"/>
      <c r="G84" s="18"/>
      <c r="H84" s="18"/>
      <c r="I84" s="18"/>
      <c r="J84" s="18"/>
      <c r="K84" s="18"/>
      <c r="L84" s="18"/>
      <c r="M84" s="17"/>
      <c r="Q84" s="1" t="s">
        <v>97</v>
      </c>
    </row>
    <row r="85" spans="1:48" ht="30" customHeight="1">
      <c r="A85" s="17"/>
      <c r="B85" s="17"/>
      <c r="C85" s="17"/>
      <c r="D85" s="17"/>
      <c r="E85" s="18"/>
      <c r="F85" s="18"/>
      <c r="G85" s="18"/>
      <c r="H85" s="18"/>
      <c r="I85" s="18"/>
      <c r="J85" s="18"/>
      <c r="K85" s="18"/>
      <c r="L85" s="18"/>
      <c r="M85" s="17"/>
      <c r="Q85" s="1" t="s">
        <v>97</v>
      </c>
    </row>
    <row r="86" spans="1:48" ht="30" customHeight="1">
      <c r="A86" s="17"/>
      <c r="B86" s="17"/>
      <c r="C86" s="17"/>
      <c r="D86" s="17"/>
      <c r="E86" s="18"/>
      <c r="F86" s="18"/>
      <c r="G86" s="18"/>
      <c r="H86" s="18"/>
      <c r="I86" s="18"/>
      <c r="J86" s="18"/>
      <c r="K86" s="18"/>
      <c r="L86" s="18"/>
      <c r="M86" s="17"/>
      <c r="Q86" s="1" t="s">
        <v>97</v>
      </c>
    </row>
    <row r="87" spans="1:48" ht="30" customHeight="1">
      <c r="A87" s="17"/>
      <c r="B87" s="17"/>
      <c r="C87" s="17"/>
      <c r="D87" s="17"/>
      <c r="E87" s="18"/>
      <c r="F87" s="18"/>
      <c r="G87" s="18"/>
      <c r="H87" s="18"/>
      <c r="I87" s="18"/>
      <c r="J87" s="18"/>
      <c r="K87" s="18"/>
      <c r="L87" s="18"/>
      <c r="M87" s="17"/>
      <c r="Q87" s="1" t="s">
        <v>97</v>
      </c>
    </row>
    <row r="88" spans="1:48" ht="30" customHeight="1">
      <c r="A88" s="17"/>
      <c r="B88" s="17"/>
      <c r="C88" s="17"/>
      <c r="D88" s="17"/>
      <c r="E88" s="18"/>
      <c r="F88" s="18"/>
      <c r="G88" s="18"/>
      <c r="H88" s="18"/>
      <c r="I88" s="18"/>
      <c r="J88" s="18"/>
      <c r="K88" s="18"/>
      <c r="L88" s="18"/>
      <c r="M88" s="17"/>
      <c r="Q88" s="1" t="s">
        <v>97</v>
      </c>
    </row>
    <row r="89" spans="1:48" ht="30" customHeight="1">
      <c r="A89" s="17"/>
      <c r="B89" s="17"/>
      <c r="C89" s="17"/>
      <c r="D89" s="17"/>
      <c r="E89" s="18"/>
      <c r="F89" s="18"/>
      <c r="G89" s="18"/>
      <c r="H89" s="18"/>
      <c r="I89" s="18"/>
      <c r="J89" s="18"/>
      <c r="K89" s="18"/>
      <c r="L89" s="18"/>
      <c r="M89" s="17"/>
      <c r="Q89" s="1" t="s">
        <v>97</v>
      </c>
    </row>
    <row r="90" spans="1:48" ht="30" customHeight="1">
      <c r="A90" s="17"/>
      <c r="B90" s="17"/>
      <c r="C90" s="17"/>
      <c r="D90" s="17"/>
      <c r="E90" s="18"/>
      <c r="F90" s="18"/>
      <c r="G90" s="18"/>
      <c r="H90" s="18"/>
      <c r="I90" s="18"/>
      <c r="J90" s="18"/>
      <c r="K90" s="18"/>
      <c r="L90" s="18"/>
      <c r="M90" s="17"/>
      <c r="Q90" s="1" t="s">
        <v>97</v>
      </c>
    </row>
    <row r="91" spans="1:48" ht="30" customHeight="1">
      <c r="A91" s="17"/>
      <c r="B91" s="17"/>
      <c r="C91" s="17"/>
      <c r="D91" s="17"/>
      <c r="E91" s="18"/>
      <c r="F91" s="18"/>
      <c r="G91" s="18"/>
      <c r="H91" s="18"/>
      <c r="I91" s="18"/>
      <c r="J91" s="18"/>
      <c r="K91" s="18"/>
      <c r="L91" s="18"/>
      <c r="M91" s="17"/>
      <c r="Q91" s="1" t="s">
        <v>97</v>
      </c>
    </row>
    <row r="92" spans="1:48" ht="30" customHeight="1">
      <c r="A92" s="17"/>
      <c r="B92" s="17"/>
      <c r="C92" s="17"/>
      <c r="D92" s="17"/>
      <c r="E92" s="18"/>
      <c r="F92" s="18"/>
      <c r="G92" s="18"/>
      <c r="H92" s="18"/>
      <c r="I92" s="18"/>
      <c r="J92" s="18"/>
      <c r="K92" s="18"/>
      <c r="L92" s="18"/>
      <c r="M92" s="17"/>
      <c r="Q92" s="1" t="s">
        <v>97</v>
      </c>
    </row>
    <row r="93" spans="1:48" ht="30" customHeight="1">
      <c r="A93" s="17"/>
      <c r="B93" s="17"/>
      <c r="C93" s="17"/>
      <c r="D93" s="17"/>
      <c r="E93" s="18"/>
      <c r="F93" s="18"/>
      <c r="G93" s="18"/>
      <c r="H93" s="18"/>
      <c r="I93" s="18"/>
      <c r="J93" s="18"/>
      <c r="K93" s="18"/>
      <c r="L93" s="18"/>
      <c r="M93" s="17"/>
      <c r="Q93" s="1" t="s">
        <v>97</v>
      </c>
    </row>
    <row r="94" spans="1:48" ht="30" customHeight="1">
      <c r="A94" s="17"/>
      <c r="B94" s="17"/>
      <c r="C94" s="17"/>
      <c r="D94" s="17"/>
      <c r="E94" s="18"/>
      <c r="F94" s="18"/>
      <c r="G94" s="18"/>
      <c r="H94" s="18"/>
      <c r="I94" s="18"/>
      <c r="J94" s="18"/>
      <c r="K94" s="18"/>
      <c r="L94" s="18"/>
      <c r="M94" s="17"/>
      <c r="Q94" s="1" t="s">
        <v>97</v>
      </c>
    </row>
    <row r="95" spans="1:48" ht="30" customHeight="1">
      <c r="A95" s="17"/>
      <c r="B95" s="17"/>
      <c r="C95" s="17"/>
      <c r="D95" s="17"/>
      <c r="E95" s="18"/>
      <c r="F95" s="18"/>
      <c r="G95" s="18"/>
      <c r="H95" s="18"/>
      <c r="I95" s="18"/>
      <c r="J95" s="18"/>
      <c r="K95" s="18"/>
      <c r="L95" s="18"/>
      <c r="M95" s="17"/>
      <c r="Q95" s="1" t="s">
        <v>97</v>
      </c>
    </row>
    <row r="96" spans="1:48" ht="30" customHeight="1">
      <c r="A96" s="17"/>
      <c r="B96" s="17"/>
      <c r="C96" s="17"/>
      <c r="D96" s="17"/>
      <c r="E96" s="18"/>
      <c r="F96" s="18"/>
      <c r="G96" s="18"/>
      <c r="H96" s="18"/>
      <c r="I96" s="18"/>
      <c r="J96" s="18"/>
      <c r="K96" s="18"/>
      <c r="L96" s="18"/>
      <c r="M96" s="17"/>
      <c r="Q96" s="1" t="s">
        <v>97</v>
      </c>
    </row>
    <row r="97" spans="1:48" ht="30" customHeight="1">
      <c r="A97" s="17"/>
      <c r="B97" s="17"/>
      <c r="C97" s="17"/>
      <c r="D97" s="17"/>
      <c r="E97" s="18"/>
      <c r="F97" s="18"/>
      <c r="G97" s="18"/>
      <c r="H97" s="18"/>
      <c r="I97" s="18"/>
      <c r="J97" s="18"/>
      <c r="K97" s="18"/>
      <c r="L97" s="18"/>
      <c r="M97" s="17"/>
      <c r="Q97" s="1" t="s">
        <v>97</v>
      </c>
    </row>
    <row r="98" spans="1:48" ht="30" customHeight="1">
      <c r="A98" s="17"/>
      <c r="B98" s="17"/>
      <c r="C98" s="17"/>
      <c r="D98" s="17"/>
      <c r="E98" s="18"/>
      <c r="F98" s="18"/>
      <c r="G98" s="18"/>
      <c r="H98" s="18"/>
      <c r="I98" s="18"/>
      <c r="J98" s="18"/>
      <c r="K98" s="18"/>
      <c r="L98" s="18"/>
      <c r="M98" s="17"/>
      <c r="Q98" s="1" t="s">
        <v>97</v>
      </c>
    </row>
    <row r="99" spans="1:48" ht="30" customHeight="1">
      <c r="A99" s="17"/>
      <c r="B99" s="17"/>
      <c r="C99" s="17"/>
      <c r="D99" s="17"/>
      <c r="E99" s="18"/>
      <c r="F99" s="18"/>
      <c r="G99" s="18"/>
      <c r="H99" s="18"/>
      <c r="I99" s="18"/>
      <c r="J99" s="18"/>
      <c r="K99" s="18"/>
      <c r="L99" s="18"/>
      <c r="M99" s="17"/>
      <c r="Q99" s="1" t="s">
        <v>97</v>
      </c>
    </row>
    <row r="100" spans="1:48" ht="30" customHeight="1">
      <c r="A100" s="17"/>
      <c r="B100" s="17"/>
      <c r="C100" s="17"/>
      <c r="D100" s="17"/>
      <c r="E100" s="18"/>
      <c r="F100" s="18"/>
      <c r="G100" s="18"/>
      <c r="H100" s="18"/>
      <c r="I100" s="18"/>
      <c r="J100" s="18"/>
      <c r="K100" s="18"/>
      <c r="L100" s="18"/>
      <c r="M100" s="17"/>
      <c r="Q100" s="1" t="s">
        <v>97</v>
      </c>
    </row>
    <row r="101" spans="1:48" ht="30" customHeight="1">
      <c r="A101" s="17"/>
      <c r="B101" s="17"/>
      <c r="C101" s="17"/>
      <c r="D101" s="17"/>
      <c r="E101" s="18"/>
      <c r="F101" s="18"/>
      <c r="G101" s="18"/>
      <c r="H101" s="18"/>
      <c r="I101" s="18"/>
      <c r="J101" s="18"/>
      <c r="K101" s="18"/>
      <c r="L101" s="18"/>
      <c r="M101" s="17"/>
      <c r="Q101" s="1" t="s">
        <v>97</v>
      </c>
    </row>
    <row r="102" spans="1:48" ht="30" customHeight="1">
      <c r="A102" s="17"/>
      <c r="B102" s="17"/>
      <c r="C102" s="17"/>
      <c r="D102" s="17"/>
      <c r="E102" s="18"/>
      <c r="F102" s="18"/>
      <c r="G102" s="18"/>
      <c r="H102" s="18"/>
      <c r="I102" s="18"/>
      <c r="J102" s="18"/>
      <c r="K102" s="18"/>
      <c r="L102" s="18"/>
      <c r="M102" s="17"/>
      <c r="Q102" s="1" t="s">
        <v>97</v>
      </c>
    </row>
    <row r="103" spans="1:48" ht="30" customHeight="1">
      <c r="A103" s="17"/>
      <c r="B103" s="17"/>
      <c r="C103" s="17"/>
      <c r="D103" s="17"/>
      <c r="E103" s="18"/>
      <c r="F103" s="18"/>
      <c r="G103" s="18"/>
      <c r="H103" s="18"/>
      <c r="I103" s="18"/>
      <c r="J103" s="18"/>
      <c r="K103" s="18"/>
      <c r="L103" s="18"/>
      <c r="M103" s="17"/>
      <c r="Q103" s="1" t="s">
        <v>97</v>
      </c>
    </row>
    <row r="104" spans="1:48" ht="30" customHeight="1">
      <c r="A104" s="17"/>
      <c r="B104" s="17"/>
      <c r="C104" s="17"/>
      <c r="D104" s="17"/>
      <c r="E104" s="18"/>
      <c r="F104" s="18"/>
      <c r="G104" s="18"/>
      <c r="H104" s="18"/>
      <c r="I104" s="18"/>
      <c r="J104" s="18"/>
      <c r="K104" s="18"/>
      <c r="L104" s="18"/>
      <c r="M104" s="17"/>
      <c r="Q104" s="1" t="s">
        <v>97</v>
      </c>
    </row>
    <row r="105" spans="1:48" ht="30" customHeight="1">
      <c r="A105" s="17"/>
      <c r="B105" s="17"/>
      <c r="C105" s="17"/>
      <c r="D105" s="17"/>
      <c r="E105" s="18"/>
      <c r="F105" s="18"/>
      <c r="G105" s="18"/>
      <c r="H105" s="18"/>
      <c r="I105" s="18"/>
      <c r="J105" s="18"/>
      <c r="K105" s="18"/>
      <c r="L105" s="18"/>
      <c r="M105" s="17"/>
      <c r="Q105" s="1" t="s">
        <v>97</v>
      </c>
    </row>
    <row r="106" spans="1:48" ht="30" customHeight="1">
      <c r="A106" s="17"/>
      <c r="B106" s="17"/>
      <c r="C106" s="17"/>
      <c r="D106" s="17"/>
      <c r="E106" s="18"/>
      <c r="F106" s="18"/>
      <c r="G106" s="18"/>
      <c r="H106" s="18"/>
      <c r="I106" s="18"/>
      <c r="J106" s="18"/>
      <c r="K106" s="18"/>
      <c r="L106" s="18"/>
      <c r="M106" s="17"/>
      <c r="Q106" s="1" t="s">
        <v>97</v>
      </c>
    </row>
    <row r="107" spans="1:48" ht="30" customHeight="1">
      <c r="A107" s="16" t="s">
        <v>75</v>
      </c>
      <c r="B107" s="17"/>
      <c r="C107" s="17"/>
      <c r="D107" s="17"/>
      <c r="E107" s="18"/>
      <c r="F107" s="18">
        <f>SUMIF(Q83:Q106,"010104",F83:F106)</f>
        <v>55358</v>
      </c>
      <c r="G107" s="18"/>
      <c r="H107" s="18">
        <f>SUMIF(Q83:Q106,"010104",H83:H106)</f>
        <v>465292</v>
      </c>
      <c r="I107" s="18"/>
      <c r="J107" s="18">
        <f>SUMIF(Q83:Q106,"010104",J83:J106)</f>
        <v>0</v>
      </c>
      <c r="K107" s="18"/>
      <c r="L107" s="18">
        <f>SUMIF(Q83:Q106,"010104",L83:L106)</f>
        <v>520650</v>
      </c>
      <c r="M107" s="17"/>
      <c r="N107" t="s">
        <v>76</v>
      </c>
    </row>
    <row r="108" spans="1:48" ht="30" customHeight="1">
      <c r="A108" s="16" t="s">
        <v>104</v>
      </c>
      <c r="B108" s="16" t="s">
        <v>51</v>
      </c>
      <c r="C108" s="17"/>
      <c r="D108" s="17"/>
      <c r="E108" s="18"/>
      <c r="F108" s="18"/>
      <c r="G108" s="18"/>
      <c r="H108" s="18"/>
      <c r="I108" s="18"/>
      <c r="J108" s="18"/>
      <c r="K108" s="18"/>
      <c r="L108" s="18"/>
      <c r="M108" s="17"/>
      <c r="N108" s="3"/>
      <c r="O108" s="3"/>
      <c r="P108" s="3"/>
      <c r="Q108" s="2" t="s">
        <v>105</v>
      </c>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row>
    <row r="109" spans="1:48" ht="30" customHeight="1">
      <c r="A109" s="16" t="s">
        <v>106</v>
      </c>
      <c r="B109" s="16" t="s">
        <v>107</v>
      </c>
      <c r="C109" s="16" t="s">
        <v>100</v>
      </c>
      <c r="D109" s="17">
        <v>21</v>
      </c>
      <c r="E109" s="18">
        <f>TRUNC(일위대가목록!E10,0)</f>
        <v>946</v>
      </c>
      <c r="F109" s="18">
        <f t="shared" ref="F109:F114" si="1">TRUNC(E109*D109, 0)</f>
        <v>19866</v>
      </c>
      <c r="G109" s="18">
        <f>TRUNC(일위대가목록!F10,0)</f>
        <v>6654</v>
      </c>
      <c r="H109" s="18">
        <f t="shared" ref="H109:H114" si="2">TRUNC(G109*D109, 0)</f>
        <v>139734</v>
      </c>
      <c r="I109" s="18">
        <f>TRUNC(일위대가목록!G10,0)</f>
        <v>0</v>
      </c>
      <c r="J109" s="18">
        <f t="shared" ref="J109:J114" si="3">TRUNC(I109*D109, 0)</f>
        <v>0</v>
      </c>
      <c r="K109" s="18">
        <f t="shared" ref="K109:L114" si="4">TRUNC(E109+G109+I109, 0)</f>
        <v>7600</v>
      </c>
      <c r="L109" s="18">
        <f t="shared" si="4"/>
        <v>159600</v>
      </c>
      <c r="M109" s="16" t="s">
        <v>108</v>
      </c>
      <c r="N109" s="2" t="s">
        <v>109</v>
      </c>
      <c r="O109" s="2" t="s">
        <v>51</v>
      </c>
      <c r="P109" s="2" t="s">
        <v>51</v>
      </c>
      <c r="Q109" s="2" t="s">
        <v>105</v>
      </c>
      <c r="R109" s="2" t="s">
        <v>62</v>
      </c>
      <c r="S109" s="2" t="s">
        <v>63</v>
      </c>
      <c r="T109" s="2" t="s">
        <v>63</v>
      </c>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2" t="s">
        <v>51</v>
      </c>
      <c r="AS109" s="2" t="s">
        <v>51</v>
      </c>
      <c r="AT109" s="3"/>
      <c r="AU109" s="2" t="s">
        <v>110</v>
      </c>
      <c r="AV109" s="3">
        <v>15</v>
      </c>
    </row>
    <row r="110" spans="1:48" ht="30" customHeight="1">
      <c r="A110" s="16" t="s">
        <v>111</v>
      </c>
      <c r="B110" s="16" t="s">
        <v>112</v>
      </c>
      <c r="C110" s="16" t="s">
        <v>67</v>
      </c>
      <c r="D110" s="17">
        <v>52</v>
      </c>
      <c r="E110" s="18">
        <f>TRUNC(일위대가목록!E11,0)</f>
        <v>10973</v>
      </c>
      <c r="F110" s="18">
        <f t="shared" si="1"/>
        <v>570596</v>
      </c>
      <c r="G110" s="18">
        <f>TRUNC(일위대가목록!F11,0)</f>
        <v>42305</v>
      </c>
      <c r="H110" s="18">
        <f t="shared" si="2"/>
        <v>2199860</v>
      </c>
      <c r="I110" s="18">
        <f>TRUNC(일위대가목록!G11,0)</f>
        <v>1974</v>
      </c>
      <c r="J110" s="18">
        <f t="shared" si="3"/>
        <v>102648</v>
      </c>
      <c r="K110" s="18">
        <f t="shared" si="4"/>
        <v>55252</v>
      </c>
      <c r="L110" s="18">
        <f t="shared" si="4"/>
        <v>2873104</v>
      </c>
      <c r="M110" s="16" t="s">
        <v>113</v>
      </c>
      <c r="N110" s="2" t="s">
        <v>114</v>
      </c>
      <c r="O110" s="2" t="s">
        <v>51</v>
      </c>
      <c r="P110" s="2" t="s">
        <v>51</v>
      </c>
      <c r="Q110" s="2" t="s">
        <v>105</v>
      </c>
      <c r="R110" s="2" t="s">
        <v>62</v>
      </c>
      <c r="S110" s="2" t="s">
        <v>63</v>
      </c>
      <c r="T110" s="2" t="s">
        <v>63</v>
      </c>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2" t="s">
        <v>51</v>
      </c>
      <c r="AS110" s="2" t="s">
        <v>51</v>
      </c>
      <c r="AT110" s="3"/>
      <c r="AU110" s="2" t="s">
        <v>115</v>
      </c>
      <c r="AV110" s="3">
        <v>16</v>
      </c>
    </row>
    <row r="111" spans="1:48" ht="30" customHeight="1">
      <c r="A111" s="16" t="s">
        <v>116</v>
      </c>
      <c r="B111" s="16" t="s">
        <v>117</v>
      </c>
      <c r="C111" s="16" t="s">
        <v>100</v>
      </c>
      <c r="D111" s="17">
        <v>2</v>
      </c>
      <c r="E111" s="18">
        <f>TRUNC(일위대가목록!E12,0)</f>
        <v>8017</v>
      </c>
      <c r="F111" s="18">
        <f t="shared" si="1"/>
        <v>16034</v>
      </c>
      <c r="G111" s="18">
        <f>TRUNC(일위대가목록!F12,0)</f>
        <v>18202</v>
      </c>
      <c r="H111" s="18">
        <f t="shared" si="2"/>
        <v>36404</v>
      </c>
      <c r="I111" s="18">
        <f>TRUNC(일위대가목록!G12,0)</f>
        <v>822</v>
      </c>
      <c r="J111" s="18">
        <f t="shared" si="3"/>
        <v>1644</v>
      </c>
      <c r="K111" s="18">
        <f t="shared" si="4"/>
        <v>27041</v>
      </c>
      <c r="L111" s="18">
        <f t="shared" si="4"/>
        <v>54082</v>
      </c>
      <c r="M111" s="16" t="s">
        <v>118</v>
      </c>
      <c r="N111" s="2" t="s">
        <v>119</v>
      </c>
      <c r="O111" s="2" t="s">
        <v>51</v>
      </c>
      <c r="P111" s="2" t="s">
        <v>51</v>
      </c>
      <c r="Q111" s="2" t="s">
        <v>105</v>
      </c>
      <c r="R111" s="2" t="s">
        <v>62</v>
      </c>
      <c r="S111" s="2" t="s">
        <v>63</v>
      </c>
      <c r="T111" s="2" t="s">
        <v>63</v>
      </c>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2" t="s">
        <v>51</v>
      </c>
      <c r="AS111" s="2" t="s">
        <v>51</v>
      </c>
      <c r="AT111" s="3"/>
      <c r="AU111" s="2" t="s">
        <v>120</v>
      </c>
      <c r="AV111" s="3">
        <v>17</v>
      </c>
    </row>
    <row r="112" spans="1:48" ht="30" customHeight="1">
      <c r="A112" s="16" t="s">
        <v>121</v>
      </c>
      <c r="B112" s="16" t="s">
        <v>122</v>
      </c>
      <c r="C112" s="16" t="s">
        <v>100</v>
      </c>
      <c r="D112" s="17">
        <v>190</v>
      </c>
      <c r="E112" s="18">
        <f>TRUNC(일위대가목록!E13,0)</f>
        <v>2864</v>
      </c>
      <c r="F112" s="18">
        <f t="shared" si="1"/>
        <v>544160</v>
      </c>
      <c r="G112" s="18">
        <f>TRUNC(일위대가목록!F13,0)</f>
        <v>8990</v>
      </c>
      <c r="H112" s="18">
        <f t="shared" si="2"/>
        <v>1708100</v>
      </c>
      <c r="I112" s="18">
        <f>TRUNC(일위대가목록!G13,0)</f>
        <v>359</v>
      </c>
      <c r="J112" s="18">
        <f t="shared" si="3"/>
        <v>68210</v>
      </c>
      <c r="K112" s="18">
        <f t="shared" si="4"/>
        <v>12213</v>
      </c>
      <c r="L112" s="18">
        <f t="shared" si="4"/>
        <v>2320470</v>
      </c>
      <c r="M112" s="16" t="s">
        <v>123</v>
      </c>
      <c r="N112" s="2" t="s">
        <v>124</v>
      </c>
      <c r="O112" s="2" t="s">
        <v>51</v>
      </c>
      <c r="P112" s="2" t="s">
        <v>51</v>
      </c>
      <c r="Q112" s="2" t="s">
        <v>105</v>
      </c>
      <c r="R112" s="2" t="s">
        <v>62</v>
      </c>
      <c r="S112" s="2" t="s">
        <v>63</v>
      </c>
      <c r="T112" s="2" t="s">
        <v>63</v>
      </c>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2" t="s">
        <v>51</v>
      </c>
      <c r="AS112" s="2" t="s">
        <v>51</v>
      </c>
      <c r="AT112" s="3"/>
      <c r="AU112" s="2" t="s">
        <v>125</v>
      </c>
      <c r="AV112" s="3">
        <v>18</v>
      </c>
    </row>
    <row r="113" spans="1:48" ht="30" customHeight="1">
      <c r="A113" s="16" t="s">
        <v>126</v>
      </c>
      <c r="B113" s="16" t="s">
        <v>127</v>
      </c>
      <c r="C113" s="16" t="s">
        <v>100</v>
      </c>
      <c r="D113" s="17">
        <v>19.2</v>
      </c>
      <c r="E113" s="18">
        <f>TRUNC(단가대비표!O76,0)</f>
        <v>214000</v>
      </c>
      <c r="F113" s="18">
        <f t="shared" si="1"/>
        <v>4108800</v>
      </c>
      <c r="G113" s="18">
        <f>TRUNC(단가대비표!P76,0)</f>
        <v>0</v>
      </c>
      <c r="H113" s="18">
        <f t="shared" si="2"/>
        <v>0</v>
      </c>
      <c r="I113" s="18">
        <f>TRUNC(단가대비표!V76,0)</f>
        <v>0</v>
      </c>
      <c r="J113" s="18">
        <f t="shared" si="3"/>
        <v>0</v>
      </c>
      <c r="K113" s="18">
        <f t="shared" si="4"/>
        <v>214000</v>
      </c>
      <c r="L113" s="18">
        <f t="shared" si="4"/>
        <v>4108800</v>
      </c>
      <c r="M113" s="16" t="s">
        <v>128</v>
      </c>
      <c r="N113" s="2" t="s">
        <v>129</v>
      </c>
      <c r="O113" s="2" t="s">
        <v>51</v>
      </c>
      <c r="P113" s="2" t="s">
        <v>51</v>
      </c>
      <c r="Q113" s="2" t="s">
        <v>105</v>
      </c>
      <c r="R113" s="2" t="s">
        <v>63</v>
      </c>
      <c r="S113" s="2" t="s">
        <v>63</v>
      </c>
      <c r="T113" s="2" t="s">
        <v>62</v>
      </c>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2" t="s">
        <v>51</v>
      </c>
      <c r="AS113" s="2" t="s">
        <v>51</v>
      </c>
      <c r="AT113" s="3"/>
      <c r="AU113" s="2" t="s">
        <v>130</v>
      </c>
      <c r="AV113" s="3">
        <v>471</v>
      </c>
    </row>
    <row r="114" spans="1:48" ht="30" customHeight="1">
      <c r="A114" s="16" t="s">
        <v>131</v>
      </c>
      <c r="B114" s="16" t="s">
        <v>127</v>
      </c>
      <c r="C114" s="16" t="s">
        <v>100</v>
      </c>
      <c r="D114" s="17">
        <v>7</v>
      </c>
      <c r="E114" s="18">
        <f>TRUNC(단가대비표!O77,0)</f>
        <v>87500</v>
      </c>
      <c r="F114" s="18">
        <f t="shared" si="1"/>
        <v>612500</v>
      </c>
      <c r="G114" s="18">
        <f>TRUNC(단가대비표!P77,0)</f>
        <v>0</v>
      </c>
      <c r="H114" s="18">
        <f t="shared" si="2"/>
        <v>0</v>
      </c>
      <c r="I114" s="18">
        <f>TRUNC(단가대비표!V77,0)</f>
        <v>0</v>
      </c>
      <c r="J114" s="18">
        <f t="shared" si="3"/>
        <v>0</v>
      </c>
      <c r="K114" s="18">
        <f t="shared" si="4"/>
        <v>87500</v>
      </c>
      <c r="L114" s="18">
        <f t="shared" si="4"/>
        <v>612500</v>
      </c>
      <c r="M114" s="16" t="s">
        <v>132</v>
      </c>
      <c r="N114" s="2" t="s">
        <v>133</v>
      </c>
      <c r="O114" s="2" t="s">
        <v>51</v>
      </c>
      <c r="P114" s="2" t="s">
        <v>51</v>
      </c>
      <c r="Q114" s="2" t="s">
        <v>105</v>
      </c>
      <c r="R114" s="2" t="s">
        <v>63</v>
      </c>
      <c r="S114" s="2" t="s">
        <v>63</v>
      </c>
      <c r="T114" s="2" t="s">
        <v>62</v>
      </c>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2" t="s">
        <v>51</v>
      </c>
      <c r="AS114" s="2" t="s">
        <v>51</v>
      </c>
      <c r="AT114" s="3"/>
      <c r="AU114" s="2" t="s">
        <v>134</v>
      </c>
      <c r="AV114" s="3">
        <v>472</v>
      </c>
    </row>
    <row r="115" spans="1:48" ht="30" customHeight="1">
      <c r="A115" s="17"/>
      <c r="B115" s="17"/>
      <c r="C115" s="17"/>
      <c r="D115" s="17"/>
      <c r="E115" s="18"/>
      <c r="F115" s="18"/>
      <c r="G115" s="18"/>
      <c r="H115" s="18"/>
      <c r="I115" s="18"/>
      <c r="J115" s="18"/>
      <c r="K115" s="18"/>
      <c r="L115" s="18"/>
      <c r="M115" s="17"/>
      <c r="Q115" s="1" t="s">
        <v>105</v>
      </c>
    </row>
    <row r="116" spans="1:48" ht="30" customHeight="1">
      <c r="A116" s="17"/>
      <c r="B116" s="17"/>
      <c r="C116" s="17"/>
      <c r="D116" s="17"/>
      <c r="E116" s="18"/>
      <c r="F116" s="18"/>
      <c r="G116" s="18"/>
      <c r="H116" s="18"/>
      <c r="I116" s="18"/>
      <c r="J116" s="18"/>
      <c r="K116" s="18"/>
      <c r="L116" s="18"/>
      <c r="M116" s="17"/>
      <c r="Q116" s="1" t="s">
        <v>105</v>
      </c>
    </row>
    <row r="117" spans="1:48" ht="30" customHeight="1">
      <c r="A117" s="17"/>
      <c r="B117" s="17"/>
      <c r="C117" s="17"/>
      <c r="D117" s="17"/>
      <c r="E117" s="18"/>
      <c r="F117" s="18"/>
      <c r="G117" s="18"/>
      <c r="H117" s="18"/>
      <c r="I117" s="18"/>
      <c r="J117" s="18"/>
      <c r="K117" s="18"/>
      <c r="L117" s="18"/>
      <c r="M117" s="17"/>
      <c r="Q117" s="1" t="s">
        <v>105</v>
      </c>
    </row>
    <row r="118" spans="1:48" ht="30" customHeight="1">
      <c r="A118" s="17"/>
      <c r="B118" s="17"/>
      <c r="C118" s="17"/>
      <c r="D118" s="17"/>
      <c r="E118" s="18"/>
      <c r="F118" s="18"/>
      <c r="G118" s="18"/>
      <c r="H118" s="18"/>
      <c r="I118" s="18"/>
      <c r="J118" s="18"/>
      <c r="K118" s="18"/>
      <c r="L118" s="18"/>
      <c r="M118" s="17"/>
      <c r="Q118" s="1" t="s">
        <v>105</v>
      </c>
    </row>
    <row r="119" spans="1:48" ht="30" customHeight="1">
      <c r="A119" s="17"/>
      <c r="B119" s="17"/>
      <c r="C119" s="17"/>
      <c r="D119" s="17"/>
      <c r="E119" s="18"/>
      <c r="F119" s="18"/>
      <c r="G119" s="18"/>
      <c r="H119" s="18"/>
      <c r="I119" s="18"/>
      <c r="J119" s="18"/>
      <c r="K119" s="18"/>
      <c r="L119" s="18"/>
      <c r="M119" s="17"/>
      <c r="Q119" s="1" t="s">
        <v>105</v>
      </c>
    </row>
    <row r="120" spans="1:48" ht="30" customHeight="1">
      <c r="A120" s="17"/>
      <c r="B120" s="17"/>
      <c r="C120" s="17"/>
      <c r="D120" s="17"/>
      <c r="E120" s="18"/>
      <c r="F120" s="18"/>
      <c r="G120" s="18"/>
      <c r="H120" s="18"/>
      <c r="I120" s="18"/>
      <c r="J120" s="18"/>
      <c r="K120" s="18"/>
      <c r="L120" s="18"/>
      <c r="M120" s="17"/>
      <c r="Q120" s="1" t="s">
        <v>105</v>
      </c>
    </row>
    <row r="121" spans="1:48" ht="30" customHeight="1">
      <c r="A121" s="17"/>
      <c r="B121" s="17"/>
      <c r="C121" s="17"/>
      <c r="D121" s="17"/>
      <c r="E121" s="18"/>
      <c r="F121" s="18"/>
      <c r="G121" s="18"/>
      <c r="H121" s="18"/>
      <c r="I121" s="18"/>
      <c r="J121" s="18"/>
      <c r="K121" s="18"/>
      <c r="L121" s="18"/>
      <c r="M121" s="17"/>
      <c r="Q121" s="1" t="s">
        <v>105</v>
      </c>
    </row>
    <row r="122" spans="1:48" ht="30" customHeight="1">
      <c r="A122" s="17"/>
      <c r="B122" s="17"/>
      <c r="C122" s="17"/>
      <c r="D122" s="17"/>
      <c r="E122" s="18"/>
      <c r="F122" s="18"/>
      <c r="G122" s="18"/>
      <c r="H122" s="18"/>
      <c r="I122" s="18"/>
      <c r="J122" s="18"/>
      <c r="K122" s="18"/>
      <c r="L122" s="18"/>
      <c r="M122" s="17"/>
      <c r="Q122" s="1" t="s">
        <v>105</v>
      </c>
    </row>
    <row r="123" spans="1:48" ht="30" customHeight="1">
      <c r="A123" s="17"/>
      <c r="B123" s="17"/>
      <c r="C123" s="17"/>
      <c r="D123" s="17"/>
      <c r="E123" s="18"/>
      <c r="F123" s="18"/>
      <c r="G123" s="18"/>
      <c r="H123" s="18"/>
      <c r="I123" s="18"/>
      <c r="J123" s="18"/>
      <c r="K123" s="18"/>
      <c r="L123" s="18"/>
      <c r="M123" s="17"/>
      <c r="Q123" s="1" t="s">
        <v>105</v>
      </c>
    </row>
    <row r="124" spans="1:48" ht="30" customHeight="1">
      <c r="A124" s="17"/>
      <c r="B124" s="17"/>
      <c r="C124" s="17"/>
      <c r="D124" s="17"/>
      <c r="E124" s="18"/>
      <c r="F124" s="18"/>
      <c r="G124" s="18"/>
      <c r="H124" s="18"/>
      <c r="I124" s="18"/>
      <c r="J124" s="18"/>
      <c r="K124" s="18"/>
      <c r="L124" s="18"/>
      <c r="M124" s="17"/>
      <c r="Q124" s="1" t="s">
        <v>105</v>
      </c>
    </row>
    <row r="125" spans="1:48" ht="30" customHeight="1">
      <c r="A125" s="17"/>
      <c r="B125" s="17"/>
      <c r="C125" s="17"/>
      <c r="D125" s="17"/>
      <c r="E125" s="18"/>
      <c r="F125" s="18"/>
      <c r="G125" s="18"/>
      <c r="H125" s="18"/>
      <c r="I125" s="18"/>
      <c r="J125" s="18"/>
      <c r="K125" s="18"/>
      <c r="L125" s="18"/>
      <c r="M125" s="17"/>
      <c r="Q125" s="1" t="s">
        <v>105</v>
      </c>
    </row>
    <row r="126" spans="1:48" ht="30" customHeight="1">
      <c r="A126" s="17"/>
      <c r="B126" s="17"/>
      <c r="C126" s="17"/>
      <c r="D126" s="17"/>
      <c r="E126" s="18"/>
      <c r="F126" s="18"/>
      <c r="G126" s="18"/>
      <c r="H126" s="18"/>
      <c r="I126" s="18"/>
      <c r="J126" s="18"/>
      <c r="K126" s="18"/>
      <c r="L126" s="18"/>
      <c r="M126" s="17"/>
      <c r="Q126" s="1" t="s">
        <v>105</v>
      </c>
    </row>
    <row r="127" spans="1:48" ht="30" customHeight="1">
      <c r="A127" s="17"/>
      <c r="B127" s="17"/>
      <c r="C127" s="17"/>
      <c r="D127" s="17"/>
      <c r="E127" s="18"/>
      <c r="F127" s="18"/>
      <c r="G127" s="18"/>
      <c r="H127" s="18"/>
      <c r="I127" s="18"/>
      <c r="J127" s="18"/>
      <c r="K127" s="18"/>
      <c r="L127" s="18"/>
      <c r="M127" s="17"/>
      <c r="Q127" s="1" t="s">
        <v>105</v>
      </c>
    </row>
    <row r="128" spans="1:48" ht="30" customHeight="1">
      <c r="A128" s="17"/>
      <c r="B128" s="17"/>
      <c r="C128" s="17"/>
      <c r="D128" s="17"/>
      <c r="E128" s="18"/>
      <c r="F128" s="18"/>
      <c r="G128" s="18"/>
      <c r="H128" s="18"/>
      <c r="I128" s="18"/>
      <c r="J128" s="18"/>
      <c r="K128" s="18"/>
      <c r="L128" s="18"/>
      <c r="M128" s="17"/>
      <c r="Q128" s="1" t="s">
        <v>105</v>
      </c>
    </row>
    <row r="129" spans="1:48" ht="30" customHeight="1">
      <c r="A129" s="17"/>
      <c r="B129" s="17"/>
      <c r="C129" s="17"/>
      <c r="D129" s="17"/>
      <c r="E129" s="18"/>
      <c r="F129" s="18"/>
      <c r="G129" s="18"/>
      <c r="H129" s="18"/>
      <c r="I129" s="18"/>
      <c r="J129" s="18"/>
      <c r="K129" s="18"/>
      <c r="L129" s="18"/>
      <c r="M129" s="17"/>
      <c r="Q129" s="1" t="s">
        <v>105</v>
      </c>
    </row>
    <row r="130" spans="1:48" ht="30" customHeight="1">
      <c r="A130" s="17"/>
      <c r="B130" s="17"/>
      <c r="C130" s="17"/>
      <c r="D130" s="17"/>
      <c r="E130" s="18"/>
      <c r="F130" s="18"/>
      <c r="G130" s="18"/>
      <c r="H130" s="18"/>
      <c r="I130" s="18"/>
      <c r="J130" s="18"/>
      <c r="K130" s="18"/>
      <c r="L130" s="18"/>
      <c r="M130" s="17"/>
      <c r="Q130" s="1" t="s">
        <v>105</v>
      </c>
    </row>
    <row r="131" spans="1:48" ht="30" customHeight="1">
      <c r="A131" s="17"/>
      <c r="B131" s="17"/>
      <c r="C131" s="17"/>
      <c r="D131" s="17"/>
      <c r="E131" s="18"/>
      <c r="F131" s="18"/>
      <c r="G131" s="18"/>
      <c r="H131" s="18"/>
      <c r="I131" s="18"/>
      <c r="J131" s="18"/>
      <c r="K131" s="18"/>
      <c r="L131" s="18"/>
      <c r="M131" s="17"/>
      <c r="Q131" s="1" t="s">
        <v>105</v>
      </c>
    </row>
    <row r="132" spans="1:48" ht="30" customHeight="1">
      <c r="A132" s="17"/>
      <c r="B132" s="17"/>
      <c r="C132" s="17"/>
      <c r="D132" s="17"/>
      <c r="E132" s="18"/>
      <c r="F132" s="18"/>
      <c r="G132" s="18"/>
      <c r="H132" s="18"/>
      <c r="I132" s="18"/>
      <c r="J132" s="18"/>
      <c r="K132" s="18"/>
      <c r="L132" s="18"/>
      <c r="M132" s="17"/>
      <c r="Q132" s="1" t="s">
        <v>105</v>
      </c>
    </row>
    <row r="133" spans="1:48" ht="30" customHeight="1">
      <c r="A133" s="16" t="s">
        <v>75</v>
      </c>
      <c r="B133" s="17"/>
      <c r="C133" s="17"/>
      <c r="D133" s="17"/>
      <c r="E133" s="18"/>
      <c r="F133" s="18">
        <f>SUMIF(Q109:Q132,"010105",F109:F132)</f>
        <v>5871956</v>
      </c>
      <c r="G133" s="18"/>
      <c r="H133" s="18">
        <f>SUMIF(Q109:Q132,"010105",H109:H132)</f>
        <v>4084098</v>
      </c>
      <c r="I133" s="18"/>
      <c r="J133" s="18">
        <f>SUMIF(Q109:Q132,"010105",J109:J132)</f>
        <v>172502</v>
      </c>
      <c r="K133" s="18"/>
      <c r="L133" s="18">
        <f>SUMIF(Q109:Q132,"010105",L109:L132)</f>
        <v>10128556</v>
      </c>
      <c r="M133" s="17"/>
      <c r="N133" t="s">
        <v>76</v>
      </c>
    </row>
    <row r="134" spans="1:48" ht="30" customHeight="1">
      <c r="A134" s="16" t="s">
        <v>135</v>
      </c>
      <c r="B134" s="16" t="s">
        <v>51</v>
      </c>
      <c r="C134" s="17"/>
      <c r="D134" s="17"/>
      <c r="E134" s="18"/>
      <c r="F134" s="18"/>
      <c r="G134" s="18"/>
      <c r="H134" s="18"/>
      <c r="I134" s="18"/>
      <c r="J134" s="18"/>
      <c r="K134" s="18"/>
      <c r="L134" s="18"/>
      <c r="M134" s="17"/>
      <c r="N134" s="3"/>
      <c r="O134" s="3"/>
      <c r="P134" s="3"/>
      <c r="Q134" s="2" t="s">
        <v>136</v>
      </c>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row>
    <row r="135" spans="1:48" ht="30" customHeight="1">
      <c r="A135" s="16" t="s">
        <v>137</v>
      </c>
      <c r="B135" s="16" t="s">
        <v>138</v>
      </c>
      <c r="C135" s="16" t="s">
        <v>67</v>
      </c>
      <c r="D135" s="17">
        <v>235</v>
      </c>
      <c r="E135" s="18">
        <f>TRUNC(일위대가목록!E14,0)</f>
        <v>10</v>
      </c>
      <c r="F135" s="18">
        <f>TRUNC(E135*D135, 0)</f>
        <v>2350</v>
      </c>
      <c r="G135" s="18">
        <f>TRUNC(일위대가목록!F14,0)</f>
        <v>2759</v>
      </c>
      <c r="H135" s="18">
        <f>TRUNC(G135*D135, 0)</f>
        <v>648365</v>
      </c>
      <c r="I135" s="18">
        <f>TRUNC(일위대가목록!G14,0)</f>
        <v>82</v>
      </c>
      <c r="J135" s="18">
        <f>TRUNC(I135*D135, 0)</f>
        <v>19270</v>
      </c>
      <c r="K135" s="18">
        <f>TRUNC(E135+G135+I135, 0)</f>
        <v>2851</v>
      </c>
      <c r="L135" s="18">
        <f>TRUNC(F135+H135+J135, 0)</f>
        <v>669985</v>
      </c>
      <c r="M135" s="16" t="s">
        <v>139</v>
      </c>
      <c r="N135" s="2" t="s">
        <v>140</v>
      </c>
      <c r="O135" s="2" t="s">
        <v>51</v>
      </c>
      <c r="P135" s="2" t="s">
        <v>51</v>
      </c>
      <c r="Q135" s="2" t="s">
        <v>136</v>
      </c>
      <c r="R135" s="2" t="s">
        <v>62</v>
      </c>
      <c r="S135" s="2" t="s">
        <v>63</v>
      </c>
      <c r="T135" s="2" t="s">
        <v>63</v>
      </c>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2" t="s">
        <v>51</v>
      </c>
      <c r="AS135" s="2" t="s">
        <v>51</v>
      </c>
      <c r="AT135" s="3"/>
      <c r="AU135" s="2" t="s">
        <v>141</v>
      </c>
      <c r="AV135" s="3">
        <v>20</v>
      </c>
    </row>
    <row r="136" spans="1:48" ht="30" customHeight="1">
      <c r="A136" s="16" t="s">
        <v>142</v>
      </c>
      <c r="B136" s="16" t="s">
        <v>51</v>
      </c>
      <c r="C136" s="16" t="s">
        <v>67</v>
      </c>
      <c r="D136" s="17">
        <v>556</v>
      </c>
      <c r="E136" s="18">
        <f>TRUNC(일위대가목록!E15,0)</f>
        <v>0</v>
      </c>
      <c r="F136" s="18">
        <f>TRUNC(E136*D136, 0)</f>
        <v>0</v>
      </c>
      <c r="G136" s="18">
        <f>TRUNC(일위대가목록!F15,0)</f>
        <v>610</v>
      </c>
      <c r="H136" s="18">
        <f>TRUNC(G136*D136, 0)</f>
        <v>339160</v>
      </c>
      <c r="I136" s="18">
        <f>TRUNC(일위대가목록!G15,0)</f>
        <v>54</v>
      </c>
      <c r="J136" s="18">
        <f>TRUNC(I136*D136, 0)</f>
        <v>30024</v>
      </c>
      <c r="K136" s="18">
        <f>TRUNC(E136+G136+I136, 0)</f>
        <v>664</v>
      </c>
      <c r="L136" s="18">
        <f>TRUNC(F136+H136+J136, 0)</f>
        <v>369184</v>
      </c>
      <c r="M136" s="16" t="s">
        <v>143</v>
      </c>
      <c r="N136" s="2" t="s">
        <v>144</v>
      </c>
      <c r="O136" s="2" t="s">
        <v>51</v>
      </c>
      <c r="P136" s="2" t="s">
        <v>51</v>
      </c>
      <c r="Q136" s="2" t="s">
        <v>136</v>
      </c>
      <c r="R136" s="2" t="s">
        <v>62</v>
      </c>
      <c r="S136" s="2" t="s">
        <v>63</v>
      </c>
      <c r="T136" s="2" t="s">
        <v>63</v>
      </c>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2" t="s">
        <v>51</v>
      </c>
      <c r="AS136" s="2" t="s">
        <v>51</v>
      </c>
      <c r="AT136" s="3"/>
      <c r="AU136" s="2" t="s">
        <v>145</v>
      </c>
      <c r="AV136" s="3">
        <v>21</v>
      </c>
    </row>
    <row r="137" spans="1:48" ht="30" customHeight="1">
      <c r="A137" s="17"/>
      <c r="B137" s="17"/>
      <c r="C137" s="17"/>
      <c r="D137" s="17"/>
      <c r="E137" s="18"/>
      <c r="F137" s="18"/>
      <c r="G137" s="18"/>
      <c r="H137" s="18"/>
      <c r="I137" s="18"/>
      <c r="J137" s="18"/>
      <c r="K137" s="18"/>
      <c r="L137" s="18"/>
      <c r="M137" s="17"/>
      <c r="Q137" s="1" t="s">
        <v>136</v>
      </c>
    </row>
    <row r="138" spans="1:48" ht="30" customHeight="1">
      <c r="A138" s="17"/>
      <c r="B138" s="17"/>
      <c r="C138" s="17"/>
      <c r="D138" s="17"/>
      <c r="E138" s="18"/>
      <c r="F138" s="18"/>
      <c r="G138" s="18"/>
      <c r="H138" s="18"/>
      <c r="I138" s="18"/>
      <c r="J138" s="18"/>
      <c r="K138" s="18"/>
      <c r="L138" s="18"/>
      <c r="M138" s="17"/>
      <c r="Q138" s="1" t="s">
        <v>136</v>
      </c>
    </row>
    <row r="139" spans="1:48" ht="30" customHeight="1">
      <c r="A139" s="17"/>
      <c r="B139" s="17"/>
      <c r="C139" s="17"/>
      <c r="D139" s="17"/>
      <c r="E139" s="18"/>
      <c r="F139" s="18"/>
      <c r="G139" s="18"/>
      <c r="H139" s="18"/>
      <c r="I139" s="18"/>
      <c r="J139" s="18"/>
      <c r="K139" s="18"/>
      <c r="L139" s="18"/>
      <c r="M139" s="17"/>
      <c r="Q139" s="1" t="s">
        <v>136</v>
      </c>
    </row>
    <row r="140" spans="1:48" ht="30" customHeight="1">
      <c r="A140" s="17"/>
      <c r="B140" s="17"/>
      <c r="C140" s="17"/>
      <c r="D140" s="17"/>
      <c r="E140" s="18"/>
      <c r="F140" s="18"/>
      <c r="G140" s="18"/>
      <c r="H140" s="18"/>
      <c r="I140" s="18"/>
      <c r="J140" s="18"/>
      <c r="K140" s="18"/>
      <c r="L140" s="18"/>
      <c r="M140" s="17"/>
      <c r="Q140" s="1" t="s">
        <v>136</v>
      </c>
    </row>
    <row r="141" spans="1:48" ht="30" customHeight="1">
      <c r="A141" s="17"/>
      <c r="B141" s="17"/>
      <c r="C141" s="17"/>
      <c r="D141" s="17"/>
      <c r="E141" s="18"/>
      <c r="F141" s="18"/>
      <c r="G141" s="18"/>
      <c r="H141" s="18"/>
      <c r="I141" s="18"/>
      <c r="J141" s="18"/>
      <c r="K141" s="18"/>
      <c r="L141" s="18"/>
      <c r="M141" s="17"/>
      <c r="Q141" s="1" t="s">
        <v>136</v>
      </c>
    </row>
    <row r="142" spans="1:48" ht="30" customHeight="1">
      <c r="A142" s="17"/>
      <c r="B142" s="17"/>
      <c r="C142" s="17"/>
      <c r="D142" s="17"/>
      <c r="E142" s="18"/>
      <c r="F142" s="18"/>
      <c r="G142" s="18"/>
      <c r="H142" s="18"/>
      <c r="I142" s="18"/>
      <c r="J142" s="18"/>
      <c r="K142" s="18"/>
      <c r="L142" s="18"/>
      <c r="M142" s="17"/>
      <c r="Q142" s="1" t="s">
        <v>136</v>
      </c>
    </row>
    <row r="143" spans="1:48" ht="30" customHeight="1">
      <c r="A143" s="17"/>
      <c r="B143" s="17"/>
      <c r="C143" s="17"/>
      <c r="D143" s="17"/>
      <c r="E143" s="18"/>
      <c r="F143" s="18"/>
      <c r="G143" s="18"/>
      <c r="H143" s="18"/>
      <c r="I143" s="18"/>
      <c r="J143" s="18"/>
      <c r="K143" s="18"/>
      <c r="L143" s="18"/>
      <c r="M143" s="17"/>
      <c r="Q143" s="1" t="s">
        <v>136</v>
      </c>
    </row>
    <row r="144" spans="1:48" ht="30" customHeight="1">
      <c r="A144" s="17"/>
      <c r="B144" s="17"/>
      <c r="C144" s="17"/>
      <c r="D144" s="17"/>
      <c r="E144" s="18"/>
      <c r="F144" s="18"/>
      <c r="G144" s="18"/>
      <c r="H144" s="18"/>
      <c r="I144" s="18"/>
      <c r="J144" s="18"/>
      <c r="K144" s="18"/>
      <c r="L144" s="18"/>
      <c r="M144" s="17"/>
      <c r="Q144" s="1" t="s">
        <v>136</v>
      </c>
    </row>
    <row r="145" spans="1:48" ht="30" customHeight="1">
      <c r="A145" s="17"/>
      <c r="B145" s="17"/>
      <c r="C145" s="17"/>
      <c r="D145" s="17"/>
      <c r="E145" s="18"/>
      <c r="F145" s="18"/>
      <c r="G145" s="18"/>
      <c r="H145" s="18"/>
      <c r="I145" s="18"/>
      <c r="J145" s="18"/>
      <c r="K145" s="18"/>
      <c r="L145" s="18"/>
      <c r="M145" s="17"/>
      <c r="Q145" s="1" t="s">
        <v>136</v>
      </c>
    </row>
    <row r="146" spans="1:48" ht="30" customHeight="1">
      <c r="A146" s="17"/>
      <c r="B146" s="17"/>
      <c r="C146" s="17"/>
      <c r="D146" s="17"/>
      <c r="E146" s="18"/>
      <c r="F146" s="18"/>
      <c r="G146" s="18"/>
      <c r="H146" s="18"/>
      <c r="I146" s="18"/>
      <c r="J146" s="18"/>
      <c r="K146" s="18"/>
      <c r="L146" s="18"/>
      <c r="M146" s="17"/>
      <c r="Q146" s="1" t="s">
        <v>136</v>
      </c>
    </row>
    <row r="147" spans="1:48" ht="30" customHeight="1">
      <c r="A147" s="17"/>
      <c r="B147" s="17"/>
      <c r="C147" s="17"/>
      <c r="D147" s="17"/>
      <c r="E147" s="18"/>
      <c r="F147" s="18"/>
      <c r="G147" s="18"/>
      <c r="H147" s="18"/>
      <c r="I147" s="18"/>
      <c r="J147" s="18"/>
      <c r="K147" s="18"/>
      <c r="L147" s="18"/>
      <c r="M147" s="17"/>
      <c r="Q147" s="1" t="s">
        <v>136</v>
      </c>
    </row>
    <row r="148" spans="1:48" ht="30" customHeight="1">
      <c r="A148" s="17"/>
      <c r="B148" s="17"/>
      <c r="C148" s="17"/>
      <c r="D148" s="17"/>
      <c r="E148" s="18"/>
      <c r="F148" s="18"/>
      <c r="G148" s="18"/>
      <c r="H148" s="18"/>
      <c r="I148" s="18"/>
      <c r="J148" s="18"/>
      <c r="K148" s="18"/>
      <c r="L148" s="18"/>
      <c r="M148" s="17"/>
      <c r="Q148" s="1" t="s">
        <v>136</v>
      </c>
    </row>
    <row r="149" spans="1:48" ht="30" customHeight="1">
      <c r="A149" s="17"/>
      <c r="B149" s="17"/>
      <c r="C149" s="17"/>
      <c r="D149" s="17"/>
      <c r="E149" s="18"/>
      <c r="F149" s="18"/>
      <c r="G149" s="18"/>
      <c r="H149" s="18"/>
      <c r="I149" s="18"/>
      <c r="J149" s="18"/>
      <c r="K149" s="18"/>
      <c r="L149" s="18"/>
      <c r="M149" s="17"/>
      <c r="Q149" s="1" t="s">
        <v>136</v>
      </c>
    </row>
    <row r="150" spans="1:48" ht="30" customHeight="1">
      <c r="A150" s="17"/>
      <c r="B150" s="17"/>
      <c r="C150" s="17"/>
      <c r="D150" s="17"/>
      <c r="E150" s="18"/>
      <c r="F150" s="18"/>
      <c r="G150" s="18"/>
      <c r="H150" s="18"/>
      <c r="I150" s="18"/>
      <c r="J150" s="18"/>
      <c r="K150" s="18"/>
      <c r="L150" s="18"/>
      <c r="M150" s="17"/>
      <c r="Q150" s="1" t="s">
        <v>136</v>
      </c>
    </row>
    <row r="151" spans="1:48" ht="30" customHeight="1">
      <c r="A151" s="17"/>
      <c r="B151" s="17"/>
      <c r="C151" s="17"/>
      <c r="D151" s="17"/>
      <c r="E151" s="18"/>
      <c r="F151" s="18"/>
      <c r="G151" s="18"/>
      <c r="H151" s="18"/>
      <c r="I151" s="18"/>
      <c r="J151" s="18"/>
      <c r="K151" s="18"/>
      <c r="L151" s="18"/>
      <c r="M151" s="17"/>
      <c r="Q151" s="1" t="s">
        <v>136</v>
      </c>
    </row>
    <row r="152" spans="1:48" ht="30" customHeight="1">
      <c r="A152" s="17"/>
      <c r="B152" s="17"/>
      <c r="C152" s="17"/>
      <c r="D152" s="17"/>
      <c r="E152" s="18"/>
      <c r="F152" s="18"/>
      <c r="G152" s="18"/>
      <c r="H152" s="18"/>
      <c r="I152" s="18"/>
      <c r="J152" s="18"/>
      <c r="K152" s="18"/>
      <c r="L152" s="18"/>
      <c r="M152" s="17"/>
      <c r="Q152" s="1" t="s">
        <v>136</v>
      </c>
    </row>
    <row r="153" spans="1:48" ht="30" customHeight="1">
      <c r="A153" s="17"/>
      <c r="B153" s="17"/>
      <c r="C153" s="17"/>
      <c r="D153" s="17"/>
      <c r="E153" s="18"/>
      <c r="F153" s="18"/>
      <c r="G153" s="18"/>
      <c r="H153" s="18"/>
      <c r="I153" s="18"/>
      <c r="J153" s="18"/>
      <c r="K153" s="18"/>
      <c r="L153" s="18"/>
      <c r="M153" s="17"/>
      <c r="Q153" s="1" t="s">
        <v>136</v>
      </c>
    </row>
    <row r="154" spans="1:48" ht="30" customHeight="1">
      <c r="A154" s="17"/>
      <c r="B154" s="17"/>
      <c r="C154" s="17"/>
      <c r="D154" s="17"/>
      <c r="E154" s="18"/>
      <c r="F154" s="18"/>
      <c r="G154" s="18"/>
      <c r="H154" s="18"/>
      <c r="I154" s="18"/>
      <c r="J154" s="18"/>
      <c r="K154" s="18"/>
      <c r="L154" s="18"/>
      <c r="M154" s="17"/>
      <c r="Q154" s="1" t="s">
        <v>136</v>
      </c>
    </row>
    <row r="155" spans="1:48" ht="30" customHeight="1">
      <c r="A155" s="17"/>
      <c r="B155" s="17"/>
      <c r="C155" s="17"/>
      <c r="D155" s="17"/>
      <c r="E155" s="18"/>
      <c r="F155" s="18"/>
      <c r="G155" s="18"/>
      <c r="H155" s="18"/>
      <c r="I155" s="18"/>
      <c r="J155" s="18"/>
      <c r="K155" s="18"/>
      <c r="L155" s="18"/>
      <c r="M155" s="17"/>
      <c r="Q155" s="1" t="s">
        <v>136</v>
      </c>
    </row>
    <row r="156" spans="1:48" ht="30" customHeight="1">
      <c r="A156" s="17"/>
      <c r="B156" s="17"/>
      <c r="C156" s="17"/>
      <c r="D156" s="17"/>
      <c r="E156" s="18"/>
      <c r="F156" s="18"/>
      <c r="G156" s="18"/>
      <c r="H156" s="18"/>
      <c r="I156" s="18"/>
      <c r="J156" s="18"/>
      <c r="K156" s="18"/>
      <c r="L156" s="18"/>
      <c r="M156" s="17"/>
      <c r="Q156" s="1" t="s">
        <v>136</v>
      </c>
    </row>
    <row r="157" spans="1:48" ht="30" customHeight="1">
      <c r="A157" s="17"/>
      <c r="B157" s="17"/>
      <c r="C157" s="17"/>
      <c r="D157" s="17"/>
      <c r="E157" s="18"/>
      <c r="F157" s="18"/>
      <c r="G157" s="18"/>
      <c r="H157" s="18"/>
      <c r="I157" s="18"/>
      <c r="J157" s="18"/>
      <c r="K157" s="18"/>
      <c r="L157" s="18"/>
      <c r="M157" s="17"/>
      <c r="Q157" s="1" t="s">
        <v>136</v>
      </c>
    </row>
    <row r="158" spans="1:48" ht="30" customHeight="1">
      <c r="A158" s="17"/>
      <c r="B158" s="17"/>
      <c r="C158" s="17"/>
      <c r="D158" s="17"/>
      <c r="E158" s="18"/>
      <c r="F158" s="18"/>
      <c r="G158" s="18"/>
      <c r="H158" s="18"/>
      <c r="I158" s="18"/>
      <c r="J158" s="18"/>
      <c r="K158" s="18"/>
      <c r="L158" s="18"/>
      <c r="M158" s="17"/>
      <c r="Q158" s="1" t="s">
        <v>136</v>
      </c>
    </row>
    <row r="159" spans="1:48" ht="30" customHeight="1">
      <c r="A159" s="16" t="s">
        <v>75</v>
      </c>
      <c r="B159" s="17"/>
      <c r="C159" s="17"/>
      <c r="D159" s="17"/>
      <c r="E159" s="18"/>
      <c r="F159" s="18">
        <f>SUMIF(Q135:Q158,"010106",F135:F158)</f>
        <v>2350</v>
      </c>
      <c r="G159" s="18"/>
      <c r="H159" s="18">
        <f>SUMIF(Q135:Q158,"010106",H135:H158)</f>
        <v>987525</v>
      </c>
      <c r="I159" s="18"/>
      <c r="J159" s="18">
        <f>SUMIF(Q135:Q158,"010106",J135:J158)</f>
        <v>49294</v>
      </c>
      <c r="K159" s="18"/>
      <c r="L159" s="18">
        <f>SUMIF(Q135:Q158,"010106",L135:L158)</f>
        <v>1039169</v>
      </c>
      <c r="M159" s="17"/>
      <c r="N159" t="s">
        <v>76</v>
      </c>
    </row>
    <row r="160" spans="1:48" ht="30" customHeight="1">
      <c r="A160" s="16" t="s">
        <v>146</v>
      </c>
      <c r="B160" s="16" t="s">
        <v>51</v>
      </c>
      <c r="C160" s="17"/>
      <c r="D160" s="17"/>
      <c r="E160" s="18"/>
      <c r="F160" s="18"/>
      <c r="G160" s="18"/>
      <c r="H160" s="18"/>
      <c r="I160" s="18"/>
      <c r="J160" s="18"/>
      <c r="K160" s="18"/>
      <c r="L160" s="18"/>
      <c r="M160" s="17"/>
      <c r="N160" s="3"/>
      <c r="O160" s="3"/>
      <c r="P160" s="3"/>
      <c r="Q160" s="2" t="s">
        <v>147</v>
      </c>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row>
    <row r="161" spans="1:48" ht="30" customHeight="1">
      <c r="A161" s="16" t="s">
        <v>148</v>
      </c>
      <c r="B161" s="16" t="s">
        <v>149</v>
      </c>
      <c r="C161" s="16" t="s">
        <v>150</v>
      </c>
      <c r="D161" s="17">
        <v>12</v>
      </c>
      <c r="E161" s="18">
        <f>TRUNC(단가대비표!O57,0)</f>
        <v>5300</v>
      </c>
      <c r="F161" s="18">
        <f t="shared" ref="F161:F170" si="5">TRUNC(E161*D161, 0)</f>
        <v>63600</v>
      </c>
      <c r="G161" s="18">
        <f>TRUNC(단가대비표!P57,0)</f>
        <v>0</v>
      </c>
      <c r="H161" s="18">
        <f t="shared" ref="H161:H170" si="6">TRUNC(G161*D161, 0)</f>
        <v>0</v>
      </c>
      <c r="I161" s="18">
        <f>TRUNC(단가대비표!V57,0)</f>
        <v>0</v>
      </c>
      <c r="J161" s="18">
        <f t="shared" ref="J161:J170" si="7">TRUNC(I161*D161, 0)</f>
        <v>0</v>
      </c>
      <c r="K161" s="18">
        <f t="shared" ref="K161:K170" si="8">TRUNC(E161+G161+I161, 0)</f>
        <v>5300</v>
      </c>
      <c r="L161" s="18">
        <f t="shared" ref="L161:L170" si="9">TRUNC(F161+H161+J161, 0)</f>
        <v>63600</v>
      </c>
      <c r="M161" s="16" t="s">
        <v>151</v>
      </c>
      <c r="N161" s="2" t="s">
        <v>152</v>
      </c>
      <c r="O161" s="2" t="s">
        <v>51</v>
      </c>
      <c r="P161" s="2" t="s">
        <v>51</v>
      </c>
      <c r="Q161" s="2" t="s">
        <v>147</v>
      </c>
      <c r="R161" s="2" t="s">
        <v>63</v>
      </c>
      <c r="S161" s="2" t="s">
        <v>63</v>
      </c>
      <c r="T161" s="2" t="s">
        <v>62</v>
      </c>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2" t="s">
        <v>51</v>
      </c>
      <c r="AS161" s="2" t="s">
        <v>51</v>
      </c>
      <c r="AT161" s="3"/>
      <c r="AU161" s="2" t="s">
        <v>153</v>
      </c>
      <c r="AV161" s="3">
        <v>23</v>
      </c>
    </row>
    <row r="162" spans="1:48" ht="30" customHeight="1">
      <c r="A162" s="16" t="s">
        <v>154</v>
      </c>
      <c r="B162" s="16" t="s">
        <v>155</v>
      </c>
      <c r="C162" s="16" t="s">
        <v>156</v>
      </c>
      <c r="D162" s="17">
        <v>2</v>
      </c>
      <c r="E162" s="18">
        <f>TRUNC(단가대비표!O59,0)</f>
        <v>77000</v>
      </c>
      <c r="F162" s="18">
        <f t="shared" si="5"/>
        <v>154000</v>
      </c>
      <c r="G162" s="18">
        <f>TRUNC(단가대비표!P59,0)</f>
        <v>0</v>
      </c>
      <c r="H162" s="18">
        <f t="shared" si="6"/>
        <v>0</v>
      </c>
      <c r="I162" s="18">
        <f>TRUNC(단가대비표!V59,0)</f>
        <v>0</v>
      </c>
      <c r="J162" s="18">
        <f t="shared" si="7"/>
        <v>0</v>
      </c>
      <c r="K162" s="18">
        <f t="shared" si="8"/>
        <v>77000</v>
      </c>
      <c r="L162" s="18">
        <f t="shared" si="9"/>
        <v>154000</v>
      </c>
      <c r="M162" s="16" t="s">
        <v>157</v>
      </c>
      <c r="N162" s="2" t="s">
        <v>158</v>
      </c>
      <c r="O162" s="2" t="s">
        <v>51</v>
      </c>
      <c r="P162" s="2" t="s">
        <v>51</v>
      </c>
      <c r="Q162" s="2" t="s">
        <v>147</v>
      </c>
      <c r="R162" s="2" t="s">
        <v>63</v>
      </c>
      <c r="S162" s="2" t="s">
        <v>63</v>
      </c>
      <c r="T162" s="2" t="s">
        <v>62</v>
      </c>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2" t="s">
        <v>51</v>
      </c>
      <c r="AS162" s="2" t="s">
        <v>51</v>
      </c>
      <c r="AT162" s="3"/>
      <c r="AU162" s="2" t="s">
        <v>159</v>
      </c>
      <c r="AV162" s="3">
        <v>24</v>
      </c>
    </row>
    <row r="163" spans="1:48" ht="30" customHeight="1">
      <c r="A163" s="16" t="s">
        <v>160</v>
      </c>
      <c r="B163" s="16" t="s">
        <v>161</v>
      </c>
      <c r="C163" s="16" t="s">
        <v>156</v>
      </c>
      <c r="D163" s="17">
        <v>4</v>
      </c>
      <c r="E163" s="18">
        <f>TRUNC(단가대비표!O60,0)</f>
        <v>20000</v>
      </c>
      <c r="F163" s="18">
        <f t="shared" si="5"/>
        <v>80000</v>
      </c>
      <c r="G163" s="18">
        <f>TRUNC(단가대비표!P60,0)</f>
        <v>0</v>
      </c>
      <c r="H163" s="18">
        <f t="shared" si="6"/>
        <v>0</v>
      </c>
      <c r="I163" s="18">
        <f>TRUNC(단가대비표!V60,0)</f>
        <v>0</v>
      </c>
      <c r="J163" s="18">
        <f t="shared" si="7"/>
        <v>0</v>
      </c>
      <c r="K163" s="18">
        <f t="shared" si="8"/>
        <v>20000</v>
      </c>
      <c r="L163" s="18">
        <f t="shared" si="9"/>
        <v>80000</v>
      </c>
      <c r="M163" s="16" t="s">
        <v>162</v>
      </c>
      <c r="N163" s="2" t="s">
        <v>163</v>
      </c>
      <c r="O163" s="2" t="s">
        <v>51</v>
      </c>
      <c r="P163" s="2" t="s">
        <v>51</v>
      </c>
      <c r="Q163" s="2" t="s">
        <v>147</v>
      </c>
      <c r="R163" s="2" t="s">
        <v>63</v>
      </c>
      <c r="S163" s="2" t="s">
        <v>63</v>
      </c>
      <c r="T163" s="2" t="s">
        <v>62</v>
      </c>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2" t="s">
        <v>51</v>
      </c>
      <c r="AS163" s="2" t="s">
        <v>51</v>
      </c>
      <c r="AT163" s="3"/>
      <c r="AU163" s="2" t="s">
        <v>164</v>
      </c>
      <c r="AV163" s="3">
        <v>25</v>
      </c>
    </row>
    <row r="164" spans="1:48" ht="30" customHeight="1">
      <c r="A164" s="16" t="s">
        <v>165</v>
      </c>
      <c r="B164" s="16" t="s">
        <v>166</v>
      </c>
      <c r="C164" s="16" t="s">
        <v>150</v>
      </c>
      <c r="D164" s="17">
        <v>2</v>
      </c>
      <c r="E164" s="18">
        <f>TRUNC(단가대비표!O61,0)</f>
        <v>48000</v>
      </c>
      <c r="F164" s="18">
        <f t="shared" si="5"/>
        <v>96000</v>
      </c>
      <c r="G164" s="18">
        <f>TRUNC(단가대비표!P61,0)</f>
        <v>0</v>
      </c>
      <c r="H164" s="18">
        <f t="shared" si="6"/>
        <v>0</v>
      </c>
      <c r="I164" s="18">
        <f>TRUNC(단가대비표!V61,0)</f>
        <v>0</v>
      </c>
      <c r="J164" s="18">
        <f t="shared" si="7"/>
        <v>0</v>
      </c>
      <c r="K164" s="18">
        <f t="shared" si="8"/>
        <v>48000</v>
      </c>
      <c r="L164" s="18">
        <f t="shared" si="9"/>
        <v>96000</v>
      </c>
      <c r="M164" s="16" t="s">
        <v>167</v>
      </c>
      <c r="N164" s="2" t="s">
        <v>168</v>
      </c>
      <c r="O164" s="2" t="s">
        <v>51</v>
      </c>
      <c r="P164" s="2" t="s">
        <v>51</v>
      </c>
      <c r="Q164" s="2" t="s">
        <v>147</v>
      </c>
      <c r="R164" s="2" t="s">
        <v>63</v>
      </c>
      <c r="S164" s="2" t="s">
        <v>63</v>
      </c>
      <c r="T164" s="2" t="s">
        <v>62</v>
      </c>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2" t="s">
        <v>51</v>
      </c>
      <c r="AS164" s="2" t="s">
        <v>51</v>
      </c>
      <c r="AT164" s="3"/>
      <c r="AU164" s="2" t="s">
        <v>169</v>
      </c>
      <c r="AV164" s="3">
        <v>26</v>
      </c>
    </row>
    <row r="165" spans="1:48" ht="30" customHeight="1">
      <c r="A165" s="16" t="s">
        <v>170</v>
      </c>
      <c r="B165" s="16" t="s">
        <v>171</v>
      </c>
      <c r="C165" s="16" t="s">
        <v>150</v>
      </c>
      <c r="D165" s="17">
        <v>4</v>
      </c>
      <c r="E165" s="18">
        <f>TRUNC(단가대비표!O62,0)</f>
        <v>1800</v>
      </c>
      <c r="F165" s="18">
        <f t="shared" si="5"/>
        <v>7200</v>
      </c>
      <c r="G165" s="18">
        <f>TRUNC(단가대비표!P62,0)</f>
        <v>0</v>
      </c>
      <c r="H165" s="18">
        <f t="shared" si="6"/>
        <v>0</v>
      </c>
      <c r="I165" s="18">
        <f>TRUNC(단가대비표!V62,0)</f>
        <v>0</v>
      </c>
      <c r="J165" s="18">
        <f t="shared" si="7"/>
        <v>0</v>
      </c>
      <c r="K165" s="18">
        <f t="shared" si="8"/>
        <v>1800</v>
      </c>
      <c r="L165" s="18">
        <f t="shared" si="9"/>
        <v>7200</v>
      </c>
      <c r="M165" s="16" t="s">
        <v>172</v>
      </c>
      <c r="N165" s="2" t="s">
        <v>173</v>
      </c>
      <c r="O165" s="2" t="s">
        <v>51</v>
      </c>
      <c r="P165" s="2" t="s">
        <v>51</v>
      </c>
      <c r="Q165" s="2" t="s">
        <v>147</v>
      </c>
      <c r="R165" s="2" t="s">
        <v>63</v>
      </c>
      <c r="S165" s="2" t="s">
        <v>63</v>
      </c>
      <c r="T165" s="2" t="s">
        <v>62</v>
      </c>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2" t="s">
        <v>51</v>
      </c>
      <c r="AS165" s="2" t="s">
        <v>51</v>
      </c>
      <c r="AT165" s="3"/>
      <c r="AU165" s="2" t="s">
        <v>174</v>
      </c>
      <c r="AV165" s="3">
        <v>27</v>
      </c>
    </row>
    <row r="166" spans="1:48" ht="30" customHeight="1">
      <c r="A166" s="16" t="s">
        <v>175</v>
      </c>
      <c r="B166" s="16" t="s">
        <v>176</v>
      </c>
      <c r="C166" s="16" t="s">
        <v>177</v>
      </c>
      <c r="D166" s="17">
        <v>1</v>
      </c>
      <c r="E166" s="18">
        <f>TRUNC(일위대가목록!E16,0)</f>
        <v>48156</v>
      </c>
      <c r="F166" s="18">
        <f t="shared" si="5"/>
        <v>48156</v>
      </c>
      <c r="G166" s="18">
        <f>TRUNC(일위대가목록!F16,0)</f>
        <v>55248</v>
      </c>
      <c r="H166" s="18">
        <f t="shared" si="6"/>
        <v>55248</v>
      </c>
      <c r="I166" s="18">
        <f>TRUNC(일위대가목록!G16,0)</f>
        <v>1722</v>
      </c>
      <c r="J166" s="18">
        <f t="shared" si="7"/>
        <v>1722</v>
      </c>
      <c r="K166" s="18">
        <f t="shared" si="8"/>
        <v>105126</v>
      </c>
      <c r="L166" s="18">
        <f t="shared" si="9"/>
        <v>105126</v>
      </c>
      <c r="M166" s="16" t="s">
        <v>178</v>
      </c>
      <c r="N166" s="2" t="s">
        <v>179</v>
      </c>
      <c r="O166" s="2" t="s">
        <v>51</v>
      </c>
      <c r="P166" s="2" t="s">
        <v>51</v>
      </c>
      <c r="Q166" s="2" t="s">
        <v>147</v>
      </c>
      <c r="R166" s="2" t="s">
        <v>62</v>
      </c>
      <c r="S166" s="2" t="s">
        <v>63</v>
      </c>
      <c r="T166" s="2" t="s">
        <v>63</v>
      </c>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2" t="s">
        <v>51</v>
      </c>
      <c r="AS166" s="2" t="s">
        <v>51</v>
      </c>
      <c r="AT166" s="3"/>
      <c r="AU166" s="2" t="s">
        <v>180</v>
      </c>
      <c r="AV166" s="3">
        <v>28</v>
      </c>
    </row>
    <row r="167" spans="1:48" ht="30" customHeight="1">
      <c r="A167" s="16" t="s">
        <v>181</v>
      </c>
      <c r="B167" s="16" t="s">
        <v>182</v>
      </c>
      <c r="C167" s="16" t="s">
        <v>177</v>
      </c>
      <c r="D167" s="17">
        <v>1</v>
      </c>
      <c r="E167" s="18">
        <f>TRUNC(일위대가목록!E17,0)</f>
        <v>5443200</v>
      </c>
      <c r="F167" s="18">
        <f t="shared" si="5"/>
        <v>5443200</v>
      </c>
      <c r="G167" s="18">
        <f>TRUNC(일위대가목록!F17,0)</f>
        <v>0</v>
      </c>
      <c r="H167" s="18">
        <f t="shared" si="6"/>
        <v>0</v>
      </c>
      <c r="I167" s="18">
        <f>TRUNC(일위대가목록!G17,0)</f>
        <v>0</v>
      </c>
      <c r="J167" s="18">
        <f t="shared" si="7"/>
        <v>0</v>
      </c>
      <c r="K167" s="18">
        <f t="shared" si="8"/>
        <v>5443200</v>
      </c>
      <c r="L167" s="18">
        <f t="shared" si="9"/>
        <v>5443200</v>
      </c>
      <c r="M167" s="16" t="s">
        <v>183</v>
      </c>
      <c r="N167" s="2" t="s">
        <v>184</v>
      </c>
      <c r="O167" s="2" t="s">
        <v>51</v>
      </c>
      <c r="P167" s="2" t="s">
        <v>51</v>
      </c>
      <c r="Q167" s="2" t="s">
        <v>147</v>
      </c>
      <c r="R167" s="2" t="s">
        <v>62</v>
      </c>
      <c r="S167" s="2" t="s">
        <v>63</v>
      </c>
      <c r="T167" s="2" t="s">
        <v>63</v>
      </c>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2" t="s">
        <v>51</v>
      </c>
      <c r="AS167" s="2" t="s">
        <v>51</v>
      </c>
      <c r="AT167" s="3"/>
      <c r="AU167" s="2" t="s">
        <v>185</v>
      </c>
      <c r="AV167" s="3">
        <v>29</v>
      </c>
    </row>
    <row r="168" spans="1:48" ht="30" customHeight="1">
      <c r="A168" s="16" t="s">
        <v>186</v>
      </c>
      <c r="B168" s="16" t="s">
        <v>187</v>
      </c>
      <c r="C168" s="16" t="s">
        <v>177</v>
      </c>
      <c r="D168" s="17">
        <v>4</v>
      </c>
      <c r="E168" s="18">
        <f>TRUNC(일위대가목록!E18,0)</f>
        <v>86537</v>
      </c>
      <c r="F168" s="18">
        <f t="shared" si="5"/>
        <v>346148</v>
      </c>
      <c r="G168" s="18">
        <f>TRUNC(일위대가목록!F18,0)</f>
        <v>96044</v>
      </c>
      <c r="H168" s="18">
        <f t="shared" si="6"/>
        <v>384176</v>
      </c>
      <c r="I168" s="18">
        <f>TRUNC(일위대가목록!G18,0)</f>
        <v>2957</v>
      </c>
      <c r="J168" s="18">
        <f t="shared" si="7"/>
        <v>11828</v>
      </c>
      <c r="K168" s="18">
        <f t="shared" si="8"/>
        <v>185538</v>
      </c>
      <c r="L168" s="18">
        <f t="shared" si="9"/>
        <v>742152</v>
      </c>
      <c r="M168" s="16" t="s">
        <v>188</v>
      </c>
      <c r="N168" s="2" t="s">
        <v>189</v>
      </c>
      <c r="O168" s="2" t="s">
        <v>51</v>
      </c>
      <c r="P168" s="2" t="s">
        <v>51</v>
      </c>
      <c r="Q168" s="2" t="s">
        <v>147</v>
      </c>
      <c r="R168" s="2" t="s">
        <v>62</v>
      </c>
      <c r="S168" s="2" t="s">
        <v>63</v>
      </c>
      <c r="T168" s="2" t="s">
        <v>63</v>
      </c>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2" t="s">
        <v>51</v>
      </c>
      <c r="AS168" s="2" t="s">
        <v>51</v>
      </c>
      <c r="AT168" s="3"/>
      <c r="AU168" s="2" t="s">
        <v>190</v>
      </c>
      <c r="AV168" s="3">
        <v>30</v>
      </c>
    </row>
    <row r="169" spans="1:48" ht="30" customHeight="1">
      <c r="A169" s="16" t="s">
        <v>191</v>
      </c>
      <c r="B169" s="16" t="s">
        <v>192</v>
      </c>
      <c r="C169" s="16" t="s">
        <v>193</v>
      </c>
      <c r="D169" s="17">
        <v>2</v>
      </c>
      <c r="E169" s="18">
        <f>TRUNC(일위대가목록!E19,0)</f>
        <v>0</v>
      </c>
      <c r="F169" s="18">
        <f t="shared" si="5"/>
        <v>0</v>
      </c>
      <c r="G169" s="18">
        <f>TRUNC(일위대가목록!F19,0)</f>
        <v>31989</v>
      </c>
      <c r="H169" s="18">
        <f t="shared" si="6"/>
        <v>63978</v>
      </c>
      <c r="I169" s="18">
        <f>TRUNC(일위대가목록!G19,0)</f>
        <v>639</v>
      </c>
      <c r="J169" s="18">
        <f t="shared" si="7"/>
        <v>1278</v>
      </c>
      <c r="K169" s="18">
        <f t="shared" si="8"/>
        <v>32628</v>
      </c>
      <c r="L169" s="18">
        <f t="shared" si="9"/>
        <v>65256</v>
      </c>
      <c r="M169" s="16" t="s">
        <v>194</v>
      </c>
      <c r="N169" s="2" t="s">
        <v>195</v>
      </c>
      <c r="O169" s="2" t="s">
        <v>51</v>
      </c>
      <c r="P169" s="2" t="s">
        <v>51</v>
      </c>
      <c r="Q169" s="2" t="s">
        <v>147</v>
      </c>
      <c r="R169" s="2" t="s">
        <v>62</v>
      </c>
      <c r="S169" s="2" t="s">
        <v>63</v>
      </c>
      <c r="T169" s="2" t="s">
        <v>63</v>
      </c>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2" t="s">
        <v>51</v>
      </c>
      <c r="AS169" s="2" t="s">
        <v>51</v>
      </c>
      <c r="AT169" s="3"/>
      <c r="AU169" s="2" t="s">
        <v>196</v>
      </c>
      <c r="AV169" s="3">
        <v>31</v>
      </c>
    </row>
    <row r="170" spans="1:48" ht="30" customHeight="1">
      <c r="A170" s="16" t="s">
        <v>197</v>
      </c>
      <c r="B170" s="16" t="s">
        <v>198</v>
      </c>
      <c r="C170" s="16" t="s">
        <v>100</v>
      </c>
      <c r="D170" s="17">
        <v>44</v>
      </c>
      <c r="E170" s="18">
        <f>TRUNC(일위대가목록!E20,0)</f>
        <v>1485</v>
      </c>
      <c r="F170" s="18">
        <f t="shared" si="5"/>
        <v>65340</v>
      </c>
      <c r="G170" s="18">
        <f>TRUNC(일위대가목록!F20,0)</f>
        <v>0</v>
      </c>
      <c r="H170" s="18">
        <f t="shared" si="6"/>
        <v>0</v>
      </c>
      <c r="I170" s="18">
        <f>TRUNC(일위대가목록!G20,0)</f>
        <v>0</v>
      </c>
      <c r="J170" s="18">
        <f t="shared" si="7"/>
        <v>0</v>
      </c>
      <c r="K170" s="18">
        <f t="shared" si="8"/>
        <v>1485</v>
      </c>
      <c r="L170" s="18">
        <f t="shared" si="9"/>
        <v>65340</v>
      </c>
      <c r="M170" s="16" t="s">
        <v>199</v>
      </c>
      <c r="N170" s="2" t="s">
        <v>200</v>
      </c>
      <c r="O170" s="2" t="s">
        <v>51</v>
      </c>
      <c r="P170" s="2" t="s">
        <v>51</v>
      </c>
      <c r="Q170" s="2" t="s">
        <v>147</v>
      </c>
      <c r="R170" s="2" t="s">
        <v>62</v>
      </c>
      <c r="S170" s="2" t="s">
        <v>63</v>
      </c>
      <c r="T170" s="2" t="s">
        <v>63</v>
      </c>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2" t="s">
        <v>51</v>
      </c>
      <c r="AS170" s="2" t="s">
        <v>51</v>
      </c>
      <c r="AT170" s="3"/>
      <c r="AU170" s="2" t="s">
        <v>201</v>
      </c>
      <c r="AV170" s="3">
        <v>32</v>
      </c>
    </row>
    <row r="171" spans="1:48" ht="30" customHeight="1">
      <c r="A171" s="17"/>
      <c r="B171" s="17"/>
      <c r="C171" s="17"/>
      <c r="D171" s="17"/>
      <c r="E171" s="18"/>
      <c r="F171" s="18"/>
      <c r="G171" s="18"/>
      <c r="H171" s="18"/>
      <c r="I171" s="18"/>
      <c r="J171" s="18"/>
      <c r="K171" s="18"/>
      <c r="L171" s="18"/>
      <c r="M171" s="17"/>
      <c r="Q171" s="1" t="s">
        <v>147</v>
      </c>
    </row>
    <row r="172" spans="1:48" ht="30" customHeight="1">
      <c r="A172" s="17"/>
      <c r="B172" s="17"/>
      <c r="C172" s="17"/>
      <c r="D172" s="17"/>
      <c r="E172" s="18"/>
      <c r="F172" s="18"/>
      <c r="G172" s="18"/>
      <c r="H172" s="18"/>
      <c r="I172" s="18"/>
      <c r="J172" s="18"/>
      <c r="K172" s="18"/>
      <c r="L172" s="18"/>
      <c r="M172" s="17"/>
      <c r="Q172" s="1" t="s">
        <v>147</v>
      </c>
    </row>
    <row r="173" spans="1:48" ht="30" customHeight="1">
      <c r="A173" s="17"/>
      <c r="B173" s="17"/>
      <c r="C173" s="17"/>
      <c r="D173" s="17"/>
      <c r="E173" s="18"/>
      <c r="F173" s="18"/>
      <c r="G173" s="18"/>
      <c r="H173" s="18"/>
      <c r="I173" s="18"/>
      <c r="J173" s="18"/>
      <c r="K173" s="18"/>
      <c r="L173" s="18"/>
      <c r="M173" s="17"/>
      <c r="Q173" s="1" t="s">
        <v>147</v>
      </c>
    </row>
    <row r="174" spans="1:48" ht="30" customHeight="1">
      <c r="A174" s="17"/>
      <c r="B174" s="17"/>
      <c r="C174" s="17"/>
      <c r="D174" s="17"/>
      <c r="E174" s="18"/>
      <c r="F174" s="18"/>
      <c r="G174" s="18"/>
      <c r="H174" s="18"/>
      <c r="I174" s="18"/>
      <c r="J174" s="18"/>
      <c r="K174" s="18"/>
      <c r="L174" s="18"/>
      <c r="M174" s="17"/>
      <c r="Q174" s="1" t="s">
        <v>147</v>
      </c>
    </row>
    <row r="175" spans="1:48" ht="30" customHeight="1">
      <c r="A175" s="17"/>
      <c r="B175" s="17"/>
      <c r="C175" s="17"/>
      <c r="D175" s="17"/>
      <c r="E175" s="18"/>
      <c r="F175" s="18"/>
      <c r="G175" s="18"/>
      <c r="H175" s="18"/>
      <c r="I175" s="18"/>
      <c r="J175" s="18"/>
      <c r="K175" s="18"/>
      <c r="L175" s="18"/>
      <c r="M175" s="17"/>
      <c r="Q175" s="1" t="s">
        <v>147</v>
      </c>
    </row>
    <row r="176" spans="1:48" ht="30" customHeight="1">
      <c r="A176" s="17"/>
      <c r="B176" s="17"/>
      <c r="C176" s="17"/>
      <c r="D176" s="17"/>
      <c r="E176" s="18"/>
      <c r="F176" s="18"/>
      <c r="G176" s="18"/>
      <c r="H176" s="18"/>
      <c r="I176" s="18"/>
      <c r="J176" s="18"/>
      <c r="K176" s="18"/>
      <c r="L176" s="18"/>
      <c r="M176" s="17"/>
      <c r="Q176" s="1" t="s">
        <v>147</v>
      </c>
    </row>
    <row r="177" spans="1:48" ht="30" customHeight="1">
      <c r="A177" s="17"/>
      <c r="B177" s="17"/>
      <c r="C177" s="17"/>
      <c r="D177" s="17"/>
      <c r="E177" s="18"/>
      <c r="F177" s="18"/>
      <c r="G177" s="18"/>
      <c r="H177" s="18"/>
      <c r="I177" s="18"/>
      <c r="J177" s="18"/>
      <c r="K177" s="18"/>
      <c r="L177" s="18"/>
      <c r="M177" s="17"/>
      <c r="Q177" s="1" t="s">
        <v>147</v>
      </c>
    </row>
    <row r="178" spans="1:48" ht="30" customHeight="1">
      <c r="A178" s="17"/>
      <c r="B178" s="17"/>
      <c r="C178" s="17"/>
      <c r="D178" s="17"/>
      <c r="E178" s="18"/>
      <c r="F178" s="18"/>
      <c r="G178" s="18"/>
      <c r="H178" s="18"/>
      <c r="I178" s="18"/>
      <c r="J178" s="18"/>
      <c r="K178" s="18"/>
      <c r="L178" s="18"/>
      <c r="M178" s="17"/>
      <c r="Q178" s="1" t="s">
        <v>147</v>
      </c>
    </row>
    <row r="179" spans="1:48" ht="30" customHeight="1">
      <c r="A179" s="17"/>
      <c r="B179" s="17"/>
      <c r="C179" s="17"/>
      <c r="D179" s="17"/>
      <c r="E179" s="18"/>
      <c r="F179" s="18"/>
      <c r="G179" s="18"/>
      <c r="H179" s="18"/>
      <c r="I179" s="18"/>
      <c r="J179" s="18"/>
      <c r="K179" s="18"/>
      <c r="L179" s="18"/>
      <c r="M179" s="17"/>
      <c r="Q179" s="1" t="s">
        <v>147</v>
      </c>
    </row>
    <row r="180" spans="1:48" ht="30" customHeight="1">
      <c r="A180" s="17"/>
      <c r="B180" s="17"/>
      <c r="C180" s="17"/>
      <c r="D180" s="17"/>
      <c r="E180" s="18"/>
      <c r="F180" s="18"/>
      <c r="G180" s="18"/>
      <c r="H180" s="18"/>
      <c r="I180" s="18"/>
      <c r="J180" s="18"/>
      <c r="K180" s="18"/>
      <c r="L180" s="18"/>
      <c r="M180" s="17"/>
      <c r="Q180" s="1" t="s">
        <v>147</v>
      </c>
    </row>
    <row r="181" spans="1:48" ht="30" customHeight="1">
      <c r="A181" s="17"/>
      <c r="B181" s="17"/>
      <c r="C181" s="17"/>
      <c r="D181" s="17"/>
      <c r="E181" s="18"/>
      <c r="F181" s="18"/>
      <c r="G181" s="18"/>
      <c r="H181" s="18"/>
      <c r="I181" s="18"/>
      <c r="J181" s="18"/>
      <c r="K181" s="18"/>
      <c r="L181" s="18"/>
      <c r="M181" s="17"/>
      <c r="Q181" s="1" t="s">
        <v>147</v>
      </c>
    </row>
    <row r="182" spans="1:48" ht="30" customHeight="1">
      <c r="A182" s="17"/>
      <c r="B182" s="17"/>
      <c r="C182" s="17"/>
      <c r="D182" s="17"/>
      <c r="E182" s="18"/>
      <c r="F182" s="18"/>
      <c r="G182" s="18"/>
      <c r="H182" s="18"/>
      <c r="I182" s="18"/>
      <c r="J182" s="18"/>
      <c r="K182" s="18"/>
      <c r="L182" s="18"/>
      <c r="M182" s="17"/>
      <c r="Q182" s="1" t="s">
        <v>147</v>
      </c>
    </row>
    <row r="183" spans="1:48" ht="30" customHeight="1">
      <c r="A183" s="17"/>
      <c r="B183" s="17"/>
      <c r="C183" s="17"/>
      <c r="D183" s="17"/>
      <c r="E183" s="18"/>
      <c r="F183" s="18"/>
      <c r="G183" s="18"/>
      <c r="H183" s="18"/>
      <c r="I183" s="18"/>
      <c r="J183" s="18"/>
      <c r="K183" s="18"/>
      <c r="L183" s="18"/>
      <c r="M183" s="17"/>
      <c r="Q183" s="1" t="s">
        <v>147</v>
      </c>
    </row>
    <row r="184" spans="1:48" ht="30" customHeight="1">
      <c r="A184" s="17"/>
      <c r="B184" s="17"/>
      <c r="C184" s="17"/>
      <c r="D184" s="17"/>
      <c r="E184" s="18"/>
      <c r="F184" s="18"/>
      <c r="G184" s="18"/>
      <c r="H184" s="18"/>
      <c r="I184" s="18"/>
      <c r="J184" s="18"/>
      <c r="K184" s="18"/>
      <c r="L184" s="18"/>
      <c r="M184" s="17"/>
      <c r="Q184" s="1" t="s">
        <v>147</v>
      </c>
    </row>
    <row r="185" spans="1:48" ht="30" customHeight="1">
      <c r="A185" s="16" t="s">
        <v>75</v>
      </c>
      <c r="B185" s="17"/>
      <c r="C185" s="17"/>
      <c r="D185" s="17"/>
      <c r="E185" s="18"/>
      <c r="F185" s="18">
        <f>SUMIF(Q161:Q184,"010107",F161:F184)</f>
        <v>6303644</v>
      </c>
      <c r="G185" s="18"/>
      <c r="H185" s="18">
        <f>SUMIF(Q161:Q184,"010107",H161:H184)</f>
        <v>503402</v>
      </c>
      <c r="I185" s="18"/>
      <c r="J185" s="18">
        <f>SUMIF(Q161:Q184,"010107",J161:J184)</f>
        <v>14828</v>
      </c>
      <c r="K185" s="18"/>
      <c r="L185" s="18">
        <f>SUMIF(Q161:Q184,"010107",L161:L184)</f>
        <v>6821874</v>
      </c>
      <c r="M185" s="17"/>
      <c r="N185" t="s">
        <v>76</v>
      </c>
    </row>
    <row r="186" spans="1:48" ht="30" customHeight="1">
      <c r="A186" s="16" t="s">
        <v>202</v>
      </c>
      <c r="B186" s="16" t="s">
        <v>51</v>
      </c>
      <c r="C186" s="17"/>
      <c r="D186" s="17"/>
      <c r="E186" s="18"/>
      <c r="F186" s="18"/>
      <c r="G186" s="18"/>
      <c r="H186" s="18"/>
      <c r="I186" s="18"/>
      <c r="J186" s="18"/>
      <c r="K186" s="18"/>
      <c r="L186" s="18"/>
      <c r="M186" s="17"/>
      <c r="N186" s="3"/>
      <c r="O186" s="3"/>
      <c r="P186" s="3"/>
      <c r="Q186" s="2" t="s">
        <v>203</v>
      </c>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row>
    <row r="187" spans="1:48" ht="30" customHeight="1">
      <c r="A187" s="16" t="s">
        <v>204</v>
      </c>
      <c r="B187" s="16" t="s">
        <v>205</v>
      </c>
      <c r="C187" s="16" t="s">
        <v>177</v>
      </c>
      <c r="D187" s="17">
        <v>2</v>
      </c>
      <c r="E187" s="18">
        <f>TRUNC(일위대가목록!E21,0)</f>
        <v>310000</v>
      </c>
      <c r="F187" s="18">
        <f>TRUNC(E187*D187, 0)</f>
        <v>620000</v>
      </c>
      <c r="G187" s="18">
        <f>TRUNC(일위대가목록!F21,0)</f>
        <v>0</v>
      </c>
      <c r="H187" s="18">
        <f>TRUNC(G187*D187, 0)</f>
        <v>0</v>
      </c>
      <c r="I187" s="18">
        <f>TRUNC(일위대가목록!G21,0)</f>
        <v>0</v>
      </c>
      <c r="J187" s="18">
        <f>TRUNC(I187*D187, 0)</f>
        <v>0</v>
      </c>
      <c r="K187" s="18">
        <f>TRUNC(E187+G187+I187, 0)</f>
        <v>310000</v>
      </c>
      <c r="L187" s="18">
        <f>TRUNC(F187+H187+J187, 0)</f>
        <v>620000</v>
      </c>
      <c r="M187" s="16" t="s">
        <v>206</v>
      </c>
      <c r="N187" s="2" t="s">
        <v>207</v>
      </c>
      <c r="O187" s="2" t="s">
        <v>51</v>
      </c>
      <c r="P187" s="2" t="s">
        <v>51</v>
      </c>
      <c r="Q187" s="2" t="s">
        <v>203</v>
      </c>
      <c r="R187" s="2" t="s">
        <v>62</v>
      </c>
      <c r="S187" s="2" t="s">
        <v>63</v>
      </c>
      <c r="T187" s="2" t="s">
        <v>63</v>
      </c>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2" t="s">
        <v>51</v>
      </c>
      <c r="AS187" s="2" t="s">
        <v>51</v>
      </c>
      <c r="AT187" s="3"/>
      <c r="AU187" s="2" t="s">
        <v>208</v>
      </c>
      <c r="AV187" s="3">
        <v>34</v>
      </c>
    </row>
    <row r="188" spans="1:48" ht="30" customHeight="1">
      <c r="A188" s="16" t="s">
        <v>209</v>
      </c>
      <c r="B188" s="16" t="s">
        <v>51</v>
      </c>
      <c r="C188" s="16" t="s">
        <v>67</v>
      </c>
      <c r="D188" s="17">
        <v>2</v>
      </c>
      <c r="E188" s="18">
        <f>TRUNC(일위대가목록!E22,0)</f>
        <v>133400</v>
      </c>
      <c r="F188" s="18">
        <f>TRUNC(E188*D188, 0)</f>
        <v>266800</v>
      </c>
      <c r="G188" s="18">
        <f>TRUNC(일위대가목록!F22,0)</f>
        <v>212972</v>
      </c>
      <c r="H188" s="18">
        <f>TRUNC(G188*D188, 0)</f>
        <v>425944</v>
      </c>
      <c r="I188" s="18">
        <f>TRUNC(일위대가목록!G22,0)</f>
        <v>0</v>
      </c>
      <c r="J188" s="18">
        <f>TRUNC(I188*D188, 0)</f>
        <v>0</v>
      </c>
      <c r="K188" s="18">
        <f>TRUNC(E188+G188+I188, 0)</f>
        <v>346372</v>
      </c>
      <c r="L188" s="18">
        <f>TRUNC(F188+H188+J188, 0)</f>
        <v>692744</v>
      </c>
      <c r="M188" s="16" t="s">
        <v>210</v>
      </c>
      <c r="N188" s="2" t="s">
        <v>211</v>
      </c>
      <c r="O188" s="2" t="s">
        <v>51</v>
      </c>
      <c r="P188" s="2" t="s">
        <v>51</v>
      </c>
      <c r="Q188" s="2" t="s">
        <v>203</v>
      </c>
      <c r="R188" s="2" t="s">
        <v>62</v>
      </c>
      <c r="S188" s="2" t="s">
        <v>63</v>
      </c>
      <c r="T188" s="2" t="s">
        <v>63</v>
      </c>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2" t="s">
        <v>51</v>
      </c>
      <c r="AS188" s="2" t="s">
        <v>51</v>
      </c>
      <c r="AT188" s="3"/>
      <c r="AU188" s="2" t="s">
        <v>212</v>
      </c>
      <c r="AV188" s="3">
        <v>35</v>
      </c>
    </row>
    <row r="189" spans="1:48" ht="30" customHeight="1">
      <c r="A189" s="17"/>
      <c r="B189" s="17"/>
      <c r="C189" s="17"/>
      <c r="D189" s="17"/>
      <c r="E189" s="18"/>
      <c r="F189" s="18"/>
      <c r="G189" s="18"/>
      <c r="H189" s="18"/>
      <c r="I189" s="18"/>
      <c r="J189" s="18"/>
      <c r="K189" s="18"/>
      <c r="L189" s="18"/>
      <c r="M189" s="17"/>
      <c r="Q189" s="1" t="s">
        <v>203</v>
      </c>
    </row>
    <row r="190" spans="1:48" ht="30" customHeight="1">
      <c r="A190" s="17"/>
      <c r="B190" s="17"/>
      <c r="C190" s="17"/>
      <c r="D190" s="17"/>
      <c r="E190" s="18"/>
      <c r="F190" s="18"/>
      <c r="G190" s="18"/>
      <c r="H190" s="18"/>
      <c r="I190" s="18"/>
      <c r="J190" s="18"/>
      <c r="K190" s="18"/>
      <c r="L190" s="18"/>
      <c r="M190" s="17"/>
      <c r="Q190" s="1" t="s">
        <v>203</v>
      </c>
    </row>
    <row r="191" spans="1:48" ht="30" customHeight="1">
      <c r="A191" s="17"/>
      <c r="B191" s="17"/>
      <c r="C191" s="17"/>
      <c r="D191" s="17"/>
      <c r="E191" s="18"/>
      <c r="F191" s="18"/>
      <c r="G191" s="18"/>
      <c r="H191" s="18"/>
      <c r="I191" s="18"/>
      <c r="J191" s="18"/>
      <c r="K191" s="18"/>
      <c r="L191" s="18"/>
      <c r="M191" s="17"/>
      <c r="Q191" s="1" t="s">
        <v>203</v>
      </c>
    </row>
    <row r="192" spans="1:48" ht="30" customHeight="1">
      <c r="A192" s="17"/>
      <c r="B192" s="17"/>
      <c r="C192" s="17"/>
      <c r="D192" s="17"/>
      <c r="E192" s="18"/>
      <c r="F192" s="18"/>
      <c r="G192" s="18"/>
      <c r="H192" s="18"/>
      <c r="I192" s="18"/>
      <c r="J192" s="18"/>
      <c r="K192" s="18"/>
      <c r="L192" s="18"/>
      <c r="M192" s="17"/>
      <c r="Q192" s="1" t="s">
        <v>203</v>
      </c>
    </row>
    <row r="193" spans="1:17" ht="30" customHeight="1">
      <c r="A193" s="17"/>
      <c r="B193" s="17"/>
      <c r="C193" s="17"/>
      <c r="D193" s="17"/>
      <c r="E193" s="18"/>
      <c r="F193" s="18"/>
      <c r="G193" s="18"/>
      <c r="H193" s="18"/>
      <c r="I193" s="18"/>
      <c r="J193" s="18"/>
      <c r="K193" s="18"/>
      <c r="L193" s="18"/>
      <c r="M193" s="17"/>
      <c r="Q193" s="1" t="s">
        <v>203</v>
      </c>
    </row>
    <row r="194" spans="1:17" ht="30" customHeight="1">
      <c r="A194" s="17"/>
      <c r="B194" s="17"/>
      <c r="C194" s="17"/>
      <c r="D194" s="17"/>
      <c r="E194" s="18"/>
      <c r="F194" s="18"/>
      <c r="G194" s="18"/>
      <c r="H194" s="18"/>
      <c r="I194" s="18"/>
      <c r="J194" s="18"/>
      <c r="K194" s="18"/>
      <c r="L194" s="18"/>
      <c r="M194" s="17"/>
      <c r="Q194" s="1" t="s">
        <v>203</v>
      </c>
    </row>
    <row r="195" spans="1:17" ht="30" customHeight="1">
      <c r="A195" s="17"/>
      <c r="B195" s="17"/>
      <c r="C195" s="17"/>
      <c r="D195" s="17"/>
      <c r="E195" s="18"/>
      <c r="F195" s="18"/>
      <c r="G195" s="18"/>
      <c r="H195" s="18"/>
      <c r="I195" s="18"/>
      <c r="J195" s="18"/>
      <c r="K195" s="18"/>
      <c r="L195" s="18"/>
      <c r="M195" s="17"/>
      <c r="Q195" s="1" t="s">
        <v>203</v>
      </c>
    </row>
    <row r="196" spans="1:17" ht="30" customHeight="1">
      <c r="A196" s="17"/>
      <c r="B196" s="17"/>
      <c r="C196" s="17"/>
      <c r="D196" s="17"/>
      <c r="E196" s="18"/>
      <c r="F196" s="18"/>
      <c r="G196" s="18"/>
      <c r="H196" s="18"/>
      <c r="I196" s="18"/>
      <c r="J196" s="18"/>
      <c r="K196" s="18"/>
      <c r="L196" s="18"/>
      <c r="M196" s="17"/>
      <c r="Q196" s="1" t="s">
        <v>203</v>
      </c>
    </row>
    <row r="197" spans="1:17" ht="30" customHeight="1">
      <c r="A197" s="17"/>
      <c r="B197" s="17"/>
      <c r="C197" s="17"/>
      <c r="D197" s="17"/>
      <c r="E197" s="18"/>
      <c r="F197" s="18"/>
      <c r="G197" s="18"/>
      <c r="H197" s="18"/>
      <c r="I197" s="18"/>
      <c r="J197" s="18"/>
      <c r="K197" s="18"/>
      <c r="L197" s="18"/>
      <c r="M197" s="17"/>
      <c r="Q197" s="1" t="s">
        <v>203</v>
      </c>
    </row>
    <row r="198" spans="1:17" ht="30" customHeight="1">
      <c r="A198" s="17"/>
      <c r="B198" s="17"/>
      <c r="C198" s="17"/>
      <c r="D198" s="17"/>
      <c r="E198" s="18"/>
      <c r="F198" s="18"/>
      <c r="G198" s="18"/>
      <c r="H198" s="18"/>
      <c r="I198" s="18"/>
      <c r="J198" s="18"/>
      <c r="K198" s="18"/>
      <c r="L198" s="18"/>
      <c r="M198" s="17"/>
      <c r="Q198" s="1" t="s">
        <v>203</v>
      </c>
    </row>
    <row r="199" spans="1:17" ht="30" customHeight="1">
      <c r="A199" s="17"/>
      <c r="B199" s="17"/>
      <c r="C199" s="17"/>
      <c r="D199" s="17"/>
      <c r="E199" s="18"/>
      <c r="F199" s="18"/>
      <c r="G199" s="18"/>
      <c r="H199" s="18"/>
      <c r="I199" s="18"/>
      <c r="J199" s="18"/>
      <c r="K199" s="18"/>
      <c r="L199" s="18"/>
      <c r="M199" s="17"/>
      <c r="Q199" s="1" t="s">
        <v>203</v>
      </c>
    </row>
    <row r="200" spans="1:17" ht="30" customHeight="1">
      <c r="A200" s="17"/>
      <c r="B200" s="17"/>
      <c r="C200" s="17"/>
      <c r="D200" s="17"/>
      <c r="E200" s="18"/>
      <c r="F200" s="18"/>
      <c r="G200" s="18"/>
      <c r="H200" s="18"/>
      <c r="I200" s="18"/>
      <c r="J200" s="18"/>
      <c r="K200" s="18"/>
      <c r="L200" s="18"/>
      <c r="M200" s="17"/>
      <c r="Q200" s="1" t="s">
        <v>203</v>
      </c>
    </row>
    <row r="201" spans="1:17" ht="30" customHeight="1">
      <c r="A201" s="17"/>
      <c r="B201" s="17"/>
      <c r="C201" s="17"/>
      <c r="D201" s="17"/>
      <c r="E201" s="18"/>
      <c r="F201" s="18"/>
      <c r="G201" s="18"/>
      <c r="H201" s="18"/>
      <c r="I201" s="18"/>
      <c r="J201" s="18"/>
      <c r="K201" s="18"/>
      <c r="L201" s="18"/>
      <c r="M201" s="17"/>
      <c r="Q201" s="1" t="s">
        <v>203</v>
      </c>
    </row>
    <row r="202" spans="1:17" ht="30" customHeight="1">
      <c r="A202" s="17"/>
      <c r="B202" s="17"/>
      <c r="C202" s="17"/>
      <c r="D202" s="17"/>
      <c r="E202" s="18"/>
      <c r="F202" s="18"/>
      <c r="G202" s="18"/>
      <c r="H202" s="18"/>
      <c r="I202" s="18"/>
      <c r="J202" s="18"/>
      <c r="K202" s="18"/>
      <c r="L202" s="18"/>
      <c r="M202" s="17"/>
      <c r="Q202" s="1" t="s">
        <v>203</v>
      </c>
    </row>
    <row r="203" spans="1:17" ht="30" customHeight="1">
      <c r="A203" s="17"/>
      <c r="B203" s="17"/>
      <c r="C203" s="17"/>
      <c r="D203" s="17"/>
      <c r="E203" s="18"/>
      <c r="F203" s="18"/>
      <c r="G203" s="18"/>
      <c r="H203" s="18"/>
      <c r="I203" s="18"/>
      <c r="J203" s="18"/>
      <c r="K203" s="18"/>
      <c r="L203" s="18"/>
      <c r="M203" s="17"/>
      <c r="Q203" s="1" t="s">
        <v>203</v>
      </c>
    </row>
    <row r="204" spans="1:17" ht="30" customHeight="1">
      <c r="A204" s="17"/>
      <c r="B204" s="17"/>
      <c r="C204" s="17"/>
      <c r="D204" s="17"/>
      <c r="E204" s="18"/>
      <c r="F204" s="18"/>
      <c r="G204" s="18"/>
      <c r="H204" s="18"/>
      <c r="I204" s="18"/>
      <c r="J204" s="18"/>
      <c r="K204" s="18"/>
      <c r="L204" s="18"/>
      <c r="M204" s="17"/>
      <c r="Q204" s="1" t="s">
        <v>203</v>
      </c>
    </row>
    <row r="205" spans="1:17" ht="30" customHeight="1">
      <c r="A205" s="17"/>
      <c r="B205" s="17"/>
      <c r="C205" s="17"/>
      <c r="D205" s="17"/>
      <c r="E205" s="18"/>
      <c r="F205" s="18"/>
      <c r="G205" s="18"/>
      <c r="H205" s="18"/>
      <c r="I205" s="18"/>
      <c r="J205" s="18"/>
      <c r="K205" s="18"/>
      <c r="L205" s="18"/>
      <c r="M205" s="17"/>
      <c r="Q205" s="1" t="s">
        <v>203</v>
      </c>
    </row>
    <row r="206" spans="1:17" ht="30" customHeight="1">
      <c r="A206" s="17"/>
      <c r="B206" s="17"/>
      <c r="C206" s="17"/>
      <c r="D206" s="17"/>
      <c r="E206" s="18"/>
      <c r="F206" s="18"/>
      <c r="G206" s="18"/>
      <c r="H206" s="18"/>
      <c r="I206" s="18"/>
      <c r="J206" s="18"/>
      <c r="K206" s="18"/>
      <c r="L206" s="18"/>
      <c r="M206" s="17"/>
      <c r="Q206" s="1" t="s">
        <v>203</v>
      </c>
    </row>
    <row r="207" spans="1:17" ht="30" customHeight="1">
      <c r="A207" s="17"/>
      <c r="B207" s="17"/>
      <c r="C207" s="17"/>
      <c r="D207" s="17"/>
      <c r="E207" s="18"/>
      <c r="F207" s="18"/>
      <c r="G207" s="18"/>
      <c r="H207" s="18"/>
      <c r="I207" s="18"/>
      <c r="J207" s="18"/>
      <c r="K207" s="18"/>
      <c r="L207" s="18"/>
      <c r="M207" s="17"/>
      <c r="Q207" s="1" t="s">
        <v>203</v>
      </c>
    </row>
    <row r="208" spans="1:17" ht="30" customHeight="1">
      <c r="A208" s="17"/>
      <c r="B208" s="17"/>
      <c r="C208" s="17"/>
      <c r="D208" s="17"/>
      <c r="E208" s="18"/>
      <c r="F208" s="18"/>
      <c r="G208" s="18"/>
      <c r="H208" s="18"/>
      <c r="I208" s="18"/>
      <c r="J208" s="18"/>
      <c r="K208" s="18"/>
      <c r="L208" s="18"/>
      <c r="M208" s="17"/>
      <c r="Q208" s="1" t="s">
        <v>203</v>
      </c>
    </row>
    <row r="209" spans="1:48" ht="30" customHeight="1">
      <c r="A209" s="17"/>
      <c r="B209" s="17"/>
      <c r="C209" s="17"/>
      <c r="D209" s="17"/>
      <c r="E209" s="18"/>
      <c r="F209" s="18"/>
      <c r="G209" s="18"/>
      <c r="H209" s="18"/>
      <c r="I209" s="18"/>
      <c r="J209" s="18"/>
      <c r="K209" s="18"/>
      <c r="L209" s="18"/>
      <c r="M209" s="17"/>
      <c r="Q209" s="1" t="s">
        <v>203</v>
      </c>
    </row>
    <row r="210" spans="1:48" ht="30" customHeight="1">
      <c r="A210" s="17"/>
      <c r="B210" s="17"/>
      <c r="C210" s="17"/>
      <c r="D210" s="17"/>
      <c r="E210" s="18"/>
      <c r="F210" s="18"/>
      <c r="G210" s="18"/>
      <c r="H210" s="18"/>
      <c r="I210" s="18"/>
      <c r="J210" s="18"/>
      <c r="K210" s="18"/>
      <c r="L210" s="18"/>
      <c r="M210" s="17"/>
      <c r="Q210" s="1" t="s">
        <v>203</v>
      </c>
    </row>
    <row r="211" spans="1:48" ht="30" customHeight="1">
      <c r="A211" s="16" t="s">
        <v>75</v>
      </c>
      <c r="B211" s="17"/>
      <c r="C211" s="17"/>
      <c r="D211" s="17"/>
      <c r="E211" s="18"/>
      <c r="F211" s="18">
        <f>SUMIF(Q187:Q210,"010108",F187:F210)</f>
        <v>886800</v>
      </c>
      <c r="G211" s="18"/>
      <c r="H211" s="18">
        <f>SUMIF(Q187:Q210,"010108",H187:H210)</f>
        <v>425944</v>
      </c>
      <c r="I211" s="18"/>
      <c r="J211" s="18">
        <f>SUMIF(Q187:Q210,"010108",J187:J210)</f>
        <v>0</v>
      </c>
      <c r="K211" s="18"/>
      <c r="L211" s="18">
        <f>SUMIF(Q187:Q210,"010108",L187:L210)</f>
        <v>1312744</v>
      </c>
      <c r="M211" s="17"/>
      <c r="N211" t="s">
        <v>76</v>
      </c>
    </row>
    <row r="212" spans="1:48" ht="30" customHeight="1">
      <c r="A212" s="16" t="s">
        <v>213</v>
      </c>
      <c r="B212" s="16" t="s">
        <v>51</v>
      </c>
      <c r="C212" s="17"/>
      <c r="D212" s="17"/>
      <c r="E212" s="18"/>
      <c r="F212" s="18"/>
      <c r="G212" s="18"/>
      <c r="H212" s="18"/>
      <c r="I212" s="18"/>
      <c r="J212" s="18"/>
      <c r="K212" s="18"/>
      <c r="L212" s="18"/>
      <c r="M212" s="17"/>
      <c r="N212" s="3"/>
      <c r="O212" s="3"/>
      <c r="P212" s="3"/>
      <c r="Q212" s="2" t="s">
        <v>214</v>
      </c>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row>
    <row r="213" spans="1:48" ht="30" customHeight="1">
      <c r="A213" s="16" t="s">
        <v>215</v>
      </c>
      <c r="B213" s="16" t="s">
        <v>216</v>
      </c>
      <c r="C213" s="16" t="s">
        <v>67</v>
      </c>
      <c r="D213" s="17">
        <v>5</v>
      </c>
      <c r="E213" s="18">
        <f>TRUNC(일위대가목록!E23,0)</f>
        <v>1591</v>
      </c>
      <c r="F213" s="18">
        <f>TRUNC(E213*D213, 0)</f>
        <v>7955</v>
      </c>
      <c r="G213" s="18">
        <f>TRUNC(일위대가목록!F23,0)</f>
        <v>8224</v>
      </c>
      <c r="H213" s="18">
        <f>TRUNC(G213*D213, 0)</f>
        <v>41120</v>
      </c>
      <c r="I213" s="18">
        <f>TRUNC(일위대가목록!G23,0)</f>
        <v>0</v>
      </c>
      <c r="J213" s="18">
        <f>TRUNC(I213*D213, 0)</f>
        <v>0</v>
      </c>
      <c r="K213" s="18">
        <f t="shared" ref="K213:L217" si="10">TRUNC(E213+G213+I213, 0)</f>
        <v>9815</v>
      </c>
      <c r="L213" s="18">
        <f t="shared" si="10"/>
        <v>49075</v>
      </c>
      <c r="M213" s="16" t="s">
        <v>217</v>
      </c>
      <c r="N213" s="2" t="s">
        <v>218</v>
      </c>
      <c r="O213" s="2" t="s">
        <v>51</v>
      </c>
      <c r="P213" s="2" t="s">
        <v>51</v>
      </c>
      <c r="Q213" s="2" t="s">
        <v>214</v>
      </c>
      <c r="R213" s="2" t="s">
        <v>62</v>
      </c>
      <c r="S213" s="2" t="s">
        <v>63</v>
      </c>
      <c r="T213" s="2" t="s">
        <v>63</v>
      </c>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2" t="s">
        <v>51</v>
      </c>
      <c r="AS213" s="2" t="s">
        <v>51</v>
      </c>
      <c r="AT213" s="3"/>
      <c r="AU213" s="2" t="s">
        <v>219</v>
      </c>
      <c r="AV213" s="3">
        <v>37</v>
      </c>
    </row>
    <row r="214" spans="1:48" ht="30" customHeight="1">
      <c r="A214" s="16" t="s">
        <v>220</v>
      </c>
      <c r="B214" s="16" t="s">
        <v>221</v>
      </c>
      <c r="C214" s="16" t="s">
        <v>67</v>
      </c>
      <c r="D214" s="17">
        <v>226</v>
      </c>
      <c r="E214" s="18">
        <f>TRUNC(일위대가목록!E24,0)</f>
        <v>1329</v>
      </c>
      <c r="F214" s="18">
        <f>TRUNC(E214*D214, 0)</f>
        <v>300354</v>
      </c>
      <c r="G214" s="18">
        <f>TRUNC(일위대가목록!F24,0)</f>
        <v>9802</v>
      </c>
      <c r="H214" s="18">
        <f>TRUNC(G214*D214, 0)</f>
        <v>2215252</v>
      </c>
      <c r="I214" s="18">
        <f>TRUNC(일위대가목록!G24,0)</f>
        <v>0</v>
      </c>
      <c r="J214" s="18">
        <f>TRUNC(I214*D214, 0)</f>
        <v>0</v>
      </c>
      <c r="K214" s="18">
        <f t="shared" si="10"/>
        <v>11131</v>
      </c>
      <c r="L214" s="18">
        <f t="shared" si="10"/>
        <v>2515606</v>
      </c>
      <c r="M214" s="16" t="s">
        <v>222</v>
      </c>
      <c r="N214" s="2" t="s">
        <v>223</v>
      </c>
      <c r="O214" s="2" t="s">
        <v>51</v>
      </c>
      <c r="P214" s="2" t="s">
        <v>51</v>
      </c>
      <c r="Q214" s="2" t="s">
        <v>214</v>
      </c>
      <c r="R214" s="2" t="s">
        <v>62</v>
      </c>
      <c r="S214" s="2" t="s">
        <v>63</v>
      </c>
      <c r="T214" s="2" t="s">
        <v>63</v>
      </c>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2" t="s">
        <v>51</v>
      </c>
      <c r="AS214" s="2" t="s">
        <v>51</v>
      </c>
      <c r="AT214" s="3"/>
      <c r="AU214" s="2" t="s">
        <v>224</v>
      </c>
      <c r="AV214" s="3">
        <v>38</v>
      </c>
    </row>
    <row r="215" spans="1:48" ht="30" customHeight="1">
      <c r="A215" s="16" t="s">
        <v>220</v>
      </c>
      <c r="B215" s="16" t="s">
        <v>225</v>
      </c>
      <c r="C215" s="16" t="s">
        <v>67</v>
      </c>
      <c r="D215" s="17">
        <v>194</v>
      </c>
      <c r="E215" s="18">
        <f>TRUNC(일위대가목록!E25,0)</f>
        <v>1682</v>
      </c>
      <c r="F215" s="18">
        <f>TRUNC(E215*D215, 0)</f>
        <v>326308</v>
      </c>
      <c r="G215" s="18">
        <f>TRUNC(일위대가목록!F25,0)</f>
        <v>17926</v>
      </c>
      <c r="H215" s="18">
        <f>TRUNC(G215*D215, 0)</f>
        <v>3477644</v>
      </c>
      <c r="I215" s="18">
        <f>TRUNC(일위대가목록!G25,0)</f>
        <v>0</v>
      </c>
      <c r="J215" s="18">
        <f>TRUNC(I215*D215, 0)</f>
        <v>0</v>
      </c>
      <c r="K215" s="18">
        <f t="shared" si="10"/>
        <v>19608</v>
      </c>
      <c r="L215" s="18">
        <f t="shared" si="10"/>
        <v>3803952</v>
      </c>
      <c r="M215" s="16" t="s">
        <v>226</v>
      </c>
      <c r="N215" s="2" t="s">
        <v>227</v>
      </c>
      <c r="O215" s="2" t="s">
        <v>51</v>
      </c>
      <c r="P215" s="2" t="s">
        <v>51</v>
      </c>
      <c r="Q215" s="2" t="s">
        <v>214</v>
      </c>
      <c r="R215" s="2" t="s">
        <v>62</v>
      </c>
      <c r="S215" s="2" t="s">
        <v>63</v>
      </c>
      <c r="T215" s="2" t="s">
        <v>63</v>
      </c>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2" t="s">
        <v>51</v>
      </c>
      <c r="AS215" s="2" t="s">
        <v>51</v>
      </c>
      <c r="AT215" s="3"/>
      <c r="AU215" s="2" t="s">
        <v>228</v>
      </c>
      <c r="AV215" s="3">
        <v>39</v>
      </c>
    </row>
    <row r="216" spans="1:48" ht="30" customHeight="1">
      <c r="A216" s="16" t="s">
        <v>220</v>
      </c>
      <c r="B216" s="16" t="s">
        <v>229</v>
      </c>
      <c r="C216" s="16" t="s">
        <v>67</v>
      </c>
      <c r="D216" s="17">
        <v>317</v>
      </c>
      <c r="E216" s="18">
        <f>TRUNC(일위대가목록!E26,0)</f>
        <v>1682</v>
      </c>
      <c r="F216" s="18">
        <f>TRUNC(E216*D216, 0)</f>
        <v>533194</v>
      </c>
      <c r="G216" s="18">
        <f>TRUNC(일위대가목록!F26,0)</f>
        <v>21511</v>
      </c>
      <c r="H216" s="18">
        <f>TRUNC(G216*D216, 0)</f>
        <v>6818987</v>
      </c>
      <c r="I216" s="18">
        <f>TRUNC(일위대가목록!G26,0)</f>
        <v>0</v>
      </c>
      <c r="J216" s="18">
        <f>TRUNC(I216*D216, 0)</f>
        <v>0</v>
      </c>
      <c r="K216" s="18">
        <f t="shared" si="10"/>
        <v>23193</v>
      </c>
      <c r="L216" s="18">
        <f t="shared" si="10"/>
        <v>7352181</v>
      </c>
      <c r="M216" s="16" t="s">
        <v>230</v>
      </c>
      <c r="N216" s="2" t="s">
        <v>231</v>
      </c>
      <c r="O216" s="2" t="s">
        <v>51</v>
      </c>
      <c r="P216" s="2" t="s">
        <v>51</v>
      </c>
      <c r="Q216" s="2" t="s">
        <v>214</v>
      </c>
      <c r="R216" s="2" t="s">
        <v>62</v>
      </c>
      <c r="S216" s="2" t="s">
        <v>63</v>
      </c>
      <c r="T216" s="2" t="s">
        <v>63</v>
      </c>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2" t="s">
        <v>51</v>
      </c>
      <c r="AS216" s="2" t="s">
        <v>51</v>
      </c>
      <c r="AT216" s="3"/>
      <c r="AU216" s="2" t="s">
        <v>232</v>
      </c>
      <c r="AV216" s="3">
        <v>40</v>
      </c>
    </row>
    <row r="217" spans="1:48" ht="30" customHeight="1">
      <c r="A217" s="16" t="s">
        <v>233</v>
      </c>
      <c r="B217" s="16" t="s">
        <v>234</v>
      </c>
      <c r="C217" s="16" t="s">
        <v>67</v>
      </c>
      <c r="D217" s="17">
        <v>11</v>
      </c>
      <c r="E217" s="18">
        <f>TRUNC(일위대가목록!E27,0)</f>
        <v>591</v>
      </c>
      <c r="F217" s="18">
        <f>TRUNC(E217*D217, 0)</f>
        <v>6501</v>
      </c>
      <c r="G217" s="18">
        <f>TRUNC(일위대가목록!F27,0)</f>
        <v>8062</v>
      </c>
      <c r="H217" s="18">
        <f>TRUNC(G217*D217, 0)</f>
        <v>88682</v>
      </c>
      <c r="I217" s="18">
        <f>TRUNC(일위대가목록!G27,0)</f>
        <v>0</v>
      </c>
      <c r="J217" s="18">
        <f>TRUNC(I217*D217, 0)</f>
        <v>0</v>
      </c>
      <c r="K217" s="18">
        <f t="shared" si="10"/>
        <v>8653</v>
      </c>
      <c r="L217" s="18">
        <f t="shared" si="10"/>
        <v>95183</v>
      </c>
      <c r="M217" s="16" t="s">
        <v>235</v>
      </c>
      <c r="N217" s="2" t="s">
        <v>236</v>
      </c>
      <c r="O217" s="2" t="s">
        <v>51</v>
      </c>
      <c r="P217" s="2" t="s">
        <v>51</v>
      </c>
      <c r="Q217" s="2" t="s">
        <v>214</v>
      </c>
      <c r="R217" s="2" t="s">
        <v>62</v>
      </c>
      <c r="S217" s="2" t="s">
        <v>63</v>
      </c>
      <c r="T217" s="2" t="s">
        <v>63</v>
      </c>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2" t="s">
        <v>51</v>
      </c>
      <c r="AS217" s="2" t="s">
        <v>51</v>
      </c>
      <c r="AT217" s="3"/>
      <c r="AU217" s="2" t="s">
        <v>237</v>
      </c>
      <c r="AV217" s="3">
        <v>41</v>
      </c>
    </row>
    <row r="218" spans="1:48" ht="30" customHeight="1">
      <c r="A218" s="17"/>
      <c r="B218" s="17"/>
      <c r="C218" s="17"/>
      <c r="D218" s="17"/>
      <c r="E218" s="18"/>
      <c r="F218" s="18"/>
      <c r="G218" s="18"/>
      <c r="H218" s="18"/>
      <c r="I218" s="18"/>
      <c r="J218" s="18"/>
      <c r="K218" s="18"/>
      <c r="L218" s="18"/>
      <c r="M218" s="17"/>
      <c r="Q218" s="1" t="s">
        <v>214</v>
      </c>
    </row>
    <row r="219" spans="1:48" ht="30" customHeight="1">
      <c r="A219" s="17"/>
      <c r="B219" s="17"/>
      <c r="C219" s="17"/>
      <c r="D219" s="17"/>
      <c r="E219" s="18"/>
      <c r="F219" s="18"/>
      <c r="G219" s="18"/>
      <c r="H219" s="18"/>
      <c r="I219" s="18"/>
      <c r="J219" s="18"/>
      <c r="K219" s="18"/>
      <c r="L219" s="18"/>
      <c r="M219" s="17"/>
      <c r="Q219" s="1" t="s">
        <v>214</v>
      </c>
    </row>
    <row r="220" spans="1:48" ht="30" customHeight="1">
      <c r="A220" s="17"/>
      <c r="B220" s="17"/>
      <c r="C220" s="17"/>
      <c r="D220" s="17"/>
      <c r="E220" s="18"/>
      <c r="F220" s="18"/>
      <c r="G220" s="18"/>
      <c r="H220" s="18"/>
      <c r="I220" s="18"/>
      <c r="J220" s="18"/>
      <c r="K220" s="18"/>
      <c r="L220" s="18"/>
      <c r="M220" s="17"/>
      <c r="Q220" s="1" t="s">
        <v>214</v>
      </c>
    </row>
    <row r="221" spans="1:48" ht="30" customHeight="1">
      <c r="A221" s="17"/>
      <c r="B221" s="17"/>
      <c r="C221" s="17"/>
      <c r="D221" s="17"/>
      <c r="E221" s="18"/>
      <c r="F221" s="18"/>
      <c r="G221" s="18"/>
      <c r="H221" s="18"/>
      <c r="I221" s="18"/>
      <c r="J221" s="18"/>
      <c r="K221" s="18"/>
      <c r="L221" s="18"/>
      <c r="M221" s="17"/>
      <c r="Q221" s="1" t="s">
        <v>214</v>
      </c>
    </row>
    <row r="222" spans="1:48" ht="30" customHeight="1">
      <c r="A222" s="17"/>
      <c r="B222" s="17"/>
      <c r="C222" s="17"/>
      <c r="D222" s="17"/>
      <c r="E222" s="18"/>
      <c r="F222" s="18"/>
      <c r="G222" s="18"/>
      <c r="H222" s="18"/>
      <c r="I222" s="18"/>
      <c r="J222" s="18"/>
      <c r="K222" s="18"/>
      <c r="L222" s="18"/>
      <c r="M222" s="17"/>
      <c r="Q222" s="1" t="s">
        <v>214</v>
      </c>
    </row>
    <row r="223" spans="1:48" ht="30" customHeight="1">
      <c r="A223" s="17"/>
      <c r="B223" s="17"/>
      <c r="C223" s="17"/>
      <c r="D223" s="17"/>
      <c r="E223" s="18"/>
      <c r="F223" s="18"/>
      <c r="G223" s="18"/>
      <c r="H223" s="18"/>
      <c r="I223" s="18"/>
      <c r="J223" s="18"/>
      <c r="K223" s="18"/>
      <c r="L223" s="18"/>
      <c r="M223" s="17"/>
      <c r="Q223" s="1" t="s">
        <v>214</v>
      </c>
    </row>
    <row r="224" spans="1:48" ht="30" customHeight="1">
      <c r="A224" s="17"/>
      <c r="B224" s="17"/>
      <c r="C224" s="17"/>
      <c r="D224" s="17"/>
      <c r="E224" s="18"/>
      <c r="F224" s="18"/>
      <c r="G224" s="18"/>
      <c r="H224" s="18"/>
      <c r="I224" s="18"/>
      <c r="J224" s="18"/>
      <c r="K224" s="18"/>
      <c r="L224" s="18"/>
      <c r="M224" s="17"/>
      <c r="Q224" s="1" t="s">
        <v>214</v>
      </c>
    </row>
    <row r="225" spans="1:48" ht="30" customHeight="1">
      <c r="A225" s="17"/>
      <c r="B225" s="17"/>
      <c r="C225" s="17"/>
      <c r="D225" s="17"/>
      <c r="E225" s="18"/>
      <c r="F225" s="18"/>
      <c r="G225" s="18"/>
      <c r="H225" s="18"/>
      <c r="I225" s="18"/>
      <c r="J225" s="18"/>
      <c r="K225" s="18"/>
      <c r="L225" s="18"/>
      <c r="M225" s="17"/>
      <c r="Q225" s="1" t="s">
        <v>214</v>
      </c>
    </row>
    <row r="226" spans="1:48" ht="30" customHeight="1">
      <c r="A226" s="17"/>
      <c r="B226" s="17"/>
      <c r="C226" s="17"/>
      <c r="D226" s="17"/>
      <c r="E226" s="18"/>
      <c r="F226" s="18"/>
      <c r="G226" s="18"/>
      <c r="H226" s="18"/>
      <c r="I226" s="18"/>
      <c r="J226" s="18"/>
      <c r="K226" s="18"/>
      <c r="L226" s="18"/>
      <c r="M226" s="17"/>
      <c r="Q226" s="1" t="s">
        <v>214</v>
      </c>
    </row>
    <row r="227" spans="1:48" ht="30" customHeight="1">
      <c r="A227" s="17"/>
      <c r="B227" s="17"/>
      <c r="C227" s="17"/>
      <c r="D227" s="17"/>
      <c r="E227" s="18"/>
      <c r="F227" s="18"/>
      <c r="G227" s="18"/>
      <c r="H227" s="18"/>
      <c r="I227" s="18"/>
      <c r="J227" s="18"/>
      <c r="K227" s="18"/>
      <c r="L227" s="18"/>
      <c r="M227" s="17"/>
      <c r="Q227" s="1" t="s">
        <v>214</v>
      </c>
    </row>
    <row r="228" spans="1:48" ht="30" customHeight="1">
      <c r="A228" s="17"/>
      <c r="B228" s="17"/>
      <c r="C228" s="17"/>
      <c r="D228" s="17"/>
      <c r="E228" s="18"/>
      <c r="F228" s="18"/>
      <c r="G228" s="18"/>
      <c r="H228" s="18"/>
      <c r="I228" s="18"/>
      <c r="J228" s="18"/>
      <c r="K228" s="18"/>
      <c r="L228" s="18"/>
      <c r="M228" s="17"/>
      <c r="Q228" s="1" t="s">
        <v>214</v>
      </c>
    </row>
    <row r="229" spans="1:48" ht="30" customHeight="1">
      <c r="A229" s="17"/>
      <c r="B229" s="17"/>
      <c r="C229" s="17"/>
      <c r="D229" s="17"/>
      <c r="E229" s="18"/>
      <c r="F229" s="18"/>
      <c r="G229" s="18"/>
      <c r="H229" s="18"/>
      <c r="I229" s="18"/>
      <c r="J229" s="18"/>
      <c r="K229" s="18"/>
      <c r="L229" s="18"/>
      <c r="M229" s="17"/>
      <c r="Q229" s="1" t="s">
        <v>214</v>
      </c>
    </row>
    <row r="230" spans="1:48" ht="30" customHeight="1">
      <c r="A230" s="17"/>
      <c r="B230" s="17"/>
      <c r="C230" s="17"/>
      <c r="D230" s="17"/>
      <c r="E230" s="18"/>
      <c r="F230" s="18"/>
      <c r="G230" s="18"/>
      <c r="H230" s="18"/>
      <c r="I230" s="18"/>
      <c r="J230" s="18"/>
      <c r="K230" s="18"/>
      <c r="L230" s="18"/>
      <c r="M230" s="17"/>
      <c r="Q230" s="1" t="s">
        <v>214</v>
      </c>
    </row>
    <row r="231" spans="1:48" ht="30" customHeight="1">
      <c r="A231" s="17"/>
      <c r="B231" s="17"/>
      <c r="C231" s="17"/>
      <c r="D231" s="17"/>
      <c r="E231" s="18"/>
      <c r="F231" s="18"/>
      <c r="G231" s="18"/>
      <c r="H231" s="18"/>
      <c r="I231" s="18"/>
      <c r="J231" s="18"/>
      <c r="K231" s="18"/>
      <c r="L231" s="18"/>
      <c r="M231" s="17"/>
      <c r="Q231" s="1" t="s">
        <v>214</v>
      </c>
    </row>
    <row r="232" spans="1:48" ht="30" customHeight="1">
      <c r="A232" s="17"/>
      <c r="B232" s="17"/>
      <c r="C232" s="17"/>
      <c r="D232" s="17"/>
      <c r="E232" s="18"/>
      <c r="F232" s="18"/>
      <c r="G232" s="18"/>
      <c r="H232" s="18"/>
      <c r="I232" s="18"/>
      <c r="J232" s="18"/>
      <c r="K232" s="18"/>
      <c r="L232" s="18"/>
      <c r="M232" s="17"/>
      <c r="Q232" s="1" t="s">
        <v>214</v>
      </c>
    </row>
    <row r="233" spans="1:48" ht="30" customHeight="1">
      <c r="A233" s="17"/>
      <c r="B233" s="17"/>
      <c r="C233" s="17"/>
      <c r="D233" s="17"/>
      <c r="E233" s="18"/>
      <c r="F233" s="18"/>
      <c r="G233" s="18"/>
      <c r="H233" s="18"/>
      <c r="I233" s="18"/>
      <c r="J233" s="18"/>
      <c r="K233" s="18"/>
      <c r="L233" s="18"/>
      <c r="M233" s="17"/>
      <c r="Q233" s="1" t="s">
        <v>214</v>
      </c>
    </row>
    <row r="234" spans="1:48" ht="30" customHeight="1">
      <c r="A234" s="17"/>
      <c r="B234" s="17"/>
      <c r="C234" s="17"/>
      <c r="D234" s="17"/>
      <c r="E234" s="18"/>
      <c r="F234" s="18"/>
      <c r="G234" s="18"/>
      <c r="H234" s="18"/>
      <c r="I234" s="18"/>
      <c r="J234" s="18"/>
      <c r="K234" s="18"/>
      <c r="L234" s="18"/>
      <c r="M234" s="17"/>
      <c r="Q234" s="1" t="s">
        <v>214</v>
      </c>
    </row>
    <row r="235" spans="1:48" ht="30" customHeight="1">
      <c r="A235" s="17"/>
      <c r="B235" s="17"/>
      <c r="C235" s="17"/>
      <c r="D235" s="17"/>
      <c r="E235" s="18"/>
      <c r="F235" s="18"/>
      <c r="G235" s="18"/>
      <c r="H235" s="18"/>
      <c r="I235" s="18"/>
      <c r="J235" s="18"/>
      <c r="K235" s="18"/>
      <c r="L235" s="18"/>
      <c r="M235" s="17"/>
      <c r="Q235" s="1" t="s">
        <v>214</v>
      </c>
    </row>
    <row r="236" spans="1:48" ht="30" customHeight="1">
      <c r="A236" s="17"/>
      <c r="B236" s="17"/>
      <c r="C236" s="17"/>
      <c r="D236" s="17"/>
      <c r="E236" s="18"/>
      <c r="F236" s="18"/>
      <c r="G236" s="18"/>
      <c r="H236" s="18"/>
      <c r="I236" s="18"/>
      <c r="J236" s="18"/>
      <c r="K236" s="18"/>
      <c r="L236" s="18"/>
      <c r="M236" s="17"/>
      <c r="Q236" s="1" t="s">
        <v>214</v>
      </c>
    </row>
    <row r="237" spans="1:48" ht="30" customHeight="1">
      <c r="A237" s="16" t="s">
        <v>75</v>
      </c>
      <c r="B237" s="17"/>
      <c r="C237" s="17"/>
      <c r="D237" s="17"/>
      <c r="E237" s="18"/>
      <c r="F237" s="18">
        <f>SUMIF(Q213:Q236,"010109",F213:F236)</f>
        <v>1174312</v>
      </c>
      <c r="G237" s="18"/>
      <c r="H237" s="18">
        <f>SUMIF(Q213:Q236,"010109",H213:H236)</f>
        <v>12641685</v>
      </c>
      <c r="I237" s="18"/>
      <c r="J237" s="18">
        <f>SUMIF(Q213:Q236,"010109",J213:J236)</f>
        <v>0</v>
      </c>
      <c r="K237" s="18"/>
      <c r="L237" s="18">
        <f>SUMIF(Q213:Q236,"010109",L213:L236)</f>
        <v>13815997</v>
      </c>
      <c r="M237" s="17"/>
      <c r="N237" t="s">
        <v>76</v>
      </c>
    </row>
    <row r="238" spans="1:48" ht="30" customHeight="1">
      <c r="A238" s="16" t="s">
        <v>238</v>
      </c>
      <c r="B238" s="16" t="s">
        <v>51</v>
      </c>
      <c r="C238" s="17"/>
      <c r="D238" s="17"/>
      <c r="E238" s="18"/>
      <c r="F238" s="18"/>
      <c r="G238" s="18"/>
      <c r="H238" s="18"/>
      <c r="I238" s="18"/>
      <c r="J238" s="18"/>
      <c r="K238" s="18"/>
      <c r="L238" s="18"/>
      <c r="M238" s="17"/>
      <c r="N238" s="3"/>
      <c r="O238" s="3"/>
      <c r="P238" s="3"/>
      <c r="Q238" s="2" t="s">
        <v>239</v>
      </c>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row>
    <row r="239" spans="1:48" ht="30" customHeight="1">
      <c r="A239" s="16" t="s">
        <v>240</v>
      </c>
      <c r="B239" s="16" t="s">
        <v>241</v>
      </c>
      <c r="C239" s="16" t="s">
        <v>67</v>
      </c>
      <c r="D239" s="17">
        <v>28</v>
      </c>
      <c r="E239" s="18">
        <f>TRUNC(일위대가목록!E28,0)</f>
        <v>11884</v>
      </c>
      <c r="F239" s="18">
        <f t="shared" ref="F239:F254" si="11">TRUNC(E239*D239, 0)</f>
        <v>332752</v>
      </c>
      <c r="G239" s="18">
        <f>TRUNC(일위대가목록!F28,0)</f>
        <v>9733</v>
      </c>
      <c r="H239" s="18">
        <f t="shared" ref="H239:H254" si="12">TRUNC(G239*D239, 0)</f>
        <v>272524</v>
      </c>
      <c r="I239" s="18">
        <f>TRUNC(일위대가목록!G28,0)</f>
        <v>194</v>
      </c>
      <c r="J239" s="18">
        <f t="shared" ref="J239:J254" si="13">TRUNC(I239*D239, 0)</f>
        <v>5432</v>
      </c>
      <c r="K239" s="18">
        <f t="shared" ref="K239:K254" si="14">TRUNC(E239+G239+I239, 0)</f>
        <v>21811</v>
      </c>
      <c r="L239" s="18">
        <f t="shared" ref="L239:L254" si="15">TRUNC(F239+H239+J239, 0)</f>
        <v>610708</v>
      </c>
      <c r="M239" s="16" t="s">
        <v>242</v>
      </c>
      <c r="N239" s="2" t="s">
        <v>243</v>
      </c>
      <c r="O239" s="2" t="s">
        <v>51</v>
      </c>
      <c r="P239" s="2" t="s">
        <v>51</v>
      </c>
      <c r="Q239" s="2" t="s">
        <v>239</v>
      </c>
      <c r="R239" s="2" t="s">
        <v>62</v>
      </c>
      <c r="S239" s="2" t="s">
        <v>63</v>
      </c>
      <c r="T239" s="2" t="s">
        <v>63</v>
      </c>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2" t="s">
        <v>51</v>
      </c>
      <c r="AS239" s="2" t="s">
        <v>51</v>
      </c>
      <c r="AT239" s="3"/>
      <c r="AU239" s="2" t="s">
        <v>244</v>
      </c>
      <c r="AV239" s="3">
        <v>43</v>
      </c>
    </row>
    <row r="240" spans="1:48" ht="30" customHeight="1">
      <c r="A240" s="16" t="s">
        <v>240</v>
      </c>
      <c r="B240" s="16" t="s">
        <v>245</v>
      </c>
      <c r="C240" s="16" t="s">
        <v>67</v>
      </c>
      <c r="D240" s="17">
        <v>10</v>
      </c>
      <c r="E240" s="18">
        <f>TRUNC(일위대가목록!E29,0)</f>
        <v>12115</v>
      </c>
      <c r="F240" s="18">
        <f t="shared" si="11"/>
        <v>121150</v>
      </c>
      <c r="G240" s="18">
        <f>TRUNC(일위대가목록!F29,0)</f>
        <v>19466</v>
      </c>
      <c r="H240" s="18">
        <f t="shared" si="12"/>
        <v>194660</v>
      </c>
      <c r="I240" s="18">
        <f>TRUNC(일위대가목록!G29,0)</f>
        <v>388</v>
      </c>
      <c r="J240" s="18">
        <f t="shared" si="13"/>
        <v>3880</v>
      </c>
      <c r="K240" s="18">
        <f t="shared" si="14"/>
        <v>31969</v>
      </c>
      <c r="L240" s="18">
        <f t="shared" si="15"/>
        <v>319690</v>
      </c>
      <c r="M240" s="16" t="s">
        <v>246</v>
      </c>
      <c r="N240" s="2" t="s">
        <v>247</v>
      </c>
      <c r="O240" s="2" t="s">
        <v>51</v>
      </c>
      <c r="P240" s="2" t="s">
        <v>51</v>
      </c>
      <c r="Q240" s="2" t="s">
        <v>239</v>
      </c>
      <c r="R240" s="2" t="s">
        <v>62</v>
      </c>
      <c r="S240" s="2" t="s">
        <v>63</v>
      </c>
      <c r="T240" s="2" t="s">
        <v>63</v>
      </c>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2" t="s">
        <v>51</v>
      </c>
      <c r="AS240" s="2" t="s">
        <v>51</v>
      </c>
      <c r="AT240" s="3"/>
      <c r="AU240" s="2" t="s">
        <v>248</v>
      </c>
      <c r="AV240" s="3">
        <v>44</v>
      </c>
    </row>
    <row r="241" spans="1:48" ht="30" customHeight="1">
      <c r="A241" s="16" t="s">
        <v>249</v>
      </c>
      <c r="B241" s="16" t="s">
        <v>250</v>
      </c>
      <c r="C241" s="16" t="s">
        <v>67</v>
      </c>
      <c r="D241" s="17">
        <v>556</v>
      </c>
      <c r="E241" s="18">
        <f>TRUNC(일위대가목록!E30,0)</f>
        <v>23436</v>
      </c>
      <c r="F241" s="18">
        <f t="shared" si="11"/>
        <v>13030416</v>
      </c>
      <c r="G241" s="18">
        <f>TRUNC(일위대가목록!F30,0)</f>
        <v>17145</v>
      </c>
      <c r="H241" s="18">
        <f t="shared" si="12"/>
        <v>9532620</v>
      </c>
      <c r="I241" s="18">
        <f>TRUNC(일위대가목록!G30,0)</f>
        <v>0</v>
      </c>
      <c r="J241" s="18">
        <f t="shared" si="13"/>
        <v>0</v>
      </c>
      <c r="K241" s="18">
        <f t="shared" si="14"/>
        <v>40581</v>
      </c>
      <c r="L241" s="18">
        <f t="shared" si="15"/>
        <v>22563036</v>
      </c>
      <c r="M241" s="16" t="s">
        <v>251</v>
      </c>
      <c r="N241" s="2" t="s">
        <v>252</v>
      </c>
      <c r="O241" s="2" t="s">
        <v>51</v>
      </c>
      <c r="P241" s="2" t="s">
        <v>51</v>
      </c>
      <c r="Q241" s="2" t="s">
        <v>239</v>
      </c>
      <c r="R241" s="2" t="s">
        <v>62</v>
      </c>
      <c r="S241" s="2" t="s">
        <v>63</v>
      </c>
      <c r="T241" s="2" t="s">
        <v>63</v>
      </c>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2" t="s">
        <v>51</v>
      </c>
      <c r="AS241" s="2" t="s">
        <v>51</v>
      </c>
      <c r="AT241" s="3"/>
      <c r="AU241" s="2" t="s">
        <v>253</v>
      </c>
      <c r="AV241" s="3">
        <v>45</v>
      </c>
    </row>
    <row r="242" spans="1:48" ht="30" customHeight="1">
      <c r="A242" s="16" t="s">
        <v>254</v>
      </c>
      <c r="B242" s="16" t="s">
        <v>255</v>
      </c>
      <c r="C242" s="16" t="s">
        <v>100</v>
      </c>
      <c r="D242" s="17">
        <v>21</v>
      </c>
      <c r="E242" s="18">
        <f>TRUNC(일위대가목록!E31,0)</f>
        <v>506</v>
      </c>
      <c r="F242" s="18">
        <f t="shared" si="11"/>
        <v>10626</v>
      </c>
      <c r="G242" s="18">
        <f>TRUNC(일위대가목록!F31,0)</f>
        <v>4157</v>
      </c>
      <c r="H242" s="18">
        <f t="shared" si="12"/>
        <v>87297</v>
      </c>
      <c r="I242" s="18">
        <f>TRUNC(일위대가목록!G31,0)</f>
        <v>83</v>
      </c>
      <c r="J242" s="18">
        <f t="shared" si="13"/>
        <v>1743</v>
      </c>
      <c r="K242" s="18">
        <f t="shared" si="14"/>
        <v>4746</v>
      </c>
      <c r="L242" s="18">
        <f t="shared" si="15"/>
        <v>99666</v>
      </c>
      <c r="M242" s="16" t="s">
        <v>256</v>
      </c>
      <c r="N242" s="2" t="s">
        <v>257</v>
      </c>
      <c r="O242" s="2" t="s">
        <v>51</v>
      </c>
      <c r="P242" s="2" t="s">
        <v>51</v>
      </c>
      <c r="Q242" s="2" t="s">
        <v>239</v>
      </c>
      <c r="R242" s="2" t="s">
        <v>62</v>
      </c>
      <c r="S242" s="2" t="s">
        <v>63</v>
      </c>
      <c r="T242" s="2" t="s">
        <v>63</v>
      </c>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2" t="s">
        <v>51</v>
      </c>
      <c r="AS242" s="2" t="s">
        <v>51</v>
      </c>
      <c r="AT242" s="3"/>
      <c r="AU242" s="2" t="s">
        <v>258</v>
      </c>
      <c r="AV242" s="3">
        <v>46</v>
      </c>
    </row>
    <row r="243" spans="1:48" ht="30" customHeight="1">
      <c r="A243" s="16" t="s">
        <v>259</v>
      </c>
      <c r="B243" s="16" t="s">
        <v>260</v>
      </c>
      <c r="C243" s="16" t="s">
        <v>67</v>
      </c>
      <c r="D243" s="17">
        <v>17</v>
      </c>
      <c r="E243" s="18">
        <f>TRUNC(일위대가목록!E32,0)</f>
        <v>21600</v>
      </c>
      <c r="F243" s="18">
        <f t="shared" si="11"/>
        <v>367200</v>
      </c>
      <c r="G243" s="18">
        <f>TRUNC(일위대가목록!F32,0)</f>
        <v>4796</v>
      </c>
      <c r="H243" s="18">
        <f t="shared" si="12"/>
        <v>81532</v>
      </c>
      <c r="I243" s="18">
        <f>TRUNC(일위대가목록!G32,0)</f>
        <v>0</v>
      </c>
      <c r="J243" s="18">
        <f t="shared" si="13"/>
        <v>0</v>
      </c>
      <c r="K243" s="18">
        <f t="shared" si="14"/>
        <v>26396</v>
      </c>
      <c r="L243" s="18">
        <f t="shared" si="15"/>
        <v>448732</v>
      </c>
      <c r="M243" s="16" t="s">
        <v>261</v>
      </c>
      <c r="N243" s="2" t="s">
        <v>262</v>
      </c>
      <c r="O243" s="2" t="s">
        <v>51</v>
      </c>
      <c r="P243" s="2" t="s">
        <v>51</v>
      </c>
      <c r="Q243" s="2" t="s">
        <v>239</v>
      </c>
      <c r="R243" s="2" t="s">
        <v>62</v>
      </c>
      <c r="S243" s="2" t="s">
        <v>63</v>
      </c>
      <c r="T243" s="2" t="s">
        <v>63</v>
      </c>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2" t="s">
        <v>51</v>
      </c>
      <c r="AS243" s="2" t="s">
        <v>51</v>
      </c>
      <c r="AT243" s="3"/>
      <c r="AU243" s="2" t="s">
        <v>263</v>
      </c>
      <c r="AV243" s="3">
        <v>47</v>
      </c>
    </row>
    <row r="244" spans="1:48" ht="30" customHeight="1">
      <c r="A244" s="16" t="s">
        <v>264</v>
      </c>
      <c r="B244" s="16" t="s">
        <v>265</v>
      </c>
      <c r="C244" s="16" t="s">
        <v>67</v>
      </c>
      <c r="D244" s="17">
        <v>67</v>
      </c>
      <c r="E244" s="18">
        <f>TRUNC(일위대가목록!E33,0)</f>
        <v>29500</v>
      </c>
      <c r="F244" s="18">
        <f t="shared" si="11"/>
        <v>1976500</v>
      </c>
      <c r="G244" s="18">
        <f>TRUNC(일위대가목록!F33,0)</f>
        <v>0</v>
      </c>
      <c r="H244" s="18">
        <f t="shared" si="12"/>
        <v>0</v>
      </c>
      <c r="I244" s="18">
        <f>TRUNC(일위대가목록!G33,0)</f>
        <v>0</v>
      </c>
      <c r="J244" s="18">
        <f t="shared" si="13"/>
        <v>0</v>
      </c>
      <c r="K244" s="18">
        <f t="shared" si="14"/>
        <v>29500</v>
      </c>
      <c r="L244" s="18">
        <f t="shared" si="15"/>
        <v>1976500</v>
      </c>
      <c r="M244" s="16" t="s">
        <v>266</v>
      </c>
      <c r="N244" s="2" t="s">
        <v>267</v>
      </c>
      <c r="O244" s="2" t="s">
        <v>51</v>
      </c>
      <c r="P244" s="2" t="s">
        <v>51</v>
      </c>
      <c r="Q244" s="2" t="s">
        <v>239</v>
      </c>
      <c r="R244" s="2" t="s">
        <v>62</v>
      </c>
      <c r="S244" s="2" t="s">
        <v>63</v>
      </c>
      <c r="T244" s="2" t="s">
        <v>63</v>
      </c>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2" t="s">
        <v>51</v>
      </c>
      <c r="AS244" s="2" t="s">
        <v>51</v>
      </c>
      <c r="AT244" s="3"/>
      <c r="AU244" s="2" t="s">
        <v>268</v>
      </c>
      <c r="AV244" s="3">
        <v>48</v>
      </c>
    </row>
    <row r="245" spans="1:48" ht="30" customHeight="1">
      <c r="A245" s="16" t="s">
        <v>269</v>
      </c>
      <c r="B245" s="16" t="s">
        <v>270</v>
      </c>
      <c r="C245" s="16" t="s">
        <v>67</v>
      </c>
      <c r="D245" s="17">
        <v>57</v>
      </c>
      <c r="E245" s="18">
        <f>TRUNC(일위대가목록!E34,0)</f>
        <v>4358</v>
      </c>
      <c r="F245" s="18">
        <f t="shared" si="11"/>
        <v>248406</v>
      </c>
      <c r="G245" s="18">
        <f>TRUNC(일위대가목록!F34,0)</f>
        <v>18183</v>
      </c>
      <c r="H245" s="18">
        <f t="shared" si="12"/>
        <v>1036431</v>
      </c>
      <c r="I245" s="18">
        <f>TRUNC(일위대가목록!G34,0)</f>
        <v>363</v>
      </c>
      <c r="J245" s="18">
        <f t="shared" si="13"/>
        <v>20691</v>
      </c>
      <c r="K245" s="18">
        <f t="shared" si="14"/>
        <v>22904</v>
      </c>
      <c r="L245" s="18">
        <f t="shared" si="15"/>
        <v>1305528</v>
      </c>
      <c r="M245" s="16" t="s">
        <v>271</v>
      </c>
      <c r="N245" s="2" t="s">
        <v>272</v>
      </c>
      <c r="O245" s="2" t="s">
        <v>51</v>
      </c>
      <c r="P245" s="2" t="s">
        <v>51</v>
      </c>
      <c r="Q245" s="2" t="s">
        <v>239</v>
      </c>
      <c r="R245" s="2" t="s">
        <v>62</v>
      </c>
      <c r="S245" s="2" t="s">
        <v>63</v>
      </c>
      <c r="T245" s="2" t="s">
        <v>63</v>
      </c>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2" t="s">
        <v>51</v>
      </c>
      <c r="AS245" s="2" t="s">
        <v>51</v>
      </c>
      <c r="AT245" s="3"/>
      <c r="AU245" s="2" t="s">
        <v>273</v>
      </c>
      <c r="AV245" s="3">
        <v>49</v>
      </c>
    </row>
    <row r="246" spans="1:48" ht="30" customHeight="1">
      <c r="A246" s="16" t="s">
        <v>274</v>
      </c>
      <c r="B246" s="16" t="s">
        <v>275</v>
      </c>
      <c r="C246" s="16" t="s">
        <v>67</v>
      </c>
      <c r="D246" s="17">
        <v>125</v>
      </c>
      <c r="E246" s="18">
        <f>TRUNC(일위대가목록!E35,0)</f>
        <v>19575</v>
      </c>
      <c r="F246" s="18">
        <f t="shared" si="11"/>
        <v>2446875</v>
      </c>
      <c r="G246" s="18">
        <f>TRUNC(일위대가목록!F35,0)</f>
        <v>15088</v>
      </c>
      <c r="H246" s="18">
        <f t="shared" si="12"/>
        <v>1886000</v>
      </c>
      <c r="I246" s="18">
        <f>TRUNC(일위대가목록!G35,0)</f>
        <v>452</v>
      </c>
      <c r="J246" s="18">
        <f t="shared" si="13"/>
        <v>56500</v>
      </c>
      <c r="K246" s="18">
        <f t="shared" si="14"/>
        <v>35115</v>
      </c>
      <c r="L246" s="18">
        <f t="shared" si="15"/>
        <v>4389375</v>
      </c>
      <c r="M246" s="16" t="s">
        <v>276</v>
      </c>
      <c r="N246" s="2" t="s">
        <v>277</v>
      </c>
      <c r="O246" s="2" t="s">
        <v>51</v>
      </c>
      <c r="P246" s="2" t="s">
        <v>51</v>
      </c>
      <c r="Q246" s="2" t="s">
        <v>239</v>
      </c>
      <c r="R246" s="2" t="s">
        <v>62</v>
      </c>
      <c r="S246" s="2" t="s">
        <v>63</v>
      </c>
      <c r="T246" s="2" t="s">
        <v>63</v>
      </c>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2" t="s">
        <v>51</v>
      </c>
      <c r="AS246" s="2" t="s">
        <v>51</v>
      </c>
      <c r="AT246" s="3"/>
      <c r="AU246" s="2" t="s">
        <v>278</v>
      </c>
      <c r="AV246" s="3">
        <v>50</v>
      </c>
    </row>
    <row r="247" spans="1:48" ht="30" customHeight="1">
      <c r="A247" s="16" t="s">
        <v>279</v>
      </c>
      <c r="B247" s="16" t="s">
        <v>280</v>
      </c>
      <c r="C247" s="16" t="s">
        <v>67</v>
      </c>
      <c r="D247" s="17">
        <v>63</v>
      </c>
      <c r="E247" s="18">
        <f>TRUNC(일위대가목록!E36,0)</f>
        <v>3110</v>
      </c>
      <c r="F247" s="18">
        <f t="shared" si="11"/>
        <v>195930</v>
      </c>
      <c r="G247" s="18">
        <f>TRUNC(일위대가목록!F36,0)</f>
        <v>11402</v>
      </c>
      <c r="H247" s="18">
        <f t="shared" si="12"/>
        <v>718326</v>
      </c>
      <c r="I247" s="18">
        <f>TRUNC(일위대가목록!G36,0)</f>
        <v>114</v>
      </c>
      <c r="J247" s="18">
        <f t="shared" si="13"/>
        <v>7182</v>
      </c>
      <c r="K247" s="18">
        <f t="shared" si="14"/>
        <v>14626</v>
      </c>
      <c r="L247" s="18">
        <f t="shared" si="15"/>
        <v>921438</v>
      </c>
      <c r="M247" s="16" t="s">
        <v>281</v>
      </c>
      <c r="N247" s="2" t="s">
        <v>282</v>
      </c>
      <c r="O247" s="2" t="s">
        <v>51</v>
      </c>
      <c r="P247" s="2" t="s">
        <v>51</v>
      </c>
      <c r="Q247" s="2" t="s">
        <v>239</v>
      </c>
      <c r="R247" s="2" t="s">
        <v>62</v>
      </c>
      <c r="S247" s="2" t="s">
        <v>63</v>
      </c>
      <c r="T247" s="2" t="s">
        <v>63</v>
      </c>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2" t="s">
        <v>51</v>
      </c>
      <c r="AS247" s="2" t="s">
        <v>51</v>
      </c>
      <c r="AT247" s="3"/>
      <c r="AU247" s="2" t="s">
        <v>283</v>
      </c>
      <c r="AV247" s="3">
        <v>51</v>
      </c>
    </row>
    <row r="248" spans="1:48" ht="30" customHeight="1">
      <c r="A248" s="16" t="s">
        <v>279</v>
      </c>
      <c r="B248" s="16" t="s">
        <v>284</v>
      </c>
      <c r="C248" s="16" t="s">
        <v>67</v>
      </c>
      <c r="D248" s="17">
        <v>216</v>
      </c>
      <c r="E248" s="18">
        <f>TRUNC(일위대가목록!E37,0)</f>
        <v>6220</v>
      </c>
      <c r="F248" s="18">
        <f t="shared" si="11"/>
        <v>1343520</v>
      </c>
      <c r="G248" s="18">
        <f>TRUNC(일위대가목록!F37,0)</f>
        <v>15088</v>
      </c>
      <c r="H248" s="18">
        <f t="shared" si="12"/>
        <v>3259008</v>
      </c>
      <c r="I248" s="18">
        <f>TRUNC(일위대가목록!G37,0)</f>
        <v>150</v>
      </c>
      <c r="J248" s="18">
        <f t="shared" si="13"/>
        <v>32400</v>
      </c>
      <c r="K248" s="18">
        <f t="shared" si="14"/>
        <v>21458</v>
      </c>
      <c r="L248" s="18">
        <f t="shared" si="15"/>
        <v>4634928</v>
      </c>
      <c r="M248" s="16" t="s">
        <v>285</v>
      </c>
      <c r="N248" s="2" t="s">
        <v>286</v>
      </c>
      <c r="O248" s="2" t="s">
        <v>51</v>
      </c>
      <c r="P248" s="2" t="s">
        <v>51</v>
      </c>
      <c r="Q248" s="2" t="s">
        <v>239</v>
      </c>
      <c r="R248" s="2" t="s">
        <v>62</v>
      </c>
      <c r="S248" s="2" t="s">
        <v>63</v>
      </c>
      <c r="T248" s="2" t="s">
        <v>63</v>
      </c>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2" t="s">
        <v>51</v>
      </c>
      <c r="AS248" s="2" t="s">
        <v>51</v>
      </c>
      <c r="AT248" s="3"/>
      <c r="AU248" s="2" t="s">
        <v>287</v>
      </c>
      <c r="AV248" s="3">
        <v>52</v>
      </c>
    </row>
    <row r="249" spans="1:48" ht="30" customHeight="1">
      <c r="A249" s="16" t="s">
        <v>279</v>
      </c>
      <c r="B249" s="16" t="s">
        <v>288</v>
      </c>
      <c r="C249" s="16" t="s">
        <v>67</v>
      </c>
      <c r="D249" s="17">
        <v>317</v>
      </c>
      <c r="E249" s="18">
        <f>TRUNC(일위대가목록!E38,0)</f>
        <v>6220</v>
      </c>
      <c r="F249" s="18">
        <f t="shared" si="11"/>
        <v>1971740</v>
      </c>
      <c r="G249" s="18">
        <f>TRUNC(일위대가목록!F38,0)</f>
        <v>19632</v>
      </c>
      <c r="H249" s="18">
        <f t="shared" si="12"/>
        <v>6223344</v>
      </c>
      <c r="I249" s="18">
        <f>TRUNC(일위대가목록!G38,0)</f>
        <v>196</v>
      </c>
      <c r="J249" s="18">
        <f t="shared" si="13"/>
        <v>62132</v>
      </c>
      <c r="K249" s="18">
        <f t="shared" si="14"/>
        <v>26048</v>
      </c>
      <c r="L249" s="18">
        <f t="shared" si="15"/>
        <v>8257216</v>
      </c>
      <c r="M249" s="16" t="s">
        <v>289</v>
      </c>
      <c r="N249" s="2" t="s">
        <v>290</v>
      </c>
      <c r="O249" s="2" t="s">
        <v>51</v>
      </c>
      <c r="P249" s="2" t="s">
        <v>51</v>
      </c>
      <c r="Q249" s="2" t="s">
        <v>239</v>
      </c>
      <c r="R249" s="2" t="s">
        <v>62</v>
      </c>
      <c r="S249" s="2" t="s">
        <v>63</v>
      </c>
      <c r="T249" s="2" t="s">
        <v>63</v>
      </c>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2" t="s">
        <v>51</v>
      </c>
      <c r="AS249" s="2" t="s">
        <v>51</v>
      </c>
      <c r="AT249" s="3"/>
      <c r="AU249" s="2" t="s">
        <v>291</v>
      </c>
      <c r="AV249" s="3">
        <v>53</v>
      </c>
    </row>
    <row r="250" spans="1:48" ht="30" customHeight="1">
      <c r="A250" s="16" t="s">
        <v>292</v>
      </c>
      <c r="B250" s="16" t="s">
        <v>293</v>
      </c>
      <c r="C250" s="16" t="s">
        <v>67</v>
      </c>
      <c r="D250" s="17">
        <v>9</v>
      </c>
      <c r="E250" s="18">
        <f>TRUNC(일위대가목록!E39,0)</f>
        <v>12975</v>
      </c>
      <c r="F250" s="18">
        <f t="shared" si="11"/>
        <v>116775</v>
      </c>
      <c r="G250" s="18">
        <f>TRUNC(일위대가목록!F39,0)</f>
        <v>54549</v>
      </c>
      <c r="H250" s="18">
        <f t="shared" si="12"/>
        <v>490941</v>
      </c>
      <c r="I250" s="18">
        <f>TRUNC(일위대가목록!G39,0)</f>
        <v>1089</v>
      </c>
      <c r="J250" s="18">
        <f t="shared" si="13"/>
        <v>9801</v>
      </c>
      <c r="K250" s="18">
        <f t="shared" si="14"/>
        <v>68613</v>
      </c>
      <c r="L250" s="18">
        <f t="shared" si="15"/>
        <v>617517</v>
      </c>
      <c r="M250" s="16" t="s">
        <v>294</v>
      </c>
      <c r="N250" s="2" t="s">
        <v>295</v>
      </c>
      <c r="O250" s="2" t="s">
        <v>51</v>
      </c>
      <c r="P250" s="2" t="s">
        <v>51</v>
      </c>
      <c r="Q250" s="2" t="s">
        <v>239</v>
      </c>
      <c r="R250" s="2" t="s">
        <v>62</v>
      </c>
      <c r="S250" s="2" t="s">
        <v>63</v>
      </c>
      <c r="T250" s="2" t="s">
        <v>63</v>
      </c>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2" t="s">
        <v>51</v>
      </c>
      <c r="AS250" s="2" t="s">
        <v>51</v>
      </c>
      <c r="AT250" s="3"/>
      <c r="AU250" s="2" t="s">
        <v>296</v>
      </c>
      <c r="AV250" s="3">
        <v>54</v>
      </c>
    </row>
    <row r="251" spans="1:48" ht="30" customHeight="1">
      <c r="A251" s="16" t="s">
        <v>297</v>
      </c>
      <c r="B251" s="16" t="s">
        <v>298</v>
      </c>
      <c r="C251" s="16" t="s">
        <v>67</v>
      </c>
      <c r="D251" s="17">
        <v>145</v>
      </c>
      <c r="E251" s="18">
        <f>TRUNC(일위대가목록!E40,0)</f>
        <v>4708</v>
      </c>
      <c r="F251" s="18">
        <f t="shared" si="11"/>
        <v>682660</v>
      </c>
      <c r="G251" s="18">
        <f>TRUNC(일위대가목록!F40,0)</f>
        <v>8658</v>
      </c>
      <c r="H251" s="18">
        <f t="shared" si="12"/>
        <v>1255410</v>
      </c>
      <c r="I251" s="18">
        <f>TRUNC(일위대가목록!G40,0)</f>
        <v>0</v>
      </c>
      <c r="J251" s="18">
        <f t="shared" si="13"/>
        <v>0</v>
      </c>
      <c r="K251" s="18">
        <f t="shared" si="14"/>
        <v>13366</v>
      </c>
      <c r="L251" s="18">
        <f t="shared" si="15"/>
        <v>1938070</v>
      </c>
      <c r="M251" s="16" t="s">
        <v>299</v>
      </c>
      <c r="N251" s="2" t="s">
        <v>300</v>
      </c>
      <c r="O251" s="2" t="s">
        <v>51</v>
      </c>
      <c r="P251" s="2" t="s">
        <v>51</v>
      </c>
      <c r="Q251" s="2" t="s">
        <v>239</v>
      </c>
      <c r="R251" s="2" t="s">
        <v>62</v>
      </c>
      <c r="S251" s="2" t="s">
        <v>63</v>
      </c>
      <c r="T251" s="2" t="s">
        <v>63</v>
      </c>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2" t="s">
        <v>51</v>
      </c>
      <c r="AS251" s="2" t="s">
        <v>51</v>
      </c>
      <c r="AT251" s="3"/>
      <c r="AU251" s="2" t="s">
        <v>301</v>
      </c>
      <c r="AV251" s="3">
        <v>55</v>
      </c>
    </row>
    <row r="252" spans="1:48" ht="30" customHeight="1">
      <c r="A252" s="16" t="s">
        <v>302</v>
      </c>
      <c r="B252" s="16" t="s">
        <v>303</v>
      </c>
      <c r="C252" s="16" t="s">
        <v>67</v>
      </c>
      <c r="D252" s="17">
        <v>122</v>
      </c>
      <c r="E252" s="18">
        <f>TRUNC(일위대가목록!E41,0)</f>
        <v>13821</v>
      </c>
      <c r="F252" s="18">
        <f t="shared" si="11"/>
        <v>1686162</v>
      </c>
      <c r="G252" s="18">
        <f>TRUNC(일위대가목록!F41,0)</f>
        <v>10544</v>
      </c>
      <c r="H252" s="18">
        <f t="shared" si="12"/>
        <v>1286368</v>
      </c>
      <c r="I252" s="18">
        <f>TRUNC(일위대가목록!G41,0)</f>
        <v>632</v>
      </c>
      <c r="J252" s="18">
        <f t="shared" si="13"/>
        <v>77104</v>
      </c>
      <c r="K252" s="18">
        <f t="shared" si="14"/>
        <v>24997</v>
      </c>
      <c r="L252" s="18">
        <f t="shared" si="15"/>
        <v>3049634</v>
      </c>
      <c r="M252" s="16" t="s">
        <v>304</v>
      </c>
      <c r="N252" s="2" t="s">
        <v>305</v>
      </c>
      <c r="O252" s="2" t="s">
        <v>51</v>
      </c>
      <c r="P252" s="2" t="s">
        <v>51</v>
      </c>
      <c r="Q252" s="2" t="s">
        <v>239</v>
      </c>
      <c r="R252" s="2" t="s">
        <v>62</v>
      </c>
      <c r="S252" s="2" t="s">
        <v>63</v>
      </c>
      <c r="T252" s="2" t="s">
        <v>63</v>
      </c>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2" t="s">
        <v>51</v>
      </c>
      <c r="AS252" s="2" t="s">
        <v>51</v>
      </c>
      <c r="AT252" s="3"/>
      <c r="AU252" s="2" t="s">
        <v>306</v>
      </c>
      <c r="AV252" s="3">
        <v>56</v>
      </c>
    </row>
    <row r="253" spans="1:48" ht="30" customHeight="1">
      <c r="A253" s="16" t="s">
        <v>307</v>
      </c>
      <c r="B253" s="16" t="s">
        <v>308</v>
      </c>
      <c r="C253" s="16" t="s">
        <v>67</v>
      </c>
      <c r="D253" s="17">
        <v>40</v>
      </c>
      <c r="E253" s="18">
        <f>TRUNC(일위대가목록!E42,0)</f>
        <v>26693</v>
      </c>
      <c r="F253" s="18">
        <f t="shared" si="11"/>
        <v>1067720</v>
      </c>
      <c r="G253" s="18">
        <f>TRUNC(일위대가목록!F42,0)</f>
        <v>0</v>
      </c>
      <c r="H253" s="18">
        <f t="shared" si="12"/>
        <v>0</v>
      </c>
      <c r="I253" s="18">
        <f>TRUNC(일위대가목록!G42,0)</f>
        <v>0</v>
      </c>
      <c r="J253" s="18">
        <f t="shared" si="13"/>
        <v>0</v>
      </c>
      <c r="K253" s="18">
        <f t="shared" si="14"/>
        <v>26693</v>
      </c>
      <c r="L253" s="18">
        <f t="shared" si="15"/>
        <v>1067720</v>
      </c>
      <c r="M253" s="16" t="s">
        <v>309</v>
      </c>
      <c r="N253" s="2" t="s">
        <v>310</v>
      </c>
      <c r="O253" s="2" t="s">
        <v>51</v>
      </c>
      <c r="P253" s="2" t="s">
        <v>51</v>
      </c>
      <c r="Q253" s="2" t="s">
        <v>239</v>
      </c>
      <c r="R253" s="2" t="s">
        <v>62</v>
      </c>
      <c r="S253" s="2" t="s">
        <v>63</v>
      </c>
      <c r="T253" s="2" t="s">
        <v>63</v>
      </c>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2" t="s">
        <v>51</v>
      </c>
      <c r="AS253" s="2" t="s">
        <v>51</v>
      </c>
      <c r="AT253" s="3"/>
      <c r="AU253" s="2" t="s">
        <v>311</v>
      </c>
      <c r="AV253" s="3">
        <v>57</v>
      </c>
    </row>
    <row r="254" spans="1:48" ht="30" customHeight="1">
      <c r="A254" s="16" t="s">
        <v>312</v>
      </c>
      <c r="B254" s="16" t="s">
        <v>313</v>
      </c>
      <c r="C254" s="16" t="s">
        <v>67</v>
      </c>
      <c r="D254" s="17">
        <v>38.4</v>
      </c>
      <c r="E254" s="18">
        <f>TRUNC(단가대비표!O79,0)</f>
        <v>18750</v>
      </c>
      <c r="F254" s="18">
        <f t="shared" si="11"/>
        <v>720000</v>
      </c>
      <c r="G254" s="18">
        <f>TRUNC(단가대비표!P79,0)</f>
        <v>0</v>
      </c>
      <c r="H254" s="18">
        <f t="shared" si="12"/>
        <v>0</v>
      </c>
      <c r="I254" s="18">
        <f>TRUNC(단가대비표!V79,0)</f>
        <v>0</v>
      </c>
      <c r="J254" s="18">
        <f t="shared" si="13"/>
        <v>0</v>
      </c>
      <c r="K254" s="18">
        <f t="shared" si="14"/>
        <v>18750</v>
      </c>
      <c r="L254" s="18">
        <f t="shared" si="15"/>
        <v>720000</v>
      </c>
      <c r="M254" s="16" t="s">
        <v>314</v>
      </c>
      <c r="N254" s="2" t="s">
        <v>315</v>
      </c>
      <c r="O254" s="2" t="s">
        <v>51</v>
      </c>
      <c r="P254" s="2" t="s">
        <v>51</v>
      </c>
      <c r="Q254" s="2" t="s">
        <v>239</v>
      </c>
      <c r="R254" s="2" t="s">
        <v>63</v>
      </c>
      <c r="S254" s="2" t="s">
        <v>63</v>
      </c>
      <c r="T254" s="2" t="s">
        <v>62</v>
      </c>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2" t="s">
        <v>51</v>
      </c>
      <c r="AS254" s="2" t="s">
        <v>51</v>
      </c>
      <c r="AT254" s="3"/>
      <c r="AU254" s="2" t="s">
        <v>316</v>
      </c>
      <c r="AV254" s="3">
        <v>473</v>
      </c>
    </row>
    <row r="255" spans="1:48" ht="30" customHeight="1">
      <c r="A255" s="17"/>
      <c r="B255" s="17"/>
      <c r="C255" s="17"/>
      <c r="D255" s="17"/>
      <c r="E255" s="18"/>
      <c r="F255" s="18"/>
      <c r="G255" s="18"/>
      <c r="H255" s="18"/>
      <c r="I255" s="18"/>
      <c r="J255" s="18"/>
      <c r="K255" s="18"/>
      <c r="L255" s="18"/>
      <c r="M255" s="17"/>
      <c r="Q255" s="1" t="s">
        <v>239</v>
      </c>
    </row>
    <row r="256" spans="1:48" ht="30" customHeight="1">
      <c r="A256" s="17"/>
      <c r="B256" s="17"/>
      <c r="C256" s="17"/>
      <c r="D256" s="17"/>
      <c r="E256" s="18"/>
      <c r="F256" s="18"/>
      <c r="G256" s="18"/>
      <c r="H256" s="18"/>
      <c r="I256" s="18"/>
      <c r="J256" s="18"/>
      <c r="K256" s="18"/>
      <c r="L256" s="18"/>
      <c r="M256" s="17"/>
      <c r="Q256" s="1" t="s">
        <v>239</v>
      </c>
    </row>
    <row r="257" spans="1:48" ht="30" customHeight="1">
      <c r="A257" s="17"/>
      <c r="B257" s="17"/>
      <c r="C257" s="17"/>
      <c r="D257" s="17"/>
      <c r="E257" s="18"/>
      <c r="F257" s="18"/>
      <c r="G257" s="18"/>
      <c r="H257" s="18"/>
      <c r="I257" s="18"/>
      <c r="J257" s="18"/>
      <c r="K257" s="18"/>
      <c r="L257" s="18"/>
      <c r="M257" s="17"/>
      <c r="Q257" s="1" t="s">
        <v>239</v>
      </c>
    </row>
    <row r="258" spans="1:48" ht="30" customHeight="1">
      <c r="A258" s="17"/>
      <c r="B258" s="17"/>
      <c r="C258" s="17"/>
      <c r="D258" s="17"/>
      <c r="E258" s="18"/>
      <c r="F258" s="18"/>
      <c r="G258" s="18"/>
      <c r="H258" s="18"/>
      <c r="I258" s="18"/>
      <c r="J258" s="18"/>
      <c r="K258" s="18"/>
      <c r="L258" s="18"/>
      <c r="M258" s="17"/>
      <c r="Q258" s="1" t="s">
        <v>239</v>
      </c>
    </row>
    <row r="259" spans="1:48" ht="30" customHeight="1">
      <c r="A259" s="17"/>
      <c r="B259" s="17"/>
      <c r="C259" s="17"/>
      <c r="D259" s="17"/>
      <c r="E259" s="18"/>
      <c r="F259" s="18"/>
      <c r="G259" s="18"/>
      <c r="H259" s="18"/>
      <c r="I259" s="18"/>
      <c r="J259" s="18"/>
      <c r="K259" s="18"/>
      <c r="L259" s="18"/>
      <c r="M259" s="17"/>
      <c r="Q259" s="1" t="s">
        <v>239</v>
      </c>
    </row>
    <row r="260" spans="1:48" ht="30" customHeight="1">
      <c r="A260" s="17"/>
      <c r="B260" s="17"/>
      <c r="C260" s="17"/>
      <c r="D260" s="17"/>
      <c r="E260" s="18"/>
      <c r="F260" s="18"/>
      <c r="G260" s="18"/>
      <c r="H260" s="18"/>
      <c r="I260" s="18"/>
      <c r="J260" s="18"/>
      <c r="K260" s="18"/>
      <c r="L260" s="18"/>
      <c r="M260" s="17"/>
      <c r="Q260" s="1" t="s">
        <v>239</v>
      </c>
    </row>
    <row r="261" spans="1:48" ht="30" customHeight="1">
      <c r="A261" s="17"/>
      <c r="B261" s="17"/>
      <c r="C261" s="17"/>
      <c r="D261" s="17"/>
      <c r="E261" s="18"/>
      <c r="F261" s="18"/>
      <c r="G261" s="18"/>
      <c r="H261" s="18"/>
      <c r="I261" s="18"/>
      <c r="J261" s="18"/>
      <c r="K261" s="18"/>
      <c r="L261" s="18"/>
      <c r="M261" s="17"/>
      <c r="Q261" s="1" t="s">
        <v>239</v>
      </c>
    </row>
    <row r="262" spans="1:48" ht="30" customHeight="1">
      <c r="A262" s="17"/>
      <c r="B262" s="17"/>
      <c r="C262" s="17"/>
      <c r="D262" s="17"/>
      <c r="E262" s="18"/>
      <c r="F262" s="18"/>
      <c r="G262" s="18"/>
      <c r="H262" s="18"/>
      <c r="I262" s="18"/>
      <c r="J262" s="18"/>
      <c r="K262" s="18"/>
      <c r="L262" s="18"/>
      <c r="M262" s="17"/>
      <c r="Q262" s="1" t="s">
        <v>239</v>
      </c>
    </row>
    <row r="263" spans="1:48" ht="30" customHeight="1">
      <c r="A263" s="16" t="s">
        <v>75</v>
      </c>
      <c r="B263" s="17"/>
      <c r="C263" s="17"/>
      <c r="D263" s="17"/>
      <c r="E263" s="18"/>
      <c r="F263" s="18">
        <f>SUMIF(Q239:Q262,"010110",F239:F262)</f>
        <v>26318432</v>
      </c>
      <c r="G263" s="18"/>
      <c r="H263" s="18">
        <f>SUMIF(Q239:Q262,"010110",H239:H262)</f>
        <v>26324461</v>
      </c>
      <c r="I263" s="18"/>
      <c r="J263" s="18">
        <f>SUMIF(Q239:Q262,"010110",J239:J262)</f>
        <v>276865</v>
      </c>
      <c r="K263" s="18"/>
      <c r="L263" s="18">
        <f>SUMIF(Q239:Q262,"010110",L239:L262)</f>
        <v>52919758</v>
      </c>
      <c r="M263" s="17"/>
      <c r="N263" t="s">
        <v>76</v>
      </c>
    </row>
    <row r="264" spans="1:48" ht="30" customHeight="1">
      <c r="A264" s="16" t="s">
        <v>317</v>
      </c>
      <c r="B264" s="16" t="s">
        <v>51</v>
      </c>
      <c r="C264" s="17"/>
      <c r="D264" s="17"/>
      <c r="E264" s="18"/>
      <c r="F264" s="18"/>
      <c r="G264" s="18"/>
      <c r="H264" s="18"/>
      <c r="I264" s="18"/>
      <c r="J264" s="18"/>
      <c r="K264" s="18"/>
      <c r="L264" s="18"/>
      <c r="M264" s="17"/>
      <c r="N264" s="3"/>
      <c r="O264" s="3"/>
      <c r="P264" s="3"/>
      <c r="Q264" s="2" t="s">
        <v>318</v>
      </c>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row>
    <row r="265" spans="1:48" ht="30" customHeight="1">
      <c r="A265" s="16" t="s">
        <v>319</v>
      </c>
      <c r="B265" s="16" t="s">
        <v>51</v>
      </c>
      <c r="C265" s="16" t="s">
        <v>67</v>
      </c>
      <c r="D265" s="17">
        <v>8</v>
      </c>
      <c r="E265" s="18">
        <f>TRUNC(일위대가목록!E43,0)</f>
        <v>645</v>
      </c>
      <c r="F265" s="18">
        <f t="shared" ref="F265:F274" si="16">TRUNC(E265*D265, 0)</f>
        <v>5160</v>
      </c>
      <c r="G265" s="18">
        <f>TRUNC(일위대가목록!F43,0)</f>
        <v>12905</v>
      </c>
      <c r="H265" s="18">
        <f t="shared" ref="H265:H274" si="17">TRUNC(G265*D265, 0)</f>
        <v>103240</v>
      </c>
      <c r="I265" s="18">
        <f>TRUNC(일위대가목록!G43,0)</f>
        <v>0</v>
      </c>
      <c r="J265" s="18">
        <f t="shared" ref="J265:J274" si="18">TRUNC(I265*D265, 0)</f>
        <v>0</v>
      </c>
      <c r="K265" s="18">
        <f t="shared" ref="K265:K274" si="19">TRUNC(E265+G265+I265, 0)</f>
        <v>13550</v>
      </c>
      <c r="L265" s="18">
        <f t="shared" ref="L265:L274" si="20">TRUNC(F265+H265+J265, 0)</f>
        <v>108400</v>
      </c>
      <c r="M265" s="16" t="s">
        <v>320</v>
      </c>
      <c r="N265" s="2" t="s">
        <v>321</v>
      </c>
      <c r="O265" s="2" t="s">
        <v>51</v>
      </c>
      <c r="P265" s="2" t="s">
        <v>51</v>
      </c>
      <c r="Q265" s="2" t="s">
        <v>318</v>
      </c>
      <c r="R265" s="2" t="s">
        <v>62</v>
      </c>
      <c r="S265" s="2" t="s">
        <v>63</v>
      </c>
      <c r="T265" s="2" t="s">
        <v>63</v>
      </c>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2" t="s">
        <v>51</v>
      </c>
      <c r="AS265" s="2" t="s">
        <v>51</v>
      </c>
      <c r="AT265" s="3"/>
      <c r="AU265" s="2" t="s">
        <v>322</v>
      </c>
      <c r="AV265" s="3">
        <v>59</v>
      </c>
    </row>
    <row r="266" spans="1:48" ht="30" customHeight="1">
      <c r="A266" s="16" t="s">
        <v>323</v>
      </c>
      <c r="B266" s="16" t="s">
        <v>51</v>
      </c>
      <c r="C266" s="16" t="s">
        <v>67</v>
      </c>
      <c r="D266" s="17">
        <v>34</v>
      </c>
      <c r="E266" s="18">
        <f>TRUNC(일위대가목록!E44,0)</f>
        <v>645</v>
      </c>
      <c r="F266" s="18">
        <f t="shared" si="16"/>
        <v>21930</v>
      </c>
      <c r="G266" s="18">
        <f>TRUNC(일위대가목록!F44,0)</f>
        <v>12905</v>
      </c>
      <c r="H266" s="18">
        <f t="shared" si="17"/>
        <v>438770</v>
      </c>
      <c r="I266" s="18">
        <f>TRUNC(일위대가목록!G44,0)</f>
        <v>0</v>
      </c>
      <c r="J266" s="18">
        <f t="shared" si="18"/>
        <v>0</v>
      </c>
      <c r="K266" s="18">
        <f t="shared" si="19"/>
        <v>13550</v>
      </c>
      <c r="L266" s="18">
        <f t="shared" si="20"/>
        <v>460700</v>
      </c>
      <c r="M266" s="16" t="s">
        <v>324</v>
      </c>
      <c r="N266" s="2" t="s">
        <v>325</v>
      </c>
      <c r="O266" s="2" t="s">
        <v>51</v>
      </c>
      <c r="P266" s="2" t="s">
        <v>51</v>
      </c>
      <c r="Q266" s="2" t="s">
        <v>318</v>
      </c>
      <c r="R266" s="2" t="s">
        <v>62</v>
      </c>
      <c r="S266" s="2" t="s">
        <v>63</v>
      </c>
      <c r="T266" s="2" t="s">
        <v>63</v>
      </c>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2" t="s">
        <v>51</v>
      </c>
      <c r="AS266" s="2" t="s">
        <v>51</v>
      </c>
      <c r="AT266" s="3"/>
      <c r="AU266" s="2" t="s">
        <v>326</v>
      </c>
      <c r="AV266" s="3">
        <v>60</v>
      </c>
    </row>
    <row r="267" spans="1:48" ht="30" customHeight="1">
      <c r="A267" s="16" t="s">
        <v>327</v>
      </c>
      <c r="B267" s="16" t="s">
        <v>51</v>
      </c>
      <c r="C267" s="16" t="s">
        <v>67</v>
      </c>
      <c r="D267" s="17">
        <v>6</v>
      </c>
      <c r="E267" s="18">
        <f>TRUNC(일위대가목록!E45,0)</f>
        <v>645</v>
      </c>
      <c r="F267" s="18">
        <f t="shared" si="16"/>
        <v>3870</v>
      </c>
      <c r="G267" s="18">
        <f>TRUNC(일위대가목록!F45,0)</f>
        <v>12905</v>
      </c>
      <c r="H267" s="18">
        <f t="shared" si="17"/>
        <v>77430</v>
      </c>
      <c r="I267" s="18">
        <f>TRUNC(일위대가목록!G45,0)</f>
        <v>0</v>
      </c>
      <c r="J267" s="18">
        <f t="shared" si="18"/>
        <v>0</v>
      </c>
      <c r="K267" s="18">
        <f t="shared" si="19"/>
        <v>13550</v>
      </c>
      <c r="L267" s="18">
        <f t="shared" si="20"/>
        <v>81300</v>
      </c>
      <c r="M267" s="16" t="s">
        <v>328</v>
      </c>
      <c r="N267" s="2" t="s">
        <v>329</v>
      </c>
      <c r="O267" s="2" t="s">
        <v>51</v>
      </c>
      <c r="P267" s="2" t="s">
        <v>51</v>
      </c>
      <c r="Q267" s="2" t="s">
        <v>318</v>
      </c>
      <c r="R267" s="2" t="s">
        <v>62</v>
      </c>
      <c r="S267" s="2" t="s">
        <v>63</v>
      </c>
      <c r="T267" s="2" t="s">
        <v>63</v>
      </c>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2" t="s">
        <v>51</v>
      </c>
      <c r="AS267" s="2" t="s">
        <v>51</v>
      </c>
      <c r="AT267" s="3"/>
      <c r="AU267" s="2" t="s">
        <v>330</v>
      </c>
      <c r="AV267" s="3">
        <v>61</v>
      </c>
    </row>
    <row r="268" spans="1:48" ht="30" customHeight="1">
      <c r="A268" s="16" t="s">
        <v>331</v>
      </c>
      <c r="B268" s="16" t="s">
        <v>332</v>
      </c>
      <c r="C268" s="16" t="s">
        <v>333</v>
      </c>
      <c r="D268" s="17">
        <v>11.53</v>
      </c>
      <c r="E268" s="18">
        <f>TRUNC(일위대가목록!E46,0)</f>
        <v>0</v>
      </c>
      <c r="F268" s="18">
        <f t="shared" si="16"/>
        <v>0</v>
      </c>
      <c r="G268" s="18">
        <f>TRUNC(일위대가목록!F46,0)</f>
        <v>0</v>
      </c>
      <c r="H268" s="18">
        <f t="shared" si="17"/>
        <v>0</v>
      </c>
      <c r="I268" s="18">
        <f>TRUNC(일위대가목록!G46,0)</f>
        <v>45269</v>
      </c>
      <c r="J268" s="18">
        <f t="shared" si="18"/>
        <v>521951</v>
      </c>
      <c r="K268" s="18">
        <f t="shared" si="19"/>
        <v>45269</v>
      </c>
      <c r="L268" s="18">
        <f t="shared" si="20"/>
        <v>521951</v>
      </c>
      <c r="M268" s="16" t="s">
        <v>334</v>
      </c>
      <c r="N268" s="2" t="s">
        <v>335</v>
      </c>
      <c r="O268" s="2" t="s">
        <v>51</v>
      </c>
      <c r="P268" s="2" t="s">
        <v>51</v>
      </c>
      <c r="Q268" s="2" t="s">
        <v>318</v>
      </c>
      <c r="R268" s="2" t="s">
        <v>62</v>
      </c>
      <c r="S268" s="2" t="s">
        <v>63</v>
      </c>
      <c r="T268" s="2" t="s">
        <v>63</v>
      </c>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2" t="s">
        <v>51</v>
      </c>
      <c r="AS268" s="2" t="s">
        <v>51</v>
      </c>
      <c r="AT268" s="3"/>
      <c r="AU268" s="2" t="s">
        <v>336</v>
      </c>
      <c r="AV268" s="3">
        <v>62</v>
      </c>
    </row>
    <row r="269" spans="1:48" ht="30" customHeight="1">
      <c r="A269" s="16" t="s">
        <v>337</v>
      </c>
      <c r="B269" s="16" t="s">
        <v>51</v>
      </c>
      <c r="C269" s="16" t="s">
        <v>67</v>
      </c>
      <c r="D269" s="17">
        <v>561</v>
      </c>
      <c r="E269" s="18">
        <f>TRUNC(일위대가목록!E47,0)</f>
        <v>0</v>
      </c>
      <c r="F269" s="18">
        <f t="shared" si="16"/>
        <v>0</v>
      </c>
      <c r="G269" s="18">
        <f>TRUNC(일위대가목록!F47,0)</f>
        <v>6002</v>
      </c>
      <c r="H269" s="18">
        <f t="shared" si="17"/>
        <v>3367122</v>
      </c>
      <c r="I269" s="18">
        <f>TRUNC(일위대가목록!G47,0)</f>
        <v>0</v>
      </c>
      <c r="J269" s="18">
        <f t="shared" si="18"/>
        <v>0</v>
      </c>
      <c r="K269" s="18">
        <f t="shared" si="19"/>
        <v>6002</v>
      </c>
      <c r="L269" s="18">
        <f t="shared" si="20"/>
        <v>3367122</v>
      </c>
      <c r="M269" s="16" t="s">
        <v>338</v>
      </c>
      <c r="N269" s="2" t="s">
        <v>339</v>
      </c>
      <c r="O269" s="2" t="s">
        <v>51</v>
      </c>
      <c r="P269" s="2" t="s">
        <v>51</v>
      </c>
      <c r="Q269" s="2" t="s">
        <v>318</v>
      </c>
      <c r="R269" s="2" t="s">
        <v>62</v>
      </c>
      <c r="S269" s="2" t="s">
        <v>63</v>
      </c>
      <c r="T269" s="2" t="s">
        <v>63</v>
      </c>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2" t="s">
        <v>51</v>
      </c>
      <c r="AS269" s="2" t="s">
        <v>51</v>
      </c>
      <c r="AT269" s="3"/>
      <c r="AU269" s="2" t="s">
        <v>340</v>
      </c>
      <c r="AV269" s="3">
        <v>63</v>
      </c>
    </row>
    <row r="270" spans="1:48" ht="30" customHeight="1">
      <c r="A270" s="16" t="s">
        <v>341</v>
      </c>
      <c r="B270" s="16" t="s">
        <v>342</v>
      </c>
      <c r="C270" s="16" t="s">
        <v>67</v>
      </c>
      <c r="D270" s="17">
        <v>123</v>
      </c>
      <c r="E270" s="18">
        <f>TRUNC(일위대가목록!E48,0)</f>
        <v>0</v>
      </c>
      <c r="F270" s="18">
        <f t="shared" si="16"/>
        <v>0</v>
      </c>
      <c r="G270" s="18">
        <f>TRUNC(일위대가목록!F48,0)</f>
        <v>16634</v>
      </c>
      <c r="H270" s="18">
        <f t="shared" si="17"/>
        <v>2045982</v>
      </c>
      <c r="I270" s="18">
        <f>TRUNC(일위대가목록!G48,0)</f>
        <v>332</v>
      </c>
      <c r="J270" s="18">
        <f t="shared" si="18"/>
        <v>40836</v>
      </c>
      <c r="K270" s="18">
        <f t="shared" si="19"/>
        <v>16966</v>
      </c>
      <c r="L270" s="18">
        <f t="shared" si="20"/>
        <v>2086818</v>
      </c>
      <c r="M270" s="16" t="s">
        <v>343</v>
      </c>
      <c r="N270" s="2" t="s">
        <v>344</v>
      </c>
      <c r="O270" s="2" t="s">
        <v>51</v>
      </c>
      <c r="P270" s="2" t="s">
        <v>51</v>
      </c>
      <c r="Q270" s="2" t="s">
        <v>318</v>
      </c>
      <c r="R270" s="2" t="s">
        <v>62</v>
      </c>
      <c r="S270" s="2" t="s">
        <v>63</v>
      </c>
      <c r="T270" s="2" t="s">
        <v>63</v>
      </c>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2" t="s">
        <v>51</v>
      </c>
      <c r="AS270" s="2" t="s">
        <v>51</v>
      </c>
      <c r="AT270" s="3"/>
      <c r="AU270" s="2" t="s">
        <v>345</v>
      </c>
      <c r="AV270" s="3">
        <v>64</v>
      </c>
    </row>
    <row r="271" spans="1:48" ht="30" customHeight="1">
      <c r="A271" s="16" t="s">
        <v>346</v>
      </c>
      <c r="B271" s="16" t="s">
        <v>342</v>
      </c>
      <c r="C271" s="16" t="s">
        <v>67</v>
      </c>
      <c r="D271" s="17">
        <v>120</v>
      </c>
      <c r="E271" s="18">
        <f>TRUNC(일위대가목록!E49,0)</f>
        <v>0</v>
      </c>
      <c r="F271" s="18">
        <f t="shared" si="16"/>
        <v>0</v>
      </c>
      <c r="G271" s="18">
        <f>TRUNC(일위대가목록!F49,0)</f>
        <v>27266</v>
      </c>
      <c r="H271" s="18">
        <f t="shared" si="17"/>
        <v>3271920</v>
      </c>
      <c r="I271" s="18">
        <f>TRUNC(일위대가목록!G49,0)</f>
        <v>544</v>
      </c>
      <c r="J271" s="18">
        <f t="shared" si="18"/>
        <v>65280</v>
      </c>
      <c r="K271" s="18">
        <f t="shared" si="19"/>
        <v>27810</v>
      </c>
      <c r="L271" s="18">
        <f t="shared" si="20"/>
        <v>3337200</v>
      </c>
      <c r="M271" s="16" t="s">
        <v>347</v>
      </c>
      <c r="N271" s="2" t="s">
        <v>348</v>
      </c>
      <c r="O271" s="2" t="s">
        <v>51</v>
      </c>
      <c r="P271" s="2" t="s">
        <v>51</v>
      </c>
      <c r="Q271" s="2" t="s">
        <v>318</v>
      </c>
      <c r="R271" s="2" t="s">
        <v>62</v>
      </c>
      <c r="S271" s="2" t="s">
        <v>63</v>
      </c>
      <c r="T271" s="2" t="s">
        <v>63</v>
      </c>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2" t="s">
        <v>51</v>
      </c>
      <c r="AS271" s="2" t="s">
        <v>51</v>
      </c>
      <c r="AT271" s="3"/>
      <c r="AU271" s="2" t="s">
        <v>349</v>
      </c>
      <c r="AV271" s="3">
        <v>65</v>
      </c>
    </row>
    <row r="272" spans="1:48" ht="30" customHeight="1">
      <c r="A272" s="16" t="s">
        <v>350</v>
      </c>
      <c r="B272" s="16" t="s">
        <v>51</v>
      </c>
      <c r="C272" s="16" t="s">
        <v>67</v>
      </c>
      <c r="D272" s="17">
        <v>561</v>
      </c>
      <c r="E272" s="18">
        <f>TRUNC(일위대가목록!E50,0)</f>
        <v>0</v>
      </c>
      <c r="F272" s="18">
        <f t="shared" si="16"/>
        <v>0</v>
      </c>
      <c r="G272" s="18">
        <f>TRUNC(일위대가목록!F50,0)</f>
        <v>2229</v>
      </c>
      <c r="H272" s="18">
        <f t="shared" si="17"/>
        <v>1250469</v>
      </c>
      <c r="I272" s="18">
        <f>TRUNC(일위대가목록!G50,0)</f>
        <v>0</v>
      </c>
      <c r="J272" s="18">
        <f t="shared" si="18"/>
        <v>0</v>
      </c>
      <c r="K272" s="18">
        <f t="shared" si="19"/>
        <v>2229</v>
      </c>
      <c r="L272" s="18">
        <f t="shared" si="20"/>
        <v>1250469</v>
      </c>
      <c r="M272" s="16" t="s">
        <v>351</v>
      </c>
      <c r="N272" s="2" t="s">
        <v>352</v>
      </c>
      <c r="O272" s="2" t="s">
        <v>51</v>
      </c>
      <c r="P272" s="2" t="s">
        <v>51</v>
      </c>
      <c r="Q272" s="2" t="s">
        <v>318</v>
      </c>
      <c r="R272" s="2" t="s">
        <v>62</v>
      </c>
      <c r="S272" s="2" t="s">
        <v>63</v>
      </c>
      <c r="T272" s="2" t="s">
        <v>63</v>
      </c>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2" t="s">
        <v>51</v>
      </c>
      <c r="AS272" s="2" t="s">
        <v>51</v>
      </c>
      <c r="AT272" s="3"/>
      <c r="AU272" s="2" t="s">
        <v>353</v>
      </c>
      <c r="AV272" s="3">
        <v>66</v>
      </c>
    </row>
    <row r="273" spans="1:48" ht="30" customHeight="1">
      <c r="A273" s="16" t="s">
        <v>354</v>
      </c>
      <c r="B273" s="16" t="s">
        <v>355</v>
      </c>
      <c r="C273" s="16" t="s">
        <v>67</v>
      </c>
      <c r="D273" s="17">
        <v>35</v>
      </c>
      <c r="E273" s="18">
        <f>TRUNC(일위대가목록!E51,0)</f>
        <v>0</v>
      </c>
      <c r="F273" s="18">
        <f t="shared" si="16"/>
        <v>0</v>
      </c>
      <c r="G273" s="18">
        <f>TRUNC(일위대가목록!F51,0)</f>
        <v>25810</v>
      </c>
      <c r="H273" s="18">
        <f t="shared" si="17"/>
        <v>903350</v>
      </c>
      <c r="I273" s="18">
        <f>TRUNC(일위대가목록!G51,0)</f>
        <v>0</v>
      </c>
      <c r="J273" s="18">
        <f t="shared" si="18"/>
        <v>0</v>
      </c>
      <c r="K273" s="18">
        <f t="shared" si="19"/>
        <v>25810</v>
      </c>
      <c r="L273" s="18">
        <f t="shared" si="20"/>
        <v>903350</v>
      </c>
      <c r="M273" s="16" t="s">
        <v>356</v>
      </c>
      <c r="N273" s="2" t="s">
        <v>357</v>
      </c>
      <c r="O273" s="2" t="s">
        <v>51</v>
      </c>
      <c r="P273" s="2" t="s">
        <v>51</v>
      </c>
      <c r="Q273" s="2" t="s">
        <v>318</v>
      </c>
      <c r="R273" s="2" t="s">
        <v>62</v>
      </c>
      <c r="S273" s="2" t="s">
        <v>63</v>
      </c>
      <c r="T273" s="2" t="s">
        <v>63</v>
      </c>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2" t="s">
        <v>51</v>
      </c>
      <c r="AS273" s="2" t="s">
        <v>51</v>
      </c>
      <c r="AT273" s="3"/>
      <c r="AU273" s="2" t="s">
        <v>358</v>
      </c>
      <c r="AV273" s="3">
        <v>67</v>
      </c>
    </row>
    <row r="274" spans="1:48" ht="30" customHeight="1">
      <c r="A274" s="16" t="s">
        <v>359</v>
      </c>
      <c r="B274" s="16" t="s">
        <v>360</v>
      </c>
      <c r="C274" s="16" t="s">
        <v>333</v>
      </c>
      <c r="D274" s="17">
        <v>11.43</v>
      </c>
      <c r="E274" s="18">
        <f>TRUNC(단가대비표!O103,0)</f>
        <v>0</v>
      </c>
      <c r="F274" s="18">
        <f t="shared" si="16"/>
        <v>0</v>
      </c>
      <c r="G274" s="18">
        <f>TRUNC(단가대비표!P103,0)</f>
        <v>0</v>
      </c>
      <c r="H274" s="18">
        <f t="shared" si="17"/>
        <v>0</v>
      </c>
      <c r="I274" s="18">
        <f>TRUNC(단가대비표!V103,0)</f>
        <v>6420</v>
      </c>
      <c r="J274" s="18">
        <f t="shared" si="18"/>
        <v>73380</v>
      </c>
      <c r="K274" s="18">
        <f t="shared" si="19"/>
        <v>6420</v>
      </c>
      <c r="L274" s="18">
        <f t="shared" si="20"/>
        <v>73380</v>
      </c>
      <c r="M274" s="16" t="s">
        <v>361</v>
      </c>
      <c r="N274" s="2" t="s">
        <v>362</v>
      </c>
      <c r="O274" s="2" t="s">
        <v>51</v>
      </c>
      <c r="P274" s="2" t="s">
        <v>51</v>
      </c>
      <c r="Q274" s="2" t="s">
        <v>318</v>
      </c>
      <c r="R274" s="2" t="s">
        <v>63</v>
      </c>
      <c r="S274" s="2" t="s">
        <v>63</v>
      </c>
      <c r="T274" s="2" t="s">
        <v>62</v>
      </c>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2" t="s">
        <v>51</v>
      </c>
      <c r="AS274" s="2" t="s">
        <v>51</v>
      </c>
      <c r="AT274" s="3"/>
      <c r="AU274" s="2" t="s">
        <v>363</v>
      </c>
      <c r="AV274" s="3">
        <v>74</v>
      </c>
    </row>
    <row r="275" spans="1:48" ht="30" customHeight="1">
      <c r="A275" s="17"/>
      <c r="B275" s="17"/>
      <c r="C275" s="17"/>
      <c r="D275" s="17"/>
      <c r="E275" s="18"/>
      <c r="F275" s="18"/>
      <c r="G275" s="18"/>
      <c r="H275" s="18"/>
      <c r="I275" s="18"/>
      <c r="J275" s="18"/>
      <c r="K275" s="18"/>
      <c r="L275" s="18"/>
      <c r="M275" s="17"/>
      <c r="Q275" s="1" t="s">
        <v>318</v>
      </c>
    </row>
    <row r="276" spans="1:48" ht="30" customHeight="1">
      <c r="A276" s="17"/>
      <c r="B276" s="17"/>
      <c r="C276" s="17"/>
      <c r="D276" s="17"/>
      <c r="E276" s="18"/>
      <c r="F276" s="18"/>
      <c r="G276" s="18"/>
      <c r="H276" s="18"/>
      <c r="I276" s="18"/>
      <c r="J276" s="18"/>
      <c r="K276" s="18"/>
      <c r="L276" s="18"/>
      <c r="M276" s="17"/>
      <c r="Q276" s="1" t="s">
        <v>318</v>
      </c>
    </row>
    <row r="277" spans="1:48" ht="30" customHeight="1">
      <c r="A277" s="17"/>
      <c r="B277" s="17"/>
      <c r="C277" s="17"/>
      <c r="D277" s="17"/>
      <c r="E277" s="18"/>
      <c r="F277" s="18"/>
      <c r="G277" s="18"/>
      <c r="H277" s="18"/>
      <c r="I277" s="18"/>
      <c r="J277" s="18"/>
      <c r="K277" s="18"/>
      <c r="L277" s="18"/>
      <c r="M277" s="17"/>
      <c r="Q277" s="1" t="s">
        <v>318</v>
      </c>
    </row>
    <row r="278" spans="1:48" ht="30" customHeight="1">
      <c r="A278" s="17"/>
      <c r="B278" s="17"/>
      <c r="C278" s="17"/>
      <c r="D278" s="17"/>
      <c r="E278" s="18"/>
      <c r="F278" s="18"/>
      <c r="G278" s="18"/>
      <c r="H278" s="18"/>
      <c r="I278" s="18"/>
      <c r="J278" s="18"/>
      <c r="K278" s="18"/>
      <c r="L278" s="18"/>
      <c r="M278" s="17"/>
      <c r="Q278" s="1" t="s">
        <v>318</v>
      </c>
    </row>
    <row r="279" spans="1:48" ht="30" customHeight="1">
      <c r="A279" s="17"/>
      <c r="B279" s="17"/>
      <c r="C279" s="17"/>
      <c r="D279" s="17"/>
      <c r="E279" s="18"/>
      <c r="F279" s="18"/>
      <c r="G279" s="18"/>
      <c r="H279" s="18"/>
      <c r="I279" s="18"/>
      <c r="J279" s="18"/>
      <c r="K279" s="18"/>
      <c r="L279" s="18"/>
      <c r="M279" s="17"/>
      <c r="Q279" s="1" t="s">
        <v>318</v>
      </c>
    </row>
    <row r="280" spans="1:48" ht="30" customHeight="1">
      <c r="A280" s="17"/>
      <c r="B280" s="17"/>
      <c r="C280" s="17"/>
      <c r="D280" s="17"/>
      <c r="E280" s="18"/>
      <c r="F280" s="18"/>
      <c r="G280" s="18"/>
      <c r="H280" s="18"/>
      <c r="I280" s="18"/>
      <c r="J280" s="18"/>
      <c r="K280" s="18"/>
      <c r="L280" s="18"/>
      <c r="M280" s="17"/>
      <c r="Q280" s="1" t="s">
        <v>318</v>
      </c>
    </row>
    <row r="281" spans="1:48" ht="30" customHeight="1">
      <c r="A281" s="17"/>
      <c r="B281" s="17"/>
      <c r="C281" s="17"/>
      <c r="D281" s="17"/>
      <c r="E281" s="18"/>
      <c r="F281" s="18"/>
      <c r="G281" s="18"/>
      <c r="H281" s="18"/>
      <c r="I281" s="18"/>
      <c r="J281" s="18"/>
      <c r="K281" s="18"/>
      <c r="L281" s="18"/>
      <c r="M281" s="17"/>
      <c r="Q281" s="1" t="s">
        <v>318</v>
      </c>
    </row>
    <row r="282" spans="1:48" ht="30" customHeight="1">
      <c r="A282" s="17"/>
      <c r="B282" s="17"/>
      <c r="C282" s="17"/>
      <c r="D282" s="17"/>
      <c r="E282" s="18"/>
      <c r="F282" s="18"/>
      <c r="G282" s="18"/>
      <c r="H282" s="18"/>
      <c r="I282" s="18"/>
      <c r="J282" s="18"/>
      <c r="K282" s="18"/>
      <c r="L282" s="18"/>
      <c r="M282" s="17"/>
      <c r="Q282" s="1" t="s">
        <v>318</v>
      </c>
    </row>
    <row r="283" spans="1:48" ht="30" customHeight="1">
      <c r="A283" s="17"/>
      <c r="B283" s="17"/>
      <c r="C283" s="17"/>
      <c r="D283" s="17"/>
      <c r="E283" s="18"/>
      <c r="F283" s="18"/>
      <c r="G283" s="18"/>
      <c r="H283" s="18"/>
      <c r="I283" s="18"/>
      <c r="J283" s="18"/>
      <c r="K283" s="18"/>
      <c r="L283" s="18"/>
      <c r="M283" s="17"/>
      <c r="Q283" s="1" t="s">
        <v>318</v>
      </c>
    </row>
    <row r="284" spans="1:48" ht="30" customHeight="1">
      <c r="A284" s="17"/>
      <c r="B284" s="17"/>
      <c r="C284" s="17"/>
      <c r="D284" s="17"/>
      <c r="E284" s="18"/>
      <c r="F284" s="18"/>
      <c r="G284" s="18"/>
      <c r="H284" s="18"/>
      <c r="I284" s="18"/>
      <c r="J284" s="18"/>
      <c r="K284" s="18"/>
      <c r="L284" s="18"/>
      <c r="M284" s="17"/>
      <c r="Q284" s="1" t="s">
        <v>318</v>
      </c>
    </row>
    <row r="285" spans="1:48" ht="30" customHeight="1">
      <c r="A285" s="17"/>
      <c r="B285" s="17"/>
      <c r="C285" s="17"/>
      <c r="D285" s="17"/>
      <c r="E285" s="18"/>
      <c r="F285" s="18"/>
      <c r="G285" s="18"/>
      <c r="H285" s="18"/>
      <c r="I285" s="18"/>
      <c r="J285" s="18"/>
      <c r="K285" s="18"/>
      <c r="L285" s="18"/>
      <c r="M285" s="17"/>
      <c r="Q285" s="1" t="s">
        <v>318</v>
      </c>
    </row>
    <row r="286" spans="1:48" ht="30" customHeight="1">
      <c r="A286" s="17"/>
      <c r="B286" s="17"/>
      <c r="C286" s="17"/>
      <c r="D286" s="17"/>
      <c r="E286" s="18"/>
      <c r="F286" s="18"/>
      <c r="G286" s="18"/>
      <c r="H286" s="18"/>
      <c r="I286" s="18"/>
      <c r="J286" s="18"/>
      <c r="K286" s="18"/>
      <c r="L286" s="18"/>
      <c r="M286" s="17"/>
      <c r="Q286" s="1" t="s">
        <v>318</v>
      </c>
    </row>
    <row r="287" spans="1:48" ht="30" customHeight="1">
      <c r="A287" s="17"/>
      <c r="B287" s="17"/>
      <c r="C287" s="17"/>
      <c r="D287" s="17"/>
      <c r="E287" s="18"/>
      <c r="F287" s="18"/>
      <c r="G287" s="18"/>
      <c r="H287" s="18"/>
      <c r="I287" s="18"/>
      <c r="J287" s="18"/>
      <c r="K287" s="18"/>
      <c r="L287" s="18"/>
      <c r="M287" s="17"/>
      <c r="Q287" s="1" t="s">
        <v>318</v>
      </c>
    </row>
    <row r="288" spans="1:48" ht="30" customHeight="1">
      <c r="A288" s="17"/>
      <c r="B288" s="17"/>
      <c r="C288" s="17"/>
      <c r="D288" s="17"/>
      <c r="E288" s="18"/>
      <c r="F288" s="18"/>
      <c r="G288" s="18"/>
      <c r="H288" s="18"/>
      <c r="I288" s="18"/>
      <c r="J288" s="18"/>
      <c r="K288" s="18"/>
      <c r="L288" s="18"/>
      <c r="M288" s="17"/>
      <c r="Q288" s="1" t="s">
        <v>318</v>
      </c>
    </row>
    <row r="289" spans="1:48" ht="30" customHeight="1">
      <c r="A289" s="16" t="s">
        <v>75</v>
      </c>
      <c r="B289" s="17"/>
      <c r="C289" s="17"/>
      <c r="D289" s="17"/>
      <c r="E289" s="18"/>
      <c r="F289" s="18">
        <f>SUMIF(Q265:Q288,"010111",F265:F288)</f>
        <v>30960</v>
      </c>
      <c r="G289" s="18"/>
      <c r="H289" s="18">
        <f>SUMIF(Q265:Q288,"010111",H265:H288)</f>
        <v>11458283</v>
      </c>
      <c r="I289" s="18"/>
      <c r="J289" s="18">
        <f>SUMIF(Q265:Q288,"010111",J265:J288)</f>
        <v>701447</v>
      </c>
      <c r="K289" s="18"/>
      <c r="L289" s="18">
        <f>SUMIF(Q265:Q288,"010111",L265:L288)</f>
        <v>12190690</v>
      </c>
      <c r="M289" s="17"/>
      <c r="N289" t="s">
        <v>76</v>
      </c>
    </row>
    <row r="290" spans="1:48" ht="30" customHeight="1">
      <c r="A290" s="16" t="s">
        <v>364</v>
      </c>
      <c r="B290" s="16" t="s">
        <v>51</v>
      </c>
      <c r="C290" s="17"/>
      <c r="D290" s="17"/>
      <c r="E290" s="18"/>
      <c r="F290" s="18"/>
      <c r="G290" s="18"/>
      <c r="H290" s="18"/>
      <c r="I290" s="18"/>
      <c r="J290" s="18"/>
      <c r="K290" s="18"/>
      <c r="L290" s="18"/>
      <c r="M290" s="17"/>
      <c r="N290" s="3"/>
      <c r="O290" s="3"/>
      <c r="P290" s="3"/>
      <c r="Q290" s="2" t="s">
        <v>365</v>
      </c>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row>
    <row r="291" spans="1:48" ht="30" customHeight="1">
      <c r="A291" s="16" t="s">
        <v>366</v>
      </c>
      <c r="B291" s="16" t="s">
        <v>367</v>
      </c>
      <c r="C291" s="16" t="s">
        <v>368</v>
      </c>
      <c r="D291" s="17">
        <v>8</v>
      </c>
      <c r="E291" s="18">
        <f>TRUNC(단가대비표!O23,0)</f>
        <v>6181</v>
      </c>
      <c r="F291" s="18">
        <f>TRUNC(E291*D291, 0)</f>
        <v>49448</v>
      </c>
      <c r="G291" s="18">
        <f>TRUNC(단가대비표!P23,0)</f>
        <v>0</v>
      </c>
      <c r="H291" s="18">
        <f>TRUNC(G291*D291, 0)</f>
        <v>0</v>
      </c>
      <c r="I291" s="18">
        <f>TRUNC(단가대비표!V23,0)</f>
        <v>0</v>
      </c>
      <c r="J291" s="18">
        <f>TRUNC(I291*D291, 0)</f>
        <v>0</v>
      </c>
      <c r="K291" s="18">
        <f>TRUNC(E291+G291+I291, 0)</f>
        <v>6181</v>
      </c>
      <c r="L291" s="18">
        <f>TRUNC(F291+H291+J291, 0)</f>
        <v>49448</v>
      </c>
      <c r="M291" s="16" t="s">
        <v>369</v>
      </c>
      <c r="N291" s="2" t="s">
        <v>370</v>
      </c>
      <c r="O291" s="2" t="s">
        <v>51</v>
      </c>
      <c r="P291" s="2" t="s">
        <v>51</v>
      </c>
      <c r="Q291" s="2" t="s">
        <v>365</v>
      </c>
      <c r="R291" s="2" t="s">
        <v>63</v>
      </c>
      <c r="S291" s="2" t="s">
        <v>63</v>
      </c>
      <c r="T291" s="2" t="s">
        <v>62</v>
      </c>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2" t="s">
        <v>51</v>
      </c>
      <c r="AS291" s="2" t="s">
        <v>51</v>
      </c>
      <c r="AT291" s="3"/>
      <c r="AU291" s="2" t="s">
        <v>371</v>
      </c>
      <c r="AV291" s="3">
        <v>423</v>
      </c>
    </row>
    <row r="292" spans="1:48" ht="30" customHeight="1">
      <c r="A292" s="16" t="s">
        <v>372</v>
      </c>
      <c r="B292" s="16" t="s">
        <v>373</v>
      </c>
      <c r="C292" s="16" t="s">
        <v>368</v>
      </c>
      <c r="D292" s="17">
        <v>8</v>
      </c>
      <c r="E292" s="18">
        <f>TRUNC(단가산출목록!E4,0)</f>
        <v>0</v>
      </c>
      <c r="F292" s="18">
        <f>TRUNC(E292*D292, 0)</f>
        <v>0</v>
      </c>
      <c r="G292" s="18">
        <f>TRUNC(단가산출목록!F4,0)</f>
        <v>0</v>
      </c>
      <c r="H292" s="18">
        <f>TRUNC(G292*D292, 0)</f>
        <v>0</v>
      </c>
      <c r="I292" s="18">
        <f>TRUNC(단가산출목록!G4,0)</f>
        <v>1740</v>
      </c>
      <c r="J292" s="18">
        <f>TRUNC(I292*D292, 0)</f>
        <v>13920</v>
      </c>
      <c r="K292" s="18">
        <f>TRUNC(E292+G292+I292, 0)</f>
        <v>1740</v>
      </c>
      <c r="L292" s="18">
        <f>TRUNC(F292+H292+J292, 0)</f>
        <v>13920</v>
      </c>
      <c r="M292" s="16" t="s">
        <v>374</v>
      </c>
      <c r="N292" s="2" t="s">
        <v>375</v>
      </c>
      <c r="O292" s="2" t="s">
        <v>51</v>
      </c>
      <c r="P292" s="2" t="s">
        <v>51</v>
      </c>
      <c r="Q292" s="2" t="s">
        <v>365</v>
      </c>
      <c r="R292" s="2" t="s">
        <v>63</v>
      </c>
      <c r="S292" s="2" t="s">
        <v>62</v>
      </c>
      <c r="T292" s="2" t="s">
        <v>63</v>
      </c>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2" t="s">
        <v>51</v>
      </c>
      <c r="AS292" s="2" t="s">
        <v>51</v>
      </c>
      <c r="AT292" s="3"/>
      <c r="AU292" s="2" t="s">
        <v>376</v>
      </c>
      <c r="AV292" s="3">
        <v>424</v>
      </c>
    </row>
    <row r="293" spans="1:48" ht="30" customHeight="1">
      <c r="A293" s="17"/>
      <c r="B293" s="17"/>
      <c r="C293" s="17"/>
      <c r="D293" s="17"/>
      <c r="E293" s="18"/>
      <c r="F293" s="18"/>
      <c r="G293" s="18"/>
      <c r="H293" s="18"/>
      <c r="I293" s="18"/>
      <c r="J293" s="18"/>
      <c r="K293" s="18"/>
      <c r="L293" s="18"/>
      <c r="M293" s="17"/>
      <c r="Q293" s="1" t="s">
        <v>365</v>
      </c>
    </row>
    <row r="294" spans="1:48" ht="30" customHeight="1">
      <c r="A294" s="17"/>
      <c r="B294" s="17"/>
      <c r="C294" s="17"/>
      <c r="D294" s="17"/>
      <c r="E294" s="18"/>
      <c r="F294" s="18"/>
      <c r="G294" s="18"/>
      <c r="H294" s="18"/>
      <c r="I294" s="18"/>
      <c r="J294" s="18"/>
      <c r="K294" s="18"/>
      <c r="L294" s="18"/>
      <c r="M294" s="17"/>
      <c r="Q294" s="1" t="s">
        <v>365</v>
      </c>
    </row>
    <row r="295" spans="1:48" ht="30" customHeight="1">
      <c r="A295" s="17"/>
      <c r="B295" s="17"/>
      <c r="C295" s="17"/>
      <c r="D295" s="17"/>
      <c r="E295" s="18"/>
      <c r="F295" s="18"/>
      <c r="G295" s="18"/>
      <c r="H295" s="18"/>
      <c r="I295" s="18"/>
      <c r="J295" s="18"/>
      <c r="K295" s="18"/>
      <c r="L295" s="18"/>
      <c r="M295" s="17"/>
      <c r="Q295" s="1" t="s">
        <v>365</v>
      </c>
    </row>
    <row r="296" spans="1:48" ht="30" customHeight="1">
      <c r="A296" s="17"/>
      <c r="B296" s="17"/>
      <c r="C296" s="17"/>
      <c r="D296" s="17"/>
      <c r="E296" s="18"/>
      <c r="F296" s="18"/>
      <c r="G296" s="18"/>
      <c r="H296" s="18"/>
      <c r="I296" s="18"/>
      <c r="J296" s="18"/>
      <c r="K296" s="18"/>
      <c r="L296" s="18"/>
      <c r="M296" s="17"/>
      <c r="Q296" s="1" t="s">
        <v>365</v>
      </c>
    </row>
    <row r="297" spans="1:48" ht="30" customHeight="1">
      <c r="A297" s="17"/>
      <c r="B297" s="17"/>
      <c r="C297" s="17"/>
      <c r="D297" s="17"/>
      <c r="E297" s="18"/>
      <c r="F297" s="18"/>
      <c r="G297" s="18"/>
      <c r="H297" s="18"/>
      <c r="I297" s="18"/>
      <c r="J297" s="18"/>
      <c r="K297" s="18"/>
      <c r="L297" s="18"/>
      <c r="M297" s="17"/>
      <c r="Q297" s="1" t="s">
        <v>365</v>
      </c>
    </row>
    <row r="298" spans="1:48" ht="30" customHeight="1">
      <c r="A298" s="17"/>
      <c r="B298" s="17"/>
      <c r="C298" s="17"/>
      <c r="D298" s="17"/>
      <c r="E298" s="18"/>
      <c r="F298" s="18"/>
      <c r="G298" s="18"/>
      <c r="H298" s="18"/>
      <c r="I298" s="18"/>
      <c r="J298" s="18"/>
      <c r="K298" s="18"/>
      <c r="L298" s="18"/>
      <c r="M298" s="17"/>
      <c r="Q298" s="1" t="s">
        <v>365</v>
      </c>
    </row>
    <row r="299" spans="1:48" ht="30" customHeight="1">
      <c r="A299" s="17"/>
      <c r="B299" s="17"/>
      <c r="C299" s="17"/>
      <c r="D299" s="17"/>
      <c r="E299" s="18"/>
      <c r="F299" s="18"/>
      <c r="G299" s="18"/>
      <c r="H299" s="18"/>
      <c r="I299" s="18"/>
      <c r="J299" s="18"/>
      <c r="K299" s="18"/>
      <c r="L299" s="18"/>
      <c r="M299" s="17"/>
      <c r="Q299" s="1" t="s">
        <v>365</v>
      </c>
    </row>
    <row r="300" spans="1:48" ht="30" customHeight="1">
      <c r="A300" s="17"/>
      <c r="B300" s="17"/>
      <c r="C300" s="17"/>
      <c r="D300" s="17"/>
      <c r="E300" s="18"/>
      <c r="F300" s="18"/>
      <c r="G300" s="18"/>
      <c r="H300" s="18"/>
      <c r="I300" s="18"/>
      <c r="J300" s="18"/>
      <c r="K300" s="18"/>
      <c r="L300" s="18"/>
      <c r="M300" s="17"/>
      <c r="Q300" s="1" t="s">
        <v>365</v>
      </c>
    </row>
    <row r="301" spans="1:48" ht="30" customHeight="1">
      <c r="A301" s="17"/>
      <c r="B301" s="17"/>
      <c r="C301" s="17"/>
      <c r="D301" s="17"/>
      <c r="E301" s="18"/>
      <c r="F301" s="18"/>
      <c r="G301" s="18"/>
      <c r="H301" s="18"/>
      <c r="I301" s="18"/>
      <c r="J301" s="18"/>
      <c r="K301" s="18"/>
      <c r="L301" s="18"/>
      <c r="M301" s="17"/>
      <c r="Q301" s="1" t="s">
        <v>365</v>
      </c>
    </row>
    <row r="302" spans="1:48" ht="30" customHeight="1">
      <c r="A302" s="17"/>
      <c r="B302" s="17"/>
      <c r="C302" s="17"/>
      <c r="D302" s="17"/>
      <c r="E302" s="18"/>
      <c r="F302" s="18"/>
      <c r="G302" s="18"/>
      <c r="H302" s="18"/>
      <c r="I302" s="18"/>
      <c r="J302" s="18"/>
      <c r="K302" s="18"/>
      <c r="L302" s="18"/>
      <c r="M302" s="17"/>
      <c r="Q302" s="1" t="s">
        <v>365</v>
      </c>
    </row>
    <row r="303" spans="1:48" ht="30" customHeight="1">
      <c r="A303" s="17"/>
      <c r="B303" s="17"/>
      <c r="C303" s="17"/>
      <c r="D303" s="17"/>
      <c r="E303" s="18"/>
      <c r="F303" s="18"/>
      <c r="G303" s="18"/>
      <c r="H303" s="18"/>
      <c r="I303" s="18"/>
      <c r="J303" s="18"/>
      <c r="K303" s="18"/>
      <c r="L303" s="18"/>
      <c r="M303" s="17"/>
      <c r="Q303" s="1" t="s">
        <v>365</v>
      </c>
    </row>
    <row r="304" spans="1:48" ht="30" customHeight="1">
      <c r="A304" s="17"/>
      <c r="B304" s="17"/>
      <c r="C304" s="17"/>
      <c r="D304" s="17"/>
      <c r="E304" s="18"/>
      <c r="F304" s="18"/>
      <c r="G304" s="18"/>
      <c r="H304" s="18"/>
      <c r="I304" s="18"/>
      <c r="J304" s="18"/>
      <c r="K304" s="18"/>
      <c r="L304" s="18"/>
      <c r="M304" s="17"/>
      <c r="Q304" s="1" t="s">
        <v>365</v>
      </c>
    </row>
    <row r="305" spans="1:48" ht="30" customHeight="1">
      <c r="A305" s="17"/>
      <c r="B305" s="17"/>
      <c r="C305" s="17"/>
      <c r="D305" s="17"/>
      <c r="E305" s="18"/>
      <c r="F305" s="18"/>
      <c r="G305" s="18"/>
      <c r="H305" s="18"/>
      <c r="I305" s="18"/>
      <c r="J305" s="18"/>
      <c r="K305" s="18"/>
      <c r="L305" s="18"/>
      <c r="M305" s="17"/>
      <c r="Q305" s="1" t="s">
        <v>365</v>
      </c>
    </row>
    <row r="306" spans="1:48" ht="30" customHeight="1">
      <c r="A306" s="17"/>
      <c r="B306" s="17"/>
      <c r="C306" s="17"/>
      <c r="D306" s="17"/>
      <c r="E306" s="18"/>
      <c r="F306" s="18"/>
      <c r="G306" s="18"/>
      <c r="H306" s="18"/>
      <c r="I306" s="18"/>
      <c r="J306" s="18"/>
      <c r="K306" s="18"/>
      <c r="L306" s="18"/>
      <c r="M306" s="17"/>
      <c r="Q306" s="1" t="s">
        <v>365</v>
      </c>
    </row>
    <row r="307" spans="1:48" ht="30" customHeight="1">
      <c r="A307" s="17"/>
      <c r="B307" s="17"/>
      <c r="C307" s="17"/>
      <c r="D307" s="17"/>
      <c r="E307" s="18"/>
      <c r="F307" s="18"/>
      <c r="G307" s="18"/>
      <c r="H307" s="18"/>
      <c r="I307" s="18"/>
      <c r="J307" s="18"/>
      <c r="K307" s="18"/>
      <c r="L307" s="18"/>
      <c r="M307" s="17"/>
      <c r="Q307" s="1" t="s">
        <v>365</v>
      </c>
    </row>
    <row r="308" spans="1:48" ht="30" customHeight="1">
      <c r="A308" s="17"/>
      <c r="B308" s="17"/>
      <c r="C308" s="17"/>
      <c r="D308" s="17"/>
      <c r="E308" s="18"/>
      <c r="F308" s="18"/>
      <c r="G308" s="18"/>
      <c r="H308" s="18"/>
      <c r="I308" s="18"/>
      <c r="J308" s="18"/>
      <c r="K308" s="18"/>
      <c r="L308" s="18"/>
      <c r="M308" s="17"/>
      <c r="Q308" s="1" t="s">
        <v>365</v>
      </c>
    </row>
    <row r="309" spans="1:48" ht="30" customHeight="1">
      <c r="A309" s="17"/>
      <c r="B309" s="17"/>
      <c r="C309" s="17"/>
      <c r="D309" s="17"/>
      <c r="E309" s="18"/>
      <c r="F309" s="18"/>
      <c r="G309" s="18"/>
      <c r="H309" s="18"/>
      <c r="I309" s="18"/>
      <c r="J309" s="18"/>
      <c r="K309" s="18"/>
      <c r="L309" s="18"/>
      <c r="M309" s="17"/>
      <c r="Q309" s="1" t="s">
        <v>365</v>
      </c>
    </row>
    <row r="310" spans="1:48" ht="30" customHeight="1">
      <c r="A310" s="17"/>
      <c r="B310" s="17"/>
      <c r="C310" s="17"/>
      <c r="D310" s="17"/>
      <c r="E310" s="18"/>
      <c r="F310" s="18"/>
      <c r="G310" s="18"/>
      <c r="H310" s="18"/>
      <c r="I310" s="18"/>
      <c r="J310" s="18"/>
      <c r="K310" s="18"/>
      <c r="L310" s="18"/>
      <c r="M310" s="17"/>
      <c r="Q310" s="1" t="s">
        <v>365</v>
      </c>
    </row>
    <row r="311" spans="1:48" ht="30" customHeight="1">
      <c r="A311" s="17"/>
      <c r="B311" s="17"/>
      <c r="C311" s="17"/>
      <c r="D311" s="17"/>
      <c r="E311" s="18"/>
      <c r="F311" s="18"/>
      <c r="G311" s="18"/>
      <c r="H311" s="18"/>
      <c r="I311" s="18"/>
      <c r="J311" s="18"/>
      <c r="K311" s="18"/>
      <c r="L311" s="18"/>
      <c r="M311" s="17"/>
      <c r="Q311" s="1" t="s">
        <v>365</v>
      </c>
    </row>
    <row r="312" spans="1:48" ht="30" customHeight="1">
      <c r="A312" s="17"/>
      <c r="B312" s="17"/>
      <c r="C312" s="17"/>
      <c r="D312" s="17"/>
      <c r="E312" s="18"/>
      <c r="F312" s="18"/>
      <c r="G312" s="18"/>
      <c r="H312" s="18"/>
      <c r="I312" s="18"/>
      <c r="J312" s="18"/>
      <c r="K312" s="18"/>
      <c r="L312" s="18"/>
      <c r="M312" s="17"/>
      <c r="Q312" s="1" t="s">
        <v>365</v>
      </c>
    </row>
    <row r="313" spans="1:48" ht="30" customHeight="1">
      <c r="A313" s="17"/>
      <c r="B313" s="17"/>
      <c r="C313" s="17"/>
      <c r="D313" s="17"/>
      <c r="E313" s="18"/>
      <c r="F313" s="18"/>
      <c r="G313" s="18"/>
      <c r="H313" s="18"/>
      <c r="I313" s="18"/>
      <c r="J313" s="18"/>
      <c r="K313" s="18"/>
      <c r="L313" s="18"/>
      <c r="M313" s="17"/>
      <c r="Q313" s="1" t="s">
        <v>365</v>
      </c>
    </row>
    <row r="314" spans="1:48" ht="30" customHeight="1">
      <c r="A314" s="17"/>
      <c r="B314" s="17"/>
      <c r="C314" s="17"/>
      <c r="D314" s="17"/>
      <c r="E314" s="18"/>
      <c r="F314" s="18"/>
      <c r="G314" s="18"/>
      <c r="H314" s="18"/>
      <c r="I314" s="18"/>
      <c r="J314" s="18"/>
      <c r="K314" s="18"/>
      <c r="L314" s="18"/>
      <c r="M314" s="17"/>
      <c r="Q314" s="1" t="s">
        <v>365</v>
      </c>
    </row>
    <row r="315" spans="1:48" ht="30" customHeight="1">
      <c r="A315" s="16" t="s">
        <v>75</v>
      </c>
      <c r="B315" s="17"/>
      <c r="C315" s="17"/>
      <c r="D315" s="17"/>
      <c r="E315" s="18"/>
      <c r="F315" s="18">
        <f>SUMIF(Q291:Q314,"010112",F291:F314)</f>
        <v>49448</v>
      </c>
      <c r="G315" s="18"/>
      <c r="H315" s="18">
        <f>SUMIF(Q291:Q314,"010112",H291:H314)</f>
        <v>0</v>
      </c>
      <c r="I315" s="18"/>
      <c r="J315" s="18">
        <f>SUMIF(Q291:Q314,"010112",J291:J314)</f>
        <v>13920</v>
      </c>
      <c r="K315" s="18"/>
      <c r="L315" s="18">
        <f>SUMIF(Q291:Q314,"010112",L291:L314)</f>
        <v>63368</v>
      </c>
      <c r="M315" s="17"/>
      <c r="N315" t="s">
        <v>76</v>
      </c>
    </row>
    <row r="316" spans="1:48" ht="30" customHeight="1">
      <c r="A316" s="16" t="s">
        <v>380</v>
      </c>
      <c r="B316" s="16" t="s">
        <v>51</v>
      </c>
      <c r="C316" s="17"/>
      <c r="D316" s="17"/>
      <c r="E316" s="18"/>
      <c r="F316" s="18"/>
      <c r="G316" s="18"/>
      <c r="H316" s="18"/>
      <c r="I316" s="18"/>
      <c r="J316" s="18"/>
      <c r="K316" s="18"/>
      <c r="L316" s="18"/>
      <c r="M316" s="17"/>
      <c r="N316" s="3"/>
      <c r="O316" s="3"/>
      <c r="P316" s="3"/>
      <c r="Q316" s="2" t="s">
        <v>381</v>
      </c>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row>
    <row r="317" spans="1:48" ht="30" customHeight="1">
      <c r="A317" s="16" t="s">
        <v>382</v>
      </c>
      <c r="B317" s="16" t="s">
        <v>383</v>
      </c>
      <c r="C317" s="16" t="s">
        <v>333</v>
      </c>
      <c r="D317" s="17">
        <v>2.27</v>
      </c>
      <c r="E317" s="18">
        <f>TRUNC(단가대비표!O98,0)</f>
        <v>0</v>
      </c>
      <c r="F317" s="18">
        <f t="shared" ref="F317:F324" si="21">TRUNC(E317*D317, 0)</f>
        <v>0</v>
      </c>
      <c r="G317" s="18">
        <f>TRUNC(단가대비표!P98,0)</f>
        <v>0</v>
      </c>
      <c r="H317" s="18">
        <f t="shared" ref="H317:H324" si="22">TRUNC(G317*D317, 0)</f>
        <v>0</v>
      </c>
      <c r="I317" s="18">
        <f>TRUNC(단가대비표!V98,0)</f>
        <v>72721</v>
      </c>
      <c r="J317" s="18">
        <f t="shared" ref="J317:J324" si="23">TRUNC(I317*D317, 0)</f>
        <v>165076</v>
      </c>
      <c r="K317" s="18">
        <f t="shared" ref="K317:L324" si="24">TRUNC(E317+G317+I317, 0)</f>
        <v>72721</v>
      </c>
      <c r="L317" s="18">
        <f t="shared" si="24"/>
        <v>165076</v>
      </c>
      <c r="M317" s="16" t="s">
        <v>384</v>
      </c>
      <c r="N317" s="2" t="s">
        <v>385</v>
      </c>
      <c r="O317" s="2" t="s">
        <v>51</v>
      </c>
      <c r="P317" s="2" t="s">
        <v>51</v>
      </c>
      <c r="Q317" s="2" t="s">
        <v>381</v>
      </c>
      <c r="R317" s="2" t="s">
        <v>63</v>
      </c>
      <c r="S317" s="2" t="s">
        <v>63</v>
      </c>
      <c r="T317" s="2" t="s">
        <v>62</v>
      </c>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2" t="s">
        <v>51</v>
      </c>
      <c r="AS317" s="2" t="s">
        <v>51</v>
      </c>
      <c r="AT317" s="3"/>
      <c r="AU317" s="2" t="s">
        <v>386</v>
      </c>
      <c r="AV317" s="3">
        <v>69</v>
      </c>
    </row>
    <row r="318" spans="1:48" ht="30" customHeight="1">
      <c r="A318" s="16" t="s">
        <v>387</v>
      </c>
      <c r="B318" s="16" t="s">
        <v>388</v>
      </c>
      <c r="C318" s="16" t="s">
        <v>333</v>
      </c>
      <c r="D318" s="17">
        <v>1.1499999999999999</v>
      </c>
      <c r="E318" s="18">
        <f>TRUNC(단가대비표!O99,0)</f>
        <v>0</v>
      </c>
      <c r="F318" s="18">
        <f t="shared" si="21"/>
        <v>0</v>
      </c>
      <c r="G318" s="18">
        <f>TRUNC(단가대비표!P99,0)</f>
        <v>0</v>
      </c>
      <c r="H318" s="18">
        <f t="shared" si="22"/>
        <v>0</v>
      </c>
      <c r="I318" s="18">
        <f>TRUNC(단가대비표!V99,0)</f>
        <v>188715</v>
      </c>
      <c r="J318" s="18">
        <f t="shared" si="23"/>
        <v>217022</v>
      </c>
      <c r="K318" s="18">
        <f t="shared" si="24"/>
        <v>188715</v>
      </c>
      <c r="L318" s="18">
        <f t="shared" si="24"/>
        <v>217022</v>
      </c>
      <c r="M318" s="16" t="s">
        <v>389</v>
      </c>
      <c r="N318" s="2" t="s">
        <v>390</v>
      </c>
      <c r="O318" s="2" t="s">
        <v>51</v>
      </c>
      <c r="P318" s="2" t="s">
        <v>51</v>
      </c>
      <c r="Q318" s="2" t="s">
        <v>381</v>
      </c>
      <c r="R318" s="2" t="s">
        <v>63</v>
      </c>
      <c r="S318" s="2" t="s">
        <v>63</v>
      </c>
      <c r="T318" s="2" t="s">
        <v>62</v>
      </c>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2" t="s">
        <v>51</v>
      </c>
      <c r="AS318" s="2" t="s">
        <v>51</v>
      </c>
      <c r="AT318" s="3"/>
      <c r="AU318" s="2" t="s">
        <v>391</v>
      </c>
      <c r="AV318" s="3">
        <v>70</v>
      </c>
    </row>
    <row r="319" spans="1:48" ht="30" customHeight="1">
      <c r="A319" s="16" t="s">
        <v>392</v>
      </c>
      <c r="B319" s="16" t="s">
        <v>393</v>
      </c>
      <c r="C319" s="16" t="s">
        <v>333</v>
      </c>
      <c r="D319" s="17">
        <v>7.55</v>
      </c>
      <c r="E319" s="18">
        <f>TRUNC(단가대비표!O100,0)</f>
        <v>0</v>
      </c>
      <c r="F319" s="18">
        <f t="shared" si="21"/>
        <v>0</v>
      </c>
      <c r="G319" s="18">
        <f>TRUNC(단가대비표!P100,0)</f>
        <v>0</v>
      </c>
      <c r="H319" s="18">
        <f t="shared" si="22"/>
        <v>0</v>
      </c>
      <c r="I319" s="18">
        <f>TRUNC(단가대비표!V100,0)</f>
        <v>192887</v>
      </c>
      <c r="J319" s="18">
        <f t="shared" si="23"/>
        <v>1456296</v>
      </c>
      <c r="K319" s="18">
        <f t="shared" si="24"/>
        <v>192887</v>
      </c>
      <c r="L319" s="18">
        <f t="shared" si="24"/>
        <v>1456296</v>
      </c>
      <c r="M319" s="16" t="s">
        <v>394</v>
      </c>
      <c r="N319" s="2" t="s">
        <v>395</v>
      </c>
      <c r="O319" s="2" t="s">
        <v>51</v>
      </c>
      <c r="P319" s="2" t="s">
        <v>51</v>
      </c>
      <c r="Q319" s="2" t="s">
        <v>381</v>
      </c>
      <c r="R319" s="2" t="s">
        <v>63</v>
      </c>
      <c r="S319" s="2" t="s">
        <v>63</v>
      </c>
      <c r="T319" s="2" t="s">
        <v>62</v>
      </c>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2" t="s">
        <v>51</v>
      </c>
      <c r="AS319" s="2" t="s">
        <v>51</v>
      </c>
      <c r="AT319" s="3"/>
      <c r="AU319" s="2" t="s">
        <v>396</v>
      </c>
      <c r="AV319" s="3">
        <v>71</v>
      </c>
    </row>
    <row r="320" spans="1:48" ht="30" customHeight="1">
      <c r="A320" s="16" t="s">
        <v>397</v>
      </c>
      <c r="B320" s="16" t="s">
        <v>51</v>
      </c>
      <c r="C320" s="16" t="s">
        <v>333</v>
      </c>
      <c r="D320" s="17">
        <v>0.1</v>
      </c>
      <c r="E320" s="18">
        <f>TRUNC(단가대비표!O101,0)</f>
        <v>0</v>
      </c>
      <c r="F320" s="18">
        <f t="shared" si="21"/>
        <v>0</v>
      </c>
      <c r="G320" s="18">
        <f>TRUNC(단가대비표!P101,0)</f>
        <v>0</v>
      </c>
      <c r="H320" s="18">
        <f t="shared" si="22"/>
        <v>0</v>
      </c>
      <c r="I320" s="18">
        <f>TRUNC(단가대비표!V101,0)</f>
        <v>40910</v>
      </c>
      <c r="J320" s="18">
        <f t="shared" si="23"/>
        <v>4091</v>
      </c>
      <c r="K320" s="18">
        <f t="shared" si="24"/>
        <v>40910</v>
      </c>
      <c r="L320" s="18">
        <f t="shared" si="24"/>
        <v>4091</v>
      </c>
      <c r="M320" s="16" t="s">
        <v>398</v>
      </c>
      <c r="N320" s="2" t="s">
        <v>399</v>
      </c>
      <c r="O320" s="2" t="s">
        <v>51</v>
      </c>
      <c r="P320" s="2" t="s">
        <v>51</v>
      </c>
      <c r="Q320" s="2" t="s">
        <v>381</v>
      </c>
      <c r="R320" s="2" t="s">
        <v>63</v>
      </c>
      <c r="S320" s="2" t="s">
        <v>63</v>
      </c>
      <c r="T320" s="2" t="s">
        <v>62</v>
      </c>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2" t="s">
        <v>51</v>
      </c>
      <c r="AS320" s="2" t="s">
        <v>51</v>
      </c>
      <c r="AT320" s="3"/>
      <c r="AU320" s="2" t="s">
        <v>400</v>
      </c>
      <c r="AV320" s="3">
        <v>72</v>
      </c>
    </row>
    <row r="321" spans="1:48" ht="30" customHeight="1">
      <c r="A321" s="16" t="s">
        <v>401</v>
      </c>
      <c r="B321" s="16" t="s">
        <v>51</v>
      </c>
      <c r="C321" s="16" t="s">
        <v>333</v>
      </c>
      <c r="D321" s="17">
        <v>0.46</v>
      </c>
      <c r="E321" s="18">
        <f>TRUNC(단가대비표!O102,0)</f>
        <v>0</v>
      </c>
      <c r="F321" s="18">
        <f t="shared" si="21"/>
        <v>0</v>
      </c>
      <c r="G321" s="18">
        <f>TRUNC(단가대비표!P102,0)</f>
        <v>0</v>
      </c>
      <c r="H321" s="18">
        <f t="shared" si="22"/>
        <v>0</v>
      </c>
      <c r="I321" s="18">
        <f>TRUNC(단가대비표!V102,0)</f>
        <v>269000</v>
      </c>
      <c r="J321" s="18">
        <f t="shared" si="23"/>
        <v>123740</v>
      </c>
      <c r="K321" s="18">
        <f t="shared" si="24"/>
        <v>269000</v>
      </c>
      <c r="L321" s="18">
        <f t="shared" si="24"/>
        <v>123740</v>
      </c>
      <c r="M321" s="16" t="s">
        <v>402</v>
      </c>
      <c r="N321" s="2" t="s">
        <v>403</v>
      </c>
      <c r="O321" s="2" t="s">
        <v>51</v>
      </c>
      <c r="P321" s="2" t="s">
        <v>51</v>
      </c>
      <c r="Q321" s="2" t="s">
        <v>381</v>
      </c>
      <c r="R321" s="2" t="s">
        <v>63</v>
      </c>
      <c r="S321" s="2" t="s">
        <v>63</v>
      </c>
      <c r="T321" s="2" t="s">
        <v>62</v>
      </c>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2" t="s">
        <v>51</v>
      </c>
      <c r="AS321" s="2" t="s">
        <v>51</v>
      </c>
      <c r="AT321" s="3"/>
      <c r="AU321" s="2" t="s">
        <v>404</v>
      </c>
      <c r="AV321" s="3">
        <v>73</v>
      </c>
    </row>
    <row r="322" spans="1:48" ht="30" customHeight="1">
      <c r="A322" s="16" t="s">
        <v>405</v>
      </c>
      <c r="B322" s="16" t="s">
        <v>406</v>
      </c>
      <c r="C322" s="16" t="s">
        <v>333</v>
      </c>
      <c r="D322" s="17">
        <v>10.98</v>
      </c>
      <c r="E322" s="18">
        <f>TRUNC(단가대비표!O104,0)</f>
        <v>0</v>
      </c>
      <c r="F322" s="18">
        <f t="shared" si="21"/>
        <v>0</v>
      </c>
      <c r="G322" s="18">
        <f>TRUNC(단가대비표!P104,0)</f>
        <v>0</v>
      </c>
      <c r="H322" s="18">
        <f t="shared" si="22"/>
        <v>0</v>
      </c>
      <c r="I322" s="18">
        <f>TRUNC(단가대비표!V104,0)</f>
        <v>61880</v>
      </c>
      <c r="J322" s="18">
        <f t="shared" si="23"/>
        <v>679442</v>
      </c>
      <c r="K322" s="18">
        <f t="shared" si="24"/>
        <v>61880</v>
      </c>
      <c r="L322" s="18">
        <f t="shared" si="24"/>
        <v>679442</v>
      </c>
      <c r="M322" s="16" t="s">
        <v>407</v>
      </c>
      <c r="N322" s="2" t="s">
        <v>408</v>
      </c>
      <c r="O322" s="2" t="s">
        <v>51</v>
      </c>
      <c r="P322" s="2" t="s">
        <v>51</v>
      </c>
      <c r="Q322" s="2" t="s">
        <v>381</v>
      </c>
      <c r="R322" s="2" t="s">
        <v>63</v>
      </c>
      <c r="S322" s="2" t="s">
        <v>63</v>
      </c>
      <c r="T322" s="2" t="s">
        <v>62</v>
      </c>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2" t="s">
        <v>51</v>
      </c>
      <c r="AS322" s="2" t="s">
        <v>51</v>
      </c>
      <c r="AT322" s="3"/>
      <c r="AU322" s="2" t="s">
        <v>409</v>
      </c>
      <c r="AV322" s="3">
        <v>75</v>
      </c>
    </row>
    <row r="323" spans="1:48" ht="30" customHeight="1">
      <c r="A323" s="16" t="s">
        <v>410</v>
      </c>
      <c r="B323" s="16" t="s">
        <v>411</v>
      </c>
      <c r="C323" s="16" t="s">
        <v>333</v>
      </c>
      <c r="D323" s="17">
        <v>0.46</v>
      </c>
      <c r="E323" s="18">
        <f>TRUNC(단가대비표!O105,0)</f>
        <v>0</v>
      </c>
      <c r="F323" s="18">
        <f t="shared" si="21"/>
        <v>0</v>
      </c>
      <c r="G323" s="18">
        <f>TRUNC(단가대비표!P105,0)</f>
        <v>0</v>
      </c>
      <c r="H323" s="18">
        <f t="shared" si="22"/>
        <v>0</v>
      </c>
      <c r="I323" s="18">
        <f>TRUNC(단가대비표!V105,0)</f>
        <v>29200</v>
      </c>
      <c r="J323" s="18">
        <f t="shared" si="23"/>
        <v>13432</v>
      </c>
      <c r="K323" s="18">
        <f t="shared" si="24"/>
        <v>29200</v>
      </c>
      <c r="L323" s="18">
        <f t="shared" si="24"/>
        <v>13432</v>
      </c>
      <c r="M323" s="16" t="s">
        <v>412</v>
      </c>
      <c r="N323" s="2" t="s">
        <v>413</v>
      </c>
      <c r="O323" s="2" t="s">
        <v>51</v>
      </c>
      <c r="P323" s="2" t="s">
        <v>51</v>
      </c>
      <c r="Q323" s="2" t="s">
        <v>381</v>
      </c>
      <c r="R323" s="2" t="s">
        <v>63</v>
      </c>
      <c r="S323" s="2" t="s">
        <v>63</v>
      </c>
      <c r="T323" s="2" t="s">
        <v>62</v>
      </c>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2" t="s">
        <v>51</v>
      </c>
      <c r="AS323" s="2" t="s">
        <v>51</v>
      </c>
      <c r="AT323" s="3"/>
      <c r="AU323" s="2" t="s">
        <v>414</v>
      </c>
      <c r="AV323" s="3">
        <v>76</v>
      </c>
    </row>
    <row r="324" spans="1:48" ht="30" customHeight="1">
      <c r="A324" s="16" t="s">
        <v>415</v>
      </c>
      <c r="B324" s="16" t="s">
        <v>416</v>
      </c>
      <c r="C324" s="16" t="s">
        <v>417</v>
      </c>
      <c r="D324" s="17">
        <v>1</v>
      </c>
      <c r="E324" s="18">
        <f>TRUNC(단가대비표!O106,0)</f>
        <v>0</v>
      </c>
      <c r="F324" s="18">
        <f t="shared" si="21"/>
        <v>0</v>
      </c>
      <c r="G324" s="18">
        <f>TRUNC(단가대비표!P106,0)</f>
        <v>0</v>
      </c>
      <c r="H324" s="18">
        <f t="shared" si="22"/>
        <v>0</v>
      </c>
      <c r="I324" s="18">
        <f>TRUNC(단가대비표!V106,0)</f>
        <v>269870</v>
      </c>
      <c r="J324" s="18">
        <f t="shared" si="23"/>
        <v>269870</v>
      </c>
      <c r="K324" s="18">
        <f t="shared" si="24"/>
        <v>269870</v>
      </c>
      <c r="L324" s="18">
        <f t="shared" si="24"/>
        <v>269870</v>
      </c>
      <c r="M324" s="16" t="s">
        <v>418</v>
      </c>
      <c r="N324" s="2" t="s">
        <v>419</v>
      </c>
      <c r="O324" s="2" t="s">
        <v>51</v>
      </c>
      <c r="P324" s="2" t="s">
        <v>51</v>
      </c>
      <c r="Q324" s="2" t="s">
        <v>381</v>
      </c>
      <c r="R324" s="2" t="s">
        <v>63</v>
      </c>
      <c r="S324" s="2" t="s">
        <v>63</v>
      </c>
      <c r="T324" s="2" t="s">
        <v>62</v>
      </c>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2" t="s">
        <v>51</v>
      </c>
      <c r="AS324" s="2" t="s">
        <v>51</v>
      </c>
      <c r="AT324" s="3"/>
      <c r="AU324" s="2" t="s">
        <v>420</v>
      </c>
      <c r="AV324" s="3">
        <v>77</v>
      </c>
    </row>
    <row r="325" spans="1:48" ht="30" customHeight="1">
      <c r="A325" s="17"/>
      <c r="B325" s="17"/>
      <c r="C325" s="17"/>
      <c r="D325" s="17"/>
      <c r="E325" s="18"/>
      <c r="F325" s="18"/>
      <c r="G325" s="18"/>
      <c r="H325" s="18"/>
      <c r="I325" s="18"/>
      <c r="J325" s="18"/>
      <c r="K325" s="18"/>
      <c r="L325" s="18"/>
      <c r="M325" s="17"/>
      <c r="Q325" s="1" t="s">
        <v>381</v>
      </c>
    </row>
    <row r="326" spans="1:48" ht="30" customHeight="1">
      <c r="A326" s="17"/>
      <c r="B326" s="17"/>
      <c r="C326" s="17"/>
      <c r="D326" s="17"/>
      <c r="E326" s="18"/>
      <c r="F326" s="18"/>
      <c r="G326" s="18"/>
      <c r="H326" s="18"/>
      <c r="I326" s="18"/>
      <c r="J326" s="18"/>
      <c r="K326" s="18"/>
      <c r="L326" s="18"/>
      <c r="M326" s="17"/>
      <c r="Q326" s="1" t="s">
        <v>381</v>
      </c>
    </row>
    <row r="327" spans="1:48" ht="30" customHeight="1">
      <c r="A327" s="17"/>
      <c r="B327" s="17"/>
      <c r="C327" s="17"/>
      <c r="D327" s="17"/>
      <c r="E327" s="18"/>
      <c r="F327" s="18"/>
      <c r="G327" s="18"/>
      <c r="H327" s="18"/>
      <c r="I327" s="18"/>
      <c r="J327" s="18"/>
      <c r="K327" s="18"/>
      <c r="L327" s="18"/>
      <c r="M327" s="17"/>
      <c r="Q327" s="1" t="s">
        <v>381</v>
      </c>
    </row>
    <row r="328" spans="1:48" ht="30" customHeight="1">
      <c r="A328" s="17"/>
      <c r="B328" s="17"/>
      <c r="C328" s="17"/>
      <c r="D328" s="17"/>
      <c r="E328" s="18"/>
      <c r="F328" s="18"/>
      <c r="G328" s="18"/>
      <c r="H328" s="18"/>
      <c r="I328" s="18"/>
      <c r="J328" s="18"/>
      <c r="K328" s="18"/>
      <c r="L328" s="18"/>
      <c r="M328" s="17"/>
      <c r="Q328" s="1" t="s">
        <v>381</v>
      </c>
    </row>
    <row r="329" spans="1:48" ht="30" customHeight="1">
      <c r="A329" s="17"/>
      <c r="B329" s="17"/>
      <c r="C329" s="17"/>
      <c r="D329" s="17"/>
      <c r="E329" s="18"/>
      <c r="F329" s="18"/>
      <c r="G329" s="18"/>
      <c r="H329" s="18"/>
      <c r="I329" s="18"/>
      <c r="J329" s="18"/>
      <c r="K329" s="18"/>
      <c r="L329" s="18"/>
      <c r="M329" s="17"/>
      <c r="Q329" s="1" t="s">
        <v>381</v>
      </c>
    </row>
    <row r="330" spans="1:48" ht="30" customHeight="1">
      <c r="A330" s="17"/>
      <c r="B330" s="17"/>
      <c r="C330" s="17"/>
      <c r="D330" s="17"/>
      <c r="E330" s="18"/>
      <c r="F330" s="18"/>
      <c r="G330" s="18"/>
      <c r="H330" s="18"/>
      <c r="I330" s="18"/>
      <c r="J330" s="18"/>
      <c r="K330" s="18"/>
      <c r="L330" s="18"/>
      <c r="M330" s="17"/>
      <c r="Q330" s="1" t="s">
        <v>381</v>
      </c>
    </row>
    <row r="331" spans="1:48" ht="30" customHeight="1">
      <c r="A331" s="17"/>
      <c r="B331" s="17"/>
      <c r="C331" s="17"/>
      <c r="D331" s="17"/>
      <c r="E331" s="18"/>
      <c r="F331" s="18"/>
      <c r="G331" s="18"/>
      <c r="H331" s="18"/>
      <c r="I331" s="18"/>
      <c r="J331" s="18"/>
      <c r="K331" s="18"/>
      <c r="L331" s="18"/>
      <c r="M331" s="17"/>
      <c r="Q331" s="1" t="s">
        <v>381</v>
      </c>
    </row>
    <row r="332" spans="1:48" ht="30" customHeight="1">
      <c r="A332" s="17"/>
      <c r="B332" s="17"/>
      <c r="C332" s="17"/>
      <c r="D332" s="17"/>
      <c r="E332" s="18"/>
      <c r="F332" s="18"/>
      <c r="G332" s="18"/>
      <c r="H332" s="18"/>
      <c r="I332" s="18"/>
      <c r="J332" s="18"/>
      <c r="K332" s="18"/>
      <c r="L332" s="18"/>
      <c r="M332" s="17"/>
      <c r="Q332" s="1" t="s">
        <v>381</v>
      </c>
    </row>
    <row r="333" spans="1:48" ht="30" customHeight="1">
      <c r="A333" s="17"/>
      <c r="B333" s="17"/>
      <c r="C333" s="17"/>
      <c r="D333" s="17"/>
      <c r="E333" s="18"/>
      <c r="F333" s="18"/>
      <c r="G333" s="18"/>
      <c r="H333" s="18"/>
      <c r="I333" s="18"/>
      <c r="J333" s="18"/>
      <c r="K333" s="18"/>
      <c r="L333" s="18"/>
      <c r="M333" s="17"/>
      <c r="Q333" s="1" t="s">
        <v>381</v>
      </c>
    </row>
    <row r="334" spans="1:48" ht="30" customHeight="1">
      <c r="A334" s="17"/>
      <c r="B334" s="17"/>
      <c r="C334" s="17"/>
      <c r="D334" s="17"/>
      <c r="E334" s="18"/>
      <c r="F334" s="18"/>
      <c r="G334" s="18"/>
      <c r="H334" s="18"/>
      <c r="I334" s="18"/>
      <c r="J334" s="18"/>
      <c r="K334" s="18"/>
      <c r="L334" s="18"/>
      <c r="M334" s="17"/>
      <c r="Q334" s="1" t="s">
        <v>381</v>
      </c>
    </row>
    <row r="335" spans="1:48" ht="30" customHeight="1">
      <c r="A335" s="17"/>
      <c r="B335" s="17"/>
      <c r="C335" s="17"/>
      <c r="D335" s="17"/>
      <c r="E335" s="18"/>
      <c r="F335" s="18"/>
      <c r="G335" s="18"/>
      <c r="H335" s="18"/>
      <c r="I335" s="18"/>
      <c r="J335" s="18"/>
      <c r="K335" s="18"/>
      <c r="L335" s="18"/>
      <c r="M335" s="17"/>
      <c r="Q335" s="1" t="s">
        <v>381</v>
      </c>
    </row>
    <row r="336" spans="1:48" ht="30" customHeight="1">
      <c r="A336" s="17"/>
      <c r="B336" s="17"/>
      <c r="C336" s="17"/>
      <c r="D336" s="17"/>
      <c r="E336" s="18"/>
      <c r="F336" s="18"/>
      <c r="G336" s="18"/>
      <c r="H336" s="18"/>
      <c r="I336" s="18"/>
      <c r="J336" s="18"/>
      <c r="K336" s="18"/>
      <c r="L336" s="18"/>
      <c r="M336" s="17"/>
      <c r="Q336" s="1" t="s">
        <v>381</v>
      </c>
    </row>
    <row r="337" spans="1:48" ht="30" customHeight="1">
      <c r="A337" s="17"/>
      <c r="B337" s="17"/>
      <c r="C337" s="17"/>
      <c r="D337" s="17"/>
      <c r="E337" s="18"/>
      <c r="F337" s="18"/>
      <c r="G337" s="18"/>
      <c r="H337" s="18"/>
      <c r="I337" s="18"/>
      <c r="J337" s="18"/>
      <c r="K337" s="18"/>
      <c r="L337" s="18"/>
      <c r="M337" s="17"/>
      <c r="Q337" s="1" t="s">
        <v>381</v>
      </c>
    </row>
    <row r="338" spans="1:48" ht="30" customHeight="1">
      <c r="A338" s="17"/>
      <c r="B338" s="17"/>
      <c r="C338" s="17"/>
      <c r="D338" s="17"/>
      <c r="E338" s="18"/>
      <c r="F338" s="18"/>
      <c r="G338" s="18"/>
      <c r="H338" s="18"/>
      <c r="I338" s="18"/>
      <c r="J338" s="18"/>
      <c r="K338" s="18"/>
      <c r="L338" s="18"/>
      <c r="M338" s="17"/>
      <c r="Q338" s="1" t="s">
        <v>381</v>
      </c>
    </row>
    <row r="339" spans="1:48" ht="30" customHeight="1">
      <c r="A339" s="17"/>
      <c r="B339" s="17"/>
      <c r="C339" s="17"/>
      <c r="D339" s="17"/>
      <c r="E339" s="18"/>
      <c r="F339" s="18"/>
      <c r="G339" s="18"/>
      <c r="H339" s="18"/>
      <c r="I339" s="18"/>
      <c r="J339" s="18"/>
      <c r="K339" s="18"/>
      <c r="L339" s="18"/>
      <c r="M339" s="17"/>
      <c r="Q339" s="1" t="s">
        <v>381</v>
      </c>
    </row>
    <row r="340" spans="1:48" ht="30" customHeight="1">
      <c r="A340" s="17"/>
      <c r="B340" s="17"/>
      <c r="C340" s="17"/>
      <c r="D340" s="17"/>
      <c r="E340" s="18"/>
      <c r="F340" s="18"/>
      <c r="G340" s="18"/>
      <c r="H340" s="18"/>
      <c r="I340" s="18"/>
      <c r="J340" s="18"/>
      <c r="K340" s="18"/>
      <c r="L340" s="18"/>
      <c r="M340" s="17"/>
      <c r="Q340" s="1" t="s">
        <v>381</v>
      </c>
    </row>
    <row r="341" spans="1:48" ht="30" customHeight="1">
      <c r="A341" s="16" t="s">
        <v>75</v>
      </c>
      <c r="B341" s="17"/>
      <c r="C341" s="17"/>
      <c r="D341" s="17"/>
      <c r="E341" s="18"/>
      <c r="F341" s="18">
        <f>SUMIF(Q317:Q340,"010201",F317:F340)</f>
        <v>0</v>
      </c>
      <c r="G341" s="18"/>
      <c r="H341" s="18">
        <f>SUMIF(Q317:Q340,"010201",H317:H340)</f>
        <v>0</v>
      </c>
      <c r="I341" s="18"/>
      <c r="J341" s="18">
        <f>SUMIF(Q317:Q340,"010201",J317:J340)</f>
        <v>2928969</v>
      </c>
      <c r="K341" s="18"/>
      <c r="L341" s="18">
        <f>SUMIF(Q317:Q340,"010201",L317:L340)</f>
        <v>2928969</v>
      </c>
      <c r="M341" s="17"/>
      <c r="N341" t="s">
        <v>76</v>
      </c>
    </row>
    <row r="342" spans="1:48" ht="30" customHeight="1">
      <c r="A342" s="16" t="s">
        <v>424</v>
      </c>
      <c r="B342" s="16" t="s">
        <v>51</v>
      </c>
      <c r="C342" s="17"/>
      <c r="D342" s="17"/>
      <c r="E342" s="18"/>
      <c r="F342" s="18"/>
      <c r="G342" s="18"/>
      <c r="H342" s="18"/>
      <c r="I342" s="18"/>
      <c r="J342" s="18"/>
      <c r="K342" s="18"/>
      <c r="L342" s="18"/>
      <c r="M342" s="17"/>
      <c r="N342" s="3"/>
      <c r="O342" s="3"/>
      <c r="P342" s="3"/>
      <c r="Q342" s="2" t="s">
        <v>425</v>
      </c>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row>
    <row r="343" spans="1:48" ht="30" customHeight="1">
      <c r="A343" s="16" t="s">
        <v>426</v>
      </c>
      <c r="B343" s="16" t="s">
        <v>427</v>
      </c>
      <c r="C343" s="16" t="s">
        <v>428</v>
      </c>
      <c r="D343" s="17">
        <v>-781</v>
      </c>
      <c r="E343" s="18">
        <f>TRUNC(단가대비표!O8,0)</f>
        <v>435</v>
      </c>
      <c r="F343" s="18">
        <f>TRUNC(E343*D343, 0)</f>
        <v>-339735</v>
      </c>
      <c r="G343" s="18">
        <f>TRUNC(단가대비표!P8,0)</f>
        <v>0</v>
      </c>
      <c r="H343" s="18">
        <f>TRUNC(G343*D343, 0)</f>
        <v>0</v>
      </c>
      <c r="I343" s="18">
        <f>TRUNC(단가대비표!V8,0)</f>
        <v>0</v>
      </c>
      <c r="J343" s="18">
        <f>TRUNC(I343*D343, 0)</f>
        <v>0</v>
      </c>
      <c r="K343" s="18">
        <f t="shared" ref="K343:L345" si="25">TRUNC(E343+G343+I343, 0)</f>
        <v>435</v>
      </c>
      <c r="L343" s="18">
        <f t="shared" si="25"/>
        <v>-339735</v>
      </c>
      <c r="M343" s="16" t="s">
        <v>429</v>
      </c>
      <c r="N343" s="2" t="s">
        <v>430</v>
      </c>
      <c r="O343" s="2" t="s">
        <v>51</v>
      </c>
      <c r="P343" s="2" t="s">
        <v>51</v>
      </c>
      <c r="Q343" s="2" t="s">
        <v>425</v>
      </c>
      <c r="R343" s="2" t="s">
        <v>63</v>
      </c>
      <c r="S343" s="2" t="s">
        <v>63</v>
      </c>
      <c r="T343" s="2" t="s">
        <v>62</v>
      </c>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2" t="s">
        <v>51</v>
      </c>
      <c r="AS343" s="2" t="s">
        <v>51</v>
      </c>
      <c r="AT343" s="3"/>
      <c r="AU343" s="2" t="s">
        <v>431</v>
      </c>
      <c r="AV343" s="3">
        <v>79</v>
      </c>
    </row>
    <row r="344" spans="1:48" ht="30" customHeight="1">
      <c r="A344" s="16" t="s">
        <v>426</v>
      </c>
      <c r="B344" s="16" t="s">
        <v>432</v>
      </c>
      <c r="C344" s="16" t="s">
        <v>428</v>
      </c>
      <c r="D344" s="17">
        <v>-39</v>
      </c>
      <c r="E344" s="18">
        <f>TRUNC(단가대비표!O9,0)</f>
        <v>1850</v>
      </c>
      <c r="F344" s="18">
        <f>TRUNC(E344*D344, 0)</f>
        <v>-72150</v>
      </c>
      <c r="G344" s="18">
        <f>TRUNC(단가대비표!P9,0)</f>
        <v>0</v>
      </c>
      <c r="H344" s="18">
        <f>TRUNC(G344*D344, 0)</f>
        <v>0</v>
      </c>
      <c r="I344" s="18">
        <f>TRUNC(단가대비표!V9,0)</f>
        <v>0</v>
      </c>
      <c r="J344" s="18">
        <f>TRUNC(I344*D344, 0)</f>
        <v>0</v>
      </c>
      <c r="K344" s="18">
        <f t="shared" si="25"/>
        <v>1850</v>
      </c>
      <c r="L344" s="18">
        <f t="shared" si="25"/>
        <v>-72150</v>
      </c>
      <c r="M344" s="16" t="s">
        <v>433</v>
      </c>
      <c r="N344" s="2" t="s">
        <v>434</v>
      </c>
      <c r="O344" s="2" t="s">
        <v>51</v>
      </c>
      <c r="P344" s="2" t="s">
        <v>51</v>
      </c>
      <c r="Q344" s="2" t="s">
        <v>425</v>
      </c>
      <c r="R344" s="2" t="s">
        <v>63</v>
      </c>
      <c r="S344" s="2" t="s">
        <v>63</v>
      </c>
      <c r="T344" s="2" t="s">
        <v>62</v>
      </c>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2" t="s">
        <v>51</v>
      </c>
      <c r="AS344" s="2" t="s">
        <v>51</v>
      </c>
      <c r="AT344" s="3"/>
      <c r="AU344" s="2" t="s">
        <v>435</v>
      </c>
      <c r="AV344" s="3">
        <v>80</v>
      </c>
    </row>
    <row r="345" spans="1:48" ht="30" customHeight="1">
      <c r="A345" s="16" t="s">
        <v>426</v>
      </c>
      <c r="B345" s="16" t="s">
        <v>436</v>
      </c>
      <c r="C345" s="16" t="s">
        <v>428</v>
      </c>
      <c r="D345" s="17">
        <v>-171</v>
      </c>
      <c r="E345" s="18">
        <f>TRUNC(단가대비표!O10,0)</f>
        <v>4100</v>
      </c>
      <c r="F345" s="18">
        <f>TRUNC(E345*D345, 0)</f>
        <v>-701100</v>
      </c>
      <c r="G345" s="18">
        <f>TRUNC(단가대비표!P10,0)</f>
        <v>0</v>
      </c>
      <c r="H345" s="18">
        <f>TRUNC(G345*D345, 0)</f>
        <v>0</v>
      </c>
      <c r="I345" s="18">
        <f>TRUNC(단가대비표!V10,0)</f>
        <v>0</v>
      </c>
      <c r="J345" s="18">
        <f>TRUNC(I345*D345, 0)</f>
        <v>0</v>
      </c>
      <c r="K345" s="18">
        <f t="shared" si="25"/>
        <v>4100</v>
      </c>
      <c r="L345" s="18">
        <f t="shared" si="25"/>
        <v>-701100</v>
      </c>
      <c r="M345" s="16" t="s">
        <v>437</v>
      </c>
      <c r="N345" s="2" t="s">
        <v>438</v>
      </c>
      <c r="O345" s="2" t="s">
        <v>51</v>
      </c>
      <c r="P345" s="2" t="s">
        <v>51</v>
      </c>
      <c r="Q345" s="2" t="s">
        <v>425</v>
      </c>
      <c r="R345" s="2" t="s">
        <v>63</v>
      </c>
      <c r="S345" s="2" t="s">
        <v>63</v>
      </c>
      <c r="T345" s="2" t="s">
        <v>62</v>
      </c>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2" t="s">
        <v>51</v>
      </c>
      <c r="AS345" s="2" t="s">
        <v>51</v>
      </c>
      <c r="AT345" s="3"/>
      <c r="AU345" s="2" t="s">
        <v>439</v>
      </c>
      <c r="AV345" s="3">
        <v>81</v>
      </c>
    </row>
    <row r="346" spans="1:48" ht="30" customHeight="1">
      <c r="A346" s="17"/>
      <c r="B346" s="17"/>
      <c r="C346" s="17"/>
      <c r="D346" s="17"/>
      <c r="E346" s="18"/>
      <c r="F346" s="18"/>
      <c r="G346" s="18"/>
      <c r="H346" s="18"/>
      <c r="I346" s="18"/>
      <c r="J346" s="18"/>
      <c r="K346" s="18"/>
      <c r="L346" s="18"/>
      <c r="M346" s="17"/>
      <c r="Q346" s="1" t="s">
        <v>425</v>
      </c>
    </row>
    <row r="347" spans="1:48" ht="30" customHeight="1">
      <c r="A347" s="17"/>
      <c r="B347" s="17"/>
      <c r="C347" s="17"/>
      <c r="D347" s="17"/>
      <c r="E347" s="18"/>
      <c r="F347" s="18"/>
      <c r="G347" s="18"/>
      <c r="H347" s="18"/>
      <c r="I347" s="18"/>
      <c r="J347" s="18"/>
      <c r="K347" s="18"/>
      <c r="L347" s="18"/>
      <c r="M347" s="17"/>
      <c r="Q347" s="1" t="s">
        <v>425</v>
      </c>
    </row>
    <row r="348" spans="1:48" ht="30" customHeight="1">
      <c r="A348" s="17"/>
      <c r="B348" s="17"/>
      <c r="C348" s="17"/>
      <c r="D348" s="17"/>
      <c r="E348" s="18"/>
      <c r="F348" s="18"/>
      <c r="G348" s="18"/>
      <c r="H348" s="18"/>
      <c r="I348" s="18"/>
      <c r="J348" s="18"/>
      <c r="K348" s="18"/>
      <c r="L348" s="18"/>
      <c r="M348" s="17"/>
      <c r="Q348" s="1" t="s">
        <v>425</v>
      </c>
    </row>
    <row r="349" spans="1:48" ht="30" customHeight="1">
      <c r="A349" s="17"/>
      <c r="B349" s="17"/>
      <c r="C349" s="17"/>
      <c r="D349" s="17"/>
      <c r="E349" s="18"/>
      <c r="F349" s="18"/>
      <c r="G349" s="18"/>
      <c r="H349" s="18"/>
      <c r="I349" s="18"/>
      <c r="J349" s="18"/>
      <c r="K349" s="18"/>
      <c r="L349" s="18"/>
      <c r="M349" s="17"/>
      <c r="Q349" s="1" t="s">
        <v>425</v>
      </c>
    </row>
    <row r="350" spans="1:48" ht="30" customHeight="1">
      <c r="A350" s="17"/>
      <c r="B350" s="17"/>
      <c r="C350" s="17"/>
      <c r="D350" s="17"/>
      <c r="E350" s="18"/>
      <c r="F350" s="18"/>
      <c r="G350" s="18"/>
      <c r="H350" s="18"/>
      <c r="I350" s="18"/>
      <c r="J350" s="18"/>
      <c r="K350" s="18"/>
      <c r="L350" s="18"/>
      <c r="M350" s="17"/>
      <c r="Q350" s="1" t="s">
        <v>425</v>
      </c>
    </row>
    <row r="351" spans="1:48" ht="30" customHeight="1">
      <c r="A351" s="17"/>
      <c r="B351" s="17"/>
      <c r="C351" s="17"/>
      <c r="D351" s="17"/>
      <c r="E351" s="18"/>
      <c r="F351" s="18"/>
      <c r="G351" s="18"/>
      <c r="H351" s="18"/>
      <c r="I351" s="18"/>
      <c r="J351" s="18"/>
      <c r="K351" s="18"/>
      <c r="L351" s="18"/>
      <c r="M351" s="17"/>
      <c r="Q351" s="1" t="s">
        <v>425</v>
      </c>
    </row>
    <row r="352" spans="1:48" ht="30" customHeight="1">
      <c r="A352" s="17"/>
      <c r="B352" s="17"/>
      <c r="C352" s="17"/>
      <c r="D352" s="17"/>
      <c r="E352" s="18"/>
      <c r="F352" s="18"/>
      <c r="G352" s="18"/>
      <c r="H352" s="18"/>
      <c r="I352" s="18"/>
      <c r="J352" s="18"/>
      <c r="K352" s="18"/>
      <c r="L352" s="18"/>
      <c r="M352" s="17"/>
      <c r="Q352" s="1" t="s">
        <v>425</v>
      </c>
    </row>
    <row r="353" spans="1:48" ht="30" customHeight="1">
      <c r="A353" s="17"/>
      <c r="B353" s="17"/>
      <c r="C353" s="17"/>
      <c r="D353" s="17"/>
      <c r="E353" s="18"/>
      <c r="F353" s="18"/>
      <c r="G353" s="18"/>
      <c r="H353" s="18"/>
      <c r="I353" s="18"/>
      <c r="J353" s="18"/>
      <c r="K353" s="18"/>
      <c r="L353" s="18"/>
      <c r="M353" s="17"/>
      <c r="Q353" s="1" t="s">
        <v>425</v>
      </c>
    </row>
    <row r="354" spans="1:48" ht="30" customHeight="1">
      <c r="A354" s="17"/>
      <c r="B354" s="17"/>
      <c r="C354" s="17"/>
      <c r="D354" s="17"/>
      <c r="E354" s="18"/>
      <c r="F354" s="18"/>
      <c r="G354" s="18"/>
      <c r="H354" s="18"/>
      <c r="I354" s="18"/>
      <c r="J354" s="18"/>
      <c r="K354" s="18"/>
      <c r="L354" s="18"/>
      <c r="M354" s="17"/>
      <c r="Q354" s="1" t="s">
        <v>425</v>
      </c>
    </row>
    <row r="355" spans="1:48" ht="30" customHeight="1">
      <c r="A355" s="17"/>
      <c r="B355" s="17"/>
      <c r="C355" s="17"/>
      <c r="D355" s="17"/>
      <c r="E355" s="18"/>
      <c r="F355" s="18"/>
      <c r="G355" s="18"/>
      <c r="H355" s="18"/>
      <c r="I355" s="18"/>
      <c r="J355" s="18"/>
      <c r="K355" s="18"/>
      <c r="L355" s="18"/>
      <c r="M355" s="17"/>
      <c r="Q355" s="1" t="s">
        <v>425</v>
      </c>
    </row>
    <row r="356" spans="1:48" ht="30" customHeight="1">
      <c r="A356" s="17"/>
      <c r="B356" s="17"/>
      <c r="C356" s="17"/>
      <c r="D356" s="17"/>
      <c r="E356" s="18"/>
      <c r="F356" s="18"/>
      <c r="G356" s="18"/>
      <c r="H356" s="18"/>
      <c r="I356" s="18"/>
      <c r="J356" s="18"/>
      <c r="K356" s="18"/>
      <c r="L356" s="18"/>
      <c r="M356" s="17"/>
      <c r="Q356" s="1" t="s">
        <v>425</v>
      </c>
    </row>
    <row r="357" spans="1:48" ht="30" customHeight="1">
      <c r="A357" s="17"/>
      <c r="B357" s="17"/>
      <c r="C357" s="17"/>
      <c r="D357" s="17"/>
      <c r="E357" s="18"/>
      <c r="F357" s="18"/>
      <c r="G357" s="18"/>
      <c r="H357" s="18"/>
      <c r="I357" s="18"/>
      <c r="J357" s="18"/>
      <c r="K357" s="18"/>
      <c r="L357" s="18"/>
      <c r="M357" s="17"/>
      <c r="Q357" s="1" t="s">
        <v>425</v>
      </c>
    </row>
    <row r="358" spans="1:48" ht="30" customHeight="1">
      <c r="A358" s="17"/>
      <c r="B358" s="17"/>
      <c r="C358" s="17"/>
      <c r="D358" s="17"/>
      <c r="E358" s="18"/>
      <c r="F358" s="18"/>
      <c r="G358" s="18"/>
      <c r="H358" s="18"/>
      <c r="I358" s="18"/>
      <c r="J358" s="18"/>
      <c r="K358" s="18"/>
      <c r="L358" s="18"/>
      <c r="M358" s="17"/>
      <c r="Q358" s="1" t="s">
        <v>425</v>
      </c>
    </row>
    <row r="359" spans="1:48" ht="30" customHeight="1">
      <c r="A359" s="17"/>
      <c r="B359" s="17"/>
      <c r="C359" s="17"/>
      <c r="D359" s="17"/>
      <c r="E359" s="18"/>
      <c r="F359" s="18"/>
      <c r="G359" s="18"/>
      <c r="H359" s="18"/>
      <c r="I359" s="18"/>
      <c r="J359" s="18"/>
      <c r="K359" s="18"/>
      <c r="L359" s="18"/>
      <c r="M359" s="17"/>
      <c r="Q359" s="1" t="s">
        <v>425</v>
      </c>
    </row>
    <row r="360" spans="1:48" ht="30" customHeight="1">
      <c r="A360" s="17"/>
      <c r="B360" s="17"/>
      <c r="C360" s="17"/>
      <c r="D360" s="17"/>
      <c r="E360" s="18"/>
      <c r="F360" s="18"/>
      <c r="G360" s="18"/>
      <c r="H360" s="18"/>
      <c r="I360" s="18"/>
      <c r="J360" s="18"/>
      <c r="K360" s="18"/>
      <c r="L360" s="18"/>
      <c r="M360" s="17"/>
      <c r="Q360" s="1" t="s">
        <v>425</v>
      </c>
    </row>
    <row r="361" spans="1:48" ht="30" customHeight="1">
      <c r="A361" s="17"/>
      <c r="B361" s="17"/>
      <c r="C361" s="17"/>
      <c r="D361" s="17"/>
      <c r="E361" s="18"/>
      <c r="F361" s="18"/>
      <c r="G361" s="18"/>
      <c r="H361" s="18"/>
      <c r="I361" s="18"/>
      <c r="J361" s="18"/>
      <c r="K361" s="18"/>
      <c r="L361" s="18"/>
      <c r="M361" s="17"/>
      <c r="Q361" s="1" t="s">
        <v>425</v>
      </c>
    </row>
    <row r="362" spans="1:48" ht="30" customHeight="1">
      <c r="A362" s="17"/>
      <c r="B362" s="17"/>
      <c r="C362" s="17"/>
      <c r="D362" s="17"/>
      <c r="E362" s="18"/>
      <c r="F362" s="18"/>
      <c r="G362" s="18"/>
      <c r="H362" s="18"/>
      <c r="I362" s="18"/>
      <c r="J362" s="18"/>
      <c r="K362" s="18"/>
      <c r="L362" s="18"/>
      <c r="M362" s="17"/>
      <c r="Q362" s="1" t="s">
        <v>425</v>
      </c>
    </row>
    <row r="363" spans="1:48" ht="30" customHeight="1">
      <c r="A363" s="17"/>
      <c r="B363" s="17"/>
      <c r="C363" s="17"/>
      <c r="D363" s="17"/>
      <c r="E363" s="18"/>
      <c r="F363" s="18"/>
      <c r="G363" s="18"/>
      <c r="H363" s="18"/>
      <c r="I363" s="18"/>
      <c r="J363" s="18"/>
      <c r="K363" s="18"/>
      <c r="L363" s="18"/>
      <c r="M363" s="17"/>
      <c r="Q363" s="1" t="s">
        <v>425</v>
      </c>
    </row>
    <row r="364" spans="1:48" ht="30" customHeight="1">
      <c r="A364" s="17"/>
      <c r="B364" s="17"/>
      <c r="C364" s="17"/>
      <c r="D364" s="17"/>
      <c r="E364" s="18"/>
      <c r="F364" s="18"/>
      <c r="G364" s="18"/>
      <c r="H364" s="18"/>
      <c r="I364" s="18"/>
      <c r="J364" s="18"/>
      <c r="K364" s="18"/>
      <c r="L364" s="18"/>
      <c r="M364" s="17"/>
      <c r="Q364" s="1" t="s">
        <v>425</v>
      </c>
    </row>
    <row r="365" spans="1:48" ht="30" customHeight="1">
      <c r="A365" s="17"/>
      <c r="B365" s="17"/>
      <c r="C365" s="17"/>
      <c r="D365" s="17"/>
      <c r="E365" s="18"/>
      <c r="F365" s="18"/>
      <c r="G365" s="18"/>
      <c r="H365" s="18"/>
      <c r="I365" s="18"/>
      <c r="J365" s="18"/>
      <c r="K365" s="18"/>
      <c r="L365" s="18"/>
      <c r="M365" s="17"/>
      <c r="Q365" s="1" t="s">
        <v>425</v>
      </c>
    </row>
    <row r="366" spans="1:48" ht="30" customHeight="1">
      <c r="A366" s="17"/>
      <c r="B366" s="17"/>
      <c r="C366" s="17"/>
      <c r="D366" s="17"/>
      <c r="E366" s="18"/>
      <c r="F366" s="18"/>
      <c r="G366" s="18"/>
      <c r="H366" s="18"/>
      <c r="I366" s="18"/>
      <c r="J366" s="18"/>
      <c r="K366" s="18"/>
      <c r="L366" s="18"/>
      <c r="M366" s="17"/>
      <c r="Q366" s="1" t="s">
        <v>425</v>
      </c>
    </row>
    <row r="367" spans="1:48" ht="30" customHeight="1">
      <c r="A367" s="16" t="s">
        <v>75</v>
      </c>
      <c r="B367" s="17"/>
      <c r="C367" s="17"/>
      <c r="D367" s="17"/>
      <c r="E367" s="18"/>
      <c r="F367" s="18">
        <f>SUMIF(Q343:Q366,"010301",F343:F366)</f>
        <v>-1112985</v>
      </c>
      <c r="G367" s="18"/>
      <c r="H367" s="18">
        <f>SUMIF(Q343:Q366,"010301",H343:H366)</f>
        <v>0</v>
      </c>
      <c r="I367" s="18"/>
      <c r="J367" s="18">
        <f>SUMIF(Q343:Q366,"010301",J343:J366)</f>
        <v>0</v>
      </c>
      <c r="K367" s="18"/>
      <c r="L367" s="18">
        <f>SUMIF(Q343:Q366,"010301",L343:L366)</f>
        <v>-1112985</v>
      </c>
      <c r="M367" s="17"/>
      <c r="N367" t="s">
        <v>76</v>
      </c>
    </row>
    <row r="368" spans="1:48" ht="30" customHeight="1">
      <c r="A368" s="16" t="s">
        <v>442</v>
      </c>
      <c r="B368" s="16" t="s">
        <v>51</v>
      </c>
      <c r="C368" s="17"/>
      <c r="D368" s="17"/>
      <c r="E368" s="18"/>
      <c r="F368" s="18"/>
      <c r="G368" s="18"/>
      <c r="H368" s="18"/>
      <c r="I368" s="18"/>
      <c r="J368" s="18"/>
      <c r="K368" s="18"/>
      <c r="L368" s="18"/>
      <c r="M368" s="17"/>
      <c r="N368" s="3"/>
      <c r="O368" s="3"/>
      <c r="P368" s="3"/>
      <c r="Q368" s="2" t="s">
        <v>443</v>
      </c>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row>
    <row r="369" spans="1:48" ht="30" customHeight="1">
      <c r="A369" s="16" t="s">
        <v>57</v>
      </c>
      <c r="B369" s="16" t="s">
        <v>58</v>
      </c>
      <c r="C369" s="16" t="s">
        <v>59</v>
      </c>
      <c r="D369" s="17">
        <v>1</v>
      </c>
      <c r="E369" s="18">
        <f>TRUNC(일위대가목록!E4,0)</f>
        <v>44127</v>
      </c>
      <c r="F369" s="18">
        <f>TRUNC(E369*D369, 0)</f>
        <v>44127</v>
      </c>
      <c r="G369" s="18">
        <f>TRUNC(일위대가목록!F4,0)</f>
        <v>94574</v>
      </c>
      <c r="H369" s="18">
        <f>TRUNC(G369*D369, 0)</f>
        <v>94574</v>
      </c>
      <c r="I369" s="18">
        <f>TRUNC(일위대가목록!G4,0)</f>
        <v>0</v>
      </c>
      <c r="J369" s="18">
        <f>TRUNC(I369*D369, 0)</f>
        <v>0</v>
      </c>
      <c r="K369" s="18">
        <f t="shared" ref="K369:L371" si="26">TRUNC(E369+G369+I369, 0)</f>
        <v>138701</v>
      </c>
      <c r="L369" s="18">
        <f t="shared" si="26"/>
        <v>138701</v>
      </c>
      <c r="M369" s="16" t="s">
        <v>60</v>
      </c>
      <c r="N369" s="2" t="s">
        <v>61</v>
      </c>
      <c r="O369" s="2" t="s">
        <v>51</v>
      </c>
      <c r="P369" s="2" t="s">
        <v>51</v>
      </c>
      <c r="Q369" s="2" t="s">
        <v>443</v>
      </c>
      <c r="R369" s="2" t="s">
        <v>62</v>
      </c>
      <c r="S369" s="2" t="s">
        <v>63</v>
      </c>
      <c r="T369" s="2" t="s">
        <v>63</v>
      </c>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2" t="s">
        <v>51</v>
      </c>
      <c r="AS369" s="2" t="s">
        <v>51</v>
      </c>
      <c r="AT369" s="3"/>
      <c r="AU369" s="2" t="s">
        <v>444</v>
      </c>
      <c r="AV369" s="3">
        <v>86</v>
      </c>
    </row>
    <row r="370" spans="1:48" ht="30" customHeight="1">
      <c r="A370" s="16" t="s">
        <v>65</v>
      </c>
      <c r="B370" s="16" t="s">
        <v>66</v>
      </c>
      <c r="C370" s="16" t="s">
        <v>67</v>
      </c>
      <c r="D370" s="17">
        <v>554</v>
      </c>
      <c r="E370" s="18">
        <f>TRUNC(일위대가목록!E5,0)</f>
        <v>0</v>
      </c>
      <c r="F370" s="18">
        <f>TRUNC(E370*D370, 0)</f>
        <v>0</v>
      </c>
      <c r="G370" s="18">
        <f>TRUNC(일위대가목록!F5,0)</f>
        <v>2581</v>
      </c>
      <c r="H370" s="18">
        <f>TRUNC(G370*D370, 0)</f>
        <v>1429874</v>
      </c>
      <c r="I370" s="18">
        <f>TRUNC(일위대가목록!G5,0)</f>
        <v>0</v>
      </c>
      <c r="J370" s="18">
        <f>TRUNC(I370*D370, 0)</f>
        <v>0</v>
      </c>
      <c r="K370" s="18">
        <f t="shared" si="26"/>
        <v>2581</v>
      </c>
      <c r="L370" s="18">
        <f t="shared" si="26"/>
        <v>1429874</v>
      </c>
      <c r="M370" s="16" t="s">
        <v>68</v>
      </c>
      <c r="N370" s="2" t="s">
        <v>69</v>
      </c>
      <c r="O370" s="2" t="s">
        <v>51</v>
      </c>
      <c r="P370" s="2" t="s">
        <v>51</v>
      </c>
      <c r="Q370" s="2" t="s">
        <v>443</v>
      </c>
      <c r="R370" s="2" t="s">
        <v>62</v>
      </c>
      <c r="S370" s="2" t="s">
        <v>63</v>
      </c>
      <c r="T370" s="2" t="s">
        <v>63</v>
      </c>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2" t="s">
        <v>51</v>
      </c>
      <c r="AS370" s="2" t="s">
        <v>51</v>
      </c>
      <c r="AT370" s="3"/>
      <c r="AU370" s="2" t="s">
        <v>445</v>
      </c>
      <c r="AV370" s="3">
        <v>87</v>
      </c>
    </row>
    <row r="371" spans="1:48" ht="30" customHeight="1">
      <c r="A371" s="16" t="s">
        <v>71</v>
      </c>
      <c r="B371" s="16" t="s">
        <v>51</v>
      </c>
      <c r="C371" s="16" t="s">
        <v>67</v>
      </c>
      <c r="D371" s="17">
        <v>554</v>
      </c>
      <c r="E371" s="18">
        <f>TRUNC(일위대가목록!E6,0)</f>
        <v>0</v>
      </c>
      <c r="F371" s="18">
        <f>TRUNC(E371*D371, 0)</f>
        <v>0</v>
      </c>
      <c r="G371" s="18">
        <f>TRUNC(일위대가목록!F6,0)</f>
        <v>3441</v>
      </c>
      <c r="H371" s="18">
        <f>TRUNC(G371*D371, 0)</f>
        <v>1906314</v>
      </c>
      <c r="I371" s="18">
        <f>TRUNC(일위대가목록!G6,0)</f>
        <v>0</v>
      </c>
      <c r="J371" s="18">
        <f>TRUNC(I371*D371, 0)</f>
        <v>0</v>
      </c>
      <c r="K371" s="18">
        <f t="shared" si="26"/>
        <v>3441</v>
      </c>
      <c r="L371" s="18">
        <f t="shared" si="26"/>
        <v>1906314</v>
      </c>
      <c r="M371" s="16" t="s">
        <v>72</v>
      </c>
      <c r="N371" s="2" t="s">
        <v>73</v>
      </c>
      <c r="O371" s="2" t="s">
        <v>51</v>
      </c>
      <c r="P371" s="2" t="s">
        <v>51</v>
      </c>
      <c r="Q371" s="2" t="s">
        <v>443</v>
      </c>
      <c r="R371" s="2" t="s">
        <v>62</v>
      </c>
      <c r="S371" s="2" t="s">
        <v>63</v>
      </c>
      <c r="T371" s="2" t="s">
        <v>63</v>
      </c>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2" t="s">
        <v>51</v>
      </c>
      <c r="AS371" s="2" t="s">
        <v>51</v>
      </c>
      <c r="AT371" s="3"/>
      <c r="AU371" s="2" t="s">
        <v>446</v>
      </c>
      <c r="AV371" s="3">
        <v>88</v>
      </c>
    </row>
    <row r="372" spans="1:48" ht="30" customHeight="1">
      <c r="A372" s="17"/>
      <c r="B372" s="17"/>
      <c r="C372" s="17"/>
      <c r="D372" s="17"/>
      <c r="E372" s="18"/>
      <c r="F372" s="18"/>
      <c r="G372" s="18"/>
      <c r="H372" s="18"/>
      <c r="I372" s="18"/>
      <c r="J372" s="18"/>
      <c r="K372" s="18"/>
      <c r="L372" s="18"/>
      <c r="M372" s="17"/>
      <c r="Q372" s="1" t="s">
        <v>443</v>
      </c>
    </row>
    <row r="373" spans="1:48" ht="30" customHeight="1">
      <c r="A373" s="17"/>
      <c r="B373" s="17"/>
      <c r="C373" s="17"/>
      <c r="D373" s="17"/>
      <c r="E373" s="18"/>
      <c r="F373" s="18"/>
      <c r="G373" s="18"/>
      <c r="H373" s="18"/>
      <c r="I373" s="18"/>
      <c r="J373" s="18"/>
      <c r="K373" s="18"/>
      <c r="L373" s="18"/>
      <c r="M373" s="17"/>
      <c r="Q373" s="1" t="s">
        <v>443</v>
      </c>
    </row>
    <row r="374" spans="1:48" ht="30" customHeight="1">
      <c r="A374" s="17"/>
      <c r="B374" s="17"/>
      <c r="C374" s="17"/>
      <c r="D374" s="17"/>
      <c r="E374" s="18"/>
      <c r="F374" s="18"/>
      <c r="G374" s="18"/>
      <c r="H374" s="18"/>
      <c r="I374" s="18"/>
      <c r="J374" s="18"/>
      <c r="K374" s="18"/>
      <c r="L374" s="18"/>
      <c r="M374" s="17"/>
      <c r="Q374" s="1" t="s">
        <v>443</v>
      </c>
    </row>
    <row r="375" spans="1:48" ht="30" customHeight="1">
      <c r="A375" s="17"/>
      <c r="B375" s="17"/>
      <c r="C375" s="17"/>
      <c r="D375" s="17"/>
      <c r="E375" s="18"/>
      <c r="F375" s="18"/>
      <c r="G375" s="18"/>
      <c r="H375" s="18"/>
      <c r="I375" s="18"/>
      <c r="J375" s="18"/>
      <c r="K375" s="18"/>
      <c r="L375" s="18"/>
      <c r="M375" s="17"/>
      <c r="Q375" s="1" t="s">
        <v>443</v>
      </c>
    </row>
    <row r="376" spans="1:48" ht="30" customHeight="1">
      <c r="A376" s="17"/>
      <c r="B376" s="17"/>
      <c r="C376" s="17"/>
      <c r="D376" s="17"/>
      <c r="E376" s="18"/>
      <c r="F376" s="18"/>
      <c r="G376" s="18"/>
      <c r="H376" s="18"/>
      <c r="I376" s="18"/>
      <c r="J376" s="18"/>
      <c r="K376" s="18"/>
      <c r="L376" s="18"/>
      <c r="M376" s="17"/>
      <c r="Q376" s="1" t="s">
        <v>443</v>
      </c>
    </row>
    <row r="377" spans="1:48" ht="30" customHeight="1">
      <c r="A377" s="17"/>
      <c r="B377" s="17"/>
      <c r="C377" s="17"/>
      <c r="D377" s="17"/>
      <c r="E377" s="18"/>
      <c r="F377" s="18"/>
      <c r="G377" s="18"/>
      <c r="H377" s="18"/>
      <c r="I377" s="18"/>
      <c r="J377" s="18"/>
      <c r="K377" s="18"/>
      <c r="L377" s="18"/>
      <c r="M377" s="17"/>
      <c r="Q377" s="1" t="s">
        <v>443</v>
      </c>
    </row>
    <row r="378" spans="1:48" ht="30" customHeight="1">
      <c r="A378" s="17"/>
      <c r="B378" s="17"/>
      <c r="C378" s="17"/>
      <c r="D378" s="17"/>
      <c r="E378" s="18"/>
      <c r="F378" s="18"/>
      <c r="G378" s="18"/>
      <c r="H378" s="18"/>
      <c r="I378" s="18"/>
      <c r="J378" s="18"/>
      <c r="K378" s="18"/>
      <c r="L378" s="18"/>
      <c r="M378" s="17"/>
      <c r="Q378" s="1" t="s">
        <v>443</v>
      </c>
    </row>
    <row r="379" spans="1:48" ht="30" customHeight="1">
      <c r="A379" s="17"/>
      <c r="B379" s="17"/>
      <c r="C379" s="17"/>
      <c r="D379" s="17"/>
      <c r="E379" s="18"/>
      <c r="F379" s="18"/>
      <c r="G379" s="18"/>
      <c r="H379" s="18"/>
      <c r="I379" s="18"/>
      <c r="J379" s="18"/>
      <c r="K379" s="18"/>
      <c r="L379" s="18"/>
      <c r="M379" s="17"/>
      <c r="Q379" s="1" t="s">
        <v>443</v>
      </c>
    </row>
    <row r="380" spans="1:48" ht="30" customHeight="1">
      <c r="A380" s="17"/>
      <c r="B380" s="17"/>
      <c r="C380" s="17"/>
      <c r="D380" s="17"/>
      <c r="E380" s="18"/>
      <c r="F380" s="18"/>
      <c r="G380" s="18"/>
      <c r="H380" s="18"/>
      <c r="I380" s="18"/>
      <c r="J380" s="18"/>
      <c r="K380" s="18"/>
      <c r="L380" s="18"/>
      <c r="M380" s="17"/>
      <c r="Q380" s="1" t="s">
        <v>443</v>
      </c>
    </row>
    <row r="381" spans="1:48" ht="30" customHeight="1">
      <c r="A381" s="17"/>
      <c r="B381" s="17"/>
      <c r="C381" s="17"/>
      <c r="D381" s="17"/>
      <c r="E381" s="18"/>
      <c r="F381" s="18"/>
      <c r="G381" s="18"/>
      <c r="H381" s="18"/>
      <c r="I381" s="18"/>
      <c r="J381" s="18"/>
      <c r="K381" s="18"/>
      <c r="L381" s="18"/>
      <c r="M381" s="17"/>
      <c r="Q381" s="1" t="s">
        <v>443</v>
      </c>
    </row>
    <row r="382" spans="1:48" ht="30" customHeight="1">
      <c r="A382" s="17"/>
      <c r="B382" s="17"/>
      <c r="C382" s="17"/>
      <c r="D382" s="17"/>
      <c r="E382" s="18"/>
      <c r="F382" s="18"/>
      <c r="G382" s="18"/>
      <c r="H382" s="18"/>
      <c r="I382" s="18"/>
      <c r="J382" s="18"/>
      <c r="K382" s="18"/>
      <c r="L382" s="18"/>
      <c r="M382" s="17"/>
      <c r="Q382" s="1" t="s">
        <v>443</v>
      </c>
    </row>
    <row r="383" spans="1:48" ht="30" customHeight="1">
      <c r="A383" s="17"/>
      <c r="B383" s="17"/>
      <c r="C383" s="17"/>
      <c r="D383" s="17"/>
      <c r="E383" s="18"/>
      <c r="F383" s="18"/>
      <c r="G383" s="18"/>
      <c r="H383" s="18"/>
      <c r="I383" s="18"/>
      <c r="J383" s="18"/>
      <c r="K383" s="18"/>
      <c r="L383" s="18"/>
      <c r="M383" s="17"/>
      <c r="Q383" s="1" t="s">
        <v>443</v>
      </c>
    </row>
    <row r="384" spans="1:48" ht="30" customHeight="1">
      <c r="A384" s="17"/>
      <c r="B384" s="17"/>
      <c r="C384" s="17"/>
      <c r="D384" s="17"/>
      <c r="E384" s="18"/>
      <c r="F384" s="18"/>
      <c r="G384" s="18"/>
      <c r="H384" s="18"/>
      <c r="I384" s="18"/>
      <c r="J384" s="18"/>
      <c r="K384" s="18"/>
      <c r="L384" s="18"/>
      <c r="M384" s="17"/>
      <c r="Q384" s="1" t="s">
        <v>443</v>
      </c>
    </row>
    <row r="385" spans="1:48" ht="30" customHeight="1">
      <c r="A385" s="17"/>
      <c r="B385" s="17"/>
      <c r="C385" s="17"/>
      <c r="D385" s="17"/>
      <c r="E385" s="18"/>
      <c r="F385" s="18"/>
      <c r="G385" s="18"/>
      <c r="H385" s="18"/>
      <c r="I385" s="18"/>
      <c r="J385" s="18"/>
      <c r="K385" s="18"/>
      <c r="L385" s="18"/>
      <c r="M385" s="17"/>
      <c r="Q385" s="1" t="s">
        <v>443</v>
      </c>
    </row>
    <row r="386" spans="1:48" ht="30" customHeight="1">
      <c r="A386" s="17"/>
      <c r="B386" s="17"/>
      <c r="C386" s="17"/>
      <c r="D386" s="17"/>
      <c r="E386" s="18"/>
      <c r="F386" s="18"/>
      <c r="G386" s="18"/>
      <c r="H386" s="18"/>
      <c r="I386" s="18"/>
      <c r="J386" s="18"/>
      <c r="K386" s="18"/>
      <c r="L386" s="18"/>
      <c r="M386" s="17"/>
      <c r="Q386" s="1" t="s">
        <v>443</v>
      </c>
    </row>
    <row r="387" spans="1:48" ht="30" customHeight="1">
      <c r="A387" s="17"/>
      <c r="B387" s="17"/>
      <c r="C387" s="17"/>
      <c r="D387" s="17"/>
      <c r="E387" s="18"/>
      <c r="F387" s="18"/>
      <c r="G387" s="18"/>
      <c r="H387" s="18"/>
      <c r="I387" s="18"/>
      <c r="J387" s="18"/>
      <c r="K387" s="18"/>
      <c r="L387" s="18"/>
      <c r="M387" s="17"/>
      <c r="Q387" s="1" t="s">
        <v>443</v>
      </c>
    </row>
    <row r="388" spans="1:48" ht="30" customHeight="1">
      <c r="A388" s="17"/>
      <c r="B388" s="17"/>
      <c r="C388" s="17"/>
      <c r="D388" s="17"/>
      <c r="E388" s="18"/>
      <c r="F388" s="18"/>
      <c r="G388" s="18"/>
      <c r="H388" s="18"/>
      <c r="I388" s="18"/>
      <c r="J388" s="18"/>
      <c r="K388" s="18"/>
      <c r="L388" s="18"/>
      <c r="M388" s="17"/>
      <c r="Q388" s="1" t="s">
        <v>443</v>
      </c>
    </row>
    <row r="389" spans="1:48" ht="30" customHeight="1">
      <c r="A389" s="17"/>
      <c r="B389" s="17"/>
      <c r="C389" s="17"/>
      <c r="D389" s="17"/>
      <c r="E389" s="18"/>
      <c r="F389" s="18"/>
      <c r="G389" s="18"/>
      <c r="H389" s="18"/>
      <c r="I389" s="18"/>
      <c r="J389" s="18"/>
      <c r="K389" s="18"/>
      <c r="L389" s="18"/>
      <c r="M389" s="17"/>
      <c r="Q389" s="1" t="s">
        <v>443</v>
      </c>
    </row>
    <row r="390" spans="1:48" ht="30" customHeight="1">
      <c r="A390" s="17"/>
      <c r="B390" s="17"/>
      <c r="C390" s="17"/>
      <c r="D390" s="17"/>
      <c r="E390" s="18"/>
      <c r="F390" s="18"/>
      <c r="G390" s="18"/>
      <c r="H390" s="18"/>
      <c r="I390" s="18"/>
      <c r="J390" s="18"/>
      <c r="K390" s="18"/>
      <c r="L390" s="18"/>
      <c r="M390" s="17"/>
      <c r="Q390" s="1" t="s">
        <v>443</v>
      </c>
    </row>
    <row r="391" spans="1:48" ht="30" customHeight="1">
      <c r="A391" s="17"/>
      <c r="B391" s="17"/>
      <c r="C391" s="17"/>
      <c r="D391" s="17"/>
      <c r="E391" s="18"/>
      <c r="F391" s="18"/>
      <c r="G391" s="18"/>
      <c r="H391" s="18"/>
      <c r="I391" s="18"/>
      <c r="J391" s="18"/>
      <c r="K391" s="18"/>
      <c r="L391" s="18"/>
      <c r="M391" s="17"/>
      <c r="Q391" s="1" t="s">
        <v>443</v>
      </c>
    </row>
    <row r="392" spans="1:48" ht="30" customHeight="1">
      <c r="A392" s="17"/>
      <c r="B392" s="17"/>
      <c r="C392" s="17"/>
      <c r="D392" s="17"/>
      <c r="E392" s="18"/>
      <c r="F392" s="18"/>
      <c r="G392" s="18"/>
      <c r="H392" s="18"/>
      <c r="I392" s="18"/>
      <c r="J392" s="18"/>
      <c r="K392" s="18"/>
      <c r="L392" s="18"/>
      <c r="M392" s="17"/>
      <c r="Q392" s="1" t="s">
        <v>443</v>
      </c>
    </row>
    <row r="393" spans="1:48" ht="30" customHeight="1">
      <c r="A393" s="16" t="s">
        <v>75</v>
      </c>
      <c r="B393" s="17"/>
      <c r="C393" s="17"/>
      <c r="D393" s="17"/>
      <c r="E393" s="18"/>
      <c r="F393" s="18">
        <f>SUMIF(Q369:Q392,"010401",F369:F392)</f>
        <v>44127</v>
      </c>
      <c r="G393" s="18"/>
      <c r="H393" s="18">
        <f>SUMIF(Q369:Q392,"010401",H369:H392)</f>
        <v>3430762</v>
      </c>
      <c r="I393" s="18"/>
      <c r="J393" s="18">
        <f>SUMIF(Q369:Q392,"010401",J369:J392)</f>
        <v>0</v>
      </c>
      <c r="K393" s="18"/>
      <c r="L393" s="18">
        <f>SUMIF(Q369:Q392,"010401",L369:L392)</f>
        <v>3474889</v>
      </c>
      <c r="M393" s="17"/>
      <c r="N393" t="s">
        <v>76</v>
      </c>
    </row>
    <row r="394" spans="1:48" ht="30" customHeight="1">
      <c r="A394" s="16" t="s">
        <v>447</v>
      </c>
      <c r="B394" s="16" t="s">
        <v>51</v>
      </c>
      <c r="C394" s="17"/>
      <c r="D394" s="17"/>
      <c r="E394" s="18"/>
      <c r="F394" s="18"/>
      <c r="G394" s="18"/>
      <c r="H394" s="18"/>
      <c r="I394" s="18"/>
      <c r="J394" s="18"/>
      <c r="K394" s="18"/>
      <c r="L394" s="18"/>
      <c r="M394" s="17"/>
      <c r="N394" s="3"/>
      <c r="O394" s="3"/>
      <c r="P394" s="3"/>
      <c r="Q394" s="2" t="s">
        <v>448</v>
      </c>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row>
    <row r="395" spans="1:48" ht="30" customHeight="1">
      <c r="A395" s="16" t="s">
        <v>86</v>
      </c>
      <c r="B395" s="16" t="s">
        <v>87</v>
      </c>
      <c r="C395" s="16" t="s">
        <v>67</v>
      </c>
      <c r="D395" s="17">
        <v>17</v>
      </c>
      <c r="E395" s="18">
        <f>TRUNC(단가대비표!O26,0)</f>
        <v>65000</v>
      </c>
      <c r="F395" s="18">
        <f>TRUNC(E395*D395, 0)</f>
        <v>1105000</v>
      </c>
      <c r="G395" s="18">
        <f>TRUNC(단가대비표!P26,0)</f>
        <v>0</v>
      </c>
      <c r="H395" s="18">
        <f>TRUNC(G395*D395, 0)</f>
        <v>0</v>
      </c>
      <c r="I395" s="18">
        <f>TRUNC(단가대비표!V26,0)</f>
        <v>0</v>
      </c>
      <c r="J395" s="18">
        <f>TRUNC(I395*D395, 0)</f>
        <v>0</v>
      </c>
      <c r="K395" s="18">
        <f>TRUNC(E395+G395+I395, 0)</f>
        <v>65000</v>
      </c>
      <c r="L395" s="18">
        <f>TRUNC(F395+H395+J395, 0)</f>
        <v>1105000</v>
      </c>
      <c r="M395" s="16" t="s">
        <v>88</v>
      </c>
      <c r="N395" s="2" t="s">
        <v>89</v>
      </c>
      <c r="O395" s="2" t="s">
        <v>51</v>
      </c>
      <c r="P395" s="2" t="s">
        <v>51</v>
      </c>
      <c r="Q395" s="2" t="s">
        <v>448</v>
      </c>
      <c r="R395" s="2" t="s">
        <v>63</v>
      </c>
      <c r="S395" s="2" t="s">
        <v>63</v>
      </c>
      <c r="T395" s="2" t="s">
        <v>62</v>
      </c>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2" t="s">
        <v>51</v>
      </c>
      <c r="AS395" s="2" t="s">
        <v>51</v>
      </c>
      <c r="AT395" s="3"/>
      <c r="AU395" s="2" t="s">
        <v>449</v>
      </c>
      <c r="AV395" s="3">
        <v>90</v>
      </c>
    </row>
    <row r="396" spans="1:48" ht="30" customHeight="1">
      <c r="A396" s="16" t="s">
        <v>91</v>
      </c>
      <c r="B396" s="16" t="s">
        <v>92</v>
      </c>
      <c r="C396" s="16" t="s">
        <v>67</v>
      </c>
      <c r="D396" s="17">
        <v>16</v>
      </c>
      <c r="E396" s="18">
        <f>TRUNC(일위대가목록!E8,0)</f>
        <v>4293</v>
      </c>
      <c r="F396" s="18">
        <f>TRUNC(E396*D396, 0)</f>
        <v>68688</v>
      </c>
      <c r="G396" s="18">
        <f>TRUNC(일위대가목록!F8,0)</f>
        <v>30025</v>
      </c>
      <c r="H396" s="18">
        <f>TRUNC(G396*D396, 0)</f>
        <v>480400</v>
      </c>
      <c r="I396" s="18">
        <f>TRUNC(일위대가목록!G8,0)</f>
        <v>805</v>
      </c>
      <c r="J396" s="18">
        <f>TRUNC(I396*D396, 0)</f>
        <v>12880</v>
      </c>
      <c r="K396" s="18">
        <f>TRUNC(E396+G396+I396, 0)</f>
        <v>35123</v>
      </c>
      <c r="L396" s="18">
        <f>TRUNC(F396+H396+J396, 0)</f>
        <v>561968</v>
      </c>
      <c r="M396" s="16" t="s">
        <v>93</v>
      </c>
      <c r="N396" s="2" t="s">
        <v>94</v>
      </c>
      <c r="O396" s="2" t="s">
        <v>51</v>
      </c>
      <c r="P396" s="2" t="s">
        <v>51</v>
      </c>
      <c r="Q396" s="2" t="s">
        <v>448</v>
      </c>
      <c r="R396" s="2" t="s">
        <v>62</v>
      </c>
      <c r="S396" s="2" t="s">
        <v>63</v>
      </c>
      <c r="T396" s="2" t="s">
        <v>63</v>
      </c>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2" t="s">
        <v>51</v>
      </c>
      <c r="AS396" s="2" t="s">
        <v>51</v>
      </c>
      <c r="AT396" s="3"/>
      <c r="AU396" s="2" t="s">
        <v>450</v>
      </c>
      <c r="AV396" s="3">
        <v>91</v>
      </c>
    </row>
    <row r="397" spans="1:48" ht="30" customHeight="1">
      <c r="A397" s="17"/>
      <c r="B397" s="17"/>
      <c r="C397" s="17"/>
      <c r="D397" s="17"/>
      <c r="E397" s="18"/>
      <c r="F397" s="18"/>
      <c r="G397" s="18"/>
      <c r="H397" s="18"/>
      <c r="I397" s="18"/>
      <c r="J397" s="18"/>
      <c r="K397" s="18"/>
      <c r="L397" s="18"/>
      <c r="M397" s="17"/>
      <c r="Q397" s="1" t="s">
        <v>448</v>
      </c>
    </row>
    <row r="398" spans="1:48" ht="30" customHeight="1">
      <c r="A398" s="17"/>
      <c r="B398" s="17"/>
      <c r="C398" s="17"/>
      <c r="D398" s="17"/>
      <c r="E398" s="18"/>
      <c r="F398" s="18"/>
      <c r="G398" s="18"/>
      <c r="H398" s="18"/>
      <c r="I398" s="18"/>
      <c r="J398" s="18"/>
      <c r="K398" s="18"/>
      <c r="L398" s="18"/>
      <c r="M398" s="17"/>
      <c r="Q398" s="1" t="s">
        <v>448</v>
      </c>
    </row>
    <row r="399" spans="1:48" ht="30" customHeight="1">
      <c r="A399" s="17"/>
      <c r="B399" s="17"/>
      <c r="C399" s="17"/>
      <c r="D399" s="17"/>
      <c r="E399" s="18"/>
      <c r="F399" s="18"/>
      <c r="G399" s="18"/>
      <c r="H399" s="18"/>
      <c r="I399" s="18"/>
      <c r="J399" s="18"/>
      <c r="K399" s="18"/>
      <c r="L399" s="18"/>
      <c r="M399" s="17"/>
      <c r="Q399" s="1" t="s">
        <v>448</v>
      </c>
    </row>
    <row r="400" spans="1:48" ht="30" customHeight="1">
      <c r="A400" s="17"/>
      <c r="B400" s="17"/>
      <c r="C400" s="17"/>
      <c r="D400" s="17"/>
      <c r="E400" s="18"/>
      <c r="F400" s="18"/>
      <c r="G400" s="18"/>
      <c r="H400" s="18"/>
      <c r="I400" s="18"/>
      <c r="J400" s="18"/>
      <c r="K400" s="18"/>
      <c r="L400" s="18"/>
      <c r="M400" s="17"/>
      <c r="Q400" s="1" t="s">
        <v>448</v>
      </c>
    </row>
    <row r="401" spans="1:17" ht="30" customHeight="1">
      <c r="A401" s="17"/>
      <c r="B401" s="17"/>
      <c r="C401" s="17"/>
      <c r="D401" s="17"/>
      <c r="E401" s="18"/>
      <c r="F401" s="18"/>
      <c r="G401" s="18"/>
      <c r="H401" s="18"/>
      <c r="I401" s="18"/>
      <c r="J401" s="18"/>
      <c r="K401" s="18"/>
      <c r="L401" s="18"/>
      <c r="M401" s="17"/>
      <c r="Q401" s="1" t="s">
        <v>448</v>
      </c>
    </row>
    <row r="402" spans="1:17" ht="30" customHeight="1">
      <c r="A402" s="17"/>
      <c r="B402" s="17"/>
      <c r="C402" s="17"/>
      <c r="D402" s="17"/>
      <c r="E402" s="18"/>
      <c r="F402" s="18"/>
      <c r="G402" s="18"/>
      <c r="H402" s="18"/>
      <c r="I402" s="18"/>
      <c r="J402" s="18"/>
      <c r="K402" s="18"/>
      <c r="L402" s="18"/>
      <c r="M402" s="17"/>
      <c r="Q402" s="1" t="s">
        <v>448</v>
      </c>
    </row>
    <row r="403" spans="1:17" ht="30" customHeight="1">
      <c r="A403" s="17"/>
      <c r="B403" s="17"/>
      <c r="C403" s="17"/>
      <c r="D403" s="17"/>
      <c r="E403" s="18"/>
      <c r="F403" s="18"/>
      <c r="G403" s="18"/>
      <c r="H403" s="18"/>
      <c r="I403" s="18"/>
      <c r="J403" s="18"/>
      <c r="K403" s="18"/>
      <c r="L403" s="18"/>
      <c r="M403" s="17"/>
      <c r="Q403" s="1" t="s">
        <v>448</v>
      </c>
    </row>
    <row r="404" spans="1:17" ht="30" customHeight="1">
      <c r="A404" s="17"/>
      <c r="B404" s="17"/>
      <c r="C404" s="17"/>
      <c r="D404" s="17"/>
      <c r="E404" s="18"/>
      <c r="F404" s="18"/>
      <c r="G404" s="18"/>
      <c r="H404" s="18"/>
      <c r="I404" s="18"/>
      <c r="J404" s="18"/>
      <c r="K404" s="18"/>
      <c r="L404" s="18"/>
      <c r="M404" s="17"/>
      <c r="Q404" s="1" t="s">
        <v>448</v>
      </c>
    </row>
    <row r="405" spans="1:17" ht="30" customHeight="1">
      <c r="A405" s="17"/>
      <c r="B405" s="17"/>
      <c r="C405" s="17"/>
      <c r="D405" s="17"/>
      <c r="E405" s="18"/>
      <c r="F405" s="18"/>
      <c r="G405" s="18"/>
      <c r="H405" s="18"/>
      <c r="I405" s="18"/>
      <c r="J405" s="18"/>
      <c r="K405" s="18"/>
      <c r="L405" s="18"/>
      <c r="M405" s="17"/>
      <c r="Q405" s="1" t="s">
        <v>448</v>
      </c>
    </row>
    <row r="406" spans="1:17" ht="30" customHeight="1">
      <c r="A406" s="17"/>
      <c r="B406" s="17"/>
      <c r="C406" s="17"/>
      <c r="D406" s="17"/>
      <c r="E406" s="18"/>
      <c r="F406" s="18"/>
      <c r="G406" s="18"/>
      <c r="H406" s="18"/>
      <c r="I406" s="18"/>
      <c r="J406" s="18"/>
      <c r="K406" s="18"/>
      <c r="L406" s="18"/>
      <c r="M406" s="17"/>
      <c r="Q406" s="1" t="s">
        <v>448</v>
      </c>
    </row>
    <row r="407" spans="1:17" ht="30" customHeight="1">
      <c r="A407" s="17"/>
      <c r="B407" s="17"/>
      <c r="C407" s="17"/>
      <c r="D407" s="17"/>
      <c r="E407" s="18"/>
      <c r="F407" s="18"/>
      <c r="G407" s="18"/>
      <c r="H407" s="18"/>
      <c r="I407" s="18"/>
      <c r="J407" s="18"/>
      <c r="K407" s="18"/>
      <c r="L407" s="18"/>
      <c r="M407" s="17"/>
      <c r="Q407" s="1" t="s">
        <v>448</v>
      </c>
    </row>
    <row r="408" spans="1:17" ht="30" customHeight="1">
      <c r="A408" s="17"/>
      <c r="B408" s="17"/>
      <c r="C408" s="17"/>
      <c r="D408" s="17"/>
      <c r="E408" s="18"/>
      <c r="F408" s="18"/>
      <c r="G408" s="18"/>
      <c r="H408" s="18"/>
      <c r="I408" s="18"/>
      <c r="J408" s="18"/>
      <c r="K408" s="18"/>
      <c r="L408" s="18"/>
      <c r="M408" s="17"/>
      <c r="Q408" s="1" t="s">
        <v>448</v>
      </c>
    </row>
    <row r="409" spans="1:17" ht="30" customHeight="1">
      <c r="A409" s="17"/>
      <c r="B409" s="17"/>
      <c r="C409" s="17"/>
      <c r="D409" s="17"/>
      <c r="E409" s="18"/>
      <c r="F409" s="18"/>
      <c r="G409" s="18"/>
      <c r="H409" s="18"/>
      <c r="I409" s="18"/>
      <c r="J409" s="18"/>
      <c r="K409" s="18"/>
      <c r="L409" s="18"/>
      <c r="M409" s="17"/>
      <c r="Q409" s="1" t="s">
        <v>448</v>
      </c>
    </row>
    <row r="410" spans="1:17" ht="30" customHeight="1">
      <c r="A410" s="17"/>
      <c r="B410" s="17"/>
      <c r="C410" s="17"/>
      <c r="D410" s="17"/>
      <c r="E410" s="18"/>
      <c r="F410" s="18"/>
      <c r="G410" s="18"/>
      <c r="H410" s="18"/>
      <c r="I410" s="18"/>
      <c r="J410" s="18"/>
      <c r="K410" s="18"/>
      <c r="L410" s="18"/>
      <c r="M410" s="17"/>
      <c r="Q410" s="1" t="s">
        <v>448</v>
      </c>
    </row>
    <row r="411" spans="1:17" ht="30" customHeight="1">
      <c r="A411" s="17"/>
      <c r="B411" s="17"/>
      <c r="C411" s="17"/>
      <c r="D411" s="17"/>
      <c r="E411" s="18"/>
      <c r="F411" s="18"/>
      <c r="G411" s="18"/>
      <c r="H411" s="18"/>
      <c r="I411" s="18"/>
      <c r="J411" s="18"/>
      <c r="K411" s="18"/>
      <c r="L411" s="18"/>
      <c r="M411" s="17"/>
      <c r="Q411" s="1" t="s">
        <v>448</v>
      </c>
    </row>
    <row r="412" spans="1:17" ht="30" customHeight="1">
      <c r="A412" s="17"/>
      <c r="B412" s="17"/>
      <c r="C412" s="17"/>
      <c r="D412" s="17"/>
      <c r="E412" s="18"/>
      <c r="F412" s="18"/>
      <c r="G412" s="18"/>
      <c r="H412" s="18"/>
      <c r="I412" s="18"/>
      <c r="J412" s="18"/>
      <c r="K412" s="18"/>
      <c r="L412" s="18"/>
      <c r="M412" s="17"/>
      <c r="Q412" s="1" t="s">
        <v>448</v>
      </c>
    </row>
    <row r="413" spans="1:17" ht="30" customHeight="1">
      <c r="A413" s="17"/>
      <c r="B413" s="17"/>
      <c r="C413" s="17"/>
      <c r="D413" s="17"/>
      <c r="E413" s="18"/>
      <c r="F413" s="18"/>
      <c r="G413" s="18"/>
      <c r="H413" s="18"/>
      <c r="I413" s="18"/>
      <c r="J413" s="18"/>
      <c r="K413" s="18"/>
      <c r="L413" s="18"/>
      <c r="M413" s="17"/>
      <c r="Q413" s="1" t="s">
        <v>448</v>
      </c>
    </row>
    <row r="414" spans="1:17" ht="30" customHeight="1">
      <c r="A414" s="17"/>
      <c r="B414" s="17"/>
      <c r="C414" s="17"/>
      <c r="D414" s="17"/>
      <c r="E414" s="18"/>
      <c r="F414" s="18"/>
      <c r="G414" s="18"/>
      <c r="H414" s="18"/>
      <c r="I414" s="18"/>
      <c r="J414" s="18"/>
      <c r="K414" s="18"/>
      <c r="L414" s="18"/>
      <c r="M414" s="17"/>
      <c r="Q414" s="1" t="s">
        <v>448</v>
      </c>
    </row>
    <row r="415" spans="1:17" ht="30" customHeight="1">
      <c r="A415" s="17"/>
      <c r="B415" s="17"/>
      <c r="C415" s="17"/>
      <c r="D415" s="17"/>
      <c r="E415" s="18"/>
      <c r="F415" s="18"/>
      <c r="G415" s="18"/>
      <c r="H415" s="18"/>
      <c r="I415" s="18"/>
      <c r="J415" s="18"/>
      <c r="K415" s="18"/>
      <c r="L415" s="18"/>
      <c r="M415" s="17"/>
      <c r="Q415" s="1" t="s">
        <v>448</v>
      </c>
    </row>
    <row r="416" spans="1:17" ht="30" customHeight="1">
      <c r="A416" s="17"/>
      <c r="B416" s="17"/>
      <c r="C416" s="17"/>
      <c r="D416" s="17"/>
      <c r="E416" s="18"/>
      <c r="F416" s="18"/>
      <c r="G416" s="18"/>
      <c r="H416" s="18"/>
      <c r="I416" s="18"/>
      <c r="J416" s="18"/>
      <c r="K416" s="18"/>
      <c r="L416" s="18"/>
      <c r="M416" s="17"/>
      <c r="Q416" s="1" t="s">
        <v>448</v>
      </c>
    </row>
    <row r="417" spans="1:48" ht="30" customHeight="1">
      <c r="A417" s="17"/>
      <c r="B417" s="17"/>
      <c r="C417" s="17"/>
      <c r="D417" s="17"/>
      <c r="E417" s="18"/>
      <c r="F417" s="18"/>
      <c r="G417" s="18"/>
      <c r="H417" s="18"/>
      <c r="I417" s="18"/>
      <c r="J417" s="18"/>
      <c r="K417" s="18"/>
      <c r="L417" s="18"/>
      <c r="M417" s="17"/>
      <c r="Q417" s="1" t="s">
        <v>448</v>
      </c>
    </row>
    <row r="418" spans="1:48" ht="30" customHeight="1">
      <c r="A418" s="17"/>
      <c r="B418" s="17"/>
      <c r="C418" s="17"/>
      <c r="D418" s="17"/>
      <c r="E418" s="18"/>
      <c r="F418" s="18"/>
      <c r="G418" s="18"/>
      <c r="H418" s="18"/>
      <c r="I418" s="18"/>
      <c r="J418" s="18"/>
      <c r="K418" s="18"/>
      <c r="L418" s="18"/>
      <c r="M418" s="17"/>
      <c r="Q418" s="1" t="s">
        <v>448</v>
      </c>
    </row>
    <row r="419" spans="1:48" ht="30" customHeight="1">
      <c r="A419" s="16" t="s">
        <v>75</v>
      </c>
      <c r="B419" s="17"/>
      <c r="C419" s="17"/>
      <c r="D419" s="17"/>
      <c r="E419" s="18"/>
      <c r="F419" s="18">
        <f>SUMIF(Q395:Q418,"010402",F395:F418)</f>
        <v>1173688</v>
      </c>
      <c r="G419" s="18"/>
      <c r="H419" s="18">
        <f>SUMIF(Q395:Q418,"010402",H395:H418)</f>
        <v>480400</v>
      </c>
      <c r="I419" s="18"/>
      <c r="J419" s="18">
        <f>SUMIF(Q395:Q418,"010402",J395:J418)</f>
        <v>12880</v>
      </c>
      <c r="K419" s="18"/>
      <c r="L419" s="18">
        <f>SUMIF(Q395:Q418,"010402",L395:L418)</f>
        <v>1666968</v>
      </c>
      <c r="M419" s="17"/>
      <c r="N419" t="s">
        <v>76</v>
      </c>
    </row>
    <row r="420" spans="1:48" ht="30" customHeight="1">
      <c r="A420" s="16" t="s">
        <v>451</v>
      </c>
      <c r="B420" s="16" t="s">
        <v>51</v>
      </c>
      <c r="C420" s="17"/>
      <c r="D420" s="17"/>
      <c r="E420" s="18"/>
      <c r="F420" s="18"/>
      <c r="G420" s="18"/>
      <c r="H420" s="18"/>
      <c r="I420" s="18"/>
      <c r="J420" s="18"/>
      <c r="K420" s="18"/>
      <c r="L420" s="18"/>
      <c r="M420" s="17"/>
      <c r="N420" s="3"/>
      <c r="O420" s="3"/>
      <c r="P420" s="3"/>
      <c r="Q420" s="2" t="s">
        <v>452</v>
      </c>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3"/>
      <c r="AS420" s="3"/>
      <c r="AT420" s="3"/>
      <c r="AU420" s="3"/>
      <c r="AV420" s="3"/>
    </row>
    <row r="421" spans="1:48" ht="30" customHeight="1">
      <c r="A421" s="16" t="s">
        <v>98</v>
      </c>
      <c r="B421" s="16" t="s">
        <v>99</v>
      </c>
      <c r="C421" s="16" t="s">
        <v>100</v>
      </c>
      <c r="D421" s="17">
        <v>73</v>
      </c>
      <c r="E421" s="18">
        <f>TRUNC(일위대가목록!E9,0)</f>
        <v>622</v>
      </c>
      <c r="F421" s="18">
        <f>TRUNC(E421*D421, 0)</f>
        <v>45406</v>
      </c>
      <c r="G421" s="18">
        <f>TRUNC(일위대가목록!F9,0)</f>
        <v>5228</v>
      </c>
      <c r="H421" s="18">
        <f>TRUNC(G421*D421, 0)</f>
        <v>381644</v>
      </c>
      <c r="I421" s="18">
        <f>TRUNC(일위대가목록!G9,0)</f>
        <v>0</v>
      </c>
      <c r="J421" s="18">
        <f>TRUNC(I421*D421, 0)</f>
        <v>0</v>
      </c>
      <c r="K421" s="18">
        <f>TRUNC(E421+G421+I421, 0)</f>
        <v>5850</v>
      </c>
      <c r="L421" s="18">
        <f>TRUNC(F421+H421+J421, 0)</f>
        <v>427050</v>
      </c>
      <c r="M421" s="16" t="s">
        <v>101</v>
      </c>
      <c r="N421" s="2" t="s">
        <v>102</v>
      </c>
      <c r="O421" s="2" t="s">
        <v>51</v>
      </c>
      <c r="P421" s="2" t="s">
        <v>51</v>
      </c>
      <c r="Q421" s="2" t="s">
        <v>452</v>
      </c>
      <c r="R421" s="2" t="s">
        <v>62</v>
      </c>
      <c r="S421" s="2" t="s">
        <v>63</v>
      </c>
      <c r="T421" s="2" t="s">
        <v>63</v>
      </c>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2" t="s">
        <v>51</v>
      </c>
      <c r="AS421" s="2" t="s">
        <v>51</v>
      </c>
      <c r="AT421" s="3"/>
      <c r="AU421" s="2" t="s">
        <v>453</v>
      </c>
      <c r="AV421" s="3">
        <v>93</v>
      </c>
    </row>
    <row r="422" spans="1:48" ht="30" customHeight="1">
      <c r="A422" s="17"/>
      <c r="B422" s="17"/>
      <c r="C422" s="17"/>
      <c r="D422" s="17"/>
      <c r="E422" s="18"/>
      <c r="F422" s="18"/>
      <c r="G422" s="18"/>
      <c r="H422" s="18"/>
      <c r="I422" s="18"/>
      <c r="J422" s="18"/>
      <c r="K422" s="18"/>
      <c r="L422" s="18"/>
      <c r="M422" s="17"/>
      <c r="Q422" s="1" t="s">
        <v>452</v>
      </c>
    </row>
    <row r="423" spans="1:48" ht="30" customHeight="1">
      <c r="A423" s="17"/>
      <c r="B423" s="17"/>
      <c r="C423" s="17"/>
      <c r="D423" s="17"/>
      <c r="E423" s="18"/>
      <c r="F423" s="18"/>
      <c r="G423" s="18"/>
      <c r="H423" s="18"/>
      <c r="I423" s="18"/>
      <c r="J423" s="18"/>
      <c r="K423" s="18"/>
      <c r="L423" s="18"/>
      <c r="M423" s="17"/>
      <c r="Q423" s="1" t="s">
        <v>452</v>
      </c>
    </row>
    <row r="424" spans="1:48" ht="30" customHeight="1">
      <c r="A424" s="17"/>
      <c r="B424" s="17"/>
      <c r="C424" s="17"/>
      <c r="D424" s="17"/>
      <c r="E424" s="18"/>
      <c r="F424" s="18"/>
      <c r="G424" s="18"/>
      <c r="H424" s="18"/>
      <c r="I424" s="18"/>
      <c r="J424" s="18"/>
      <c r="K424" s="18"/>
      <c r="L424" s="18"/>
      <c r="M424" s="17"/>
      <c r="Q424" s="1" t="s">
        <v>452</v>
      </c>
    </row>
    <row r="425" spans="1:48" ht="30" customHeight="1">
      <c r="A425" s="17"/>
      <c r="B425" s="17"/>
      <c r="C425" s="17"/>
      <c r="D425" s="17"/>
      <c r="E425" s="18"/>
      <c r="F425" s="18"/>
      <c r="G425" s="18"/>
      <c r="H425" s="18"/>
      <c r="I425" s="18"/>
      <c r="J425" s="18"/>
      <c r="K425" s="18"/>
      <c r="L425" s="18"/>
      <c r="M425" s="17"/>
      <c r="Q425" s="1" t="s">
        <v>452</v>
      </c>
    </row>
    <row r="426" spans="1:48" ht="30" customHeight="1">
      <c r="A426" s="17"/>
      <c r="B426" s="17"/>
      <c r="C426" s="17"/>
      <c r="D426" s="17"/>
      <c r="E426" s="18"/>
      <c r="F426" s="18"/>
      <c r="G426" s="18"/>
      <c r="H426" s="18"/>
      <c r="I426" s="18"/>
      <c r="J426" s="18"/>
      <c r="K426" s="18"/>
      <c r="L426" s="18"/>
      <c r="M426" s="17"/>
      <c r="Q426" s="1" t="s">
        <v>452</v>
      </c>
    </row>
    <row r="427" spans="1:48" ht="30" customHeight="1">
      <c r="A427" s="17"/>
      <c r="B427" s="17"/>
      <c r="C427" s="17"/>
      <c r="D427" s="17"/>
      <c r="E427" s="18"/>
      <c r="F427" s="18"/>
      <c r="G427" s="18"/>
      <c r="H427" s="18"/>
      <c r="I427" s="18"/>
      <c r="J427" s="18"/>
      <c r="K427" s="18"/>
      <c r="L427" s="18"/>
      <c r="M427" s="17"/>
      <c r="Q427" s="1" t="s">
        <v>452</v>
      </c>
    </row>
    <row r="428" spans="1:48" ht="30" customHeight="1">
      <c r="A428" s="17"/>
      <c r="B428" s="17"/>
      <c r="C428" s="17"/>
      <c r="D428" s="17"/>
      <c r="E428" s="18"/>
      <c r="F428" s="18"/>
      <c r="G428" s="18"/>
      <c r="H428" s="18"/>
      <c r="I428" s="18"/>
      <c r="J428" s="18"/>
      <c r="K428" s="18"/>
      <c r="L428" s="18"/>
      <c r="M428" s="17"/>
      <c r="Q428" s="1" t="s">
        <v>452</v>
      </c>
    </row>
    <row r="429" spans="1:48" ht="30" customHeight="1">
      <c r="A429" s="17"/>
      <c r="B429" s="17"/>
      <c r="C429" s="17"/>
      <c r="D429" s="17"/>
      <c r="E429" s="18"/>
      <c r="F429" s="18"/>
      <c r="G429" s="18"/>
      <c r="H429" s="18"/>
      <c r="I429" s="18"/>
      <c r="J429" s="18"/>
      <c r="K429" s="18"/>
      <c r="L429" s="18"/>
      <c r="M429" s="17"/>
      <c r="Q429" s="1" t="s">
        <v>452</v>
      </c>
    </row>
    <row r="430" spans="1:48" ht="30" customHeight="1">
      <c r="A430" s="17"/>
      <c r="B430" s="17"/>
      <c r="C430" s="17"/>
      <c r="D430" s="17"/>
      <c r="E430" s="18"/>
      <c r="F430" s="18"/>
      <c r="G430" s="18"/>
      <c r="H430" s="18"/>
      <c r="I430" s="18"/>
      <c r="J430" s="18"/>
      <c r="K430" s="18"/>
      <c r="L430" s="18"/>
      <c r="M430" s="17"/>
      <c r="Q430" s="1" t="s">
        <v>452</v>
      </c>
    </row>
    <row r="431" spans="1:48" ht="30" customHeight="1">
      <c r="A431" s="17"/>
      <c r="B431" s="17"/>
      <c r="C431" s="17"/>
      <c r="D431" s="17"/>
      <c r="E431" s="18"/>
      <c r="F431" s="18"/>
      <c r="G431" s="18"/>
      <c r="H431" s="18"/>
      <c r="I431" s="18"/>
      <c r="J431" s="18"/>
      <c r="K431" s="18"/>
      <c r="L431" s="18"/>
      <c r="M431" s="17"/>
      <c r="Q431" s="1" t="s">
        <v>452</v>
      </c>
    </row>
    <row r="432" spans="1:48" ht="30" customHeight="1">
      <c r="A432" s="17"/>
      <c r="B432" s="17"/>
      <c r="C432" s="17"/>
      <c r="D432" s="17"/>
      <c r="E432" s="18"/>
      <c r="F432" s="18"/>
      <c r="G432" s="18"/>
      <c r="H432" s="18"/>
      <c r="I432" s="18"/>
      <c r="J432" s="18"/>
      <c r="K432" s="18"/>
      <c r="L432" s="18"/>
      <c r="M432" s="17"/>
      <c r="Q432" s="1" t="s">
        <v>452</v>
      </c>
    </row>
    <row r="433" spans="1:48" ht="30" customHeight="1">
      <c r="A433" s="17"/>
      <c r="B433" s="17"/>
      <c r="C433" s="17"/>
      <c r="D433" s="17"/>
      <c r="E433" s="18"/>
      <c r="F433" s="18"/>
      <c r="G433" s="18"/>
      <c r="H433" s="18"/>
      <c r="I433" s="18"/>
      <c r="J433" s="18"/>
      <c r="K433" s="18"/>
      <c r="L433" s="18"/>
      <c r="M433" s="17"/>
      <c r="Q433" s="1" t="s">
        <v>452</v>
      </c>
    </row>
    <row r="434" spans="1:48" ht="30" customHeight="1">
      <c r="A434" s="17"/>
      <c r="B434" s="17"/>
      <c r="C434" s="17"/>
      <c r="D434" s="17"/>
      <c r="E434" s="18"/>
      <c r="F434" s="18"/>
      <c r="G434" s="18"/>
      <c r="H434" s="18"/>
      <c r="I434" s="18"/>
      <c r="J434" s="18"/>
      <c r="K434" s="18"/>
      <c r="L434" s="18"/>
      <c r="M434" s="17"/>
      <c r="Q434" s="1" t="s">
        <v>452</v>
      </c>
    </row>
    <row r="435" spans="1:48" ht="30" customHeight="1">
      <c r="A435" s="17"/>
      <c r="B435" s="17"/>
      <c r="C435" s="17"/>
      <c r="D435" s="17"/>
      <c r="E435" s="18"/>
      <c r="F435" s="18"/>
      <c r="G435" s="18"/>
      <c r="H435" s="18"/>
      <c r="I435" s="18"/>
      <c r="J435" s="18"/>
      <c r="K435" s="18"/>
      <c r="L435" s="18"/>
      <c r="M435" s="17"/>
      <c r="Q435" s="1" t="s">
        <v>452</v>
      </c>
    </row>
    <row r="436" spans="1:48" ht="30" customHeight="1">
      <c r="A436" s="17"/>
      <c r="B436" s="17"/>
      <c r="C436" s="17"/>
      <c r="D436" s="17"/>
      <c r="E436" s="18"/>
      <c r="F436" s="18"/>
      <c r="G436" s="18"/>
      <c r="H436" s="18"/>
      <c r="I436" s="18"/>
      <c r="J436" s="18"/>
      <c r="K436" s="18"/>
      <c r="L436" s="18"/>
      <c r="M436" s="17"/>
      <c r="Q436" s="1" t="s">
        <v>452</v>
      </c>
    </row>
    <row r="437" spans="1:48" ht="30" customHeight="1">
      <c r="A437" s="17"/>
      <c r="B437" s="17"/>
      <c r="C437" s="17"/>
      <c r="D437" s="17"/>
      <c r="E437" s="18"/>
      <c r="F437" s="18"/>
      <c r="G437" s="18"/>
      <c r="H437" s="18"/>
      <c r="I437" s="18"/>
      <c r="J437" s="18"/>
      <c r="K437" s="18"/>
      <c r="L437" s="18"/>
      <c r="M437" s="17"/>
      <c r="Q437" s="1" t="s">
        <v>452</v>
      </c>
    </row>
    <row r="438" spans="1:48" ht="30" customHeight="1">
      <c r="A438" s="17"/>
      <c r="B438" s="17"/>
      <c r="C438" s="17"/>
      <c r="D438" s="17"/>
      <c r="E438" s="18"/>
      <c r="F438" s="18"/>
      <c r="G438" s="18"/>
      <c r="H438" s="18"/>
      <c r="I438" s="18"/>
      <c r="J438" s="18"/>
      <c r="K438" s="18"/>
      <c r="L438" s="18"/>
      <c r="M438" s="17"/>
      <c r="Q438" s="1" t="s">
        <v>452</v>
      </c>
    </row>
    <row r="439" spans="1:48" ht="30" customHeight="1">
      <c r="A439" s="17"/>
      <c r="B439" s="17"/>
      <c r="C439" s="17"/>
      <c r="D439" s="17"/>
      <c r="E439" s="18"/>
      <c r="F439" s="18"/>
      <c r="G439" s="18"/>
      <c r="H439" s="18"/>
      <c r="I439" s="18"/>
      <c r="J439" s="18"/>
      <c r="K439" s="18"/>
      <c r="L439" s="18"/>
      <c r="M439" s="17"/>
      <c r="Q439" s="1" t="s">
        <v>452</v>
      </c>
    </row>
    <row r="440" spans="1:48" ht="30" customHeight="1">
      <c r="A440" s="17"/>
      <c r="B440" s="17"/>
      <c r="C440" s="17"/>
      <c r="D440" s="17"/>
      <c r="E440" s="18"/>
      <c r="F440" s="18"/>
      <c r="G440" s="18"/>
      <c r="H440" s="18"/>
      <c r="I440" s="18"/>
      <c r="J440" s="18"/>
      <c r="K440" s="18"/>
      <c r="L440" s="18"/>
      <c r="M440" s="17"/>
      <c r="Q440" s="1" t="s">
        <v>452</v>
      </c>
    </row>
    <row r="441" spans="1:48" ht="30" customHeight="1">
      <c r="A441" s="17"/>
      <c r="B441" s="17"/>
      <c r="C441" s="17"/>
      <c r="D441" s="17"/>
      <c r="E441" s="18"/>
      <c r="F441" s="18"/>
      <c r="G441" s="18"/>
      <c r="H441" s="18"/>
      <c r="I441" s="18"/>
      <c r="J441" s="18"/>
      <c r="K441" s="18"/>
      <c r="L441" s="18"/>
      <c r="M441" s="17"/>
      <c r="Q441" s="1" t="s">
        <v>452</v>
      </c>
    </row>
    <row r="442" spans="1:48" ht="30" customHeight="1">
      <c r="A442" s="17"/>
      <c r="B442" s="17"/>
      <c r="C442" s="17"/>
      <c r="D442" s="17"/>
      <c r="E442" s="18"/>
      <c r="F442" s="18"/>
      <c r="G442" s="18"/>
      <c r="H442" s="18"/>
      <c r="I442" s="18"/>
      <c r="J442" s="18"/>
      <c r="K442" s="18"/>
      <c r="L442" s="18"/>
      <c r="M442" s="17"/>
      <c r="Q442" s="1" t="s">
        <v>452</v>
      </c>
    </row>
    <row r="443" spans="1:48" ht="30" customHeight="1">
      <c r="A443" s="17"/>
      <c r="B443" s="17"/>
      <c r="C443" s="17"/>
      <c r="D443" s="17"/>
      <c r="E443" s="18"/>
      <c r="F443" s="18"/>
      <c r="G443" s="18"/>
      <c r="H443" s="18"/>
      <c r="I443" s="18"/>
      <c r="J443" s="18"/>
      <c r="K443" s="18"/>
      <c r="L443" s="18"/>
      <c r="M443" s="17"/>
      <c r="Q443" s="1" t="s">
        <v>452</v>
      </c>
    </row>
    <row r="444" spans="1:48" ht="30" customHeight="1">
      <c r="A444" s="17"/>
      <c r="B444" s="17"/>
      <c r="C444" s="17"/>
      <c r="D444" s="17"/>
      <c r="E444" s="18"/>
      <c r="F444" s="18"/>
      <c r="G444" s="18"/>
      <c r="H444" s="18"/>
      <c r="I444" s="18"/>
      <c r="J444" s="18"/>
      <c r="K444" s="18"/>
      <c r="L444" s="18"/>
      <c r="M444" s="17"/>
      <c r="Q444" s="1" t="s">
        <v>452</v>
      </c>
    </row>
    <row r="445" spans="1:48" ht="30" customHeight="1">
      <c r="A445" s="16" t="s">
        <v>75</v>
      </c>
      <c r="B445" s="17"/>
      <c r="C445" s="17"/>
      <c r="D445" s="17"/>
      <c r="E445" s="18"/>
      <c r="F445" s="18">
        <f>SUMIF(Q421:Q444,"010403",F421:F444)</f>
        <v>45406</v>
      </c>
      <c r="G445" s="18"/>
      <c r="H445" s="18">
        <f>SUMIF(Q421:Q444,"010403",H421:H444)</f>
        <v>381644</v>
      </c>
      <c r="I445" s="18"/>
      <c r="J445" s="18">
        <f>SUMIF(Q421:Q444,"010403",J421:J444)</f>
        <v>0</v>
      </c>
      <c r="K445" s="18"/>
      <c r="L445" s="18">
        <f>SUMIF(Q421:Q444,"010403",L421:L444)</f>
        <v>427050</v>
      </c>
      <c r="M445" s="17"/>
      <c r="N445" t="s">
        <v>76</v>
      </c>
    </row>
    <row r="446" spans="1:48" ht="30" customHeight="1">
      <c r="A446" s="16" t="s">
        <v>454</v>
      </c>
      <c r="B446" s="16" t="s">
        <v>51</v>
      </c>
      <c r="C446" s="17"/>
      <c r="D446" s="17"/>
      <c r="E446" s="18"/>
      <c r="F446" s="18"/>
      <c r="G446" s="18"/>
      <c r="H446" s="18"/>
      <c r="I446" s="18"/>
      <c r="J446" s="18"/>
      <c r="K446" s="18"/>
      <c r="L446" s="18"/>
      <c r="M446" s="17"/>
      <c r="N446" s="3"/>
      <c r="O446" s="3"/>
      <c r="P446" s="3"/>
      <c r="Q446" s="2" t="s">
        <v>455</v>
      </c>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3"/>
      <c r="AS446" s="3"/>
      <c r="AT446" s="3"/>
      <c r="AU446" s="3"/>
      <c r="AV446" s="3"/>
    </row>
    <row r="447" spans="1:48" ht="30" customHeight="1">
      <c r="A447" s="16" t="s">
        <v>106</v>
      </c>
      <c r="B447" s="16" t="s">
        <v>107</v>
      </c>
      <c r="C447" s="16" t="s">
        <v>100</v>
      </c>
      <c r="D447" s="17">
        <v>58</v>
      </c>
      <c r="E447" s="18">
        <f>TRUNC(일위대가목록!E10,0)</f>
        <v>946</v>
      </c>
      <c r="F447" s="18">
        <f t="shared" ref="F447:F453" si="27">TRUNC(E447*D447, 0)</f>
        <v>54868</v>
      </c>
      <c r="G447" s="18">
        <f>TRUNC(일위대가목록!F10,0)</f>
        <v>6654</v>
      </c>
      <c r="H447" s="18">
        <f t="shared" ref="H447:H453" si="28">TRUNC(G447*D447, 0)</f>
        <v>385932</v>
      </c>
      <c r="I447" s="18">
        <f>TRUNC(일위대가목록!G10,0)</f>
        <v>0</v>
      </c>
      <c r="J447" s="18">
        <f t="shared" ref="J447:J453" si="29">TRUNC(I447*D447, 0)</f>
        <v>0</v>
      </c>
      <c r="K447" s="18">
        <f t="shared" ref="K447:L453" si="30">TRUNC(E447+G447+I447, 0)</f>
        <v>7600</v>
      </c>
      <c r="L447" s="18">
        <f t="shared" si="30"/>
        <v>440800</v>
      </c>
      <c r="M447" s="16" t="s">
        <v>108</v>
      </c>
      <c r="N447" s="2" t="s">
        <v>109</v>
      </c>
      <c r="O447" s="2" t="s">
        <v>51</v>
      </c>
      <c r="P447" s="2" t="s">
        <v>51</v>
      </c>
      <c r="Q447" s="2" t="s">
        <v>455</v>
      </c>
      <c r="R447" s="2" t="s">
        <v>62</v>
      </c>
      <c r="S447" s="2" t="s">
        <v>63</v>
      </c>
      <c r="T447" s="2" t="s">
        <v>63</v>
      </c>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2" t="s">
        <v>51</v>
      </c>
      <c r="AS447" s="2" t="s">
        <v>51</v>
      </c>
      <c r="AT447" s="3"/>
      <c r="AU447" s="2" t="s">
        <v>456</v>
      </c>
      <c r="AV447" s="3">
        <v>95</v>
      </c>
    </row>
    <row r="448" spans="1:48" ht="30" customHeight="1">
      <c r="A448" s="16" t="s">
        <v>111</v>
      </c>
      <c r="B448" s="16" t="s">
        <v>112</v>
      </c>
      <c r="C448" s="16" t="s">
        <v>67</v>
      </c>
      <c r="D448" s="17">
        <v>24</v>
      </c>
      <c r="E448" s="18">
        <f>TRUNC(일위대가목록!E11,0)</f>
        <v>10973</v>
      </c>
      <c r="F448" s="18">
        <f t="shared" si="27"/>
        <v>263352</v>
      </c>
      <c r="G448" s="18">
        <f>TRUNC(일위대가목록!F11,0)</f>
        <v>42305</v>
      </c>
      <c r="H448" s="18">
        <f t="shared" si="28"/>
        <v>1015320</v>
      </c>
      <c r="I448" s="18">
        <f>TRUNC(일위대가목록!G11,0)</f>
        <v>1974</v>
      </c>
      <c r="J448" s="18">
        <f t="shared" si="29"/>
        <v>47376</v>
      </c>
      <c r="K448" s="18">
        <f t="shared" si="30"/>
        <v>55252</v>
      </c>
      <c r="L448" s="18">
        <f t="shared" si="30"/>
        <v>1326048</v>
      </c>
      <c r="M448" s="16" t="s">
        <v>113</v>
      </c>
      <c r="N448" s="2" t="s">
        <v>114</v>
      </c>
      <c r="O448" s="2" t="s">
        <v>51</v>
      </c>
      <c r="P448" s="2" t="s">
        <v>51</v>
      </c>
      <c r="Q448" s="2" t="s">
        <v>455</v>
      </c>
      <c r="R448" s="2" t="s">
        <v>62</v>
      </c>
      <c r="S448" s="2" t="s">
        <v>63</v>
      </c>
      <c r="T448" s="2" t="s">
        <v>63</v>
      </c>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2" t="s">
        <v>51</v>
      </c>
      <c r="AS448" s="2" t="s">
        <v>51</v>
      </c>
      <c r="AT448" s="3"/>
      <c r="AU448" s="2" t="s">
        <v>457</v>
      </c>
      <c r="AV448" s="3">
        <v>96</v>
      </c>
    </row>
    <row r="449" spans="1:48" ht="30" customHeight="1">
      <c r="A449" s="16" t="s">
        <v>116</v>
      </c>
      <c r="B449" s="16" t="s">
        <v>117</v>
      </c>
      <c r="C449" s="16" t="s">
        <v>100</v>
      </c>
      <c r="D449" s="17">
        <v>4</v>
      </c>
      <c r="E449" s="18">
        <f>TRUNC(일위대가목록!E12,0)</f>
        <v>8017</v>
      </c>
      <c r="F449" s="18">
        <f t="shared" si="27"/>
        <v>32068</v>
      </c>
      <c r="G449" s="18">
        <f>TRUNC(일위대가목록!F12,0)</f>
        <v>18202</v>
      </c>
      <c r="H449" s="18">
        <f t="shared" si="28"/>
        <v>72808</v>
      </c>
      <c r="I449" s="18">
        <f>TRUNC(일위대가목록!G12,0)</f>
        <v>822</v>
      </c>
      <c r="J449" s="18">
        <f t="shared" si="29"/>
        <v>3288</v>
      </c>
      <c r="K449" s="18">
        <f t="shared" si="30"/>
        <v>27041</v>
      </c>
      <c r="L449" s="18">
        <f t="shared" si="30"/>
        <v>108164</v>
      </c>
      <c r="M449" s="16" t="s">
        <v>118</v>
      </c>
      <c r="N449" s="2" t="s">
        <v>119</v>
      </c>
      <c r="O449" s="2" t="s">
        <v>51</v>
      </c>
      <c r="P449" s="2" t="s">
        <v>51</v>
      </c>
      <c r="Q449" s="2" t="s">
        <v>455</v>
      </c>
      <c r="R449" s="2" t="s">
        <v>62</v>
      </c>
      <c r="S449" s="2" t="s">
        <v>63</v>
      </c>
      <c r="T449" s="2" t="s">
        <v>63</v>
      </c>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2" t="s">
        <v>51</v>
      </c>
      <c r="AS449" s="2" t="s">
        <v>51</v>
      </c>
      <c r="AT449" s="3"/>
      <c r="AU449" s="2" t="s">
        <v>458</v>
      </c>
      <c r="AV449" s="3">
        <v>98</v>
      </c>
    </row>
    <row r="450" spans="1:48" ht="30" customHeight="1">
      <c r="A450" s="16" t="s">
        <v>121</v>
      </c>
      <c r="B450" s="16" t="s">
        <v>122</v>
      </c>
      <c r="C450" s="16" t="s">
        <v>100</v>
      </c>
      <c r="D450" s="17">
        <v>258</v>
      </c>
      <c r="E450" s="18">
        <f>TRUNC(일위대가목록!E13,0)</f>
        <v>2864</v>
      </c>
      <c r="F450" s="18">
        <f t="shared" si="27"/>
        <v>738912</v>
      </c>
      <c r="G450" s="18">
        <f>TRUNC(일위대가목록!F13,0)</f>
        <v>8990</v>
      </c>
      <c r="H450" s="18">
        <f t="shared" si="28"/>
        <v>2319420</v>
      </c>
      <c r="I450" s="18">
        <f>TRUNC(일위대가목록!G13,0)</f>
        <v>359</v>
      </c>
      <c r="J450" s="18">
        <f t="shared" si="29"/>
        <v>92622</v>
      </c>
      <c r="K450" s="18">
        <f t="shared" si="30"/>
        <v>12213</v>
      </c>
      <c r="L450" s="18">
        <f t="shared" si="30"/>
        <v>3150954</v>
      </c>
      <c r="M450" s="16" t="s">
        <v>123</v>
      </c>
      <c r="N450" s="2" t="s">
        <v>124</v>
      </c>
      <c r="O450" s="2" t="s">
        <v>51</v>
      </c>
      <c r="P450" s="2" t="s">
        <v>51</v>
      </c>
      <c r="Q450" s="2" t="s">
        <v>455</v>
      </c>
      <c r="R450" s="2" t="s">
        <v>62</v>
      </c>
      <c r="S450" s="2" t="s">
        <v>63</v>
      </c>
      <c r="T450" s="2" t="s">
        <v>63</v>
      </c>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2" t="s">
        <v>51</v>
      </c>
      <c r="AS450" s="2" t="s">
        <v>51</v>
      </c>
      <c r="AT450" s="3"/>
      <c r="AU450" s="2" t="s">
        <v>459</v>
      </c>
      <c r="AV450" s="3">
        <v>99</v>
      </c>
    </row>
    <row r="451" spans="1:48" ht="30" customHeight="1">
      <c r="A451" s="16" t="s">
        <v>126</v>
      </c>
      <c r="B451" s="16" t="s">
        <v>127</v>
      </c>
      <c r="C451" s="16" t="s">
        <v>100</v>
      </c>
      <c r="D451" s="17">
        <v>17.420000000000002</v>
      </c>
      <c r="E451" s="18">
        <f>TRUNC(단가대비표!O76,0)</f>
        <v>214000</v>
      </c>
      <c r="F451" s="18">
        <f t="shared" si="27"/>
        <v>3727880</v>
      </c>
      <c r="G451" s="18">
        <f>TRUNC(단가대비표!P76,0)</f>
        <v>0</v>
      </c>
      <c r="H451" s="18">
        <f t="shared" si="28"/>
        <v>0</v>
      </c>
      <c r="I451" s="18">
        <f>TRUNC(단가대비표!V76,0)</f>
        <v>0</v>
      </c>
      <c r="J451" s="18">
        <f t="shared" si="29"/>
        <v>0</v>
      </c>
      <c r="K451" s="18">
        <f t="shared" si="30"/>
        <v>214000</v>
      </c>
      <c r="L451" s="18">
        <f t="shared" si="30"/>
        <v>3727880</v>
      </c>
      <c r="M451" s="16" t="s">
        <v>128</v>
      </c>
      <c r="N451" s="2" t="s">
        <v>129</v>
      </c>
      <c r="O451" s="2" t="s">
        <v>51</v>
      </c>
      <c r="P451" s="2" t="s">
        <v>51</v>
      </c>
      <c r="Q451" s="2" t="s">
        <v>455</v>
      </c>
      <c r="R451" s="2" t="s">
        <v>63</v>
      </c>
      <c r="S451" s="2" t="s">
        <v>63</v>
      </c>
      <c r="T451" s="2" t="s">
        <v>62</v>
      </c>
      <c r="U451" s="3"/>
      <c r="V451" s="3"/>
      <c r="W451" s="3"/>
      <c r="X451" s="3"/>
      <c r="Y451" s="3"/>
      <c r="Z451" s="3"/>
      <c r="AA451" s="3"/>
      <c r="AB451" s="3"/>
      <c r="AC451" s="3"/>
      <c r="AD451" s="3"/>
      <c r="AE451" s="3"/>
      <c r="AF451" s="3"/>
      <c r="AG451" s="3"/>
      <c r="AH451" s="3"/>
      <c r="AI451" s="3"/>
      <c r="AJ451" s="3"/>
      <c r="AK451" s="3"/>
      <c r="AL451" s="3"/>
      <c r="AM451" s="3"/>
      <c r="AN451" s="3"/>
      <c r="AO451" s="3"/>
      <c r="AP451" s="3"/>
      <c r="AQ451" s="3"/>
      <c r="AR451" s="2" t="s">
        <v>51</v>
      </c>
      <c r="AS451" s="2" t="s">
        <v>51</v>
      </c>
      <c r="AT451" s="3"/>
      <c r="AU451" s="2" t="s">
        <v>460</v>
      </c>
      <c r="AV451" s="3">
        <v>474</v>
      </c>
    </row>
    <row r="452" spans="1:48" ht="30" customHeight="1">
      <c r="A452" s="16" t="s">
        <v>131</v>
      </c>
      <c r="B452" s="16" t="s">
        <v>127</v>
      </c>
      <c r="C452" s="16" t="s">
        <v>100</v>
      </c>
      <c r="D452" s="17">
        <v>7</v>
      </c>
      <c r="E452" s="18">
        <f>TRUNC(단가대비표!O77,0)</f>
        <v>87500</v>
      </c>
      <c r="F452" s="18">
        <f t="shared" si="27"/>
        <v>612500</v>
      </c>
      <c r="G452" s="18">
        <f>TRUNC(단가대비표!P77,0)</f>
        <v>0</v>
      </c>
      <c r="H452" s="18">
        <f t="shared" si="28"/>
        <v>0</v>
      </c>
      <c r="I452" s="18">
        <f>TRUNC(단가대비표!V77,0)</f>
        <v>0</v>
      </c>
      <c r="J452" s="18">
        <f t="shared" si="29"/>
        <v>0</v>
      </c>
      <c r="K452" s="18">
        <f t="shared" si="30"/>
        <v>87500</v>
      </c>
      <c r="L452" s="18">
        <f t="shared" si="30"/>
        <v>612500</v>
      </c>
      <c r="M452" s="16" t="s">
        <v>132</v>
      </c>
      <c r="N452" s="2" t="s">
        <v>133</v>
      </c>
      <c r="O452" s="2" t="s">
        <v>51</v>
      </c>
      <c r="P452" s="2" t="s">
        <v>51</v>
      </c>
      <c r="Q452" s="2" t="s">
        <v>455</v>
      </c>
      <c r="R452" s="2" t="s">
        <v>63</v>
      </c>
      <c r="S452" s="2" t="s">
        <v>63</v>
      </c>
      <c r="T452" s="2" t="s">
        <v>62</v>
      </c>
      <c r="U452" s="3"/>
      <c r="V452" s="3"/>
      <c r="W452" s="3"/>
      <c r="X452" s="3"/>
      <c r="Y452" s="3"/>
      <c r="Z452" s="3"/>
      <c r="AA452" s="3"/>
      <c r="AB452" s="3"/>
      <c r="AC452" s="3"/>
      <c r="AD452" s="3"/>
      <c r="AE452" s="3"/>
      <c r="AF452" s="3"/>
      <c r="AG452" s="3"/>
      <c r="AH452" s="3"/>
      <c r="AI452" s="3"/>
      <c r="AJ452" s="3"/>
      <c r="AK452" s="3"/>
      <c r="AL452" s="3"/>
      <c r="AM452" s="3"/>
      <c r="AN452" s="3"/>
      <c r="AO452" s="3"/>
      <c r="AP452" s="3"/>
      <c r="AQ452" s="3"/>
      <c r="AR452" s="2" t="s">
        <v>51</v>
      </c>
      <c r="AS452" s="2" t="s">
        <v>51</v>
      </c>
      <c r="AT452" s="3"/>
      <c r="AU452" s="2" t="s">
        <v>461</v>
      </c>
      <c r="AV452" s="3">
        <v>475</v>
      </c>
    </row>
    <row r="453" spans="1:48" ht="30" customHeight="1">
      <c r="A453" s="16" t="s">
        <v>462</v>
      </c>
      <c r="B453" s="16" t="s">
        <v>463</v>
      </c>
      <c r="C453" s="16" t="s">
        <v>67</v>
      </c>
      <c r="D453" s="17">
        <v>34.020000000000003</v>
      </c>
      <c r="E453" s="18">
        <f>TRUNC(단가대비표!O78,0)</f>
        <v>248000</v>
      </c>
      <c r="F453" s="18">
        <f t="shared" si="27"/>
        <v>8436960</v>
      </c>
      <c r="G453" s="18">
        <f>TRUNC(단가대비표!P78,0)</f>
        <v>0</v>
      </c>
      <c r="H453" s="18">
        <f t="shared" si="28"/>
        <v>0</v>
      </c>
      <c r="I453" s="18">
        <f>TRUNC(단가대비표!V78,0)</f>
        <v>0</v>
      </c>
      <c r="J453" s="18">
        <f t="shared" si="29"/>
        <v>0</v>
      </c>
      <c r="K453" s="18">
        <f t="shared" si="30"/>
        <v>248000</v>
      </c>
      <c r="L453" s="18">
        <f t="shared" si="30"/>
        <v>8436960</v>
      </c>
      <c r="M453" s="16" t="s">
        <v>464</v>
      </c>
      <c r="N453" s="2" t="s">
        <v>465</v>
      </c>
      <c r="O453" s="2" t="s">
        <v>51</v>
      </c>
      <c r="P453" s="2" t="s">
        <v>51</v>
      </c>
      <c r="Q453" s="2" t="s">
        <v>455</v>
      </c>
      <c r="R453" s="2" t="s">
        <v>63</v>
      </c>
      <c r="S453" s="2" t="s">
        <v>63</v>
      </c>
      <c r="T453" s="2" t="s">
        <v>62</v>
      </c>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2" t="s">
        <v>51</v>
      </c>
      <c r="AS453" s="2" t="s">
        <v>51</v>
      </c>
      <c r="AT453" s="3"/>
      <c r="AU453" s="2" t="s">
        <v>466</v>
      </c>
      <c r="AV453" s="3">
        <v>476</v>
      </c>
    </row>
    <row r="454" spans="1:48" ht="30" customHeight="1">
      <c r="A454" s="17"/>
      <c r="B454" s="17"/>
      <c r="C454" s="17"/>
      <c r="D454" s="17"/>
      <c r="E454" s="18"/>
      <c r="F454" s="18"/>
      <c r="G454" s="18"/>
      <c r="H454" s="18"/>
      <c r="I454" s="18"/>
      <c r="J454" s="18"/>
      <c r="K454" s="18"/>
      <c r="L454" s="18"/>
      <c r="M454" s="17"/>
      <c r="Q454" s="1" t="s">
        <v>455</v>
      </c>
    </row>
    <row r="455" spans="1:48" ht="30" customHeight="1">
      <c r="A455" s="17"/>
      <c r="B455" s="17"/>
      <c r="C455" s="17"/>
      <c r="D455" s="17"/>
      <c r="E455" s="18"/>
      <c r="F455" s="18"/>
      <c r="G455" s="18"/>
      <c r="H455" s="18"/>
      <c r="I455" s="18"/>
      <c r="J455" s="18"/>
      <c r="K455" s="18"/>
      <c r="L455" s="18"/>
      <c r="M455" s="17"/>
      <c r="Q455" s="1" t="s">
        <v>455</v>
      </c>
    </row>
    <row r="456" spans="1:48" ht="30" customHeight="1">
      <c r="A456" s="17"/>
      <c r="B456" s="17"/>
      <c r="C456" s="17"/>
      <c r="D456" s="17"/>
      <c r="E456" s="18"/>
      <c r="F456" s="18"/>
      <c r="G456" s="18"/>
      <c r="H456" s="18"/>
      <c r="I456" s="18"/>
      <c r="J456" s="18"/>
      <c r="K456" s="18"/>
      <c r="L456" s="18"/>
      <c r="M456" s="17"/>
      <c r="Q456" s="1" t="s">
        <v>455</v>
      </c>
    </row>
    <row r="457" spans="1:48" ht="30" customHeight="1">
      <c r="A457" s="17"/>
      <c r="B457" s="17"/>
      <c r="C457" s="17"/>
      <c r="D457" s="17"/>
      <c r="E457" s="18"/>
      <c r="F457" s="18"/>
      <c r="G457" s="18"/>
      <c r="H457" s="18"/>
      <c r="I457" s="18"/>
      <c r="J457" s="18"/>
      <c r="K457" s="18"/>
      <c r="L457" s="18"/>
      <c r="M457" s="17"/>
      <c r="Q457" s="1" t="s">
        <v>455</v>
      </c>
    </row>
    <row r="458" spans="1:48" ht="30" customHeight="1">
      <c r="A458" s="17"/>
      <c r="B458" s="17"/>
      <c r="C458" s="17"/>
      <c r="D458" s="17"/>
      <c r="E458" s="18"/>
      <c r="F458" s="18"/>
      <c r="G458" s="18"/>
      <c r="H458" s="18"/>
      <c r="I458" s="18"/>
      <c r="J458" s="18"/>
      <c r="K458" s="18"/>
      <c r="L458" s="18"/>
      <c r="M458" s="17"/>
      <c r="Q458" s="1" t="s">
        <v>455</v>
      </c>
    </row>
    <row r="459" spans="1:48" ht="30" customHeight="1">
      <c r="A459" s="17"/>
      <c r="B459" s="17"/>
      <c r="C459" s="17"/>
      <c r="D459" s="17"/>
      <c r="E459" s="18"/>
      <c r="F459" s="18"/>
      <c r="G459" s="18"/>
      <c r="H459" s="18"/>
      <c r="I459" s="18"/>
      <c r="J459" s="18"/>
      <c r="K459" s="18"/>
      <c r="L459" s="18"/>
      <c r="M459" s="17"/>
      <c r="Q459" s="1" t="s">
        <v>455</v>
      </c>
    </row>
    <row r="460" spans="1:48" ht="30" customHeight="1">
      <c r="A460" s="17"/>
      <c r="B460" s="17"/>
      <c r="C460" s="17"/>
      <c r="D460" s="17"/>
      <c r="E460" s="18"/>
      <c r="F460" s="18"/>
      <c r="G460" s="18"/>
      <c r="H460" s="18"/>
      <c r="I460" s="18"/>
      <c r="J460" s="18"/>
      <c r="K460" s="18"/>
      <c r="L460" s="18"/>
      <c r="M460" s="17"/>
      <c r="Q460" s="1" t="s">
        <v>455</v>
      </c>
    </row>
    <row r="461" spans="1:48" ht="30" customHeight="1">
      <c r="A461" s="17"/>
      <c r="B461" s="17"/>
      <c r="C461" s="17"/>
      <c r="D461" s="17"/>
      <c r="E461" s="18"/>
      <c r="F461" s="18"/>
      <c r="G461" s="18"/>
      <c r="H461" s="18"/>
      <c r="I461" s="18"/>
      <c r="J461" s="18"/>
      <c r="K461" s="18"/>
      <c r="L461" s="18"/>
      <c r="M461" s="17"/>
      <c r="Q461" s="1" t="s">
        <v>455</v>
      </c>
    </row>
    <row r="462" spans="1:48" ht="30" customHeight="1">
      <c r="A462" s="17"/>
      <c r="B462" s="17"/>
      <c r="C462" s="17"/>
      <c r="D462" s="17"/>
      <c r="E462" s="18"/>
      <c r="F462" s="18"/>
      <c r="G462" s="18"/>
      <c r="H462" s="18"/>
      <c r="I462" s="18"/>
      <c r="J462" s="18"/>
      <c r="K462" s="18"/>
      <c r="L462" s="18"/>
      <c r="M462" s="17"/>
      <c r="Q462" s="1" t="s">
        <v>455</v>
      </c>
    </row>
    <row r="463" spans="1:48" ht="30" customHeight="1">
      <c r="A463" s="17"/>
      <c r="B463" s="17"/>
      <c r="C463" s="17"/>
      <c r="D463" s="17"/>
      <c r="E463" s="18"/>
      <c r="F463" s="18"/>
      <c r="G463" s="18"/>
      <c r="H463" s="18"/>
      <c r="I463" s="18"/>
      <c r="J463" s="18"/>
      <c r="K463" s="18"/>
      <c r="L463" s="18"/>
      <c r="M463" s="17"/>
      <c r="Q463" s="1" t="s">
        <v>455</v>
      </c>
    </row>
    <row r="464" spans="1:48" ht="30" customHeight="1">
      <c r="A464" s="17"/>
      <c r="B464" s="17"/>
      <c r="C464" s="17"/>
      <c r="D464" s="17"/>
      <c r="E464" s="18"/>
      <c r="F464" s="18"/>
      <c r="G464" s="18"/>
      <c r="H464" s="18"/>
      <c r="I464" s="18"/>
      <c r="J464" s="18"/>
      <c r="K464" s="18"/>
      <c r="L464" s="18"/>
      <c r="M464" s="17"/>
      <c r="Q464" s="1" t="s">
        <v>455</v>
      </c>
    </row>
    <row r="465" spans="1:48" ht="30" customHeight="1">
      <c r="A465" s="17"/>
      <c r="B465" s="17"/>
      <c r="C465" s="17"/>
      <c r="D465" s="17"/>
      <c r="E465" s="18"/>
      <c r="F465" s="18"/>
      <c r="G465" s="18"/>
      <c r="H465" s="18"/>
      <c r="I465" s="18"/>
      <c r="J465" s="18"/>
      <c r="K465" s="18"/>
      <c r="L465" s="18"/>
      <c r="M465" s="17"/>
      <c r="Q465" s="1" t="s">
        <v>455</v>
      </c>
    </row>
    <row r="466" spans="1:48" ht="30" customHeight="1">
      <c r="A466" s="17"/>
      <c r="B466" s="17"/>
      <c r="C466" s="17"/>
      <c r="D466" s="17"/>
      <c r="E466" s="18"/>
      <c r="F466" s="18"/>
      <c r="G466" s="18"/>
      <c r="H466" s="18"/>
      <c r="I466" s="18"/>
      <c r="J466" s="18"/>
      <c r="K466" s="18"/>
      <c r="L466" s="18"/>
      <c r="M466" s="17"/>
      <c r="Q466" s="1" t="s">
        <v>455</v>
      </c>
    </row>
    <row r="467" spans="1:48" ht="30" customHeight="1">
      <c r="A467" s="17"/>
      <c r="B467" s="17"/>
      <c r="C467" s="17"/>
      <c r="D467" s="17"/>
      <c r="E467" s="18"/>
      <c r="F467" s="18"/>
      <c r="G467" s="18"/>
      <c r="H467" s="18"/>
      <c r="I467" s="18"/>
      <c r="J467" s="18"/>
      <c r="K467" s="18"/>
      <c r="L467" s="18"/>
      <c r="M467" s="17"/>
      <c r="Q467" s="1" t="s">
        <v>455</v>
      </c>
    </row>
    <row r="468" spans="1:48" ht="30" customHeight="1">
      <c r="A468" s="17"/>
      <c r="B468" s="17"/>
      <c r="C468" s="17"/>
      <c r="D468" s="17"/>
      <c r="E468" s="18"/>
      <c r="F468" s="18"/>
      <c r="G468" s="18"/>
      <c r="H468" s="18"/>
      <c r="I468" s="18"/>
      <c r="J468" s="18"/>
      <c r="K468" s="18"/>
      <c r="L468" s="18"/>
      <c r="M468" s="17"/>
      <c r="Q468" s="1" t="s">
        <v>455</v>
      </c>
    </row>
    <row r="469" spans="1:48" ht="30" customHeight="1">
      <c r="A469" s="17"/>
      <c r="B469" s="17"/>
      <c r="C469" s="17"/>
      <c r="D469" s="17"/>
      <c r="E469" s="18"/>
      <c r="F469" s="18"/>
      <c r="G469" s="18"/>
      <c r="H469" s="18"/>
      <c r="I469" s="18"/>
      <c r="J469" s="18"/>
      <c r="K469" s="18"/>
      <c r="L469" s="18"/>
      <c r="M469" s="17"/>
      <c r="Q469" s="1" t="s">
        <v>455</v>
      </c>
    </row>
    <row r="470" spans="1:48" ht="30" customHeight="1">
      <c r="A470" s="17"/>
      <c r="B470" s="17"/>
      <c r="C470" s="17"/>
      <c r="D470" s="17"/>
      <c r="E470" s="18"/>
      <c r="F470" s="18"/>
      <c r="G470" s="18"/>
      <c r="H470" s="18"/>
      <c r="I470" s="18"/>
      <c r="J470" s="18"/>
      <c r="K470" s="18"/>
      <c r="L470" s="18"/>
      <c r="M470" s="17"/>
      <c r="Q470" s="1" t="s">
        <v>455</v>
      </c>
    </row>
    <row r="471" spans="1:48" ht="30" customHeight="1">
      <c r="A471" s="16" t="s">
        <v>75</v>
      </c>
      <c r="B471" s="17"/>
      <c r="C471" s="17"/>
      <c r="D471" s="17"/>
      <c r="E471" s="18"/>
      <c r="F471" s="18">
        <f>SUMIF(Q447:Q470,"010404",F447:F470)</f>
        <v>13866540</v>
      </c>
      <c r="G471" s="18"/>
      <c r="H471" s="18">
        <f>SUMIF(Q447:Q470,"010404",H447:H470)</f>
        <v>3793480</v>
      </c>
      <c r="I471" s="18"/>
      <c r="J471" s="18">
        <f>SUMIF(Q447:Q470,"010404",J447:J470)</f>
        <v>143286</v>
      </c>
      <c r="K471" s="18"/>
      <c r="L471" s="18">
        <f>SUMIF(Q447:Q470,"010404",L447:L470)</f>
        <v>17803306</v>
      </c>
      <c r="M471" s="17"/>
      <c r="N471" t="s">
        <v>76</v>
      </c>
    </row>
    <row r="472" spans="1:48" ht="30" customHeight="1">
      <c r="A472" s="16" t="s">
        <v>467</v>
      </c>
      <c r="B472" s="16" t="s">
        <v>51</v>
      </c>
      <c r="C472" s="17"/>
      <c r="D472" s="17"/>
      <c r="E472" s="18"/>
      <c r="F472" s="18"/>
      <c r="G472" s="18"/>
      <c r="H472" s="18"/>
      <c r="I472" s="18"/>
      <c r="J472" s="18"/>
      <c r="K472" s="18"/>
      <c r="L472" s="18"/>
      <c r="M472" s="17"/>
      <c r="N472" s="3"/>
      <c r="O472" s="3"/>
      <c r="P472" s="3"/>
      <c r="Q472" s="2" t="s">
        <v>468</v>
      </c>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3"/>
    </row>
    <row r="473" spans="1:48" ht="30" customHeight="1">
      <c r="A473" s="16" t="s">
        <v>137</v>
      </c>
      <c r="B473" s="16" t="s">
        <v>138</v>
      </c>
      <c r="C473" s="16" t="s">
        <v>67</v>
      </c>
      <c r="D473" s="17">
        <v>193</v>
      </c>
      <c r="E473" s="18">
        <f>TRUNC(일위대가목록!E14,0)</f>
        <v>10</v>
      </c>
      <c r="F473" s="18">
        <f>TRUNC(E473*D473, 0)</f>
        <v>1930</v>
      </c>
      <c r="G473" s="18">
        <f>TRUNC(일위대가목록!F14,0)</f>
        <v>2759</v>
      </c>
      <c r="H473" s="18">
        <f>TRUNC(G473*D473, 0)</f>
        <v>532487</v>
      </c>
      <c r="I473" s="18">
        <f>TRUNC(일위대가목록!G14,0)</f>
        <v>82</v>
      </c>
      <c r="J473" s="18">
        <f>TRUNC(I473*D473, 0)</f>
        <v>15826</v>
      </c>
      <c r="K473" s="18">
        <f>TRUNC(E473+G473+I473, 0)</f>
        <v>2851</v>
      </c>
      <c r="L473" s="18">
        <f>TRUNC(F473+H473+J473, 0)</f>
        <v>550243</v>
      </c>
      <c r="M473" s="16" t="s">
        <v>139</v>
      </c>
      <c r="N473" s="2" t="s">
        <v>140</v>
      </c>
      <c r="O473" s="2" t="s">
        <v>51</v>
      </c>
      <c r="P473" s="2" t="s">
        <v>51</v>
      </c>
      <c r="Q473" s="2" t="s">
        <v>468</v>
      </c>
      <c r="R473" s="2" t="s">
        <v>62</v>
      </c>
      <c r="S473" s="2" t="s">
        <v>63</v>
      </c>
      <c r="T473" s="2" t="s">
        <v>63</v>
      </c>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2" t="s">
        <v>51</v>
      </c>
      <c r="AS473" s="2" t="s">
        <v>51</v>
      </c>
      <c r="AT473" s="3"/>
      <c r="AU473" s="2" t="s">
        <v>469</v>
      </c>
      <c r="AV473" s="3">
        <v>101</v>
      </c>
    </row>
    <row r="474" spans="1:48" ht="30" customHeight="1">
      <c r="A474" s="16" t="s">
        <v>142</v>
      </c>
      <c r="B474" s="16" t="s">
        <v>51</v>
      </c>
      <c r="C474" s="16" t="s">
        <v>67</v>
      </c>
      <c r="D474" s="17">
        <v>554</v>
      </c>
      <c r="E474" s="18">
        <f>TRUNC(일위대가목록!E15,0)</f>
        <v>0</v>
      </c>
      <c r="F474" s="18">
        <f>TRUNC(E474*D474, 0)</f>
        <v>0</v>
      </c>
      <c r="G474" s="18">
        <f>TRUNC(일위대가목록!F15,0)</f>
        <v>610</v>
      </c>
      <c r="H474" s="18">
        <f>TRUNC(G474*D474, 0)</f>
        <v>337940</v>
      </c>
      <c r="I474" s="18">
        <f>TRUNC(일위대가목록!G15,0)</f>
        <v>54</v>
      </c>
      <c r="J474" s="18">
        <f>TRUNC(I474*D474, 0)</f>
        <v>29916</v>
      </c>
      <c r="K474" s="18">
        <f>TRUNC(E474+G474+I474, 0)</f>
        <v>664</v>
      </c>
      <c r="L474" s="18">
        <f>TRUNC(F474+H474+J474, 0)</f>
        <v>367856</v>
      </c>
      <c r="M474" s="16" t="s">
        <v>143</v>
      </c>
      <c r="N474" s="2" t="s">
        <v>144</v>
      </c>
      <c r="O474" s="2" t="s">
        <v>51</v>
      </c>
      <c r="P474" s="2" t="s">
        <v>51</v>
      </c>
      <c r="Q474" s="2" t="s">
        <v>468</v>
      </c>
      <c r="R474" s="2" t="s">
        <v>62</v>
      </c>
      <c r="S474" s="2" t="s">
        <v>63</v>
      </c>
      <c r="T474" s="2" t="s">
        <v>63</v>
      </c>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2" t="s">
        <v>51</v>
      </c>
      <c r="AS474" s="2" t="s">
        <v>51</v>
      </c>
      <c r="AT474" s="3"/>
      <c r="AU474" s="2" t="s">
        <v>470</v>
      </c>
      <c r="AV474" s="3">
        <v>102</v>
      </c>
    </row>
    <row r="475" spans="1:48" ht="30" customHeight="1">
      <c r="A475" s="17"/>
      <c r="B475" s="17"/>
      <c r="C475" s="17"/>
      <c r="D475" s="17"/>
      <c r="E475" s="18"/>
      <c r="F475" s="18"/>
      <c r="G475" s="18"/>
      <c r="H475" s="18"/>
      <c r="I475" s="18"/>
      <c r="J475" s="18"/>
      <c r="K475" s="18"/>
      <c r="L475" s="18"/>
      <c r="M475" s="17"/>
      <c r="Q475" s="1" t="s">
        <v>468</v>
      </c>
    </row>
    <row r="476" spans="1:48" ht="30" customHeight="1">
      <c r="A476" s="17"/>
      <c r="B476" s="17"/>
      <c r="C476" s="17"/>
      <c r="D476" s="17"/>
      <c r="E476" s="18"/>
      <c r="F476" s="18"/>
      <c r="G476" s="18"/>
      <c r="H476" s="18"/>
      <c r="I476" s="18"/>
      <c r="J476" s="18"/>
      <c r="K476" s="18"/>
      <c r="L476" s="18"/>
      <c r="M476" s="17"/>
      <c r="Q476" s="1" t="s">
        <v>468</v>
      </c>
    </row>
    <row r="477" spans="1:48" ht="30" customHeight="1">
      <c r="A477" s="17"/>
      <c r="B477" s="17"/>
      <c r="C477" s="17"/>
      <c r="D477" s="17"/>
      <c r="E477" s="18"/>
      <c r="F477" s="18"/>
      <c r="G477" s="18"/>
      <c r="H477" s="18"/>
      <c r="I477" s="18"/>
      <c r="J477" s="18"/>
      <c r="K477" s="18"/>
      <c r="L477" s="18"/>
      <c r="M477" s="17"/>
      <c r="Q477" s="1" t="s">
        <v>468</v>
      </c>
    </row>
    <row r="478" spans="1:48" ht="30" customHeight="1">
      <c r="A478" s="17"/>
      <c r="B478" s="17"/>
      <c r="C478" s="17"/>
      <c r="D478" s="17"/>
      <c r="E478" s="18"/>
      <c r="F478" s="18"/>
      <c r="G478" s="18"/>
      <c r="H478" s="18"/>
      <c r="I478" s="18"/>
      <c r="J478" s="18"/>
      <c r="K478" s="18"/>
      <c r="L478" s="18"/>
      <c r="M478" s="17"/>
      <c r="Q478" s="1" t="s">
        <v>468</v>
      </c>
    </row>
    <row r="479" spans="1:48" ht="30" customHeight="1">
      <c r="A479" s="17"/>
      <c r="B479" s="17"/>
      <c r="C479" s="17"/>
      <c r="D479" s="17"/>
      <c r="E479" s="18"/>
      <c r="F479" s="18"/>
      <c r="G479" s="18"/>
      <c r="H479" s="18"/>
      <c r="I479" s="18"/>
      <c r="J479" s="18"/>
      <c r="K479" s="18"/>
      <c r="L479" s="18"/>
      <c r="M479" s="17"/>
      <c r="Q479" s="1" t="s">
        <v>468</v>
      </c>
    </row>
    <row r="480" spans="1:48" ht="30" customHeight="1">
      <c r="A480" s="17"/>
      <c r="B480" s="17"/>
      <c r="C480" s="17"/>
      <c r="D480" s="17"/>
      <c r="E480" s="18"/>
      <c r="F480" s="18"/>
      <c r="G480" s="18"/>
      <c r="H480" s="18"/>
      <c r="I480" s="18"/>
      <c r="J480" s="18"/>
      <c r="K480" s="18"/>
      <c r="L480" s="18"/>
      <c r="M480" s="17"/>
      <c r="Q480" s="1" t="s">
        <v>468</v>
      </c>
    </row>
    <row r="481" spans="1:17" ht="30" customHeight="1">
      <c r="A481" s="17"/>
      <c r="B481" s="17"/>
      <c r="C481" s="17"/>
      <c r="D481" s="17"/>
      <c r="E481" s="18"/>
      <c r="F481" s="18"/>
      <c r="G481" s="18"/>
      <c r="H481" s="18"/>
      <c r="I481" s="18"/>
      <c r="J481" s="18"/>
      <c r="K481" s="18"/>
      <c r="L481" s="18"/>
      <c r="M481" s="17"/>
      <c r="Q481" s="1" t="s">
        <v>468</v>
      </c>
    </row>
    <row r="482" spans="1:17" ht="30" customHeight="1">
      <c r="A482" s="17"/>
      <c r="B482" s="17"/>
      <c r="C482" s="17"/>
      <c r="D482" s="17"/>
      <c r="E482" s="18"/>
      <c r="F482" s="18"/>
      <c r="G482" s="18"/>
      <c r="H482" s="18"/>
      <c r="I482" s="18"/>
      <c r="J482" s="18"/>
      <c r="K482" s="18"/>
      <c r="L482" s="18"/>
      <c r="M482" s="17"/>
      <c r="Q482" s="1" t="s">
        <v>468</v>
      </c>
    </row>
    <row r="483" spans="1:17" ht="30" customHeight="1">
      <c r="A483" s="17"/>
      <c r="B483" s="17"/>
      <c r="C483" s="17"/>
      <c r="D483" s="17"/>
      <c r="E483" s="18"/>
      <c r="F483" s="18"/>
      <c r="G483" s="18"/>
      <c r="H483" s="18"/>
      <c r="I483" s="18"/>
      <c r="J483" s="18"/>
      <c r="K483" s="18"/>
      <c r="L483" s="18"/>
      <c r="M483" s="17"/>
      <c r="Q483" s="1" t="s">
        <v>468</v>
      </c>
    </row>
    <row r="484" spans="1:17" ht="30" customHeight="1">
      <c r="A484" s="17"/>
      <c r="B484" s="17"/>
      <c r="C484" s="17"/>
      <c r="D484" s="17"/>
      <c r="E484" s="18"/>
      <c r="F484" s="18"/>
      <c r="G484" s="18"/>
      <c r="H484" s="18"/>
      <c r="I484" s="18"/>
      <c r="J484" s="18"/>
      <c r="K484" s="18"/>
      <c r="L484" s="18"/>
      <c r="M484" s="17"/>
      <c r="Q484" s="1" t="s">
        <v>468</v>
      </c>
    </row>
    <row r="485" spans="1:17" ht="30" customHeight="1">
      <c r="A485" s="17"/>
      <c r="B485" s="17"/>
      <c r="C485" s="17"/>
      <c r="D485" s="17"/>
      <c r="E485" s="18"/>
      <c r="F485" s="18"/>
      <c r="G485" s="18"/>
      <c r="H485" s="18"/>
      <c r="I485" s="18"/>
      <c r="J485" s="18"/>
      <c r="K485" s="18"/>
      <c r="L485" s="18"/>
      <c r="M485" s="17"/>
      <c r="Q485" s="1" t="s">
        <v>468</v>
      </c>
    </row>
    <row r="486" spans="1:17" ht="30" customHeight="1">
      <c r="A486" s="17"/>
      <c r="B486" s="17"/>
      <c r="C486" s="17"/>
      <c r="D486" s="17"/>
      <c r="E486" s="18"/>
      <c r="F486" s="18"/>
      <c r="G486" s="18"/>
      <c r="H486" s="18"/>
      <c r="I486" s="18"/>
      <c r="J486" s="18"/>
      <c r="K486" s="18"/>
      <c r="L486" s="18"/>
      <c r="M486" s="17"/>
      <c r="Q486" s="1" t="s">
        <v>468</v>
      </c>
    </row>
    <row r="487" spans="1:17" ht="30" customHeight="1">
      <c r="A487" s="17"/>
      <c r="B487" s="17"/>
      <c r="C487" s="17"/>
      <c r="D487" s="17"/>
      <c r="E487" s="18"/>
      <c r="F487" s="18"/>
      <c r="G487" s="18"/>
      <c r="H487" s="18"/>
      <c r="I487" s="18"/>
      <c r="J487" s="18"/>
      <c r="K487" s="18"/>
      <c r="L487" s="18"/>
      <c r="M487" s="17"/>
      <c r="Q487" s="1" t="s">
        <v>468</v>
      </c>
    </row>
    <row r="488" spans="1:17" ht="30" customHeight="1">
      <c r="A488" s="17"/>
      <c r="B488" s="17"/>
      <c r="C488" s="17"/>
      <c r="D488" s="17"/>
      <c r="E488" s="18"/>
      <c r="F488" s="18"/>
      <c r="G488" s="18"/>
      <c r="H488" s="18"/>
      <c r="I488" s="18"/>
      <c r="J488" s="18"/>
      <c r="K488" s="18"/>
      <c r="L488" s="18"/>
      <c r="M488" s="17"/>
      <c r="Q488" s="1" t="s">
        <v>468</v>
      </c>
    </row>
    <row r="489" spans="1:17" ht="30" customHeight="1">
      <c r="A489" s="17"/>
      <c r="B489" s="17"/>
      <c r="C489" s="17"/>
      <c r="D489" s="17"/>
      <c r="E489" s="18"/>
      <c r="F489" s="18"/>
      <c r="G489" s="18"/>
      <c r="H489" s="18"/>
      <c r="I489" s="18"/>
      <c r="J489" s="18"/>
      <c r="K489" s="18"/>
      <c r="L489" s="18"/>
      <c r="M489" s="17"/>
      <c r="Q489" s="1" t="s">
        <v>468</v>
      </c>
    </row>
    <row r="490" spans="1:17" ht="30" customHeight="1">
      <c r="A490" s="17"/>
      <c r="B490" s="17"/>
      <c r="C490" s="17"/>
      <c r="D490" s="17"/>
      <c r="E490" s="18"/>
      <c r="F490" s="18"/>
      <c r="G490" s="18"/>
      <c r="H490" s="18"/>
      <c r="I490" s="18"/>
      <c r="J490" s="18"/>
      <c r="K490" s="18"/>
      <c r="L490" s="18"/>
      <c r="M490" s="17"/>
      <c r="Q490" s="1" t="s">
        <v>468</v>
      </c>
    </row>
    <row r="491" spans="1:17" ht="30" customHeight="1">
      <c r="A491" s="17"/>
      <c r="B491" s="17"/>
      <c r="C491" s="17"/>
      <c r="D491" s="17"/>
      <c r="E491" s="18"/>
      <c r="F491" s="18"/>
      <c r="G491" s="18"/>
      <c r="H491" s="18"/>
      <c r="I491" s="18"/>
      <c r="J491" s="18"/>
      <c r="K491" s="18"/>
      <c r="L491" s="18"/>
      <c r="M491" s="17"/>
      <c r="Q491" s="1" t="s">
        <v>468</v>
      </c>
    </row>
    <row r="492" spans="1:17" ht="30" customHeight="1">
      <c r="A492" s="17"/>
      <c r="B492" s="17"/>
      <c r="C492" s="17"/>
      <c r="D492" s="17"/>
      <c r="E492" s="18"/>
      <c r="F492" s="18"/>
      <c r="G492" s="18"/>
      <c r="H492" s="18"/>
      <c r="I492" s="18"/>
      <c r="J492" s="18"/>
      <c r="K492" s="18"/>
      <c r="L492" s="18"/>
      <c r="M492" s="17"/>
      <c r="Q492" s="1" t="s">
        <v>468</v>
      </c>
    </row>
    <row r="493" spans="1:17" ht="30" customHeight="1">
      <c r="A493" s="17"/>
      <c r="B493" s="17"/>
      <c r="C493" s="17"/>
      <c r="D493" s="17"/>
      <c r="E493" s="18"/>
      <c r="F493" s="18"/>
      <c r="G493" s="18"/>
      <c r="H493" s="18"/>
      <c r="I493" s="18"/>
      <c r="J493" s="18"/>
      <c r="K493" s="18"/>
      <c r="L493" s="18"/>
      <c r="M493" s="17"/>
      <c r="Q493" s="1" t="s">
        <v>468</v>
      </c>
    </row>
    <row r="494" spans="1:17" ht="30" customHeight="1">
      <c r="A494" s="17"/>
      <c r="B494" s="17"/>
      <c r="C494" s="17"/>
      <c r="D494" s="17"/>
      <c r="E494" s="18"/>
      <c r="F494" s="18"/>
      <c r="G494" s="18"/>
      <c r="H494" s="18"/>
      <c r="I494" s="18"/>
      <c r="J494" s="18"/>
      <c r="K494" s="18"/>
      <c r="L494" s="18"/>
      <c r="M494" s="17"/>
      <c r="Q494" s="1" t="s">
        <v>468</v>
      </c>
    </row>
    <row r="495" spans="1:17" ht="30" customHeight="1">
      <c r="A495" s="17"/>
      <c r="B495" s="17"/>
      <c r="C495" s="17"/>
      <c r="D495" s="17"/>
      <c r="E495" s="18"/>
      <c r="F495" s="18"/>
      <c r="G495" s="18"/>
      <c r="H495" s="18"/>
      <c r="I495" s="18"/>
      <c r="J495" s="18"/>
      <c r="K495" s="18"/>
      <c r="L495" s="18"/>
      <c r="M495" s="17"/>
      <c r="Q495" s="1" t="s">
        <v>468</v>
      </c>
    </row>
    <row r="496" spans="1:17" ht="30" customHeight="1">
      <c r="A496" s="17"/>
      <c r="B496" s="17"/>
      <c r="C496" s="17"/>
      <c r="D496" s="17"/>
      <c r="E496" s="18"/>
      <c r="F496" s="18"/>
      <c r="G496" s="18"/>
      <c r="H496" s="18"/>
      <c r="I496" s="18"/>
      <c r="J496" s="18"/>
      <c r="K496" s="18"/>
      <c r="L496" s="18"/>
      <c r="M496" s="17"/>
      <c r="Q496" s="1" t="s">
        <v>468</v>
      </c>
    </row>
    <row r="497" spans="1:48" ht="30" customHeight="1">
      <c r="A497" s="16" t="s">
        <v>75</v>
      </c>
      <c r="B497" s="17"/>
      <c r="C497" s="17"/>
      <c r="D497" s="17"/>
      <c r="E497" s="18"/>
      <c r="F497" s="18">
        <f>SUMIF(Q473:Q496,"010405",F473:F496)</f>
        <v>1930</v>
      </c>
      <c r="G497" s="18"/>
      <c r="H497" s="18">
        <f>SUMIF(Q473:Q496,"010405",H473:H496)</f>
        <v>870427</v>
      </c>
      <c r="I497" s="18"/>
      <c r="J497" s="18">
        <f>SUMIF(Q473:Q496,"010405",J473:J496)</f>
        <v>45742</v>
      </c>
      <c r="K497" s="18"/>
      <c r="L497" s="18">
        <f>SUMIF(Q473:Q496,"010405",L473:L496)</f>
        <v>918099</v>
      </c>
      <c r="M497" s="17"/>
      <c r="N497" t="s">
        <v>76</v>
      </c>
    </row>
    <row r="498" spans="1:48" ht="30" customHeight="1">
      <c r="A498" s="16" t="s">
        <v>471</v>
      </c>
      <c r="B498" s="16" t="s">
        <v>51</v>
      </c>
      <c r="C498" s="17"/>
      <c r="D498" s="17"/>
      <c r="E498" s="18"/>
      <c r="F498" s="18"/>
      <c r="G498" s="18"/>
      <c r="H498" s="18"/>
      <c r="I498" s="18"/>
      <c r="J498" s="18"/>
      <c r="K498" s="18"/>
      <c r="L498" s="18"/>
      <c r="M498" s="17"/>
      <c r="N498" s="3"/>
      <c r="O498" s="3"/>
      <c r="P498" s="3"/>
      <c r="Q498" s="2" t="s">
        <v>472</v>
      </c>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3"/>
      <c r="AS498" s="3"/>
      <c r="AT498" s="3"/>
      <c r="AU498" s="3"/>
      <c r="AV498" s="3"/>
    </row>
    <row r="499" spans="1:48" ht="30" customHeight="1">
      <c r="A499" s="16" t="s">
        <v>473</v>
      </c>
      <c r="B499" s="16" t="s">
        <v>474</v>
      </c>
      <c r="C499" s="16" t="s">
        <v>156</v>
      </c>
      <c r="D499" s="17">
        <v>4</v>
      </c>
      <c r="E499" s="18">
        <f>TRUNC(단가대비표!O43,0)</f>
        <v>45000</v>
      </c>
      <c r="F499" s="18">
        <f t="shared" ref="F499:F513" si="31">TRUNC(E499*D499, 0)</f>
        <v>180000</v>
      </c>
      <c r="G499" s="18">
        <f>TRUNC(단가대비표!P43,0)</f>
        <v>0</v>
      </c>
      <c r="H499" s="18">
        <f t="shared" ref="H499:H513" si="32">TRUNC(G499*D499, 0)</f>
        <v>0</v>
      </c>
      <c r="I499" s="18">
        <f>TRUNC(단가대비표!V43,0)</f>
        <v>0</v>
      </c>
      <c r="J499" s="18">
        <f t="shared" ref="J499:J513" si="33">TRUNC(I499*D499, 0)</f>
        <v>0</v>
      </c>
      <c r="K499" s="18">
        <f t="shared" ref="K499:K513" si="34">TRUNC(E499+G499+I499, 0)</f>
        <v>45000</v>
      </c>
      <c r="L499" s="18">
        <f t="shared" ref="L499:L513" si="35">TRUNC(F499+H499+J499, 0)</f>
        <v>180000</v>
      </c>
      <c r="M499" s="16" t="s">
        <v>475</v>
      </c>
      <c r="N499" s="2" t="s">
        <v>476</v>
      </c>
      <c r="O499" s="2" t="s">
        <v>51</v>
      </c>
      <c r="P499" s="2" t="s">
        <v>51</v>
      </c>
      <c r="Q499" s="2" t="s">
        <v>472</v>
      </c>
      <c r="R499" s="2" t="s">
        <v>63</v>
      </c>
      <c r="S499" s="2" t="s">
        <v>63</v>
      </c>
      <c r="T499" s="2" t="s">
        <v>62</v>
      </c>
      <c r="U499" s="3"/>
      <c r="V499" s="3"/>
      <c r="W499" s="3"/>
      <c r="X499" s="3"/>
      <c r="Y499" s="3"/>
      <c r="Z499" s="3"/>
      <c r="AA499" s="3"/>
      <c r="AB499" s="3"/>
      <c r="AC499" s="3"/>
      <c r="AD499" s="3"/>
      <c r="AE499" s="3"/>
      <c r="AF499" s="3"/>
      <c r="AG499" s="3"/>
      <c r="AH499" s="3"/>
      <c r="AI499" s="3"/>
      <c r="AJ499" s="3"/>
      <c r="AK499" s="3"/>
      <c r="AL499" s="3"/>
      <c r="AM499" s="3"/>
      <c r="AN499" s="3"/>
      <c r="AO499" s="3"/>
      <c r="AP499" s="3"/>
      <c r="AQ499" s="3"/>
      <c r="AR499" s="2" t="s">
        <v>51</v>
      </c>
      <c r="AS499" s="2" t="s">
        <v>51</v>
      </c>
      <c r="AT499" s="3"/>
      <c r="AU499" s="2" t="s">
        <v>477</v>
      </c>
      <c r="AV499" s="3">
        <v>104</v>
      </c>
    </row>
    <row r="500" spans="1:48" ht="30" customHeight="1">
      <c r="A500" s="16" t="s">
        <v>148</v>
      </c>
      <c r="B500" s="16" t="s">
        <v>149</v>
      </c>
      <c r="C500" s="16" t="s">
        <v>150</v>
      </c>
      <c r="D500" s="17">
        <v>9</v>
      </c>
      <c r="E500" s="18">
        <f>TRUNC(단가대비표!O57,0)</f>
        <v>5300</v>
      </c>
      <c r="F500" s="18">
        <f t="shared" si="31"/>
        <v>47700</v>
      </c>
      <c r="G500" s="18">
        <f>TRUNC(단가대비표!P57,0)</f>
        <v>0</v>
      </c>
      <c r="H500" s="18">
        <f t="shared" si="32"/>
        <v>0</v>
      </c>
      <c r="I500" s="18">
        <f>TRUNC(단가대비표!V57,0)</f>
        <v>0</v>
      </c>
      <c r="J500" s="18">
        <f t="shared" si="33"/>
        <v>0</v>
      </c>
      <c r="K500" s="18">
        <f t="shared" si="34"/>
        <v>5300</v>
      </c>
      <c r="L500" s="18">
        <f t="shared" si="35"/>
        <v>47700</v>
      </c>
      <c r="M500" s="16" t="s">
        <v>151</v>
      </c>
      <c r="N500" s="2" t="s">
        <v>152</v>
      </c>
      <c r="O500" s="2" t="s">
        <v>51</v>
      </c>
      <c r="P500" s="2" t="s">
        <v>51</v>
      </c>
      <c r="Q500" s="2" t="s">
        <v>472</v>
      </c>
      <c r="R500" s="2" t="s">
        <v>63</v>
      </c>
      <c r="S500" s="2" t="s">
        <v>63</v>
      </c>
      <c r="T500" s="2" t="s">
        <v>62</v>
      </c>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2" t="s">
        <v>51</v>
      </c>
      <c r="AS500" s="2" t="s">
        <v>51</v>
      </c>
      <c r="AT500" s="3"/>
      <c r="AU500" s="2" t="s">
        <v>478</v>
      </c>
      <c r="AV500" s="3">
        <v>105</v>
      </c>
    </row>
    <row r="501" spans="1:48" ht="30" customHeight="1">
      <c r="A501" s="16" t="s">
        <v>479</v>
      </c>
      <c r="B501" s="16" t="s">
        <v>480</v>
      </c>
      <c r="C501" s="16" t="s">
        <v>156</v>
      </c>
      <c r="D501" s="17">
        <v>4</v>
      </c>
      <c r="E501" s="18">
        <f>TRUNC(단가대비표!O58,0)</f>
        <v>70000</v>
      </c>
      <c r="F501" s="18">
        <f t="shared" si="31"/>
        <v>280000</v>
      </c>
      <c r="G501" s="18">
        <f>TRUNC(단가대비표!P58,0)</f>
        <v>0</v>
      </c>
      <c r="H501" s="18">
        <f t="shared" si="32"/>
        <v>0</v>
      </c>
      <c r="I501" s="18">
        <f>TRUNC(단가대비표!V58,0)</f>
        <v>0</v>
      </c>
      <c r="J501" s="18">
        <f t="shared" si="33"/>
        <v>0</v>
      </c>
      <c r="K501" s="18">
        <f t="shared" si="34"/>
        <v>70000</v>
      </c>
      <c r="L501" s="18">
        <f t="shared" si="35"/>
        <v>280000</v>
      </c>
      <c r="M501" s="16" t="s">
        <v>481</v>
      </c>
      <c r="N501" s="2" t="s">
        <v>482</v>
      </c>
      <c r="O501" s="2" t="s">
        <v>51</v>
      </c>
      <c r="P501" s="2" t="s">
        <v>51</v>
      </c>
      <c r="Q501" s="2" t="s">
        <v>472</v>
      </c>
      <c r="R501" s="2" t="s">
        <v>63</v>
      </c>
      <c r="S501" s="2" t="s">
        <v>63</v>
      </c>
      <c r="T501" s="2" t="s">
        <v>62</v>
      </c>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2" t="s">
        <v>51</v>
      </c>
      <c r="AS501" s="2" t="s">
        <v>51</v>
      </c>
      <c r="AT501" s="3"/>
      <c r="AU501" s="2" t="s">
        <v>483</v>
      </c>
      <c r="AV501" s="3">
        <v>106</v>
      </c>
    </row>
    <row r="502" spans="1:48" ht="30" customHeight="1">
      <c r="A502" s="16" t="s">
        <v>154</v>
      </c>
      <c r="B502" s="16" t="s">
        <v>155</v>
      </c>
      <c r="C502" s="16" t="s">
        <v>156</v>
      </c>
      <c r="D502" s="17">
        <v>2</v>
      </c>
      <c r="E502" s="18">
        <f>TRUNC(단가대비표!O59,0)</f>
        <v>77000</v>
      </c>
      <c r="F502" s="18">
        <f t="shared" si="31"/>
        <v>154000</v>
      </c>
      <c r="G502" s="18">
        <f>TRUNC(단가대비표!P59,0)</f>
        <v>0</v>
      </c>
      <c r="H502" s="18">
        <f t="shared" si="32"/>
        <v>0</v>
      </c>
      <c r="I502" s="18">
        <f>TRUNC(단가대비표!V59,0)</f>
        <v>0</v>
      </c>
      <c r="J502" s="18">
        <f t="shared" si="33"/>
        <v>0</v>
      </c>
      <c r="K502" s="18">
        <f t="shared" si="34"/>
        <v>77000</v>
      </c>
      <c r="L502" s="18">
        <f t="shared" si="35"/>
        <v>154000</v>
      </c>
      <c r="M502" s="16" t="s">
        <v>157</v>
      </c>
      <c r="N502" s="2" t="s">
        <v>158</v>
      </c>
      <c r="O502" s="2" t="s">
        <v>51</v>
      </c>
      <c r="P502" s="2" t="s">
        <v>51</v>
      </c>
      <c r="Q502" s="2" t="s">
        <v>472</v>
      </c>
      <c r="R502" s="2" t="s">
        <v>63</v>
      </c>
      <c r="S502" s="2" t="s">
        <v>63</v>
      </c>
      <c r="T502" s="2" t="s">
        <v>62</v>
      </c>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2" t="s">
        <v>51</v>
      </c>
      <c r="AS502" s="2" t="s">
        <v>51</v>
      </c>
      <c r="AT502" s="3"/>
      <c r="AU502" s="2" t="s">
        <v>484</v>
      </c>
      <c r="AV502" s="3">
        <v>107</v>
      </c>
    </row>
    <row r="503" spans="1:48" ht="30" customHeight="1">
      <c r="A503" s="16" t="s">
        <v>160</v>
      </c>
      <c r="B503" s="16" t="s">
        <v>161</v>
      </c>
      <c r="C503" s="16" t="s">
        <v>156</v>
      </c>
      <c r="D503" s="17">
        <v>5</v>
      </c>
      <c r="E503" s="18">
        <f>TRUNC(단가대비표!O60,0)</f>
        <v>20000</v>
      </c>
      <c r="F503" s="18">
        <f t="shared" si="31"/>
        <v>100000</v>
      </c>
      <c r="G503" s="18">
        <f>TRUNC(단가대비표!P60,0)</f>
        <v>0</v>
      </c>
      <c r="H503" s="18">
        <f t="shared" si="32"/>
        <v>0</v>
      </c>
      <c r="I503" s="18">
        <f>TRUNC(단가대비표!V60,0)</f>
        <v>0</v>
      </c>
      <c r="J503" s="18">
        <f t="shared" si="33"/>
        <v>0</v>
      </c>
      <c r="K503" s="18">
        <f t="shared" si="34"/>
        <v>20000</v>
      </c>
      <c r="L503" s="18">
        <f t="shared" si="35"/>
        <v>100000</v>
      </c>
      <c r="M503" s="16" t="s">
        <v>162</v>
      </c>
      <c r="N503" s="2" t="s">
        <v>163</v>
      </c>
      <c r="O503" s="2" t="s">
        <v>51</v>
      </c>
      <c r="P503" s="2" t="s">
        <v>51</v>
      </c>
      <c r="Q503" s="2" t="s">
        <v>472</v>
      </c>
      <c r="R503" s="2" t="s">
        <v>63</v>
      </c>
      <c r="S503" s="2" t="s">
        <v>63</v>
      </c>
      <c r="T503" s="2" t="s">
        <v>62</v>
      </c>
      <c r="U503" s="3"/>
      <c r="V503" s="3"/>
      <c r="W503" s="3"/>
      <c r="X503" s="3"/>
      <c r="Y503" s="3"/>
      <c r="Z503" s="3"/>
      <c r="AA503" s="3"/>
      <c r="AB503" s="3"/>
      <c r="AC503" s="3"/>
      <c r="AD503" s="3"/>
      <c r="AE503" s="3"/>
      <c r="AF503" s="3"/>
      <c r="AG503" s="3"/>
      <c r="AH503" s="3"/>
      <c r="AI503" s="3"/>
      <c r="AJ503" s="3"/>
      <c r="AK503" s="3"/>
      <c r="AL503" s="3"/>
      <c r="AM503" s="3"/>
      <c r="AN503" s="3"/>
      <c r="AO503" s="3"/>
      <c r="AP503" s="3"/>
      <c r="AQ503" s="3"/>
      <c r="AR503" s="2" t="s">
        <v>51</v>
      </c>
      <c r="AS503" s="2" t="s">
        <v>51</v>
      </c>
      <c r="AT503" s="3"/>
      <c r="AU503" s="2" t="s">
        <v>485</v>
      </c>
      <c r="AV503" s="3">
        <v>108</v>
      </c>
    </row>
    <row r="504" spans="1:48" ht="30" customHeight="1">
      <c r="A504" s="16" t="s">
        <v>165</v>
      </c>
      <c r="B504" s="16" t="s">
        <v>166</v>
      </c>
      <c r="C504" s="16" t="s">
        <v>150</v>
      </c>
      <c r="D504" s="17">
        <v>2</v>
      </c>
      <c r="E504" s="18">
        <f>TRUNC(단가대비표!O61,0)</f>
        <v>48000</v>
      </c>
      <c r="F504" s="18">
        <f t="shared" si="31"/>
        <v>96000</v>
      </c>
      <c r="G504" s="18">
        <f>TRUNC(단가대비표!P61,0)</f>
        <v>0</v>
      </c>
      <c r="H504" s="18">
        <f t="shared" si="32"/>
        <v>0</v>
      </c>
      <c r="I504" s="18">
        <f>TRUNC(단가대비표!V61,0)</f>
        <v>0</v>
      </c>
      <c r="J504" s="18">
        <f t="shared" si="33"/>
        <v>0</v>
      </c>
      <c r="K504" s="18">
        <f t="shared" si="34"/>
        <v>48000</v>
      </c>
      <c r="L504" s="18">
        <f t="shared" si="35"/>
        <v>96000</v>
      </c>
      <c r="M504" s="16" t="s">
        <v>167</v>
      </c>
      <c r="N504" s="2" t="s">
        <v>168</v>
      </c>
      <c r="O504" s="2" t="s">
        <v>51</v>
      </c>
      <c r="P504" s="2" t="s">
        <v>51</v>
      </c>
      <c r="Q504" s="2" t="s">
        <v>472</v>
      </c>
      <c r="R504" s="2" t="s">
        <v>63</v>
      </c>
      <c r="S504" s="2" t="s">
        <v>63</v>
      </c>
      <c r="T504" s="2" t="s">
        <v>62</v>
      </c>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2" t="s">
        <v>51</v>
      </c>
      <c r="AS504" s="2" t="s">
        <v>51</v>
      </c>
      <c r="AT504" s="3"/>
      <c r="AU504" s="2" t="s">
        <v>486</v>
      </c>
      <c r="AV504" s="3">
        <v>109</v>
      </c>
    </row>
    <row r="505" spans="1:48" ht="30" customHeight="1">
      <c r="A505" s="16" t="s">
        <v>170</v>
      </c>
      <c r="B505" s="16" t="s">
        <v>171</v>
      </c>
      <c r="C505" s="16" t="s">
        <v>150</v>
      </c>
      <c r="D505" s="17">
        <v>3</v>
      </c>
      <c r="E505" s="18">
        <f>TRUNC(단가대비표!O62,0)</f>
        <v>1800</v>
      </c>
      <c r="F505" s="18">
        <f t="shared" si="31"/>
        <v>5400</v>
      </c>
      <c r="G505" s="18">
        <f>TRUNC(단가대비표!P62,0)</f>
        <v>0</v>
      </c>
      <c r="H505" s="18">
        <f t="shared" si="32"/>
        <v>0</v>
      </c>
      <c r="I505" s="18">
        <f>TRUNC(단가대비표!V62,0)</f>
        <v>0</v>
      </c>
      <c r="J505" s="18">
        <f t="shared" si="33"/>
        <v>0</v>
      </c>
      <c r="K505" s="18">
        <f t="shared" si="34"/>
        <v>1800</v>
      </c>
      <c r="L505" s="18">
        <f t="shared" si="35"/>
        <v>5400</v>
      </c>
      <c r="M505" s="16" t="s">
        <v>172</v>
      </c>
      <c r="N505" s="2" t="s">
        <v>173</v>
      </c>
      <c r="O505" s="2" t="s">
        <v>51</v>
      </c>
      <c r="P505" s="2" t="s">
        <v>51</v>
      </c>
      <c r="Q505" s="2" t="s">
        <v>472</v>
      </c>
      <c r="R505" s="2" t="s">
        <v>63</v>
      </c>
      <c r="S505" s="2" t="s">
        <v>63</v>
      </c>
      <c r="T505" s="2" t="s">
        <v>62</v>
      </c>
      <c r="U505" s="3"/>
      <c r="V505" s="3"/>
      <c r="W505" s="3"/>
      <c r="X505" s="3"/>
      <c r="Y505" s="3"/>
      <c r="Z505" s="3"/>
      <c r="AA505" s="3"/>
      <c r="AB505" s="3"/>
      <c r="AC505" s="3"/>
      <c r="AD505" s="3"/>
      <c r="AE505" s="3"/>
      <c r="AF505" s="3"/>
      <c r="AG505" s="3"/>
      <c r="AH505" s="3"/>
      <c r="AI505" s="3"/>
      <c r="AJ505" s="3"/>
      <c r="AK505" s="3"/>
      <c r="AL505" s="3"/>
      <c r="AM505" s="3"/>
      <c r="AN505" s="3"/>
      <c r="AO505" s="3"/>
      <c r="AP505" s="3"/>
      <c r="AQ505" s="3"/>
      <c r="AR505" s="2" t="s">
        <v>51</v>
      </c>
      <c r="AS505" s="2" t="s">
        <v>51</v>
      </c>
      <c r="AT505" s="3"/>
      <c r="AU505" s="2" t="s">
        <v>487</v>
      </c>
      <c r="AV505" s="3">
        <v>110</v>
      </c>
    </row>
    <row r="506" spans="1:48" ht="30" customHeight="1">
      <c r="A506" s="16" t="s">
        <v>160</v>
      </c>
      <c r="B506" s="16" t="s">
        <v>488</v>
      </c>
      <c r="C506" s="16" t="s">
        <v>156</v>
      </c>
      <c r="D506" s="17">
        <v>2</v>
      </c>
      <c r="E506" s="18">
        <f>TRUNC(단가대비표!O63,0)</f>
        <v>8000</v>
      </c>
      <c r="F506" s="18">
        <f t="shared" si="31"/>
        <v>16000</v>
      </c>
      <c r="G506" s="18">
        <f>TRUNC(단가대비표!P63,0)</f>
        <v>0</v>
      </c>
      <c r="H506" s="18">
        <f t="shared" si="32"/>
        <v>0</v>
      </c>
      <c r="I506" s="18">
        <f>TRUNC(단가대비표!V63,0)</f>
        <v>0</v>
      </c>
      <c r="J506" s="18">
        <f t="shared" si="33"/>
        <v>0</v>
      </c>
      <c r="K506" s="18">
        <f t="shared" si="34"/>
        <v>8000</v>
      </c>
      <c r="L506" s="18">
        <f t="shared" si="35"/>
        <v>16000</v>
      </c>
      <c r="M506" s="16" t="s">
        <v>489</v>
      </c>
      <c r="N506" s="2" t="s">
        <v>490</v>
      </c>
      <c r="O506" s="2" t="s">
        <v>51</v>
      </c>
      <c r="P506" s="2" t="s">
        <v>51</v>
      </c>
      <c r="Q506" s="2" t="s">
        <v>472</v>
      </c>
      <c r="R506" s="2" t="s">
        <v>63</v>
      </c>
      <c r="S506" s="2" t="s">
        <v>63</v>
      </c>
      <c r="T506" s="2" t="s">
        <v>62</v>
      </c>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2" t="s">
        <v>51</v>
      </c>
      <c r="AS506" s="2" t="s">
        <v>51</v>
      </c>
      <c r="AT506" s="3"/>
      <c r="AU506" s="2" t="s">
        <v>491</v>
      </c>
      <c r="AV506" s="3">
        <v>111</v>
      </c>
    </row>
    <row r="507" spans="1:48" ht="30" customHeight="1">
      <c r="A507" s="16" t="s">
        <v>170</v>
      </c>
      <c r="B507" s="16" t="s">
        <v>492</v>
      </c>
      <c r="C507" s="16" t="s">
        <v>150</v>
      </c>
      <c r="D507" s="17">
        <v>4</v>
      </c>
      <c r="E507" s="18">
        <f>TRUNC(단가대비표!O64,0)</f>
        <v>1800</v>
      </c>
      <c r="F507" s="18">
        <f t="shared" si="31"/>
        <v>7200</v>
      </c>
      <c r="G507" s="18">
        <f>TRUNC(단가대비표!P64,0)</f>
        <v>0</v>
      </c>
      <c r="H507" s="18">
        <f t="shared" si="32"/>
        <v>0</v>
      </c>
      <c r="I507" s="18">
        <f>TRUNC(단가대비표!V64,0)</f>
        <v>0</v>
      </c>
      <c r="J507" s="18">
        <f t="shared" si="33"/>
        <v>0</v>
      </c>
      <c r="K507" s="18">
        <f t="shared" si="34"/>
        <v>1800</v>
      </c>
      <c r="L507" s="18">
        <f t="shared" si="35"/>
        <v>7200</v>
      </c>
      <c r="M507" s="16" t="s">
        <v>493</v>
      </c>
      <c r="N507" s="2" t="s">
        <v>494</v>
      </c>
      <c r="O507" s="2" t="s">
        <v>51</v>
      </c>
      <c r="P507" s="2" t="s">
        <v>51</v>
      </c>
      <c r="Q507" s="2" t="s">
        <v>472</v>
      </c>
      <c r="R507" s="2" t="s">
        <v>63</v>
      </c>
      <c r="S507" s="2" t="s">
        <v>63</v>
      </c>
      <c r="T507" s="2" t="s">
        <v>62</v>
      </c>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2" t="s">
        <v>51</v>
      </c>
      <c r="AS507" s="2" t="s">
        <v>51</v>
      </c>
      <c r="AT507" s="3"/>
      <c r="AU507" s="2" t="s">
        <v>495</v>
      </c>
      <c r="AV507" s="3">
        <v>112</v>
      </c>
    </row>
    <row r="508" spans="1:48" ht="30" customHeight="1">
      <c r="A508" s="16" t="s">
        <v>175</v>
      </c>
      <c r="B508" s="16" t="s">
        <v>176</v>
      </c>
      <c r="C508" s="16" t="s">
        <v>177</v>
      </c>
      <c r="D508" s="17">
        <v>1</v>
      </c>
      <c r="E508" s="18">
        <f>TRUNC(일위대가목록!E52,0)</f>
        <v>48156</v>
      </c>
      <c r="F508" s="18">
        <f t="shared" si="31"/>
        <v>48156</v>
      </c>
      <c r="G508" s="18">
        <f>TRUNC(일위대가목록!F52,0)</f>
        <v>55248</v>
      </c>
      <c r="H508" s="18">
        <f t="shared" si="32"/>
        <v>55248</v>
      </c>
      <c r="I508" s="18">
        <f>TRUNC(일위대가목록!G52,0)</f>
        <v>1722</v>
      </c>
      <c r="J508" s="18">
        <f t="shared" si="33"/>
        <v>1722</v>
      </c>
      <c r="K508" s="18">
        <f t="shared" si="34"/>
        <v>105126</v>
      </c>
      <c r="L508" s="18">
        <f t="shared" si="35"/>
        <v>105126</v>
      </c>
      <c r="M508" s="16" t="s">
        <v>496</v>
      </c>
      <c r="N508" s="2" t="s">
        <v>497</v>
      </c>
      <c r="O508" s="2" t="s">
        <v>51</v>
      </c>
      <c r="P508" s="2" t="s">
        <v>51</v>
      </c>
      <c r="Q508" s="2" t="s">
        <v>472</v>
      </c>
      <c r="R508" s="2" t="s">
        <v>62</v>
      </c>
      <c r="S508" s="2" t="s">
        <v>63</v>
      </c>
      <c r="T508" s="2" t="s">
        <v>63</v>
      </c>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2" t="s">
        <v>51</v>
      </c>
      <c r="AS508" s="2" t="s">
        <v>51</v>
      </c>
      <c r="AT508" s="3"/>
      <c r="AU508" s="2" t="s">
        <v>498</v>
      </c>
      <c r="AV508" s="3">
        <v>113</v>
      </c>
    </row>
    <row r="509" spans="1:48" ht="30" customHeight="1">
      <c r="A509" s="16" t="s">
        <v>499</v>
      </c>
      <c r="B509" s="16" t="s">
        <v>500</v>
      </c>
      <c r="C509" s="16" t="s">
        <v>177</v>
      </c>
      <c r="D509" s="17">
        <v>2</v>
      </c>
      <c r="E509" s="18">
        <f>TRUNC(일위대가목록!E53,0)</f>
        <v>679165</v>
      </c>
      <c r="F509" s="18">
        <f t="shared" si="31"/>
        <v>1358330</v>
      </c>
      <c r="G509" s="18">
        <f>TRUNC(일위대가목록!F53,0)</f>
        <v>202477</v>
      </c>
      <c r="H509" s="18">
        <f t="shared" si="32"/>
        <v>404954</v>
      </c>
      <c r="I509" s="18">
        <f>TRUNC(일위대가목록!G53,0)</f>
        <v>5080</v>
      </c>
      <c r="J509" s="18">
        <f t="shared" si="33"/>
        <v>10160</v>
      </c>
      <c r="K509" s="18">
        <f t="shared" si="34"/>
        <v>886722</v>
      </c>
      <c r="L509" s="18">
        <f t="shared" si="35"/>
        <v>1773444</v>
      </c>
      <c r="M509" s="16" t="s">
        <v>501</v>
      </c>
      <c r="N509" s="2" t="s">
        <v>502</v>
      </c>
      <c r="O509" s="2" t="s">
        <v>51</v>
      </c>
      <c r="P509" s="2" t="s">
        <v>51</v>
      </c>
      <c r="Q509" s="2" t="s">
        <v>472</v>
      </c>
      <c r="R509" s="2" t="s">
        <v>62</v>
      </c>
      <c r="S509" s="2" t="s">
        <v>63</v>
      </c>
      <c r="T509" s="2" t="s">
        <v>63</v>
      </c>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2" t="s">
        <v>51</v>
      </c>
      <c r="AS509" s="2" t="s">
        <v>51</v>
      </c>
      <c r="AT509" s="3"/>
      <c r="AU509" s="2" t="s">
        <v>503</v>
      </c>
      <c r="AV509" s="3">
        <v>114</v>
      </c>
    </row>
    <row r="510" spans="1:48" ht="30" customHeight="1">
      <c r="A510" s="16" t="s">
        <v>186</v>
      </c>
      <c r="B510" s="16" t="s">
        <v>187</v>
      </c>
      <c r="C510" s="16" t="s">
        <v>177</v>
      </c>
      <c r="D510" s="17">
        <v>3</v>
      </c>
      <c r="E510" s="18">
        <f>TRUNC(일위대가목록!E54,0)</f>
        <v>86537</v>
      </c>
      <c r="F510" s="18">
        <f t="shared" si="31"/>
        <v>259611</v>
      </c>
      <c r="G510" s="18">
        <f>TRUNC(일위대가목록!F54,0)</f>
        <v>96044</v>
      </c>
      <c r="H510" s="18">
        <f t="shared" si="32"/>
        <v>288132</v>
      </c>
      <c r="I510" s="18">
        <f>TRUNC(일위대가목록!G54,0)</f>
        <v>2957</v>
      </c>
      <c r="J510" s="18">
        <f t="shared" si="33"/>
        <v>8871</v>
      </c>
      <c r="K510" s="18">
        <f t="shared" si="34"/>
        <v>185538</v>
      </c>
      <c r="L510" s="18">
        <f t="shared" si="35"/>
        <v>556614</v>
      </c>
      <c r="M510" s="16" t="s">
        <v>504</v>
      </c>
      <c r="N510" s="2" t="s">
        <v>505</v>
      </c>
      <c r="O510" s="2" t="s">
        <v>51</v>
      </c>
      <c r="P510" s="2" t="s">
        <v>51</v>
      </c>
      <c r="Q510" s="2" t="s">
        <v>472</v>
      </c>
      <c r="R510" s="2" t="s">
        <v>62</v>
      </c>
      <c r="S510" s="2" t="s">
        <v>63</v>
      </c>
      <c r="T510" s="2" t="s">
        <v>63</v>
      </c>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2" t="s">
        <v>51</v>
      </c>
      <c r="AS510" s="2" t="s">
        <v>51</v>
      </c>
      <c r="AT510" s="3"/>
      <c r="AU510" s="2" t="s">
        <v>506</v>
      </c>
      <c r="AV510" s="3">
        <v>115</v>
      </c>
    </row>
    <row r="511" spans="1:48" ht="30" customHeight="1">
      <c r="A511" s="16" t="s">
        <v>507</v>
      </c>
      <c r="B511" s="16" t="s">
        <v>192</v>
      </c>
      <c r="C511" s="16" t="s">
        <v>193</v>
      </c>
      <c r="D511" s="17">
        <v>4</v>
      </c>
      <c r="E511" s="18">
        <f>TRUNC(일위대가목록!E55,0)</f>
        <v>0</v>
      </c>
      <c r="F511" s="18">
        <f t="shared" si="31"/>
        <v>0</v>
      </c>
      <c r="G511" s="18">
        <f>TRUNC(일위대가목록!F55,0)</f>
        <v>20659</v>
      </c>
      <c r="H511" s="18">
        <f t="shared" si="32"/>
        <v>82636</v>
      </c>
      <c r="I511" s="18">
        <f>TRUNC(일위대가목록!G55,0)</f>
        <v>413</v>
      </c>
      <c r="J511" s="18">
        <f t="shared" si="33"/>
        <v>1652</v>
      </c>
      <c r="K511" s="18">
        <f t="shared" si="34"/>
        <v>21072</v>
      </c>
      <c r="L511" s="18">
        <f t="shared" si="35"/>
        <v>84288</v>
      </c>
      <c r="M511" s="16" t="s">
        <v>508</v>
      </c>
      <c r="N511" s="2" t="s">
        <v>509</v>
      </c>
      <c r="O511" s="2" t="s">
        <v>51</v>
      </c>
      <c r="P511" s="2" t="s">
        <v>51</v>
      </c>
      <c r="Q511" s="2" t="s">
        <v>472</v>
      </c>
      <c r="R511" s="2" t="s">
        <v>62</v>
      </c>
      <c r="S511" s="2" t="s">
        <v>63</v>
      </c>
      <c r="T511" s="2" t="s">
        <v>63</v>
      </c>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2" t="s">
        <v>51</v>
      </c>
      <c r="AS511" s="2" t="s">
        <v>51</v>
      </c>
      <c r="AT511" s="3"/>
      <c r="AU511" s="2" t="s">
        <v>510</v>
      </c>
      <c r="AV511" s="3">
        <v>116</v>
      </c>
    </row>
    <row r="512" spans="1:48" ht="30" customHeight="1">
      <c r="A512" s="16" t="s">
        <v>191</v>
      </c>
      <c r="B512" s="16" t="s">
        <v>192</v>
      </c>
      <c r="C512" s="16" t="s">
        <v>193</v>
      </c>
      <c r="D512" s="17">
        <v>2</v>
      </c>
      <c r="E512" s="18">
        <f>TRUNC(일위대가목록!E19,0)</f>
        <v>0</v>
      </c>
      <c r="F512" s="18">
        <f t="shared" si="31"/>
        <v>0</v>
      </c>
      <c r="G512" s="18">
        <f>TRUNC(일위대가목록!F19,0)</f>
        <v>31989</v>
      </c>
      <c r="H512" s="18">
        <f t="shared" si="32"/>
        <v>63978</v>
      </c>
      <c r="I512" s="18">
        <f>TRUNC(일위대가목록!G19,0)</f>
        <v>639</v>
      </c>
      <c r="J512" s="18">
        <f t="shared" si="33"/>
        <v>1278</v>
      </c>
      <c r="K512" s="18">
        <f t="shared" si="34"/>
        <v>32628</v>
      </c>
      <c r="L512" s="18">
        <f t="shared" si="35"/>
        <v>65256</v>
      </c>
      <c r="M512" s="16" t="s">
        <v>194</v>
      </c>
      <c r="N512" s="2" t="s">
        <v>195</v>
      </c>
      <c r="O512" s="2" t="s">
        <v>51</v>
      </c>
      <c r="P512" s="2" t="s">
        <v>51</v>
      </c>
      <c r="Q512" s="2" t="s">
        <v>472</v>
      </c>
      <c r="R512" s="2" t="s">
        <v>62</v>
      </c>
      <c r="S512" s="2" t="s">
        <v>63</v>
      </c>
      <c r="T512" s="2" t="s">
        <v>63</v>
      </c>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2" t="s">
        <v>51</v>
      </c>
      <c r="AS512" s="2" t="s">
        <v>51</v>
      </c>
      <c r="AT512" s="3"/>
      <c r="AU512" s="2" t="s">
        <v>511</v>
      </c>
      <c r="AV512" s="3">
        <v>117</v>
      </c>
    </row>
    <row r="513" spans="1:48" ht="30" customHeight="1">
      <c r="A513" s="16" t="s">
        <v>197</v>
      </c>
      <c r="B513" s="16" t="s">
        <v>198</v>
      </c>
      <c r="C513" s="16" t="s">
        <v>100</v>
      </c>
      <c r="D513" s="17">
        <v>37</v>
      </c>
      <c r="E513" s="18">
        <f>TRUNC(일위대가목록!E20,0)</f>
        <v>1485</v>
      </c>
      <c r="F513" s="18">
        <f t="shared" si="31"/>
        <v>54945</v>
      </c>
      <c r="G513" s="18">
        <f>TRUNC(일위대가목록!F20,0)</f>
        <v>0</v>
      </c>
      <c r="H513" s="18">
        <f t="shared" si="32"/>
        <v>0</v>
      </c>
      <c r="I513" s="18">
        <f>TRUNC(일위대가목록!G20,0)</f>
        <v>0</v>
      </c>
      <c r="J513" s="18">
        <f t="shared" si="33"/>
        <v>0</v>
      </c>
      <c r="K513" s="18">
        <f t="shared" si="34"/>
        <v>1485</v>
      </c>
      <c r="L513" s="18">
        <f t="shared" si="35"/>
        <v>54945</v>
      </c>
      <c r="M513" s="16" t="s">
        <v>199</v>
      </c>
      <c r="N513" s="2" t="s">
        <v>200</v>
      </c>
      <c r="O513" s="2" t="s">
        <v>51</v>
      </c>
      <c r="P513" s="2" t="s">
        <v>51</v>
      </c>
      <c r="Q513" s="2" t="s">
        <v>472</v>
      </c>
      <c r="R513" s="2" t="s">
        <v>62</v>
      </c>
      <c r="S513" s="2" t="s">
        <v>63</v>
      </c>
      <c r="T513" s="2" t="s">
        <v>63</v>
      </c>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2" t="s">
        <v>51</v>
      </c>
      <c r="AS513" s="2" t="s">
        <v>51</v>
      </c>
      <c r="AT513" s="3"/>
      <c r="AU513" s="2" t="s">
        <v>512</v>
      </c>
      <c r="AV513" s="3">
        <v>118</v>
      </c>
    </row>
    <row r="514" spans="1:48" ht="30" customHeight="1">
      <c r="A514" s="17"/>
      <c r="B514" s="17"/>
      <c r="C514" s="17"/>
      <c r="D514" s="17"/>
      <c r="E514" s="18"/>
      <c r="F514" s="18"/>
      <c r="G514" s="18"/>
      <c r="H514" s="18"/>
      <c r="I514" s="18"/>
      <c r="J514" s="18"/>
      <c r="K514" s="18"/>
      <c r="L514" s="18"/>
      <c r="M514" s="17"/>
      <c r="Q514" s="1" t="s">
        <v>472</v>
      </c>
    </row>
    <row r="515" spans="1:48" ht="30" customHeight="1">
      <c r="A515" s="17"/>
      <c r="B515" s="17"/>
      <c r="C515" s="17"/>
      <c r="D515" s="17"/>
      <c r="E515" s="18"/>
      <c r="F515" s="18"/>
      <c r="G515" s="18"/>
      <c r="H515" s="18"/>
      <c r="I515" s="18"/>
      <c r="J515" s="18"/>
      <c r="K515" s="18"/>
      <c r="L515" s="18"/>
      <c r="M515" s="17"/>
      <c r="Q515" s="1" t="s">
        <v>472</v>
      </c>
    </row>
    <row r="516" spans="1:48" ht="30" customHeight="1">
      <c r="A516" s="17"/>
      <c r="B516" s="17"/>
      <c r="C516" s="17"/>
      <c r="D516" s="17"/>
      <c r="E516" s="18"/>
      <c r="F516" s="18"/>
      <c r="G516" s="18"/>
      <c r="H516" s="18"/>
      <c r="I516" s="18"/>
      <c r="J516" s="18"/>
      <c r="K516" s="18"/>
      <c r="L516" s="18"/>
      <c r="M516" s="17"/>
      <c r="Q516" s="1" t="s">
        <v>472</v>
      </c>
    </row>
    <row r="517" spans="1:48" ht="30" customHeight="1">
      <c r="A517" s="17"/>
      <c r="B517" s="17"/>
      <c r="C517" s="17"/>
      <c r="D517" s="17"/>
      <c r="E517" s="18"/>
      <c r="F517" s="18"/>
      <c r="G517" s="18"/>
      <c r="H517" s="18"/>
      <c r="I517" s="18"/>
      <c r="J517" s="18"/>
      <c r="K517" s="18"/>
      <c r="L517" s="18"/>
      <c r="M517" s="17"/>
      <c r="Q517" s="1" t="s">
        <v>472</v>
      </c>
    </row>
    <row r="518" spans="1:48" ht="30" customHeight="1">
      <c r="A518" s="17"/>
      <c r="B518" s="17"/>
      <c r="C518" s="17"/>
      <c r="D518" s="17"/>
      <c r="E518" s="18"/>
      <c r="F518" s="18"/>
      <c r="G518" s="18"/>
      <c r="H518" s="18"/>
      <c r="I518" s="18"/>
      <c r="J518" s="18"/>
      <c r="K518" s="18"/>
      <c r="L518" s="18"/>
      <c r="M518" s="17"/>
      <c r="Q518" s="1" t="s">
        <v>472</v>
      </c>
    </row>
    <row r="519" spans="1:48" ht="30" customHeight="1">
      <c r="A519" s="17"/>
      <c r="B519" s="17"/>
      <c r="C519" s="17"/>
      <c r="D519" s="17"/>
      <c r="E519" s="18"/>
      <c r="F519" s="18"/>
      <c r="G519" s="18"/>
      <c r="H519" s="18"/>
      <c r="I519" s="18"/>
      <c r="J519" s="18"/>
      <c r="K519" s="18"/>
      <c r="L519" s="18"/>
      <c r="M519" s="17"/>
      <c r="Q519" s="1" t="s">
        <v>472</v>
      </c>
    </row>
    <row r="520" spans="1:48" ht="30" customHeight="1">
      <c r="A520" s="17"/>
      <c r="B520" s="17"/>
      <c r="C520" s="17"/>
      <c r="D520" s="17"/>
      <c r="E520" s="18"/>
      <c r="F520" s="18"/>
      <c r="G520" s="18"/>
      <c r="H520" s="18"/>
      <c r="I520" s="18"/>
      <c r="J520" s="18"/>
      <c r="K520" s="18"/>
      <c r="L520" s="18"/>
      <c r="M520" s="17"/>
      <c r="Q520" s="1" t="s">
        <v>472</v>
      </c>
    </row>
    <row r="521" spans="1:48" ht="30" customHeight="1">
      <c r="A521" s="17"/>
      <c r="B521" s="17"/>
      <c r="C521" s="17"/>
      <c r="D521" s="17"/>
      <c r="E521" s="18"/>
      <c r="F521" s="18"/>
      <c r="G521" s="18"/>
      <c r="H521" s="18"/>
      <c r="I521" s="18"/>
      <c r="J521" s="18"/>
      <c r="K521" s="18"/>
      <c r="L521" s="18"/>
      <c r="M521" s="17"/>
      <c r="Q521" s="1" t="s">
        <v>472</v>
      </c>
    </row>
    <row r="522" spans="1:48" ht="30" customHeight="1">
      <c r="A522" s="17"/>
      <c r="B522" s="17"/>
      <c r="C522" s="17"/>
      <c r="D522" s="17"/>
      <c r="E522" s="18"/>
      <c r="F522" s="18"/>
      <c r="G522" s="18"/>
      <c r="H522" s="18"/>
      <c r="I522" s="18"/>
      <c r="J522" s="18"/>
      <c r="K522" s="18"/>
      <c r="L522" s="18"/>
      <c r="M522" s="17"/>
      <c r="Q522" s="1" t="s">
        <v>472</v>
      </c>
    </row>
    <row r="523" spans="1:48" ht="30" customHeight="1">
      <c r="A523" s="16" t="s">
        <v>75</v>
      </c>
      <c r="B523" s="17"/>
      <c r="C523" s="17"/>
      <c r="D523" s="17"/>
      <c r="E523" s="18"/>
      <c r="F523" s="18">
        <f>SUMIF(Q499:Q522,"010406",F499:F522)</f>
        <v>2607342</v>
      </c>
      <c r="G523" s="18"/>
      <c r="H523" s="18">
        <f>SUMIF(Q499:Q522,"010406",H499:H522)</f>
        <v>894948</v>
      </c>
      <c r="I523" s="18"/>
      <c r="J523" s="18">
        <f>SUMIF(Q499:Q522,"010406",J499:J522)</f>
        <v>23683</v>
      </c>
      <c r="K523" s="18"/>
      <c r="L523" s="18">
        <f>SUMIF(Q499:Q522,"010406",L499:L522)</f>
        <v>3525973</v>
      </c>
      <c r="M523" s="17"/>
      <c r="N523" t="s">
        <v>76</v>
      </c>
    </row>
    <row r="524" spans="1:48" ht="30" customHeight="1">
      <c r="A524" s="16" t="s">
        <v>513</v>
      </c>
      <c r="B524" s="16" t="s">
        <v>51</v>
      </c>
      <c r="C524" s="17"/>
      <c r="D524" s="17"/>
      <c r="E524" s="18"/>
      <c r="F524" s="18"/>
      <c r="G524" s="18"/>
      <c r="H524" s="18"/>
      <c r="I524" s="18"/>
      <c r="J524" s="18"/>
      <c r="K524" s="18"/>
      <c r="L524" s="18"/>
      <c r="M524" s="17"/>
      <c r="N524" s="3"/>
      <c r="O524" s="3"/>
      <c r="P524" s="3"/>
      <c r="Q524" s="2" t="s">
        <v>514</v>
      </c>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c r="AU524" s="3"/>
      <c r="AV524" s="3"/>
    </row>
    <row r="525" spans="1:48" ht="30" customHeight="1">
      <c r="A525" s="16" t="s">
        <v>515</v>
      </c>
      <c r="B525" s="16" t="s">
        <v>516</v>
      </c>
      <c r="C525" s="16" t="s">
        <v>67</v>
      </c>
      <c r="D525" s="17">
        <v>5</v>
      </c>
      <c r="E525" s="18">
        <f>TRUNC(단가대비표!O45,0)</f>
        <v>62600</v>
      </c>
      <c r="F525" s="18">
        <f>TRUNC(E525*D525, 0)</f>
        <v>313000</v>
      </c>
      <c r="G525" s="18">
        <f>TRUNC(단가대비표!P45,0)</f>
        <v>0</v>
      </c>
      <c r="H525" s="18">
        <f>TRUNC(G525*D525, 0)</f>
        <v>0</v>
      </c>
      <c r="I525" s="18">
        <f>TRUNC(단가대비표!V45,0)</f>
        <v>0</v>
      </c>
      <c r="J525" s="18">
        <f>TRUNC(I525*D525, 0)</f>
        <v>0</v>
      </c>
      <c r="K525" s="18">
        <f t="shared" ref="K525:L529" si="36">TRUNC(E525+G525+I525, 0)</f>
        <v>62600</v>
      </c>
      <c r="L525" s="18">
        <f t="shared" si="36"/>
        <v>313000</v>
      </c>
      <c r="M525" s="16" t="s">
        <v>517</v>
      </c>
      <c r="N525" s="2" t="s">
        <v>518</v>
      </c>
      <c r="O525" s="2" t="s">
        <v>51</v>
      </c>
      <c r="P525" s="2" t="s">
        <v>51</v>
      </c>
      <c r="Q525" s="2" t="s">
        <v>514</v>
      </c>
      <c r="R525" s="2" t="s">
        <v>63</v>
      </c>
      <c r="S525" s="2" t="s">
        <v>63</v>
      </c>
      <c r="T525" s="2" t="s">
        <v>62</v>
      </c>
      <c r="U525" s="3"/>
      <c r="V525" s="3"/>
      <c r="W525" s="3"/>
      <c r="X525" s="3"/>
      <c r="Y525" s="3"/>
      <c r="Z525" s="3"/>
      <c r="AA525" s="3"/>
      <c r="AB525" s="3"/>
      <c r="AC525" s="3"/>
      <c r="AD525" s="3"/>
      <c r="AE525" s="3"/>
      <c r="AF525" s="3"/>
      <c r="AG525" s="3"/>
      <c r="AH525" s="3"/>
      <c r="AI525" s="3"/>
      <c r="AJ525" s="3"/>
      <c r="AK525" s="3"/>
      <c r="AL525" s="3"/>
      <c r="AM525" s="3"/>
      <c r="AN525" s="3"/>
      <c r="AO525" s="3"/>
      <c r="AP525" s="3"/>
      <c r="AQ525" s="3"/>
      <c r="AR525" s="2" t="s">
        <v>51</v>
      </c>
      <c r="AS525" s="2" t="s">
        <v>51</v>
      </c>
      <c r="AT525" s="3"/>
      <c r="AU525" s="2" t="s">
        <v>519</v>
      </c>
      <c r="AV525" s="3">
        <v>120</v>
      </c>
    </row>
    <row r="526" spans="1:48" ht="30" customHeight="1">
      <c r="A526" s="16" t="s">
        <v>520</v>
      </c>
      <c r="B526" s="16" t="s">
        <v>521</v>
      </c>
      <c r="C526" s="16" t="s">
        <v>100</v>
      </c>
      <c r="D526" s="17">
        <v>42</v>
      </c>
      <c r="E526" s="18">
        <f>TRUNC(일위대가목록!E56,0)</f>
        <v>311</v>
      </c>
      <c r="F526" s="18">
        <f>TRUNC(E526*D526, 0)</f>
        <v>13062</v>
      </c>
      <c r="G526" s="18">
        <f>TRUNC(일위대가목록!F56,0)</f>
        <v>0</v>
      </c>
      <c r="H526" s="18">
        <f>TRUNC(G526*D526, 0)</f>
        <v>0</v>
      </c>
      <c r="I526" s="18">
        <f>TRUNC(일위대가목록!G56,0)</f>
        <v>0</v>
      </c>
      <c r="J526" s="18">
        <f>TRUNC(I526*D526, 0)</f>
        <v>0</v>
      </c>
      <c r="K526" s="18">
        <f t="shared" si="36"/>
        <v>311</v>
      </c>
      <c r="L526" s="18">
        <f t="shared" si="36"/>
        <v>13062</v>
      </c>
      <c r="M526" s="16" t="s">
        <v>522</v>
      </c>
      <c r="N526" s="2" t="s">
        <v>523</v>
      </c>
      <c r="O526" s="2" t="s">
        <v>51</v>
      </c>
      <c r="P526" s="2" t="s">
        <v>51</v>
      </c>
      <c r="Q526" s="2" t="s">
        <v>514</v>
      </c>
      <c r="R526" s="2" t="s">
        <v>62</v>
      </c>
      <c r="S526" s="2" t="s">
        <v>63</v>
      </c>
      <c r="T526" s="2" t="s">
        <v>63</v>
      </c>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2" t="s">
        <v>51</v>
      </c>
      <c r="AS526" s="2" t="s">
        <v>51</v>
      </c>
      <c r="AT526" s="3"/>
      <c r="AU526" s="2" t="s">
        <v>524</v>
      </c>
      <c r="AV526" s="3">
        <v>121</v>
      </c>
    </row>
    <row r="527" spans="1:48" ht="30" customHeight="1">
      <c r="A527" s="16" t="s">
        <v>204</v>
      </c>
      <c r="B527" s="16" t="s">
        <v>205</v>
      </c>
      <c r="C527" s="16" t="s">
        <v>177</v>
      </c>
      <c r="D527" s="17">
        <v>2</v>
      </c>
      <c r="E527" s="18">
        <f>TRUNC(일위대가목록!E21,0)</f>
        <v>310000</v>
      </c>
      <c r="F527" s="18">
        <f>TRUNC(E527*D527, 0)</f>
        <v>620000</v>
      </c>
      <c r="G527" s="18">
        <f>TRUNC(일위대가목록!F21,0)</f>
        <v>0</v>
      </c>
      <c r="H527" s="18">
        <f>TRUNC(G527*D527, 0)</f>
        <v>0</v>
      </c>
      <c r="I527" s="18">
        <f>TRUNC(일위대가목록!G21,0)</f>
        <v>0</v>
      </c>
      <c r="J527" s="18">
        <f>TRUNC(I527*D527, 0)</f>
        <v>0</v>
      </c>
      <c r="K527" s="18">
        <f t="shared" si="36"/>
        <v>310000</v>
      </c>
      <c r="L527" s="18">
        <f t="shared" si="36"/>
        <v>620000</v>
      </c>
      <c r="M527" s="16" t="s">
        <v>206</v>
      </c>
      <c r="N527" s="2" t="s">
        <v>207</v>
      </c>
      <c r="O527" s="2" t="s">
        <v>51</v>
      </c>
      <c r="P527" s="2" t="s">
        <v>51</v>
      </c>
      <c r="Q527" s="2" t="s">
        <v>514</v>
      </c>
      <c r="R527" s="2" t="s">
        <v>62</v>
      </c>
      <c r="S527" s="2" t="s">
        <v>63</v>
      </c>
      <c r="T527" s="2" t="s">
        <v>63</v>
      </c>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2" t="s">
        <v>51</v>
      </c>
      <c r="AS527" s="2" t="s">
        <v>51</v>
      </c>
      <c r="AT527" s="3"/>
      <c r="AU527" s="2" t="s">
        <v>525</v>
      </c>
      <c r="AV527" s="3">
        <v>122</v>
      </c>
    </row>
    <row r="528" spans="1:48" ht="30" customHeight="1">
      <c r="A528" s="16" t="s">
        <v>526</v>
      </c>
      <c r="B528" s="16" t="s">
        <v>527</v>
      </c>
      <c r="C528" s="16" t="s">
        <v>67</v>
      </c>
      <c r="D528" s="17">
        <v>5</v>
      </c>
      <c r="E528" s="18">
        <f>TRUNC(일위대가목록!E57,0)</f>
        <v>0</v>
      </c>
      <c r="F528" s="18">
        <f>TRUNC(E528*D528, 0)</f>
        <v>0</v>
      </c>
      <c r="G528" s="18">
        <f>TRUNC(일위대가목록!F57,0)</f>
        <v>34880</v>
      </c>
      <c r="H528" s="18">
        <f>TRUNC(G528*D528, 0)</f>
        <v>174400</v>
      </c>
      <c r="I528" s="18">
        <f>TRUNC(일위대가목록!G57,0)</f>
        <v>0</v>
      </c>
      <c r="J528" s="18">
        <f>TRUNC(I528*D528, 0)</f>
        <v>0</v>
      </c>
      <c r="K528" s="18">
        <f t="shared" si="36"/>
        <v>34880</v>
      </c>
      <c r="L528" s="18">
        <f t="shared" si="36"/>
        <v>174400</v>
      </c>
      <c r="M528" s="16" t="s">
        <v>528</v>
      </c>
      <c r="N528" s="2" t="s">
        <v>529</v>
      </c>
      <c r="O528" s="2" t="s">
        <v>51</v>
      </c>
      <c r="P528" s="2" t="s">
        <v>51</v>
      </c>
      <c r="Q528" s="2" t="s">
        <v>514</v>
      </c>
      <c r="R528" s="2" t="s">
        <v>62</v>
      </c>
      <c r="S528" s="2" t="s">
        <v>63</v>
      </c>
      <c r="T528" s="2" t="s">
        <v>63</v>
      </c>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2" t="s">
        <v>51</v>
      </c>
      <c r="AS528" s="2" t="s">
        <v>51</v>
      </c>
      <c r="AT528" s="3"/>
      <c r="AU528" s="2" t="s">
        <v>530</v>
      </c>
      <c r="AV528" s="3">
        <v>123</v>
      </c>
    </row>
    <row r="529" spans="1:48" ht="30" customHeight="1">
      <c r="A529" s="16" t="s">
        <v>209</v>
      </c>
      <c r="B529" s="16" t="s">
        <v>51</v>
      </c>
      <c r="C529" s="16" t="s">
        <v>67</v>
      </c>
      <c r="D529" s="17">
        <v>1</v>
      </c>
      <c r="E529" s="18">
        <f>TRUNC(일위대가목록!E22,0)</f>
        <v>133400</v>
      </c>
      <c r="F529" s="18">
        <f>TRUNC(E529*D529, 0)</f>
        <v>133400</v>
      </c>
      <c r="G529" s="18">
        <f>TRUNC(일위대가목록!F22,0)</f>
        <v>212972</v>
      </c>
      <c r="H529" s="18">
        <f>TRUNC(G529*D529, 0)</f>
        <v>212972</v>
      </c>
      <c r="I529" s="18">
        <f>TRUNC(일위대가목록!G22,0)</f>
        <v>0</v>
      </c>
      <c r="J529" s="18">
        <f>TRUNC(I529*D529, 0)</f>
        <v>0</v>
      </c>
      <c r="K529" s="18">
        <f t="shared" si="36"/>
        <v>346372</v>
      </c>
      <c r="L529" s="18">
        <f t="shared" si="36"/>
        <v>346372</v>
      </c>
      <c r="M529" s="16" t="s">
        <v>210</v>
      </c>
      <c r="N529" s="2" t="s">
        <v>211</v>
      </c>
      <c r="O529" s="2" t="s">
        <v>51</v>
      </c>
      <c r="P529" s="2" t="s">
        <v>51</v>
      </c>
      <c r="Q529" s="2" t="s">
        <v>514</v>
      </c>
      <c r="R529" s="2" t="s">
        <v>62</v>
      </c>
      <c r="S529" s="2" t="s">
        <v>63</v>
      </c>
      <c r="T529" s="2" t="s">
        <v>63</v>
      </c>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2" t="s">
        <v>51</v>
      </c>
      <c r="AS529" s="2" t="s">
        <v>51</v>
      </c>
      <c r="AT529" s="3"/>
      <c r="AU529" s="2" t="s">
        <v>531</v>
      </c>
      <c r="AV529" s="3">
        <v>124</v>
      </c>
    </row>
    <row r="530" spans="1:48" ht="30" customHeight="1">
      <c r="A530" s="17"/>
      <c r="B530" s="17"/>
      <c r="C530" s="17"/>
      <c r="D530" s="17"/>
      <c r="E530" s="18"/>
      <c r="F530" s="18"/>
      <c r="G530" s="18"/>
      <c r="H530" s="18"/>
      <c r="I530" s="18"/>
      <c r="J530" s="18"/>
      <c r="K530" s="18"/>
      <c r="L530" s="18"/>
      <c r="M530" s="17"/>
      <c r="Q530" s="1" t="s">
        <v>514</v>
      </c>
    </row>
    <row r="531" spans="1:48" ht="30" customHeight="1">
      <c r="A531" s="17"/>
      <c r="B531" s="17"/>
      <c r="C531" s="17"/>
      <c r="D531" s="17"/>
      <c r="E531" s="18"/>
      <c r="F531" s="18"/>
      <c r="G531" s="18"/>
      <c r="H531" s="18"/>
      <c r="I531" s="18"/>
      <c r="J531" s="18"/>
      <c r="K531" s="18"/>
      <c r="L531" s="18"/>
      <c r="M531" s="17"/>
      <c r="Q531" s="1" t="s">
        <v>514</v>
      </c>
    </row>
    <row r="532" spans="1:48" ht="30" customHeight="1">
      <c r="A532" s="17"/>
      <c r="B532" s="17"/>
      <c r="C532" s="17"/>
      <c r="D532" s="17"/>
      <c r="E532" s="18"/>
      <c r="F532" s="18"/>
      <c r="G532" s="18"/>
      <c r="H532" s="18"/>
      <c r="I532" s="18"/>
      <c r="J532" s="18"/>
      <c r="K532" s="18"/>
      <c r="L532" s="18"/>
      <c r="M532" s="17"/>
      <c r="Q532" s="1" t="s">
        <v>514</v>
      </c>
    </row>
    <row r="533" spans="1:48" ht="30" customHeight="1">
      <c r="A533" s="17"/>
      <c r="B533" s="17"/>
      <c r="C533" s="17"/>
      <c r="D533" s="17"/>
      <c r="E533" s="18"/>
      <c r="F533" s="18"/>
      <c r="G533" s="18"/>
      <c r="H533" s="18"/>
      <c r="I533" s="18"/>
      <c r="J533" s="18"/>
      <c r="K533" s="18"/>
      <c r="L533" s="18"/>
      <c r="M533" s="17"/>
      <c r="Q533" s="1" t="s">
        <v>514</v>
      </c>
    </row>
    <row r="534" spans="1:48" ht="30" customHeight="1">
      <c r="A534" s="17"/>
      <c r="B534" s="17"/>
      <c r="C534" s="17"/>
      <c r="D534" s="17"/>
      <c r="E534" s="18"/>
      <c r="F534" s="18"/>
      <c r="G534" s="18"/>
      <c r="H534" s="18"/>
      <c r="I534" s="18"/>
      <c r="J534" s="18"/>
      <c r="K534" s="18"/>
      <c r="L534" s="18"/>
      <c r="M534" s="17"/>
      <c r="Q534" s="1" t="s">
        <v>514</v>
      </c>
    </row>
    <row r="535" spans="1:48" ht="30" customHeight="1">
      <c r="A535" s="17"/>
      <c r="B535" s="17"/>
      <c r="C535" s="17"/>
      <c r="D535" s="17"/>
      <c r="E535" s="18"/>
      <c r="F535" s="18"/>
      <c r="G535" s="18"/>
      <c r="H535" s="18"/>
      <c r="I535" s="18"/>
      <c r="J535" s="18"/>
      <c r="K535" s="18"/>
      <c r="L535" s="18"/>
      <c r="M535" s="17"/>
      <c r="Q535" s="1" t="s">
        <v>514</v>
      </c>
    </row>
    <row r="536" spans="1:48" ht="30" customHeight="1">
      <c r="A536" s="17"/>
      <c r="B536" s="17"/>
      <c r="C536" s="17"/>
      <c r="D536" s="17"/>
      <c r="E536" s="18"/>
      <c r="F536" s="18"/>
      <c r="G536" s="18"/>
      <c r="H536" s="18"/>
      <c r="I536" s="18"/>
      <c r="J536" s="18"/>
      <c r="K536" s="18"/>
      <c r="L536" s="18"/>
      <c r="M536" s="17"/>
      <c r="Q536" s="1" t="s">
        <v>514</v>
      </c>
    </row>
    <row r="537" spans="1:48" ht="30" customHeight="1">
      <c r="A537" s="17"/>
      <c r="B537" s="17"/>
      <c r="C537" s="17"/>
      <c r="D537" s="17"/>
      <c r="E537" s="18"/>
      <c r="F537" s="18"/>
      <c r="G537" s="18"/>
      <c r="H537" s="18"/>
      <c r="I537" s="18"/>
      <c r="J537" s="18"/>
      <c r="K537" s="18"/>
      <c r="L537" s="18"/>
      <c r="M537" s="17"/>
      <c r="Q537" s="1" t="s">
        <v>514</v>
      </c>
    </row>
    <row r="538" spans="1:48" ht="30" customHeight="1">
      <c r="A538" s="17"/>
      <c r="B538" s="17"/>
      <c r="C538" s="17"/>
      <c r="D538" s="17"/>
      <c r="E538" s="18"/>
      <c r="F538" s="18"/>
      <c r="G538" s="18"/>
      <c r="H538" s="18"/>
      <c r="I538" s="18"/>
      <c r="J538" s="18"/>
      <c r="K538" s="18"/>
      <c r="L538" s="18"/>
      <c r="M538" s="17"/>
      <c r="Q538" s="1" t="s">
        <v>514</v>
      </c>
    </row>
    <row r="539" spans="1:48" ht="30" customHeight="1">
      <c r="A539" s="17"/>
      <c r="B539" s="17"/>
      <c r="C539" s="17"/>
      <c r="D539" s="17"/>
      <c r="E539" s="18"/>
      <c r="F539" s="18"/>
      <c r="G539" s="18"/>
      <c r="H539" s="18"/>
      <c r="I539" s="18"/>
      <c r="J539" s="18"/>
      <c r="K539" s="18"/>
      <c r="L539" s="18"/>
      <c r="M539" s="17"/>
      <c r="Q539" s="1" t="s">
        <v>514</v>
      </c>
    </row>
    <row r="540" spans="1:48" ht="30" customHeight="1">
      <c r="A540" s="17"/>
      <c r="B540" s="17"/>
      <c r="C540" s="17"/>
      <c r="D540" s="17"/>
      <c r="E540" s="18"/>
      <c r="F540" s="18"/>
      <c r="G540" s="18"/>
      <c r="H540" s="18"/>
      <c r="I540" s="18"/>
      <c r="J540" s="18"/>
      <c r="K540" s="18"/>
      <c r="L540" s="18"/>
      <c r="M540" s="17"/>
      <c r="Q540" s="1" t="s">
        <v>514</v>
      </c>
    </row>
    <row r="541" spans="1:48" ht="30" customHeight="1">
      <c r="A541" s="17"/>
      <c r="B541" s="17"/>
      <c r="C541" s="17"/>
      <c r="D541" s="17"/>
      <c r="E541" s="18"/>
      <c r="F541" s="18"/>
      <c r="G541" s="18"/>
      <c r="H541" s="18"/>
      <c r="I541" s="18"/>
      <c r="J541" s="18"/>
      <c r="K541" s="18"/>
      <c r="L541" s="18"/>
      <c r="M541" s="17"/>
      <c r="Q541" s="1" t="s">
        <v>514</v>
      </c>
    </row>
    <row r="542" spans="1:48" ht="30" customHeight="1">
      <c r="A542" s="17"/>
      <c r="B542" s="17"/>
      <c r="C542" s="17"/>
      <c r="D542" s="17"/>
      <c r="E542" s="18"/>
      <c r="F542" s="18"/>
      <c r="G542" s="18"/>
      <c r="H542" s="18"/>
      <c r="I542" s="18"/>
      <c r="J542" s="18"/>
      <c r="K542" s="18"/>
      <c r="L542" s="18"/>
      <c r="M542" s="17"/>
      <c r="Q542" s="1" t="s">
        <v>514</v>
      </c>
    </row>
    <row r="543" spans="1:48" ht="30" customHeight="1">
      <c r="A543" s="17"/>
      <c r="B543" s="17"/>
      <c r="C543" s="17"/>
      <c r="D543" s="17"/>
      <c r="E543" s="18"/>
      <c r="F543" s="18"/>
      <c r="G543" s="18"/>
      <c r="H543" s="18"/>
      <c r="I543" s="18"/>
      <c r="J543" s="18"/>
      <c r="K543" s="18"/>
      <c r="L543" s="18"/>
      <c r="M543" s="17"/>
      <c r="Q543" s="1" t="s">
        <v>514</v>
      </c>
    </row>
    <row r="544" spans="1:48" ht="30" customHeight="1">
      <c r="A544" s="17"/>
      <c r="B544" s="17"/>
      <c r="C544" s="17"/>
      <c r="D544" s="17"/>
      <c r="E544" s="18"/>
      <c r="F544" s="18"/>
      <c r="G544" s="18"/>
      <c r="H544" s="18"/>
      <c r="I544" s="18"/>
      <c r="J544" s="18"/>
      <c r="K544" s="18"/>
      <c r="L544" s="18"/>
      <c r="M544" s="17"/>
      <c r="Q544" s="1" t="s">
        <v>514</v>
      </c>
    </row>
    <row r="545" spans="1:48" ht="30" customHeight="1">
      <c r="A545" s="17"/>
      <c r="B545" s="17"/>
      <c r="C545" s="17"/>
      <c r="D545" s="17"/>
      <c r="E545" s="18"/>
      <c r="F545" s="18"/>
      <c r="G545" s="18"/>
      <c r="H545" s="18"/>
      <c r="I545" s="18"/>
      <c r="J545" s="18"/>
      <c r="K545" s="18"/>
      <c r="L545" s="18"/>
      <c r="M545" s="17"/>
      <c r="Q545" s="1" t="s">
        <v>514</v>
      </c>
    </row>
    <row r="546" spans="1:48" ht="30" customHeight="1">
      <c r="A546" s="17"/>
      <c r="B546" s="17"/>
      <c r="C546" s="17"/>
      <c r="D546" s="17"/>
      <c r="E546" s="18"/>
      <c r="F546" s="18"/>
      <c r="G546" s="18"/>
      <c r="H546" s="18"/>
      <c r="I546" s="18"/>
      <c r="J546" s="18"/>
      <c r="K546" s="18"/>
      <c r="L546" s="18"/>
      <c r="M546" s="17"/>
      <c r="Q546" s="1" t="s">
        <v>514</v>
      </c>
    </row>
    <row r="547" spans="1:48" ht="30" customHeight="1">
      <c r="A547" s="17"/>
      <c r="B547" s="17"/>
      <c r="C547" s="17"/>
      <c r="D547" s="17"/>
      <c r="E547" s="18"/>
      <c r="F547" s="18"/>
      <c r="G547" s="18"/>
      <c r="H547" s="18"/>
      <c r="I547" s="18"/>
      <c r="J547" s="18"/>
      <c r="K547" s="18"/>
      <c r="L547" s="18"/>
      <c r="M547" s="17"/>
      <c r="Q547" s="1" t="s">
        <v>514</v>
      </c>
    </row>
    <row r="548" spans="1:48" ht="30" customHeight="1">
      <c r="A548" s="17"/>
      <c r="B548" s="17"/>
      <c r="C548" s="17"/>
      <c r="D548" s="17"/>
      <c r="E548" s="18"/>
      <c r="F548" s="18"/>
      <c r="G548" s="18"/>
      <c r="H548" s="18"/>
      <c r="I548" s="18"/>
      <c r="J548" s="18"/>
      <c r="K548" s="18"/>
      <c r="L548" s="18"/>
      <c r="M548" s="17"/>
      <c r="Q548" s="1" t="s">
        <v>514</v>
      </c>
    </row>
    <row r="549" spans="1:48" ht="30" customHeight="1">
      <c r="A549" s="16" t="s">
        <v>75</v>
      </c>
      <c r="B549" s="17"/>
      <c r="C549" s="17"/>
      <c r="D549" s="17"/>
      <c r="E549" s="18"/>
      <c r="F549" s="18">
        <f>SUMIF(Q525:Q548,"010407",F525:F548)</f>
        <v>1079462</v>
      </c>
      <c r="G549" s="18"/>
      <c r="H549" s="18">
        <f>SUMIF(Q525:Q548,"010407",H525:H548)</f>
        <v>387372</v>
      </c>
      <c r="I549" s="18"/>
      <c r="J549" s="18">
        <f>SUMIF(Q525:Q548,"010407",J525:J548)</f>
        <v>0</v>
      </c>
      <c r="K549" s="18"/>
      <c r="L549" s="18">
        <f>SUMIF(Q525:Q548,"010407",L525:L548)</f>
        <v>1466834</v>
      </c>
      <c r="M549" s="17"/>
      <c r="N549" t="s">
        <v>76</v>
      </c>
    </row>
    <row r="550" spans="1:48" ht="30" customHeight="1">
      <c r="A550" s="16" t="s">
        <v>532</v>
      </c>
      <c r="B550" s="16" t="s">
        <v>51</v>
      </c>
      <c r="C550" s="17"/>
      <c r="D550" s="17"/>
      <c r="E550" s="18"/>
      <c r="F550" s="18"/>
      <c r="G550" s="18"/>
      <c r="H550" s="18"/>
      <c r="I550" s="18"/>
      <c r="J550" s="18"/>
      <c r="K550" s="18"/>
      <c r="L550" s="18"/>
      <c r="M550" s="17"/>
      <c r="N550" s="3"/>
      <c r="O550" s="3"/>
      <c r="P550" s="3"/>
      <c r="Q550" s="2" t="s">
        <v>533</v>
      </c>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c r="AU550" s="3"/>
      <c r="AV550" s="3"/>
    </row>
    <row r="551" spans="1:48" ht="30" customHeight="1">
      <c r="A551" s="16" t="s">
        <v>534</v>
      </c>
      <c r="B551" s="16" t="s">
        <v>535</v>
      </c>
      <c r="C551" s="16" t="s">
        <v>67</v>
      </c>
      <c r="D551" s="17">
        <v>13</v>
      </c>
      <c r="E551" s="18">
        <f>TRUNC(일위대가목록!E58,0)</f>
        <v>1108</v>
      </c>
      <c r="F551" s="18">
        <f t="shared" ref="F551:F556" si="37">TRUNC(E551*D551, 0)</f>
        <v>14404</v>
      </c>
      <c r="G551" s="18">
        <f>TRUNC(일위대가목록!F58,0)</f>
        <v>6211</v>
      </c>
      <c r="H551" s="18">
        <f t="shared" ref="H551:H556" si="38">TRUNC(G551*D551, 0)</f>
        <v>80743</v>
      </c>
      <c r="I551" s="18">
        <f>TRUNC(일위대가목록!G58,0)</f>
        <v>0</v>
      </c>
      <c r="J551" s="18">
        <f t="shared" ref="J551:J556" si="39">TRUNC(I551*D551, 0)</f>
        <v>0</v>
      </c>
      <c r="K551" s="18">
        <f t="shared" ref="K551:L556" si="40">TRUNC(E551+G551+I551, 0)</f>
        <v>7319</v>
      </c>
      <c r="L551" s="18">
        <f t="shared" si="40"/>
        <v>95147</v>
      </c>
      <c r="M551" s="16" t="s">
        <v>536</v>
      </c>
      <c r="N551" s="2" t="s">
        <v>537</v>
      </c>
      <c r="O551" s="2" t="s">
        <v>51</v>
      </c>
      <c r="P551" s="2" t="s">
        <v>51</v>
      </c>
      <c r="Q551" s="2" t="s">
        <v>533</v>
      </c>
      <c r="R551" s="2" t="s">
        <v>62</v>
      </c>
      <c r="S551" s="2" t="s">
        <v>63</v>
      </c>
      <c r="T551" s="2" t="s">
        <v>63</v>
      </c>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2" t="s">
        <v>51</v>
      </c>
      <c r="AS551" s="2" t="s">
        <v>51</v>
      </c>
      <c r="AT551" s="3"/>
      <c r="AU551" s="2" t="s">
        <v>538</v>
      </c>
      <c r="AV551" s="3">
        <v>126</v>
      </c>
    </row>
    <row r="552" spans="1:48" ht="30" customHeight="1">
      <c r="A552" s="16" t="s">
        <v>220</v>
      </c>
      <c r="B552" s="16" t="s">
        <v>221</v>
      </c>
      <c r="C552" s="16" t="s">
        <v>67</v>
      </c>
      <c r="D552" s="17">
        <v>184</v>
      </c>
      <c r="E552" s="18">
        <f>TRUNC(일위대가목록!E24,0)</f>
        <v>1329</v>
      </c>
      <c r="F552" s="18">
        <f t="shared" si="37"/>
        <v>244536</v>
      </c>
      <c r="G552" s="18">
        <f>TRUNC(일위대가목록!F24,0)</f>
        <v>9802</v>
      </c>
      <c r="H552" s="18">
        <f t="shared" si="38"/>
        <v>1803568</v>
      </c>
      <c r="I552" s="18">
        <f>TRUNC(일위대가목록!G24,0)</f>
        <v>0</v>
      </c>
      <c r="J552" s="18">
        <f t="shared" si="39"/>
        <v>0</v>
      </c>
      <c r="K552" s="18">
        <f t="shared" si="40"/>
        <v>11131</v>
      </c>
      <c r="L552" s="18">
        <f t="shared" si="40"/>
        <v>2048104</v>
      </c>
      <c r="M552" s="16" t="s">
        <v>222</v>
      </c>
      <c r="N552" s="2" t="s">
        <v>223</v>
      </c>
      <c r="O552" s="2" t="s">
        <v>51</v>
      </c>
      <c r="P552" s="2" t="s">
        <v>51</v>
      </c>
      <c r="Q552" s="2" t="s">
        <v>533</v>
      </c>
      <c r="R552" s="2" t="s">
        <v>62</v>
      </c>
      <c r="S552" s="2" t="s">
        <v>63</v>
      </c>
      <c r="T552" s="2" t="s">
        <v>63</v>
      </c>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2" t="s">
        <v>51</v>
      </c>
      <c r="AS552" s="2" t="s">
        <v>51</v>
      </c>
      <c r="AT552" s="3"/>
      <c r="AU552" s="2" t="s">
        <v>539</v>
      </c>
      <c r="AV552" s="3">
        <v>127</v>
      </c>
    </row>
    <row r="553" spans="1:48" ht="30" customHeight="1">
      <c r="A553" s="16" t="s">
        <v>220</v>
      </c>
      <c r="B553" s="16" t="s">
        <v>225</v>
      </c>
      <c r="C553" s="16" t="s">
        <v>67</v>
      </c>
      <c r="D553" s="17">
        <v>165</v>
      </c>
      <c r="E553" s="18">
        <f>TRUNC(일위대가목록!E25,0)</f>
        <v>1682</v>
      </c>
      <c r="F553" s="18">
        <f t="shared" si="37"/>
        <v>277530</v>
      </c>
      <c r="G553" s="18">
        <f>TRUNC(일위대가목록!F25,0)</f>
        <v>17926</v>
      </c>
      <c r="H553" s="18">
        <f t="shared" si="38"/>
        <v>2957790</v>
      </c>
      <c r="I553" s="18">
        <f>TRUNC(일위대가목록!G25,0)</f>
        <v>0</v>
      </c>
      <c r="J553" s="18">
        <f t="shared" si="39"/>
        <v>0</v>
      </c>
      <c r="K553" s="18">
        <f t="shared" si="40"/>
        <v>19608</v>
      </c>
      <c r="L553" s="18">
        <f t="shared" si="40"/>
        <v>3235320</v>
      </c>
      <c r="M553" s="16" t="s">
        <v>226</v>
      </c>
      <c r="N553" s="2" t="s">
        <v>227</v>
      </c>
      <c r="O553" s="2" t="s">
        <v>51</v>
      </c>
      <c r="P553" s="2" t="s">
        <v>51</v>
      </c>
      <c r="Q553" s="2" t="s">
        <v>533</v>
      </c>
      <c r="R553" s="2" t="s">
        <v>62</v>
      </c>
      <c r="S553" s="2" t="s">
        <v>63</v>
      </c>
      <c r="T553" s="2" t="s">
        <v>63</v>
      </c>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2" t="s">
        <v>51</v>
      </c>
      <c r="AS553" s="2" t="s">
        <v>51</v>
      </c>
      <c r="AT553" s="3"/>
      <c r="AU553" s="2" t="s">
        <v>540</v>
      </c>
      <c r="AV553" s="3">
        <v>128</v>
      </c>
    </row>
    <row r="554" spans="1:48" ht="30" customHeight="1">
      <c r="A554" s="16" t="s">
        <v>220</v>
      </c>
      <c r="B554" s="16" t="s">
        <v>229</v>
      </c>
      <c r="C554" s="16" t="s">
        <v>67</v>
      </c>
      <c r="D554" s="17">
        <v>192</v>
      </c>
      <c r="E554" s="18">
        <f>TRUNC(일위대가목록!E26,0)</f>
        <v>1682</v>
      </c>
      <c r="F554" s="18">
        <f t="shared" si="37"/>
        <v>322944</v>
      </c>
      <c r="G554" s="18">
        <f>TRUNC(일위대가목록!F26,0)</f>
        <v>21511</v>
      </c>
      <c r="H554" s="18">
        <f t="shared" si="38"/>
        <v>4130112</v>
      </c>
      <c r="I554" s="18">
        <f>TRUNC(일위대가목록!G26,0)</f>
        <v>0</v>
      </c>
      <c r="J554" s="18">
        <f t="shared" si="39"/>
        <v>0</v>
      </c>
      <c r="K554" s="18">
        <f t="shared" si="40"/>
        <v>23193</v>
      </c>
      <c r="L554" s="18">
        <f t="shared" si="40"/>
        <v>4453056</v>
      </c>
      <c r="M554" s="16" t="s">
        <v>230</v>
      </c>
      <c r="N554" s="2" t="s">
        <v>231</v>
      </c>
      <c r="O554" s="2" t="s">
        <v>51</v>
      </c>
      <c r="P554" s="2" t="s">
        <v>51</v>
      </c>
      <c r="Q554" s="2" t="s">
        <v>533</v>
      </c>
      <c r="R554" s="2" t="s">
        <v>62</v>
      </c>
      <c r="S554" s="2" t="s">
        <v>63</v>
      </c>
      <c r="T554" s="2" t="s">
        <v>63</v>
      </c>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2" t="s">
        <v>51</v>
      </c>
      <c r="AS554" s="2" t="s">
        <v>51</v>
      </c>
      <c r="AT554" s="3"/>
      <c r="AU554" s="2" t="s">
        <v>541</v>
      </c>
      <c r="AV554" s="3">
        <v>129</v>
      </c>
    </row>
    <row r="555" spans="1:48" ht="30" customHeight="1">
      <c r="A555" s="16" t="s">
        <v>233</v>
      </c>
      <c r="B555" s="16" t="s">
        <v>234</v>
      </c>
      <c r="C555" s="16" t="s">
        <v>67</v>
      </c>
      <c r="D555" s="17">
        <v>9</v>
      </c>
      <c r="E555" s="18">
        <f>TRUNC(일위대가목록!E27,0)</f>
        <v>591</v>
      </c>
      <c r="F555" s="18">
        <f t="shared" si="37"/>
        <v>5319</v>
      </c>
      <c r="G555" s="18">
        <f>TRUNC(일위대가목록!F27,0)</f>
        <v>8062</v>
      </c>
      <c r="H555" s="18">
        <f t="shared" si="38"/>
        <v>72558</v>
      </c>
      <c r="I555" s="18">
        <f>TRUNC(일위대가목록!G27,0)</f>
        <v>0</v>
      </c>
      <c r="J555" s="18">
        <f t="shared" si="39"/>
        <v>0</v>
      </c>
      <c r="K555" s="18">
        <f t="shared" si="40"/>
        <v>8653</v>
      </c>
      <c r="L555" s="18">
        <f t="shared" si="40"/>
        <v>77877</v>
      </c>
      <c r="M555" s="16" t="s">
        <v>235</v>
      </c>
      <c r="N555" s="2" t="s">
        <v>236</v>
      </c>
      <c r="O555" s="2" t="s">
        <v>51</v>
      </c>
      <c r="P555" s="2" t="s">
        <v>51</v>
      </c>
      <c r="Q555" s="2" t="s">
        <v>533</v>
      </c>
      <c r="R555" s="2" t="s">
        <v>62</v>
      </c>
      <c r="S555" s="2" t="s">
        <v>63</v>
      </c>
      <c r="T555" s="2" t="s">
        <v>63</v>
      </c>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2" t="s">
        <v>51</v>
      </c>
      <c r="AS555" s="2" t="s">
        <v>51</v>
      </c>
      <c r="AT555" s="3"/>
      <c r="AU555" s="2" t="s">
        <v>542</v>
      </c>
      <c r="AV555" s="3">
        <v>130</v>
      </c>
    </row>
    <row r="556" spans="1:48" ht="30" customHeight="1">
      <c r="A556" s="16" t="s">
        <v>543</v>
      </c>
      <c r="B556" s="16" t="s">
        <v>544</v>
      </c>
      <c r="C556" s="16" t="s">
        <v>67</v>
      </c>
      <c r="D556" s="17">
        <v>13</v>
      </c>
      <c r="E556" s="18">
        <f>TRUNC(일위대가목록!E59,0)</f>
        <v>8836</v>
      </c>
      <c r="F556" s="18">
        <f t="shared" si="37"/>
        <v>114868</v>
      </c>
      <c r="G556" s="18">
        <f>TRUNC(일위대가목록!F59,0)</f>
        <v>9731</v>
      </c>
      <c r="H556" s="18">
        <f t="shared" si="38"/>
        <v>126503</v>
      </c>
      <c r="I556" s="18">
        <f>TRUNC(일위대가목록!G59,0)</f>
        <v>0</v>
      </c>
      <c r="J556" s="18">
        <f t="shared" si="39"/>
        <v>0</v>
      </c>
      <c r="K556" s="18">
        <f t="shared" si="40"/>
        <v>18567</v>
      </c>
      <c r="L556" s="18">
        <f t="shared" si="40"/>
        <v>241371</v>
      </c>
      <c r="M556" s="16" t="s">
        <v>545</v>
      </c>
      <c r="N556" s="2" t="s">
        <v>546</v>
      </c>
      <c r="O556" s="2" t="s">
        <v>51</v>
      </c>
      <c r="P556" s="2" t="s">
        <v>51</v>
      </c>
      <c r="Q556" s="2" t="s">
        <v>533</v>
      </c>
      <c r="R556" s="2" t="s">
        <v>62</v>
      </c>
      <c r="S556" s="2" t="s">
        <v>63</v>
      </c>
      <c r="T556" s="2" t="s">
        <v>63</v>
      </c>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2" t="s">
        <v>51</v>
      </c>
      <c r="AS556" s="2" t="s">
        <v>51</v>
      </c>
      <c r="AT556" s="3"/>
      <c r="AU556" s="2" t="s">
        <v>547</v>
      </c>
      <c r="AV556" s="3">
        <v>131</v>
      </c>
    </row>
    <row r="557" spans="1:48" ht="30" customHeight="1">
      <c r="A557" s="17"/>
      <c r="B557" s="17"/>
      <c r="C557" s="17"/>
      <c r="D557" s="17"/>
      <c r="E557" s="18"/>
      <c r="F557" s="18"/>
      <c r="G557" s="18"/>
      <c r="H557" s="18"/>
      <c r="I557" s="18"/>
      <c r="J557" s="18"/>
      <c r="K557" s="18"/>
      <c r="L557" s="18"/>
      <c r="M557" s="17"/>
      <c r="Q557" s="1" t="s">
        <v>533</v>
      </c>
    </row>
    <row r="558" spans="1:48" ht="30" customHeight="1">
      <c r="A558" s="17"/>
      <c r="B558" s="17"/>
      <c r="C558" s="17"/>
      <c r="D558" s="17"/>
      <c r="E558" s="18"/>
      <c r="F558" s="18"/>
      <c r="G558" s="18"/>
      <c r="H558" s="18"/>
      <c r="I558" s="18"/>
      <c r="J558" s="18"/>
      <c r="K558" s="18"/>
      <c r="L558" s="18"/>
      <c r="M558" s="17"/>
      <c r="Q558" s="1" t="s">
        <v>533</v>
      </c>
    </row>
    <row r="559" spans="1:48" ht="30" customHeight="1">
      <c r="A559" s="17"/>
      <c r="B559" s="17"/>
      <c r="C559" s="17"/>
      <c r="D559" s="17"/>
      <c r="E559" s="18"/>
      <c r="F559" s="18"/>
      <c r="G559" s="18"/>
      <c r="H559" s="18"/>
      <c r="I559" s="18"/>
      <c r="J559" s="18"/>
      <c r="K559" s="18"/>
      <c r="L559" s="18"/>
      <c r="M559" s="17"/>
      <c r="Q559" s="1" t="s">
        <v>533</v>
      </c>
    </row>
    <row r="560" spans="1:48" ht="30" customHeight="1">
      <c r="A560" s="17"/>
      <c r="B560" s="17"/>
      <c r="C560" s="17"/>
      <c r="D560" s="17"/>
      <c r="E560" s="18"/>
      <c r="F560" s="18"/>
      <c r="G560" s="18"/>
      <c r="H560" s="18"/>
      <c r="I560" s="18"/>
      <c r="J560" s="18"/>
      <c r="K560" s="18"/>
      <c r="L560" s="18"/>
      <c r="M560" s="17"/>
      <c r="Q560" s="1" t="s">
        <v>533</v>
      </c>
    </row>
    <row r="561" spans="1:48" ht="30" customHeight="1">
      <c r="A561" s="17"/>
      <c r="B561" s="17"/>
      <c r="C561" s="17"/>
      <c r="D561" s="17"/>
      <c r="E561" s="18"/>
      <c r="F561" s="18"/>
      <c r="G561" s="18"/>
      <c r="H561" s="18"/>
      <c r="I561" s="18"/>
      <c r="J561" s="18"/>
      <c r="K561" s="18"/>
      <c r="L561" s="18"/>
      <c r="M561" s="17"/>
      <c r="Q561" s="1" t="s">
        <v>533</v>
      </c>
    </row>
    <row r="562" spans="1:48" ht="30" customHeight="1">
      <c r="A562" s="17"/>
      <c r="B562" s="17"/>
      <c r="C562" s="17"/>
      <c r="D562" s="17"/>
      <c r="E562" s="18"/>
      <c r="F562" s="18"/>
      <c r="G562" s="18"/>
      <c r="H562" s="18"/>
      <c r="I562" s="18"/>
      <c r="J562" s="18"/>
      <c r="K562" s="18"/>
      <c r="L562" s="18"/>
      <c r="M562" s="17"/>
      <c r="Q562" s="1" t="s">
        <v>533</v>
      </c>
    </row>
    <row r="563" spans="1:48" ht="30" customHeight="1">
      <c r="A563" s="17"/>
      <c r="B563" s="17"/>
      <c r="C563" s="17"/>
      <c r="D563" s="17"/>
      <c r="E563" s="18"/>
      <c r="F563" s="18"/>
      <c r="G563" s="18"/>
      <c r="H563" s="18"/>
      <c r="I563" s="18"/>
      <c r="J563" s="18"/>
      <c r="K563" s="18"/>
      <c r="L563" s="18"/>
      <c r="M563" s="17"/>
      <c r="Q563" s="1" t="s">
        <v>533</v>
      </c>
    </row>
    <row r="564" spans="1:48" ht="30" customHeight="1">
      <c r="A564" s="17"/>
      <c r="B564" s="17"/>
      <c r="C564" s="17"/>
      <c r="D564" s="17"/>
      <c r="E564" s="18"/>
      <c r="F564" s="18"/>
      <c r="G564" s="18"/>
      <c r="H564" s="18"/>
      <c r="I564" s="18"/>
      <c r="J564" s="18"/>
      <c r="K564" s="18"/>
      <c r="L564" s="18"/>
      <c r="M564" s="17"/>
      <c r="Q564" s="1" t="s">
        <v>533</v>
      </c>
    </row>
    <row r="565" spans="1:48" ht="30" customHeight="1">
      <c r="A565" s="17"/>
      <c r="B565" s="17"/>
      <c r="C565" s="17"/>
      <c r="D565" s="17"/>
      <c r="E565" s="18"/>
      <c r="F565" s="18"/>
      <c r="G565" s="18"/>
      <c r="H565" s="18"/>
      <c r="I565" s="18"/>
      <c r="J565" s="18"/>
      <c r="K565" s="18"/>
      <c r="L565" s="18"/>
      <c r="M565" s="17"/>
      <c r="Q565" s="1" t="s">
        <v>533</v>
      </c>
    </row>
    <row r="566" spans="1:48" ht="30" customHeight="1">
      <c r="A566" s="17"/>
      <c r="B566" s="17"/>
      <c r="C566" s="17"/>
      <c r="D566" s="17"/>
      <c r="E566" s="18"/>
      <c r="F566" s="18"/>
      <c r="G566" s="18"/>
      <c r="H566" s="18"/>
      <c r="I566" s="18"/>
      <c r="J566" s="18"/>
      <c r="K566" s="18"/>
      <c r="L566" s="18"/>
      <c r="M566" s="17"/>
      <c r="Q566" s="1" t="s">
        <v>533</v>
      </c>
    </row>
    <row r="567" spans="1:48" ht="30" customHeight="1">
      <c r="A567" s="17"/>
      <c r="B567" s="17"/>
      <c r="C567" s="17"/>
      <c r="D567" s="17"/>
      <c r="E567" s="18"/>
      <c r="F567" s="18"/>
      <c r="G567" s="18"/>
      <c r="H567" s="18"/>
      <c r="I567" s="18"/>
      <c r="J567" s="18"/>
      <c r="K567" s="18"/>
      <c r="L567" s="18"/>
      <c r="M567" s="17"/>
      <c r="Q567" s="1" t="s">
        <v>533</v>
      </c>
    </row>
    <row r="568" spans="1:48" ht="30" customHeight="1">
      <c r="A568" s="17"/>
      <c r="B568" s="17"/>
      <c r="C568" s="17"/>
      <c r="D568" s="17"/>
      <c r="E568" s="18"/>
      <c r="F568" s="18"/>
      <c r="G568" s="18"/>
      <c r="H568" s="18"/>
      <c r="I568" s="18"/>
      <c r="J568" s="18"/>
      <c r="K568" s="18"/>
      <c r="L568" s="18"/>
      <c r="M568" s="17"/>
      <c r="Q568" s="1" t="s">
        <v>533</v>
      </c>
    </row>
    <row r="569" spans="1:48" ht="30" customHeight="1">
      <c r="A569" s="17"/>
      <c r="B569" s="17"/>
      <c r="C569" s="17"/>
      <c r="D569" s="17"/>
      <c r="E569" s="18"/>
      <c r="F569" s="18"/>
      <c r="G569" s="18"/>
      <c r="H569" s="18"/>
      <c r="I569" s="18"/>
      <c r="J569" s="18"/>
      <c r="K569" s="18"/>
      <c r="L569" s="18"/>
      <c r="M569" s="17"/>
      <c r="Q569" s="1" t="s">
        <v>533</v>
      </c>
    </row>
    <row r="570" spans="1:48" ht="30" customHeight="1">
      <c r="A570" s="17"/>
      <c r="B570" s="17"/>
      <c r="C570" s="17"/>
      <c r="D570" s="17"/>
      <c r="E570" s="18"/>
      <c r="F570" s="18"/>
      <c r="G570" s="18"/>
      <c r="H570" s="18"/>
      <c r="I570" s="18"/>
      <c r="J570" s="18"/>
      <c r="K570" s="18"/>
      <c r="L570" s="18"/>
      <c r="M570" s="17"/>
      <c r="Q570" s="1" t="s">
        <v>533</v>
      </c>
    </row>
    <row r="571" spans="1:48" ht="30" customHeight="1">
      <c r="A571" s="17"/>
      <c r="B571" s="17"/>
      <c r="C571" s="17"/>
      <c r="D571" s="17"/>
      <c r="E571" s="18"/>
      <c r="F571" s="18"/>
      <c r="G571" s="18"/>
      <c r="H571" s="18"/>
      <c r="I571" s="18"/>
      <c r="J571" s="18"/>
      <c r="K571" s="18"/>
      <c r="L571" s="18"/>
      <c r="M571" s="17"/>
      <c r="Q571" s="1" t="s">
        <v>533</v>
      </c>
    </row>
    <row r="572" spans="1:48" ht="30" customHeight="1">
      <c r="A572" s="17"/>
      <c r="B572" s="17"/>
      <c r="C572" s="17"/>
      <c r="D572" s="17"/>
      <c r="E572" s="18"/>
      <c r="F572" s="18"/>
      <c r="G572" s="18"/>
      <c r="H572" s="18"/>
      <c r="I572" s="18"/>
      <c r="J572" s="18"/>
      <c r="K572" s="18"/>
      <c r="L572" s="18"/>
      <c r="M572" s="17"/>
      <c r="Q572" s="1" t="s">
        <v>533</v>
      </c>
    </row>
    <row r="573" spans="1:48" ht="30" customHeight="1">
      <c r="A573" s="17"/>
      <c r="B573" s="17"/>
      <c r="C573" s="17"/>
      <c r="D573" s="17"/>
      <c r="E573" s="18"/>
      <c r="F573" s="18"/>
      <c r="G573" s="18"/>
      <c r="H573" s="18"/>
      <c r="I573" s="18"/>
      <c r="J573" s="18"/>
      <c r="K573" s="18"/>
      <c r="L573" s="18"/>
      <c r="M573" s="17"/>
      <c r="Q573" s="1" t="s">
        <v>533</v>
      </c>
    </row>
    <row r="574" spans="1:48" ht="30" customHeight="1">
      <c r="A574" s="17"/>
      <c r="B574" s="17"/>
      <c r="C574" s="17"/>
      <c r="D574" s="17"/>
      <c r="E574" s="18"/>
      <c r="F574" s="18"/>
      <c r="G574" s="18"/>
      <c r="H574" s="18"/>
      <c r="I574" s="18"/>
      <c r="J574" s="18"/>
      <c r="K574" s="18"/>
      <c r="L574" s="18"/>
      <c r="M574" s="17"/>
      <c r="Q574" s="1" t="s">
        <v>533</v>
      </c>
    </row>
    <row r="575" spans="1:48" ht="30" customHeight="1">
      <c r="A575" s="16" t="s">
        <v>75</v>
      </c>
      <c r="B575" s="17"/>
      <c r="C575" s="17"/>
      <c r="D575" s="17"/>
      <c r="E575" s="18"/>
      <c r="F575" s="18">
        <f>SUMIF(Q551:Q574,"010408",F551:F574)</f>
        <v>979601</v>
      </c>
      <c r="G575" s="18"/>
      <c r="H575" s="18">
        <f>SUMIF(Q551:Q574,"010408",H551:H574)</f>
        <v>9171274</v>
      </c>
      <c r="I575" s="18"/>
      <c r="J575" s="18">
        <f>SUMIF(Q551:Q574,"010408",J551:J574)</f>
        <v>0</v>
      </c>
      <c r="K575" s="18"/>
      <c r="L575" s="18">
        <f>SUMIF(Q551:Q574,"010408",L551:L574)</f>
        <v>10150875</v>
      </c>
      <c r="M575" s="17"/>
      <c r="N575" t="s">
        <v>76</v>
      </c>
    </row>
    <row r="576" spans="1:48" ht="30" customHeight="1">
      <c r="A576" s="16" t="s">
        <v>548</v>
      </c>
      <c r="B576" s="16" t="s">
        <v>51</v>
      </c>
      <c r="C576" s="17"/>
      <c r="D576" s="17"/>
      <c r="E576" s="18"/>
      <c r="F576" s="18"/>
      <c r="G576" s="18"/>
      <c r="H576" s="18"/>
      <c r="I576" s="18"/>
      <c r="J576" s="18"/>
      <c r="K576" s="18"/>
      <c r="L576" s="18"/>
      <c r="M576" s="17"/>
      <c r="N576" s="3"/>
      <c r="O576" s="3"/>
      <c r="P576" s="3"/>
      <c r="Q576" s="2" t="s">
        <v>549</v>
      </c>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3"/>
      <c r="AS576" s="3"/>
      <c r="AT576" s="3"/>
      <c r="AU576" s="3"/>
      <c r="AV576" s="3"/>
    </row>
    <row r="577" spans="1:48" ht="30" customHeight="1">
      <c r="A577" s="16" t="s">
        <v>240</v>
      </c>
      <c r="B577" s="16" t="s">
        <v>241</v>
      </c>
      <c r="C577" s="16" t="s">
        <v>67</v>
      </c>
      <c r="D577" s="17">
        <v>20</v>
      </c>
      <c r="E577" s="18">
        <f>TRUNC(일위대가목록!E28,0)</f>
        <v>11884</v>
      </c>
      <c r="F577" s="18">
        <f t="shared" ref="F577:F592" si="41">TRUNC(E577*D577, 0)</f>
        <v>237680</v>
      </c>
      <c r="G577" s="18">
        <f>TRUNC(일위대가목록!F28,0)</f>
        <v>9733</v>
      </c>
      <c r="H577" s="18">
        <f t="shared" ref="H577:H592" si="42">TRUNC(G577*D577, 0)</f>
        <v>194660</v>
      </c>
      <c r="I577" s="18">
        <f>TRUNC(일위대가목록!G28,0)</f>
        <v>194</v>
      </c>
      <c r="J577" s="18">
        <f t="shared" ref="J577:J592" si="43">TRUNC(I577*D577, 0)</f>
        <v>3880</v>
      </c>
      <c r="K577" s="18">
        <f t="shared" ref="K577:K592" si="44">TRUNC(E577+G577+I577, 0)</f>
        <v>21811</v>
      </c>
      <c r="L577" s="18">
        <f t="shared" ref="L577:L592" si="45">TRUNC(F577+H577+J577, 0)</f>
        <v>436220</v>
      </c>
      <c r="M577" s="16" t="s">
        <v>242</v>
      </c>
      <c r="N577" s="2" t="s">
        <v>243</v>
      </c>
      <c r="O577" s="2" t="s">
        <v>51</v>
      </c>
      <c r="P577" s="2" t="s">
        <v>51</v>
      </c>
      <c r="Q577" s="2" t="s">
        <v>549</v>
      </c>
      <c r="R577" s="2" t="s">
        <v>62</v>
      </c>
      <c r="S577" s="2" t="s">
        <v>63</v>
      </c>
      <c r="T577" s="2" t="s">
        <v>63</v>
      </c>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2" t="s">
        <v>51</v>
      </c>
      <c r="AS577" s="2" t="s">
        <v>51</v>
      </c>
      <c r="AT577" s="3"/>
      <c r="AU577" s="2" t="s">
        <v>550</v>
      </c>
      <c r="AV577" s="3">
        <v>133</v>
      </c>
    </row>
    <row r="578" spans="1:48" ht="30" customHeight="1">
      <c r="A578" s="16" t="s">
        <v>240</v>
      </c>
      <c r="B578" s="16" t="s">
        <v>245</v>
      </c>
      <c r="C578" s="16" t="s">
        <v>67</v>
      </c>
      <c r="D578" s="17">
        <v>10</v>
      </c>
      <c r="E578" s="18">
        <f>TRUNC(일위대가목록!E29,0)</f>
        <v>12115</v>
      </c>
      <c r="F578" s="18">
        <f t="shared" si="41"/>
        <v>121150</v>
      </c>
      <c r="G578" s="18">
        <f>TRUNC(일위대가목록!F29,0)</f>
        <v>19466</v>
      </c>
      <c r="H578" s="18">
        <f t="shared" si="42"/>
        <v>194660</v>
      </c>
      <c r="I578" s="18">
        <f>TRUNC(일위대가목록!G29,0)</f>
        <v>388</v>
      </c>
      <c r="J578" s="18">
        <f t="shared" si="43"/>
        <v>3880</v>
      </c>
      <c r="K578" s="18">
        <f t="shared" si="44"/>
        <v>31969</v>
      </c>
      <c r="L578" s="18">
        <f t="shared" si="45"/>
        <v>319690</v>
      </c>
      <c r="M578" s="16" t="s">
        <v>246</v>
      </c>
      <c r="N578" s="2" t="s">
        <v>247</v>
      </c>
      <c r="O578" s="2" t="s">
        <v>51</v>
      </c>
      <c r="P578" s="2" t="s">
        <v>51</v>
      </c>
      <c r="Q578" s="2" t="s">
        <v>549</v>
      </c>
      <c r="R578" s="2" t="s">
        <v>62</v>
      </c>
      <c r="S578" s="2" t="s">
        <v>63</v>
      </c>
      <c r="T578" s="2" t="s">
        <v>63</v>
      </c>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2" t="s">
        <v>51</v>
      </c>
      <c r="AS578" s="2" t="s">
        <v>51</v>
      </c>
      <c r="AT578" s="3"/>
      <c r="AU578" s="2" t="s">
        <v>551</v>
      </c>
      <c r="AV578" s="3">
        <v>134</v>
      </c>
    </row>
    <row r="579" spans="1:48" ht="30" customHeight="1">
      <c r="A579" s="16" t="s">
        <v>249</v>
      </c>
      <c r="B579" s="16" t="s">
        <v>552</v>
      </c>
      <c r="C579" s="16" t="s">
        <v>67</v>
      </c>
      <c r="D579" s="17">
        <v>554</v>
      </c>
      <c r="E579" s="18">
        <f>TRUNC(일위대가목록!E60,0)</f>
        <v>20811</v>
      </c>
      <c r="F579" s="18">
        <f t="shared" si="41"/>
        <v>11529294</v>
      </c>
      <c r="G579" s="18">
        <f>TRUNC(일위대가목록!F60,0)</f>
        <v>17145</v>
      </c>
      <c r="H579" s="18">
        <f t="shared" si="42"/>
        <v>9498330</v>
      </c>
      <c r="I579" s="18">
        <f>TRUNC(일위대가목록!G60,0)</f>
        <v>0</v>
      </c>
      <c r="J579" s="18">
        <f t="shared" si="43"/>
        <v>0</v>
      </c>
      <c r="K579" s="18">
        <f t="shared" si="44"/>
        <v>37956</v>
      </c>
      <c r="L579" s="18">
        <f t="shared" si="45"/>
        <v>21027624</v>
      </c>
      <c r="M579" s="16" t="s">
        <v>553</v>
      </c>
      <c r="N579" s="2" t="s">
        <v>554</v>
      </c>
      <c r="O579" s="2" t="s">
        <v>51</v>
      </c>
      <c r="P579" s="2" t="s">
        <v>51</v>
      </c>
      <c r="Q579" s="2" t="s">
        <v>549</v>
      </c>
      <c r="R579" s="2" t="s">
        <v>62</v>
      </c>
      <c r="S579" s="2" t="s">
        <v>63</v>
      </c>
      <c r="T579" s="2" t="s">
        <v>63</v>
      </c>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2" t="s">
        <v>51</v>
      </c>
      <c r="AS579" s="2" t="s">
        <v>51</v>
      </c>
      <c r="AT579" s="3"/>
      <c r="AU579" s="2" t="s">
        <v>555</v>
      </c>
      <c r="AV579" s="3">
        <v>135</v>
      </c>
    </row>
    <row r="580" spans="1:48" ht="30" customHeight="1">
      <c r="A580" s="16" t="s">
        <v>254</v>
      </c>
      <c r="B580" s="16" t="s">
        <v>255</v>
      </c>
      <c r="C580" s="16" t="s">
        <v>100</v>
      </c>
      <c r="D580" s="17">
        <v>60</v>
      </c>
      <c r="E580" s="18">
        <f>TRUNC(일위대가목록!E31,0)</f>
        <v>506</v>
      </c>
      <c r="F580" s="18">
        <f t="shared" si="41"/>
        <v>30360</v>
      </c>
      <c r="G580" s="18">
        <f>TRUNC(일위대가목록!F31,0)</f>
        <v>4157</v>
      </c>
      <c r="H580" s="18">
        <f t="shared" si="42"/>
        <v>249420</v>
      </c>
      <c r="I580" s="18">
        <f>TRUNC(일위대가목록!G31,0)</f>
        <v>83</v>
      </c>
      <c r="J580" s="18">
        <f t="shared" si="43"/>
        <v>4980</v>
      </c>
      <c r="K580" s="18">
        <f t="shared" si="44"/>
        <v>4746</v>
      </c>
      <c r="L580" s="18">
        <f t="shared" si="45"/>
        <v>284760</v>
      </c>
      <c r="M580" s="16" t="s">
        <v>256</v>
      </c>
      <c r="N580" s="2" t="s">
        <v>257</v>
      </c>
      <c r="O580" s="2" t="s">
        <v>51</v>
      </c>
      <c r="P580" s="2" t="s">
        <v>51</v>
      </c>
      <c r="Q580" s="2" t="s">
        <v>549</v>
      </c>
      <c r="R580" s="2" t="s">
        <v>62</v>
      </c>
      <c r="S580" s="2" t="s">
        <v>63</v>
      </c>
      <c r="T580" s="2" t="s">
        <v>63</v>
      </c>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2" t="s">
        <v>51</v>
      </c>
      <c r="AS580" s="2" t="s">
        <v>51</v>
      </c>
      <c r="AT580" s="3"/>
      <c r="AU580" s="2" t="s">
        <v>556</v>
      </c>
      <c r="AV580" s="3">
        <v>136</v>
      </c>
    </row>
    <row r="581" spans="1:48" ht="30" customHeight="1">
      <c r="A581" s="16" t="s">
        <v>259</v>
      </c>
      <c r="B581" s="16" t="s">
        <v>260</v>
      </c>
      <c r="C581" s="16" t="s">
        <v>67</v>
      </c>
      <c r="D581" s="17">
        <v>4</v>
      </c>
      <c r="E581" s="18">
        <f>TRUNC(일위대가목록!E32,0)</f>
        <v>21600</v>
      </c>
      <c r="F581" s="18">
        <f t="shared" si="41"/>
        <v>86400</v>
      </c>
      <c r="G581" s="18">
        <f>TRUNC(일위대가목록!F32,0)</f>
        <v>4796</v>
      </c>
      <c r="H581" s="18">
        <f t="shared" si="42"/>
        <v>19184</v>
      </c>
      <c r="I581" s="18">
        <f>TRUNC(일위대가목록!G32,0)</f>
        <v>0</v>
      </c>
      <c r="J581" s="18">
        <f t="shared" si="43"/>
        <v>0</v>
      </c>
      <c r="K581" s="18">
        <f t="shared" si="44"/>
        <v>26396</v>
      </c>
      <c r="L581" s="18">
        <f t="shared" si="45"/>
        <v>105584</v>
      </c>
      <c r="M581" s="16" t="s">
        <v>261</v>
      </c>
      <c r="N581" s="2" t="s">
        <v>262</v>
      </c>
      <c r="O581" s="2" t="s">
        <v>51</v>
      </c>
      <c r="P581" s="2" t="s">
        <v>51</v>
      </c>
      <c r="Q581" s="2" t="s">
        <v>549</v>
      </c>
      <c r="R581" s="2" t="s">
        <v>62</v>
      </c>
      <c r="S581" s="2" t="s">
        <v>63</v>
      </c>
      <c r="T581" s="2" t="s">
        <v>63</v>
      </c>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2" t="s">
        <v>51</v>
      </c>
      <c r="AS581" s="2" t="s">
        <v>51</v>
      </c>
      <c r="AT581" s="3"/>
      <c r="AU581" s="2" t="s">
        <v>557</v>
      </c>
      <c r="AV581" s="3">
        <v>137</v>
      </c>
    </row>
    <row r="582" spans="1:48" ht="30" customHeight="1">
      <c r="A582" s="16" t="s">
        <v>264</v>
      </c>
      <c r="B582" s="16" t="s">
        <v>265</v>
      </c>
      <c r="C582" s="16" t="s">
        <v>67</v>
      </c>
      <c r="D582" s="17">
        <v>104</v>
      </c>
      <c r="E582" s="18">
        <f>TRUNC(일위대가목록!E33,0)</f>
        <v>29500</v>
      </c>
      <c r="F582" s="18">
        <f t="shared" si="41"/>
        <v>3068000</v>
      </c>
      <c r="G582" s="18">
        <f>TRUNC(일위대가목록!F33,0)</f>
        <v>0</v>
      </c>
      <c r="H582" s="18">
        <f t="shared" si="42"/>
        <v>0</v>
      </c>
      <c r="I582" s="18">
        <f>TRUNC(일위대가목록!G33,0)</f>
        <v>0</v>
      </c>
      <c r="J582" s="18">
        <f t="shared" si="43"/>
        <v>0</v>
      </c>
      <c r="K582" s="18">
        <f t="shared" si="44"/>
        <v>29500</v>
      </c>
      <c r="L582" s="18">
        <f t="shared" si="45"/>
        <v>3068000</v>
      </c>
      <c r="M582" s="16" t="s">
        <v>266</v>
      </c>
      <c r="N582" s="2" t="s">
        <v>267</v>
      </c>
      <c r="O582" s="2" t="s">
        <v>51</v>
      </c>
      <c r="P582" s="2" t="s">
        <v>51</v>
      </c>
      <c r="Q582" s="2" t="s">
        <v>549</v>
      </c>
      <c r="R582" s="2" t="s">
        <v>62</v>
      </c>
      <c r="S582" s="2" t="s">
        <v>63</v>
      </c>
      <c r="T582" s="2" t="s">
        <v>63</v>
      </c>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2" t="s">
        <v>51</v>
      </c>
      <c r="AS582" s="2" t="s">
        <v>51</v>
      </c>
      <c r="AT582" s="3"/>
      <c r="AU582" s="2" t="s">
        <v>558</v>
      </c>
      <c r="AV582" s="3">
        <v>138</v>
      </c>
    </row>
    <row r="583" spans="1:48" ht="30" customHeight="1">
      <c r="A583" s="16" t="s">
        <v>269</v>
      </c>
      <c r="B583" s="16" t="s">
        <v>270</v>
      </c>
      <c r="C583" s="16" t="s">
        <v>67</v>
      </c>
      <c r="D583" s="17">
        <v>96</v>
      </c>
      <c r="E583" s="18">
        <f>TRUNC(일위대가목록!E34,0)</f>
        <v>4358</v>
      </c>
      <c r="F583" s="18">
        <f t="shared" si="41"/>
        <v>418368</v>
      </c>
      <c r="G583" s="18">
        <f>TRUNC(일위대가목록!F34,0)</f>
        <v>18183</v>
      </c>
      <c r="H583" s="18">
        <f t="shared" si="42"/>
        <v>1745568</v>
      </c>
      <c r="I583" s="18">
        <f>TRUNC(일위대가목록!G34,0)</f>
        <v>363</v>
      </c>
      <c r="J583" s="18">
        <f t="shared" si="43"/>
        <v>34848</v>
      </c>
      <c r="K583" s="18">
        <f t="shared" si="44"/>
        <v>22904</v>
      </c>
      <c r="L583" s="18">
        <f t="shared" si="45"/>
        <v>2198784</v>
      </c>
      <c r="M583" s="16" t="s">
        <v>271</v>
      </c>
      <c r="N583" s="2" t="s">
        <v>272</v>
      </c>
      <c r="O583" s="2" t="s">
        <v>51</v>
      </c>
      <c r="P583" s="2" t="s">
        <v>51</v>
      </c>
      <c r="Q583" s="2" t="s">
        <v>549</v>
      </c>
      <c r="R583" s="2" t="s">
        <v>62</v>
      </c>
      <c r="S583" s="2" t="s">
        <v>63</v>
      </c>
      <c r="T583" s="2" t="s">
        <v>63</v>
      </c>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2" t="s">
        <v>51</v>
      </c>
      <c r="AS583" s="2" t="s">
        <v>51</v>
      </c>
      <c r="AT583" s="3"/>
      <c r="AU583" s="2" t="s">
        <v>559</v>
      </c>
      <c r="AV583" s="3">
        <v>139</v>
      </c>
    </row>
    <row r="584" spans="1:48" ht="30" customHeight="1">
      <c r="A584" s="16" t="s">
        <v>274</v>
      </c>
      <c r="B584" s="16" t="s">
        <v>275</v>
      </c>
      <c r="C584" s="16" t="s">
        <v>67</v>
      </c>
      <c r="D584" s="17">
        <v>301</v>
      </c>
      <c r="E584" s="18">
        <f>TRUNC(일위대가목록!E35,0)</f>
        <v>19575</v>
      </c>
      <c r="F584" s="18">
        <f t="shared" si="41"/>
        <v>5892075</v>
      </c>
      <c r="G584" s="18">
        <f>TRUNC(일위대가목록!F35,0)</f>
        <v>15088</v>
      </c>
      <c r="H584" s="18">
        <f t="shared" si="42"/>
        <v>4541488</v>
      </c>
      <c r="I584" s="18">
        <f>TRUNC(일위대가목록!G35,0)</f>
        <v>452</v>
      </c>
      <c r="J584" s="18">
        <f t="shared" si="43"/>
        <v>136052</v>
      </c>
      <c r="K584" s="18">
        <f t="shared" si="44"/>
        <v>35115</v>
      </c>
      <c r="L584" s="18">
        <f t="shared" si="45"/>
        <v>10569615</v>
      </c>
      <c r="M584" s="16" t="s">
        <v>276</v>
      </c>
      <c r="N584" s="2" t="s">
        <v>277</v>
      </c>
      <c r="O584" s="2" t="s">
        <v>51</v>
      </c>
      <c r="P584" s="2" t="s">
        <v>51</v>
      </c>
      <c r="Q584" s="2" t="s">
        <v>549</v>
      </c>
      <c r="R584" s="2" t="s">
        <v>62</v>
      </c>
      <c r="S584" s="2" t="s">
        <v>63</v>
      </c>
      <c r="T584" s="2" t="s">
        <v>63</v>
      </c>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2" t="s">
        <v>51</v>
      </c>
      <c r="AS584" s="2" t="s">
        <v>51</v>
      </c>
      <c r="AT584" s="3"/>
      <c r="AU584" s="2" t="s">
        <v>560</v>
      </c>
      <c r="AV584" s="3">
        <v>140</v>
      </c>
    </row>
    <row r="585" spans="1:48" ht="30" customHeight="1">
      <c r="A585" s="16" t="s">
        <v>279</v>
      </c>
      <c r="B585" s="16" t="s">
        <v>280</v>
      </c>
      <c r="C585" s="16" t="s">
        <v>67</v>
      </c>
      <c r="D585" s="17">
        <v>256</v>
      </c>
      <c r="E585" s="18">
        <f>TRUNC(일위대가목록!E36,0)</f>
        <v>3110</v>
      </c>
      <c r="F585" s="18">
        <f t="shared" si="41"/>
        <v>796160</v>
      </c>
      <c r="G585" s="18">
        <f>TRUNC(일위대가목록!F36,0)</f>
        <v>11402</v>
      </c>
      <c r="H585" s="18">
        <f t="shared" si="42"/>
        <v>2918912</v>
      </c>
      <c r="I585" s="18">
        <f>TRUNC(일위대가목록!G36,0)</f>
        <v>114</v>
      </c>
      <c r="J585" s="18">
        <f t="shared" si="43"/>
        <v>29184</v>
      </c>
      <c r="K585" s="18">
        <f t="shared" si="44"/>
        <v>14626</v>
      </c>
      <c r="L585" s="18">
        <f t="shared" si="45"/>
        <v>3744256</v>
      </c>
      <c r="M585" s="16" t="s">
        <v>281</v>
      </c>
      <c r="N585" s="2" t="s">
        <v>282</v>
      </c>
      <c r="O585" s="2" t="s">
        <v>51</v>
      </c>
      <c r="P585" s="2" t="s">
        <v>51</v>
      </c>
      <c r="Q585" s="2" t="s">
        <v>549</v>
      </c>
      <c r="R585" s="2" t="s">
        <v>62</v>
      </c>
      <c r="S585" s="2" t="s">
        <v>63</v>
      </c>
      <c r="T585" s="2" t="s">
        <v>63</v>
      </c>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2" t="s">
        <v>51</v>
      </c>
      <c r="AS585" s="2" t="s">
        <v>51</v>
      </c>
      <c r="AT585" s="3"/>
      <c r="AU585" s="2" t="s">
        <v>561</v>
      </c>
      <c r="AV585" s="3">
        <v>141</v>
      </c>
    </row>
    <row r="586" spans="1:48" ht="30" customHeight="1">
      <c r="A586" s="16" t="s">
        <v>279</v>
      </c>
      <c r="B586" s="16" t="s">
        <v>284</v>
      </c>
      <c r="C586" s="16" t="s">
        <v>67</v>
      </c>
      <c r="D586" s="17">
        <v>190</v>
      </c>
      <c r="E586" s="18">
        <f>TRUNC(일위대가목록!E37,0)</f>
        <v>6220</v>
      </c>
      <c r="F586" s="18">
        <f t="shared" si="41"/>
        <v>1181800</v>
      </c>
      <c r="G586" s="18">
        <f>TRUNC(일위대가목록!F37,0)</f>
        <v>15088</v>
      </c>
      <c r="H586" s="18">
        <f t="shared" si="42"/>
        <v>2866720</v>
      </c>
      <c r="I586" s="18">
        <f>TRUNC(일위대가목록!G37,0)</f>
        <v>150</v>
      </c>
      <c r="J586" s="18">
        <f t="shared" si="43"/>
        <v>28500</v>
      </c>
      <c r="K586" s="18">
        <f t="shared" si="44"/>
        <v>21458</v>
      </c>
      <c r="L586" s="18">
        <f t="shared" si="45"/>
        <v>4077020</v>
      </c>
      <c r="M586" s="16" t="s">
        <v>285</v>
      </c>
      <c r="N586" s="2" t="s">
        <v>286</v>
      </c>
      <c r="O586" s="2" t="s">
        <v>51</v>
      </c>
      <c r="P586" s="2" t="s">
        <v>51</v>
      </c>
      <c r="Q586" s="2" t="s">
        <v>549</v>
      </c>
      <c r="R586" s="2" t="s">
        <v>62</v>
      </c>
      <c r="S586" s="2" t="s">
        <v>63</v>
      </c>
      <c r="T586" s="2" t="s">
        <v>63</v>
      </c>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2" t="s">
        <v>51</v>
      </c>
      <c r="AS586" s="2" t="s">
        <v>51</v>
      </c>
      <c r="AT586" s="3"/>
      <c r="AU586" s="2" t="s">
        <v>562</v>
      </c>
      <c r="AV586" s="3">
        <v>142</v>
      </c>
    </row>
    <row r="587" spans="1:48" ht="30" customHeight="1">
      <c r="A587" s="16" t="s">
        <v>279</v>
      </c>
      <c r="B587" s="16" t="s">
        <v>288</v>
      </c>
      <c r="C587" s="16" t="s">
        <v>67</v>
      </c>
      <c r="D587" s="17">
        <v>248</v>
      </c>
      <c r="E587" s="18">
        <f>TRUNC(일위대가목록!E38,0)</f>
        <v>6220</v>
      </c>
      <c r="F587" s="18">
        <f t="shared" si="41"/>
        <v>1542560</v>
      </c>
      <c r="G587" s="18">
        <f>TRUNC(일위대가목록!F38,0)</f>
        <v>19632</v>
      </c>
      <c r="H587" s="18">
        <f t="shared" si="42"/>
        <v>4868736</v>
      </c>
      <c r="I587" s="18">
        <f>TRUNC(일위대가목록!G38,0)</f>
        <v>196</v>
      </c>
      <c r="J587" s="18">
        <f t="shared" si="43"/>
        <v>48608</v>
      </c>
      <c r="K587" s="18">
        <f t="shared" si="44"/>
        <v>26048</v>
      </c>
      <c r="L587" s="18">
        <f t="shared" si="45"/>
        <v>6459904</v>
      </c>
      <c r="M587" s="16" t="s">
        <v>289</v>
      </c>
      <c r="N587" s="2" t="s">
        <v>290</v>
      </c>
      <c r="O587" s="2" t="s">
        <v>51</v>
      </c>
      <c r="P587" s="2" t="s">
        <v>51</v>
      </c>
      <c r="Q587" s="2" t="s">
        <v>549</v>
      </c>
      <c r="R587" s="2" t="s">
        <v>62</v>
      </c>
      <c r="S587" s="2" t="s">
        <v>63</v>
      </c>
      <c r="T587" s="2" t="s">
        <v>63</v>
      </c>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2" t="s">
        <v>51</v>
      </c>
      <c r="AS587" s="2" t="s">
        <v>51</v>
      </c>
      <c r="AT587" s="3"/>
      <c r="AU587" s="2" t="s">
        <v>563</v>
      </c>
      <c r="AV587" s="3">
        <v>143</v>
      </c>
    </row>
    <row r="588" spans="1:48" ht="30" customHeight="1">
      <c r="A588" s="16" t="s">
        <v>292</v>
      </c>
      <c r="B588" s="16" t="s">
        <v>293</v>
      </c>
      <c r="C588" s="16" t="s">
        <v>67</v>
      </c>
      <c r="D588" s="17">
        <v>4</v>
      </c>
      <c r="E588" s="18">
        <f>TRUNC(일위대가목록!E39,0)</f>
        <v>12975</v>
      </c>
      <c r="F588" s="18">
        <f t="shared" si="41"/>
        <v>51900</v>
      </c>
      <c r="G588" s="18">
        <f>TRUNC(일위대가목록!F39,0)</f>
        <v>54549</v>
      </c>
      <c r="H588" s="18">
        <f t="shared" si="42"/>
        <v>218196</v>
      </c>
      <c r="I588" s="18">
        <f>TRUNC(일위대가목록!G39,0)</f>
        <v>1089</v>
      </c>
      <c r="J588" s="18">
        <f t="shared" si="43"/>
        <v>4356</v>
      </c>
      <c r="K588" s="18">
        <f t="shared" si="44"/>
        <v>68613</v>
      </c>
      <c r="L588" s="18">
        <f t="shared" si="45"/>
        <v>274452</v>
      </c>
      <c r="M588" s="16" t="s">
        <v>294</v>
      </c>
      <c r="N588" s="2" t="s">
        <v>295</v>
      </c>
      <c r="O588" s="2" t="s">
        <v>51</v>
      </c>
      <c r="P588" s="2" t="s">
        <v>51</v>
      </c>
      <c r="Q588" s="2" t="s">
        <v>549</v>
      </c>
      <c r="R588" s="2" t="s">
        <v>62</v>
      </c>
      <c r="S588" s="2" t="s">
        <v>63</v>
      </c>
      <c r="T588" s="2" t="s">
        <v>63</v>
      </c>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2" t="s">
        <v>51</v>
      </c>
      <c r="AS588" s="2" t="s">
        <v>51</v>
      </c>
      <c r="AT588" s="3"/>
      <c r="AU588" s="2" t="s">
        <v>564</v>
      </c>
      <c r="AV588" s="3">
        <v>144</v>
      </c>
    </row>
    <row r="589" spans="1:48" ht="30" customHeight="1">
      <c r="A589" s="16" t="s">
        <v>565</v>
      </c>
      <c r="B589" s="16" t="s">
        <v>566</v>
      </c>
      <c r="C589" s="16" t="s">
        <v>67</v>
      </c>
      <c r="D589" s="17">
        <v>51</v>
      </c>
      <c r="E589" s="18">
        <f>TRUNC(일위대가목록!E61,0)</f>
        <v>29956</v>
      </c>
      <c r="F589" s="18">
        <f t="shared" si="41"/>
        <v>1527756</v>
      </c>
      <c r="G589" s="18">
        <f>TRUNC(일위대가목록!F61,0)</f>
        <v>19638</v>
      </c>
      <c r="H589" s="18">
        <f t="shared" si="42"/>
        <v>1001538</v>
      </c>
      <c r="I589" s="18">
        <f>TRUNC(일위대가목록!G61,0)</f>
        <v>392</v>
      </c>
      <c r="J589" s="18">
        <f t="shared" si="43"/>
        <v>19992</v>
      </c>
      <c r="K589" s="18">
        <f t="shared" si="44"/>
        <v>49986</v>
      </c>
      <c r="L589" s="18">
        <f t="shared" si="45"/>
        <v>2549286</v>
      </c>
      <c r="M589" s="16" t="s">
        <v>567</v>
      </c>
      <c r="N589" s="2" t="s">
        <v>568</v>
      </c>
      <c r="O589" s="2" t="s">
        <v>51</v>
      </c>
      <c r="P589" s="2" t="s">
        <v>51</v>
      </c>
      <c r="Q589" s="2" t="s">
        <v>549</v>
      </c>
      <c r="R589" s="2" t="s">
        <v>62</v>
      </c>
      <c r="S589" s="2" t="s">
        <v>63</v>
      </c>
      <c r="T589" s="2" t="s">
        <v>63</v>
      </c>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2" t="s">
        <v>51</v>
      </c>
      <c r="AS589" s="2" t="s">
        <v>51</v>
      </c>
      <c r="AT589" s="3"/>
      <c r="AU589" s="2" t="s">
        <v>569</v>
      </c>
      <c r="AV589" s="3">
        <v>145</v>
      </c>
    </row>
    <row r="590" spans="1:48" ht="30" customHeight="1">
      <c r="A590" s="16" t="s">
        <v>297</v>
      </c>
      <c r="B590" s="16" t="s">
        <v>298</v>
      </c>
      <c r="C590" s="16" t="s">
        <v>67</v>
      </c>
      <c r="D590" s="17">
        <v>206</v>
      </c>
      <c r="E590" s="18">
        <f>TRUNC(일위대가목록!E40,0)</f>
        <v>4708</v>
      </c>
      <c r="F590" s="18">
        <f t="shared" si="41"/>
        <v>969848</v>
      </c>
      <c r="G590" s="18">
        <f>TRUNC(일위대가목록!F40,0)</f>
        <v>8658</v>
      </c>
      <c r="H590" s="18">
        <f t="shared" si="42"/>
        <v>1783548</v>
      </c>
      <c r="I590" s="18">
        <f>TRUNC(일위대가목록!G40,0)</f>
        <v>0</v>
      </c>
      <c r="J590" s="18">
        <f t="shared" si="43"/>
        <v>0</v>
      </c>
      <c r="K590" s="18">
        <f t="shared" si="44"/>
        <v>13366</v>
      </c>
      <c r="L590" s="18">
        <f t="shared" si="45"/>
        <v>2753396</v>
      </c>
      <c r="M590" s="16" t="s">
        <v>299</v>
      </c>
      <c r="N590" s="2" t="s">
        <v>300</v>
      </c>
      <c r="O590" s="2" t="s">
        <v>51</v>
      </c>
      <c r="P590" s="2" t="s">
        <v>51</v>
      </c>
      <c r="Q590" s="2" t="s">
        <v>549</v>
      </c>
      <c r="R590" s="2" t="s">
        <v>62</v>
      </c>
      <c r="S590" s="2" t="s">
        <v>63</v>
      </c>
      <c r="T590" s="2" t="s">
        <v>63</v>
      </c>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2" t="s">
        <v>51</v>
      </c>
      <c r="AS590" s="2" t="s">
        <v>51</v>
      </c>
      <c r="AT590" s="3"/>
      <c r="AU590" s="2" t="s">
        <v>570</v>
      </c>
      <c r="AV590" s="3">
        <v>146</v>
      </c>
    </row>
    <row r="591" spans="1:48" ht="30" customHeight="1">
      <c r="A591" s="16" t="s">
        <v>302</v>
      </c>
      <c r="B591" s="16" t="s">
        <v>303</v>
      </c>
      <c r="C591" s="16" t="s">
        <v>67</v>
      </c>
      <c r="D591" s="17">
        <v>196</v>
      </c>
      <c r="E591" s="18">
        <f>TRUNC(일위대가목록!E41,0)</f>
        <v>13821</v>
      </c>
      <c r="F591" s="18">
        <f t="shared" si="41"/>
        <v>2708916</v>
      </c>
      <c r="G591" s="18">
        <f>TRUNC(일위대가목록!F41,0)</f>
        <v>10544</v>
      </c>
      <c r="H591" s="18">
        <f t="shared" si="42"/>
        <v>2066624</v>
      </c>
      <c r="I591" s="18">
        <f>TRUNC(일위대가목록!G41,0)</f>
        <v>632</v>
      </c>
      <c r="J591" s="18">
        <f t="shared" si="43"/>
        <v>123872</v>
      </c>
      <c r="K591" s="18">
        <f t="shared" si="44"/>
        <v>24997</v>
      </c>
      <c r="L591" s="18">
        <f t="shared" si="45"/>
        <v>4899412</v>
      </c>
      <c r="M591" s="16" t="s">
        <v>304</v>
      </c>
      <c r="N591" s="2" t="s">
        <v>305</v>
      </c>
      <c r="O591" s="2" t="s">
        <v>51</v>
      </c>
      <c r="P591" s="2" t="s">
        <v>51</v>
      </c>
      <c r="Q591" s="2" t="s">
        <v>549</v>
      </c>
      <c r="R591" s="2" t="s">
        <v>62</v>
      </c>
      <c r="S591" s="2" t="s">
        <v>63</v>
      </c>
      <c r="T591" s="2" t="s">
        <v>63</v>
      </c>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2" t="s">
        <v>51</v>
      </c>
      <c r="AS591" s="2" t="s">
        <v>51</v>
      </c>
      <c r="AT591" s="3"/>
      <c r="AU591" s="2" t="s">
        <v>571</v>
      </c>
      <c r="AV591" s="3">
        <v>147</v>
      </c>
    </row>
    <row r="592" spans="1:48" ht="30" customHeight="1">
      <c r="A592" s="16" t="s">
        <v>307</v>
      </c>
      <c r="B592" s="16" t="s">
        <v>308</v>
      </c>
      <c r="C592" s="16" t="s">
        <v>67</v>
      </c>
      <c r="D592" s="17">
        <v>82</v>
      </c>
      <c r="E592" s="18">
        <f>TRUNC(일위대가목록!E42,0)</f>
        <v>26693</v>
      </c>
      <c r="F592" s="18">
        <f t="shared" si="41"/>
        <v>2188826</v>
      </c>
      <c r="G592" s="18">
        <f>TRUNC(일위대가목록!F42,0)</f>
        <v>0</v>
      </c>
      <c r="H592" s="18">
        <f t="shared" si="42"/>
        <v>0</v>
      </c>
      <c r="I592" s="18">
        <f>TRUNC(일위대가목록!G42,0)</f>
        <v>0</v>
      </c>
      <c r="J592" s="18">
        <f t="shared" si="43"/>
        <v>0</v>
      </c>
      <c r="K592" s="18">
        <f t="shared" si="44"/>
        <v>26693</v>
      </c>
      <c r="L592" s="18">
        <f t="shared" si="45"/>
        <v>2188826</v>
      </c>
      <c r="M592" s="16" t="s">
        <v>309</v>
      </c>
      <c r="N592" s="2" t="s">
        <v>310</v>
      </c>
      <c r="O592" s="2" t="s">
        <v>51</v>
      </c>
      <c r="P592" s="2" t="s">
        <v>51</v>
      </c>
      <c r="Q592" s="2" t="s">
        <v>549</v>
      </c>
      <c r="R592" s="2" t="s">
        <v>62</v>
      </c>
      <c r="S592" s="2" t="s">
        <v>63</v>
      </c>
      <c r="T592" s="2" t="s">
        <v>63</v>
      </c>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2" t="s">
        <v>51</v>
      </c>
      <c r="AS592" s="2" t="s">
        <v>51</v>
      </c>
      <c r="AT592" s="3"/>
      <c r="AU592" s="2" t="s">
        <v>572</v>
      </c>
      <c r="AV592" s="3">
        <v>148</v>
      </c>
    </row>
    <row r="593" spans="1:48" ht="30" customHeight="1">
      <c r="A593" s="17"/>
      <c r="B593" s="17"/>
      <c r="C593" s="17"/>
      <c r="D593" s="17"/>
      <c r="E593" s="18"/>
      <c r="F593" s="18"/>
      <c r="G593" s="18"/>
      <c r="H593" s="18"/>
      <c r="I593" s="18"/>
      <c r="J593" s="18"/>
      <c r="K593" s="18"/>
      <c r="L593" s="18"/>
      <c r="M593" s="17"/>
      <c r="Q593" s="1" t="s">
        <v>549</v>
      </c>
    </row>
    <row r="594" spans="1:48" ht="30" customHeight="1">
      <c r="A594" s="17"/>
      <c r="B594" s="17"/>
      <c r="C594" s="17"/>
      <c r="D594" s="17"/>
      <c r="E594" s="18"/>
      <c r="F594" s="18"/>
      <c r="G594" s="18"/>
      <c r="H594" s="18"/>
      <c r="I594" s="18"/>
      <c r="J594" s="18"/>
      <c r="K594" s="18"/>
      <c r="L594" s="18"/>
      <c r="M594" s="17"/>
      <c r="Q594" s="1" t="s">
        <v>549</v>
      </c>
    </row>
    <row r="595" spans="1:48" ht="30" customHeight="1">
      <c r="A595" s="17"/>
      <c r="B595" s="17"/>
      <c r="C595" s="17"/>
      <c r="D595" s="17"/>
      <c r="E595" s="18"/>
      <c r="F595" s="18"/>
      <c r="G595" s="18"/>
      <c r="H595" s="18"/>
      <c r="I595" s="18"/>
      <c r="J595" s="18"/>
      <c r="K595" s="18"/>
      <c r="L595" s="18"/>
      <c r="M595" s="17"/>
      <c r="Q595" s="1" t="s">
        <v>549</v>
      </c>
    </row>
    <row r="596" spans="1:48" ht="30" customHeight="1">
      <c r="A596" s="17"/>
      <c r="B596" s="17"/>
      <c r="C596" s="17"/>
      <c r="D596" s="17"/>
      <c r="E596" s="18"/>
      <c r="F596" s="18"/>
      <c r="G596" s="18"/>
      <c r="H596" s="18"/>
      <c r="I596" s="18"/>
      <c r="J596" s="18"/>
      <c r="K596" s="18"/>
      <c r="L596" s="18"/>
      <c r="M596" s="17"/>
      <c r="Q596" s="1" t="s">
        <v>549</v>
      </c>
    </row>
    <row r="597" spans="1:48" ht="30" customHeight="1">
      <c r="A597" s="17"/>
      <c r="B597" s="17"/>
      <c r="C597" s="17"/>
      <c r="D597" s="17"/>
      <c r="E597" s="18"/>
      <c r="F597" s="18"/>
      <c r="G597" s="18"/>
      <c r="H597" s="18"/>
      <c r="I597" s="18"/>
      <c r="J597" s="18"/>
      <c r="K597" s="18"/>
      <c r="L597" s="18"/>
      <c r="M597" s="17"/>
      <c r="Q597" s="1" t="s">
        <v>549</v>
      </c>
    </row>
    <row r="598" spans="1:48" ht="30" customHeight="1">
      <c r="A598" s="17"/>
      <c r="B598" s="17"/>
      <c r="C598" s="17"/>
      <c r="D598" s="17"/>
      <c r="E598" s="18"/>
      <c r="F598" s="18"/>
      <c r="G598" s="18"/>
      <c r="H598" s="18"/>
      <c r="I598" s="18"/>
      <c r="J598" s="18"/>
      <c r="K598" s="18"/>
      <c r="L598" s="18"/>
      <c r="M598" s="17"/>
      <c r="Q598" s="1" t="s">
        <v>549</v>
      </c>
    </row>
    <row r="599" spans="1:48" ht="30" customHeight="1">
      <c r="A599" s="17"/>
      <c r="B599" s="17"/>
      <c r="C599" s="17"/>
      <c r="D599" s="17"/>
      <c r="E599" s="18"/>
      <c r="F599" s="18"/>
      <c r="G599" s="18"/>
      <c r="H599" s="18"/>
      <c r="I599" s="18"/>
      <c r="J599" s="18"/>
      <c r="K599" s="18"/>
      <c r="L599" s="18"/>
      <c r="M599" s="17"/>
      <c r="Q599" s="1" t="s">
        <v>549</v>
      </c>
    </row>
    <row r="600" spans="1:48" ht="30" customHeight="1">
      <c r="A600" s="17"/>
      <c r="B600" s="17"/>
      <c r="C600" s="17"/>
      <c r="D600" s="17"/>
      <c r="E600" s="18"/>
      <c r="F600" s="18"/>
      <c r="G600" s="18"/>
      <c r="H600" s="18"/>
      <c r="I600" s="18"/>
      <c r="J600" s="18"/>
      <c r="K600" s="18"/>
      <c r="L600" s="18"/>
      <c r="M600" s="17"/>
      <c r="Q600" s="1" t="s">
        <v>549</v>
      </c>
    </row>
    <row r="601" spans="1:48" ht="30" customHeight="1">
      <c r="A601" s="16" t="s">
        <v>75</v>
      </c>
      <c r="B601" s="17"/>
      <c r="C601" s="17"/>
      <c r="D601" s="17"/>
      <c r="E601" s="18"/>
      <c r="F601" s="18">
        <f>SUMIF(Q577:Q600,"010409",F577:F600)</f>
        <v>32351093</v>
      </c>
      <c r="G601" s="18"/>
      <c r="H601" s="18">
        <f>SUMIF(Q577:Q600,"010409",H577:H600)</f>
        <v>32167584</v>
      </c>
      <c r="I601" s="18"/>
      <c r="J601" s="18">
        <f>SUMIF(Q577:Q600,"010409",J577:J600)</f>
        <v>438152</v>
      </c>
      <c r="K601" s="18"/>
      <c r="L601" s="18">
        <f>SUMIF(Q577:Q600,"010409",L577:L600)</f>
        <v>64956829</v>
      </c>
      <c r="M601" s="17"/>
      <c r="N601" t="s">
        <v>76</v>
      </c>
    </row>
    <row r="602" spans="1:48" ht="30" customHeight="1">
      <c r="A602" s="16" t="s">
        <v>573</v>
      </c>
      <c r="B602" s="16" t="s">
        <v>51</v>
      </c>
      <c r="C602" s="17"/>
      <c r="D602" s="17"/>
      <c r="E602" s="18"/>
      <c r="F602" s="18"/>
      <c r="G602" s="18"/>
      <c r="H602" s="18"/>
      <c r="I602" s="18"/>
      <c r="J602" s="18"/>
      <c r="K602" s="18"/>
      <c r="L602" s="18"/>
      <c r="M602" s="17"/>
      <c r="N602" s="3"/>
      <c r="O602" s="3"/>
      <c r="P602" s="3"/>
      <c r="Q602" s="2" t="s">
        <v>574</v>
      </c>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c r="AU602" s="3"/>
      <c r="AV602" s="3"/>
    </row>
    <row r="603" spans="1:48" ht="30" customHeight="1">
      <c r="A603" s="16" t="s">
        <v>575</v>
      </c>
      <c r="B603" s="16" t="s">
        <v>51</v>
      </c>
      <c r="C603" s="16" t="s">
        <v>67</v>
      </c>
      <c r="D603" s="17">
        <v>9</v>
      </c>
      <c r="E603" s="18">
        <f>TRUNC(일위대가목록!E62,0)</f>
        <v>645</v>
      </c>
      <c r="F603" s="18">
        <f t="shared" ref="F603:F612" si="46">TRUNC(E603*D603, 0)</f>
        <v>5805</v>
      </c>
      <c r="G603" s="18">
        <f>TRUNC(일위대가목록!F62,0)</f>
        <v>12905</v>
      </c>
      <c r="H603" s="18">
        <f t="shared" ref="H603:H612" si="47">TRUNC(G603*D603, 0)</f>
        <v>116145</v>
      </c>
      <c r="I603" s="18">
        <f>TRUNC(일위대가목록!G62,0)</f>
        <v>0</v>
      </c>
      <c r="J603" s="18">
        <f t="shared" ref="J603:J612" si="48">TRUNC(I603*D603, 0)</f>
        <v>0</v>
      </c>
      <c r="K603" s="18">
        <f t="shared" ref="K603:K612" si="49">TRUNC(E603+G603+I603, 0)</f>
        <v>13550</v>
      </c>
      <c r="L603" s="18">
        <f t="shared" ref="L603:L612" si="50">TRUNC(F603+H603+J603, 0)</f>
        <v>121950</v>
      </c>
      <c r="M603" s="16" t="s">
        <v>576</v>
      </c>
      <c r="N603" s="2" t="s">
        <v>577</v>
      </c>
      <c r="O603" s="2" t="s">
        <v>51</v>
      </c>
      <c r="P603" s="2" t="s">
        <v>51</v>
      </c>
      <c r="Q603" s="2" t="s">
        <v>574</v>
      </c>
      <c r="R603" s="2" t="s">
        <v>62</v>
      </c>
      <c r="S603" s="2" t="s">
        <v>63</v>
      </c>
      <c r="T603" s="2" t="s">
        <v>63</v>
      </c>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2" t="s">
        <v>51</v>
      </c>
      <c r="AS603" s="2" t="s">
        <v>51</v>
      </c>
      <c r="AT603" s="3"/>
      <c r="AU603" s="2" t="s">
        <v>578</v>
      </c>
      <c r="AV603" s="3">
        <v>150</v>
      </c>
    </row>
    <row r="604" spans="1:48" ht="30" customHeight="1">
      <c r="A604" s="16" t="s">
        <v>327</v>
      </c>
      <c r="B604" s="16" t="s">
        <v>51</v>
      </c>
      <c r="C604" s="16" t="s">
        <v>67</v>
      </c>
      <c r="D604" s="17">
        <v>8</v>
      </c>
      <c r="E604" s="18">
        <f>TRUNC(일위대가목록!E45,0)</f>
        <v>645</v>
      </c>
      <c r="F604" s="18">
        <f t="shared" si="46"/>
        <v>5160</v>
      </c>
      <c r="G604" s="18">
        <f>TRUNC(일위대가목록!F45,0)</f>
        <v>12905</v>
      </c>
      <c r="H604" s="18">
        <f t="shared" si="47"/>
        <v>103240</v>
      </c>
      <c r="I604" s="18">
        <f>TRUNC(일위대가목록!G45,0)</f>
        <v>0</v>
      </c>
      <c r="J604" s="18">
        <f t="shared" si="48"/>
        <v>0</v>
      </c>
      <c r="K604" s="18">
        <f t="shared" si="49"/>
        <v>13550</v>
      </c>
      <c r="L604" s="18">
        <f t="shared" si="50"/>
        <v>108400</v>
      </c>
      <c r="M604" s="16" t="s">
        <v>328</v>
      </c>
      <c r="N604" s="2" t="s">
        <v>329</v>
      </c>
      <c r="O604" s="2" t="s">
        <v>51</v>
      </c>
      <c r="P604" s="2" t="s">
        <v>51</v>
      </c>
      <c r="Q604" s="2" t="s">
        <v>574</v>
      </c>
      <c r="R604" s="2" t="s">
        <v>62</v>
      </c>
      <c r="S604" s="2" t="s">
        <v>63</v>
      </c>
      <c r="T604" s="2" t="s">
        <v>63</v>
      </c>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2" t="s">
        <v>51</v>
      </c>
      <c r="AS604" s="2" t="s">
        <v>51</v>
      </c>
      <c r="AT604" s="3"/>
      <c r="AU604" s="2" t="s">
        <v>579</v>
      </c>
      <c r="AV604" s="3">
        <v>151</v>
      </c>
    </row>
    <row r="605" spans="1:48" ht="30" customHeight="1">
      <c r="A605" s="16" t="s">
        <v>331</v>
      </c>
      <c r="B605" s="16" t="s">
        <v>332</v>
      </c>
      <c r="C605" s="16" t="s">
        <v>333</v>
      </c>
      <c r="D605" s="17">
        <v>11.8</v>
      </c>
      <c r="E605" s="18">
        <f>TRUNC(일위대가목록!E46,0)</f>
        <v>0</v>
      </c>
      <c r="F605" s="18">
        <f t="shared" si="46"/>
        <v>0</v>
      </c>
      <c r="G605" s="18">
        <f>TRUNC(일위대가목록!F46,0)</f>
        <v>0</v>
      </c>
      <c r="H605" s="18">
        <f t="shared" si="47"/>
        <v>0</v>
      </c>
      <c r="I605" s="18">
        <f>TRUNC(일위대가목록!G46,0)</f>
        <v>45269</v>
      </c>
      <c r="J605" s="18">
        <f t="shared" si="48"/>
        <v>534174</v>
      </c>
      <c r="K605" s="18">
        <f t="shared" si="49"/>
        <v>45269</v>
      </c>
      <c r="L605" s="18">
        <f t="shared" si="50"/>
        <v>534174</v>
      </c>
      <c r="M605" s="16" t="s">
        <v>334</v>
      </c>
      <c r="N605" s="2" t="s">
        <v>335</v>
      </c>
      <c r="O605" s="2" t="s">
        <v>51</v>
      </c>
      <c r="P605" s="2" t="s">
        <v>51</v>
      </c>
      <c r="Q605" s="2" t="s">
        <v>574</v>
      </c>
      <c r="R605" s="2" t="s">
        <v>62</v>
      </c>
      <c r="S605" s="2" t="s">
        <v>63</v>
      </c>
      <c r="T605" s="2" t="s">
        <v>63</v>
      </c>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2" t="s">
        <v>51</v>
      </c>
      <c r="AS605" s="2" t="s">
        <v>51</v>
      </c>
      <c r="AT605" s="3"/>
      <c r="AU605" s="2" t="s">
        <v>580</v>
      </c>
      <c r="AV605" s="3">
        <v>152</v>
      </c>
    </row>
    <row r="606" spans="1:48" ht="30" customHeight="1">
      <c r="A606" s="16" t="s">
        <v>581</v>
      </c>
      <c r="B606" s="16" t="s">
        <v>582</v>
      </c>
      <c r="C606" s="16" t="s">
        <v>177</v>
      </c>
      <c r="D606" s="17">
        <v>1</v>
      </c>
      <c r="E606" s="18">
        <f>TRUNC(일위대가목록!E63,0)</f>
        <v>0</v>
      </c>
      <c r="F606" s="18">
        <f t="shared" si="46"/>
        <v>0</v>
      </c>
      <c r="G606" s="18">
        <f>TRUNC(일위대가목록!F63,0)</f>
        <v>206481</v>
      </c>
      <c r="H606" s="18">
        <f t="shared" si="47"/>
        <v>206481</v>
      </c>
      <c r="I606" s="18">
        <f>TRUNC(일위대가목록!G63,0)</f>
        <v>0</v>
      </c>
      <c r="J606" s="18">
        <f t="shared" si="48"/>
        <v>0</v>
      </c>
      <c r="K606" s="18">
        <f t="shared" si="49"/>
        <v>206481</v>
      </c>
      <c r="L606" s="18">
        <f t="shared" si="50"/>
        <v>206481</v>
      </c>
      <c r="M606" s="16" t="s">
        <v>583</v>
      </c>
      <c r="N606" s="2" t="s">
        <v>584</v>
      </c>
      <c r="O606" s="2" t="s">
        <v>51</v>
      </c>
      <c r="P606" s="2" t="s">
        <v>51</v>
      </c>
      <c r="Q606" s="2" t="s">
        <v>574</v>
      </c>
      <c r="R606" s="2" t="s">
        <v>62</v>
      </c>
      <c r="S606" s="2" t="s">
        <v>63</v>
      </c>
      <c r="T606" s="2" t="s">
        <v>63</v>
      </c>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2" t="s">
        <v>51</v>
      </c>
      <c r="AS606" s="2" t="s">
        <v>51</v>
      </c>
      <c r="AT606" s="3"/>
      <c r="AU606" s="2" t="s">
        <v>585</v>
      </c>
      <c r="AV606" s="3">
        <v>153</v>
      </c>
    </row>
    <row r="607" spans="1:48" ht="30" customHeight="1">
      <c r="A607" s="16" t="s">
        <v>337</v>
      </c>
      <c r="B607" s="16" t="s">
        <v>51</v>
      </c>
      <c r="C607" s="16" t="s">
        <v>67</v>
      </c>
      <c r="D607" s="17">
        <v>561</v>
      </c>
      <c r="E607" s="18">
        <f>TRUNC(일위대가목록!E47,0)</f>
        <v>0</v>
      </c>
      <c r="F607" s="18">
        <f t="shared" si="46"/>
        <v>0</v>
      </c>
      <c r="G607" s="18">
        <f>TRUNC(일위대가목록!F47,0)</f>
        <v>6002</v>
      </c>
      <c r="H607" s="18">
        <f t="shared" si="47"/>
        <v>3367122</v>
      </c>
      <c r="I607" s="18">
        <f>TRUNC(일위대가목록!G47,0)</f>
        <v>0</v>
      </c>
      <c r="J607" s="18">
        <f t="shared" si="48"/>
        <v>0</v>
      </c>
      <c r="K607" s="18">
        <f t="shared" si="49"/>
        <v>6002</v>
      </c>
      <c r="L607" s="18">
        <f t="shared" si="50"/>
        <v>3367122</v>
      </c>
      <c r="M607" s="16" t="s">
        <v>338</v>
      </c>
      <c r="N607" s="2" t="s">
        <v>339</v>
      </c>
      <c r="O607" s="2" t="s">
        <v>51</v>
      </c>
      <c r="P607" s="2" t="s">
        <v>51</v>
      </c>
      <c r="Q607" s="2" t="s">
        <v>574</v>
      </c>
      <c r="R607" s="2" t="s">
        <v>62</v>
      </c>
      <c r="S607" s="2" t="s">
        <v>63</v>
      </c>
      <c r="T607" s="2" t="s">
        <v>63</v>
      </c>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2" t="s">
        <v>51</v>
      </c>
      <c r="AS607" s="2" t="s">
        <v>51</v>
      </c>
      <c r="AT607" s="3"/>
      <c r="AU607" s="2" t="s">
        <v>586</v>
      </c>
      <c r="AV607" s="3">
        <v>154</v>
      </c>
    </row>
    <row r="608" spans="1:48" ht="30" customHeight="1">
      <c r="A608" s="16" t="s">
        <v>587</v>
      </c>
      <c r="B608" s="16" t="s">
        <v>588</v>
      </c>
      <c r="C608" s="16" t="s">
        <v>67</v>
      </c>
      <c r="D608" s="17">
        <v>17</v>
      </c>
      <c r="E608" s="18">
        <f>TRUNC(일위대가목록!E64,0)</f>
        <v>0</v>
      </c>
      <c r="F608" s="18">
        <f t="shared" si="46"/>
        <v>0</v>
      </c>
      <c r="G608" s="18">
        <f>TRUNC(일위대가목록!F64,0)</f>
        <v>6174</v>
      </c>
      <c r="H608" s="18">
        <f t="shared" si="47"/>
        <v>104958</v>
      </c>
      <c r="I608" s="18">
        <f>TRUNC(일위대가목록!G64,0)</f>
        <v>123</v>
      </c>
      <c r="J608" s="18">
        <f t="shared" si="48"/>
        <v>2091</v>
      </c>
      <c r="K608" s="18">
        <f t="shared" si="49"/>
        <v>6297</v>
      </c>
      <c r="L608" s="18">
        <f t="shared" si="50"/>
        <v>107049</v>
      </c>
      <c r="M608" s="16" t="s">
        <v>589</v>
      </c>
      <c r="N608" s="2" t="s">
        <v>590</v>
      </c>
      <c r="O608" s="2" t="s">
        <v>51</v>
      </c>
      <c r="P608" s="2" t="s">
        <v>51</v>
      </c>
      <c r="Q608" s="2" t="s">
        <v>574</v>
      </c>
      <c r="R608" s="2" t="s">
        <v>62</v>
      </c>
      <c r="S608" s="2" t="s">
        <v>63</v>
      </c>
      <c r="T608" s="2" t="s">
        <v>63</v>
      </c>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2" t="s">
        <v>51</v>
      </c>
      <c r="AS608" s="2" t="s">
        <v>51</v>
      </c>
      <c r="AT608" s="3"/>
      <c r="AU608" s="2" t="s">
        <v>591</v>
      </c>
      <c r="AV608" s="3">
        <v>155</v>
      </c>
    </row>
    <row r="609" spans="1:48" ht="30" customHeight="1">
      <c r="A609" s="16" t="s">
        <v>341</v>
      </c>
      <c r="B609" s="16" t="s">
        <v>342</v>
      </c>
      <c r="C609" s="16" t="s">
        <v>67</v>
      </c>
      <c r="D609" s="17">
        <v>219</v>
      </c>
      <c r="E609" s="18">
        <f>TRUNC(일위대가목록!E48,0)</f>
        <v>0</v>
      </c>
      <c r="F609" s="18">
        <f t="shared" si="46"/>
        <v>0</v>
      </c>
      <c r="G609" s="18">
        <f>TRUNC(일위대가목록!F48,0)</f>
        <v>16634</v>
      </c>
      <c r="H609" s="18">
        <f t="shared" si="47"/>
        <v>3642846</v>
      </c>
      <c r="I609" s="18">
        <f>TRUNC(일위대가목록!G48,0)</f>
        <v>332</v>
      </c>
      <c r="J609" s="18">
        <f t="shared" si="48"/>
        <v>72708</v>
      </c>
      <c r="K609" s="18">
        <f t="shared" si="49"/>
        <v>16966</v>
      </c>
      <c r="L609" s="18">
        <f t="shared" si="50"/>
        <v>3715554</v>
      </c>
      <c r="M609" s="16" t="s">
        <v>343</v>
      </c>
      <c r="N609" s="2" t="s">
        <v>344</v>
      </c>
      <c r="O609" s="2" t="s">
        <v>51</v>
      </c>
      <c r="P609" s="2" t="s">
        <v>51</v>
      </c>
      <c r="Q609" s="2" t="s">
        <v>574</v>
      </c>
      <c r="R609" s="2" t="s">
        <v>62</v>
      </c>
      <c r="S609" s="2" t="s">
        <v>63</v>
      </c>
      <c r="T609" s="2" t="s">
        <v>63</v>
      </c>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2" t="s">
        <v>51</v>
      </c>
      <c r="AS609" s="2" t="s">
        <v>51</v>
      </c>
      <c r="AT609" s="3"/>
      <c r="AU609" s="2" t="s">
        <v>592</v>
      </c>
      <c r="AV609" s="3">
        <v>156</v>
      </c>
    </row>
    <row r="610" spans="1:48" ht="30" customHeight="1">
      <c r="A610" s="16" t="s">
        <v>346</v>
      </c>
      <c r="B610" s="16" t="s">
        <v>342</v>
      </c>
      <c r="C610" s="16" t="s">
        <v>67</v>
      </c>
      <c r="D610" s="17">
        <v>92</v>
      </c>
      <c r="E610" s="18">
        <f>TRUNC(일위대가목록!E49,0)</f>
        <v>0</v>
      </c>
      <c r="F610" s="18">
        <f t="shared" si="46"/>
        <v>0</v>
      </c>
      <c r="G610" s="18">
        <f>TRUNC(일위대가목록!F49,0)</f>
        <v>27266</v>
      </c>
      <c r="H610" s="18">
        <f t="shared" si="47"/>
        <v>2508472</v>
      </c>
      <c r="I610" s="18">
        <f>TRUNC(일위대가목록!G49,0)</f>
        <v>544</v>
      </c>
      <c r="J610" s="18">
        <f t="shared" si="48"/>
        <v>50048</v>
      </c>
      <c r="K610" s="18">
        <f t="shared" si="49"/>
        <v>27810</v>
      </c>
      <c r="L610" s="18">
        <f t="shared" si="50"/>
        <v>2558520</v>
      </c>
      <c r="M610" s="16" t="s">
        <v>347</v>
      </c>
      <c r="N610" s="2" t="s">
        <v>348</v>
      </c>
      <c r="O610" s="2" t="s">
        <v>51</v>
      </c>
      <c r="P610" s="2" t="s">
        <v>51</v>
      </c>
      <c r="Q610" s="2" t="s">
        <v>574</v>
      </c>
      <c r="R610" s="2" t="s">
        <v>62</v>
      </c>
      <c r="S610" s="2" t="s">
        <v>63</v>
      </c>
      <c r="T610" s="2" t="s">
        <v>63</v>
      </c>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2" t="s">
        <v>51</v>
      </c>
      <c r="AS610" s="2" t="s">
        <v>51</v>
      </c>
      <c r="AT610" s="3"/>
      <c r="AU610" s="2" t="s">
        <v>593</v>
      </c>
      <c r="AV610" s="3">
        <v>157</v>
      </c>
    </row>
    <row r="611" spans="1:48" ht="30" customHeight="1">
      <c r="A611" s="16" t="s">
        <v>350</v>
      </c>
      <c r="B611" s="16" t="s">
        <v>51</v>
      </c>
      <c r="C611" s="16" t="s">
        <v>67</v>
      </c>
      <c r="D611" s="17">
        <v>561</v>
      </c>
      <c r="E611" s="18">
        <f>TRUNC(일위대가목록!E50,0)</f>
        <v>0</v>
      </c>
      <c r="F611" s="18">
        <f t="shared" si="46"/>
        <v>0</v>
      </c>
      <c r="G611" s="18">
        <f>TRUNC(일위대가목록!F50,0)</f>
        <v>2229</v>
      </c>
      <c r="H611" s="18">
        <f t="shared" si="47"/>
        <v>1250469</v>
      </c>
      <c r="I611" s="18">
        <f>TRUNC(일위대가목록!G50,0)</f>
        <v>0</v>
      </c>
      <c r="J611" s="18">
        <f t="shared" si="48"/>
        <v>0</v>
      </c>
      <c r="K611" s="18">
        <f t="shared" si="49"/>
        <v>2229</v>
      </c>
      <c r="L611" s="18">
        <f t="shared" si="50"/>
        <v>1250469</v>
      </c>
      <c r="M611" s="16" t="s">
        <v>351</v>
      </c>
      <c r="N611" s="2" t="s">
        <v>352</v>
      </c>
      <c r="O611" s="2" t="s">
        <v>51</v>
      </c>
      <c r="P611" s="2" t="s">
        <v>51</v>
      </c>
      <c r="Q611" s="2" t="s">
        <v>574</v>
      </c>
      <c r="R611" s="2" t="s">
        <v>62</v>
      </c>
      <c r="S611" s="2" t="s">
        <v>63</v>
      </c>
      <c r="T611" s="2" t="s">
        <v>63</v>
      </c>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2" t="s">
        <v>51</v>
      </c>
      <c r="AS611" s="2" t="s">
        <v>51</v>
      </c>
      <c r="AT611" s="3"/>
      <c r="AU611" s="2" t="s">
        <v>594</v>
      </c>
      <c r="AV611" s="3">
        <v>158</v>
      </c>
    </row>
    <row r="612" spans="1:48" ht="30" customHeight="1">
      <c r="A612" s="16" t="s">
        <v>359</v>
      </c>
      <c r="B612" s="16" t="s">
        <v>360</v>
      </c>
      <c r="C612" s="16" t="s">
        <v>333</v>
      </c>
      <c r="D612" s="17">
        <v>11.76</v>
      </c>
      <c r="E612" s="18">
        <f>TRUNC(단가대비표!O103,0)</f>
        <v>0</v>
      </c>
      <c r="F612" s="18">
        <f t="shared" si="46"/>
        <v>0</v>
      </c>
      <c r="G612" s="18">
        <f>TRUNC(단가대비표!P103,0)</f>
        <v>0</v>
      </c>
      <c r="H612" s="18">
        <f t="shared" si="47"/>
        <v>0</v>
      </c>
      <c r="I612" s="18">
        <f>TRUNC(단가대비표!V103,0)</f>
        <v>6420</v>
      </c>
      <c r="J612" s="18">
        <f t="shared" si="48"/>
        <v>75499</v>
      </c>
      <c r="K612" s="18">
        <f t="shared" si="49"/>
        <v>6420</v>
      </c>
      <c r="L612" s="18">
        <f t="shared" si="50"/>
        <v>75499</v>
      </c>
      <c r="M612" s="16" t="s">
        <v>361</v>
      </c>
      <c r="N612" s="2" t="s">
        <v>362</v>
      </c>
      <c r="O612" s="2" t="s">
        <v>51</v>
      </c>
      <c r="P612" s="2" t="s">
        <v>51</v>
      </c>
      <c r="Q612" s="2" t="s">
        <v>574</v>
      </c>
      <c r="R612" s="2" t="s">
        <v>63</v>
      </c>
      <c r="S612" s="2" t="s">
        <v>63</v>
      </c>
      <c r="T612" s="2" t="s">
        <v>62</v>
      </c>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2" t="s">
        <v>51</v>
      </c>
      <c r="AS612" s="2" t="s">
        <v>51</v>
      </c>
      <c r="AT612" s="3"/>
      <c r="AU612" s="2" t="s">
        <v>595</v>
      </c>
      <c r="AV612" s="3">
        <v>164</v>
      </c>
    </row>
    <row r="613" spans="1:48" ht="30" customHeight="1">
      <c r="A613" s="17"/>
      <c r="B613" s="17"/>
      <c r="C613" s="17"/>
      <c r="D613" s="17"/>
      <c r="E613" s="18"/>
      <c r="F613" s="18"/>
      <c r="G613" s="18"/>
      <c r="H613" s="18"/>
      <c r="I613" s="18"/>
      <c r="J613" s="18"/>
      <c r="K613" s="18"/>
      <c r="L613" s="18"/>
      <c r="M613" s="17"/>
      <c r="Q613" s="1" t="s">
        <v>574</v>
      </c>
    </row>
    <row r="614" spans="1:48" ht="30" customHeight="1">
      <c r="A614" s="17"/>
      <c r="B614" s="17"/>
      <c r="C614" s="17"/>
      <c r="D614" s="17"/>
      <c r="E614" s="18"/>
      <c r="F614" s="18"/>
      <c r="G614" s="18"/>
      <c r="H614" s="18"/>
      <c r="I614" s="18"/>
      <c r="J614" s="18"/>
      <c r="K614" s="18"/>
      <c r="L614" s="18"/>
      <c r="M614" s="17"/>
      <c r="Q614" s="1" t="s">
        <v>574</v>
      </c>
    </row>
    <row r="615" spans="1:48" ht="30" customHeight="1">
      <c r="A615" s="17"/>
      <c r="B615" s="17"/>
      <c r="C615" s="17"/>
      <c r="D615" s="17"/>
      <c r="E615" s="18"/>
      <c r="F615" s="18"/>
      <c r="G615" s="18"/>
      <c r="H615" s="18"/>
      <c r="I615" s="18"/>
      <c r="J615" s="18"/>
      <c r="K615" s="18"/>
      <c r="L615" s="18"/>
      <c r="M615" s="17"/>
      <c r="Q615" s="1" t="s">
        <v>574</v>
      </c>
    </row>
    <row r="616" spans="1:48" ht="30" customHeight="1">
      <c r="A616" s="17"/>
      <c r="B616" s="17"/>
      <c r="C616" s="17"/>
      <c r="D616" s="17"/>
      <c r="E616" s="18"/>
      <c r="F616" s="18"/>
      <c r="G616" s="18"/>
      <c r="H616" s="18"/>
      <c r="I616" s="18"/>
      <c r="J616" s="18"/>
      <c r="K616" s="18"/>
      <c r="L616" s="18"/>
      <c r="M616" s="17"/>
      <c r="Q616" s="1" t="s">
        <v>574</v>
      </c>
    </row>
    <row r="617" spans="1:48" ht="30" customHeight="1">
      <c r="A617" s="17"/>
      <c r="B617" s="17"/>
      <c r="C617" s="17"/>
      <c r="D617" s="17"/>
      <c r="E617" s="18"/>
      <c r="F617" s="18"/>
      <c r="G617" s="18"/>
      <c r="H617" s="18"/>
      <c r="I617" s="18"/>
      <c r="J617" s="18"/>
      <c r="K617" s="18"/>
      <c r="L617" s="18"/>
      <c r="M617" s="17"/>
      <c r="Q617" s="1" t="s">
        <v>574</v>
      </c>
    </row>
    <row r="618" spans="1:48" ht="30" customHeight="1">
      <c r="A618" s="17"/>
      <c r="B618" s="17"/>
      <c r="C618" s="17"/>
      <c r="D618" s="17"/>
      <c r="E618" s="18"/>
      <c r="F618" s="18"/>
      <c r="G618" s="18"/>
      <c r="H618" s="18"/>
      <c r="I618" s="18"/>
      <c r="J618" s="18"/>
      <c r="K618" s="18"/>
      <c r="L618" s="18"/>
      <c r="M618" s="17"/>
      <c r="Q618" s="1" t="s">
        <v>574</v>
      </c>
    </row>
    <row r="619" spans="1:48" ht="30" customHeight="1">
      <c r="A619" s="17"/>
      <c r="B619" s="17"/>
      <c r="C619" s="17"/>
      <c r="D619" s="17"/>
      <c r="E619" s="18"/>
      <c r="F619" s="18"/>
      <c r="G619" s="18"/>
      <c r="H619" s="18"/>
      <c r="I619" s="18"/>
      <c r="J619" s="18"/>
      <c r="K619" s="18"/>
      <c r="L619" s="18"/>
      <c r="M619" s="17"/>
      <c r="Q619" s="1" t="s">
        <v>574</v>
      </c>
    </row>
    <row r="620" spans="1:48" ht="30" customHeight="1">
      <c r="A620" s="17"/>
      <c r="B620" s="17"/>
      <c r="C620" s="17"/>
      <c r="D620" s="17"/>
      <c r="E620" s="18"/>
      <c r="F620" s="18"/>
      <c r="G620" s="18"/>
      <c r="H620" s="18"/>
      <c r="I620" s="18"/>
      <c r="J620" s="18"/>
      <c r="K620" s="18"/>
      <c r="L620" s="18"/>
      <c r="M620" s="17"/>
      <c r="Q620" s="1" t="s">
        <v>574</v>
      </c>
    </row>
    <row r="621" spans="1:48" ht="30" customHeight="1">
      <c r="A621" s="17"/>
      <c r="B621" s="17"/>
      <c r="C621" s="17"/>
      <c r="D621" s="17"/>
      <c r="E621" s="18"/>
      <c r="F621" s="18"/>
      <c r="G621" s="18"/>
      <c r="H621" s="18"/>
      <c r="I621" s="18"/>
      <c r="J621" s="18"/>
      <c r="K621" s="18"/>
      <c r="L621" s="18"/>
      <c r="M621" s="17"/>
      <c r="Q621" s="1" t="s">
        <v>574</v>
      </c>
    </row>
    <row r="622" spans="1:48" ht="30" customHeight="1">
      <c r="A622" s="17"/>
      <c r="B622" s="17"/>
      <c r="C622" s="17"/>
      <c r="D622" s="17"/>
      <c r="E622" s="18"/>
      <c r="F622" s="18"/>
      <c r="G622" s="18"/>
      <c r="H622" s="18"/>
      <c r="I622" s="18"/>
      <c r="J622" s="18"/>
      <c r="K622" s="18"/>
      <c r="L622" s="18"/>
      <c r="M622" s="17"/>
      <c r="Q622" s="1" t="s">
        <v>574</v>
      </c>
    </row>
    <row r="623" spans="1:48" ht="30" customHeight="1">
      <c r="A623" s="17"/>
      <c r="B623" s="17"/>
      <c r="C623" s="17"/>
      <c r="D623" s="17"/>
      <c r="E623" s="18"/>
      <c r="F623" s="18"/>
      <c r="G623" s="18"/>
      <c r="H623" s="18"/>
      <c r="I623" s="18"/>
      <c r="J623" s="18"/>
      <c r="K623" s="18"/>
      <c r="L623" s="18"/>
      <c r="M623" s="17"/>
      <c r="Q623" s="1" t="s">
        <v>574</v>
      </c>
    </row>
    <row r="624" spans="1:48" ht="30" customHeight="1">
      <c r="A624" s="17"/>
      <c r="B624" s="17"/>
      <c r="C624" s="17"/>
      <c r="D624" s="17"/>
      <c r="E624" s="18"/>
      <c r="F624" s="18"/>
      <c r="G624" s="18"/>
      <c r="H624" s="18"/>
      <c r="I624" s="18"/>
      <c r="J624" s="18"/>
      <c r="K624" s="18"/>
      <c r="L624" s="18"/>
      <c r="M624" s="17"/>
      <c r="Q624" s="1" t="s">
        <v>574</v>
      </c>
    </row>
    <row r="625" spans="1:48" ht="30" customHeight="1">
      <c r="A625" s="17"/>
      <c r="B625" s="17"/>
      <c r="C625" s="17"/>
      <c r="D625" s="17"/>
      <c r="E625" s="18"/>
      <c r="F625" s="18"/>
      <c r="G625" s="18"/>
      <c r="H625" s="18"/>
      <c r="I625" s="18"/>
      <c r="J625" s="18"/>
      <c r="K625" s="18"/>
      <c r="L625" s="18"/>
      <c r="M625" s="17"/>
      <c r="Q625" s="1" t="s">
        <v>574</v>
      </c>
    </row>
    <row r="626" spans="1:48" ht="30" customHeight="1">
      <c r="A626" s="17"/>
      <c r="B626" s="17"/>
      <c r="C626" s="17"/>
      <c r="D626" s="17"/>
      <c r="E626" s="18"/>
      <c r="F626" s="18"/>
      <c r="G626" s="18"/>
      <c r="H626" s="18"/>
      <c r="I626" s="18"/>
      <c r="J626" s="18"/>
      <c r="K626" s="18"/>
      <c r="L626" s="18"/>
      <c r="M626" s="17"/>
      <c r="Q626" s="1" t="s">
        <v>574</v>
      </c>
    </row>
    <row r="627" spans="1:48" ht="30" customHeight="1">
      <c r="A627" s="16" t="s">
        <v>75</v>
      </c>
      <c r="B627" s="17"/>
      <c r="C627" s="17"/>
      <c r="D627" s="17"/>
      <c r="E627" s="18"/>
      <c r="F627" s="18">
        <f>SUMIF(Q603:Q626,"010410",F603:F626)</f>
        <v>10965</v>
      </c>
      <c r="G627" s="18"/>
      <c r="H627" s="18">
        <f>SUMIF(Q603:Q626,"010410",H603:H626)</f>
        <v>11299733</v>
      </c>
      <c r="I627" s="18"/>
      <c r="J627" s="18">
        <f>SUMIF(Q603:Q626,"010410",J603:J626)</f>
        <v>734520</v>
      </c>
      <c r="K627" s="18"/>
      <c r="L627" s="18">
        <f>SUMIF(Q603:Q626,"010410",L603:L626)</f>
        <v>12045218</v>
      </c>
      <c r="M627" s="17"/>
      <c r="N627" t="s">
        <v>76</v>
      </c>
    </row>
    <row r="628" spans="1:48" ht="30" customHeight="1">
      <c r="A628" s="16" t="s">
        <v>596</v>
      </c>
      <c r="B628" s="16" t="s">
        <v>51</v>
      </c>
      <c r="C628" s="17"/>
      <c r="D628" s="17"/>
      <c r="E628" s="18"/>
      <c r="F628" s="18"/>
      <c r="G628" s="18"/>
      <c r="H628" s="18"/>
      <c r="I628" s="18"/>
      <c r="J628" s="18"/>
      <c r="K628" s="18"/>
      <c r="L628" s="18"/>
      <c r="M628" s="17"/>
      <c r="N628" s="3"/>
      <c r="O628" s="3"/>
      <c r="P628" s="3"/>
      <c r="Q628" s="2" t="s">
        <v>597</v>
      </c>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3"/>
    </row>
    <row r="629" spans="1:48" ht="30" customHeight="1">
      <c r="A629" s="16" t="s">
        <v>366</v>
      </c>
      <c r="B629" s="16" t="s">
        <v>367</v>
      </c>
      <c r="C629" s="16" t="s">
        <v>368</v>
      </c>
      <c r="D629" s="17">
        <v>7</v>
      </c>
      <c r="E629" s="18">
        <f>TRUNC(단가대비표!O23,0)</f>
        <v>6181</v>
      </c>
      <c r="F629" s="18">
        <f>TRUNC(E629*D629, 0)</f>
        <v>43267</v>
      </c>
      <c r="G629" s="18">
        <f>TRUNC(단가대비표!P23,0)</f>
        <v>0</v>
      </c>
      <c r="H629" s="18">
        <f>TRUNC(G629*D629, 0)</f>
        <v>0</v>
      </c>
      <c r="I629" s="18">
        <f>TRUNC(단가대비표!V23,0)</f>
        <v>0</v>
      </c>
      <c r="J629" s="18">
        <f>TRUNC(I629*D629, 0)</f>
        <v>0</v>
      </c>
      <c r="K629" s="18">
        <f>TRUNC(E629+G629+I629, 0)</f>
        <v>6181</v>
      </c>
      <c r="L629" s="18">
        <f>TRUNC(F629+H629+J629, 0)</f>
        <v>43267</v>
      </c>
      <c r="M629" s="16" t="s">
        <v>369</v>
      </c>
      <c r="N629" s="2" t="s">
        <v>370</v>
      </c>
      <c r="O629" s="2" t="s">
        <v>51</v>
      </c>
      <c r="P629" s="2" t="s">
        <v>51</v>
      </c>
      <c r="Q629" s="2" t="s">
        <v>597</v>
      </c>
      <c r="R629" s="2" t="s">
        <v>63</v>
      </c>
      <c r="S629" s="2" t="s">
        <v>63</v>
      </c>
      <c r="T629" s="2" t="s">
        <v>62</v>
      </c>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2" t="s">
        <v>51</v>
      </c>
      <c r="AS629" s="2" t="s">
        <v>51</v>
      </c>
      <c r="AT629" s="3"/>
      <c r="AU629" s="2" t="s">
        <v>598</v>
      </c>
      <c r="AV629" s="3">
        <v>426</v>
      </c>
    </row>
    <row r="630" spans="1:48" ht="30" customHeight="1">
      <c r="A630" s="16" t="s">
        <v>372</v>
      </c>
      <c r="B630" s="16" t="s">
        <v>373</v>
      </c>
      <c r="C630" s="16" t="s">
        <v>368</v>
      </c>
      <c r="D630" s="17">
        <v>7</v>
      </c>
      <c r="E630" s="18">
        <f>TRUNC(단가산출목록!E4,0)</f>
        <v>0</v>
      </c>
      <c r="F630" s="18">
        <f>TRUNC(E630*D630, 0)</f>
        <v>0</v>
      </c>
      <c r="G630" s="18">
        <f>TRUNC(단가산출목록!F4,0)</f>
        <v>0</v>
      </c>
      <c r="H630" s="18">
        <f>TRUNC(G630*D630, 0)</f>
        <v>0</v>
      </c>
      <c r="I630" s="18">
        <f>TRUNC(단가산출목록!G4,0)</f>
        <v>1740</v>
      </c>
      <c r="J630" s="18">
        <f>TRUNC(I630*D630, 0)</f>
        <v>12180</v>
      </c>
      <c r="K630" s="18">
        <f>TRUNC(E630+G630+I630, 0)</f>
        <v>1740</v>
      </c>
      <c r="L630" s="18">
        <f>TRUNC(F630+H630+J630, 0)</f>
        <v>12180</v>
      </c>
      <c r="M630" s="16" t="s">
        <v>374</v>
      </c>
      <c r="N630" s="2" t="s">
        <v>375</v>
      </c>
      <c r="O630" s="2" t="s">
        <v>51</v>
      </c>
      <c r="P630" s="2" t="s">
        <v>51</v>
      </c>
      <c r="Q630" s="2" t="s">
        <v>597</v>
      </c>
      <c r="R630" s="2" t="s">
        <v>63</v>
      </c>
      <c r="S630" s="2" t="s">
        <v>62</v>
      </c>
      <c r="T630" s="2" t="s">
        <v>63</v>
      </c>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2" t="s">
        <v>51</v>
      </c>
      <c r="AS630" s="2" t="s">
        <v>51</v>
      </c>
      <c r="AT630" s="3"/>
      <c r="AU630" s="2" t="s">
        <v>599</v>
      </c>
      <c r="AV630" s="3">
        <v>427</v>
      </c>
    </row>
    <row r="631" spans="1:48" ht="30" customHeight="1">
      <c r="A631" s="17"/>
      <c r="B631" s="17"/>
      <c r="C631" s="17"/>
      <c r="D631" s="17"/>
      <c r="E631" s="18"/>
      <c r="F631" s="18"/>
      <c r="G631" s="18"/>
      <c r="H631" s="18"/>
      <c r="I631" s="18"/>
      <c r="J631" s="18"/>
      <c r="K631" s="18"/>
      <c r="L631" s="18"/>
      <c r="M631" s="17"/>
      <c r="Q631" s="1" t="s">
        <v>597</v>
      </c>
    </row>
    <row r="632" spans="1:48" ht="30" customHeight="1">
      <c r="A632" s="17"/>
      <c r="B632" s="17"/>
      <c r="C632" s="17"/>
      <c r="D632" s="17"/>
      <c r="E632" s="18"/>
      <c r="F632" s="18"/>
      <c r="G632" s="18"/>
      <c r="H632" s="18"/>
      <c r="I632" s="18"/>
      <c r="J632" s="18"/>
      <c r="K632" s="18"/>
      <c r="L632" s="18"/>
      <c r="M632" s="17"/>
      <c r="Q632" s="1" t="s">
        <v>597</v>
      </c>
    </row>
    <row r="633" spans="1:48" ht="30" customHeight="1">
      <c r="A633" s="17"/>
      <c r="B633" s="17"/>
      <c r="C633" s="17"/>
      <c r="D633" s="17"/>
      <c r="E633" s="18"/>
      <c r="F633" s="18"/>
      <c r="G633" s="18"/>
      <c r="H633" s="18"/>
      <c r="I633" s="18"/>
      <c r="J633" s="18"/>
      <c r="K633" s="18"/>
      <c r="L633" s="18"/>
      <c r="M633" s="17"/>
      <c r="Q633" s="1" t="s">
        <v>597</v>
      </c>
    </row>
    <row r="634" spans="1:48" ht="30" customHeight="1">
      <c r="A634" s="17"/>
      <c r="B634" s="17"/>
      <c r="C634" s="17"/>
      <c r="D634" s="17"/>
      <c r="E634" s="18"/>
      <c r="F634" s="18"/>
      <c r="G634" s="18"/>
      <c r="H634" s="18"/>
      <c r="I634" s="18"/>
      <c r="J634" s="18"/>
      <c r="K634" s="18"/>
      <c r="L634" s="18"/>
      <c r="M634" s="17"/>
      <c r="Q634" s="1" t="s">
        <v>597</v>
      </c>
    </row>
    <row r="635" spans="1:48" ht="30" customHeight="1">
      <c r="A635" s="17"/>
      <c r="B635" s="17"/>
      <c r="C635" s="17"/>
      <c r="D635" s="17"/>
      <c r="E635" s="18"/>
      <c r="F635" s="18"/>
      <c r="G635" s="18"/>
      <c r="H635" s="18"/>
      <c r="I635" s="18"/>
      <c r="J635" s="18"/>
      <c r="K635" s="18"/>
      <c r="L635" s="18"/>
      <c r="M635" s="17"/>
      <c r="Q635" s="1" t="s">
        <v>597</v>
      </c>
    </row>
    <row r="636" spans="1:48" ht="30" customHeight="1">
      <c r="A636" s="17"/>
      <c r="B636" s="17"/>
      <c r="C636" s="17"/>
      <c r="D636" s="17"/>
      <c r="E636" s="18"/>
      <c r="F636" s="18"/>
      <c r="G636" s="18"/>
      <c r="H636" s="18"/>
      <c r="I636" s="18"/>
      <c r="J636" s="18"/>
      <c r="K636" s="18"/>
      <c r="L636" s="18"/>
      <c r="M636" s="17"/>
      <c r="Q636" s="1" t="s">
        <v>597</v>
      </c>
    </row>
    <row r="637" spans="1:48" ht="30" customHeight="1">
      <c r="A637" s="17"/>
      <c r="B637" s="17"/>
      <c r="C637" s="17"/>
      <c r="D637" s="17"/>
      <c r="E637" s="18"/>
      <c r="F637" s="18"/>
      <c r="G637" s="18"/>
      <c r="H637" s="18"/>
      <c r="I637" s="18"/>
      <c r="J637" s="18"/>
      <c r="K637" s="18"/>
      <c r="L637" s="18"/>
      <c r="M637" s="17"/>
      <c r="Q637" s="1" t="s">
        <v>597</v>
      </c>
    </row>
    <row r="638" spans="1:48" ht="30" customHeight="1">
      <c r="A638" s="17"/>
      <c r="B638" s="17"/>
      <c r="C638" s="17"/>
      <c r="D638" s="17"/>
      <c r="E638" s="18"/>
      <c r="F638" s="18"/>
      <c r="G638" s="18"/>
      <c r="H638" s="18"/>
      <c r="I638" s="18"/>
      <c r="J638" s="18"/>
      <c r="K638" s="18"/>
      <c r="L638" s="18"/>
      <c r="M638" s="17"/>
      <c r="Q638" s="1" t="s">
        <v>597</v>
      </c>
    </row>
    <row r="639" spans="1:48" ht="30" customHeight="1">
      <c r="A639" s="17"/>
      <c r="B639" s="17"/>
      <c r="C639" s="17"/>
      <c r="D639" s="17"/>
      <c r="E639" s="18"/>
      <c r="F639" s="18"/>
      <c r="G639" s="18"/>
      <c r="H639" s="18"/>
      <c r="I639" s="18"/>
      <c r="J639" s="18"/>
      <c r="K639" s="18"/>
      <c r="L639" s="18"/>
      <c r="M639" s="17"/>
      <c r="Q639" s="1" t="s">
        <v>597</v>
      </c>
    </row>
    <row r="640" spans="1:48" ht="30" customHeight="1">
      <c r="A640" s="17"/>
      <c r="B640" s="17"/>
      <c r="C640" s="17"/>
      <c r="D640" s="17"/>
      <c r="E640" s="18"/>
      <c r="F640" s="18"/>
      <c r="G640" s="18"/>
      <c r="H640" s="18"/>
      <c r="I640" s="18"/>
      <c r="J640" s="18"/>
      <c r="K640" s="18"/>
      <c r="L640" s="18"/>
      <c r="M640" s="17"/>
      <c r="Q640" s="1" t="s">
        <v>597</v>
      </c>
    </row>
    <row r="641" spans="1:48" ht="30" customHeight="1">
      <c r="A641" s="17"/>
      <c r="B641" s="17"/>
      <c r="C641" s="17"/>
      <c r="D641" s="17"/>
      <c r="E641" s="18"/>
      <c r="F641" s="18"/>
      <c r="G641" s="18"/>
      <c r="H641" s="18"/>
      <c r="I641" s="18"/>
      <c r="J641" s="18"/>
      <c r="K641" s="18"/>
      <c r="L641" s="18"/>
      <c r="M641" s="17"/>
      <c r="Q641" s="1" t="s">
        <v>597</v>
      </c>
    </row>
    <row r="642" spans="1:48" ht="30" customHeight="1">
      <c r="A642" s="17"/>
      <c r="B642" s="17"/>
      <c r="C642" s="17"/>
      <c r="D642" s="17"/>
      <c r="E642" s="18"/>
      <c r="F642" s="18"/>
      <c r="G642" s="18"/>
      <c r="H642" s="18"/>
      <c r="I642" s="18"/>
      <c r="J642" s="18"/>
      <c r="K642" s="18"/>
      <c r="L642" s="18"/>
      <c r="M642" s="17"/>
      <c r="Q642" s="1" t="s">
        <v>597</v>
      </c>
    </row>
    <row r="643" spans="1:48" ht="30" customHeight="1">
      <c r="A643" s="17"/>
      <c r="B643" s="17"/>
      <c r="C643" s="17"/>
      <c r="D643" s="17"/>
      <c r="E643" s="18"/>
      <c r="F643" s="18"/>
      <c r="G643" s="18"/>
      <c r="H643" s="18"/>
      <c r="I643" s="18"/>
      <c r="J643" s="18"/>
      <c r="K643" s="18"/>
      <c r="L643" s="18"/>
      <c r="M643" s="17"/>
      <c r="Q643" s="1" t="s">
        <v>597</v>
      </c>
    </row>
    <row r="644" spans="1:48" ht="30" customHeight="1">
      <c r="A644" s="17"/>
      <c r="B644" s="17"/>
      <c r="C644" s="17"/>
      <c r="D644" s="17"/>
      <c r="E644" s="18"/>
      <c r="F644" s="18"/>
      <c r="G644" s="18"/>
      <c r="H644" s="18"/>
      <c r="I644" s="18"/>
      <c r="J644" s="18"/>
      <c r="K644" s="18"/>
      <c r="L644" s="18"/>
      <c r="M644" s="17"/>
      <c r="Q644" s="1" t="s">
        <v>597</v>
      </c>
    </row>
    <row r="645" spans="1:48" ht="30" customHeight="1">
      <c r="A645" s="17"/>
      <c r="B645" s="17"/>
      <c r="C645" s="17"/>
      <c r="D645" s="17"/>
      <c r="E645" s="18"/>
      <c r="F645" s="18"/>
      <c r="G645" s="18"/>
      <c r="H645" s="18"/>
      <c r="I645" s="18"/>
      <c r="J645" s="18"/>
      <c r="K645" s="18"/>
      <c r="L645" s="18"/>
      <c r="M645" s="17"/>
      <c r="Q645" s="1" t="s">
        <v>597</v>
      </c>
    </row>
    <row r="646" spans="1:48" ht="30" customHeight="1">
      <c r="A646" s="17"/>
      <c r="B646" s="17"/>
      <c r="C646" s="17"/>
      <c r="D646" s="17"/>
      <c r="E646" s="18"/>
      <c r="F646" s="18"/>
      <c r="G646" s="18"/>
      <c r="H646" s="18"/>
      <c r="I646" s="18"/>
      <c r="J646" s="18"/>
      <c r="K646" s="18"/>
      <c r="L646" s="18"/>
      <c r="M646" s="17"/>
      <c r="Q646" s="1" t="s">
        <v>597</v>
      </c>
    </row>
    <row r="647" spans="1:48" ht="30" customHeight="1">
      <c r="A647" s="17"/>
      <c r="B647" s="17"/>
      <c r="C647" s="17"/>
      <c r="D647" s="17"/>
      <c r="E647" s="18"/>
      <c r="F647" s="18"/>
      <c r="G647" s="18"/>
      <c r="H647" s="18"/>
      <c r="I647" s="18"/>
      <c r="J647" s="18"/>
      <c r="K647" s="18"/>
      <c r="L647" s="18"/>
      <c r="M647" s="17"/>
      <c r="Q647" s="1" t="s">
        <v>597</v>
      </c>
    </row>
    <row r="648" spans="1:48" ht="30" customHeight="1">
      <c r="A648" s="17"/>
      <c r="B648" s="17"/>
      <c r="C648" s="17"/>
      <c r="D648" s="17"/>
      <c r="E648" s="18"/>
      <c r="F648" s="18"/>
      <c r="G648" s="18"/>
      <c r="H648" s="18"/>
      <c r="I648" s="18"/>
      <c r="J648" s="18"/>
      <c r="K648" s="18"/>
      <c r="L648" s="18"/>
      <c r="M648" s="17"/>
      <c r="Q648" s="1" t="s">
        <v>597</v>
      </c>
    </row>
    <row r="649" spans="1:48" ht="30" customHeight="1">
      <c r="A649" s="17"/>
      <c r="B649" s="17"/>
      <c r="C649" s="17"/>
      <c r="D649" s="17"/>
      <c r="E649" s="18"/>
      <c r="F649" s="18"/>
      <c r="G649" s="18"/>
      <c r="H649" s="18"/>
      <c r="I649" s="18"/>
      <c r="J649" s="18"/>
      <c r="K649" s="18"/>
      <c r="L649" s="18"/>
      <c r="M649" s="17"/>
      <c r="Q649" s="1" t="s">
        <v>597</v>
      </c>
    </row>
    <row r="650" spans="1:48" ht="30" customHeight="1">
      <c r="A650" s="17"/>
      <c r="B650" s="17"/>
      <c r="C650" s="17"/>
      <c r="D650" s="17"/>
      <c r="E650" s="18"/>
      <c r="F650" s="18"/>
      <c r="G650" s="18"/>
      <c r="H650" s="18"/>
      <c r="I650" s="18"/>
      <c r="J650" s="18"/>
      <c r="K650" s="18"/>
      <c r="L650" s="18"/>
      <c r="M650" s="17"/>
      <c r="Q650" s="1" t="s">
        <v>597</v>
      </c>
    </row>
    <row r="651" spans="1:48" ht="30" customHeight="1">
      <c r="A651" s="17"/>
      <c r="B651" s="17"/>
      <c r="C651" s="17"/>
      <c r="D651" s="17"/>
      <c r="E651" s="18"/>
      <c r="F651" s="18"/>
      <c r="G651" s="18"/>
      <c r="H651" s="18"/>
      <c r="I651" s="18"/>
      <c r="J651" s="18"/>
      <c r="K651" s="18"/>
      <c r="L651" s="18"/>
      <c r="M651" s="17"/>
      <c r="Q651" s="1" t="s">
        <v>597</v>
      </c>
    </row>
    <row r="652" spans="1:48" ht="30" customHeight="1">
      <c r="A652" s="17"/>
      <c r="B652" s="17"/>
      <c r="C652" s="17"/>
      <c r="D652" s="17"/>
      <c r="E652" s="18"/>
      <c r="F652" s="18"/>
      <c r="G652" s="18"/>
      <c r="H652" s="18"/>
      <c r="I652" s="18"/>
      <c r="J652" s="18"/>
      <c r="K652" s="18"/>
      <c r="L652" s="18"/>
      <c r="M652" s="17"/>
      <c r="Q652" s="1" t="s">
        <v>597</v>
      </c>
    </row>
    <row r="653" spans="1:48" ht="30" customHeight="1">
      <c r="A653" s="16" t="s">
        <v>75</v>
      </c>
      <c r="B653" s="17"/>
      <c r="C653" s="17"/>
      <c r="D653" s="17"/>
      <c r="E653" s="18"/>
      <c r="F653" s="18">
        <f>SUMIF(Q629:Q652,"010411",F629:F652)</f>
        <v>43267</v>
      </c>
      <c r="G653" s="18"/>
      <c r="H653" s="18">
        <f>SUMIF(Q629:Q652,"010411",H629:H652)</f>
        <v>0</v>
      </c>
      <c r="I653" s="18"/>
      <c r="J653" s="18">
        <f>SUMIF(Q629:Q652,"010411",J629:J652)</f>
        <v>12180</v>
      </c>
      <c r="K653" s="18"/>
      <c r="L653" s="18">
        <f>SUMIF(Q629:Q652,"010411",L629:L652)</f>
        <v>55447</v>
      </c>
      <c r="M653" s="17"/>
      <c r="N653" t="s">
        <v>76</v>
      </c>
    </row>
    <row r="654" spans="1:48" ht="30" customHeight="1">
      <c r="A654" s="16" t="s">
        <v>602</v>
      </c>
      <c r="B654" s="16" t="s">
        <v>51</v>
      </c>
      <c r="C654" s="17"/>
      <c r="D654" s="17"/>
      <c r="E654" s="18"/>
      <c r="F654" s="18"/>
      <c r="G654" s="18"/>
      <c r="H654" s="18"/>
      <c r="I654" s="18"/>
      <c r="J654" s="18"/>
      <c r="K654" s="18"/>
      <c r="L654" s="18"/>
      <c r="M654" s="17"/>
      <c r="N654" s="3"/>
      <c r="O654" s="3"/>
      <c r="P654" s="3"/>
      <c r="Q654" s="2" t="s">
        <v>603</v>
      </c>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3"/>
      <c r="AS654" s="3"/>
      <c r="AT654" s="3"/>
      <c r="AU654" s="3"/>
      <c r="AV654" s="3"/>
    </row>
    <row r="655" spans="1:48" ht="30" customHeight="1">
      <c r="A655" s="16" t="s">
        <v>382</v>
      </c>
      <c r="B655" s="16" t="s">
        <v>383</v>
      </c>
      <c r="C655" s="16" t="s">
        <v>333</v>
      </c>
      <c r="D655" s="17">
        <v>2.27</v>
      </c>
      <c r="E655" s="18">
        <f>TRUNC(단가대비표!O98,0)</f>
        <v>0</v>
      </c>
      <c r="F655" s="18">
        <f t="shared" ref="F655:F660" si="51">TRUNC(E655*D655, 0)</f>
        <v>0</v>
      </c>
      <c r="G655" s="18">
        <f>TRUNC(단가대비표!P98,0)</f>
        <v>0</v>
      </c>
      <c r="H655" s="18">
        <f t="shared" ref="H655:H660" si="52">TRUNC(G655*D655, 0)</f>
        <v>0</v>
      </c>
      <c r="I655" s="18">
        <f>TRUNC(단가대비표!V98,0)</f>
        <v>72721</v>
      </c>
      <c r="J655" s="18">
        <f t="shared" ref="J655:J660" si="53">TRUNC(I655*D655, 0)</f>
        <v>165076</v>
      </c>
      <c r="K655" s="18">
        <f t="shared" ref="K655:L660" si="54">TRUNC(E655+G655+I655, 0)</f>
        <v>72721</v>
      </c>
      <c r="L655" s="18">
        <f t="shared" si="54"/>
        <v>165076</v>
      </c>
      <c r="M655" s="16" t="s">
        <v>384</v>
      </c>
      <c r="N655" s="2" t="s">
        <v>385</v>
      </c>
      <c r="O655" s="2" t="s">
        <v>51</v>
      </c>
      <c r="P655" s="2" t="s">
        <v>51</v>
      </c>
      <c r="Q655" s="2" t="s">
        <v>603</v>
      </c>
      <c r="R655" s="2" t="s">
        <v>63</v>
      </c>
      <c r="S655" s="2" t="s">
        <v>63</v>
      </c>
      <c r="T655" s="2" t="s">
        <v>62</v>
      </c>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2" t="s">
        <v>51</v>
      </c>
      <c r="AS655" s="2" t="s">
        <v>51</v>
      </c>
      <c r="AT655" s="3"/>
      <c r="AU655" s="2" t="s">
        <v>604</v>
      </c>
      <c r="AV655" s="3">
        <v>160</v>
      </c>
    </row>
    <row r="656" spans="1:48" ht="30" customHeight="1">
      <c r="A656" s="16" t="s">
        <v>387</v>
      </c>
      <c r="B656" s="16" t="s">
        <v>388</v>
      </c>
      <c r="C656" s="16" t="s">
        <v>333</v>
      </c>
      <c r="D656" s="17">
        <v>0.97</v>
      </c>
      <c r="E656" s="18">
        <f>TRUNC(단가대비표!O99,0)</f>
        <v>0</v>
      </c>
      <c r="F656" s="18">
        <f t="shared" si="51"/>
        <v>0</v>
      </c>
      <c r="G656" s="18">
        <f>TRUNC(단가대비표!P99,0)</f>
        <v>0</v>
      </c>
      <c r="H656" s="18">
        <f t="shared" si="52"/>
        <v>0</v>
      </c>
      <c r="I656" s="18">
        <f>TRUNC(단가대비표!V99,0)</f>
        <v>188715</v>
      </c>
      <c r="J656" s="18">
        <f t="shared" si="53"/>
        <v>183053</v>
      </c>
      <c r="K656" s="18">
        <f t="shared" si="54"/>
        <v>188715</v>
      </c>
      <c r="L656" s="18">
        <f t="shared" si="54"/>
        <v>183053</v>
      </c>
      <c r="M656" s="16" t="s">
        <v>389</v>
      </c>
      <c r="N656" s="2" t="s">
        <v>390</v>
      </c>
      <c r="O656" s="2" t="s">
        <v>51</v>
      </c>
      <c r="P656" s="2" t="s">
        <v>51</v>
      </c>
      <c r="Q656" s="2" t="s">
        <v>603</v>
      </c>
      <c r="R656" s="2" t="s">
        <v>63</v>
      </c>
      <c r="S656" s="2" t="s">
        <v>63</v>
      </c>
      <c r="T656" s="2" t="s">
        <v>62</v>
      </c>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2" t="s">
        <v>51</v>
      </c>
      <c r="AS656" s="2" t="s">
        <v>51</v>
      </c>
      <c r="AT656" s="3"/>
      <c r="AU656" s="2" t="s">
        <v>605</v>
      </c>
      <c r="AV656" s="3">
        <v>161</v>
      </c>
    </row>
    <row r="657" spans="1:48" ht="30" customHeight="1">
      <c r="A657" s="16" t="s">
        <v>392</v>
      </c>
      <c r="B657" s="16" t="s">
        <v>393</v>
      </c>
      <c r="C657" s="16" t="s">
        <v>333</v>
      </c>
      <c r="D657" s="17">
        <v>8.52</v>
      </c>
      <c r="E657" s="18">
        <f>TRUNC(단가대비표!O100,0)</f>
        <v>0</v>
      </c>
      <c r="F657" s="18">
        <f t="shared" si="51"/>
        <v>0</v>
      </c>
      <c r="G657" s="18">
        <f>TRUNC(단가대비표!P100,0)</f>
        <v>0</v>
      </c>
      <c r="H657" s="18">
        <f t="shared" si="52"/>
        <v>0</v>
      </c>
      <c r="I657" s="18">
        <f>TRUNC(단가대비표!V100,0)</f>
        <v>192887</v>
      </c>
      <c r="J657" s="18">
        <f t="shared" si="53"/>
        <v>1643397</v>
      </c>
      <c r="K657" s="18">
        <f t="shared" si="54"/>
        <v>192887</v>
      </c>
      <c r="L657" s="18">
        <f t="shared" si="54"/>
        <v>1643397</v>
      </c>
      <c r="M657" s="16" t="s">
        <v>394</v>
      </c>
      <c r="N657" s="2" t="s">
        <v>395</v>
      </c>
      <c r="O657" s="2" t="s">
        <v>51</v>
      </c>
      <c r="P657" s="2" t="s">
        <v>51</v>
      </c>
      <c r="Q657" s="2" t="s">
        <v>603</v>
      </c>
      <c r="R657" s="2" t="s">
        <v>63</v>
      </c>
      <c r="S657" s="2" t="s">
        <v>63</v>
      </c>
      <c r="T657" s="2" t="s">
        <v>62</v>
      </c>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2" t="s">
        <v>51</v>
      </c>
      <c r="AS657" s="2" t="s">
        <v>51</v>
      </c>
      <c r="AT657" s="3"/>
      <c r="AU657" s="2" t="s">
        <v>606</v>
      </c>
      <c r="AV657" s="3">
        <v>162</v>
      </c>
    </row>
    <row r="658" spans="1:48" ht="30" customHeight="1">
      <c r="A658" s="16" t="s">
        <v>397</v>
      </c>
      <c r="B658" s="16" t="s">
        <v>51</v>
      </c>
      <c r="C658" s="16" t="s">
        <v>333</v>
      </c>
      <c r="D658" s="17">
        <v>0.04</v>
      </c>
      <c r="E658" s="18">
        <f>TRUNC(단가대비표!O101,0)</f>
        <v>0</v>
      </c>
      <c r="F658" s="18">
        <f t="shared" si="51"/>
        <v>0</v>
      </c>
      <c r="G658" s="18">
        <f>TRUNC(단가대비표!P101,0)</f>
        <v>0</v>
      </c>
      <c r="H658" s="18">
        <f t="shared" si="52"/>
        <v>0</v>
      </c>
      <c r="I658" s="18">
        <f>TRUNC(단가대비표!V101,0)</f>
        <v>40910</v>
      </c>
      <c r="J658" s="18">
        <f t="shared" si="53"/>
        <v>1636</v>
      </c>
      <c r="K658" s="18">
        <f t="shared" si="54"/>
        <v>40910</v>
      </c>
      <c r="L658" s="18">
        <f t="shared" si="54"/>
        <v>1636</v>
      </c>
      <c r="M658" s="16" t="s">
        <v>398</v>
      </c>
      <c r="N658" s="2" t="s">
        <v>399</v>
      </c>
      <c r="O658" s="2" t="s">
        <v>51</v>
      </c>
      <c r="P658" s="2" t="s">
        <v>51</v>
      </c>
      <c r="Q658" s="2" t="s">
        <v>603</v>
      </c>
      <c r="R658" s="2" t="s">
        <v>63</v>
      </c>
      <c r="S658" s="2" t="s">
        <v>63</v>
      </c>
      <c r="T658" s="2" t="s">
        <v>62</v>
      </c>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2" t="s">
        <v>51</v>
      </c>
      <c r="AS658" s="2" t="s">
        <v>51</v>
      </c>
      <c r="AT658" s="3"/>
      <c r="AU658" s="2" t="s">
        <v>607</v>
      </c>
      <c r="AV658" s="3">
        <v>163</v>
      </c>
    </row>
    <row r="659" spans="1:48" ht="30" customHeight="1">
      <c r="A659" s="16" t="s">
        <v>405</v>
      </c>
      <c r="B659" s="16" t="s">
        <v>406</v>
      </c>
      <c r="C659" s="16" t="s">
        <v>333</v>
      </c>
      <c r="D659" s="17">
        <v>11.76</v>
      </c>
      <c r="E659" s="18">
        <f>TRUNC(단가대비표!O104,0)</f>
        <v>0</v>
      </c>
      <c r="F659" s="18">
        <f t="shared" si="51"/>
        <v>0</v>
      </c>
      <c r="G659" s="18">
        <f>TRUNC(단가대비표!P104,0)</f>
        <v>0</v>
      </c>
      <c r="H659" s="18">
        <f t="shared" si="52"/>
        <v>0</v>
      </c>
      <c r="I659" s="18">
        <f>TRUNC(단가대비표!V104,0)</f>
        <v>61880</v>
      </c>
      <c r="J659" s="18">
        <f t="shared" si="53"/>
        <v>727708</v>
      </c>
      <c r="K659" s="18">
        <f t="shared" si="54"/>
        <v>61880</v>
      </c>
      <c r="L659" s="18">
        <f t="shared" si="54"/>
        <v>727708</v>
      </c>
      <c r="M659" s="16" t="s">
        <v>407</v>
      </c>
      <c r="N659" s="2" t="s">
        <v>408</v>
      </c>
      <c r="O659" s="2" t="s">
        <v>51</v>
      </c>
      <c r="P659" s="2" t="s">
        <v>51</v>
      </c>
      <c r="Q659" s="2" t="s">
        <v>603</v>
      </c>
      <c r="R659" s="2" t="s">
        <v>63</v>
      </c>
      <c r="S659" s="2" t="s">
        <v>63</v>
      </c>
      <c r="T659" s="2" t="s">
        <v>62</v>
      </c>
      <c r="U659" s="3"/>
      <c r="V659" s="3"/>
      <c r="W659" s="3"/>
      <c r="X659" s="3"/>
      <c r="Y659" s="3"/>
      <c r="Z659" s="3"/>
      <c r="AA659" s="3"/>
      <c r="AB659" s="3"/>
      <c r="AC659" s="3"/>
      <c r="AD659" s="3"/>
      <c r="AE659" s="3"/>
      <c r="AF659" s="3"/>
      <c r="AG659" s="3"/>
      <c r="AH659" s="3"/>
      <c r="AI659" s="3"/>
      <c r="AJ659" s="3"/>
      <c r="AK659" s="3"/>
      <c r="AL659" s="3"/>
      <c r="AM659" s="3"/>
      <c r="AN659" s="3"/>
      <c r="AO659" s="3"/>
      <c r="AP659" s="3"/>
      <c r="AQ659" s="3"/>
      <c r="AR659" s="2" t="s">
        <v>51</v>
      </c>
      <c r="AS659" s="2" t="s">
        <v>51</v>
      </c>
      <c r="AT659" s="3"/>
      <c r="AU659" s="2" t="s">
        <v>608</v>
      </c>
      <c r="AV659" s="3">
        <v>165</v>
      </c>
    </row>
    <row r="660" spans="1:48" ht="30" customHeight="1">
      <c r="A660" s="16" t="s">
        <v>415</v>
      </c>
      <c r="B660" s="16" t="s">
        <v>416</v>
      </c>
      <c r="C660" s="16" t="s">
        <v>417</v>
      </c>
      <c r="D660" s="17">
        <v>1</v>
      </c>
      <c r="E660" s="18">
        <f>TRUNC(단가대비표!O106,0)</f>
        <v>0</v>
      </c>
      <c r="F660" s="18">
        <f t="shared" si="51"/>
        <v>0</v>
      </c>
      <c r="G660" s="18">
        <f>TRUNC(단가대비표!P106,0)</f>
        <v>0</v>
      </c>
      <c r="H660" s="18">
        <f t="shared" si="52"/>
        <v>0</v>
      </c>
      <c r="I660" s="18">
        <f>TRUNC(단가대비표!V106,0)</f>
        <v>269870</v>
      </c>
      <c r="J660" s="18">
        <f t="shared" si="53"/>
        <v>269870</v>
      </c>
      <c r="K660" s="18">
        <f t="shared" si="54"/>
        <v>269870</v>
      </c>
      <c r="L660" s="18">
        <f t="shared" si="54"/>
        <v>269870</v>
      </c>
      <c r="M660" s="16" t="s">
        <v>418</v>
      </c>
      <c r="N660" s="2" t="s">
        <v>419</v>
      </c>
      <c r="O660" s="2" t="s">
        <v>51</v>
      </c>
      <c r="P660" s="2" t="s">
        <v>51</v>
      </c>
      <c r="Q660" s="2" t="s">
        <v>603</v>
      </c>
      <c r="R660" s="2" t="s">
        <v>63</v>
      </c>
      <c r="S660" s="2" t="s">
        <v>63</v>
      </c>
      <c r="T660" s="2" t="s">
        <v>62</v>
      </c>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2" t="s">
        <v>51</v>
      </c>
      <c r="AS660" s="2" t="s">
        <v>51</v>
      </c>
      <c r="AT660" s="3"/>
      <c r="AU660" s="2" t="s">
        <v>609</v>
      </c>
      <c r="AV660" s="3">
        <v>166</v>
      </c>
    </row>
    <row r="661" spans="1:48" ht="30" customHeight="1">
      <c r="A661" s="17"/>
      <c r="B661" s="17"/>
      <c r="C661" s="17"/>
      <c r="D661" s="17"/>
      <c r="E661" s="18"/>
      <c r="F661" s="18"/>
      <c r="G661" s="18"/>
      <c r="H661" s="18"/>
      <c r="I661" s="18"/>
      <c r="J661" s="18"/>
      <c r="K661" s="18"/>
      <c r="L661" s="18"/>
      <c r="M661" s="17"/>
      <c r="Q661" s="1" t="s">
        <v>603</v>
      </c>
    </row>
    <row r="662" spans="1:48" ht="30" customHeight="1">
      <c r="A662" s="17"/>
      <c r="B662" s="17"/>
      <c r="C662" s="17"/>
      <c r="D662" s="17"/>
      <c r="E662" s="18"/>
      <c r="F662" s="18"/>
      <c r="G662" s="18"/>
      <c r="H662" s="18"/>
      <c r="I662" s="18"/>
      <c r="J662" s="18"/>
      <c r="K662" s="18"/>
      <c r="L662" s="18"/>
      <c r="M662" s="17"/>
      <c r="Q662" s="1" t="s">
        <v>603</v>
      </c>
    </row>
    <row r="663" spans="1:48" ht="30" customHeight="1">
      <c r="A663" s="17"/>
      <c r="B663" s="17"/>
      <c r="C663" s="17"/>
      <c r="D663" s="17"/>
      <c r="E663" s="18"/>
      <c r="F663" s="18"/>
      <c r="G663" s="18"/>
      <c r="H663" s="18"/>
      <c r="I663" s="18"/>
      <c r="J663" s="18"/>
      <c r="K663" s="18"/>
      <c r="L663" s="18"/>
      <c r="M663" s="17"/>
      <c r="Q663" s="1" t="s">
        <v>603</v>
      </c>
    </row>
    <row r="664" spans="1:48" ht="30" customHeight="1">
      <c r="A664" s="17"/>
      <c r="B664" s="17"/>
      <c r="C664" s="17"/>
      <c r="D664" s="17"/>
      <c r="E664" s="18"/>
      <c r="F664" s="18"/>
      <c r="G664" s="18"/>
      <c r="H664" s="18"/>
      <c r="I664" s="18"/>
      <c r="J664" s="18"/>
      <c r="K664" s="18"/>
      <c r="L664" s="18"/>
      <c r="M664" s="17"/>
      <c r="Q664" s="1" t="s">
        <v>603</v>
      </c>
    </row>
    <row r="665" spans="1:48" ht="30" customHeight="1">
      <c r="A665" s="17"/>
      <c r="B665" s="17"/>
      <c r="C665" s="17"/>
      <c r="D665" s="17"/>
      <c r="E665" s="18"/>
      <c r="F665" s="18"/>
      <c r="G665" s="18"/>
      <c r="H665" s="18"/>
      <c r="I665" s="18"/>
      <c r="J665" s="18"/>
      <c r="K665" s="18"/>
      <c r="L665" s="18"/>
      <c r="M665" s="17"/>
      <c r="Q665" s="1" t="s">
        <v>603</v>
      </c>
    </row>
    <row r="666" spans="1:48" ht="30" customHeight="1">
      <c r="A666" s="17"/>
      <c r="B666" s="17"/>
      <c r="C666" s="17"/>
      <c r="D666" s="17"/>
      <c r="E666" s="18"/>
      <c r="F666" s="18"/>
      <c r="G666" s="18"/>
      <c r="H666" s="18"/>
      <c r="I666" s="18"/>
      <c r="J666" s="18"/>
      <c r="K666" s="18"/>
      <c r="L666" s="18"/>
      <c r="M666" s="17"/>
      <c r="Q666" s="1" t="s">
        <v>603</v>
      </c>
    </row>
    <row r="667" spans="1:48" ht="30" customHeight="1">
      <c r="A667" s="17"/>
      <c r="B667" s="17"/>
      <c r="C667" s="17"/>
      <c r="D667" s="17"/>
      <c r="E667" s="18"/>
      <c r="F667" s="18"/>
      <c r="G667" s="18"/>
      <c r="H667" s="18"/>
      <c r="I667" s="18"/>
      <c r="J667" s="18"/>
      <c r="K667" s="18"/>
      <c r="L667" s="18"/>
      <c r="M667" s="17"/>
      <c r="Q667" s="1" t="s">
        <v>603</v>
      </c>
    </row>
    <row r="668" spans="1:48" ht="30" customHeight="1">
      <c r="A668" s="17"/>
      <c r="B668" s="17"/>
      <c r="C668" s="17"/>
      <c r="D668" s="17"/>
      <c r="E668" s="18"/>
      <c r="F668" s="18"/>
      <c r="G668" s="18"/>
      <c r="H668" s="18"/>
      <c r="I668" s="18"/>
      <c r="J668" s="18"/>
      <c r="K668" s="18"/>
      <c r="L668" s="18"/>
      <c r="M668" s="17"/>
      <c r="Q668" s="1" t="s">
        <v>603</v>
      </c>
    </row>
    <row r="669" spans="1:48" ht="30" customHeight="1">
      <c r="A669" s="17"/>
      <c r="B669" s="17"/>
      <c r="C669" s="17"/>
      <c r="D669" s="17"/>
      <c r="E669" s="18"/>
      <c r="F669" s="18"/>
      <c r="G669" s="18"/>
      <c r="H669" s="18"/>
      <c r="I669" s="18"/>
      <c r="J669" s="18"/>
      <c r="K669" s="18"/>
      <c r="L669" s="18"/>
      <c r="M669" s="17"/>
      <c r="Q669" s="1" t="s">
        <v>603</v>
      </c>
    </row>
    <row r="670" spans="1:48" ht="30" customHeight="1">
      <c r="A670" s="17"/>
      <c r="B670" s="17"/>
      <c r="C670" s="17"/>
      <c r="D670" s="17"/>
      <c r="E670" s="18"/>
      <c r="F670" s="18"/>
      <c r="G670" s="18"/>
      <c r="H670" s="18"/>
      <c r="I670" s="18"/>
      <c r="J670" s="18"/>
      <c r="K670" s="18"/>
      <c r="L670" s="18"/>
      <c r="M670" s="17"/>
      <c r="Q670" s="1" t="s">
        <v>603</v>
      </c>
    </row>
    <row r="671" spans="1:48" ht="30" customHeight="1">
      <c r="A671" s="17"/>
      <c r="B671" s="17"/>
      <c r="C671" s="17"/>
      <c r="D671" s="17"/>
      <c r="E671" s="18"/>
      <c r="F671" s="18"/>
      <c r="G671" s="18"/>
      <c r="H671" s="18"/>
      <c r="I671" s="18"/>
      <c r="J671" s="18"/>
      <c r="K671" s="18"/>
      <c r="L671" s="18"/>
      <c r="M671" s="17"/>
      <c r="Q671" s="1" t="s">
        <v>603</v>
      </c>
    </row>
    <row r="672" spans="1:48" ht="30" customHeight="1">
      <c r="A672" s="17"/>
      <c r="B672" s="17"/>
      <c r="C672" s="17"/>
      <c r="D672" s="17"/>
      <c r="E672" s="18"/>
      <c r="F672" s="18"/>
      <c r="G672" s="18"/>
      <c r="H672" s="18"/>
      <c r="I672" s="18"/>
      <c r="J672" s="18"/>
      <c r="K672" s="18"/>
      <c r="L672" s="18"/>
      <c r="M672" s="17"/>
      <c r="Q672" s="1" t="s">
        <v>603</v>
      </c>
    </row>
    <row r="673" spans="1:48" ht="30" customHeight="1">
      <c r="A673" s="17"/>
      <c r="B673" s="17"/>
      <c r="C673" s="17"/>
      <c r="D673" s="17"/>
      <c r="E673" s="18"/>
      <c r="F673" s="18"/>
      <c r="G673" s="18"/>
      <c r="H673" s="18"/>
      <c r="I673" s="18"/>
      <c r="J673" s="18"/>
      <c r="K673" s="18"/>
      <c r="L673" s="18"/>
      <c r="M673" s="17"/>
      <c r="Q673" s="1" t="s">
        <v>603</v>
      </c>
    </row>
    <row r="674" spans="1:48" ht="30" customHeight="1">
      <c r="A674" s="17"/>
      <c r="B674" s="17"/>
      <c r="C674" s="17"/>
      <c r="D674" s="17"/>
      <c r="E674" s="18"/>
      <c r="F674" s="18"/>
      <c r="G674" s="18"/>
      <c r="H674" s="18"/>
      <c r="I674" s="18"/>
      <c r="J674" s="18"/>
      <c r="K674" s="18"/>
      <c r="L674" s="18"/>
      <c r="M674" s="17"/>
      <c r="Q674" s="1" t="s">
        <v>603</v>
      </c>
    </row>
    <row r="675" spans="1:48" ht="30" customHeight="1">
      <c r="A675" s="17"/>
      <c r="B675" s="17"/>
      <c r="C675" s="17"/>
      <c r="D675" s="17"/>
      <c r="E675" s="18"/>
      <c r="F675" s="18"/>
      <c r="G675" s="18"/>
      <c r="H675" s="18"/>
      <c r="I675" s="18"/>
      <c r="J675" s="18"/>
      <c r="K675" s="18"/>
      <c r="L675" s="18"/>
      <c r="M675" s="17"/>
      <c r="Q675" s="1" t="s">
        <v>603</v>
      </c>
    </row>
    <row r="676" spans="1:48" ht="30" customHeight="1">
      <c r="A676" s="17"/>
      <c r="B676" s="17"/>
      <c r="C676" s="17"/>
      <c r="D676" s="17"/>
      <c r="E676" s="18"/>
      <c r="F676" s="18"/>
      <c r="G676" s="18"/>
      <c r="H676" s="18"/>
      <c r="I676" s="18"/>
      <c r="J676" s="18"/>
      <c r="K676" s="18"/>
      <c r="L676" s="18"/>
      <c r="M676" s="17"/>
      <c r="Q676" s="1" t="s">
        <v>603</v>
      </c>
    </row>
    <row r="677" spans="1:48" ht="30" customHeight="1">
      <c r="A677" s="17"/>
      <c r="B677" s="17"/>
      <c r="C677" s="17"/>
      <c r="D677" s="17"/>
      <c r="E677" s="18"/>
      <c r="F677" s="18"/>
      <c r="G677" s="18"/>
      <c r="H677" s="18"/>
      <c r="I677" s="18"/>
      <c r="J677" s="18"/>
      <c r="K677" s="18"/>
      <c r="L677" s="18"/>
      <c r="M677" s="17"/>
      <c r="Q677" s="1" t="s">
        <v>603</v>
      </c>
    </row>
    <row r="678" spans="1:48" ht="30" customHeight="1">
      <c r="A678" s="17"/>
      <c r="B678" s="17"/>
      <c r="C678" s="17"/>
      <c r="D678" s="17"/>
      <c r="E678" s="18"/>
      <c r="F678" s="18"/>
      <c r="G678" s="18"/>
      <c r="H678" s="18"/>
      <c r="I678" s="18"/>
      <c r="J678" s="18"/>
      <c r="K678" s="18"/>
      <c r="L678" s="18"/>
      <c r="M678" s="17"/>
      <c r="Q678" s="1" t="s">
        <v>603</v>
      </c>
    </row>
    <row r="679" spans="1:48" ht="30" customHeight="1">
      <c r="A679" s="16" t="s">
        <v>75</v>
      </c>
      <c r="B679" s="17"/>
      <c r="C679" s="17"/>
      <c r="D679" s="17"/>
      <c r="E679" s="18"/>
      <c r="F679" s="18">
        <f>SUMIF(Q655:Q678,"010501",F655:F678)</f>
        <v>0</v>
      </c>
      <c r="G679" s="18"/>
      <c r="H679" s="18">
        <f>SUMIF(Q655:Q678,"010501",H655:H678)</f>
        <v>0</v>
      </c>
      <c r="I679" s="18"/>
      <c r="J679" s="18">
        <f>SUMIF(Q655:Q678,"010501",J655:J678)</f>
        <v>2990740</v>
      </c>
      <c r="K679" s="18"/>
      <c r="L679" s="18">
        <f>SUMIF(Q655:Q678,"010501",L655:L678)</f>
        <v>2990740</v>
      </c>
      <c r="M679" s="17"/>
      <c r="N679" t="s">
        <v>76</v>
      </c>
    </row>
    <row r="680" spans="1:48" ht="30" customHeight="1">
      <c r="A680" s="16" t="s">
        <v>612</v>
      </c>
      <c r="B680" s="16" t="s">
        <v>51</v>
      </c>
      <c r="C680" s="17"/>
      <c r="D680" s="17"/>
      <c r="E680" s="18"/>
      <c r="F680" s="18"/>
      <c r="G680" s="18"/>
      <c r="H680" s="18"/>
      <c r="I680" s="18"/>
      <c r="J680" s="18"/>
      <c r="K680" s="18"/>
      <c r="L680" s="18"/>
      <c r="M680" s="17"/>
      <c r="N680" s="3"/>
      <c r="O680" s="3"/>
      <c r="P680" s="3"/>
      <c r="Q680" s="2" t="s">
        <v>613</v>
      </c>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3"/>
      <c r="AS680" s="3"/>
      <c r="AT680" s="3"/>
      <c r="AU680" s="3"/>
      <c r="AV680" s="3"/>
    </row>
    <row r="681" spans="1:48" ht="30" customHeight="1">
      <c r="A681" s="16" t="s">
        <v>426</v>
      </c>
      <c r="B681" s="16" t="s">
        <v>427</v>
      </c>
      <c r="C681" s="16" t="s">
        <v>428</v>
      </c>
      <c r="D681" s="17">
        <v>-1877</v>
      </c>
      <c r="E681" s="18">
        <f>TRUNC(단가대비표!O8,0)</f>
        <v>435</v>
      </c>
      <c r="F681" s="18">
        <f>TRUNC(E681*D681, 0)</f>
        <v>-816495</v>
      </c>
      <c r="G681" s="18">
        <f>TRUNC(단가대비표!P8,0)</f>
        <v>0</v>
      </c>
      <c r="H681" s="18">
        <f>TRUNC(G681*D681, 0)</f>
        <v>0</v>
      </c>
      <c r="I681" s="18">
        <f>TRUNC(단가대비표!V8,0)</f>
        <v>0</v>
      </c>
      <c r="J681" s="18">
        <f>TRUNC(I681*D681, 0)</f>
        <v>0</v>
      </c>
      <c r="K681" s="18">
        <f>TRUNC(E681+G681+I681, 0)</f>
        <v>435</v>
      </c>
      <c r="L681" s="18">
        <f>TRUNC(F681+H681+J681, 0)</f>
        <v>-816495</v>
      </c>
      <c r="M681" s="16" t="s">
        <v>429</v>
      </c>
      <c r="N681" s="2" t="s">
        <v>430</v>
      </c>
      <c r="O681" s="2" t="s">
        <v>51</v>
      </c>
      <c r="P681" s="2" t="s">
        <v>51</v>
      </c>
      <c r="Q681" s="2" t="s">
        <v>613</v>
      </c>
      <c r="R681" s="2" t="s">
        <v>63</v>
      </c>
      <c r="S681" s="2" t="s">
        <v>63</v>
      </c>
      <c r="T681" s="2" t="s">
        <v>62</v>
      </c>
      <c r="U681" s="3"/>
      <c r="V681" s="3"/>
      <c r="W681" s="3"/>
      <c r="X681" s="3"/>
      <c r="Y681" s="3"/>
      <c r="Z681" s="3"/>
      <c r="AA681" s="3"/>
      <c r="AB681" s="3"/>
      <c r="AC681" s="3"/>
      <c r="AD681" s="3"/>
      <c r="AE681" s="3"/>
      <c r="AF681" s="3"/>
      <c r="AG681" s="3"/>
      <c r="AH681" s="3"/>
      <c r="AI681" s="3"/>
      <c r="AJ681" s="3"/>
      <c r="AK681" s="3"/>
      <c r="AL681" s="3"/>
      <c r="AM681" s="3"/>
      <c r="AN681" s="3"/>
      <c r="AO681" s="3"/>
      <c r="AP681" s="3"/>
      <c r="AQ681" s="3"/>
      <c r="AR681" s="2" t="s">
        <v>51</v>
      </c>
      <c r="AS681" s="2" t="s">
        <v>51</v>
      </c>
      <c r="AT681" s="3"/>
      <c r="AU681" s="2" t="s">
        <v>614</v>
      </c>
      <c r="AV681" s="3">
        <v>168</v>
      </c>
    </row>
    <row r="682" spans="1:48" ht="30" customHeight="1">
      <c r="A682" s="16" t="s">
        <v>426</v>
      </c>
      <c r="B682" s="16" t="s">
        <v>432</v>
      </c>
      <c r="C682" s="16" t="s">
        <v>428</v>
      </c>
      <c r="D682" s="17">
        <v>-52</v>
      </c>
      <c r="E682" s="18">
        <f>TRUNC(단가대비표!O9,0)</f>
        <v>1850</v>
      </c>
      <c r="F682" s="18">
        <f>TRUNC(E682*D682, 0)</f>
        <v>-96200</v>
      </c>
      <c r="G682" s="18">
        <f>TRUNC(단가대비표!P9,0)</f>
        <v>0</v>
      </c>
      <c r="H682" s="18">
        <f>TRUNC(G682*D682, 0)</f>
        <v>0</v>
      </c>
      <c r="I682" s="18">
        <f>TRUNC(단가대비표!V9,0)</f>
        <v>0</v>
      </c>
      <c r="J682" s="18">
        <f>TRUNC(I682*D682, 0)</f>
        <v>0</v>
      </c>
      <c r="K682" s="18">
        <f>TRUNC(E682+G682+I682, 0)</f>
        <v>1850</v>
      </c>
      <c r="L682" s="18">
        <f>TRUNC(F682+H682+J682, 0)</f>
        <v>-96200</v>
      </c>
      <c r="M682" s="16" t="s">
        <v>433</v>
      </c>
      <c r="N682" s="2" t="s">
        <v>434</v>
      </c>
      <c r="O682" s="2" t="s">
        <v>51</v>
      </c>
      <c r="P682" s="2" t="s">
        <v>51</v>
      </c>
      <c r="Q682" s="2" t="s">
        <v>613</v>
      </c>
      <c r="R682" s="2" t="s">
        <v>63</v>
      </c>
      <c r="S682" s="2" t="s">
        <v>63</v>
      </c>
      <c r="T682" s="2" t="s">
        <v>62</v>
      </c>
      <c r="U682" s="3"/>
      <c r="V682" s="3"/>
      <c r="W682" s="3"/>
      <c r="X682" s="3"/>
      <c r="Y682" s="3"/>
      <c r="Z682" s="3"/>
      <c r="AA682" s="3"/>
      <c r="AB682" s="3"/>
      <c r="AC682" s="3"/>
      <c r="AD682" s="3"/>
      <c r="AE682" s="3"/>
      <c r="AF682" s="3"/>
      <c r="AG682" s="3"/>
      <c r="AH682" s="3"/>
      <c r="AI682" s="3"/>
      <c r="AJ682" s="3"/>
      <c r="AK682" s="3"/>
      <c r="AL682" s="3"/>
      <c r="AM682" s="3"/>
      <c r="AN682" s="3"/>
      <c r="AO682" s="3"/>
      <c r="AP682" s="3"/>
      <c r="AQ682" s="3"/>
      <c r="AR682" s="2" t="s">
        <v>51</v>
      </c>
      <c r="AS682" s="2" t="s">
        <v>51</v>
      </c>
      <c r="AT682" s="3"/>
      <c r="AU682" s="2" t="s">
        <v>615</v>
      </c>
      <c r="AV682" s="3">
        <v>169</v>
      </c>
    </row>
    <row r="683" spans="1:48" ht="30" customHeight="1">
      <c r="A683" s="17"/>
      <c r="B683" s="17"/>
      <c r="C683" s="17"/>
      <c r="D683" s="17"/>
      <c r="E683" s="18"/>
      <c r="F683" s="18"/>
      <c r="G683" s="18"/>
      <c r="H683" s="18"/>
      <c r="I683" s="18"/>
      <c r="J683" s="18"/>
      <c r="K683" s="18"/>
      <c r="L683" s="18"/>
      <c r="M683" s="17"/>
      <c r="Q683" s="1" t="s">
        <v>613</v>
      </c>
    </row>
    <row r="684" spans="1:48" ht="30" customHeight="1">
      <c r="A684" s="17"/>
      <c r="B684" s="17"/>
      <c r="C684" s="17"/>
      <c r="D684" s="17"/>
      <c r="E684" s="18"/>
      <c r="F684" s="18"/>
      <c r="G684" s="18"/>
      <c r="H684" s="18"/>
      <c r="I684" s="18"/>
      <c r="J684" s="18"/>
      <c r="K684" s="18"/>
      <c r="L684" s="18"/>
      <c r="M684" s="17"/>
      <c r="Q684" s="1" t="s">
        <v>613</v>
      </c>
    </row>
    <row r="685" spans="1:48" ht="30" customHeight="1">
      <c r="A685" s="17"/>
      <c r="B685" s="17"/>
      <c r="C685" s="17"/>
      <c r="D685" s="17"/>
      <c r="E685" s="18"/>
      <c r="F685" s="18"/>
      <c r="G685" s="18"/>
      <c r="H685" s="18"/>
      <c r="I685" s="18"/>
      <c r="J685" s="18"/>
      <c r="K685" s="18"/>
      <c r="L685" s="18"/>
      <c r="M685" s="17"/>
      <c r="Q685" s="1" t="s">
        <v>613</v>
      </c>
    </row>
    <row r="686" spans="1:48" ht="30" customHeight="1">
      <c r="A686" s="17"/>
      <c r="B686" s="17"/>
      <c r="C686" s="17"/>
      <c r="D686" s="17"/>
      <c r="E686" s="18"/>
      <c r="F686" s="18"/>
      <c r="G686" s="18"/>
      <c r="H686" s="18"/>
      <c r="I686" s="18"/>
      <c r="J686" s="18"/>
      <c r="K686" s="18"/>
      <c r="L686" s="18"/>
      <c r="M686" s="17"/>
      <c r="Q686" s="1" t="s">
        <v>613</v>
      </c>
    </row>
    <row r="687" spans="1:48" ht="30" customHeight="1">
      <c r="A687" s="17"/>
      <c r="B687" s="17"/>
      <c r="C687" s="17"/>
      <c r="D687" s="17"/>
      <c r="E687" s="18"/>
      <c r="F687" s="18"/>
      <c r="G687" s="18"/>
      <c r="H687" s="18"/>
      <c r="I687" s="18"/>
      <c r="J687" s="18"/>
      <c r="K687" s="18"/>
      <c r="L687" s="18"/>
      <c r="M687" s="17"/>
      <c r="Q687" s="1" t="s">
        <v>613</v>
      </c>
    </row>
    <row r="688" spans="1:48" ht="30" customHeight="1">
      <c r="A688" s="17"/>
      <c r="B688" s="17"/>
      <c r="C688" s="17"/>
      <c r="D688" s="17"/>
      <c r="E688" s="18"/>
      <c r="F688" s="18"/>
      <c r="G688" s="18"/>
      <c r="H688" s="18"/>
      <c r="I688" s="18"/>
      <c r="J688" s="18"/>
      <c r="K688" s="18"/>
      <c r="L688" s="18"/>
      <c r="M688" s="17"/>
      <c r="Q688" s="1" t="s">
        <v>613</v>
      </c>
    </row>
    <row r="689" spans="1:17" ht="30" customHeight="1">
      <c r="A689" s="17"/>
      <c r="B689" s="17"/>
      <c r="C689" s="17"/>
      <c r="D689" s="17"/>
      <c r="E689" s="18"/>
      <c r="F689" s="18"/>
      <c r="G689" s="18"/>
      <c r="H689" s="18"/>
      <c r="I689" s="18"/>
      <c r="J689" s="18"/>
      <c r="K689" s="18"/>
      <c r="L689" s="18"/>
      <c r="M689" s="17"/>
      <c r="Q689" s="1" t="s">
        <v>613</v>
      </c>
    </row>
    <row r="690" spans="1:17" ht="30" customHeight="1">
      <c r="A690" s="17"/>
      <c r="B690" s="17"/>
      <c r="C690" s="17"/>
      <c r="D690" s="17"/>
      <c r="E690" s="18"/>
      <c r="F690" s="18"/>
      <c r="G690" s="18"/>
      <c r="H690" s="18"/>
      <c r="I690" s="18"/>
      <c r="J690" s="18"/>
      <c r="K690" s="18"/>
      <c r="L690" s="18"/>
      <c r="M690" s="17"/>
      <c r="Q690" s="1" t="s">
        <v>613</v>
      </c>
    </row>
    <row r="691" spans="1:17" ht="30" customHeight="1">
      <c r="A691" s="17"/>
      <c r="B691" s="17"/>
      <c r="C691" s="17"/>
      <c r="D691" s="17"/>
      <c r="E691" s="18"/>
      <c r="F691" s="18"/>
      <c r="G691" s="18"/>
      <c r="H691" s="18"/>
      <c r="I691" s="18"/>
      <c r="J691" s="18"/>
      <c r="K691" s="18"/>
      <c r="L691" s="18"/>
      <c r="M691" s="17"/>
      <c r="Q691" s="1" t="s">
        <v>613</v>
      </c>
    </row>
    <row r="692" spans="1:17" ht="30" customHeight="1">
      <c r="A692" s="17"/>
      <c r="B692" s="17"/>
      <c r="C692" s="17"/>
      <c r="D692" s="17"/>
      <c r="E692" s="18"/>
      <c r="F692" s="18"/>
      <c r="G692" s="18"/>
      <c r="H692" s="18"/>
      <c r="I692" s="18"/>
      <c r="J692" s="18"/>
      <c r="K692" s="18"/>
      <c r="L692" s="18"/>
      <c r="M692" s="17"/>
      <c r="Q692" s="1" t="s">
        <v>613</v>
      </c>
    </row>
    <row r="693" spans="1:17" ht="30" customHeight="1">
      <c r="A693" s="17"/>
      <c r="B693" s="17"/>
      <c r="C693" s="17"/>
      <c r="D693" s="17"/>
      <c r="E693" s="18"/>
      <c r="F693" s="18"/>
      <c r="G693" s="18"/>
      <c r="H693" s="18"/>
      <c r="I693" s="18"/>
      <c r="J693" s="18"/>
      <c r="K693" s="18"/>
      <c r="L693" s="18"/>
      <c r="M693" s="17"/>
      <c r="Q693" s="1" t="s">
        <v>613</v>
      </c>
    </row>
    <row r="694" spans="1:17" ht="30" customHeight="1">
      <c r="A694" s="17"/>
      <c r="B694" s="17"/>
      <c r="C694" s="17"/>
      <c r="D694" s="17"/>
      <c r="E694" s="18"/>
      <c r="F694" s="18"/>
      <c r="G694" s="18"/>
      <c r="H694" s="18"/>
      <c r="I694" s="18"/>
      <c r="J694" s="18"/>
      <c r="K694" s="18"/>
      <c r="L694" s="18"/>
      <c r="M694" s="17"/>
      <c r="Q694" s="1" t="s">
        <v>613</v>
      </c>
    </row>
    <row r="695" spans="1:17" ht="30" customHeight="1">
      <c r="A695" s="17"/>
      <c r="B695" s="17"/>
      <c r="C695" s="17"/>
      <c r="D695" s="17"/>
      <c r="E695" s="18"/>
      <c r="F695" s="18"/>
      <c r="G695" s="18"/>
      <c r="H695" s="18"/>
      <c r="I695" s="18"/>
      <c r="J695" s="18"/>
      <c r="K695" s="18"/>
      <c r="L695" s="18"/>
      <c r="M695" s="17"/>
      <c r="Q695" s="1" t="s">
        <v>613</v>
      </c>
    </row>
    <row r="696" spans="1:17" ht="30" customHeight="1">
      <c r="A696" s="17"/>
      <c r="B696" s="17"/>
      <c r="C696" s="17"/>
      <c r="D696" s="17"/>
      <c r="E696" s="18"/>
      <c r="F696" s="18"/>
      <c r="G696" s="18"/>
      <c r="H696" s="18"/>
      <c r="I696" s="18"/>
      <c r="J696" s="18"/>
      <c r="K696" s="18"/>
      <c r="L696" s="18"/>
      <c r="M696" s="17"/>
      <c r="Q696" s="1" t="s">
        <v>613</v>
      </c>
    </row>
    <row r="697" spans="1:17" ht="30" customHeight="1">
      <c r="A697" s="17"/>
      <c r="B697" s="17"/>
      <c r="C697" s="17"/>
      <c r="D697" s="17"/>
      <c r="E697" s="18"/>
      <c r="F697" s="18"/>
      <c r="G697" s="18"/>
      <c r="H697" s="18"/>
      <c r="I697" s="18"/>
      <c r="J697" s="18"/>
      <c r="K697" s="18"/>
      <c r="L697" s="18"/>
      <c r="M697" s="17"/>
      <c r="Q697" s="1" t="s">
        <v>613</v>
      </c>
    </row>
    <row r="698" spans="1:17" ht="30" customHeight="1">
      <c r="A698" s="17"/>
      <c r="B698" s="17"/>
      <c r="C698" s="17"/>
      <c r="D698" s="17"/>
      <c r="E698" s="18"/>
      <c r="F698" s="18"/>
      <c r="G698" s="18"/>
      <c r="H698" s="18"/>
      <c r="I698" s="18"/>
      <c r="J698" s="18"/>
      <c r="K698" s="18"/>
      <c r="L698" s="18"/>
      <c r="M698" s="17"/>
      <c r="Q698" s="1" t="s">
        <v>613</v>
      </c>
    </row>
    <row r="699" spans="1:17" ht="30" customHeight="1">
      <c r="A699" s="17"/>
      <c r="B699" s="17"/>
      <c r="C699" s="17"/>
      <c r="D699" s="17"/>
      <c r="E699" s="18"/>
      <c r="F699" s="18"/>
      <c r="G699" s="18"/>
      <c r="H699" s="18"/>
      <c r="I699" s="18"/>
      <c r="J699" s="18"/>
      <c r="K699" s="18"/>
      <c r="L699" s="18"/>
      <c r="M699" s="17"/>
      <c r="Q699" s="1" t="s">
        <v>613</v>
      </c>
    </row>
    <row r="700" spans="1:17" ht="30" customHeight="1">
      <c r="A700" s="17"/>
      <c r="B700" s="17"/>
      <c r="C700" s="17"/>
      <c r="D700" s="17"/>
      <c r="E700" s="18"/>
      <c r="F700" s="18"/>
      <c r="G700" s="18"/>
      <c r="H700" s="18"/>
      <c r="I700" s="18"/>
      <c r="J700" s="18"/>
      <c r="K700" s="18"/>
      <c r="L700" s="18"/>
      <c r="M700" s="17"/>
      <c r="Q700" s="1" t="s">
        <v>613</v>
      </c>
    </row>
    <row r="701" spans="1:17" ht="30" customHeight="1">
      <c r="A701" s="17"/>
      <c r="B701" s="17"/>
      <c r="C701" s="17"/>
      <c r="D701" s="17"/>
      <c r="E701" s="18"/>
      <c r="F701" s="18"/>
      <c r="G701" s="18"/>
      <c r="H701" s="18"/>
      <c r="I701" s="18"/>
      <c r="J701" s="18"/>
      <c r="K701" s="18"/>
      <c r="L701" s="18"/>
      <c r="M701" s="17"/>
      <c r="Q701" s="1" t="s">
        <v>613</v>
      </c>
    </row>
    <row r="702" spans="1:17" ht="30" customHeight="1">
      <c r="A702" s="17"/>
      <c r="B702" s="17"/>
      <c r="C702" s="17"/>
      <c r="D702" s="17"/>
      <c r="E702" s="18"/>
      <c r="F702" s="18"/>
      <c r="G702" s="18"/>
      <c r="H702" s="18"/>
      <c r="I702" s="18"/>
      <c r="J702" s="18"/>
      <c r="K702" s="18"/>
      <c r="L702" s="18"/>
      <c r="M702" s="17"/>
      <c r="Q702" s="1" t="s">
        <v>613</v>
      </c>
    </row>
    <row r="703" spans="1:17" ht="30" customHeight="1">
      <c r="A703" s="17"/>
      <c r="B703" s="17"/>
      <c r="C703" s="17"/>
      <c r="D703" s="17"/>
      <c r="E703" s="18"/>
      <c r="F703" s="18"/>
      <c r="G703" s="18"/>
      <c r="H703" s="18"/>
      <c r="I703" s="18"/>
      <c r="J703" s="18"/>
      <c r="K703" s="18"/>
      <c r="L703" s="18"/>
      <c r="M703" s="17"/>
      <c r="Q703" s="1" t="s">
        <v>613</v>
      </c>
    </row>
    <row r="704" spans="1:17" ht="30" customHeight="1">
      <c r="A704" s="17"/>
      <c r="B704" s="17"/>
      <c r="C704" s="17"/>
      <c r="D704" s="17"/>
      <c r="E704" s="18"/>
      <c r="F704" s="18"/>
      <c r="G704" s="18"/>
      <c r="H704" s="18"/>
      <c r="I704" s="18"/>
      <c r="J704" s="18"/>
      <c r="K704" s="18"/>
      <c r="L704" s="18"/>
      <c r="M704" s="17"/>
      <c r="Q704" s="1" t="s">
        <v>613</v>
      </c>
    </row>
    <row r="705" spans="1:48" ht="30" customHeight="1">
      <c r="A705" s="16" t="s">
        <v>75</v>
      </c>
      <c r="B705" s="17"/>
      <c r="C705" s="17"/>
      <c r="D705" s="17"/>
      <c r="E705" s="18"/>
      <c r="F705" s="18">
        <f>SUMIF(Q681:Q704,"010601",F681:F704)</f>
        <v>-912695</v>
      </c>
      <c r="G705" s="18"/>
      <c r="H705" s="18">
        <f>SUMIF(Q681:Q704,"010601",H681:H704)</f>
        <v>0</v>
      </c>
      <c r="I705" s="18"/>
      <c r="J705" s="18">
        <f>SUMIF(Q681:Q704,"010601",J681:J704)</f>
        <v>0</v>
      </c>
      <c r="K705" s="18"/>
      <c r="L705" s="18">
        <f>SUMIF(Q681:Q704,"010601",L681:L704)</f>
        <v>-912695</v>
      </c>
      <c r="M705" s="17"/>
      <c r="N705" t="s">
        <v>76</v>
      </c>
    </row>
    <row r="706" spans="1:48" ht="30" customHeight="1">
      <c r="A706" s="16" t="s">
        <v>618</v>
      </c>
      <c r="B706" s="16" t="s">
        <v>51</v>
      </c>
      <c r="C706" s="17"/>
      <c r="D706" s="17"/>
      <c r="E706" s="18"/>
      <c r="F706" s="18"/>
      <c r="G706" s="18"/>
      <c r="H706" s="18"/>
      <c r="I706" s="18"/>
      <c r="J706" s="18"/>
      <c r="K706" s="18"/>
      <c r="L706" s="18"/>
      <c r="M706" s="17"/>
      <c r="N706" s="3"/>
      <c r="O706" s="3"/>
      <c r="P706" s="3"/>
      <c r="Q706" s="2" t="s">
        <v>619</v>
      </c>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3"/>
      <c r="AS706" s="3"/>
      <c r="AT706" s="3"/>
      <c r="AU706" s="3"/>
      <c r="AV706" s="3"/>
    </row>
    <row r="707" spans="1:48" ht="30" customHeight="1">
      <c r="A707" s="16" t="s">
        <v>57</v>
      </c>
      <c r="B707" s="16" t="s">
        <v>58</v>
      </c>
      <c r="C707" s="16" t="s">
        <v>59</v>
      </c>
      <c r="D707" s="17">
        <v>1</v>
      </c>
      <c r="E707" s="18">
        <f>TRUNC(일위대가목록!E4,0)</f>
        <v>44127</v>
      </c>
      <c r="F707" s="18">
        <f>TRUNC(E707*D707, 0)</f>
        <v>44127</v>
      </c>
      <c r="G707" s="18">
        <f>TRUNC(일위대가목록!F4,0)</f>
        <v>94574</v>
      </c>
      <c r="H707" s="18">
        <f>TRUNC(G707*D707, 0)</f>
        <v>94574</v>
      </c>
      <c r="I707" s="18">
        <f>TRUNC(일위대가목록!G4,0)</f>
        <v>0</v>
      </c>
      <c r="J707" s="18">
        <f>TRUNC(I707*D707, 0)</f>
        <v>0</v>
      </c>
      <c r="K707" s="18">
        <f t="shared" ref="K707:L709" si="55">TRUNC(E707+G707+I707, 0)</f>
        <v>138701</v>
      </c>
      <c r="L707" s="18">
        <f t="shared" si="55"/>
        <v>138701</v>
      </c>
      <c r="M707" s="16" t="s">
        <v>60</v>
      </c>
      <c r="N707" s="2" t="s">
        <v>61</v>
      </c>
      <c r="O707" s="2" t="s">
        <v>51</v>
      </c>
      <c r="P707" s="2" t="s">
        <v>51</v>
      </c>
      <c r="Q707" s="2" t="s">
        <v>619</v>
      </c>
      <c r="R707" s="2" t="s">
        <v>62</v>
      </c>
      <c r="S707" s="2" t="s">
        <v>63</v>
      </c>
      <c r="T707" s="2" t="s">
        <v>63</v>
      </c>
      <c r="U707" s="3"/>
      <c r="V707" s="3"/>
      <c r="W707" s="3"/>
      <c r="X707" s="3"/>
      <c r="Y707" s="3"/>
      <c r="Z707" s="3"/>
      <c r="AA707" s="3"/>
      <c r="AB707" s="3"/>
      <c r="AC707" s="3"/>
      <c r="AD707" s="3"/>
      <c r="AE707" s="3"/>
      <c r="AF707" s="3"/>
      <c r="AG707" s="3"/>
      <c r="AH707" s="3"/>
      <c r="AI707" s="3"/>
      <c r="AJ707" s="3"/>
      <c r="AK707" s="3"/>
      <c r="AL707" s="3"/>
      <c r="AM707" s="3"/>
      <c r="AN707" s="3"/>
      <c r="AO707" s="3"/>
      <c r="AP707" s="3"/>
      <c r="AQ707" s="3"/>
      <c r="AR707" s="2" t="s">
        <v>51</v>
      </c>
      <c r="AS707" s="2" t="s">
        <v>51</v>
      </c>
      <c r="AT707" s="3"/>
      <c r="AU707" s="2" t="s">
        <v>620</v>
      </c>
      <c r="AV707" s="3">
        <v>174</v>
      </c>
    </row>
    <row r="708" spans="1:48" ht="30" customHeight="1">
      <c r="A708" s="16" t="s">
        <v>65</v>
      </c>
      <c r="B708" s="16" t="s">
        <v>66</v>
      </c>
      <c r="C708" s="16" t="s">
        <v>67</v>
      </c>
      <c r="D708" s="17">
        <v>531</v>
      </c>
      <c r="E708" s="18">
        <f>TRUNC(일위대가목록!E5,0)</f>
        <v>0</v>
      </c>
      <c r="F708" s="18">
        <f>TRUNC(E708*D708, 0)</f>
        <v>0</v>
      </c>
      <c r="G708" s="18">
        <f>TRUNC(일위대가목록!F5,0)</f>
        <v>2581</v>
      </c>
      <c r="H708" s="18">
        <f>TRUNC(G708*D708, 0)</f>
        <v>1370511</v>
      </c>
      <c r="I708" s="18">
        <f>TRUNC(일위대가목록!G5,0)</f>
        <v>0</v>
      </c>
      <c r="J708" s="18">
        <f>TRUNC(I708*D708, 0)</f>
        <v>0</v>
      </c>
      <c r="K708" s="18">
        <f t="shared" si="55"/>
        <v>2581</v>
      </c>
      <c r="L708" s="18">
        <f t="shared" si="55"/>
        <v>1370511</v>
      </c>
      <c r="M708" s="16" t="s">
        <v>68</v>
      </c>
      <c r="N708" s="2" t="s">
        <v>69</v>
      </c>
      <c r="O708" s="2" t="s">
        <v>51</v>
      </c>
      <c r="P708" s="2" t="s">
        <v>51</v>
      </c>
      <c r="Q708" s="2" t="s">
        <v>619</v>
      </c>
      <c r="R708" s="2" t="s">
        <v>62</v>
      </c>
      <c r="S708" s="2" t="s">
        <v>63</v>
      </c>
      <c r="T708" s="2" t="s">
        <v>63</v>
      </c>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2" t="s">
        <v>51</v>
      </c>
      <c r="AS708" s="2" t="s">
        <v>51</v>
      </c>
      <c r="AT708" s="3"/>
      <c r="AU708" s="2" t="s">
        <v>621</v>
      </c>
      <c r="AV708" s="3">
        <v>175</v>
      </c>
    </row>
    <row r="709" spans="1:48" ht="30" customHeight="1">
      <c r="A709" s="16" t="s">
        <v>71</v>
      </c>
      <c r="B709" s="16" t="s">
        <v>51</v>
      </c>
      <c r="C709" s="16" t="s">
        <v>67</v>
      </c>
      <c r="D709" s="17">
        <v>531</v>
      </c>
      <c r="E709" s="18">
        <f>TRUNC(일위대가목록!E6,0)</f>
        <v>0</v>
      </c>
      <c r="F709" s="18">
        <f>TRUNC(E709*D709, 0)</f>
        <v>0</v>
      </c>
      <c r="G709" s="18">
        <f>TRUNC(일위대가목록!F6,0)</f>
        <v>3441</v>
      </c>
      <c r="H709" s="18">
        <f>TRUNC(G709*D709, 0)</f>
        <v>1827171</v>
      </c>
      <c r="I709" s="18">
        <f>TRUNC(일위대가목록!G6,0)</f>
        <v>0</v>
      </c>
      <c r="J709" s="18">
        <f>TRUNC(I709*D709, 0)</f>
        <v>0</v>
      </c>
      <c r="K709" s="18">
        <f t="shared" si="55"/>
        <v>3441</v>
      </c>
      <c r="L709" s="18">
        <f t="shared" si="55"/>
        <v>1827171</v>
      </c>
      <c r="M709" s="16" t="s">
        <v>72</v>
      </c>
      <c r="N709" s="2" t="s">
        <v>73</v>
      </c>
      <c r="O709" s="2" t="s">
        <v>51</v>
      </c>
      <c r="P709" s="2" t="s">
        <v>51</v>
      </c>
      <c r="Q709" s="2" t="s">
        <v>619</v>
      </c>
      <c r="R709" s="2" t="s">
        <v>62</v>
      </c>
      <c r="S709" s="2" t="s">
        <v>63</v>
      </c>
      <c r="T709" s="2" t="s">
        <v>63</v>
      </c>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2" t="s">
        <v>51</v>
      </c>
      <c r="AS709" s="2" t="s">
        <v>51</v>
      </c>
      <c r="AT709" s="3"/>
      <c r="AU709" s="2" t="s">
        <v>622</v>
      </c>
      <c r="AV709" s="3">
        <v>176</v>
      </c>
    </row>
    <row r="710" spans="1:48" ht="30" customHeight="1">
      <c r="A710" s="17"/>
      <c r="B710" s="17"/>
      <c r="C710" s="17"/>
      <c r="D710" s="17"/>
      <c r="E710" s="18"/>
      <c r="F710" s="18"/>
      <c r="G710" s="18"/>
      <c r="H710" s="18"/>
      <c r="I710" s="18"/>
      <c r="J710" s="18"/>
      <c r="K710" s="18"/>
      <c r="L710" s="18"/>
      <c r="M710" s="17"/>
      <c r="Q710" s="1" t="s">
        <v>619</v>
      </c>
    </row>
    <row r="711" spans="1:48" ht="30" customHeight="1">
      <c r="A711" s="17"/>
      <c r="B711" s="17"/>
      <c r="C711" s="17"/>
      <c r="D711" s="17"/>
      <c r="E711" s="18"/>
      <c r="F711" s="18"/>
      <c r="G711" s="18"/>
      <c r="H711" s="18"/>
      <c r="I711" s="18"/>
      <c r="J711" s="18"/>
      <c r="K711" s="18"/>
      <c r="L711" s="18"/>
      <c r="M711" s="17"/>
      <c r="Q711" s="1" t="s">
        <v>619</v>
      </c>
    </row>
    <row r="712" spans="1:48" ht="30" customHeight="1">
      <c r="A712" s="17"/>
      <c r="B712" s="17"/>
      <c r="C712" s="17"/>
      <c r="D712" s="17"/>
      <c r="E712" s="18"/>
      <c r="F712" s="18"/>
      <c r="G712" s="18"/>
      <c r="H712" s="18"/>
      <c r="I712" s="18"/>
      <c r="J712" s="18"/>
      <c r="K712" s="18"/>
      <c r="L712" s="18"/>
      <c r="M712" s="17"/>
      <c r="Q712" s="1" t="s">
        <v>619</v>
      </c>
    </row>
    <row r="713" spans="1:48" ht="30" customHeight="1">
      <c r="A713" s="17"/>
      <c r="B713" s="17"/>
      <c r="C713" s="17"/>
      <c r="D713" s="17"/>
      <c r="E713" s="18"/>
      <c r="F713" s="18"/>
      <c r="G713" s="18"/>
      <c r="H713" s="18"/>
      <c r="I713" s="18"/>
      <c r="J713" s="18"/>
      <c r="K713" s="18"/>
      <c r="L713" s="18"/>
      <c r="M713" s="17"/>
      <c r="Q713" s="1" t="s">
        <v>619</v>
      </c>
    </row>
    <row r="714" spans="1:48" ht="30" customHeight="1">
      <c r="A714" s="17"/>
      <c r="B714" s="17"/>
      <c r="C714" s="17"/>
      <c r="D714" s="17"/>
      <c r="E714" s="18"/>
      <c r="F714" s="18"/>
      <c r="G714" s="18"/>
      <c r="H714" s="18"/>
      <c r="I714" s="18"/>
      <c r="J714" s="18"/>
      <c r="K714" s="18"/>
      <c r="L714" s="18"/>
      <c r="M714" s="17"/>
      <c r="Q714" s="1" t="s">
        <v>619</v>
      </c>
    </row>
    <row r="715" spans="1:48" ht="30" customHeight="1">
      <c r="A715" s="17"/>
      <c r="B715" s="17"/>
      <c r="C715" s="17"/>
      <c r="D715" s="17"/>
      <c r="E715" s="18"/>
      <c r="F715" s="18"/>
      <c r="G715" s="18"/>
      <c r="H715" s="18"/>
      <c r="I715" s="18"/>
      <c r="J715" s="18"/>
      <c r="K715" s="18"/>
      <c r="L715" s="18"/>
      <c r="M715" s="17"/>
      <c r="Q715" s="1" t="s">
        <v>619</v>
      </c>
    </row>
    <row r="716" spans="1:48" ht="30" customHeight="1">
      <c r="A716" s="17"/>
      <c r="B716" s="17"/>
      <c r="C716" s="17"/>
      <c r="D716" s="17"/>
      <c r="E716" s="18"/>
      <c r="F716" s="18"/>
      <c r="G716" s="18"/>
      <c r="H716" s="18"/>
      <c r="I716" s="18"/>
      <c r="J716" s="18"/>
      <c r="K716" s="18"/>
      <c r="L716" s="18"/>
      <c r="M716" s="17"/>
      <c r="Q716" s="1" t="s">
        <v>619</v>
      </c>
    </row>
    <row r="717" spans="1:48" ht="30" customHeight="1">
      <c r="A717" s="17"/>
      <c r="B717" s="17"/>
      <c r="C717" s="17"/>
      <c r="D717" s="17"/>
      <c r="E717" s="18"/>
      <c r="F717" s="18"/>
      <c r="G717" s="18"/>
      <c r="H717" s="18"/>
      <c r="I717" s="18"/>
      <c r="J717" s="18"/>
      <c r="K717" s="18"/>
      <c r="L717" s="18"/>
      <c r="M717" s="17"/>
      <c r="Q717" s="1" t="s">
        <v>619</v>
      </c>
    </row>
    <row r="718" spans="1:48" ht="30" customHeight="1">
      <c r="A718" s="17"/>
      <c r="B718" s="17"/>
      <c r="C718" s="17"/>
      <c r="D718" s="17"/>
      <c r="E718" s="18"/>
      <c r="F718" s="18"/>
      <c r="G718" s="18"/>
      <c r="H718" s="18"/>
      <c r="I718" s="18"/>
      <c r="J718" s="18"/>
      <c r="K718" s="18"/>
      <c r="L718" s="18"/>
      <c r="M718" s="17"/>
      <c r="Q718" s="1" t="s">
        <v>619</v>
      </c>
    </row>
    <row r="719" spans="1:48" ht="30" customHeight="1">
      <c r="A719" s="17"/>
      <c r="B719" s="17"/>
      <c r="C719" s="17"/>
      <c r="D719" s="17"/>
      <c r="E719" s="18"/>
      <c r="F719" s="18"/>
      <c r="G719" s="18"/>
      <c r="H719" s="18"/>
      <c r="I719" s="18"/>
      <c r="J719" s="18"/>
      <c r="K719" s="18"/>
      <c r="L719" s="18"/>
      <c r="M719" s="17"/>
      <c r="Q719" s="1" t="s">
        <v>619</v>
      </c>
    </row>
    <row r="720" spans="1:48" ht="30" customHeight="1">
      <c r="A720" s="17"/>
      <c r="B720" s="17"/>
      <c r="C720" s="17"/>
      <c r="D720" s="17"/>
      <c r="E720" s="18"/>
      <c r="F720" s="18"/>
      <c r="G720" s="18"/>
      <c r="H720" s="18"/>
      <c r="I720" s="18"/>
      <c r="J720" s="18"/>
      <c r="K720" s="18"/>
      <c r="L720" s="18"/>
      <c r="M720" s="17"/>
      <c r="Q720" s="1" t="s">
        <v>619</v>
      </c>
    </row>
    <row r="721" spans="1:48" ht="30" customHeight="1">
      <c r="A721" s="17"/>
      <c r="B721" s="17"/>
      <c r="C721" s="17"/>
      <c r="D721" s="17"/>
      <c r="E721" s="18"/>
      <c r="F721" s="18"/>
      <c r="G721" s="18"/>
      <c r="H721" s="18"/>
      <c r="I721" s="18"/>
      <c r="J721" s="18"/>
      <c r="K721" s="18"/>
      <c r="L721" s="18"/>
      <c r="M721" s="17"/>
      <c r="Q721" s="1" t="s">
        <v>619</v>
      </c>
    </row>
    <row r="722" spans="1:48" ht="30" customHeight="1">
      <c r="A722" s="17"/>
      <c r="B722" s="17"/>
      <c r="C722" s="17"/>
      <c r="D722" s="17"/>
      <c r="E722" s="18"/>
      <c r="F722" s="18"/>
      <c r="G722" s="18"/>
      <c r="H722" s="18"/>
      <c r="I722" s="18"/>
      <c r="J722" s="18"/>
      <c r="K722" s="18"/>
      <c r="L722" s="18"/>
      <c r="M722" s="17"/>
      <c r="Q722" s="1" t="s">
        <v>619</v>
      </c>
    </row>
    <row r="723" spans="1:48" ht="30" customHeight="1">
      <c r="A723" s="17"/>
      <c r="B723" s="17"/>
      <c r="C723" s="17"/>
      <c r="D723" s="17"/>
      <c r="E723" s="18"/>
      <c r="F723" s="18"/>
      <c r="G723" s="18"/>
      <c r="H723" s="18"/>
      <c r="I723" s="18"/>
      <c r="J723" s="18"/>
      <c r="K723" s="18"/>
      <c r="L723" s="18"/>
      <c r="M723" s="17"/>
      <c r="Q723" s="1" t="s">
        <v>619</v>
      </c>
    </row>
    <row r="724" spans="1:48" ht="30" customHeight="1">
      <c r="A724" s="17"/>
      <c r="B724" s="17"/>
      <c r="C724" s="17"/>
      <c r="D724" s="17"/>
      <c r="E724" s="18"/>
      <c r="F724" s="18"/>
      <c r="G724" s="18"/>
      <c r="H724" s="18"/>
      <c r="I724" s="18"/>
      <c r="J724" s="18"/>
      <c r="K724" s="18"/>
      <c r="L724" s="18"/>
      <c r="M724" s="17"/>
      <c r="Q724" s="1" t="s">
        <v>619</v>
      </c>
    </row>
    <row r="725" spans="1:48" ht="30" customHeight="1">
      <c r="A725" s="17"/>
      <c r="B725" s="17"/>
      <c r="C725" s="17"/>
      <c r="D725" s="17"/>
      <c r="E725" s="18"/>
      <c r="F725" s="18"/>
      <c r="G725" s="18"/>
      <c r="H725" s="18"/>
      <c r="I725" s="18"/>
      <c r="J725" s="18"/>
      <c r="K725" s="18"/>
      <c r="L725" s="18"/>
      <c r="M725" s="17"/>
      <c r="Q725" s="1" t="s">
        <v>619</v>
      </c>
    </row>
    <row r="726" spans="1:48" ht="30" customHeight="1">
      <c r="A726" s="17"/>
      <c r="B726" s="17"/>
      <c r="C726" s="17"/>
      <c r="D726" s="17"/>
      <c r="E726" s="18"/>
      <c r="F726" s="18"/>
      <c r="G726" s="18"/>
      <c r="H726" s="18"/>
      <c r="I726" s="18"/>
      <c r="J726" s="18"/>
      <c r="K726" s="18"/>
      <c r="L726" s="18"/>
      <c r="M726" s="17"/>
      <c r="Q726" s="1" t="s">
        <v>619</v>
      </c>
    </row>
    <row r="727" spans="1:48" ht="30" customHeight="1">
      <c r="A727" s="17"/>
      <c r="B727" s="17"/>
      <c r="C727" s="17"/>
      <c r="D727" s="17"/>
      <c r="E727" s="18"/>
      <c r="F727" s="18"/>
      <c r="G727" s="18"/>
      <c r="H727" s="18"/>
      <c r="I727" s="18"/>
      <c r="J727" s="18"/>
      <c r="K727" s="18"/>
      <c r="L727" s="18"/>
      <c r="M727" s="17"/>
      <c r="Q727" s="1" t="s">
        <v>619</v>
      </c>
    </row>
    <row r="728" spans="1:48" ht="30" customHeight="1">
      <c r="A728" s="17"/>
      <c r="B728" s="17"/>
      <c r="C728" s="17"/>
      <c r="D728" s="17"/>
      <c r="E728" s="18"/>
      <c r="F728" s="18"/>
      <c r="G728" s="18"/>
      <c r="H728" s="18"/>
      <c r="I728" s="18"/>
      <c r="J728" s="18"/>
      <c r="K728" s="18"/>
      <c r="L728" s="18"/>
      <c r="M728" s="17"/>
      <c r="Q728" s="1" t="s">
        <v>619</v>
      </c>
    </row>
    <row r="729" spans="1:48" ht="30" customHeight="1">
      <c r="A729" s="17"/>
      <c r="B729" s="17"/>
      <c r="C729" s="17"/>
      <c r="D729" s="17"/>
      <c r="E729" s="18"/>
      <c r="F729" s="18"/>
      <c r="G729" s="18"/>
      <c r="H729" s="18"/>
      <c r="I729" s="18"/>
      <c r="J729" s="18"/>
      <c r="K729" s="18"/>
      <c r="L729" s="18"/>
      <c r="M729" s="17"/>
      <c r="Q729" s="1" t="s">
        <v>619</v>
      </c>
    </row>
    <row r="730" spans="1:48" ht="30" customHeight="1">
      <c r="A730" s="17"/>
      <c r="B730" s="17"/>
      <c r="C730" s="17"/>
      <c r="D730" s="17"/>
      <c r="E730" s="18"/>
      <c r="F730" s="18"/>
      <c r="G730" s="18"/>
      <c r="H730" s="18"/>
      <c r="I730" s="18"/>
      <c r="J730" s="18"/>
      <c r="K730" s="18"/>
      <c r="L730" s="18"/>
      <c r="M730" s="17"/>
      <c r="Q730" s="1" t="s">
        <v>619</v>
      </c>
    </row>
    <row r="731" spans="1:48" ht="30" customHeight="1">
      <c r="A731" s="16" t="s">
        <v>75</v>
      </c>
      <c r="B731" s="17"/>
      <c r="C731" s="17"/>
      <c r="D731" s="17"/>
      <c r="E731" s="18"/>
      <c r="F731" s="18">
        <f>SUMIF(Q707:Q730,"010701",F707:F730)</f>
        <v>44127</v>
      </c>
      <c r="G731" s="18"/>
      <c r="H731" s="18">
        <f>SUMIF(Q707:Q730,"010701",H707:H730)</f>
        <v>3292256</v>
      </c>
      <c r="I731" s="18"/>
      <c r="J731" s="18">
        <f>SUMIF(Q707:Q730,"010701",J707:J730)</f>
        <v>0</v>
      </c>
      <c r="K731" s="18"/>
      <c r="L731" s="18">
        <f>SUMIF(Q707:Q730,"010701",L707:L730)</f>
        <v>3336383</v>
      </c>
      <c r="M731" s="17"/>
      <c r="N731" t="s">
        <v>76</v>
      </c>
    </row>
    <row r="732" spans="1:48" ht="30" customHeight="1">
      <c r="A732" s="16" t="s">
        <v>623</v>
      </c>
      <c r="B732" s="16" t="s">
        <v>51</v>
      </c>
      <c r="C732" s="17"/>
      <c r="D732" s="17"/>
      <c r="E732" s="18"/>
      <c r="F732" s="18"/>
      <c r="G732" s="18"/>
      <c r="H732" s="18"/>
      <c r="I732" s="18"/>
      <c r="J732" s="18"/>
      <c r="K732" s="18"/>
      <c r="L732" s="18"/>
      <c r="M732" s="17"/>
      <c r="N732" s="3"/>
      <c r="O732" s="3"/>
      <c r="P732" s="3"/>
      <c r="Q732" s="2" t="s">
        <v>624</v>
      </c>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c r="AR732" s="3"/>
      <c r="AS732" s="3"/>
      <c r="AT732" s="3"/>
      <c r="AU732" s="3"/>
      <c r="AV732" s="3"/>
    </row>
    <row r="733" spans="1:48" ht="30" customHeight="1">
      <c r="A733" s="16" t="s">
        <v>86</v>
      </c>
      <c r="B733" s="16" t="s">
        <v>87</v>
      </c>
      <c r="C733" s="16" t="s">
        <v>67</v>
      </c>
      <c r="D733" s="17">
        <v>17</v>
      </c>
      <c r="E733" s="18">
        <f>TRUNC(단가대비표!O26,0)</f>
        <v>65000</v>
      </c>
      <c r="F733" s="18">
        <f>TRUNC(E733*D733, 0)</f>
        <v>1105000</v>
      </c>
      <c r="G733" s="18">
        <f>TRUNC(단가대비표!P26,0)</f>
        <v>0</v>
      </c>
      <c r="H733" s="18">
        <f>TRUNC(G733*D733, 0)</f>
        <v>0</v>
      </c>
      <c r="I733" s="18">
        <f>TRUNC(단가대비표!V26,0)</f>
        <v>0</v>
      </c>
      <c r="J733" s="18">
        <f>TRUNC(I733*D733, 0)</f>
        <v>0</v>
      </c>
      <c r="K733" s="18">
        <f>TRUNC(E733+G733+I733, 0)</f>
        <v>65000</v>
      </c>
      <c r="L733" s="18">
        <f>TRUNC(F733+H733+J733, 0)</f>
        <v>1105000</v>
      </c>
      <c r="M733" s="16" t="s">
        <v>88</v>
      </c>
      <c r="N733" s="2" t="s">
        <v>89</v>
      </c>
      <c r="O733" s="2" t="s">
        <v>51</v>
      </c>
      <c r="P733" s="2" t="s">
        <v>51</v>
      </c>
      <c r="Q733" s="2" t="s">
        <v>624</v>
      </c>
      <c r="R733" s="2" t="s">
        <v>63</v>
      </c>
      <c r="S733" s="2" t="s">
        <v>63</v>
      </c>
      <c r="T733" s="2" t="s">
        <v>62</v>
      </c>
      <c r="U733" s="3"/>
      <c r="V733" s="3"/>
      <c r="W733" s="3"/>
      <c r="X733" s="3"/>
      <c r="Y733" s="3"/>
      <c r="Z733" s="3"/>
      <c r="AA733" s="3"/>
      <c r="AB733" s="3"/>
      <c r="AC733" s="3"/>
      <c r="AD733" s="3"/>
      <c r="AE733" s="3"/>
      <c r="AF733" s="3"/>
      <c r="AG733" s="3"/>
      <c r="AH733" s="3"/>
      <c r="AI733" s="3"/>
      <c r="AJ733" s="3"/>
      <c r="AK733" s="3"/>
      <c r="AL733" s="3"/>
      <c r="AM733" s="3"/>
      <c r="AN733" s="3"/>
      <c r="AO733" s="3"/>
      <c r="AP733" s="3"/>
      <c r="AQ733" s="3"/>
      <c r="AR733" s="2" t="s">
        <v>51</v>
      </c>
      <c r="AS733" s="2" t="s">
        <v>51</v>
      </c>
      <c r="AT733" s="3"/>
      <c r="AU733" s="2" t="s">
        <v>625</v>
      </c>
      <c r="AV733" s="3">
        <v>178</v>
      </c>
    </row>
    <row r="734" spans="1:48" ht="30" customHeight="1">
      <c r="A734" s="16" t="s">
        <v>91</v>
      </c>
      <c r="B734" s="16" t="s">
        <v>92</v>
      </c>
      <c r="C734" s="16" t="s">
        <v>67</v>
      </c>
      <c r="D734" s="17">
        <v>16</v>
      </c>
      <c r="E734" s="18">
        <f>TRUNC(일위대가목록!E8,0)</f>
        <v>4293</v>
      </c>
      <c r="F734" s="18">
        <f>TRUNC(E734*D734, 0)</f>
        <v>68688</v>
      </c>
      <c r="G734" s="18">
        <f>TRUNC(일위대가목록!F8,0)</f>
        <v>30025</v>
      </c>
      <c r="H734" s="18">
        <f>TRUNC(G734*D734, 0)</f>
        <v>480400</v>
      </c>
      <c r="I734" s="18">
        <f>TRUNC(일위대가목록!G8,0)</f>
        <v>805</v>
      </c>
      <c r="J734" s="18">
        <f>TRUNC(I734*D734, 0)</f>
        <v>12880</v>
      </c>
      <c r="K734" s="18">
        <f>TRUNC(E734+G734+I734, 0)</f>
        <v>35123</v>
      </c>
      <c r="L734" s="18">
        <f>TRUNC(F734+H734+J734, 0)</f>
        <v>561968</v>
      </c>
      <c r="M734" s="16" t="s">
        <v>93</v>
      </c>
      <c r="N734" s="2" t="s">
        <v>94</v>
      </c>
      <c r="O734" s="2" t="s">
        <v>51</v>
      </c>
      <c r="P734" s="2" t="s">
        <v>51</v>
      </c>
      <c r="Q734" s="2" t="s">
        <v>624</v>
      </c>
      <c r="R734" s="2" t="s">
        <v>62</v>
      </c>
      <c r="S734" s="2" t="s">
        <v>63</v>
      </c>
      <c r="T734" s="2" t="s">
        <v>63</v>
      </c>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2" t="s">
        <v>51</v>
      </c>
      <c r="AS734" s="2" t="s">
        <v>51</v>
      </c>
      <c r="AT734" s="3"/>
      <c r="AU734" s="2" t="s">
        <v>626</v>
      </c>
      <c r="AV734" s="3">
        <v>179</v>
      </c>
    </row>
    <row r="735" spans="1:48" ht="30" customHeight="1">
      <c r="A735" s="17"/>
      <c r="B735" s="17"/>
      <c r="C735" s="17"/>
      <c r="D735" s="17"/>
      <c r="E735" s="18"/>
      <c r="F735" s="18"/>
      <c r="G735" s="18"/>
      <c r="H735" s="18"/>
      <c r="I735" s="18"/>
      <c r="J735" s="18"/>
      <c r="K735" s="18"/>
      <c r="L735" s="18"/>
      <c r="M735" s="17"/>
      <c r="Q735" s="1" t="s">
        <v>624</v>
      </c>
    </row>
    <row r="736" spans="1:48" ht="30" customHeight="1">
      <c r="A736" s="17"/>
      <c r="B736" s="17"/>
      <c r="C736" s="17"/>
      <c r="D736" s="17"/>
      <c r="E736" s="18"/>
      <c r="F736" s="18"/>
      <c r="G736" s="18"/>
      <c r="H736" s="18"/>
      <c r="I736" s="18"/>
      <c r="J736" s="18"/>
      <c r="K736" s="18"/>
      <c r="L736" s="18"/>
      <c r="M736" s="17"/>
      <c r="Q736" s="1" t="s">
        <v>624</v>
      </c>
    </row>
    <row r="737" spans="1:17" ht="30" customHeight="1">
      <c r="A737" s="17"/>
      <c r="B737" s="17"/>
      <c r="C737" s="17"/>
      <c r="D737" s="17"/>
      <c r="E737" s="18"/>
      <c r="F737" s="18"/>
      <c r="G737" s="18"/>
      <c r="H737" s="18"/>
      <c r="I737" s="18"/>
      <c r="J737" s="18"/>
      <c r="K737" s="18"/>
      <c r="L737" s="18"/>
      <c r="M737" s="17"/>
      <c r="Q737" s="1" t="s">
        <v>624</v>
      </c>
    </row>
    <row r="738" spans="1:17" ht="30" customHeight="1">
      <c r="A738" s="17"/>
      <c r="B738" s="17"/>
      <c r="C738" s="17"/>
      <c r="D738" s="17"/>
      <c r="E738" s="18"/>
      <c r="F738" s="18"/>
      <c r="G738" s="18"/>
      <c r="H738" s="18"/>
      <c r="I738" s="18"/>
      <c r="J738" s="18"/>
      <c r="K738" s="18"/>
      <c r="L738" s="18"/>
      <c r="M738" s="17"/>
      <c r="Q738" s="1" t="s">
        <v>624</v>
      </c>
    </row>
    <row r="739" spans="1:17" ht="30" customHeight="1">
      <c r="A739" s="17"/>
      <c r="B739" s="17"/>
      <c r="C739" s="17"/>
      <c r="D739" s="17"/>
      <c r="E739" s="18"/>
      <c r="F739" s="18"/>
      <c r="G739" s="18"/>
      <c r="H739" s="18"/>
      <c r="I739" s="18"/>
      <c r="J739" s="18"/>
      <c r="K739" s="18"/>
      <c r="L739" s="18"/>
      <c r="M739" s="17"/>
      <c r="Q739" s="1" t="s">
        <v>624</v>
      </c>
    </row>
    <row r="740" spans="1:17" ht="30" customHeight="1">
      <c r="A740" s="17"/>
      <c r="B740" s="17"/>
      <c r="C740" s="17"/>
      <c r="D740" s="17"/>
      <c r="E740" s="18"/>
      <c r="F740" s="18"/>
      <c r="G740" s="18"/>
      <c r="H740" s="18"/>
      <c r="I740" s="18"/>
      <c r="J740" s="18"/>
      <c r="K740" s="18"/>
      <c r="L740" s="18"/>
      <c r="M740" s="17"/>
      <c r="Q740" s="1" t="s">
        <v>624</v>
      </c>
    </row>
    <row r="741" spans="1:17" ht="30" customHeight="1">
      <c r="A741" s="17"/>
      <c r="B741" s="17"/>
      <c r="C741" s="17"/>
      <c r="D741" s="17"/>
      <c r="E741" s="18"/>
      <c r="F741" s="18"/>
      <c r="G741" s="18"/>
      <c r="H741" s="18"/>
      <c r="I741" s="18"/>
      <c r="J741" s="18"/>
      <c r="K741" s="18"/>
      <c r="L741" s="18"/>
      <c r="M741" s="17"/>
      <c r="Q741" s="1" t="s">
        <v>624</v>
      </c>
    </row>
    <row r="742" spans="1:17" ht="30" customHeight="1">
      <c r="A742" s="17"/>
      <c r="B742" s="17"/>
      <c r="C742" s="17"/>
      <c r="D742" s="17"/>
      <c r="E742" s="18"/>
      <c r="F742" s="18"/>
      <c r="G742" s="18"/>
      <c r="H742" s="18"/>
      <c r="I742" s="18"/>
      <c r="J742" s="18"/>
      <c r="K742" s="18"/>
      <c r="L742" s="18"/>
      <c r="M742" s="17"/>
      <c r="Q742" s="1" t="s">
        <v>624</v>
      </c>
    </row>
    <row r="743" spans="1:17" ht="30" customHeight="1">
      <c r="A743" s="17"/>
      <c r="B743" s="17"/>
      <c r="C743" s="17"/>
      <c r="D743" s="17"/>
      <c r="E743" s="18"/>
      <c r="F743" s="18"/>
      <c r="G743" s="18"/>
      <c r="H743" s="18"/>
      <c r="I743" s="18"/>
      <c r="J743" s="18"/>
      <c r="K743" s="18"/>
      <c r="L743" s="18"/>
      <c r="M743" s="17"/>
      <c r="Q743" s="1" t="s">
        <v>624</v>
      </c>
    </row>
    <row r="744" spans="1:17" ht="30" customHeight="1">
      <c r="A744" s="17"/>
      <c r="B744" s="17"/>
      <c r="C744" s="17"/>
      <c r="D744" s="17"/>
      <c r="E744" s="18"/>
      <c r="F744" s="18"/>
      <c r="G744" s="18"/>
      <c r="H744" s="18"/>
      <c r="I744" s="18"/>
      <c r="J744" s="18"/>
      <c r="K744" s="18"/>
      <c r="L744" s="18"/>
      <c r="M744" s="17"/>
      <c r="Q744" s="1" t="s">
        <v>624</v>
      </c>
    </row>
    <row r="745" spans="1:17" ht="30" customHeight="1">
      <c r="A745" s="17"/>
      <c r="B745" s="17"/>
      <c r="C745" s="17"/>
      <c r="D745" s="17"/>
      <c r="E745" s="18"/>
      <c r="F745" s="18"/>
      <c r="G745" s="18"/>
      <c r="H745" s="18"/>
      <c r="I745" s="18"/>
      <c r="J745" s="18"/>
      <c r="K745" s="18"/>
      <c r="L745" s="18"/>
      <c r="M745" s="17"/>
      <c r="Q745" s="1" t="s">
        <v>624</v>
      </c>
    </row>
    <row r="746" spans="1:17" ht="30" customHeight="1">
      <c r="A746" s="17"/>
      <c r="B746" s="17"/>
      <c r="C746" s="17"/>
      <c r="D746" s="17"/>
      <c r="E746" s="18"/>
      <c r="F746" s="18"/>
      <c r="G746" s="18"/>
      <c r="H746" s="18"/>
      <c r="I746" s="18"/>
      <c r="J746" s="18"/>
      <c r="K746" s="18"/>
      <c r="L746" s="18"/>
      <c r="M746" s="17"/>
      <c r="Q746" s="1" t="s">
        <v>624</v>
      </c>
    </row>
    <row r="747" spans="1:17" ht="30" customHeight="1">
      <c r="A747" s="17"/>
      <c r="B747" s="17"/>
      <c r="C747" s="17"/>
      <c r="D747" s="17"/>
      <c r="E747" s="18"/>
      <c r="F747" s="18"/>
      <c r="G747" s="18"/>
      <c r="H747" s="18"/>
      <c r="I747" s="18"/>
      <c r="J747" s="18"/>
      <c r="K747" s="18"/>
      <c r="L747" s="18"/>
      <c r="M747" s="17"/>
      <c r="Q747" s="1" t="s">
        <v>624</v>
      </c>
    </row>
    <row r="748" spans="1:17" ht="30" customHeight="1">
      <c r="A748" s="17"/>
      <c r="B748" s="17"/>
      <c r="C748" s="17"/>
      <c r="D748" s="17"/>
      <c r="E748" s="18"/>
      <c r="F748" s="18"/>
      <c r="G748" s="18"/>
      <c r="H748" s="18"/>
      <c r="I748" s="18"/>
      <c r="J748" s="18"/>
      <c r="K748" s="18"/>
      <c r="L748" s="18"/>
      <c r="M748" s="17"/>
      <c r="Q748" s="1" t="s">
        <v>624</v>
      </c>
    </row>
    <row r="749" spans="1:17" ht="30" customHeight="1">
      <c r="A749" s="17"/>
      <c r="B749" s="17"/>
      <c r="C749" s="17"/>
      <c r="D749" s="17"/>
      <c r="E749" s="18"/>
      <c r="F749" s="18"/>
      <c r="G749" s="18"/>
      <c r="H749" s="18"/>
      <c r="I749" s="18"/>
      <c r="J749" s="18"/>
      <c r="K749" s="18"/>
      <c r="L749" s="18"/>
      <c r="M749" s="17"/>
      <c r="Q749" s="1" t="s">
        <v>624</v>
      </c>
    </row>
    <row r="750" spans="1:17" ht="30" customHeight="1">
      <c r="A750" s="17"/>
      <c r="B750" s="17"/>
      <c r="C750" s="17"/>
      <c r="D750" s="17"/>
      <c r="E750" s="18"/>
      <c r="F750" s="18"/>
      <c r="G750" s="18"/>
      <c r="H750" s="18"/>
      <c r="I750" s="18"/>
      <c r="J750" s="18"/>
      <c r="K750" s="18"/>
      <c r="L750" s="18"/>
      <c r="M750" s="17"/>
      <c r="Q750" s="1" t="s">
        <v>624</v>
      </c>
    </row>
    <row r="751" spans="1:17" ht="30" customHeight="1">
      <c r="A751" s="17"/>
      <c r="B751" s="17"/>
      <c r="C751" s="17"/>
      <c r="D751" s="17"/>
      <c r="E751" s="18"/>
      <c r="F751" s="18"/>
      <c r="G751" s="18"/>
      <c r="H751" s="18"/>
      <c r="I751" s="18"/>
      <c r="J751" s="18"/>
      <c r="K751" s="18"/>
      <c r="L751" s="18"/>
      <c r="M751" s="17"/>
      <c r="Q751" s="1" t="s">
        <v>624</v>
      </c>
    </row>
    <row r="752" spans="1:17" ht="30" customHeight="1">
      <c r="A752" s="17"/>
      <c r="B752" s="17"/>
      <c r="C752" s="17"/>
      <c r="D752" s="17"/>
      <c r="E752" s="18"/>
      <c r="F752" s="18"/>
      <c r="G752" s="18"/>
      <c r="H752" s="18"/>
      <c r="I752" s="18"/>
      <c r="J752" s="18"/>
      <c r="K752" s="18"/>
      <c r="L752" s="18"/>
      <c r="M752" s="17"/>
      <c r="Q752" s="1" t="s">
        <v>624</v>
      </c>
    </row>
    <row r="753" spans="1:48" ht="30" customHeight="1">
      <c r="A753" s="17"/>
      <c r="B753" s="17"/>
      <c r="C753" s="17"/>
      <c r="D753" s="17"/>
      <c r="E753" s="18"/>
      <c r="F753" s="18"/>
      <c r="G753" s="18"/>
      <c r="H753" s="18"/>
      <c r="I753" s="18"/>
      <c r="J753" s="18"/>
      <c r="K753" s="18"/>
      <c r="L753" s="18"/>
      <c r="M753" s="17"/>
      <c r="Q753" s="1" t="s">
        <v>624</v>
      </c>
    </row>
    <row r="754" spans="1:48" ht="30" customHeight="1">
      <c r="A754" s="17"/>
      <c r="B754" s="17"/>
      <c r="C754" s="17"/>
      <c r="D754" s="17"/>
      <c r="E754" s="18"/>
      <c r="F754" s="18"/>
      <c r="G754" s="18"/>
      <c r="H754" s="18"/>
      <c r="I754" s="18"/>
      <c r="J754" s="18"/>
      <c r="K754" s="18"/>
      <c r="L754" s="18"/>
      <c r="M754" s="17"/>
      <c r="Q754" s="1" t="s">
        <v>624</v>
      </c>
    </row>
    <row r="755" spans="1:48" ht="30" customHeight="1">
      <c r="A755" s="17"/>
      <c r="B755" s="17"/>
      <c r="C755" s="17"/>
      <c r="D755" s="17"/>
      <c r="E755" s="18"/>
      <c r="F755" s="18"/>
      <c r="G755" s="18"/>
      <c r="H755" s="18"/>
      <c r="I755" s="18"/>
      <c r="J755" s="18"/>
      <c r="K755" s="18"/>
      <c r="L755" s="18"/>
      <c r="M755" s="17"/>
      <c r="Q755" s="1" t="s">
        <v>624</v>
      </c>
    </row>
    <row r="756" spans="1:48" ht="30" customHeight="1">
      <c r="A756" s="17"/>
      <c r="B756" s="17"/>
      <c r="C756" s="17"/>
      <c r="D756" s="17"/>
      <c r="E756" s="18"/>
      <c r="F756" s="18"/>
      <c r="G756" s="18"/>
      <c r="H756" s="18"/>
      <c r="I756" s="18"/>
      <c r="J756" s="18"/>
      <c r="K756" s="18"/>
      <c r="L756" s="18"/>
      <c r="M756" s="17"/>
      <c r="Q756" s="1" t="s">
        <v>624</v>
      </c>
    </row>
    <row r="757" spans="1:48" ht="30" customHeight="1">
      <c r="A757" s="16" t="s">
        <v>75</v>
      </c>
      <c r="B757" s="17"/>
      <c r="C757" s="17"/>
      <c r="D757" s="17"/>
      <c r="E757" s="18"/>
      <c r="F757" s="18">
        <f>SUMIF(Q733:Q756,"010702",F733:F756)</f>
        <v>1173688</v>
      </c>
      <c r="G757" s="18"/>
      <c r="H757" s="18">
        <f>SUMIF(Q733:Q756,"010702",H733:H756)</f>
        <v>480400</v>
      </c>
      <c r="I757" s="18"/>
      <c r="J757" s="18">
        <f>SUMIF(Q733:Q756,"010702",J733:J756)</f>
        <v>12880</v>
      </c>
      <c r="K757" s="18"/>
      <c r="L757" s="18">
        <f>SUMIF(Q733:Q756,"010702",L733:L756)</f>
        <v>1666968</v>
      </c>
      <c r="M757" s="17"/>
      <c r="N757" t="s">
        <v>76</v>
      </c>
    </row>
    <row r="758" spans="1:48" ht="30" customHeight="1">
      <c r="A758" s="16" t="s">
        <v>627</v>
      </c>
      <c r="B758" s="16" t="s">
        <v>51</v>
      </c>
      <c r="C758" s="17"/>
      <c r="D758" s="17"/>
      <c r="E758" s="18"/>
      <c r="F758" s="18"/>
      <c r="G758" s="18"/>
      <c r="H758" s="18"/>
      <c r="I758" s="18"/>
      <c r="J758" s="18"/>
      <c r="K758" s="18"/>
      <c r="L758" s="18"/>
      <c r="M758" s="17"/>
      <c r="N758" s="3"/>
      <c r="O758" s="3"/>
      <c r="P758" s="3"/>
      <c r="Q758" s="2" t="s">
        <v>628</v>
      </c>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c r="AR758" s="3"/>
      <c r="AS758" s="3"/>
      <c r="AT758" s="3"/>
      <c r="AU758" s="3"/>
      <c r="AV758" s="3"/>
    </row>
    <row r="759" spans="1:48" ht="30" customHeight="1">
      <c r="A759" s="16" t="s">
        <v>98</v>
      </c>
      <c r="B759" s="16" t="s">
        <v>99</v>
      </c>
      <c r="C759" s="16" t="s">
        <v>100</v>
      </c>
      <c r="D759" s="17">
        <v>188</v>
      </c>
      <c r="E759" s="18">
        <f>TRUNC(일위대가목록!E9,0)</f>
        <v>622</v>
      </c>
      <c r="F759" s="18">
        <f>TRUNC(E759*D759, 0)</f>
        <v>116936</v>
      </c>
      <c r="G759" s="18">
        <f>TRUNC(일위대가목록!F9,0)</f>
        <v>5228</v>
      </c>
      <c r="H759" s="18">
        <f>TRUNC(G759*D759, 0)</f>
        <v>982864</v>
      </c>
      <c r="I759" s="18">
        <f>TRUNC(일위대가목록!G9,0)</f>
        <v>0</v>
      </c>
      <c r="J759" s="18">
        <f>TRUNC(I759*D759, 0)</f>
        <v>0</v>
      </c>
      <c r="K759" s="18">
        <f>TRUNC(E759+G759+I759, 0)</f>
        <v>5850</v>
      </c>
      <c r="L759" s="18">
        <f>TRUNC(F759+H759+J759, 0)</f>
        <v>1099800</v>
      </c>
      <c r="M759" s="16" t="s">
        <v>101</v>
      </c>
      <c r="N759" s="2" t="s">
        <v>102</v>
      </c>
      <c r="O759" s="2" t="s">
        <v>51</v>
      </c>
      <c r="P759" s="2" t="s">
        <v>51</v>
      </c>
      <c r="Q759" s="2" t="s">
        <v>628</v>
      </c>
      <c r="R759" s="2" t="s">
        <v>62</v>
      </c>
      <c r="S759" s="2" t="s">
        <v>63</v>
      </c>
      <c r="T759" s="2" t="s">
        <v>63</v>
      </c>
      <c r="U759" s="3"/>
      <c r="V759" s="3"/>
      <c r="W759" s="3"/>
      <c r="X759" s="3"/>
      <c r="Y759" s="3"/>
      <c r="Z759" s="3"/>
      <c r="AA759" s="3"/>
      <c r="AB759" s="3"/>
      <c r="AC759" s="3"/>
      <c r="AD759" s="3"/>
      <c r="AE759" s="3"/>
      <c r="AF759" s="3"/>
      <c r="AG759" s="3"/>
      <c r="AH759" s="3"/>
      <c r="AI759" s="3"/>
      <c r="AJ759" s="3"/>
      <c r="AK759" s="3"/>
      <c r="AL759" s="3"/>
      <c r="AM759" s="3"/>
      <c r="AN759" s="3"/>
      <c r="AO759" s="3"/>
      <c r="AP759" s="3"/>
      <c r="AQ759" s="3"/>
      <c r="AR759" s="2" t="s">
        <v>51</v>
      </c>
      <c r="AS759" s="2" t="s">
        <v>51</v>
      </c>
      <c r="AT759" s="3"/>
      <c r="AU759" s="2" t="s">
        <v>629</v>
      </c>
      <c r="AV759" s="3">
        <v>181</v>
      </c>
    </row>
    <row r="760" spans="1:48" ht="30" customHeight="1">
      <c r="A760" s="17"/>
      <c r="B760" s="17"/>
      <c r="C760" s="17"/>
      <c r="D760" s="17"/>
      <c r="E760" s="18"/>
      <c r="F760" s="18"/>
      <c r="G760" s="18"/>
      <c r="H760" s="18"/>
      <c r="I760" s="18"/>
      <c r="J760" s="18"/>
      <c r="K760" s="18"/>
      <c r="L760" s="18"/>
      <c r="M760" s="17"/>
      <c r="Q760" s="1" t="s">
        <v>628</v>
      </c>
    </row>
    <row r="761" spans="1:48" ht="30" customHeight="1">
      <c r="A761" s="17"/>
      <c r="B761" s="17"/>
      <c r="C761" s="17"/>
      <c r="D761" s="17"/>
      <c r="E761" s="18"/>
      <c r="F761" s="18"/>
      <c r="G761" s="18"/>
      <c r="H761" s="18"/>
      <c r="I761" s="18"/>
      <c r="J761" s="18"/>
      <c r="K761" s="18"/>
      <c r="L761" s="18"/>
      <c r="M761" s="17"/>
      <c r="Q761" s="1" t="s">
        <v>628</v>
      </c>
    </row>
    <row r="762" spans="1:48" ht="30" customHeight="1">
      <c r="A762" s="17"/>
      <c r="B762" s="17"/>
      <c r="C762" s="17"/>
      <c r="D762" s="17"/>
      <c r="E762" s="18"/>
      <c r="F762" s="18"/>
      <c r="G762" s="18"/>
      <c r="H762" s="18"/>
      <c r="I762" s="18"/>
      <c r="J762" s="18"/>
      <c r="K762" s="18"/>
      <c r="L762" s="18"/>
      <c r="M762" s="17"/>
      <c r="Q762" s="1" t="s">
        <v>628</v>
      </c>
    </row>
    <row r="763" spans="1:48" ht="30" customHeight="1">
      <c r="A763" s="17"/>
      <c r="B763" s="17"/>
      <c r="C763" s="17"/>
      <c r="D763" s="17"/>
      <c r="E763" s="18"/>
      <c r="F763" s="18"/>
      <c r="G763" s="18"/>
      <c r="H763" s="18"/>
      <c r="I763" s="18"/>
      <c r="J763" s="18"/>
      <c r="K763" s="18"/>
      <c r="L763" s="18"/>
      <c r="M763" s="17"/>
      <c r="Q763" s="1" t="s">
        <v>628</v>
      </c>
    </row>
    <row r="764" spans="1:48" ht="30" customHeight="1">
      <c r="A764" s="17"/>
      <c r="B764" s="17"/>
      <c r="C764" s="17"/>
      <c r="D764" s="17"/>
      <c r="E764" s="18"/>
      <c r="F764" s="18"/>
      <c r="G764" s="18"/>
      <c r="H764" s="18"/>
      <c r="I764" s="18"/>
      <c r="J764" s="18"/>
      <c r="K764" s="18"/>
      <c r="L764" s="18"/>
      <c r="M764" s="17"/>
      <c r="Q764" s="1" t="s">
        <v>628</v>
      </c>
    </row>
    <row r="765" spans="1:48" ht="30" customHeight="1">
      <c r="A765" s="17"/>
      <c r="B765" s="17"/>
      <c r="C765" s="17"/>
      <c r="D765" s="17"/>
      <c r="E765" s="18"/>
      <c r="F765" s="18"/>
      <c r="G765" s="18"/>
      <c r="H765" s="18"/>
      <c r="I765" s="18"/>
      <c r="J765" s="18"/>
      <c r="K765" s="18"/>
      <c r="L765" s="18"/>
      <c r="M765" s="17"/>
      <c r="Q765" s="1" t="s">
        <v>628</v>
      </c>
    </row>
    <row r="766" spans="1:48" ht="30" customHeight="1">
      <c r="A766" s="17"/>
      <c r="B766" s="17"/>
      <c r="C766" s="17"/>
      <c r="D766" s="17"/>
      <c r="E766" s="18"/>
      <c r="F766" s="18"/>
      <c r="G766" s="18"/>
      <c r="H766" s="18"/>
      <c r="I766" s="18"/>
      <c r="J766" s="18"/>
      <c r="K766" s="18"/>
      <c r="L766" s="18"/>
      <c r="M766" s="17"/>
      <c r="Q766" s="1" t="s">
        <v>628</v>
      </c>
    </row>
    <row r="767" spans="1:48" ht="30" customHeight="1">
      <c r="A767" s="17"/>
      <c r="B767" s="17"/>
      <c r="C767" s="17"/>
      <c r="D767" s="17"/>
      <c r="E767" s="18"/>
      <c r="F767" s="18"/>
      <c r="G767" s="18"/>
      <c r="H767" s="18"/>
      <c r="I767" s="18"/>
      <c r="J767" s="18"/>
      <c r="K767" s="18"/>
      <c r="L767" s="18"/>
      <c r="M767" s="17"/>
      <c r="Q767" s="1" t="s">
        <v>628</v>
      </c>
    </row>
    <row r="768" spans="1:48" ht="30" customHeight="1">
      <c r="A768" s="17"/>
      <c r="B768" s="17"/>
      <c r="C768" s="17"/>
      <c r="D768" s="17"/>
      <c r="E768" s="18"/>
      <c r="F768" s="18"/>
      <c r="G768" s="18"/>
      <c r="H768" s="18"/>
      <c r="I768" s="18"/>
      <c r="J768" s="18"/>
      <c r="K768" s="18"/>
      <c r="L768" s="18"/>
      <c r="M768" s="17"/>
      <c r="Q768" s="1" t="s">
        <v>628</v>
      </c>
    </row>
    <row r="769" spans="1:48" ht="30" customHeight="1">
      <c r="A769" s="17"/>
      <c r="B769" s="17"/>
      <c r="C769" s="17"/>
      <c r="D769" s="17"/>
      <c r="E769" s="18"/>
      <c r="F769" s="18"/>
      <c r="G769" s="18"/>
      <c r="H769" s="18"/>
      <c r="I769" s="18"/>
      <c r="J769" s="18"/>
      <c r="K769" s="18"/>
      <c r="L769" s="18"/>
      <c r="M769" s="17"/>
      <c r="Q769" s="1" t="s">
        <v>628</v>
      </c>
    </row>
    <row r="770" spans="1:48" ht="30" customHeight="1">
      <c r="A770" s="17"/>
      <c r="B770" s="17"/>
      <c r="C770" s="17"/>
      <c r="D770" s="17"/>
      <c r="E770" s="18"/>
      <c r="F770" s="18"/>
      <c r="G770" s="18"/>
      <c r="H770" s="18"/>
      <c r="I770" s="18"/>
      <c r="J770" s="18"/>
      <c r="K770" s="18"/>
      <c r="L770" s="18"/>
      <c r="M770" s="17"/>
      <c r="Q770" s="1" t="s">
        <v>628</v>
      </c>
    </row>
    <row r="771" spans="1:48" ht="30" customHeight="1">
      <c r="A771" s="17"/>
      <c r="B771" s="17"/>
      <c r="C771" s="17"/>
      <c r="D771" s="17"/>
      <c r="E771" s="18"/>
      <c r="F771" s="18"/>
      <c r="G771" s="18"/>
      <c r="H771" s="18"/>
      <c r="I771" s="18"/>
      <c r="J771" s="18"/>
      <c r="K771" s="18"/>
      <c r="L771" s="18"/>
      <c r="M771" s="17"/>
      <c r="Q771" s="1" t="s">
        <v>628</v>
      </c>
    </row>
    <row r="772" spans="1:48" ht="30" customHeight="1">
      <c r="A772" s="17"/>
      <c r="B772" s="17"/>
      <c r="C772" s="17"/>
      <c r="D772" s="17"/>
      <c r="E772" s="18"/>
      <c r="F772" s="18"/>
      <c r="G772" s="18"/>
      <c r="H772" s="18"/>
      <c r="I772" s="18"/>
      <c r="J772" s="18"/>
      <c r="K772" s="18"/>
      <c r="L772" s="18"/>
      <c r="M772" s="17"/>
      <c r="Q772" s="1" t="s">
        <v>628</v>
      </c>
    </row>
    <row r="773" spans="1:48" ht="30" customHeight="1">
      <c r="A773" s="17"/>
      <c r="B773" s="17"/>
      <c r="C773" s="17"/>
      <c r="D773" s="17"/>
      <c r="E773" s="18"/>
      <c r="F773" s="18"/>
      <c r="G773" s="18"/>
      <c r="H773" s="18"/>
      <c r="I773" s="18"/>
      <c r="J773" s="18"/>
      <c r="K773" s="18"/>
      <c r="L773" s="18"/>
      <c r="M773" s="17"/>
      <c r="Q773" s="1" t="s">
        <v>628</v>
      </c>
    </row>
    <row r="774" spans="1:48" ht="30" customHeight="1">
      <c r="A774" s="17"/>
      <c r="B774" s="17"/>
      <c r="C774" s="17"/>
      <c r="D774" s="17"/>
      <c r="E774" s="18"/>
      <c r="F774" s="18"/>
      <c r="G774" s="18"/>
      <c r="H774" s="18"/>
      <c r="I774" s="18"/>
      <c r="J774" s="18"/>
      <c r="K774" s="18"/>
      <c r="L774" s="18"/>
      <c r="M774" s="17"/>
      <c r="Q774" s="1" t="s">
        <v>628</v>
      </c>
    </row>
    <row r="775" spans="1:48" ht="30" customHeight="1">
      <c r="A775" s="17"/>
      <c r="B775" s="17"/>
      <c r="C775" s="17"/>
      <c r="D775" s="17"/>
      <c r="E775" s="18"/>
      <c r="F775" s="18"/>
      <c r="G775" s="18"/>
      <c r="H775" s="18"/>
      <c r="I775" s="18"/>
      <c r="J775" s="18"/>
      <c r="K775" s="18"/>
      <c r="L775" s="18"/>
      <c r="M775" s="17"/>
      <c r="Q775" s="1" t="s">
        <v>628</v>
      </c>
    </row>
    <row r="776" spans="1:48" ht="30" customHeight="1">
      <c r="A776" s="17"/>
      <c r="B776" s="17"/>
      <c r="C776" s="17"/>
      <c r="D776" s="17"/>
      <c r="E776" s="18"/>
      <c r="F776" s="18"/>
      <c r="G776" s="18"/>
      <c r="H776" s="18"/>
      <c r="I776" s="18"/>
      <c r="J776" s="18"/>
      <c r="K776" s="18"/>
      <c r="L776" s="18"/>
      <c r="M776" s="17"/>
      <c r="Q776" s="1" t="s">
        <v>628</v>
      </c>
    </row>
    <row r="777" spans="1:48" ht="30" customHeight="1">
      <c r="A777" s="17"/>
      <c r="B777" s="17"/>
      <c r="C777" s="17"/>
      <c r="D777" s="17"/>
      <c r="E777" s="18"/>
      <c r="F777" s="18"/>
      <c r="G777" s="18"/>
      <c r="H777" s="18"/>
      <c r="I777" s="18"/>
      <c r="J777" s="18"/>
      <c r="K777" s="18"/>
      <c r="L777" s="18"/>
      <c r="M777" s="17"/>
      <c r="Q777" s="1" t="s">
        <v>628</v>
      </c>
    </row>
    <row r="778" spans="1:48" ht="30" customHeight="1">
      <c r="A778" s="17"/>
      <c r="B778" s="17"/>
      <c r="C778" s="17"/>
      <c r="D778" s="17"/>
      <c r="E778" s="18"/>
      <c r="F778" s="18"/>
      <c r="G778" s="18"/>
      <c r="H778" s="18"/>
      <c r="I778" s="18"/>
      <c r="J778" s="18"/>
      <c r="K778" s="18"/>
      <c r="L778" s="18"/>
      <c r="M778" s="17"/>
      <c r="Q778" s="1" t="s">
        <v>628</v>
      </c>
    </row>
    <row r="779" spans="1:48" ht="30" customHeight="1">
      <c r="A779" s="17"/>
      <c r="B779" s="17"/>
      <c r="C779" s="17"/>
      <c r="D779" s="17"/>
      <c r="E779" s="18"/>
      <c r="F779" s="18"/>
      <c r="G779" s="18"/>
      <c r="H779" s="18"/>
      <c r="I779" s="18"/>
      <c r="J779" s="18"/>
      <c r="K779" s="18"/>
      <c r="L779" s="18"/>
      <c r="M779" s="17"/>
      <c r="Q779" s="1" t="s">
        <v>628</v>
      </c>
    </row>
    <row r="780" spans="1:48" ht="30" customHeight="1">
      <c r="A780" s="17"/>
      <c r="B780" s="17"/>
      <c r="C780" s="17"/>
      <c r="D780" s="17"/>
      <c r="E780" s="18"/>
      <c r="F780" s="18"/>
      <c r="G780" s="18"/>
      <c r="H780" s="18"/>
      <c r="I780" s="18"/>
      <c r="J780" s="18"/>
      <c r="K780" s="18"/>
      <c r="L780" s="18"/>
      <c r="M780" s="17"/>
      <c r="Q780" s="1" t="s">
        <v>628</v>
      </c>
    </row>
    <row r="781" spans="1:48" ht="30" customHeight="1">
      <c r="A781" s="17"/>
      <c r="B781" s="17"/>
      <c r="C781" s="17"/>
      <c r="D781" s="17"/>
      <c r="E781" s="18"/>
      <c r="F781" s="18"/>
      <c r="G781" s="18"/>
      <c r="H781" s="18"/>
      <c r="I781" s="18"/>
      <c r="J781" s="18"/>
      <c r="K781" s="18"/>
      <c r="L781" s="18"/>
      <c r="M781" s="17"/>
      <c r="Q781" s="1" t="s">
        <v>628</v>
      </c>
    </row>
    <row r="782" spans="1:48" ht="30" customHeight="1">
      <c r="A782" s="17"/>
      <c r="B782" s="17"/>
      <c r="C782" s="17"/>
      <c r="D782" s="17"/>
      <c r="E782" s="18"/>
      <c r="F782" s="18"/>
      <c r="G782" s="18"/>
      <c r="H782" s="18"/>
      <c r="I782" s="18"/>
      <c r="J782" s="18"/>
      <c r="K782" s="18"/>
      <c r="L782" s="18"/>
      <c r="M782" s="17"/>
      <c r="Q782" s="1" t="s">
        <v>628</v>
      </c>
    </row>
    <row r="783" spans="1:48" ht="30" customHeight="1">
      <c r="A783" s="16" t="s">
        <v>75</v>
      </c>
      <c r="B783" s="17"/>
      <c r="C783" s="17"/>
      <c r="D783" s="17"/>
      <c r="E783" s="18"/>
      <c r="F783" s="18">
        <f>SUMIF(Q759:Q782,"010703",F759:F782)</f>
        <v>116936</v>
      </c>
      <c r="G783" s="18"/>
      <c r="H783" s="18">
        <f>SUMIF(Q759:Q782,"010703",H759:H782)</f>
        <v>982864</v>
      </c>
      <c r="I783" s="18"/>
      <c r="J783" s="18">
        <f>SUMIF(Q759:Q782,"010703",J759:J782)</f>
        <v>0</v>
      </c>
      <c r="K783" s="18"/>
      <c r="L783" s="18">
        <f>SUMIF(Q759:Q782,"010703",L759:L782)</f>
        <v>1099800</v>
      </c>
      <c r="M783" s="17"/>
      <c r="N783" t="s">
        <v>76</v>
      </c>
    </row>
    <row r="784" spans="1:48" ht="30" customHeight="1">
      <c r="A784" s="16" t="s">
        <v>630</v>
      </c>
      <c r="B784" s="16" t="s">
        <v>51</v>
      </c>
      <c r="C784" s="17"/>
      <c r="D784" s="17"/>
      <c r="E784" s="18"/>
      <c r="F784" s="18"/>
      <c r="G784" s="18"/>
      <c r="H784" s="18"/>
      <c r="I784" s="18"/>
      <c r="J784" s="18"/>
      <c r="K784" s="18"/>
      <c r="L784" s="18"/>
      <c r="M784" s="17"/>
      <c r="N784" s="3"/>
      <c r="O784" s="3"/>
      <c r="P784" s="3"/>
      <c r="Q784" s="2" t="s">
        <v>631</v>
      </c>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3"/>
      <c r="AS784" s="3"/>
      <c r="AT784" s="3"/>
      <c r="AU784" s="3"/>
      <c r="AV784" s="3"/>
    </row>
    <row r="785" spans="1:48" ht="30" customHeight="1">
      <c r="A785" s="16" t="s">
        <v>106</v>
      </c>
      <c r="B785" s="16" t="s">
        <v>107</v>
      </c>
      <c r="C785" s="16" t="s">
        <v>100</v>
      </c>
      <c r="D785" s="17">
        <v>110</v>
      </c>
      <c r="E785" s="18">
        <f>TRUNC(일위대가목록!E10,0)</f>
        <v>946</v>
      </c>
      <c r="F785" s="18">
        <f>TRUNC(E785*D785, 0)</f>
        <v>104060</v>
      </c>
      <c r="G785" s="18">
        <f>TRUNC(일위대가목록!F10,0)</f>
        <v>6654</v>
      </c>
      <c r="H785" s="18">
        <f>TRUNC(G785*D785, 0)</f>
        <v>731940</v>
      </c>
      <c r="I785" s="18">
        <f>TRUNC(일위대가목록!G10,0)</f>
        <v>0</v>
      </c>
      <c r="J785" s="18">
        <f>TRUNC(I785*D785, 0)</f>
        <v>0</v>
      </c>
      <c r="K785" s="18">
        <f t="shared" ref="K785:L789" si="56">TRUNC(E785+G785+I785, 0)</f>
        <v>7600</v>
      </c>
      <c r="L785" s="18">
        <f t="shared" si="56"/>
        <v>836000</v>
      </c>
      <c r="M785" s="16" t="s">
        <v>108</v>
      </c>
      <c r="N785" s="2" t="s">
        <v>109</v>
      </c>
      <c r="O785" s="2" t="s">
        <v>51</v>
      </c>
      <c r="P785" s="2" t="s">
        <v>51</v>
      </c>
      <c r="Q785" s="2" t="s">
        <v>631</v>
      </c>
      <c r="R785" s="2" t="s">
        <v>62</v>
      </c>
      <c r="S785" s="2" t="s">
        <v>63</v>
      </c>
      <c r="T785" s="2" t="s">
        <v>63</v>
      </c>
      <c r="U785" s="3"/>
      <c r="V785" s="3"/>
      <c r="W785" s="3"/>
      <c r="X785" s="3"/>
      <c r="Y785" s="3"/>
      <c r="Z785" s="3"/>
      <c r="AA785" s="3"/>
      <c r="AB785" s="3"/>
      <c r="AC785" s="3"/>
      <c r="AD785" s="3"/>
      <c r="AE785" s="3"/>
      <c r="AF785" s="3"/>
      <c r="AG785" s="3"/>
      <c r="AH785" s="3"/>
      <c r="AI785" s="3"/>
      <c r="AJ785" s="3"/>
      <c r="AK785" s="3"/>
      <c r="AL785" s="3"/>
      <c r="AM785" s="3"/>
      <c r="AN785" s="3"/>
      <c r="AO785" s="3"/>
      <c r="AP785" s="3"/>
      <c r="AQ785" s="3"/>
      <c r="AR785" s="2" t="s">
        <v>51</v>
      </c>
      <c r="AS785" s="2" t="s">
        <v>51</v>
      </c>
      <c r="AT785" s="3"/>
      <c r="AU785" s="2" t="s">
        <v>632</v>
      </c>
      <c r="AV785" s="3">
        <v>183</v>
      </c>
    </row>
    <row r="786" spans="1:48" ht="30" customHeight="1">
      <c r="A786" s="16" t="s">
        <v>116</v>
      </c>
      <c r="B786" s="16" t="s">
        <v>117</v>
      </c>
      <c r="C786" s="16" t="s">
        <v>100</v>
      </c>
      <c r="D786" s="17">
        <v>8</v>
      </c>
      <c r="E786" s="18">
        <f>TRUNC(일위대가목록!E12,0)</f>
        <v>8017</v>
      </c>
      <c r="F786" s="18">
        <f>TRUNC(E786*D786, 0)</f>
        <v>64136</v>
      </c>
      <c r="G786" s="18">
        <f>TRUNC(일위대가목록!F12,0)</f>
        <v>18202</v>
      </c>
      <c r="H786" s="18">
        <f>TRUNC(G786*D786, 0)</f>
        <v>145616</v>
      </c>
      <c r="I786" s="18">
        <f>TRUNC(일위대가목록!G12,0)</f>
        <v>822</v>
      </c>
      <c r="J786" s="18">
        <f>TRUNC(I786*D786, 0)</f>
        <v>6576</v>
      </c>
      <c r="K786" s="18">
        <f t="shared" si="56"/>
        <v>27041</v>
      </c>
      <c r="L786" s="18">
        <f t="shared" si="56"/>
        <v>216328</v>
      </c>
      <c r="M786" s="16" t="s">
        <v>118</v>
      </c>
      <c r="N786" s="2" t="s">
        <v>119</v>
      </c>
      <c r="O786" s="2" t="s">
        <v>51</v>
      </c>
      <c r="P786" s="2" t="s">
        <v>51</v>
      </c>
      <c r="Q786" s="2" t="s">
        <v>631</v>
      </c>
      <c r="R786" s="2" t="s">
        <v>62</v>
      </c>
      <c r="S786" s="2" t="s">
        <v>63</v>
      </c>
      <c r="T786" s="2" t="s">
        <v>63</v>
      </c>
      <c r="U786" s="3"/>
      <c r="V786" s="3"/>
      <c r="W786" s="3"/>
      <c r="X786" s="3"/>
      <c r="Y786" s="3"/>
      <c r="Z786" s="3"/>
      <c r="AA786" s="3"/>
      <c r="AB786" s="3"/>
      <c r="AC786" s="3"/>
      <c r="AD786" s="3"/>
      <c r="AE786" s="3"/>
      <c r="AF786" s="3"/>
      <c r="AG786" s="3"/>
      <c r="AH786" s="3"/>
      <c r="AI786" s="3"/>
      <c r="AJ786" s="3"/>
      <c r="AK786" s="3"/>
      <c r="AL786" s="3"/>
      <c r="AM786" s="3"/>
      <c r="AN786" s="3"/>
      <c r="AO786" s="3"/>
      <c r="AP786" s="3"/>
      <c r="AQ786" s="3"/>
      <c r="AR786" s="2" t="s">
        <v>51</v>
      </c>
      <c r="AS786" s="2" t="s">
        <v>51</v>
      </c>
      <c r="AT786" s="3"/>
      <c r="AU786" s="2" t="s">
        <v>633</v>
      </c>
      <c r="AV786" s="3">
        <v>184</v>
      </c>
    </row>
    <row r="787" spans="1:48" ht="30" customHeight="1">
      <c r="A787" s="16" t="s">
        <v>121</v>
      </c>
      <c r="B787" s="16" t="s">
        <v>122</v>
      </c>
      <c r="C787" s="16" t="s">
        <v>100</v>
      </c>
      <c r="D787" s="17">
        <v>323</v>
      </c>
      <c r="E787" s="18">
        <f>TRUNC(일위대가목록!E13,0)</f>
        <v>2864</v>
      </c>
      <c r="F787" s="18">
        <f>TRUNC(E787*D787, 0)</f>
        <v>925072</v>
      </c>
      <c r="G787" s="18">
        <f>TRUNC(일위대가목록!F13,0)</f>
        <v>8990</v>
      </c>
      <c r="H787" s="18">
        <f>TRUNC(G787*D787, 0)</f>
        <v>2903770</v>
      </c>
      <c r="I787" s="18">
        <f>TRUNC(일위대가목록!G13,0)</f>
        <v>359</v>
      </c>
      <c r="J787" s="18">
        <f>TRUNC(I787*D787, 0)</f>
        <v>115957</v>
      </c>
      <c r="K787" s="18">
        <f t="shared" si="56"/>
        <v>12213</v>
      </c>
      <c r="L787" s="18">
        <f t="shared" si="56"/>
        <v>3944799</v>
      </c>
      <c r="M787" s="16" t="s">
        <v>123</v>
      </c>
      <c r="N787" s="2" t="s">
        <v>124</v>
      </c>
      <c r="O787" s="2" t="s">
        <v>51</v>
      </c>
      <c r="P787" s="2" t="s">
        <v>51</v>
      </c>
      <c r="Q787" s="2" t="s">
        <v>631</v>
      </c>
      <c r="R787" s="2" t="s">
        <v>62</v>
      </c>
      <c r="S787" s="2" t="s">
        <v>63</v>
      </c>
      <c r="T787" s="2" t="s">
        <v>63</v>
      </c>
      <c r="U787" s="3"/>
      <c r="V787" s="3"/>
      <c r="W787" s="3"/>
      <c r="X787" s="3"/>
      <c r="Y787" s="3"/>
      <c r="Z787" s="3"/>
      <c r="AA787" s="3"/>
      <c r="AB787" s="3"/>
      <c r="AC787" s="3"/>
      <c r="AD787" s="3"/>
      <c r="AE787" s="3"/>
      <c r="AF787" s="3"/>
      <c r="AG787" s="3"/>
      <c r="AH787" s="3"/>
      <c r="AI787" s="3"/>
      <c r="AJ787" s="3"/>
      <c r="AK787" s="3"/>
      <c r="AL787" s="3"/>
      <c r="AM787" s="3"/>
      <c r="AN787" s="3"/>
      <c r="AO787" s="3"/>
      <c r="AP787" s="3"/>
      <c r="AQ787" s="3"/>
      <c r="AR787" s="2" t="s">
        <v>51</v>
      </c>
      <c r="AS787" s="2" t="s">
        <v>51</v>
      </c>
      <c r="AT787" s="3"/>
      <c r="AU787" s="2" t="s">
        <v>634</v>
      </c>
      <c r="AV787" s="3">
        <v>185</v>
      </c>
    </row>
    <row r="788" spans="1:48" ht="30" customHeight="1">
      <c r="A788" s="16" t="s">
        <v>126</v>
      </c>
      <c r="B788" s="16" t="s">
        <v>127</v>
      </c>
      <c r="C788" s="16" t="s">
        <v>100</v>
      </c>
      <c r="D788" s="17">
        <v>12</v>
      </c>
      <c r="E788" s="18">
        <f>TRUNC(단가대비표!O76,0)</f>
        <v>214000</v>
      </c>
      <c r="F788" s="18">
        <f>TRUNC(E788*D788, 0)</f>
        <v>2568000</v>
      </c>
      <c r="G788" s="18">
        <f>TRUNC(단가대비표!P76,0)</f>
        <v>0</v>
      </c>
      <c r="H788" s="18">
        <f>TRUNC(G788*D788, 0)</f>
        <v>0</v>
      </c>
      <c r="I788" s="18">
        <f>TRUNC(단가대비표!V76,0)</f>
        <v>0</v>
      </c>
      <c r="J788" s="18">
        <f>TRUNC(I788*D788, 0)</f>
        <v>0</v>
      </c>
      <c r="K788" s="18">
        <f t="shared" si="56"/>
        <v>214000</v>
      </c>
      <c r="L788" s="18">
        <f t="shared" si="56"/>
        <v>2568000</v>
      </c>
      <c r="M788" s="16" t="s">
        <v>128</v>
      </c>
      <c r="N788" s="2" t="s">
        <v>129</v>
      </c>
      <c r="O788" s="2" t="s">
        <v>51</v>
      </c>
      <c r="P788" s="2" t="s">
        <v>51</v>
      </c>
      <c r="Q788" s="2" t="s">
        <v>631</v>
      </c>
      <c r="R788" s="2" t="s">
        <v>63</v>
      </c>
      <c r="S788" s="2" t="s">
        <v>63</v>
      </c>
      <c r="T788" s="2" t="s">
        <v>62</v>
      </c>
      <c r="U788" s="3"/>
      <c r="V788" s="3"/>
      <c r="W788" s="3"/>
      <c r="X788" s="3"/>
      <c r="Y788" s="3"/>
      <c r="Z788" s="3"/>
      <c r="AA788" s="3"/>
      <c r="AB788" s="3"/>
      <c r="AC788" s="3"/>
      <c r="AD788" s="3"/>
      <c r="AE788" s="3"/>
      <c r="AF788" s="3"/>
      <c r="AG788" s="3"/>
      <c r="AH788" s="3"/>
      <c r="AI788" s="3"/>
      <c r="AJ788" s="3"/>
      <c r="AK788" s="3"/>
      <c r="AL788" s="3"/>
      <c r="AM788" s="3"/>
      <c r="AN788" s="3"/>
      <c r="AO788" s="3"/>
      <c r="AP788" s="3"/>
      <c r="AQ788" s="3"/>
      <c r="AR788" s="2" t="s">
        <v>51</v>
      </c>
      <c r="AS788" s="2" t="s">
        <v>51</v>
      </c>
      <c r="AT788" s="3"/>
      <c r="AU788" s="2" t="s">
        <v>635</v>
      </c>
      <c r="AV788" s="3">
        <v>477</v>
      </c>
    </row>
    <row r="789" spans="1:48" ht="30" customHeight="1">
      <c r="A789" s="16" t="s">
        <v>131</v>
      </c>
      <c r="B789" s="16" t="s">
        <v>127</v>
      </c>
      <c r="C789" s="16" t="s">
        <v>100</v>
      </c>
      <c r="D789" s="17">
        <v>42</v>
      </c>
      <c r="E789" s="18">
        <f>TRUNC(단가대비표!O77,0)</f>
        <v>87500</v>
      </c>
      <c r="F789" s="18">
        <f>TRUNC(E789*D789, 0)</f>
        <v>3675000</v>
      </c>
      <c r="G789" s="18">
        <f>TRUNC(단가대비표!P77,0)</f>
        <v>0</v>
      </c>
      <c r="H789" s="18">
        <f>TRUNC(G789*D789, 0)</f>
        <v>0</v>
      </c>
      <c r="I789" s="18">
        <f>TRUNC(단가대비표!V77,0)</f>
        <v>0</v>
      </c>
      <c r="J789" s="18">
        <f>TRUNC(I789*D789, 0)</f>
        <v>0</v>
      </c>
      <c r="K789" s="18">
        <f t="shared" si="56"/>
        <v>87500</v>
      </c>
      <c r="L789" s="18">
        <f t="shared" si="56"/>
        <v>3675000</v>
      </c>
      <c r="M789" s="16" t="s">
        <v>132</v>
      </c>
      <c r="N789" s="2" t="s">
        <v>133</v>
      </c>
      <c r="O789" s="2" t="s">
        <v>51</v>
      </c>
      <c r="P789" s="2" t="s">
        <v>51</v>
      </c>
      <c r="Q789" s="2" t="s">
        <v>631</v>
      </c>
      <c r="R789" s="2" t="s">
        <v>63</v>
      </c>
      <c r="S789" s="2" t="s">
        <v>63</v>
      </c>
      <c r="T789" s="2" t="s">
        <v>62</v>
      </c>
      <c r="U789" s="3"/>
      <c r="V789" s="3"/>
      <c r="W789" s="3"/>
      <c r="X789" s="3"/>
      <c r="Y789" s="3"/>
      <c r="Z789" s="3"/>
      <c r="AA789" s="3"/>
      <c r="AB789" s="3"/>
      <c r="AC789" s="3"/>
      <c r="AD789" s="3"/>
      <c r="AE789" s="3"/>
      <c r="AF789" s="3"/>
      <c r="AG789" s="3"/>
      <c r="AH789" s="3"/>
      <c r="AI789" s="3"/>
      <c r="AJ789" s="3"/>
      <c r="AK789" s="3"/>
      <c r="AL789" s="3"/>
      <c r="AM789" s="3"/>
      <c r="AN789" s="3"/>
      <c r="AO789" s="3"/>
      <c r="AP789" s="3"/>
      <c r="AQ789" s="3"/>
      <c r="AR789" s="2" t="s">
        <v>51</v>
      </c>
      <c r="AS789" s="2" t="s">
        <v>51</v>
      </c>
      <c r="AT789" s="3"/>
      <c r="AU789" s="2" t="s">
        <v>636</v>
      </c>
      <c r="AV789" s="3">
        <v>478</v>
      </c>
    </row>
    <row r="790" spans="1:48" ht="30" customHeight="1">
      <c r="A790" s="17"/>
      <c r="B790" s="17"/>
      <c r="C790" s="17"/>
      <c r="D790" s="17"/>
      <c r="E790" s="18"/>
      <c r="F790" s="18"/>
      <c r="G790" s="18"/>
      <c r="H790" s="18"/>
      <c r="I790" s="18"/>
      <c r="J790" s="18"/>
      <c r="K790" s="18"/>
      <c r="L790" s="18"/>
      <c r="M790" s="17"/>
      <c r="Q790" s="1" t="s">
        <v>631</v>
      </c>
    </row>
    <row r="791" spans="1:48" ht="30" customHeight="1">
      <c r="A791" s="17"/>
      <c r="B791" s="17"/>
      <c r="C791" s="17"/>
      <c r="D791" s="17"/>
      <c r="E791" s="18"/>
      <c r="F791" s="18"/>
      <c r="G791" s="18"/>
      <c r="H791" s="18"/>
      <c r="I791" s="18"/>
      <c r="J791" s="18"/>
      <c r="K791" s="18"/>
      <c r="L791" s="18"/>
      <c r="M791" s="17"/>
      <c r="Q791" s="1" t="s">
        <v>631</v>
      </c>
    </row>
    <row r="792" spans="1:48" ht="30" customHeight="1">
      <c r="A792" s="17"/>
      <c r="B792" s="17"/>
      <c r="C792" s="17"/>
      <c r="D792" s="17"/>
      <c r="E792" s="18"/>
      <c r="F792" s="18"/>
      <c r="G792" s="18"/>
      <c r="H792" s="18"/>
      <c r="I792" s="18"/>
      <c r="J792" s="18"/>
      <c r="K792" s="18"/>
      <c r="L792" s="18"/>
      <c r="M792" s="17"/>
      <c r="Q792" s="1" t="s">
        <v>631</v>
      </c>
    </row>
    <row r="793" spans="1:48" ht="30" customHeight="1">
      <c r="A793" s="17"/>
      <c r="B793" s="17"/>
      <c r="C793" s="17"/>
      <c r="D793" s="17"/>
      <c r="E793" s="18"/>
      <c r="F793" s="18"/>
      <c r="G793" s="18"/>
      <c r="H793" s="18"/>
      <c r="I793" s="18"/>
      <c r="J793" s="18"/>
      <c r="K793" s="18"/>
      <c r="L793" s="18"/>
      <c r="M793" s="17"/>
      <c r="Q793" s="1" t="s">
        <v>631</v>
      </c>
    </row>
    <row r="794" spans="1:48" ht="30" customHeight="1">
      <c r="A794" s="17"/>
      <c r="B794" s="17"/>
      <c r="C794" s="17"/>
      <c r="D794" s="17"/>
      <c r="E794" s="18"/>
      <c r="F794" s="18"/>
      <c r="G794" s="18"/>
      <c r="H794" s="18"/>
      <c r="I794" s="18"/>
      <c r="J794" s="18"/>
      <c r="K794" s="18"/>
      <c r="L794" s="18"/>
      <c r="M794" s="17"/>
      <c r="Q794" s="1" t="s">
        <v>631</v>
      </c>
    </row>
    <row r="795" spans="1:48" ht="30" customHeight="1">
      <c r="A795" s="17"/>
      <c r="B795" s="17"/>
      <c r="C795" s="17"/>
      <c r="D795" s="17"/>
      <c r="E795" s="18"/>
      <c r="F795" s="18"/>
      <c r="G795" s="18"/>
      <c r="H795" s="18"/>
      <c r="I795" s="18"/>
      <c r="J795" s="18"/>
      <c r="K795" s="18"/>
      <c r="L795" s="18"/>
      <c r="M795" s="17"/>
      <c r="Q795" s="1" t="s">
        <v>631</v>
      </c>
    </row>
    <row r="796" spans="1:48" ht="30" customHeight="1">
      <c r="A796" s="17"/>
      <c r="B796" s="17"/>
      <c r="C796" s="17"/>
      <c r="D796" s="17"/>
      <c r="E796" s="18"/>
      <c r="F796" s="18"/>
      <c r="G796" s="18"/>
      <c r="H796" s="18"/>
      <c r="I796" s="18"/>
      <c r="J796" s="18"/>
      <c r="K796" s="18"/>
      <c r="L796" s="18"/>
      <c r="M796" s="17"/>
      <c r="Q796" s="1" t="s">
        <v>631</v>
      </c>
    </row>
    <row r="797" spans="1:48" ht="30" customHeight="1">
      <c r="A797" s="17"/>
      <c r="B797" s="17"/>
      <c r="C797" s="17"/>
      <c r="D797" s="17"/>
      <c r="E797" s="18"/>
      <c r="F797" s="18"/>
      <c r="G797" s="18"/>
      <c r="H797" s="18"/>
      <c r="I797" s="18"/>
      <c r="J797" s="18"/>
      <c r="K797" s="18"/>
      <c r="L797" s="18"/>
      <c r="M797" s="17"/>
      <c r="Q797" s="1" t="s">
        <v>631</v>
      </c>
    </row>
    <row r="798" spans="1:48" ht="30" customHeight="1">
      <c r="A798" s="17"/>
      <c r="B798" s="17"/>
      <c r="C798" s="17"/>
      <c r="D798" s="17"/>
      <c r="E798" s="18"/>
      <c r="F798" s="18"/>
      <c r="G798" s="18"/>
      <c r="H798" s="18"/>
      <c r="I798" s="18"/>
      <c r="J798" s="18"/>
      <c r="K798" s="18"/>
      <c r="L798" s="18"/>
      <c r="M798" s="17"/>
      <c r="Q798" s="1" t="s">
        <v>631</v>
      </c>
    </row>
    <row r="799" spans="1:48" ht="30" customHeight="1">
      <c r="A799" s="17"/>
      <c r="B799" s="17"/>
      <c r="C799" s="17"/>
      <c r="D799" s="17"/>
      <c r="E799" s="18"/>
      <c r="F799" s="18"/>
      <c r="G799" s="18"/>
      <c r="H799" s="18"/>
      <c r="I799" s="18"/>
      <c r="J799" s="18"/>
      <c r="K799" s="18"/>
      <c r="L799" s="18"/>
      <c r="M799" s="17"/>
      <c r="Q799" s="1" t="s">
        <v>631</v>
      </c>
    </row>
    <row r="800" spans="1:48" ht="30" customHeight="1">
      <c r="A800" s="17"/>
      <c r="B800" s="17"/>
      <c r="C800" s="17"/>
      <c r="D800" s="17"/>
      <c r="E800" s="18"/>
      <c r="F800" s="18"/>
      <c r="G800" s="18"/>
      <c r="H800" s="18"/>
      <c r="I800" s="18"/>
      <c r="J800" s="18"/>
      <c r="K800" s="18"/>
      <c r="L800" s="18"/>
      <c r="M800" s="17"/>
      <c r="Q800" s="1" t="s">
        <v>631</v>
      </c>
    </row>
    <row r="801" spans="1:48" ht="30" customHeight="1">
      <c r="A801" s="17"/>
      <c r="B801" s="17"/>
      <c r="C801" s="17"/>
      <c r="D801" s="17"/>
      <c r="E801" s="18"/>
      <c r="F801" s="18"/>
      <c r="G801" s="18"/>
      <c r="H801" s="18"/>
      <c r="I801" s="18"/>
      <c r="J801" s="18"/>
      <c r="K801" s="18"/>
      <c r="L801" s="18"/>
      <c r="M801" s="17"/>
      <c r="Q801" s="1" t="s">
        <v>631</v>
      </c>
    </row>
    <row r="802" spans="1:48" ht="30" customHeight="1">
      <c r="A802" s="17"/>
      <c r="B802" s="17"/>
      <c r="C802" s="17"/>
      <c r="D802" s="17"/>
      <c r="E802" s="18"/>
      <c r="F802" s="18"/>
      <c r="G802" s="18"/>
      <c r="H802" s="18"/>
      <c r="I802" s="18"/>
      <c r="J802" s="18"/>
      <c r="K802" s="18"/>
      <c r="L802" s="18"/>
      <c r="M802" s="17"/>
      <c r="Q802" s="1" t="s">
        <v>631</v>
      </c>
    </row>
    <row r="803" spans="1:48" ht="30" customHeight="1">
      <c r="A803" s="17"/>
      <c r="B803" s="17"/>
      <c r="C803" s="17"/>
      <c r="D803" s="17"/>
      <c r="E803" s="18"/>
      <c r="F803" s="18"/>
      <c r="G803" s="18"/>
      <c r="H803" s="18"/>
      <c r="I803" s="18"/>
      <c r="J803" s="18"/>
      <c r="K803" s="18"/>
      <c r="L803" s="18"/>
      <c r="M803" s="17"/>
      <c r="Q803" s="1" t="s">
        <v>631</v>
      </c>
    </row>
    <row r="804" spans="1:48" ht="30" customHeight="1">
      <c r="A804" s="17"/>
      <c r="B804" s="17"/>
      <c r="C804" s="17"/>
      <c r="D804" s="17"/>
      <c r="E804" s="18"/>
      <c r="F804" s="18"/>
      <c r="G804" s="18"/>
      <c r="H804" s="18"/>
      <c r="I804" s="18"/>
      <c r="J804" s="18"/>
      <c r="K804" s="18"/>
      <c r="L804" s="18"/>
      <c r="M804" s="17"/>
      <c r="Q804" s="1" t="s">
        <v>631</v>
      </c>
    </row>
    <row r="805" spans="1:48" ht="30" customHeight="1">
      <c r="A805" s="17"/>
      <c r="B805" s="17"/>
      <c r="C805" s="17"/>
      <c r="D805" s="17"/>
      <c r="E805" s="18"/>
      <c r="F805" s="18"/>
      <c r="G805" s="18"/>
      <c r="H805" s="18"/>
      <c r="I805" s="18"/>
      <c r="J805" s="18"/>
      <c r="K805" s="18"/>
      <c r="L805" s="18"/>
      <c r="M805" s="17"/>
      <c r="Q805" s="1" t="s">
        <v>631</v>
      </c>
    </row>
    <row r="806" spans="1:48" ht="30" customHeight="1">
      <c r="A806" s="17"/>
      <c r="B806" s="17"/>
      <c r="C806" s="17"/>
      <c r="D806" s="17"/>
      <c r="E806" s="18"/>
      <c r="F806" s="18"/>
      <c r="G806" s="18"/>
      <c r="H806" s="18"/>
      <c r="I806" s="18"/>
      <c r="J806" s="18"/>
      <c r="K806" s="18"/>
      <c r="L806" s="18"/>
      <c r="M806" s="17"/>
      <c r="Q806" s="1" t="s">
        <v>631</v>
      </c>
    </row>
    <row r="807" spans="1:48" ht="30" customHeight="1">
      <c r="A807" s="17"/>
      <c r="B807" s="17"/>
      <c r="C807" s="17"/>
      <c r="D807" s="17"/>
      <c r="E807" s="18"/>
      <c r="F807" s="18"/>
      <c r="G807" s="18"/>
      <c r="H807" s="18"/>
      <c r="I807" s="18"/>
      <c r="J807" s="18"/>
      <c r="K807" s="18"/>
      <c r="L807" s="18"/>
      <c r="M807" s="17"/>
      <c r="Q807" s="1" t="s">
        <v>631</v>
      </c>
    </row>
    <row r="808" spans="1:48" ht="30" customHeight="1">
      <c r="A808" s="17"/>
      <c r="B808" s="17"/>
      <c r="C808" s="17"/>
      <c r="D808" s="17"/>
      <c r="E808" s="18"/>
      <c r="F808" s="18"/>
      <c r="G808" s="18"/>
      <c r="H808" s="18"/>
      <c r="I808" s="18"/>
      <c r="J808" s="18"/>
      <c r="K808" s="18"/>
      <c r="L808" s="18"/>
      <c r="M808" s="17"/>
      <c r="Q808" s="1" t="s">
        <v>631</v>
      </c>
    </row>
    <row r="809" spans="1:48" ht="30" customHeight="1">
      <c r="A809" s="16" t="s">
        <v>75</v>
      </c>
      <c r="B809" s="17"/>
      <c r="C809" s="17"/>
      <c r="D809" s="17"/>
      <c r="E809" s="18"/>
      <c r="F809" s="18">
        <f>SUMIF(Q785:Q808,"010704",F785:F808)</f>
        <v>7336268</v>
      </c>
      <c r="G809" s="18"/>
      <c r="H809" s="18">
        <f>SUMIF(Q785:Q808,"010704",H785:H808)</f>
        <v>3781326</v>
      </c>
      <c r="I809" s="18"/>
      <c r="J809" s="18">
        <f>SUMIF(Q785:Q808,"010704",J785:J808)</f>
        <v>122533</v>
      </c>
      <c r="K809" s="18"/>
      <c r="L809" s="18">
        <f>SUMIF(Q785:Q808,"010704",L785:L808)</f>
        <v>11240127</v>
      </c>
      <c r="M809" s="17"/>
      <c r="N809" t="s">
        <v>76</v>
      </c>
    </row>
    <row r="810" spans="1:48" ht="30" customHeight="1">
      <c r="A810" s="16" t="s">
        <v>637</v>
      </c>
      <c r="B810" s="16" t="s">
        <v>51</v>
      </c>
      <c r="C810" s="17"/>
      <c r="D810" s="17"/>
      <c r="E810" s="18"/>
      <c r="F810" s="18"/>
      <c r="G810" s="18"/>
      <c r="H810" s="18"/>
      <c r="I810" s="18"/>
      <c r="J810" s="18"/>
      <c r="K810" s="18"/>
      <c r="L810" s="18"/>
      <c r="M810" s="17"/>
      <c r="N810" s="3"/>
      <c r="O810" s="3"/>
      <c r="P810" s="3"/>
      <c r="Q810" s="2" t="s">
        <v>638</v>
      </c>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c r="AR810" s="3"/>
      <c r="AS810" s="3"/>
      <c r="AT810" s="3"/>
      <c r="AU810" s="3"/>
      <c r="AV810" s="3"/>
    </row>
    <row r="811" spans="1:48" ht="30" customHeight="1">
      <c r="A811" s="16" t="s">
        <v>137</v>
      </c>
      <c r="B811" s="16" t="s">
        <v>138</v>
      </c>
      <c r="C811" s="16" t="s">
        <v>67</v>
      </c>
      <c r="D811" s="17">
        <v>175</v>
      </c>
      <c r="E811" s="18">
        <f>TRUNC(일위대가목록!E14,0)</f>
        <v>10</v>
      </c>
      <c r="F811" s="18">
        <f>TRUNC(E811*D811, 0)</f>
        <v>1750</v>
      </c>
      <c r="G811" s="18">
        <f>TRUNC(일위대가목록!F14,0)</f>
        <v>2759</v>
      </c>
      <c r="H811" s="18">
        <f>TRUNC(G811*D811, 0)</f>
        <v>482825</v>
      </c>
      <c r="I811" s="18">
        <f>TRUNC(일위대가목록!G14,0)</f>
        <v>82</v>
      </c>
      <c r="J811" s="18">
        <f>TRUNC(I811*D811, 0)</f>
        <v>14350</v>
      </c>
      <c r="K811" s="18">
        <f>TRUNC(E811+G811+I811, 0)</f>
        <v>2851</v>
      </c>
      <c r="L811" s="18">
        <f>TRUNC(F811+H811+J811, 0)</f>
        <v>498925</v>
      </c>
      <c r="M811" s="16" t="s">
        <v>139</v>
      </c>
      <c r="N811" s="2" t="s">
        <v>140</v>
      </c>
      <c r="O811" s="2" t="s">
        <v>51</v>
      </c>
      <c r="P811" s="2" t="s">
        <v>51</v>
      </c>
      <c r="Q811" s="2" t="s">
        <v>638</v>
      </c>
      <c r="R811" s="2" t="s">
        <v>62</v>
      </c>
      <c r="S811" s="2" t="s">
        <v>63</v>
      </c>
      <c r="T811" s="2" t="s">
        <v>63</v>
      </c>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2" t="s">
        <v>51</v>
      </c>
      <c r="AS811" s="2" t="s">
        <v>51</v>
      </c>
      <c r="AT811" s="3"/>
      <c r="AU811" s="2" t="s">
        <v>639</v>
      </c>
      <c r="AV811" s="3">
        <v>187</v>
      </c>
    </row>
    <row r="812" spans="1:48" ht="30" customHeight="1">
      <c r="A812" s="16" t="s">
        <v>142</v>
      </c>
      <c r="B812" s="16" t="s">
        <v>51</v>
      </c>
      <c r="C812" s="16" t="s">
        <v>67</v>
      </c>
      <c r="D812" s="17">
        <v>485</v>
      </c>
      <c r="E812" s="18">
        <f>TRUNC(일위대가목록!E15,0)</f>
        <v>0</v>
      </c>
      <c r="F812" s="18">
        <f>TRUNC(E812*D812, 0)</f>
        <v>0</v>
      </c>
      <c r="G812" s="18">
        <f>TRUNC(일위대가목록!F15,0)</f>
        <v>610</v>
      </c>
      <c r="H812" s="18">
        <f>TRUNC(G812*D812, 0)</f>
        <v>295850</v>
      </c>
      <c r="I812" s="18">
        <f>TRUNC(일위대가목록!G15,0)</f>
        <v>54</v>
      </c>
      <c r="J812" s="18">
        <f>TRUNC(I812*D812, 0)</f>
        <v>26190</v>
      </c>
      <c r="K812" s="18">
        <f>TRUNC(E812+G812+I812, 0)</f>
        <v>664</v>
      </c>
      <c r="L812" s="18">
        <f>TRUNC(F812+H812+J812, 0)</f>
        <v>322040</v>
      </c>
      <c r="M812" s="16" t="s">
        <v>143</v>
      </c>
      <c r="N812" s="2" t="s">
        <v>144</v>
      </c>
      <c r="O812" s="2" t="s">
        <v>51</v>
      </c>
      <c r="P812" s="2" t="s">
        <v>51</v>
      </c>
      <c r="Q812" s="2" t="s">
        <v>638</v>
      </c>
      <c r="R812" s="2" t="s">
        <v>62</v>
      </c>
      <c r="S812" s="2" t="s">
        <v>63</v>
      </c>
      <c r="T812" s="2" t="s">
        <v>63</v>
      </c>
      <c r="U812" s="3"/>
      <c r="V812" s="3"/>
      <c r="W812" s="3"/>
      <c r="X812" s="3"/>
      <c r="Y812" s="3"/>
      <c r="Z812" s="3"/>
      <c r="AA812" s="3"/>
      <c r="AB812" s="3"/>
      <c r="AC812" s="3"/>
      <c r="AD812" s="3"/>
      <c r="AE812" s="3"/>
      <c r="AF812" s="3"/>
      <c r="AG812" s="3"/>
      <c r="AH812" s="3"/>
      <c r="AI812" s="3"/>
      <c r="AJ812" s="3"/>
      <c r="AK812" s="3"/>
      <c r="AL812" s="3"/>
      <c r="AM812" s="3"/>
      <c r="AN812" s="3"/>
      <c r="AO812" s="3"/>
      <c r="AP812" s="3"/>
      <c r="AQ812" s="3"/>
      <c r="AR812" s="2" t="s">
        <v>51</v>
      </c>
      <c r="AS812" s="2" t="s">
        <v>51</v>
      </c>
      <c r="AT812" s="3"/>
      <c r="AU812" s="2" t="s">
        <v>640</v>
      </c>
      <c r="AV812" s="3">
        <v>188</v>
      </c>
    </row>
    <row r="813" spans="1:48" ht="30" customHeight="1">
      <c r="A813" s="17"/>
      <c r="B813" s="17"/>
      <c r="C813" s="17"/>
      <c r="D813" s="17"/>
      <c r="E813" s="18"/>
      <c r="F813" s="18"/>
      <c r="G813" s="18"/>
      <c r="H813" s="18"/>
      <c r="I813" s="18"/>
      <c r="J813" s="18"/>
      <c r="K813" s="18"/>
      <c r="L813" s="18"/>
      <c r="M813" s="17"/>
      <c r="Q813" s="1" t="s">
        <v>638</v>
      </c>
    </row>
    <row r="814" spans="1:48" ht="30" customHeight="1">
      <c r="A814" s="17"/>
      <c r="B814" s="17"/>
      <c r="C814" s="17"/>
      <c r="D814" s="17"/>
      <c r="E814" s="18"/>
      <c r="F814" s="18"/>
      <c r="G814" s="18"/>
      <c r="H814" s="18"/>
      <c r="I814" s="18"/>
      <c r="J814" s="18"/>
      <c r="K814" s="18"/>
      <c r="L814" s="18"/>
      <c r="M814" s="17"/>
      <c r="Q814" s="1" t="s">
        <v>638</v>
      </c>
    </row>
    <row r="815" spans="1:48" ht="30" customHeight="1">
      <c r="A815" s="17"/>
      <c r="B815" s="17"/>
      <c r="C815" s="17"/>
      <c r="D815" s="17"/>
      <c r="E815" s="18"/>
      <c r="F815" s="18"/>
      <c r="G815" s="18"/>
      <c r="H815" s="18"/>
      <c r="I815" s="18"/>
      <c r="J815" s="18"/>
      <c r="K815" s="18"/>
      <c r="L815" s="18"/>
      <c r="M815" s="17"/>
      <c r="Q815" s="1" t="s">
        <v>638</v>
      </c>
    </row>
    <row r="816" spans="1:48" ht="30" customHeight="1">
      <c r="A816" s="17"/>
      <c r="B816" s="17"/>
      <c r="C816" s="17"/>
      <c r="D816" s="17"/>
      <c r="E816" s="18"/>
      <c r="F816" s="18"/>
      <c r="G816" s="18"/>
      <c r="H816" s="18"/>
      <c r="I816" s="18"/>
      <c r="J816" s="18"/>
      <c r="K816" s="18"/>
      <c r="L816" s="18"/>
      <c r="M816" s="17"/>
      <c r="Q816" s="1" t="s">
        <v>638</v>
      </c>
    </row>
    <row r="817" spans="1:17" ht="30" customHeight="1">
      <c r="A817" s="17"/>
      <c r="B817" s="17"/>
      <c r="C817" s="17"/>
      <c r="D817" s="17"/>
      <c r="E817" s="18"/>
      <c r="F817" s="18"/>
      <c r="G817" s="18"/>
      <c r="H817" s="18"/>
      <c r="I817" s="18"/>
      <c r="J817" s="18"/>
      <c r="K817" s="18"/>
      <c r="L817" s="18"/>
      <c r="M817" s="17"/>
      <c r="Q817" s="1" t="s">
        <v>638</v>
      </c>
    </row>
    <row r="818" spans="1:17" ht="30" customHeight="1">
      <c r="A818" s="17"/>
      <c r="B818" s="17"/>
      <c r="C818" s="17"/>
      <c r="D818" s="17"/>
      <c r="E818" s="18"/>
      <c r="F818" s="18"/>
      <c r="G818" s="18"/>
      <c r="H818" s="18"/>
      <c r="I818" s="18"/>
      <c r="J818" s="18"/>
      <c r="K818" s="18"/>
      <c r="L818" s="18"/>
      <c r="M818" s="17"/>
      <c r="Q818" s="1" t="s">
        <v>638</v>
      </c>
    </row>
    <row r="819" spans="1:17" ht="30" customHeight="1">
      <c r="A819" s="17"/>
      <c r="B819" s="17"/>
      <c r="C819" s="17"/>
      <c r="D819" s="17"/>
      <c r="E819" s="18"/>
      <c r="F819" s="18"/>
      <c r="G819" s="18"/>
      <c r="H819" s="18"/>
      <c r="I819" s="18"/>
      <c r="J819" s="18"/>
      <c r="K819" s="18"/>
      <c r="L819" s="18"/>
      <c r="M819" s="17"/>
      <c r="Q819" s="1" t="s">
        <v>638</v>
      </c>
    </row>
    <row r="820" spans="1:17" ht="30" customHeight="1">
      <c r="A820" s="17"/>
      <c r="B820" s="17"/>
      <c r="C820" s="17"/>
      <c r="D820" s="17"/>
      <c r="E820" s="18"/>
      <c r="F820" s="18"/>
      <c r="G820" s="18"/>
      <c r="H820" s="18"/>
      <c r="I820" s="18"/>
      <c r="J820" s="18"/>
      <c r="K820" s="18"/>
      <c r="L820" s="18"/>
      <c r="M820" s="17"/>
      <c r="Q820" s="1" t="s">
        <v>638</v>
      </c>
    </row>
    <row r="821" spans="1:17" ht="30" customHeight="1">
      <c r="A821" s="17"/>
      <c r="B821" s="17"/>
      <c r="C821" s="17"/>
      <c r="D821" s="17"/>
      <c r="E821" s="18"/>
      <c r="F821" s="18"/>
      <c r="G821" s="18"/>
      <c r="H821" s="18"/>
      <c r="I821" s="18"/>
      <c r="J821" s="18"/>
      <c r="K821" s="18"/>
      <c r="L821" s="18"/>
      <c r="M821" s="17"/>
      <c r="Q821" s="1" t="s">
        <v>638</v>
      </c>
    </row>
    <row r="822" spans="1:17" ht="30" customHeight="1">
      <c r="A822" s="17"/>
      <c r="B822" s="17"/>
      <c r="C822" s="17"/>
      <c r="D822" s="17"/>
      <c r="E822" s="18"/>
      <c r="F822" s="18"/>
      <c r="G822" s="18"/>
      <c r="H822" s="18"/>
      <c r="I822" s="18"/>
      <c r="J822" s="18"/>
      <c r="K822" s="18"/>
      <c r="L822" s="18"/>
      <c r="M822" s="17"/>
      <c r="Q822" s="1" t="s">
        <v>638</v>
      </c>
    </row>
    <row r="823" spans="1:17" ht="30" customHeight="1">
      <c r="A823" s="17"/>
      <c r="B823" s="17"/>
      <c r="C823" s="17"/>
      <c r="D823" s="17"/>
      <c r="E823" s="18"/>
      <c r="F823" s="18"/>
      <c r="G823" s="18"/>
      <c r="H823" s="18"/>
      <c r="I823" s="18"/>
      <c r="J823" s="18"/>
      <c r="K823" s="18"/>
      <c r="L823" s="18"/>
      <c r="M823" s="17"/>
      <c r="Q823" s="1" t="s">
        <v>638</v>
      </c>
    </row>
    <row r="824" spans="1:17" ht="30" customHeight="1">
      <c r="A824" s="17"/>
      <c r="B824" s="17"/>
      <c r="C824" s="17"/>
      <c r="D824" s="17"/>
      <c r="E824" s="18"/>
      <c r="F824" s="18"/>
      <c r="G824" s="18"/>
      <c r="H824" s="18"/>
      <c r="I824" s="18"/>
      <c r="J824" s="18"/>
      <c r="K824" s="18"/>
      <c r="L824" s="18"/>
      <c r="M824" s="17"/>
      <c r="Q824" s="1" t="s">
        <v>638</v>
      </c>
    </row>
    <row r="825" spans="1:17" ht="30" customHeight="1">
      <c r="A825" s="17"/>
      <c r="B825" s="17"/>
      <c r="C825" s="17"/>
      <c r="D825" s="17"/>
      <c r="E825" s="18"/>
      <c r="F825" s="18"/>
      <c r="G825" s="18"/>
      <c r="H825" s="18"/>
      <c r="I825" s="18"/>
      <c r="J825" s="18"/>
      <c r="K825" s="18"/>
      <c r="L825" s="18"/>
      <c r="M825" s="17"/>
      <c r="Q825" s="1" t="s">
        <v>638</v>
      </c>
    </row>
    <row r="826" spans="1:17" ht="30" customHeight="1">
      <c r="A826" s="17"/>
      <c r="B826" s="17"/>
      <c r="C826" s="17"/>
      <c r="D826" s="17"/>
      <c r="E826" s="18"/>
      <c r="F826" s="18"/>
      <c r="G826" s="18"/>
      <c r="H826" s="18"/>
      <c r="I826" s="18"/>
      <c r="J826" s="18"/>
      <c r="K826" s="18"/>
      <c r="L826" s="18"/>
      <c r="M826" s="17"/>
      <c r="Q826" s="1" t="s">
        <v>638</v>
      </c>
    </row>
    <row r="827" spans="1:17" ht="30" customHeight="1">
      <c r="A827" s="17"/>
      <c r="B827" s="17"/>
      <c r="C827" s="17"/>
      <c r="D827" s="17"/>
      <c r="E827" s="18"/>
      <c r="F827" s="18"/>
      <c r="G827" s="18"/>
      <c r="H827" s="18"/>
      <c r="I827" s="18"/>
      <c r="J827" s="18"/>
      <c r="K827" s="18"/>
      <c r="L827" s="18"/>
      <c r="M827" s="17"/>
      <c r="Q827" s="1" t="s">
        <v>638</v>
      </c>
    </row>
    <row r="828" spans="1:17" ht="30" customHeight="1">
      <c r="A828" s="17"/>
      <c r="B828" s="17"/>
      <c r="C828" s="17"/>
      <c r="D828" s="17"/>
      <c r="E828" s="18"/>
      <c r="F828" s="18"/>
      <c r="G828" s="18"/>
      <c r="H828" s="18"/>
      <c r="I828" s="18"/>
      <c r="J828" s="18"/>
      <c r="K828" s="18"/>
      <c r="L828" s="18"/>
      <c r="M828" s="17"/>
      <c r="Q828" s="1" t="s">
        <v>638</v>
      </c>
    </row>
    <row r="829" spans="1:17" ht="30" customHeight="1">
      <c r="A829" s="17"/>
      <c r="B829" s="17"/>
      <c r="C829" s="17"/>
      <c r="D829" s="17"/>
      <c r="E829" s="18"/>
      <c r="F829" s="18"/>
      <c r="G829" s="18"/>
      <c r="H829" s="18"/>
      <c r="I829" s="18"/>
      <c r="J829" s="18"/>
      <c r="K829" s="18"/>
      <c r="L829" s="18"/>
      <c r="M829" s="17"/>
      <c r="Q829" s="1" t="s">
        <v>638</v>
      </c>
    </row>
    <row r="830" spans="1:17" ht="30" customHeight="1">
      <c r="A830" s="17"/>
      <c r="B830" s="17"/>
      <c r="C830" s="17"/>
      <c r="D830" s="17"/>
      <c r="E830" s="18"/>
      <c r="F830" s="18"/>
      <c r="G830" s="18"/>
      <c r="H830" s="18"/>
      <c r="I830" s="18"/>
      <c r="J830" s="18"/>
      <c r="K830" s="18"/>
      <c r="L830" s="18"/>
      <c r="M830" s="17"/>
      <c r="Q830" s="1" t="s">
        <v>638</v>
      </c>
    </row>
    <row r="831" spans="1:17" ht="30" customHeight="1">
      <c r="A831" s="17"/>
      <c r="B831" s="17"/>
      <c r="C831" s="17"/>
      <c r="D831" s="17"/>
      <c r="E831" s="18"/>
      <c r="F831" s="18"/>
      <c r="G831" s="18"/>
      <c r="H831" s="18"/>
      <c r="I831" s="18"/>
      <c r="J831" s="18"/>
      <c r="K831" s="18"/>
      <c r="L831" s="18"/>
      <c r="M831" s="17"/>
      <c r="Q831" s="1" t="s">
        <v>638</v>
      </c>
    </row>
    <row r="832" spans="1:17" ht="30" customHeight="1">
      <c r="A832" s="17"/>
      <c r="B832" s="17"/>
      <c r="C832" s="17"/>
      <c r="D832" s="17"/>
      <c r="E832" s="18"/>
      <c r="F832" s="18"/>
      <c r="G832" s="18"/>
      <c r="H832" s="18"/>
      <c r="I832" s="18"/>
      <c r="J832" s="18"/>
      <c r="K832" s="18"/>
      <c r="L832" s="18"/>
      <c r="M832" s="17"/>
      <c r="Q832" s="1" t="s">
        <v>638</v>
      </c>
    </row>
    <row r="833" spans="1:48" ht="30" customHeight="1">
      <c r="A833" s="17"/>
      <c r="B833" s="17"/>
      <c r="C833" s="17"/>
      <c r="D833" s="17"/>
      <c r="E833" s="18"/>
      <c r="F833" s="18"/>
      <c r="G833" s="18"/>
      <c r="H833" s="18"/>
      <c r="I833" s="18"/>
      <c r="J833" s="18"/>
      <c r="K833" s="18"/>
      <c r="L833" s="18"/>
      <c r="M833" s="17"/>
      <c r="Q833" s="1" t="s">
        <v>638</v>
      </c>
    </row>
    <row r="834" spans="1:48" ht="30" customHeight="1">
      <c r="A834" s="17"/>
      <c r="B834" s="17"/>
      <c r="C834" s="17"/>
      <c r="D834" s="17"/>
      <c r="E834" s="18"/>
      <c r="F834" s="18"/>
      <c r="G834" s="18"/>
      <c r="H834" s="18"/>
      <c r="I834" s="18"/>
      <c r="J834" s="18"/>
      <c r="K834" s="18"/>
      <c r="L834" s="18"/>
      <c r="M834" s="17"/>
      <c r="Q834" s="1" t="s">
        <v>638</v>
      </c>
    </row>
    <row r="835" spans="1:48" ht="30" customHeight="1">
      <c r="A835" s="16" t="s">
        <v>75</v>
      </c>
      <c r="B835" s="17"/>
      <c r="C835" s="17"/>
      <c r="D835" s="17"/>
      <c r="E835" s="18"/>
      <c r="F835" s="18">
        <f>SUMIF(Q811:Q834,"010705",F811:F834)</f>
        <v>1750</v>
      </c>
      <c r="G835" s="18"/>
      <c r="H835" s="18">
        <f>SUMIF(Q811:Q834,"010705",H811:H834)</f>
        <v>778675</v>
      </c>
      <c r="I835" s="18"/>
      <c r="J835" s="18">
        <f>SUMIF(Q811:Q834,"010705",J811:J834)</f>
        <v>40540</v>
      </c>
      <c r="K835" s="18"/>
      <c r="L835" s="18">
        <f>SUMIF(Q811:Q834,"010705",L811:L834)</f>
        <v>820965</v>
      </c>
      <c r="M835" s="17"/>
      <c r="N835" t="s">
        <v>76</v>
      </c>
    </row>
    <row r="836" spans="1:48" ht="30" customHeight="1">
      <c r="A836" s="16" t="s">
        <v>641</v>
      </c>
      <c r="B836" s="16" t="s">
        <v>51</v>
      </c>
      <c r="C836" s="17"/>
      <c r="D836" s="17"/>
      <c r="E836" s="18"/>
      <c r="F836" s="18"/>
      <c r="G836" s="18"/>
      <c r="H836" s="18"/>
      <c r="I836" s="18"/>
      <c r="J836" s="18"/>
      <c r="K836" s="18"/>
      <c r="L836" s="18"/>
      <c r="M836" s="17"/>
      <c r="N836" s="3"/>
      <c r="O836" s="3"/>
      <c r="P836" s="3"/>
      <c r="Q836" s="2" t="s">
        <v>642</v>
      </c>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c r="AR836" s="3"/>
      <c r="AS836" s="3"/>
      <c r="AT836" s="3"/>
      <c r="AU836" s="3"/>
      <c r="AV836" s="3"/>
    </row>
    <row r="837" spans="1:48" ht="30" customHeight="1">
      <c r="A837" s="16" t="s">
        <v>148</v>
      </c>
      <c r="B837" s="16" t="s">
        <v>149</v>
      </c>
      <c r="C837" s="16" t="s">
        <v>150</v>
      </c>
      <c r="D837" s="17">
        <v>21</v>
      </c>
      <c r="E837" s="18">
        <f>TRUNC(단가대비표!O57,0)</f>
        <v>5300</v>
      </c>
      <c r="F837" s="18">
        <f t="shared" ref="F837:F847" si="57">TRUNC(E837*D837, 0)</f>
        <v>111300</v>
      </c>
      <c r="G837" s="18">
        <f>TRUNC(단가대비표!P57,0)</f>
        <v>0</v>
      </c>
      <c r="H837" s="18">
        <f t="shared" ref="H837:H847" si="58">TRUNC(G837*D837, 0)</f>
        <v>0</v>
      </c>
      <c r="I837" s="18">
        <f>TRUNC(단가대비표!V57,0)</f>
        <v>0</v>
      </c>
      <c r="J837" s="18">
        <f t="shared" ref="J837:J847" si="59">TRUNC(I837*D837, 0)</f>
        <v>0</v>
      </c>
      <c r="K837" s="18">
        <f t="shared" ref="K837:K847" si="60">TRUNC(E837+G837+I837, 0)</f>
        <v>5300</v>
      </c>
      <c r="L837" s="18">
        <f t="shared" ref="L837:L847" si="61">TRUNC(F837+H837+J837, 0)</f>
        <v>111300</v>
      </c>
      <c r="M837" s="16" t="s">
        <v>151</v>
      </c>
      <c r="N837" s="2" t="s">
        <v>152</v>
      </c>
      <c r="O837" s="2" t="s">
        <v>51</v>
      </c>
      <c r="P837" s="2" t="s">
        <v>51</v>
      </c>
      <c r="Q837" s="2" t="s">
        <v>642</v>
      </c>
      <c r="R837" s="2" t="s">
        <v>63</v>
      </c>
      <c r="S837" s="2" t="s">
        <v>63</v>
      </c>
      <c r="T837" s="2" t="s">
        <v>62</v>
      </c>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2" t="s">
        <v>51</v>
      </c>
      <c r="AS837" s="2" t="s">
        <v>51</v>
      </c>
      <c r="AT837" s="3"/>
      <c r="AU837" s="2" t="s">
        <v>643</v>
      </c>
      <c r="AV837" s="3">
        <v>190</v>
      </c>
    </row>
    <row r="838" spans="1:48" ht="30" customHeight="1">
      <c r="A838" s="16" t="s">
        <v>154</v>
      </c>
      <c r="B838" s="16" t="s">
        <v>155</v>
      </c>
      <c r="C838" s="16" t="s">
        <v>156</v>
      </c>
      <c r="D838" s="17">
        <v>7</v>
      </c>
      <c r="E838" s="18">
        <f>TRUNC(단가대비표!O59,0)</f>
        <v>77000</v>
      </c>
      <c r="F838" s="18">
        <f t="shared" si="57"/>
        <v>539000</v>
      </c>
      <c r="G838" s="18">
        <f>TRUNC(단가대비표!P59,0)</f>
        <v>0</v>
      </c>
      <c r="H838" s="18">
        <f t="shared" si="58"/>
        <v>0</v>
      </c>
      <c r="I838" s="18">
        <f>TRUNC(단가대비표!V59,0)</f>
        <v>0</v>
      </c>
      <c r="J838" s="18">
        <f t="shared" si="59"/>
        <v>0</v>
      </c>
      <c r="K838" s="18">
        <f t="shared" si="60"/>
        <v>77000</v>
      </c>
      <c r="L838" s="18">
        <f t="shared" si="61"/>
        <v>539000</v>
      </c>
      <c r="M838" s="16" t="s">
        <v>157</v>
      </c>
      <c r="N838" s="2" t="s">
        <v>158</v>
      </c>
      <c r="O838" s="2" t="s">
        <v>51</v>
      </c>
      <c r="P838" s="2" t="s">
        <v>51</v>
      </c>
      <c r="Q838" s="2" t="s">
        <v>642</v>
      </c>
      <c r="R838" s="2" t="s">
        <v>63</v>
      </c>
      <c r="S838" s="2" t="s">
        <v>63</v>
      </c>
      <c r="T838" s="2" t="s">
        <v>62</v>
      </c>
      <c r="U838" s="3"/>
      <c r="V838" s="3"/>
      <c r="W838" s="3"/>
      <c r="X838" s="3"/>
      <c r="Y838" s="3"/>
      <c r="Z838" s="3"/>
      <c r="AA838" s="3"/>
      <c r="AB838" s="3"/>
      <c r="AC838" s="3"/>
      <c r="AD838" s="3"/>
      <c r="AE838" s="3"/>
      <c r="AF838" s="3"/>
      <c r="AG838" s="3"/>
      <c r="AH838" s="3"/>
      <c r="AI838" s="3"/>
      <c r="AJ838" s="3"/>
      <c r="AK838" s="3"/>
      <c r="AL838" s="3"/>
      <c r="AM838" s="3"/>
      <c r="AN838" s="3"/>
      <c r="AO838" s="3"/>
      <c r="AP838" s="3"/>
      <c r="AQ838" s="3"/>
      <c r="AR838" s="2" t="s">
        <v>51</v>
      </c>
      <c r="AS838" s="2" t="s">
        <v>51</v>
      </c>
      <c r="AT838" s="3"/>
      <c r="AU838" s="2" t="s">
        <v>644</v>
      </c>
      <c r="AV838" s="3">
        <v>191</v>
      </c>
    </row>
    <row r="839" spans="1:48" ht="30" customHeight="1">
      <c r="A839" s="16" t="s">
        <v>160</v>
      </c>
      <c r="B839" s="16" t="s">
        <v>161</v>
      </c>
      <c r="C839" s="16" t="s">
        <v>156</v>
      </c>
      <c r="D839" s="17">
        <v>7</v>
      </c>
      <c r="E839" s="18">
        <f>TRUNC(단가대비표!O60,0)</f>
        <v>20000</v>
      </c>
      <c r="F839" s="18">
        <f t="shared" si="57"/>
        <v>140000</v>
      </c>
      <c r="G839" s="18">
        <f>TRUNC(단가대비표!P60,0)</f>
        <v>0</v>
      </c>
      <c r="H839" s="18">
        <f t="shared" si="58"/>
        <v>0</v>
      </c>
      <c r="I839" s="18">
        <f>TRUNC(단가대비표!V60,0)</f>
        <v>0</v>
      </c>
      <c r="J839" s="18">
        <f t="shared" si="59"/>
        <v>0</v>
      </c>
      <c r="K839" s="18">
        <f t="shared" si="60"/>
        <v>20000</v>
      </c>
      <c r="L839" s="18">
        <f t="shared" si="61"/>
        <v>140000</v>
      </c>
      <c r="M839" s="16" t="s">
        <v>162</v>
      </c>
      <c r="N839" s="2" t="s">
        <v>163</v>
      </c>
      <c r="O839" s="2" t="s">
        <v>51</v>
      </c>
      <c r="P839" s="2" t="s">
        <v>51</v>
      </c>
      <c r="Q839" s="2" t="s">
        <v>642</v>
      </c>
      <c r="R839" s="2" t="s">
        <v>63</v>
      </c>
      <c r="S839" s="2" t="s">
        <v>63</v>
      </c>
      <c r="T839" s="2" t="s">
        <v>62</v>
      </c>
      <c r="U839" s="3"/>
      <c r="V839" s="3"/>
      <c r="W839" s="3"/>
      <c r="X839" s="3"/>
      <c r="Y839" s="3"/>
      <c r="Z839" s="3"/>
      <c r="AA839" s="3"/>
      <c r="AB839" s="3"/>
      <c r="AC839" s="3"/>
      <c r="AD839" s="3"/>
      <c r="AE839" s="3"/>
      <c r="AF839" s="3"/>
      <c r="AG839" s="3"/>
      <c r="AH839" s="3"/>
      <c r="AI839" s="3"/>
      <c r="AJ839" s="3"/>
      <c r="AK839" s="3"/>
      <c r="AL839" s="3"/>
      <c r="AM839" s="3"/>
      <c r="AN839" s="3"/>
      <c r="AO839" s="3"/>
      <c r="AP839" s="3"/>
      <c r="AQ839" s="3"/>
      <c r="AR839" s="2" t="s">
        <v>51</v>
      </c>
      <c r="AS839" s="2" t="s">
        <v>51</v>
      </c>
      <c r="AT839" s="3"/>
      <c r="AU839" s="2" t="s">
        <v>645</v>
      </c>
      <c r="AV839" s="3">
        <v>192</v>
      </c>
    </row>
    <row r="840" spans="1:48" ht="30" customHeight="1">
      <c r="A840" s="16" t="s">
        <v>165</v>
      </c>
      <c r="B840" s="16" t="s">
        <v>166</v>
      </c>
      <c r="C840" s="16" t="s">
        <v>150</v>
      </c>
      <c r="D840" s="17">
        <v>7</v>
      </c>
      <c r="E840" s="18">
        <f>TRUNC(단가대비표!O61,0)</f>
        <v>48000</v>
      </c>
      <c r="F840" s="18">
        <f t="shared" si="57"/>
        <v>336000</v>
      </c>
      <c r="G840" s="18">
        <f>TRUNC(단가대비표!P61,0)</f>
        <v>0</v>
      </c>
      <c r="H840" s="18">
        <f t="shared" si="58"/>
        <v>0</v>
      </c>
      <c r="I840" s="18">
        <f>TRUNC(단가대비표!V61,0)</f>
        <v>0</v>
      </c>
      <c r="J840" s="18">
        <f t="shared" si="59"/>
        <v>0</v>
      </c>
      <c r="K840" s="18">
        <f t="shared" si="60"/>
        <v>48000</v>
      </c>
      <c r="L840" s="18">
        <f t="shared" si="61"/>
        <v>336000</v>
      </c>
      <c r="M840" s="16" t="s">
        <v>167</v>
      </c>
      <c r="N840" s="2" t="s">
        <v>168</v>
      </c>
      <c r="O840" s="2" t="s">
        <v>51</v>
      </c>
      <c r="P840" s="2" t="s">
        <v>51</v>
      </c>
      <c r="Q840" s="2" t="s">
        <v>642</v>
      </c>
      <c r="R840" s="2" t="s">
        <v>63</v>
      </c>
      <c r="S840" s="2" t="s">
        <v>63</v>
      </c>
      <c r="T840" s="2" t="s">
        <v>62</v>
      </c>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2" t="s">
        <v>51</v>
      </c>
      <c r="AS840" s="2" t="s">
        <v>51</v>
      </c>
      <c r="AT840" s="3"/>
      <c r="AU840" s="2" t="s">
        <v>646</v>
      </c>
      <c r="AV840" s="3">
        <v>193</v>
      </c>
    </row>
    <row r="841" spans="1:48" ht="30" customHeight="1">
      <c r="A841" s="16" t="s">
        <v>170</v>
      </c>
      <c r="B841" s="16" t="s">
        <v>171</v>
      </c>
      <c r="C841" s="16" t="s">
        <v>150</v>
      </c>
      <c r="D841" s="17">
        <v>7</v>
      </c>
      <c r="E841" s="18">
        <f>TRUNC(단가대비표!O62,0)</f>
        <v>1800</v>
      </c>
      <c r="F841" s="18">
        <f t="shared" si="57"/>
        <v>12600</v>
      </c>
      <c r="G841" s="18">
        <f>TRUNC(단가대비표!P62,0)</f>
        <v>0</v>
      </c>
      <c r="H841" s="18">
        <f t="shared" si="58"/>
        <v>0</v>
      </c>
      <c r="I841" s="18">
        <f>TRUNC(단가대비표!V62,0)</f>
        <v>0</v>
      </c>
      <c r="J841" s="18">
        <f t="shared" si="59"/>
        <v>0</v>
      </c>
      <c r="K841" s="18">
        <f t="shared" si="60"/>
        <v>1800</v>
      </c>
      <c r="L841" s="18">
        <f t="shared" si="61"/>
        <v>12600</v>
      </c>
      <c r="M841" s="16" t="s">
        <v>172</v>
      </c>
      <c r="N841" s="2" t="s">
        <v>173</v>
      </c>
      <c r="O841" s="2" t="s">
        <v>51</v>
      </c>
      <c r="P841" s="2" t="s">
        <v>51</v>
      </c>
      <c r="Q841" s="2" t="s">
        <v>642</v>
      </c>
      <c r="R841" s="2" t="s">
        <v>63</v>
      </c>
      <c r="S841" s="2" t="s">
        <v>63</v>
      </c>
      <c r="T841" s="2" t="s">
        <v>62</v>
      </c>
      <c r="U841" s="3"/>
      <c r="V841" s="3"/>
      <c r="W841" s="3"/>
      <c r="X841" s="3"/>
      <c r="Y841" s="3"/>
      <c r="Z841" s="3"/>
      <c r="AA841" s="3"/>
      <c r="AB841" s="3"/>
      <c r="AC841" s="3"/>
      <c r="AD841" s="3"/>
      <c r="AE841" s="3"/>
      <c r="AF841" s="3"/>
      <c r="AG841" s="3"/>
      <c r="AH841" s="3"/>
      <c r="AI841" s="3"/>
      <c r="AJ841" s="3"/>
      <c r="AK841" s="3"/>
      <c r="AL841" s="3"/>
      <c r="AM841" s="3"/>
      <c r="AN841" s="3"/>
      <c r="AO841" s="3"/>
      <c r="AP841" s="3"/>
      <c r="AQ841" s="3"/>
      <c r="AR841" s="2" t="s">
        <v>51</v>
      </c>
      <c r="AS841" s="2" t="s">
        <v>51</v>
      </c>
      <c r="AT841" s="3"/>
      <c r="AU841" s="2" t="s">
        <v>647</v>
      </c>
      <c r="AV841" s="3">
        <v>194</v>
      </c>
    </row>
    <row r="842" spans="1:48" ht="30" customHeight="1">
      <c r="A842" s="16" t="s">
        <v>648</v>
      </c>
      <c r="B842" s="16" t="s">
        <v>649</v>
      </c>
      <c r="C842" s="16" t="s">
        <v>177</v>
      </c>
      <c r="D842" s="17">
        <v>3</v>
      </c>
      <c r="E842" s="18">
        <f>TRUNC(일위대가목록!E65,0)</f>
        <v>146803</v>
      </c>
      <c r="F842" s="18">
        <f t="shared" si="57"/>
        <v>440409</v>
      </c>
      <c r="G842" s="18">
        <f>TRUNC(일위대가목록!F65,0)</f>
        <v>156136</v>
      </c>
      <c r="H842" s="18">
        <f t="shared" si="58"/>
        <v>468408</v>
      </c>
      <c r="I842" s="18">
        <f>TRUNC(일위대가목록!G65,0)</f>
        <v>5361</v>
      </c>
      <c r="J842" s="18">
        <f t="shared" si="59"/>
        <v>16083</v>
      </c>
      <c r="K842" s="18">
        <f t="shared" si="60"/>
        <v>308300</v>
      </c>
      <c r="L842" s="18">
        <f t="shared" si="61"/>
        <v>924900</v>
      </c>
      <c r="M842" s="16" t="s">
        <v>650</v>
      </c>
      <c r="N842" s="2" t="s">
        <v>651</v>
      </c>
      <c r="O842" s="2" t="s">
        <v>51</v>
      </c>
      <c r="P842" s="2" t="s">
        <v>51</v>
      </c>
      <c r="Q842" s="2" t="s">
        <v>642</v>
      </c>
      <c r="R842" s="2" t="s">
        <v>62</v>
      </c>
      <c r="S842" s="2" t="s">
        <v>63</v>
      </c>
      <c r="T842" s="2" t="s">
        <v>63</v>
      </c>
      <c r="U842" s="3"/>
      <c r="V842" s="3"/>
      <c r="W842" s="3"/>
      <c r="X842" s="3"/>
      <c r="Y842" s="3"/>
      <c r="Z842" s="3"/>
      <c r="AA842" s="3"/>
      <c r="AB842" s="3"/>
      <c r="AC842" s="3"/>
      <c r="AD842" s="3"/>
      <c r="AE842" s="3"/>
      <c r="AF842" s="3"/>
      <c r="AG842" s="3"/>
      <c r="AH842" s="3"/>
      <c r="AI842" s="3"/>
      <c r="AJ842" s="3"/>
      <c r="AK842" s="3"/>
      <c r="AL842" s="3"/>
      <c r="AM842" s="3"/>
      <c r="AN842" s="3"/>
      <c r="AO842" s="3"/>
      <c r="AP842" s="3"/>
      <c r="AQ842" s="3"/>
      <c r="AR842" s="2" t="s">
        <v>51</v>
      </c>
      <c r="AS842" s="2" t="s">
        <v>51</v>
      </c>
      <c r="AT842" s="3"/>
      <c r="AU842" s="2" t="s">
        <v>652</v>
      </c>
      <c r="AV842" s="3">
        <v>195</v>
      </c>
    </row>
    <row r="843" spans="1:48" ht="30" customHeight="1">
      <c r="A843" s="16" t="s">
        <v>653</v>
      </c>
      <c r="B843" s="16" t="s">
        <v>654</v>
      </c>
      <c r="C843" s="16" t="s">
        <v>177</v>
      </c>
      <c r="D843" s="17">
        <v>2</v>
      </c>
      <c r="E843" s="18">
        <f>TRUNC(일위대가목록!E66,0)</f>
        <v>152421</v>
      </c>
      <c r="F843" s="18">
        <f t="shared" si="57"/>
        <v>304842</v>
      </c>
      <c r="G843" s="18">
        <f>TRUNC(일위대가목록!F66,0)</f>
        <v>162582</v>
      </c>
      <c r="H843" s="18">
        <f t="shared" si="58"/>
        <v>325164</v>
      </c>
      <c r="I843" s="18">
        <f>TRUNC(일위대가목록!G66,0)</f>
        <v>5562</v>
      </c>
      <c r="J843" s="18">
        <f t="shared" si="59"/>
        <v>11124</v>
      </c>
      <c r="K843" s="18">
        <f t="shared" si="60"/>
        <v>320565</v>
      </c>
      <c r="L843" s="18">
        <f t="shared" si="61"/>
        <v>641130</v>
      </c>
      <c r="M843" s="16" t="s">
        <v>655</v>
      </c>
      <c r="N843" s="2" t="s">
        <v>656</v>
      </c>
      <c r="O843" s="2" t="s">
        <v>51</v>
      </c>
      <c r="P843" s="2" t="s">
        <v>51</v>
      </c>
      <c r="Q843" s="2" t="s">
        <v>642</v>
      </c>
      <c r="R843" s="2" t="s">
        <v>62</v>
      </c>
      <c r="S843" s="2" t="s">
        <v>63</v>
      </c>
      <c r="T843" s="2" t="s">
        <v>63</v>
      </c>
      <c r="U843" s="3"/>
      <c r="V843" s="3"/>
      <c r="W843" s="3"/>
      <c r="X843" s="3"/>
      <c r="Y843" s="3"/>
      <c r="Z843" s="3"/>
      <c r="AA843" s="3"/>
      <c r="AB843" s="3"/>
      <c r="AC843" s="3"/>
      <c r="AD843" s="3"/>
      <c r="AE843" s="3"/>
      <c r="AF843" s="3"/>
      <c r="AG843" s="3"/>
      <c r="AH843" s="3"/>
      <c r="AI843" s="3"/>
      <c r="AJ843" s="3"/>
      <c r="AK843" s="3"/>
      <c r="AL843" s="3"/>
      <c r="AM843" s="3"/>
      <c r="AN843" s="3"/>
      <c r="AO843" s="3"/>
      <c r="AP843" s="3"/>
      <c r="AQ843" s="3"/>
      <c r="AR843" s="2" t="s">
        <v>51</v>
      </c>
      <c r="AS843" s="2" t="s">
        <v>51</v>
      </c>
      <c r="AT843" s="3"/>
      <c r="AU843" s="2" t="s">
        <v>657</v>
      </c>
      <c r="AV843" s="3">
        <v>196</v>
      </c>
    </row>
    <row r="844" spans="1:48" ht="30" customHeight="1">
      <c r="A844" s="16" t="s">
        <v>175</v>
      </c>
      <c r="B844" s="16" t="s">
        <v>176</v>
      </c>
      <c r="C844" s="16" t="s">
        <v>177</v>
      </c>
      <c r="D844" s="17">
        <v>1</v>
      </c>
      <c r="E844" s="18">
        <f>TRUNC(일위대가목록!E67,0)</f>
        <v>48156</v>
      </c>
      <c r="F844" s="18">
        <f t="shared" si="57"/>
        <v>48156</v>
      </c>
      <c r="G844" s="18">
        <f>TRUNC(일위대가목록!F67,0)</f>
        <v>55248</v>
      </c>
      <c r="H844" s="18">
        <f t="shared" si="58"/>
        <v>55248</v>
      </c>
      <c r="I844" s="18">
        <f>TRUNC(일위대가목록!G67,0)</f>
        <v>1722</v>
      </c>
      <c r="J844" s="18">
        <f t="shared" si="59"/>
        <v>1722</v>
      </c>
      <c r="K844" s="18">
        <f t="shared" si="60"/>
        <v>105126</v>
      </c>
      <c r="L844" s="18">
        <f t="shared" si="61"/>
        <v>105126</v>
      </c>
      <c r="M844" s="16" t="s">
        <v>658</v>
      </c>
      <c r="N844" s="2" t="s">
        <v>659</v>
      </c>
      <c r="O844" s="2" t="s">
        <v>51</v>
      </c>
      <c r="P844" s="2" t="s">
        <v>51</v>
      </c>
      <c r="Q844" s="2" t="s">
        <v>642</v>
      </c>
      <c r="R844" s="2" t="s">
        <v>62</v>
      </c>
      <c r="S844" s="2" t="s">
        <v>63</v>
      </c>
      <c r="T844" s="2" t="s">
        <v>63</v>
      </c>
      <c r="U844" s="3"/>
      <c r="V844" s="3"/>
      <c r="W844" s="3"/>
      <c r="X844" s="3"/>
      <c r="Y844" s="3"/>
      <c r="Z844" s="3"/>
      <c r="AA844" s="3"/>
      <c r="AB844" s="3"/>
      <c r="AC844" s="3"/>
      <c r="AD844" s="3"/>
      <c r="AE844" s="3"/>
      <c r="AF844" s="3"/>
      <c r="AG844" s="3"/>
      <c r="AH844" s="3"/>
      <c r="AI844" s="3"/>
      <c r="AJ844" s="3"/>
      <c r="AK844" s="3"/>
      <c r="AL844" s="3"/>
      <c r="AM844" s="3"/>
      <c r="AN844" s="3"/>
      <c r="AO844" s="3"/>
      <c r="AP844" s="3"/>
      <c r="AQ844" s="3"/>
      <c r="AR844" s="2" t="s">
        <v>51</v>
      </c>
      <c r="AS844" s="2" t="s">
        <v>51</v>
      </c>
      <c r="AT844" s="3"/>
      <c r="AU844" s="2" t="s">
        <v>660</v>
      </c>
      <c r="AV844" s="3">
        <v>197</v>
      </c>
    </row>
    <row r="845" spans="1:48" ht="30" customHeight="1">
      <c r="A845" s="16" t="s">
        <v>186</v>
      </c>
      <c r="B845" s="16" t="s">
        <v>187</v>
      </c>
      <c r="C845" s="16" t="s">
        <v>177</v>
      </c>
      <c r="D845" s="17">
        <v>7</v>
      </c>
      <c r="E845" s="18">
        <f>TRUNC(일위대가목록!E68,0)</f>
        <v>86537</v>
      </c>
      <c r="F845" s="18">
        <f t="shared" si="57"/>
        <v>605759</v>
      </c>
      <c r="G845" s="18">
        <f>TRUNC(일위대가목록!F68,0)</f>
        <v>96044</v>
      </c>
      <c r="H845" s="18">
        <f t="shared" si="58"/>
        <v>672308</v>
      </c>
      <c r="I845" s="18">
        <f>TRUNC(일위대가목록!G68,0)</f>
        <v>2957</v>
      </c>
      <c r="J845" s="18">
        <f t="shared" si="59"/>
        <v>20699</v>
      </c>
      <c r="K845" s="18">
        <f t="shared" si="60"/>
        <v>185538</v>
      </c>
      <c r="L845" s="18">
        <f t="shared" si="61"/>
        <v>1298766</v>
      </c>
      <c r="M845" s="16" t="s">
        <v>661</v>
      </c>
      <c r="N845" s="2" t="s">
        <v>662</v>
      </c>
      <c r="O845" s="2" t="s">
        <v>51</v>
      </c>
      <c r="P845" s="2" t="s">
        <v>51</v>
      </c>
      <c r="Q845" s="2" t="s">
        <v>642</v>
      </c>
      <c r="R845" s="2" t="s">
        <v>62</v>
      </c>
      <c r="S845" s="2" t="s">
        <v>63</v>
      </c>
      <c r="T845" s="2" t="s">
        <v>63</v>
      </c>
      <c r="U845" s="3"/>
      <c r="V845" s="3"/>
      <c r="W845" s="3"/>
      <c r="X845" s="3"/>
      <c r="Y845" s="3"/>
      <c r="Z845" s="3"/>
      <c r="AA845" s="3"/>
      <c r="AB845" s="3"/>
      <c r="AC845" s="3"/>
      <c r="AD845" s="3"/>
      <c r="AE845" s="3"/>
      <c r="AF845" s="3"/>
      <c r="AG845" s="3"/>
      <c r="AH845" s="3"/>
      <c r="AI845" s="3"/>
      <c r="AJ845" s="3"/>
      <c r="AK845" s="3"/>
      <c r="AL845" s="3"/>
      <c r="AM845" s="3"/>
      <c r="AN845" s="3"/>
      <c r="AO845" s="3"/>
      <c r="AP845" s="3"/>
      <c r="AQ845" s="3"/>
      <c r="AR845" s="2" t="s">
        <v>51</v>
      </c>
      <c r="AS845" s="2" t="s">
        <v>51</v>
      </c>
      <c r="AT845" s="3"/>
      <c r="AU845" s="2" t="s">
        <v>663</v>
      </c>
      <c r="AV845" s="3">
        <v>198</v>
      </c>
    </row>
    <row r="846" spans="1:48" ht="30" customHeight="1">
      <c r="A846" s="16" t="s">
        <v>191</v>
      </c>
      <c r="B846" s="16" t="s">
        <v>192</v>
      </c>
      <c r="C846" s="16" t="s">
        <v>193</v>
      </c>
      <c r="D846" s="17">
        <v>7</v>
      </c>
      <c r="E846" s="18">
        <f>TRUNC(일위대가목록!E19,0)</f>
        <v>0</v>
      </c>
      <c r="F846" s="18">
        <f t="shared" si="57"/>
        <v>0</v>
      </c>
      <c r="G846" s="18">
        <f>TRUNC(일위대가목록!F19,0)</f>
        <v>31989</v>
      </c>
      <c r="H846" s="18">
        <f t="shared" si="58"/>
        <v>223923</v>
      </c>
      <c r="I846" s="18">
        <f>TRUNC(일위대가목록!G19,0)</f>
        <v>639</v>
      </c>
      <c r="J846" s="18">
        <f t="shared" si="59"/>
        <v>4473</v>
      </c>
      <c r="K846" s="18">
        <f t="shared" si="60"/>
        <v>32628</v>
      </c>
      <c r="L846" s="18">
        <f t="shared" si="61"/>
        <v>228396</v>
      </c>
      <c r="M846" s="16" t="s">
        <v>194</v>
      </c>
      <c r="N846" s="2" t="s">
        <v>195</v>
      </c>
      <c r="O846" s="2" t="s">
        <v>51</v>
      </c>
      <c r="P846" s="2" t="s">
        <v>51</v>
      </c>
      <c r="Q846" s="2" t="s">
        <v>642</v>
      </c>
      <c r="R846" s="2" t="s">
        <v>62</v>
      </c>
      <c r="S846" s="2" t="s">
        <v>63</v>
      </c>
      <c r="T846" s="2" t="s">
        <v>63</v>
      </c>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2" t="s">
        <v>51</v>
      </c>
      <c r="AS846" s="2" t="s">
        <v>51</v>
      </c>
      <c r="AT846" s="3"/>
      <c r="AU846" s="2" t="s">
        <v>664</v>
      </c>
      <c r="AV846" s="3">
        <v>199</v>
      </c>
    </row>
    <row r="847" spans="1:48" ht="30" customHeight="1">
      <c r="A847" s="16" t="s">
        <v>197</v>
      </c>
      <c r="B847" s="16" t="s">
        <v>198</v>
      </c>
      <c r="C847" s="16" t="s">
        <v>100</v>
      </c>
      <c r="D847" s="17">
        <v>94</v>
      </c>
      <c r="E847" s="18">
        <f>TRUNC(일위대가목록!E20,0)</f>
        <v>1485</v>
      </c>
      <c r="F847" s="18">
        <f t="shared" si="57"/>
        <v>139590</v>
      </c>
      <c r="G847" s="18">
        <f>TRUNC(일위대가목록!F20,0)</f>
        <v>0</v>
      </c>
      <c r="H847" s="18">
        <f t="shared" si="58"/>
        <v>0</v>
      </c>
      <c r="I847" s="18">
        <f>TRUNC(일위대가목록!G20,0)</f>
        <v>0</v>
      </c>
      <c r="J847" s="18">
        <f t="shared" si="59"/>
        <v>0</v>
      </c>
      <c r="K847" s="18">
        <f t="shared" si="60"/>
        <v>1485</v>
      </c>
      <c r="L847" s="18">
        <f t="shared" si="61"/>
        <v>139590</v>
      </c>
      <c r="M847" s="16" t="s">
        <v>199</v>
      </c>
      <c r="N847" s="2" t="s">
        <v>200</v>
      </c>
      <c r="O847" s="2" t="s">
        <v>51</v>
      </c>
      <c r="P847" s="2" t="s">
        <v>51</v>
      </c>
      <c r="Q847" s="2" t="s">
        <v>642</v>
      </c>
      <c r="R847" s="2" t="s">
        <v>62</v>
      </c>
      <c r="S847" s="2" t="s">
        <v>63</v>
      </c>
      <c r="T847" s="2" t="s">
        <v>63</v>
      </c>
      <c r="U847" s="3"/>
      <c r="V847" s="3"/>
      <c r="W847" s="3"/>
      <c r="X847" s="3"/>
      <c r="Y847" s="3"/>
      <c r="Z847" s="3"/>
      <c r="AA847" s="3"/>
      <c r="AB847" s="3"/>
      <c r="AC847" s="3"/>
      <c r="AD847" s="3"/>
      <c r="AE847" s="3"/>
      <c r="AF847" s="3"/>
      <c r="AG847" s="3"/>
      <c r="AH847" s="3"/>
      <c r="AI847" s="3"/>
      <c r="AJ847" s="3"/>
      <c r="AK847" s="3"/>
      <c r="AL847" s="3"/>
      <c r="AM847" s="3"/>
      <c r="AN847" s="3"/>
      <c r="AO847" s="3"/>
      <c r="AP847" s="3"/>
      <c r="AQ847" s="3"/>
      <c r="AR847" s="2" t="s">
        <v>51</v>
      </c>
      <c r="AS847" s="2" t="s">
        <v>51</v>
      </c>
      <c r="AT847" s="3"/>
      <c r="AU847" s="2" t="s">
        <v>665</v>
      </c>
      <c r="AV847" s="3">
        <v>200</v>
      </c>
    </row>
    <row r="848" spans="1:48" ht="30" customHeight="1">
      <c r="A848" s="17"/>
      <c r="B848" s="17"/>
      <c r="C848" s="17"/>
      <c r="D848" s="17"/>
      <c r="E848" s="18"/>
      <c r="F848" s="18"/>
      <c r="G848" s="18"/>
      <c r="H848" s="18"/>
      <c r="I848" s="18"/>
      <c r="J848" s="18"/>
      <c r="K848" s="18"/>
      <c r="L848" s="18"/>
      <c r="M848" s="17"/>
      <c r="Q848" s="1" t="s">
        <v>642</v>
      </c>
    </row>
    <row r="849" spans="1:48" ht="30" customHeight="1">
      <c r="A849" s="17"/>
      <c r="B849" s="17"/>
      <c r="C849" s="17"/>
      <c r="D849" s="17"/>
      <c r="E849" s="18"/>
      <c r="F849" s="18"/>
      <c r="G849" s="18"/>
      <c r="H849" s="18"/>
      <c r="I849" s="18"/>
      <c r="J849" s="18"/>
      <c r="K849" s="18"/>
      <c r="L849" s="18"/>
      <c r="M849" s="17"/>
      <c r="Q849" s="1" t="s">
        <v>642</v>
      </c>
    </row>
    <row r="850" spans="1:48" ht="30" customHeight="1">
      <c r="A850" s="17"/>
      <c r="B850" s="17"/>
      <c r="C850" s="17"/>
      <c r="D850" s="17"/>
      <c r="E850" s="18"/>
      <c r="F850" s="18"/>
      <c r="G850" s="18"/>
      <c r="H850" s="18"/>
      <c r="I850" s="18"/>
      <c r="J850" s="18"/>
      <c r="K850" s="18"/>
      <c r="L850" s="18"/>
      <c r="M850" s="17"/>
      <c r="Q850" s="1" t="s">
        <v>642</v>
      </c>
    </row>
    <row r="851" spans="1:48" ht="30" customHeight="1">
      <c r="A851" s="17"/>
      <c r="B851" s="17"/>
      <c r="C851" s="17"/>
      <c r="D851" s="17"/>
      <c r="E851" s="18"/>
      <c r="F851" s="18"/>
      <c r="G851" s="18"/>
      <c r="H851" s="18"/>
      <c r="I851" s="18"/>
      <c r="J851" s="18"/>
      <c r="K851" s="18"/>
      <c r="L851" s="18"/>
      <c r="M851" s="17"/>
      <c r="Q851" s="1" t="s">
        <v>642</v>
      </c>
    </row>
    <row r="852" spans="1:48" ht="30" customHeight="1">
      <c r="A852" s="17"/>
      <c r="B852" s="17"/>
      <c r="C852" s="17"/>
      <c r="D852" s="17"/>
      <c r="E852" s="18"/>
      <c r="F852" s="18"/>
      <c r="G852" s="18"/>
      <c r="H852" s="18"/>
      <c r="I852" s="18"/>
      <c r="J852" s="18"/>
      <c r="K852" s="18"/>
      <c r="L852" s="18"/>
      <c r="M852" s="17"/>
      <c r="Q852" s="1" t="s">
        <v>642</v>
      </c>
    </row>
    <row r="853" spans="1:48" ht="30" customHeight="1">
      <c r="A853" s="17"/>
      <c r="B853" s="17"/>
      <c r="C853" s="17"/>
      <c r="D853" s="17"/>
      <c r="E853" s="18"/>
      <c r="F853" s="18"/>
      <c r="G853" s="18"/>
      <c r="H853" s="18"/>
      <c r="I853" s="18"/>
      <c r="J853" s="18"/>
      <c r="K853" s="18"/>
      <c r="L853" s="18"/>
      <c r="M853" s="17"/>
      <c r="Q853" s="1" t="s">
        <v>642</v>
      </c>
    </row>
    <row r="854" spans="1:48" ht="30" customHeight="1">
      <c r="A854" s="17"/>
      <c r="B854" s="17"/>
      <c r="C854" s="17"/>
      <c r="D854" s="17"/>
      <c r="E854" s="18"/>
      <c r="F854" s="18"/>
      <c r="G854" s="18"/>
      <c r="H854" s="18"/>
      <c r="I854" s="18"/>
      <c r="J854" s="18"/>
      <c r="K854" s="18"/>
      <c r="L854" s="18"/>
      <c r="M854" s="17"/>
      <c r="Q854" s="1" t="s">
        <v>642</v>
      </c>
    </row>
    <row r="855" spans="1:48" ht="30" customHeight="1">
      <c r="A855" s="17"/>
      <c r="B855" s="17"/>
      <c r="C855" s="17"/>
      <c r="D855" s="17"/>
      <c r="E855" s="18"/>
      <c r="F855" s="18"/>
      <c r="G855" s="18"/>
      <c r="H855" s="18"/>
      <c r="I855" s="18"/>
      <c r="J855" s="18"/>
      <c r="K855" s="18"/>
      <c r="L855" s="18"/>
      <c r="M855" s="17"/>
      <c r="Q855" s="1" t="s">
        <v>642</v>
      </c>
    </row>
    <row r="856" spans="1:48" ht="30" customHeight="1">
      <c r="A856" s="17"/>
      <c r="B856" s="17"/>
      <c r="C856" s="17"/>
      <c r="D856" s="17"/>
      <c r="E856" s="18"/>
      <c r="F856" s="18"/>
      <c r="G856" s="18"/>
      <c r="H856" s="18"/>
      <c r="I856" s="18"/>
      <c r="J856" s="18"/>
      <c r="K856" s="18"/>
      <c r="L856" s="18"/>
      <c r="M856" s="17"/>
      <c r="Q856" s="1" t="s">
        <v>642</v>
      </c>
    </row>
    <row r="857" spans="1:48" ht="30" customHeight="1">
      <c r="A857" s="17"/>
      <c r="B857" s="17"/>
      <c r="C857" s="17"/>
      <c r="D857" s="17"/>
      <c r="E857" s="18"/>
      <c r="F857" s="18"/>
      <c r="G857" s="18"/>
      <c r="H857" s="18"/>
      <c r="I857" s="18"/>
      <c r="J857" s="18"/>
      <c r="K857" s="18"/>
      <c r="L857" s="18"/>
      <c r="M857" s="17"/>
      <c r="Q857" s="1" t="s">
        <v>642</v>
      </c>
    </row>
    <row r="858" spans="1:48" ht="30" customHeight="1">
      <c r="A858" s="17"/>
      <c r="B858" s="17"/>
      <c r="C858" s="17"/>
      <c r="D858" s="17"/>
      <c r="E858" s="18"/>
      <c r="F858" s="18"/>
      <c r="G858" s="18"/>
      <c r="H858" s="18"/>
      <c r="I858" s="18"/>
      <c r="J858" s="18"/>
      <c r="K858" s="18"/>
      <c r="L858" s="18"/>
      <c r="M858" s="17"/>
      <c r="Q858" s="1" t="s">
        <v>642</v>
      </c>
    </row>
    <row r="859" spans="1:48" ht="30" customHeight="1">
      <c r="A859" s="17"/>
      <c r="B859" s="17"/>
      <c r="C859" s="17"/>
      <c r="D859" s="17"/>
      <c r="E859" s="18"/>
      <c r="F859" s="18"/>
      <c r="G859" s="18"/>
      <c r="H859" s="18"/>
      <c r="I859" s="18"/>
      <c r="J859" s="18"/>
      <c r="K859" s="18"/>
      <c r="L859" s="18"/>
      <c r="M859" s="17"/>
      <c r="Q859" s="1" t="s">
        <v>642</v>
      </c>
    </row>
    <row r="860" spans="1:48" ht="30" customHeight="1">
      <c r="A860" s="17"/>
      <c r="B860" s="17"/>
      <c r="C860" s="17"/>
      <c r="D860" s="17"/>
      <c r="E860" s="18"/>
      <c r="F860" s="18"/>
      <c r="G860" s="18"/>
      <c r="H860" s="18"/>
      <c r="I860" s="18"/>
      <c r="J860" s="18"/>
      <c r="K860" s="18"/>
      <c r="L860" s="18"/>
      <c r="M860" s="17"/>
      <c r="Q860" s="1" t="s">
        <v>642</v>
      </c>
    </row>
    <row r="861" spans="1:48" ht="30" customHeight="1">
      <c r="A861" s="16" t="s">
        <v>75</v>
      </c>
      <c r="B861" s="17"/>
      <c r="C861" s="17"/>
      <c r="D861" s="17"/>
      <c r="E861" s="18"/>
      <c r="F861" s="18">
        <f>SUMIF(Q837:Q860,"010706",F837:F860)</f>
        <v>2677656</v>
      </c>
      <c r="G861" s="18"/>
      <c r="H861" s="18">
        <f>SUMIF(Q837:Q860,"010706",H837:H860)</f>
        <v>1745051</v>
      </c>
      <c r="I861" s="18"/>
      <c r="J861" s="18">
        <f>SUMIF(Q837:Q860,"010706",J837:J860)</f>
        <v>54101</v>
      </c>
      <c r="K861" s="18"/>
      <c r="L861" s="18">
        <f>SUMIF(Q837:Q860,"010706",L837:L860)</f>
        <v>4476808</v>
      </c>
      <c r="M861" s="17"/>
      <c r="N861" t="s">
        <v>76</v>
      </c>
    </row>
    <row r="862" spans="1:48" ht="30" customHeight="1">
      <c r="A862" s="16" t="s">
        <v>666</v>
      </c>
      <c r="B862" s="16" t="s">
        <v>51</v>
      </c>
      <c r="C862" s="17"/>
      <c r="D862" s="17"/>
      <c r="E862" s="18"/>
      <c r="F862" s="18"/>
      <c r="G862" s="18"/>
      <c r="H862" s="18"/>
      <c r="I862" s="18"/>
      <c r="J862" s="18"/>
      <c r="K862" s="18"/>
      <c r="L862" s="18"/>
      <c r="M862" s="17"/>
      <c r="N862" s="3"/>
      <c r="O862" s="3"/>
      <c r="P862" s="3"/>
      <c r="Q862" s="2" t="s">
        <v>667</v>
      </c>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3"/>
      <c r="AS862" s="3"/>
      <c r="AT862" s="3"/>
      <c r="AU862" s="3"/>
      <c r="AV862" s="3"/>
    </row>
    <row r="863" spans="1:48" ht="30" customHeight="1">
      <c r="A863" s="16" t="s">
        <v>668</v>
      </c>
      <c r="B863" s="16" t="s">
        <v>669</v>
      </c>
      <c r="C863" s="16" t="s">
        <v>67</v>
      </c>
      <c r="D863" s="17">
        <v>19</v>
      </c>
      <c r="E863" s="18">
        <f>TRUNC(단가대비표!O44,0)</f>
        <v>39250</v>
      </c>
      <c r="F863" s="18">
        <f t="shared" ref="F863:F868" si="62">TRUNC(E863*D863, 0)</f>
        <v>745750</v>
      </c>
      <c r="G863" s="18">
        <f>TRUNC(단가대비표!P44,0)</f>
        <v>0</v>
      </c>
      <c r="H863" s="18">
        <f t="shared" ref="H863:H868" si="63">TRUNC(G863*D863, 0)</f>
        <v>0</v>
      </c>
      <c r="I863" s="18">
        <f>TRUNC(단가대비표!V44,0)</f>
        <v>0</v>
      </c>
      <c r="J863" s="18">
        <f t="shared" ref="J863:J868" si="64">TRUNC(I863*D863, 0)</f>
        <v>0</v>
      </c>
      <c r="K863" s="18">
        <f t="shared" ref="K863:L868" si="65">TRUNC(E863+G863+I863, 0)</f>
        <v>39250</v>
      </c>
      <c r="L863" s="18">
        <f t="shared" si="65"/>
        <v>745750</v>
      </c>
      <c r="M863" s="16" t="s">
        <v>670</v>
      </c>
      <c r="N863" s="2" t="s">
        <v>671</v>
      </c>
      <c r="O863" s="2" t="s">
        <v>51</v>
      </c>
      <c r="P863" s="2" t="s">
        <v>51</v>
      </c>
      <c r="Q863" s="2" t="s">
        <v>667</v>
      </c>
      <c r="R863" s="2" t="s">
        <v>63</v>
      </c>
      <c r="S863" s="2" t="s">
        <v>63</v>
      </c>
      <c r="T863" s="2" t="s">
        <v>62</v>
      </c>
      <c r="U863" s="3"/>
      <c r="V863" s="3"/>
      <c r="W863" s="3"/>
      <c r="X863" s="3"/>
      <c r="Y863" s="3"/>
      <c r="Z863" s="3"/>
      <c r="AA863" s="3"/>
      <c r="AB863" s="3"/>
      <c r="AC863" s="3"/>
      <c r="AD863" s="3"/>
      <c r="AE863" s="3"/>
      <c r="AF863" s="3"/>
      <c r="AG863" s="3"/>
      <c r="AH863" s="3"/>
      <c r="AI863" s="3"/>
      <c r="AJ863" s="3"/>
      <c r="AK863" s="3"/>
      <c r="AL863" s="3"/>
      <c r="AM863" s="3"/>
      <c r="AN863" s="3"/>
      <c r="AO863" s="3"/>
      <c r="AP863" s="3"/>
      <c r="AQ863" s="3"/>
      <c r="AR863" s="2" t="s">
        <v>51</v>
      </c>
      <c r="AS863" s="2" t="s">
        <v>51</v>
      </c>
      <c r="AT863" s="3"/>
      <c r="AU863" s="2" t="s">
        <v>672</v>
      </c>
      <c r="AV863" s="3">
        <v>202</v>
      </c>
    </row>
    <row r="864" spans="1:48" ht="30" customHeight="1">
      <c r="A864" s="16" t="s">
        <v>520</v>
      </c>
      <c r="B864" s="16" t="s">
        <v>521</v>
      </c>
      <c r="C864" s="16" t="s">
        <v>100</v>
      </c>
      <c r="D864" s="17">
        <v>79</v>
      </c>
      <c r="E864" s="18">
        <f>TRUNC(일위대가목록!E56,0)</f>
        <v>311</v>
      </c>
      <c r="F864" s="18">
        <f t="shared" si="62"/>
        <v>24569</v>
      </c>
      <c r="G864" s="18">
        <f>TRUNC(일위대가목록!F56,0)</f>
        <v>0</v>
      </c>
      <c r="H864" s="18">
        <f t="shared" si="63"/>
        <v>0</v>
      </c>
      <c r="I864" s="18">
        <f>TRUNC(일위대가목록!G56,0)</f>
        <v>0</v>
      </c>
      <c r="J864" s="18">
        <f t="shared" si="64"/>
        <v>0</v>
      </c>
      <c r="K864" s="18">
        <f t="shared" si="65"/>
        <v>311</v>
      </c>
      <c r="L864" s="18">
        <f t="shared" si="65"/>
        <v>24569</v>
      </c>
      <c r="M864" s="16" t="s">
        <v>522</v>
      </c>
      <c r="N864" s="2" t="s">
        <v>523</v>
      </c>
      <c r="O864" s="2" t="s">
        <v>51</v>
      </c>
      <c r="P864" s="2" t="s">
        <v>51</v>
      </c>
      <c r="Q864" s="2" t="s">
        <v>667</v>
      </c>
      <c r="R864" s="2" t="s">
        <v>62</v>
      </c>
      <c r="S864" s="2" t="s">
        <v>63</v>
      </c>
      <c r="T864" s="2" t="s">
        <v>63</v>
      </c>
      <c r="U864" s="3"/>
      <c r="V864" s="3"/>
      <c r="W864" s="3"/>
      <c r="X864" s="3"/>
      <c r="Y864" s="3"/>
      <c r="Z864" s="3"/>
      <c r="AA864" s="3"/>
      <c r="AB864" s="3"/>
      <c r="AC864" s="3"/>
      <c r="AD864" s="3"/>
      <c r="AE864" s="3"/>
      <c r="AF864" s="3"/>
      <c r="AG864" s="3"/>
      <c r="AH864" s="3"/>
      <c r="AI864" s="3"/>
      <c r="AJ864" s="3"/>
      <c r="AK864" s="3"/>
      <c r="AL864" s="3"/>
      <c r="AM864" s="3"/>
      <c r="AN864" s="3"/>
      <c r="AO864" s="3"/>
      <c r="AP864" s="3"/>
      <c r="AQ864" s="3"/>
      <c r="AR864" s="2" t="s">
        <v>51</v>
      </c>
      <c r="AS864" s="2" t="s">
        <v>51</v>
      </c>
      <c r="AT864" s="3"/>
      <c r="AU864" s="2" t="s">
        <v>673</v>
      </c>
      <c r="AV864" s="3">
        <v>203</v>
      </c>
    </row>
    <row r="865" spans="1:48" ht="30" customHeight="1">
      <c r="A865" s="16" t="s">
        <v>204</v>
      </c>
      <c r="B865" s="16" t="s">
        <v>205</v>
      </c>
      <c r="C865" s="16" t="s">
        <v>177</v>
      </c>
      <c r="D865" s="17">
        <v>2</v>
      </c>
      <c r="E865" s="18">
        <f>TRUNC(일위대가목록!E21,0)</f>
        <v>310000</v>
      </c>
      <c r="F865" s="18">
        <f t="shared" si="62"/>
        <v>620000</v>
      </c>
      <c r="G865" s="18">
        <f>TRUNC(일위대가목록!F21,0)</f>
        <v>0</v>
      </c>
      <c r="H865" s="18">
        <f t="shared" si="63"/>
        <v>0</v>
      </c>
      <c r="I865" s="18">
        <f>TRUNC(일위대가목록!G21,0)</f>
        <v>0</v>
      </c>
      <c r="J865" s="18">
        <f t="shared" si="64"/>
        <v>0</v>
      </c>
      <c r="K865" s="18">
        <f t="shared" si="65"/>
        <v>310000</v>
      </c>
      <c r="L865" s="18">
        <f t="shared" si="65"/>
        <v>620000</v>
      </c>
      <c r="M865" s="16" t="s">
        <v>206</v>
      </c>
      <c r="N865" s="2" t="s">
        <v>207</v>
      </c>
      <c r="O865" s="2" t="s">
        <v>51</v>
      </c>
      <c r="P865" s="2" t="s">
        <v>51</v>
      </c>
      <c r="Q865" s="2" t="s">
        <v>667</v>
      </c>
      <c r="R865" s="2" t="s">
        <v>62</v>
      </c>
      <c r="S865" s="2" t="s">
        <v>63</v>
      </c>
      <c r="T865" s="2" t="s">
        <v>63</v>
      </c>
      <c r="U865" s="3"/>
      <c r="V865" s="3"/>
      <c r="W865" s="3"/>
      <c r="X865" s="3"/>
      <c r="Y865" s="3"/>
      <c r="Z865" s="3"/>
      <c r="AA865" s="3"/>
      <c r="AB865" s="3"/>
      <c r="AC865" s="3"/>
      <c r="AD865" s="3"/>
      <c r="AE865" s="3"/>
      <c r="AF865" s="3"/>
      <c r="AG865" s="3"/>
      <c r="AH865" s="3"/>
      <c r="AI865" s="3"/>
      <c r="AJ865" s="3"/>
      <c r="AK865" s="3"/>
      <c r="AL865" s="3"/>
      <c r="AM865" s="3"/>
      <c r="AN865" s="3"/>
      <c r="AO865" s="3"/>
      <c r="AP865" s="3"/>
      <c r="AQ865" s="3"/>
      <c r="AR865" s="2" t="s">
        <v>51</v>
      </c>
      <c r="AS865" s="2" t="s">
        <v>51</v>
      </c>
      <c r="AT865" s="3"/>
      <c r="AU865" s="2" t="s">
        <v>674</v>
      </c>
      <c r="AV865" s="3">
        <v>204</v>
      </c>
    </row>
    <row r="866" spans="1:48" ht="30" customHeight="1">
      <c r="A866" s="16" t="s">
        <v>204</v>
      </c>
      <c r="B866" s="16" t="s">
        <v>675</v>
      </c>
      <c r="C866" s="16" t="s">
        <v>177</v>
      </c>
      <c r="D866" s="17">
        <v>5</v>
      </c>
      <c r="E866" s="18">
        <f>TRUNC(일위대가목록!E69,0)</f>
        <v>340000</v>
      </c>
      <c r="F866" s="18">
        <f t="shared" si="62"/>
        <v>1700000</v>
      </c>
      <c r="G866" s="18">
        <f>TRUNC(일위대가목록!F69,0)</f>
        <v>0</v>
      </c>
      <c r="H866" s="18">
        <f t="shared" si="63"/>
        <v>0</v>
      </c>
      <c r="I866" s="18">
        <f>TRUNC(일위대가목록!G69,0)</f>
        <v>0</v>
      </c>
      <c r="J866" s="18">
        <f t="shared" si="64"/>
        <v>0</v>
      </c>
      <c r="K866" s="18">
        <f t="shared" si="65"/>
        <v>340000</v>
      </c>
      <c r="L866" s="18">
        <f t="shared" si="65"/>
        <v>1700000</v>
      </c>
      <c r="M866" s="16" t="s">
        <v>676</v>
      </c>
      <c r="N866" s="2" t="s">
        <v>677</v>
      </c>
      <c r="O866" s="2" t="s">
        <v>51</v>
      </c>
      <c r="P866" s="2" t="s">
        <v>51</v>
      </c>
      <c r="Q866" s="2" t="s">
        <v>667</v>
      </c>
      <c r="R866" s="2" t="s">
        <v>62</v>
      </c>
      <c r="S866" s="2" t="s">
        <v>63</v>
      </c>
      <c r="T866" s="2" t="s">
        <v>63</v>
      </c>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2" t="s">
        <v>51</v>
      </c>
      <c r="AS866" s="2" t="s">
        <v>51</v>
      </c>
      <c r="AT866" s="3"/>
      <c r="AU866" s="2" t="s">
        <v>678</v>
      </c>
      <c r="AV866" s="3">
        <v>205</v>
      </c>
    </row>
    <row r="867" spans="1:48" ht="30" customHeight="1">
      <c r="A867" s="16" t="s">
        <v>679</v>
      </c>
      <c r="B867" s="16" t="s">
        <v>680</v>
      </c>
      <c r="C867" s="16" t="s">
        <v>67</v>
      </c>
      <c r="D867" s="17">
        <v>18</v>
      </c>
      <c r="E867" s="18">
        <f>TRUNC(일위대가목록!E70,0)</f>
        <v>0</v>
      </c>
      <c r="F867" s="18">
        <f t="shared" si="62"/>
        <v>0</v>
      </c>
      <c r="G867" s="18">
        <f>TRUNC(일위대가목록!F70,0)</f>
        <v>34363</v>
      </c>
      <c r="H867" s="18">
        <f t="shared" si="63"/>
        <v>618534</v>
      </c>
      <c r="I867" s="18">
        <f>TRUNC(일위대가목록!G70,0)</f>
        <v>0</v>
      </c>
      <c r="J867" s="18">
        <f t="shared" si="64"/>
        <v>0</v>
      </c>
      <c r="K867" s="18">
        <f t="shared" si="65"/>
        <v>34363</v>
      </c>
      <c r="L867" s="18">
        <f t="shared" si="65"/>
        <v>618534</v>
      </c>
      <c r="M867" s="16" t="s">
        <v>681</v>
      </c>
      <c r="N867" s="2" t="s">
        <v>682</v>
      </c>
      <c r="O867" s="2" t="s">
        <v>51</v>
      </c>
      <c r="P867" s="2" t="s">
        <v>51</v>
      </c>
      <c r="Q867" s="2" t="s">
        <v>667</v>
      </c>
      <c r="R867" s="2" t="s">
        <v>62</v>
      </c>
      <c r="S867" s="2" t="s">
        <v>63</v>
      </c>
      <c r="T867" s="2" t="s">
        <v>63</v>
      </c>
      <c r="U867" s="3"/>
      <c r="V867" s="3"/>
      <c r="W867" s="3"/>
      <c r="X867" s="3"/>
      <c r="Y867" s="3"/>
      <c r="Z867" s="3"/>
      <c r="AA867" s="3"/>
      <c r="AB867" s="3"/>
      <c r="AC867" s="3"/>
      <c r="AD867" s="3"/>
      <c r="AE867" s="3"/>
      <c r="AF867" s="3"/>
      <c r="AG867" s="3"/>
      <c r="AH867" s="3"/>
      <c r="AI867" s="3"/>
      <c r="AJ867" s="3"/>
      <c r="AK867" s="3"/>
      <c r="AL867" s="3"/>
      <c r="AM867" s="3"/>
      <c r="AN867" s="3"/>
      <c r="AO867" s="3"/>
      <c r="AP867" s="3"/>
      <c r="AQ867" s="3"/>
      <c r="AR867" s="2" t="s">
        <v>51</v>
      </c>
      <c r="AS867" s="2" t="s">
        <v>51</v>
      </c>
      <c r="AT867" s="3"/>
      <c r="AU867" s="2" t="s">
        <v>683</v>
      </c>
      <c r="AV867" s="3">
        <v>206</v>
      </c>
    </row>
    <row r="868" spans="1:48" ht="30" customHeight="1">
      <c r="A868" s="16" t="s">
        <v>209</v>
      </c>
      <c r="B868" s="16" t="s">
        <v>51</v>
      </c>
      <c r="C868" s="16" t="s">
        <v>67</v>
      </c>
      <c r="D868" s="17">
        <v>1</v>
      </c>
      <c r="E868" s="18">
        <f>TRUNC(일위대가목록!E22,0)</f>
        <v>133400</v>
      </c>
      <c r="F868" s="18">
        <f t="shared" si="62"/>
        <v>133400</v>
      </c>
      <c r="G868" s="18">
        <f>TRUNC(일위대가목록!F22,0)</f>
        <v>212972</v>
      </c>
      <c r="H868" s="18">
        <f t="shared" si="63"/>
        <v>212972</v>
      </c>
      <c r="I868" s="18">
        <f>TRUNC(일위대가목록!G22,0)</f>
        <v>0</v>
      </c>
      <c r="J868" s="18">
        <f t="shared" si="64"/>
        <v>0</v>
      </c>
      <c r="K868" s="18">
        <f t="shared" si="65"/>
        <v>346372</v>
      </c>
      <c r="L868" s="18">
        <f t="shared" si="65"/>
        <v>346372</v>
      </c>
      <c r="M868" s="16" t="s">
        <v>210</v>
      </c>
      <c r="N868" s="2" t="s">
        <v>211</v>
      </c>
      <c r="O868" s="2" t="s">
        <v>51</v>
      </c>
      <c r="P868" s="2" t="s">
        <v>51</v>
      </c>
      <c r="Q868" s="2" t="s">
        <v>667</v>
      </c>
      <c r="R868" s="2" t="s">
        <v>62</v>
      </c>
      <c r="S868" s="2" t="s">
        <v>63</v>
      </c>
      <c r="T868" s="2" t="s">
        <v>63</v>
      </c>
      <c r="U868" s="3"/>
      <c r="V868" s="3"/>
      <c r="W868" s="3"/>
      <c r="X868" s="3"/>
      <c r="Y868" s="3"/>
      <c r="Z868" s="3"/>
      <c r="AA868" s="3"/>
      <c r="AB868" s="3"/>
      <c r="AC868" s="3"/>
      <c r="AD868" s="3"/>
      <c r="AE868" s="3"/>
      <c r="AF868" s="3"/>
      <c r="AG868" s="3"/>
      <c r="AH868" s="3"/>
      <c r="AI868" s="3"/>
      <c r="AJ868" s="3"/>
      <c r="AK868" s="3"/>
      <c r="AL868" s="3"/>
      <c r="AM868" s="3"/>
      <c r="AN868" s="3"/>
      <c r="AO868" s="3"/>
      <c r="AP868" s="3"/>
      <c r="AQ868" s="3"/>
      <c r="AR868" s="2" t="s">
        <v>51</v>
      </c>
      <c r="AS868" s="2" t="s">
        <v>51</v>
      </c>
      <c r="AT868" s="3"/>
      <c r="AU868" s="2" t="s">
        <v>684</v>
      </c>
      <c r="AV868" s="3">
        <v>207</v>
      </c>
    </row>
    <row r="869" spans="1:48" ht="30" customHeight="1">
      <c r="A869" s="17"/>
      <c r="B869" s="17"/>
      <c r="C869" s="17"/>
      <c r="D869" s="17"/>
      <c r="E869" s="18"/>
      <c r="F869" s="18"/>
      <c r="G869" s="18"/>
      <c r="H869" s="18"/>
      <c r="I869" s="18"/>
      <c r="J869" s="18"/>
      <c r="K869" s="18"/>
      <c r="L869" s="18"/>
      <c r="M869" s="17"/>
      <c r="Q869" s="1" t="s">
        <v>667</v>
      </c>
    </row>
    <row r="870" spans="1:48" ht="30" customHeight="1">
      <c r="A870" s="17"/>
      <c r="B870" s="17"/>
      <c r="C870" s="17"/>
      <c r="D870" s="17"/>
      <c r="E870" s="18"/>
      <c r="F870" s="18"/>
      <c r="G870" s="18"/>
      <c r="H870" s="18"/>
      <c r="I870" s="18"/>
      <c r="J870" s="18"/>
      <c r="K870" s="18"/>
      <c r="L870" s="18"/>
      <c r="M870" s="17"/>
      <c r="Q870" s="1" t="s">
        <v>667</v>
      </c>
    </row>
    <row r="871" spans="1:48" ht="30" customHeight="1">
      <c r="A871" s="17"/>
      <c r="B871" s="17"/>
      <c r="C871" s="17"/>
      <c r="D871" s="17"/>
      <c r="E871" s="18"/>
      <c r="F871" s="18"/>
      <c r="G871" s="18"/>
      <c r="H871" s="18"/>
      <c r="I871" s="18"/>
      <c r="J871" s="18"/>
      <c r="K871" s="18"/>
      <c r="L871" s="18"/>
      <c r="M871" s="17"/>
      <c r="Q871" s="1" t="s">
        <v>667</v>
      </c>
    </row>
    <row r="872" spans="1:48" ht="30" customHeight="1">
      <c r="A872" s="17"/>
      <c r="B872" s="17"/>
      <c r="C872" s="17"/>
      <c r="D872" s="17"/>
      <c r="E872" s="18"/>
      <c r="F872" s="18"/>
      <c r="G872" s="18"/>
      <c r="H872" s="18"/>
      <c r="I872" s="18"/>
      <c r="J872" s="18"/>
      <c r="K872" s="18"/>
      <c r="L872" s="18"/>
      <c r="M872" s="17"/>
      <c r="Q872" s="1" t="s">
        <v>667</v>
      </c>
    </row>
    <row r="873" spans="1:48" ht="30" customHeight="1">
      <c r="A873" s="17"/>
      <c r="B873" s="17"/>
      <c r="C873" s="17"/>
      <c r="D873" s="17"/>
      <c r="E873" s="18"/>
      <c r="F873" s="18"/>
      <c r="G873" s="18"/>
      <c r="H873" s="18"/>
      <c r="I873" s="18"/>
      <c r="J873" s="18"/>
      <c r="K873" s="18"/>
      <c r="L873" s="18"/>
      <c r="M873" s="17"/>
      <c r="Q873" s="1" t="s">
        <v>667</v>
      </c>
    </row>
    <row r="874" spans="1:48" ht="30" customHeight="1">
      <c r="A874" s="17"/>
      <c r="B874" s="17"/>
      <c r="C874" s="17"/>
      <c r="D874" s="17"/>
      <c r="E874" s="18"/>
      <c r="F874" s="18"/>
      <c r="G874" s="18"/>
      <c r="H874" s="18"/>
      <c r="I874" s="18"/>
      <c r="J874" s="18"/>
      <c r="K874" s="18"/>
      <c r="L874" s="18"/>
      <c r="M874" s="17"/>
      <c r="Q874" s="1" t="s">
        <v>667</v>
      </c>
    </row>
    <row r="875" spans="1:48" ht="30" customHeight="1">
      <c r="A875" s="17"/>
      <c r="B875" s="17"/>
      <c r="C875" s="17"/>
      <c r="D875" s="17"/>
      <c r="E875" s="18"/>
      <c r="F875" s="18"/>
      <c r="G875" s="18"/>
      <c r="H875" s="18"/>
      <c r="I875" s="18"/>
      <c r="J875" s="18"/>
      <c r="K875" s="18"/>
      <c r="L875" s="18"/>
      <c r="M875" s="17"/>
      <c r="Q875" s="1" t="s">
        <v>667</v>
      </c>
    </row>
    <row r="876" spans="1:48" ht="30" customHeight="1">
      <c r="A876" s="17"/>
      <c r="B876" s="17"/>
      <c r="C876" s="17"/>
      <c r="D876" s="17"/>
      <c r="E876" s="18"/>
      <c r="F876" s="18"/>
      <c r="G876" s="18"/>
      <c r="H876" s="18"/>
      <c r="I876" s="18"/>
      <c r="J876" s="18"/>
      <c r="K876" s="18"/>
      <c r="L876" s="18"/>
      <c r="M876" s="17"/>
      <c r="Q876" s="1" t="s">
        <v>667</v>
      </c>
    </row>
    <row r="877" spans="1:48" ht="30" customHeight="1">
      <c r="A877" s="17"/>
      <c r="B877" s="17"/>
      <c r="C877" s="17"/>
      <c r="D877" s="17"/>
      <c r="E877" s="18"/>
      <c r="F877" s="18"/>
      <c r="G877" s="18"/>
      <c r="H877" s="18"/>
      <c r="I877" s="18"/>
      <c r="J877" s="18"/>
      <c r="K877" s="18"/>
      <c r="L877" s="18"/>
      <c r="M877" s="17"/>
      <c r="Q877" s="1" t="s">
        <v>667</v>
      </c>
    </row>
    <row r="878" spans="1:48" ht="30" customHeight="1">
      <c r="A878" s="17"/>
      <c r="B878" s="17"/>
      <c r="C878" s="17"/>
      <c r="D878" s="17"/>
      <c r="E878" s="18"/>
      <c r="F878" s="18"/>
      <c r="G878" s="18"/>
      <c r="H878" s="18"/>
      <c r="I878" s="18"/>
      <c r="J878" s="18"/>
      <c r="K878" s="18"/>
      <c r="L878" s="18"/>
      <c r="M878" s="17"/>
      <c r="Q878" s="1" t="s">
        <v>667</v>
      </c>
    </row>
    <row r="879" spans="1:48" ht="30" customHeight="1">
      <c r="A879" s="17"/>
      <c r="B879" s="17"/>
      <c r="C879" s="17"/>
      <c r="D879" s="17"/>
      <c r="E879" s="18"/>
      <c r="F879" s="18"/>
      <c r="G879" s="18"/>
      <c r="H879" s="18"/>
      <c r="I879" s="18"/>
      <c r="J879" s="18"/>
      <c r="K879" s="18"/>
      <c r="L879" s="18"/>
      <c r="M879" s="17"/>
      <c r="Q879" s="1" t="s">
        <v>667</v>
      </c>
    </row>
    <row r="880" spans="1:48" ht="30" customHeight="1">
      <c r="A880" s="17"/>
      <c r="B880" s="17"/>
      <c r="C880" s="17"/>
      <c r="D880" s="17"/>
      <c r="E880" s="18"/>
      <c r="F880" s="18"/>
      <c r="G880" s="18"/>
      <c r="H880" s="18"/>
      <c r="I880" s="18"/>
      <c r="J880" s="18"/>
      <c r="K880" s="18"/>
      <c r="L880" s="18"/>
      <c r="M880" s="17"/>
      <c r="Q880" s="1" t="s">
        <v>667</v>
      </c>
    </row>
    <row r="881" spans="1:48" ht="30" customHeight="1">
      <c r="A881" s="17"/>
      <c r="B881" s="17"/>
      <c r="C881" s="17"/>
      <c r="D881" s="17"/>
      <c r="E881" s="18"/>
      <c r="F881" s="18"/>
      <c r="G881" s="18"/>
      <c r="H881" s="18"/>
      <c r="I881" s="18"/>
      <c r="J881" s="18"/>
      <c r="K881" s="18"/>
      <c r="L881" s="18"/>
      <c r="M881" s="17"/>
      <c r="Q881" s="1" t="s">
        <v>667</v>
      </c>
    </row>
    <row r="882" spans="1:48" ht="30" customHeight="1">
      <c r="A882" s="17"/>
      <c r="B882" s="17"/>
      <c r="C882" s="17"/>
      <c r="D882" s="17"/>
      <c r="E882" s="18"/>
      <c r="F882" s="18"/>
      <c r="G882" s="18"/>
      <c r="H882" s="18"/>
      <c r="I882" s="18"/>
      <c r="J882" s="18"/>
      <c r="K882" s="18"/>
      <c r="L882" s="18"/>
      <c r="M882" s="17"/>
      <c r="Q882" s="1" t="s">
        <v>667</v>
      </c>
    </row>
    <row r="883" spans="1:48" ht="30" customHeight="1">
      <c r="A883" s="17"/>
      <c r="B883" s="17"/>
      <c r="C883" s="17"/>
      <c r="D883" s="17"/>
      <c r="E883" s="18"/>
      <c r="F883" s="18"/>
      <c r="G883" s="18"/>
      <c r="H883" s="18"/>
      <c r="I883" s="18"/>
      <c r="J883" s="18"/>
      <c r="K883" s="18"/>
      <c r="L883" s="18"/>
      <c r="M883" s="17"/>
      <c r="Q883" s="1" t="s">
        <v>667</v>
      </c>
    </row>
    <row r="884" spans="1:48" ht="30" customHeight="1">
      <c r="A884" s="17"/>
      <c r="B884" s="17"/>
      <c r="C884" s="17"/>
      <c r="D884" s="17"/>
      <c r="E884" s="18"/>
      <c r="F884" s="18"/>
      <c r="G884" s="18"/>
      <c r="H884" s="18"/>
      <c r="I884" s="18"/>
      <c r="J884" s="18"/>
      <c r="K884" s="18"/>
      <c r="L884" s="18"/>
      <c r="M884" s="17"/>
      <c r="Q884" s="1" t="s">
        <v>667</v>
      </c>
    </row>
    <row r="885" spans="1:48" ht="30" customHeight="1">
      <c r="A885" s="17"/>
      <c r="B885" s="17"/>
      <c r="C885" s="17"/>
      <c r="D885" s="17"/>
      <c r="E885" s="18"/>
      <c r="F885" s="18"/>
      <c r="G885" s="18"/>
      <c r="H885" s="18"/>
      <c r="I885" s="18"/>
      <c r="J885" s="18"/>
      <c r="K885" s="18"/>
      <c r="L885" s="18"/>
      <c r="M885" s="17"/>
      <c r="Q885" s="1" t="s">
        <v>667</v>
      </c>
    </row>
    <row r="886" spans="1:48" ht="30" customHeight="1">
      <c r="A886" s="17"/>
      <c r="B886" s="17"/>
      <c r="C886" s="17"/>
      <c r="D886" s="17"/>
      <c r="E886" s="18"/>
      <c r="F886" s="18"/>
      <c r="G886" s="18"/>
      <c r="H886" s="18"/>
      <c r="I886" s="18"/>
      <c r="J886" s="18"/>
      <c r="K886" s="18"/>
      <c r="L886" s="18"/>
      <c r="M886" s="17"/>
      <c r="Q886" s="1" t="s">
        <v>667</v>
      </c>
    </row>
    <row r="887" spans="1:48" ht="30" customHeight="1">
      <c r="A887" s="16" t="s">
        <v>75</v>
      </c>
      <c r="B887" s="17"/>
      <c r="C887" s="17"/>
      <c r="D887" s="17"/>
      <c r="E887" s="18"/>
      <c r="F887" s="18">
        <f>SUMIF(Q863:Q886,"010707",F863:F886)</f>
        <v>3223719</v>
      </c>
      <c r="G887" s="18"/>
      <c r="H887" s="18">
        <f>SUMIF(Q863:Q886,"010707",H863:H886)</f>
        <v>831506</v>
      </c>
      <c r="I887" s="18"/>
      <c r="J887" s="18">
        <f>SUMIF(Q863:Q886,"010707",J863:J886)</f>
        <v>0</v>
      </c>
      <c r="K887" s="18"/>
      <c r="L887" s="18">
        <f>SUMIF(Q863:Q886,"010707",L863:L886)</f>
        <v>4055225</v>
      </c>
      <c r="M887" s="17"/>
      <c r="N887" t="s">
        <v>76</v>
      </c>
    </row>
    <row r="888" spans="1:48" ht="30" customHeight="1">
      <c r="A888" s="16" t="s">
        <v>685</v>
      </c>
      <c r="B888" s="16" t="s">
        <v>51</v>
      </c>
      <c r="C888" s="17"/>
      <c r="D888" s="17"/>
      <c r="E888" s="18"/>
      <c r="F888" s="18"/>
      <c r="G888" s="18"/>
      <c r="H888" s="18"/>
      <c r="I888" s="18"/>
      <c r="J888" s="18"/>
      <c r="K888" s="18"/>
      <c r="L888" s="18"/>
      <c r="M888" s="17"/>
      <c r="N888" s="3"/>
      <c r="O888" s="3"/>
      <c r="P888" s="3"/>
      <c r="Q888" s="2" t="s">
        <v>686</v>
      </c>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c r="AR888" s="3"/>
      <c r="AS888" s="3"/>
      <c r="AT888" s="3"/>
      <c r="AU888" s="3"/>
      <c r="AV888" s="3"/>
    </row>
    <row r="889" spans="1:48" ht="30" customHeight="1">
      <c r="A889" s="16" t="s">
        <v>215</v>
      </c>
      <c r="B889" s="16" t="s">
        <v>216</v>
      </c>
      <c r="C889" s="16" t="s">
        <v>67</v>
      </c>
      <c r="D889" s="17">
        <v>8</v>
      </c>
      <c r="E889" s="18">
        <f>TRUNC(일위대가목록!E23,0)</f>
        <v>1591</v>
      </c>
      <c r="F889" s="18">
        <f>TRUNC(E889*D889, 0)</f>
        <v>12728</v>
      </c>
      <c r="G889" s="18">
        <f>TRUNC(일위대가목록!F23,0)</f>
        <v>8224</v>
      </c>
      <c r="H889" s="18">
        <f>TRUNC(G889*D889, 0)</f>
        <v>65792</v>
      </c>
      <c r="I889" s="18">
        <f>TRUNC(일위대가목록!G23,0)</f>
        <v>0</v>
      </c>
      <c r="J889" s="18">
        <f>TRUNC(I889*D889, 0)</f>
        <v>0</v>
      </c>
      <c r="K889" s="18">
        <f t="shared" ref="K889:L893" si="66">TRUNC(E889+G889+I889, 0)</f>
        <v>9815</v>
      </c>
      <c r="L889" s="18">
        <f t="shared" si="66"/>
        <v>78520</v>
      </c>
      <c r="M889" s="16" t="s">
        <v>217</v>
      </c>
      <c r="N889" s="2" t="s">
        <v>218</v>
      </c>
      <c r="O889" s="2" t="s">
        <v>51</v>
      </c>
      <c r="P889" s="2" t="s">
        <v>51</v>
      </c>
      <c r="Q889" s="2" t="s">
        <v>686</v>
      </c>
      <c r="R889" s="2" t="s">
        <v>62</v>
      </c>
      <c r="S889" s="2" t="s">
        <v>63</v>
      </c>
      <c r="T889" s="2" t="s">
        <v>63</v>
      </c>
      <c r="U889" s="3"/>
      <c r="V889" s="3"/>
      <c r="W889" s="3"/>
      <c r="X889" s="3"/>
      <c r="Y889" s="3"/>
      <c r="Z889" s="3"/>
      <c r="AA889" s="3"/>
      <c r="AB889" s="3"/>
      <c r="AC889" s="3"/>
      <c r="AD889" s="3"/>
      <c r="AE889" s="3"/>
      <c r="AF889" s="3"/>
      <c r="AG889" s="3"/>
      <c r="AH889" s="3"/>
      <c r="AI889" s="3"/>
      <c r="AJ889" s="3"/>
      <c r="AK889" s="3"/>
      <c r="AL889" s="3"/>
      <c r="AM889" s="3"/>
      <c r="AN889" s="3"/>
      <c r="AO889" s="3"/>
      <c r="AP889" s="3"/>
      <c r="AQ889" s="3"/>
      <c r="AR889" s="2" t="s">
        <v>51</v>
      </c>
      <c r="AS889" s="2" t="s">
        <v>51</v>
      </c>
      <c r="AT889" s="3"/>
      <c r="AU889" s="2" t="s">
        <v>687</v>
      </c>
      <c r="AV889" s="3">
        <v>209</v>
      </c>
    </row>
    <row r="890" spans="1:48" ht="30" customHeight="1">
      <c r="A890" s="16" t="s">
        <v>220</v>
      </c>
      <c r="B890" s="16" t="s">
        <v>221</v>
      </c>
      <c r="C890" s="16" t="s">
        <v>67</v>
      </c>
      <c r="D890" s="17">
        <v>161</v>
      </c>
      <c r="E890" s="18">
        <f>TRUNC(일위대가목록!E24,0)</f>
        <v>1329</v>
      </c>
      <c r="F890" s="18">
        <f>TRUNC(E890*D890, 0)</f>
        <v>213969</v>
      </c>
      <c r="G890" s="18">
        <f>TRUNC(일위대가목록!F24,0)</f>
        <v>9802</v>
      </c>
      <c r="H890" s="18">
        <f>TRUNC(G890*D890, 0)</f>
        <v>1578122</v>
      </c>
      <c r="I890" s="18">
        <f>TRUNC(일위대가목록!G24,0)</f>
        <v>0</v>
      </c>
      <c r="J890" s="18">
        <f>TRUNC(I890*D890, 0)</f>
        <v>0</v>
      </c>
      <c r="K890" s="18">
        <f t="shared" si="66"/>
        <v>11131</v>
      </c>
      <c r="L890" s="18">
        <f t="shared" si="66"/>
        <v>1792091</v>
      </c>
      <c r="M890" s="16" t="s">
        <v>222</v>
      </c>
      <c r="N890" s="2" t="s">
        <v>223</v>
      </c>
      <c r="O890" s="2" t="s">
        <v>51</v>
      </c>
      <c r="P890" s="2" t="s">
        <v>51</v>
      </c>
      <c r="Q890" s="2" t="s">
        <v>686</v>
      </c>
      <c r="R890" s="2" t="s">
        <v>62</v>
      </c>
      <c r="S890" s="2" t="s">
        <v>63</v>
      </c>
      <c r="T890" s="2" t="s">
        <v>63</v>
      </c>
      <c r="U890" s="3"/>
      <c r="V890" s="3"/>
      <c r="W890" s="3"/>
      <c r="X890" s="3"/>
      <c r="Y890" s="3"/>
      <c r="Z890" s="3"/>
      <c r="AA890" s="3"/>
      <c r="AB890" s="3"/>
      <c r="AC890" s="3"/>
      <c r="AD890" s="3"/>
      <c r="AE890" s="3"/>
      <c r="AF890" s="3"/>
      <c r="AG890" s="3"/>
      <c r="AH890" s="3"/>
      <c r="AI890" s="3"/>
      <c r="AJ890" s="3"/>
      <c r="AK890" s="3"/>
      <c r="AL890" s="3"/>
      <c r="AM890" s="3"/>
      <c r="AN890" s="3"/>
      <c r="AO890" s="3"/>
      <c r="AP890" s="3"/>
      <c r="AQ890" s="3"/>
      <c r="AR890" s="2" t="s">
        <v>51</v>
      </c>
      <c r="AS890" s="2" t="s">
        <v>51</v>
      </c>
      <c r="AT890" s="3"/>
      <c r="AU890" s="2" t="s">
        <v>688</v>
      </c>
      <c r="AV890" s="3">
        <v>210</v>
      </c>
    </row>
    <row r="891" spans="1:48" ht="30" customHeight="1">
      <c r="A891" s="16" t="s">
        <v>220</v>
      </c>
      <c r="B891" s="16" t="s">
        <v>225</v>
      </c>
      <c r="C891" s="16" t="s">
        <v>67</v>
      </c>
      <c r="D891" s="17">
        <v>340</v>
      </c>
      <c r="E891" s="18">
        <f>TRUNC(일위대가목록!E25,0)</f>
        <v>1682</v>
      </c>
      <c r="F891" s="18">
        <f>TRUNC(E891*D891, 0)</f>
        <v>571880</v>
      </c>
      <c r="G891" s="18">
        <f>TRUNC(일위대가목록!F25,0)</f>
        <v>17926</v>
      </c>
      <c r="H891" s="18">
        <f>TRUNC(G891*D891, 0)</f>
        <v>6094840</v>
      </c>
      <c r="I891" s="18">
        <f>TRUNC(일위대가목록!G25,0)</f>
        <v>0</v>
      </c>
      <c r="J891" s="18">
        <f>TRUNC(I891*D891, 0)</f>
        <v>0</v>
      </c>
      <c r="K891" s="18">
        <f t="shared" si="66"/>
        <v>19608</v>
      </c>
      <c r="L891" s="18">
        <f t="shared" si="66"/>
        <v>6666720</v>
      </c>
      <c r="M891" s="16" t="s">
        <v>226</v>
      </c>
      <c r="N891" s="2" t="s">
        <v>227</v>
      </c>
      <c r="O891" s="2" t="s">
        <v>51</v>
      </c>
      <c r="P891" s="2" t="s">
        <v>51</v>
      </c>
      <c r="Q891" s="2" t="s">
        <v>686</v>
      </c>
      <c r="R891" s="2" t="s">
        <v>62</v>
      </c>
      <c r="S891" s="2" t="s">
        <v>63</v>
      </c>
      <c r="T891" s="2" t="s">
        <v>63</v>
      </c>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2" t="s">
        <v>51</v>
      </c>
      <c r="AS891" s="2" t="s">
        <v>51</v>
      </c>
      <c r="AT891" s="3"/>
      <c r="AU891" s="2" t="s">
        <v>689</v>
      </c>
      <c r="AV891" s="3">
        <v>211</v>
      </c>
    </row>
    <row r="892" spans="1:48" ht="30" customHeight="1">
      <c r="A892" s="16" t="s">
        <v>220</v>
      </c>
      <c r="B892" s="16" t="s">
        <v>229</v>
      </c>
      <c r="C892" s="16" t="s">
        <v>67</v>
      </c>
      <c r="D892" s="17">
        <v>307</v>
      </c>
      <c r="E892" s="18">
        <f>TRUNC(일위대가목록!E26,0)</f>
        <v>1682</v>
      </c>
      <c r="F892" s="18">
        <f>TRUNC(E892*D892, 0)</f>
        <v>516374</v>
      </c>
      <c r="G892" s="18">
        <f>TRUNC(일위대가목록!F26,0)</f>
        <v>21511</v>
      </c>
      <c r="H892" s="18">
        <f>TRUNC(G892*D892, 0)</f>
        <v>6603877</v>
      </c>
      <c r="I892" s="18">
        <f>TRUNC(일위대가목록!G26,0)</f>
        <v>0</v>
      </c>
      <c r="J892" s="18">
        <f>TRUNC(I892*D892, 0)</f>
        <v>0</v>
      </c>
      <c r="K892" s="18">
        <f t="shared" si="66"/>
        <v>23193</v>
      </c>
      <c r="L892" s="18">
        <f t="shared" si="66"/>
        <v>7120251</v>
      </c>
      <c r="M892" s="16" t="s">
        <v>230</v>
      </c>
      <c r="N892" s="2" t="s">
        <v>231</v>
      </c>
      <c r="O892" s="2" t="s">
        <v>51</v>
      </c>
      <c r="P892" s="2" t="s">
        <v>51</v>
      </c>
      <c r="Q892" s="2" t="s">
        <v>686</v>
      </c>
      <c r="R892" s="2" t="s">
        <v>62</v>
      </c>
      <c r="S892" s="2" t="s">
        <v>63</v>
      </c>
      <c r="T892" s="2" t="s">
        <v>63</v>
      </c>
      <c r="U892" s="3"/>
      <c r="V892" s="3"/>
      <c r="W892" s="3"/>
      <c r="X892" s="3"/>
      <c r="Y892" s="3"/>
      <c r="Z892" s="3"/>
      <c r="AA892" s="3"/>
      <c r="AB892" s="3"/>
      <c r="AC892" s="3"/>
      <c r="AD892" s="3"/>
      <c r="AE892" s="3"/>
      <c r="AF892" s="3"/>
      <c r="AG892" s="3"/>
      <c r="AH892" s="3"/>
      <c r="AI892" s="3"/>
      <c r="AJ892" s="3"/>
      <c r="AK892" s="3"/>
      <c r="AL892" s="3"/>
      <c r="AM892" s="3"/>
      <c r="AN892" s="3"/>
      <c r="AO892" s="3"/>
      <c r="AP892" s="3"/>
      <c r="AQ892" s="3"/>
      <c r="AR892" s="2" t="s">
        <v>51</v>
      </c>
      <c r="AS892" s="2" t="s">
        <v>51</v>
      </c>
      <c r="AT892" s="3"/>
      <c r="AU892" s="2" t="s">
        <v>690</v>
      </c>
      <c r="AV892" s="3">
        <v>212</v>
      </c>
    </row>
    <row r="893" spans="1:48" ht="30" customHeight="1">
      <c r="A893" s="16" t="s">
        <v>233</v>
      </c>
      <c r="B893" s="16" t="s">
        <v>234</v>
      </c>
      <c r="C893" s="16" t="s">
        <v>67</v>
      </c>
      <c r="D893" s="17">
        <v>12</v>
      </c>
      <c r="E893" s="18">
        <f>TRUNC(일위대가목록!E27,0)</f>
        <v>591</v>
      </c>
      <c r="F893" s="18">
        <f>TRUNC(E893*D893, 0)</f>
        <v>7092</v>
      </c>
      <c r="G893" s="18">
        <f>TRUNC(일위대가목록!F27,0)</f>
        <v>8062</v>
      </c>
      <c r="H893" s="18">
        <f>TRUNC(G893*D893, 0)</f>
        <v>96744</v>
      </c>
      <c r="I893" s="18">
        <f>TRUNC(일위대가목록!G27,0)</f>
        <v>0</v>
      </c>
      <c r="J893" s="18">
        <f>TRUNC(I893*D893, 0)</f>
        <v>0</v>
      </c>
      <c r="K893" s="18">
        <f t="shared" si="66"/>
        <v>8653</v>
      </c>
      <c r="L893" s="18">
        <f t="shared" si="66"/>
        <v>103836</v>
      </c>
      <c r="M893" s="16" t="s">
        <v>235</v>
      </c>
      <c r="N893" s="2" t="s">
        <v>236</v>
      </c>
      <c r="O893" s="2" t="s">
        <v>51</v>
      </c>
      <c r="P893" s="2" t="s">
        <v>51</v>
      </c>
      <c r="Q893" s="2" t="s">
        <v>686</v>
      </c>
      <c r="R893" s="2" t="s">
        <v>62</v>
      </c>
      <c r="S893" s="2" t="s">
        <v>63</v>
      </c>
      <c r="T893" s="2" t="s">
        <v>63</v>
      </c>
      <c r="U893" s="3"/>
      <c r="V893" s="3"/>
      <c r="W893" s="3"/>
      <c r="X893" s="3"/>
      <c r="Y893" s="3"/>
      <c r="Z893" s="3"/>
      <c r="AA893" s="3"/>
      <c r="AB893" s="3"/>
      <c r="AC893" s="3"/>
      <c r="AD893" s="3"/>
      <c r="AE893" s="3"/>
      <c r="AF893" s="3"/>
      <c r="AG893" s="3"/>
      <c r="AH893" s="3"/>
      <c r="AI893" s="3"/>
      <c r="AJ893" s="3"/>
      <c r="AK893" s="3"/>
      <c r="AL893" s="3"/>
      <c r="AM893" s="3"/>
      <c r="AN893" s="3"/>
      <c r="AO893" s="3"/>
      <c r="AP893" s="3"/>
      <c r="AQ893" s="3"/>
      <c r="AR893" s="2" t="s">
        <v>51</v>
      </c>
      <c r="AS893" s="2" t="s">
        <v>51</v>
      </c>
      <c r="AT893" s="3"/>
      <c r="AU893" s="2" t="s">
        <v>691</v>
      </c>
      <c r="AV893" s="3">
        <v>213</v>
      </c>
    </row>
    <row r="894" spans="1:48" ht="30" customHeight="1">
      <c r="A894" s="17"/>
      <c r="B894" s="17"/>
      <c r="C894" s="17"/>
      <c r="D894" s="17"/>
      <c r="E894" s="18"/>
      <c r="F894" s="18"/>
      <c r="G894" s="18"/>
      <c r="H894" s="18"/>
      <c r="I894" s="18"/>
      <c r="J894" s="18"/>
      <c r="K894" s="18"/>
      <c r="L894" s="18"/>
      <c r="M894" s="17"/>
      <c r="Q894" s="1" t="s">
        <v>686</v>
      </c>
    </row>
    <row r="895" spans="1:48" ht="30" customHeight="1">
      <c r="A895" s="17"/>
      <c r="B895" s="17"/>
      <c r="C895" s="17"/>
      <c r="D895" s="17"/>
      <c r="E895" s="18"/>
      <c r="F895" s="18"/>
      <c r="G895" s="18"/>
      <c r="H895" s="18"/>
      <c r="I895" s="18"/>
      <c r="J895" s="18"/>
      <c r="K895" s="18"/>
      <c r="L895" s="18"/>
      <c r="M895" s="17"/>
      <c r="Q895" s="1" t="s">
        <v>686</v>
      </c>
    </row>
    <row r="896" spans="1:48" ht="30" customHeight="1">
      <c r="A896" s="17"/>
      <c r="B896" s="17"/>
      <c r="C896" s="17"/>
      <c r="D896" s="17"/>
      <c r="E896" s="18"/>
      <c r="F896" s="18"/>
      <c r="G896" s="18"/>
      <c r="H896" s="18"/>
      <c r="I896" s="18"/>
      <c r="J896" s="18"/>
      <c r="K896" s="18"/>
      <c r="L896" s="18"/>
      <c r="M896" s="17"/>
      <c r="Q896" s="1" t="s">
        <v>686</v>
      </c>
    </row>
    <row r="897" spans="1:17" ht="30" customHeight="1">
      <c r="A897" s="17"/>
      <c r="B897" s="17"/>
      <c r="C897" s="17"/>
      <c r="D897" s="17"/>
      <c r="E897" s="18"/>
      <c r="F897" s="18"/>
      <c r="G897" s="18"/>
      <c r="H897" s="18"/>
      <c r="I897" s="18"/>
      <c r="J897" s="18"/>
      <c r="K897" s="18"/>
      <c r="L897" s="18"/>
      <c r="M897" s="17"/>
      <c r="Q897" s="1" t="s">
        <v>686</v>
      </c>
    </row>
    <row r="898" spans="1:17" ht="30" customHeight="1">
      <c r="A898" s="17"/>
      <c r="B898" s="17"/>
      <c r="C898" s="17"/>
      <c r="D898" s="17"/>
      <c r="E898" s="18"/>
      <c r="F898" s="18"/>
      <c r="G898" s="18"/>
      <c r="H898" s="18"/>
      <c r="I898" s="18"/>
      <c r="J898" s="18"/>
      <c r="K898" s="18"/>
      <c r="L898" s="18"/>
      <c r="M898" s="17"/>
      <c r="Q898" s="1" t="s">
        <v>686</v>
      </c>
    </row>
    <row r="899" spans="1:17" ht="30" customHeight="1">
      <c r="A899" s="17"/>
      <c r="B899" s="17"/>
      <c r="C899" s="17"/>
      <c r="D899" s="17"/>
      <c r="E899" s="18"/>
      <c r="F899" s="18"/>
      <c r="G899" s="18"/>
      <c r="H899" s="18"/>
      <c r="I899" s="18"/>
      <c r="J899" s="18"/>
      <c r="K899" s="18"/>
      <c r="L899" s="18"/>
      <c r="M899" s="17"/>
      <c r="Q899" s="1" t="s">
        <v>686</v>
      </c>
    </row>
    <row r="900" spans="1:17" ht="30" customHeight="1">
      <c r="A900" s="17"/>
      <c r="B900" s="17"/>
      <c r="C900" s="17"/>
      <c r="D900" s="17"/>
      <c r="E900" s="18"/>
      <c r="F900" s="18"/>
      <c r="G900" s="18"/>
      <c r="H900" s="18"/>
      <c r="I900" s="18"/>
      <c r="J900" s="18"/>
      <c r="K900" s="18"/>
      <c r="L900" s="18"/>
      <c r="M900" s="17"/>
      <c r="Q900" s="1" t="s">
        <v>686</v>
      </c>
    </row>
    <row r="901" spans="1:17" ht="30" customHeight="1">
      <c r="A901" s="17"/>
      <c r="B901" s="17"/>
      <c r="C901" s="17"/>
      <c r="D901" s="17"/>
      <c r="E901" s="18"/>
      <c r="F901" s="18"/>
      <c r="G901" s="18"/>
      <c r="H901" s="18"/>
      <c r="I901" s="18"/>
      <c r="J901" s="18"/>
      <c r="K901" s="18"/>
      <c r="L901" s="18"/>
      <c r="M901" s="17"/>
      <c r="Q901" s="1" t="s">
        <v>686</v>
      </c>
    </row>
    <row r="902" spans="1:17" ht="30" customHeight="1">
      <c r="A902" s="17"/>
      <c r="B902" s="17"/>
      <c r="C902" s="17"/>
      <c r="D902" s="17"/>
      <c r="E902" s="18"/>
      <c r="F902" s="18"/>
      <c r="G902" s="18"/>
      <c r="H902" s="18"/>
      <c r="I902" s="18"/>
      <c r="J902" s="18"/>
      <c r="K902" s="18"/>
      <c r="L902" s="18"/>
      <c r="M902" s="17"/>
      <c r="Q902" s="1" t="s">
        <v>686</v>
      </c>
    </row>
    <row r="903" spans="1:17" ht="30" customHeight="1">
      <c r="A903" s="17"/>
      <c r="B903" s="17"/>
      <c r="C903" s="17"/>
      <c r="D903" s="17"/>
      <c r="E903" s="18"/>
      <c r="F903" s="18"/>
      <c r="G903" s="18"/>
      <c r="H903" s="18"/>
      <c r="I903" s="18"/>
      <c r="J903" s="18"/>
      <c r="K903" s="18"/>
      <c r="L903" s="18"/>
      <c r="M903" s="17"/>
      <c r="Q903" s="1" t="s">
        <v>686</v>
      </c>
    </row>
    <row r="904" spans="1:17" ht="30" customHeight="1">
      <c r="A904" s="17"/>
      <c r="B904" s="17"/>
      <c r="C904" s="17"/>
      <c r="D904" s="17"/>
      <c r="E904" s="18"/>
      <c r="F904" s="18"/>
      <c r="G904" s="18"/>
      <c r="H904" s="18"/>
      <c r="I904" s="18"/>
      <c r="J904" s="18"/>
      <c r="K904" s="18"/>
      <c r="L904" s="18"/>
      <c r="M904" s="17"/>
      <c r="Q904" s="1" t="s">
        <v>686</v>
      </c>
    </row>
    <row r="905" spans="1:17" ht="30" customHeight="1">
      <c r="A905" s="17"/>
      <c r="B905" s="17"/>
      <c r="C905" s="17"/>
      <c r="D905" s="17"/>
      <c r="E905" s="18"/>
      <c r="F905" s="18"/>
      <c r="G905" s="18"/>
      <c r="H905" s="18"/>
      <c r="I905" s="18"/>
      <c r="J905" s="18"/>
      <c r="K905" s="18"/>
      <c r="L905" s="18"/>
      <c r="M905" s="17"/>
      <c r="Q905" s="1" t="s">
        <v>686</v>
      </c>
    </row>
    <row r="906" spans="1:17" ht="30" customHeight="1">
      <c r="A906" s="17"/>
      <c r="B906" s="17"/>
      <c r="C906" s="17"/>
      <c r="D906" s="17"/>
      <c r="E906" s="18"/>
      <c r="F906" s="18"/>
      <c r="G906" s="18"/>
      <c r="H906" s="18"/>
      <c r="I906" s="18"/>
      <c r="J906" s="18"/>
      <c r="K906" s="18"/>
      <c r="L906" s="18"/>
      <c r="M906" s="17"/>
      <c r="Q906" s="1" t="s">
        <v>686</v>
      </c>
    </row>
    <row r="907" spans="1:17" ht="30" customHeight="1">
      <c r="A907" s="17"/>
      <c r="B907" s="17"/>
      <c r="C907" s="17"/>
      <c r="D907" s="17"/>
      <c r="E907" s="18"/>
      <c r="F907" s="18"/>
      <c r="G907" s="18"/>
      <c r="H907" s="18"/>
      <c r="I907" s="18"/>
      <c r="J907" s="18"/>
      <c r="K907" s="18"/>
      <c r="L907" s="18"/>
      <c r="M907" s="17"/>
      <c r="Q907" s="1" t="s">
        <v>686</v>
      </c>
    </row>
    <row r="908" spans="1:17" ht="30" customHeight="1">
      <c r="A908" s="17"/>
      <c r="B908" s="17"/>
      <c r="C908" s="17"/>
      <c r="D908" s="17"/>
      <c r="E908" s="18"/>
      <c r="F908" s="18"/>
      <c r="G908" s="18"/>
      <c r="H908" s="18"/>
      <c r="I908" s="18"/>
      <c r="J908" s="18"/>
      <c r="K908" s="18"/>
      <c r="L908" s="18"/>
      <c r="M908" s="17"/>
      <c r="Q908" s="1" t="s">
        <v>686</v>
      </c>
    </row>
    <row r="909" spans="1:17" ht="30" customHeight="1">
      <c r="A909" s="17"/>
      <c r="B909" s="17"/>
      <c r="C909" s="17"/>
      <c r="D909" s="17"/>
      <c r="E909" s="18"/>
      <c r="F909" s="18"/>
      <c r="G909" s="18"/>
      <c r="H909" s="18"/>
      <c r="I909" s="18"/>
      <c r="J909" s="18"/>
      <c r="K909" s="18"/>
      <c r="L909" s="18"/>
      <c r="M909" s="17"/>
      <c r="Q909" s="1" t="s">
        <v>686</v>
      </c>
    </row>
    <row r="910" spans="1:17" ht="30" customHeight="1">
      <c r="A910" s="17"/>
      <c r="B910" s="17"/>
      <c r="C910" s="17"/>
      <c r="D910" s="17"/>
      <c r="E910" s="18"/>
      <c r="F910" s="18"/>
      <c r="G910" s="18"/>
      <c r="H910" s="18"/>
      <c r="I910" s="18"/>
      <c r="J910" s="18"/>
      <c r="K910" s="18"/>
      <c r="L910" s="18"/>
      <c r="M910" s="17"/>
      <c r="Q910" s="1" t="s">
        <v>686</v>
      </c>
    </row>
    <row r="911" spans="1:17" ht="30" customHeight="1">
      <c r="A911" s="17"/>
      <c r="B911" s="17"/>
      <c r="C911" s="17"/>
      <c r="D911" s="17"/>
      <c r="E911" s="18"/>
      <c r="F911" s="18"/>
      <c r="G911" s="18"/>
      <c r="H911" s="18"/>
      <c r="I911" s="18"/>
      <c r="J911" s="18"/>
      <c r="K911" s="18"/>
      <c r="L911" s="18"/>
      <c r="M911" s="17"/>
      <c r="Q911" s="1" t="s">
        <v>686</v>
      </c>
    </row>
    <row r="912" spans="1:17" ht="30" customHeight="1">
      <c r="A912" s="17"/>
      <c r="B912" s="17"/>
      <c r="C912" s="17"/>
      <c r="D912" s="17"/>
      <c r="E912" s="18"/>
      <c r="F912" s="18"/>
      <c r="G912" s="18"/>
      <c r="H912" s="18"/>
      <c r="I912" s="18"/>
      <c r="J912" s="18"/>
      <c r="K912" s="18"/>
      <c r="L912" s="18"/>
      <c r="M912" s="17"/>
      <c r="Q912" s="1" t="s">
        <v>686</v>
      </c>
    </row>
    <row r="913" spans="1:48" ht="30" customHeight="1">
      <c r="A913" s="16" t="s">
        <v>75</v>
      </c>
      <c r="B913" s="17"/>
      <c r="C913" s="17"/>
      <c r="D913" s="17"/>
      <c r="E913" s="18"/>
      <c r="F913" s="18">
        <f>SUMIF(Q889:Q912,"010708",F889:F912)</f>
        <v>1322043</v>
      </c>
      <c r="G913" s="18"/>
      <c r="H913" s="18">
        <f>SUMIF(Q889:Q912,"010708",H889:H912)</f>
        <v>14439375</v>
      </c>
      <c r="I913" s="18"/>
      <c r="J913" s="18">
        <f>SUMIF(Q889:Q912,"010708",J889:J912)</f>
        <v>0</v>
      </c>
      <c r="K913" s="18"/>
      <c r="L913" s="18">
        <f>SUMIF(Q889:Q912,"010708",L889:L912)</f>
        <v>15761418</v>
      </c>
      <c r="M913" s="17"/>
      <c r="N913" t="s">
        <v>76</v>
      </c>
    </row>
    <row r="914" spans="1:48" ht="30" customHeight="1">
      <c r="A914" s="16" t="s">
        <v>692</v>
      </c>
      <c r="B914" s="16" t="s">
        <v>51</v>
      </c>
      <c r="C914" s="17"/>
      <c r="D914" s="17"/>
      <c r="E914" s="18"/>
      <c r="F914" s="18"/>
      <c r="G914" s="18"/>
      <c r="H914" s="18"/>
      <c r="I914" s="18"/>
      <c r="J914" s="18"/>
      <c r="K914" s="18"/>
      <c r="L914" s="18"/>
      <c r="M914" s="17"/>
      <c r="N914" s="3"/>
      <c r="O914" s="3"/>
      <c r="P914" s="3"/>
      <c r="Q914" s="2" t="s">
        <v>693</v>
      </c>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c r="AR914" s="3"/>
      <c r="AS914" s="3"/>
      <c r="AT914" s="3"/>
      <c r="AU914" s="3"/>
      <c r="AV914" s="3"/>
    </row>
    <row r="915" spans="1:48" ht="30" customHeight="1">
      <c r="A915" s="16" t="s">
        <v>240</v>
      </c>
      <c r="B915" s="16" t="s">
        <v>241</v>
      </c>
      <c r="C915" s="16" t="s">
        <v>67</v>
      </c>
      <c r="D915" s="17">
        <v>15</v>
      </c>
      <c r="E915" s="18">
        <f>TRUNC(일위대가목록!E28,0)</f>
        <v>11884</v>
      </c>
      <c r="F915" s="18">
        <f t="shared" ref="F915:F932" si="67">TRUNC(E915*D915, 0)</f>
        <v>178260</v>
      </c>
      <c r="G915" s="18">
        <f>TRUNC(일위대가목록!F28,0)</f>
        <v>9733</v>
      </c>
      <c r="H915" s="18">
        <f t="shared" ref="H915:H932" si="68">TRUNC(G915*D915, 0)</f>
        <v>145995</v>
      </c>
      <c r="I915" s="18">
        <f>TRUNC(일위대가목록!G28,0)</f>
        <v>194</v>
      </c>
      <c r="J915" s="18">
        <f t="shared" ref="J915:J932" si="69">TRUNC(I915*D915, 0)</f>
        <v>2910</v>
      </c>
      <c r="K915" s="18">
        <f t="shared" ref="K915:K932" si="70">TRUNC(E915+G915+I915, 0)</f>
        <v>21811</v>
      </c>
      <c r="L915" s="18">
        <f t="shared" ref="L915:L932" si="71">TRUNC(F915+H915+J915, 0)</f>
        <v>327165</v>
      </c>
      <c r="M915" s="16" t="s">
        <v>242</v>
      </c>
      <c r="N915" s="2" t="s">
        <v>243</v>
      </c>
      <c r="O915" s="2" t="s">
        <v>51</v>
      </c>
      <c r="P915" s="2" t="s">
        <v>51</v>
      </c>
      <c r="Q915" s="2" t="s">
        <v>693</v>
      </c>
      <c r="R915" s="2" t="s">
        <v>62</v>
      </c>
      <c r="S915" s="2" t="s">
        <v>63</v>
      </c>
      <c r="T915" s="2" t="s">
        <v>63</v>
      </c>
      <c r="U915" s="3"/>
      <c r="V915" s="3"/>
      <c r="W915" s="3"/>
      <c r="X915" s="3"/>
      <c r="Y915" s="3"/>
      <c r="Z915" s="3"/>
      <c r="AA915" s="3"/>
      <c r="AB915" s="3"/>
      <c r="AC915" s="3"/>
      <c r="AD915" s="3"/>
      <c r="AE915" s="3"/>
      <c r="AF915" s="3"/>
      <c r="AG915" s="3"/>
      <c r="AH915" s="3"/>
      <c r="AI915" s="3"/>
      <c r="AJ915" s="3"/>
      <c r="AK915" s="3"/>
      <c r="AL915" s="3"/>
      <c r="AM915" s="3"/>
      <c r="AN915" s="3"/>
      <c r="AO915" s="3"/>
      <c r="AP915" s="3"/>
      <c r="AQ915" s="3"/>
      <c r="AR915" s="2" t="s">
        <v>51</v>
      </c>
      <c r="AS915" s="2" t="s">
        <v>51</v>
      </c>
      <c r="AT915" s="3"/>
      <c r="AU915" s="2" t="s">
        <v>694</v>
      </c>
      <c r="AV915" s="3">
        <v>215</v>
      </c>
    </row>
    <row r="916" spans="1:48" ht="30" customHeight="1">
      <c r="A916" s="16" t="s">
        <v>240</v>
      </c>
      <c r="B916" s="16" t="s">
        <v>245</v>
      </c>
      <c r="C916" s="16" t="s">
        <v>67</v>
      </c>
      <c r="D916" s="17">
        <v>10</v>
      </c>
      <c r="E916" s="18">
        <f>TRUNC(일위대가목록!E29,0)</f>
        <v>12115</v>
      </c>
      <c r="F916" s="18">
        <f t="shared" si="67"/>
        <v>121150</v>
      </c>
      <c r="G916" s="18">
        <f>TRUNC(일위대가목록!F29,0)</f>
        <v>19466</v>
      </c>
      <c r="H916" s="18">
        <f t="shared" si="68"/>
        <v>194660</v>
      </c>
      <c r="I916" s="18">
        <f>TRUNC(일위대가목록!G29,0)</f>
        <v>388</v>
      </c>
      <c r="J916" s="18">
        <f t="shared" si="69"/>
        <v>3880</v>
      </c>
      <c r="K916" s="18">
        <f t="shared" si="70"/>
        <v>31969</v>
      </c>
      <c r="L916" s="18">
        <f t="shared" si="71"/>
        <v>319690</v>
      </c>
      <c r="M916" s="16" t="s">
        <v>246</v>
      </c>
      <c r="N916" s="2" t="s">
        <v>247</v>
      </c>
      <c r="O916" s="2" t="s">
        <v>51</v>
      </c>
      <c r="P916" s="2" t="s">
        <v>51</v>
      </c>
      <c r="Q916" s="2" t="s">
        <v>693</v>
      </c>
      <c r="R916" s="2" t="s">
        <v>62</v>
      </c>
      <c r="S916" s="2" t="s">
        <v>63</v>
      </c>
      <c r="T916" s="2" t="s">
        <v>63</v>
      </c>
      <c r="U916" s="3"/>
      <c r="V916" s="3"/>
      <c r="W916" s="3"/>
      <c r="X916" s="3"/>
      <c r="Y916" s="3"/>
      <c r="Z916" s="3"/>
      <c r="AA916" s="3"/>
      <c r="AB916" s="3"/>
      <c r="AC916" s="3"/>
      <c r="AD916" s="3"/>
      <c r="AE916" s="3"/>
      <c r="AF916" s="3"/>
      <c r="AG916" s="3"/>
      <c r="AH916" s="3"/>
      <c r="AI916" s="3"/>
      <c r="AJ916" s="3"/>
      <c r="AK916" s="3"/>
      <c r="AL916" s="3"/>
      <c r="AM916" s="3"/>
      <c r="AN916" s="3"/>
      <c r="AO916" s="3"/>
      <c r="AP916" s="3"/>
      <c r="AQ916" s="3"/>
      <c r="AR916" s="2" t="s">
        <v>51</v>
      </c>
      <c r="AS916" s="2" t="s">
        <v>51</v>
      </c>
      <c r="AT916" s="3"/>
      <c r="AU916" s="2" t="s">
        <v>695</v>
      </c>
      <c r="AV916" s="3">
        <v>216</v>
      </c>
    </row>
    <row r="917" spans="1:48" ht="30" customHeight="1">
      <c r="A917" s="16" t="s">
        <v>249</v>
      </c>
      <c r="B917" s="16" t="s">
        <v>552</v>
      </c>
      <c r="C917" s="16" t="s">
        <v>67</v>
      </c>
      <c r="D917" s="17">
        <v>363</v>
      </c>
      <c r="E917" s="18">
        <f>TRUNC(일위대가목록!E60,0)</f>
        <v>20811</v>
      </c>
      <c r="F917" s="18">
        <f t="shared" si="67"/>
        <v>7554393</v>
      </c>
      <c r="G917" s="18">
        <f>TRUNC(일위대가목록!F60,0)</f>
        <v>17145</v>
      </c>
      <c r="H917" s="18">
        <f t="shared" si="68"/>
        <v>6223635</v>
      </c>
      <c r="I917" s="18">
        <f>TRUNC(일위대가목록!G60,0)</f>
        <v>0</v>
      </c>
      <c r="J917" s="18">
        <f t="shared" si="69"/>
        <v>0</v>
      </c>
      <c r="K917" s="18">
        <f t="shared" si="70"/>
        <v>37956</v>
      </c>
      <c r="L917" s="18">
        <f t="shared" si="71"/>
        <v>13778028</v>
      </c>
      <c r="M917" s="16" t="s">
        <v>553</v>
      </c>
      <c r="N917" s="2" t="s">
        <v>554</v>
      </c>
      <c r="O917" s="2" t="s">
        <v>51</v>
      </c>
      <c r="P917" s="2" t="s">
        <v>51</v>
      </c>
      <c r="Q917" s="2" t="s">
        <v>693</v>
      </c>
      <c r="R917" s="2" t="s">
        <v>62</v>
      </c>
      <c r="S917" s="2" t="s">
        <v>63</v>
      </c>
      <c r="T917" s="2" t="s">
        <v>63</v>
      </c>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2" t="s">
        <v>51</v>
      </c>
      <c r="AS917" s="2" t="s">
        <v>51</v>
      </c>
      <c r="AT917" s="3"/>
      <c r="AU917" s="2" t="s">
        <v>696</v>
      </c>
      <c r="AV917" s="3">
        <v>217</v>
      </c>
    </row>
    <row r="918" spans="1:48" ht="30" customHeight="1">
      <c r="A918" s="16" t="s">
        <v>249</v>
      </c>
      <c r="B918" s="16" t="s">
        <v>250</v>
      </c>
      <c r="C918" s="16" t="s">
        <v>67</v>
      </c>
      <c r="D918" s="17">
        <v>60</v>
      </c>
      <c r="E918" s="18">
        <f>TRUNC(일위대가목록!E30,0)</f>
        <v>23436</v>
      </c>
      <c r="F918" s="18">
        <f t="shared" si="67"/>
        <v>1406160</v>
      </c>
      <c r="G918" s="18">
        <f>TRUNC(일위대가목록!F30,0)</f>
        <v>17145</v>
      </c>
      <c r="H918" s="18">
        <f t="shared" si="68"/>
        <v>1028700</v>
      </c>
      <c r="I918" s="18">
        <f>TRUNC(일위대가목록!G30,0)</f>
        <v>0</v>
      </c>
      <c r="J918" s="18">
        <f t="shared" si="69"/>
        <v>0</v>
      </c>
      <c r="K918" s="18">
        <f t="shared" si="70"/>
        <v>40581</v>
      </c>
      <c r="L918" s="18">
        <f t="shared" si="71"/>
        <v>2434860</v>
      </c>
      <c r="M918" s="16" t="s">
        <v>251</v>
      </c>
      <c r="N918" s="2" t="s">
        <v>252</v>
      </c>
      <c r="O918" s="2" t="s">
        <v>51</v>
      </c>
      <c r="P918" s="2" t="s">
        <v>51</v>
      </c>
      <c r="Q918" s="2" t="s">
        <v>693</v>
      </c>
      <c r="R918" s="2" t="s">
        <v>62</v>
      </c>
      <c r="S918" s="2" t="s">
        <v>63</v>
      </c>
      <c r="T918" s="2" t="s">
        <v>63</v>
      </c>
      <c r="U918" s="3"/>
      <c r="V918" s="3"/>
      <c r="W918" s="3"/>
      <c r="X918" s="3"/>
      <c r="Y918" s="3"/>
      <c r="Z918" s="3"/>
      <c r="AA918" s="3"/>
      <c r="AB918" s="3"/>
      <c r="AC918" s="3"/>
      <c r="AD918" s="3"/>
      <c r="AE918" s="3"/>
      <c r="AF918" s="3"/>
      <c r="AG918" s="3"/>
      <c r="AH918" s="3"/>
      <c r="AI918" s="3"/>
      <c r="AJ918" s="3"/>
      <c r="AK918" s="3"/>
      <c r="AL918" s="3"/>
      <c r="AM918" s="3"/>
      <c r="AN918" s="3"/>
      <c r="AO918" s="3"/>
      <c r="AP918" s="3"/>
      <c r="AQ918" s="3"/>
      <c r="AR918" s="2" t="s">
        <v>51</v>
      </c>
      <c r="AS918" s="2" t="s">
        <v>51</v>
      </c>
      <c r="AT918" s="3"/>
      <c r="AU918" s="2" t="s">
        <v>697</v>
      </c>
      <c r="AV918" s="3">
        <v>218</v>
      </c>
    </row>
    <row r="919" spans="1:48" ht="30" customHeight="1">
      <c r="A919" s="16" t="s">
        <v>698</v>
      </c>
      <c r="B919" s="16" t="s">
        <v>699</v>
      </c>
      <c r="C919" s="16" t="s">
        <v>67</v>
      </c>
      <c r="D919" s="17">
        <v>61</v>
      </c>
      <c r="E919" s="18">
        <f>TRUNC(일위대가목록!E71,0)</f>
        <v>23226</v>
      </c>
      <c r="F919" s="18">
        <f t="shared" si="67"/>
        <v>1416786</v>
      </c>
      <c r="G919" s="18">
        <f>TRUNC(일위대가목록!F71,0)</f>
        <v>17145</v>
      </c>
      <c r="H919" s="18">
        <f t="shared" si="68"/>
        <v>1045845</v>
      </c>
      <c r="I919" s="18">
        <f>TRUNC(일위대가목록!G71,0)</f>
        <v>0</v>
      </c>
      <c r="J919" s="18">
        <f t="shared" si="69"/>
        <v>0</v>
      </c>
      <c r="K919" s="18">
        <f t="shared" si="70"/>
        <v>40371</v>
      </c>
      <c r="L919" s="18">
        <f t="shared" si="71"/>
        <v>2462631</v>
      </c>
      <c r="M919" s="16" t="s">
        <v>700</v>
      </c>
      <c r="N919" s="2" t="s">
        <v>701</v>
      </c>
      <c r="O919" s="2" t="s">
        <v>51</v>
      </c>
      <c r="P919" s="2" t="s">
        <v>51</v>
      </c>
      <c r="Q919" s="2" t="s">
        <v>693</v>
      </c>
      <c r="R919" s="2" t="s">
        <v>62</v>
      </c>
      <c r="S919" s="2" t="s">
        <v>63</v>
      </c>
      <c r="T919" s="2" t="s">
        <v>63</v>
      </c>
      <c r="U919" s="3"/>
      <c r="V919" s="3"/>
      <c r="W919" s="3"/>
      <c r="X919" s="3"/>
      <c r="Y919" s="3"/>
      <c r="Z919" s="3"/>
      <c r="AA919" s="3"/>
      <c r="AB919" s="3"/>
      <c r="AC919" s="3"/>
      <c r="AD919" s="3"/>
      <c r="AE919" s="3"/>
      <c r="AF919" s="3"/>
      <c r="AG919" s="3"/>
      <c r="AH919" s="3"/>
      <c r="AI919" s="3"/>
      <c r="AJ919" s="3"/>
      <c r="AK919" s="3"/>
      <c r="AL919" s="3"/>
      <c r="AM919" s="3"/>
      <c r="AN919" s="3"/>
      <c r="AO919" s="3"/>
      <c r="AP919" s="3"/>
      <c r="AQ919" s="3"/>
      <c r="AR919" s="2" t="s">
        <v>51</v>
      </c>
      <c r="AS919" s="2" t="s">
        <v>51</v>
      </c>
      <c r="AT919" s="3"/>
      <c r="AU919" s="2" t="s">
        <v>702</v>
      </c>
      <c r="AV919" s="3">
        <v>219</v>
      </c>
    </row>
    <row r="920" spans="1:48" ht="30" customHeight="1">
      <c r="A920" s="16" t="s">
        <v>254</v>
      </c>
      <c r="B920" s="16" t="s">
        <v>255</v>
      </c>
      <c r="C920" s="16" t="s">
        <v>100</v>
      </c>
      <c r="D920" s="17">
        <v>111</v>
      </c>
      <c r="E920" s="18">
        <f>TRUNC(일위대가목록!E31,0)</f>
        <v>506</v>
      </c>
      <c r="F920" s="18">
        <f t="shared" si="67"/>
        <v>56166</v>
      </c>
      <c r="G920" s="18">
        <f>TRUNC(일위대가목록!F31,0)</f>
        <v>4157</v>
      </c>
      <c r="H920" s="18">
        <f t="shared" si="68"/>
        <v>461427</v>
      </c>
      <c r="I920" s="18">
        <f>TRUNC(일위대가목록!G31,0)</f>
        <v>83</v>
      </c>
      <c r="J920" s="18">
        <f t="shared" si="69"/>
        <v>9213</v>
      </c>
      <c r="K920" s="18">
        <f t="shared" si="70"/>
        <v>4746</v>
      </c>
      <c r="L920" s="18">
        <f t="shared" si="71"/>
        <v>526806</v>
      </c>
      <c r="M920" s="16" t="s">
        <v>256</v>
      </c>
      <c r="N920" s="2" t="s">
        <v>257</v>
      </c>
      <c r="O920" s="2" t="s">
        <v>51</v>
      </c>
      <c r="P920" s="2" t="s">
        <v>51</v>
      </c>
      <c r="Q920" s="2" t="s">
        <v>693</v>
      </c>
      <c r="R920" s="2" t="s">
        <v>62</v>
      </c>
      <c r="S920" s="2" t="s">
        <v>63</v>
      </c>
      <c r="T920" s="2" t="s">
        <v>63</v>
      </c>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2" t="s">
        <v>51</v>
      </c>
      <c r="AS920" s="2" t="s">
        <v>51</v>
      </c>
      <c r="AT920" s="3"/>
      <c r="AU920" s="2" t="s">
        <v>703</v>
      </c>
      <c r="AV920" s="3">
        <v>220</v>
      </c>
    </row>
    <row r="921" spans="1:48" ht="30" customHeight="1">
      <c r="A921" s="16" t="s">
        <v>259</v>
      </c>
      <c r="B921" s="16" t="s">
        <v>260</v>
      </c>
      <c r="C921" s="16" t="s">
        <v>67</v>
      </c>
      <c r="D921" s="17">
        <v>33</v>
      </c>
      <c r="E921" s="18">
        <f>TRUNC(일위대가목록!E32,0)</f>
        <v>21600</v>
      </c>
      <c r="F921" s="18">
        <f t="shared" si="67"/>
        <v>712800</v>
      </c>
      <c r="G921" s="18">
        <f>TRUNC(일위대가목록!F32,0)</f>
        <v>4796</v>
      </c>
      <c r="H921" s="18">
        <f t="shared" si="68"/>
        <v>158268</v>
      </c>
      <c r="I921" s="18">
        <f>TRUNC(일위대가목록!G32,0)</f>
        <v>0</v>
      </c>
      <c r="J921" s="18">
        <f t="shared" si="69"/>
        <v>0</v>
      </c>
      <c r="K921" s="18">
        <f t="shared" si="70"/>
        <v>26396</v>
      </c>
      <c r="L921" s="18">
        <f t="shared" si="71"/>
        <v>871068</v>
      </c>
      <c r="M921" s="16" t="s">
        <v>261</v>
      </c>
      <c r="N921" s="2" t="s">
        <v>262</v>
      </c>
      <c r="O921" s="2" t="s">
        <v>51</v>
      </c>
      <c r="P921" s="2" t="s">
        <v>51</v>
      </c>
      <c r="Q921" s="2" t="s">
        <v>693</v>
      </c>
      <c r="R921" s="2" t="s">
        <v>62</v>
      </c>
      <c r="S921" s="2" t="s">
        <v>63</v>
      </c>
      <c r="T921" s="2" t="s">
        <v>63</v>
      </c>
      <c r="U921" s="3"/>
      <c r="V921" s="3"/>
      <c r="W921" s="3"/>
      <c r="X921" s="3"/>
      <c r="Y921" s="3"/>
      <c r="Z921" s="3"/>
      <c r="AA921" s="3"/>
      <c r="AB921" s="3"/>
      <c r="AC921" s="3"/>
      <c r="AD921" s="3"/>
      <c r="AE921" s="3"/>
      <c r="AF921" s="3"/>
      <c r="AG921" s="3"/>
      <c r="AH921" s="3"/>
      <c r="AI921" s="3"/>
      <c r="AJ921" s="3"/>
      <c r="AK921" s="3"/>
      <c r="AL921" s="3"/>
      <c r="AM921" s="3"/>
      <c r="AN921" s="3"/>
      <c r="AO921" s="3"/>
      <c r="AP921" s="3"/>
      <c r="AQ921" s="3"/>
      <c r="AR921" s="2" t="s">
        <v>51</v>
      </c>
      <c r="AS921" s="2" t="s">
        <v>51</v>
      </c>
      <c r="AT921" s="3"/>
      <c r="AU921" s="2" t="s">
        <v>704</v>
      </c>
      <c r="AV921" s="3">
        <v>221</v>
      </c>
    </row>
    <row r="922" spans="1:48" ht="30" customHeight="1">
      <c r="A922" s="16" t="s">
        <v>264</v>
      </c>
      <c r="B922" s="16" t="s">
        <v>265</v>
      </c>
      <c r="C922" s="16" t="s">
        <v>67</v>
      </c>
      <c r="D922" s="17">
        <v>89</v>
      </c>
      <c r="E922" s="18">
        <f>TRUNC(일위대가목록!E33,0)</f>
        <v>29500</v>
      </c>
      <c r="F922" s="18">
        <f t="shared" si="67"/>
        <v>2625500</v>
      </c>
      <c r="G922" s="18">
        <f>TRUNC(일위대가목록!F33,0)</f>
        <v>0</v>
      </c>
      <c r="H922" s="18">
        <f t="shared" si="68"/>
        <v>0</v>
      </c>
      <c r="I922" s="18">
        <f>TRUNC(일위대가목록!G33,0)</f>
        <v>0</v>
      </c>
      <c r="J922" s="18">
        <f t="shared" si="69"/>
        <v>0</v>
      </c>
      <c r="K922" s="18">
        <f t="shared" si="70"/>
        <v>29500</v>
      </c>
      <c r="L922" s="18">
        <f t="shared" si="71"/>
        <v>2625500</v>
      </c>
      <c r="M922" s="16" t="s">
        <v>266</v>
      </c>
      <c r="N922" s="2" t="s">
        <v>267</v>
      </c>
      <c r="O922" s="2" t="s">
        <v>51</v>
      </c>
      <c r="P922" s="2" t="s">
        <v>51</v>
      </c>
      <c r="Q922" s="2" t="s">
        <v>693</v>
      </c>
      <c r="R922" s="2" t="s">
        <v>62</v>
      </c>
      <c r="S922" s="2" t="s">
        <v>63</v>
      </c>
      <c r="T922" s="2" t="s">
        <v>63</v>
      </c>
      <c r="U922" s="3"/>
      <c r="V922" s="3"/>
      <c r="W922" s="3"/>
      <c r="X922" s="3"/>
      <c r="Y922" s="3"/>
      <c r="Z922" s="3"/>
      <c r="AA922" s="3"/>
      <c r="AB922" s="3"/>
      <c r="AC922" s="3"/>
      <c r="AD922" s="3"/>
      <c r="AE922" s="3"/>
      <c r="AF922" s="3"/>
      <c r="AG922" s="3"/>
      <c r="AH922" s="3"/>
      <c r="AI922" s="3"/>
      <c r="AJ922" s="3"/>
      <c r="AK922" s="3"/>
      <c r="AL922" s="3"/>
      <c r="AM922" s="3"/>
      <c r="AN922" s="3"/>
      <c r="AO922" s="3"/>
      <c r="AP922" s="3"/>
      <c r="AQ922" s="3"/>
      <c r="AR922" s="2" t="s">
        <v>51</v>
      </c>
      <c r="AS922" s="2" t="s">
        <v>51</v>
      </c>
      <c r="AT922" s="3"/>
      <c r="AU922" s="2" t="s">
        <v>705</v>
      </c>
      <c r="AV922" s="3">
        <v>222</v>
      </c>
    </row>
    <row r="923" spans="1:48" ht="30" customHeight="1">
      <c r="A923" s="16" t="s">
        <v>269</v>
      </c>
      <c r="B923" s="16" t="s">
        <v>270</v>
      </c>
      <c r="C923" s="16" t="s">
        <v>67</v>
      </c>
      <c r="D923" s="17">
        <v>75</v>
      </c>
      <c r="E923" s="18">
        <f>TRUNC(일위대가목록!E34,0)</f>
        <v>4358</v>
      </c>
      <c r="F923" s="18">
        <f t="shared" si="67"/>
        <v>326850</v>
      </c>
      <c r="G923" s="18">
        <f>TRUNC(일위대가목록!F34,0)</f>
        <v>18183</v>
      </c>
      <c r="H923" s="18">
        <f t="shared" si="68"/>
        <v>1363725</v>
      </c>
      <c r="I923" s="18">
        <f>TRUNC(일위대가목록!G34,0)</f>
        <v>363</v>
      </c>
      <c r="J923" s="18">
        <f t="shared" si="69"/>
        <v>27225</v>
      </c>
      <c r="K923" s="18">
        <f t="shared" si="70"/>
        <v>22904</v>
      </c>
      <c r="L923" s="18">
        <f t="shared" si="71"/>
        <v>1717800</v>
      </c>
      <c r="M923" s="16" t="s">
        <v>271</v>
      </c>
      <c r="N923" s="2" t="s">
        <v>272</v>
      </c>
      <c r="O923" s="2" t="s">
        <v>51</v>
      </c>
      <c r="P923" s="2" t="s">
        <v>51</v>
      </c>
      <c r="Q923" s="2" t="s">
        <v>693</v>
      </c>
      <c r="R923" s="2" t="s">
        <v>62</v>
      </c>
      <c r="S923" s="2" t="s">
        <v>63</v>
      </c>
      <c r="T923" s="2" t="s">
        <v>63</v>
      </c>
      <c r="U923" s="3"/>
      <c r="V923" s="3"/>
      <c r="W923" s="3"/>
      <c r="X923" s="3"/>
      <c r="Y923" s="3"/>
      <c r="Z923" s="3"/>
      <c r="AA923" s="3"/>
      <c r="AB923" s="3"/>
      <c r="AC923" s="3"/>
      <c r="AD923" s="3"/>
      <c r="AE923" s="3"/>
      <c r="AF923" s="3"/>
      <c r="AG923" s="3"/>
      <c r="AH923" s="3"/>
      <c r="AI923" s="3"/>
      <c r="AJ923" s="3"/>
      <c r="AK923" s="3"/>
      <c r="AL923" s="3"/>
      <c r="AM923" s="3"/>
      <c r="AN923" s="3"/>
      <c r="AO923" s="3"/>
      <c r="AP923" s="3"/>
      <c r="AQ923" s="3"/>
      <c r="AR923" s="2" t="s">
        <v>51</v>
      </c>
      <c r="AS923" s="2" t="s">
        <v>51</v>
      </c>
      <c r="AT923" s="3"/>
      <c r="AU923" s="2" t="s">
        <v>706</v>
      </c>
      <c r="AV923" s="3">
        <v>223</v>
      </c>
    </row>
    <row r="924" spans="1:48" ht="30" customHeight="1">
      <c r="A924" s="16" t="s">
        <v>274</v>
      </c>
      <c r="B924" s="16" t="s">
        <v>275</v>
      </c>
      <c r="C924" s="16" t="s">
        <v>67</v>
      </c>
      <c r="D924" s="17">
        <v>177</v>
      </c>
      <c r="E924" s="18">
        <f>TRUNC(일위대가목록!E35,0)</f>
        <v>19575</v>
      </c>
      <c r="F924" s="18">
        <f t="shared" si="67"/>
        <v>3464775</v>
      </c>
      <c r="G924" s="18">
        <f>TRUNC(일위대가목록!F35,0)</f>
        <v>15088</v>
      </c>
      <c r="H924" s="18">
        <f t="shared" si="68"/>
        <v>2670576</v>
      </c>
      <c r="I924" s="18">
        <f>TRUNC(일위대가목록!G35,0)</f>
        <v>452</v>
      </c>
      <c r="J924" s="18">
        <f t="shared" si="69"/>
        <v>80004</v>
      </c>
      <c r="K924" s="18">
        <f t="shared" si="70"/>
        <v>35115</v>
      </c>
      <c r="L924" s="18">
        <f t="shared" si="71"/>
        <v>6215355</v>
      </c>
      <c r="M924" s="16" t="s">
        <v>276</v>
      </c>
      <c r="N924" s="2" t="s">
        <v>277</v>
      </c>
      <c r="O924" s="2" t="s">
        <v>51</v>
      </c>
      <c r="P924" s="2" t="s">
        <v>51</v>
      </c>
      <c r="Q924" s="2" t="s">
        <v>693</v>
      </c>
      <c r="R924" s="2" t="s">
        <v>62</v>
      </c>
      <c r="S924" s="2" t="s">
        <v>63</v>
      </c>
      <c r="T924" s="2" t="s">
        <v>63</v>
      </c>
      <c r="U924" s="3"/>
      <c r="V924" s="3"/>
      <c r="W924" s="3"/>
      <c r="X924" s="3"/>
      <c r="Y924" s="3"/>
      <c r="Z924" s="3"/>
      <c r="AA924" s="3"/>
      <c r="AB924" s="3"/>
      <c r="AC924" s="3"/>
      <c r="AD924" s="3"/>
      <c r="AE924" s="3"/>
      <c r="AF924" s="3"/>
      <c r="AG924" s="3"/>
      <c r="AH924" s="3"/>
      <c r="AI924" s="3"/>
      <c r="AJ924" s="3"/>
      <c r="AK924" s="3"/>
      <c r="AL924" s="3"/>
      <c r="AM924" s="3"/>
      <c r="AN924" s="3"/>
      <c r="AO924" s="3"/>
      <c r="AP924" s="3"/>
      <c r="AQ924" s="3"/>
      <c r="AR924" s="2" t="s">
        <v>51</v>
      </c>
      <c r="AS924" s="2" t="s">
        <v>51</v>
      </c>
      <c r="AT924" s="3"/>
      <c r="AU924" s="2" t="s">
        <v>707</v>
      </c>
      <c r="AV924" s="3">
        <v>224</v>
      </c>
    </row>
    <row r="925" spans="1:48" ht="30" customHeight="1">
      <c r="A925" s="16" t="s">
        <v>279</v>
      </c>
      <c r="B925" s="16" t="s">
        <v>280</v>
      </c>
      <c r="C925" s="16" t="s">
        <v>67</v>
      </c>
      <c r="D925" s="17">
        <v>275</v>
      </c>
      <c r="E925" s="18">
        <f>TRUNC(일위대가목록!E36,0)</f>
        <v>3110</v>
      </c>
      <c r="F925" s="18">
        <f t="shared" si="67"/>
        <v>855250</v>
      </c>
      <c r="G925" s="18">
        <f>TRUNC(일위대가목록!F36,0)</f>
        <v>11402</v>
      </c>
      <c r="H925" s="18">
        <f t="shared" si="68"/>
        <v>3135550</v>
      </c>
      <c r="I925" s="18">
        <f>TRUNC(일위대가목록!G36,0)</f>
        <v>114</v>
      </c>
      <c r="J925" s="18">
        <f t="shared" si="69"/>
        <v>31350</v>
      </c>
      <c r="K925" s="18">
        <f t="shared" si="70"/>
        <v>14626</v>
      </c>
      <c r="L925" s="18">
        <f t="shared" si="71"/>
        <v>4022150</v>
      </c>
      <c r="M925" s="16" t="s">
        <v>281</v>
      </c>
      <c r="N925" s="2" t="s">
        <v>282</v>
      </c>
      <c r="O925" s="2" t="s">
        <v>51</v>
      </c>
      <c r="P925" s="2" t="s">
        <v>51</v>
      </c>
      <c r="Q925" s="2" t="s">
        <v>693</v>
      </c>
      <c r="R925" s="2" t="s">
        <v>62</v>
      </c>
      <c r="S925" s="2" t="s">
        <v>63</v>
      </c>
      <c r="T925" s="2" t="s">
        <v>63</v>
      </c>
      <c r="U925" s="3"/>
      <c r="V925" s="3"/>
      <c r="W925" s="3"/>
      <c r="X925" s="3"/>
      <c r="Y925" s="3"/>
      <c r="Z925" s="3"/>
      <c r="AA925" s="3"/>
      <c r="AB925" s="3"/>
      <c r="AC925" s="3"/>
      <c r="AD925" s="3"/>
      <c r="AE925" s="3"/>
      <c r="AF925" s="3"/>
      <c r="AG925" s="3"/>
      <c r="AH925" s="3"/>
      <c r="AI925" s="3"/>
      <c r="AJ925" s="3"/>
      <c r="AK925" s="3"/>
      <c r="AL925" s="3"/>
      <c r="AM925" s="3"/>
      <c r="AN925" s="3"/>
      <c r="AO925" s="3"/>
      <c r="AP925" s="3"/>
      <c r="AQ925" s="3"/>
      <c r="AR925" s="2" t="s">
        <v>51</v>
      </c>
      <c r="AS925" s="2" t="s">
        <v>51</v>
      </c>
      <c r="AT925" s="3"/>
      <c r="AU925" s="2" t="s">
        <v>708</v>
      </c>
      <c r="AV925" s="3">
        <v>225</v>
      </c>
    </row>
    <row r="926" spans="1:48" ht="30" customHeight="1">
      <c r="A926" s="16" t="s">
        <v>279</v>
      </c>
      <c r="B926" s="16" t="s">
        <v>284</v>
      </c>
      <c r="C926" s="16" t="s">
        <v>67</v>
      </c>
      <c r="D926" s="17">
        <v>262</v>
      </c>
      <c r="E926" s="18">
        <f>TRUNC(일위대가목록!E37,0)</f>
        <v>6220</v>
      </c>
      <c r="F926" s="18">
        <f t="shared" si="67"/>
        <v>1629640</v>
      </c>
      <c r="G926" s="18">
        <f>TRUNC(일위대가목록!F37,0)</f>
        <v>15088</v>
      </c>
      <c r="H926" s="18">
        <f t="shared" si="68"/>
        <v>3953056</v>
      </c>
      <c r="I926" s="18">
        <f>TRUNC(일위대가목록!G37,0)</f>
        <v>150</v>
      </c>
      <c r="J926" s="18">
        <f t="shared" si="69"/>
        <v>39300</v>
      </c>
      <c r="K926" s="18">
        <f t="shared" si="70"/>
        <v>21458</v>
      </c>
      <c r="L926" s="18">
        <f t="shared" si="71"/>
        <v>5621996</v>
      </c>
      <c r="M926" s="16" t="s">
        <v>285</v>
      </c>
      <c r="N926" s="2" t="s">
        <v>286</v>
      </c>
      <c r="O926" s="2" t="s">
        <v>51</v>
      </c>
      <c r="P926" s="2" t="s">
        <v>51</v>
      </c>
      <c r="Q926" s="2" t="s">
        <v>693</v>
      </c>
      <c r="R926" s="2" t="s">
        <v>62</v>
      </c>
      <c r="S926" s="2" t="s">
        <v>63</v>
      </c>
      <c r="T926" s="2" t="s">
        <v>63</v>
      </c>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2" t="s">
        <v>51</v>
      </c>
      <c r="AS926" s="2" t="s">
        <v>51</v>
      </c>
      <c r="AT926" s="3"/>
      <c r="AU926" s="2" t="s">
        <v>709</v>
      </c>
      <c r="AV926" s="3">
        <v>226</v>
      </c>
    </row>
    <row r="927" spans="1:48" ht="30" customHeight="1">
      <c r="A927" s="16" t="s">
        <v>279</v>
      </c>
      <c r="B927" s="16" t="s">
        <v>288</v>
      </c>
      <c r="C927" s="16" t="s">
        <v>67</v>
      </c>
      <c r="D927" s="17">
        <v>307</v>
      </c>
      <c r="E927" s="18">
        <f>TRUNC(일위대가목록!E38,0)</f>
        <v>6220</v>
      </c>
      <c r="F927" s="18">
        <f t="shared" si="67"/>
        <v>1909540</v>
      </c>
      <c r="G927" s="18">
        <f>TRUNC(일위대가목록!F38,0)</f>
        <v>19632</v>
      </c>
      <c r="H927" s="18">
        <f t="shared" si="68"/>
        <v>6027024</v>
      </c>
      <c r="I927" s="18">
        <f>TRUNC(일위대가목록!G38,0)</f>
        <v>196</v>
      </c>
      <c r="J927" s="18">
        <f t="shared" si="69"/>
        <v>60172</v>
      </c>
      <c r="K927" s="18">
        <f t="shared" si="70"/>
        <v>26048</v>
      </c>
      <c r="L927" s="18">
        <f t="shared" si="71"/>
        <v>7996736</v>
      </c>
      <c r="M927" s="16" t="s">
        <v>289</v>
      </c>
      <c r="N927" s="2" t="s">
        <v>290</v>
      </c>
      <c r="O927" s="2" t="s">
        <v>51</v>
      </c>
      <c r="P927" s="2" t="s">
        <v>51</v>
      </c>
      <c r="Q927" s="2" t="s">
        <v>693</v>
      </c>
      <c r="R927" s="2" t="s">
        <v>62</v>
      </c>
      <c r="S927" s="2" t="s">
        <v>63</v>
      </c>
      <c r="T927" s="2" t="s">
        <v>63</v>
      </c>
      <c r="U927" s="3"/>
      <c r="V927" s="3"/>
      <c r="W927" s="3"/>
      <c r="X927" s="3"/>
      <c r="Y927" s="3"/>
      <c r="Z927" s="3"/>
      <c r="AA927" s="3"/>
      <c r="AB927" s="3"/>
      <c r="AC927" s="3"/>
      <c r="AD927" s="3"/>
      <c r="AE927" s="3"/>
      <c r="AF927" s="3"/>
      <c r="AG927" s="3"/>
      <c r="AH927" s="3"/>
      <c r="AI927" s="3"/>
      <c r="AJ927" s="3"/>
      <c r="AK927" s="3"/>
      <c r="AL927" s="3"/>
      <c r="AM927" s="3"/>
      <c r="AN927" s="3"/>
      <c r="AO927" s="3"/>
      <c r="AP927" s="3"/>
      <c r="AQ927" s="3"/>
      <c r="AR927" s="2" t="s">
        <v>51</v>
      </c>
      <c r="AS927" s="2" t="s">
        <v>51</v>
      </c>
      <c r="AT927" s="3"/>
      <c r="AU927" s="2" t="s">
        <v>710</v>
      </c>
      <c r="AV927" s="3">
        <v>227</v>
      </c>
    </row>
    <row r="928" spans="1:48" ht="30" customHeight="1">
      <c r="A928" s="16" t="s">
        <v>292</v>
      </c>
      <c r="B928" s="16" t="s">
        <v>293</v>
      </c>
      <c r="C928" s="16" t="s">
        <v>67</v>
      </c>
      <c r="D928" s="17">
        <v>4</v>
      </c>
      <c r="E928" s="18">
        <f>TRUNC(일위대가목록!E39,0)</f>
        <v>12975</v>
      </c>
      <c r="F928" s="18">
        <f t="shared" si="67"/>
        <v>51900</v>
      </c>
      <c r="G928" s="18">
        <f>TRUNC(일위대가목록!F39,0)</f>
        <v>54549</v>
      </c>
      <c r="H928" s="18">
        <f t="shared" si="68"/>
        <v>218196</v>
      </c>
      <c r="I928" s="18">
        <f>TRUNC(일위대가목록!G39,0)</f>
        <v>1089</v>
      </c>
      <c r="J928" s="18">
        <f t="shared" si="69"/>
        <v>4356</v>
      </c>
      <c r="K928" s="18">
        <f t="shared" si="70"/>
        <v>68613</v>
      </c>
      <c r="L928" s="18">
        <f t="shared" si="71"/>
        <v>274452</v>
      </c>
      <c r="M928" s="16" t="s">
        <v>294</v>
      </c>
      <c r="N928" s="2" t="s">
        <v>295</v>
      </c>
      <c r="O928" s="2" t="s">
        <v>51</v>
      </c>
      <c r="P928" s="2" t="s">
        <v>51</v>
      </c>
      <c r="Q928" s="2" t="s">
        <v>693</v>
      </c>
      <c r="R928" s="2" t="s">
        <v>62</v>
      </c>
      <c r="S928" s="2" t="s">
        <v>63</v>
      </c>
      <c r="T928" s="2" t="s">
        <v>63</v>
      </c>
      <c r="U928" s="3"/>
      <c r="V928" s="3"/>
      <c r="W928" s="3"/>
      <c r="X928" s="3"/>
      <c r="Y928" s="3"/>
      <c r="Z928" s="3"/>
      <c r="AA928" s="3"/>
      <c r="AB928" s="3"/>
      <c r="AC928" s="3"/>
      <c r="AD928" s="3"/>
      <c r="AE928" s="3"/>
      <c r="AF928" s="3"/>
      <c r="AG928" s="3"/>
      <c r="AH928" s="3"/>
      <c r="AI928" s="3"/>
      <c r="AJ928" s="3"/>
      <c r="AK928" s="3"/>
      <c r="AL928" s="3"/>
      <c r="AM928" s="3"/>
      <c r="AN928" s="3"/>
      <c r="AO928" s="3"/>
      <c r="AP928" s="3"/>
      <c r="AQ928" s="3"/>
      <c r="AR928" s="2" t="s">
        <v>51</v>
      </c>
      <c r="AS928" s="2" t="s">
        <v>51</v>
      </c>
      <c r="AT928" s="3"/>
      <c r="AU928" s="2" t="s">
        <v>711</v>
      </c>
      <c r="AV928" s="3">
        <v>228</v>
      </c>
    </row>
    <row r="929" spans="1:48" ht="30" customHeight="1">
      <c r="A929" s="16" t="s">
        <v>565</v>
      </c>
      <c r="B929" s="16" t="s">
        <v>566</v>
      </c>
      <c r="C929" s="16" t="s">
        <v>67</v>
      </c>
      <c r="D929" s="17">
        <v>147</v>
      </c>
      <c r="E929" s="18">
        <f>TRUNC(일위대가목록!E61,0)</f>
        <v>29956</v>
      </c>
      <c r="F929" s="18">
        <f t="shared" si="67"/>
        <v>4403532</v>
      </c>
      <c r="G929" s="18">
        <f>TRUNC(일위대가목록!F61,0)</f>
        <v>19638</v>
      </c>
      <c r="H929" s="18">
        <f t="shared" si="68"/>
        <v>2886786</v>
      </c>
      <c r="I929" s="18">
        <f>TRUNC(일위대가목록!G61,0)</f>
        <v>392</v>
      </c>
      <c r="J929" s="18">
        <f t="shared" si="69"/>
        <v>57624</v>
      </c>
      <c r="K929" s="18">
        <f t="shared" si="70"/>
        <v>49986</v>
      </c>
      <c r="L929" s="18">
        <f t="shared" si="71"/>
        <v>7347942</v>
      </c>
      <c r="M929" s="16" t="s">
        <v>567</v>
      </c>
      <c r="N929" s="2" t="s">
        <v>568</v>
      </c>
      <c r="O929" s="2" t="s">
        <v>51</v>
      </c>
      <c r="P929" s="2" t="s">
        <v>51</v>
      </c>
      <c r="Q929" s="2" t="s">
        <v>693</v>
      </c>
      <c r="R929" s="2" t="s">
        <v>62</v>
      </c>
      <c r="S929" s="2" t="s">
        <v>63</v>
      </c>
      <c r="T929" s="2" t="s">
        <v>63</v>
      </c>
      <c r="U929" s="3"/>
      <c r="V929" s="3"/>
      <c r="W929" s="3"/>
      <c r="X929" s="3"/>
      <c r="Y929" s="3"/>
      <c r="Z929" s="3"/>
      <c r="AA929" s="3"/>
      <c r="AB929" s="3"/>
      <c r="AC929" s="3"/>
      <c r="AD929" s="3"/>
      <c r="AE929" s="3"/>
      <c r="AF929" s="3"/>
      <c r="AG929" s="3"/>
      <c r="AH929" s="3"/>
      <c r="AI929" s="3"/>
      <c r="AJ929" s="3"/>
      <c r="AK929" s="3"/>
      <c r="AL929" s="3"/>
      <c r="AM929" s="3"/>
      <c r="AN929" s="3"/>
      <c r="AO929" s="3"/>
      <c r="AP929" s="3"/>
      <c r="AQ929" s="3"/>
      <c r="AR929" s="2" t="s">
        <v>51</v>
      </c>
      <c r="AS929" s="2" t="s">
        <v>51</v>
      </c>
      <c r="AT929" s="3"/>
      <c r="AU929" s="2" t="s">
        <v>712</v>
      </c>
      <c r="AV929" s="3">
        <v>229</v>
      </c>
    </row>
    <row r="930" spans="1:48" ht="30" customHeight="1">
      <c r="A930" s="16" t="s">
        <v>297</v>
      </c>
      <c r="B930" s="16" t="s">
        <v>298</v>
      </c>
      <c r="C930" s="16" t="s">
        <v>67</v>
      </c>
      <c r="D930" s="17">
        <v>293</v>
      </c>
      <c r="E930" s="18">
        <f>TRUNC(일위대가목록!E40,0)</f>
        <v>4708</v>
      </c>
      <c r="F930" s="18">
        <f t="shared" si="67"/>
        <v>1379444</v>
      </c>
      <c r="G930" s="18">
        <f>TRUNC(일위대가목록!F40,0)</f>
        <v>8658</v>
      </c>
      <c r="H930" s="18">
        <f t="shared" si="68"/>
        <v>2536794</v>
      </c>
      <c r="I930" s="18">
        <f>TRUNC(일위대가목록!G40,0)</f>
        <v>0</v>
      </c>
      <c r="J930" s="18">
        <f t="shared" si="69"/>
        <v>0</v>
      </c>
      <c r="K930" s="18">
        <f t="shared" si="70"/>
        <v>13366</v>
      </c>
      <c r="L930" s="18">
        <f t="shared" si="71"/>
        <v>3916238</v>
      </c>
      <c r="M930" s="16" t="s">
        <v>299</v>
      </c>
      <c r="N930" s="2" t="s">
        <v>300</v>
      </c>
      <c r="O930" s="2" t="s">
        <v>51</v>
      </c>
      <c r="P930" s="2" t="s">
        <v>51</v>
      </c>
      <c r="Q930" s="2" t="s">
        <v>693</v>
      </c>
      <c r="R930" s="2" t="s">
        <v>62</v>
      </c>
      <c r="S930" s="2" t="s">
        <v>63</v>
      </c>
      <c r="T930" s="2" t="s">
        <v>63</v>
      </c>
      <c r="U930" s="3"/>
      <c r="V930" s="3"/>
      <c r="W930" s="3"/>
      <c r="X930" s="3"/>
      <c r="Y930" s="3"/>
      <c r="Z930" s="3"/>
      <c r="AA930" s="3"/>
      <c r="AB930" s="3"/>
      <c r="AC930" s="3"/>
      <c r="AD930" s="3"/>
      <c r="AE930" s="3"/>
      <c r="AF930" s="3"/>
      <c r="AG930" s="3"/>
      <c r="AH930" s="3"/>
      <c r="AI930" s="3"/>
      <c r="AJ930" s="3"/>
      <c r="AK930" s="3"/>
      <c r="AL930" s="3"/>
      <c r="AM930" s="3"/>
      <c r="AN930" s="3"/>
      <c r="AO930" s="3"/>
      <c r="AP930" s="3"/>
      <c r="AQ930" s="3"/>
      <c r="AR930" s="2" t="s">
        <v>51</v>
      </c>
      <c r="AS930" s="2" t="s">
        <v>51</v>
      </c>
      <c r="AT930" s="3"/>
      <c r="AU930" s="2" t="s">
        <v>713</v>
      </c>
      <c r="AV930" s="3">
        <v>230</v>
      </c>
    </row>
    <row r="931" spans="1:48" ht="30" customHeight="1">
      <c r="A931" s="16" t="s">
        <v>302</v>
      </c>
      <c r="B931" s="16" t="s">
        <v>303</v>
      </c>
      <c r="C931" s="16" t="s">
        <v>67</v>
      </c>
      <c r="D931" s="17">
        <v>284</v>
      </c>
      <c r="E931" s="18">
        <f>TRUNC(일위대가목록!E41,0)</f>
        <v>13821</v>
      </c>
      <c r="F931" s="18">
        <f t="shared" si="67"/>
        <v>3925164</v>
      </c>
      <c r="G931" s="18">
        <f>TRUNC(일위대가목록!F41,0)</f>
        <v>10544</v>
      </c>
      <c r="H931" s="18">
        <f t="shared" si="68"/>
        <v>2994496</v>
      </c>
      <c r="I931" s="18">
        <f>TRUNC(일위대가목록!G41,0)</f>
        <v>632</v>
      </c>
      <c r="J931" s="18">
        <f t="shared" si="69"/>
        <v>179488</v>
      </c>
      <c r="K931" s="18">
        <f t="shared" si="70"/>
        <v>24997</v>
      </c>
      <c r="L931" s="18">
        <f t="shared" si="71"/>
        <v>7099148</v>
      </c>
      <c r="M931" s="16" t="s">
        <v>304</v>
      </c>
      <c r="N931" s="2" t="s">
        <v>305</v>
      </c>
      <c r="O931" s="2" t="s">
        <v>51</v>
      </c>
      <c r="P931" s="2" t="s">
        <v>51</v>
      </c>
      <c r="Q931" s="2" t="s">
        <v>693</v>
      </c>
      <c r="R931" s="2" t="s">
        <v>62</v>
      </c>
      <c r="S931" s="2" t="s">
        <v>63</v>
      </c>
      <c r="T931" s="2" t="s">
        <v>63</v>
      </c>
      <c r="U931" s="3"/>
      <c r="V931" s="3"/>
      <c r="W931" s="3"/>
      <c r="X931" s="3"/>
      <c r="Y931" s="3"/>
      <c r="Z931" s="3"/>
      <c r="AA931" s="3"/>
      <c r="AB931" s="3"/>
      <c r="AC931" s="3"/>
      <c r="AD931" s="3"/>
      <c r="AE931" s="3"/>
      <c r="AF931" s="3"/>
      <c r="AG931" s="3"/>
      <c r="AH931" s="3"/>
      <c r="AI931" s="3"/>
      <c r="AJ931" s="3"/>
      <c r="AK931" s="3"/>
      <c r="AL931" s="3"/>
      <c r="AM931" s="3"/>
      <c r="AN931" s="3"/>
      <c r="AO931" s="3"/>
      <c r="AP931" s="3"/>
      <c r="AQ931" s="3"/>
      <c r="AR931" s="2" t="s">
        <v>51</v>
      </c>
      <c r="AS931" s="2" t="s">
        <v>51</v>
      </c>
      <c r="AT931" s="3"/>
      <c r="AU931" s="2" t="s">
        <v>714</v>
      </c>
      <c r="AV931" s="3">
        <v>231</v>
      </c>
    </row>
    <row r="932" spans="1:48" ht="30" customHeight="1">
      <c r="A932" s="16" t="s">
        <v>307</v>
      </c>
      <c r="B932" s="16" t="s">
        <v>308</v>
      </c>
      <c r="C932" s="16" t="s">
        <v>67</v>
      </c>
      <c r="D932" s="17">
        <v>19</v>
      </c>
      <c r="E932" s="18">
        <f>TRUNC(일위대가목록!E42,0)</f>
        <v>26693</v>
      </c>
      <c r="F932" s="18">
        <f t="shared" si="67"/>
        <v>507167</v>
      </c>
      <c r="G932" s="18">
        <f>TRUNC(일위대가목록!F42,0)</f>
        <v>0</v>
      </c>
      <c r="H932" s="18">
        <f t="shared" si="68"/>
        <v>0</v>
      </c>
      <c r="I932" s="18">
        <f>TRUNC(일위대가목록!G42,0)</f>
        <v>0</v>
      </c>
      <c r="J932" s="18">
        <f t="shared" si="69"/>
        <v>0</v>
      </c>
      <c r="K932" s="18">
        <f t="shared" si="70"/>
        <v>26693</v>
      </c>
      <c r="L932" s="18">
        <f t="shared" si="71"/>
        <v>507167</v>
      </c>
      <c r="M932" s="16" t="s">
        <v>309</v>
      </c>
      <c r="N932" s="2" t="s">
        <v>310</v>
      </c>
      <c r="O932" s="2" t="s">
        <v>51</v>
      </c>
      <c r="P932" s="2" t="s">
        <v>51</v>
      </c>
      <c r="Q932" s="2" t="s">
        <v>693</v>
      </c>
      <c r="R932" s="2" t="s">
        <v>62</v>
      </c>
      <c r="S932" s="2" t="s">
        <v>63</v>
      </c>
      <c r="T932" s="2" t="s">
        <v>63</v>
      </c>
      <c r="U932" s="3"/>
      <c r="V932" s="3"/>
      <c r="W932" s="3"/>
      <c r="X932" s="3"/>
      <c r="Y932" s="3"/>
      <c r="Z932" s="3"/>
      <c r="AA932" s="3"/>
      <c r="AB932" s="3"/>
      <c r="AC932" s="3"/>
      <c r="AD932" s="3"/>
      <c r="AE932" s="3"/>
      <c r="AF932" s="3"/>
      <c r="AG932" s="3"/>
      <c r="AH932" s="3"/>
      <c r="AI932" s="3"/>
      <c r="AJ932" s="3"/>
      <c r="AK932" s="3"/>
      <c r="AL932" s="3"/>
      <c r="AM932" s="3"/>
      <c r="AN932" s="3"/>
      <c r="AO932" s="3"/>
      <c r="AP932" s="3"/>
      <c r="AQ932" s="3"/>
      <c r="AR932" s="2" t="s">
        <v>51</v>
      </c>
      <c r="AS932" s="2" t="s">
        <v>51</v>
      </c>
      <c r="AT932" s="3"/>
      <c r="AU932" s="2" t="s">
        <v>715</v>
      </c>
      <c r="AV932" s="3">
        <v>232</v>
      </c>
    </row>
    <row r="933" spans="1:48" ht="30" customHeight="1">
      <c r="A933" s="17"/>
      <c r="B933" s="17"/>
      <c r="C933" s="17"/>
      <c r="D933" s="17"/>
      <c r="E933" s="18"/>
      <c r="F933" s="18"/>
      <c r="G933" s="18"/>
      <c r="H933" s="18"/>
      <c r="I933" s="18"/>
      <c r="J933" s="18"/>
      <c r="K933" s="18"/>
      <c r="L933" s="18"/>
      <c r="M933" s="17"/>
      <c r="Q933" s="1" t="s">
        <v>693</v>
      </c>
    </row>
    <row r="934" spans="1:48" ht="30" customHeight="1">
      <c r="A934" s="17"/>
      <c r="B934" s="17"/>
      <c r="C934" s="17"/>
      <c r="D934" s="17"/>
      <c r="E934" s="18"/>
      <c r="F934" s="18"/>
      <c r="G934" s="18"/>
      <c r="H934" s="18"/>
      <c r="I934" s="18"/>
      <c r="J934" s="18"/>
      <c r="K934" s="18"/>
      <c r="L934" s="18"/>
      <c r="M934" s="17"/>
      <c r="Q934" s="1" t="s">
        <v>693</v>
      </c>
    </row>
    <row r="935" spans="1:48" ht="30" customHeight="1">
      <c r="A935" s="17"/>
      <c r="B935" s="17"/>
      <c r="C935" s="17"/>
      <c r="D935" s="17"/>
      <c r="E935" s="18"/>
      <c r="F935" s="18"/>
      <c r="G935" s="18"/>
      <c r="H935" s="18"/>
      <c r="I935" s="18"/>
      <c r="J935" s="18"/>
      <c r="K935" s="18"/>
      <c r="L935" s="18"/>
      <c r="M935" s="17"/>
      <c r="Q935" s="1" t="s">
        <v>693</v>
      </c>
    </row>
    <row r="936" spans="1:48" ht="30" customHeight="1">
      <c r="A936" s="17"/>
      <c r="B936" s="17"/>
      <c r="C936" s="17"/>
      <c r="D936" s="17"/>
      <c r="E936" s="18"/>
      <c r="F936" s="18"/>
      <c r="G936" s="18"/>
      <c r="H936" s="18"/>
      <c r="I936" s="18"/>
      <c r="J936" s="18"/>
      <c r="K936" s="18"/>
      <c r="L936" s="18"/>
      <c r="M936" s="17"/>
      <c r="Q936" s="1" t="s">
        <v>693</v>
      </c>
    </row>
    <row r="937" spans="1:48" ht="30" customHeight="1">
      <c r="A937" s="17"/>
      <c r="B937" s="17"/>
      <c r="C937" s="17"/>
      <c r="D937" s="17"/>
      <c r="E937" s="18"/>
      <c r="F937" s="18"/>
      <c r="G937" s="18"/>
      <c r="H937" s="18"/>
      <c r="I937" s="18"/>
      <c r="J937" s="18"/>
      <c r="K937" s="18"/>
      <c r="L937" s="18"/>
      <c r="M937" s="17"/>
      <c r="Q937" s="1" t="s">
        <v>693</v>
      </c>
    </row>
    <row r="938" spans="1:48" ht="30" customHeight="1">
      <c r="A938" s="17"/>
      <c r="B938" s="17"/>
      <c r="C938" s="17"/>
      <c r="D938" s="17"/>
      <c r="E938" s="18"/>
      <c r="F938" s="18"/>
      <c r="G938" s="18"/>
      <c r="H938" s="18"/>
      <c r="I938" s="18"/>
      <c r="J938" s="18"/>
      <c r="K938" s="18"/>
      <c r="L938" s="18"/>
      <c r="M938" s="17"/>
      <c r="Q938" s="1" t="s">
        <v>693</v>
      </c>
    </row>
    <row r="939" spans="1:48" ht="30" customHeight="1">
      <c r="A939" s="16" t="s">
        <v>75</v>
      </c>
      <c r="B939" s="17"/>
      <c r="C939" s="17"/>
      <c r="D939" s="17"/>
      <c r="E939" s="18"/>
      <c r="F939" s="18">
        <f>SUMIF(Q915:Q938,"010709",F915:F938)</f>
        <v>32524477</v>
      </c>
      <c r="G939" s="18"/>
      <c r="H939" s="18">
        <f>SUMIF(Q915:Q938,"010709",H915:H938)</f>
        <v>35044733</v>
      </c>
      <c r="I939" s="18"/>
      <c r="J939" s="18">
        <f>SUMIF(Q915:Q938,"010709",J915:J938)</f>
        <v>495522</v>
      </c>
      <c r="K939" s="18"/>
      <c r="L939" s="18">
        <f>SUMIF(Q915:Q938,"010709",L915:L938)</f>
        <v>68064732</v>
      </c>
      <c r="M939" s="17"/>
      <c r="N939" t="s">
        <v>76</v>
      </c>
    </row>
    <row r="940" spans="1:48" ht="30" customHeight="1">
      <c r="A940" s="16" t="s">
        <v>716</v>
      </c>
      <c r="B940" s="16" t="s">
        <v>51</v>
      </c>
      <c r="C940" s="17"/>
      <c r="D940" s="17"/>
      <c r="E940" s="18"/>
      <c r="F940" s="18"/>
      <c r="G940" s="18"/>
      <c r="H940" s="18"/>
      <c r="I940" s="18"/>
      <c r="J940" s="18"/>
      <c r="K940" s="18"/>
      <c r="L940" s="18"/>
      <c r="M940" s="17"/>
      <c r="N940" s="3"/>
      <c r="O940" s="3"/>
      <c r="P940" s="3"/>
      <c r="Q940" s="2" t="s">
        <v>717</v>
      </c>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c r="AR940" s="3"/>
      <c r="AS940" s="3"/>
      <c r="AT940" s="3"/>
      <c r="AU940" s="3"/>
      <c r="AV940" s="3"/>
    </row>
    <row r="941" spans="1:48" ht="30" customHeight="1">
      <c r="A941" s="16" t="s">
        <v>319</v>
      </c>
      <c r="B941" s="16" t="s">
        <v>51</v>
      </c>
      <c r="C941" s="16" t="s">
        <v>67</v>
      </c>
      <c r="D941" s="17">
        <v>2</v>
      </c>
      <c r="E941" s="18">
        <f>TRUNC(일위대가목록!E43,0)</f>
        <v>645</v>
      </c>
      <c r="F941" s="18">
        <f t="shared" ref="F941:F950" si="72">TRUNC(E941*D941, 0)</f>
        <v>1290</v>
      </c>
      <c r="G941" s="18">
        <f>TRUNC(일위대가목록!F43,0)</f>
        <v>12905</v>
      </c>
      <c r="H941" s="18">
        <f t="shared" ref="H941:H950" si="73">TRUNC(G941*D941, 0)</f>
        <v>25810</v>
      </c>
      <c r="I941" s="18">
        <f>TRUNC(일위대가목록!G43,0)</f>
        <v>0</v>
      </c>
      <c r="J941" s="18">
        <f t="shared" ref="J941:J950" si="74">TRUNC(I941*D941, 0)</f>
        <v>0</v>
      </c>
      <c r="K941" s="18">
        <f t="shared" ref="K941:K950" si="75">TRUNC(E941+G941+I941, 0)</f>
        <v>13550</v>
      </c>
      <c r="L941" s="18">
        <f t="shared" ref="L941:L950" si="76">TRUNC(F941+H941+J941, 0)</f>
        <v>27100</v>
      </c>
      <c r="M941" s="16" t="s">
        <v>320</v>
      </c>
      <c r="N941" s="2" t="s">
        <v>321</v>
      </c>
      <c r="O941" s="2" t="s">
        <v>51</v>
      </c>
      <c r="P941" s="2" t="s">
        <v>51</v>
      </c>
      <c r="Q941" s="2" t="s">
        <v>717</v>
      </c>
      <c r="R941" s="2" t="s">
        <v>62</v>
      </c>
      <c r="S941" s="2" t="s">
        <v>63</v>
      </c>
      <c r="T941" s="2" t="s">
        <v>63</v>
      </c>
      <c r="U941" s="3"/>
      <c r="V941" s="3"/>
      <c r="W941" s="3"/>
      <c r="X941" s="3"/>
      <c r="Y941" s="3"/>
      <c r="Z941" s="3"/>
      <c r="AA941" s="3"/>
      <c r="AB941" s="3"/>
      <c r="AC941" s="3"/>
      <c r="AD941" s="3"/>
      <c r="AE941" s="3"/>
      <c r="AF941" s="3"/>
      <c r="AG941" s="3"/>
      <c r="AH941" s="3"/>
      <c r="AI941" s="3"/>
      <c r="AJ941" s="3"/>
      <c r="AK941" s="3"/>
      <c r="AL941" s="3"/>
      <c r="AM941" s="3"/>
      <c r="AN941" s="3"/>
      <c r="AO941" s="3"/>
      <c r="AP941" s="3"/>
      <c r="AQ941" s="3"/>
      <c r="AR941" s="2" t="s">
        <v>51</v>
      </c>
      <c r="AS941" s="2" t="s">
        <v>51</v>
      </c>
      <c r="AT941" s="3"/>
      <c r="AU941" s="2" t="s">
        <v>718</v>
      </c>
      <c r="AV941" s="3">
        <v>234</v>
      </c>
    </row>
    <row r="942" spans="1:48" ht="30" customHeight="1">
      <c r="A942" s="16" t="s">
        <v>575</v>
      </c>
      <c r="B942" s="16" t="s">
        <v>51</v>
      </c>
      <c r="C942" s="16" t="s">
        <v>67</v>
      </c>
      <c r="D942" s="17">
        <v>13</v>
      </c>
      <c r="E942" s="18">
        <f>TRUNC(일위대가목록!E62,0)</f>
        <v>645</v>
      </c>
      <c r="F942" s="18">
        <f t="shared" si="72"/>
        <v>8385</v>
      </c>
      <c r="G942" s="18">
        <f>TRUNC(일위대가목록!F62,0)</f>
        <v>12905</v>
      </c>
      <c r="H942" s="18">
        <f t="shared" si="73"/>
        <v>167765</v>
      </c>
      <c r="I942" s="18">
        <f>TRUNC(일위대가목록!G62,0)</f>
        <v>0</v>
      </c>
      <c r="J942" s="18">
        <f t="shared" si="74"/>
        <v>0</v>
      </c>
      <c r="K942" s="18">
        <f t="shared" si="75"/>
        <v>13550</v>
      </c>
      <c r="L942" s="18">
        <f t="shared" si="76"/>
        <v>176150</v>
      </c>
      <c r="M942" s="16" t="s">
        <v>576</v>
      </c>
      <c r="N942" s="2" t="s">
        <v>577</v>
      </c>
      <c r="O942" s="2" t="s">
        <v>51</v>
      </c>
      <c r="P942" s="2" t="s">
        <v>51</v>
      </c>
      <c r="Q942" s="2" t="s">
        <v>717</v>
      </c>
      <c r="R942" s="2" t="s">
        <v>62</v>
      </c>
      <c r="S942" s="2" t="s">
        <v>63</v>
      </c>
      <c r="T942" s="2" t="s">
        <v>63</v>
      </c>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2" t="s">
        <v>51</v>
      </c>
      <c r="AS942" s="2" t="s">
        <v>51</v>
      </c>
      <c r="AT942" s="3"/>
      <c r="AU942" s="2" t="s">
        <v>719</v>
      </c>
      <c r="AV942" s="3">
        <v>235</v>
      </c>
    </row>
    <row r="943" spans="1:48" ht="30" customHeight="1">
      <c r="A943" s="16" t="s">
        <v>327</v>
      </c>
      <c r="B943" s="16" t="s">
        <v>51</v>
      </c>
      <c r="C943" s="16" t="s">
        <v>67</v>
      </c>
      <c r="D943" s="17">
        <v>4</v>
      </c>
      <c r="E943" s="18">
        <f>TRUNC(일위대가목록!E45,0)</f>
        <v>645</v>
      </c>
      <c r="F943" s="18">
        <f t="shared" si="72"/>
        <v>2580</v>
      </c>
      <c r="G943" s="18">
        <f>TRUNC(일위대가목록!F45,0)</f>
        <v>12905</v>
      </c>
      <c r="H943" s="18">
        <f t="shared" si="73"/>
        <v>51620</v>
      </c>
      <c r="I943" s="18">
        <f>TRUNC(일위대가목록!G45,0)</f>
        <v>0</v>
      </c>
      <c r="J943" s="18">
        <f t="shared" si="74"/>
        <v>0</v>
      </c>
      <c r="K943" s="18">
        <f t="shared" si="75"/>
        <v>13550</v>
      </c>
      <c r="L943" s="18">
        <f t="shared" si="76"/>
        <v>54200</v>
      </c>
      <c r="M943" s="16" t="s">
        <v>328</v>
      </c>
      <c r="N943" s="2" t="s">
        <v>329</v>
      </c>
      <c r="O943" s="2" t="s">
        <v>51</v>
      </c>
      <c r="P943" s="2" t="s">
        <v>51</v>
      </c>
      <c r="Q943" s="2" t="s">
        <v>717</v>
      </c>
      <c r="R943" s="2" t="s">
        <v>62</v>
      </c>
      <c r="S943" s="2" t="s">
        <v>63</v>
      </c>
      <c r="T943" s="2" t="s">
        <v>63</v>
      </c>
      <c r="U943" s="3"/>
      <c r="V943" s="3"/>
      <c r="W943" s="3"/>
      <c r="X943" s="3"/>
      <c r="Y943" s="3"/>
      <c r="Z943" s="3"/>
      <c r="AA943" s="3"/>
      <c r="AB943" s="3"/>
      <c r="AC943" s="3"/>
      <c r="AD943" s="3"/>
      <c r="AE943" s="3"/>
      <c r="AF943" s="3"/>
      <c r="AG943" s="3"/>
      <c r="AH943" s="3"/>
      <c r="AI943" s="3"/>
      <c r="AJ943" s="3"/>
      <c r="AK943" s="3"/>
      <c r="AL943" s="3"/>
      <c r="AM943" s="3"/>
      <c r="AN943" s="3"/>
      <c r="AO943" s="3"/>
      <c r="AP943" s="3"/>
      <c r="AQ943" s="3"/>
      <c r="AR943" s="2" t="s">
        <v>51</v>
      </c>
      <c r="AS943" s="2" t="s">
        <v>51</v>
      </c>
      <c r="AT943" s="3"/>
      <c r="AU943" s="2" t="s">
        <v>720</v>
      </c>
      <c r="AV943" s="3">
        <v>236</v>
      </c>
    </row>
    <row r="944" spans="1:48" ht="30" customHeight="1">
      <c r="A944" s="16" t="s">
        <v>331</v>
      </c>
      <c r="B944" s="16" t="s">
        <v>332</v>
      </c>
      <c r="C944" s="16" t="s">
        <v>333</v>
      </c>
      <c r="D944" s="17">
        <v>10.61</v>
      </c>
      <c r="E944" s="18">
        <f>TRUNC(일위대가목록!E46,0)</f>
        <v>0</v>
      </c>
      <c r="F944" s="18">
        <f t="shared" si="72"/>
        <v>0</v>
      </c>
      <c r="G944" s="18">
        <f>TRUNC(일위대가목록!F46,0)</f>
        <v>0</v>
      </c>
      <c r="H944" s="18">
        <f t="shared" si="73"/>
        <v>0</v>
      </c>
      <c r="I944" s="18">
        <f>TRUNC(일위대가목록!G46,0)</f>
        <v>45269</v>
      </c>
      <c r="J944" s="18">
        <f t="shared" si="74"/>
        <v>480304</v>
      </c>
      <c r="K944" s="18">
        <f t="shared" si="75"/>
        <v>45269</v>
      </c>
      <c r="L944" s="18">
        <f t="shared" si="76"/>
        <v>480304</v>
      </c>
      <c r="M944" s="16" t="s">
        <v>334</v>
      </c>
      <c r="N944" s="2" t="s">
        <v>335</v>
      </c>
      <c r="O944" s="2" t="s">
        <v>51</v>
      </c>
      <c r="P944" s="2" t="s">
        <v>51</v>
      </c>
      <c r="Q944" s="2" t="s">
        <v>717</v>
      </c>
      <c r="R944" s="2" t="s">
        <v>62</v>
      </c>
      <c r="S944" s="2" t="s">
        <v>63</v>
      </c>
      <c r="T944" s="2" t="s">
        <v>63</v>
      </c>
      <c r="U944" s="3"/>
      <c r="V944" s="3"/>
      <c r="W944" s="3"/>
      <c r="X944" s="3"/>
      <c r="Y944" s="3"/>
      <c r="Z944" s="3"/>
      <c r="AA944" s="3"/>
      <c r="AB944" s="3"/>
      <c r="AC944" s="3"/>
      <c r="AD944" s="3"/>
      <c r="AE944" s="3"/>
      <c r="AF944" s="3"/>
      <c r="AG944" s="3"/>
      <c r="AH944" s="3"/>
      <c r="AI944" s="3"/>
      <c r="AJ944" s="3"/>
      <c r="AK944" s="3"/>
      <c r="AL944" s="3"/>
      <c r="AM944" s="3"/>
      <c r="AN944" s="3"/>
      <c r="AO944" s="3"/>
      <c r="AP944" s="3"/>
      <c r="AQ944" s="3"/>
      <c r="AR944" s="2" t="s">
        <v>51</v>
      </c>
      <c r="AS944" s="2" t="s">
        <v>51</v>
      </c>
      <c r="AT944" s="3"/>
      <c r="AU944" s="2" t="s">
        <v>721</v>
      </c>
      <c r="AV944" s="3">
        <v>237</v>
      </c>
    </row>
    <row r="945" spans="1:48" ht="30" customHeight="1">
      <c r="A945" s="16" t="s">
        <v>337</v>
      </c>
      <c r="B945" s="16" t="s">
        <v>51</v>
      </c>
      <c r="C945" s="16" t="s">
        <v>67</v>
      </c>
      <c r="D945" s="17">
        <v>499</v>
      </c>
      <c r="E945" s="18">
        <f>TRUNC(일위대가목록!E47,0)</f>
        <v>0</v>
      </c>
      <c r="F945" s="18">
        <f t="shared" si="72"/>
        <v>0</v>
      </c>
      <c r="G945" s="18">
        <f>TRUNC(일위대가목록!F47,0)</f>
        <v>6002</v>
      </c>
      <c r="H945" s="18">
        <f t="shared" si="73"/>
        <v>2994998</v>
      </c>
      <c r="I945" s="18">
        <f>TRUNC(일위대가목록!G47,0)</f>
        <v>0</v>
      </c>
      <c r="J945" s="18">
        <f t="shared" si="74"/>
        <v>0</v>
      </c>
      <c r="K945" s="18">
        <f t="shared" si="75"/>
        <v>6002</v>
      </c>
      <c r="L945" s="18">
        <f t="shared" si="76"/>
        <v>2994998</v>
      </c>
      <c r="M945" s="16" t="s">
        <v>338</v>
      </c>
      <c r="N945" s="2" t="s">
        <v>339</v>
      </c>
      <c r="O945" s="2" t="s">
        <v>51</v>
      </c>
      <c r="P945" s="2" t="s">
        <v>51</v>
      </c>
      <c r="Q945" s="2" t="s">
        <v>717</v>
      </c>
      <c r="R945" s="2" t="s">
        <v>62</v>
      </c>
      <c r="S945" s="2" t="s">
        <v>63</v>
      </c>
      <c r="T945" s="2" t="s">
        <v>63</v>
      </c>
      <c r="U945" s="3"/>
      <c r="V945" s="3"/>
      <c r="W945" s="3"/>
      <c r="X945" s="3"/>
      <c r="Y945" s="3"/>
      <c r="Z945" s="3"/>
      <c r="AA945" s="3"/>
      <c r="AB945" s="3"/>
      <c r="AC945" s="3"/>
      <c r="AD945" s="3"/>
      <c r="AE945" s="3"/>
      <c r="AF945" s="3"/>
      <c r="AG945" s="3"/>
      <c r="AH945" s="3"/>
      <c r="AI945" s="3"/>
      <c r="AJ945" s="3"/>
      <c r="AK945" s="3"/>
      <c r="AL945" s="3"/>
      <c r="AM945" s="3"/>
      <c r="AN945" s="3"/>
      <c r="AO945" s="3"/>
      <c r="AP945" s="3"/>
      <c r="AQ945" s="3"/>
      <c r="AR945" s="2" t="s">
        <v>51</v>
      </c>
      <c r="AS945" s="2" t="s">
        <v>51</v>
      </c>
      <c r="AT945" s="3"/>
      <c r="AU945" s="2" t="s">
        <v>722</v>
      </c>
      <c r="AV945" s="3">
        <v>238</v>
      </c>
    </row>
    <row r="946" spans="1:48" ht="30" customHeight="1">
      <c r="A946" s="16" t="s">
        <v>587</v>
      </c>
      <c r="B946" s="16" t="s">
        <v>588</v>
      </c>
      <c r="C946" s="16" t="s">
        <v>67</v>
      </c>
      <c r="D946" s="17">
        <v>15</v>
      </c>
      <c r="E946" s="18">
        <f>TRUNC(일위대가목록!E64,0)</f>
        <v>0</v>
      </c>
      <c r="F946" s="18">
        <f t="shared" si="72"/>
        <v>0</v>
      </c>
      <c r="G946" s="18">
        <f>TRUNC(일위대가목록!F64,0)</f>
        <v>6174</v>
      </c>
      <c r="H946" s="18">
        <f t="shared" si="73"/>
        <v>92610</v>
      </c>
      <c r="I946" s="18">
        <f>TRUNC(일위대가목록!G64,0)</f>
        <v>123</v>
      </c>
      <c r="J946" s="18">
        <f t="shared" si="74"/>
        <v>1845</v>
      </c>
      <c r="K946" s="18">
        <f t="shared" si="75"/>
        <v>6297</v>
      </c>
      <c r="L946" s="18">
        <f t="shared" si="76"/>
        <v>94455</v>
      </c>
      <c r="M946" s="16" t="s">
        <v>589</v>
      </c>
      <c r="N946" s="2" t="s">
        <v>590</v>
      </c>
      <c r="O946" s="2" t="s">
        <v>51</v>
      </c>
      <c r="P946" s="2" t="s">
        <v>51</v>
      </c>
      <c r="Q946" s="2" t="s">
        <v>717</v>
      </c>
      <c r="R946" s="2" t="s">
        <v>62</v>
      </c>
      <c r="S946" s="2" t="s">
        <v>63</v>
      </c>
      <c r="T946" s="2" t="s">
        <v>63</v>
      </c>
      <c r="U946" s="3"/>
      <c r="V946" s="3"/>
      <c r="W946" s="3"/>
      <c r="X946" s="3"/>
      <c r="Y946" s="3"/>
      <c r="Z946" s="3"/>
      <c r="AA946" s="3"/>
      <c r="AB946" s="3"/>
      <c r="AC946" s="3"/>
      <c r="AD946" s="3"/>
      <c r="AE946" s="3"/>
      <c r="AF946" s="3"/>
      <c r="AG946" s="3"/>
      <c r="AH946" s="3"/>
      <c r="AI946" s="3"/>
      <c r="AJ946" s="3"/>
      <c r="AK946" s="3"/>
      <c r="AL946" s="3"/>
      <c r="AM946" s="3"/>
      <c r="AN946" s="3"/>
      <c r="AO946" s="3"/>
      <c r="AP946" s="3"/>
      <c r="AQ946" s="3"/>
      <c r="AR946" s="2" t="s">
        <v>51</v>
      </c>
      <c r="AS946" s="2" t="s">
        <v>51</v>
      </c>
      <c r="AT946" s="3"/>
      <c r="AU946" s="2" t="s">
        <v>723</v>
      </c>
      <c r="AV946" s="3">
        <v>239</v>
      </c>
    </row>
    <row r="947" spans="1:48" ht="30" customHeight="1">
      <c r="A947" s="16" t="s">
        <v>341</v>
      </c>
      <c r="B947" s="16" t="s">
        <v>342</v>
      </c>
      <c r="C947" s="16" t="s">
        <v>67</v>
      </c>
      <c r="D947" s="17">
        <v>158</v>
      </c>
      <c r="E947" s="18">
        <f>TRUNC(일위대가목록!E48,0)</f>
        <v>0</v>
      </c>
      <c r="F947" s="18">
        <f t="shared" si="72"/>
        <v>0</v>
      </c>
      <c r="G947" s="18">
        <f>TRUNC(일위대가목록!F48,0)</f>
        <v>16634</v>
      </c>
      <c r="H947" s="18">
        <f t="shared" si="73"/>
        <v>2628172</v>
      </c>
      <c r="I947" s="18">
        <f>TRUNC(일위대가목록!G48,0)</f>
        <v>332</v>
      </c>
      <c r="J947" s="18">
        <f t="shared" si="74"/>
        <v>52456</v>
      </c>
      <c r="K947" s="18">
        <f t="shared" si="75"/>
        <v>16966</v>
      </c>
      <c r="L947" s="18">
        <f t="shared" si="76"/>
        <v>2680628</v>
      </c>
      <c r="M947" s="16" t="s">
        <v>343</v>
      </c>
      <c r="N947" s="2" t="s">
        <v>344</v>
      </c>
      <c r="O947" s="2" t="s">
        <v>51</v>
      </c>
      <c r="P947" s="2" t="s">
        <v>51</v>
      </c>
      <c r="Q947" s="2" t="s">
        <v>717</v>
      </c>
      <c r="R947" s="2" t="s">
        <v>62</v>
      </c>
      <c r="S947" s="2" t="s">
        <v>63</v>
      </c>
      <c r="T947" s="2" t="s">
        <v>63</v>
      </c>
      <c r="U947" s="3"/>
      <c r="V947" s="3"/>
      <c r="W947" s="3"/>
      <c r="X947" s="3"/>
      <c r="Y947" s="3"/>
      <c r="Z947" s="3"/>
      <c r="AA947" s="3"/>
      <c r="AB947" s="3"/>
      <c r="AC947" s="3"/>
      <c r="AD947" s="3"/>
      <c r="AE947" s="3"/>
      <c r="AF947" s="3"/>
      <c r="AG947" s="3"/>
      <c r="AH947" s="3"/>
      <c r="AI947" s="3"/>
      <c r="AJ947" s="3"/>
      <c r="AK947" s="3"/>
      <c r="AL947" s="3"/>
      <c r="AM947" s="3"/>
      <c r="AN947" s="3"/>
      <c r="AO947" s="3"/>
      <c r="AP947" s="3"/>
      <c r="AQ947" s="3"/>
      <c r="AR947" s="2" t="s">
        <v>51</v>
      </c>
      <c r="AS947" s="2" t="s">
        <v>51</v>
      </c>
      <c r="AT947" s="3"/>
      <c r="AU947" s="2" t="s">
        <v>724</v>
      </c>
      <c r="AV947" s="3">
        <v>240</v>
      </c>
    </row>
    <row r="948" spans="1:48" ht="30" customHeight="1">
      <c r="A948" s="16" t="s">
        <v>346</v>
      </c>
      <c r="B948" s="16" t="s">
        <v>342</v>
      </c>
      <c r="C948" s="16" t="s">
        <v>67</v>
      </c>
      <c r="D948" s="17">
        <v>130</v>
      </c>
      <c r="E948" s="18">
        <f>TRUNC(일위대가목록!E49,0)</f>
        <v>0</v>
      </c>
      <c r="F948" s="18">
        <f t="shared" si="72"/>
        <v>0</v>
      </c>
      <c r="G948" s="18">
        <f>TRUNC(일위대가목록!F49,0)</f>
        <v>27266</v>
      </c>
      <c r="H948" s="18">
        <f t="shared" si="73"/>
        <v>3544580</v>
      </c>
      <c r="I948" s="18">
        <f>TRUNC(일위대가목록!G49,0)</f>
        <v>544</v>
      </c>
      <c r="J948" s="18">
        <f t="shared" si="74"/>
        <v>70720</v>
      </c>
      <c r="K948" s="18">
        <f t="shared" si="75"/>
        <v>27810</v>
      </c>
      <c r="L948" s="18">
        <f t="shared" si="76"/>
        <v>3615300</v>
      </c>
      <c r="M948" s="16" t="s">
        <v>347</v>
      </c>
      <c r="N948" s="2" t="s">
        <v>348</v>
      </c>
      <c r="O948" s="2" t="s">
        <v>51</v>
      </c>
      <c r="P948" s="2" t="s">
        <v>51</v>
      </c>
      <c r="Q948" s="2" t="s">
        <v>717</v>
      </c>
      <c r="R948" s="2" t="s">
        <v>62</v>
      </c>
      <c r="S948" s="2" t="s">
        <v>63</v>
      </c>
      <c r="T948" s="2" t="s">
        <v>63</v>
      </c>
      <c r="U948" s="3"/>
      <c r="V948" s="3"/>
      <c r="W948" s="3"/>
      <c r="X948" s="3"/>
      <c r="Y948" s="3"/>
      <c r="Z948" s="3"/>
      <c r="AA948" s="3"/>
      <c r="AB948" s="3"/>
      <c r="AC948" s="3"/>
      <c r="AD948" s="3"/>
      <c r="AE948" s="3"/>
      <c r="AF948" s="3"/>
      <c r="AG948" s="3"/>
      <c r="AH948" s="3"/>
      <c r="AI948" s="3"/>
      <c r="AJ948" s="3"/>
      <c r="AK948" s="3"/>
      <c r="AL948" s="3"/>
      <c r="AM948" s="3"/>
      <c r="AN948" s="3"/>
      <c r="AO948" s="3"/>
      <c r="AP948" s="3"/>
      <c r="AQ948" s="3"/>
      <c r="AR948" s="2" t="s">
        <v>51</v>
      </c>
      <c r="AS948" s="2" t="s">
        <v>51</v>
      </c>
      <c r="AT948" s="3"/>
      <c r="AU948" s="2" t="s">
        <v>725</v>
      </c>
      <c r="AV948" s="3">
        <v>241</v>
      </c>
    </row>
    <row r="949" spans="1:48" ht="30" customHeight="1">
      <c r="A949" s="16" t="s">
        <v>350</v>
      </c>
      <c r="B949" s="16" t="s">
        <v>51</v>
      </c>
      <c r="C949" s="16" t="s">
        <v>67</v>
      </c>
      <c r="D949" s="17">
        <v>499</v>
      </c>
      <c r="E949" s="18">
        <f>TRUNC(일위대가목록!E50,0)</f>
        <v>0</v>
      </c>
      <c r="F949" s="18">
        <f t="shared" si="72"/>
        <v>0</v>
      </c>
      <c r="G949" s="18">
        <f>TRUNC(일위대가목록!F50,0)</f>
        <v>2229</v>
      </c>
      <c r="H949" s="18">
        <f t="shared" si="73"/>
        <v>1112271</v>
      </c>
      <c r="I949" s="18">
        <f>TRUNC(일위대가목록!G50,0)</f>
        <v>0</v>
      </c>
      <c r="J949" s="18">
        <f t="shared" si="74"/>
        <v>0</v>
      </c>
      <c r="K949" s="18">
        <f t="shared" si="75"/>
        <v>2229</v>
      </c>
      <c r="L949" s="18">
        <f t="shared" si="76"/>
        <v>1112271</v>
      </c>
      <c r="M949" s="16" t="s">
        <v>351</v>
      </c>
      <c r="N949" s="2" t="s">
        <v>352</v>
      </c>
      <c r="O949" s="2" t="s">
        <v>51</v>
      </c>
      <c r="P949" s="2" t="s">
        <v>51</v>
      </c>
      <c r="Q949" s="2" t="s">
        <v>717</v>
      </c>
      <c r="R949" s="2" t="s">
        <v>62</v>
      </c>
      <c r="S949" s="2" t="s">
        <v>63</v>
      </c>
      <c r="T949" s="2" t="s">
        <v>63</v>
      </c>
      <c r="U949" s="3"/>
      <c r="V949" s="3"/>
      <c r="W949" s="3"/>
      <c r="X949" s="3"/>
      <c r="Y949" s="3"/>
      <c r="Z949" s="3"/>
      <c r="AA949" s="3"/>
      <c r="AB949" s="3"/>
      <c r="AC949" s="3"/>
      <c r="AD949" s="3"/>
      <c r="AE949" s="3"/>
      <c r="AF949" s="3"/>
      <c r="AG949" s="3"/>
      <c r="AH949" s="3"/>
      <c r="AI949" s="3"/>
      <c r="AJ949" s="3"/>
      <c r="AK949" s="3"/>
      <c r="AL949" s="3"/>
      <c r="AM949" s="3"/>
      <c r="AN949" s="3"/>
      <c r="AO949" s="3"/>
      <c r="AP949" s="3"/>
      <c r="AQ949" s="3"/>
      <c r="AR949" s="2" t="s">
        <v>51</v>
      </c>
      <c r="AS949" s="2" t="s">
        <v>51</v>
      </c>
      <c r="AT949" s="3"/>
      <c r="AU949" s="2" t="s">
        <v>726</v>
      </c>
      <c r="AV949" s="3">
        <v>242</v>
      </c>
    </row>
    <row r="950" spans="1:48" ht="30" customHeight="1">
      <c r="A950" s="16" t="s">
        <v>359</v>
      </c>
      <c r="B950" s="16" t="s">
        <v>360</v>
      </c>
      <c r="C950" s="16" t="s">
        <v>333</v>
      </c>
      <c r="D950" s="17">
        <v>10.58</v>
      </c>
      <c r="E950" s="18">
        <f>TRUNC(단가대비표!O103,0)</f>
        <v>0</v>
      </c>
      <c r="F950" s="18">
        <f t="shared" si="72"/>
        <v>0</v>
      </c>
      <c r="G950" s="18">
        <f>TRUNC(단가대비표!P103,0)</f>
        <v>0</v>
      </c>
      <c r="H950" s="18">
        <f t="shared" si="73"/>
        <v>0</v>
      </c>
      <c r="I950" s="18">
        <f>TRUNC(단가대비표!V103,0)</f>
        <v>6420</v>
      </c>
      <c r="J950" s="18">
        <f t="shared" si="74"/>
        <v>67923</v>
      </c>
      <c r="K950" s="18">
        <f t="shared" si="75"/>
        <v>6420</v>
      </c>
      <c r="L950" s="18">
        <f t="shared" si="76"/>
        <v>67923</v>
      </c>
      <c r="M950" s="16" t="s">
        <v>361</v>
      </c>
      <c r="N950" s="2" t="s">
        <v>362</v>
      </c>
      <c r="O950" s="2" t="s">
        <v>51</v>
      </c>
      <c r="P950" s="2" t="s">
        <v>51</v>
      </c>
      <c r="Q950" s="2" t="s">
        <v>717</v>
      </c>
      <c r="R950" s="2" t="s">
        <v>63</v>
      </c>
      <c r="S950" s="2" t="s">
        <v>63</v>
      </c>
      <c r="T950" s="2" t="s">
        <v>62</v>
      </c>
      <c r="U950" s="3"/>
      <c r="V950" s="3"/>
      <c r="W950" s="3"/>
      <c r="X950" s="3"/>
      <c r="Y950" s="3"/>
      <c r="Z950" s="3"/>
      <c r="AA950" s="3"/>
      <c r="AB950" s="3"/>
      <c r="AC950" s="3"/>
      <c r="AD950" s="3"/>
      <c r="AE950" s="3"/>
      <c r="AF950" s="3"/>
      <c r="AG950" s="3"/>
      <c r="AH950" s="3"/>
      <c r="AI950" s="3"/>
      <c r="AJ950" s="3"/>
      <c r="AK950" s="3"/>
      <c r="AL950" s="3"/>
      <c r="AM950" s="3"/>
      <c r="AN950" s="3"/>
      <c r="AO950" s="3"/>
      <c r="AP950" s="3"/>
      <c r="AQ950" s="3"/>
      <c r="AR950" s="2" t="s">
        <v>51</v>
      </c>
      <c r="AS950" s="2" t="s">
        <v>51</v>
      </c>
      <c r="AT950" s="3"/>
      <c r="AU950" s="2" t="s">
        <v>727</v>
      </c>
      <c r="AV950" s="3">
        <v>249</v>
      </c>
    </row>
    <row r="951" spans="1:48" ht="30" customHeight="1">
      <c r="A951" s="17"/>
      <c r="B951" s="17"/>
      <c r="C951" s="17"/>
      <c r="D951" s="17"/>
      <c r="E951" s="18"/>
      <c r="F951" s="18"/>
      <c r="G951" s="18"/>
      <c r="H951" s="18"/>
      <c r="I951" s="18"/>
      <c r="J951" s="18"/>
      <c r="K951" s="18"/>
      <c r="L951" s="18"/>
      <c r="M951" s="17"/>
      <c r="Q951" s="1" t="s">
        <v>717</v>
      </c>
    </row>
    <row r="952" spans="1:48" ht="30" customHeight="1">
      <c r="A952" s="17"/>
      <c r="B952" s="17"/>
      <c r="C952" s="17"/>
      <c r="D952" s="17"/>
      <c r="E952" s="18"/>
      <c r="F952" s="18"/>
      <c r="G952" s="18"/>
      <c r="H952" s="18"/>
      <c r="I952" s="18"/>
      <c r="J952" s="18"/>
      <c r="K952" s="18"/>
      <c r="L952" s="18"/>
      <c r="M952" s="17"/>
      <c r="Q952" s="1" t="s">
        <v>717</v>
      </c>
    </row>
    <row r="953" spans="1:48" ht="30" customHeight="1">
      <c r="A953" s="17"/>
      <c r="B953" s="17"/>
      <c r="C953" s="17"/>
      <c r="D953" s="17"/>
      <c r="E953" s="18"/>
      <c r="F953" s="18"/>
      <c r="G953" s="18"/>
      <c r="H953" s="18"/>
      <c r="I953" s="18"/>
      <c r="J953" s="18"/>
      <c r="K953" s="18"/>
      <c r="L953" s="18"/>
      <c r="M953" s="17"/>
      <c r="Q953" s="1" t="s">
        <v>717</v>
      </c>
    </row>
    <row r="954" spans="1:48" ht="30" customHeight="1">
      <c r="A954" s="17"/>
      <c r="B954" s="17"/>
      <c r="C954" s="17"/>
      <c r="D954" s="17"/>
      <c r="E954" s="18"/>
      <c r="F954" s="18"/>
      <c r="G954" s="18"/>
      <c r="H954" s="18"/>
      <c r="I954" s="18"/>
      <c r="J954" s="18"/>
      <c r="K954" s="18"/>
      <c r="L954" s="18"/>
      <c r="M954" s="17"/>
      <c r="Q954" s="1" t="s">
        <v>717</v>
      </c>
    </row>
    <row r="955" spans="1:48" ht="30" customHeight="1">
      <c r="A955" s="17"/>
      <c r="B955" s="17"/>
      <c r="C955" s="17"/>
      <c r="D955" s="17"/>
      <c r="E955" s="18"/>
      <c r="F955" s="18"/>
      <c r="G955" s="18"/>
      <c r="H955" s="18"/>
      <c r="I955" s="18"/>
      <c r="J955" s="18"/>
      <c r="K955" s="18"/>
      <c r="L955" s="18"/>
      <c r="M955" s="17"/>
      <c r="Q955" s="1" t="s">
        <v>717</v>
      </c>
    </row>
    <row r="956" spans="1:48" ht="30" customHeight="1">
      <c r="A956" s="17"/>
      <c r="B956" s="17"/>
      <c r="C956" s="17"/>
      <c r="D956" s="17"/>
      <c r="E956" s="18"/>
      <c r="F956" s="18"/>
      <c r="G956" s="18"/>
      <c r="H956" s="18"/>
      <c r="I956" s="18"/>
      <c r="J956" s="18"/>
      <c r="K956" s="18"/>
      <c r="L956" s="18"/>
      <c r="M956" s="17"/>
      <c r="Q956" s="1" t="s">
        <v>717</v>
      </c>
    </row>
    <row r="957" spans="1:48" ht="30" customHeight="1">
      <c r="A957" s="17"/>
      <c r="B957" s="17"/>
      <c r="C957" s="17"/>
      <c r="D957" s="17"/>
      <c r="E957" s="18"/>
      <c r="F957" s="18"/>
      <c r="G957" s="18"/>
      <c r="H957" s="18"/>
      <c r="I957" s="18"/>
      <c r="J957" s="18"/>
      <c r="K957" s="18"/>
      <c r="L957" s="18"/>
      <c r="M957" s="17"/>
      <c r="Q957" s="1" t="s">
        <v>717</v>
      </c>
    </row>
    <row r="958" spans="1:48" ht="30" customHeight="1">
      <c r="A958" s="17"/>
      <c r="B958" s="17"/>
      <c r="C958" s="17"/>
      <c r="D958" s="17"/>
      <c r="E958" s="18"/>
      <c r="F958" s="18"/>
      <c r="G958" s="18"/>
      <c r="H958" s="18"/>
      <c r="I958" s="18"/>
      <c r="J958" s="18"/>
      <c r="K958" s="18"/>
      <c r="L958" s="18"/>
      <c r="M958" s="17"/>
      <c r="Q958" s="1" t="s">
        <v>717</v>
      </c>
    </row>
    <row r="959" spans="1:48" ht="30" customHeight="1">
      <c r="A959" s="17"/>
      <c r="B959" s="17"/>
      <c r="C959" s="17"/>
      <c r="D959" s="17"/>
      <c r="E959" s="18"/>
      <c r="F959" s="18"/>
      <c r="G959" s="18"/>
      <c r="H959" s="18"/>
      <c r="I959" s="18"/>
      <c r="J959" s="18"/>
      <c r="K959" s="18"/>
      <c r="L959" s="18"/>
      <c r="M959" s="17"/>
      <c r="Q959" s="1" t="s">
        <v>717</v>
      </c>
    </row>
    <row r="960" spans="1:48" ht="30" customHeight="1">
      <c r="A960" s="17"/>
      <c r="B960" s="17"/>
      <c r="C960" s="17"/>
      <c r="D960" s="17"/>
      <c r="E960" s="18"/>
      <c r="F960" s="18"/>
      <c r="G960" s="18"/>
      <c r="H960" s="18"/>
      <c r="I960" s="18"/>
      <c r="J960" s="18"/>
      <c r="K960" s="18"/>
      <c r="L960" s="18"/>
      <c r="M960" s="17"/>
      <c r="Q960" s="1" t="s">
        <v>717</v>
      </c>
    </row>
    <row r="961" spans="1:48" ht="30" customHeight="1">
      <c r="A961" s="17"/>
      <c r="B961" s="17"/>
      <c r="C961" s="17"/>
      <c r="D961" s="17"/>
      <c r="E961" s="18"/>
      <c r="F961" s="18"/>
      <c r="G961" s="18"/>
      <c r="H961" s="18"/>
      <c r="I961" s="18"/>
      <c r="J961" s="18"/>
      <c r="K961" s="18"/>
      <c r="L961" s="18"/>
      <c r="M961" s="17"/>
      <c r="Q961" s="1" t="s">
        <v>717</v>
      </c>
    </row>
    <row r="962" spans="1:48" ht="30" customHeight="1">
      <c r="A962" s="17"/>
      <c r="B962" s="17"/>
      <c r="C962" s="17"/>
      <c r="D962" s="17"/>
      <c r="E962" s="18"/>
      <c r="F962" s="18"/>
      <c r="G962" s="18"/>
      <c r="H962" s="18"/>
      <c r="I962" s="18"/>
      <c r="J962" s="18"/>
      <c r="K962" s="18"/>
      <c r="L962" s="18"/>
      <c r="M962" s="17"/>
      <c r="Q962" s="1" t="s">
        <v>717</v>
      </c>
    </row>
    <row r="963" spans="1:48" ht="30" customHeight="1">
      <c r="A963" s="17"/>
      <c r="B963" s="17"/>
      <c r="C963" s="17"/>
      <c r="D963" s="17"/>
      <c r="E963" s="18"/>
      <c r="F963" s="18"/>
      <c r="G963" s="18"/>
      <c r="H963" s="18"/>
      <c r="I963" s="18"/>
      <c r="J963" s="18"/>
      <c r="K963" s="18"/>
      <c r="L963" s="18"/>
      <c r="M963" s="17"/>
      <c r="Q963" s="1" t="s">
        <v>717</v>
      </c>
    </row>
    <row r="964" spans="1:48" ht="30" customHeight="1">
      <c r="A964" s="17"/>
      <c r="B964" s="17"/>
      <c r="C964" s="17"/>
      <c r="D964" s="17"/>
      <c r="E964" s="18"/>
      <c r="F964" s="18"/>
      <c r="G964" s="18"/>
      <c r="H964" s="18"/>
      <c r="I964" s="18"/>
      <c r="J964" s="18"/>
      <c r="K964" s="18"/>
      <c r="L964" s="18"/>
      <c r="M964" s="17"/>
      <c r="Q964" s="1" t="s">
        <v>717</v>
      </c>
    </row>
    <row r="965" spans="1:48" ht="30" customHeight="1">
      <c r="A965" s="16" t="s">
        <v>75</v>
      </c>
      <c r="B965" s="17"/>
      <c r="C965" s="17"/>
      <c r="D965" s="17"/>
      <c r="E965" s="18"/>
      <c r="F965" s="18">
        <f>SUMIF(Q941:Q964,"010710",F941:F964)</f>
        <v>12255</v>
      </c>
      <c r="G965" s="18"/>
      <c r="H965" s="18">
        <f>SUMIF(Q941:Q964,"010710",H941:H964)</f>
        <v>10617826</v>
      </c>
      <c r="I965" s="18"/>
      <c r="J965" s="18">
        <f>SUMIF(Q941:Q964,"010710",J941:J964)</f>
        <v>673248</v>
      </c>
      <c r="K965" s="18"/>
      <c r="L965" s="18">
        <f>SUMIF(Q941:Q964,"010710",L941:L964)</f>
        <v>11303329</v>
      </c>
      <c r="M965" s="17"/>
      <c r="N965" t="s">
        <v>76</v>
      </c>
    </row>
    <row r="966" spans="1:48" ht="30" customHeight="1">
      <c r="A966" s="16" t="s">
        <v>728</v>
      </c>
      <c r="B966" s="16" t="s">
        <v>51</v>
      </c>
      <c r="C966" s="17"/>
      <c r="D966" s="17"/>
      <c r="E966" s="18"/>
      <c r="F966" s="18"/>
      <c r="G966" s="18"/>
      <c r="H966" s="18"/>
      <c r="I966" s="18"/>
      <c r="J966" s="18"/>
      <c r="K966" s="18"/>
      <c r="L966" s="18"/>
      <c r="M966" s="17"/>
      <c r="N966" s="3"/>
      <c r="O966" s="3"/>
      <c r="P966" s="3"/>
      <c r="Q966" s="2" t="s">
        <v>729</v>
      </c>
      <c r="R966" s="3"/>
      <c r="S966" s="3"/>
      <c r="T966" s="3"/>
      <c r="U966" s="3"/>
      <c r="V966" s="3"/>
      <c r="W966" s="3"/>
      <c r="X966" s="3"/>
      <c r="Y966" s="3"/>
      <c r="Z966" s="3"/>
      <c r="AA966" s="3"/>
      <c r="AB966" s="3"/>
      <c r="AC966" s="3"/>
      <c r="AD966" s="3"/>
      <c r="AE966" s="3"/>
      <c r="AF966" s="3"/>
      <c r="AG966" s="3"/>
      <c r="AH966" s="3"/>
      <c r="AI966" s="3"/>
      <c r="AJ966" s="3"/>
      <c r="AK966" s="3"/>
      <c r="AL966" s="3"/>
      <c r="AM966" s="3"/>
      <c r="AN966" s="3"/>
      <c r="AO966" s="3"/>
      <c r="AP966" s="3"/>
      <c r="AQ966" s="3"/>
      <c r="AR966" s="3"/>
      <c r="AS966" s="3"/>
      <c r="AT966" s="3"/>
      <c r="AU966" s="3"/>
      <c r="AV966" s="3"/>
    </row>
    <row r="967" spans="1:48" ht="30" customHeight="1">
      <c r="A967" s="16" t="s">
        <v>366</v>
      </c>
      <c r="B967" s="16" t="s">
        <v>367</v>
      </c>
      <c r="C967" s="16" t="s">
        <v>368</v>
      </c>
      <c r="D967" s="17">
        <v>6</v>
      </c>
      <c r="E967" s="18">
        <f>TRUNC(단가대비표!O23,0)</f>
        <v>6181</v>
      </c>
      <c r="F967" s="18">
        <f>TRUNC(E967*D967, 0)</f>
        <v>37086</v>
      </c>
      <c r="G967" s="18">
        <f>TRUNC(단가대비표!P23,0)</f>
        <v>0</v>
      </c>
      <c r="H967" s="18">
        <f>TRUNC(G967*D967, 0)</f>
        <v>0</v>
      </c>
      <c r="I967" s="18">
        <f>TRUNC(단가대비표!V23,0)</f>
        <v>0</v>
      </c>
      <c r="J967" s="18">
        <f>TRUNC(I967*D967, 0)</f>
        <v>0</v>
      </c>
      <c r="K967" s="18">
        <f>TRUNC(E967+G967+I967, 0)</f>
        <v>6181</v>
      </c>
      <c r="L967" s="18">
        <f>TRUNC(F967+H967+J967, 0)</f>
        <v>37086</v>
      </c>
      <c r="M967" s="16" t="s">
        <v>369</v>
      </c>
      <c r="N967" s="2" t="s">
        <v>370</v>
      </c>
      <c r="O967" s="2" t="s">
        <v>51</v>
      </c>
      <c r="P967" s="2" t="s">
        <v>51</v>
      </c>
      <c r="Q967" s="2" t="s">
        <v>729</v>
      </c>
      <c r="R967" s="2" t="s">
        <v>63</v>
      </c>
      <c r="S967" s="2" t="s">
        <v>63</v>
      </c>
      <c r="T967" s="2" t="s">
        <v>62</v>
      </c>
      <c r="U967" s="3"/>
      <c r="V967" s="3"/>
      <c r="W967" s="3"/>
      <c r="X967" s="3"/>
      <c r="Y967" s="3"/>
      <c r="Z967" s="3"/>
      <c r="AA967" s="3"/>
      <c r="AB967" s="3"/>
      <c r="AC967" s="3"/>
      <c r="AD967" s="3"/>
      <c r="AE967" s="3"/>
      <c r="AF967" s="3"/>
      <c r="AG967" s="3"/>
      <c r="AH967" s="3"/>
      <c r="AI967" s="3"/>
      <c r="AJ967" s="3"/>
      <c r="AK967" s="3"/>
      <c r="AL967" s="3"/>
      <c r="AM967" s="3"/>
      <c r="AN967" s="3"/>
      <c r="AO967" s="3"/>
      <c r="AP967" s="3"/>
      <c r="AQ967" s="3"/>
      <c r="AR967" s="2" t="s">
        <v>51</v>
      </c>
      <c r="AS967" s="2" t="s">
        <v>51</v>
      </c>
      <c r="AT967" s="3"/>
      <c r="AU967" s="2" t="s">
        <v>730</v>
      </c>
      <c r="AV967" s="3">
        <v>429</v>
      </c>
    </row>
    <row r="968" spans="1:48" ht="30" customHeight="1">
      <c r="A968" s="16" t="s">
        <v>372</v>
      </c>
      <c r="B968" s="16" t="s">
        <v>373</v>
      </c>
      <c r="C968" s="16" t="s">
        <v>368</v>
      </c>
      <c r="D968" s="17">
        <v>6</v>
      </c>
      <c r="E968" s="18">
        <f>TRUNC(단가산출목록!E4,0)</f>
        <v>0</v>
      </c>
      <c r="F968" s="18">
        <f>TRUNC(E968*D968, 0)</f>
        <v>0</v>
      </c>
      <c r="G968" s="18">
        <f>TRUNC(단가산출목록!F4,0)</f>
        <v>0</v>
      </c>
      <c r="H968" s="18">
        <f>TRUNC(G968*D968, 0)</f>
        <v>0</v>
      </c>
      <c r="I968" s="18">
        <f>TRUNC(단가산출목록!G4,0)</f>
        <v>1740</v>
      </c>
      <c r="J968" s="18">
        <f>TRUNC(I968*D968, 0)</f>
        <v>10440</v>
      </c>
      <c r="K968" s="18">
        <f>TRUNC(E968+G968+I968, 0)</f>
        <v>1740</v>
      </c>
      <c r="L968" s="18">
        <f>TRUNC(F968+H968+J968, 0)</f>
        <v>10440</v>
      </c>
      <c r="M968" s="16" t="s">
        <v>374</v>
      </c>
      <c r="N968" s="2" t="s">
        <v>375</v>
      </c>
      <c r="O968" s="2" t="s">
        <v>51</v>
      </c>
      <c r="P968" s="2" t="s">
        <v>51</v>
      </c>
      <c r="Q968" s="2" t="s">
        <v>729</v>
      </c>
      <c r="R968" s="2" t="s">
        <v>63</v>
      </c>
      <c r="S968" s="2" t="s">
        <v>62</v>
      </c>
      <c r="T968" s="2" t="s">
        <v>63</v>
      </c>
      <c r="U968" s="3"/>
      <c r="V968" s="3"/>
      <c r="W968" s="3"/>
      <c r="X968" s="3"/>
      <c r="Y968" s="3"/>
      <c r="Z968" s="3"/>
      <c r="AA968" s="3"/>
      <c r="AB968" s="3"/>
      <c r="AC968" s="3"/>
      <c r="AD968" s="3"/>
      <c r="AE968" s="3"/>
      <c r="AF968" s="3"/>
      <c r="AG968" s="3"/>
      <c r="AH968" s="3"/>
      <c r="AI968" s="3"/>
      <c r="AJ968" s="3"/>
      <c r="AK968" s="3"/>
      <c r="AL968" s="3"/>
      <c r="AM968" s="3"/>
      <c r="AN968" s="3"/>
      <c r="AO968" s="3"/>
      <c r="AP968" s="3"/>
      <c r="AQ968" s="3"/>
      <c r="AR968" s="2" t="s">
        <v>51</v>
      </c>
      <c r="AS968" s="2" t="s">
        <v>51</v>
      </c>
      <c r="AT968" s="3"/>
      <c r="AU968" s="2" t="s">
        <v>731</v>
      </c>
      <c r="AV968" s="3">
        <v>430</v>
      </c>
    </row>
    <row r="969" spans="1:48" ht="30" customHeight="1">
      <c r="A969" s="17"/>
      <c r="B969" s="17"/>
      <c r="C969" s="17"/>
      <c r="D969" s="17"/>
      <c r="E969" s="18"/>
      <c r="F969" s="18"/>
      <c r="G969" s="18"/>
      <c r="H969" s="18"/>
      <c r="I969" s="18"/>
      <c r="J969" s="18"/>
      <c r="K969" s="18"/>
      <c r="L969" s="18"/>
      <c r="M969" s="17"/>
      <c r="Q969" s="1" t="s">
        <v>729</v>
      </c>
    </row>
    <row r="970" spans="1:48" ht="30" customHeight="1">
      <c r="A970" s="17"/>
      <c r="B970" s="17"/>
      <c r="C970" s="17"/>
      <c r="D970" s="17"/>
      <c r="E970" s="18"/>
      <c r="F970" s="18"/>
      <c r="G970" s="18"/>
      <c r="H970" s="18"/>
      <c r="I970" s="18"/>
      <c r="J970" s="18"/>
      <c r="K970" s="18"/>
      <c r="L970" s="18"/>
      <c r="M970" s="17"/>
      <c r="Q970" s="1" t="s">
        <v>729</v>
      </c>
    </row>
    <row r="971" spans="1:48" ht="30" customHeight="1">
      <c r="A971" s="17"/>
      <c r="B971" s="17"/>
      <c r="C971" s="17"/>
      <c r="D971" s="17"/>
      <c r="E971" s="18"/>
      <c r="F971" s="18"/>
      <c r="G971" s="18"/>
      <c r="H971" s="18"/>
      <c r="I971" s="18"/>
      <c r="J971" s="18"/>
      <c r="K971" s="18"/>
      <c r="L971" s="18"/>
      <c r="M971" s="17"/>
      <c r="Q971" s="1" t="s">
        <v>729</v>
      </c>
    </row>
    <row r="972" spans="1:48" ht="30" customHeight="1">
      <c r="A972" s="17"/>
      <c r="B972" s="17"/>
      <c r="C972" s="17"/>
      <c r="D972" s="17"/>
      <c r="E972" s="18"/>
      <c r="F972" s="18"/>
      <c r="G972" s="18"/>
      <c r="H972" s="18"/>
      <c r="I972" s="18"/>
      <c r="J972" s="18"/>
      <c r="K972" s="18"/>
      <c r="L972" s="18"/>
      <c r="M972" s="17"/>
      <c r="Q972" s="1" t="s">
        <v>729</v>
      </c>
    </row>
    <row r="973" spans="1:48" ht="30" customHeight="1">
      <c r="A973" s="17"/>
      <c r="B973" s="17"/>
      <c r="C973" s="17"/>
      <c r="D973" s="17"/>
      <c r="E973" s="18"/>
      <c r="F973" s="18"/>
      <c r="G973" s="18"/>
      <c r="H973" s="18"/>
      <c r="I973" s="18"/>
      <c r="J973" s="18"/>
      <c r="K973" s="18"/>
      <c r="L973" s="18"/>
      <c r="M973" s="17"/>
      <c r="Q973" s="1" t="s">
        <v>729</v>
      </c>
    </row>
    <row r="974" spans="1:48" ht="30" customHeight="1">
      <c r="A974" s="17"/>
      <c r="B974" s="17"/>
      <c r="C974" s="17"/>
      <c r="D974" s="17"/>
      <c r="E974" s="18"/>
      <c r="F974" s="18"/>
      <c r="G974" s="18"/>
      <c r="H974" s="18"/>
      <c r="I974" s="18"/>
      <c r="J974" s="18"/>
      <c r="K974" s="18"/>
      <c r="L974" s="18"/>
      <c r="M974" s="17"/>
      <c r="Q974" s="1" t="s">
        <v>729</v>
      </c>
    </row>
    <row r="975" spans="1:48" ht="30" customHeight="1">
      <c r="A975" s="17"/>
      <c r="B975" s="17"/>
      <c r="C975" s="17"/>
      <c r="D975" s="17"/>
      <c r="E975" s="18"/>
      <c r="F975" s="18"/>
      <c r="G975" s="18"/>
      <c r="H975" s="18"/>
      <c r="I975" s="18"/>
      <c r="J975" s="18"/>
      <c r="K975" s="18"/>
      <c r="L975" s="18"/>
      <c r="M975" s="17"/>
      <c r="Q975" s="1" t="s">
        <v>729</v>
      </c>
    </row>
    <row r="976" spans="1:48" ht="30" customHeight="1">
      <c r="A976" s="17"/>
      <c r="B976" s="17"/>
      <c r="C976" s="17"/>
      <c r="D976" s="17"/>
      <c r="E976" s="18"/>
      <c r="F976" s="18"/>
      <c r="G976" s="18"/>
      <c r="H976" s="18"/>
      <c r="I976" s="18"/>
      <c r="J976" s="18"/>
      <c r="K976" s="18"/>
      <c r="L976" s="18"/>
      <c r="M976" s="17"/>
      <c r="Q976" s="1" t="s">
        <v>729</v>
      </c>
    </row>
    <row r="977" spans="1:48" ht="30" customHeight="1">
      <c r="A977" s="17"/>
      <c r="B977" s="17"/>
      <c r="C977" s="17"/>
      <c r="D977" s="17"/>
      <c r="E977" s="18"/>
      <c r="F977" s="18"/>
      <c r="G977" s="18"/>
      <c r="H977" s="18"/>
      <c r="I977" s="18"/>
      <c r="J977" s="18"/>
      <c r="K977" s="18"/>
      <c r="L977" s="18"/>
      <c r="M977" s="17"/>
      <c r="Q977" s="1" t="s">
        <v>729</v>
      </c>
    </row>
    <row r="978" spans="1:48" ht="30" customHeight="1">
      <c r="A978" s="17"/>
      <c r="B978" s="17"/>
      <c r="C978" s="17"/>
      <c r="D978" s="17"/>
      <c r="E978" s="18"/>
      <c r="F978" s="18"/>
      <c r="G978" s="18"/>
      <c r="H978" s="18"/>
      <c r="I978" s="18"/>
      <c r="J978" s="18"/>
      <c r="K978" s="18"/>
      <c r="L978" s="18"/>
      <c r="M978" s="17"/>
      <c r="Q978" s="1" t="s">
        <v>729</v>
      </c>
    </row>
    <row r="979" spans="1:48" ht="30" customHeight="1">
      <c r="A979" s="17"/>
      <c r="B979" s="17"/>
      <c r="C979" s="17"/>
      <c r="D979" s="17"/>
      <c r="E979" s="18"/>
      <c r="F979" s="18"/>
      <c r="G979" s="18"/>
      <c r="H979" s="18"/>
      <c r="I979" s="18"/>
      <c r="J979" s="18"/>
      <c r="K979" s="18"/>
      <c r="L979" s="18"/>
      <c r="M979" s="17"/>
      <c r="Q979" s="1" t="s">
        <v>729</v>
      </c>
    </row>
    <row r="980" spans="1:48" ht="30" customHeight="1">
      <c r="A980" s="17"/>
      <c r="B980" s="17"/>
      <c r="C980" s="17"/>
      <c r="D980" s="17"/>
      <c r="E980" s="18"/>
      <c r="F980" s="18"/>
      <c r="G980" s="18"/>
      <c r="H980" s="18"/>
      <c r="I980" s="18"/>
      <c r="J980" s="18"/>
      <c r="K980" s="18"/>
      <c r="L980" s="18"/>
      <c r="M980" s="17"/>
      <c r="Q980" s="1" t="s">
        <v>729</v>
      </c>
    </row>
    <row r="981" spans="1:48" ht="30" customHeight="1">
      <c r="A981" s="17"/>
      <c r="B981" s="17"/>
      <c r="C981" s="17"/>
      <c r="D981" s="17"/>
      <c r="E981" s="18"/>
      <c r="F981" s="18"/>
      <c r="G981" s="18"/>
      <c r="H981" s="18"/>
      <c r="I981" s="18"/>
      <c r="J981" s="18"/>
      <c r="K981" s="18"/>
      <c r="L981" s="18"/>
      <c r="M981" s="17"/>
      <c r="Q981" s="1" t="s">
        <v>729</v>
      </c>
    </row>
    <row r="982" spans="1:48" ht="30" customHeight="1">
      <c r="A982" s="17"/>
      <c r="B982" s="17"/>
      <c r="C982" s="17"/>
      <c r="D982" s="17"/>
      <c r="E982" s="18"/>
      <c r="F982" s="18"/>
      <c r="G982" s="18"/>
      <c r="H982" s="18"/>
      <c r="I982" s="18"/>
      <c r="J982" s="18"/>
      <c r="K982" s="18"/>
      <c r="L982" s="18"/>
      <c r="M982" s="17"/>
      <c r="Q982" s="1" t="s">
        <v>729</v>
      </c>
    </row>
    <row r="983" spans="1:48" ht="30" customHeight="1">
      <c r="A983" s="17"/>
      <c r="B983" s="17"/>
      <c r="C983" s="17"/>
      <c r="D983" s="17"/>
      <c r="E983" s="18"/>
      <c r="F983" s="18"/>
      <c r="G983" s="18"/>
      <c r="H983" s="18"/>
      <c r="I983" s="18"/>
      <c r="J983" s="18"/>
      <c r="K983" s="18"/>
      <c r="L983" s="18"/>
      <c r="M983" s="17"/>
      <c r="Q983" s="1" t="s">
        <v>729</v>
      </c>
    </row>
    <row r="984" spans="1:48" ht="30" customHeight="1">
      <c r="A984" s="17"/>
      <c r="B984" s="17"/>
      <c r="C984" s="17"/>
      <c r="D984" s="17"/>
      <c r="E984" s="18"/>
      <c r="F984" s="18"/>
      <c r="G984" s="18"/>
      <c r="H984" s="18"/>
      <c r="I984" s="18"/>
      <c r="J984" s="18"/>
      <c r="K984" s="18"/>
      <c r="L984" s="18"/>
      <c r="M984" s="17"/>
      <c r="Q984" s="1" t="s">
        <v>729</v>
      </c>
    </row>
    <row r="985" spans="1:48" ht="30" customHeight="1">
      <c r="A985" s="17"/>
      <c r="B985" s="17"/>
      <c r="C985" s="17"/>
      <c r="D985" s="17"/>
      <c r="E985" s="18"/>
      <c r="F985" s="18"/>
      <c r="G985" s="18"/>
      <c r="H985" s="18"/>
      <c r="I985" s="18"/>
      <c r="J985" s="18"/>
      <c r="K985" s="18"/>
      <c r="L985" s="18"/>
      <c r="M985" s="17"/>
      <c r="Q985" s="1" t="s">
        <v>729</v>
      </c>
    </row>
    <row r="986" spans="1:48" ht="30" customHeight="1">
      <c r="A986" s="17"/>
      <c r="B986" s="17"/>
      <c r="C986" s="17"/>
      <c r="D986" s="17"/>
      <c r="E986" s="18"/>
      <c r="F986" s="18"/>
      <c r="G986" s="18"/>
      <c r="H986" s="18"/>
      <c r="I986" s="18"/>
      <c r="J986" s="18"/>
      <c r="K986" s="18"/>
      <c r="L986" s="18"/>
      <c r="M986" s="17"/>
      <c r="Q986" s="1" t="s">
        <v>729</v>
      </c>
    </row>
    <row r="987" spans="1:48" ht="30" customHeight="1">
      <c r="A987" s="17"/>
      <c r="B987" s="17"/>
      <c r="C987" s="17"/>
      <c r="D987" s="17"/>
      <c r="E987" s="18"/>
      <c r="F987" s="18"/>
      <c r="G987" s="18"/>
      <c r="H987" s="18"/>
      <c r="I987" s="18"/>
      <c r="J987" s="18"/>
      <c r="K987" s="18"/>
      <c r="L987" s="18"/>
      <c r="M987" s="17"/>
      <c r="Q987" s="1" t="s">
        <v>729</v>
      </c>
    </row>
    <row r="988" spans="1:48" ht="30" customHeight="1">
      <c r="A988" s="17"/>
      <c r="B988" s="17"/>
      <c r="C988" s="17"/>
      <c r="D988" s="17"/>
      <c r="E988" s="18"/>
      <c r="F988" s="18"/>
      <c r="G988" s="18"/>
      <c r="H988" s="18"/>
      <c r="I988" s="18"/>
      <c r="J988" s="18"/>
      <c r="K988" s="18"/>
      <c r="L988" s="18"/>
      <c r="M988" s="17"/>
      <c r="Q988" s="1" t="s">
        <v>729</v>
      </c>
    </row>
    <row r="989" spans="1:48" ht="30" customHeight="1">
      <c r="A989" s="17"/>
      <c r="B989" s="17"/>
      <c r="C989" s="17"/>
      <c r="D989" s="17"/>
      <c r="E989" s="18"/>
      <c r="F989" s="18"/>
      <c r="G989" s="18"/>
      <c r="H989" s="18"/>
      <c r="I989" s="18"/>
      <c r="J989" s="18"/>
      <c r="K989" s="18"/>
      <c r="L989" s="18"/>
      <c r="M989" s="17"/>
      <c r="Q989" s="1" t="s">
        <v>729</v>
      </c>
    </row>
    <row r="990" spans="1:48" ht="30" customHeight="1">
      <c r="A990" s="17"/>
      <c r="B990" s="17"/>
      <c r="C990" s="17"/>
      <c r="D990" s="17"/>
      <c r="E990" s="18"/>
      <c r="F990" s="18"/>
      <c r="G990" s="18"/>
      <c r="H990" s="18"/>
      <c r="I990" s="18"/>
      <c r="J990" s="18"/>
      <c r="K990" s="18"/>
      <c r="L990" s="18"/>
      <c r="M990" s="17"/>
      <c r="Q990" s="1" t="s">
        <v>729</v>
      </c>
    </row>
    <row r="991" spans="1:48" ht="30" customHeight="1">
      <c r="A991" s="16" t="s">
        <v>75</v>
      </c>
      <c r="B991" s="17"/>
      <c r="C991" s="17"/>
      <c r="D991" s="17"/>
      <c r="E991" s="18"/>
      <c r="F991" s="18">
        <f>SUMIF(Q967:Q990,"010711",F967:F990)</f>
        <v>37086</v>
      </c>
      <c r="G991" s="18"/>
      <c r="H991" s="18">
        <f>SUMIF(Q967:Q990,"010711",H967:H990)</f>
        <v>0</v>
      </c>
      <c r="I991" s="18"/>
      <c r="J991" s="18">
        <f>SUMIF(Q967:Q990,"010711",J967:J990)</f>
        <v>10440</v>
      </c>
      <c r="K991" s="18"/>
      <c r="L991" s="18">
        <f>SUMIF(Q967:Q990,"010711",L967:L990)</f>
        <v>47526</v>
      </c>
      <c r="M991" s="17"/>
      <c r="N991" t="s">
        <v>76</v>
      </c>
    </row>
    <row r="992" spans="1:48" ht="30" customHeight="1">
      <c r="A992" s="16" t="s">
        <v>734</v>
      </c>
      <c r="B992" s="16" t="s">
        <v>51</v>
      </c>
      <c r="C992" s="17"/>
      <c r="D992" s="17"/>
      <c r="E992" s="18"/>
      <c r="F992" s="18"/>
      <c r="G992" s="18"/>
      <c r="H992" s="18"/>
      <c r="I992" s="18"/>
      <c r="J992" s="18"/>
      <c r="K992" s="18"/>
      <c r="L992" s="18"/>
      <c r="M992" s="17"/>
      <c r="N992" s="3"/>
      <c r="O992" s="3"/>
      <c r="P992" s="3"/>
      <c r="Q992" s="2" t="s">
        <v>735</v>
      </c>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c r="AP992" s="3"/>
      <c r="AQ992" s="3"/>
      <c r="AR992" s="3"/>
      <c r="AS992" s="3"/>
      <c r="AT992" s="3"/>
      <c r="AU992" s="3"/>
      <c r="AV992" s="3"/>
    </row>
    <row r="993" spans="1:48" ht="30" customHeight="1">
      <c r="A993" s="16" t="s">
        <v>382</v>
      </c>
      <c r="B993" s="16" t="s">
        <v>383</v>
      </c>
      <c r="C993" s="16" t="s">
        <v>333</v>
      </c>
      <c r="D993" s="17">
        <v>2.02</v>
      </c>
      <c r="E993" s="18">
        <f>TRUNC(단가대비표!O98,0)</f>
        <v>0</v>
      </c>
      <c r="F993" s="18">
        <f t="shared" ref="F993:F1000" si="77">TRUNC(E993*D993, 0)</f>
        <v>0</v>
      </c>
      <c r="G993" s="18">
        <f>TRUNC(단가대비표!P98,0)</f>
        <v>0</v>
      </c>
      <c r="H993" s="18">
        <f t="shared" ref="H993:H1000" si="78">TRUNC(G993*D993, 0)</f>
        <v>0</v>
      </c>
      <c r="I993" s="18">
        <f>TRUNC(단가대비표!V98,0)</f>
        <v>72721</v>
      </c>
      <c r="J993" s="18">
        <f t="shared" ref="J993:J1000" si="79">TRUNC(I993*D993, 0)</f>
        <v>146896</v>
      </c>
      <c r="K993" s="18">
        <f t="shared" ref="K993:L1000" si="80">TRUNC(E993+G993+I993, 0)</f>
        <v>72721</v>
      </c>
      <c r="L993" s="18">
        <f t="shared" si="80"/>
        <v>146896</v>
      </c>
      <c r="M993" s="16" t="s">
        <v>384</v>
      </c>
      <c r="N993" s="2" t="s">
        <v>385</v>
      </c>
      <c r="O993" s="2" t="s">
        <v>51</v>
      </c>
      <c r="P993" s="2" t="s">
        <v>51</v>
      </c>
      <c r="Q993" s="2" t="s">
        <v>735</v>
      </c>
      <c r="R993" s="2" t="s">
        <v>63</v>
      </c>
      <c r="S993" s="2" t="s">
        <v>63</v>
      </c>
      <c r="T993" s="2" t="s">
        <v>62</v>
      </c>
      <c r="U993" s="3"/>
      <c r="V993" s="3"/>
      <c r="W993" s="3"/>
      <c r="X993" s="3"/>
      <c r="Y993" s="3"/>
      <c r="Z993" s="3"/>
      <c r="AA993" s="3"/>
      <c r="AB993" s="3"/>
      <c r="AC993" s="3"/>
      <c r="AD993" s="3"/>
      <c r="AE993" s="3"/>
      <c r="AF993" s="3"/>
      <c r="AG993" s="3"/>
      <c r="AH993" s="3"/>
      <c r="AI993" s="3"/>
      <c r="AJ993" s="3"/>
      <c r="AK993" s="3"/>
      <c r="AL993" s="3"/>
      <c r="AM993" s="3"/>
      <c r="AN993" s="3"/>
      <c r="AO993" s="3"/>
      <c r="AP993" s="3"/>
      <c r="AQ993" s="3"/>
      <c r="AR993" s="2" t="s">
        <v>51</v>
      </c>
      <c r="AS993" s="2" t="s">
        <v>51</v>
      </c>
      <c r="AT993" s="3"/>
      <c r="AU993" s="2" t="s">
        <v>736</v>
      </c>
      <c r="AV993" s="3">
        <v>244</v>
      </c>
    </row>
    <row r="994" spans="1:48" ht="30" customHeight="1">
      <c r="A994" s="16" t="s">
        <v>387</v>
      </c>
      <c r="B994" s="16" t="s">
        <v>388</v>
      </c>
      <c r="C994" s="16" t="s">
        <v>333</v>
      </c>
      <c r="D994" s="17">
        <v>0.11</v>
      </c>
      <c r="E994" s="18">
        <f>TRUNC(단가대비표!O99,0)</f>
        <v>0</v>
      </c>
      <c r="F994" s="18">
        <f t="shared" si="77"/>
        <v>0</v>
      </c>
      <c r="G994" s="18">
        <f>TRUNC(단가대비표!P99,0)</f>
        <v>0</v>
      </c>
      <c r="H994" s="18">
        <f t="shared" si="78"/>
        <v>0</v>
      </c>
      <c r="I994" s="18">
        <f>TRUNC(단가대비표!V99,0)</f>
        <v>188715</v>
      </c>
      <c r="J994" s="18">
        <f t="shared" si="79"/>
        <v>20758</v>
      </c>
      <c r="K994" s="18">
        <f t="shared" si="80"/>
        <v>188715</v>
      </c>
      <c r="L994" s="18">
        <f t="shared" si="80"/>
        <v>20758</v>
      </c>
      <c r="M994" s="16" t="s">
        <v>389</v>
      </c>
      <c r="N994" s="2" t="s">
        <v>390</v>
      </c>
      <c r="O994" s="2" t="s">
        <v>51</v>
      </c>
      <c r="P994" s="2" t="s">
        <v>51</v>
      </c>
      <c r="Q994" s="2" t="s">
        <v>735</v>
      </c>
      <c r="R994" s="2" t="s">
        <v>63</v>
      </c>
      <c r="S994" s="2" t="s">
        <v>63</v>
      </c>
      <c r="T994" s="2" t="s">
        <v>62</v>
      </c>
      <c r="U994" s="3"/>
      <c r="V994" s="3"/>
      <c r="W994" s="3"/>
      <c r="X994" s="3"/>
      <c r="Y994" s="3"/>
      <c r="Z994" s="3"/>
      <c r="AA994" s="3"/>
      <c r="AB994" s="3"/>
      <c r="AC994" s="3"/>
      <c r="AD994" s="3"/>
      <c r="AE994" s="3"/>
      <c r="AF994" s="3"/>
      <c r="AG994" s="3"/>
      <c r="AH994" s="3"/>
      <c r="AI994" s="3"/>
      <c r="AJ994" s="3"/>
      <c r="AK994" s="3"/>
      <c r="AL994" s="3"/>
      <c r="AM994" s="3"/>
      <c r="AN994" s="3"/>
      <c r="AO994" s="3"/>
      <c r="AP994" s="3"/>
      <c r="AQ994" s="3"/>
      <c r="AR994" s="2" t="s">
        <v>51</v>
      </c>
      <c r="AS994" s="2" t="s">
        <v>51</v>
      </c>
      <c r="AT994" s="3"/>
      <c r="AU994" s="2" t="s">
        <v>737</v>
      </c>
      <c r="AV994" s="3">
        <v>245</v>
      </c>
    </row>
    <row r="995" spans="1:48" ht="30" customHeight="1">
      <c r="A995" s="16" t="s">
        <v>392</v>
      </c>
      <c r="B995" s="16" t="s">
        <v>393</v>
      </c>
      <c r="C995" s="16" t="s">
        <v>333</v>
      </c>
      <c r="D995" s="17">
        <v>8.33</v>
      </c>
      <c r="E995" s="18">
        <f>TRUNC(단가대비표!O100,0)</f>
        <v>0</v>
      </c>
      <c r="F995" s="18">
        <f t="shared" si="77"/>
        <v>0</v>
      </c>
      <c r="G995" s="18">
        <f>TRUNC(단가대비표!P100,0)</f>
        <v>0</v>
      </c>
      <c r="H995" s="18">
        <f t="shared" si="78"/>
        <v>0</v>
      </c>
      <c r="I995" s="18">
        <f>TRUNC(단가대비표!V100,0)</f>
        <v>192887</v>
      </c>
      <c r="J995" s="18">
        <f t="shared" si="79"/>
        <v>1606748</v>
      </c>
      <c r="K995" s="18">
        <f t="shared" si="80"/>
        <v>192887</v>
      </c>
      <c r="L995" s="18">
        <f t="shared" si="80"/>
        <v>1606748</v>
      </c>
      <c r="M995" s="16" t="s">
        <v>394</v>
      </c>
      <c r="N995" s="2" t="s">
        <v>395</v>
      </c>
      <c r="O995" s="2" t="s">
        <v>51</v>
      </c>
      <c r="P995" s="2" t="s">
        <v>51</v>
      </c>
      <c r="Q995" s="2" t="s">
        <v>735</v>
      </c>
      <c r="R995" s="2" t="s">
        <v>63</v>
      </c>
      <c r="S995" s="2" t="s">
        <v>63</v>
      </c>
      <c r="T995" s="2" t="s">
        <v>62</v>
      </c>
      <c r="U995" s="3"/>
      <c r="V995" s="3"/>
      <c r="W995" s="3"/>
      <c r="X995" s="3"/>
      <c r="Y995" s="3"/>
      <c r="Z995" s="3"/>
      <c r="AA995" s="3"/>
      <c r="AB995" s="3"/>
      <c r="AC995" s="3"/>
      <c r="AD995" s="3"/>
      <c r="AE995" s="3"/>
      <c r="AF995" s="3"/>
      <c r="AG995" s="3"/>
      <c r="AH995" s="3"/>
      <c r="AI995" s="3"/>
      <c r="AJ995" s="3"/>
      <c r="AK995" s="3"/>
      <c r="AL995" s="3"/>
      <c r="AM995" s="3"/>
      <c r="AN995" s="3"/>
      <c r="AO995" s="3"/>
      <c r="AP995" s="3"/>
      <c r="AQ995" s="3"/>
      <c r="AR995" s="2" t="s">
        <v>51</v>
      </c>
      <c r="AS995" s="2" t="s">
        <v>51</v>
      </c>
      <c r="AT995" s="3"/>
      <c r="AU995" s="2" t="s">
        <v>738</v>
      </c>
      <c r="AV995" s="3">
        <v>246</v>
      </c>
    </row>
    <row r="996" spans="1:48" ht="30" customHeight="1">
      <c r="A996" s="16" t="s">
        <v>397</v>
      </c>
      <c r="B996" s="16" t="s">
        <v>51</v>
      </c>
      <c r="C996" s="16" t="s">
        <v>333</v>
      </c>
      <c r="D996" s="17">
        <v>0.03</v>
      </c>
      <c r="E996" s="18">
        <f>TRUNC(단가대비표!O101,0)</f>
        <v>0</v>
      </c>
      <c r="F996" s="18">
        <f t="shared" si="77"/>
        <v>0</v>
      </c>
      <c r="G996" s="18">
        <f>TRUNC(단가대비표!P101,0)</f>
        <v>0</v>
      </c>
      <c r="H996" s="18">
        <f t="shared" si="78"/>
        <v>0</v>
      </c>
      <c r="I996" s="18">
        <f>TRUNC(단가대비표!V101,0)</f>
        <v>40910</v>
      </c>
      <c r="J996" s="18">
        <f t="shared" si="79"/>
        <v>1227</v>
      </c>
      <c r="K996" s="18">
        <f t="shared" si="80"/>
        <v>40910</v>
      </c>
      <c r="L996" s="18">
        <f t="shared" si="80"/>
        <v>1227</v>
      </c>
      <c r="M996" s="16" t="s">
        <v>398</v>
      </c>
      <c r="N996" s="2" t="s">
        <v>399</v>
      </c>
      <c r="O996" s="2" t="s">
        <v>51</v>
      </c>
      <c r="P996" s="2" t="s">
        <v>51</v>
      </c>
      <c r="Q996" s="2" t="s">
        <v>735</v>
      </c>
      <c r="R996" s="2" t="s">
        <v>63</v>
      </c>
      <c r="S996" s="2" t="s">
        <v>63</v>
      </c>
      <c r="T996" s="2" t="s">
        <v>62</v>
      </c>
      <c r="U996" s="3"/>
      <c r="V996" s="3"/>
      <c r="W996" s="3"/>
      <c r="X996" s="3"/>
      <c r="Y996" s="3"/>
      <c r="Z996" s="3"/>
      <c r="AA996" s="3"/>
      <c r="AB996" s="3"/>
      <c r="AC996" s="3"/>
      <c r="AD996" s="3"/>
      <c r="AE996" s="3"/>
      <c r="AF996" s="3"/>
      <c r="AG996" s="3"/>
      <c r="AH996" s="3"/>
      <c r="AI996" s="3"/>
      <c r="AJ996" s="3"/>
      <c r="AK996" s="3"/>
      <c r="AL996" s="3"/>
      <c r="AM996" s="3"/>
      <c r="AN996" s="3"/>
      <c r="AO996" s="3"/>
      <c r="AP996" s="3"/>
      <c r="AQ996" s="3"/>
      <c r="AR996" s="2" t="s">
        <v>51</v>
      </c>
      <c r="AS996" s="2" t="s">
        <v>51</v>
      </c>
      <c r="AT996" s="3"/>
      <c r="AU996" s="2" t="s">
        <v>739</v>
      </c>
      <c r="AV996" s="3">
        <v>247</v>
      </c>
    </row>
    <row r="997" spans="1:48" ht="30" customHeight="1">
      <c r="A997" s="16" t="s">
        <v>401</v>
      </c>
      <c r="B997" s="16" t="s">
        <v>51</v>
      </c>
      <c r="C997" s="16" t="s">
        <v>333</v>
      </c>
      <c r="D997" s="17">
        <v>0.11</v>
      </c>
      <c r="E997" s="18">
        <f>TRUNC(단가대비표!O102,0)</f>
        <v>0</v>
      </c>
      <c r="F997" s="18">
        <f t="shared" si="77"/>
        <v>0</v>
      </c>
      <c r="G997" s="18">
        <f>TRUNC(단가대비표!P102,0)</f>
        <v>0</v>
      </c>
      <c r="H997" s="18">
        <f t="shared" si="78"/>
        <v>0</v>
      </c>
      <c r="I997" s="18">
        <f>TRUNC(단가대비표!V102,0)</f>
        <v>269000</v>
      </c>
      <c r="J997" s="18">
        <f t="shared" si="79"/>
        <v>29590</v>
      </c>
      <c r="K997" s="18">
        <f t="shared" si="80"/>
        <v>269000</v>
      </c>
      <c r="L997" s="18">
        <f t="shared" si="80"/>
        <v>29590</v>
      </c>
      <c r="M997" s="16" t="s">
        <v>402</v>
      </c>
      <c r="N997" s="2" t="s">
        <v>403</v>
      </c>
      <c r="O997" s="2" t="s">
        <v>51</v>
      </c>
      <c r="P997" s="2" t="s">
        <v>51</v>
      </c>
      <c r="Q997" s="2" t="s">
        <v>735</v>
      </c>
      <c r="R997" s="2" t="s">
        <v>63</v>
      </c>
      <c r="S997" s="2" t="s">
        <v>63</v>
      </c>
      <c r="T997" s="2" t="s">
        <v>62</v>
      </c>
      <c r="U997" s="3"/>
      <c r="V997" s="3"/>
      <c r="W997" s="3"/>
      <c r="X997" s="3"/>
      <c r="Y997" s="3"/>
      <c r="Z997" s="3"/>
      <c r="AA997" s="3"/>
      <c r="AB997" s="3"/>
      <c r="AC997" s="3"/>
      <c r="AD997" s="3"/>
      <c r="AE997" s="3"/>
      <c r="AF997" s="3"/>
      <c r="AG997" s="3"/>
      <c r="AH997" s="3"/>
      <c r="AI997" s="3"/>
      <c r="AJ997" s="3"/>
      <c r="AK997" s="3"/>
      <c r="AL997" s="3"/>
      <c r="AM997" s="3"/>
      <c r="AN997" s="3"/>
      <c r="AO997" s="3"/>
      <c r="AP997" s="3"/>
      <c r="AQ997" s="3"/>
      <c r="AR997" s="2" t="s">
        <v>51</v>
      </c>
      <c r="AS997" s="2" t="s">
        <v>51</v>
      </c>
      <c r="AT997" s="3"/>
      <c r="AU997" s="2" t="s">
        <v>740</v>
      </c>
      <c r="AV997" s="3">
        <v>248</v>
      </c>
    </row>
    <row r="998" spans="1:48" ht="30" customHeight="1">
      <c r="A998" s="16" t="s">
        <v>405</v>
      </c>
      <c r="B998" s="16" t="s">
        <v>406</v>
      </c>
      <c r="C998" s="16" t="s">
        <v>333</v>
      </c>
      <c r="D998" s="17">
        <v>10.46</v>
      </c>
      <c r="E998" s="18">
        <f>TRUNC(단가대비표!O104,0)</f>
        <v>0</v>
      </c>
      <c r="F998" s="18">
        <f t="shared" si="77"/>
        <v>0</v>
      </c>
      <c r="G998" s="18">
        <f>TRUNC(단가대비표!P104,0)</f>
        <v>0</v>
      </c>
      <c r="H998" s="18">
        <f t="shared" si="78"/>
        <v>0</v>
      </c>
      <c r="I998" s="18">
        <f>TRUNC(단가대비표!V104,0)</f>
        <v>61880</v>
      </c>
      <c r="J998" s="18">
        <f t="shared" si="79"/>
        <v>647264</v>
      </c>
      <c r="K998" s="18">
        <f t="shared" si="80"/>
        <v>61880</v>
      </c>
      <c r="L998" s="18">
        <f t="shared" si="80"/>
        <v>647264</v>
      </c>
      <c r="M998" s="16" t="s">
        <v>407</v>
      </c>
      <c r="N998" s="2" t="s">
        <v>408</v>
      </c>
      <c r="O998" s="2" t="s">
        <v>51</v>
      </c>
      <c r="P998" s="2" t="s">
        <v>51</v>
      </c>
      <c r="Q998" s="2" t="s">
        <v>735</v>
      </c>
      <c r="R998" s="2" t="s">
        <v>63</v>
      </c>
      <c r="S998" s="2" t="s">
        <v>63</v>
      </c>
      <c r="T998" s="2" t="s">
        <v>62</v>
      </c>
      <c r="U998" s="3"/>
      <c r="V998" s="3"/>
      <c r="W998" s="3"/>
      <c r="X998" s="3"/>
      <c r="Y998" s="3"/>
      <c r="Z998" s="3"/>
      <c r="AA998" s="3"/>
      <c r="AB998" s="3"/>
      <c r="AC998" s="3"/>
      <c r="AD998" s="3"/>
      <c r="AE998" s="3"/>
      <c r="AF998" s="3"/>
      <c r="AG998" s="3"/>
      <c r="AH998" s="3"/>
      <c r="AI998" s="3"/>
      <c r="AJ998" s="3"/>
      <c r="AK998" s="3"/>
      <c r="AL998" s="3"/>
      <c r="AM998" s="3"/>
      <c r="AN998" s="3"/>
      <c r="AO998" s="3"/>
      <c r="AP998" s="3"/>
      <c r="AQ998" s="3"/>
      <c r="AR998" s="2" t="s">
        <v>51</v>
      </c>
      <c r="AS998" s="2" t="s">
        <v>51</v>
      </c>
      <c r="AT998" s="3"/>
      <c r="AU998" s="2" t="s">
        <v>741</v>
      </c>
      <c r="AV998" s="3">
        <v>250</v>
      </c>
    </row>
    <row r="999" spans="1:48" ht="30" customHeight="1">
      <c r="A999" s="16" t="s">
        <v>410</v>
      </c>
      <c r="B999" s="16" t="s">
        <v>411</v>
      </c>
      <c r="C999" s="16" t="s">
        <v>333</v>
      </c>
      <c r="D999" s="17">
        <v>0.11</v>
      </c>
      <c r="E999" s="18">
        <f>TRUNC(단가대비표!O105,0)</f>
        <v>0</v>
      </c>
      <c r="F999" s="18">
        <f t="shared" si="77"/>
        <v>0</v>
      </c>
      <c r="G999" s="18">
        <f>TRUNC(단가대비표!P105,0)</f>
        <v>0</v>
      </c>
      <c r="H999" s="18">
        <f t="shared" si="78"/>
        <v>0</v>
      </c>
      <c r="I999" s="18">
        <f>TRUNC(단가대비표!V105,0)</f>
        <v>29200</v>
      </c>
      <c r="J999" s="18">
        <f t="shared" si="79"/>
        <v>3212</v>
      </c>
      <c r="K999" s="18">
        <f t="shared" si="80"/>
        <v>29200</v>
      </c>
      <c r="L999" s="18">
        <f t="shared" si="80"/>
        <v>3212</v>
      </c>
      <c r="M999" s="16" t="s">
        <v>412</v>
      </c>
      <c r="N999" s="2" t="s">
        <v>413</v>
      </c>
      <c r="O999" s="2" t="s">
        <v>51</v>
      </c>
      <c r="P999" s="2" t="s">
        <v>51</v>
      </c>
      <c r="Q999" s="2" t="s">
        <v>735</v>
      </c>
      <c r="R999" s="2" t="s">
        <v>63</v>
      </c>
      <c r="S999" s="2" t="s">
        <v>63</v>
      </c>
      <c r="T999" s="2" t="s">
        <v>62</v>
      </c>
      <c r="U999" s="3"/>
      <c r="V999" s="3"/>
      <c r="W999" s="3"/>
      <c r="X999" s="3"/>
      <c r="Y999" s="3"/>
      <c r="Z999" s="3"/>
      <c r="AA999" s="3"/>
      <c r="AB999" s="3"/>
      <c r="AC999" s="3"/>
      <c r="AD999" s="3"/>
      <c r="AE999" s="3"/>
      <c r="AF999" s="3"/>
      <c r="AG999" s="3"/>
      <c r="AH999" s="3"/>
      <c r="AI999" s="3"/>
      <c r="AJ999" s="3"/>
      <c r="AK999" s="3"/>
      <c r="AL999" s="3"/>
      <c r="AM999" s="3"/>
      <c r="AN999" s="3"/>
      <c r="AO999" s="3"/>
      <c r="AP999" s="3"/>
      <c r="AQ999" s="3"/>
      <c r="AR999" s="2" t="s">
        <v>51</v>
      </c>
      <c r="AS999" s="2" t="s">
        <v>51</v>
      </c>
      <c r="AT999" s="3"/>
      <c r="AU999" s="2" t="s">
        <v>742</v>
      </c>
      <c r="AV999" s="3">
        <v>251</v>
      </c>
    </row>
    <row r="1000" spans="1:48" ht="30" customHeight="1">
      <c r="A1000" s="16" t="s">
        <v>415</v>
      </c>
      <c r="B1000" s="16" t="s">
        <v>416</v>
      </c>
      <c r="C1000" s="16" t="s">
        <v>417</v>
      </c>
      <c r="D1000" s="17">
        <v>1</v>
      </c>
      <c r="E1000" s="18">
        <f>TRUNC(단가대비표!O106,0)</f>
        <v>0</v>
      </c>
      <c r="F1000" s="18">
        <f t="shared" si="77"/>
        <v>0</v>
      </c>
      <c r="G1000" s="18">
        <f>TRUNC(단가대비표!P106,0)</f>
        <v>0</v>
      </c>
      <c r="H1000" s="18">
        <f t="shared" si="78"/>
        <v>0</v>
      </c>
      <c r="I1000" s="18">
        <f>TRUNC(단가대비표!V106,0)</f>
        <v>269870</v>
      </c>
      <c r="J1000" s="18">
        <f t="shared" si="79"/>
        <v>269870</v>
      </c>
      <c r="K1000" s="18">
        <f t="shared" si="80"/>
        <v>269870</v>
      </c>
      <c r="L1000" s="18">
        <f t="shared" si="80"/>
        <v>269870</v>
      </c>
      <c r="M1000" s="16" t="s">
        <v>418</v>
      </c>
      <c r="N1000" s="2" t="s">
        <v>419</v>
      </c>
      <c r="O1000" s="2" t="s">
        <v>51</v>
      </c>
      <c r="P1000" s="2" t="s">
        <v>51</v>
      </c>
      <c r="Q1000" s="2" t="s">
        <v>735</v>
      </c>
      <c r="R1000" s="2" t="s">
        <v>63</v>
      </c>
      <c r="S1000" s="2" t="s">
        <v>63</v>
      </c>
      <c r="T1000" s="2" t="s">
        <v>62</v>
      </c>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c r="AQ1000" s="3"/>
      <c r="AR1000" s="2" t="s">
        <v>51</v>
      </c>
      <c r="AS1000" s="2" t="s">
        <v>51</v>
      </c>
      <c r="AT1000" s="3"/>
      <c r="AU1000" s="2" t="s">
        <v>743</v>
      </c>
      <c r="AV1000" s="3">
        <v>252</v>
      </c>
    </row>
    <row r="1001" spans="1:48" ht="30" customHeight="1">
      <c r="A1001" s="17"/>
      <c r="B1001" s="17"/>
      <c r="C1001" s="17"/>
      <c r="D1001" s="17"/>
      <c r="E1001" s="18"/>
      <c r="F1001" s="18"/>
      <c r="G1001" s="18"/>
      <c r="H1001" s="18"/>
      <c r="I1001" s="18"/>
      <c r="J1001" s="18"/>
      <c r="K1001" s="18"/>
      <c r="L1001" s="18"/>
      <c r="M1001" s="17"/>
      <c r="Q1001" s="1" t="s">
        <v>735</v>
      </c>
    </row>
    <row r="1002" spans="1:48" ht="30" customHeight="1">
      <c r="A1002" s="17"/>
      <c r="B1002" s="17"/>
      <c r="C1002" s="17"/>
      <c r="D1002" s="17"/>
      <c r="E1002" s="18"/>
      <c r="F1002" s="18"/>
      <c r="G1002" s="18"/>
      <c r="H1002" s="18"/>
      <c r="I1002" s="18"/>
      <c r="J1002" s="18"/>
      <c r="K1002" s="18"/>
      <c r="L1002" s="18"/>
      <c r="M1002" s="17"/>
      <c r="Q1002" s="1" t="s">
        <v>735</v>
      </c>
    </row>
    <row r="1003" spans="1:48" ht="30" customHeight="1">
      <c r="A1003" s="17"/>
      <c r="B1003" s="17"/>
      <c r="C1003" s="17"/>
      <c r="D1003" s="17"/>
      <c r="E1003" s="18"/>
      <c r="F1003" s="18"/>
      <c r="G1003" s="18"/>
      <c r="H1003" s="18"/>
      <c r="I1003" s="18"/>
      <c r="J1003" s="18"/>
      <c r="K1003" s="18"/>
      <c r="L1003" s="18"/>
      <c r="M1003" s="17"/>
      <c r="Q1003" s="1" t="s">
        <v>735</v>
      </c>
    </row>
    <row r="1004" spans="1:48" ht="30" customHeight="1">
      <c r="A1004" s="17"/>
      <c r="B1004" s="17"/>
      <c r="C1004" s="17"/>
      <c r="D1004" s="17"/>
      <c r="E1004" s="18"/>
      <c r="F1004" s="18"/>
      <c r="G1004" s="18"/>
      <c r="H1004" s="18"/>
      <c r="I1004" s="18"/>
      <c r="J1004" s="18"/>
      <c r="K1004" s="18"/>
      <c r="L1004" s="18"/>
      <c r="M1004" s="17"/>
      <c r="Q1004" s="1" t="s">
        <v>735</v>
      </c>
    </row>
    <row r="1005" spans="1:48" ht="30" customHeight="1">
      <c r="A1005" s="17"/>
      <c r="B1005" s="17"/>
      <c r="C1005" s="17"/>
      <c r="D1005" s="17"/>
      <c r="E1005" s="18"/>
      <c r="F1005" s="18"/>
      <c r="G1005" s="18"/>
      <c r="H1005" s="18"/>
      <c r="I1005" s="18"/>
      <c r="J1005" s="18"/>
      <c r="K1005" s="18"/>
      <c r="L1005" s="18"/>
      <c r="M1005" s="17"/>
      <c r="Q1005" s="1" t="s">
        <v>735</v>
      </c>
    </row>
    <row r="1006" spans="1:48" ht="30" customHeight="1">
      <c r="A1006" s="17"/>
      <c r="B1006" s="17"/>
      <c r="C1006" s="17"/>
      <c r="D1006" s="17"/>
      <c r="E1006" s="18"/>
      <c r="F1006" s="18"/>
      <c r="G1006" s="18"/>
      <c r="H1006" s="18"/>
      <c r="I1006" s="18"/>
      <c r="J1006" s="18"/>
      <c r="K1006" s="18"/>
      <c r="L1006" s="18"/>
      <c r="M1006" s="17"/>
      <c r="Q1006" s="1" t="s">
        <v>735</v>
      </c>
    </row>
    <row r="1007" spans="1:48" ht="30" customHeight="1">
      <c r="A1007" s="17"/>
      <c r="B1007" s="17"/>
      <c r="C1007" s="17"/>
      <c r="D1007" s="17"/>
      <c r="E1007" s="18"/>
      <c r="F1007" s="18"/>
      <c r="G1007" s="18"/>
      <c r="H1007" s="18"/>
      <c r="I1007" s="18"/>
      <c r="J1007" s="18"/>
      <c r="K1007" s="18"/>
      <c r="L1007" s="18"/>
      <c r="M1007" s="17"/>
      <c r="Q1007" s="1" t="s">
        <v>735</v>
      </c>
    </row>
    <row r="1008" spans="1:48" ht="30" customHeight="1">
      <c r="A1008" s="17"/>
      <c r="B1008" s="17"/>
      <c r="C1008" s="17"/>
      <c r="D1008" s="17"/>
      <c r="E1008" s="18"/>
      <c r="F1008" s="18"/>
      <c r="G1008" s="18"/>
      <c r="H1008" s="18"/>
      <c r="I1008" s="18"/>
      <c r="J1008" s="18"/>
      <c r="K1008" s="18"/>
      <c r="L1008" s="18"/>
      <c r="M1008" s="17"/>
      <c r="Q1008" s="1" t="s">
        <v>735</v>
      </c>
    </row>
    <row r="1009" spans="1:48" ht="30" customHeight="1">
      <c r="A1009" s="17"/>
      <c r="B1009" s="17"/>
      <c r="C1009" s="17"/>
      <c r="D1009" s="17"/>
      <c r="E1009" s="18"/>
      <c r="F1009" s="18"/>
      <c r="G1009" s="18"/>
      <c r="H1009" s="18"/>
      <c r="I1009" s="18"/>
      <c r="J1009" s="18"/>
      <c r="K1009" s="18"/>
      <c r="L1009" s="18"/>
      <c r="M1009" s="17"/>
      <c r="Q1009" s="1" t="s">
        <v>735</v>
      </c>
    </row>
    <row r="1010" spans="1:48" ht="30" customHeight="1">
      <c r="A1010" s="17"/>
      <c r="B1010" s="17"/>
      <c r="C1010" s="17"/>
      <c r="D1010" s="17"/>
      <c r="E1010" s="18"/>
      <c r="F1010" s="18"/>
      <c r="G1010" s="18"/>
      <c r="H1010" s="18"/>
      <c r="I1010" s="18"/>
      <c r="J1010" s="18"/>
      <c r="K1010" s="18"/>
      <c r="L1010" s="18"/>
      <c r="M1010" s="17"/>
      <c r="Q1010" s="1" t="s">
        <v>735</v>
      </c>
    </row>
    <row r="1011" spans="1:48" ht="30" customHeight="1">
      <c r="A1011" s="17"/>
      <c r="B1011" s="17"/>
      <c r="C1011" s="17"/>
      <c r="D1011" s="17"/>
      <c r="E1011" s="18"/>
      <c r="F1011" s="18"/>
      <c r="G1011" s="18"/>
      <c r="H1011" s="18"/>
      <c r="I1011" s="18"/>
      <c r="J1011" s="18"/>
      <c r="K1011" s="18"/>
      <c r="L1011" s="18"/>
      <c r="M1011" s="17"/>
      <c r="Q1011" s="1" t="s">
        <v>735</v>
      </c>
    </row>
    <row r="1012" spans="1:48" ht="30" customHeight="1">
      <c r="A1012" s="17"/>
      <c r="B1012" s="17"/>
      <c r="C1012" s="17"/>
      <c r="D1012" s="17"/>
      <c r="E1012" s="18"/>
      <c r="F1012" s="18"/>
      <c r="G1012" s="18"/>
      <c r="H1012" s="18"/>
      <c r="I1012" s="18"/>
      <c r="J1012" s="18"/>
      <c r="K1012" s="18"/>
      <c r="L1012" s="18"/>
      <c r="M1012" s="17"/>
      <c r="Q1012" s="1" t="s">
        <v>735</v>
      </c>
    </row>
    <row r="1013" spans="1:48" ht="30" customHeight="1">
      <c r="A1013" s="17"/>
      <c r="B1013" s="17"/>
      <c r="C1013" s="17"/>
      <c r="D1013" s="17"/>
      <c r="E1013" s="18"/>
      <c r="F1013" s="18"/>
      <c r="G1013" s="18"/>
      <c r="H1013" s="18"/>
      <c r="I1013" s="18"/>
      <c r="J1013" s="18"/>
      <c r="K1013" s="18"/>
      <c r="L1013" s="18"/>
      <c r="M1013" s="17"/>
      <c r="Q1013" s="1" t="s">
        <v>735</v>
      </c>
    </row>
    <row r="1014" spans="1:48" ht="30" customHeight="1">
      <c r="A1014" s="17"/>
      <c r="B1014" s="17"/>
      <c r="C1014" s="17"/>
      <c r="D1014" s="17"/>
      <c r="E1014" s="18"/>
      <c r="F1014" s="18"/>
      <c r="G1014" s="18"/>
      <c r="H1014" s="18"/>
      <c r="I1014" s="18"/>
      <c r="J1014" s="18"/>
      <c r="K1014" s="18"/>
      <c r="L1014" s="18"/>
      <c r="M1014" s="17"/>
      <c r="Q1014" s="1" t="s">
        <v>735</v>
      </c>
    </row>
    <row r="1015" spans="1:48" ht="30" customHeight="1">
      <c r="A1015" s="17"/>
      <c r="B1015" s="17"/>
      <c r="C1015" s="17"/>
      <c r="D1015" s="17"/>
      <c r="E1015" s="18"/>
      <c r="F1015" s="18"/>
      <c r="G1015" s="18"/>
      <c r="H1015" s="18"/>
      <c r="I1015" s="18"/>
      <c r="J1015" s="18"/>
      <c r="K1015" s="18"/>
      <c r="L1015" s="18"/>
      <c r="M1015" s="17"/>
      <c r="Q1015" s="1" t="s">
        <v>735</v>
      </c>
    </row>
    <row r="1016" spans="1:48" ht="30" customHeight="1">
      <c r="A1016" s="17"/>
      <c r="B1016" s="17"/>
      <c r="C1016" s="17"/>
      <c r="D1016" s="17"/>
      <c r="E1016" s="18"/>
      <c r="F1016" s="18"/>
      <c r="G1016" s="18"/>
      <c r="H1016" s="18"/>
      <c r="I1016" s="18"/>
      <c r="J1016" s="18"/>
      <c r="K1016" s="18"/>
      <c r="L1016" s="18"/>
      <c r="M1016" s="17"/>
      <c r="Q1016" s="1" t="s">
        <v>735</v>
      </c>
    </row>
    <row r="1017" spans="1:48" ht="30" customHeight="1">
      <c r="A1017" s="16" t="s">
        <v>75</v>
      </c>
      <c r="B1017" s="17"/>
      <c r="C1017" s="17"/>
      <c r="D1017" s="17"/>
      <c r="E1017" s="18"/>
      <c r="F1017" s="18">
        <f>SUMIF(Q993:Q1016,"010801",F993:F1016)</f>
        <v>0</v>
      </c>
      <c r="G1017" s="18"/>
      <c r="H1017" s="18">
        <f>SUMIF(Q993:Q1016,"010801",H993:H1016)</f>
        <v>0</v>
      </c>
      <c r="I1017" s="18"/>
      <c r="J1017" s="18">
        <f>SUMIF(Q993:Q1016,"010801",J993:J1016)</f>
        <v>2725565</v>
      </c>
      <c r="K1017" s="18"/>
      <c r="L1017" s="18">
        <f>SUMIF(Q993:Q1016,"010801",L993:L1016)</f>
        <v>2725565</v>
      </c>
      <c r="M1017" s="17"/>
      <c r="N1017" t="s">
        <v>76</v>
      </c>
    </row>
    <row r="1018" spans="1:48" ht="30" customHeight="1">
      <c r="A1018" s="16" t="s">
        <v>746</v>
      </c>
      <c r="B1018" s="16" t="s">
        <v>51</v>
      </c>
      <c r="C1018" s="17"/>
      <c r="D1018" s="17"/>
      <c r="E1018" s="18"/>
      <c r="F1018" s="18"/>
      <c r="G1018" s="18"/>
      <c r="H1018" s="18"/>
      <c r="I1018" s="18"/>
      <c r="J1018" s="18"/>
      <c r="K1018" s="18"/>
      <c r="L1018" s="18"/>
      <c r="M1018" s="17"/>
      <c r="N1018" s="3"/>
      <c r="O1018" s="3"/>
      <c r="P1018" s="3"/>
      <c r="Q1018" s="2" t="s">
        <v>747</v>
      </c>
      <c r="R1018" s="3"/>
      <c r="S1018" s="3"/>
      <c r="T1018" s="3"/>
      <c r="U1018" s="3"/>
      <c r="V1018" s="3"/>
      <c r="W1018" s="3"/>
      <c r="X1018" s="3"/>
      <c r="Y1018" s="3"/>
      <c r="Z1018" s="3"/>
      <c r="AA1018" s="3"/>
      <c r="AB1018" s="3"/>
      <c r="AC1018" s="3"/>
      <c r="AD1018" s="3"/>
      <c r="AE1018" s="3"/>
      <c r="AF1018" s="3"/>
      <c r="AG1018" s="3"/>
      <c r="AH1018" s="3"/>
      <c r="AI1018" s="3"/>
      <c r="AJ1018" s="3"/>
      <c r="AK1018" s="3"/>
      <c r="AL1018" s="3"/>
      <c r="AM1018" s="3"/>
      <c r="AN1018" s="3"/>
      <c r="AO1018" s="3"/>
      <c r="AP1018" s="3"/>
      <c r="AQ1018" s="3"/>
      <c r="AR1018" s="3"/>
      <c r="AS1018" s="3"/>
      <c r="AT1018" s="3"/>
      <c r="AU1018" s="3"/>
      <c r="AV1018" s="3"/>
    </row>
    <row r="1019" spans="1:48" ht="30" customHeight="1">
      <c r="A1019" s="16" t="s">
        <v>426</v>
      </c>
      <c r="B1019" s="16" t="s">
        <v>427</v>
      </c>
      <c r="C1019" s="16" t="s">
        <v>428</v>
      </c>
      <c r="D1019" s="17">
        <v>-1636</v>
      </c>
      <c r="E1019" s="18">
        <f>TRUNC(단가대비표!O8,0)</f>
        <v>435</v>
      </c>
      <c r="F1019" s="18">
        <f>TRUNC(E1019*D1019, 0)</f>
        <v>-711660</v>
      </c>
      <c r="G1019" s="18">
        <f>TRUNC(단가대비표!P8,0)</f>
        <v>0</v>
      </c>
      <c r="H1019" s="18">
        <f>TRUNC(G1019*D1019, 0)</f>
        <v>0</v>
      </c>
      <c r="I1019" s="18">
        <f>TRUNC(단가대비표!V8,0)</f>
        <v>0</v>
      </c>
      <c r="J1019" s="18">
        <f>TRUNC(I1019*D1019, 0)</f>
        <v>0</v>
      </c>
      <c r="K1019" s="18">
        <f>TRUNC(E1019+G1019+I1019, 0)</f>
        <v>435</v>
      </c>
      <c r="L1019" s="18">
        <f>TRUNC(F1019+H1019+J1019, 0)</f>
        <v>-711660</v>
      </c>
      <c r="M1019" s="16" t="s">
        <v>429</v>
      </c>
      <c r="N1019" s="2" t="s">
        <v>430</v>
      </c>
      <c r="O1019" s="2" t="s">
        <v>51</v>
      </c>
      <c r="P1019" s="2" t="s">
        <v>51</v>
      </c>
      <c r="Q1019" s="2" t="s">
        <v>747</v>
      </c>
      <c r="R1019" s="2" t="s">
        <v>63</v>
      </c>
      <c r="S1019" s="2" t="s">
        <v>63</v>
      </c>
      <c r="T1019" s="2" t="s">
        <v>62</v>
      </c>
      <c r="U1019" s="3"/>
      <c r="V1019" s="3"/>
      <c r="W1019" s="3"/>
      <c r="X1019" s="3"/>
      <c r="Y1019" s="3"/>
      <c r="Z1019" s="3"/>
      <c r="AA1019" s="3"/>
      <c r="AB1019" s="3"/>
      <c r="AC1019" s="3"/>
      <c r="AD1019" s="3"/>
      <c r="AE1019" s="3"/>
      <c r="AF1019" s="3"/>
      <c r="AG1019" s="3"/>
      <c r="AH1019" s="3"/>
      <c r="AI1019" s="3"/>
      <c r="AJ1019" s="3"/>
      <c r="AK1019" s="3"/>
      <c r="AL1019" s="3"/>
      <c r="AM1019" s="3"/>
      <c r="AN1019" s="3"/>
      <c r="AO1019" s="3"/>
      <c r="AP1019" s="3"/>
      <c r="AQ1019" s="3"/>
      <c r="AR1019" s="2" t="s">
        <v>51</v>
      </c>
      <c r="AS1019" s="2" t="s">
        <v>51</v>
      </c>
      <c r="AT1019" s="3"/>
      <c r="AU1019" s="2" t="s">
        <v>748</v>
      </c>
      <c r="AV1019" s="3">
        <v>254</v>
      </c>
    </row>
    <row r="1020" spans="1:48" ht="30" customHeight="1">
      <c r="A1020" s="16" t="s">
        <v>426</v>
      </c>
      <c r="B1020" s="16" t="s">
        <v>432</v>
      </c>
      <c r="C1020" s="16" t="s">
        <v>428</v>
      </c>
      <c r="D1020" s="17">
        <v>-26</v>
      </c>
      <c r="E1020" s="18">
        <f>TRUNC(단가대비표!O9,0)</f>
        <v>1850</v>
      </c>
      <c r="F1020" s="18">
        <f>TRUNC(E1020*D1020, 0)</f>
        <v>-48100</v>
      </c>
      <c r="G1020" s="18">
        <f>TRUNC(단가대비표!P9,0)</f>
        <v>0</v>
      </c>
      <c r="H1020" s="18">
        <f>TRUNC(G1020*D1020, 0)</f>
        <v>0</v>
      </c>
      <c r="I1020" s="18">
        <f>TRUNC(단가대비표!V9,0)</f>
        <v>0</v>
      </c>
      <c r="J1020" s="18">
        <f>TRUNC(I1020*D1020, 0)</f>
        <v>0</v>
      </c>
      <c r="K1020" s="18">
        <f>TRUNC(E1020+G1020+I1020, 0)</f>
        <v>1850</v>
      </c>
      <c r="L1020" s="18">
        <f>TRUNC(F1020+H1020+J1020, 0)</f>
        <v>-48100</v>
      </c>
      <c r="M1020" s="16" t="s">
        <v>433</v>
      </c>
      <c r="N1020" s="2" t="s">
        <v>434</v>
      </c>
      <c r="O1020" s="2" t="s">
        <v>51</v>
      </c>
      <c r="P1020" s="2" t="s">
        <v>51</v>
      </c>
      <c r="Q1020" s="2" t="s">
        <v>747</v>
      </c>
      <c r="R1020" s="2" t="s">
        <v>63</v>
      </c>
      <c r="S1020" s="2" t="s">
        <v>63</v>
      </c>
      <c r="T1020" s="2" t="s">
        <v>62</v>
      </c>
      <c r="U1020" s="3"/>
      <c r="V1020" s="3"/>
      <c r="W1020" s="3"/>
      <c r="X1020" s="3"/>
      <c r="Y1020" s="3"/>
      <c r="Z1020" s="3"/>
      <c r="AA1020" s="3"/>
      <c r="AB1020" s="3"/>
      <c r="AC1020" s="3"/>
      <c r="AD1020" s="3"/>
      <c r="AE1020" s="3"/>
      <c r="AF1020" s="3"/>
      <c r="AG1020" s="3"/>
      <c r="AH1020" s="3"/>
      <c r="AI1020" s="3"/>
      <c r="AJ1020" s="3"/>
      <c r="AK1020" s="3"/>
      <c r="AL1020" s="3"/>
      <c r="AM1020" s="3"/>
      <c r="AN1020" s="3"/>
      <c r="AO1020" s="3"/>
      <c r="AP1020" s="3"/>
      <c r="AQ1020" s="3"/>
      <c r="AR1020" s="2" t="s">
        <v>51</v>
      </c>
      <c r="AS1020" s="2" t="s">
        <v>51</v>
      </c>
      <c r="AT1020" s="3"/>
      <c r="AU1020" s="2" t="s">
        <v>749</v>
      </c>
      <c r="AV1020" s="3">
        <v>255</v>
      </c>
    </row>
    <row r="1021" spans="1:48" ht="30" customHeight="1">
      <c r="A1021" s="17"/>
      <c r="B1021" s="17"/>
      <c r="C1021" s="17"/>
      <c r="D1021" s="17"/>
      <c r="E1021" s="18"/>
      <c r="F1021" s="18"/>
      <c r="G1021" s="18"/>
      <c r="H1021" s="18"/>
      <c r="I1021" s="18"/>
      <c r="J1021" s="18"/>
      <c r="K1021" s="18"/>
      <c r="L1021" s="18"/>
      <c r="M1021" s="17"/>
      <c r="Q1021" s="1" t="s">
        <v>747</v>
      </c>
    </row>
    <row r="1022" spans="1:48" ht="30" customHeight="1">
      <c r="A1022" s="17"/>
      <c r="B1022" s="17"/>
      <c r="C1022" s="17"/>
      <c r="D1022" s="17"/>
      <c r="E1022" s="18"/>
      <c r="F1022" s="18"/>
      <c r="G1022" s="18"/>
      <c r="H1022" s="18"/>
      <c r="I1022" s="18"/>
      <c r="J1022" s="18"/>
      <c r="K1022" s="18"/>
      <c r="L1022" s="18"/>
      <c r="M1022" s="17"/>
      <c r="Q1022" s="1" t="s">
        <v>747</v>
      </c>
    </row>
    <row r="1023" spans="1:48" ht="30" customHeight="1">
      <c r="A1023" s="17"/>
      <c r="B1023" s="17"/>
      <c r="C1023" s="17"/>
      <c r="D1023" s="17"/>
      <c r="E1023" s="18"/>
      <c r="F1023" s="18"/>
      <c r="G1023" s="18"/>
      <c r="H1023" s="18"/>
      <c r="I1023" s="18"/>
      <c r="J1023" s="18"/>
      <c r="K1023" s="18"/>
      <c r="L1023" s="18"/>
      <c r="M1023" s="17"/>
      <c r="Q1023" s="1" t="s">
        <v>747</v>
      </c>
    </row>
    <row r="1024" spans="1:48" ht="30" customHeight="1">
      <c r="A1024" s="17"/>
      <c r="B1024" s="17"/>
      <c r="C1024" s="17"/>
      <c r="D1024" s="17"/>
      <c r="E1024" s="18"/>
      <c r="F1024" s="18"/>
      <c r="G1024" s="18"/>
      <c r="H1024" s="18"/>
      <c r="I1024" s="18"/>
      <c r="J1024" s="18"/>
      <c r="K1024" s="18"/>
      <c r="L1024" s="18"/>
      <c r="M1024" s="17"/>
      <c r="Q1024" s="1" t="s">
        <v>747</v>
      </c>
    </row>
    <row r="1025" spans="1:17" ht="30" customHeight="1">
      <c r="A1025" s="17"/>
      <c r="B1025" s="17"/>
      <c r="C1025" s="17"/>
      <c r="D1025" s="17"/>
      <c r="E1025" s="18"/>
      <c r="F1025" s="18"/>
      <c r="G1025" s="18"/>
      <c r="H1025" s="18"/>
      <c r="I1025" s="18"/>
      <c r="J1025" s="18"/>
      <c r="K1025" s="18"/>
      <c r="L1025" s="18"/>
      <c r="M1025" s="17"/>
      <c r="Q1025" s="1" t="s">
        <v>747</v>
      </c>
    </row>
    <row r="1026" spans="1:17" ht="30" customHeight="1">
      <c r="A1026" s="17"/>
      <c r="B1026" s="17"/>
      <c r="C1026" s="17"/>
      <c r="D1026" s="17"/>
      <c r="E1026" s="18"/>
      <c r="F1026" s="18"/>
      <c r="G1026" s="18"/>
      <c r="H1026" s="18"/>
      <c r="I1026" s="18"/>
      <c r="J1026" s="18"/>
      <c r="K1026" s="18"/>
      <c r="L1026" s="18"/>
      <c r="M1026" s="17"/>
      <c r="Q1026" s="1" t="s">
        <v>747</v>
      </c>
    </row>
    <row r="1027" spans="1:17" ht="30" customHeight="1">
      <c r="A1027" s="17"/>
      <c r="B1027" s="17"/>
      <c r="C1027" s="17"/>
      <c r="D1027" s="17"/>
      <c r="E1027" s="18"/>
      <c r="F1027" s="18"/>
      <c r="G1027" s="18"/>
      <c r="H1027" s="18"/>
      <c r="I1027" s="18"/>
      <c r="J1027" s="18"/>
      <c r="K1027" s="18"/>
      <c r="L1027" s="18"/>
      <c r="M1027" s="17"/>
      <c r="Q1027" s="1" t="s">
        <v>747</v>
      </c>
    </row>
    <row r="1028" spans="1:17" ht="30" customHeight="1">
      <c r="A1028" s="17"/>
      <c r="B1028" s="17"/>
      <c r="C1028" s="17"/>
      <c r="D1028" s="17"/>
      <c r="E1028" s="18"/>
      <c r="F1028" s="18"/>
      <c r="G1028" s="18"/>
      <c r="H1028" s="18"/>
      <c r="I1028" s="18"/>
      <c r="J1028" s="18"/>
      <c r="K1028" s="18"/>
      <c r="L1028" s="18"/>
      <c r="M1028" s="17"/>
      <c r="Q1028" s="1" t="s">
        <v>747</v>
      </c>
    </row>
    <row r="1029" spans="1:17" ht="30" customHeight="1">
      <c r="A1029" s="17"/>
      <c r="B1029" s="17"/>
      <c r="C1029" s="17"/>
      <c r="D1029" s="17"/>
      <c r="E1029" s="18"/>
      <c r="F1029" s="18"/>
      <c r="G1029" s="18"/>
      <c r="H1029" s="18"/>
      <c r="I1029" s="18"/>
      <c r="J1029" s="18"/>
      <c r="K1029" s="18"/>
      <c r="L1029" s="18"/>
      <c r="M1029" s="17"/>
      <c r="Q1029" s="1" t="s">
        <v>747</v>
      </c>
    </row>
    <row r="1030" spans="1:17" ht="30" customHeight="1">
      <c r="A1030" s="17"/>
      <c r="B1030" s="17"/>
      <c r="C1030" s="17"/>
      <c r="D1030" s="17"/>
      <c r="E1030" s="18"/>
      <c r="F1030" s="18"/>
      <c r="G1030" s="18"/>
      <c r="H1030" s="18"/>
      <c r="I1030" s="18"/>
      <c r="J1030" s="18"/>
      <c r="K1030" s="18"/>
      <c r="L1030" s="18"/>
      <c r="M1030" s="17"/>
      <c r="Q1030" s="1" t="s">
        <v>747</v>
      </c>
    </row>
    <row r="1031" spans="1:17" ht="30" customHeight="1">
      <c r="A1031" s="17"/>
      <c r="B1031" s="17"/>
      <c r="C1031" s="17"/>
      <c r="D1031" s="17"/>
      <c r="E1031" s="18"/>
      <c r="F1031" s="18"/>
      <c r="G1031" s="18"/>
      <c r="H1031" s="18"/>
      <c r="I1031" s="18"/>
      <c r="J1031" s="18"/>
      <c r="K1031" s="18"/>
      <c r="L1031" s="18"/>
      <c r="M1031" s="17"/>
      <c r="Q1031" s="1" t="s">
        <v>747</v>
      </c>
    </row>
    <row r="1032" spans="1:17" ht="30" customHeight="1">
      <c r="A1032" s="17"/>
      <c r="B1032" s="17"/>
      <c r="C1032" s="17"/>
      <c r="D1032" s="17"/>
      <c r="E1032" s="18"/>
      <c r="F1032" s="18"/>
      <c r="G1032" s="18"/>
      <c r="H1032" s="18"/>
      <c r="I1032" s="18"/>
      <c r="J1032" s="18"/>
      <c r="K1032" s="18"/>
      <c r="L1032" s="18"/>
      <c r="M1032" s="17"/>
      <c r="Q1032" s="1" t="s">
        <v>747</v>
      </c>
    </row>
    <row r="1033" spans="1:17" ht="30" customHeight="1">
      <c r="A1033" s="17"/>
      <c r="B1033" s="17"/>
      <c r="C1033" s="17"/>
      <c r="D1033" s="17"/>
      <c r="E1033" s="18"/>
      <c r="F1033" s="18"/>
      <c r="G1033" s="18"/>
      <c r="H1033" s="18"/>
      <c r="I1033" s="18"/>
      <c r="J1033" s="18"/>
      <c r="K1033" s="18"/>
      <c r="L1033" s="18"/>
      <c r="M1033" s="17"/>
      <c r="Q1033" s="1" t="s">
        <v>747</v>
      </c>
    </row>
    <row r="1034" spans="1:17" ht="30" customHeight="1">
      <c r="A1034" s="17"/>
      <c r="B1034" s="17"/>
      <c r="C1034" s="17"/>
      <c r="D1034" s="17"/>
      <c r="E1034" s="18"/>
      <c r="F1034" s="18"/>
      <c r="G1034" s="18"/>
      <c r="H1034" s="18"/>
      <c r="I1034" s="18"/>
      <c r="J1034" s="18"/>
      <c r="K1034" s="18"/>
      <c r="L1034" s="18"/>
      <c r="M1034" s="17"/>
      <c r="Q1034" s="1" t="s">
        <v>747</v>
      </c>
    </row>
    <row r="1035" spans="1:17" ht="30" customHeight="1">
      <c r="A1035" s="17"/>
      <c r="B1035" s="17"/>
      <c r="C1035" s="17"/>
      <c r="D1035" s="17"/>
      <c r="E1035" s="18"/>
      <c r="F1035" s="18"/>
      <c r="G1035" s="18"/>
      <c r="H1035" s="18"/>
      <c r="I1035" s="18"/>
      <c r="J1035" s="18"/>
      <c r="K1035" s="18"/>
      <c r="L1035" s="18"/>
      <c r="M1035" s="17"/>
      <c r="Q1035" s="1" t="s">
        <v>747</v>
      </c>
    </row>
    <row r="1036" spans="1:17" ht="30" customHeight="1">
      <c r="A1036" s="17"/>
      <c r="B1036" s="17"/>
      <c r="C1036" s="17"/>
      <c r="D1036" s="17"/>
      <c r="E1036" s="18"/>
      <c r="F1036" s="18"/>
      <c r="G1036" s="18"/>
      <c r="H1036" s="18"/>
      <c r="I1036" s="18"/>
      <c r="J1036" s="18"/>
      <c r="K1036" s="18"/>
      <c r="L1036" s="18"/>
      <c r="M1036" s="17"/>
      <c r="Q1036" s="1" t="s">
        <v>747</v>
      </c>
    </row>
    <row r="1037" spans="1:17" ht="30" customHeight="1">
      <c r="A1037" s="17"/>
      <c r="B1037" s="17"/>
      <c r="C1037" s="17"/>
      <c r="D1037" s="17"/>
      <c r="E1037" s="18"/>
      <c r="F1037" s="18"/>
      <c r="G1037" s="18"/>
      <c r="H1037" s="18"/>
      <c r="I1037" s="18"/>
      <c r="J1037" s="18"/>
      <c r="K1037" s="18"/>
      <c r="L1037" s="18"/>
      <c r="M1037" s="17"/>
      <c r="Q1037" s="1" t="s">
        <v>747</v>
      </c>
    </row>
    <row r="1038" spans="1:17" ht="30" customHeight="1">
      <c r="A1038" s="17"/>
      <c r="B1038" s="17"/>
      <c r="C1038" s="17"/>
      <c r="D1038" s="17"/>
      <c r="E1038" s="18"/>
      <c r="F1038" s="18"/>
      <c r="G1038" s="18"/>
      <c r="H1038" s="18"/>
      <c r="I1038" s="18"/>
      <c r="J1038" s="18"/>
      <c r="K1038" s="18"/>
      <c r="L1038" s="18"/>
      <c r="M1038" s="17"/>
      <c r="Q1038" s="1" t="s">
        <v>747</v>
      </c>
    </row>
    <row r="1039" spans="1:17" ht="30" customHeight="1">
      <c r="A1039" s="17"/>
      <c r="B1039" s="17"/>
      <c r="C1039" s="17"/>
      <c r="D1039" s="17"/>
      <c r="E1039" s="18"/>
      <c r="F1039" s="18"/>
      <c r="G1039" s="18"/>
      <c r="H1039" s="18"/>
      <c r="I1039" s="18"/>
      <c r="J1039" s="18"/>
      <c r="K1039" s="18"/>
      <c r="L1039" s="18"/>
      <c r="M1039" s="17"/>
      <c r="Q1039" s="1" t="s">
        <v>747</v>
      </c>
    </row>
    <row r="1040" spans="1:17" ht="30" customHeight="1">
      <c r="A1040" s="17"/>
      <c r="B1040" s="17"/>
      <c r="C1040" s="17"/>
      <c r="D1040" s="17"/>
      <c r="E1040" s="18"/>
      <c r="F1040" s="18"/>
      <c r="G1040" s="18"/>
      <c r="H1040" s="18"/>
      <c r="I1040" s="18"/>
      <c r="J1040" s="18"/>
      <c r="K1040" s="18"/>
      <c r="L1040" s="18"/>
      <c r="M1040" s="17"/>
      <c r="Q1040" s="1" t="s">
        <v>747</v>
      </c>
    </row>
    <row r="1041" spans="1:48" ht="30" customHeight="1">
      <c r="A1041" s="17"/>
      <c r="B1041" s="17"/>
      <c r="C1041" s="17"/>
      <c r="D1041" s="17"/>
      <c r="E1041" s="18"/>
      <c r="F1041" s="18"/>
      <c r="G1041" s="18"/>
      <c r="H1041" s="18"/>
      <c r="I1041" s="18"/>
      <c r="J1041" s="18"/>
      <c r="K1041" s="18"/>
      <c r="L1041" s="18"/>
      <c r="M1041" s="17"/>
      <c r="Q1041" s="1" t="s">
        <v>747</v>
      </c>
    </row>
    <row r="1042" spans="1:48" ht="30" customHeight="1">
      <c r="A1042" s="17"/>
      <c r="B1042" s="17"/>
      <c r="C1042" s="17"/>
      <c r="D1042" s="17"/>
      <c r="E1042" s="18"/>
      <c r="F1042" s="18"/>
      <c r="G1042" s="18"/>
      <c r="H1042" s="18"/>
      <c r="I1042" s="18"/>
      <c r="J1042" s="18"/>
      <c r="K1042" s="18"/>
      <c r="L1042" s="18"/>
      <c r="M1042" s="17"/>
      <c r="Q1042" s="1" t="s">
        <v>747</v>
      </c>
    </row>
    <row r="1043" spans="1:48" ht="30" customHeight="1">
      <c r="A1043" s="16" t="s">
        <v>75</v>
      </c>
      <c r="B1043" s="17"/>
      <c r="C1043" s="17"/>
      <c r="D1043" s="17"/>
      <c r="E1043" s="18"/>
      <c r="F1043" s="18">
        <f>SUMIF(Q1019:Q1042,"010901",F1019:F1042)</f>
        <v>-759760</v>
      </c>
      <c r="G1043" s="18"/>
      <c r="H1043" s="18">
        <f>SUMIF(Q1019:Q1042,"010901",H1019:H1042)</f>
        <v>0</v>
      </c>
      <c r="I1043" s="18"/>
      <c r="J1043" s="18">
        <f>SUMIF(Q1019:Q1042,"010901",J1019:J1042)</f>
        <v>0</v>
      </c>
      <c r="K1043" s="18"/>
      <c r="L1043" s="18">
        <f>SUMIF(Q1019:Q1042,"010901",L1019:L1042)</f>
        <v>-759760</v>
      </c>
      <c r="M1043" s="17"/>
      <c r="N1043" t="s">
        <v>76</v>
      </c>
    </row>
    <row r="1044" spans="1:48" ht="30" customHeight="1">
      <c r="A1044" s="16" t="s">
        <v>752</v>
      </c>
      <c r="B1044" s="16" t="s">
        <v>51</v>
      </c>
      <c r="C1044" s="17"/>
      <c r="D1044" s="17"/>
      <c r="E1044" s="18"/>
      <c r="F1044" s="18"/>
      <c r="G1044" s="18"/>
      <c r="H1044" s="18"/>
      <c r="I1044" s="18"/>
      <c r="J1044" s="18"/>
      <c r="K1044" s="18"/>
      <c r="L1044" s="18"/>
      <c r="M1044" s="17"/>
      <c r="N1044" s="3"/>
      <c r="O1044" s="3"/>
      <c r="P1044" s="3"/>
      <c r="Q1044" s="2" t="s">
        <v>753</v>
      </c>
      <c r="R1044" s="3"/>
      <c r="S1044" s="3"/>
      <c r="T1044" s="3"/>
      <c r="U1044" s="3"/>
      <c r="V1044" s="3"/>
      <c r="W1044" s="3"/>
      <c r="X1044" s="3"/>
      <c r="Y1044" s="3"/>
      <c r="Z1044" s="3"/>
      <c r="AA1044" s="3"/>
      <c r="AB1044" s="3"/>
      <c r="AC1044" s="3"/>
      <c r="AD1044" s="3"/>
      <c r="AE1044" s="3"/>
      <c r="AF1044" s="3"/>
      <c r="AG1044" s="3"/>
      <c r="AH1044" s="3"/>
      <c r="AI1044" s="3"/>
      <c r="AJ1044" s="3"/>
      <c r="AK1044" s="3"/>
      <c r="AL1044" s="3"/>
      <c r="AM1044" s="3"/>
      <c r="AN1044" s="3"/>
      <c r="AO1044" s="3"/>
      <c r="AP1044" s="3"/>
      <c r="AQ1044" s="3"/>
      <c r="AR1044" s="3"/>
      <c r="AS1044" s="3"/>
      <c r="AT1044" s="3"/>
      <c r="AU1044" s="3"/>
      <c r="AV1044" s="3"/>
    </row>
    <row r="1045" spans="1:48" ht="30" customHeight="1">
      <c r="A1045" s="16" t="s">
        <v>57</v>
      </c>
      <c r="B1045" s="16" t="s">
        <v>58</v>
      </c>
      <c r="C1045" s="16" t="s">
        <v>59</v>
      </c>
      <c r="D1045" s="17">
        <v>1</v>
      </c>
      <c r="E1045" s="18">
        <f>TRUNC(일위대가목록!E4,0)</f>
        <v>44127</v>
      </c>
      <c r="F1045" s="18">
        <f>TRUNC(E1045*D1045, 0)</f>
        <v>44127</v>
      </c>
      <c r="G1045" s="18">
        <f>TRUNC(일위대가목록!F4,0)</f>
        <v>94574</v>
      </c>
      <c r="H1045" s="18">
        <f>TRUNC(G1045*D1045, 0)</f>
        <v>94574</v>
      </c>
      <c r="I1045" s="18">
        <f>TRUNC(일위대가목록!G4,0)</f>
        <v>0</v>
      </c>
      <c r="J1045" s="18">
        <f>TRUNC(I1045*D1045, 0)</f>
        <v>0</v>
      </c>
      <c r="K1045" s="18">
        <f t="shared" ref="K1045:L1047" si="81">TRUNC(E1045+G1045+I1045, 0)</f>
        <v>138701</v>
      </c>
      <c r="L1045" s="18">
        <f t="shared" si="81"/>
        <v>138701</v>
      </c>
      <c r="M1045" s="16" t="s">
        <v>60</v>
      </c>
      <c r="N1045" s="2" t="s">
        <v>61</v>
      </c>
      <c r="O1045" s="2" t="s">
        <v>51</v>
      </c>
      <c r="P1045" s="2" t="s">
        <v>51</v>
      </c>
      <c r="Q1045" s="2" t="s">
        <v>753</v>
      </c>
      <c r="R1045" s="2" t="s">
        <v>62</v>
      </c>
      <c r="S1045" s="2" t="s">
        <v>63</v>
      </c>
      <c r="T1045" s="2" t="s">
        <v>63</v>
      </c>
      <c r="U1045" s="3"/>
      <c r="V1045" s="3"/>
      <c r="W1045" s="3"/>
      <c r="X1045" s="3"/>
      <c r="Y1045" s="3"/>
      <c r="Z1045" s="3"/>
      <c r="AA1045" s="3"/>
      <c r="AB1045" s="3"/>
      <c r="AC1045" s="3"/>
      <c r="AD1045" s="3"/>
      <c r="AE1045" s="3"/>
      <c r="AF1045" s="3"/>
      <c r="AG1045" s="3"/>
      <c r="AH1045" s="3"/>
      <c r="AI1045" s="3"/>
      <c r="AJ1045" s="3"/>
      <c r="AK1045" s="3"/>
      <c r="AL1045" s="3"/>
      <c r="AM1045" s="3"/>
      <c r="AN1045" s="3"/>
      <c r="AO1045" s="3"/>
      <c r="AP1045" s="3"/>
      <c r="AQ1045" s="3"/>
      <c r="AR1045" s="2" t="s">
        <v>51</v>
      </c>
      <c r="AS1045" s="2" t="s">
        <v>51</v>
      </c>
      <c r="AT1045" s="3"/>
      <c r="AU1045" s="2" t="s">
        <v>754</v>
      </c>
      <c r="AV1045" s="3">
        <v>260</v>
      </c>
    </row>
    <row r="1046" spans="1:48" ht="30" customHeight="1">
      <c r="A1046" s="16" t="s">
        <v>65</v>
      </c>
      <c r="B1046" s="16" t="s">
        <v>66</v>
      </c>
      <c r="C1046" s="16" t="s">
        <v>67</v>
      </c>
      <c r="D1046" s="17">
        <v>497</v>
      </c>
      <c r="E1046" s="18">
        <f>TRUNC(일위대가목록!E5,0)</f>
        <v>0</v>
      </c>
      <c r="F1046" s="18">
        <f>TRUNC(E1046*D1046, 0)</f>
        <v>0</v>
      </c>
      <c r="G1046" s="18">
        <f>TRUNC(일위대가목록!F5,0)</f>
        <v>2581</v>
      </c>
      <c r="H1046" s="18">
        <f>TRUNC(G1046*D1046, 0)</f>
        <v>1282757</v>
      </c>
      <c r="I1046" s="18">
        <f>TRUNC(일위대가목록!G5,0)</f>
        <v>0</v>
      </c>
      <c r="J1046" s="18">
        <f>TRUNC(I1046*D1046, 0)</f>
        <v>0</v>
      </c>
      <c r="K1046" s="18">
        <f t="shared" si="81"/>
        <v>2581</v>
      </c>
      <c r="L1046" s="18">
        <f t="shared" si="81"/>
        <v>1282757</v>
      </c>
      <c r="M1046" s="16" t="s">
        <v>68</v>
      </c>
      <c r="N1046" s="2" t="s">
        <v>69</v>
      </c>
      <c r="O1046" s="2" t="s">
        <v>51</v>
      </c>
      <c r="P1046" s="2" t="s">
        <v>51</v>
      </c>
      <c r="Q1046" s="2" t="s">
        <v>753</v>
      </c>
      <c r="R1046" s="2" t="s">
        <v>62</v>
      </c>
      <c r="S1046" s="2" t="s">
        <v>63</v>
      </c>
      <c r="T1046" s="2" t="s">
        <v>63</v>
      </c>
      <c r="U1046" s="3"/>
      <c r="V1046" s="3"/>
      <c r="W1046" s="3"/>
      <c r="X1046" s="3"/>
      <c r="Y1046" s="3"/>
      <c r="Z1046" s="3"/>
      <c r="AA1046" s="3"/>
      <c r="AB1046" s="3"/>
      <c r="AC1046" s="3"/>
      <c r="AD1046" s="3"/>
      <c r="AE1046" s="3"/>
      <c r="AF1046" s="3"/>
      <c r="AG1046" s="3"/>
      <c r="AH1046" s="3"/>
      <c r="AI1046" s="3"/>
      <c r="AJ1046" s="3"/>
      <c r="AK1046" s="3"/>
      <c r="AL1046" s="3"/>
      <c r="AM1046" s="3"/>
      <c r="AN1046" s="3"/>
      <c r="AO1046" s="3"/>
      <c r="AP1046" s="3"/>
      <c r="AQ1046" s="3"/>
      <c r="AR1046" s="2" t="s">
        <v>51</v>
      </c>
      <c r="AS1046" s="2" t="s">
        <v>51</v>
      </c>
      <c r="AT1046" s="3"/>
      <c r="AU1046" s="2" t="s">
        <v>755</v>
      </c>
      <c r="AV1046" s="3">
        <v>261</v>
      </c>
    </row>
    <row r="1047" spans="1:48" ht="30" customHeight="1">
      <c r="A1047" s="16" t="s">
        <v>71</v>
      </c>
      <c r="B1047" s="16" t="s">
        <v>51</v>
      </c>
      <c r="C1047" s="16" t="s">
        <v>67</v>
      </c>
      <c r="D1047" s="17">
        <v>497</v>
      </c>
      <c r="E1047" s="18">
        <f>TRUNC(일위대가목록!E6,0)</f>
        <v>0</v>
      </c>
      <c r="F1047" s="18">
        <f>TRUNC(E1047*D1047, 0)</f>
        <v>0</v>
      </c>
      <c r="G1047" s="18">
        <f>TRUNC(일위대가목록!F6,0)</f>
        <v>3441</v>
      </c>
      <c r="H1047" s="18">
        <f>TRUNC(G1047*D1047, 0)</f>
        <v>1710177</v>
      </c>
      <c r="I1047" s="18">
        <f>TRUNC(일위대가목록!G6,0)</f>
        <v>0</v>
      </c>
      <c r="J1047" s="18">
        <f>TRUNC(I1047*D1047, 0)</f>
        <v>0</v>
      </c>
      <c r="K1047" s="18">
        <f t="shared" si="81"/>
        <v>3441</v>
      </c>
      <c r="L1047" s="18">
        <f t="shared" si="81"/>
        <v>1710177</v>
      </c>
      <c r="M1047" s="16" t="s">
        <v>72</v>
      </c>
      <c r="N1047" s="2" t="s">
        <v>73</v>
      </c>
      <c r="O1047" s="2" t="s">
        <v>51</v>
      </c>
      <c r="P1047" s="2" t="s">
        <v>51</v>
      </c>
      <c r="Q1047" s="2" t="s">
        <v>753</v>
      </c>
      <c r="R1047" s="2" t="s">
        <v>62</v>
      </c>
      <c r="S1047" s="2" t="s">
        <v>63</v>
      </c>
      <c r="T1047" s="2" t="s">
        <v>63</v>
      </c>
      <c r="U1047" s="3"/>
      <c r="V1047" s="3"/>
      <c r="W1047" s="3"/>
      <c r="X1047" s="3"/>
      <c r="Y1047" s="3"/>
      <c r="Z1047" s="3"/>
      <c r="AA1047" s="3"/>
      <c r="AB1047" s="3"/>
      <c r="AC1047" s="3"/>
      <c r="AD1047" s="3"/>
      <c r="AE1047" s="3"/>
      <c r="AF1047" s="3"/>
      <c r="AG1047" s="3"/>
      <c r="AH1047" s="3"/>
      <c r="AI1047" s="3"/>
      <c r="AJ1047" s="3"/>
      <c r="AK1047" s="3"/>
      <c r="AL1047" s="3"/>
      <c r="AM1047" s="3"/>
      <c r="AN1047" s="3"/>
      <c r="AO1047" s="3"/>
      <c r="AP1047" s="3"/>
      <c r="AQ1047" s="3"/>
      <c r="AR1047" s="2" t="s">
        <v>51</v>
      </c>
      <c r="AS1047" s="2" t="s">
        <v>51</v>
      </c>
      <c r="AT1047" s="3"/>
      <c r="AU1047" s="2" t="s">
        <v>756</v>
      </c>
      <c r="AV1047" s="3">
        <v>262</v>
      </c>
    </row>
    <row r="1048" spans="1:48" ht="30" customHeight="1">
      <c r="A1048" s="17"/>
      <c r="B1048" s="17"/>
      <c r="C1048" s="17"/>
      <c r="D1048" s="17"/>
      <c r="E1048" s="18"/>
      <c r="F1048" s="18"/>
      <c r="G1048" s="18"/>
      <c r="H1048" s="18"/>
      <c r="I1048" s="18"/>
      <c r="J1048" s="18"/>
      <c r="K1048" s="18"/>
      <c r="L1048" s="18"/>
      <c r="M1048" s="17"/>
      <c r="Q1048" s="1" t="s">
        <v>753</v>
      </c>
    </row>
    <row r="1049" spans="1:48" ht="30" customHeight="1">
      <c r="A1049" s="17"/>
      <c r="B1049" s="17"/>
      <c r="C1049" s="17"/>
      <c r="D1049" s="17"/>
      <c r="E1049" s="18"/>
      <c r="F1049" s="18"/>
      <c r="G1049" s="18"/>
      <c r="H1049" s="18"/>
      <c r="I1049" s="18"/>
      <c r="J1049" s="18"/>
      <c r="K1049" s="18"/>
      <c r="L1049" s="18"/>
      <c r="M1049" s="17"/>
      <c r="Q1049" s="1" t="s">
        <v>753</v>
      </c>
    </row>
    <row r="1050" spans="1:48" ht="30" customHeight="1">
      <c r="A1050" s="17"/>
      <c r="B1050" s="17"/>
      <c r="C1050" s="17"/>
      <c r="D1050" s="17"/>
      <c r="E1050" s="18"/>
      <c r="F1050" s="18"/>
      <c r="G1050" s="18"/>
      <c r="H1050" s="18"/>
      <c r="I1050" s="18"/>
      <c r="J1050" s="18"/>
      <c r="K1050" s="18"/>
      <c r="L1050" s="18"/>
      <c r="M1050" s="17"/>
      <c r="Q1050" s="1" t="s">
        <v>753</v>
      </c>
    </row>
    <row r="1051" spans="1:48" ht="30" customHeight="1">
      <c r="A1051" s="17"/>
      <c r="B1051" s="17"/>
      <c r="C1051" s="17"/>
      <c r="D1051" s="17"/>
      <c r="E1051" s="18"/>
      <c r="F1051" s="18"/>
      <c r="G1051" s="18"/>
      <c r="H1051" s="18"/>
      <c r="I1051" s="18"/>
      <c r="J1051" s="18"/>
      <c r="K1051" s="18"/>
      <c r="L1051" s="18"/>
      <c r="M1051" s="17"/>
      <c r="Q1051" s="1" t="s">
        <v>753</v>
      </c>
    </row>
    <row r="1052" spans="1:48" ht="30" customHeight="1">
      <c r="A1052" s="17"/>
      <c r="B1052" s="17"/>
      <c r="C1052" s="17"/>
      <c r="D1052" s="17"/>
      <c r="E1052" s="18"/>
      <c r="F1052" s="18"/>
      <c r="G1052" s="18"/>
      <c r="H1052" s="18"/>
      <c r="I1052" s="18"/>
      <c r="J1052" s="18"/>
      <c r="K1052" s="18"/>
      <c r="L1052" s="18"/>
      <c r="M1052" s="17"/>
      <c r="Q1052" s="1" t="s">
        <v>753</v>
      </c>
    </row>
    <row r="1053" spans="1:48" ht="30" customHeight="1">
      <c r="A1053" s="17"/>
      <c r="B1053" s="17"/>
      <c r="C1053" s="17"/>
      <c r="D1053" s="17"/>
      <c r="E1053" s="18"/>
      <c r="F1053" s="18"/>
      <c r="G1053" s="18"/>
      <c r="H1053" s="18"/>
      <c r="I1053" s="18"/>
      <c r="J1053" s="18"/>
      <c r="K1053" s="18"/>
      <c r="L1053" s="18"/>
      <c r="M1053" s="17"/>
      <c r="Q1053" s="1" t="s">
        <v>753</v>
      </c>
    </row>
    <row r="1054" spans="1:48" ht="30" customHeight="1">
      <c r="A1054" s="17"/>
      <c r="B1054" s="17"/>
      <c r="C1054" s="17"/>
      <c r="D1054" s="17"/>
      <c r="E1054" s="18"/>
      <c r="F1054" s="18"/>
      <c r="G1054" s="18"/>
      <c r="H1054" s="18"/>
      <c r="I1054" s="18"/>
      <c r="J1054" s="18"/>
      <c r="K1054" s="18"/>
      <c r="L1054" s="18"/>
      <c r="M1054" s="17"/>
      <c r="Q1054" s="1" t="s">
        <v>753</v>
      </c>
    </row>
    <row r="1055" spans="1:48" ht="30" customHeight="1">
      <c r="A1055" s="17"/>
      <c r="B1055" s="17"/>
      <c r="C1055" s="17"/>
      <c r="D1055" s="17"/>
      <c r="E1055" s="18"/>
      <c r="F1055" s="18"/>
      <c r="G1055" s="18"/>
      <c r="H1055" s="18"/>
      <c r="I1055" s="18"/>
      <c r="J1055" s="18"/>
      <c r="K1055" s="18"/>
      <c r="L1055" s="18"/>
      <c r="M1055" s="17"/>
      <c r="Q1055" s="1" t="s">
        <v>753</v>
      </c>
    </row>
    <row r="1056" spans="1:48" ht="30" customHeight="1">
      <c r="A1056" s="17"/>
      <c r="B1056" s="17"/>
      <c r="C1056" s="17"/>
      <c r="D1056" s="17"/>
      <c r="E1056" s="18"/>
      <c r="F1056" s="18"/>
      <c r="G1056" s="18"/>
      <c r="H1056" s="18"/>
      <c r="I1056" s="18"/>
      <c r="J1056" s="18"/>
      <c r="K1056" s="18"/>
      <c r="L1056" s="18"/>
      <c r="M1056" s="17"/>
      <c r="Q1056" s="1" t="s">
        <v>753</v>
      </c>
    </row>
    <row r="1057" spans="1:48" ht="30" customHeight="1">
      <c r="A1057" s="17"/>
      <c r="B1057" s="17"/>
      <c r="C1057" s="17"/>
      <c r="D1057" s="17"/>
      <c r="E1057" s="18"/>
      <c r="F1057" s="18"/>
      <c r="G1057" s="18"/>
      <c r="H1057" s="18"/>
      <c r="I1057" s="18"/>
      <c r="J1057" s="18"/>
      <c r="K1057" s="18"/>
      <c r="L1057" s="18"/>
      <c r="M1057" s="17"/>
      <c r="Q1057" s="1" t="s">
        <v>753</v>
      </c>
    </row>
    <row r="1058" spans="1:48" ht="30" customHeight="1">
      <c r="A1058" s="17"/>
      <c r="B1058" s="17"/>
      <c r="C1058" s="17"/>
      <c r="D1058" s="17"/>
      <c r="E1058" s="18"/>
      <c r="F1058" s="18"/>
      <c r="G1058" s="18"/>
      <c r="H1058" s="18"/>
      <c r="I1058" s="18"/>
      <c r="J1058" s="18"/>
      <c r="K1058" s="18"/>
      <c r="L1058" s="18"/>
      <c r="M1058" s="17"/>
      <c r="Q1058" s="1" t="s">
        <v>753</v>
      </c>
    </row>
    <row r="1059" spans="1:48" ht="30" customHeight="1">
      <c r="A1059" s="17"/>
      <c r="B1059" s="17"/>
      <c r="C1059" s="17"/>
      <c r="D1059" s="17"/>
      <c r="E1059" s="18"/>
      <c r="F1059" s="18"/>
      <c r="G1059" s="18"/>
      <c r="H1059" s="18"/>
      <c r="I1059" s="18"/>
      <c r="J1059" s="18"/>
      <c r="K1059" s="18"/>
      <c r="L1059" s="18"/>
      <c r="M1059" s="17"/>
      <c r="Q1059" s="1" t="s">
        <v>753</v>
      </c>
    </row>
    <row r="1060" spans="1:48" ht="30" customHeight="1">
      <c r="A1060" s="17"/>
      <c r="B1060" s="17"/>
      <c r="C1060" s="17"/>
      <c r="D1060" s="17"/>
      <c r="E1060" s="18"/>
      <c r="F1060" s="18"/>
      <c r="G1060" s="18"/>
      <c r="H1060" s="18"/>
      <c r="I1060" s="18"/>
      <c r="J1060" s="18"/>
      <c r="K1060" s="18"/>
      <c r="L1060" s="18"/>
      <c r="M1060" s="17"/>
      <c r="Q1060" s="1" t="s">
        <v>753</v>
      </c>
    </row>
    <row r="1061" spans="1:48" ht="30" customHeight="1">
      <c r="A1061" s="17"/>
      <c r="B1061" s="17"/>
      <c r="C1061" s="17"/>
      <c r="D1061" s="17"/>
      <c r="E1061" s="18"/>
      <c r="F1061" s="18"/>
      <c r="G1061" s="18"/>
      <c r="H1061" s="18"/>
      <c r="I1061" s="18"/>
      <c r="J1061" s="18"/>
      <c r="K1061" s="18"/>
      <c r="L1061" s="18"/>
      <c r="M1061" s="17"/>
      <c r="Q1061" s="1" t="s">
        <v>753</v>
      </c>
    </row>
    <row r="1062" spans="1:48" ht="30" customHeight="1">
      <c r="A1062" s="17"/>
      <c r="B1062" s="17"/>
      <c r="C1062" s="17"/>
      <c r="D1062" s="17"/>
      <c r="E1062" s="18"/>
      <c r="F1062" s="18"/>
      <c r="G1062" s="18"/>
      <c r="H1062" s="18"/>
      <c r="I1062" s="18"/>
      <c r="J1062" s="18"/>
      <c r="K1062" s="18"/>
      <c r="L1062" s="18"/>
      <c r="M1062" s="17"/>
      <c r="Q1062" s="1" t="s">
        <v>753</v>
      </c>
    </row>
    <row r="1063" spans="1:48" ht="30" customHeight="1">
      <c r="A1063" s="17"/>
      <c r="B1063" s="17"/>
      <c r="C1063" s="17"/>
      <c r="D1063" s="17"/>
      <c r="E1063" s="18"/>
      <c r="F1063" s="18"/>
      <c r="G1063" s="18"/>
      <c r="H1063" s="18"/>
      <c r="I1063" s="18"/>
      <c r="J1063" s="18"/>
      <c r="K1063" s="18"/>
      <c r="L1063" s="18"/>
      <c r="M1063" s="17"/>
      <c r="Q1063" s="1" t="s">
        <v>753</v>
      </c>
    </row>
    <row r="1064" spans="1:48" ht="30" customHeight="1">
      <c r="A1064" s="17"/>
      <c r="B1064" s="17"/>
      <c r="C1064" s="17"/>
      <c r="D1064" s="17"/>
      <c r="E1064" s="18"/>
      <c r="F1064" s="18"/>
      <c r="G1064" s="18"/>
      <c r="H1064" s="18"/>
      <c r="I1064" s="18"/>
      <c r="J1064" s="18"/>
      <c r="K1064" s="18"/>
      <c r="L1064" s="18"/>
      <c r="M1064" s="17"/>
      <c r="Q1064" s="1" t="s">
        <v>753</v>
      </c>
    </row>
    <row r="1065" spans="1:48" ht="30" customHeight="1">
      <c r="A1065" s="17"/>
      <c r="B1065" s="17"/>
      <c r="C1065" s="17"/>
      <c r="D1065" s="17"/>
      <c r="E1065" s="18"/>
      <c r="F1065" s="18"/>
      <c r="G1065" s="18"/>
      <c r="H1065" s="18"/>
      <c r="I1065" s="18"/>
      <c r="J1065" s="18"/>
      <c r="K1065" s="18"/>
      <c r="L1065" s="18"/>
      <c r="M1065" s="17"/>
      <c r="Q1065" s="1" t="s">
        <v>753</v>
      </c>
    </row>
    <row r="1066" spans="1:48" ht="30" customHeight="1">
      <c r="A1066" s="17"/>
      <c r="B1066" s="17"/>
      <c r="C1066" s="17"/>
      <c r="D1066" s="17"/>
      <c r="E1066" s="18"/>
      <c r="F1066" s="18"/>
      <c r="G1066" s="18"/>
      <c r="H1066" s="18"/>
      <c r="I1066" s="18"/>
      <c r="J1066" s="18"/>
      <c r="K1066" s="18"/>
      <c r="L1066" s="18"/>
      <c r="M1066" s="17"/>
      <c r="Q1066" s="1" t="s">
        <v>753</v>
      </c>
    </row>
    <row r="1067" spans="1:48" ht="30" customHeight="1">
      <c r="A1067" s="17"/>
      <c r="B1067" s="17"/>
      <c r="C1067" s="17"/>
      <c r="D1067" s="17"/>
      <c r="E1067" s="18"/>
      <c r="F1067" s="18"/>
      <c r="G1067" s="18"/>
      <c r="H1067" s="18"/>
      <c r="I1067" s="18"/>
      <c r="J1067" s="18"/>
      <c r="K1067" s="18"/>
      <c r="L1067" s="18"/>
      <c r="M1067" s="17"/>
      <c r="Q1067" s="1" t="s">
        <v>753</v>
      </c>
    </row>
    <row r="1068" spans="1:48" ht="30" customHeight="1">
      <c r="A1068" s="17"/>
      <c r="B1068" s="17"/>
      <c r="C1068" s="17"/>
      <c r="D1068" s="17"/>
      <c r="E1068" s="18"/>
      <c r="F1068" s="18"/>
      <c r="G1068" s="18"/>
      <c r="H1068" s="18"/>
      <c r="I1068" s="18"/>
      <c r="J1068" s="18"/>
      <c r="K1068" s="18"/>
      <c r="L1068" s="18"/>
      <c r="M1068" s="17"/>
      <c r="Q1068" s="1" t="s">
        <v>753</v>
      </c>
    </row>
    <row r="1069" spans="1:48" ht="30" customHeight="1">
      <c r="A1069" s="16" t="s">
        <v>75</v>
      </c>
      <c r="B1069" s="17"/>
      <c r="C1069" s="17"/>
      <c r="D1069" s="17"/>
      <c r="E1069" s="18"/>
      <c r="F1069" s="18">
        <f>SUMIF(Q1045:Q1068,"011001",F1045:F1068)</f>
        <v>44127</v>
      </c>
      <c r="G1069" s="18"/>
      <c r="H1069" s="18">
        <f>SUMIF(Q1045:Q1068,"011001",H1045:H1068)</f>
        <v>3087508</v>
      </c>
      <c r="I1069" s="18"/>
      <c r="J1069" s="18">
        <f>SUMIF(Q1045:Q1068,"011001",J1045:J1068)</f>
        <v>0</v>
      </c>
      <c r="K1069" s="18"/>
      <c r="L1069" s="18">
        <f>SUMIF(Q1045:Q1068,"011001",L1045:L1068)</f>
        <v>3131635</v>
      </c>
      <c r="M1069" s="17"/>
      <c r="N1069" t="s">
        <v>76</v>
      </c>
    </row>
    <row r="1070" spans="1:48" ht="30" customHeight="1">
      <c r="A1070" s="16" t="s">
        <v>757</v>
      </c>
      <c r="B1070" s="16" t="s">
        <v>51</v>
      </c>
      <c r="C1070" s="17"/>
      <c r="D1070" s="17"/>
      <c r="E1070" s="18"/>
      <c r="F1070" s="18"/>
      <c r="G1070" s="18"/>
      <c r="H1070" s="18"/>
      <c r="I1070" s="18"/>
      <c r="J1070" s="18"/>
      <c r="K1070" s="18"/>
      <c r="L1070" s="18"/>
      <c r="M1070" s="17"/>
      <c r="N1070" s="3"/>
      <c r="O1070" s="3"/>
      <c r="P1070" s="3"/>
      <c r="Q1070" s="2" t="s">
        <v>758</v>
      </c>
      <c r="R1070" s="3"/>
      <c r="S1070" s="3"/>
      <c r="T1070" s="3"/>
      <c r="U1070" s="3"/>
      <c r="V1070" s="3"/>
      <c r="W1070" s="3"/>
      <c r="X1070" s="3"/>
      <c r="Y1070" s="3"/>
      <c r="Z1070" s="3"/>
      <c r="AA1070" s="3"/>
      <c r="AB1070" s="3"/>
      <c r="AC1070" s="3"/>
      <c r="AD1070" s="3"/>
      <c r="AE1070" s="3"/>
      <c r="AF1070" s="3"/>
      <c r="AG1070" s="3"/>
      <c r="AH1070" s="3"/>
      <c r="AI1070" s="3"/>
      <c r="AJ1070" s="3"/>
      <c r="AK1070" s="3"/>
      <c r="AL1070" s="3"/>
      <c r="AM1070" s="3"/>
      <c r="AN1070" s="3"/>
      <c r="AO1070" s="3"/>
      <c r="AP1070" s="3"/>
      <c r="AQ1070" s="3"/>
      <c r="AR1070" s="3"/>
      <c r="AS1070" s="3"/>
      <c r="AT1070" s="3"/>
      <c r="AU1070" s="3"/>
      <c r="AV1070" s="3"/>
    </row>
    <row r="1071" spans="1:48" ht="30" customHeight="1">
      <c r="A1071" s="16" t="s">
        <v>86</v>
      </c>
      <c r="B1071" s="16" t="s">
        <v>87</v>
      </c>
      <c r="C1071" s="16" t="s">
        <v>67</v>
      </c>
      <c r="D1071" s="17">
        <v>17</v>
      </c>
      <c r="E1071" s="18">
        <f>TRUNC(단가대비표!O26,0)</f>
        <v>65000</v>
      </c>
      <c r="F1071" s="18">
        <f>TRUNC(E1071*D1071, 0)</f>
        <v>1105000</v>
      </c>
      <c r="G1071" s="18">
        <f>TRUNC(단가대비표!P26,0)</f>
        <v>0</v>
      </c>
      <c r="H1071" s="18">
        <f>TRUNC(G1071*D1071, 0)</f>
        <v>0</v>
      </c>
      <c r="I1071" s="18">
        <f>TRUNC(단가대비표!V26,0)</f>
        <v>0</v>
      </c>
      <c r="J1071" s="18">
        <f>TRUNC(I1071*D1071, 0)</f>
        <v>0</v>
      </c>
      <c r="K1071" s="18">
        <f>TRUNC(E1071+G1071+I1071, 0)</f>
        <v>65000</v>
      </c>
      <c r="L1071" s="18">
        <f>TRUNC(F1071+H1071+J1071, 0)</f>
        <v>1105000</v>
      </c>
      <c r="M1071" s="16" t="s">
        <v>88</v>
      </c>
      <c r="N1071" s="2" t="s">
        <v>89</v>
      </c>
      <c r="O1071" s="2" t="s">
        <v>51</v>
      </c>
      <c r="P1071" s="2" t="s">
        <v>51</v>
      </c>
      <c r="Q1071" s="2" t="s">
        <v>758</v>
      </c>
      <c r="R1071" s="2" t="s">
        <v>63</v>
      </c>
      <c r="S1071" s="2" t="s">
        <v>63</v>
      </c>
      <c r="T1071" s="2" t="s">
        <v>62</v>
      </c>
      <c r="U1071" s="3"/>
      <c r="V1071" s="3"/>
      <c r="W1071" s="3"/>
      <c r="X1071" s="3"/>
      <c r="Y1071" s="3"/>
      <c r="Z1071" s="3"/>
      <c r="AA1071" s="3"/>
      <c r="AB1071" s="3"/>
      <c r="AC1071" s="3"/>
      <c r="AD1071" s="3"/>
      <c r="AE1071" s="3"/>
      <c r="AF1071" s="3"/>
      <c r="AG1071" s="3"/>
      <c r="AH1071" s="3"/>
      <c r="AI1071" s="3"/>
      <c r="AJ1071" s="3"/>
      <c r="AK1071" s="3"/>
      <c r="AL1071" s="3"/>
      <c r="AM1071" s="3"/>
      <c r="AN1071" s="3"/>
      <c r="AO1071" s="3"/>
      <c r="AP1071" s="3"/>
      <c r="AQ1071" s="3"/>
      <c r="AR1071" s="2" t="s">
        <v>51</v>
      </c>
      <c r="AS1071" s="2" t="s">
        <v>51</v>
      </c>
      <c r="AT1071" s="3"/>
      <c r="AU1071" s="2" t="s">
        <v>759</v>
      </c>
      <c r="AV1071" s="3">
        <v>264</v>
      </c>
    </row>
    <row r="1072" spans="1:48" ht="30" customHeight="1">
      <c r="A1072" s="16" t="s">
        <v>91</v>
      </c>
      <c r="B1072" s="16" t="s">
        <v>92</v>
      </c>
      <c r="C1072" s="16" t="s">
        <v>67</v>
      </c>
      <c r="D1072" s="17">
        <v>16</v>
      </c>
      <c r="E1072" s="18">
        <f>TRUNC(일위대가목록!E8,0)</f>
        <v>4293</v>
      </c>
      <c r="F1072" s="18">
        <f>TRUNC(E1072*D1072, 0)</f>
        <v>68688</v>
      </c>
      <c r="G1072" s="18">
        <f>TRUNC(일위대가목록!F8,0)</f>
        <v>30025</v>
      </c>
      <c r="H1072" s="18">
        <f>TRUNC(G1072*D1072, 0)</f>
        <v>480400</v>
      </c>
      <c r="I1072" s="18">
        <f>TRUNC(일위대가목록!G8,0)</f>
        <v>805</v>
      </c>
      <c r="J1072" s="18">
        <f>TRUNC(I1072*D1072, 0)</f>
        <v>12880</v>
      </c>
      <c r="K1072" s="18">
        <f>TRUNC(E1072+G1072+I1072, 0)</f>
        <v>35123</v>
      </c>
      <c r="L1072" s="18">
        <f>TRUNC(F1072+H1072+J1072, 0)</f>
        <v>561968</v>
      </c>
      <c r="M1072" s="16" t="s">
        <v>93</v>
      </c>
      <c r="N1072" s="2" t="s">
        <v>94</v>
      </c>
      <c r="O1072" s="2" t="s">
        <v>51</v>
      </c>
      <c r="P1072" s="2" t="s">
        <v>51</v>
      </c>
      <c r="Q1072" s="2" t="s">
        <v>758</v>
      </c>
      <c r="R1072" s="2" t="s">
        <v>62</v>
      </c>
      <c r="S1072" s="2" t="s">
        <v>63</v>
      </c>
      <c r="T1072" s="2" t="s">
        <v>63</v>
      </c>
      <c r="U1072" s="3"/>
      <c r="V1072" s="3"/>
      <c r="W1072" s="3"/>
      <c r="X1072" s="3"/>
      <c r="Y1072" s="3"/>
      <c r="Z1072" s="3"/>
      <c r="AA1072" s="3"/>
      <c r="AB1072" s="3"/>
      <c r="AC1072" s="3"/>
      <c r="AD1072" s="3"/>
      <c r="AE1072" s="3"/>
      <c r="AF1072" s="3"/>
      <c r="AG1072" s="3"/>
      <c r="AH1072" s="3"/>
      <c r="AI1072" s="3"/>
      <c r="AJ1072" s="3"/>
      <c r="AK1072" s="3"/>
      <c r="AL1072" s="3"/>
      <c r="AM1072" s="3"/>
      <c r="AN1072" s="3"/>
      <c r="AO1072" s="3"/>
      <c r="AP1072" s="3"/>
      <c r="AQ1072" s="3"/>
      <c r="AR1072" s="2" t="s">
        <v>51</v>
      </c>
      <c r="AS1072" s="2" t="s">
        <v>51</v>
      </c>
      <c r="AT1072" s="3"/>
      <c r="AU1072" s="2" t="s">
        <v>760</v>
      </c>
      <c r="AV1072" s="3">
        <v>265</v>
      </c>
    </row>
    <row r="1073" spans="1:17" ht="30" customHeight="1">
      <c r="A1073" s="17"/>
      <c r="B1073" s="17"/>
      <c r="C1073" s="17"/>
      <c r="D1073" s="17"/>
      <c r="E1073" s="18"/>
      <c r="F1073" s="18"/>
      <c r="G1073" s="18"/>
      <c r="H1073" s="18"/>
      <c r="I1073" s="18"/>
      <c r="J1073" s="18"/>
      <c r="K1073" s="18"/>
      <c r="L1073" s="18"/>
      <c r="M1073" s="17"/>
      <c r="Q1073" s="1" t="s">
        <v>758</v>
      </c>
    </row>
    <row r="1074" spans="1:17" ht="30" customHeight="1">
      <c r="A1074" s="17"/>
      <c r="B1074" s="17"/>
      <c r="C1074" s="17"/>
      <c r="D1074" s="17"/>
      <c r="E1074" s="18"/>
      <c r="F1074" s="18"/>
      <c r="G1074" s="18"/>
      <c r="H1074" s="18"/>
      <c r="I1074" s="18"/>
      <c r="J1074" s="18"/>
      <c r="K1074" s="18"/>
      <c r="L1074" s="18"/>
      <c r="M1074" s="17"/>
      <c r="Q1074" s="1" t="s">
        <v>758</v>
      </c>
    </row>
    <row r="1075" spans="1:17" ht="30" customHeight="1">
      <c r="A1075" s="17"/>
      <c r="B1075" s="17"/>
      <c r="C1075" s="17"/>
      <c r="D1075" s="17"/>
      <c r="E1075" s="18"/>
      <c r="F1075" s="18"/>
      <c r="G1075" s="18"/>
      <c r="H1075" s="18"/>
      <c r="I1075" s="18"/>
      <c r="J1075" s="18"/>
      <c r="K1075" s="18"/>
      <c r="L1075" s="18"/>
      <c r="M1075" s="17"/>
      <c r="Q1075" s="1" t="s">
        <v>758</v>
      </c>
    </row>
    <row r="1076" spans="1:17" ht="30" customHeight="1">
      <c r="A1076" s="17"/>
      <c r="B1076" s="17"/>
      <c r="C1076" s="17"/>
      <c r="D1076" s="17"/>
      <c r="E1076" s="18"/>
      <c r="F1076" s="18"/>
      <c r="G1076" s="18"/>
      <c r="H1076" s="18"/>
      <c r="I1076" s="18"/>
      <c r="J1076" s="18"/>
      <c r="K1076" s="18"/>
      <c r="L1076" s="18"/>
      <c r="M1076" s="17"/>
      <c r="Q1076" s="1" t="s">
        <v>758</v>
      </c>
    </row>
    <row r="1077" spans="1:17" ht="30" customHeight="1">
      <c r="A1077" s="17"/>
      <c r="B1077" s="17"/>
      <c r="C1077" s="17"/>
      <c r="D1077" s="17"/>
      <c r="E1077" s="18"/>
      <c r="F1077" s="18"/>
      <c r="G1077" s="18"/>
      <c r="H1077" s="18"/>
      <c r="I1077" s="18"/>
      <c r="J1077" s="18"/>
      <c r="K1077" s="18"/>
      <c r="L1077" s="18"/>
      <c r="M1077" s="17"/>
      <c r="Q1077" s="1" t="s">
        <v>758</v>
      </c>
    </row>
    <row r="1078" spans="1:17" ht="30" customHeight="1">
      <c r="A1078" s="17"/>
      <c r="B1078" s="17"/>
      <c r="C1078" s="17"/>
      <c r="D1078" s="17"/>
      <c r="E1078" s="18"/>
      <c r="F1078" s="18"/>
      <c r="G1078" s="18"/>
      <c r="H1078" s="18"/>
      <c r="I1078" s="18"/>
      <c r="J1078" s="18"/>
      <c r="K1078" s="18"/>
      <c r="L1078" s="18"/>
      <c r="M1078" s="17"/>
      <c r="Q1078" s="1" t="s">
        <v>758</v>
      </c>
    </row>
    <row r="1079" spans="1:17" ht="30" customHeight="1">
      <c r="A1079" s="17"/>
      <c r="B1079" s="17"/>
      <c r="C1079" s="17"/>
      <c r="D1079" s="17"/>
      <c r="E1079" s="18"/>
      <c r="F1079" s="18"/>
      <c r="G1079" s="18"/>
      <c r="H1079" s="18"/>
      <c r="I1079" s="18"/>
      <c r="J1079" s="18"/>
      <c r="K1079" s="18"/>
      <c r="L1079" s="18"/>
      <c r="M1079" s="17"/>
      <c r="Q1079" s="1" t="s">
        <v>758</v>
      </c>
    </row>
    <row r="1080" spans="1:17" ht="30" customHeight="1">
      <c r="A1080" s="17"/>
      <c r="B1080" s="17"/>
      <c r="C1080" s="17"/>
      <c r="D1080" s="17"/>
      <c r="E1080" s="18"/>
      <c r="F1080" s="18"/>
      <c r="G1080" s="18"/>
      <c r="H1080" s="18"/>
      <c r="I1080" s="18"/>
      <c r="J1080" s="18"/>
      <c r="K1080" s="18"/>
      <c r="L1080" s="18"/>
      <c r="M1080" s="17"/>
      <c r="Q1080" s="1" t="s">
        <v>758</v>
      </c>
    </row>
    <row r="1081" spans="1:17" ht="30" customHeight="1">
      <c r="A1081" s="17"/>
      <c r="B1081" s="17"/>
      <c r="C1081" s="17"/>
      <c r="D1081" s="17"/>
      <c r="E1081" s="18"/>
      <c r="F1081" s="18"/>
      <c r="G1081" s="18"/>
      <c r="H1081" s="18"/>
      <c r="I1081" s="18"/>
      <c r="J1081" s="18"/>
      <c r="K1081" s="18"/>
      <c r="L1081" s="18"/>
      <c r="M1081" s="17"/>
      <c r="Q1081" s="1" t="s">
        <v>758</v>
      </c>
    </row>
    <row r="1082" spans="1:17" ht="30" customHeight="1">
      <c r="A1082" s="17"/>
      <c r="B1082" s="17"/>
      <c r="C1082" s="17"/>
      <c r="D1082" s="17"/>
      <c r="E1082" s="18"/>
      <c r="F1082" s="18"/>
      <c r="G1082" s="18"/>
      <c r="H1082" s="18"/>
      <c r="I1082" s="18"/>
      <c r="J1082" s="18"/>
      <c r="K1082" s="18"/>
      <c r="L1082" s="18"/>
      <c r="M1082" s="17"/>
      <c r="Q1082" s="1" t="s">
        <v>758</v>
      </c>
    </row>
    <row r="1083" spans="1:17" ht="30" customHeight="1">
      <c r="A1083" s="17"/>
      <c r="B1083" s="17"/>
      <c r="C1083" s="17"/>
      <c r="D1083" s="17"/>
      <c r="E1083" s="18"/>
      <c r="F1083" s="18"/>
      <c r="G1083" s="18"/>
      <c r="H1083" s="18"/>
      <c r="I1083" s="18"/>
      <c r="J1083" s="18"/>
      <c r="K1083" s="18"/>
      <c r="L1083" s="18"/>
      <c r="M1083" s="17"/>
      <c r="Q1083" s="1" t="s">
        <v>758</v>
      </c>
    </row>
    <row r="1084" spans="1:17" ht="30" customHeight="1">
      <c r="A1084" s="17"/>
      <c r="B1084" s="17"/>
      <c r="C1084" s="17"/>
      <c r="D1084" s="17"/>
      <c r="E1084" s="18"/>
      <c r="F1084" s="18"/>
      <c r="G1084" s="18"/>
      <c r="H1084" s="18"/>
      <c r="I1084" s="18"/>
      <c r="J1084" s="18"/>
      <c r="K1084" s="18"/>
      <c r="L1084" s="18"/>
      <c r="M1084" s="17"/>
      <c r="Q1084" s="1" t="s">
        <v>758</v>
      </c>
    </row>
    <row r="1085" spans="1:17" ht="30" customHeight="1">
      <c r="A1085" s="17"/>
      <c r="B1085" s="17"/>
      <c r="C1085" s="17"/>
      <c r="D1085" s="17"/>
      <c r="E1085" s="18"/>
      <c r="F1085" s="18"/>
      <c r="G1085" s="18"/>
      <c r="H1085" s="18"/>
      <c r="I1085" s="18"/>
      <c r="J1085" s="18"/>
      <c r="K1085" s="18"/>
      <c r="L1085" s="18"/>
      <c r="M1085" s="17"/>
      <c r="Q1085" s="1" t="s">
        <v>758</v>
      </c>
    </row>
    <row r="1086" spans="1:17" ht="30" customHeight="1">
      <c r="A1086" s="17"/>
      <c r="B1086" s="17"/>
      <c r="C1086" s="17"/>
      <c r="D1086" s="17"/>
      <c r="E1086" s="18"/>
      <c r="F1086" s="18"/>
      <c r="G1086" s="18"/>
      <c r="H1086" s="18"/>
      <c r="I1086" s="18"/>
      <c r="J1086" s="18"/>
      <c r="K1086" s="18"/>
      <c r="L1086" s="18"/>
      <c r="M1086" s="17"/>
      <c r="Q1086" s="1" t="s">
        <v>758</v>
      </c>
    </row>
    <row r="1087" spans="1:17" ht="30" customHeight="1">
      <c r="A1087" s="17"/>
      <c r="B1087" s="17"/>
      <c r="C1087" s="17"/>
      <c r="D1087" s="17"/>
      <c r="E1087" s="18"/>
      <c r="F1087" s="18"/>
      <c r="G1087" s="18"/>
      <c r="H1087" s="18"/>
      <c r="I1087" s="18"/>
      <c r="J1087" s="18"/>
      <c r="K1087" s="18"/>
      <c r="L1087" s="18"/>
      <c r="M1087" s="17"/>
      <c r="Q1087" s="1" t="s">
        <v>758</v>
      </c>
    </row>
    <row r="1088" spans="1:17" ht="30" customHeight="1">
      <c r="A1088" s="17"/>
      <c r="B1088" s="17"/>
      <c r="C1088" s="17"/>
      <c r="D1088" s="17"/>
      <c r="E1088" s="18"/>
      <c r="F1088" s="18"/>
      <c r="G1088" s="18"/>
      <c r="H1088" s="18"/>
      <c r="I1088" s="18"/>
      <c r="J1088" s="18"/>
      <c r="K1088" s="18"/>
      <c r="L1088" s="18"/>
      <c r="M1088" s="17"/>
      <c r="Q1088" s="1" t="s">
        <v>758</v>
      </c>
    </row>
    <row r="1089" spans="1:48" ht="30" customHeight="1">
      <c r="A1089" s="17"/>
      <c r="B1089" s="17"/>
      <c r="C1089" s="17"/>
      <c r="D1089" s="17"/>
      <c r="E1089" s="18"/>
      <c r="F1089" s="18"/>
      <c r="G1089" s="18"/>
      <c r="H1089" s="18"/>
      <c r="I1089" s="18"/>
      <c r="J1089" s="18"/>
      <c r="K1089" s="18"/>
      <c r="L1089" s="18"/>
      <c r="M1089" s="17"/>
      <c r="Q1089" s="1" t="s">
        <v>758</v>
      </c>
    </row>
    <row r="1090" spans="1:48" ht="30" customHeight="1">
      <c r="A1090" s="17"/>
      <c r="B1090" s="17"/>
      <c r="C1090" s="17"/>
      <c r="D1090" s="17"/>
      <c r="E1090" s="18"/>
      <c r="F1090" s="18"/>
      <c r="G1090" s="18"/>
      <c r="H1090" s="18"/>
      <c r="I1090" s="18"/>
      <c r="J1090" s="18"/>
      <c r="K1090" s="18"/>
      <c r="L1090" s="18"/>
      <c r="M1090" s="17"/>
      <c r="Q1090" s="1" t="s">
        <v>758</v>
      </c>
    </row>
    <row r="1091" spans="1:48" ht="30" customHeight="1">
      <c r="A1091" s="17"/>
      <c r="B1091" s="17"/>
      <c r="C1091" s="17"/>
      <c r="D1091" s="17"/>
      <c r="E1091" s="18"/>
      <c r="F1091" s="18"/>
      <c r="G1091" s="18"/>
      <c r="H1091" s="18"/>
      <c r="I1091" s="18"/>
      <c r="J1091" s="18"/>
      <c r="K1091" s="18"/>
      <c r="L1091" s="18"/>
      <c r="M1091" s="17"/>
      <c r="Q1091" s="1" t="s">
        <v>758</v>
      </c>
    </row>
    <row r="1092" spans="1:48" ht="30" customHeight="1">
      <c r="A1092" s="17"/>
      <c r="B1092" s="17"/>
      <c r="C1092" s="17"/>
      <c r="D1092" s="17"/>
      <c r="E1092" s="18"/>
      <c r="F1092" s="18"/>
      <c r="G1092" s="18"/>
      <c r="H1092" s="18"/>
      <c r="I1092" s="18"/>
      <c r="J1092" s="18"/>
      <c r="K1092" s="18"/>
      <c r="L1092" s="18"/>
      <c r="M1092" s="17"/>
      <c r="Q1092" s="1" t="s">
        <v>758</v>
      </c>
    </row>
    <row r="1093" spans="1:48" ht="30" customHeight="1">
      <c r="A1093" s="17"/>
      <c r="B1093" s="17"/>
      <c r="C1093" s="17"/>
      <c r="D1093" s="17"/>
      <c r="E1093" s="18"/>
      <c r="F1093" s="18"/>
      <c r="G1093" s="18"/>
      <c r="H1093" s="18"/>
      <c r="I1093" s="18"/>
      <c r="J1093" s="18"/>
      <c r="K1093" s="18"/>
      <c r="L1093" s="18"/>
      <c r="M1093" s="17"/>
      <c r="Q1093" s="1" t="s">
        <v>758</v>
      </c>
    </row>
    <row r="1094" spans="1:48" ht="30" customHeight="1">
      <c r="A1094" s="17"/>
      <c r="B1094" s="17"/>
      <c r="C1094" s="17"/>
      <c r="D1094" s="17"/>
      <c r="E1094" s="18"/>
      <c r="F1094" s="18"/>
      <c r="G1094" s="18"/>
      <c r="H1094" s="18"/>
      <c r="I1094" s="18"/>
      <c r="J1094" s="18"/>
      <c r="K1094" s="18"/>
      <c r="L1094" s="18"/>
      <c r="M1094" s="17"/>
      <c r="Q1094" s="1" t="s">
        <v>758</v>
      </c>
    </row>
    <row r="1095" spans="1:48" ht="30" customHeight="1">
      <c r="A1095" s="16" t="s">
        <v>75</v>
      </c>
      <c r="B1095" s="17"/>
      <c r="C1095" s="17"/>
      <c r="D1095" s="17"/>
      <c r="E1095" s="18"/>
      <c r="F1095" s="18">
        <f>SUMIF(Q1071:Q1094,"011002",F1071:F1094)</f>
        <v>1173688</v>
      </c>
      <c r="G1095" s="18"/>
      <c r="H1095" s="18">
        <f>SUMIF(Q1071:Q1094,"011002",H1071:H1094)</f>
        <v>480400</v>
      </c>
      <c r="I1095" s="18"/>
      <c r="J1095" s="18">
        <f>SUMIF(Q1071:Q1094,"011002",J1071:J1094)</f>
        <v>12880</v>
      </c>
      <c r="K1095" s="18"/>
      <c r="L1095" s="18">
        <f>SUMIF(Q1071:Q1094,"011002",L1071:L1094)</f>
        <v>1666968</v>
      </c>
      <c r="M1095" s="17"/>
      <c r="N1095" t="s">
        <v>76</v>
      </c>
    </row>
    <row r="1096" spans="1:48" ht="30" customHeight="1">
      <c r="A1096" s="16" t="s">
        <v>761</v>
      </c>
      <c r="B1096" s="16" t="s">
        <v>51</v>
      </c>
      <c r="C1096" s="17"/>
      <c r="D1096" s="17"/>
      <c r="E1096" s="18"/>
      <c r="F1096" s="18"/>
      <c r="G1096" s="18"/>
      <c r="H1096" s="18"/>
      <c r="I1096" s="18"/>
      <c r="J1096" s="18"/>
      <c r="K1096" s="18"/>
      <c r="L1096" s="18"/>
      <c r="M1096" s="17"/>
      <c r="N1096" s="3"/>
      <c r="O1096" s="3"/>
      <c r="P1096" s="3"/>
      <c r="Q1096" s="2" t="s">
        <v>762</v>
      </c>
      <c r="R1096" s="3"/>
      <c r="S1096" s="3"/>
      <c r="T1096" s="3"/>
      <c r="U1096" s="3"/>
      <c r="V1096" s="3"/>
      <c r="W1096" s="3"/>
      <c r="X1096" s="3"/>
      <c r="Y1096" s="3"/>
      <c r="Z1096" s="3"/>
      <c r="AA1096" s="3"/>
      <c r="AB1096" s="3"/>
      <c r="AC1096" s="3"/>
      <c r="AD1096" s="3"/>
      <c r="AE1096" s="3"/>
      <c r="AF1096" s="3"/>
      <c r="AG1096" s="3"/>
      <c r="AH1096" s="3"/>
      <c r="AI1096" s="3"/>
      <c r="AJ1096" s="3"/>
      <c r="AK1096" s="3"/>
      <c r="AL1096" s="3"/>
      <c r="AM1096" s="3"/>
      <c r="AN1096" s="3"/>
      <c r="AO1096" s="3"/>
      <c r="AP1096" s="3"/>
      <c r="AQ1096" s="3"/>
      <c r="AR1096" s="3"/>
      <c r="AS1096" s="3"/>
      <c r="AT1096" s="3"/>
      <c r="AU1096" s="3"/>
      <c r="AV1096" s="3"/>
    </row>
    <row r="1097" spans="1:48" ht="30" customHeight="1">
      <c r="A1097" s="16" t="s">
        <v>98</v>
      </c>
      <c r="B1097" s="16" t="s">
        <v>99</v>
      </c>
      <c r="C1097" s="16" t="s">
        <v>100</v>
      </c>
      <c r="D1097" s="17">
        <v>211</v>
      </c>
      <c r="E1097" s="18">
        <f>TRUNC(일위대가목록!E9,0)</f>
        <v>622</v>
      </c>
      <c r="F1097" s="18">
        <f>TRUNC(E1097*D1097, 0)</f>
        <v>131242</v>
      </c>
      <c r="G1097" s="18">
        <f>TRUNC(일위대가목록!F9,0)</f>
        <v>5228</v>
      </c>
      <c r="H1097" s="18">
        <f>TRUNC(G1097*D1097, 0)</f>
        <v>1103108</v>
      </c>
      <c r="I1097" s="18">
        <f>TRUNC(일위대가목록!G9,0)</f>
        <v>0</v>
      </c>
      <c r="J1097" s="18">
        <f>TRUNC(I1097*D1097, 0)</f>
        <v>0</v>
      </c>
      <c r="K1097" s="18">
        <f>TRUNC(E1097+G1097+I1097, 0)</f>
        <v>5850</v>
      </c>
      <c r="L1097" s="18">
        <f>TRUNC(F1097+H1097+J1097, 0)</f>
        <v>1234350</v>
      </c>
      <c r="M1097" s="16" t="s">
        <v>101</v>
      </c>
      <c r="N1097" s="2" t="s">
        <v>102</v>
      </c>
      <c r="O1097" s="2" t="s">
        <v>51</v>
      </c>
      <c r="P1097" s="2" t="s">
        <v>51</v>
      </c>
      <c r="Q1097" s="2" t="s">
        <v>762</v>
      </c>
      <c r="R1097" s="2" t="s">
        <v>62</v>
      </c>
      <c r="S1097" s="2" t="s">
        <v>63</v>
      </c>
      <c r="T1097" s="2" t="s">
        <v>63</v>
      </c>
      <c r="U1097" s="3"/>
      <c r="V1097" s="3"/>
      <c r="W1097" s="3"/>
      <c r="X1097" s="3"/>
      <c r="Y1097" s="3"/>
      <c r="Z1097" s="3"/>
      <c r="AA1097" s="3"/>
      <c r="AB1097" s="3"/>
      <c r="AC1097" s="3"/>
      <c r="AD1097" s="3"/>
      <c r="AE1097" s="3"/>
      <c r="AF1097" s="3"/>
      <c r="AG1097" s="3"/>
      <c r="AH1097" s="3"/>
      <c r="AI1097" s="3"/>
      <c r="AJ1097" s="3"/>
      <c r="AK1097" s="3"/>
      <c r="AL1097" s="3"/>
      <c r="AM1097" s="3"/>
      <c r="AN1097" s="3"/>
      <c r="AO1097" s="3"/>
      <c r="AP1097" s="3"/>
      <c r="AQ1097" s="3"/>
      <c r="AR1097" s="2" t="s">
        <v>51</v>
      </c>
      <c r="AS1097" s="2" t="s">
        <v>51</v>
      </c>
      <c r="AT1097" s="3"/>
      <c r="AU1097" s="2" t="s">
        <v>763</v>
      </c>
      <c r="AV1097" s="3">
        <v>267</v>
      </c>
    </row>
    <row r="1098" spans="1:48" ht="30" customHeight="1">
      <c r="A1098" s="17"/>
      <c r="B1098" s="17"/>
      <c r="C1098" s="17"/>
      <c r="D1098" s="17"/>
      <c r="E1098" s="18"/>
      <c r="F1098" s="18"/>
      <c r="G1098" s="18"/>
      <c r="H1098" s="18"/>
      <c r="I1098" s="18"/>
      <c r="J1098" s="18"/>
      <c r="K1098" s="18"/>
      <c r="L1098" s="18"/>
      <c r="M1098" s="17"/>
      <c r="Q1098" s="1" t="s">
        <v>762</v>
      </c>
    </row>
    <row r="1099" spans="1:48" ht="30" customHeight="1">
      <c r="A1099" s="17"/>
      <c r="B1099" s="17"/>
      <c r="C1099" s="17"/>
      <c r="D1099" s="17"/>
      <c r="E1099" s="18"/>
      <c r="F1099" s="18"/>
      <c r="G1099" s="18"/>
      <c r="H1099" s="18"/>
      <c r="I1099" s="18"/>
      <c r="J1099" s="18"/>
      <c r="K1099" s="18"/>
      <c r="L1099" s="18"/>
      <c r="M1099" s="17"/>
      <c r="Q1099" s="1" t="s">
        <v>762</v>
      </c>
    </row>
    <row r="1100" spans="1:48" ht="30" customHeight="1">
      <c r="A1100" s="17"/>
      <c r="B1100" s="17"/>
      <c r="C1100" s="17"/>
      <c r="D1100" s="17"/>
      <c r="E1100" s="18"/>
      <c r="F1100" s="18"/>
      <c r="G1100" s="18"/>
      <c r="H1100" s="18"/>
      <c r="I1100" s="18"/>
      <c r="J1100" s="18"/>
      <c r="K1100" s="18"/>
      <c r="L1100" s="18"/>
      <c r="M1100" s="17"/>
      <c r="Q1100" s="1" t="s">
        <v>762</v>
      </c>
    </row>
    <row r="1101" spans="1:48" ht="30" customHeight="1">
      <c r="A1101" s="17"/>
      <c r="B1101" s="17"/>
      <c r="C1101" s="17"/>
      <c r="D1101" s="17"/>
      <c r="E1101" s="18"/>
      <c r="F1101" s="18"/>
      <c r="G1101" s="18"/>
      <c r="H1101" s="18"/>
      <c r="I1101" s="18"/>
      <c r="J1101" s="18"/>
      <c r="K1101" s="18"/>
      <c r="L1101" s="18"/>
      <c r="M1101" s="17"/>
      <c r="Q1101" s="1" t="s">
        <v>762</v>
      </c>
    </row>
    <row r="1102" spans="1:48" ht="30" customHeight="1">
      <c r="A1102" s="17"/>
      <c r="B1102" s="17"/>
      <c r="C1102" s="17"/>
      <c r="D1102" s="17"/>
      <c r="E1102" s="18"/>
      <c r="F1102" s="18"/>
      <c r="G1102" s="18"/>
      <c r="H1102" s="18"/>
      <c r="I1102" s="18"/>
      <c r="J1102" s="18"/>
      <c r="K1102" s="18"/>
      <c r="L1102" s="18"/>
      <c r="M1102" s="17"/>
      <c r="Q1102" s="1" t="s">
        <v>762</v>
      </c>
    </row>
    <row r="1103" spans="1:48" ht="30" customHeight="1">
      <c r="A1103" s="17"/>
      <c r="B1103" s="17"/>
      <c r="C1103" s="17"/>
      <c r="D1103" s="17"/>
      <c r="E1103" s="18"/>
      <c r="F1103" s="18"/>
      <c r="G1103" s="18"/>
      <c r="H1103" s="18"/>
      <c r="I1103" s="18"/>
      <c r="J1103" s="18"/>
      <c r="K1103" s="18"/>
      <c r="L1103" s="18"/>
      <c r="M1103" s="17"/>
      <c r="Q1103" s="1" t="s">
        <v>762</v>
      </c>
    </row>
    <row r="1104" spans="1:48" ht="30" customHeight="1">
      <c r="A1104" s="17"/>
      <c r="B1104" s="17"/>
      <c r="C1104" s="17"/>
      <c r="D1104" s="17"/>
      <c r="E1104" s="18"/>
      <c r="F1104" s="18"/>
      <c r="G1104" s="18"/>
      <c r="H1104" s="18"/>
      <c r="I1104" s="18"/>
      <c r="J1104" s="18"/>
      <c r="K1104" s="18"/>
      <c r="L1104" s="18"/>
      <c r="M1104" s="17"/>
      <c r="Q1104" s="1" t="s">
        <v>762</v>
      </c>
    </row>
    <row r="1105" spans="1:17" ht="30" customHeight="1">
      <c r="A1105" s="17"/>
      <c r="B1105" s="17"/>
      <c r="C1105" s="17"/>
      <c r="D1105" s="17"/>
      <c r="E1105" s="18"/>
      <c r="F1105" s="18"/>
      <c r="G1105" s="18"/>
      <c r="H1105" s="18"/>
      <c r="I1105" s="18"/>
      <c r="J1105" s="18"/>
      <c r="K1105" s="18"/>
      <c r="L1105" s="18"/>
      <c r="M1105" s="17"/>
      <c r="Q1105" s="1" t="s">
        <v>762</v>
      </c>
    </row>
    <row r="1106" spans="1:17" ht="30" customHeight="1">
      <c r="A1106" s="17"/>
      <c r="B1106" s="17"/>
      <c r="C1106" s="17"/>
      <c r="D1106" s="17"/>
      <c r="E1106" s="18"/>
      <c r="F1106" s="18"/>
      <c r="G1106" s="18"/>
      <c r="H1106" s="18"/>
      <c r="I1106" s="18"/>
      <c r="J1106" s="18"/>
      <c r="K1106" s="18"/>
      <c r="L1106" s="18"/>
      <c r="M1106" s="17"/>
      <c r="Q1106" s="1" t="s">
        <v>762</v>
      </c>
    </row>
    <row r="1107" spans="1:17" ht="30" customHeight="1">
      <c r="A1107" s="17"/>
      <c r="B1107" s="17"/>
      <c r="C1107" s="17"/>
      <c r="D1107" s="17"/>
      <c r="E1107" s="18"/>
      <c r="F1107" s="18"/>
      <c r="G1107" s="18"/>
      <c r="H1107" s="18"/>
      <c r="I1107" s="18"/>
      <c r="J1107" s="18"/>
      <c r="K1107" s="18"/>
      <c r="L1107" s="18"/>
      <c r="M1107" s="17"/>
      <c r="Q1107" s="1" t="s">
        <v>762</v>
      </c>
    </row>
    <row r="1108" spans="1:17" ht="30" customHeight="1">
      <c r="A1108" s="17"/>
      <c r="B1108" s="17"/>
      <c r="C1108" s="17"/>
      <c r="D1108" s="17"/>
      <c r="E1108" s="18"/>
      <c r="F1108" s="18"/>
      <c r="G1108" s="18"/>
      <c r="H1108" s="18"/>
      <c r="I1108" s="18"/>
      <c r="J1108" s="18"/>
      <c r="K1108" s="18"/>
      <c r="L1108" s="18"/>
      <c r="M1108" s="17"/>
      <c r="Q1108" s="1" t="s">
        <v>762</v>
      </c>
    </row>
    <row r="1109" spans="1:17" ht="30" customHeight="1">
      <c r="A1109" s="17"/>
      <c r="B1109" s="17"/>
      <c r="C1109" s="17"/>
      <c r="D1109" s="17"/>
      <c r="E1109" s="18"/>
      <c r="F1109" s="18"/>
      <c r="G1109" s="18"/>
      <c r="H1109" s="18"/>
      <c r="I1109" s="18"/>
      <c r="J1109" s="18"/>
      <c r="K1109" s="18"/>
      <c r="L1109" s="18"/>
      <c r="M1109" s="17"/>
      <c r="Q1109" s="1" t="s">
        <v>762</v>
      </c>
    </row>
    <row r="1110" spans="1:17" ht="30" customHeight="1">
      <c r="A1110" s="17"/>
      <c r="B1110" s="17"/>
      <c r="C1110" s="17"/>
      <c r="D1110" s="17"/>
      <c r="E1110" s="18"/>
      <c r="F1110" s="18"/>
      <c r="G1110" s="18"/>
      <c r="H1110" s="18"/>
      <c r="I1110" s="18"/>
      <c r="J1110" s="18"/>
      <c r="K1110" s="18"/>
      <c r="L1110" s="18"/>
      <c r="M1110" s="17"/>
      <c r="Q1110" s="1" t="s">
        <v>762</v>
      </c>
    </row>
    <row r="1111" spans="1:17" ht="30" customHeight="1">
      <c r="A1111" s="17"/>
      <c r="B1111" s="17"/>
      <c r="C1111" s="17"/>
      <c r="D1111" s="17"/>
      <c r="E1111" s="18"/>
      <c r="F1111" s="18"/>
      <c r="G1111" s="18"/>
      <c r="H1111" s="18"/>
      <c r="I1111" s="18"/>
      <c r="J1111" s="18"/>
      <c r="K1111" s="18"/>
      <c r="L1111" s="18"/>
      <c r="M1111" s="17"/>
      <c r="Q1111" s="1" t="s">
        <v>762</v>
      </c>
    </row>
    <row r="1112" spans="1:17" ht="30" customHeight="1">
      <c r="A1112" s="17"/>
      <c r="B1112" s="17"/>
      <c r="C1112" s="17"/>
      <c r="D1112" s="17"/>
      <c r="E1112" s="18"/>
      <c r="F1112" s="18"/>
      <c r="G1112" s="18"/>
      <c r="H1112" s="18"/>
      <c r="I1112" s="18"/>
      <c r="J1112" s="18"/>
      <c r="K1112" s="18"/>
      <c r="L1112" s="18"/>
      <c r="M1112" s="17"/>
      <c r="Q1112" s="1" t="s">
        <v>762</v>
      </c>
    </row>
    <row r="1113" spans="1:17" ht="30" customHeight="1">
      <c r="A1113" s="17"/>
      <c r="B1113" s="17"/>
      <c r="C1113" s="17"/>
      <c r="D1113" s="17"/>
      <c r="E1113" s="18"/>
      <c r="F1113" s="18"/>
      <c r="G1113" s="18"/>
      <c r="H1113" s="18"/>
      <c r="I1113" s="18"/>
      <c r="J1113" s="18"/>
      <c r="K1113" s="18"/>
      <c r="L1113" s="18"/>
      <c r="M1113" s="17"/>
      <c r="Q1113" s="1" t="s">
        <v>762</v>
      </c>
    </row>
    <row r="1114" spans="1:17" ht="30" customHeight="1">
      <c r="A1114" s="17"/>
      <c r="B1114" s="17"/>
      <c r="C1114" s="17"/>
      <c r="D1114" s="17"/>
      <c r="E1114" s="18"/>
      <c r="F1114" s="18"/>
      <c r="G1114" s="18"/>
      <c r="H1114" s="18"/>
      <c r="I1114" s="18"/>
      <c r="J1114" s="18"/>
      <c r="K1114" s="18"/>
      <c r="L1114" s="18"/>
      <c r="M1114" s="17"/>
      <c r="Q1114" s="1" t="s">
        <v>762</v>
      </c>
    </row>
    <row r="1115" spans="1:17" ht="30" customHeight="1">
      <c r="A1115" s="17"/>
      <c r="B1115" s="17"/>
      <c r="C1115" s="17"/>
      <c r="D1115" s="17"/>
      <c r="E1115" s="18"/>
      <c r="F1115" s="18"/>
      <c r="G1115" s="18"/>
      <c r="H1115" s="18"/>
      <c r="I1115" s="18"/>
      <c r="J1115" s="18"/>
      <c r="K1115" s="18"/>
      <c r="L1115" s="18"/>
      <c r="M1115" s="17"/>
      <c r="Q1115" s="1" t="s">
        <v>762</v>
      </c>
    </row>
    <row r="1116" spans="1:17" ht="30" customHeight="1">
      <c r="A1116" s="17"/>
      <c r="B1116" s="17"/>
      <c r="C1116" s="17"/>
      <c r="D1116" s="17"/>
      <c r="E1116" s="18"/>
      <c r="F1116" s="18"/>
      <c r="G1116" s="18"/>
      <c r="H1116" s="18"/>
      <c r="I1116" s="18"/>
      <c r="J1116" s="18"/>
      <c r="K1116" s="18"/>
      <c r="L1116" s="18"/>
      <c r="M1116" s="17"/>
      <c r="Q1116" s="1" t="s">
        <v>762</v>
      </c>
    </row>
    <row r="1117" spans="1:17" ht="30" customHeight="1">
      <c r="A1117" s="17"/>
      <c r="B1117" s="17"/>
      <c r="C1117" s="17"/>
      <c r="D1117" s="17"/>
      <c r="E1117" s="18"/>
      <c r="F1117" s="18"/>
      <c r="G1117" s="18"/>
      <c r="H1117" s="18"/>
      <c r="I1117" s="18"/>
      <c r="J1117" s="18"/>
      <c r="K1117" s="18"/>
      <c r="L1117" s="18"/>
      <c r="M1117" s="17"/>
      <c r="Q1117" s="1" t="s">
        <v>762</v>
      </c>
    </row>
    <row r="1118" spans="1:17" ht="30" customHeight="1">
      <c r="A1118" s="17"/>
      <c r="B1118" s="17"/>
      <c r="C1118" s="17"/>
      <c r="D1118" s="17"/>
      <c r="E1118" s="18"/>
      <c r="F1118" s="18"/>
      <c r="G1118" s="18"/>
      <c r="H1118" s="18"/>
      <c r="I1118" s="18"/>
      <c r="J1118" s="18"/>
      <c r="K1118" s="18"/>
      <c r="L1118" s="18"/>
      <c r="M1118" s="17"/>
      <c r="Q1118" s="1" t="s">
        <v>762</v>
      </c>
    </row>
    <row r="1119" spans="1:17" ht="30" customHeight="1">
      <c r="A1119" s="17"/>
      <c r="B1119" s="17"/>
      <c r="C1119" s="17"/>
      <c r="D1119" s="17"/>
      <c r="E1119" s="18"/>
      <c r="F1119" s="18"/>
      <c r="G1119" s="18"/>
      <c r="H1119" s="18"/>
      <c r="I1119" s="18"/>
      <c r="J1119" s="18"/>
      <c r="K1119" s="18"/>
      <c r="L1119" s="18"/>
      <c r="M1119" s="17"/>
      <c r="Q1119" s="1" t="s">
        <v>762</v>
      </c>
    </row>
    <row r="1120" spans="1:17" ht="30" customHeight="1">
      <c r="A1120" s="17"/>
      <c r="B1120" s="17"/>
      <c r="C1120" s="17"/>
      <c r="D1120" s="17"/>
      <c r="E1120" s="18"/>
      <c r="F1120" s="18"/>
      <c r="G1120" s="18"/>
      <c r="H1120" s="18"/>
      <c r="I1120" s="18"/>
      <c r="J1120" s="18"/>
      <c r="K1120" s="18"/>
      <c r="L1120" s="18"/>
      <c r="M1120" s="17"/>
      <c r="Q1120" s="1" t="s">
        <v>762</v>
      </c>
    </row>
    <row r="1121" spans="1:48" ht="30" customHeight="1">
      <c r="A1121" s="16" t="s">
        <v>75</v>
      </c>
      <c r="B1121" s="17"/>
      <c r="C1121" s="17"/>
      <c r="D1121" s="17"/>
      <c r="E1121" s="18"/>
      <c r="F1121" s="18">
        <f>SUMIF(Q1097:Q1120,"011003",F1097:F1120)</f>
        <v>131242</v>
      </c>
      <c r="G1121" s="18"/>
      <c r="H1121" s="18">
        <f>SUMIF(Q1097:Q1120,"011003",H1097:H1120)</f>
        <v>1103108</v>
      </c>
      <c r="I1121" s="18"/>
      <c r="J1121" s="18">
        <f>SUMIF(Q1097:Q1120,"011003",J1097:J1120)</f>
        <v>0</v>
      </c>
      <c r="K1121" s="18"/>
      <c r="L1121" s="18">
        <f>SUMIF(Q1097:Q1120,"011003",L1097:L1120)</f>
        <v>1234350</v>
      </c>
      <c r="M1121" s="17"/>
      <c r="N1121" t="s">
        <v>76</v>
      </c>
    </row>
    <row r="1122" spans="1:48" ht="30" customHeight="1">
      <c r="A1122" s="16" t="s">
        <v>764</v>
      </c>
      <c r="B1122" s="16" t="s">
        <v>51</v>
      </c>
      <c r="C1122" s="17"/>
      <c r="D1122" s="17"/>
      <c r="E1122" s="18"/>
      <c r="F1122" s="18"/>
      <c r="G1122" s="18"/>
      <c r="H1122" s="18"/>
      <c r="I1122" s="18"/>
      <c r="J1122" s="18"/>
      <c r="K1122" s="18"/>
      <c r="L1122" s="18"/>
      <c r="M1122" s="17"/>
      <c r="N1122" s="3"/>
      <c r="O1122" s="3"/>
      <c r="P1122" s="3"/>
      <c r="Q1122" s="2" t="s">
        <v>765</v>
      </c>
      <c r="R1122" s="3"/>
      <c r="S1122" s="3"/>
      <c r="T1122" s="3"/>
      <c r="U1122" s="3"/>
      <c r="V1122" s="3"/>
      <c r="W1122" s="3"/>
      <c r="X1122" s="3"/>
      <c r="Y1122" s="3"/>
      <c r="Z1122" s="3"/>
      <c r="AA1122" s="3"/>
      <c r="AB1122" s="3"/>
      <c r="AC1122" s="3"/>
      <c r="AD1122" s="3"/>
      <c r="AE1122" s="3"/>
      <c r="AF1122" s="3"/>
      <c r="AG1122" s="3"/>
      <c r="AH1122" s="3"/>
      <c r="AI1122" s="3"/>
      <c r="AJ1122" s="3"/>
      <c r="AK1122" s="3"/>
      <c r="AL1122" s="3"/>
      <c r="AM1122" s="3"/>
      <c r="AN1122" s="3"/>
      <c r="AO1122" s="3"/>
      <c r="AP1122" s="3"/>
      <c r="AQ1122" s="3"/>
      <c r="AR1122" s="3"/>
      <c r="AS1122" s="3"/>
      <c r="AT1122" s="3"/>
      <c r="AU1122" s="3"/>
      <c r="AV1122" s="3"/>
    </row>
    <row r="1123" spans="1:48" ht="30" customHeight="1">
      <c r="A1123" s="16" t="s">
        <v>106</v>
      </c>
      <c r="B1123" s="16" t="s">
        <v>107</v>
      </c>
      <c r="C1123" s="16" t="s">
        <v>100</v>
      </c>
      <c r="D1123" s="17">
        <v>120</v>
      </c>
      <c r="E1123" s="18">
        <f>TRUNC(일위대가목록!E10,0)</f>
        <v>946</v>
      </c>
      <c r="F1123" s="18">
        <f>TRUNC(E1123*D1123, 0)</f>
        <v>113520</v>
      </c>
      <c r="G1123" s="18">
        <f>TRUNC(일위대가목록!F10,0)</f>
        <v>6654</v>
      </c>
      <c r="H1123" s="18">
        <f>TRUNC(G1123*D1123, 0)</f>
        <v>798480</v>
      </c>
      <c r="I1123" s="18">
        <f>TRUNC(일위대가목록!G10,0)</f>
        <v>0</v>
      </c>
      <c r="J1123" s="18">
        <f>TRUNC(I1123*D1123, 0)</f>
        <v>0</v>
      </c>
      <c r="K1123" s="18">
        <f t="shared" ref="K1123:L1127" si="82">TRUNC(E1123+G1123+I1123, 0)</f>
        <v>7600</v>
      </c>
      <c r="L1123" s="18">
        <f t="shared" si="82"/>
        <v>912000</v>
      </c>
      <c r="M1123" s="16" t="s">
        <v>108</v>
      </c>
      <c r="N1123" s="2" t="s">
        <v>109</v>
      </c>
      <c r="O1123" s="2" t="s">
        <v>51</v>
      </c>
      <c r="P1123" s="2" t="s">
        <v>51</v>
      </c>
      <c r="Q1123" s="2" t="s">
        <v>765</v>
      </c>
      <c r="R1123" s="2" t="s">
        <v>62</v>
      </c>
      <c r="S1123" s="2" t="s">
        <v>63</v>
      </c>
      <c r="T1123" s="2" t="s">
        <v>63</v>
      </c>
      <c r="U1123" s="3"/>
      <c r="V1123" s="3"/>
      <c r="W1123" s="3"/>
      <c r="X1123" s="3"/>
      <c r="Y1123" s="3"/>
      <c r="Z1123" s="3"/>
      <c r="AA1123" s="3"/>
      <c r="AB1123" s="3"/>
      <c r="AC1123" s="3"/>
      <c r="AD1123" s="3"/>
      <c r="AE1123" s="3"/>
      <c r="AF1123" s="3"/>
      <c r="AG1123" s="3"/>
      <c r="AH1123" s="3"/>
      <c r="AI1123" s="3"/>
      <c r="AJ1123" s="3"/>
      <c r="AK1123" s="3"/>
      <c r="AL1123" s="3"/>
      <c r="AM1123" s="3"/>
      <c r="AN1123" s="3"/>
      <c r="AO1123" s="3"/>
      <c r="AP1123" s="3"/>
      <c r="AQ1123" s="3"/>
      <c r="AR1123" s="2" t="s">
        <v>51</v>
      </c>
      <c r="AS1123" s="2" t="s">
        <v>51</v>
      </c>
      <c r="AT1123" s="3"/>
      <c r="AU1123" s="2" t="s">
        <v>766</v>
      </c>
      <c r="AV1123" s="3">
        <v>269</v>
      </c>
    </row>
    <row r="1124" spans="1:48" ht="30" customHeight="1">
      <c r="A1124" s="16" t="s">
        <v>116</v>
      </c>
      <c r="B1124" s="16" t="s">
        <v>117</v>
      </c>
      <c r="C1124" s="16" t="s">
        <v>100</v>
      </c>
      <c r="D1124" s="17">
        <v>15</v>
      </c>
      <c r="E1124" s="18">
        <f>TRUNC(일위대가목록!E12,0)</f>
        <v>8017</v>
      </c>
      <c r="F1124" s="18">
        <f>TRUNC(E1124*D1124, 0)</f>
        <v>120255</v>
      </c>
      <c r="G1124" s="18">
        <f>TRUNC(일위대가목록!F12,0)</f>
        <v>18202</v>
      </c>
      <c r="H1124" s="18">
        <f>TRUNC(G1124*D1124, 0)</f>
        <v>273030</v>
      </c>
      <c r="I1124" s="18">
        <f>TRUNC(일위대가목록!G12,0)</f>
        <v>822</v>
      </c>
      <c r="J1124" s="18">
        <f>TRUNC(I1124*D1124, 0)</f>
        <v>12330</v>
      </c>
      <c r="K1124" s="18">
        <f t="shared" si="82"/>
        <v>27041</v>
      </c>
      <c r="L1124" s="18">
        <f t="shared" si="82"/>
        <v>405615</v>
      </c>
      <c r="M1124" s="16" t="s">
        <v>118</v>
      </c>
      <c r="N1124" s="2" t="s">
        <v>119</v>
      </c>
      <c r="O1124" s="2" t="s">
        <v>51</v>
      </c>
      <c r="P1124" s="2" t="s">
        <v>51</v>
      </c>
      <c r="Q1124" s="2" t="s">
        <v>765</v>
      </c>
      <c r="R1124" s="2" t="s">
        <v>62</v>
      </c>
      <c r="S1124" s="2" t="s">
        <v>63</v>
      </c>
      <c r="T1124" s="2" t="s">
        <v>63</v>
      </c>
      <c r="U1124" s="3"/>
      <c r="V1124" s="3"/>
      <c r="W1124" s="3"/>
      <c r="X1124" s="3"/>
      <c r="Y1124" s="3"/>
      <c r="Z1124" s="3"/>
      <c r="AA1124" s="3"/>
      <c r="AB1124" s="3"/>
      <c r="AC1124" s="3"/>
      <c r="AD1124" s="3"/>
      <c r="AE1124" s="3"/>
      <c r="AF1124" s="3"/>
      <c r="AG1124" s="3"/>
      <c r="AH1124" s="3"/>
      <c r="AI1124" s="3"/>
      <c r="AJ1124" s="3"/>
      <c r="AK1124" s="3"/>
      <c r="AL1124" s="3"/>
      <c r="AM1124" s="3"/>
      <c r="AN1124" s="3"/>
      <c r="AO1124" s="3"/>
      <c r="AP1124" s="3"/>
      <c r="AQ1124" s="3"/>
      <c r="AR1124" s="2" t="s">
        <v>51</v>
      </c>
      <c r="AS1124" s="2" t="s">
        <v>51</v>
      </c>
      <c r="AT1124" s="3"/>
      <c r="AU1124" s="2" t="s">
        <v>767</v>
      </c>
      <c r="AV1124" s="3">
        <v>270</v>
      </c>
    </row>
    <row r="1125" spans="1:48" ht="30" customHeight="1">
      <c r="A1125" s="16" t="s">
        <v>121</v>
      </c>
      <c r="B1125" s="16" t="s">
        <v>122</v>
      </c>
      <c r="C1125" s="16" t="s">
        <v>100</v>
      </c>
      <c r="D1125" s="17">
        <v>355</v>
      </c>
      <c r="E1125" s="18">
        <f>TRUNC(일위대가목록!E13,0)</f>
        <v>2864</v>
      </c>
      <c r="F1125" s="18">
        <f>TRUNC(E1125*D1125, 0)</f>
        <v>1016720</v>
      </c>
      <c r="G1125" s="18">
        <f>TRUNC(일위대가목록!F13,0)</f>
        <v>8990</v>
      </c>
      <c r="H1125" s="18">
        <f>TRUNC(G1125*D1125, 0)</f>
        <v>3191450</v>
      </c>
      <c r="I1125" s="18">
        <f>TRUNC(일위대가목록!G13,0)</f>
        <v>359</v>
      </c>
      <c r="J1125" s="18">
        <f>TRUNC(I1125*D1125, 0)</f>
        <v>127445</v>
      </c>
      <c r="K1125" s="18">
        <f t="shared" si="82"/>
        <v>12213</v>
      </c>
      <c r="L1125" s="18">
        <f t="shared" si="82"/>
        <v>4335615</v>
      </c>
      <c r="M1125" s="16" t="s">
        <v>123</v>
      </c>
      <c r="N1125" s="2" t="s">
        <v>124</v>
      </c>
      <c r="O1125" s="2" t="s">
        <v>51</v>
      </c>
      <c r="P1125" s="2" t="s">
        <v>51</v>
      </c>
      <c r="Q1125" s="2" t="s">
        <v>765</v>
      </c>
      <c r="R1125" s="2" t="s">
        <v>62</v>
      </c>
      <c r="S1125" s="2" t="s">
        <v>63</v>
      </c>
      <c r="T1125" s="2" t="s">
        <v>63</v>
      </c>
      <c r="U1125" s="3"/>
      <c r="V1125" s="3"/>
      <c r="W1125" s="3"/>
      <c r="X1125" s="3"/>
      <c r="Y1125" s="3"/>
      <c r="Z1125" s="3"/>
      <c r="AA1125" s="3"/>
      <c r="AB1125" s="3"/>
      <c r="AC1125" s="3"/>
      <c r="AD1125" s="3"/>
      <c r="AE1125" s="3"/>
      <c r="AF1125" s="3"/>
      <c r="AG1125" s="3"/>
      <c r="AH1125" s="3"/>
      <c r="AI1125" s="3"/>
      <c r="AJ1125" s="3"/>
      <c r="AK1125" s="3"/>
      <c r="AL1125" s="3"/>
      <c r="AM1125" s="3"/>
      <c r="AN1125" s="3"/>
      <c r="AO1125" s="3"/>
      <c r="AP1125" s="3"/>
      <c r="AQ1125" s="3"/>
      <c r="AR1125" s="2" t="s">
        <v>51</v>
      </c>
      <c r="AS1125" s="2" t="s">
        <v>51</v>
      </c>
      <c r="AT1125" s="3"/>
      <c r="AU1125" s="2" t="s">
        <v>768</v>
      </c>
      <c r="AV1125" s="3">
        <v>271</v>
      </c>
    </row>
    <row r="1126" spans="1:48" ht="30" customHeight="1">
      <c r="A1126" s="16" t="s">
        <v>126</v>
      </c>
      <c r="B1126" s="16" t="s">
        <v>127</v>
      </c>
      <c r="C1126" s="16" t="s">
        <v>100</v>
      </c>
      <c r="D1126" s="17">
        <v>12</v>
      </c>
      <c r="E1126" s="18">
        <f>TRUNC(단가대비표!O76,0)</f>
        <v>214000</v>
      </c>
      <c r="F1126" s="18">
        <f>TRUNC(E1126*D1126, 0)</f>
        <v>2568000</v>
      </c>
      <c r="G1126" s="18">
        <f>TRUNC(단가대비표!P76,0)</f>
        <v>0</v>
      </c>
      <c r="H1126" s="18">
        <f>TRUNC(G1126*D1126, 0)</f>
        <v>0</v>
      </c>
      <c r="I1126" s="18">
        <f>TRUNC(단가대비표!V76,0)</f>
        <v>0</v>
      </c>
      <c r="J1126" s="18">
        <f>TRUNC(I1126*D1126, 0)</f>
        <v>0</v>
      </c>
      <c r="K1126" s="18">
        <f t="shared" si="82"/>
        <v>214000</v>
      </c>
      <c r="L1126" s="18">
        <f t="shared" si="82"/>
        <v>2568000</v>
      </c>
      <c r="M1126" s="16" t="s">
        <v>128</v>
      </c>
      <c r="N1126" s="2" t="s">
        <v>129</v>
      </c>
      <c r="O1126" s="2" t="s">
        <v>51</v>
      </c>
      <c r="P1126" s="2" t="s">
        <v>51</v>
      </c>
      <c r="Q1126" s="2" t="s">
        <v>765</v>
      </c>
      <c r="R1126" s="2" t="s">
        <v>63</v>
      </c>
      <c r="S1126" s="2" t="s">
        <v>63</v>
      </c>
      <c r="T1126" s="2" t="s">
        <v>62</v>
      </c>
      <c r="U1126" s="3"/>
      <c r="V1126" s="3"/>
      <c r="W1126" s="3"/>
      <c r="X1126" s="3"/>
      <c r="Y1126" s="3"/>
      <c r="Z1126" s="3"/>
      <c r="AA1126" s="3"/>
      <c r="AB1126" s="3"/>
      <c r="AC1126" s="3"/>
      <c r="AD1126" s="3"/>
      <c r="AE1126" s="3"/>
      <c r="AF1126" s="3"/>
      <c r="AG1126" s="3"/>
      <c r="AH1126" s="3"/>
      <c r="AI1126" s="3"/>
      <c r="AJ1126" s="3"/>
      <c r="AK1126" s="3"/>
      <c r="AL1126" s="3"/>
      <c r="AM1126" s="3"/>
      <c r="AN1126" s="3"/>
      <c r="AO1126" s="3"/>
      <c r="AP1126" s="3"/>
      <c r="AQ1126" s="3"/>
      <c r="AR1126" s="2" t="s">
        <v>51</v>
      </c>
      <c r="AS1126" s="2" t="s">
        <v>51</v>
      </c>
      <c r="AT1126" s="3"/>
      <c r="AU1126" s="2" t="s">
        <v>769</v>
      </c>
      <c r="AV1126" s="3">
        <v>479</v>
      </c>
    </row>
    <row r="1127" spans="1:48" ht="30" customHeight="1">
      <c r="A1127" s="16" t="s">
        <v>131</v>
      </c>
      <c r="B1127" s="16" t="s">
        <v>127</v>
      </c>
      <c r="C1127" s="16" t="s">
        <v>100</v>
      </c>
      <c r="D1127" s="17">
        <v>40.6</v>
      </c>
      <c r="E1127" s="18">
        <f>TRUNC(단가대비표!O77,0)</f>
        <v>87500</v>
      </c>
      <c r="F1127" s="18">
        <f>TRUNC(E1127*D1127, 0)</f>
        <v>3552500</v>
      </c>
      <c r="G1127" s="18">
        <f>TRUNC(단가대비표!P77,0)</f>
        <v>0</v>
      </c>
      <c r="H1127" s="18">
        <f>TRUNC(G1127*D1127, 0)</f>
        <v>0</v>
      </c>
      <c r="I1127" s="18">
        <f>TRUNC(단가대비표!V77,0)</f>
        <v>0</v>
      </c>
      <c r="J1127" s="18">
        <f>TRUNC(I1127*D1127, 0)</f>
        <v>0</v>
      </c>
      <c r="K1127" s="18">
        <f t="shared" si="82"/>
        <v>87500</v>
      </c>
      <c r="L1127" s="18">
        <f t="shared" si="82"/>
        <v>3552500</v>
      </c>
      <c r="M1127" s="16" t="s">
        <v>132</v>
      </c>
      <c r="N1127" s="2" t="s">
        <v>133</v>
      </c>
      <c r="O1127" s="2" t="s">
        <v>51</v>
      </c>
      <c r="P1127" s="2" t="s">
        <v>51</v>
      </c>
      <c r="Q1127" s="2" t="s">
        <v>765</v>
      </c>
      <c r="R1127" s="2" t="s">
        <v>63</v>
      </c>
      <c r="S1127" s="2" t="s">
        <v>63</v>
      </c>
      <c r="T1127" s="2" t="s">
        <v>62</v>
      </c>
      <c r="U1127" s="3"/>
      <c r="V1127" s="3"/>
      <c r="W1127" s="3"/>
      <c r="X1127" s="3"/>
      <c r="Y1127" s="3"/>
      <c r="Z1127" s="3"/>
      <c r="AA1127" s="3"/>
      <c r="AB1127" s="3"/>
      <c r="AC1127" s="3"/>
      <c r="AD1127" s="3"/>
      <c r="AE1127" s="3"/>
      <c r="AF1127" s="3"/>
      <c r="AG1127" s="3"/>
      <c r="AH1127" s="3"/>
      <c r="AI1127" s="3"/>
      <c r="AJ1127" s="3"/>
      <c r="AK1127" s="3"/>
      <c r="AL1127" s="3"/>
      <c r="AM1127" s="3"/>
      <c r="AN1127" s="3"/>
      <c r="AO1127" s="3"/>
      <c r="AP1127" s="3"/>
      <c r="AQ1127" s="3"/>
      <c r="AR1127" s="2" t="s">
        <v>51</v>
      </c>
      <c r="AS1127" s="2" t="s">
        <v>51</v>
      </c>
      <c r="AT1127" s="3"/>
      <c r="AU1127" s="2" t="s">
        <v>770</v>
      </c>
      <c r="AV1127" s="3">
        <v>480</v>
      </c>
    </row>
    <row r="1128" spans="1:48" ht="30" customHeight="1">
      <c r="A1128" s="17"/>
      <c r="B1128" s="17"/>
      <c r="C1128" s="17"/>
      <c r="D1128" s="17"/>
      <c r="E1128" s="18"/>
      <c r="F1128" s="18"/>
      <c r="G1128" s="18"/>
      <c r="H1128" s="18"/>
      <c r="I1128" s="18"/>
      <c r="J1128" s="18"/>
      <c r="K1128" s="18"/>
      <c r="L1128" s="18"/>
      <c r="M1128" s="17"/>
      <c r="Q1128" s="1" t="s">
        <v>765</v>
      </c>
    </row>
    <row r="1129" spans="1:48" ht="30" customHeight="1">
      <c r="A1129" s="17"/>
      <c r="B1129" s="17"/>
      <c r="C1129" s="17"/>
      <c r="D1129" s="17"/>
      <c r="E1129" s="18"/>
      <c r="F1129" s="18"/>
      <c r="G1129" s="18"/>
      <c r="H1129" s="18"/>
      <c r="I1129" s="18"/>
      <c r="J1129" s="18"/>
      <c r="K1129" s="18"/>
      <c r="L1129" s="18"/>
      <c r="M1129" s="17"/>
      <c r="Q1129" s="1" t="s">
        <v>765</v>
      </c>
    </row>
    <row r="1130" spans="1:48" ht="30" customHeight="1">
      <c r="A1130" s="17"/>
      <c r="B1130" s="17"/>
      <c r="C1130" s="17"/>
      <c r="D1130" s="17"/>
      <c r="E1130" s="18"/>
      <c r="F1130" s="18"/>
      <c r="G1130" s="18"/>
      <c r="H1130" s="18"/>
      <c r="I1130" s="18"/>
      <c r="J1130" s="18"/>
      <c r="K1130" s="18"/>
      <c r="L1130" s="18"/>
      <c r="M1130" s="17"/>
      <c r="Q1130" s="1" t="s">
        <v>765</v>
      </c>
    </row>
    <row r="1131" spans="1:48" ht="30" customHeight="1">
      <c r="A1131" s="17"/>
      <c r="B1131" s="17"/>
      <c r="C1131" s="17"/>
      <c r="D1131" s="17"/>
      <c r="E1131" s="18"/>
      <c r="F1131" s="18"/>
      <c r="G1131" s="18"/>
      <c r="H1131" s="18"/>
      <c r="I1131" s="18"/>
      <c r="J1131" s="18"/>
      <c r="K1131" s="18"/>
      <c r="L1131" s="18"/>
      <c r="M1131" s="17"/>
      <c r="Q1131" s="1" t="s">
        <v>765</v>
      </c>
    </row>
    <row r="1132" spans="1:48" ht="30" customHeight="1">
      <c r="A1132" s="17"/>
      <c r="B1132" s="17"/>
      <c r="C1132" s="17"/>
      <c r="D1132" s="17"/>
      <c r="E1132" s="18"/>
      <c r="F1132" s="18"/>
      <c r="G1132" s="18"/>
      <c r="H1132" s="18"/>
      <c r="I1132" s="18"/>
      <c r="J1132" s="18"/>
      <c r="K1132" s="18"/>
      <c r="L1132" s="18"/>
      <c r="M1132" s="17"/>
      <c r="Q1132" s="1" t="s">
        <v>765</v>
      </c>
    </row>
    <row r="1133" spans="1:48" ht="30" customHeight="1">
      <c r="A1133" s="17"/>
      <c r="B1133" s="17"/>
      <c r="C1133" s="17"/>
      <c r="D1133" s="17"/>
      <c r="E1133" s="18"/>
      <c r="F1133" s="18"/>
      <c r="G1133" s="18"/>
      <c r="H1133" s="18"/>
      <c r="I1133" s="18"/>
      <c r="J1133" s="18"/>
      <c r="K1133" s="18"/>
      <c r="L1133" s="18"/>
      <c r="M1133" s="17"/>
      <c r="Q1133" s="1" t="s">
        <v>765</v>
      </c>
    </row>
    <row r="1134" spans="1:48" ht="30" customHeight="1">
      <c r="A1134" s="17"/>
      <c r="B1134" s="17"/>
      <c r="C1134" s="17"/>
      <c r="D1134" s="17"/>
      <c r="E1134" s="18"/>
      <c r="F1134" s="18"/>
      <c r="G1134" s="18"/>
      <c r="H1134" s="18"/>
      <c r="I1134" s="18"/>
      <c r="J1134" s="18"/>
      <c r="K1134" s="18"/>
      <c r="L1134" s="18"/>
      <c r="M1134" s="17"/>
      <c r="Q1134" s="1" t="s">
        <v>765</v>
      </c>
    </row>
    <row r="1135" spans="1:48" ht="30" customHeight="1">
      <c r="A1135" s="17"/>
      <c r="B1135" s="17"/>
      <c r="C1135" s="17"/>
      <c r="D1135" s="17"/>
      <c r="E1135" s="18"/>
      <c r="F1135" s="18"/>
      <c r="G1135" s="18"/>
      <c r="H1135" s="18"/>
      <c r="I1135" s="18"/>
      <c r="J1135" s="18"/>
      <c r="K1135" s="18"/>
      <c r="L1135" s="18"/>
      <c r="M1135" s="17"/>
      <c r="Q1135" s="1" t="s">
        <v>765</v>
      </c>
    </row>
    <row r="1136" spans="1:48" ht="30" customHeight="1">
      <c r="A1136" s="17"/>
      <c r="B1136" s="17"/>
      <c r="C1136" s="17"/>
      <c r="D1136" s="17"/>
      <c r="E1136" s="18"/>
      <c r="F1136" s="18"/>
      <c r="G1136" s="18"/>
      <c r="H1136" s="18"/>
      <c r="I1136" s="18"/>
      <c r="J1136" s="18"/>
      <c r="K1136" s="18"/>
      <c r="L1136" s="18"/>
      <c r="M1136" s="17"/>
      <c r="Q1136" s="1" t="s">
        <v>765</v>
      </c>
    </row>
    <row r="1137" spans="1:48" ht="30" customHeight="1">
      <c r="A1137" s="17"/>
      <c r="B1137" s="17"/>
      <c r="C1137" s="17"/>
      <c r="D1137" s="17"/>
      <c r="E1137" s="18"/>
      <c r="F1137" s="18"/>
      <c r="G1137" s="18"/>
      <c r="H1137" s="18"/>
      <c r="I1137" s="18"/>
      <c r="J1137" s="18"/>
      <c r="K1137" s="18"/>
      <c r="L1137" s="18"/>
      <c r="M1137" s="17"/>
      <c r="Q1137" s="1" t="s">
        <v>765</v>
      </c>
    </row>
    <row r="1138" spans="1:48" ht="30" customHeight="1">
      <c r="A1138" s="17"/>
      <c r="B1138" s="17"/>
      <c r="C1138" s="17"/>
      <c r="D1138" s="17"/>
      <c r="E1138" s="18"/>
      <c r="F1138" s="18"/>
      <c r="G1138" s="18"/>
      <c r="H1138" s="18"/>
      <c r="I1138" s="18"/>
      <c r="J1138" s="18"/>
      <c r="K1138" s="18"/>
      <c r="L1138" s="18"/>
      <c r="M1138" s="17"/>
      <c r="Q1138" s="1" t="s">
        <v>765</v>
      </c>
    </row>
    <row r="1139" spans="1:48" ht="30" customHeight="1">
      <c r="A1139" s="17"/>
      <c r="B1139" s="17"/>
      <c r="C1139" s="17"/>
      <c r="D1139" s="17"/>
      <c r="E1139" s="18"/>
      <c r="F1139" s="18"/>
      <c r="G1139" s="18"/>
      <c r="H1139" s="18"/>
      <c r="I1139" s="18"/>
      <c r="J1139" s="18"/>
      <c r="K1139" s="18"/>
      <c r="L1139" s="18"/>
      <c r="M1139" s="17"/>
      <c r="Q1139" s="1" t="s">
        <v>765</v>
      </c>
    </row>
    <row r="1140" spans="1:48" ht="30" customHeight="1">
      <c r="A1140" s="17"/>
      <c r="B1140" s="17"/>
      <c r="C1140" s="17"/>
      <c r="D1140" s="17"/>
      <c r="E1140" s="18"/>
      <c r="F1140" s="18"/>
      <c r="G1140" s="18"/>
      <c r="H1140" s="18"/>
      <c r="I1140" s="18"/>
      <c r="J1140" s="18"/>
      <c r="K1140" s="18"/>
      <c r="L1140" s="18"/>
      <c r="M1140" s="17"/>
      <c r="Q1140" s="1" t="s">
        <v>765</v>
      </c>
    </row>
    <row r="1141" spans="1:48" ht="30" customHeight="1">
      <c r="A1141" s="17"/>
      <c r="B1141" s="17"/>
      <c r="C1141" s="17"/>
      <c r="D1141" s="17"/>
      <c r="E1141" s="18"/>
      <c r="F1141" s="18"/>
      <c r="G1141" s="18"/>
      <c r="H1141" s="18"/>
      <c r="I1141" s="18"/>
      <c r="J1141" s="18"/>
      <c r="K1141" s="18"/>
      <c r="L1141" s="18"/>
      <c r="M1141" s="17"/>
      <c r="Q1141" s="1" t="s">
        <v>765</v>
      </c>
    </row>
    <row r="1142" spans="1:48" ht="30" customHeight="1">
      <c r="A1142" s="17"/>
      <c r="B1142" s="17"/>
      <c r="C1142" s="17"/>
      <c r="D1142" s="17"/>
      <c r="E1142" s="18"/>
      <c r="F1142" s="18"/>
      <c r="G1142" s="18"/>
      <c r="H1142" s="18"/>
      <c r="I1142" s="18"/>
      <c r="J1142" s="18"/>
      <c r="K1142" s="18"/>
      <c r="L1142" s="18"/>
      <c r="M1142" s="17"/>
      <c r="Q1142" s="1" t="s">
        <v>765</v>
      </c>
    </row>
    <row r="1143" spans="1:48" ht="30" customHeight="1">
      <c r="A1143" s="17"/>
      <c r="B1143" s="17"/>
      <c r="C1143" s="17"/>
      <c r="D1143" s="17"/>
      <c r="E1143" s="18"/>
      <c r="F1143" s="18"/>
      <c r="G1143" s="18"/>
      <c r="H1143" s="18"/>
      <c r="I1143" s="18"/>
      <c r="J1143" s="18"/>
      <c r="K1143" s="18"/>
      <c r="L1143" s="18"/>
      <c r="M1143" s="17"/>
      <c r="Q1143" s="1" t="s">
        <v>765</v>
      </c>
    </row>
    <row r="1144" spans="1:48" ht="30" customHeight="1">
      <c r="A1144" s="17"/>
      <c r="B1144" s="17"/>
      <c r="C1144" s="17"/>
      <c r="D1144" s="17"/>
      <c r="E1144" s="18"/>
      <c r="F1144" s="18"/>
      <c r="G1144" s="18"/>
      <c r="H1144" s="18"/>
      <c r="I1144" s="18"/>
      <c r="J1144" s="18"/>
      <c r="K1144" s="18"/>
      <c r="L1144" s="18"/>
      <c r="M1144" s="17"/>
      <c r="Q1144" s="1" t="s">
        <v>765</v>
      </c>
    </row>
    <row r="1145" spans="1:48" ht="30" customHeight="1">
      <c r="A1145" s="17"/>
      <c r="B1145" s="17"/>
      <c r="C1145" s="17"/>
      <c r="D1145" s="17"/>
      <c r="E1145" s="18"/>
      <c r="F1145" s="18"/>
      <c r="G1145" s="18"/>
      <c r="H1145" s="18"/>
      <c r="I1145" s="18"/>
      <c r="J1145" s="18"/>
      <c r="K1145" s="18"/>
      <c r="L1145" s="18"/>
      <c r="M1145" s="17"/>
      <c r="Q1145" s="1" t="s">
        <v>765</v>
      </c>
    </row>
    <row r="1146" spans="1:48" ht="30" customHeight="1">
      <c r="A1146" s="17"/>
      <c r="B1146" s="17"/>
      <c r="C1146" s="17"/>
      <c r="D1146" s="17"/>
      <c r="E1146" s="18"/>
      <c r="F1146" s="18"/>
      <c r="G1146" s="18"/>
      <c r="H1146" s="18"/>
      <c r="I1146" s="18"/>
      <c r="J1146" s="18"/>
      <c r="K1146" s="18"/>
      <c r="L1146" s="18"/>
      <c r="M1146" s="17"/>
      <c r="Q1146" s="1" t="s">
        <v>765</v>
      </c>
    </row>
    <row r="1147" spans="1:48" ht="30" customHeight="1">
      <c r="A1147" s="16" t="s">
        <v>75</v>
      </c>
      <c r="B1147" s="17"/>
      <c r="C1147" s="17"/>
      <c r="D1147" s="17"/>
      <c r="E1147" s="18"/>
      <c r="F1147" s="18">
        <f>SUMIF(Q1123:Q1146,"011004",F1123:F1146)</f>
        <v>7370995</v>
      </c>
      <c r="G1147" s="18"/>
      <c r="H1147" s="18">
        <f>SUMIF(Q1123:Q1146,"011004",H1123:H1146)</f>
        <v>4262960</v>
      </c>
      <c r="I1147" s="18"/>
      <c r="J1147" s="18">
        <f>SUMIF(Q1123:Q1146,"011004",J1123:J1146)</f>
        <v>139775</v>
      </c>
      <c r="K1147" s="18"/>
      <c r="L1147" s="18">
        <f>SUMIF(Q1123:Q1146,"011004",L1123:L1146)</f>
        <v>11773730</v>
      </c>
      <c r="M1147" s="17"/>
      <c r="N1147" t="s">
        <v>76</v>
      </c>
    </row>
    <row r="1148" spans="1:48" ht="30" customHeight="1">
      <c r="A1148" s="16" t="s">
        <v>771</v>
      </c>
      <c r="B1148" s="16" t="s">
        <v>51</v>
      </c>
      <c r="C1148" s="17"/>
      <c r="D1148" s="17"/>
      <c r="E1148" s="18"/>
      <c r="F1148" s="18"/>
      <c r="G1148" s="18"/>
      <c r="H1148" s="18"/>
      <c r="I1148" s="18"/>
      <c r="J1148" s="18"/>
      <c r="K1148" s="18"/>
      <c r="L1148" s="18"/>
      <c r="M1148" s="17"/>
      <c r="N1148" s="3"/>
      <c r="O1148" s="3"/>
      <c r="P1148" s="3"/>
      <c r="Q1148" s="2" t="s">
        <v>772</v>
      </c>
      <c r="R1148" s="3"/>
      <c r="S1148" s="3"/>
      <c r="T1148" s="3"/>
      <c r="U1148" s="3"/>
      <c r="V1148" s="3"/>
      <c r="W1148" s="3"/>
      <c r="X1148" s="3"/>
      <c r="Y1148" s="3"/>
      <c r="Z1148" s="3"/>
      <c r="AA1148" s="3"/>
      <c r="AB1148" s="3"/>
      <c r="AC1148" s="3"/>
      <c r="AD1148" s="3"/>
      <c r="AE1148" s="3"/>
      <c r="AF1148" s="3"/>
      <c r="AG1148" s="3"/>
      <c r="AH1148" s="3"/>
      <c r="AI1148" s="3"/>
      <c r="AJ1148" s="3"/>
      <c r="AK1148" s="3"/>
      <c r="AL1148" s="3"/>
      <c r="AM1148" s="3"/>
      <c r="AN1148" s="3"/>
      <c r="AO1148" s="3"/>
      <c r="AP1148" s="3"/>
      <c r="AQ1148" s="3"/>
      <c r="AR1148" s="3"/>
      <c r="AS1148" s="3"/>
      <c r="AT1148" s="3"/>
      <c r="AU1148" s="3"/>
      <c r="AV1148" s="3"/>
    </row>
    <row r="1149" spans="1:48" ht="30" customHeight="1">
      <c r="A1149" s="16" t="s">
        <v>137</v>
      </c>
      <c r="B1149" s="16" t="s">
        <v>138</v>
      </c>
      <c r="C1149" s="16" t="s">
        <v>67</v>
      </c>
      <c r="D1149" s="17">
        <v>145</v>
      </c>
      <c r="E1149" s="18">
        <f>TRUNC(일위대가목록!E14,0)</f>
        <v>10</v>
      </c>
      <c r="F1149" s="18">
        <f>TRUNC(E1149*D1149, 0)</f>
        <v>1450</v>
      </c>
      <c r="G1149" s="18">
        <f>TRUNC(일위대가목록!F14,0)</f>
        <v>2759</v>
      </c>
      <c r="H1149" s="18">
        <f>TRUNC(G1149*D1149, 0)</f>
        <v>400055</v>
      </c>
      <c r="I1149" s="18">
        <f>TRUNC(일위대가목록!G14,0)</f>
        <v>82</v>
      </c>
      <c r="J1149" s="18">
        <f>TRUNC(I1149*D1149, 0)</f>
        <v>11890</v>
      </c>
      <c r="K1149" s="18">
        <f>TRUNC(E1149+G1149+I1149, 0)</f>
        <v>2851</v>
      </c>
      <c r="L1149" s="18">
        <f>TRUNC(F1149+H1149+J1149, 0)</f>
        <v>413395</v>
      </c>
      <c r="M1149" s="16" t="s">
        <v>139</v>
      </c>
      <c r="N1149" s="2" t="s">
        <v>140</v>
      </c>
      <c r="O1149" s="2" t="s">
        <v>51</v>
      </c>
      <c r="P1149" s="2" t="s">
        <v>51</v>
      </c>
      <c r="Q1149" s="2" t="s">
        <v>772</v>
      </c>
      <c r="R1149" s="2" t="s">
        <v>62</v>
      </c>
      <c r="S1149" s="2" t="s">
        <v>63</v>
      </c>
      <c r="T1149" s="2" t="s">
        <v>63</v>
      </c>
      <c r="U1149" s="3"/>
      <c r="V1149" s="3"/>
      <c r="W1149" s="3"/>
      <c r="X1149" s="3"/>
      <c r="Y1149" s="3"/>
      <c r="Z1149" s="3"/>
      <c r="AA1149" s="3"/>
      <c r="AB1149" s="3"/>
      <c r="AC1149" s="3"/>
      <c r="AD1149" s="3"/>
      <c r="AE1149" s="3"/>
      <c r="AF1149" s="3"/>
      <c r="AG1149" s="3"/>
      <c r="AH1149" s="3"/>
      <c r="AI1149" s="3"/>
      <c r="AJ1149" s="3"/>
      <c r="AK1149" s="3"/>
      <c r="AL1149" s="3"/>
      <c r="AM1149" s="3"/>
      <c r="AN1149" s="3"/>
      <c r="AO1149" s="3"/>
      <c r="AP1149" s="3"/>
      <c r="AQ1149" s="3"/>
      <c r="AR1149" s="2" t="s">
        <v>51</v>
      </c>
      <c r="AS1149" s="2" t="s">
        <v>51</v>
      </c>
      <c r="AT1149" s="3"/>
      <c r="AU1149" s="2" t="s">
        <v>773</v>
      </c>
      <c r="AV1149" s="3">
        <v>273</v>
      </c>
    </row>
    <row r="1150" spans="1:48" ht="30" customHeight="1">
      <c r="A1150" s="16" t="s">
        <v>142</v>
      </c>
      <c r="B1150" s="16" t="s">
        <v>51</v>
      </c>
      <c r="C1150" s="16" t="s">
        <v>67</v>
      </c>
      <c r="D1150" s="17">
        <v>497</v>
      </c>
      <c r="E1150" s="18">
        <f>TRUNC(일위대가목록!E15,0)</f>
        <v>0</v>
      </c>
      <c r="F1150" s="18">
        <f>TRUNC(E1150*D1150, 0)</f>
        <v>0</v>
      </c>
      <c r="G1150" s="18">
        <f>TRUNC(일위대가목록!F15,0)</f>
        <v>610</v>
      </c>
      <c r="H1150" s="18">
        <f>TRUNC(G1150*D1150, 0)</f>
        <v>303170</v>
      </c>
      <c r="I1150" s="18">
        <f>TRUNC(일위대가목록!G15,0)</f>
        <v>54</v>
      </c>
      <c r="J1150" s="18">
        <f>TRUNC(I1150*D1150, 0)</f>
        <v>26838</v>
      </c>
      <c r="K1150" s="18">
        <f>TRUNC(E1150+G1150+I1150, 0)</f>
        <v>664</v>
      </c>
      <c r="L1150" s="18">
        <f>TRUNC(F1150+H1150+J1150, 0)</f>
        <v>330008</v>
      </c>
      <c r="M1150" s="16" t="s">
        <v>143</v>
      </c>
      <c r="N1150" s="2" t="s">
        <v>144</v>
      </c>
      <c r="O1150" s="2" t="s">
        <v>51</v>
      </c>
      <c r="P1150" s="2" t="s">
        <v>51</v>
      </c>
      <c r="Q1150" s="2" t="s">
        <v>772</v>
      </c>
      <c r="R1150" s="2" t="s">
        <v>62</v>
      </c>
      <c r="S1150" s="2" t="s">
        <v>63</v>
      </c>
      <c r="T1150" s="2" t="s">
        <v>63</v>
      </c>
      <c r="U1150" s="3"/>
      <c r="V1150" s="3"/>
      <c r="W1150" s="3"/>
      <c r="X1150" s="3"/>
      <c r="Y1150" s="3"/>
      <c r="Z1150" s="3"/>
      <c r="AA1150" s="3"/>
      <c r="AB1150" s="3"/>
      <c r="AC1150" s="3"/>
      <c r="AD1150" s="3"/>
      <c r="AE1150" s="3"/>
      <c r="AF1150" s="3"/>
      <c r="AG1150" s="3"/>
      <c r="AH1150" s="3"/>
      <c r="AI1150" s="3"/>
      <c r="AJ1150" s="3"/>
      <c r="AK1150" s="3"/>
      <c r="AL1150" s="3"/>
      <c r="AM1150" s="3"/>
      <c r="AN1150" s="3"/>
      <c r="AO1150" s="3"/>
      <c r="AP1150" s="3"/>
      <c r="AQ1150" s="3"/>
      <c r="AR1150" s="2" t="s">
        <v>51</v>
      </c>
      <c r="AS1150" s="2" t="s">
        <v>51</v>
      </c>
      <c r="AT1150" s="3"/>
      <c r="AU1150" s="2" t="s">
        <v>774</v>
      </c>
      <c r="AV1150" s="3">
        <v>274</v>
      </c>
    </row>
    <row r="1151" spans="1:48" ht="30" customHeight="1">
      <c r="A1151" s="17"/>
      <c r="B1151" s="17"/>
      <c r="C1151" s="17"/>
      <c r="D1151" s="17"/>
      <c r="E1151" s="18"/>
      <c r="F1151" s="18"/>
      <c r="G1151" s="18"/>
      <c r="H1151" s="18"/>
      <c r="I1151" s="18"/>
      <c r="J1151" s="18"/>
      <c r="K1151" s="18"/>
      <c r="L1151" s="18"/>
      <c r="M1151" s="17"/>
      <c r="Q1151" s="1" t="s">
        <v>772</v>
      </c>
    </row>
    <row r="1152" spans="1:48" ht="30" customHeight="1">
      <c r="A1152" s="17"/>
      <c r="B1152" s="17"/>
      <c r="C1152" s="17"/>
      <c r="D1152" s="17"/>
      <c r="E1152" s="18"/>
      <c r="F1152" s="18"/>
      <c r="G1152" s="18"/>
      <c r="H1152" s="18"/>
      <c r="I1152" s="18"/>
      <c r="J1152" s="18"/>
      <c r="K1152" s="18"/>
      <c r="L1152" s="18"/>
      <c r="M1152" s="17"/>
      <c r="Q1152" s="1" t="s">
        <v>772</v>
      </c>
    </row>
    <row r="1153" spans="1:17" ht="30" customHeight="1">
      <c r="A1153" s="17"/>
      <c r="B1153" s="17"/>
      <c r="C1153" s="17"/>
      <c r="D1153" s="17"/>
      <c r="E1153" s="18"/>
      <c r="F1153" s="18"/>
      <c r="G1153" s="18"/>
      <c r="H1153" s="18"/>
      <c r="I1153" s="18"/>
      <c r="J1153" s="18"/>
      <c r="K1153" s="18"/>
      <c r="L1153" s="18"/>
      <c r="M1153" s="17"/>
      <c r="Q1153" s="1" t="s">
        <v>772</v>
      </c>
    </row>
    <row r="1154" spans="1:17" ht="30" customHeight="1">
      <c r="A1154" s="17"/>
      <c r="B1154" s="17"/>
      <c r="C1154" s="17"/>
      <c r="D1154" s="17"/>
      <c r="E1154" s="18"/>
      <c r="F1154" s="18"/>
      <c r="G1154" s="18"/>
      <c r="H1154" s="18"/>
      <c r="I1154" s="18"/>
      <c r="J1154" s="18"/>
      <c r="K1154" s="18"/>
      <c r="L1154" s="18"/>
      <c r="M1154" s="17"/>
      <c r="Q1154" s="1" t="s">
        <v>772</v>
      </c>
    </row>
    <row r="1155" spans="1:17" ht="30" customHeight="1">
      <c r="A1155" s="17"/>
      <c r="B1155" s="17"/>
      <c r="C1155" s="17"/>
      <c r="D1155" s="17"/>
      <c r="E1155" s="18"/>
      <c r="F1155" s="18"/>
      <c r="G1155" s="18"/>
      <c r="H1155" s="18"/>
      <c r="I1155" s="18"/>
      <c r="J1155" s="18"/>
      <c r="K1155" s="18"/>
      <c r="L1155" s="18"/>
      <c r="M1155" s="17"/>
      <c r="Q1155" s="1" t="s">
        <v>772</v>
      </c>
    </row>
    <row r="1156" spans="1:17" ht="30" customHeight="1">
      <c r="A1156" s="17"/>
      <c r="B1156" s="17"/>
      <c r="C1156" s="17"/>
      <c r="D1156" s="17"/>
      <c r="E1156" s="18"/>
      <c r="F1156" s="18"/>
      <c r="G1156" s="18"/>
      <c r="H1156" s="18"/>
      <c r="I1156" s="18"/>
      <c r="J1156" s="18"/>
      <c r="K1156" s="18"/>
      <c r="L1156" s="18"/>
      <c r="M1156" s="17"/>
      <c r="Q1156" s="1" t="s">
        <v>772</v>
      </c>
    </row>
    <row r="1157" spans="1:17" ht="30" customHeight="1">
      <c r="A1157" s="17"/>
      <c r="B1157" s="17"/>
      <c r="C1157" s="17"/>
      <c r="D1157" s="17"/>
      <c r="E1157" s="18"/>
      <c r="F1157" s="18"/>
      <c r="G1157" s="18"/>
      <c r="H1157" s="18"/>
      <c r="I1157" s="18"/>
      <c r="J1157" s="18"/>
      <c r="K1157" s="18"/>
      <c r="L1157" s="18"/>
      <c r="M1157" s="17"/>
      <c r="Q1157" s="1" t="s">
        <v>772</v>
      </c>
    </row>
    <row r="1158" spans="1:17" ht="30" customHeight="1">
      <c r="A1158" s="17"/>
      <c r="B1158" s="17"/>
      <c r="C1158" s="17"/>
      <c r="D1158" s="17"/>
      <c r="E1158" s="18"/>
      <c r="F1158" s="18"/>
      <c r="G1158" s="18"/>
      <c r="H1158" s="18"/>
      <c r="I1158" s="18"/>
      <c r="J1158" s="18"/>
      <c r="K1158" s="18"/>
      <c r="L1158" s="18"/>
      <c r="M1158" s="17"/>
      <c r="Q1158" s="1" t="s">
        <v>772</v>
      </c>
    </row>
    <row r="1159" spans="1:17" ht="30" customHeight="1">
      <c r="A1159" s="17"/>
      <c r="B1159" s="17"/>
      <c r="C1159" s="17"/>
      <c r="D1159" s="17"/>
      <c r="E1159" s="18"/>
      <c r="F1159" s="18"/>
      <c r="G1159" s="18"/>
      <c r="H1159" s="18"/>
      <c r="I1159" s="18"/>
      <c r="J1159" s="18"/>
      <c r="K1159" s="18"/>
      <c r="L1159" s="18"/>
      <c r="M1159" s="17"/>
      <c r="Q1159" s="1" t="s">
        <v>772</v>
      </c>
    </row>
    <row r="1160" spans="1:17" ht="30" customHeight="1">
      <c r="A1160" s="17"/>
      <c r="B1160" s="17"/>
      <c r="C1160" s="17"/>
      <c r="D1160" s="17"/>
      <c r="E1160" s="18"/>
      <c r="F1160" s="18"/>
      <c r="G1160" s="18"/>
      <c r="H1160" s="18"/>
      <c r="I1160" s="18"/>
      <c r="J1160" s="18"/>
      <c r="K1160" s="18"/>
      <c r="L1160" s="18"/>
      <c r="M1160" s="17"/>
      <c r="Q1160" s="1" t="s">
        <v>772</v>
      </c>
    </row>
    <row r="1161" spans="1:17" ht="30" customHeight="1">
      <c r="A1161" s="17"/>
      <c r="B1161" s="17"/>
      <c r="C1161" s="17"/>
      <c r="D1161" s="17"/>
      <c r="E1161" s="18"/>
      <c r="F1161" s="18"/>
      <c r="G1161" s="18"/>
      <c r="H1161" s="18"/>
      <c r="I1161" s="18"/>
      <c r="J1161" s="18"/>
      <c r="K1161" s="18"/>
      <c r="L1161" s="18"/>
      <c r="M1161" s="17"/>
      <c r="Q1161" s="1" t="s">
        <v>772</v>
      </c>
    </row>
    <row r="1162" spans="1:17" ht="30" customHeight="1">
      <c r="A1162" s="17"/>
      <c r="B1162" s="17"/>
      <c r="C1162" s="17"/>
      <c r="D1162" s="17"/>
      <c r="E1162" s="18"/>
      <c r="F1162" s="18"/>
      <c r="G1162" s="18"/>
      <c r="H1162" s="18"/>
      <c r="I1162" s="18"/>
      <c r="J1162" s="18"/>
      <c r="K1162" s="18"/>
      <c r="L1162" s="18"/>
      <c r="M1162" s="17"/>
      <c r="Q1162" s="1" t="s">
        <v>772</v>
      </c>
    </row>
    <row r="1163" spans="1:17" ht="30" customHeight="1">
      <c r="A1163" s="17"/>
      <c r="B1163" s="17"/>
      <c r="C1163" s="17"/>
      <c r="D1163" s="17"/>
      <c r="E1163" s="18"/>
      <c r="F1163" s="18"/>
      <c r="G1163" s="18"/>
      <c r="H1163" s="18"/>
      <c r="I1163" s="18"/>
      <c r="J1163" s="18"/>
      <c r="K1163" s="18"/>
      <c r="L1163" s="18"/>
      <c r="M1163" s="17"/>
      <c r="Q1163" s="1" t="s">
        <v>772</v>
      </c>
    </row>
    <row r="1164" spans="1:17" ht="30" customHeight="1">
      <c r="A1164" s="17"/>
      <c r="B1164" s="17"/>
      <c r="C1164" s="17"/>
      <c r="D1164" s="17"/>
      <c r="E1164" s="18"/>
      <c r="F1164" s="18"/>
      <c r="G1164" s="18"/>
      <c r="H1164" s="18"/>
      <c r="I1164" s="18"/>
      <c r="J1164" s="18"/>
      <c r="K1164" s="18"/>
      <c r="L1164" s="18"/>
      <c r="M1164" s="17"/>
      <c r="Q1164" s="1" t="s">
        <v>772</v>
      </c>
    </row>
    <row r="1165" spans="1:17" ht="30" customHeight="1">
      <c r="A1165" s="17"/>
      <c r="B1165" s="17"/>
      <c r="C1165" s="17"/>
      <c r="D1165" s="17"/>
      <c r="E1165" s="18"/>
      <c r="F1165" s="18"/>
      <c r="G1165" s="18"/>
      <c r="H1165" s="18"/>
      <c r="I1165" s="18"/>
      <c r="J1165" s="18"/>
      <c r="K1165" s="18"/>
      <c r="L1165" s="18"/>
      <c r="M1165" s="17"/>
      <c r="Q1165" s="1" t="s">
        <v>772</v>
      </c>
    </row>
    <row r="1166" spans="1:17" ht="30" customHeight="1">
      <c r="A1166" s="17"/>
      <c r="B1166" s="17"/>
      <c r="C1166" s="17"/>
      <c r="D1166" s="17"/>
      <c r="E1166" s="18"/>
      <c r="F1166" s="18"/>
      <c r="G1166" s="18"/>
      <c r="H1166" s="18"/>
      <c r="I1166" s="18"/>
      <c r="J1166" s="18"/>
      <c r="K1166" s="18"/>
      <c r="L1166" s="18"/>
      <c r="M1166" s="17"/>
      <c r="Q1166" s="1" t="s">
        <v>772</v>
      </c>
    </row>
    <row r="1167" spans="1:17" ht="30" customHeight="1">
      <c r="A1167" s="17"/>
      <c r="B1167" s="17"/>
      <c r="C1167" s="17"/>
      <c r="D1167" s="17"/>
      <c r="E1167" s="18"/>
      <c r="F1167" s="18"/>
      <c r="G1167" s="18"/>
      <c r="H1167" s="18"/>
      <c r="I1167" s="18"/>
      <c r="J1167" s="18"/>
      <c r="K1167" s="18"/>
      <c r="L1167" s="18"/>
      <c r="M1167" s="17"/>
      <c r="Q1167" s="1" t="s">
        <v>772</v>
      </c>
    </row>
    <row r="1168" spans="1:17" ht="30" customHeight="1">
      <c r="A1168" s="17"/>
      <c r="B1168" s="17"/>
      <c r="C1168" s="17"/>
      <c r="D1168" s="17"/>
      <c r="E1168" s="18"/>
      <c r="F1168" s="18"/>
      <c r="G1168" s="18"/>
      <c r="H1168" s="18"/>
      <c r="I1168" s="18"/>
      <c r="J1168" s="18"/>
      <c r="K1168" s="18"/>
      <c r="L1168" s="18"/>
      <c r="M1168" s="17"/>
      <c r="Q1168" s="1" t="s">
        <v>772</v>
      </c>
    </row>
    <row r="1169" spans="1:48" ht="30" customHeight="1">
      <c r="A1169" s="17"/>
      <c r="B1169" s="17"/>
      <c r="C1169" s="17"/>
      <c r="D1169" s="17"/>
      <c r="E1169" s="18"/>
      <c r="F1169" s="18"/>
      <c r="G1169" s="18"/>
      <c r="H1169" s="18"/>
      <c r="I1169" s="18"/>
      <c r="J1169" s="18"/>
      <c r="K1169" s="18"/>
      <c r="L1169" s="18"/>
      <c r="M1169" s="17"/>
      <c r="Q1169" s="1" t="s">
        <v>772</v>
      </c>
    </row>
    <row r="1170" spans="1:48" ht="30" customHeight="1">
      <c r="A1170" s="17"/>
      <c r="B1170" s="17"/>
      <c r="C1170" s="17"/>
      <c r="D1170" s="17"/>
      <c r="E1170" s="18"/>
      <c r="F1170" s="18"/>
      <c r="G1170" s="18"/>
      <c r="H1170" s="18"/>
      <c r="I1170" s="18"/>
      <c r="J1170" s="18"/>
      <c r="K1170" s="18"/>
      <c r="L1170" s="18"/>
      <c r="M1170" s="17"/>
      <c r="Q1170" s="1" t="s">
        <v>772</v>
      </c>
    </row>
    <row r="1171" spans="1:48" ht="30" customHeight="1">
      <c r="A1171" s="17"/>
      <c r="B1171" s="17"/>
      <c r="C1171" s="17"/>
      <c r="D1171" s="17"/>
      <c r="E1171" s="18"/>
      <c r="F1171" s="18"/>
      <c r="G1171" s="18"/>
      <c r="H1171" s="18"/>
      <c r="I1171" s="18"/>
      <c r="J1171" s="18"/>
      <c r="K1171" s="18"/>
      <c r="L1171" s="18"/>
      <c r="M1171" s="17"/>
      <c r="Q1171" s="1" t="s">
        <v>772</v>
      </c>
    </row>
    <row r="1172" spans="1:48" ht="30" customHeight="1">
      <c r="A1172" s="17"/>
      <c r="B1172" s="17"/>
      <c r="C1172" s="17"/>
      <c r="D1172" s="17"/>
      <c r="E1172" s="18"/>
      <c r="F1172" s="18"/>
      <c r="G1172" s="18"/>
      <c r="H1172" s="18"/>
      <c r="I1172" s="18"/>
      <c r="J1172" s="18"/>
      <c r="K1172" s="18"/>
      <c r="L1172" s="18"/>
      <c r="M1172" s="17"/>
      <c r="Q1172" s="1" t="s">
        <v>772</v>
      </c>
    </row>
    <row r="1173" spans="1:48" ht="30" customHeight="1">
      <c r="A1173" s="16" t="s">
        <v>75</v>
      </c>
      <c r="B1173" s="17"/>
      <c r="C1173" s="17"/>
      <c r="D1173" s="17"/>
      <c r="E1173" s="18"/>
      <c r="F1173" s="18">
        <f>SUMIF(Q1149:Q1172,"011005",F1149:F1172)</f>
        <v>1450</v>
      </c>
      <c r="G1173" s="18"/>
      <c r="H1173" s="18">
        <f>SUMIF(Q1149:Q1172,"011005",H1149:H1172)</f>
        <v>703225</v>
      </c>
      <c r="I1173" s="18"/>
      <c r="J1173" s="18">
        <f>SUMIF(Q1149:Q1172,"011005",J1149:J1172)</f>
        <v>38728</v>
      </c>
      <c r="K1173" s="18"/>
      <c r="L1173" s="18">
        <f>SUMIF(Q1149:Q1172,"011005",L1149:L1172)</f>
        <v>743403</v>
      </c>
      <c r="M1173" s="17"/>
      <c r="N1173" t="s">
        <v>76</v>
      </c>
    </row>
    <row r="1174" spans="1:48" ht="30" customHeight="1">
      <c r="A1174" s="16" t="s">
        <v>775</v>
      </c>
      <c r="B1174" s="16" t="s">
        <v>51</v>
      </c>
      <c r="C1174" s="17"/>
      <c r="D1174" s="17"/>
      <c r="E1174" s="18"/>
      <c r="F1174" s="18"/>
      <c r="G1174" s="18"/>
      <c r="H1174" s="18"/>
      <c r="I1174" s="18"/>
      <c r="J1174" s="18"/>
      <c r="K1174" s="18"/>
      <c r="L1174" s="18"/>
      <c r="M1174" s="17"/>
      <c r="N1174" s="3"/>
      <c r="O1174" s="3"/>
      <c r="P1174" s="3"/>
      <c r="Q1174" s="2" t="s">
        <v>776</v>
      </c>
      <c r="R1174" s="3"/>
      <c r="S1174" s="3"/>
      <c r="T1174" s="3"/>
      <c r="U1174" s="3"/>
      <c r="V1174" s="3"/>
      <c r="W1174" s="3"/>
      <c r="X1174" s="3"/>
      <c r="Y1174" s="3"/>
      <c r="Z1174" s="3"/>
      <c r="AA1174" s="3"/>
      <c r="AB1174" s="3"/>
      <c r="AC1174" s="3"/>
      <c r="AD1174" s="3"/>
      <c r="AE1174" s="3"/>
      <c r="AF1174" s="3"/>
      <c r="AG1174" s="3"/>
      <c r="AH1174" s="3"/>
      <c r="AI1174" s="3"/>
      <c r="AJ1174" s="3"/>
      <c r="AK1174" s="3"/>
      <c r="AL1174" s="3"/>
      <c r="AM1174" s="3"/>
      <c r="AN1174" s="3"/>
      <c r="AO1174" s="3"/>
      <c r="AP1174" s="3"/>
      <c r="AQ1174" s="3"/>
      <c r="AR1174" s="3"/>
      <c r="AS1174" s="3"/>
      <c r="AT1174" s="3"/>
      <c r="AU1174" s="3"/>
      <c r="AV1174" s="3"/>
    </row>
    <row r="1175" spans="1:48" ht="30" customHeight="1">
      <c r="A1175" s="16" t="s">
        <v>148</v>
      </c>
      <c r="B1175" s="16" t="s">
        <v>149</v>
      </c>
      <c r="C1175" s="16" t="s">
        <v>150</v>
      </c>
      <c r="D1175" s="17">
        <v>6</v>
      </c>
      <c r="E1175" s="18">
        <f>TRUNC(단가대비표!O57,0)</f>
        <v>5300</v>
      </c>
      <c r="F1175" s="18">
        <f t="shared" ref="F1175:F1187" si="83">TRUNC(E1175*D1175, 0)</f>
        <v>31800</v>
      </c>
      <c r="G1175" s="18">
        <f>TRUNC(단가대비표!P57,0)</f>
        <v>0</v>
      </c>
      <c r="H1175" s="18">
        <f t="shared" ref="H1175:H1187" si="84">TRUNC(G1175*D1175, 0)</f>
        <v>0</v>
      </c>
      <c r="I1175" s="18">
        <f>TRUNC(단가대비표!V57,0)</f>
        <v>0</v>
      </c>
      <c r="J1175" s="18">
        <f t="shared" ref="J1175:J1187" si="85">TRUNC(I1175*D1175, 0)</f>
        <v>0</v>
      </c>
      <c r="K1175" s="18">
        <f t="shared" ref="K1175:K1187" si="86">TRUNC(E1175+G1175+I1175, 0)</f>
        <v>5300</v>
      </c>
      <c r="L1175" s="18">
        <f t="shared" ref="L1175:L1187" si="87">TRUNC(F1175+H1175+J1175, 0)</f>
        <v>31800</v>
      </c>
      <c r="M1175" s="16" t="s">
        <v>151</v>
      </c>
      <c r="N1175" s="2" t="s">
        <v>152</v>
      </c>
      <c r="O1175" s="2" t="s">
        <v>51</v>
      </c>
      <c r="P1175" s="2" t="s">
        <v>51</v>
      </c>
      <c r="Q1175" s="2" t="s">
        <v>776</v>
      </c>
      <c r="R1175" s="2" t="s">
        <v>63</v>
      </c>
      <c r="S1175" s="2" t="s">
        <v>63</v>
      </c>
      <c r="T1175" s="2" t="s">
        <v>62</v>
      </c>
      <c r="U1175" s="3"/>
      <c r="V1175" s="3"/>
      <c r="W1175" s="3"/>
      <c r="X1175" s="3"/>
      <c r="Y1175" s="3"/>
      <c r="Z1175" s="3"/>
      <c r="AA1175" s="3"/>
      <c r="AB1175" s="3"/>
      <c r="AC1175" s="3"/>
      <c r="AD1175" s="3"/>
      <c r="AE1175" s="3"/>
      <c r="AF1175" s="3"/>
      <c r="AG1175" s="3"/>
      <c r="AH1175" s="3"/>
      <c r="AI1175" s="3"/>
      <c r="AJ1175" s="3"/>
      <c r="AK1175" s="3"/>
      <c r="AL1175" s="3"/>
      <c r="AM1175" s="3"/>
      <c r="AN1175" s="3"/>
      <c r="AO1175" s="3"/>
      <c r="AP1175" s="3"/>
      <c r="AQ1175" s="3"/>
      <c r="AR1175" s="2" t="s">
        <v>51</v>
      </c>
      <c r="AS1175" s="2" t="s">
        <v>51</v>
      </c>
      <c r="AT1175" s="3"/>
      <c r="AU1175" s="2" t="s">
        <v>777</v>
      </c>
      <c r="AV1175" s="3">
        <v>276</v>
      </c>
    </row>
    <row r="1176" spans="1:48" ht="30" customHeight="1">
      <c r="A1176" s="16" t="s">
        <v>154</v>
      </c>
      <c r="B1176" s="16" t="s">
        <v>155</v>
      </c>
      <c r="C1176" s="16" t="s">
        <v>156</v>
      </c>
      <c r="D1176" s="17">
        <v>11</v>
      </c>
      <c r="E1176" s="18">
        <f>TRUNC(단가대비표!O59,0)</f>
        <v>77000</v>
      </c>
      <c r="F1176" s="18">
        <f t="shared" si="83"/>
        <v>847000</v>
      </c>
      <c r="G1176" s="18">
        <f>TRUNC(단가대비표!P59,0)</f>
        <v>0</v>
      </c>
      <c r="H1176" s="18">
        <f t="shared" si="84"/>
        <v>0</v>
      </c>
      <c r="I1176" s="18">
        <f>TRUNC(단가대비표!V59,0)</f>
        <v>0</v>
      </c>
      <c r="J1176" s="18">
        <f t="shared" si="85"/>
        <v>0</v>
      </c>
      <c r="K1176" s="18">
        <f t="shared" si="86"/>
        <v>77000</v>
      </c>
      <c r="L1176" s="18">
        <f t="shared" si="87"/>
        <v>847000</v>
      </c>
      <c r="M1176" s="16" t="s">
        <v>157</v>
      </c>
      <c r="N1176" s="2" t="s">
        <v>158</v>
      </c>
      <c r="O1176" s="2" t="s">
        <v>51</v>
      </c>
      <c r="P1176" s="2" t="s">
        <v>51</v>
      </c>
      <c r="Q1176" s="2" t="s">
        <v>776</v>
      </c>
      <c r="R1176" s="2" t="s">
        <v>63</v>
      </c>
      <c r="S1176" s="2" t="s">
        <v>63</v>
      </c>
      <c r="T1176" s="2" t="s">
        <v>62</v>
      </c>
      <c r="U1176" s="3"/>
      <c r="V1176" s="3"/>
      <c r="W1176" s="3"/>
      <c r="X1176" s="3"/>
      <c r="Y1176" s="3"/>
      <c r="Z1176" s="3"/>
      <c r="AA1176" s="3"/>
      <c r="AB1176" s="3"/>
      <c r="AC1176" s="3"/>
      <c r="AD1176" s="3"/>
      <c r="AE1176" s="3"/>
      <c r="AF1176" s="3"/>
      <c r="AG1176" s="3"/>
      <c r="AH1176" s="3"/>
      <c r="AI1176" s="3"/>
      <c r="AJ1176" s="3"/>
      <c r="AK1176" s="3"/>
      <c r="AL1176" s="3"/>
      <c r="AM1176" s="3"/>
      <c r="AN1176" s="3"/>
      <c r="AO1176" s="3"/>
      <c r="AP1176" s="3"/>
      <c r="AQ1176" s="3"/>
      <c r="AR1176" s="2" t="s">
        <v>51</v>
      </c>
      <c r="AS1176" s="2" t="s">
        <v>51</v>
      </c>
      <c r="AT1176" s="3"/>
      <c r="AU1176" s="2" t="s">
        <v>778</v>
      </c>
      <c r="AV1176" s="3">
        <v>277</v>
      </c>
    </row>
    <row r="1177" spans="1:48" ht="30" customHeight="1">
      <c r="A1177" s="16" t="s">
        <v>160</v>
      </c>
      <c r="B1177" s="16" t="s">
        <v>161</v>
      </c>
      <c r="C1177" s="16" t="s">
        <v>156</v>
      </c>
      <c r="D1177" s="17">
        <v>2</v>
      </c>
      <c r="E1177" s="18">
        <f>TRUNC(단가대비표!O60,0)</f>
        <v>20000</v>
      </c>
      <c r="F1177" s="18">
        <f t="shared" si="83"/>
        <v>40000</v>
      </c>
      <c r="G1177" s="18">
        <f>TRUNC(단가대비표!P60,0)</f>
        <v>0</v>
      </c>
      <c r="H1177" s="18">
        <f t="shared" si="84"/>
        <v>0</v>
      </c>
      <c r="I1177" s="18">
        <f>TRUNC(단가대비표!V60,0)</f>
        <v>0</v>
      </c>
      <c r="J1177" s="18">
        <f t="shared" si="85"/>
        <v>0</v>
      </c>
      <c r="K1177" s="18">
        <f t="shared" si="86"/>
        <v>20000</v>
      </c>
      <c r="L1177" s="18">
        <f t="shared" si="87"/>
        <v>40000</v>
      </c>
      <c r="M1177" s="16" t="s">
        <v>162</v>
      </c>
      <c r="N1177" s="2" t="s">
        <v>163</v>
      </c>
      <c r="O1177" s="2" t="s">
        <v>51</v>
      </c>
      <c r="P1177" s="2" t="s">
        <v>51</v>
      </c>
      <c r="Q1177" s="2" t="s">
        <v>776</v>
      </c>
      <c r="R1177" s="2" t="s">
        <v>63</v>
      </c>
      <c r="S1177" s="2" t="s">
        <v>63</v>
      </c>
      <c r="T1177" s="2" t="s">
        <v>62</v>
      </c>
      <c r="U1177" s="3"/>
      <c r="V1177" s="3"/>
      <c r="W1177" s="3"/>
      <c r="X1177" s="3"/>
      <c r="Y1177" s="3"/>
      <c r="Z1177" s="3"/>
      <c r="AA1177" s="3"/>
      <c r="AB1177" s="3"/>
      <c r="AC1177" s="3"/>
      <c r="AD1177" s="3"/>
      <c r="AE1177" s="3"/>
      <c r="AF1177" s="3"/>
      <c r="AG1177" s="3"/>
      <c r="AH1177" s="3"/>
      <c r="AI1177" s="3"/>
      <c r="AJ1177" s="3"/>
      <c r="AK1177" s="3"/>
      <c r="AL1177" s="3"/>
      <c r="AM1177" s="3"/>
      <c r="AN1177" s="3"/>
      <c r="AO1177" s="3"/>
      <c r="AP1177" s="3"/>
      <c r="AQ1177" s="3"/>
      <c r="AR1177" s="2" t="s">
        <v>51</v>
      </c>
      <c r="AS1177" s="2" t="s">
        <v>51</v>
      </c>
      <c r="AT1177" s="3"/>
      <c r="AU1177" s="2" t="s">
        <v>779</v>
      </c>
      <c r="AV1177" s="3">
        <v>278</v>
      </c>
    </row>
    <row r="1178" spans="1:48" ht="30" customHeight="1">
      <c r="A1178" s="16" t="s">
        <v>165</v>
      </c>
      <c r="B1178" s="16" t="s">
        <v>166</v>
      </c>
      <c r="C1178" s="16" t="s">
        <v>150</v>
      </c>
      <c r="D1178" s="17">
        <v>11</v>
      </c>
      <c r="E1178" s="18">
        <f>TRUNC(단가대비표!O61,0)</f>
        <v>48000</v>
      </c>
      <c r="F1178" s="18">
        <f t="shared" si="83"/>
        <v>528000</v>
      </c>
      <c r="G1178" s="18">
        <f>TRUNC(단가대비표!P61,0)</f>
        <v>0</v>
      </c>
      <c r="H1178" s="18">
        <f t="shared" si="84"/>
        <v>0</v>
      </c>
      <c r="I1178" s="18">
        <f>TRUNC(단가대비표!V61,0)</f>
        <v>0</v>
      </c>
      <c r="J1178" s="18">
        <f t="shared" si="85"/>
        <v>0</v>
      </c>
      <c r="K1178" s="18">
        <f t="shared" si="86"/>
        <v>48000</v>
      </c>
      <c r="L1178" s="18">
        <f t="shared" si="87"/>
        <v>528000</v>
      </c>
      <c r="M1178" s="16" t="s">
        <v>167</v>
      </c>
      <c r="N1178" s="2" t="s">
        <v>168</v>
      </c>
      <c r="O1178" s="2" t="s">
        <v>51</v>
      </c>
      <c r="P1178" s="2" t="s">
        <v>51</v>
      </c>
      <c r="Q1178" s="2" t="s">
        <v>776</v>
      </c>
      <c r="R1178" s="2" t="s">
        <v>63</v>
      </c>
      <c r="S1178" s="2" t="s">
        <v>63</v>
      </c>
      <c r="T1178" s="2" t="s">
        <v>62</v>
      </c>
      <c r="U1178" s="3"/>
      <c r="V1178" s="3"/>
      <c r="W1178" s="3"/>
      <c r="X1178" s="3"/>
      <c r="Y1178" s="3"/>
      <c r="Z1178" s="3"/>
      <c r="AA1178" s="3"/>
      <c r="AB1178" s="3"/>
      <c r="AC1178" s="3"/>
      <c r="AD1178" s="3"/>
      <c r="AE1178" s="3"/>
      <c r="AF1178" s="3"/>
      <c r="AG1178" s="3"/>
      <c r="AH1178" s="3"/>
      <c r="AI1178" s="3"/>
      <c r="AJ1178" s="3"/>
      <c r="AK1178" s="3"/>
      <c r="AL1178" s="3"/>
      <c r="AM1178" s="3"/>
      <c r="AN1178" s="3"/>
      <c r="AO1178" s="3"/>
      <c r="AP1178" s="3"/>
      <c r="AQ1178" s="3"/>
      <c r="AR1178" s="2" t="s">
        <v>51</v>
      </c>
      <c r="AS1178" s="2" t="s">
        <v>51</v>
      </c>
      <c r="AT1178" s="3"/>
      <c r="AU1178" s="2" t="s">
        <v>780</v>
      </c>
      <c r="AV1178" s="3">
        <v>279</v>
      </c>
    </row>
    <row r="1179" spans="1:48" ht="30" customHeight="1">
      <c r="A1179" s="16" t="s">
        <v>170</v>
      </c>
      <c r="B1179" s="16" t="s">
        <v>171</v>
      </c>
      <c r="C1179" s="16" t="s">
        <v>150</v>
      </c>
      <c r="D1179" s="17">
        <v>2</v>
      </c>
      <c r="E1179" s="18">
        <f>TRUNC(단가대비표!O62,0)</f>
        <v>1800</v>
      </c>
      <c r="F1179" s="18">
        <f t="shared" si="83"/>
        <v>3600</v>
      </c>
      <c r="G1179" s="18">
        <f>TRUNC(단가대비표!P62,0)</f>
        <v>0</v>
      </c>
      <c r="H1179" s="18">
        <f t="shared" si="84"/>
        <v>0</v>
      </c>
      <c r="I1179" s="18">
        <f>TRUNC(단가대비표!V62,0)</f>
        <v>0</v>
      </c>
      <c r="J1179" s="18">
        <f t="shared" si="85"/>
        <v>0</v>
      </c>
      <c r="K1179" s="18">
        <f t="shared" si="86"/>
        <v>1800</v>
      </c>
      <c r="L1179" s="18">
        <f t="shared" si="87"/>
        <v>3600</v>
      </c>
      <c r="M1179" s="16" t="s">
        <v>172</v>
      </c>
      <c r="N1179" s="2" t="s">
        <v>173</v>
      </c>
      <c r="O1179" s="2" t="s">
        <v>51</v>
      </c>
      <c r="P1179" s="2" t="s">
        <v>51</v>
      </c>
      <c r="Q1179" s="2" t="s">
        <v>776</v>
      </c>
      <c r="R1179" s="2" t="s">
        <v>63</v>
      </c>
      <c r="S1179" s="2" t="s">
        <v>63</v>
      </c>
      <c r="T1179" s="2" t="s">
        <v>62</v>
      </c>
      <c r="U1179" s="3"/>
      <c r="V1179" s="3"/>
      <c r="W1179" s="3"/>
      <c r="X1179" s="3"/>
      <c r="Y1179" s="3"/>
      <c r="Z1179" s="3"/>
      <c r="AA1179" s="3"/>
      <c r="AB1179" s="3"/>
      <c r="AC1179" s="3"/>
      <c r="AD1179" s="3"/>
      <c r="AE1179" s="3"/>
      <c r="AF1179" s="3"/>
      <c r="AG1179" s="3"/>
      <c r="AH1179" s="3"/>
      <c r="AI1179" s="3"/>
      <c r="AJ1179" s="3"/>
      <c r="AK1179" s="3"/>
      <c r="AL1179" s="3"/>
      <c r="AM1179" s="3"/>
      <c r="AN1179" s="3"/>
      <c r="AO1179" s="3"/>
      <c r="AP1179" s="3"/>
      <c r="AQ1179" s="3"/>
      <c r="AR1179" s="2" t="s">
        <v>51</v>
      </c>
      <c r="AS1179" s="2" t="s">
        <v>51</v>
      </c>
      <c r="AT1179" s="3"/>
      <c r="AU1179" s="2" t="s">
        <v>781</v>
      </c>
      <c r="AV1179" s="3">
        <v>280</v>
      </c>
    </row>
    <row r="1180" spans="1:48" ht="30" customHeight="1">
      <c r="A1180" s="16" t="s">
        <v>782</v>
      </c>
      <c r="B1180" s="16" t="s">
        <v>783</v>
      </c>
      <c r="C1180" s="16" t="s">
        <v>177</v>
      </c>
      <c r="D1180" s="17">
        <v>1</v>
      </c>
      <c r="E1180" s="18">
        <f>TRUNC(일위대가목록!E72,0)</f>
        <v>132356</v>
      </c>
      <c r="F1180" s="18">
        <f t="shared" si="83"/>
        <v>132356</v>
      </c>
      <c r="G1180" s="18">
        <f>TRUNC(일위대가목록!F72,0)</f>
        <v>139562</v>
      </c>
      <c r="H1180" s="18">
        <f t="shared" si="84"/>
        <v>139562</v>
      </c>
      <c r="I1180" s="18">
        <f>TRUNC(일위대가목록!G72,0)</f>
        <v>4845</v>
      </c>
      <c r="J1180" s="18">
        <f t="shared" si="85"/>
        <v>4845</v>
      </c>
      <c r="K1180" s="18">
        <f t="shared" si="86"/>
        <v>276763</v>
      </c>
      <c r="L1180" s="18">
        <f t="shared" si="87"/>
        <v>276763</v>
      </c>
      <c r="M1180" s="16" t="s">
        <v>784</v>
      </c>
      <c r="N1180" s="2" t="s">
        <v>785</v>
      </c>
      <c r="O1180" s="2" t="s">
        <v>51</v>
      </c>
      <c r="P1180" s="2" t="s">
        <v>51</v>
      </c>
      <c r="Q1180" s="2" t="s">
        <v>776</v>
      </c>
      <c r="R1180" s="2" t="s">
        <v>62</v>
      </c>
      <c r="S1180" s="2" t="s">
        <v>63</v>
      </c>
      <c r="T1180" s="2" t="s">
        <v>63</v>
      </c>
      <c r="U1180" s="3"/>
      <c r="V1180" s="3"/>
      <c r="W1180" s="3"/>
      <c r="X1180" s="3"/>
      <c r="Y1180" s="3"/>
      <c r="Z1180" s="3"/>
      <c r="AA1180" s="3"/>
      <c r="AB1180" s="3"/>
      <c r="AC1180" s="3"/>
      <c r="AD1180" s="3"/>
      <c r="AE1180" s="3"/>
      <c r="AF1180" s="3"/>
      <c r="AG1180" s="3"/>
      <c r="AH1180" s="3"/>
      <c r="AI1180" s="3"/>
      <c r="AJ1180" s="3"/>
      <c r="AK1180" s="3"/>
      <c r="AL1180" s="3"/>
      <c r="AM1180" s="3"/>
      <c r="AN1180" s="3"/>
      <c r="AO1180" s="3"/>
      <c r="AP1180" s="3"/>
      <c r="AQ1180" s="3"/>
      <c r="AR1180" s="2" t="s">
        <v>51</v>
      </c>
      <c r="AS1180" s="2" t="s">
        <v>51</v>
      </c>
      <c r="AT1180" s="3"/>
      <c r="AU1180" s="2" t="s">
        <v>786</v>
      </c>
      <c r="AV1180" s="3">
        <v>281</v>
      </c>
    </row>
    <row r="1181" spans="1:48" ht="30" customHeight="1">
      <c r="A1181" s="16" t="s">
        <v>648</v>
      </c>
      <c r="B1181" s="16" t="s">
        <v>649</v>
      </c>
      <c r="C1181" s="16" t="s">
        <v>177</v>
      </c>
      <c r="D1181" s="17">
        <v>6</v>
      </c>
      <c r="E1181" s="18">
        <f>TRUNC(일위대가목록!E73,0)</f>
        <v>146803</v>
      </c>
      <c r="F1181" s="18">
        <f t="shared" si="83"/>
        <v>880818</v>
      </c>
      <c r="G1181" s="18">
        <f>TRUNC(일위대가목록!F73,0)</f>
        <v>156136</v>
      </c>
      <c r="H1181" s="18">
        <f t="shared" si="84"/>
        <v>936816</v>
      </c>
      <c r="I1181" s="18">
        <f>TRUNC(일위대가목록!G73,0)</f>
        <v>5361</v>
      </c>
      <c r="J1181" s="18">
        <f t="shared" si="85"/>
        <v>32166</v>
      </c>
      <c r="K1181" s="18">
        <f t="shared" si="86"/>
        <v>308300</v>
      </c>
      <c r="L1181" s="18">
        <f t="shared" si="87"/>
        <v>1849800</v>
      </c>
      <c r="M1181" s="16" t="s">
        <v>787</v>
      </c>
      <c r="N1181" s="2" t="s">
        <v>788</v>
      </c>
      <c r="O1181" s="2" t="s">
        <v>51</v>
      </c>
      <c r="P1181" s="2" t="s">
        <v>51</v>
      </c>
      <c r="Q1181" s="2" t="s">
        <v>776</v>
      </c>
      <c r="R1181" s="2" t="s">
        <v>62</v>
      </c>
      <c r="S1181" s="2" t="s">
        <v>63</v>
      </c>
      <c r="T1181" s="2" t="s">
        <v>63</v>
      </c>
      <c r="U1181" s="3"/>
      <c r="V1181" s="3"/>
      <c r="W1181" s="3"/>
      <c r="X1181" s="3"/>
      <c r="Y1181" s="3"/>
      <c r="Z1181" s="3"/>
      <c r="AA1181" s="3"/>
      <c r="AB1181" s="3"/>
      <c r="AC1181" s="3"/>
      <c r="AD1181" s="3"/>
      <c r="AE1181" s="3"/>
      <c r="AF1181" s="3"/>
      <c r="AG1181" s="3"/>
      <c r="AH1181" s="3"/>
      <c r="AI1181" s="3"/>
      <c r="AJ1181" s="3"/>
      <c r="AK1181" s="3"/>
      <c r="AL1181" s="3"/>
      <c r="AM1181" s="3"/>
      <c r="AN1181" s="3"/>
      <c r="AO1181" s="3"/>
      <c r="AP1181" s="3"/>
      <c r="AQ1181" s="3"/>
      <c r="AR1181" s="2" t="s">
        <v>51</v>
      </c>
      <c r="AS1181" s="2" t="s">
        <v>51</v>
      </c>
      <c r="AT1181" s="3"/>
      <c r="AU1181" s="2" t="s">
        <v>789</v>
      </c>
      <c r="AV1181" s="3">
        <v>282</v>
      </c>
    </row>
    <row r="1182" spans="1:48" ht="30" customHeight="1">
      <c r="A1182" s="16" t="s">
        <v>790</v>
      </c>
      <c r="B1182" s="16" t="s">
        <v>791</v>
      </c>
      <c r="C1182" s="16" t="s">
        <v>177</v>
      </c>
      <c r="D1182" s="17">
        <v>1</v>
      </c>
      <c r="E1182" s="18">
        <f>TRUNC(일위대가목록!E74,0)</f>
        <v>156434</v>
      </c>
      <c r="F1182" s="18">
        <f t="shared" si="83"/>
        <v>156434</v>
      </c>
      <c r="G1182" s="18">
        <f>TRUNC(일위대가목록!F74,0)</f>
        <v>167186</v>
      </c>
      <c r="H1182" s="18">
        <f t="shared" si="84"/>
        <v>167186</v>
      </c>
      <c r="I1182" s="18">
        <f>TRUNC(일위대가목록!G74,0)</f>
        <v>5706</v>
      </c>
      <c r="J1182" s="18">
        <f t="shared" si="85"/>
        <v>5706</v>
      </c>
      <c r="K1182" s="18">
        <f t="shared" si="86"/>
        <v>329326</v>
      </c>
      <c r="L1182" s="18">
        <f t="shared" si="87"/>
        <v>329326</v>
      </c>
      <c r="M1182" s="16" t="s">
        <v>792</v>
      </c>
      <c r="N1182" s="2" t="s">
        <v>793</v>
      </c>
      <c r="O1182" s="2" t="s">
        <v>51</v>
      </c>
      <c r="P1182" s="2" t="s">
        <v>51</v>
      </c>
      <c r="Q1182" s="2" t="s">
        <v>776</v>
      </c>
      <c r="R1182" s="2" t="s">
        <v>62</v>
      </c>
      <c r="S1182" s="2" t="s">
        <v>63</v>
      </c>
      <c r="T1182" s="2" t="s">
        <v>63</v>
      </c>
      <c r="U1182" s="3"/>
      <c r="V1182" s="3"/>
      <c r="W1182" s="3"/>
      <c r="X1182" s="3"/>
      <c r="Y1182" s="3"/>
      <c r="Z1182" s="3"/>
      <c r="AA1182" s="3"/>
      <c r="AB1182" s="3"/>
      <c r="AC1182" s="3"/>
      <c r="AD1182" s="3"/>
      <c r="AE1182" s="3"/>
      <c r="AF1182" s="3"/>
      <c r="AG1182" s="3"/>
      <c r="AH1182" s="3"/>
      <c r="AI1182" s="3"/>
      <c r="AJ1182" s="3"/>
      <c r="AK1182" s="3"/>
      <c r="AL1182" s="3"/>
      <c r="AM1182" s="3"/>
      <c r="AN1182" s="3"/>
      <c r="AO1182" s="3"/>
      <c r="AP1182" s="3"/>
      <c r="AQ1182" s="3"/>
      <c r="AR1182" s="2" t="s">
        <v>51</v>
      </c>
      <c r="AS1182" s="2" t="s">
        <v>51</v>
      </c>
      <c r="AT1182" s="3"/>
      <c r="AU1182" s="2" t="s">
        <v>794</v>
      </c>
      <c r="AV1182" s="3">
        <v>283</v>
      </c>
    </row>
    <row r="1183" spans="1:48" ht="30" customHeight="1">
      <c r="A1183" s="16" t="s">
        <v>795</v>
      </c>
      <c r="B1183" s="16" t="s">
        <v>796</v>
      </c>
      <c r="C1183" s="16" t="s">
        <v>177</v>
      </c>
      <c r="D1183" s="17">
        <v>1</v>
      </c>
      <c r="E1183" s="18">
        <f>TRUNC(일위대가목록!E75,0)</f>
        <v>207961</v>
      </c>
      <c r="F1183" s="18">
        <f t="shared" si="83"/>
        <v>207961</v>
      </c>
      <c r="G1183" s="18">
        <f>TRUNC(일위대가목록!F75,0)</f>
        <v>226301</v>
      </c>
      <c r="H1183" s="18">
        <f t="shared" si="84"/>
        <v>226301</v>
      </c>
      <c r="I1183" s="18">
        <f>TRUNC(일위대가목록!G75,0)</f>
        <v>7548</v>
      </c>
      <c r="J1183" s="18">
        <f t="shared" si="85"/>
        <v>7548</v>
      </c>
      <c r="K1183" s="18">
        <f t="shared" si="86"/>
        <v>441810</v>
      </c>
      <c r="L1183" s="18">
        <f t="shared" si="87"/>
        <v>441810</v>
      </c>
      <c r="M1183" s="16" t="s">
        <v>797</v>
      </c>
      <c r="N1183" s="2" t="s">
        <v>798</v>
      </c>
      <c r="O1183" s="2" t="s">
        <v>51</v>
      </c>
      <c r="P1183" s="2" t="s">
        <v>51</v>
      </c>
      <c r="Q1183" s="2" t="s">
        <v>776</v>
      </c>
      <c r="R1183" s="2" t="s">
        <v>62</v>
      </c>
      <c r="S1183" s="2" t="s">
        <v>63</v>
      </c>
      <c r="T1183" s="2" t="s">
        <v>63</v>
      </c>
      <c r="U1183" s="3"/>
      <c r="V1183" s="3"/>
      <c r="W1183" s="3"/>
      <c r="X1183" s="3"/>
      <c r="Y1183" s="3"/>
      <c r="Z1183" s="3"/>
      <c r="AA1183" s="3"/>
      <c r="AB1183" s="3"/>
      <c r="AC1183" s="3"/>
      <c r="AD1183" s="3"/>
      <c r="AE1183" s="3"/>
      <c r="AF1183" s="3"/>
      <c r="AG1183" s="3"/>
      <c r="AH1183" s="3"/>
      <c r="AI1183" s="3"/>
      <c r="AJ1183" s="3"/>
      <c r="AK1183" s="3"/>
      <c r="AL1183" s="3"/>
      <c r="AM1183" s="3"/>
      <c r="AN1183" s="3"/>
      <c r="AO1183" s="3"/>
      <c r="AP1183" s="3"/>
      <c r="AQ1183" s="3"/>
      <c r="AR1183" s="2" t="s">
        <v>51</v>
      </c>
      <c r="AS1183" s="2" t="s">
        <v>51</v>
      </c>
      <c r="AT1183" s="3"/>
      <c r="AU1183" s="2" t="s">
        <v>799</v>
      </c>
      <c r="AV1183" s="3">
        <v>284</v>
      </c>
    </row>
    <row r="1184" spans="1:48" ht="30" customHeight="1">
      <c r="A1184" s="16" t="s">
        <v>175</v>
      </c>
      <c r="B1184" s="16" t="s">
        <v>176</v>
      </c>
      <c r="C1184" s="16" t="s">
        <v>177</v>
      </c>
      <c r="D1184" s="17">
        <v>1</v>
      </c>
      <c r="E1184" s="18">
        <f>TRUNC(일위대가목록!E76,0)</f>
        <v>48156</v>
      </c>
      <c r="F1184" s="18">
        <f t="shared" si="83"/>
        <v>48156</v>
      </c>
      <c r="G1184" s="18">
        <f>TRUNC(일위대가목록!F76,0)</f>
        <v>55248</v>
      </c>
      <c r="H1184" s="18">
        <f t="shared" si="84"/>
        <v>55248</v>
      </c>
      <c r="I1184" s="18">
        <f>TRUNC(일위대가목록!G76,0)</f>
        <v>1722</v>
      </c>
      <c r="J1184" s="18">
        <f t="shared" si="85"/>
        <v>1722</v>
      </c>
      <c r="K1184" s="18">
        <f t="shared" si="86"/>
        <v>105126</v>
      </c>
      <c r="L1184" s="18">
        <f t="shared" si="87"/>
        <v>105126</v>
      </c>
      <c r="M1184" s="16" t="s">
        <v>800</v>
      </c>
      <c r="N1184" s="2" t="s">
        <v>801</v>
      </c>
      <c r="O1184" s="2" t="s">
        <v>51</v>
      </c>
      <c r="P1184" s="2" t="s">
        <v>51</v>
      </c>
      <c r="Q1184" s="2" t="s">
        <v>776</v>
      </c>
      <c r="R1184" s="2" t="s">
        <v>62</v>
      </c>
      <c r="S1184" s="2" t="s">
        <v>63</v>
      </c>
      <c r="T1184" s="2" t="s">
        <v>63</v>
      </c>
      <c r="U1184" s="3"/>
      <c r="V1184" s="3"/>
      <c r="W1184" s="3"/>
      <c r="X1184" s="3"/>
      <c r="Y1184" s="3"/>
      <c r="Z1184" s="3"/>
      <c r="AA1184" s="3"/>
      <c r="AB1184" s="3"/>
      <c r="AC1184" s="3"/>
      <c r="AD1184" s="3"/>
      <c r="AE1184" s="3"/>
      <c r="AF1184" s="3"/>
      <c r="AG1184" s="3"/>
      <c r="AH1184" s="3"/>
      <c r="AI1184" s="3"/>
      <c r="AJ1184" s="3"/>
      <c r="AK1184" s="3"/>
      <c r="AL1184" s="3"/>
      <c r="AM1184" s="3"/>
      <c r="AN1184" s="3"/>
      <c r="AO1184" s="3"/>
      <c r="AP1184" s="3"/>
      <c r="AQ1184" s="3"/>
      <c r="AR1184" s="2" t="s">
        <v>51</v>
      </c>
      <c r="AS1184" s="2" t="s">
        <v>51</v>
      </c>
      <c r="AT1184" s="3"/>
      <c r="AU1184" s="2" t="s">
        <v>802</v>
      </c>
      <c r="AV1184" s="3">
        <v>285</v>
      </c>
    </row>
    <row r="1185" spans="1:48" ht="30" customHeight="1">
      <c r="A1185" s="16" t="s">
        <v>186</v>
      </c>
      <c r="B1185" s="16" t="s">
        <v>187</v>
      </c>
      <c r="C1185" s="16" t="s">
        <v>177</v>
      </c>
      <c r="D1185" s="17">
        <v>2</v>
      </c>
      <c r="E1185" s="18">
        <f>TRUNC(일위대가목록!E77,0)</f>
        <v>86537</v>
      </c>
      <c r="F1185" s="18">
        <f t="shared" si="83"/>
        <v>173074</v>
      </c>
      <c r="G1185" s="18">
        <f>TRUNC(일위대가목록!F77,0)</f>
        <v>96044</v>
      </c>
      <c r="H1185" s="18">
        <f t="shared" si="84"/>
        <v>192088</v>
      </c>
      <c r="I1185" s="18">
        <f>TRUNC(일위대가목록!G77,0)</f>
        <v>2957</v>
      </c>
      <c r="J1185" s="18">
        <f t="shared" si="85"/>
        <v>5914</v>
      </c>
      <c r="K1185" s="18">
        <f t="shared" si="86"/>
        <v>185538</v>
      </c>
      <c r="L1185" s="18">
        <f t="shared" si="87"/>
        <v>371076</v>
      </c>
      <c r="M1185" s="16" t="s">
        <v>803</v>
      </c>
      <c r="N1185" s="2" t="s">
        <v>804</v>
      </c>
      <c r="O1185" s="2" t="s">
        <v>51</v>
      </c>
      <c r="P1185" s="2" t="s">
        <v>51</v>
      </c>
      <c r="Q1185" s="2" t="s">
        <v>776</v>
      </c>
      <c r="R1185" s="2" t="s">
        <v>62</v>
      </c>
      <c r="S1185" s="2" t="s">
        <v>63</v>
      </c>
      <c r="T1185" s="2" t="s">
        <v>63</v>
      </c>
      <c r="U1185" s="3"/>
      <c r="V1185" s="3"/>
      <c r="W1185" s="3"/>
      <c r="X1185" s="3"/>
      <c r="Y1185" s="3"/>
      <c r="Z1185" s="3"/>
      <c r="AA1185" s="3"/>
      <c r="AB1185" s="3"/>
      <c r="AC1185" s="3"/>
      <c r="AD1185" s="3"/>
      <c r="AE1185" s="3"/>
      <c r="AF1185" s="3"/>
      <c r="AG1185" s="3"/>
      <c r="AH1185" s="3"/>
      <c r="AI1185" s="3"/>
      <c r="AJ1185" s="3"/>
      <c r="AK1185" s="3"/>
      <c r="AL1185" s="3"/>
      <c r="AM1185" s="3"/>
      <c r="AN1185" s="3"/>
      <c r="AO1185" s="3"/>
      <c r="AP1185" s="3"/>
      <c r="AQ1185" s="3"/>
      <c r="AR1185" s="2" t="s">
        <v>51</v>
      </c>
      <c r="AS1185" s="2" t="s">
        <v>51</v>
      </c>
      <c r="AT1185" s="3"/>
      <c r="AU1185" s="2" t="s">
        <v>805</v>
      </c>
      <c r="AV1185" s="3">
        <v>286</v>
      </c>
    </row>
    <row r="1186" spans="1:48" ht="30" customHeight="1">
      <c r="A1186" s="16" t="s">
        <v>191</v>
      </c>
      <c r="B1186" s="16" t="s">
        <v>192</v>
      </c>
      <c r="C1186" s="16" t="s">
        <v>193</v>
      </c>
      <c r="D1186" s="17">
        <v>11</v>
      </c>
      <c r="E1186" s="18">
        <f>TRUNC(일위대가목록!E19,0)</f>
        <v>0</v>
      </c>
      <c r="F1186" s="18">
        <f t="shared" si="83"/>
        <v>0</v>
      </c>
      <c r="G1186" s="18">
        <f>TRUNC(일위대가목록!F19,0)</f>
        <v>31989</v>
      </c>
      <c r="H1186" s="18">
        <f t="shared" si="84"/>
        <v>351879</v>
      </c>
      <c r="I1186" s="18">
        <f>TRUNC(일위대가목록!G19,0)</f>
        <v>639</v>
      </c>
      <c r="J1186" s="18">
        <f t="shared" si="85"/>
        <v>7029</v>
      </c>
      <c r="K1186" s="18">
        <f t="shared" si="86"/>
        <v>32628</v>
      </c>
      <c r="L1186" s="18">
        <f t="shared" si="87"/>
        <v>358908</v>
      </c>
      <c r="M1186" s="16" t="s">
        <v>194</v>
      </c>
      <c r="N1186" s="2" t="s">
        <v>195</v>
      </c>
      <c r="O1186" s="2" t="s">
        <v>51</v>
      </c>
      <c r="P1186" s="2" t="s">
        <v>51</v>
      </c>
      <c r="Q1186" s="2" t="s">
        <v>776</v>
      </c>
      <c r="R1186" s="2" t="s">
        <v>62</v>
      </c>
      <c r="S1186" s="2" t="s">
        <v>63</v>
      </c>
      <c r="T1186" s="2" t="s">
        <v>63</v>
      </c>
      <c r="U1186" s="3"/>
      <c r="V1186" s="3"/>
      <c r="W1186" s="3"/>
      <c r="X1186" s="3"/>
      <c r="Y1186" s="3"/>
      <c r="Z1186" s="3"/>
      <c r="AA1186" s="3"/>
      <c r="AB1186" s="3"/>
      <c r="AC1186" s="3"/>
      <c r="AD1186" s="3"/>
      <c r="AE1186" s="3"/>
      <c r="AF1186" s="3"/>
      <c r="AG1186" s="3"/>
      <c r="AH1186" s="3"/>
      <c r="AI1186" s="3"/>
      <c r="AJ1186" s="3"/>
      <c r="AK1186" s="3"/>
      <c r="AL1186" s="3"/>
      <c r="AM1186" s="3"/>
      <c r="AN1186" s="3"/>
      <c r="AO1186" s="3"/>
      <c r="AP1186" s="3"/>
      <c r="AQ1186" s="3"/>
      <c r="AR1186" s="2" t="s">
        <v>51</v>
      </c>
      <c r="AS1186" s="2" t="s">
        <v>51</v>
      </c>
      <c r="AT1186" s="3"/>
      <c r="AU1186" s="2" t="s">
        <v>806</v>
      </c>
      <c r="AV1186" s="3">
        <v>287</v>
      </c>
    </row>
    <row r="1187" spans="1:48" ht="30" customHeight="1">
      <c r="A1187" s="16" t="s">
        <v>197</v>
      </c>
      <c r="B1187" s="16" t="s">
        <v>198</v>
      </c>
      <c r="C1187" s="16" t="s">
        <v>100</v>
      </c>
      <c r="D1187" s="17">
        <v>106</v>
      </c>
      <c r="E1187" s="18">
        <f>TRUNC(일위대가목록!E20,0)</f>
        <v>1485</v>
      </c>
      <c r="F1187" s="18">
        <f t="shared" si="83"/>
        <v>157410</v>
      </c>
      <c r="G1187" s="18">
        <f>TRUNC(일위대가목록!F20,0)</f>
        <v>0</v>
      </c>
      <c r="H1187" s="18">
        <f t="shared" si="84"/>
        <v>0</v>
      </c>
      <c r="I1187" s="18">
        <f>TRUNC(일위대가목록!G20,0)</f>
        <v>0</v>
      </c>
      <c r="J1187" s="18">
        <f t="shared" si="85"/>
        <v>0</v>
      </c>
      <c r="K1187" s="18">
        <f t="shared" si="86"/>
        <v>1485</v>
      </c>
      <c r="L1187" s="18">
        <f t="shared" si="87"/>
        <v>157410</v>
      </c>
      <c r="M1187" s="16" t="s">
        <v>199</v>
      </c>
      <c r="N1187" s="2" t="s">
        <v>200</v>
      </c>
      <c r="O1187" s="2" t="s">
        <v>51</v>
      </c>
      <c r="P1187" s="2" t="s">
        <v>51</v>
      </c>
      <c r="Q1187" s="2" t="s">
        <v>776</v>
      </c>
      <c r="R1187" s="2" t="s">
        <v>62</v>
      </c>
      <c r="S1187" s="2" t="s">
        <v>63</v>
      </c>
      <c r="T1187" s="2" t="s">
        <v>63</v>
      </c>
      <c r="U1187" s="3"/>
      <c r="V1187" s="3"/>
      <c r="W1187" s="3"/>
      <c r="X1187" s="3"/>
      <c r="Y1187" s="3"/>
      <c r="Z1187" s="3"/>
      <c r="AA1187" s="3"/>
      <c r="AB1187" s="3"/>
      <c r="AC1187" s="3"/>
      <c r="AD1187" s="3"/>
      <c r="AE1187" s="3"/>
      <c r="AF1187" s="3"/>
      <c r="AG1187" s="3"/>
      <c r="AH1187" s="3"/>
      <c r="AI1187" s="3"/>
      <c r="AJ1187" s="3"/>
      <c r="AK1187" s="3"/>
      <c r="AL1187" s="3"/>
      <c r="AM1187" s="3"/>
      <c r="AN1187" s="3"/>
      <c r="AO1187" s="3"/>
      <c r="AP1187" s="3"/>
      <c r="AQ1187" s="3"/>
      <c r="AR1187" s="2" t="s">
        <v>51</v>
      </c>
      <c r="AS1187" s="2" t="s">
        <v>51</v>
      </c>
      <c r="AT1187" s="3"/>
      <c r="AU1187" s="2" t="s">
        <v>807</v>
      </c>
      <c r="AV1187" s="3">
        <v>288</v>
      </c>
    </row>
    <row r="1188" spans="1:48" ht="30" customHeight="1">
      <c r="A1188" s="17"/>
      <c r="B1188" s="17"/>
      <c r="C1188" s="17"/>
      <c r="D1188" s="17"/>
      <c r="E1188" s="18"/>
      <c r="F1188" s="18"/>
      <c r="G1188" s="18"/>
      <c r="H1188" s="18"/>
      <c r="I1188" s="18"/>
      <c r="J1188" s="18"/>
      <c r="K1188" s="18"/>
      <c r="L1188" s="18"/>
      <c r="M1188" s="17"/>
      <c r="Q1188" s="1" t="s">
        <v>776</v>
      </c>
    </row>
    <row r="1189" spans="1:48" ht="30" customHeight="1">
      <c r="A1189" s="17"/>
      <c r="B1189" s="17"/>
      <c r="C1189" s="17"/>
      <c r="D1189" s="17"/>
      <c r="E1189" s="18"/>
      <c r="F1189" s="18"/>
      <c r="G1189" s="18"/>
      <c r="H1189" s="18"/>
      <c r="I1189" s="18"/>
      <c r="J1189" s="18"/>
      <c r="K1189" s="18"/>
      <c r="L1189" s="18"/>
      <c r="M1189" s="17"/>
      <c r="Q1189" s="1" t="s">
        <v>776</v>
      </c>
    </row>
    <row r="1190" spans="1:48" ht="30" customHeight="1">
      <c r="A1190" s="17"/>
      <c r="B1190" s="17"/>
      <c r="C1190" s="17"/>
      <c r="D1190" s="17"/>
      <c r="E1190" s="18"/>
      <c r="F1190" s="18"/>
      <c r="G1190" s="18"/>
      <c r="H1190" s="18"/>
      <c r="I1190" s="18"/>
      <c r="J1190" s="18"/>
      <c r="K1190" s="18"/>
      <c r="L1190" s="18"/>
      <c r="M1190" s="17"/>
      <c r="Q1190" s="1" t="s">
        <v>776</v>
      </c>
    </row>
    <row r="1191" spans="1:48" ht="30" customHeight="1">
      <c r="A1191" s="17"/>
      <c r="B1191" s="17"/>
      <c r="C1191" s="17"/>
      <c r="D1191" s="17"/>
      <c r="E1191" s="18"/>
      <c r="F1191" s="18"/>
      <c r="G1191" s="18"/>
      <c r="H1191" s="18"/>
      <c r="I1191" s="18"/>
      <c r="J1191" s="18"/>
      <c r="K1191" s="18"/>
      <c r="L1191" s="18"/>
      <c r="M1191" s="17"/>
      <c r="Q1191" s="1" t="s">
        <v>776</v>
      </c>
    </row>
    <row r="1192" spans="1:48" ht="30" customHeight="1">
      <c r="A1192" s="17"/>
      <c r="B1192" s="17"/>
      <c r="C1192" s="17"/>
      <c r="D1192" s="17"/>
      <c r="E1192" s="18"/>
      <c r="F1192" s="18"/>
      <c r="G1192" s="18"/>
      <c r="H1192" s="18"/>
      <c r="I1192" s="18"/>
      <c r="J1192" s="18"/>
      <c r="K1192" s="18"/>
      <c r="L1192" s="18"/>
      <c r="M1192" s="17"/>
      <c r="Q1192" s="1" t="s">
        <v>776</v>
      </c>
    </row>
    <row r="1193" spans="1:48" ht="30" customHeight="1">
      <c r="A1193" s="17"/>
      <c r="B1193" s="17"/>
      <c r="C1193" s="17"/>
      <c r="D1193" s="17"/>
      <c r="E1193" s="18"/>
      <c r="F1193" s="18"/>
      <c r="G1193" s="18"/>
      <c r="H1193" s="18"/>
      <c r="I1193" s="18"/>
      <c r="J1193" s="18"/>
      <c r="K1193" s="18"/>
      <c r="L1193" s="18"/>
      <c r="M1193" s="17"/>
      <c r="Q1193" s="1" t="s">
        <v>776</v>
      </c>
    </row>
    <row r="1194" spans="1:48" ht="30" customHeight="1">
      <c r="A1194" s="17"/>
      <c r="B1194" s="17"/>
      <c r="C1194" s="17"/>
      <c r="D1194" s="17"/>
      <c r="E1194" s="18"/>
      <c r="F1194" s="18"/>
      <c r="G1194" s="18"/>
      <c r="H1194" s="18"/>
      <c r="I1194" s="18"/>
      <c r="J1194" s="18"/>
      <c r="K1194" s="18"/>
      <c r="L1194" s="18"/>
      <c r="M1194" s="17"/>
      <c r="Q1194" s="1" t="s">
        <v>776</v>
      </c>
    </row>
    <row r="1195" spans="1:48" ht="30" customHeight="1">
      <c r="A1195" s="17"/>
      <c r="B1195" s="17"/>
      <c r="C1195" s="17"/>
      <c r="D1195" s="17"/>
      <c r="E1195" s="18"/>
      <c r="F1195" s="18"/>
      <c r="G1195" s="18"/>
      <c r="H1195" s="18"/>
      <c r="I1195" s="18"/>
      <c r="J1195" s="18"/>
      <c r="K1195" s="18"/>
      <c r="L1195" s="18"/>
      <c r="M1195" s="17"/>
      <c r="Q1195" s="1" t="s">
        <v>776</v>
      </c>
    </row>
    <row r="1196" spans="1:48" ht="30" customHeight="1">
      <c r="A1196" s="17"/>
      <c r="B1196" s="17"/>
      <c r="C1196" s="17"/>
      <c r="D1196" s="17"/>
      <c r="E1196" s="18"/>
      <c r="F1196" s="18"/>
      <c r="G1196" s="18"/>
      <c r="H1196" s="18"/>
      <c r="I1196" s="18"/>
      <c r="J1196" s="18"/>
      <c r="K1196" s="18"/>
      <c r="L1196" s="18"/>
      <c r="M1196" s="17"/>
      <c r="Q1196" s="1" t="s">
        <v>776</v>
      </c>
    </row>
    <row r="1197" spans="1:48" ht="30" customHeight="1">
      <c r="A1197" s="17"/>
      <c r="B1197" s="17"/>
      <c r="C1197" s="17"/>
      <c r="D1197" s="17"/>
      <c r="E1197" s="18"/>
      <c r="F1197" s="18"/>
      <c r="G1197" s="18"/>
      <c r="H1197" s="18"/>
      <c r="I1197" s="18"/>
      <c r="J1197" s="18"/>
      <c r="K1197" s="18"/>
      <c r="L1197" s="18"/>
      <c r="M1197" s="17"/>
      <c r="Q1197" s="1" t="s">
        <v>776</v>
      </c>
    </row>
    <row r="1198" spans="1:48" ht="30" customHeight="1">
      <c r="A1198" s="17"/>
      <c r="B1198" s="17"/>
      <c r="C1198" s="17"/>
      <c r="D1198" s="17"/>
      <c r="E1198" s="18"/>
      <c r="F1198" s="18"/>
      <c r="G1198" s="18"/>
      <c r="H1198" s="18"/>
      <c r="I1198" s="18"/>
      <c r="J1198" s="18"/>
      <c r="K1198" s="18"/>
      <c r="L1198" s="18"/>
      <c r="M1198" s="17"/>
      <c r="Q1198" s="1" t="s">
        <v>776</v>
      </c>
    </row>
    <row r="1199" spans="1:48" ht="30" customHeight="1">
      <c r="A1199" s="16" t="s">
        <v>75</v>
      </c>
      <c r="B1199" s="17"/>
      <c r="C1199" s="17"/>
      <c r="D1199" s="17"/>
      <c r="E1199" s="18"/>
      <c r="F1199" s="18">
        <f>SUMIF(Q1175:Q1198,"011006",F1175:F1198)</f>
        <v>3206609</v>
      </c>
      <c r="G1199" s="18"/>
      <c r="H1199" s="18">
        <f>SUMIF(Q1175:Q1198,"011006",H1175:H1198)</f>
        <v>2069080</v>
      </c>
      <c r="I1199" s="18"/>
      <c r="J1199" s="18">
        <f>SUMIF(Q1175:Q1198,"011006",J1175:J1198)</f>
        <v>64930</v>
      </c>
      <c r="K1199" s="18"/>
      <c r="L1199" s="18">
        <f>SUMIF(Q1175:Q1198,"011006",L1175:L1198)</f>
        <v>5340619</v>
      </c>
      <c r="M1199" s="17"/>
      <c r="N1199" t="s">
        <v>76</v>
      </c>
    </row>
    <row r="1200" spans="1:48" ht="30" customHeight="1">
      <c r="A1200" s="16" t="s">
        <v>808</v>
      </c>
      <c r="B1200" s="16" t="s">
        <v>51</v>
      </c>
      <c r="C1200" s="17"/>
      <c r="D1200" s="17"/>
      <c r="E1200" s="18"/>
      <c r="F1200" s="18"/>
      <c r="G1200" s="18"/>
      <c r="H1200" s="18"/>
      <c r="I1200" s="18"/>
      <c r="J1200" s="18"/>
      <c r="K1200" s="18"/>
      <c r="L1200" s="18"/>
      <c r="M1200" s="17"/>
      <c r="N1200" s="3"/>
      <c r="O1200" s="3"/>
      <c r="P1200" s="3"/>
      <c r="Q1200" s="2" t="s">
        <v>809</v>
      </c>
      <c r="R1200" s="3"/>
      <c r="S1200" s="3"/>
      <c r="T1200" s="3"/>
      <c r="U1200" s="3"/>
      <c r="V1200" s="3"/>
      <c r="W1200" s="3"/>
      <c r="X1200" s="3"/>
      <c r="Y1200" s="3"/>
      <c r="Z1200" s="3"/>
      <c r="AA1200" s="3"/>
      <c r="AB1200" s="3"/>
      <c r="AC1200" s="3"/>
      <c r="AD1200" s="3"/>
      <c r="AE1200" s="3"/>
      <c r="AF1200" s="3"/>
      <c r="AG1200" s="3"/>
      <c r="AH1200" s="3"/>
      <c r="AI1200" s="3"/>
      <c r="AJ1200" s="3"/>
      <c r="AK1200" s="3"/>
      <c r="AL1200" s="3"/>
      <c r="AM1200" s="3"/>
      <c r="AN1200" s="3"/>
      <c r="AO1200" s="3"/>
      <c r="AP1200" s="3"/>
      <c r="AQ1200" s="3"/>
      <c r="AR1200" s="3"/>
      <c r="AS1200" s="3"/>
      <c r="AT1200" s="3"/>
      <c r="AU1200" s="3"/>
      <c r="AV1200" s="3"/>
    </row>
    <row r="1201" spans="1:48" ht="30" customHeight="1">
      <c r="A1201" s="16" t="s">
        <v>668</v>
      </c>
      <c r="B1201" s="16" t="s">
        <v>669</v>
      </c>
      <c r="C1201" s="16" t="s">
        <v>67</v>
      </c>
      <c r="D1201" s="17">
        <v>36</v>
      </c>
      <c r="E1201" s="18">
        <f>TRUNC(단가대비표!O44,0)</f>
        <v>39250</v>
      </c>
      <c r="F1201" s="18">
        <f>TRUNC(E1201*D1201, 0)</f>
        <v>1413000</v>
      </c>
      <c r="G1201" s="18">
        <f>TRUNC(단가대비표!P44,0)</f>
        <v>0</v>
      </c>
      <c r="H1201" s="18">
        <f>TRUNC(G1201*D1201, 0)</f>
        <v>0</v>
      </c>
      <c r="I1201" s="18">
        <f>TRUNC(단가대비표!V44,0)</f>
        <v>0</v>
      </c>
      <c r="J1201" s="18">
        <f>TRUNC(I1201*D1201, 0)</f>
        <v>0</v>
      </c>
      <c r="K1201" s="18">
        <f t="shared" ref="K1201:L1205" si="88">TRUNC(E1201+G1201+I1201, 0)</f>
        <v>39250</v>
      </c>
      <c r="L1201" s="18">
        <f t="shared" si="88"/>
        <v>1413000</v>
      </c>
      <c r="M1201" s="16" t="s">
        <v>670</v>
      </c>
      <c r="N1201" s="2" t="s">
        <v>671</v>
      </c>
      <c r="O1201" s="2" t="s">
        <v>51</v>
      </c>
      <c r="P1201" s="2" t="s">
        <v>51</v>
      </c>
      <c r="Q1201" s="2" t="s">
        <v>809</v>
      </c>
      <c r="R1201" s="2" t="s">
        <v>63</v>
      </c>
      <c r="S1201" s="2" t="s">
        <v>63</v>
      </c>
      <c r="T1201" s="2" t="s">
        <v>62</v>
      </c>
      <c r="U1201" s="3"/>
      <c r="V1201" s="3"/>
      <c r="W1201" s="3"/>
      <c r="X1201" s="3"/>
      <c r="Y1201" s="3"/>
      <c r="Z1201" s="3"/>
      <c r="AA1201" s="3"/>
      <c r="AB1201" s="3"/>
      <c r="AC1201" s="3"/>
      <c r="AD1201" s="3"/>
      <c r="AE1201" s="3"/>
      <c r="AF1201" s="3"/>
      <c r="AG1201" s="3"/>
      <c r="AH1201" s="3"/>
      <c r="AI1201" s="3"/>
      <c r="AJ1201" s="3"/>
      <c r="AK1201" s="3"/>
      <c r="AL1201" s="3"/>
      <c r="AM1201" s="3"/>
      <c r="AN1201" s="3"/>
      <c r="AO1201" s="3"/>
      <c r="AP1201" s="3"/>
      <c r="AQ1201" s="3"/>
      <c r="AR1201" s="2" t="s">
        <v>51</v>
      </c>
      <c r="AS1201" s="2" t="s">
        <v>51</v>
      </c>
      <c r="AT1201" s="3"/>
      <c r="AU1201" s="2" t="s">
        <v>810</v>
      </c>
      <c r="AV1201" s="3">
        <v>290</v>
      </c>
    </row>
    <row r="1202" spans="1:48" ht="30" customHeight="1">
      <c r="A1202" s="16" t="s">
        <v>520</v>
      </c>
      <c r="B1202" s="16" t="s">
        <v>521</v>
      </c>
      <c r="C1202" s="16" t="s">
        <v>100</v>
      </c>
      <c r="D1202" s="17">
        <v>156</v>
      </c>
      <c r="E1202" s="18">
        <f>TRUNC(일위대가목록!E56,0)</f>
        <v>311</v>
      </c>
      <c r="F1202" s="18">
        <f>TRUNC(E1202*D1202, 0)</f>
        <v>48516</v>
      </c>
      <c r="G1202" s="18">
        <f>TRUNC(일위대가목록!F56,0)</f>
        <v>0</v>
      </c>
      <c r="H1202" s="18">
        <f>TRUNC(G1202*D1202, 0)</f>
        <v>0</v>
      </c>
      <c r="I1202" s="18">
        <f>TRUNC(일위대가목록!G56,0)</f>
        <v>0</v>
      </c>
      <c r="J1202" s="18">
        <f>TRUNC(I1202*D1202, 0)</f>
        <v>0</v>
      </c>
      <c r="K1202" s="18">
        <f t="shared" si="88"/>
        <v>311</v>
      </c>
      <c r="L1202" s="18">
        <f t="shared" si="88"/>
        <v>48516</v>
      </c>
      <c r="M1202" s="16" t="s">
        <v>522</v>
      </c>
      <c r="N1202" s="2" t="s">
        <v>523</v>
      </c>
      <c r="O1202" s="2" t="s">
        <v>51</v>
      </c>
      <c r="P1202" s="2" t="s">
        <v>51</v>
      </c>
      <c r="Q1202" s="2" t="s">
        <v>809</v>
      </c>
      <c r="R1202" s="2" t="s">
        <v>62</v>
      </c>
      <c r="S1202" s="2" t="s">
        <v>63</v>
      </c>
      <c r="T1202" s="2" t="s">
        <v>63</v>
      </c>
      <c r="U1202" s="3"/>
      <c r="V1202" s="3"/>
      <c r="W1202" s="3"/>
      <c r="X1202" s="3"/>
      <c r="Y1202" s="3"/>
      <c r="Z1202" s="3"/>
      <c r="AA1202" s="3"/>
      <c r="AB1202" s="3"/>
      <c r="AC1202" s="3"/>
      <c r="AD1202" s="3"/>
      <c r="AE1202" s="3"/>
      <c r="AF1202" s="3"/>
      <c r="AG1202" s="3"/>
      <c r="AH1202" s="3"/>
      <c r="AI1202" s="3"/>
      <c r="AJ1202" s="3"/>
      <c r="AK1202" s="3"/>
      <c r="AL1202" s="3"/>
      <c r="AM1202" s="3"/>
      <c r="AN1202" s="3"/>
      <c r="AO1202" s="3"/>
      <c r="AP1202" s="3"/>
      <c r="AQ1202" s="3"/>
      <c r="AR1202" s="2" t="s">
        <v>51</v>
      </c>
      <c r="AS1202" s="2" t="s">
        <v>51</v>
      </c>
      <c r="AT1202" s="3"/>
      <c r="AU1202" s="2" t="s">
        <v>811</v>
      </c>
      <c r="AV1202" s="3">
        <v>291</v>
      </c>
    </row>
    <row r="1203" spans="1:48" ht="30" customHeight="1">
      <c r="A1203" s="16" t="s">
        <v>204</v>
      </c>
      <c r="B1203" s="16" t="s">
        <v>205</v>
      </c>
      <c r="C1203" s="16" t="s">
        <v>177</v>
      </c>
      <c r="D1203" s="17">
        <v>2</v>
      </c>
      <c r="E1203" s="18">
        <f>TRUNC(일위대가목록!E21,0)</f>
        <v>310000</v>
      </c>
      <c r="F1203" s="18">
        <f>TRUNC(E1203*D1203, 0)</f>
        <v>620000</v>
      </c>
      <c r="G1203" s="18">
        <f>TRUNC(일위대가목록!F21,0)</f>
        <v>0</v>
      </c>
      <c r="H1203" s="18">
        <f>TRUNC(G1203*D1203, 0)</f>
        <v>0</v>
      </c>
      <c r="I1203" s="18">
        <f>TRUNC(일위대가목록!G21,0)</f>
        <v>0</v>
      </c>
      <c r="J1203" s="18">
        <f>TRUNC(I1203*D1203, 0)</f>
        <v>0</v>
      </c>
      <c r="K1203" s="18">
        <f t="shared" si="88"/>
        <v>310000</v>
      </c>
      <c r="L1203" s="18">
        <f t="shared" si="88"/>
        <v>620000</v>
      </c>
      <c r="M1203" s="16" t="s">
        <v>206</v>
      </c>
      <c r="N1203" s="2" t="s">
        <v>207</v>
      </c>
      <c r="O1203" s="2" t="s">
        <v>51</v>
      </c>
      <c r="P1203" s="2" t="s">
        <v>51</v>
      </c>
      <c r="Q1203" s="2" t="s">
        <v>809</v>
      </c>
      <c r="R1203" s="2" t="s">
        <v>62</v>
      </c>
      <c r="S1203" s="2" t="s">
        <v>63</v>
      </c>
      <c r="T1203" s="2" t="s">
        <v>63</v>
      </c>
      <c r="U1203" s="3"/>
      <c r="V1203" s="3"/>
      <c r="W1203" s="3"/>
      <c r="X1203" s="3"/>
      <c r="Y1203" s="3"/>
      <c r="Z1203" s="3"/>
      <c r="AA1203" s="3"/>
      <c r="AB1203" s="3"/>
      <c r="AC1203" s="3"/>
      <c r="AD1203" s="3"/>
      <c r="AE1203" s="3"/>
      <c r="AF1203" s="3"/>
      <c r="AG1203" s="3"/>
      <c r="AH1203" s="3"/>
      <c r="AI1203" s="3"/>
      <c r="AJ1203" s="3"/>
      <c r="AK1203" s="3"/>
      <c r="AL1203" s="3"/>
      <c r="AM1203" s="3"/>
      <c r="AN1203" s="3"/>
      <c r="AO1203" s="3"/>
      <c r="AP1203" s="3"/>
      <c r="AQ1203" s="3"/>
      <c r="AR1203" s="2" t="s">
        <v>51</v>
      </c>
      <c r="AS1203" s="2" t="s">
        <v>51</v>
      </c>
      <c r="AT1203" s="3"/>
      <c r="AU1203" s="2" t="s">
        <v>812</v>
      </c>
      <c r="AV1203" s="3">
        <v>292</v>
      </c>
    </row>
    <row r="1204" spans="1:48" ht="30" customHeight="1">
      <c r="A1204" s="16" t="s">
        <v>204</v>
      </c>
      <c r="B1204" s="16" t="s">
        <v>675</v>
      </c>
      <c r="C1204" s="16" t="s">
        <v>177</v>
      </c>
      <c r="D1204" s="17">
        <v>9</v>
      </c>
      <c r="E1204" s="18">
        <f>TRUNC(일위대가목록!E69,0)</f>
        <v>340000</v>
      </c>
      <c r="F1204" s="18">
        <f>TRUNC(E1204*D1204, 0)</f>
        <v>3060000</v>
      </c>
      <c r="G1204" s="18">
        <f>TRUNC(일위대가목록!F69,0)</f>
        <v>0</v>
      </c>
      <c r="H1204" s="18">
        <f>TRUNC(G1204*D1204, 0)</f>
        <v>0</v>
      </c>
      <c r="I1204" s="18">
        <f>TRUNC(일위대가목록!G69,0)</f>
        <v>0</v>
      </c>
      <c r="J1204" s="18">
        <f>TRUNC(I1204*D1204, 0)</f>
        <v>0</v>
      </c>
      <c r="K1204" s="18">
        <f t="shared" si="88"/>
        <v>340000</v>
      </c>
      <c r="L1204" s="18">
        <f t="shared" si="88"/>
        <v>3060000</v>
      </c>
      <c r="M1204" s="16" t="s">
        <v>676</v>
      </c>
      <c r="N1204" s="2" t="s">
        <v>677</v>
      </c>
      <c r="O1204" s="2" t="s">
        <v>51</v>
      </c>
      <c r="P1204" s="2" t="s">
        <v>51</v>
      </c>
      <c r="Q1204" s="2" t="s">
        <v>809</v>
      </c>
      <c r="R1204" s="2" t="s">
        <v>62</v>
      </c>
      <c r="S1204" s="2" t="s">
        <v>63</v>
      </c>
      <c r="T1204" s="2" t="s">
        <v>63</v>
      </c>
      <c r="U1204" s="3"/>
      <c r="V1204" s="3"/>
      <c r="W1204" s="3"/>
      <c r="X1204" s="3"/>
      <c r="Y1204" s="3"/>
      <c r="Z1204" s="3"/>
      <c r="AA1204" s="3"/>
      <c r="AB1204" s="3"/>
      <c r="AC1204" s="3"/>
      <c r="AD1204" s="3"/>
      <c r="AE1204" s="3"/>
      <c r="AF1204" s="3"/>
      <c r="AG1204" s="3"/>
      <c r="AH1204" s="3"/>
      <c r="AI1204" s="3"/>
      <c r="AJ1204" s="3"/>
      <c r="AK1204" s="3"/>
      <c r="AL1204" s="3"/>
      <c r="AM1204" s="3"/>
      <c r="AN1204" s="3"/>
      <c r="AO1204" s="3"/>
      <c r="AP1204" s="3"/>
      <c r="AQ1204" s="3"/>
      <c r="AR1204" s="2" t="s">
        <v>51</v>
      </c>
      <c r="AS1204" s="2" t="s">
        <v>51</v>
      </c>
      <c r="AT1204" s="3"/>
      <c r="AU1204" s="2" t="s">
        <v>813</v>
      </c>
      <c r="AV1204" s="3">
        <v>293</v>
      </c>
    </row>
    <row r="1205" spans="1:48" ht="30" customHeight="1">
      <c r="A1205" s="16" t="s">
        <v>679</v>
      </c>
      <c r="B1205" s="16" t="s">
        <v>680</v>
      </c>
      <c r="C1205" s="16" t="s">
        <v>67</v>
      </c>
      <c r="D1205" s="17">
        <v>36</v>
      </c>
      <c r="E1205" s="18">
        <f>TRUNC(일위대가목록!E70,0)</f>
        <v>0</v>
      </c>
      <c r="F1205" s="18">
        <f>TRUNC(E1205*D1205, 0)</f>
        <v>0</v>
      </c>
      <c r="G1205" s="18">
        <f>TRUNC(일위대가목록!F70,0)</f>
        <v>34363</v>
      </c>
      <c r="H1205" s="18">
        <f>TRUNC(G1205*D1205, 0)</f>
        <v>1237068</v>
      </c>
      <c r="I1205" s="18">
        <f>TRUNC(일위대가목록!G70,0)</f>
        <v>0</v>
      </c>
      <c r="J1205" s="18">
        <f>TRUNC(I1205*D1205, 0)</f>
        <v>0</v>
      </c>
      <c r="K1205" s="18">
        <f t="shared" si="88"/>
        <v>34363</v>
      </c>
      <c r="L1205" s="18">
        <f t="shared" si="88"/>
        <v>1237068</v>
      </c>
      <c r="M1205" s="16" t="s">
        <v>681</v>
      </c>
      <c r="N1205" s="2" t="s">
        <v>682</v>
      </c>
      <c r="O1205" s="2" t="s">
        <v>51</v>
      </c>
      <c r="P1205" s="2" t="s">
        <v>51</v>
      </c>
      <c r="Q1205" s="2" t="s">
        <v>809</v>
      </c>
      <c r="R1205" s="2" t="s">
        <v>62</v>
      </c>
      <c r="S1205" s="2" t="s">
        <v>63</v>
      </c>
      <c r="T1205" s="2" t="s">
        <v>63</v>
      </c>
      <c r="U1205" s="3"/>
      <c r="V1205" s="3"/>
      <c r="W1205" s="3"/>
      <c r="X1205" s="3"/>
      <c r="Y1205" s="3"/>
      <c r="Z1205" s="3"/>
      <c r="AA1205" s="3"/>
      <c r="AB1205" s="3"/>
      <c r="AC1205" s="3"/>
      <c r="AD1205" s="3"/>
      <c r="AE1205" s="3"/>
      <c r="AF1205" s="3"/>
      <c r="AG1205" s="3"/>
      <c r="AH1205" s="3"/>
      <c r="AI1205" s="3"/>
      <c r="AJ1205" s="3"/>
      <c r="AK1205" s="3"/>
      <c r="AL1205" s="3"/>
      <c r="AM1205" s="3"/>
      <c r="AN1205" s="3"/>
      <c r="AO1205" s="3"/>
      <c r="AP1205" s="3"/>
      <c r="AQ1205" s="3"/>
      <c r="AR1205" s="2" t="s">
        <v>51</v>
      </c>
      <c r="AS1205" s="2" t="s">
        <v>51</v>
      </c>
      <c r="AT1205" s="3"/>
      <c r="AU1205" s="2" t="s">
        <v>814</v>
      </c>
      <c r="AV1205" s="3">
        <v>294</v>
      </c>
    </row>
    <row r="1206" spans="1:48" ht="30" customHeight="1">
      <c r="A1206" s="17"/>
      <c r="B1206" s="17"/>
      <c r="C1206" s="17"/>
      <c r="D1206" s="17"/>
      <c r="E1206" s="18"/>
      <c r="F1206" s="18"/>
      <c r="G1206" s="18"/>
      <c r="H1206" s="18"/>
      <c r="I1206" s="18"/>
      <c r="J1206" s="18"/>
      <c r="K1206" s="18"/>
      <c r="L1206" s="18"/>
      <c r="M1206" s="17"/>
      <c r="Q1206" s="1" t="s">
        <v>809</v>
      </c>
    </row>
    <row r="1207" spans="1:48" ht="30" customHeight="1">
      <c r="A1207" s="17"/>
      <c r="B1207" s="17"/>
      <c r="C1207" s="17"/>
      <c r="D1207" s="17"/>
      <c r="E1207" s="18"/>
      <c r="F1207" s="18"/>
      <c r="G1207" s="18"/>
      <c r="H1207" s="18"/>
      <c r="I1207" s="18"/>
      <c r="J1207" s="18"/>
      <c r="K1207" s="18"/>
      <c r="L1207" s="18"/>
      <c r="M1207" s="17"/>
      <c r="Q1207" s="1" t="s">
        <v>809</v>
      </c>
    </row>
    <row r="1208" spans="1:48" ht="30" customHeight="1">
      <c r="A1208" s="17"/>
      <c r="B1208" s="17"/>
      <c r="C1208" s="17"/>
      <c r="D1208" s="17"/>
      <c r="E1208" s="18"/>
      <c r="F1208" s="18"/>
      <c r="G1208" s="18"/>
      <c r="H1208" s="18"/>
      <c r="I1208" s="18"/>
      <c r="J1208" s="18"/>
      <c r="K1208" s="18"/>
      <c r="L1208" s="18"/>
      <c r="M1208" s="17"/>
      <c r="Q1208" s="1" t="s">
        <v>809</v>
      </c>
    </row>
    <row r="1209" spans="1:48" ht="30" customHeight="1">
      <c r="A1209" s="17"/>
      <c r="B1209" s="17"/>
      <c r="C1209" s="17"/>
      <c r="D1209" s="17"/>
      <c r="E1209" s="18"/>
      <c r="F1209" s="18"/>
      <c r="G1209" s="18"/>
      <c r="H1209" s="18"/>
      <c r="I1209" s="18"/>
      <c r="J1209" s="18"/>
      <c r="K1209" s="18"/>
      <c r="L1209" s="18"/>
      <c r="M1209" s="17"/>
      <c r="Q1209" s="1" t="s">
        <v>809</v>
      </c>
    </row>
    <row r="1210" spans="1:48" ht="30" customHeight="1">
      <c r="A1210" s="17"/>
      <c r="B1210" s="17"/>
      <c r="C1210" s="17"/>
      <c r="D1210" s="17"/>
      <c r="E1210" s="18"/>
      <c r="F1210" s="18"/>
      <c r="G1210" s="18"/>
      <c r="H1210" s="18"/>
      <c r="I1210" s="18"/>
      <c r="J1210" s="18"/>
      <c r="K1210" s="18"/>
      <c r="L1210" s="18"/>
      <c r="M1210" s="17"/>
      <c r="Q1210" s="1" t="s">
        <v>809</v>
      </c>
    </row>
    <row r="1211" spans="1:48" ht="30" customHeight="1">
      <c r="A1211" s="17"/>
      <c r="B1211" s="17"/>
      <c r="C1211" s="17"/>
      <c r="D1211" s="17"/>
      <c r="E1211" s="18"/>
      <c r="F1211" s="18"/>
      <c r="G1211" s="18"/>
      <c r="H1211" s="18"/>
      <c r="I1211" s="18"/>
      <c r="J1211" s="18"/>
      <c r="K1211" s="18"/>
      <c r="L1211" s="18"/>
      <c r="M1211" s="17"/>
      <c r="Q1211" s="1" t="s">
        <v>809</v>
      </c>
    </row>
    <row r="1212" spans="1:48" ht="30" customHeight="1">
      <c r="A1212" s="17"/>
      <c r="B1212" s="17"/>
      <c r="C1212" s="17"/>
      <c r="D1212" s="17"/>
      <c r="E1212" s="18"/>
      <c r="F1212" s="18"/>
      <c r="G1212" s="18"/>
      <c r="H1212" s="18"/>
      <c r="I1212" s="18"/>
      <c r="J1212" s="18"/>
      <c r="K1212" s="18"/>
      <c r="L1212" s="18"/>
      <c r="M1212" s="17"/>
      <c r="Q1212" s="1" t="s">
        <v>809</v>
      </c>
    </row>
    <row r="1213" spans="1:48" ht="30" customHeight="1">
      <c r="A1213" s="17"/>
      <c r="B1213" s="17"/>
      <c r="C1213" s="17"/>
      <c r="D1213" s="17"/>
      <c r="E1213" s="18"/>
      <c r="F1213" s="18"/>
      <c r="G1213" s="18"/>
      <c r="H1213" s="18"/>
      <c r="I1213" s="18"/>
      <c r="J1213" s="18"/>
      <c r="K1213" s="18"/>
      <c r="L1213" s="18"/>
      <c r="M1213" s="17"/>
      <c r="Q1213" s="1" t="s">
        <v>809</v>
      </c>
    </row>
    <row r="1214" spans="1:48" ht="30" customHeight="1">
      <c r="A1214" s="17"/>
      <c r="B1214" s="17"/>
      <c r="C1214" s="17"/>
      <c r="D1214" s="17"/>
      <c r="E1214" s="18"/>
      <c r="F1214" s="18"/>
      <c r="G1214" s="18"/>
      <c r="H1214" s="18"/>
      <c r="I1214" s="18"/>
      <c r="J1214" s="18"/>
      <c r="K1214" s="18"/>
      <c r="L1214" s="18"/>
      <c r="M1214" s="17"/>
      <c r="Q1214" s="1" t="s">
        <v>809</v>
      </c>
    </row>
    <row r="1215" spans="1:48" ht="30" customHeight="1">
      <c r="A1215" s="17"/>
      <c r="B1215" s="17"/>
      <c r="C1215" s="17"/>
      <c r="D1215" s="17"/>
      <c r="E1215" s="18"/>
      <c r="F1215" s="18"/>
      <c r="G1215" s="18"/>
      <c r="H1215" s="18"/>
      <c r="I1215" s="18"/>
      <c r="J1215" s="18"/>
      <c r="K1215" s="18"/>
      <c r="L1215" s="18"/>
      <c r="M1215" s="17"/>
      <c r="Q1215" s="1" t="s">
        <v>809</v>
      </c>
    </row>
    <row r="1216" spans="1:48" ht="30" customHeight="1">
      <c r="A1216" s="17"/>
      <c r="B1216" s="17"/>
      <c r="C1216" s="17"/>
      <c r="D1216" s="17"/>
      <c r="E1216" s="18"/>
      <c r="F1216" s="18"/>
      <c r="G1216" s="18"/>
      <c r="H1216" s="18"/>
      <c r="I1216" s="18"/>
      <c r="J1216" s="18"/>
      <c r="K1216" s="18"/>
      <c r="L1216" s="18"/>
      <c r="M1216" s="17"/>
      <c r="Q1216" s="1" t="s">
        <v>809</v>
      </c>
    </row>
    <row r="1217" spans="1:48" ht="30" customHeight="1">
      <c r="A1217" s="17"/>
      <c r="B1217" s="17"/>
      <c r="C1217" s="17"/>
      <c r="D1217" s="17"/>
      <c r="E1217" s="18"/>
      <c r="F1217" s="18"/>
      <c r="G1217" s="18"/>
      <c r="H1217" s="18"/>
      <c r="I1217" s="18"/>
      <c r="J1217" s="18"/>
      <c r="K1217" s="18"/>
      <c r="L1217" s="18"/>
      <c r="M1217" s="17"/>
      <c r="Q1217" s="1" t="s">
        <v>809</v>
      </c>
    </row>
    <row r="1218" spans="1:48" ht="30" customHeight="1">
      <c r="A1218" s="17"/>
      <c r="B1218" s="17"/>
      <c r="C1218" s="17"/>
      <c r="D1218" s="17"/>
      <c r="E1218" s="18"/>
      <c r="F1218" s="18"/>
      <c r="G1218" s="18"/>
      <c r="H1218" s="18"/>
      <c r="I1218" s="18"/>
      <c r="J1218" s="18"/>
      <c r="K1218" s="18"/>
      <c r="L1218" s="18"/>
      <c r="M1218" s="17"/>
      <c r="Q1218" s="1" t="s">
        <v>809</v>
      </c>
    </row>
    <row r="1219" spans="1:48" ht="30" customHeight="1">
      <c r="A1219" s="17"/>
      <c r="B1219" s="17"/>
      <c r="C1219" s="17"/>
      <c r="D1219" s="17"/>
      <c r="E1219" s="18"/>
      <c r="F1219" s="18"/>
      <c r="G1219" s="18"/>
      <c r="H1219" s="18"/>
      <c r="I1219" s="18"/>
      <c r="J1219" s="18"/>
      <c r="K1219" s="18"/>
      <c r="L1219" s="18"/>
      <c r="M1219" s="17"/>
      <c r="Q1219" s="1" t="s">
        <v>809</v>
      </c>
    </row>
    <row r="1220" spans="1:48" ht="30" customHeight="1">
      <c r="A1220" s="17"/>
      <c r="B1220" s="17"/>
      <c r="C1220" s="17"/>
      <c r="D1220" s="17"/>
      <c r="E1220" s="18"/>
      <c r="F1220" s="18"/>
      <c r="G1220" s="18"/>
      <c r="H1220" s="18"/>
      <c r="I1220" s="18"/>
      <c r="J1220" s="18"/>
      <c r="K1220" s="18"/>
      <c r="L1220" s="18"/>
      <c r="M1220" s="17"/>
      <c r="Q1220" s="1" t="s">
        <v>809</v>
      </c>
    </row>
    <row r="1221" spans="1:48" ht="30" customHeight="1">
      <c r="A1221" s="17"/>
      <c r="B1221" s="17"/>
      <c r="C1221" s="17"/>
      <c r="D1221" s="17"/>
      <c r="E1221" s="18"/>
      <c r="F1221" s="18"/>
      <c r="G1221" s="18"/>
      <c r="H1221" s="18"/>
      <c r="I1221" s="18"/>
      <c r="J1221" s="18"/>
      <c r="K1221" s="18"/>
      <c r="L1221" s="18"/>
      <c r="M1221" s="17"/>
      <c r="Q1221" s="1" t="s">
        <v>809</v>
      </c>
    </row>
    <row r="1222" spans="1:48" ht="30" customHeight="1">
      <c r="A1222" s="17"/>
      <c r="B1222" s="17"/>
      <c r="C1222" s="17"/>
      <c r="D1222" s="17"/>
      <c r="E1222" s="18"/>
      <c r="F1222" s="18"/>
      <c r="G1222" s="18"/>
      <c r="H1222" s="18"/>
      <c r="I1222" s="18"/>
      <c r="J1222" s="18"/>
      <c r="K1222" s="18"/>
      <c r="L1222" s="18"/>
      <c r="M1222" s="17"/>
      <c r="Q1222" s="1" t="s">
        <v>809</v>
      </c>
    </row>
    <row r="1223" spans="1:48" ht="30" customHeight="1">
      <c r="A1223" s="17"/>
      <c r="B1223" s="17"/>
      <c r="C1223" s="17"/>
      <c r="D1223" s="17"/>
      <c r="E1223" s="18"/>
      <c r="F1223" s="18"/>
      <c r="G1223" s="18"/>
      <c r="H1223" s="18"/>
      <c r="I1223" s="18"/>
      <c r="J1223" s="18"/>
      <c r="K1223" s="18"/>
      <c r="L1223" s="18"/>
      <c r="M1223" s="17"/>
      <c r="Q1223" s="1" t="s">
        <v>809</v>
      </c>
    </row>
    <row r="1224" spans="1:48" ht="30" customHeight="1">
      <c r="A1224" s="17"/>
      <c r="B1224" s="17"/>
      <c r="C1224" s="17"/>
      <c r="D1224" s="17"/>
      <c r="E1224" s="18"/>
      <c r="F1224" s="18"/>
      <c r="G1224" s="18"/>
      <c r="H1224" s="18"/>
      <c r="I1224" s="18"/>
      <c r="J1224" s="18"/>
      <c r="K1224" s="18"/>
      <c r="L1224" s="18"/>
      <c r="M1224" s="17"/>
      <c r="Q1224" s="1" t="s">
        <v>809</v>
      </c>
    </row>
    <row r="1225" spans="1:48" ht="30" customHeight="1">
      <c r="A1225" s="16" t="s">
        <v>75</v>
      </c>
      <c r="B1225" s="17"/>
      <c r="C1225" s="17"/>
      <c r="D1225" s="17"/>
      <c r="E1225" s="18"/>
      <c r="F1225" s="18">
        <f>SUMIF(Q1201:Q1224,"011007",F1201:F1224)</f>
        <v>5141516</v>
      </c>
      <c r="G1225" s="18"/>
      <c r="H1225" s="18">
        <f>SUMIF(Q1201:Q1224,"011007",H1201:H1224)</f>
        <v>1237068</v>
      </c>
      <c r="I1225" s="18"/>
      <c r="J1225" s="18">
        <f>SUMIF(Q1201:Q1224,"011007",J1201:J1224)</f>
        <v>0</v>
      </c>
      <c r="K1225" s="18"/>
      <c r="L1225" s="18">
        <f>SUMIF(Q1201:Q1224,"011007",L1201:L1224)</f>
        <v>6378584</v>
      </c>
      <c r="M1225" s="17"/>
      <c r="N1225" t="s">
        <v>76</v>
      </c>
    </row>
    <row r="1226" spans="1:48" ht="30" customHeight="1">
      <c r="A1226" s="16" t="s">
        <v>815</v>
      </c>
      <c r="B1226" s="16" t="s">
        <v>51</v>
      </c>
      <c r="C1226" s="17"/>
      <c r="D1226" s="17"/>
      <c r="E1226" s="18"/>
      <c r="F1226" s="18"/>
      <c r="G1226" s="18"/>
      <c r="H1226" s="18"/>
      <c r="I1226" s="18"/>
      <c r="J1226" s="18"/>
      <c r="K1226" s="18"/>
      <c r="L1226" s="18"/>
      <c r="M1226" s="17"/>
      <c r="N1226" s="3"/>
      <c r="O1226" s="3"/>
      <c r="P1226" s="3"/>
      <c r="Q1226" s="2" t="s">
        <v>816</v>
      </c>
      <c r="R1226" s="3"/>
      <c r="S1226" s="3"/>
      <c r="T1226" s="3"/>
      <c r="U1226" s="3"/>
      <c r="V1226" s="3"/>
      <c r="W1226" s="3"/>
      <c r="X1226" s="3"/>
      <c r="Y1226" s="3"/>
      <c r="Z1226" s="3"/>
      <c r="AA1226" s="3"/>
      <c r="AB1226" s="3"/>
      <c r="AC1226" s="3"/>
      <c r="AD1226" s="3"/>
      <c r="AE1226" s="3"/>
      <c r="AF1226" s="3"/>
      <c r="AG1226" s="3"/>
      <c r="AH1226" s="3"/>
      <c r="AI1226" s="3"/>
      <c r="AJ1226" s="3"/>
      <c r="AK1226" s="3"/>
      <c r="AL1226" s="3"/>
      <c r="AM1226" s="3"/>
      <c r="AN1226" s="3"/>
      <c r="AO1226" s="3"/>
      <c r="AP1226" s="3"/>
      <c r="AQ1226" s="3"/>
      <c r="AR1226" s="3"/>
      <c r="AS1226" s="3"/>
      <c r="AT1226" s="3"/>
      <c r="AU1226" s="3"/>
      <c r="AV1226" s="3"/>
    </row>
    <row r="1227" spans="1:48" ht="30" customHeight="1">
      <c r="A1227" s="16" t="s">
        <v>215</v>
      </c>
      <c r="B1227" s="16" t="s">
        <v>216</v>
      </c>
      <c r="C1227" s="16" t="s">
        <v>67</v>
      </c>
      <c r="D1227" s="17">
        <v>17</v>
      </c>
      <c r="E1227" s="18">
        <f>TRUNC(일위대가목록!E23,0)</f>
        <v>1591</v>
      </c>
      <c r="F1227" s="18">
        <f>TRUNC(E1227*D1227, 0)</f>
        <v>27047</v>
      </c>
      <c r="G1227" s="18">
        <f>TRUNC(일위대가목록!F23,0)</f>
        <v>8224</v>
      </c>
      <c r="H1227" s="18">
        <f>TRUNC(G1227*D1227, 0)</f>
        <v>139808</v>
      </c>
      <c r="I1227" s="18">
        <f>TRUNC(일위대가목록!G23,0)</f>
        <v>0</v>
      </c>
      <c r="J1227" s="18">
        <f>TRUNC(I1227*D1227, 0)</f>
        <v>0</v>
      </c>
      <c r="K1227" s="18">
        <f t="shared" ref="K1227:L1231" si="89">TRUNC(E1227+G1227+I1227, 0)</f>
        <v>9815</v>
      </c>
      <c r="L1227" s="18">
        <f t="shared" si="89"/>
        <v>166855</v>
      </c>
      <c r="M1227" s="16" t="s">
        <v>217</v>
      </c>
      <c r="N1227" s="2" t="s">
        <v>218</v>
      </c>
      <c r="O1227" s="2" t="s">
        <v>51</v>
      </c>
      <c r="P1227" s="2" t="s">
        <v>51</v>
      </c>
      <c r="Q1227" s="2" t="s">
        <v>816</v>
      </c>
      <c r="R1227" s="2" t="s">
        <v>62</v>
      </c>
      <c r="S1227" s="2" t="s">
        <v>63</v>
      </c>
      <c r="T1227" s="2" t="s">
        <v>63</v>
      </c>
      <c r="U1227" s="3"/>
      <c r="V1227" s="3"/>
      <c r="W1227" s="3"/>
      <c r="X1227" s="3"/>
      <c r="Y1227" s="3"/>
      <c r="Z1227" s="3"/>
      <c r="AA1227" s="3"/>
      <c r="AB1227" s="3"/>
      <c r="AC1227" s="3"/>
      <c r="AD1227" s="3"/>
      <c r="AE1227" s="3"/>
      <c r="AF1227" s="3"/>
      <c r="AG1227" s="3"/>
      <c r="AH1227" s="3"/>
      <c r="AI1227" s="3"/>
      <c r="AJ1227" s="3"/>
      <c r="AK1227" s="3"/>
      <c r="AL1227" s="3"/>
      <c r="AM1227" s="3"/>
      <c r="AN1227" s="3"/>
      <c r="AO1227" s="3"/>
      <c r="AP1227" s="3"/>
      <c r="AQ1227" s="3"/>
      <c r="AR1227" s="2" t="s">
        <v>51</v>
      </c>
      <c r="AS1227" s="2" t="s">
        <v>51</v>
      </c>
      <c r="AT1227" s="3"/>
      <c r="AU1227" s="2" t="s">
        <v>817</v>
      </c>
      <c r="AV1227" s="3">
        <v>296</v>
      </c>
    </row>
    <row r="1228" spans="1:48" ht="30" customHeight="1">
      <c r="A1228" s="16" t="s">
        <v>220</v>
      </c>
      <c r="B1228" s="16" t="s">
        <v>221</v>
      </c>
      <c r="C1228" s="16" t="s">
        <v>67</v>
      </c>
      <c r="D1228" s="17">
        <v>137</v>
      </c>
      <c r="E1228" s="18">
        <f>TRUNC(일위대가목록!E24,0)</f>
        <v>1329</v>
      </c>
      <c r="F1228" s="18">
        <f>TRUNC(E1228*D1228, 0)</f>
        <v>182073</v>
      </c>
      <c r="G1228" s="18">
        <f>TRUNC(일위대가목록!F24,0)</f>
        <v>9802</v>
      </c>
      <c r="H1228" s="18">
        <f>TRUNC(G1228*D1228, 0)</f>
        <v>1342874</v>
      </c>
      <c r="I1228" s="18">
        <f>TRUNC(일위대가목록!G24,0)</f>
        <v>0</v>
      </c>
      <c r="J1228" s="18">
        <f>TRUNC(I1228*D1228, 0)</f>
        <v>0</v>
      </c>
      <c r="K1228" s="18">
        <f t="shared" si="89"/>
        <v>11131</v>
      </c>
      <c r="L1228" s="18">
        <f t="shared" si="89"/>
        <v>1524947</v>
      </c>
      <c r="M1228" s="16" t="s">
        <v>222</v>
      </c>
      <c r="N1228" s="2" t="s">
        <v>223</v>
      </c>
      <c r="O1228" s="2" t="s">
        <v>51</v>
      </c>
      <c r="P1228" s="2" t="s">
        <v>51</v>
      </c>
      <c r="Q1228" s="2" t="s">
        <v>816</v>
      </c>
      <c r="R1228" s="2" t="s">
        <v>62</v>
      </c>
      <c r="S1228" s="2" t="s">
        <v>63</v>
      </c>
      <c r="T1228" s="2" t="s">
        <v>63</v>
      </c>
      <c r="U1228" s="3"/>
      <c r="V1228" s="3"/>
      <c r="W1228" s="3"/>
      <c r="X1228" s="3"/>
      <c r="Y1228" s="3"/>
      <c r="Z1228" s="3"/>
      <c r="AA1228" s="3"/>
      <c r="AB1228" s="3"/>
      <c r="AC1228" s="3"/>
      <c r="AD1228" s="3"/>
      <c r="AE1228" s="3"/>
      <c r="AF1228" s="3"/>
      <c r="AG1228" s="3"/>
      <c r="AH1228" s="3"/>
      <c r="AI1228" s="3"/>
      <c r="AJ1228" s="3"/>
      <c r="AK1228" s="3"/>
      <c r="AL1228" s="3"/>
      <c r="AM1228" s="3"/>
      <c r="AN1228" s="3"/>
      <c r="AO1228" s="3"/>
      <c r="AP1228" s="3"/>
      <c r="AQ1228" s="3"/>
      <c r="AR1228" s="2" t="s">
        <v>51</v>
      </c>
      <c r="AS1228" s="2" t="s">
        <v>51</v>
      </c>
      <c r="AT1228" s="3"/>
      <c r="AU1228" s="2" t="s">
        <v>818</v>
      </c>
      <c r="AV1228" s="3">
        <v>297</v>
      </c>
    </row>
    <row r="1229" spans="1:48" ht="30" customHeight="1">
      <c r="A1229" s="16" t="s">
        <v>220</v>
      </c>
      <c r="B1229" s="16" t="s">
        <v>225</v>
      </c>
      <c r="C1229" s="16" t="s">
        <v>67</v>
      </c>
      <c r="D1229" s="17">
        <v>283</v>
      </c>
      <c r="E1229" s="18">
        <f>TRUNC(일위대가목록!E25,0)</f>
        <v>1682</v>
      </c>
      <c r="F1229" s="18">
        <f>TRUNC(E1229*D1229, 0)</f>
        <v>476006</v>
      </c>
      <c r="G1229" s="18">
        <f>TRUNC(일위대가목록!F25,0)</f>
        <v>17926</v>
      </c>
      <c r="H1229" s="18">
        <f>TRUNC(G1229*D1229, 0)</f>
        <v>5073058</v>
      </c>
      <c r="I1229" s="18">
        <f>TRUNC(일위대가목록!G25,0)</f>
        <v>0</v>
      </c>
      <c r="J1229" s="18">
        <f>TRUNC(I1229*D1229, 0)</f>
        <v>0</v>
      </c>
      <c r="K1229" s="18">
        <f t="shared" si="89"/>
        <v>19608</v>
      </c>
      <c r="L1229" s="18">
        <f t="shared" si="89"/>
        <v>5549064</v>
      </c>
      <c r="M1229" s="16" t="s">
        <v>226</v>
      </c>
      <c r="N1229" s="2" t="s">
        <v>227</v>
      </c>
      <c r="O1229" s="2" t="s">
        <v>51</v>
      </c>
      <c r="P1229" s="2" t="s">
        <v>51</v>
      </c>
      <c r="Q1229" s="2" t="s">
        <v>816</v>
      </c>
      <c r="R1229" s="2" t="s">
        <v>62</v>
      </c>
      <c r="S1229" s="2" t="s">
        <v>63</v>
      </c>
      <c r="T1229" s="2" t="s">
        <v>63</v>
      </c>
      <c r="U1229" s="3"/>
      <c r="V1229" s="3"/>
      <c r="W1229" s="3"/>
      <c r="X1229" s="3"/>
      <c r="Y1229" s="3"/>
      <c r="Z1229" s="3"/>
      <c r="AA1229" s="3"/>
      <c r="AB1229" s="3"/>
      <c r="AC1229" s="3"/>
      <c r="AD1229" s="3"/>
      <c r="AE1229" s="3"/>
      <c r="AF1229" s="3"/>
      <c r="AG1229" s="3"/>
      <c r="AH1229" s="3"/>
      <c r="AI1229" s="3"/>
      <c r="AJ1229" s="3"/>
      <c r="AK1229" s="3"/>
      <c r="AL1229" s="3"/>
      <c r="AM1229" s="3"/>
      <c r="AN1229" s="3"/>
      <c r="AO1229" s="3"/>
      <c r="AP1229" s="3"/>
      <c r="AQ1229" s="3"/>
      <c r="AR1229" s="2" t="s">
        <v>51</v>
      </c>
      <c r="AS1229" s="2" t="s">
        <v>51</v>
      </c>
      <c r="AT1229" s="3"/>
      <c r="AU1229" s="2" t="s">
        <v>819</v>
      </c>
      <c r="AV1229" s="3">
        <v>298</v>
      </c>
    </row>
    <row r="1230" spans="1:48" ht="30" customHeight="1">
      <c r="A1230" s="16" t="s">
        <v>220</v>
      </c>
      <c r="B1230" s="16" t="s">
        <v>229</v>
      </c>
      <c r="C1230" s="16" t="s">
        <v>67</v>
      </c>
      <c r="D1230" s="17">
        <v>272</v>
      </c>
      <c r="E1230" s="18">
        <f>TRUNC(일위대가목록!E26,0)</f>
        <v>1682</v>
      </c>
      <c r="F1230" s="18">
        <f>TRUNC(E1230*D1230, 0)</f>
        <v>457504</v>
      </c>
      <c r="G1230" s="18">
        <f>TRUNC(일위대가목록!F26,0)</f>
        <v>21511</v>
      </c>
      <c r="H1230" s="18">
        <f>TRUNC(G1230*D1230, 0)</f>
        <v>5850992</v>
      </c>
      <c r="I1230" s="18">
        <f>TRUNC(일위대가목록!G26,0)</f>
        <v>0</v>
      </c>
      <c r="J1230" s="18">
        <f>TRUNC(I1230*D1230, 0)</f>
        <v>0</v>
      </c>
      <c r="K1230" s="18">
        <f t="shared" si="89"/>
        <v>23193</v>
      </c>
      <c r="L1230" s="18">
        <f t="shared" si="89"/>
        <v>6308496</v>
      </c>
      <c r="M1230" s="16" t="s">
        <v>230</v>
      </c>
      <c r="N1230" s="2" t="s">
        <v>231</v>
      </c>
      <c r="O1230" s="2" t="s">
        <v>51</v>
      </c>
      <c r="P1230" s="2" t="s">
        <v>51</v>
      </c>
      <c r="Q1230" s="2" t="s">
        <v>816</v>
      </c>
      <c r="R1230" s="2" t="s">
        <v>62</v>
      </c>
      <c r="S1230" s="2" t="s">
        <v>63</v>
      </c>
      <c r="T1230" s="2" t="s">
        <v>63</v>
      </c>
      <c r="U1230" s="3"/>
      <c r="V1230" s="3"/>
      <c r="W1230" s="3"/>
      <c r="X1230" s="3"/>
      <c r="Y1230" s="3"/>
      <c r="Z1230" s="3"/>
      <c r="AA1230" s="3"/>
      <c r="AB1230" s="3"/>
      <c r="AC1230" s="3"/>
      <c r="AD1230" s="3"/>
      <c r="AE1230" s="3"/>
      <c r="AF1230" s="3"/>
      <c r="AG1230" s="3"/>
      <c r="AH1230" s="3"/>
      <c r="AI1230" s="3"/>
      <c r="AJ1230" s="3"/>
      <c r="AK1230" s="3"/>
      <c r="AL1230" s="3"/>
      <c r="AM1230" s="3"/>
      <c r="AN1230" s="3"/>
      <c r="AO1230" s="3"/>
      <c r="AP1230" s="3"/>
      <c r="AQ1230" s="3"/>
      <c r="AR1230" s="2" t="s">
        <v>51</v>
      </c>
      <c r="AS1230" s="2" t="s">
        <v>51</v>
      </c>
      <c r="AT1230" s="3"/>
      <c r="AU1230" s="2" t="s">
        <v>820</v>
      </c>
      <c r="AV1230" s="3">
        <v>299</v>
      </c>
    </row>
    <row r="1231" spans="1:48" ht="30" customHeight="1">
      <c r="A1231" s="16" t="s">
        <v>233</v>
      </c>
      <c r="B1231" s="16" t="s">
        <v>234</v>
      </c>
      <c r="C1231" s="16" t="s">
        <v>67</v>
      </c>
      <c r="D1231" s="17">
        <v>10</v>
      </c>
      <c r="E1231" s="18">
        <f>TRUNC(일위대가목록!E27,0)</f>
        <v>591</v>
      </c>
      <c r="F1231" s="18">
        <f>TRUNC(E1231*D1231, 0)</f>
        <v>5910</v>
      </c>
      <c r="G1231" s="18">
        <f>TRUNC(일위대가목록!F27,0)</f>
        <v>8062</v>
      </c>
      <c r="H1231" s="18">
        <f>TRUNC(G1231*D1231, 0)</f>
        <v>80620</v>
      </c>
      <c r="I1231" s="18">
        <f>TRUNC(일위대가목록!G27,0)</f>
        <v>0</v>
      </c>
      <c r="J1231" s="18">
        <f>TRUNC(I1231*D1231, 0)</f>
        <v>0</v>
      </c>
      <c r="K1231" s="18">
        <f t="shared" si="89"/>
        <v>8653</v>
      </c>
      <c r="L1231" s="18">
        <f t="shared" si="89"/>
        <v>86530</v>
      </c>
      <c r="M1231" s="16" t="s">
        <v>235</v>
      </c>
      <c r="N1231" s="2" t="s">
        <v>236</v>
      </c>
      <c r="O1231" s="2" t="s">
        <v>51</v>
      </c>
      <c r="P1231" s="2" t="s">
        <v>51</v>
      </c>
      <c r="Q1231" s="2" t="s">
        <v>816</v>
      </c>
      <c r="R1231" s="2" t="s">
        <v>62</v>
      </c>
      <c r="S1231" s="2" t="s">
        <v>63</v>
      </c>
      <c r="T1231" s="2" t="s">
        <v>63</v>
      </c>
      <c r="U1231" s="3"/>
      <c r="V1231" s="3"/>
      <c r="W1231" s="3"/>
      <c r="X1231" s="3"/>
      <c r="Y1231" s="3"/>
      <c r="Z1231" s="3"/>
      <c r="AA1231" s="3"/>
      <c r="AB1231" s="3"/>
      <c r="AC1231" s="3"/>
      <c r="AD1231" s="3"/>
      <c r="AE1231" s="3"/>
      <c r="AF1231" s="3"/>
      <c r="AG1231" s="3"/>
      <c r="AH1231" s="3"/>
      <c r="AI1231" s="3"/>
      <c r="AJ1231" s="3"/>
      <c r="AK1231" s="3"/>
      <c r="AL1231" s="3"/>
      <c r="AM1231" s="3"/>
      <c r="AN1231" s="3"/>
      <c r="AO1231" s="3"/>
      <c r="AP1231" s="3"/>
      <c r="AQ1231" s="3"/>
      <c r="AR1231" s="2" t="s">
        <v>51</v>
      </c>
      <c r="AS1231" s="2" t="s">
        <v>51</v>
      </c>
      <c r="AT1231" s="3"/>
      <c r="AU1231" s="2" t="s">
        <v>821</v>
      </c>
      <c r="AV1231" s="3">
        <v>300</v>
      </c>
    </row>
    <row r="1232" spans="1:48" ht="30" customHeight="1">
      <c r="A1232" s="17"/>
      <c r="B1232" s="17"/>
      <c r="C1232" s="17"/>
      <c r="D1232" s="17"/>
      <c r="E1232" s="18"/>
      <c r="F1232" s="18"/>
      <c r="G1232" s="18"/>
      <c r="H1232" s="18"/>
      <c r="I1232" s="18"/>
      <c r="J1232" s="18"/>
      <c r="K1232" s="18"/>
      <c r="L1232" s="18"/>
      <c r="M1232" s="17"/>
      <c r="Q1232" s="1" t="s">
        <v>816</v>
      </c>
    </row>
    <row r="1233" spans="1:17" ht="30" customHeight="1">
      <c r="A1233" s="17"/>
      <c r="B1233" s="17"/>
      <c r="C1233" s="17"/>
      <c r="D1233" s="17"/>
      <c r="E1233" s="18"/>
      <c r="F1233" s="18"/>
      <c r="G1233" s="18"/>
      <c r="H1233" s="18"/>
      <c r="I1233" s="18"/>
      <c r="J1233" s="18"/>
      <c r="K1233" s="18"/>
      <c r="L1233" s="18"/>
      <c r="M1233" s="17"/>
      <c r="Q1233" s="1" t="s">
        <v>816</v>
      </c>
    </row>
    <row r="1234" spans="1:17" ht="30" customHeight="1">
      <c r="A1234" s="17"/>
      <c r="B1234" s="17"/>
      <c r="C1234" s="17"/>
      <c r="D1234" s="17"/>
      <c r="E1234" s="18"/>
      <c r="F1234" s="18"/>
      <c r="G1234" s="18"/>
      <c r="H1234" s="18"/>
      <c r="I1234" s="18"/>
      <c r="J1234" s="18"/>
      <c r="K1234" s="18"/>
      <c r="L1234" s="18"/>
      <c r="M1234" s="17"/>
      <c r="Q1234" s="1" t="s">
        <v>816</v>
      </c>
    </row>
    <row r="1235" spans="1:17" ht="30" customHeight="1">
      <c r="A1235" s="17"/>
      <c r="B1235" s="17"/>
      <c r="C1235" s="17"/>
      <c r="D1235" s="17"/>
      <c r="E1235" s="18"/>
      <c r="F1235" s="18"/>
      <c r="G1235" s="18"/>
      <c r="H1235" s="18"/>
      <c r="I1235" s="18"/>
      <c r="J1235" s="18"/>
      <c r="K1235" s="18"/>
      <c r="L1235" s="18"/>
      <c r="M1235" s="17"/>
      <c r="Q1235" s="1" t="s">
        <v>816</v>
      </c>
    </row>
    <row r="1236" spans="1:17" ht="30" customHeight="1">
      <c r="A1236" s="17"/>
      <c r="B1236" s="17"/>
      <c r="C1236" s="17"/>
      <c r="D1236" s="17"/>
      <c r="E1236" s="18"/>
      <c r="F1236" s="18"/>
      <c r="G1236" s="18"/>
      <c r="H1236" s="18"/>
      <c r="I1236" s="18"/>
      <c r="J1236" s="18"/>
      <c r="K1236" s="18"/>
      <c r="L1236" s="18"/>
      <c r="M1236" s="17"/>
      <c r="Q1236" s="1" t="s">
        <v>816</v>
      </c>
    </row>
    <row r="1237" spans="1:17" ht="30" customHeight="1">
      <c r="A1237" s="17"/>
      <c r="B1237" s="17"/>
      <c r="C1237" s="17"/>
      <c r="D1237" s="17"/>
      <c r="E1237" s="18"/>
      <c r="F1237" s="18"/>
      <c r="G1237" s="18"/>
      <c r="H1237" s="18"/>
      <c r="I1237" s="18"/>
      <c r="J1237" s="18"/>
      <c r="K1237" s="18"/>
      <c r="L1237" s="18"/>
      <c r="M1237" s="17"/>
      <c r="Q1237" s="1" t="s">
        <v>816</v>
      </c>
    </row>
    <row r="1238" spans="1:17" ht="30" customHeight="1">
      <c r="A1238" s="17"/>
      <c r="B1238" s="17"/>
      <c r="C1238" s="17"/>
      <c r="D1238" s="17"/>
      <c r="E1238" s="18"/>
      <c r="F1238" s="18"/>
      <c r="G1238" s="18"/>
      <c r="H1238" s="18"/>
      <c r="I1238" s="18"/>
      <c r="J1238" s="18"/>
      <c r="K1238" s="18"/>
      <c r="L1238" s="18"/>
      <c r="M1238" s="17"/>
      <c r="Q1238" s="1" t="s">
        <v>816</v>
      </c>
    </row>
    <row r="1239" spans="1:17" ht="30" customHeight="1">
      <c r="A1239" s="17"/>
      <c r="B1239" s="17"/>
      <c r="C1239" s="17"/>
      <c r="D1239" s="17"/>
      <c r="E1239" s="18"/>
      <c r="F1239" s="18"/>
      <c r="G1239" s="18"/>
      <c r="H1239" s="18"/>
      <c r="I1239" s="18"/>
      <c r="J1239" s="18"/>
      <c r="K1239" s="18"/>
      <c r="L1239" s="18"/>
      <c r="M1239" s="17"/>
      <c r="Q1239" s="1" t="s">
        <v>816</v>
      </c>
    </row>
    <row r="1240" spans="1:17" ht="30" customHeight="1">
      <c r="A1240" s="17"/>
      <c r="B1240" s="17"/>
      <c r="C1240" s="17"/>
      <c r="D1240" s="17"/>
      <c r="E1240" s="18"/>
      <c r="F1240" s="18"/>
      <c r="G1240" s="18"/>
      <c r="H1240" s="18"/>
      <c r="I1240" s="18"/>
      <c r="J1240" s="18"/>
      <c r="K1240" s="18"/>
      <c r="L1240" s="18"/>
      <c r="M1240" s="17"/>
      <c r="Q1240" s="1" t="s">
        <v>816</v>
      </c>
    </row>
    <row r="1241" spans="1:17" ht="30" customHeight="1">
      <c r="A1241" s="17"/>
      <c r="B1241" s="17"/>
      <c r="C1241" s="17"/>
      <c r="D1241" s="17"/>
      <c r="E1241" s="18"/>
      <c r="F1241" s="18"/>
      <c r="G1241" s="18"/>
      <c r="H1241" s="18"/>
      <c r="I1241" s="18"/>
      <c r="J1241" s="18"/>
      <c r="K1241" s="18"/>
      <c r="L1241" s="18"/>
      <c r="M1241" s="17"/>
      <c r="Q1241" s="1" t="s">
        <v>816</v>
      </c>
    </row>
    <row r="1242" spans="1:17" ht="30" customHeight="1">
      <c r="A1242" s="17"/>
      <c r="B1242" s="17"/>
      <c r="C1242" s="17"/>
      <c r="D1242" s="17"/>
      <c r="E1242" s="18"/>
      <c r="F1242" s="18"/>
      <c r="G1242" s="18"/>
      <c r="H1242" s="18"/>
      <c r="I1242" s="18"/>
      <c r="J1242" s="18"/>
      <c r="K1242" s="18"/>
      <c r="L1242" s="18"/>
      <c r="M1242" s="17"/>
      <c r="Q1242" s="1" t="s">
        <v>816</v>
      </c>
    </row>
    <row r="1243" spans="1:17" ht="30" customHeight="1">
      <c r="A1243" s="17"/>
      <c r="B1243" s="17"/>
      <c r="C1243" s="17"/>
      <c r="D1243" s="17"/>
      <c r="E1243" s="18"/>
      <c r="F1243" s="18"/>
      <c r="G1243" s="18"/>
      <c r="H1243" s="18"/>
      <c r="I1243" s="18"/>
      <c r="J1243" s="18"/>
      <c r="K1243" s="18"/>
      <c r="L1243" s="18"/>
      <c r="M1243" s="17"/>
      <c r="Q1243" s="1" t="s">
        <v>816</v>
      </c>
    </row>
    <row r="1244" spans="1:17" ht="30" customHeight="1">
      <c r="A1244" s="17"/>
      <c r="B1244" s="17"/>
      <c r="C1244" s="17"/>
      <c r="D1244" s="17"/>
      <c r="E1244" s="18"/>
      <c r="F1244" s="18"/>
      <c r="G1244" s="18"/>
      <c r="H1244" s="18"/>
      <c r="I1244" s="18"/>
      <c r="J1244" s="18"/>
      <c r="K1244" s="18"/>
      <c r="L1244" s="18"/>
      <c r="M1244" s="17"/>
      <c r="Q1244" s="1" t="s">
        <v>816</v>
      </c>
    </row>
    <row r="1245" spans="1:17" ht="30" customHeight="1">
      <c r="A1245" s="17"/>
      <c r="B1245" s="17"/>
      <c r="C1245" s="17"/>
      <c r="D1245" s="17"/>
      <c r="E1245" s="18"/>
      <c r="F1245" s="18"/>
      <c r="G1245" s="18"/>
      <c r="H1245" s="18"/>
      <c r="I1245" s="18"/>
      <c r="J1245" s="18"/>
      <c r="K1245" s="18"/>
      <c r="L1245" s="18"/>
      <c r="M1245" s="17"/>
      <c r="Q1245" s="1" t="s">
        <v>816</v>
      </c>
    </row>
    <row r="1246" spans="1:17" ht="30" customHeight="1">
      <c r="A1246" s="17"/>
      <c r="B1246" s="17"/>
      <c r="C1246" s="17"/>
      <c r="D1246" s="17"/>
      <c r="E1246" s="18"/>
      <c r="F1246" s="18"/>
      <c r="G1246" s="18"/>
      <c r="H1246" s="18"/>
      <c r="I1246" s="18"/>
      <c r="J1246" s="18"/>
      <c r="K1246" s="18"/>
      <c r="L1246" s="18"/>
      <c r="M1246" s="17"/>
      <c r="Q1246" s="1" t="s">
        <v>816</v>
      </c>
    </row>
    <row r="1247" spans="1:17" ht="30" customHeight="1">
      <c r="A1247" s="17"/>
      <c r="B1247" s="17"/>
      <c r="C1247" s="17"/>
      <c r="D1247" s="17"/>
      <c r="E1247" s="18"/>
      <c r="F1247" s="18"/>
      <c r="G1247" s="18"/>
      <c r="H1247" s="18"/>
      <c r="I1247" s="18"/>
      <c r="J1247" s="18"/>
      <c r="K1247" s="18"/>
      <c r="L1247" s="18"/>
      <c r="M1247" s="17"/>
      <c r="Q1247" s="1" t="s">
        <v>816</v>
      </c>
    </row>
    <row r="1248" spans="1:17" ht="30" customHeight="1">
      <c r="A1248" s="17"/>
      <c r="B1248" s="17"/>
      <c r="C1248" s="17"/>
      <c r="D1248" s="17"/>
      <c r="E1248" s="18"/>
      <c r="F1248" s="18"/>
      <c r="G1248" s="18"/>
      <c r="H1248" s="18"/>
      <c r="I1248" s="18"/>
      <c r="J1248" s="18"/>
      <c r="K1248" s="18"/>
      <c r="L1248" s="18"/>
      <c r="M1248" s="17"/>
      <c r="Q1248" s="1" t="s">
        <v>816</v>
      </c>
    </row>
    <row r="1249" spans="1:48" ht="30" customHeight="1">
      <c r="A1249" s="17"/>
      <c r="B1249" s="17"/>
      <c r="C1249" s="17"/>
      <c r="D1249" s="17"/>
      <c r="E1249" s="18"/>
      <c r="F1249" s="18"/>
      <c r="G1249" s="18"/>
      <c r="H1249" s="18"/>
      <c r="I1249" s="18"/>
      <c r="J1249" s="18"/>
      <c r="K1249" s="18"/>
      <c r="L1249" s="18"/>
      <c r="M1249" s="17"/>
      <c r="Q1249" s="1" t="s">
        <v>816</v>
      </c>
    </row>
    <row r="1250" spans="1:48" ht="30" customHeight="1">
      <c r="A1250" s="17"/>
      <c r="B1250" s="17"/>
      <c r="C1250" s="17"/>
      <c r="D1250" s="17"/>
      <c r="E1250" s="18"/>
      <c r="F1250" s="18"/>
      <c r="G1250" s="18"/>
      <c r="H1250" s="18"/>
      <c r="I1250" s="18"/>
      <c r="J1250" s="18"/>
      <c r="K1250" s="18"/>
      <c r="L1250" s="18"/>
      <c r="M1250" s="17"/>
      <c r="Q1250" s="1" t="s">
        <v>816</v>
      </c>
    </row>
    <row r="1251" spans="1:48" ht="30" customHeight="1">
      <c r="A1251" s="16" t="s">
        <v>75</v>
      </c>
      <c r="B1251" s="17"/>
      <c r="C1251" s="17"/>
      <c r="D1251" s="17"/>
      <c r="E1251" s="18"/>
      <c r="F1251" s="18">
        <f>SUMIF(Q1227:Q1250,"011008",F1227:F1250)</f>
        <v>1148540</v>
      </c>
      <c r="G1251" s="18"/>
      <c r="H1251" s="18">
        <f>SUMIF(Q1227:Q1250,"011008",H1227:H1250)</f>
        <v>12487352</v>
      </c>
      <c r="I1251" s="18"/>
      <c r="J1251" s="18">
        <f>SUMIF(Q1227:Q1250,"011008",J1227:J1250)</f>
        <v>0</v>
      </c>
      <c r="K1251" s="18"/>
      <c r="L1251" s="18">
        <f>SUMIF(Q1227:Q1250,"011008",L1227:L1250)</f>
        <v>13635892</v>
      </c>
      <c r="M1251" s="17"/>
      <c r="N1251" t="s">
        <v>76</v>
      </c>
    </row>
    <row r="1252" spans="1:48" ht="30" customHeight="1">
      <c r="A1252" s="16" t="s">
        <v>822</v>
      </c>
      <c r="B1252" s="16" t="s">
        <v>51</v>
      </c>
      <c r="C1252" s="17"/>
      <c r="D1252" s="17"/>
      <c r="E1252" s="18"/>
      <c r="F1252" s="18"/>
      <c r="G1252" s="18"/>
      <c r="H1252" s="18"/>
      <c r="I1252" s="18"/>
      <c r="J1252" s="18"/>
      <c r="K1252" s="18"/>
      <c r="L1252" s="18"/>
      <c r="M1252" s="17"/>
      <c r="N1252" s="3"/>
      <c r="O1252" s="3"/>
      <c r="P1252" s="3"/>
      <c r="Q1252" s="2" t="s">
        <v>823</v>
      </c>
      <c r="R1252" s="3"/>
      <c r="S1252" s="3"/>
      <c r="T1252" s="3"/>
      <c r="U1252" s="3"/>
      <c r="V1252" s="3"/>
      <c r="W1252" s="3"/>
      <c r="X1252" s="3"/>
      <c r="Y1252" s="3"/>
      <c r="Z1252" s="3"/>
      <c r="AA1252" s="3"/>
      <c r="AB1252" s="3"/>
      <c r="AC1252" s="3"/>
      <c r="AD1252" s="3"/>
      <c r="AE1252" s="3"/>
      <c r="AF1252" s="3"/>
      <c r="AG1252" s="3"/>
      <c r="AH1252" s="3"/>
      <c r="AI1252" s="3"/>
      <c r="AJ1252" s="3"/>
      <c r="AK1252" s="3"/>
      <c r="AL1252" s="3"/>
      <c r="AM1252" s="3"/>
      <c r="AN1252" s="3"/>
      <c r="AO1252" s="3"/>
      <c r="AP1252" s="3"/>
      <c r="AQ1252" s="3"/>
      <c r="AR1252" s="3"/>
      <c r="AS1252" s="3"/>
      <c r="AT1252" s="3"/>
      <c r="AU1252" s="3"/>
      <c r="AV1252" s="3"/>
    </row>
    <row r="1253" spans="1:48" ht="30" customHeight="1">
      <c r="A1253" s="16" t="s">
        <v>240</v>
      </c>
      <c r="B1253" s="16" t="s">
        <v>241</v>
      </c>
      <c r="C1253" s="16" t="s">
        <v>67</v>
      </c>
      <c r="D1253" s="17">
        <v>15</v>
      </c>
      <c r="E1253" s="18">
        <f>TRUNC(일위대가목록!E28,0)</f>
        <v>11884</v>
      </c>
      <c r="F1253" s="18">
        <f t="shared" ref="F1253:F1268" si="90">TRUNC(E1253*D1253, 0)</f>
        <v>178260</v>
      </c>
      <c r="G1253" s="18">
        <f>TRUNC(일위대가목록!F28,0)</f>
        <v>9733</v>
      </c>
      <c r="H1253" s="18">
        <f t="shared" ref="H1253:H1268" si="91">TRUNC(G1253*D1253, 0)</f>
        <v>145995</v>
      </c>
      <c r="I1253" s="18">
        <f>TRUNC(일위대가목록!G28,0)</f>
        <v>194</v>
      </c>
      <c r="J1253" s="18">
        <f t="shared" ref="J1253:J1268" si="92">TRUNC(I1253*D1253, 0)</f>
        <v>2910</v>
      </c>
      <c r="K1253" s="18">
        <f t="shared" ref="K1253:K1268" si="93">TRUNC(E1253+G1253+I1253, 0)</f>
        <v>21811</v>
      </c>
      <c r="L1253" s="18">
        <f t="shared" ref="L1253:L1268" si="94">TRUNC(F1253+H1253+J1253, 0)</f>
        <v>327165</v>
      </c>
      <c r="M1253" s="16" t="s">
        <v>242</v>
      </c>
      <c r="N1253" s="2" t="s">
        <v>243</v>
      </c>
      <c r="O1253" s="2" t="s">
        <v>51</v>
      </c>
      <c r="P1253" s="2" t="s">
        <v>51</v>
      </c>
      <c r="Q1253" s="2" t="s">
        <v>823</v>
      </c>
      <c r="R1253" s="2" t="s">
        <v>62</v>
      </c>
      <c r="S1253" s="2" t="s">
        <v>63</v>
      </c>
      <c r="T1253" s="2" t="s">
        <v>63</v>
      </c>
      <c r="U1253" s="3"/>
      <c r="V1253" s="3"/>
      <c r="W1253" s="3"/>
      <c r="X1253" s="3"/>
      <c r="Y1253" s="3"/>
      <c r="Z1253" s="3"/>
      <c r="AA1253" s="3"/>
      <c r="AB1253" s="3"/>
      <c r="AC1253" s="3"/>
      <c r="AD1253" s="3"/>
      <c r="AE1253" s="3"/>
      <c r="AF1253" s="3"/>
      <c r="AG1253" s="3"/>
      <c r="AH1253" s="3"/>
      <c r="AI1253" s="3"/>
      <c r="AJ1253" s="3"/>
      <c r="AK1253" s="3"/>
      <c r="AL1253" s="3"/>
      <c r="AM1253" s="3"/>
      <c r="AN1253" s="3"/>
      <c r="AO1253" s="3"/>
      <c r="AP1253" s="3"/>
      <c r="AQ1253" s="3"/>
      <c r="AR1253" s="2" t="s">
        <v>51</v>
      </c>
      <c r="AS1253" s="2" t="s">
        <v>51</v>
      </c>
      <c r="AT1253" s="3"/>
      <c r="AU1253" s="2" t="s">
        <v>824</v>
      </c>
      <c r="AV1253" s="3">
        <v>302</v>
      </c>
    </row>
    <row r="1254" spans="1:48" ht="30" customHeight="1">
      <c r="A1254" s="16" t="s">
        <v>240</v>
      </c>
      <c r="B1254" s="16" t="s">
        <v>245</v>
      </c>
      <c r="C1254" s="16" t="s">
        <v>67</v>
      </c>
      <c r="D1254" s="17">
        <v>10</v>
      </c>
      <c r="E1254" s="18">
        <f>TRUNC(일위대가목록!E29,0)</f>
        <v>12115</v>
      </c>
      <c r="F1254" s="18">
        <f t="shared" si="90"/>
        <v>121150</v>
      </c>
      <c r="G1254" s="18">
        <f>TRUNC(일위대가목록!F29,0)</f>
        <v>19466</v>
      </c>
      <c r="H1254" s="18">
        <f t="shared" si="91"/>
        <v>194660</v>
      </c>
      <c r="I1254" s="18">
        <f>TRUNC(일위대가목록!G29,0)</f>
        <v>388</v>
      </c>
      <c r="J1254" s="18">
        <f t="shared" si="92"/>
        <v>3880</v>
      </c>
      <c r="K1254" s="18">
        <f t="shared" si="93"/>
        <v>31969</v>
      </c>
      <c r="L1254" s="18">
        <f t="shared" si="94"/>
        <v>319690</v>
      </c>
      <c r="M1254" s="16" t="s">
        <v>246</v>
      </c>
      <c r="N1254" s="2" t="s">
        <v>247</v>
      </c>
      <c r="O1254" s="2" t="s">
        <v>51</v>
      </c>
      <c r="P1254" s="2" t="s">
        <v>51</v>
      </c>
      <c r="Q1254" s="2" t="s">
        <v>823</v>
      </c>
      <c r="R1254" s="2" t="s">
        <v>62</v>
      </c>
      <c r="S1254" s="2" t="s">
        <v>63</v>
      </c>
      <c r="T1254" s="2" t="s">
        <v>63</v>
      </c>
      <c r="U1254" s="3"/>
      <c r="V1254" s="3"/>
      <c r="W1254" s="3"/>
      <c r="X1254" s="3"/>
      <c r="Y1254" s="3"/>
      <c r="Z1254" s="3"/>
      <c r="AA1254" s="3"/>
      <c r="AB1254" s="3"/>
      <c r="AC1254" s="3"/>
      <c r="AD1254" s="3"/>
      <c r="AE1254" s="3"/>
      <c r="AF1254" s="3"/>
      <c r="AG1254" s="3"/>
      <c r="AH1254" s="3"/>
      <c r="AI1254" s="3"/>
      <c r="AJ1254" s="3"/>
      <c r="AK1254" s="3"/>
      <c r="AL1254" s="3"/>
      <c r="AM1254" s="3"/>
      <c r="AN1254" s="3"/>
      <c r="AO1254" s="3"/>
      <c r="AP1254" s="3"/>
      <c r="AQ1254" s="3"/>
      <c r="AR1254" s="2" t="s">
        <v>51</v>
      </c>
      <c r="AS1254" s="2" t="s">
        <v>51</v>
      </c>
      <c r="AT1254" s="3"/>
      <c r="AU1254" s="2" t="s">
        <v>825</v>
      </c>
      <c r="AV1254" s="3">
        <v>303</v>
      </c>
    </row>
    <row r="1255" spans="1:48" ht="30" customHeight="1">
      <c r="A1255" s="16" t="s">
        <v>249</v>
      </c>
      <c r="B1255" s="16" t="s">
        <v>552</v>
      </c>
      <c r="C1255" s="16" t="s">
        <v>67</v>
      </c>
      <c r="D1255" s="17">
        <v>412</v>
      </c>
      <c r="E1255" s="18">
        <f>TRUNC(일위대가목록!E60,0)</f>
        <v>20811</v>
      </c>
      <c r="F1255" s="18">
        <f t="shared" si="90"/>
        <v>8574132</v>
      </c>
      <c r="G1255" s="18">
        <f>TRUNC(일위대가목록!F60,0)</f>
        <v>17145</v>
      </c>
      <c r="H1255" s="18">
        <f t="shared" si="91"/>
        <v>7063740</v>
      </c>
      <c r="I1255" s="18">
        <f>TRUNC(일위대가목록!G60,0)</f>
        <v>0</v>
      </c>
      <c r="J1255" s="18">
        <f t="shared" si="92"/>
        <v>0</v>
      </c>
      <c r="K1255" s="18">
        <f t="shared" si="93"/>
        <v>37956</v>
      </c>
      <c r="L1255" s="18">
        <f t="shared" si="94"/>
        <v>15637872</v>
      </c>
      <c r="M1255" s="16" t="s">
        <v>553</v>
      </c>
      <c r="N1255" s="2" t="s">
        <v>554</v>
      </c>
      <c r="O1255" s="2" t="s">
        <v>51</v>
      </c>
      <c r="P1255" s="2" t="s">
        <v>51</v>
      </c>
      <c r="Q1255" s="2" t="s">
        <v>823</v>
      </c>
      <c r="R1255" s="2" t="s">
        <v>62</v>
      </c>
      <c r="S1255" s="2" t="s">
        <v>63</v>
      </c>
      <c r="T1255" s="2" t="s">
        <v>63</v>
      </c>
      <c r="U1255" s="3"/>
      <c r="V1255" s="3"/>
      <c r="W1255" s="3"/>
      <c r="X1255" s="3"/>
      <c r="Y1255" s="3"/>
      <c r="Z1255" s="3"/>
      <c r="AA1255" s="3"/>
      <c r="AB1255" s="3"/>
      <c r="AC1255" s="3"/>
      <c r="AD1255" s="3"/>
      <c r="AE1255" s="3"/>
      <c r="AF1255" s="3"/>
      <c r="AG1255" s="3"/>
      <c r="AH1255" s="3"/>
      <c r="AI1255" s="3"/>
      <c r="AJ1255" s="3"/>
      <c r="AK1255" s="3"/>
      <c r="AL1255" s="3"/>
      <c r="AM1255" s="3"/>
      <c r="AN1255" s="3"/>
      <c r="AO1255" s="3"/>
      <c r="AP1255" s="3"/>
      <c r="AQ1255" s="3"/>
      <c r="AR1255" s="2" t="s">
        <v>51</v>
      </c>
      <c r="AS1255" s="2" t="s">
        <v>51</v>
      </c>
      <c r="AT1255" s="3"/>
      <c r="AU1255" s="2" t="s">
        <v>826</v>
      </c>
      <c r="AV1255" s="3">
        <v>304</v>
      </c>
    </row>
    <row r="1256" spans="1:48" ht="30" customHeight="1">
      <c r="A1256" s="16" t="s">
        <v>249</v>
      </c>
      <c r="B1256" s="16" t="s">
        <v>250</v>
      </c>
      <c r="C1256" s="16" t="s">
        <v>67</v>
      </c>
      <c r="D1256" s="17">
        <v>85</v>
      </c>
      <c r="E1256" s="18">
        <f>TRUNC(일위대가목록!E30,0)</f>
        <v>23436</v>
      </c>
      <c r="F1256" s="18">
        <f t="shared" si="90"/>
        <v>1992060</v>
      </c>
      <c r="G1256" s="18">
        <f>TRUNC(일위대가목록!F30,0)</f>
        <v>17145</v>
      </c>
      <c r="H1256" s="18">
        <f t="shared" si="91"/>
        <v>1457325</v>
      </c>
      <c r="I1256" s="18">
        <f>TRUNC(일위대가목록!G30,0)</f>
        <v>0</v>
      </c>
      <c r="J1256" s="18">
        <f t="shared" si="92"/>
        <v>0</v>
      </c>
      <c r="K1256" s="18">
        <f t="shared" si="93"/>
        <v>40581</v>
      </c>
      <c r="L1256" s="18">
        <f t="shared" si="94"/>
        <v>3449385</v>
      </c>
      <c r="M1256" s="16" t="s">
        <v>251</v>
      </c>
      <c r="N1256" s="2" t="s">
        <v>252</v>
      </c>
      <c r="O1256" s="2" t="s">
        <v>51</v>
      </c>
      <c r="P1256" s="2" t="s">
        <v>51</v>
      </c>
      <c r="Q1256" s="2" t="s">
        <v>823</v>
      </c>
      <c r="R1256" s="2" t="s">
        <v>62</v>
      </c>
      <c r="S1256" s="2" t="s">
        <v>63</v>
      </c>
      <c r="T1256" s="2" t="s">
        <v>63</v>
      </c>
      <c r="U1256" s="3"/>
      <c r="V1256" s="3"/>
      <c r="W1256" s="3"/>
      <c r="X1256" s="3"/>
      <c r="Y1256" s="3"/>
      <c r="Z1256" s="3"/>
      <c r="AA1256" s="3"/>
      <c r="AB1256" s="3"/>
      <c r="AC1256" s="3"/>
      <c r="AD1256" s="3"/>
      <c r="AE1256" s="3"/>
      <c r="AF1256" s="3"/>
      <c r="AG1256" s="3"/>
      <c r="AH1256" s="3"/>
      <c r="AI1256" s="3"/>
      <c r="AJ1256" s="3"/>
      <c r="AK1256" s="3"/>
      <c r="AL1256" s="3"/>
      <c r="AM1256" s="3"/>
      <c r="AN1256" s="3"/>
      <c r="AO1256" s="3"/>
      <c r="AP1256" s="3"/>
      <c r="AQ1256" s="3"/>
      <c r="AR1256" s="2" t="s">
        <v>51</v>
      </c>
      <c r="AS1256" s="2" t="s">
        <v>51</v>
      </c>
      <c r="AT1256" s="3"/>
      <c r="AU1256" s="2" t="s">
        <v>827</v>
      </c>
      <c r="AV1256" s="3">
        <v>305</v>
      </c>
    </row>
    <row r="1257" spans="1:48" ht="30" customHeight="1">
      <c r="A1257" s="16" t="s">
        <v>254</v>
      </c>
      <c r="B1257" s="16" t="s">
        <v>255</v>
      </c>
      <c r="C1257" s="16" t="s">
        <v>100</v>
      </c>
      <c r="D1257" s="17">
        <v>119</v>
      </c>
      <c r="E1257" s="18">
        <f>TRUNC(일위대가목록!E31,0)</f>
        <v>506</v>
      </c>
      <c r="F1257" s="18">
        <f t="shared" si="90"/>
        <v>60214</v>
      </c>
      <c r="G1257" s="18">
        <f>TRUNC(일위대가목록!F31,0)</f>
        <v>4157</v>
      </c>
      <c r="H1257" s="18">
        <f t="shared" si="91"/>
        <v>494683</v>
      </c>
      <c r="I1257" s="18">
        <f>TRUNC(일위대가목록!G31,0)</f>
        <v>83</v>
      </c>
      <c r="J1257" s="18">
        <f t="shared" si="92"/>
        <v>9877</v>
      </c>
      <c r="K1257" s="18">
        <f t="shared" si="93"/>
        <v>4746</v>
      </c>
      <c r="L1257" s="18">
        <f t="shared" si="94"/>
        <v>564774</v>
      </c>
      <c r="M1257" s="16" t="s">
        <v>256</v>
      </c>
      <c r="N1257" s="2" t="s">
        <v>257</v>
      </c>
      <c r="O1257" s="2" t="s">
        <v>51</v>
      </c>
      <c r="P1257" s="2" t="s">
        <v>51</v>
      </c>
      <c r="Q1257" s="2" t="s">
        <v>823</v>
      </c>
      <c r="R1257" s="2" t="s">
        <v>62</v>
      </c>
      <c r="S1257" s="2" t="s">
        <v>63</v>
      </c>
      <c r="T1257" s="2" t="s">
        <v>63</v>
      </c>
      <c r="U1257" s="3"/>
      <c r="V1257" s="3"/>
      <c r="W1257" s="3"/>
      <c r="X1257" s="3"/>
      <c r="Y1257" s="3"/>
      <c r="Z1257" s="3"/>
      <c r="AA1257" s="3"/>
      <c r="AB1257" s="3"/>
      <c r="AC1257" s="3"/>
      <c r="AD1257" s="3"/>
      <c r="AE1257" s="3"/>
      <c r="AF1257" s="3"/>
      <c r="AG1257" s="3"/>
      <c r="AH1257" s="3"/>
      <c r="AI1257" s="3"/>
      <c r="AJ1257" s="3"/>
      <c r="AK1257" s="3"/>
      <c r="AL1257" s="3"/>
      <c r="AM1257" s="3"/>
      <c r="AN1257" s="3"/>
      <c r="AO1257" s="3"/>
      <c r="AP1257" s="3"/>
      <c r="AQ1257" s="3"/>
      <c r="AR1257" s="2" t="s">
        <v>51</v>
      </c>
      <c r="AS1257" s="2" t="s">
        <v>51</v>
      </c>
      <c r="AT1257" s="3"/>
      <c r="AU1257" s="2" t="s">
        <v>828</v>
      </c>
      <c r="AV1257" s="3">
        <v>306</v>
      </c>
    </row>
    <row r="1258" spans="1:48" ht="30" customHeight="1">
      <c r="A1258" s="16" t="s">
        <v>259</v>
      </c>
      <c r="B1258" s="16" t="s">
        <v>260</v>
      </c>
      <c r="C1258" s="16" t="s">
        <v>67</v>
      </c>
      <c r="D1258" s="17">
        <v>59</v>
      </c>
      <c r="E1258" s="18">
        <f>TRUNC(일위대가목록!E32,0)</f>
        <v>21600</v>
      </c>
      <c r="F1258" s="18">
        <f t="shared" si="90"/>
        <v>1274400</v>
      </c>
      <c r="G1258" s="18">
        <f>TRUNC(일위대가목록!F32,0)</f>
        <v>4796</v>
      </c>
      <c r="H1258" s="18">
        <f t="shared" si="91"/>
        <v>282964</v>
      </c>
      <c r="I1258" s="18">
        <f>TRUNC(일위대가목록!G32,0)</f>
        <v>0</v>
      </c>
      <c r="J1258" s="18">
        <f t="shared" si="92"/>
        <v>0</v>
      </c>
      <c r="K1258" s="18">
        <f t="shared" si="93"/>
        <v>26396</v>
      </c>
      <c r="L1258" s="18">
        <f t="shared" si="94"/>
        <v>1557364</v>
      </c>
      <c r="M1258" s="16" t="s">
        <v>261</v>
      </c>
      <c r="N1258" s="2" t="s">
        <v>262</v>
      </c>
      <c r="O1258" s="2" t="s">
        <v>51</v>
      </c>
      <c r="P1258" s="2" t="s">
        <v>51</v>
      </c>
      <c r="Q1258" s="2" t="s">
        <v>823</v>
      </c>
      <c r="R1258" s="2" t="s">
        <v>62</v>
      </c>
      <c r="S1258" s="2" t="s">
        <v>63</v>
      </c>
      <c r="T1258" s="2" t="s">
        <v>63</v>
      </c>
      <c r="U1258" s="3"/>
      <c r="V1258" s="3"/>
      <c r="W1258" s="3"/>
      <c r="X1258" s="3"/>
      <c r="Y1258" s="3"/>
      <c r="Z1258" s="3"/>
      <c r="AA1258" s="3"/>
      <c r="AB1258" s="3"/>
      <c r="AC1258" s="3"/>
      <c r="AD1258" s="3"/>
      <c r="AE1258" s="3"/>
      <c r="AF1258" s="3"/>
      <c r="AG1258" s="3"/>
      <c r="AH1258" s="3"/>
      <c r="AI1258" s="3"/>
      <c r="AJ1258" s="3"/>
      <c r="AK1258" s="3"/>
      <c r="AL1258" s="3"/>
      <c r="AM1258" s="3"/>
      <c r="AN1258" s="3"/>
      <c r="AO1258" s="3"/>
      <c r="AP1258" s="3"/>
      <c r="AQ1258" s="3"/>
      <c r="AR1258" s="2" t="s">
        <v>51</v>
      </c>
      <c r="AS1258" s="2" t="s">
        <v>51</v>
      </c>
      <c r="AT1258" s="3"/>
      <c r="AU1258" s="2" t="s">
        <v>829</v>
      </c>
      <c r="AV1258" s="3">
        <v>307</v>
      </c>
    </row>
    <row r="1259" spans="1:48" ht="30" customHeight="1">
      <c r="A1259" s="16" t="s">
        <v>264</v>
      </c>
      <c r="B1259" s="16" t="s">
        <v>265</v>
      </c>
      <c r="C1259" s="16" t="s">
        <v>67</v>
      </c>
      <c r="D1259" s="17">
        <v>99</v>
      </c>
      <c r="E1259" s="18">
        <f>TRUNC(일위대가목록!E33,0)</f>
        <v>29500</v>
      </c>
      <c r="F1259" s="18">
        <f t="shared" si="90"/>
        <v>2920500</v>
      </c>
      <c r="G1259" s="18">
        <f>TRUNC(일위대가목록!F33,0)</f>
        <v>0</v>
      </c>
      <c r="H1259" s="18">
        <f t="shared" si="91"/>
        <v>0</v>
      </c>
      <c r="I1259" s="18">
        <f>TRUNC(일위대가목록!G33,0)</f>
        <v>0</v>
      </c>
      <c r="J1259" s="18">
        <f t="shared" si="92"/>
        <v>0</v>
      </c>
      <c r="K1259" s="18">
        <f t="shared" si="93"/>
        <v>29500</v>
      </c>
      <c r="L1259" s="18">
        <f t="shared" si="94"/>
        <v>2920500</v>
      </c>
      <c r="M1259" s="16" t="s">
        <v>266</v>
      </c>
      <c r="N1259" s="2" t="s">
        <v>267</v>
      </c>
      <c r="O1259" s="2" t="s">
        <v>51</v>
      </c>
      <c r="P1259" s="2" t="s">
        <v>51</v>
      </c>
      <c r="Q1259" s="2" t="s">
        <v>823</v>
      </c>
      <c r="R1259" s="2" t="s">
        <v>62</v>
      </c>
      <c r="S1259" s="2" t="s">
        <v>63</v>
      </c>
      <c r="T1259" s="2" t="s">
        <v>63</v>
      </c>
      <c r="U1259" s="3"/>
      <c r="V1259" s="3"/>
      <c r="W1259" s="3"/>
      <c r="X1259" s="3"/>
      <c r="Y1259" s="3"/>
      <c r="Z1259" s="3"/>
      <c r="AA1259" s="3"/>
      <c r="AB1259" s="3"/>
      <c r="AC1259" s="3"/>
      <c r="AD1259" s="3"/>
      <c r="AE1259" s="3"/>
      <c r="AF1259" s="3"/>
      <c r="AG1259" s="3"/>
      <c r="AH1259" s="3"/>
      <c r="AI1259" s="3"/>
      <c r="AJ1259" s="3"/>
      <c r="AK1259" s="3"/>
      <c r="AL1259" s="3"/>
      <c r="AM1259" s="3"/>
      <c r="AN1259" s="3"/>
      <c r="AO1259" s="3"/>
      <c r="AP1259" s="3"/>
      <c r="AQ1259" s="3"/>
      <c r="AR1259" s="2" t="s">
        <v>51</v>
      </c>
      <c r="AS1259" s="2" t="s">
        <v>51</v>
      </c>
      <c r="AT1259" s="3"/>
      <c r="AU1259" s="2" t="s">
        <v>830</v>
      </c>
      <c r="AV1259" s="3">
        <v>308</v>
      </c>
    </row>
    <row r="1260" spans="1:48" ht="30" customHeight="1">
      <c r="A1260" s="16" t="s">
        <v>269</v>
      </c>
      <c r="B1260" s="16" t="s">
        <v>270</v>
      </c>
      <c r="C1260" s="16" t="s">
        <v>67</v>
      </c>
      <c r="D1260" s="17">
        <v>89</v>
      </c>
      <c r="E1260" s="18">
        <f>TRUNC(일위대가목록!E34,0)</f>
        <v>4358</v>
      </c>
      <c r="F1260" s="18">
        <f t="shared" si="90"/>
        <v>387862</v>
      </c>
      <c r="G1260" s="18">
        <f>TRUNC(일위대가목록!F34,0)</f>
        <v>18183</v>
      </c>
      <c r="H1260" s="18">
        <f t="shared" si="91"/>
        <v>1618287</v>
      </c>
      <c r="I1260" s="18">
        <f>TRUNC(일위대가목록!G34,0)</f>
        <v>363</v>
      </c>
      <c r="J1260" s="18">
        <f t="shared" si="92"/>
        <v>32307</v>
      </c>
      <c r="K1260" s="18">
        <f t="shared" si="93"/>
        <v>22904</v>
      </c>
      <c r="L1260" s="18">
        <f t="shared" si="94"/>
        <v>2038456</v>
      </c>
      <c r="M1260" s="16" t="s">
        <v>271</v>
      </c>
      <c r="N1260" s="2" t="s">
        <v>272</v>
      </c>
      <c r="O1260" s="2" t="s">
        <v>51</v>
      </c>
      <c r="P1260" s="2" t="s">
        <v>51</v>
      </c>
      <c r="Q1260" s="2" t="s">
        <v>823</v>
      </c>
      <c r="R1260" s="2" t="s">
        <v>62</v>
      </c>
      <c r="S1260" s="2" t="s">
        <v>63</v>
      </c>
      <c r="T1260" s="2" t="s">
        <v>63</v>
      </c>
      <c r="U1260" s="3"/>
      <c r="V1260" s="3"/>
      <c r="W1260" s="3"/>
      <c r="X1260" s="3"/>
      <c r="Y1260" s="3"/>
      <c r="Z1260" s="3"/>
      <c r="AA1260" s="3"/>
      <c r="AB1260" s="3"/>
      <c r="AC1260" s="3"/>
      <c r="AD1260" s="3"/>
      <c r="AE1260" s="3"/>
      <c r="AF1260" s="3"/>
      <c r="AG1260" s="3"/>
      <c r="AH1260" s="3"/>
      <c r="AI1260" s="3"/>
      <c r="AJ1260" s="3"/>
      <c r="AK1260" s="3"/>
      <c r="AL1260" s="3"/>
      <c r="AM1260" s="3"/>
      <c r="AN1260" s="3"/>
      <c r="AO1260" s="3"/>
      <c r="AP1260" s="3"/>
      <c r="AQ1260" s="3"/>
      <c r="AR1260" s="2" t="s">
        <v>51</v>
      </c>
      <c r="AS1260" s="2" t="s">
        <v>51</v>
      </c>
      <c r="AT1260" s="3"/>
      <c r="AU1260" s="2" t="s">
        <v>831</v>
      </c>
      <c r="AV1260" s="3">
        <v>309</v>
      </c>
    </row>
    <row r="1261" spans="1:48" ht="30" customHeight="1">
      <c r="A1261" s="16" t="s">
        <v>274</v>
      </c>
      <c r="B1261" s="16" t="s">
        <v>275</v>
      </c>
      <c r="C1261" s="16" t="s">
        <v>67</v>
      </c>
      <c r="D1261" s="17">
        <v>224</v>
      </c>
      <c r="E1261" s="18">
        <f>TRUNC(일위대가목록!E35,0)</f>
        <v>19575</v>
      </c>
      <c r="F1261" s="18">
        <f t="shared" si="90"/>
        <v>4384800</v>
      </c>
      <c r="G1261" s="18">
        <f>TRUNC(일위대가목록!F35,0)</f>
        <v>15088</v>
      </c>
      <c r="H1261" s="18">
        <f t="shared" si="91"/>
        <v>3379712</v>
      </c>
      <c r="I1261" s="18">
        <f>TRUNC(일위대가목록!G35,0)</f>
        <v>452</v>
      </c>
      <c r="J1261" s="18">
        <f t="shared" si="92"/>
        <v>101248</v>
      </c>
      <c r="K1261" s="18">
        <f t="shared" si="93"/>
        <v>35115</v>
      </c>
      <c r="L1261" s="18">
        <f t="shared" si="94"/>
        <v>7865760</v>
      </c>
      <c r="M1261" s="16" t="s">
        <v>276</v>
      </c>
      <c r="N1261" s="2" t="s">
        <v>277</v>
      </c>
      <c r="O1261" s="2" t="s">
        <v>51</v>
      </c>
      <c r="P1261" s="2" t="s">
        <v>51</v>
      </c>
      <c r="Q1261" s="2" t="s">
        <v>823</v>
      </c>
      <c r="R1261" s="2" t="s">
        <v>62</v>
      </c>
      <c r="S1261" s="2" t="s">
        <v>63</v>
      </c>
      <c r="T1261" s="2" t="s">
        <v>63</v>
      </c>
      <c r="U1261" s="3"/>
      <c r="V1261" s="3"/>
      <c r="W1261" s="3"/>
      <c r="X1261" s="3"/>
      <c r="Y1261" s="3"/>
      <c r="Z1261" s="3"/>
      <c r="AA1261" s="3"/>
      <c r="AB1261" s="3"/>
      <c r="AC1261" s="3"/>
      <c r="AD1261" s="3"/>
      <c r="AE1261" s="3"/>
      <c r="AF1261" s="3"/>
      <c r="AG1261" s="3"/>
      <c r="AH1261" s="3"/>
      <c r="AI1261" s="3"/>
      <c r="AJ1261" s="3"/>
      <c r="AK1261" s="3"/>
      <c r="AL1261" s="3"/>
      <c r="AM1261" s="3"/>
      <c r="AN1261" s="3"/>
      <c r="AO1261" s="3"/>
      <c r="AP1261" s="3"/>
      <c r="AQ1261" s="3"/>
      <c r="AR1261" s="2" t="s">
        <v>51</v>
      </c>
      <c r="AS1261" s="2" t="s">
        <v>51</v>
      </c>
      <c r="AT1261" s="3"/>
      <c r="AU1261" s="2" t="s">
        <v>832</v>
      </c>
      <c r="AV1261" s="3">
        <v>310</v>
      </c>
    </row>
    <row r="1262" spans="1:48" ht="30" customHeight="1">
      <c r="A1262" s="16" t="s">
        <v>279</v>
      </c>
      <c r="B1262" s="16" t="s">
        <v>280</v>
      </c>
      <c r="C1262" s="16" t="s">
        <v>67</v>
      </c>
      <c r="D1262" s="17">
        <v>366</v>
      </c>
      <c r="E1262" s="18">
        <f>TRUNC(일위대가목록!E36,0)</f>
        <v>3110</v>
      </c>
      <c r="F1262" s="18">
        <f t="shared" si="90"/>
        <v>1138260</v>
      </c>
      <c r="G1262" s="18">
        <f>TRUNC(일위대가목록!F36,0)</f>
        <v>11402</v>
      </c>
      <c r="H1262" s="18">
        <f t="shared" si="91"/>
        <v>4173132</v>
      </c>
      <c r="I1262" s="18">
        <f>TRUNC(일위대가목록!G36,0)</f>
        <v>114</v>
      </c>
      <c r="J1262" s="18">
        <f t="shared" si="92"/>
        <v>41724</v>
      </c>
      <c r="K1262" s="18">
        <f t="shared" si="93"/>
        <v>14626</v>
      </c>
      <c r="L1262" s="18">
        <f t="shared" si="94"/>
        <v>5353116</v>
      </c>
      <c r="M1262" s="16" t="s">
        <v>281</v>
      </c>
      <c r="N1262" s="2" t="s">
        <v>282</v>
      </c>
      <c r="O1262" s="2" t="s">
        <v>51</v>
      </c>
      <c r="P1262" s="2" t="s">
        <v>51</v>
      </c>
      <c r="Q1262" s="2" t="s">
        <v>823</v>
      </c>
      <c r="R1262" s="2" t="s">
        <v>62</v>
      </c>
      <c r="S1262" s="2" t="s">
        <v>63</v>
      </c>
      <c r="T1262" s="2" t="s">
        <v>63</v>
      </c>
      <c r="U1262" s="3"/>
      <c r="V1262" s="3"/>
      <c r="W1262" s="3"/>
      <c r="X1262" s="3"/>
      <c r="Y1262" s="3"/>
      <c r="Z1262" s="3"/>
      <c r="AA1262" s="3"/>
      <c r="AB1262" s="3"/>
      <c r="AC1262" s="3"/>
      <c r="AD1262" s="3"/>
      <c r="AE1262" s="3"/>
      <c r="AF1262" s="3"/>
      <c r="AG1262" s="3"/>
      <c r="AH1262" s="3"/>
      <c r="AI1262" s="3"/>
      <c r="AJ1262" s="3"/>
      <c r="AK1262" s="3"/>
      <c r="AL1262" s="3"/>
      <c r="AM1262" s="3"/>
      <c r="AN1262" s="3"/>
      <c r="AO1262" s="3"/>
      <c r="AP1262" s="3"/>
      <c r="AQ1262" s="3"/>
      <c r="AR1262" s="2" t="s">
        <v>51</v>
      </c>
      <c r="AS1262" s="2" t="s">
        <v>51</v>
      </c>
      <c r="AT1262" s="3"/>
      <c r="AU1262" s="2" t="s">
        <v>833</v>
      </c>
      <c r="AV1262" s="3">
        <v>311</v>
      </c>
    </row>
    <row r="1263" spans="1:48" ht="30" customHeight="1">
      <c r="A1263" s="16" t="s">
        <v>279</v>
      </c>
      <c r="B1263" s="16" t="s">
        <v>284</v>
      </c>
      <c r="C1263" s="16" t="s">
        <v>67</v>
      </c>
      <c r="D1263" s="17">
        <v>273</v>
      </c>
      <c r="E1263" s="18">
        <f>TRUNC(일위대가목록!E37,0)</f>
        <v>6220</v>
      </c>
      <c r="F1263" s="18">
        <f t="shared" si="90"/>
        <v>1698060</v>
      </c>
      <c r="G1263" s="18">
        <f>TRUNC(일위대가목록!F37,0)</f>
        <v>15088</v>
      </c>
      <c r="H1263" s="18">
        <f t="shared" si="91"/>
        <v>4119024</v>
      </c>
      <c r="I1263" s="18">
        <f>TRUNC(일위대가목록!G37,0)</f>
        <v>150</v>
      </c>
      <c r="J1263" s="18">
        <f t="shared" si="92"/>
        <v>40950</v>
      </c>
      <c r="K1263" s="18">
        <f t="shared" si="93"/>
        <v>21458</v>
      </c>
      <c r="L1263" s="18">
        <f t="shared" si="94"/>
        <v>5858034</v>
      </c>
      <c r="M1263" s="16" t="s">
        <v>285</v>
      </c>
      <c r="N1263" s="2" t="s">
        <v>286</v>
      </c>
      <c r="O1263" s="2" t="s">
        <v>51</v>
      </c>
      <c r="P1263" s="2" t="s">
        <v>51</v>
      </c>
      <c r="Q1263" s="2" t="s">
        <v>823</v>
      </c>
      <c r="R1263" s="2" t="s">
        <v>62</v>
      </c>
      <c r="S1263" s="2" t="s">
        <v>63</v>
      </c>
      <c r="T1263" s="2" t="s">
        <v>63</v>
      </c>
      <c r="U1263" s="3"/>
      <c r="V1263" s="3"/>
      <c r="W1263" s="3"/>
      <c r="X1263" s="3"/>
      <c r="Y1263" s="3"/>
      <c r="Z1263" s="3"/>
      <c r="AA1263" s="3"/>
      <c r="AB1263" s="3"/>
      <c r="AC1263" s="3"/>
      <c r="AD1263" s="3"/>
      <c r="AE1263" s="3"/>
      <c r="AF1263" s="3"/>
      <c r="AG1263" s="3"/>
      <c r="AH1263" s="3"/>
      <c r="AI1263" s="3"/>
      <c r="AJ1263" s="3"/>
      <c r="AK1263" s="3"/>
      <c r="AL1263" s="3"/>
      <c r="AM1263" s="3"/>
      <c r="AN1263" s="3"/>
      <c r="AO1263" s="3"/>
      <c r="AP1263" s="3"/>
      <c r="AQ1263" s="3"/>
      <c r="AR1263" s="2" t="s">
        <v>51</v>
      </c>
      <c r="AS1263" s="2" t="s">
        <v>51</v>
      </c>
      <c r="AT1263" s="3"/>
      <c r="AU1263" s="2" t="s">
        <v>834</v>
      </c>
      <c r="AV1263" s="3">
        <v>312</v>
      </c>
    </row>
    <row r="1264" spans="1:48" ht="30" customHeight="1">
      <c r="A1264" s="16" t="s">
        <v>279</v>
      </c>
      <c r="B1264" s="16" t="s">
        <v>288</v>
      </c>
      <c r="C1264" s="16" t="s">
        <v>67</v>
      </c>
      <c r="D1264" s="17">
        <v>272</v>
      </c>
      <c r="E1264" s="18">
        <f>TRUNC(일위대가목록!E38,0)</f>
        <v>6220</v>
      </c>
      <c r="F1264" s="18">
        <f t="shared" si="90"/>
        <v>1691840</v>
      </c>
      <c r="G1264" s="18">
        <f>TRUNC(일위대가목록!F38,0)</f>
        <v>19632</v>
      </c>
      <c r="H1264" s="18">
        <f t="shared" si="91"/>
        <v>5339904</v>
      </c>
      <c r="I1264" s="18">
        <f>TRUNC(일위대가목록!G38,0)</f>
        <v>196</v>
      </c>
      <c r="J1264" s="18">
        <f t="shared" si="92"/>
        <v>53312</v>
      </c>
      <c r="K1264" s="18">
        <f t="shared" si="93"/>
        <v>26048</v>
      </c>
      <c r="L1264" s="18">
        <f t="shared" si="94"/>
        <v>7085056</v>
      </c>
      <c r="M1264" s="16" t="s">
        <v>289</v>
      </c>
      <c r="N1264" s="2" t="s">
        <v>290</v>
      </c>
      <c r="O1264" s="2" t="s">
        <v>51</v>
      </c>
      <c r="P1264" s="2" t="s">
        <v>51</v>
      </c>
      <c r="Q1264" s="2" t="s">
        <v>823</v>
      </c>
      <c r="R1264" s="2" t="s">
        <v>62</v>
      </c>
      <c r="S1264" s="2" t="s">
        <v>63</v>
      </c>
      <c r="T1264" s="2" t="s">
        <v>63</v>
      </c>
      <c r="U1264" s="3"/>
      <c r="V1264" s="3"/>
      <c r="W1264" s="3"/>
      <c r="X1264" s="3"/>
      <c r="Y1264" s="3"/>
      <c r="Z1264" s="3"/>
      <c r="AA1264" s="3"/>
      <c r="AB1264" s="3"/>
      <c r="AC1264" s="3"/>
      <c r="AD1264" s="3"/>
      <c r="AE1264" s="3"/>
      <c r="AF1264" s="3"/>
      <c r="AG1264" s="3"/>
      <c r="AH1264" s="3"/>
      <c r="AI1264" s="3"/>
      <c r="AJ1264" s="3"/>
      <c r="AK1264" s="3"/>
      <c r="AL1264" s="3"/>
      <c r="AM1264" s="3"/>
      <c r="AN1264" s="3"/>
      <c r="AO1264" s="3"/>
      <c r="AP1264" s="3"/>
      <c r="AQ1264" s="3"/>
      <c r="AR1264" s="2" t="s">
        <v>51</v>
      </c>
      <c r="AS1264" s="2" t="s">
        <v>51</v>
      </c>
      <c r="AT1264" s="3"/>
      <c r="AU1264" s="2" t="s">
        <v>835</v>
      </c>
      <c r="AV1264" s="3">
        <v>313</v>
      </c>
    </row>
    <row r="1265" spans="1:48" ht="30" customHeight="1">
      <c r="A1265" s="16" t="s">
        <v>292</v>
      </c>
      <c r="B1265" s="16" t="s">
        <v>293</v>
      </c>
      <c r="C1265" s="16" t="s">
        <v>67</v>
      </c>
      <c r="D1265" s="17">
        <v>4</v>
      </c>
      <c r="E1265" s="18">
        <f>TRUNC(일위대가목록!E39,0)</f>
        <v>12975</v>
      </c>
      <c r="F1265" s="18">
        <f t="shared" si="90"/>
        <v>51900</v>
      </c>
      <c r="G1265" s="18">
        <f>TRUNC(일위대가목록!F39,0)</f>
        <v>54549</v>
      </c>
      <c r="H1265" s="18">
        <f t="shared" si="91"/>
        <v>218196</v>
      </c>
      <c r="I1265" s="18">
        <f>TRUNC(일위대가목록!G39,0)</f>
        <v>1089</v>
      </c>
      <c r="J1265" s="18">
        <f t="shared" si="92"/>
        <v>4356</v>
      </c>
      <c r="K1265" s="18">
        <f t="shared" si="93"/>
        <v>68613</v>
      </c>
      <c r="L1265" s="18">
        <f t="shared" si="94"/>
        <v>274452</v>
      </c>
      <c r="M1265" s="16" t="s">
        <v>294</v>
      </c>
      <c r="N1265" s="2" t="s">
        <v>295</v>
      </c>
      <c r="O1265" s="2" t="s">
        <v>51</v>
      </c>
      <c r="P1265" s="2" t="s">
        <v>51</v>
      </c>
      <c r="Q1265" s="2" t="s">
        <v>823</v>
      </c>
      <c r="R1265" s="2" t="s">
        <v>62</v>
      </c>
      <c r="S1265" s="2" t="s">
        <v>63</v>
      </c>
      <c r="T1265" s="2" t="s">
        <v>63</v>
      </c>
      <c r="U1265" s="3"/>
      <c r="V1265" s="3"/>
      <c r="W1265" s="3"/>
      <c r="X1265" s="3"/>
      <c r="Y1265" s="3"/>
      <c r="Z1265" s="3"/>
      <c r="AA1265" s="3"/>
      <c r="AB1265" s="3"/>
      <c r="AC1265" s="3"/>
      <c r="AD1265" s="3"/>
      <c r="AE1265" s="3"/>
      <c r="AF1265" s="3"/>
      <c r="AG1265" s="3"/>
      <c r="AH1265" s="3"/>
      <c r="AI1265" s="3"/>
      <c r="AJ1265" s="3"/>
      <c r="AK1265" s="3"/>
      <c r="AL1265" s="3"/>
      <c r="AM1265" s="3"/>
      <c r="AN1265" s="3"/>
      <c r="AO1265" s="3"/>
      <c r="AP1265" s="3"/>
      <c r="AQ1265" s="3"/>
      <c r="AR1265" s="2" t="s">
        <v>51</v>
      </c>
      <c r="AS1265" s="2" t="s">
        <v>51</v>
      </c>
      <c r="AT1265" s="3"/>
      <c r="AU1265" s="2" t="s">
        <v>836</v>
      </c>
      <c r="AV1265" s="3">
        <v>314</v>
      </c>
    </row>
    <row r="1266" spans="1:48" ht="30" customHeight="1">
      <c r="A1266" s="16" t="s">
        <v>565</v>
      </c>
      <c r="B1266" s="16" t="s">
        <v>566</v>
      </c>
      <c r="C1266" s="16" t="s">
        <v>67</v>
      </c>
      <c r="D1266" s="17">
        <v>181</v>
      </c>
      <c r="E1266" s="18">
        <f>TRUNC(일위대가목록!E61,0)</f>
        <v>29956</v>
      </c>
      <c r="F1266" s="18">
        <f t="shared" si="90"/>
        <v>5422036</v>
      </c>
      <c r="G1266" s="18">
        <f>TRUNC(일위대가목록!F61,0)</f>
        <v>19638</v>
      </c>
      <c r="H1266" s="18">
        <f t="shared" si="91"/>
        <v>3554478</v>
      </c>
      <c r="I1266" s="18">
        <f>TRUNC(일위대가목록!G61,0)</f>
        <v>392</v>
      </c>
      <c r="J1266" s="18">
        <f t="shared" si="92"/>
        <v>70952</v>
      </c>
      <c r="K1266" s="18">
        <f t="shared" si="93"/>
        <v>49986</v>
      </c>
      <c r="L1266" s="18">
        <f t="shared" si="94"/>
        <v>9047466</v>
      </c>
      <c r="M1266" s="16" t="s">
        <v>567</v>
      </c>
      <c r="N1266" s="2" t="s">
        <v>568</v>
      </c>
      <c r="O1266" s="2" t="s">
        <v>51</v>
      </c>
      <c r="P1266" s="2" t="s">
        <v>51</v>
      </c>
      <c r="Q1266" s="2" t="s">
        <v>823</v>
      </c>
      <c r="R1266" s="2" t="s">
        <v>62</v>
      </c>
      <c r="S1266" s="2" t="s">
        <v>63</v>
      </c>
      <c r="T1266" s="2" t="s">
        <v>63</v>
      </c>
      <c r="U1266" s="3"/>
      <c r="V1266" s="3"/>
      <c r="W1266" s="3"/>
      <c r="X1266" s="3"/>
      <c r="Y1266" s="3"/>
      <c r="Z1266" s="3"/>
      <c r="AA1266" s="3"/>
      <c r="AB1266" s="3"/>
      <c r="AC1266" s="3"/>
      <c r="AD1266" s="3"/>
      <c r="AE1266" s="3"/>
      <c r="AF1266" s="3"/>
      <c r="AG1266" s="3"/>
      <c r="AH1266" s="3"/>
      <c r="AI1266" s="3"/>
      <c r="AJ1266" s="3"/>
      <c r="AK1266" s="3"/>
      <c r="AL1266" s="3"/>
      <c r="AM1266" s="3"/>
      <c r="AN1266" s="3"/>
      <c r="AO1266" s="3"/>
      <c r="AP1266" s="3"/>
      <c r="AQ1266" s="3"/>
      <c r="AR1266" s="2" t="s">
        <v>51</v>
      </c>
      <c r="AS1266" s="2" t="s">
        <v>51</v>
      </c>
      <c r="AT1266" s="3"/>
      <c r="AU1266" s="2" t="s">
        <v>837</v>
      </c>
      <c r="AV1266" s="3">
        <v>315</v>
      </c>
    </row>
    <row r="1267" spans="1:48" ht="30" customHeight="1">
      <c r="A1267" s="16" t="s">
        <v>297</v>
      </c>
      <c r="B1267" s="16" t="s">
        <v>298</v>
      </c>
      <c r="C1267" s="16" t="s">
        <v>67</v>
      </c>
      <c r="D1267" s="17">
        <v>352</v>
      </c>
      <c r="E1267" s="18">
        <f>TRUNC(일위대가목록!E40,0)</f>
        <v>4708</v>
      </c>
      <c r="F1267" s="18">
        <f t="shared" si="90"/>
        <v>1657216</v>
      </c>
      <c r="G1267" s="18">
        <f>TRUNC(일위대가목록!F40,0)</f>
        <v>8658</v>
      </c>
      <c r="H1267" s="18">
        <f t="shared" si="91"/>
        <v>3047616</v>
      </c>
      <c r="I1267" s="18">
        <f>TRUNC(일위대가목록!G40,0)</f>
        <v>0</v>
      </c>
      <c r="J1267" s="18">
        <f t="shared" si="92"/>
        <v>0</v>
      </c>
      <c r="K1267" s="18">
        <f t="shared" si="93"/>
        <v>13366</v>
      </c>
      <c r="L1267" s="18">
        <f t="shared" si="94"/>
        <v>4704832</v>
      </c>
      <c r="M1267" s="16" t="s">
        <v>299</v>
      </c>
      <c r="N1267" s="2" t="s">
        <v>300</v>
      </c>
      <c r="O1267" s="2" t="s">
        <v>51</v>
      </c>
      <c r="P1267" s="2" t="s">
        <v>51</v>
      </c>
      <c r="Q1267" s="2" t="s">
        <v>823</v>
      </c>
      <c r="R1267" s="2" t="s">
        <v>62</v>
      </c>
      <c r="S1267" s="2" t="s">
        <v>63</v>
      </c>
      <c r="T1267" s="2" t="s">
        <v>63</v>
      </c>
      <c r="U1267" s="3"/>
      <c r="V1267" s="3"/>
      <c r="W1267" s="3"/>
      <c r="X1267" s="3"/>
      <c r="Y1267" s="3"/>
      <c r="Z1267" s="3"/>
      <c r="AA1267" s="3"/>
      <c r="AB1267" s="3"/>
      <c r="AC1267" s="3"/>
      <c r="AD1267" s="3"/>
      <c r="AE1267" s="3"/>
      <c r="AF1267" s="3"/>
      <c r="AG1267" s="3"/>
      <c r="AH1267" s="3"/>
      <c r="AI1267" s="3"/>
      <c r="AJ1267" s="3"/>
      <c r="AK1267" s="3"/>
      <c r="AL1267" s="3"/>
      <c r="AM1267" s="3"/>
      <c r="AN1267" s="3"/>
      <c r="AO1267" s="3"/>
      <c r="AP1267" s="3"/>
      <c r="AQ1267" s="3"/>
      <c r="AR1267" s="2" t="s">
        <v>51</v>
      </c>
      <c r="AS1267" s="2" t="s">
        <v>51</v>
      </c>
      <c r="AT1267" s="3"/>
      <c r="AU1267" s="2" t="s">
        <v>838</v>
      </c>
      <c r="AV1267" s="3">
        <v>316</v>
      </c>
    </row>
    <row r="1268" spans="1:48" ht="30" customHeight="1">
      <c r="A1268" s="16" t="s">
        <v>302</v>
      </c>
      <c r="B1268" s="16" t="s">
        <v>303</v>
      </c>
      <c r="C1268" s="16" t="s">
        <v>67</v>
      </c>
      <c r="D1268" s="17">
        <v>343</v>
      </c>
      <c r="E1268" s="18">
        <f>TRUNC(일위대가목록!E41,0)</f>
        <v>13821</v>
      </c>
      <c r="F1268" s="18">
        <f t="shared" si="90"/>
        <v>4740603</v>
      </c>
      <c r="G1268" s="18">
        <f>TRUNC(일위대가목록!F41,0)</f>
        <v>10544</v>
      </c>
      <c r="H1268" s="18">
        <f t="shared" si="91"/>
        <v>3616592</v>
      </c>
      <c r="I1268" s="18">
        <f>TRUNC(일위대가목록!G41,0)</f>
        <v>632</v>
      </c>
      <c r="J1268" s="18">
        <f t="shared" si="92"/>
        <v>216776</v>
      </c>
      <c r="K1268" s="18">
        <f t="shared" si="93"/>
        <v>24997</v>
      </c>
      <c r="L1268" s="18">
        <f t="shared" si="94"/>
        <v>8573971</v>
      </c>
      <c r="M1268" s="16" t="s">
        <v>304</v>
      </c>
      <c r="N1268" s="2" t="s">
        <v>305</v>
      </c>
      <c r="O1268" s="2" t="s">
        <v>51</v>
      </c>
      <c r="P1268" s="2" t="s">
        <v>51</v>
      </c>
      <c r="Q1268" s="2" t="s">
        <v>823</v>
      </c>
      <c r="R1268" s="2" t="s">
        <v>62</v>
      </c>
      <c r="S1268" s="2" t="s">
        <v>63</v>
      </c>
      <c r="T1268" s="2" t="s">
        <v>63</v>
      </c>
      <c r="U1268" s="3"/>
      <c r="V1268" s="3"/>
      <c r="W1268" s="3"/>
      <c r="X1268" s="3"/>
      <c r="Y1268" s="3"/>
      <c r="Z1268" s="3"/>
      <c r="AA1268" s="3"/>
      <c r="AB1268" s="3"/>
      <c r="AC1268" s="3"/>
      <c r="AD1268" s="3"/>
      <c r="AE1268" s="3"/>
      <c r="AF1268" s="3"/>
      <c r="AG1268" s="3"/>
      <c r="AH1268" s="3"/>
      <c r="AI1268" s="3"/>
      <c r="AJ1268" s="3"/>
      <c r="AK1268" s="3"/>
      <c r="AL1268" s="3"/>
      <c r="AM1268" s="3"/>
      <c r="AN1268" s="3"/>
      <c r="AO1268" s="3"/>
      <c r="AP1268" s="3"/>
      <c r="AQ1268" s="3"/>
      <c r="AR1268" s="2" t="s">
        <v>51</v>
      </c>
      <c r="AS1268" s="2" t="s">
        <v>51</v>
      </c>
      <c r="AT1268" s="3"/>
      <c r="AU1268" s="2" t="s">
        <v>839</v>
      </c>
      <c r="AV1268" s="3">
        <v>317</v>
      </c>
    </row>
    <row r="1269" spans="1:48" ht="30" customHeight="1">
      <c r="A1269" s="17"/>
      <c r="B1269" s="17"/>
      <c r="C1269" s="17"/>
      <c r="D1269" s="17"/>
      <c r="E1269" s="18"/>
      <c r="F1269" s="18"/>
      <c r="G1269" s="18"/>
      <c r="H1269" s="18"/>
      <c r="I1269" s="18"/>
      <c r="J1269" s="18"/>
      <c r="K1269" s="18"/>
      <c r="L1269" s="18"/>
      <c r="M1269" s="17"/>
      <c r="Q1269" s="1" t="s">
        <v>823</v>
      </c>
    </row>
    <row r="1270" spans="1:48" ht="30" customHeight="1">
      <c r="A1270" s="17"/>
      <c r="B1270" s="17"/>
      <c r="C1270" s="17"/>
      <c r="D1270" s="17"/>
      <c r="E1270" s="18"/>
      <c r="F1270" s="18"/>
      <c r="G1270" s="18"/>
      <c r="H1270" s="18"/>
      <c r="I1270" s="18"/>
      <c r="J1270" s="18"/>
      <c r="K1270" s="18"/>
      <c r="L1270" s="18"/>
      <c r="M1270" s="17"/>
      <c r="Q1270" s="1" t="s">
        <v>823</v>
      </c>
    </row>
    <row r="1271" spans="1:48" ht="30" customHeight="1">
      <c r="A1271" s="17"/>
      <c r="B1271" s="17"/>
      <c r="C1271" s="17"/>
      <c r="D1271" s="17"/>
      <c r="E1271" s="18"/>
      <c r="F1271" s="18"/>
      <c r="G1271" s="18"/>
      <c r="H1271" s="18"/>
      <c r="I1271" s="18"/>
      <c r="J1271" s="18"/>
      <c r="K1271" s="18"/>
      <c r="L1271" s="18"/>
      <c r="M1271" s="17"/>
      <c r="Q1271" s="1" t="s">
        <v>823</v>
      </c>
    </row>
    <row r="1272" spans="1:48" ht="30" customHeight="1">
      <c r="A1272" s="17"/>
      <c r="B1272" s="17"/>
      <c r="C1272" s="17"/>
      <c r="D1272" s="17"/>
      <c r="E1272" s="18"/>
      <c r="F1272" s="18"/>
      <c r="G1272" s="18"/>
      <c r="H1272" s="18"/>
      <c r="I1272" s="18"/>
      <c r="J1272" s="18"/>
      <c r="K1272" s="18"/>
      <c r="L1272" s="18"/>
      <c r="M1272" s="17"/>
      <c r="Q1272" s="1" t="s">
        <v>823</v>
      </c>
    </row>
    <row r="1273" spans="1:48" ht="30" customHeight="1">
      <c r="A1273" s="17"/>
      <c r="B1273" s="17"/>
      <c r="C1273" s="17"/>
      <c r="D1273" s="17"/>
      <c r="E1273" s="18"/>
      <c r="F1273" s="18"/>
      <c r="G1273" s="18"/>
      <c r="H1273" s="18"/>
      <c r="I1273" s="18"/>
      <c r="J1273" s="18"/>
      <c r="K1273" s="18"/>
      <c r="L1273" s="18"/>
      <c r="M1273" s="17"/>
      <c r="Q1273" s="1" t="s">
        <v>823</v>
      </c>
    </row>
    <row r="1274" spans="1:48" ht="30" customHeight="1">
      <c r="A1274" s="17"/>
      <c r="B1274" s="17"/>
      <c r="C1274" s="17"/>
      <c r="D1274" s="17"/>
      <c r="E1274" s="18"/>
      <c r="F1274" s="18"/>
      <c r="G1274" s="18"/>
      <c r="H1274" s="18"/>
      <c r="I1274" s="18"/>
      <c r="J1274" s="18"/>
      <c r="K1274" s="18"/>
      <c r="L1274" s="18"/>
      <c r="M1274" s="17"/>
      <c r="Q1274" s="1" t="s">
        <v>823</v>
      </c>
    </row>
    <row r="1275" spans="1:48" ht="30" customHeight="1">
      <c r="A1275" s="17"/>
      <c r="B1275" s="17"/>
      <c r="C1275" s="17"/>
      <c r="D1275" s="17"/>
      <c r="E1275" s="18"/>
      <c r="F1275" s="18"/>
      <c r="G1275" s="18"/>
      <c r="H1275" s="18"/>
      <c r="I1275" s="18"/>
      <c r="J1275" s="18"/>
      <c r="K1275" s="18"/>
      <c r="L1275" s="18"/>
      <c r="M1275" s="17"/>
      <c r="Q1275" s="1" t="s">
        <v>823</v>
      </c>
    </row>
    <row r="1276" spans="1:48" ht="30" customHeight="1">
      <c r="A1276" s="17"/>
      <c r="B1276" s="17"/>
      <c r="C1276" s="17"/>
      <c r="D1276" s="17"/>
      <c r="E1276" s="18"/>
      <c r="F1276" s="18"/>
      <c r="G1276" s="18"/>
      <c r="H1276" s="18"/>
      <c r="I1276" s="18"/>
      <c r="J1276" s="18"/>
      <c r="K1276" s="18"/>
      <c r="L1276" s="18"/>
      <c r="M1276" s="17"/>
      <c r="Q1276" s="1" t="s">
        <v>823</v>
      </c>
    </row>
    <row r="1277" spans="1:48" ht="30" customHeight="1">
      <c r="A1277" s="16" t="s">
        <v>75</v>
      </c>
      <c r="B1277" s="17"/>
      <c r="C1277" s="17"/>
      <c r="D1277" s="17"/>
      <c r="E1277" s="18"/>
      <c r="F1277" s="18">
        <f>SUMIF(Q1253:Q1276,"011009",F1253:F1276)</f>
        <v>36293293</v>
      </c>
      <c r="G1277" s="18"/>
      <c r="H1277" s="18">
        <f>SUMIF(Q1253:Q1276,"011009",H1253:H1276)</f>
        <v>38706308</v>
      </c>
      <c r="I1277" s="18"/>
      <c r="J1277" s="18">
        <f>SUMIF(Q1253:Q1276,"011009",J1253:J1276)</f>
        <v>578292</v>
      </c>
      <c r="K1277" s="18"/>
      <c r="L1277" s="18">
        <f>SUMIF(Q1253:Q1276,"011009",L1253:L1276)</f>
        <v>75577893</v>
      </c>
      <c r="M1277" s="17"/>
      <c r="N1277" t="s">
        <v>76</v>
      </c>
    </row>
    <row r="1278" spans="1:48" ht="30" customHeight="1">
      <c r="A1278" s="16" t="s">
        <v>840</v>
      </c>
      <c r="B1278" s="16" t="s">
        <v>51</v>
      </c>
      <c r="C1278" s="17"/>
      <c r="D1278" s="17"/>
      <c r="E1278" s="18"/>
      <c r="F1278" s="18"/>
      <c r="G1278" s="18"/>
      <c r="H1278" s="18"/>
      <c r="I1278" s="18"/>
      <c r="J1278" s="18"/>
      <c r="K1278" s="18"/>
      <c r="L1278" s="18"/>
      <c r="M1278" s="17"/>
      <c r="N1278" s="3"/>
      <c r="O1278" s="3"/>
      <c r="P1278" s="3"/>
      <c r="Q1278" s="2" t="s">
        <v>841</v>
      </c>
      <c r="R1278" s="3"/>
      <c r="S1278" s="3"/>
      <c r="T1278" s="3"/>
      <c r="U1278" s="3"/>
      <c r="V1278" s="3"/>
      <c r="W1278" s="3"/>
      <c r="X1278" s="3"/>
      <c r="Y1278" s="3"/>
      <c r="Z1278" s="3"/>
      <c r="AA1278" s="3"/>
      <c r="AB1278" s="3"/>
      <c r="AC1278" s="3"/>
      <c r="AD1278" s="3"/>
      <c r="AE1278" s="3"/>
      <c r="AF1278" s="3"/>
      <c r="AG1278" s="3"/>
      <c r="AH1278" s="3"/>
      <c r="AI1278" s="3"/>
      <c r="AJ1278" s="3"/>
      <c r="AK1278" s="3"/>
      <c r="AL1278" s="3"/>
      <c r="AM1278" s="3"/>
      <c r="AN1278" s="3"/>
      <c r="AO1278" s="3"/>
      <c r="AP1278" s="3"/>
      <c r="AQ1278" s="3"/>
      <c r="AR1278" s="3"/>
      <c r="AS1278" s="3"/>
      <c r="AT1278" s="3"/>
      <c r="AU1278" s="3"/>
      <c r="AV1278" s="3"/>
    </row>
    <row r="1279" spans="1:48" ht="30" customHeight="1">
      <c r="A1279" s="16" t="s">
        <v>319</v>
      </c>
      <c r="B1279" s="16" t="s">
        <v>51</v>
      </c>
      <c r="C1279" s="16" t="s">
        <v>67</v>
      </c>
      <c r="D1279" s="17">
        <v>11</v>
      </c>
      <c r="E1279" s="18">
        <f>TRUNC(일위대가목록!E43,0)</f>
        <v>645</v>
      </c>
      <c r="F1279" s="18">
        <f t="shared" ref="F1279:F1287" si="95">TRUNC(E1279*D1279, 0)</f>
        <v>7095</v>
      </c>
      <c r="G1279" s="18">
        <f>TRUNC(일위대가목록!F43,0)</f>
        <v>12905</v>
      </c>
      <c r="H1279" s="18">
        <f t="shared" ref="H1279:H1287" si="96">TRUNC(G1279*D1279, 0)</f>
        <v>141955</v>
      </c>
      <c r="I1279" s="18">
        <f>TRUNC(일위대가목록!G43,0)</f>
        <v>0</v>
      </c>
      <c r="J1279" s="18">
        <f t="shared" ref="J1279:J1287" si="97">TRUNC(I1279*D1279, 0)</f>
        <v>0</v>
      </c>
      <c r="K1279" s="18">
        <f t="shared" ref="K1279:K1287" si="98">TRUNC(E1279+G1279+I1279, 0)</f>
        <v>13550</v>
      </c>
      <c r="L1279" s="18">
        <f t="shared" ref="L1279:L1287" si="99">TRUNC(F1279+H1279+J1279, 0)</f>
        <v>149050</v>
      </c>
      <c r="M1279" s="16" t="s">
        <v>320</v>
      </c>
      <c r="N1279" s="2" t="s">
        <v>321</v>
      </c>
      <c r="O1279" s="2" t="s">
        <v>51</v>
      </c>
      <c r="P1279" s="2" t="s">
        <v>51</v>
      </c>
      <c r="Q1279" s="2" t="s">
        <v>841</v>
      </c>
      <c r="R1279" s="2" t="s">
        <v>62</v>
      </c>
      <c r="S1279" s="2" t="s">
        <v>63</v>
      </c>
      <c r="T1279" s="2" t="s">
        <v>63</v>
      </c>
      <c r="U1279" s="3"/>
      <c r="V1279" s="3"/>
      <c r="W1279" s="3"/>
      <c r="X1279" s="3"/>
      <c r="Y1279" s="3"/>
      <c r="Z1279" s="3"/>
      <c r="AA1279" s="3"/>
      <c r="AB1279" s="3"/>
      <c r="AC1279" s="3"/>
      <c r="AD1279" s="3"/>
      <c r="AE1279" s="3"/>
      <c r="AF1279" s="3"/>
      <c r="AG1279" s="3"/>
      <c r="AH1279" s="3"/>
      <c r="AI1279" s="3"/>
      <c r="AJ1279" s="3"/>
      <c r="AK1279" s="3"/>
      <c r="AL1279" s="3"/>
      <c r="AM1279" s="3"/>
      <c r="AN1279" s="3"/>
      <c r="AO1279" s="3"/>
      <c r="AP1279" s="3"/>
      <c r="AQ1279" s="3"/>
      <c r="AR1279" s="2" t="s">
        <v>51</v>
      </c>
      <c r="AS1279" s="2" t="s">
        <v>51</v>
      </c>
      <c r="AT1279" s="3"/>
      <c r="AU1279" s="2" t="s">
        <v>842</v>
      </c>
      <c r="AV1279" s="3">
        <v>319</v>
      </c>
    </row>
    <row r="1280" spans="1:48" ht="30" customHeight="1">
      <c r="A1280" s="16" t="s">
        <v>327</v>
      </c>
      <c r="B1280" s="16" t="s">
        <v>51</v>
      </c>
      <c r="C1280" s="16" t="s">
        <v>67</v>
      </c>
      <c r="D1280" s="17">
        <v>4</v>
      </c>
      <c r="E1280" s="18">
        <f>TRUNC(일위대가목록!E45,0)</f>
        <v>645</v>
      </c>
      <c r="F1280" s="18">
        <f t="shared" si="95"/>
        <v>2580</v>
      </c>
      <c r="G1280" s="18">
        <f>TRUNC(일위대가목록!F45,0)</f>
        <v>12905</v>
      </c>
      <c r="H1280" s="18">
        <f t="shared" si="96"/>
        <v>51620</v>
      </c>
      <c r="I1280" s="18">
        <f>TRUNC(일위대가목록!G45,0)</f>
        <v>0</v>
      </c>
      <c r="J1280" s="18">
        <f t="shared" si="97"/>
        <v>0</v>
      </c>
      <c r="K1280" s="18">
        <f t="shared" si="98"/>
        <v>13550</v>
      </c>
      <c r="L1280" s="18">
        <f t="shared" si="99"/>
        <v>54200</v>
      </c>
      <c r="M1280" s="16" t="s">
        <v>328</v>
      </c>
      <c r="N1280" s="2" t="s">
        <v>329</v>
      </c>
      <c r="O1280" s="2" t="s">
        <v>51</v>
      </c>
      <c r="P1280" s="2" t="s">
        <v>51</v>
      </c>
      <c r="Q1280" s="2" t="s">
        <v>841</v>
      </c>
      <c r="R1280" s="2" t="s">
        <v>62</v>
      </c>
      <c r="S1280" s="2" t="s">
        <v>63</v>
      </c>
      <c r="T1280" s="2" t="s">
        <v>63</v>
      </c>
      <c r="U1280" s="3"/>
      <c r="V1280" s="3"/>
      <c r="W1280" s="3"/>
      <c r="X1280" s="3"/>
      <c r="Y1280" s="3"/>
      <c r="Z1280" s="3"/>
      <c r="AA1280" s="3"/>
      <c r="AB1280" s="3"/>
      <c r="AC1280" s="3"/>
      <c r="AD1280" s="3"/>
      <c r="AE1280" s="3"/>
      <c r="AF1280" s="3"/>
      <c r="AG1280" s="3"/>
      <c r="AH1280" s="3"/>
      <c r="AI1280" s="3"/>
      <c r="AJ1280" s="3"/>
      <c r="AK1280" s="3"/>
      <c r="AL1280" s="3"/>
      <c r="AM1280" s="3"/>
      <c r="AN1280" s="3"/>
      <c r="AO1280" s="3"/>
      <c r="AP1280" s="3"/>
      <c r="AQ1280" s="3"/>
      <c r="AR1280" s="2" t="s">
        <v>51</v>
      </c>
      <c r="AS1280" s="2" t="s">
        <v>51</v>
      </c>
      <c r="AT1280" s="3"/>
      <c r="AU1280" s="2" t="s">
        <v>843</v>
      </c>
      <c r="AV1280" s="3">
        <v>320</v>
      </c>
    </row>
    <row r="1281" spans="1:48" ht="30" customHeight="1">
      <c r="A1281" s="16" t="s">
        <v>331</v>
      </c>
      <c r="B1281" s="16" t="s">
        <v>332</v>
      </c>
      <c r="C1281" s="16" t="s">
        <v>333</v>
      </c>
      <c r="D1281" s="17">
        <v>11.36</v>
      </c>
      <c r="E1281" s="18">
        <f>TRUNC(일위대가목록!E46,0)</f>
        <v>0</v>
      </c>
      <c r="F1281" s="18">
        <f t="shared" si="95"/>
        <v>0</v>
      </c>
      <c r="G1281" s="18">
        <f>TRUNC(일위대가목록!F46,0)</f>
        <v>0</v>
      </c>
      <c r="H1281" s="18">
        <f t="shared" si="96"/>
        <v>0</v>
      </c>
      <c r="I1281" s="18">
        <f>TRUNC(일위대가목록!G46,0)</f>
        <v>45269</v>
      </c>
      <c r="J1281" s="18">
        <f t="shared" si="97"/>
        <v>514255</v>
      </c>
      <c r="K1281" s="18">
        <f t="shared" si="98"/>
        <v>45269</v>
      </c>
      <c r="L1281" s="18">
        <f t="shared" si="99"/>
        <v>514255</v>
      </c>
      <c r="M1281" s="16" t="s">
        <v>334</v>
      </c>
      <c r="N1281" s="2" t="s">
        <v>335</v>
      </c>
      <c r="O1281" s="2" t="s">
        <v>51</v>
      </c>
      <c r="P1281" s="2" t="s">
        <v>51</v>
      </c>
      <c r="Q1281" s="2" t="s">
        <v>841</v>
      </c>
      <c r="R1281" s="2" t="s">
        <v>62</v>
      </c>
      <c r="S1281" s="2" t="s">
        <v>63</v>
      </c>
      <c r="T1281" s="2" t="s">
        <v>63</v>
      </c>
      <c r="U1281" s="3"/>
      <c r="V1281" s="3"/>
      <c r="W1281" s="3"/>
      <c r="X1281" s="3"/>
      <c r="Y1281" s="3"/>
      <c r="Z1281" s="3"/>
      <c r="AA1281" s="3"/>
      <c r="AB1281" s="3"/>
      <c r="AC1281" s="3"/>
      <c r="AD1281" s="3"/>
      <c r="AE1281" s="3"/>
      <c r="AF1281" s="3"/>
      <c r="AG1281" s="3"/>
      <c r="AH1281" s="3"/>
      <c r="AI1281" s="3"/>
      <c r="AJ1281" s="3"/>
      <c r="AK1281" s="3"/>
      <c r="AL1281" s="3"/>
      <c r="AM1281" s="3"/>
      <c r="AN1281" s="3"/>
      <c r="AO1281" s="3"/>
      <c r="AP1281" s="3"/>
      <c r="AQ1281" s="3"/>
      <c r="AR1281" s="2" t="s">
        <v>51</v>
      </c>
      <c r="AS1281" s="2" t="s">
        <v>51</v>
      </c>
      <c r="AT1281" s="3"/>
      <c r="AU1281" s="2" t="s">
        <v>844</v>
      </c>
      <c r="AV1281" s="3">
        <v>321</v>
      </c>
    </row>
    <row r="1282" spans="1:48" ht="30" customHeight="1">
      <c r="A1282" s="16" t="s">
        <v>337</v>
      </c>
      <c r="B1282" s="16" t="s">
        <v>51</v>
      </c>
      <c r="C1282" s="16" t="s">
        <v>67</v>
      </c>
      <c r="D1282" s="17">
        <v>513</v>
      </c>
      <c r="E1282" s="18">
        <f>TRUNC(일위대가목록!E47,0)</f>
        <v>0</v>
      </c>
      <c r="F1282" s="18">
        <f t="shared" si="95"/>
        <v>0</v>
      </c>
      <c r="G1282" s="18">
        <f>TRUNC(일위대가목록!F47,0)</f>
        <v>6002</v>
      </c>
      <c r="H1282" s="18">
        <f t="shared" si="96"/>
        <v>3079026</v>
      </c>
      <c r="I1282" s="18">
        <f>TRUNC(일위대가목록!G47,0)</f>
        <v>0</v>
      </c>
      <c r="J1282" s="18">
        <f t="shared" si="97"/>
        <v>0</v>
      </c>
      <c r="K1282" s="18">
        <f t="shared" si="98"/>
        <v>6002</v>
      </c>
      <c r="L1282" s="18">
        <f t="shared" si="99"/>
        <v>3079026</v>
      </c>
      <c r="M1282" s="16" t="s">
        <v>338</v>
      </c>
      <c r="N1282" s="2" t="s">
        <v>339</v>
      </c>
      <c r="O1282" s="2" t="s">
        <v>51</v>
      </c>
      <c r="P1282" s="2" t="s">
        <v>51</v>
      </c>
      <c r="Q1282" s="2" t="s">
        <v>841</v>
      </c>
      <c r="R1282" s="2" t="s">
        <v>62</v>
      </c>
      <c r="S1282" s="2" t="s">
        <v>63</v>
      </c>
      <c r="T1282" s="2" t="s">
        <v>63</v>
      </c>
      <c r="U1282" s="3"/>
      <c r="V1282" s="3"/>
      <c r="W1282" s="3"/>
      <c r="X1282" s="3"/>
      <c r="Y1282" s="3"/>
      <c r="Z1282" s="3"/>
      <c r="AA1282" s="3"/>
      <c r="AB1282" s="3"/>
      <c r="AC1282" s="3"/>
      <c r="AD1282" s="3"/>
      <c r="AE1282" s="3"/>
      <c r="AF1282" s="3"/>
      <c r="AG1282" s="3"/>
      <c r="AH1282" s="3"/>
      <c r="AI1282" s="3"/>
      <c r="AJ1282" s="3"/>
      <c r="AK1282" s="3"/>
      <c r="AL1282" s="3"/>
      <c r="AM1282" s="3"/>
      <c r="AN1282" s="3"/>
      <c r="AO1282" s="3"/>
      <c r="AP1282" s="3"/>
      <c r="AQ1282" s="3"/>
      <c r="AR1282" s="2" t="s">
        <v>51</v>
      </c>
      <c r="AS1282" s="2" t="s">
        <v>51</v>
      </c>
      <c r="AT1282" s="3"/>
      <c r="AU1282" s="2" t="s">
        <v>845</v>
      </c>
      <c r="AV1282" s="3">
        <v>322</v>
      </c>
    </row>
    <row r="1283" spans="1:48" ht="30" customHeight="1">
      <c r="A1283" s="16" t="s">
        <v>587</v>
      </c>
      <c r="B1283" s="16" t="s">
        <v>588</v>
      </c>
      <c r="C1283" s="16" t="s">
        <v>67</v>
      </c>
      <c r="D1283" s="17">
        <v>5</v>
      </c>
      <c r="E1283" s="18">
        <f>TRUNC(일위대가목록!E64,0)</f>
        <v>0</v>
      </c>
      <c r="F1283" s="18">
        <f t="shared" si="95"/>
        <v>0</v>
      </c>
      <c r="G1283" s="18">
        <f>TRUNC(일위대가목록!F64,0)</f>
        <v>6174</v>
      </c>
      <c r="H1283" s="18">
        <f t="shared" si="96"/>
        <v>30870</v>
      </c>
      <c r="I1283" s="18">
        <f>TRUNC(일위대가목록!G64,0)</f>
        <v>123</v>
      </c>
      <c r="J1283" s="18">
        <f t="shared" si="97"/>
        <v>615</v>
      </c>
      <c r="K1283" s="18">
        <f t="shared" si="98"/>
        <v>6297</v>
      </c>
      <c r="L1283" s="18">
        <f t="shared" si="99"/>
        <v>31485</v>
      </c>
      <c r="M1283" s="16" t="s">
        <v>589</v>
      </c>
      <c r="N1283" s="2" t="s">
        <v>590</v>
      </c>
      <c r="O1283" s="2" t="s">
        <v>51</v>
      </c>
      <c r="P1283" s="2" t="s">
        <v>51</v>
      </c>
      <c r="Q1283" s="2" t="s">
        <v>841</v>
      </c>
      <c r="R1283" s="2" t="s">
        <v>62</v>
      </c>
      <c r="S1283" s="2" t="s">
        <v>63</v>
      </c>
      <c r="T1283" s="2" t="s">
        <v>63</v>
      </c>
      <c r="U1283" s="3"/>
      <c r="V1283" s="3"/>
      <c r="W1283" s="3"/>
      <c r="X1283" s="3"/>
      <c r="Y1283" s="3"/>
      <c r="Z1283" s="3"/>
      <c r="AA1283" s="3"/>
      <c r="AB1283" s="3"/>
      <c r="AC1283" s="3"/>
      <c r="AD1283" s="3"/>
      <c r="AE1283" s="3"/>
      <c r="AF1283" s="3"/>
      <c r="AG1283" s="3"/>
      <c r="AH1283" s="3"/>
      <c r="AI1283" s="3"/>
      <c r="AJ1283" s="3"/>
      <c r="AK1283" s="3"/>
      <c r="AL1283" s="3"/>
      <c r="AM1283" s="3"/>
      <c r="AN1283" s="3"/>
      <c r="AO1283" s="3"/>
      <c r="AP1283" s="3"/>
      <c r="AQ1283" s="3"/>
      <c r="AR1283" s="2" t="s">
        <v>51</v>
      </c>
      <c r="AS1283" s="2" t="s">
        <v>51</v>
      </c>
      <c r="AT1283" s="3"/>
      <c r="AU1283" s="2" t="s">
        <v>846</v>
      </c>
      <c r="AV1283" s="3">
        <v>323</v>
      </c>
    </row>
    <row r="1284" spans="1:48" ht="30" customHeight="1">
      <c r="A1284" s="16" t="s">
        <v>341</v>
      </c>
      <c r="B1284" s="16" t="s">
        <v>342</v>
      </c>
      <c r="C1284" s="16" t="s">
        <v>67</v>
      </c>
      <c r="D1284" s="17">
        <v>172</v>
      </c>
      <c r="E1284" s="18">
        <f>TRUNC(일위대가목록!E48,0)</f>
        <v>0</v>
      </c>
      <c r="F1284" s="18">
        <f t="shared" si="95"/>
        <v>0</v>
      </c>
      <c r="G1284" s="18">
        <f>TRUNC(일위대가목록!F48,0)</f>
        <v>16634</v>
      </c>
      <c r="H1284" s="18">
        <f t="shared" si="96"/>
        <v>2861048</v>
      </c>
      <c r="I1284" s="18">
        <f>TRUNC(일위대가목록!G48,0)</f>
        <v>332</v>
      </c>
      <c r="J1284" s="18">
        <f t="shared" si="97"/>
        <v>57104</v>
      </c>
      <c r="K1284" s="18">
        <f t="shared" si="98"/>
        <v>16966</v>
      </c>
      <c r="L1284" s="18">
        <f t="shared" si="99"/>
        <v>2918152</v>
      </c>
      <c r="M1284" s="16" t="s">
        <v>343</v>
      </c>
      <c r="N1284" s="2" t="s">
        <v>344</v>
      </c>
      <c r="O1284" s="2" t="s">
        <v>51</v>
      </c>
      <c r="P1284" s="2" t="s">
        <v>51</v>
      </c>
      <c r="Q1284" s="2" t="s">
        <v>841</v>
      </c>
      <c r="R1284" s="2" t="s">
        <v>62</v>
      </c>
      <c r="S1284" s="2" t="s">
        <v>63</v>
      </c>
      <c r="T1284" s="2" t="s">
        <v>63</v>
      </c>
      <c r="U1284" s="3"/>
      <c r="V1284" s="3"/>
      <c r="W1284" s="3"/>
      <c r="X1284" s="3"/>
      <c r="Y1284" s="3"/>
      <c r="Z1284" s="3"/>
      <c r="AA1284" s="3"/>
      <c r="AB1284" s="3"/>
      <c r="AC1284" s="3"/>
      <c r="AD1284" s="3"/>
      <c r="AE1284" s="3"/>
      <c r="AF1284" s="3"/>
      <c r="AG1284" s="3"/>
      <c r="AH1284" s="3"/>
      <c r="AI1284" s="3"/>
      <c r="AJ1284" s="3"/>
      <c r="AK1284" s="3"/>
      <c r="AL1284" s="3"/>
      <c r="AM1284" s="3"/>
      <c r="AN1284" s="3"/>
      <c r="AO1284" s="3"/>
      <c r="AP1284" s="3"/>
      <c r="AQ1284" s="3"/>
      <c r="AR1284" s="2" t="s">
        <v>51</v>
      </c>
      <c r="AS1284" s="2" t="s">
        <v>51</v>
      </c>
      <c r="AT1284" s="3"/>
      <c r="AU1284" s="2" t="s">
        <v>847</v>
      </c>
      <c r="AV1284" s="3">
        <v>324</v>
      </c>
    </row>
    <row r="1285" spans="1:48" ht="30" customHeight="1">
      <c r="A1285" s="16" t="s">
        <v>346</v>
      </c>
      <c r="B1285" s="16" t="s">
        <v>342</v>
      </c>
      <c r="C1285" s="16" t="s">
        <v>67</v>
      </c>
      <c r="D1285" s="17">
        <v>136</v>
      </c>
      <c r="E1285" s="18">
        <f>TRUNC(일위대가목록!E49,0)</f>
        <v>0</v>
      </c>
      <c r="F1285" s="18">
        <f t="shared" si="95"/>
        <v>0</v>
      </c>
      <c r="G1285" s="18">
        <f>TRUNC(일위대가목록!F49,0)</f>
        <v>27266</v>
      </c>
      <c r="H1285" s="18">
        <f t="shared" si="96"/>
        <v>3708176</v>
      </c>
      <c r="I1285" s="18">
        <f>TRUNC(일위대가목록!G49,0)</f>
        <v>544</v>
      </c>
      <c r="J1285" s="18">
        <f t="shared" si="97"/>
        <v>73984</v>
      </c>
      <c r="K1285" s="18">
        <f t="shared" si="98"/>
        <v>27810</v>
      </c>
      <c r="L1285" s="18">
        <f t="shared" si="99"/>
        <v>3782160</v>
      </c>
      <c r="M1285" s="16" t="s">
        <v>347</v>
      </c>
      <c r="N1285" s="2" t="s">
        <v>348</v>
      </c>
      <c r="O1285" s="2" t="s">
        <v>51</v>
      </c>
      <c r="P1285" s="2" t="s">
        <v>51</v>
      </c>
      <c r="Q1285" s="2" t="s">
        <v>841</v>
      </c>
      <c r="R1285" s="2" t="s">
        <v>62</v>
      </c>
      <c r="S1285" s="2" t="s">
        <v>63</v>
      </c>
      <c r="T1285" s="2" t="s">
        <v>63</v>
      </c>
      <c r="U1285" s="3"/>
      <c r="V1285" s="3"/>
      <c r="W1285" s="3"/>
      <c r="X1285" s="3"/>
      <c r="Y1285" s="3"/>
      <c r="Z1285" s="3"/>
      <c r="AA1285" s="3"/>
      <c r="AB1285" s="3"/>
      <c r="AC1285" s="3"/>
      <c r="AD1285" s="3"/>
      <c r="AE1285" s="3"/>
      <c r="AF1285" s="3"/>
      <c r="AG1285" s="3"/>
      <c r="AH1285" s="3"/>
      <c r="AI1285" s="3"/>
      <c r="AJ1285" s="3"/>
      <c r="AK1285" s="3"/>
      <c r="AL1285" s="3"/>
      <c r="AM1285" s="3"/>
      <c r="AN1285" s="3"/>
      <c r="AO1285" s="3"/>
      <c r="AP1285" s="3"/>
      <c r="AQ1285" s="3"/>
      <c r="AR1285" s="2" t="s">
        <v>51</v>
      </c>
      <c r="AS1285" s="2" t="s">
        <v>51</v>
      </c>
      <c r="AT1285" s="3"/>
      <c r="AU1285" s="2" t="s">
        <v>848</v>
      </c>
      <c r="AV1285" s="3">
        <v>325</v>
      </c>
    </row>
    <row r="1286" spans="1:48" ht="30" customHeight="1">
      <c r="A1286" s="16" t="s">
        <v>350</v>
      </c>
      <c r="B1286" s="16" t="s">
        <v>51</v>
      </c>
      <c r="C1286" s="16" t="s">
        <v>67</v>
      </c>
      <c r="D1286" s="17">
        <v>513</v>
      </c>
      <c r="E1286" s="18">
        <f>TRUNC(일위대가목록!E50,0)</f>
        <v>0</v>
      </c>
      <c r="F1286" s="18">
        <f t="shared" si="95"/>
        <v>0</v>
      </c>
      <c r="G1286" s="18">
        <f>TRUNC(일위대가목록!F50,0)</f>
        <v>2229</v>
      </c>
      <c r="H1286" s="18">
        <f t="shared" si="96"/>
        <v>1143477</v>
      </c>
      <c r="I1286" s="18">
        <f>TRUNC(일위대가목록!G50,0)</f>
        <v>0</v>
      </c>
      <c r="J1286" s="18">
        <f t="shared" si="97"/>
        <v>0</v>
      </c>
      <c r="K1286" s="18">
        <f t="shared" si="98"/>
        <v>2229</v>
      </c>
      <c r="L1286" s="18">
        <f t="shared" si="99"/>
        <v>1143477</v>
      </c>
      <c r="M1286" s="16" t="s">
        <v>351</v>
      </c>
      <c r="N1286" s="2" t="s">
        <v>352</v>
      </c>
      <c r="O1286" s="2" t="s">
        <v>51</v>
      </c>
      <c r="P1286" s="2" t="s">
        <v>51</v>
      </c>
      <c r="Q1286" s="2" t="s">
        <v>841</v>
      </c>
      <c r="R1286" s="2" t="s">
        <v>62</v>
      </c>
      <c r="S1286" s="2" t="s">
        <v>63</v>
      </c>
      <c r="T1286" s="2" t="s">
        <v>63</v>
      </c>
      <c r="U1286" s="3"/>
      <c r="V1286" s="3"/>
      <c r="W1286" s="3"/>
      <c r="X1286" s="3"/>
      <c r="Y1286" s="3"/>
      <c r="Z1286" s="3"/>
      <c r="AA1286" s="3"/>
      <c r="AB1286" s="3"/>
      <c r="AC1286" s="3"/>
      <c r="AD1286" s="3"/>
      <c r="AE1286" s="3"/>
      <c r="AF1286" s="3"/>
      <c r="AG1286" s="3"/>
      <c r="AH1286" s="3"/>
      <c r="AI1286" s="3"/>
      <c r="AJ1286" s="3"/>
      <c r="AK1286" s="3"/>
      <c r="AL1286" s="3"/>
      <c r="AM1286" s="3"/>
      <c r="AN1286" s="3"/>
      <c r="AO1286" s="3"/>
      <c r="AP1286" s="3"/>
      <c r="AQ1286" s="3"/>
      <c r="AR1286" s="2" t="s">
        <v>51</v>
      </c>
      <c r="AS1286" s="2" t="s">
        <v>51</v>
      </c>
      <c r="AT1286" s="3"/>
      <c r="AU1286" s="2" t="s">
        <v>849</v>
      </c>
      <c r="AV1286" s="3">
        <v>326</v>
      </c>
    </row>
    <row r="1287" spans="1:48" ht="30" customHeight="1">
      <c r="A1287" s="16" t="s">
        <v>359</v>
      </c>
      <c r="B1287" s="16" t="s">
        <v>360</v>
      </c>
      <c r="C1287" s="16" t="s">
        <v>333</v>
      </c>
      <c r="D1287" s="17">
        <v>11.35</v>
      </c>
      <c r="E1287" s="18">
        <f>TRUNC(단가대비표!O103,0)</f>
        <v>0</v>
      </c>
      <c r="F1287" s="18">
        <f t="shared" si="95"/>
        <v>0</v>
      </c>
      <c r="G1287" s="18">
        <f>TRUNC(단가대비표!P103,0)</f>
        <v>0</v>
      </c>
      <c r="H1287" s="18">
        <f t="shared" si="96"/>
        <v>0</v>
      </c>
      <c r="I1287" s="18">
        <f>TRUNC(단가대비표!V103,0)</f>
        <v>6420</v>
      </c>
      <c r="J1287" s="18">
        <f t="shared" si="97"/>
        <v>72867</v>
      </c>
      <c r="K1287" s="18">
        <f t="shared" si="98"/>
        <v>6420</v>
      </c>
      <c r="L1287" s="18">
        <f t="shared" si="99"/>
        <v>72867</v>
      </c>
      <c r="M1287" s="16" t="s">
        <v>361</v>
      </c>
      <c r="N1287" s="2" t="s">
        <v>362</v>
      </c>
      <c r="O1287" s="2" t="s">
        <v>51</v>
      </c>
      <c r="P1287" s="2" t="s">
        <v>51</v>
      </c>
      <c r="Q1287" s="2" t="s">
        <v>841</v>
      </c>
      <c r="R1287" s="2" t="s">
        <v>63</v>
      </c>
      <c r="S1287" s="2" t="s">
        <v>63</v>
      </c>
      <c r="T1287" s="2" t="s">
        <v>62</v>
      </c>
      <c r="U1287" s="3"/>
      <c r="V1287" s="3"/>
      <c r="W1287" s="3"/>
      <c r="X1287" s="3"/>
      <c r="Y1287" s="3"/>
      <c r="Z1287" s="3"/>
      <c r="AA1287" s="3"/>
      <c r="AB1287" s="3"/>
      <c r="AC1287" s="3"/>
      <c r="AD1287" s="3"/>
      <c r="AE1287" s="3"/>
      <c r="AF1287" s="3"/>
      <c r="AG1287" s="3"/>
      <c r="AH1287" s="3"/>
      <c r="AI1287" s="3"/>
      <c r="AJ1287" s="3"/>
      <c r="AK1287" s="3"/>
      <c r="AL1287" s="3"/>
      <c r="AM1287" s="3"/>
      <c r="AN1287" s="3"/>
      <c r="AO1287" s="3"/>
      <c r="AP1287" s="3"/>
      <c r="AQ1287" s="3"/>
      <c r="AR1287" s="2" t="s">
        <v>51</v>
      </c>
      <c r="AS1287" s="2" t="s">
        <v>51</v>
      </c>
      <c r="AT1287" s="3"/>
      <c r="AU1287" s="2" t="s">
        <v>850</v>
      </c>
      <c r="AV1287" s="3">
        <v>333</v>
      </c>
    </row>
    <row r="1288" spans="1:48" ht="30" customHeight="1">
      <c r="A1288" s="17"/>
      <c r="B1288" s="17"/>
      <c r="C1288" s="17"/>
      <c r="D1288" s="17"/>
      <c r="E1288" s="18"/>
      <c r="F1288" s="18"/>
      <c r="G1288" s="18"/>
      <c r="H1288" s="18"/>
      <c r="I1288" s="18"/>
      <c r="J1288" s="18"/>
      <c r="K1288" s="18"/>
      <c r="L1288" s="18"/>
      <c r="M1288" s="17"/>
      <c r="Q1288" s="1" t="s">
        <v>841</v>
      </c>
    </row>
    <row r="1289" spans="1:48" ht="30" customHeight="1">
      <c r="A1289" s="17"/>
      <c r="B1289" s="17"/>
      <c r="C1289" s="17"/>
      <c r="D1289" s="17"/>
      <c r="E1289" s="18"/>
      <c r="F1289" s="18"/>
      <c r="G1289" s="18"/>
      <c r="H1289" s="18"/>
      <c r="I1289" s="18"/>
      <c r="J1289" s="18"/>
      <c r="K1289" s="18"/>
      <c r="L1289" s="18"/>
      <c r="M1289" s="17"/>
      <c r="Q1289" s="1" t="s">
        <v>841</v>
      </c>
    </row>
    <row r="1290" spans="1:48" ht="30" customHeight="1">
      <c r="A1290" s="17"/>
      <c r="B1290" s="17"/>
      <c r="C1290" s="17"/>
      <c r="D1290" s="17"/>
      <c r="E1290" s="18"/>
      <c r="F1290" s="18"/>
      <c r="G1290" s="18"/>
      <c r="H1290" s="18"/>
      <c r="I1290" s="18"/>
      <c r="J1290" s="18"/>
      <c r="K1290" s="18"/>
      <c r="L1290" s="18"/>
      <c r="M1290" s="17"/>
      <c r="Q1290" s="1" t="s">
        <v>841</v>
      </c>
    </row>
    <row r="1291" spans="1:48" ht="30" customHeight="1">
      <c r="A1291" s="17"/>
      <c r="B1291" s="17"/>
      <c r="C1291" s="17"/>
      <c r="D1291" s="17"/>
      <c r="E1291" s="18"/>
      <c r="F1291" s="18"/>
      <c r="G1291" s="18"/>
      <c r="H1291" s="18"/>
      <c r="I1291" s="18"/>
      <c r="J1291" s="18"/>
      <c r="K1291" s="18"/>
      <c r="L1291" s="18"/>
      <c r="M1291" s="17"/>
      <c r="Q1291" s="1" t="s">
        <v>841</v>
      </c>
    </row>
    <row r="1292" spans="1:48" ht="30" customHeight="1">
      <c r="A1292" s="17"/>
      <c r="B1292" s="17"/>
      <c r="C1292" s="17"/>
      <c r="D1292" s="17"/>
      <c r="E1292" s="18"/>
      <c r="F1292" s="18"/>
      <c r="G1292" s="18"/>
      <c r="H1292" s="18"/>
      <c r="I1292" s="18"/>
      <c r="J1292" s="18"/>
      <c r="K1292" s="18"/>
      <c r="L1292" s="18"/>
      <c r="M1292" s="17"/>
      <c r="Q1292" s="1" t="s">
        <v>841</v>
      </c>
    </row>
    <row r="1293" spans="1:48" ht="30" customHeight="1">
      <c r="A1293" s="17"/>
      <c r="B1293" s="17"/>
      <c r="C1293" s="17"/>
      <c r="D1293" s="17"/>
      <c r="E1293" s="18"/>
      <c r="F1293" s="18"/>
      <c r="G1293" s="18"/>
      <c r="H1293" s="18"/>
      <c r="I1293" s="18"/>
      <c r="J1293" s="18"/>
      <c r="K1293" s="18"/>
      <c r="L1293" s="18"/>
      <c r="M1293" s="17"/>
      <c r="Q1293" s="1" t="s">
        <v>841</v>
      </c>
    </row>
    <row r="1294" spans="1:48" ht="30" customHeight="1">
      <c r="A1294" s="17"/>
      <c r="B1294" s="17"/>
      <c r="C1294" s="17"/>
      <c r="D1294" s="17"/>
      <c r="E1294" s="18"/>
      <c r="F1294" s="18"/>
      <c r="G1294" s="18"/>
      <c r="H1294" s="18"/>
      <c r="I1294" s="18"/>
      <c r="J1294" s="18"/>
      <c r="K1294" s="18"/>
      <c r="L1294" s="18"/>
      <c r="M1294" s="17"/>
      <c r="Q1294" s="1" t="s">
        <v>841</v>
      </c>
    </row>
    <row r="1295" spans="1:48" ht="30" customHeight="1">
      <c r="A1295" s="17"/>
      <c r="B1295" s="17"/>
      <c r="C1295" s="17"/>
      <c r="D1295" s="17"/>
      <c r="E1295" s="18"/>
      <c r="F1295" s="18"/>
      <c r="G1295" s="18"/>
      <c r="H1295" s="18"/>
      <c r="I1295" s="18"/>
      <c r="J1295" s="18"/>
      <c r="K1295" s="18"/>
      <c r="L1295" s="18"/>
      <c r="M1295" s="17"/>
      <c r="Q1295" s="1" t="s">
        <v>841</v>
      </c>
    </row>
    <row r="1296" spans="1:48" ht="30" customHeight="1">
      <c r="A1296" s="17"/>
      <c r="B1296" s="17"/>
      <c r="C1296" s="17"/>
      <c r="D1296" s="17"/>
      <c r="E1296" s="18"/>
      <c r="F1296" s="18"/>
      <c r="G1296" s="18"/>
      <c r="H1296" s="18"/>
      <c r="I1296" s="18"/>
      <c r="J1296" s="18"/>
      <c r="K1296" s="18"/>
      <c r="L1296" s="18"/>
      <c r="M1296" s="17"/>
      <c r="Q1296" s="1" t="s">
        <v>841</v>
      </c>
    </row>
    <row r="1297" spans="1:48" ht="30" customHeight="1">
      <c r="A1297" s="17"/>
      <c r="B1297" s="17"/>
      <c r="C1297" s="17"/>
      <c r="D1297" s="17"/>
      <c r="E1297" s="18"/>
      <c r="F1297" s="18"/>
      <c r="G1297" s="18"/>
      <c r="H1297" s="18"/>
      <c r="I1297" s="18"/>
      <c r="J1297" s="18"/>
      <c r="K1297" s="18"/>
      <c r="L1297" s="18"/>
      <c r="M1297" s="17"/>
      <c r="Q1297" s="1" t="s">
        <v>841</v>
      </c>
    </row>
    <row r="1298" spans="1:48" ht="30" customHeight="1">
      <c r="A1298" s="17"/>
      <c r="B1298" s="17"/>
      <c r="C1298" s="17"/>
      <c r="D1298" s="17"/>
      <c r="E1298" s="18"/>
      <c r="F1298" s="18"/>
      <c r="G1298" s="18"/>
      <c r="H1298" s="18"/>
      <c r="I1298" s="18"/>
      <c r="J1298" s="18"/>
      <c r="K1298" s="18"/>
      <c r="L1298" s="18"/>
      <c r="M1298" s="17"/>
      <c r="Q1298" s="1" t="s">
        <v>841</v>
      </c>
    </row>
    <row r="1299" spans="1:48" ht="30" customHeight="1">
      <c r="A1299" s="17"/>
      <c r="B1299" s="17"/>
      <c r="C1299" s="17"/>
      <c r="D1299" s="17"/>
      <c r="E1299" s="18"/>
      <c r="F1299" s="18"/>
      <c r="G1299" s="18"/>
      <c r="H1299" s="18"/>
      <c r="I1299" s="18"/>
      <c r="J1299" s="18"/>
      <c r="K1299" s="18"/>
      <c r="L1299" s="18"/>
      <c r="M1299" s="17"/>
      <c r="Q1299" s="1" t="s">
        <v>841</v>
      </c>
    </row>
    <row r="1300" spans="1:48" ht="30" customHeight="1">
      <c r="A1300" s="17"/>
      <c r="B1300" s="17"/>
      <c r="C1300" s="17"/>
      <c r="D1300" s="17"/>
      <c r="E1300" s="18"/>
      <c r="F1300" s="18"/>
      <c r="G1300" s="18"/>
      <c r="H1300" s="18"/>
      <c r="I1300" s="18"/>
      <c r="J1300" s="18"/>
      <c r="K1300" s="18"/>
      <c r="L1300" s="18"/>
      <c r="M1300" s="17"/>
      <c r="Q1300" s="1" t="s">
        <v>841</v>
      </c>
    </row>
    <row r="1301" spans="1:48" ht="30" customHeight="1">
      <c r="A1301" s="17"/>
      <c r="B1301" s="17"/>
      <c r="C1301" s="17"/>
      <c r="D1301" s="17"/>
      <c r="E1301" s="18"/>
      <c r="F1301" s="18"/>
      <c r="G1301" s="18"/>
      <c r="H1301" s="18"/>
      <c r="I1301" s="18"/>
      <c r="J1301" s="18"/>
      <c r="K1301" s="18"/>
      <c r="L1301" s="18"/>
      <c r="M1301" s="17"/>
      <c r="Q1301" s="1" t="s">
        <v>841</v>
      </c>
    </row>
    <row r="1302" spans="1:48" ht="30" customHeight="1">
      <c r="A1302" s="17"/>
      <c r="B1302" s="17"/>
      <c r="C1302" s="17"/>
      <c r="D1302" s="17"/>
      <c r="E1302" s="18"/>
      <c r="F1302" s="18"/>
      <c r="G1302" s="18"/>
      <c r="H1302" s="18"/>
      <c r="I1302" s="18"/>
      <c r="J1302" s="18"/>
      <c r="K1302" s="18"/>
      <c r="L1302" s="18"/>
      <c r="M1302" s="17"/>
      <c r="Q1302" s="1" t="s">
        <v>841</v>
      </c>
    </row>
    <row r="1303" spans="1:48" ht="30" customHeight="1">
      <c r="A1303" s="16" t="s">
        <v>75</v>
      </c>
      <c r="B1303" s="17"/>
      <c r="C1303" s="17"/>
      <c r="D1303" s="17"/>
      <c r="E1303" s="18"/>
      <c r="F1303" s="18">
        <f>SUMIF(Q1279:Q1302,"011010",F1279:F1302)</f>
        <v>9675</v>
      </c>
      <c r="G1303" s="18"/>
      <c r="H1303" s="18">
        <f>SUMIF(Q1279:Q1302,"011010",H1279:H1302)</f>
        <v>11016172</v>
      </c>
      <c r="I1303" s="18"/>
      <c r="J1303" s="18">
        <f>SUMIF(Q1279:Q1302,"011010",J1279:J1302)</f>
        <v>718825</v>
      </c>
      <c r="K1303" s="18"/>
      <c r="L1303" s="18">
        <f>SUMIF(Q1279:Q1302,"011010",L1279:L1302)</f>
        <v>11744672</v>
      </c>
      <c r="M1303" s="17"/>
      <c r="N1303" t="s">
        <v>76</v>
      </c>
    </row>
    <row r="1304" spans="1:48" ht="30" customHeight="1">
      <c r="A1304" s="16" t="s">
        <v>851</v>
      </c>
      <c r="B1304" s="16" t="s">
        <v>51</v>
      </c>
      <c r="C1304" s="17"/>
      <c r="D1304" s="17"/>
      <c r="E1304" s="18"/>
      <c r="F1304" s="18"/>
      <c r="G1304" s="18"/>
      <c r="H1304" s="18"/>
      <c r="I1304" s="18"/>
      <c r="J1304" s="18"/>
      <c r="K1304" s="18"/>
      <c r="L1304" s="18"/>
      <c r="M1304" s="17"/>
      <c r="N1304" s="3"/>
      <c r="O1304" s="3"/>
      <c r="P1304" s="3"/>
      <c r="Q1304" s="2" t="s">
        <v>852</v>
      </c>
      <c r="R1304" s="3"/>
      <c r="S1304" s="3"/>
      <c r="T1304" s="3"/>
      <c r="U1304" s="3"/>
      <c r="V1304" s="3"/>
      <c r="W1304" s="3"/>
      <c r="X1304" s="3"/>
      <c r="Y1304" s="3"/>
      <c r="Z1304" s="3"/>
      <c r="AA1304" s="3"/>
      <c r="AB1304" s="3"/>
      <c r="AC1304" s="3"/>
      <c r="AD1304" s="3"/>
      <c r="AE1304" s="3"/>
      <c r="AF1304" s="3"/>
      <c r="AG1304" s="3"/>
      <c r="AH1304" s="3"/>
      <c r="AI1304" s="3"/>
      <c r="AJ1304" s="3"/>
      <c r="AK1304" s="3"/>
      <c r="AL1304" s="3"/>
      <c r="AM1304" s="3"/>
      <c r="AN1304" s="3"/>
      <c r="AO1304" s="3"/>
      <c r="AP1304" s="3"/>
      <c r="AQ1304" s="3"/>
      <c r="AR1304" s="3"/>
      <c r="AS1304" s="3"/>
      <c r="AT1304" s="3"/>
      <c r="AU1304" s="3"/>
      <c r="AV1304" s="3"/>
    </row>
    <row r="1305" spans="1:48" ht="30" customHeight="1">
      <c r="A1305" s="16" t="s">
        <v>366</v>
      </c>
      <c r="B1305" s="16" t="s">
        <v>367</v>
      </c>
      <c r="C1305" s="16" t="s">
        <v>368</v>
      </c>
      <c r="D1305" s="17">
        <v>5</v>
      </c>
      <c r="E1305" s="18">
        <f>TRUNC(단가대비표!O23,0)</f>
        <v>6181</v>
      </c>
      <c r="F1305" s="18">
        <f>TRUNC(E1305*D1305, 0)</f>
        <v>30905</v>
      </c>
      <c r="G1305" s="18">
        <f>TRUNC(단가대비표!P23,0)</f>
        <v>0</v>
      </c>
      <c r="H1305" s="18">
        <f>TRUNC(G1305*D1305, 0)</f>
        <v>0</v>
      </c>
      <c r="I1305" s="18">
        <f>TRUNC(단가대비표!V23,0)</f>
        <v>0</v>
      </c>
      <c r="J1305" s="18">
        <f>TRUNC(I1305*D1305, 0)</f>
        <v>0</v>
      </c>
      <c r="K1305" s="18">
        <f>TRUNC(E1305+G1305+I1305, 0)</f>
        <v>6181</v>
      </c>
      <c r="L1305" s="18">
        <f>TRUNC(F1305+H1305+J1305, 0)</f>
        <v>30905</v>
      </c>
      <c r="M1305" s="16" t="s">
        <v>369</v>
      </c>
      <c r="N1305" s="2" t="s">
        <v>370</v>
      </c>
      <c r="O1305" s="2" t="s">
        <v>51</v>
      </c>
      <c r="P1305" s="2" t="s">
        <v>51</v>
      </c>
      <c r="Q1305" s="2" t="s">
        <v>852</v>
      </c>
      <c r="R1305" s="2" t="s">
        <v>63</v>
      </c>
      <c r="S1305" s="2" t="s">
        <v>63</v>
      </c>
      <c r="T1305" s="2" t="s">
        <v>62</v>
      </c>
      <c r="U1305" s="3"/>
      <c r="V1305" s="3"/>
      <c r="W1305" s="3"/>
      <c r="X1305" s="3"/>
      <c r="Y1305" s="3"/>
      <c r="Z1305" s="3"/>
      <c r="AA1305" s="3"/>
      <c r="AB1305" s="3"/>
      <c r="AC1305" s="3"/>
      <c r="AD1305" s="3"/>
      <c r="AE1305" s="3"/>
      <c r="AF1305" s="3"/>
      <c r="AG1305" s="3"/>
      <c r="AH1305" s="3"/>
      <c r="AI1305" s="3"/>
      <c r="AJ1305" s="3"/>
      <c r="AK1305" s="3"/>
      <c r="AL1305" s="3"/>
      <c r="AM1305" s="3"/>
      <c r="AN1305" s="3"/>
      <c r="AO1305" s="3"/>
      <c r="AP1305" s="3"/>
      <c r="AQ1305" s="3"/>
      <c r="AR1305" s="2" t="s">
        <v>51</v>
      </c>
      <c r="AS1305" s="2" t="s">
        <v>51</v>
      </c>
      <c r="AT1305" s="3"/>
      <c r="AU1305" s="2" t="s">
        <v>853</v>
      </c>
      <c r="AV1305" s="3">
        <v>432</v>
      </c>
    </row>
    <row r="1306" spans="1:48" ht="30" customHeight="1">
      <c r="A1306" s="16" t="s">
        <v>372</v>
      </c>
      <c r="B1306" s="16" t="s">
        <v>373</v>
      </c>
      <c r="C1306" s="16" t="s">
        <v>368</v>
      </c>
      <c r="D1306" s="17">
        <v>5</v>
      </c>
      <c r="E1306" s="18">
        <f>TRUNC(단가산출목록!E4,0)</f>
        <v>0</v>
      </c>
      <c r="F1306" s="18">
        <f>TRUNC(E1306*D1306, 0)</f>
        <v>0</v>
      </c>
      <c r="G1306" s="18">
        <f>TRUNC(단가산출목록!F4,0)</f>
        <v>0</v>
      </c>
      <c r="H1306" s="18">
        <f>TRUNC(G1306*D1306, 0)</f>
        <v>0</v>
      </c>
      <c r="I1306" s="18">
        <f>TRUNC(단가산출목록!G4,0)</f>
        <v>1740</v>
      </c>
      <c r="J1306" s="18">
        <f>TRUNC(I1306*D1306, 0)</f>
        <v>8700</v>
      </c>
      <c r="K1306" s="18">
        <f>TRUNC(E1306+G1306+I1306, 0)</f>
        <v>1740</v>
      </c>
      <c r="L1306" s="18">
        <f>TRUNC(F1306+H1306+J1306, 0)</f>
        <v>8700</v>
      </c>
      <c r="M1306" s="16" t="s">
        <v>374</v>
      </c>
      <c r="N1306" s="2" t="s">
        <v>375</v>
      </c>
      <c r="O1306" s="2" t="s">
        <v>51</v>
      </c>
      <c r="P1306" s="2" t="s">
        <v>51</v>
      </c>
      <c r="Q1306" s="2" t="s">
        <v>852</v>
      </c>
      <c r="R1306" s="2" t="s">
        <v>63</v>
      </c>
      <c r="S1306" s="2" t="s">
        <v>62</v>
      </c>
      <c r="T1306" s="2" t="s">
        <v>63</v>
      </c>
      <c r="U1306" s="3"/>
      <c r="V1306" s="3"/>
      <c r="W1306" s="3"/>
      <c r="X1306" s="3"/>
      <c r="Y1306" s="3"/>
      <c r="Z1306" s="3"/>
      <c r="AA1306" s="3"/>
      <c r="AB1306" s="3"/>
      <c r="AC1306" s="3"/>
      <c r="AD1306" s="3"/>
      <c r="AE1306" s="3"/>
      <c r="AF1306" s="3"/>
      <c r="AG1306" s="3"/>
      <c r="AH1306" s="3"/>
      <c r="AI1306" s="3"/>
      <c r="AJ1306" s="3"/>
      <c r="AK1306" s="3"/>
      <c r="AL1306" s="3"/>
      <c r="AM1306" s="3"/>
      <c r="AN1306" s="3"/>
      <c r="AO1306" s="3"/>
      <c r="AP1306" s="3"/>
      <c r="AQ1306" s="3"/>
      <c r="AR1306" s="2" t="s">
        <v>51</v>
      </c>
      <c r="AS1306" s="2" t="s">
        <v>51</v>
      </c>
      <c r="AT1306" s="3"/>
      <c r="AU1306" s="2" t="s">
        <v>854</v>
      </c>
      <c r="AV1306" s="3">
        <v>433</v>
      </c>
    </row>
    <row r="1307" spans="1:48" ht="30" customHeight="1">
      <c r="A1307" s="17"/>
      <c r="B1307" s="17"/>
      <c r="C1307" s="17"/>
      <c r="D1307" s="17"/>
      <c r="E1307" s="18"/>
      <c r="F1307" s="18"/>
      <c r="G1307" s="18"/>
      <c r="H1307" s="18"/>
      <c r="I1307" s="18"/>
      <c r="J1307" s="18"/>
      <c r="K1307" s="18"/>
      <c r="L1307" s="18"/>
      <c r="M1307" s="17"/>
      <c r="Q1307" s="1" t="s">
        <v>852</v>
      </c>
    </row>
    <row r="1308" spans="1:48" ht="30" customHeight="1">
      <c r="A1308" s="17"/>
      <c r="B1308" s="17"/>
      <c r="C1308" s="17"/>
      <c r="D1308" s="17"/>
      <c r="E1308" s="18"/>
      <c r="F1308" s="18"/>
      <c r="G1308" s="18"/>
      <c r="H1308" s="18"/>
      <c r="I1308" s="18"/>
      <c r="J1308" s="18"/>
      <c r="K1308" s="18"/>
      <c r="L1308" s="18"/>
      <c r="M1308" s="17"/>
      <c r="Q1308" s="1" t="s">
        <v>852</v>
      </c>
    </row>
    <row r="1309" spans="1:48" ht="30" customHeight="1">
      <c r="A1309" s="17"/>
      <c r="B1309" s="17"/>
      <c r="C1309" s="17"/>
      <c r="D1309" s="17"/>
      <c r="E1309" s="18"/>
      <c r="F1309" s="18"/>
      <c r="G1309" s="18"/>
      <c r="H1309" s="18"/>
      <c r="I1309" s="18"/>
      <c r="J1309" s="18"/>
      <c r="K1309" s="18"/>
      <c r="L1309" s="18"/>
      <c r="M1309" s="17"/>
      <c r="Q1309" s="1" t="s">
        <v>852</v>
      </c>
    </row>
    <row r="1310" spans="1:48" ht="30" customHeight="1">
      <c r="A1310" s="17"/>
      <c r="B1310" s="17"/>
      <c r="C1310" s="17"/>
      <c r="D1310" s="17"/>
      <c r="E1310" s="18"/>
      <c r="F1310" s="18"/>
      <c r="G1310" s="18"/>
      <c r="H1310" s="18"/>
      <c r="I1310" s="18"/>
      <c r="J1310" s="18"/>
      <c r="K1310" s="18"/>
      <c r="L1310" s="18"/>
      <c r="M1310" s="17"/>
      <c r="Q1310" s="1" t="s">
        <v>852</v>
      </c>
    </row>
    <row r="1311" spans="1:48" ht="30" customHeight="1">
      <c r="A1311" s="17"/>
      <c r="B1311" s="17"/>
      <c r="C1311" s="17"/>
      <c r="D1311" s="17"/>
      <c r="E1311" s="18"/>
      <c r="F1311" s="18"/>
      <c r="G1311" s="18"/>
      <c r="H1311" s="18"/>
      <c r="I1311" s="18"/>
      <c r="J1311" s="18"/>
      <c r="K1311" s="18"/>
      <c r="L1311" s="18"/>
      <c r="M1311" s="17"/>
      <c r="Q1311" s="1" t="s">
        <v>852</v>
      </c>
    </row>
    <row r="1312" spans="1:48" ht="30" customHeight="1">
      <c r="A1312" s="17"/>
      <c r="B1312" s="17"/>
      <c r="C1312" s="17"/>
      <c r="D1312" s="17"/>
      <c r="E1312" s="18"/>
      <c r="F1312" s="18"/>
      <c r="G1312" s="18"/>
      <c r="H1312" s="18"/>
      <c r="I1312" s="18"/>
      <c r="J1312" s="18"/>
      <c r="K1312" s="18"/>
      <c r="L1312" s="18"/>
      <c r="M1312" s="17"/>
      <c r="Q1312" s="1" t="s">
        <v>852</v>
      </c>
    </row>
    <row r="1313" spans="1:17" ht="30" customHeight="1">
      <c r="A1313" s="17"/>
      <c r="B1313" s="17"/>
      <c r="C1313" s="17"/>
      <c r="D1313" s="17"/>
      <c r="E1313" s="18"/>
      <c r="F1313" s="18"/>
      <c r="G1313" s="18"/>
      <c r="H1313" s="18"/>
      <c r="I1313" s="18"/>
      <c r="J1313" s="18"/>
      <c r="K1313" s="18"/>
      <c r="L1313" s="18"/>
      <c r="M1313" s="17"/>
      <c r="Q1313" s="1" t="s">
        <v>852</v>
      </c>
    </row>
    <row r="1314" spans="1:17" ht="30" customHeight="1">
      <c r="A1314" s="17"/>
      <c r="B1314" s="17"/>
      <c r="C1314" s="17"/>
      <c r="D1314" s="17"/>
      <c r="E1314" s="18"/>
      <c r="F1314" s="18"/>
      <c r="G1314" s="18"/>
      <c r="H1314" s="18"/>
      <c r="I1314" s="18"/>
      <c r="J1314" s="18"/>
      <c r="K1314" s="18"/>
      <c r="L1314" s="18"/>
      <c r="M1314" s="17"/>
      <c r="Q1314" s="1" t="s">
        <v>852</v>
      </c>
    </row>
    <row r="1315" spans="1:17" ht="30" customHeight="1">
      <c r="A1315" s="17"/>
      <c r="B1315" s="17"/>
      <c r="C1315" s="17"/>
      <c r="D1315" s="17"/>
      <c r="E1315" s="18"/>
      <c r="F1315" s="18"/>
      <c r="G1315" s="18"/>
      <c r="H1315" s="18"/>
      <c r="I1315" s="18"/>
      <c r="J1315" s="18"/>
      <c r="K1315" s="18"/>
      <c r="L1315" s="18"/>
      <c r="M1315" s="17"/>
      <c r="Q1315" s="1" t="s">
        <v>852</v>
      </c>
    </row>
    <row r="1316" spans="1:17" ht="30" customHeight="1">
      <c r="A1316" s="17"/>
      <c r="B1316" s="17"/>
      <c r="C1316" s="17"/>
      <c r="D1316" s="17"/>
      <c r="E1316" s="18"/>
      <c r="F1316" s="18"/>
      <c r="G1316" s="18"/>
      <c r="H1316" s="18"/>
      <c r="I1316" s="18"/>
      <c r="J1316" s="18"/>
      <c r="K1316" s="18"/>
      <c r="L1316" s="18"/>
      <c r="M1316" s="17"/>
      <c r="Q1316" s="1" t="s">
        <v>852</v>
      </c>
    </row>
    <row r="1317" spans="1:17" ht="30" customHeight="1">
      <c r="A1317" s="17"/>
      <c r="B1317" s="17"/>
      <c r="C1317" s="17"/>
      <c r="D1317" s="17"/>
      <c r="E1317" s="18"/>
      <c r="F1317" s="18"/>
      <c r="G1317" s="18"/>
      <c r="H1317" s="18"/>
      <c r="I1317" s="18"/>
      <c r="J1317" s="18"/>
      <c r="K1317" s="18"/>
      <c r="L1317" s="18"/>
      <c r="M1317" s="17"/>
      <c r="Q1317" s="1" t="s">
        <v>852</v>
      </c>
    </row>
    <row r="1318" spans="1:17" ht="30" customHeight="1">
      <c r="A1318" s="17"/>
      <c r="B1318" s="17"/>
      <c r="C1318" s="17"/>
      <c r="D1318" s="17"/>
      <c r="E1318" s="18"/>
      <c r="F1318" s="18"/>
      <c r="G1318" s="18"/>
      <c r="H1318" s="18"/>
      <c r="I1318" s="18"/>
      <c r="J1318" s="18"/>
      <c r="K1318" s="18"/>
      <c r="L1318" s="18"/>
      <c r="M1318" s="17"/>
      <c r="Q1318" s="1" t="s">
        <v>852</v>
      </c>
    </row>
    <row r="1319" spans="1:17" ht="30" customHeight="1">
      <c r="A1319" s="17"/>
      <c r="B1319" s="17"/>
      <c r="C1319" s="17"/>
      <c r="D1319" s="17"/>
      <c r="E1319" s="18"/>
      <c r="F1319" s="18"/>
      <c r="G1319" s="18"/>
      <c r="H1319" s="18"/>
      <c r="I1319" s="18"/>
      <c r="J1319" s="18"/>
      <c r="K1319" s="18"/>
      <c r="L1319" s="18"/>
      <c r="M1319" s="17"/>
      <c r="Q1319" s="1" t="s">
        <v>852</v>
      </c>
    </row>
    <row r="1320" spans="1:17" ht="30" customHeight="1">
      <c r="A1320" s="17"/>
      <c r="B1320" s="17"/>
      <c r="C1320" s="17"/>
      <c r="D1320" s="17"/>
      <c r="E1320" s="18"/>
      <c r="F1320" s="18"/>
      <c r="G1320" s="18"/>
      <c r="H1320" s="18"/>
      <c r="I1320" s="18"/>
      <c r="J1320" s="18"/>
      <c r="K1320" s="18"/>
      <c r="L1320" s="18"/>
      <c r="M1320" s="17"/>
      <c r="Q1320" s="1" t="s">
        <v>852</v>
      </c>
    </row>
    <row r="1321" spans="1:17" ht="30" customHeight="1">
      <c r="A1321" s="17"/>
      <c r="B1321" s="17"/>
      <c r="C1321" s="17"/>
      <c r="D1321" s="17"/>
      <c r="E1321" s="18"/>
      <c r="F1321" s="18"/>
      <c r="G1321" s="18"/>
      <c r="H1321" s="18"/>
      <c r="I1321" s="18"/>
      <c r="J1321" s="18"/>
      <c r="K1321" s="18"/>
      <c r="L1321" s="18"/>
      <c r="M1321" s="17"/>
      <c r="Q1321" s="1" t="s">
        <v>852</v>
      </c>
    </row>
    <row r="1322" spans="1:17" ht="30" customHeight="1">
      <c r="A1322" s="17"/>
      <c r="B1322" s="17"/>
      <c r="C1322" s="17"/>
      <c r="D1322" s="17"/>
      <c r="E1322" s="18"/>
      <c r="F1322" s="18"/>
      <c r="G1322" s="18"/>
      <c r="H1322" s="18"/>
      <c r="I1322" s="18"/>
      <c r="J1322" s="18"/>
      <c r="K1322" s="18"/>
      <c r="L1322" s="18"/>
      <c r="M1322" s="17"/>
      <c r="Q1322" s="1" t="s">
        <v>852</v>
      </c>
    </row>
    <row r="1323" spans="1:17" ht="30" customHeight="1">
      <c r="A1323" s="17"/>
      <c r="B1323" s="17"/>
      <c r="C1323" s="17"/>
      <c r="D1323" s="17"/>
      <c r="E1323" s="18"/>
      <c r="F1323" s="18"/>
      <c r="G1323" s="18"/>
      <c r="H1323" s="18"/>
      <c r="I1323" s="18"/>
      <c r="J1323" s="18"/>
      <c r="K1323" s="18"/>
      <c r="L1323" s="18"/>
      <c r="M1323" s="17"/>
      <c r="Q1323" s="1" t="s">
        <v>852</v>
      </c>
    </row>
    <row r="1324" spans="1:17" ht="30" customHeight="1">
      <c r="A1324" s="17"/>
      <c r="B1324" s="17"/>
      <c r="C1324" s="17"/>
      <c r="D1324" s="17"/>
      <c r="E1324" s="18"/>
      <c r="F1324" s="18"/>
      <c r="G1324" s="18"/>
      <c r="H1324" s="18"/>
      <c r="I1324" s="18"/>
      <c r="J1324" s="18"/>
      <c r="K1324" s="18"/>
      <c r="L1324" s="18"/>
      <c r="M1324" s="17"/>
      <c r="Q1324" s="1" t="s">
        <v>852</v>
      </c>
    </row>
    <row r="1325" spans="1:17" ht="30" customHeight="1">
      <c r="A1325" s="17"/>
      <c r="B1325" s="17"/>
      <c r="C1325" s="17"/>
      <c r="D1325" s="17"/>
      <c r="E1325" s="18"/>
      <c r="F1325" s="18"/>
      <c r="G1325" s="18"/>
      <c r="H1325" s="18"/>
      <c r="I1325" s="18"/>
      <c r="J1325" s="18"/>
      <c r="K1325" s="18"/>
      <c r="L1325" s="18"/>
      <c r="M1325" s="17"/>
      <c r="Q1325" s="1" t="s">
        <v>852</v>
      </c>
    </row>
    <row r="1326" spans="1:17" ht="30" customHeight="1">
      <c r="A1326" s="17"/>
      <c r="B1326" s="17"/>
      <c r="C1326" s="17"/>
      <c r="D1326" s="17"/>
      <c r="E1326" s="18"/>
      <c r="F1326" s="18"/>
      <c r="G1326" s="18"/>
      <c r="H1326" s="18"/>
      <c r="I1326" s="18"/>
      <c r="J1326" s="18"/>
      <c r="K1326" s="18"/>
      <c r="L1326" s="18"/>
      <c r="M1326" s="17"/>
      <c r="Q1326" s="1" t="s">
        <v>852</v>
      </c>
    </row>
    <row r="1327" spans="1:17" ht="30" customHeight="1">
      <c r="A1327" s="17"/>
      <c r="B1327" s="17"/>
      <c r="C1327" s="17"/>
      <c r="D1327" s="17"/>
      <c r="E1327" s="18"/>
      <c r="F1327" s="18"/>
      <c r="G1327" s="18"/>
      <c r="H1327" s="18"/>
      <c r="I1327" s="18"/>
      <c r="J1327" s="18"/>
      <c r="K1327" s="18"/>
      <c r="L1327" s="18"/>
      <c r="M1327" s="17"/>
      <c r="Q1327" s="1" t="s">
        <v>852</v>
      </c>
    </row>
    <row r="1328" spans="1:17" ht="30" customHeight="1">
      <c r="A1328" s="17"/>
      <c r="B1328" s="17"/>
      <c r="C1328" s="17"/>
      <c r="D1328" s="17"/>
      <c r="E1328" s="18"/>
      <c r="F1328" s="18"/>
      <c r="G1328" s="18"/>
      <c r="H1328" s="18"/>
      <c r="I1328" s="18"/>
      <c r="J1328" s="18"/>
      <c r="K1328" s="18"/>
      <c r="L1328" s="18"/>
      <c r="M1328" s="17"/>
      <c r="Q1328" s="1" t="s">
        <v>852</v>
      </c>
    </row>
    <row r="1329" spans="1:48" ht="30" customHeight="1">
      <c r="A1329" s="16" t="s">
        <v>75</v>
      </c>
      <c r="B1329" s="17"/>
      <c r="C1329" s="17"/>
      <c r="D1329" s="17"/>
      <c r="E1329" s="18"/>
      <c r="F1329" s="18">
        <f>SUMIF(Q1305:Q1328,"011011",F1305:F1328)</f>
        <v>30905</v>
      </c>
      <c r="G1329" s="18"/>
      <c r="H1329" s="18">
        <f>SUMIF(Q1305:Q1328,"011011",H1305:H1328)</f>
        <v>0</v>
      </c>
      <c r="I1329" s="18"/>
      <c r="J1329" s="18">
        <f>SUMIF(Q1305:Q1328,"011011",J1305:J1328)</f>
        <v>8700</v>
      </c>
      <c r="K1329" s="18"/>
      <c r="L1329" s="18">
        <f>SUMIF(Q1305:Q1328,"011011",L1305:L1328)</f>
        <v>39605</v>
      </c>
      <c r="M1329" s="17"/>
      <c r="N1329" t="s">
        <v>76</v>
      </c>
    </row>
    <row r="1330" spans="1:48" ht="30" customHeight="1">
      <c r="A1330" s="16" t="s">
        <v>857</v>
      </c>
      <c r="B1330" s="16" t="s">
        <v>51</v>
      </c>
      <c r="C1330" s="17"/>
      <c r="D1330" s="17"/>
      <c r="E1330" s="18"/>
      <c r="F1330" s="18"/>
      <c r="G1330" s="18"/>
      <c r="H1330" s="18"/>
      <c r="I1330" s="18"/>
      <c r="J1330" s="18"/>
      <c r="K1330" s="18"/>
      <c r="L1330" s="18"/>
      <c r="M1330" s="17"/>
      <c r="N1330" s="3"/>
      <c r="O1330" s="3"/>
      <c r="P1330" s="3"/>
      <c r="Q1330" s="2" t="s">
        <v>858</v>
      </c>
      <c r="R1330" s="3"/>
      <c r="S1330" s="3"/>
      <c r="T1330" s="3"/>
      <c r="U1330" s="3"/>
      <c r="V1330" s="3"/>
      <c r="W1330" s="3"/>
      <c r="X1330" s="3"/>
      <c r="Y1330" s="3"/>
      <c r="Z1330" s="3"/>
      <c r="AA1330" s="3"/>
      <c r="AB1330" s="3"/>
      <c r="AC1330" s="3"/>
      <c r="AD1330" s="3"/>
      <c r="AE1330" s="3"/>
      <c r="AF1330" s="3"/>
      <c r="AG1330" s="3"/>
      <c r="AH1330" s="3"/>
      <c r="AI1330" s="3"/>
      <c r="AJ1330" s="3"/>
      <c r="AK1330" s="3"/>
      <c r="AL1330" s="3"/>
      <c r="AM1330" s="3"/>
      <c r="AN1330" s="3"/>
      <c r="AO1330" s="3"/>
      <c r="AP1330" s="3"/>
      <c r="AQ1330" s="3"/>
      <c r="AR1330" s="3"/>
      <c r="AS1330" s="3"/>
      <c r="AT1330" s="3"/>
      <c r="AU1330" s="3"/>
      <c r="AV1330" s="3"/>
    </row>
    <row r="1331" spans="1:48" ht="30" customHeight="1">
      <c r="A1331" s="16" t="s">
        <v>382</v>
      </c>
      <c r="B1331" s="16" t="s">
        <v>383</v>
      </c>
      <c r="C1331" s="16" t="s">
        <v>333</v>
      </c>
      <c r="D1331" s="17">
        <v>2.08</v>
      </c>
      <c r="E1331" s="18">
        <f>TRUNC(단가대비표!O98,0)</f>
        <v>0</v>
      </c>
      <c r="F1331" s="18">
        <f t="shared" ref="F1331:F1338" si="100">TRUNC(E1331*D1331, 0)</f>
        <v>0</v>
      </c>
      <c r="G1331" s="18">
        <f>TRUNC(단가대비표!P98,0)</f>
        <v>0</v>
      </c>
      <c r="H1331" s="18">
        <f t="shared" ref="H1331:H1338" si="101">TRUNC(G1331*D1331, 0)</f>
        <v>0</v>
      </c>
      <c r="I1331" s="18">
        <f>TRUNC(단가대비표!V98,0)</f>
        <v>72721</v>
      </c>
      <c r="J1331" s="18">
        <f t="shared" ref="J1331:J1338" si="102">TRUNC(I1331*D1331, 0)</f>
        <v>151259</v>
      </c>
      <c r="K1331" s="18">
        <f t="shared" ref="K1331:L1338" si="103">TRUNC(E1331+G1331+I1331, 0)</f>
        <v>72721</v>
      </c>
      <c r="L1331" s="18">
        <f t="shared" si="103"/>
        <v>151259</v>
      </c>
      <c r="M1331" s="16" t="s">
        <v>384</v>
      </c>
      <c r="N1331" s="2" t="s">
        <v>385</v>
      </c>
      <c r="O1331" s="2" t="s">
        <v>51</v>
      </c>
      <c r="P1331" s="2" t="s">
        <v>51</v>
      </c>
      <c r="Q1331" s="2" t="s">
        <v>858</v>
      </c>
      <c r="R1331" s="2" t="s">
        <v>63</v>
      </c>
      <c r="S1331" s="2" t="s">
        <v>63</v>
      </c>
      <c r="T1331" s="2" t="s">
        <v>62</v>
      </c>
      <c r="U1331" s="3"/>
      <c r="V1331" s="3"/>
      <c r="W1331" s="3"/>
      <c r="X1331" s="3"/>
      <c r="Y1331" s="3"/>
      <c r="Z1331" s="3"/>
      <c r="AA1331" s="3"/>
      <c r="AB1331" s="3"/>
      <c r="AC1331" s="3"/>
      <c r="AD1331" s="3"/>
      <c r="AE1331" s="3"/>
      <c r="AF1331" s="3"/>
      <c r="AG1331" s="3"/>
      <c r="AH1331" s="3"/>
      <c r="AI1331" s="3"/>
      <c r="AJ1331" s="3"/>
      <c r="AK1331" s="3"/>
      <c r="AL1331" s="3"/>
      <c r="AM1331" s="3"/>
      <c r="AN1331" s="3"/>
      <c r="AO1331" s="3"/>
      <c r="AP1331" s="3"/>
      <c r="AQ1331" s="3"/>
      <c r="AR1331" s="2" t="s">
        <v>51</v>
      </c>
      <c r="AS1331" s="2" t="s">
        <v>51</v>
      </c>
      <c r="AT1331" s="3"/>
      <c r="AU1331" s="2" t="s">
        <v>859</v>
      </c>
      <c r="AV1331" s="3">
        <v>328</v>
      </c>
    </row>
    <row r="1332" spans="1:48" ht="30" customHeight="1">
      <c r="A1332" s="16" t="s">
        <v>387</v>
      </c>
      <c r="B1332" s="16" t="s">
        <v>388</v>
      </c>
      <c r="C1332" s="16" t="s">
        <v>333</v>
      </c>
      <c r="D1332" s="17">
        <v>0.11</v>
      </c>
      <c r="E1332" s="18">
        <f>TRUNC(단가대비표!O99,0)</f>
        <v>0</v>
      </c>
      <c r="F1332" s="18">
        <f t="shared" si="100"/>
        <v>0</v>
      </c>
      <c r="G1332" s="18">
        <f>TRUNC(단가대비표!P99,0)</f>
        <v>0</v>
      </c>
      <c r="H1332" s="18">
        <f t="shared" si="101"/>
        <v>0</v>
      </c>
      <c r="I1332" s="18">
        <f>TRUNC(단가대비표!V99,0)</f>
        <v>188715</v>
      </c>
      <c r="J1332" s="18">
        <f t="shared" si="102"/>
        <v>20758</v>
      </c>
      <c r="K1332" s="18">
        <f t="shared" si="103"/>
        <v>188715</v>
      </c>
      <c r="L1332" s="18">
        <f t="shared" si="103"/>
        <v>20758</v>
      </c>
      <c r="M1332" s="16" t="s">
        <v>389</v>
      </c>
      <c r="N1332" s="2" t="s">
        <v>390</v>
      </c>
      <c r="O1332" s="2" t="s">
        <v>51</v>
      </c>
      <c r="P1332" s="2" t="s">
        <v>51</v>
      </c>
      <c r="Q1332" s="2" t="s">
        <v>858</v>
      </c>
      <c r="R1332" s="2" t="s">
        <v>63</v>
      </c>
      <c r="S1332" s="2" t="s">
        <v>63</v>
      </c>
      <c r="T1332" s="2" t="s">
        <v>62</v>
      </c>
      <c r="U1332" s="3"/>
      <c r="V1332" s="3"/>
      <c r="W1332" s="3"/>
      <c r="X1332" s="3"/>
      <c r="Y1332" s="3"/>
      <c r="Z1332" s="3"/>
      <c r="AA1332" s="3"/>
      <c r="AB1332" s="3"/>
      <c r="AC1332" s="3"/>
      <c r="AD1332" s="3"/>
      <c r="AE1332" s="3"/>
      <c r="AF1332" s="3"/>
      <c r="AG1332" s="3"/>
      <c r="AH1332" s="3"/>
      <c r="AI1332" s="3"/>
      <c r="AJ1332" s="3"/>
      <c r="AK1332" s="3"/>
      <c r="AL1332" s="3"/>
      <c r="AM1332" s="3"/>
      <c r="AN1332" s="3"/>
      <c r="AO1332" s="3"/>
      <c r="AP1332" s="3"/>
      <c r="AQ1332" s="3"/>
      <c r="AR1332" s="2" t="s">
        <v>51</v>
      </c>
      <c r="AS1332" s="2" t="s">
        <v>51</v>
      </c>
      <c r="AT1332" s="3"/>
      <c r="AU1332" s="2" t="s">
        <v>860</v>
      </c>
      <c r="AV1332" s="3">
        <v>329</v>
      </c>
    </row>
    <row r="1333" spans="1:48" ht="30" customHeight="1">
      <c r="A1333" s="16" t="s">
        <v>392</v>
      </c>
      <c r="B1333" s="16" t="s">
        <v>393</v>
      </c>
      <c r="C1333" s="16" t="s">
        <v>333</v>
      </c>
      <c r="D1333" s="17">
        <v>8.48</v>
      </c>
      <c r="E1333" s="18">
        <f>TRUNC(단가대비표!O100,0)</f>
        <v>0</v>
      </c>
      <c r="F1333" s="18">
        <f t="shared" si="100"/>
        <v>0</v>
      </c>
      <c r="G1333" s="18">
        <f>TRUNC(단가대비표!P100,0)</f>
        <v>0</v>
      </c>
      <c r="H1333" s="18">
        <f t="shared" si="101"/>
        <v>0</v>
      </c>
      <c r="I1333" s="18">
        <f>TRUNC(단가대비표!V100,0)</f>
        <v>192887</v>
      </c>
      <c r="J1333" s="18">
        <f t="shared" si="102"/>
        <v>1635681</v>
      </c>
      <c r="K1333" s="18">
        <f t="shared" si="103"/>
        <v>192887</v>
      </c>
      <c r="L1333" s="18">
        <f t="shared" si="103"/>
        <v>1635681</v>
      </c>
      <c r="M1333" s="16" t="s">
        <v>394</v>
      </c>
      <c r="N1333" s="2" t="s">
        <v>395</v>
      </c>
      <c r="O1333" s="2" t="s">
        <v>51</v>
      </c>
      <c r="P1333" s="2" t="s">
        <v>51</v>
      </c>
      <c r="Q1333" s="2" t="s">
        <v>858</v>
      </c>
      <c r="R1333" s="2" t="s">
        <v>63</v>
      </c>
      <c r="S1333" s="2" t="s">
        <v>63</v>
      </c>
      <c r="T1333" s="2" t="s">
        <v>62</v>
      </c>
      <c r="U1333" s="3"/>
      <c r="V1333" s="3"/>
      <c r="W1333" s="3"/>
      <c r="X1333" s="3"/>
      <c r="Y1333" s="3"/>
      <c r="Z1333" s="3"/>
      <c r="AA1333" s="3"/>
      <c r="AB1333" s="3"/>
      <c r="AC1333" s="3"/>
      <c r="AD1333" s="3"/>
      <c r="AE1333" s="3"/>
      <c r="AF1333" s="3"/>
      <c r="AG1333" s="3"/>
      <c r="AH1333" s="3"/>
      <c r="AI1333" s="3"/>
      <c r="AJ1333" s="3"/>
      <c r="AK1333" s="3"/>
      <c r="AL1333" s="3"/>
      <c r="AM1333" s="3"/>
      <c r="AN1333" s="3"/>
      <c r="AO1333" s="3"/>
      <c r="AP1333" s="3"/>
      <c r="AQ1333" s="3"/>
      <c r="AR1333" s="2" t="s">
        <v>51</v>
      </c>
      <c r="AS1333" s="2" t="s">
        <v>51</v>
      </c>
      <c r="AT1333" s="3"/>
      <c r="AU1333" s="2" t="s">
        <v>861</v>
      </c>
      <c r="AV1333" s="3">
        <v>330</v>
      </c>
    </row>
    <row r="1334" spans="1:48" ht="30" customHeight="1">
      <c r="A1334" s="16" t="s">
        <v>397</v>
      </c>
      <c r="B1334" s="16" t="s">
        <v>51</v>
      </c>
      <c r="C1334" s="16" t="s">
        <v>333</v>
      </c>
      <c r="D1334" s="17">
        <v>0.01</v>
      </c>
      <c r="E1334" s="18">
        <f>TRUNC(단가대비표!O101,0)</f>
        <v>0</v>
      </c>
      <c r="F1334" s="18">
        <f t="shared" si="100"/>
        <v>0</v>
      </c>
      <c r="G1334" s="18">
        <f>TRUNC(단가대비표!P101,0)</f>
        <v>0</v>
      </c>
      <c r="H1334" s="18">
        <f t="shared" si="101"/>
        <v>0</v>
      </c>
      <c r="I1334" s="18">
        <f>TRUNC(단가대비표!V101,0)</f>
        <v>40910</v>
      </c>
      <c r="J1334" s="18">
        <f t="shared" si="102"/>
        <v>409</v>
      </c>
      <c r="K1334" s="18">
        <f t="shared" si="103"/>
        <v>40910</v>
      </c>
      <c r="L1334" s="18">
        <f t="shared" si="103"/>
        <v>409</v>
      </c>
      <c r="M1334" s="16" t="s">
        <v>398</v>
      </c>
      <c r="N1334" s="2" t="s">
        <v>399</v>
      </c>
      <c r="O1334" s="2" t="s">
        <v>51</v>
      </c>
      <c r="P1334" s="2" t="s">
        <v>51</v>
      </c>
      <c r="Q1334" s="2" t="s">
        <v>858</v>
      </c>
      <c r="R1334" s="2" t="s">
        <v>63</v>
      </c>
      <c r="S1334" s="2" t="s">
        <v>63</v>
      </c>
      <c r="T1334" s="2" t="s">
        <v>62</v>
      </c>
      <c r="U1334" s="3"/>
      <c r="V1334" s="3"/>
      <c r="W1334" s="3"/>
      <c r="X1334" s="3"/>
      <c r="Y1334" s="3"/>
      <c r="Z1334" s="3"/>
      <c r="AA1334" s="3"/>
      <c r="AB1334" s="3"/>
      <c r="AC1334" s="3"/>
      <c r="AD1334" s="3"/>
      <c r="AE1334" s="3"/>
      <c r="AF1334" s="3"/>
      <c r="AG1334" s="3"/>
      <c r="AH1334" s="3"/>
      <c r="AI1334" s="3"/>
      <c r="AJ1334" s="3"/>
      <c r="AK1334" s="3"/>
      <c r="AL1334" s="3"/>
      <c r="AM1334" s="3"/>
      <c r="AN1334" s="3"/>
      <c r="AO1334" s="3"/>
      <c r="AP1334" s="3"/>
      <c r="AQ1334" s="3"/>
      <c r="AR1334" s="2" t="s">
        <v>51</v>
      </c>
      <c r="AS1334" s="2" t="s">
        <v>51</v>
      </c>
      <c r="AT1334" s="3"/>
      <c r="AU1334" s="2" t="s">
        <v>862</v>
      </c>
      <c r="AV1334" s="3">
        <v>331</v>
      </c>
    </row>
    <row r="1335" spans="1:48" ht="30" customHeight="1">
      <c r="A1335" s="16" t="s">
        <v>401</v>
      </c>
      <c r="B1335" s="16" t="s">
        <v>51</v>
      </c>
      <c r="C1335" s="16" t="s">
        <v>333</v>
      </c>
      <c r="D1335" s="17">
        <v>0.69</v>
      </c>
      <c r="E1335" s="18">
        <f>TRUNC(단가대비표!O102,0)</f>
        <v>0</v>
      </c>
      <c r="F1335" s="18">
        <f t="shared" si="100"/>
        <v>0</v>
      </c>
      <c r="G1335" s="18">
        <f>TRUNC(단가대비표!P102,0)</f>
        <v>0</v>
      </c>
      <c r="H1335" s="18">
        <f t="shared" si="101"/>
        <v>0</v>
      </c>
      <c r="I1335" s="18">
        <f>TRUNC(단가대비표!V102,0)</f>
        <v>269000</v>
      </c>
      <c r="J1335" s="18">
        <f t="shared" si="102"/>
        <v>185610</v>
      </c>
      <c r="K1335" s="18">
        <f t="shared" si="103"/>
        <v>269000</v>
      </c>
      <c r="L1335" s="18">
        <f t="shared" si="103"/>
        <v>185610</v>
      </c>
      <c r="M1335" s="16" t="s">
        <v>402</v>
      </c>
      <c r="N1335" s="2" t="s">
        <v>403</v>
      </c>
      <c r="O1335" s="2" t="s">
        <v>51</v>
      </c>
      <c r="P1335" s="2" t="s">
        <v>51</v>
      </c>
      <c r="Q1335" s="2" t="s">
        <v>858</v>
      </c>
      <c r="R1335" s="2" t="s">
        <v>63</v>
      </c>
      <c r="S1335" s="2" t="s">
        <v>63</v>
      </c>
      <c r="T1335" s="2" t="s">
        <v>62</v>
      </c>
      <c r="U1335" s="3"/>
      <c r="V1335" s="3"/>
      <c r="W1335" s="3"/>
      <c r="X1335" s="3"/>
      <c r="Y1335" s="3"/>
      <c r="Z1335" s="3"/>
      <c r="AA1335" s="3"/>
      <c r="AB1335" s="3"/>
      <c r="AC1335" s="3"/>
      <c r="AD1335" s="3"/>
      <c r="AE1335" s="3"/>
      <c r="AF1335" s="3"/>
      <c r="AG1335" s="3"/>
      <c r="AH1335" s="3"/>
      <c r="AI1335" s="3"/>
      <c r="AJ1335" s="3"/>
      <c r="AK1335" s="3"/>
      <c r="AL1335" s="3"/>
      <c r="AM1335" s="3"/>
      <c r="AN1335" s="3"/>
      <c r="AO1335" s="3"/>
      <c r="AP1335" s="3"/>
      <c r="AQ1335" s="3"/>
      <c r="AR1335" s="2" t="s">
        <v>51</v>
      </c>
      <c r="AS1335" s="2" t="s">
        <v>51</v>
      </c>
      <c r="AT1335" s="3"/>
      <c r="AU1335" s="2" t="s">
        <v>863</v>
      </c>
      <c r="AV1335" s="3">
        <v>332</v>
      </c>
    </row>
    <row r="1336" spans="1:48" ht="30" customHeight="1">
      <c r="A1336" s="16" t="s">
        <v>405</v>
      </c>
      <c r="B1336" s="16" t="s">
        <v>406</v>
      </c>
      <c r="C1336" s="16" t="s">
        <v>333</v>
      </c>
      <c r="D1336" s="17">
        <v>10.66</v>
      </c>
      <c r="E1336" s="18">
        <f>TRUNC(단가대비표!O104,0)</f>
        <v>0</v>
      </c>
      <c r="F1336" s="18">
        <f t="shared" si="100"/>
        <v>0</v>
      </c>
      <c r="G1336" s="18">
        <f>TRUNC(단가대비표!P104,0)</f>
        <v>0</v>
      </c>
      <c r="H1336" s="18">
        <f t="shared" si="101"/>
        <v>0</v>
      </c>
      <c r="I1336" s="18">
        <f>TRUNC(단가대비표!V104,0)</f>
        <v>61880</v>
      </c>
      <c r="J1336" s="18">
        <f t="shared" si="102"/>
        <v>659640</v>
      </c>
      <c r="K1336" s="18">
        <f t="shared" si="103"/>
        <v>61880</v>
      </c>
      <c r="L1336" s="18">
        <f t="shared" si="103"/>
        <v>659640</v>
      </c>
      <c r="M1336" s="16" t="s">
        <v>407</v>
      </c>
      <c r="N1336" s="2" t="s">
        <v>408</v>
      </c>
      <c r="O1336" s="2" t="s">
        <v>51</v>
      </c>
      <c r="P1336" s="2" t="s">
        <v>51</v>
      </c>
      <c r="Q1336" s="2" t="s">
        <v>858</v>
      </c>
      <c r="R1336" s="2" t="s">
        <v>63</v>
      </c>
      <c r="S1336" s="2" t="s">
        <v>63</v>
      </c>
      <c r="T1336" s="2" t="s">
        <v>62</v>
      </c>
      <c r="U1336" s="3"/>
      <c r="V1336" s="3"/>
      <c r="W1336" s="3"/>
      <c r="X1336" s="3"/>
      <c r="Y1336" s="3"/>
      <c r="Z1336" s="3"/>
      <c r="AA1336" s="3"/>
      <c r="AB1336" s="3"/>
      <c r="AC1336" s="3"/>
      <c r="AD1336" s="3"/>
      <c r="AE1336" s="3"/>
      <c r="AF1336" s="3"/>
      <c r="AG1336" s="3"/>
      <c r="AH1336" s="3"/>
      <c r="AI1336" s="3"/>
      <c r="AJ1336" s="3"/>
      <c r="AK1336" s="3"/>
      <c r="AL1336" s="3"/>
      <c r="AM1336" s="3"/>
      <c r="AN1336" s="3"/>
      <c r="AO1336" s="3"/>
      <c r="AP1336" s="3"/>
      <c r="AQ1336" s="3"/>
      <c r="AR1336" s="2" t="s">
        <v>51</v>
      </c>
      <c r="AS1336" s="2" t="s">
        <v>51</v>
      </c>
      <c r="AT1336" s="3"/>
      <c r="AU1336" s="2" t="s">
        <v>864</v>
      </c>
      <c r="AV1336" s="3">
        <v>334</v>
      </c>
    </row>
    <row r="1337" spans="1:48" ht="30" customHeight="1">
      <c r="A1337" s="16" t="s">
        <v>410</v>
      </c>
      <c r="B1337" s="16" t="s">
        <v>411</v>
      </c>
      <c r="C1337" s="16" t="s">
        <v>333</v>
      </c>
      <c r="D1337" s="17">
        <v>0.69</v>
      </c>
      <c r="E1337" s="18">
        <f>TRUNC(단가대비표!O105,0)</f>
        <v>0</v>
      </c>
      <c r="F1337" s="18">
        <f t="shared" si="100"/>
        <v>0</v>
      </c>
      <c r="G1337" s="18">
        <f>TRUNC(단가대비표!P105,0)</f>
        <v>0</v>
      </c>
      <c r="H1337" s="18">
        <f t="shared" si="101"/>
        <v>0</v>
      </c>
      <c r="I1337" s="18">
        <f>TRUNC(단가대비표!V105,0)</f>
        <v>29200</v>
      </c>
      <c r="J1337" s="18">
        <f t="shared" si="102"/>
        <v>20148</v>
      </c>
      <c r="K1337" s="18">
        <f t="shared" si="103"/>
        <v>29200</v>
      </c>
      <c r="L1337" s="18">
        <f t="shared" si="103"/>
        <v>20148</v>
      </c>
      <c r="M1337" s="16" t="s">
        <v>412</v>
      </c>
      <c r="N1337" s="2" t="s">
        <v>413</v>
      </c>
      <c r="O1337" s="2" t="s">
        <v>51</v>
      </c>
      <c r="P1337" s="2" t="s">
        <v>51</v>
      </c>
      <c r="Q1337" s="2" t="s">
        <v>858</v>
      </c>
      <c r="R1337" s="2" t="s">
        <v>63</v>
      </c>
      <c r="S1337" s="2" t="s">
        <v>63</v>
      </c>
      <c r="T1337" s="2" t="s">
        <v>62</v>
      </c>
      <c r="U1337" s="3"/>
      <c r="V1337" s="3"/>
      <c r="W1337" s="3"/>
      <c r="X1337" s="3"/>
      <c r="Y1337" s="3"/>
      <c r="Z1337" s="3"/>
      <c r="AA1337" s="3"/>
      <c r="AB1337" s="3"/>
      <c r="AC1337" s="3"/>
      <c r="AD1337" s="3"/>
      <c r="AE1337" s="3"/>
      <c r="AF1337" s="3"/>
      <c r="AG1337" s="3"/>
      <c r="AH1337" s="3"/>
      <c r="AI1337" s="3"/>
      <c r="AJ1337" s="3"/>
      <c r="AK1337" s="3"/>
      <c r="AL1337" s="3"/>
      <c r="AM1337" s="3"/>
      <c r="AN1337" s="3"/>
      <c r="AO1337" s="3"/>
      <c r="AP1337" s="3"/>
      <c r="AQ1337" s="3"/>
      <c r="AR1337" s="2" t="s">
        <v>51</v>
      </c>
      <c r="AS1337" s="2" t="s">
        <v>51</v>
      </c>
      <c r="AT1337" s="3"/>
      <c r="AU1337" s="2" t="s">
        <v>865</v>
      </c>
      <c r="AV1337" s="3">
        <v>335</v>
      </c>
    </row>
    <row r="1338" spans="1:48" ht="30" customHeight="1">
      <c r="A1338" s="16" t="s">
        <v>415</v>
      </c>
      <c r="B1338" s="16" t="s">
        <v>416</v>
      </c>
      <c r="C1338" s="16" t="s">
        <v>417</v>
      </c>
      <c r="D1338" s="17">
        <v>1</v>
      </c>
      <c r="E1338" s="18">
        <f>TRUNC(단가대비표!O106,0)</f>
        <v>0</v>
      </c>
      <c r="F1338" s="18">
        <f t="shared" si="100"/>
        <v>0</v>
      </c>
      <c r="G1338" s="18">
        <f>TRUNC(단가대비표!P106,0)</f>
        <v>0</v>
      </c>
      <c r="H1338" s="18">
        <f t="shared" si="101"/>
        <v>0</v>
      </c>
      <c r="I1338" s="18">
        <f>TRUNC(단가대비표!V106,0)</f>
        <v>269870</v>
      </c>
      <c r="J1338" s="18">
        <f t="shared" si="102"/>
        <v>269870</v>
      </c>
      <c r="K1338" s="18">
        <f t="shared" si="103"/>
        <v>269870</v>
      </c>
      <c r="L1338" s="18">
        <f t="shared" si="103"/>
        <v>269870</v>
      </c>
      <c r="M1338" s="16" t="s">
        <v>418</v>
      </c>
      <c r="N1338" s="2" t="s">
        <v>419</v>
      </c>
      <c r="O1338" s="2" t="s">
        <v>51</v>
      </c>
      <c r="P1338" s="2" t="s">
        <v>51</v>
      </c>
      <c r="Q1338" s="2" t="s">
        <v>858</v>
      </c>
      <c r="R1338" s="2" t="s">
        <v>63</v>
      </c>
      <c r="S1338" s="2" t="s">
        <v>63</v>
      </c>
      <c r="T1338" s="2" t="s">
        <v>62</v>
      </c>
      <c r="U1338" s="3"/>
      <c r="V1338" s="3"/>
      <c r="W1338" s="3"/>
      <c r="X1338" s="3"/>
      <c r="Y1338" s="3"/>
      <c r="Z1338" s="3"/>
      <c r="AA1338" s="3"/>
      <c r="AB1338" s="3"/>
      <c r="AC1338" s="3"/>
      <c r="AD1338" s="3"/>
      <c r="AE1338" s="3"/>
      <c r="AF1338" s="3"/>
      <c r="AG1338" s="3"/>
      <c r="AH1338" s="3"/>
      <c r="AI1338" s="3"/>
      <c r="AJ1338" s="3"/>
      <c r="AK1338" s="3"/>
      <c r="AL1338" s="3"/>
      <c r="AM1338" s="3"/>
      <c r="AN1338" s="3"/>
      <c r="AO1338" s="3"/>
      <c r="AP1338" s="3"/>
      <c r="AQ1338" s="3"/>
      <c r="AR1338" s="2" t="s">
        <v>51</v>
      </c>
      <c r="AS1338" s="2" t="s">
        <v>51</v>
      </c>
      <c r="AT1338" s="3"/>
      <c r="AU1338" s="2" t="s">
        <v>866</v>
      </c>
      <c r="AV1338" s="3">
        <v>336</v>
      </c>
    </row>
    <row r="1339" spans="1:48" ht="30" customHeight="1">
      <c r="A1339" s="17"/>
      <c r="B1339" s="17"/>
      <c r="C1339" s="17"/>
      <c r="D1339" s="17"/>
      <c r="E1339" s="18"/>
      <c r="F1339" s="18"/>
      <c r="G1339" s="18"/>
      <c r="H1339" s="18"/>
      <c r="I1339" s="18"/>
      <c r="J1339" s="18"/>
      <c r="K1339" s="18"/>
      <c r="L1339" s="18"/>
      <c r="M1339" s="17"/>
      <c r="Q1339" s="1" t="s">
        <v>858</v>
      </c>
    </row>
    <row r="1340" spans="1:48" ht="30" customHeight="1">
      <c r="A1340" s="17"/>
      <c r="B1340" s="17"/>
      <c r="C1340" s="17"/>
      <c r="D1340" s="17"/>
      <c r="E1340" s="18"/>
      <c r="F1340" s="18"/>
      <c r="G1340" s="18"/>
      <c r="H1340" s="18"/>
      <c r="I1340" s="18"/>
      <c r="J1340" s="18"/>
      <c r="K1340" s="18"/>
      <c r="L1340" s="18"/>
      <c r="M1340" s="17"/>
      <c r="Q1340" s="1" t="s">
        <v>858</v>
      </c>
    </row>
    <row r="1341" spans="1:48" ht="30" customHeight="1">
      <c r="A1341" s="17"/>
      <c r="B1341" s="17"/>
      <c r="C1341" s="17"/>
      <c r="D1341" s="17"/>
      <c r="E1341" s="18"/>
      <c r="F1341" s="18"/>
      <c r="G1341" s="18"/>
      <c r="H1341" s="18"/>
      <c r="I1341" s="18"/>
      <c r="J1341" s="18"/>
      <c r="K1341" s="18"/>
      <c r="L1341" s="18"/>
      <c r="M1341" s="17"/>
      <c r="Q1341" s="1" t="s">
        <v>858</v>
      </c>
    </row>
    <row r="1342" spans="1:48" ht="30" customHeight="1">
      <c r="A1342" s="17"/>
      <c r="B1342" s="17"/>
      <c r="C1342" s="17"/>
      <c r="D1342" s="17"/>
      <c r="E1342" s="18"/>
      <c r="F1342" s="18"/>
      <c r="G1342" s="18"/>
      <c r="H1342" s="18"/>
      <c r="I1342" s="18"/>
      <c r="J1342" s="18"/>
      <c r="K1342" s="18"/>
      <c r="L1342" s="18"/>
      <c r="M1342" s="17"/>
      <c r="Q1342" s="1" t="s">
        <v>858</v>
      </c>
    </row>
    <row r="1343" spans="1:48" ht="30" customHeight="1">
      <c r="A1343" s="17"/>
      <c r="B1343" s="17"/>
      <c r="C1343" s="17"/>
      <c r="D1343" s="17"/>
      <c r="E1343" s="18"/>
      <c r="F1343" s="18"/>
      <c r="G1343" s="18"/>
      <c r="H1343" s="18"/>
      <c r="I1343" s="18"/>
      <c r="J1343" s="18"/>
      <c r="K1343" s="18"/>
      <c r="L1343" s="18"/>
      <c r="M1343" s="17"/>
      <c r="Q1343" s="1" t="s">
        <v>858</v>
      </c>
    </row>
    <row r="1344" spans="1:48" ht="30" customHeight="1">
      <c r="A1344" s="17"/>
      <c r="B1344" s="17"/>
      <c r="C1344" s="17"/>
      <c r="D1344" s="17"/>
      <c r="E1344" s="18"/>
      <c r="F1344" s="18"/>
      <c r="G1344" s="18"/>
      <c r="H1344" s="18"/>
      <c r="I1344" s="18"/>
      <c r="J1344" s="18"/>
      <c r="K1344" s="18"/>
      <c r="L1344" s="18"/>
      <c r="M1344" s="17"/>
      <c r="Q1344" s="1" t="s">
        <v>858</v>
      </c>
    </row>
    <row r="1345" spans="1:48" ht="30" customHeight="1">
      <c r="A1345" s="17"/>
      <c r="B1345" s="17"/>
      <c r="C1345" s="17"/>
      <c r="D1345" s="17"/>
      <c r="E1345" s="18"/>
      <c r="F1345" s="18"/>
      <c r="G1345" s="18"/>
      <c r="H1345" s="18"/>
      <c r="I1345" s="18"/>
      <c r="J1345" s="18"/>
      <c r="K1345" s="18"/>
      <c r="L1345" s="18"/>
      <c r="M1345" s="17"/>
      <c r="Q1345" s="1" t="s">
        <v>858</v>
      </c>
    </row>
    <row r="1346" spans="1:48" ht="30" customHeight="1">
      <c r="A1346" s="17"/>
      <c r="B1346" s="17"/>
      <c r="C1346" s="17"/>
      <c r="D1346" s="17"/>
      <c r="E1346" s="18"/>
      <c r="F1346" s="18"/>
      <c r="G1346" s="18"/>
      <c r="H1346" s="18"/>
      <c r="I1346" s="18"/>
      <c r="J1346" s="18"/>
      <c r="K1346" s="18"/>
      <c r="L1346" s="18"/>
      <c r="M1346" s="17"/>
      <c r="Q1346" s="1" t="s">
        <v>858</v>
      </c>
    </row>
    <row r="1347" spans="1:48" ht="30" customHeight="1">
      <c r="A1347" s="17"/>
      <c r="B1347" s="17"/>
      <c r="C1347" s="17"/>
      <c r="D1347" s="17"/>
      <c r="E1347" s="18"/>
      <c r="F1347" s="18"/>
      <c r="G1347" s="18"/>
      <c r="H1347" s="18"/>
      <c r="I1347" s="18"/>
      <c r="J1347" s="18"/>
      <c r="K1347" s="18"/>
      <c r="L1347" s="18"/>
      <c r="M1347" s="17"/>
      <c r="Q1347" s="1" t="s">
        <v>858</v>
      </c>
    </row>
    <row r="1348" spans="1:48" ht="30" customHeight="1">
      <c r="A1348" s="17"/>
      <c r="B1348" s="17"/>
      <c r="C1348" s="17"/>
      <c r="D1348" s="17"/>
      <c r="E1348" s="18"/>
      <c r="F1348" s="18"/>
      <c r="G1348" s="18"/>
      <c r="H1348" s="18"/>
      <c r="I1348" s="18"/>
      <c r="J1348" s="18"/>
      <c r="K1348" s="18"/>
      <c r="L1348" s="18"/>
      <c r="M1348" s="17"/>
      <c r="Q1348" s="1" t="s">
        <v>858</v>
      </c>
    </row>
    <row r="1349" spans="1:48" ht="30" customHeight="1">
      <c r="A1349" s="17"/>
      <c r="B1349" s="17"/>
      <c r="C1349" s="17"/>
      <c r="D1349" s="17"/>
      <c r="E1349" s="18"/>
      <c r="F1349" s="18"/>
      <c r="G1349" s="18"/>
      <c r="H1349" s="18"/>
      <c r="I1349" s="18"/>
      <c r="J1349" s="18"/>
      <c r="K1349" s="18"/>
      <c r="L1349" s="18"/>
      <c r="M1349" s="17"/>
      <c r="Q1349" s="1" t="s">
        <v>858</v>
      </c>
    </row>
    <row r="1350" spans="1:48" ht="30" customHeight="1">
      <c r="A1350" s="17"/>
      <c r="B1350" s="17"/>
      <c r="C1350" s="17"/>
      <c r="D1350" s="17"/>
      <c r="E1350" s="18"/>
      <c r="F1350" s="18"/>
      <c r="G1350" s="18"/>
      <c r="H1350" s="18"/>
      <c r="I1350" s="18"/>
      <c r="J1350" s="18"/>
      <c r="K1350" s="18"/>
      <c r="L1350" s="18"/>
      <c r="M1350" s="17"/>
      <c r="Q1350" s="1" t="s">
        <v>858</v>
      </c>
    </row>
    <row r="1351" spans="1:48" ht="30" customHeight="1">
      <c r="A1351" s="17"/>
      <c r="B1351" s="17"/>
      <c r="C1351" s="17"/>
      <c r="D1351" s="17"/>
      <c r="E1351" s="18"/>
      <c r="F1351" s="18"/>
      <c r="G1351" s="18"/>
      <c r="H1351" s="18"/>
      <c r="I1351" s="18"/>
      <c r="J1351" s="18"/>
      <c r="K1351" s="18"/>
      <c r="L1351" s="18"/>
      <c r="M1351" s="17"/>
      <c r="Q1351" s="1" t="s">
        <v>858</v>
      </c>
    </row>
    <row r="1352" spans="1:48" ht="30" customHeight="1">
      <c r="A1352" s="17"/>
      <c r="B1352" s="17"/>
      <c r="C1352" s="17"/>
      <c r="D1352" s="17"/>
      <c r="E1352" s="18"/>
      <c r="F1352" s="18"/>
      <c r="G1352" s="18"/>
      <c r="H1352" s="18"/>
      <c r="I1352" s="18"/>
      <c r="J1352" s="18"/>
      <c r="K1352" s="18"/>
      <c r="L1352" s="18"/>
      <c r="M1352" s="17"/>
      <c r="Q1352" s="1" t="s">
        <v>858</v>
      </c>
    </row>
    <row r="1353" spans="1:48" ht="30" customHeight="1">
      <c r="A1353" s="17"/>
      <c r="B1353" s="17"/>
      <c r="C1353" s="17"/>
      <c r="D1353" s="17"/>
      <c r="E1353" s="18"/>
      <c r="F1353" s="18"/>
      <c r="G1353" s="18"/>
      <c r="H1353" s="18"/>
      <c r="I1353" s="18"/>
      <c r="J1353" s="18"/>
      <c r="K1353" s="18"/>
      <c r="L1353" s="18"/>
      <c r="M1353" s="17"/>
      <c r="Q1353" s="1" t="s">
        <v>858</v>
      </c>
    </row>
    <row r="1354" spans="1:48" ht="30" customHeight="1">
      <c r="A1354" s="17"/>
      <c r="B1354" s="17"/>
      <c r="C1354" s="17"/>
      <c r="D1354" s="17"/>
      <c r="E1354" s="18"/>
      <c r="F1354" s="18"/>
      <c r="G1354" s="18"/>
      <c r="H1354" s="18"/>
      <c r="I1354" s="18"/>
      <c r="J1354" s="18"/>
      <c r="K1354" s="18"/>
      <c r="L1354" s="18"/>
      <c r="M1354" s="17"/>
      <c r="Q1354" s="1" t="s">
        <v>858</v>
      </c>
    </row>
    <row r="1355" spans="1:48" ht="30" customHeight="1">
      <c r="A1355" s="16" t="s">
        <v>75</v>
      </c>
      <c r="B1355" s="17"/>
      <c r="C1355" s="17"/>
      <c r="D1355" s="17"/>
      <c r="E1355" s="18"/>
      <c r="F1355" s="18">
        <f>SUMIF(Q1331:Q1354,"011101",F1331:F1354)</f>
        <v>0</v>
      </c>
      <c r="G1355" s="18"/>
      <c r="H1355" s="18">
        <f>SUMIF(Q1331:Q1354,"011101",H1331:H1354)</f>
        <v>0</v>
      </c>
      <c r="I1355" s="18"/>
      <c r="J1355" s="18">
        <f>SUMIF(Q1331:Q1354,"011101",J1331:J1354)</f>
        <v>2943375</v>
      </c>
      <c r="K1355" s="18"/>
      <c r="L1355" s="18">
        <f>SUMIF(Q1331:Q1354,"011101",L1331:L1354)</f>
        <v>2943375</v>
      </c>
      <c r="M1355" s="17"/>
      <c r="N1355" t="s">
        <v>76</v>
      </c>
    </row>
    <row r="1356" spans="1:48" ht="30" customHeight="1">
      <c r="A1356" s="16" t="s">
        <v>869</v>
      </c>
      <c r="B1356" s="16" t="s">
        <v>51</v>
      </c>
      <c r="C1356" s="17"/>
      <c r="D1356" s="17"/>
      <c r="E1356" s="18"/>
      <c r="F1356" s="18"/>
      <c r="G1356" s="18"/>
      <c r="H1356" s="18"/>
      <c r="I1356" s="18"/>
      <c r="J1356" s="18"/>
      <c r="K1356" s="18"/>
      <c r="L1356" s="18"/>
      <c r="M1356" s="17"/>
      <c r="N1356" s="3"/>
      <c r="O1356" s="3"/>
      <c r="P1356" s="3"/>
      <c r="Q1356" s="2" t="s">
        <v>870</v>
      </c>
      <c r="R1356" s="3"/>
      <c r="S1356" s="3"/>
      <c r="T1356" s="3"/>
      <c r="U1356" s="3"/>
      <c r="V1356" s="3"/>
      <c r="W1356" s="3"/>
      <c r="X1356" s="3"/>
      <c r="Y1356" s="3"/>
      <c r="Z1356" s="3"/>
      <c r="AA1356" s="3"/>
      <c r="AB1356" s="3"/>
      <c r="AC1356" s="3"/>
      <c r="AD1356" s="3"/>
      <c r="AE1356" s="3"/>
      <c r="AF1356" s="3"/>
      <c r="AG1356" s="3"/>
      <c r="AH1356" s="3"/>
      <c r="AI1356" s="3"/>
      <c r="AJ1356" s="3"/>
      <c r="AK1356" s="3"/>
      <c r="AL1356" s="3"/>
      <c r="AM1356" s="3"/>
      <c r="AN1356" s="3"/>
      <c r="AO1356" s="3"/>
      <c r="AP1356" s="3"/>
      <c r="AQ1356" s="3"/>
      <c r="AR1356" s="3"/>
      <c r="AS1356" s="3"/>
      <c r="AT1356" s="3"/>
      <c r="AU1356" s="3"/>
      <c r="AV1356" s="3"/>
    </row>
    <row r="1357" spans="1:48" ht="30" customHeight="1">
      <c r="A1357" s="16" t="s">
        <v>426</v>
      </c>
      <c r="B1357" s="16" t="s">
        <v>427</v>
      </c>
      <c r="C1357" s="16" t="s">
        <v>428</v>
      </c>
      <c r="D1357" s="17">
        <v>-1360</v>
      </c>
      <c r="E1357" s="18">
        <f>TRUNC(단가대비표!O8,0)</f>
        <v>435</v>
      </c>
      <c r="F1357" s="18">
        <f>TRUNC(E1357*D1357, 0)</f>
        <v>-591600</v>
      </c>
      <c r="G1357" s="18">
        <f>TRUNC(단가대비표!P8,0)</f>
        <v>0</v>
      </c>
      <c r="H1357" s="18">
        <f>TRUNC(G1357*D1357, 0)</f>
        <v>0</v>
      </c>
      <c r="I1357" s="18">
        <f>TRUNC(단가대비표!V8,0)</f>
        <v>0</v>
      </c>
      <c r="J1357" s="18">
        <f>TRUNC(I1357*D1357, 0)</f>
        <v>0</v>
      </c>
      <c r="K1357" s="18">
        <f>TRUNC(E1357+G1357+I1357, 0)</f>
        <v>435</v>
      </c>
      <c r="L1357" s="18">
        <f>TRUNC(F1357+H1357+J1357, 0)</f>
        <v>-591600</v>
      </c>
      <c r="M1357" s="16" t="s">
        <v>429</v>
      </c>
      <c r="N1357" s="2" t="s">
        <v>430</v>
      </c>
      <c r="O1357" s="2" t="s">
        <v>51</v>
      </c>
      <c r="P1357" s="2" t="s">
        <v>51</v>
      </c>
      <c r="Q1357" s="2" t="s">
        <v>870</v>
      </c>
      <c r="R1357" s="2" t="s">
        <v>63</v>
      </c>
      <c r="S1357" s="2" t="s">
        <v>63</v>
      </c>
      <c r="T1357" s="2" t="s">
        <v>62</v>
      </c>
      <c r="U1357" s="3"/>
      <c r="V1357" s="3"/>
      <c r="W1357" s="3"/>
      <c r="X1357" s="3"/>
      <c r="Y1357" s="3"/>
      <c r="Z1357" s="3"/>
      <c r="AA1357" s="3"/>
      <c r="AB1357" s="3"/>
      <c r="AC1357" s="3"/>
      <c r="AD1357" s="3"/>
      <c r="AE1357" s="3"/>
      <c r="AF1357" s="3"/>
      <c r="AG1357" s="3"/>
      <c r="AH1357" s="3"/>
      <c r="AI1357" s="3"/>
      <c r="AJ1357" s="3"/>
      <c r="AK1357" s="3"/>
      <c r="AL1357" s="3"/>
      <c r="AM1357" s="3"/>
      <c r="AN1357" s="3"/>
      <c r="AO1357" s="3"/>
      <c r="AP1357" s="3"/>
      <c r="AQ1357" s="3"/>
      <c r="AR1357" s="2" t="s">
        <v>51</v>
      </c>
      <c r="AS1357" s="2" t="s">
        <v>51</v>
      </c>
      <c r="AT1357" s="3"/>
      <c r="AU1357" s="2" t="s">
        <v>871</v>
      </c>
      <c r="AV1357" s="3">
        <v>338</v>
      </c>
    </row>
    <row r="1358" spans="1:48" ht="30" customHeight="1">
      <c r="A1358" s="16" t="s">
        <v>426</v>
      </c>
      <c r="B1358" s="16" t="s">
        <v>432</v>
      </c>
      <c r="C1358" s="16" t="s">
        <v>428</v>
      </c>
      <c r="D1358" s="17">
        <v>-26</v>
      </c>
      <c r="E1358" s="18">
        <f>TRUNC(단가대비표!O9,0)</f>
        <v>1850</v>
      </c>
      <c r="F1358" s="18">
        <f>TRUNC(E1358*D1358, 0)</f>
        <v>-48100</v>
      </c>
      <c r="G1358" s="18">
        <f>TRUNC(단가대비표!P9,0)</f>
        <v>0</v>
      </c>
      <c r="H1358" s="18">
        <f>TRUNC(G1358*D1358, 0)</f>
        <v>0</v>
      </c>
      <c r="I1358" s="18">
        <f>TRUNC(단가대비표!V9,0)</f>
        <v>0</v>
      </c>
      <c r="J1358" s="18">
        <f>TRUNC(I1358*D1358, 0)</f>
        <v>0</v>
      </c>
      <c r="K1358" s="18">
        <f>TRUNC(E1358+G1358+I1358, 0)</f>
        <v>1850</v>
      </c>
      <c r="L1358" s="18">
        <f>TRUNC(F1358+H1358+J1358, 0)</f>
        <v>-48100</v>
      </c>
      <c r="M1358" s="16" t="s">
        <v>433</v>
      </c>
      <c r="N1358" s="2" t="s">
        <v>434</v>
      </c>
      <c r="O1358" s="2" t="s">
        <v>51</v>
      </c>
      <c r="P1358" s="2" t="s">
        <v>51</v>
      </c>
      <c r="Q1358" s="2" t="s">
        <v>870</v>
      </c>
      <c r="R1358" s="2" t="s">
        <v>63</v>
      </c>
      <c r="S1358" s="2" t="s">
        <v>63</v>
      </c>
      <c r="T1358" s="2" t="s">
        <v>62</v>
      </c>
      <c r="U1358" s="3"/>
      <c r="V1358" s="3"/>
      <c r="W1358" s="3"/>
      <c r="X1358" s="3"/>
      <c r="Y1358" s="3"/>
      <c r="Z1358" s="3"/>
      <c r="AA1358" s="3"/>
      <c r="AB1358" s="3"/>
      <c r="AC1358" s="3"/>
      <c r="AD1358" s="3"/>
      <c r="AE1358" s="3"/>
      <c r="AF1358" s="3"/>
      <c r="AG1358" s="3"/>
      <c r="AH1358" s="3"/>
      <c r="AI1358" s="3"/>
      <c r="AJ1358" s="3"/>
      <c r="AK1358" s="3"/>
      <c r="AL1358" s="3"/>
      <c r="AM1358" s="3"/>
      <c r="AN1358" s="3"/>
      <c r="AO1358" s="3"/>
      <c r="AP1358" s="3"/>
      <c r="AQ1358" s="3"/>
      <c r="AR1358" s="2" t="s">
        <v>51</v>
      </c>
      <c r="AS1358" s="2" t="s">
        <v>51</v>
      </c>
      <c r="AT1358" s="3"/>
      <c r="AU1358" s="2" t="s">
        <v>872</v>
      </c>
      <c r="AV1358" s="3">
        <v>339</v>
      </c>
    </row>
    <row r="1359" spans="1:48" ht="30" customHeight="1">
      <c r="A1359" s="17"/>
      <c r="B1359" s="17"/>
      <c r="C1359" s="17"/>
      <c r="D1359" s="17"/>
      <c r="E1359" s="18"/>
      <c r="F1359" s="18"/>
      <c r="G1359" s="18"/>
      <c r="H1359" s="18"/>
      <c r="I1359" s="18"/>
      <c r="J1359" s="18"/>
      <c r="K1359" s="18"/>
      <c r="L1359" s="18"/>
      <c r="M1359" s="17"/>
      <c r="Q1359" s="1" t="s">
        <v>870</v>
      </c>
    </row>
    <row r="1360" spans="1:48" ht="30" customHeight="1">
      <c r="A1360" s="17"/>
      <c r="B1360" s="17"/>
      <c r="C1360" s="17"/>
      <c r="D1360" s="17"/>
      <c r="E1360" s="18"/>
      <c r="F1360" s="18"/>
      <c r="G1360" s="18"/>
      <c r="H1360" s="18"/>
      <c r="I1360" s="18"/>
      <c r="J1360" s="18"/>
      <c r="K1360" s="18"/>
      <c r="L1360" s="18"/>
      <c r="M1360" s="17"/>
      <c r="Q1360" s="1" t="s">
        <v>870</v>
      </c>
    </row>
    <row r="1361" spans="1:17" ht="30" customHeight="1">
      <c r="A1361" s="17"/>
      <c r="B1361" s="17"/>
      <c r="C1361" s="17"/>
      <c r="D1361" s="17"/>
      <c r="E1361" s="18"/>
      <c r="F1361" s="18"/>
      <c r="G1361" s="18"/>
      <c r="H1361" s="18"/>
      <c r="I1361" s="18"/>
      <c r="J1361" s="18"/>
      <c r="K1361" s="18"/>
      <c r="L1361" s="18"/>
      <c r="M1361" s="17"/>
      <c r="Q1361" s="1" t="s">
        <v>870</v>
      </c>
    </row>
    <row r="1362" spans="1:17" ht="30" customHeight="1">
      <c r="A1362" s="17"/>
      <c r="B1362" s="17"/>
      <c r="C1362" s="17"/>
      <c r="D1362" s="17"/>
      <c r="E1362" s="18"/>
      <c r="F1362" s="18"/>
      <c r="G1362" s="18"/>
      <c r="H1362" s="18"/>
      <c r="I1362" s="18"/>
      <c r="J1362" s="18"/>
      <c r="K1362" s="18"/>
      <c r="L1362" s="18"/>
      <c r="M1362" s="17"/>
      <c r="Q1362" s="1" t="s">
        <v>870</v>
      </c>
    </row>
    <row r="1363" spans="1:17" ht="30" customHeight="1">
      <c r="A1363" s="17"/>
      <c r="B1363" s="17"/>
      <c r="C1363" s="17"/>
      <c r="D1363" s="17"/>
      <c r="E1363" s="18"/>
      <c r="F1363" s="18"/>
      <c r="G1363" s="18"/>
      <c r="H1363" s="18"/>
      <c r="I1363" s="18"/>
      <c r="J1363" s="18"/>
      <c r="K1363" s="18"/>
      <c r="L1363" s="18"/>
      <c r="M1363" s="17"/>
      <c r="Q1363" s="1" t="s">
        <v>870</v>
      </c>
    </row>
    <row r="1364" spans="1:17" ht="30" customHeight="1">
      <c r="A1364" s="17"/>
      <c r="B1364" s="17"/>
      <c r="C1364" s="17"/>
      <c r="D1364" s="17"/>
      <c r="E1364" s="18"/>
      <c r="F1364" s="18"/>
      <c r="G1364" s="18"/>
      <c r="H1364" s="18"/>
      <c r="I1364" s="18"/>
      <c r="J1364" s="18"/>
      <c r="K1364" s="18"/>
      <c r="L1364" s="18"/>
      <c r="M1364" s="17"/>
      <c r="Q1364" s="1" t="s">
        <v>870</v>
      </c>
    </row>
    <row r="1365" spans="1:17" ht="30" customHeight="1">
      <c r="A1365" s="17"/>
      <c r="B1365" s="17"/>
      <c r="C1365" s="17"/>
      <c r="D1365" s="17"/>
      <c r="E1365" s="18"/>
      <c r="F1365" s="18"/>
      <c r="G1365" s="18"/>
      <c r="H1365" s="18"/>
      <c r="I1365" s="18"/>
      <c r="J1365" s="18"/>
      <c r="K1365" s="18"/>
      <c r="L1365" s="18"/>
      <c r="M1365" s="17"/>
      <c r="Q1365" s="1" t="s">
        <v>870</v>
      </c>
    </row>
    <row r="1366" spans="1:17" ht="30" customHeight="1">
      <c r="A1366" s="17"/>
      <c r="B1366" s="17"/>
      <c r="C1366" s="17"/>
      <c r="D1366" s="17"/>
      <c r="E1366" s="18"/>
      <c r="F1366" s="18"/>
      <c r="G1366" s="18"/>
      <c r="H1366" s="18"/>
      <c r="I1366" s="18"/>
      <c r="J1366" s="18"/>
      <c r="K1366" s="18"/>
      <c r="L1366" s="18"/>
      <c r="M1366" s="17"/>
      <c r="Q1366" s="1" t="s">
        <v>870</v>
      </c>
    </row>
    <row r="1367" spans="1:17" ht="30" customHeight="1">
      <c r="A1367" s="17"/>
      <c r="B1367" s="17"/>
      <c r="C1367" s="17"/>
      <c r="D1367" s="17"/>
      <c r="E1367" s="18"/>
      <c r="F1367" s="18"/>
      <c r="G1367" s="18"/>
      <c r="H1367" s="18"/>
      <c r="I1367" s="18"/>
      <c r="J1367" s="18"/>
      <c r="K1367" s="18"/>
      <c r="L1367" s="18"/>
      <c r="M1367" s="17"/>
      <c r="Q1367" s="1" t="s">
        <v>870</v>
      </c>
    </row>
    <row r="1368" spans="1:17" ht="30" customHeight="1">
      <c r="A1368" s="17"/>
      <c r="B1368" s="17"/>
      <c r="C1368" s="17"/>
      <c r="D1368" s="17"/>
      <c r="E1368" s="18"/>
      <c r="F1368" s="18"/>
      <c r="G1368" s="18"/>
      <c r="H1368" s="18"/>
      <c r="I1368" s="18"/>
      <c r="J1368" s="18"/>
      <c r="K1368" s="18"/>
      <c r="L1368" s="18"/>
      <c r="M1368" s="17"/>
      <c r="Q1368" s="1" t="s">
        <v>870</v>
      </c>
    </row>
    <row r="1369" spans="1:17" ht="30" customHeight="1">
      <c r="A1369" s="17"/>
      <c r="B1369" s="17"/>
      <c r="C1369" s="17"/>
      <c r="D1369" s="17"/>
      <c r="E1369" s="18"/>
      <c r="F1369" s="18"/>
      <c r="G1369" s="18"/>
      <c r="H1369" s="18"/>
      <c r="I1369" s="18"/>
      <c r="J1369" s="18"/>
      <c r="K1369" s="18"/>
      <c r="L1369" s="18"/>
      <c r="M1369" s="17"/>
      <c r="Q1369" s="1" t="s">
        <v>870</v>
      </c>
    </row>
    <row r="1370" spans="1:17" ht="30" customHeight="1">
      <c r="A1370" s="17"/>
      <c r="B1370" s="17"/>
      <c r="C1370" s="17"/>
      <c r="D1370" s="17"/>
      <c r="E1370" s="18"/>
      <c r="F1370" s="18"/>
      <c r="G1370" s="18"/>
      <c r="H1370" s="18"/>
      <c r="I1370" s="18"/>
      <c r="J1370" s="18"/>
      <c r="K1370" s="18"/>
      <c r="L1370" s="18"/>
      <c r="M1370" s="17"/>
      <c r="Q1370" s="1" t="s">
        <v>870</v>
      </c>
    </row>
    <row r="1371" spans="1:17" ht="30" customHeight="1">
      <c r="A1371" s="17"/>
      <c r="B1371" s="17"/>
      <c r="C1371" s="17"/>
      <c r="D1371" s="17"/>
      <c r="E1371" s="18"/>
      <c r="F1371" s="18"/>
      <c r="G1371" s="18"/>
      <c r="H1371" s="18"/>
      <c r="I1371" s="18"/>
      <c r="J1371" s="18"/>
      <c r="K1371" s="18"/>
      <c r="L1371" s="18"/>
      <c r="M1371" s="17"/>
      <c r="Q1371" s="1" t="s">
        <v>870</v>
      </c>
    </row>
    <row r="1372" spans="1:17" ht="30" customHeight="1">
      <c r="A1372" s="17"/>
      <c r="B1372" s="17"/>
      <c r="C1372" s="17"/>
      <c r="D1372" s="17"/>
      <c r="E1372" s="18"/>
      <c r="F1372" s="18"/>
      <c r="G1372" s="18"/>
      <c r="H1372" s="18"/>
      <c r="I1372" s="18"/>
      <c r="J1372" s="18"/>
      <c r="K1372" s="18"/>
      <c r="L1372" s="18"/>
      <c r="M1372" s="17"/>
      <c r="Q1372" s="1" t="s">
        <v>870</v>
      </c>
    </row>
    <row r="1373" spans="1:17" ht="30" customHeight="1">
      <c r="A1373" s="17"/>
      <c r="B1373" s="17"/>
      <c r="C1373" s="17"/>
      <c r="D1373" s="17"/>
      <c r="E1373" s="18"/>
      <c r="F1373" s="18"/>
      <c r="G1373" s="18"/>
      <c r="H1373" s="18"/>
      <c r="I1373" s="18"/>
      <c r="J1373" s="18"/>
      <c r="K1373" s="18"/>
      <c r="L1373" s="18"/>
      <c r="M1373" s="17"/>
      <c r="Q1373" s="1" t="s">
        <v>870</v>
      </c>
    </row>
    <row r="1374" spans="1:17" ht="30" customHeight="1">
      <c r="A1374" s="17"/>
      <c r="B1374" s="17"/>
      <c r="C1374" s="17"/>
      <c r="D1374" s="17"/>
      <c r="E1374" s="18"/>
      <c r="F1374" s="18"/>
      <c r="G1374" s="18"/>
      <c r="H1374" s="18"/>
      <c r="I1374" s="18"/>
      <c r="J1374" s="18"/>
      <c r="K1374" s="18"/>
      <c r="L1374" s="18"/>
      <c r="M1374" s="17"/>
      <c r="Q1374" s="1" t="s">
        <v>870</v>
      </c>
    </row>
    <row r="1375" spans="1:17" ht="30" customHeight="1">
      <c r="A1375" s="17"/>
      <c r="B1375" s="17"/>
      <c r="C1375" s="17"/>
      <c r="D1375" s="17"/>
      <c r="E1375" s="18"/>
      <c r="F1375" s="18"/>
      <c r="G1375" s="18"/>
      <c r="H1375" s="18"/>
      <c r="I1375" s="18"/>
      <c r="J1375" s="18"/>
      <c r="K1375" s="18"/>
      <c r="L1375" s="18"/>
      <c r="M1375" s="17"/>
      <c r="Q1375" s="1" t="s">
        <v>870</v>
      </c>
    </row>
    <row r="1376" spans="1:17" ht="30" customHeight="1">
      <c r="A1376" s="17"/>
      <c r="B1376" s="17"/>
      <c r="C1376" s="17"/>
      <c r="D1376" s="17"/>
      <c r="E1376" s="18"/>
      <c r="F1376" s="18"/>
      <c r="G1376" s="18"/>
      <c r="H1376" s="18"/>
      <c r="I1376" s="18"/>
      <c r="J1376" s="18"/>
      <c r="K1376" s="18"/>
      <c r="L1376" s="18"/>
      <c r="M1376" s="17"/>
      <c r="Q1376" s="1" t="s">
        <v>870</v>
      </c>
    </row>
    <row r="1377" spans="1:48" ht="30" customHeight="1">
      <c r="A1377" s="17"/>
      <c r="B1377" s="17"/>
      <c r="C1377" s="17"/>
      <c r="D1377" s="17"/>
      <c r="E1377" s="18"/>
      <c r="F1377" s="18"/>
      <c r="G1377" s="18"/>
      <c r="H1377" s="18"/>
      <c r="I1377" s="18"/>
      <c r="J1377" s="18"/>
      <c r="K1377" s="18"/>
      <c r="L1377" s="18"/>
      <c r="M1377" s="17"/>
      <c r="Q1377" s="1" t="s">
        <v>870</v>
      </c>
    </row>
    <row r="1378" spans="1:48" ht="30" customHeight="1">
      <c r="A1378" s="17"/>
      <c r="B1378" s="17"/>
      <c r="C1378" s="17"/>
      <c r="D1378" s="17"/>
      <c r="E1378" s="18"/>
      <c r="F1378" s="18"/>
      <c r="G1378" s="18"/>
      <c r="H1378" s="18"/>
      <c r="I1378" s="18"/>
      <c r="J1378" s="18"/>
      <c r="K1378" s="18"/>
      <c r="L1378" s="18"/>
      <c r="M1378" s="17"/>
      <c r="Q1378" s="1" t="s">
        <v>870</v>
      </c>
    </row>
    <row r="1379" spans="1:48" ht="30" customHeight="1">
      <c r="A1379" s="17"/>
      <c r="B1379" s="17"/>
      <c r="C1379" s="17"/>
      <c r="D1379" s="17"/>
      <c r="E1379" s="18"/>
      <c r="F1379" s="18"/>
      <c r="G1379" s="18"/>
      <c r="H1379" s="18"/>
      <c r="I1379" s="18"/>
      <c r="J1379" s="18"/>
      <c r="K1379" s="18"/>
      <c r="L1379" s="18"/>
      <c r="M1379" s="17"/>
      <c r="Q1379" s="1" t="s">
        <v>870</v>
      </c>
    </row>
    <row r="1380" spans="1:48" ht="30" customHeight="1">
      <c r="A1380" s="17"/>
      <c r="B1380" s="17"/>
      <c r="C1380" s="17"/>
      <c r="D1380" s="17"/>
      <c r="E1380" s="18"/>
      <c r="F1380" s="18"/>
      <c r="G1380" s="18"/>
      <c r="H1380" s="18"/>
      <c r="I1380" s="18"/>
      <c r="J1380" s="18"/>
      <c r="K1380" s="18"/>
      <c r="L1380" s="18"/>
      <c r="M1380" s="17"/>
      <c r="Q1380" s="1" t="s">
        <v>870</v>
      </c>
    </row>
    <row r="1381" spans="1:48" ht="30" customHeight="1">
      <c r="A1381" s="16" t="s">
        <v>75</v>
      </c>
      <c r="B1381" s="17"/>
      <c r="C1381" s="17"/>
      <c r="D1381" s="17"/>
      <c r="E1381" s="18"/>
      <c r="F1381" s="18">
        <f>SUMIF(Q1357:Q1380,"011201",F1357:F1380)</f>
        <v>-639700</v>
      </c>
      <c r="G1381" s="18"/>
      <c r="H1381" s="18">
        <f>SUMIF(Q1357:Q1380,"011201",H1357:H1380)</f>
        <v>0</v>
      </c>
      <c r="I1381" s="18"/>
      <c r="J1381" s="18">
        <f>SUMIF(Q1357:Q1380,"011201",J1357:J1380)</f>
        <v>0</v>
      </c>
      <c r="K1381" s="18"/>
      <c r="L1381" s="18">
        <f>SUMIF(Q1357:Q1380,"011201",L1357:L1380)</f>
        <v>-639700</v>
      </c>
      <c r="M1381" s="17"/>
      <c r="N1381" t="s">
        <v>76</v>
      </c>
    </row>
    <row r="1382" spans="1:48" ht="30" customHeight="1">
      <c r="A1382" s="16" t="s">
        <v>875</v>
      </c>
      <c r="B1382" s="16" t="s">
        <v>51</v>
      </c>
      <c r="C1382" s="17"/>
      <c r="D1382" s="17"/>
      <c r="E1382" s="18"/>
      <c r="F1382" s="18"/>
      <c r="G1382" s="18"/>
      <c r="H1382" s="18"/>
      <c r="I1382" s="18"/>
      <c r="J1382" s="18"/>
      <c r="K1382" s="18"/>
      <c r="L1382" s="18"/>
      <c r="M1382" s="17"/>
      <c r="N1382" s="3"/>
      <c r="O1382" s="3"/>
      <c r="P1382" s="3"/>
      <c r="Q1382" s="2" t="s">
        <v>876</v>
      </c>
      <c r="R1382" s="3"/>
      <c r="S1382" s="3"/>
      <c r="T1382" s="3"/>
      <c r="U1382" s="3"/>
      <c r="V1382" s="3"/>
      <c r="W1382" s="3"/>
      <c r="X1382" s="3"/>
      <c r="Y1382" s="3"/>
      <c r="Z1382" s="3"/>
      <c r="AA1382" s="3"/>
      <c r="AB1382" s="3"/>
      <c r="AC1382" s="3"/>
      <c r="AD1382" s="3"/>
      <c r="AE1382" s="3"/>
      <c r="AF1382" s="3"/>
      <c r="AG1382" s="3"/>
      <c r="AH1382" s="3"/>
      <c r="AI1382" s="3"/>
      <c r="AJ1382" s="3"/>
      <c r="AK1382" s="3"/>
      <c r="AL1382" s="3"/>
      <c r="AM1382" s="3"/>
      <c r="AN1382" s="3"/>
      <c r="AO1382" s="3"/>
      <c r="AP1382" s="3"/>
      <c r="AQ1382" s="3"/>
      <c r="AR1382" s="3"/>
      <c r="AS1382" s="3"/>
      <c r="AT1382" s="3"/>
      <c r="AU1382" s="3"/>
      <c r="AV1382" s="3"/>
    </row>
    <row r="1383" spans="1:48" ht="30" customHeight="1">
      <c r="A1383" s="16" t="s">
        <v>57</v>
      </c>
      <c r="B1383" s="16" t="s">
        <v>58</v>
      </c>
      <c r="C1383" s="16" t="s">
        <v>59</v>
      </c>
      <c r="D1383" s="17">
        <v>1</v>
      </c>
      <c r="E1383" s="18">
        <f>TRUNC(일위대가목록!E4,0)</f>
        <v>44127</v>
      </c>
      <c r="F1383" s="18">
        <f>TRUNC(E1383*D1383, 0)</f>
        <v>44127</v>
      </c>
      <c r="G1383" s="18">
        <f>TRUNC(일위대가목록!F4,0)</f>
        <v>94574</v>
      </c>
      <c r="H1383" s="18">
        <f>TRUNC(G1383*D1383, 0)</f>
        <v>94574</v>
      </c>
      <c r="I1383" s="18">
        <f>TRUNC(일위대가목록!G4,0)</f>
        <v>0</v>
      </c>
      <c r="J1383" s="18">
        <f>TRUNC(I1383*D1383, 0)</f>
        <v>0</v>
      </c>
      <c r="K1383" s="18">
        <f t="shared" ref="K1383:L1385" si="104">TRUNC(E1383+G1383+I1383, 0)</f>
        <v>138701</v>
      </c>
      <c r="L1383" s="18">
        <f t="shared" si="104"/>
        <v>138701</v>
      </c>
      <c r="M1383" s="16" t="s">
        <v>60</v>
      </c>
      <c r="N1383" s="2" t="s">
        <v>61</v>
      </c>
      <c r="O1383" s="2" t="s">
        <v>51</v>
      </c>
      <c r="P1383" s="2" t="s">
        <v>51</v>
      </c>
      <c r="Q1383" s="2" t="s">
        <v>876</v>
      </c>
      <c r="R1383" s="2" t="s">
        <v>62</v>
      </c>
      <c r="S1383" s="2" t="s">
        <v>63</v>
      </c>
      <c r="T1383" s="2" t="s">
        <v>63</v>
      </c>
      <c r="U1383" s="3"/>
      <c r="V1383" s="3"/>
      <c r="W1383" s="3"/>
      <c r="X1383" s="3"/>
      <c r="Y1383" s="3"/>
      <c r="Z1383" s="3"/>
      <c r="AA1383" s="3"/>
      <c r="AB1383" s="3"/>
      <c r="AC1383" s="3"/>
      <c r="AD1383" s="3"/>
      <c r="AE1383" s="3"/>
      <c r="AF1383" s="3"/>
      <c r="AG1383" s="3"/>
      <c r="AH1383" s="3"/>
      <c r="AI1383" s="3"/>
      <c r="AJ1383" s="3"/>
      <c r="AK1383" s="3"/>
      <c r="AL1383" s="3"/>
      <c r="AM1383" s="3"/>
      <c r="AN1383" s="3"/>
      <c r="AO1383" s="3"/>
      <c r="AP1383" s="3"/>
      <c r="AQ1383" s="3"/>
      <c r="AR1383" s="2" t="s">
        <v>51</v>
      </c>
      <c r="AS1383" s="2" t="s">
        <v>51</v>
      </c>
      <c r="AT1383" s="3"/>
      <c r="AU1383" s="2" t="s">
        <v>877</v>
      </c>
      <c r="AV1383" s="3">
        <v>344</v>
      </c>
    </row>
    <row r="1384" spans="1:48" ht="30" customHeight="1">
      <c r="A1384" s="16" t="s">
        <v>65</v>
      </c>
      <c r="B1384" s="16" t="s">
        <v>66</v>
      </c>
      <c r="C1384" s="16" t="s">
        <v>67</v>
      </c>
      <c r="D1384" s="17">
        <v>271</v>
      </c>
      <c r="E1384" s="18">
        <f>TRUNC(일위대가목록!E5,0)</f>
        <v>0</v>
      </c>
      <c r="F1384" s="18">
        <f>TRUNC(E1384*D1384, 0)</f>
        <v>0</v>
      </c>
      <c r="G1384" s="18">
        <f>TRUNC(일위대가목록!F5,0)</f>
        <v>2581</v>
      </c>
      <c r="H1384" s="18">
        <f>TRUNC(G1384*D1384, 0)</f>
        <v>699451</v>
      </c>
      <c r="I1384" s="18">
        <f>TRUNC(일위대가목록!G5,0)</f>
        <v>0</v>
      </c>
      <c r="J1384" s="18">
        <f>TRUNC(I1384*D1384, 0)</f>
        <v>0</v>
      </c>
      <c r="K1384" s="18">
        <f t="shared" si="104"/>
        <v>2581</v>
      </c>
      <c r="L1384" s="18">
        <f t="shared" si="104"/>
        <v>699451</v>
      </c>
      <c r="M1384" s="16" t="s">
        <v>68</v>
      </c>
      <c r="N1384" s="2" t="s">
        <v>69</v>
      </c>
      <c r="O1384" s="2" t="s">
        <v>51</v>
      </c>
      <c r="P1384" s="2" t="s">
        <v>51</v>
      </c>
      <c r="Q1384" s="2" t="s">
        <v>876</v>
      </c>
      <c r="R1384" s="2" t="s">
        <v>62</v>
      </c>
      <c r="S1384" s="2" t="s">
        <v>63</v>
      </c>
      <c r="T1384" s="2" t="s">
        <v>63</v>
      </c>
      <c r="U1384" s="3"/>
      <c r="V1384" s="3"/>
      <c r="W1384" s="3"/>
      <c r="X1384" s="3"/>
      <c r="Y1384" s="3"/>
      <c r="Z1384" s="3"/>
      <c r="AA1384" s="3"/>
      <c r="AB1384" s="3"/>
      <c r="AC1384" s="3"/>
      <c r="AD1384" s="3"/>
      <c r="AE1384" s="3"/>
      <c r="AF1384" s="3"/>
      <c r="AG1384" s="3"/>
      <c r="AH1384" s="3"/>
      <c r="AI1384" s="3"/>
      <c r="AJ1384" s="3"/>
      <c r="AK1384" s="3"/>
      <c r="AL1384" s="3"/>
      <c r="AM1384" s="3"/>
      <c r="AN1384" s="3"/>
      <c r="AO1384" s="3"/>
      <c r="AP1384" s="3"/>
      <c r="AQ1384" s="3"/>
      <c r="AR1384" s="2" t="s">
        <v>51</v>
      </c>
      <c r="AS1384" s="2" t="s">
        <v>51</v>
      </c>
      <c r="AT1384" s="3"/>
      <c r="AU1384" s="2" t="s">
        <v>878</v>
      </c>
      <c r="AV1384" s="3">
        <v>345</v>
      </c>
    </row>
    <row r="1385" spans="1:48" ht="30" customHeight="1">
      <c r="A1385" s="16" t="s">
        <v>71</v>
      </c>
      <c r="B1385" s="16" t="s">
        <v>51</v>
      </c>
      <c r="C1385" s="16" t="s">
        <v>67</v>
      </c>
      <c r="D1385" s="17">
        <v>271</v>
      </c>
      <c r="E1385" s="18">
        <f>TRUNC(일위대가목록!E6,0)</f>
        <v>0</v>
      </c>
      <c r="F1385" s="18">
        <f>TRUNC(E1385*D1385, 0)</f>
        <v>0</v>
      </c>
      <c r="G1385" s="18">
        <f>TRUNC(일위대가목록!F6,0)</f>
        <v>3441</v>
      </c>
      <c r="H1385" s="18">
        <f>TRUNC(G1385*D1385, 0)</f>
        <v>932511</v>
      </c>
      <c r="I1385" s="18">
        <f>TRUNC(일위대가목록!G6,0)</f>
        <v>0</v>
      </c>
      <c r="J1385" s="18">
        <f>TRUNC(I1385*D1385, 0)</f>
        <v>0</v>
      </c>
      <c r="K1385" s="18">
        <f t="shared" si="104"/>
        <v>3441</v>
      </c>
      <c r="L1385" s="18">
        <f t="shared" si="104"/>
        <v>932511</v>
      </c>
      <c r="M1385" s="16" t="s">
        <v>72</v>
      </c>
      <c r="N1385" s="2" t="s">
        <v>73</v>
      </c>
      <c r="O1385" s="2" t="s">
        <v>51</v>
      </c>
      <c r="P1385" s="2" t="s">
        <v>51</v>
      </c>
      <c r="Q1385" s="2" t="s">
        <v>876</v>
      </c>
      <c r="R1385" s="2" t="s">
        <v>62</v>
      </c>
      <c r="S1385" s="2" t="s">
        <v>63</v>
      </c>
      <c r="T1385" s="2" t="s">
        <v>63</v>
      </c>
      <c r="U1385" s="3"/>
      <c r="V1385" s="3"/>
      <c r="W1385" s="3"/>
      <c r="X1385" s="3"/>
      <c r="Y1385" s="3"/>
      <c r="Z1385" s="3"/>
      <c r="AA1385" s="3"/>
      <c r="AB1385" s="3"/>
      <c r="AC1385" s="3"/>
      <c r="AD1385" s="3"/>
      <c r="AE1385" s="3"/>
      <c r="AF1385" s="3"/>
      <c r="AG1385" s="3"/>
      <c r="AH1385" s="3"/>
      <c r="AI1385" s="3"/>
      <c r="AJ1385" s="3"/>
      <c r="AK1385" s="3"/>
      <c r="AL1385" s="3"/>
      <c r="AM1385" s="3"/>
      <c r="AN1385" s="3"/>
      <c r="AO1385" s="3"/>
      <c r="AP1385" s="3"/>
      <c r="AQ1385" s="3"/>
      <c r="AR1385" s="2" t="s">
        <v>51</v>
      </c>
      <c r="AS1385" s="2" t="s">
        <v>51</v>
      </c>
      <c r="AT1385" s="3"/>
      <c r="AU1385" s="2" t="s">
        <v>879</v>
      </c>
      <c r="AV1385" s="3">
        <v>346</v>
      </c>
    </row>
    <row r="1386" spans="1:48" ht="30" customHeight="1">
      <c r="A1386" s="17"/>
      <c r="B1386" s="17"/>
      <c r="C1386" s="17"/>
      <c r="D1386" s="17"/>
      <c r="E1386" s="18"/>
      <c r="F1386" s="18"/>
      <c r="G1386" s="18"/>
      <c r="H1386" s="18"/>
      <c r="I1386" s="18"/>
      <c r="J1386" s="18"/>
      <c r="K1386" s="18"/>
      <c r="L1386" s="18"/>
      <c r="M1386" s="17"/>
      <c r="Q1386" s="1" t="s">
        <v>876</v>
      </c>
    </row>
    <row r="1387" spans="1:48" ht="30" customHeight="1">
      <c r="A1387" s="17"/>
      <c r="B1387" s="17"/>
      <c r="C1387" s="17"/>
      <c r="D1387" s="17"/>
      <c r="E1387" s="18"/>
      <c r="F1387" s="18"/>
      <c r="G1387" s="18"/>
      <c r="H1387" s="18"/>
      <c r="I1387" s="18"/>
      <c r="J1387" s="18"/>
      <c r="K1387" s="18"/>
      <c r="L1387" s="18"/>
      <c r="M1387" s="17"/>
      <c r="Q1387" s="1" t="s">
        <v>876</v>
      </c>
    </row>
    <row r="1388" spans="1:48" ht="30" customHeight="1">
      <c r="A1388" s="17"/>
      <c r="B1388" s="17"/>
      <c r="C1388" s="17"/>
      <c r="D1388" s="17"/>
      <c r="E1388" s="18"/>
      <c r="F1388" s="18"/>
      <c r="G1388" s="18"/>
      <c r="H1388" s="18"/>
      <c r="I1388" s="18"/>
      <c r="J1388" s="18"/>
      <c r="K1388" s="18"/>
      <c r="L1388" s="18"/>
      <c r="M1388" s="17"/>
      <c r="Q1388" s="1" t="s">
        <v>876</v>
      </c>
    </row>
    <row r="1389" spans="1:48" ht="30" customHeight="1">
      <c r="A1389" s="17"/>
      <c r="B1389" s="17"/>
      <c r="C1389" s="17"/>
      <c r="D1389" s="17"/>
      <c r="E1389" s="18"/>
      <c r="F1389" s="18"/>
      <c r="G1389" s="18"/>
      <c r="H1389" s="18"/>
      <c r="I1389" s="18"/>
      <c r="J1389" s="18"/>
      <c r="K1389" s="18"/>
      <c r="L1389" s="18"/>
      <c r="M1389" s="17"/>
      <c r="Q1389" s="1" t="s">
        <v>876</v>
      </c>
    </row>
    <row r="1390" spans="1:48" ht="30" customHeight="1">
      <c r="A1390" s="17"/>
      <c r="B1390" s="17"/>
      <c r="C1390" s="17"/>
      <c r="D1390" s="17"/>
      <c r="E1390" s="18"/>
      <c r="F1390" s="18"/>
      <c r="G1390" s="18"/>
      <c r="H1390" s="18"/>
      <c r="I1390" s="18"/>
      <c r="J1390" s="18"/>
      <c r="K1390" s="18"/>
      <c r="L1390" s="18"/>
      <c r="M1390" s="17"/>
      <c r="Q1390" s="1" t="s">
        <v>876</v>
      </c>
    </row>
    <row r="1391" spans="1:48" ht="30" customHeight="1">
      <c r="A1391" s="17"/>
      <c r="B1391" s="17"/>
      <c r="C1391" s="17"/>
      <c r="D1391" s="17"/>
      <c r="E1391" s="18"/>
      <c r="F1391" s="18"/>
      <c r="G1391" s="18"/>
      <c r="H1391" s="18"/>
      <c r="I1391" s="18"/>
      <c r="J1391" s="18"/>
      <c r="K1391" s="18"/>
      <c r="L1391" s="18"/>
      <c r="M1391" s="17"/>
      <c r="Q1391" s="1" t="s">
        <v>876</v>
      </c>
    </row>
    <row r="1392" spans="1:48" ht="30" customHeight="1">
      <c r="A1392" s="17"/>
      <c r="B1392" s="17"/>
      <c r="C1392" s="17"/>
      <c r="D1392" s="17"/>
      <c r="E1392" s="18"/>
      <c r="F1392" s="18"/>
      <c r="G1392" s="18"/>
      <c r="H1392" s="18"/>
      <c r="I1392" s="18"/>
      <c r="J1392" s="18"/>
      <c r="K1392" s="18"/>
      <c r="L1392" s="18"/>
      <c r="M1392" s="17"/>
      <c r="Q1392" s="1" t="s">
        <v>876</v>
      </c>
    </row>
    <row r="1393" spans="1:48" ht="30" customHeight="1">
      <c r="A1393" s="17"/>
      <c r="B1393" s="17"/>
      <c r="C1393" s="17"/>
      <c r="D1393" s="17"/>
      <c r="E1393" s="18"/>
      <c r="F1393" s="18"/>
      <c r="G1393" s="18"/>
      <c r="H1393" s="18"/>
      <c r="I1393" s="18"/>
      <c r="J1393" s="18"/>
      <c r="K1393" s="18"/>
      <c r="L1393" s="18"/>
      <c r="M1393" s="17"/>
      <c r="Q1393" s="1" t="s">
        <v>876</v>
      </c>
    </row>
    <row r="1394" spans="1:48" ht="30" customHeight="1">
      <c r="A1394" s="17"/>
      <c r="B1394" s="17"/>
      <c r="C1394" s="17"/>
      <c r="D1394" s="17"/>
      <c r="E1394" s="18"/>
      <c r="F1394" s="18"/>
      <c r="G1394" s="18"/>
      <c r="H1394" s="18"/>
      <c r="I1394" s="18"/>
      <c r="J1394" s="18"/>
      <c r="K1394" s="18"/>
      <c r="L1394" s="18"/>
      <c r="M1394" s="17"/>
      <c r="Q1394" s="1" t="s">
        <v>876</v>
      </c>
    </row>
    <row r="1395" spans="1:48" ht="30" customHeight="1">
      <c r="A1395" s="17"/>
      <c r="B1395" s="17"/>
      <c r="C1395" s="17"/>
      <c r="D1395" s="17"/>
      <c r="E1395" s="18"/>
      <c r="F1395" s="18"/>
      <c r="G1395" s="18"/>
      <c r="H1395" s="18"/>
      <c r="I1395" s="18"/>
      <c r="J1395" s="18"/>
      <c r="K1395" s="18"/>
      <c r="L1395" s="18"/>
      <c r="M1395" s="17"/>
      <c r="Q1395" s="1" t="s">
        <v>876</v>
      </c>
    </row>
    <row r="1396" spans="1:48" ht="30" customHeight="1">
      <c r="A1396" s="17"/>
      <c r="B1396" s="17"/>
      <c r="C1396" s="17"/>
      <c r="D1396" s="17"/>
      <c r="E1396" s="18"/>
      <c r="F1396" s="18"/>
      <c r="G1396" s="18"/>
      <c r="H1396" s="18"/>
      <c r="I1396" s="18"/>
      <c r="J1396" s="18"/>
      <c r="K1396" s="18"/>
      <c r="L1396" s="18"/>
      <c r="M1396" s="17"/>
      <c r="Q1396" s="1" t="s">
        <v>876</v>
      </c>
    </row>
    <row r="1397" spans="1:48" ht="30" customHeight="1">
      <c r="A1397" s="17"/>
      <c r="B1397" s="17"/>
      <c r="C1397" s="17"/>
      <c r="D1397" s="17"/>
      <c r="E1397" s="18"/>
      <c r="F1397" s="18"/>
      <c r="G1397" s="18"/>
      <c r="H1397" s="18"/>
      <c r="I1397" s="18"/>
      <c r="J1397" s="18"/>
      <c r="K1397" s="18"/>
      <c r="L1397" s="18"/>
      <c r="M1397" s="17"/>
      <c r="Q1397" s="1" t="s">
        <v>876</v>
      </c>
    </row>
    <row r="1398" spans="1:48" ht="30" customHeight="1">
      <c r="A1398" s="17"/>
      <c r="B1398" s="17"/>
      <c r="C1398" s="17"/>
      <c r="D1398" s="17"/>
      <c r="E1398" s="18"/>
      <c r="F1398" s="18"/>
      <c r="G1398" s="18"/>
      <c r="H1398" s="18"/>
      <c r="I1398" s="18"/>
      <c r="J1398" s="18"/>
      <c r="K1398" s="18"/>
      <c r="L1398" s="18"/>
      <c r="M1398" s="17"/>
      <c r="Q1398" s="1" t="s">
        <v>876</v>
      </c>
    </row>
    <row r="1399" spans="1:48" ht="30" customHeight="1">
      <c r="A1399" s="17"/>
      <c r="B1399" s="17"/>
      <c r="C1399" s="17"/>
      <c r="D1399" s="17"/>
      <c r="E1399" s="18"/>
      <c r="F1399" s="18"/>
      <c r="G1399" s="18"/>
      <c r="H1399" s="18"/>
      <c r="I1399" s="18"/>
      <c r="J1399" s="18"/>
      <c r="K1399" s="18"/>
      <c r="L1399" s="18"/>
      <c r="M1399" s="17"/>
      <c r="Q1399" s="1" t="s">
        <v>876</v>
      </c>
    </row>
    <row r="1400" spans="1:48" ht="30" customHeight="1">
      <c r="A1400" s="17"/>
      <c r="B1400" s="17"/>
      <c r="C1400" s="17"/>
      <c r="D1400" s="17"/>
      <c r="E1400" s="18"/>
      <c r="F1400" s="18"/>
      <c r="G1400" s="18"/>
      <c r="H1400" s="18"/>
      <c r="I1400" s="18"/>
      <c r="J1400" s="18"/>
      <c r="K1400" s="18"/>
      <c r="L1400" s="18"/>
      <c r="M1400" s="17"/>
      <c r="Q1400" s="1" t="s">
        <v>876</v>
      </c>
    </row>
    <row r="1401" spans="1:48" ht="30" customHeight="1">
      <c r="A1401" s="17"/>
      <c r="B1401" s="17"/>
      <c r="C1401" s="17"/>
      <c r="D1401" s="17"/>
      <c r="E1401" s="18"/>
      <c r="F1401" s="18"/>
      <c r="G1401" s="18"/>
      <c r="H1401" s="18"/>
      <c r="I1401" s="18"/>
      <c r="J1401" s="18"/>
      <c r="K1401" s="18"/>
      <c r="L1401" s="18"/>
      <c r="M1401" s="17"/>
      <c r="Q1401" s="1" t="s">
        <v>876</v>
      </c>
    </row>
    <row r="1402" spans="1:48" ht="30" customHeight="1">
      <c r="A1402" s="17"/>
      <c r="B1402" s="17"/>
      <c r="C1402" s="17"/>
      <c r="D1402" s="17"/>
      <c r="E1402" s="18"/>
      <c r="F1402" s="18"/>
      <c r="G1402" s="18"/>
      <c r="H1402" s="18"/>
      <c r="I1402" s="18"/>
      <c r="J1402" s="18"/>
      <c r="K1402" s="18"/>
      <c r="L1402" s="18"/>
      <c r="M1402" s="17"/>
      <c r="Q1402" s="1" t="s">
        <v>876</v>
      </c>
    </row>
    <row r="1403" spans="1:48" ht="30" customHeight="1">
      <c r="A1403" s="17"/>
      <c r="B1403" s="17"/>
      <c r="C1403" s="17"/>
      <c r="D1403" s="17"/>
      <c r="E1403" s="18"/>
      <c r="F1403" s="18"/>
      <c r="G1403" s="18"/>
      <c r="H1403" s="18"/>
      <c r="I1403" s="18"/>
      <c r="J1403" s="18"/>
      <c r="K1403" s="18"/>
      <c r="L1403" s="18"/>
      <c r="M1403" s="17"/>
      <c r="Q1403" s="1" t="s">
        <v>876</v>
      </c>
    </row>
    <row r="1404" spans="1:48" ht="30" customHeight="1">
      <c r="A1404" s="17"/>
      <c r="B1404" s="17"/>
      <c r="C1404" s="17"/>
      <c r="D1404" s="17"/>
      <c r="E1404" s="18"/>
      <c r="F1404" s="18"/>
      <c r="G1404" s="18"/>
      <c r="H1404" s="18"/>
      <c r="I1404" s="18"/>
      <c r="J1404" s="18"/>
      <c r="K1404" s="18"/>
      <c r="L1404" s="18"/>
      <c r="M1404" s="17"/>
      <c r="Q1404" s="1" t="s">
        <v>876</v>
      </c>
    </row>
    <row r="1405" spans="1:48" ht="30" customHeight="1">
      <c r="A1405" s="17"/>
      <c r="B1405" s="17"/>
      <c r="C1405" s="17"/>
      <c r="D1405" s="17"/>
      <c r="E1405" s="18"/>
      <c r="F1405" s="18"/>
      <c r="G1405" s="18"/>
      <c r="H1405" s="18"/>
      <c r="I1405" s="18"/>
      <c r="J1405" s="18"/>
      <c r="K1405" s="18"/>
      <c r="L1405" s="18"/>
      <c r="M1405" s="17"/>
      <c r="Q1405" s="1" t="s">
        <v>876</v>
      </c>
    </row>
    <row r="1406" spans="1:48" ht="30" customHeight="1">
      <c r="A1406" s="17"/>
      <c r="B1406" s="17"/>
      <c r="C1406" s="17"/>
      <c r="D1406" s="17"/>
      <c r="E1406" s="18"/>
      <c r="F1406" s="18"/>
      <c r="G1406" s="18"/>
      <c r="H1406" s="18"/>
      <c r="I1406" s="18"/>
      <c r="J1406" s="18"/>
      <c r="K1406" s="18"/>
      <c r="L1406" s="18"/>
      <c r="M1406" s="17"/>
      <c r="Q1406" s="1" t="s">
        <v>876</v>
      </c>
    </row>
    <row r="1407" spans="1:48" ht="30" customHeight="1">
      <c r="A1407" s="16" t="s">
        <v>75</v>
      </c>
      <c r="B1407" s="17"/>
      <c r="C1407" s="17"/>
      <c r="D1407" s="17"/>
      <c r="E1407" s="18"/>
      <c r="F1407" s="18">
        <f>SUMIF(Q1383:Q1406,"011301",F1383:F1406)</f>
        <v>44127</v>
      </c>
      <c r="G1407" s="18"/>
      <c r="H1407" s="18">
        <f>SUMIF(Q1383:Q1406,"011301",H1383:H1406)</f>
        <v>1726536</v>
      </c>
      <c r="I1407" s="18"/>
      <c r="J1407" s="18">
        <f>SUMIF(Q1383:Q1406,"011301",J1383:J1406)</f>
        <v>0</v>
      </c>
      <c r="K1407" s="18"/>
      <c r="L1407" s="18">
        <f>SUMIF(Q1383:Q1406,"011301",L1383:L1406)</f>
        <v>1770663</v>
      </c>
      <c r="M1407" s="17"/>
      <c r="N1407" t="s">
        <v>76</v>
      </c>
    </row>
    <row r="1408" spans="1:48" ht="30" customHeight="1">
      <c r="A1408" s="16" t="s">
        <v>880</v>
      </c>
      <c r="B1408" s="16" t="s">
        <v>51</v>
      </c>
      <c r="C1408" s="17"/>
      <c r="D1408" s="17"/>
      <c r="E1408" s="18"/>
      <c r="F1408" s="18"/>
      <c r="G1408" s="18"/>
      <c r="H1408" s="18"/>
      <c r="I1408" s="18"/>
      <c r="J1408" s="18"/>
      <c r="K1408" s="18"/>
      <c r="L1408" s="18"/>
      <c r="M1408" s="17"/>
      <c r="N1408" s="3"/>
      <c r="O1408" s="3"/>
      <c r="P1408" s="3"/>
      <c r="Q1408" s="2" t="s">
        <v>881</v>
      </c>
      <c r="R1408" s="3"/>
      <c r="S1408" s="3"/>
      <c r="T1408" s="3"/>
      <c r="U1408" s="3"/>
      <c r="V1408" s="3"/>
      <c r="W1408" s="3"/>
      <c r="X1408" s="3"/>
      <c r="Y1408" s="3"/>
      <c r="Z1408" s="3"/>
      <c r="AA1408" s="3"/>
      <c r="AB1408" s="3"/>
      <c r="AC1408" s="3"/>
      <c r="AD1408" s="3"/>
      <c r="AE1408" s="3"/>
      <c r="AF1408" s="3"/>
      <c r="AG1408" s="3"/>
      <c r="AH1408" s="3"/>
      <c r="AI1408" s="3"/>
      <c r="AJ1408" s="3"/>
      <c r="AK1408" s="3"/>
      <c r="AL1408" s="3"/>
      <c r="AM1408" s="3"/>
      <c r="AN1408" s="3"/>
      <c r="AO1408" s="3"/>
      <c r="AP1408" s="3"/>
      <c r="AQ1408" s="3"/>
      <c r="AR1408" s="3"/>
      <c r="AS1408" s="3"/>
      <c r="AT1408" s="3"/>
      <c r="AU1408" s="3"/>
      <c r="AV1408" s="3"/>
    </row>
    <row r="1409" spans="1:48" ht="30" customHeight="1">
      <c r="A1409" s="16" t="s">
        <v>86</v>
      </c>
      <c r="B1409" s="16" t="s">
        <v>87</v>
      </c>
      <c r="C1409" s="16" t="s">
        <v>67</v>
      </c>
      <c r="D1409" s="17">
        <v>17</v>
      </c>
      <c r="E1409" s="18">
        <f>TRUNC(단가대비표!O26,0)</f>
        <v>65000</v>
      </c>
      <c r="F1409" s="18">
        <f>TRUNC(E1409*D1409, 0)</f>
        <v>1105000</v>
      </c>
      <c r="G1409" s="18">
        <f>TRUNC(단가대비표!P26,0)</f>
        <v>0</v>
      </c>
      <c r="H1409" s="18">
        <f>TRUNC(G1409*D1409, 0)</f>
        <v>0</v>
      </c>
      <c r="I1409" s="18">
        <f>TRUNC(단가대비표!V26,0)</f>
        <v>0</v>
      </c>
      <c r="J1409" s="18">
        <f>TRUNC(I1409*D1409, 0)</f>
        <v>0</v>
      </c>
      <c r="K1409" s="18">
        <f>TRUNC(E1409+G1409+I1409, 0)</f>
        <v>65000</v>
      </c>
      <c r="L1409" s="18">
        <f>TRUNC(F1409+H1409+J1409, 0)</f>
        <v>1105000</v>
      </c>
      <c r="M1409" s="16" t="s">
        <v>88</v>
      </c>
      <c r="N1409" s="2" t="s">
        <v>89</v>
      </c>
      <c r="O1409" s="2" t="s">
        <v>51</v>
      </c>
      <c r="P1409" s="2" t="s">
        <v>51</v>
      </c>
      <c r="Q1409" s="2" t="s">
        <v>881</v>
      </c>
      <c r="R1409" s="2" t="s">
        <v>63</v>
      </c>
      <c r="S1409" s="2" t="s">
        <v>63</v>
      </c>
      <c r="T1409" s="2" t="s">
        <v>62</v>
      </c>
      <c r="U1409" s="3"/>
      <c r="V1409" s="3"/>
      <c r="W1409" s="3"/>
      <c r="X1409" s="3"/>
      <c r="Y1409" s="3"/>
      <c r="Z1409" s="3"/>
      <c r="AA1409" s="3"/>
      <c r="AB1409" s="3"/>
      <c r="AC1409" s="3"/>
      <c r="AD1409" s="3"/>
      <c r="AE1409" s="3"/>
      <c r="AF1409" s="3"/>
      <c r="AG1409" s="3"/>
      <c r="AH1409" s="3"/>
      <c r="AI1409" s="3"/>
      <c r="AJ1409" s="3"/>
      <c r="AK1409" s="3"/>
      <c r="AL1409" s="3"/>
      <c r="AM1409" s="3"/>
      <c r="AN1409" s="3"/>
      <c r="AO1409" s="3"/>
      <c r="AP1409" s="3"/>
      <c r="AQ1409" s="3"/>
      <c r="AR1409" s="2" t="s">
        <v>51</v>
      </c>
      <c r="AS1409" s="2" t="s">
        <v>51</v>
      </c>
      <c r="AT1409" s="3"/>
      <c r="AU1409" s="2" t="s">
        <v>882</v>
      </c>
      <c r="AV1409" s="3">
        <v>348</v>
      </c>
    </row>
    <row r="1410" spans="1:48" ht="30" customHeight="1">
      <c r="A1410" s="16" t="s">
        <v>91</v>
      </c>
      <c r="B1410" s="16" t="s">
        <v>92</v>
      </c>
      <c r="C1410" s="16" t="s">
        <v>67</v>
      </c>
      <c r="D1410" s="17">
        <v>16</v>
      </c>
      <c r="E1410" s="18">
        <f>TRUNC(일위대가목록!E8,0)</f>
        <v>4293</v>
      </c>
      <c r="F1410" s="18">
        <f>TRUNC(E1410*D1410, 0)</f>
        <v>68688</v>
      </c>
      <c r="G1410" s="18">
        <f>TRUNC(일위대가목록!F8,0)</f>
        <v>30025</v>
      </c>
      <c r="H1410" s="18">
        <f>TRUNC(G1410*D1410, 0)</f>
        <v>480400</v>
      </c>
      <c r="I1410" s="18">
        <f>TRUNC(일위대가목록!G8,0)</f>
        <v>805</v>
      </c>
      <c r="J1410" s="18">
        <f>TRUNC(I1410*D1410, 0)</f>
        <v>12880</v>
      </c>
      <c r="K1410" s="18">
        <f>TRUNC(E1410+G1410+I1410, 0)</f>
        <v>35123</v>
      </c>
      <c r="L1410" s="18">
        <f>TRUNC(F1410+H1410+J1410, 0)</f>
        <v>561968</v>
      </c>
      <c r="M1410" s="16" t="s">
        <v>93</v>
      </c>
      <c r="N1410" s="2" t="s">
        <v>94</v>
      </c>
      <c r="O1410" s="2" t="s">
        <v>51</v>
      </c>
      <c r="P1410" s="2" t="s">
        <v>51</v>
      </c>
      <c r="Q1410" s="2" t="s">
        <v>881</v>
      </c>
      <c r="R1410" s="2" t="s">
        <v>62</v>
      </c>
      <c r="S1410" s="2" t="s">
        <v>63</v>
      </c>
      <c r="T1410" s="2" t="s">
        <v>63</v>
      </c>
      <c r="U1410" s="3"/>
      <c r="V1410" s="3"/>
      <c r="W1410" s="3"/>
      <c r="X1410" s="3"/>
      <c r="Y1410" s="3"/>
      <c r="Z1410" s="3"/>
      <c r="AA1410" s="3"/>
      <c r="AB1410" s="3"/>
      <c r="AC1410" s="3"/>
      <c r="AD1410" s="3"/>
      <c r="AE1410" s="3"/>
      <c r="AF1410" s="3"/>
      <c r="AG1410" s="3"/>
      <c r="AH1410" s="3"/>
      <c r="AI1410" s="3"/>
      <c r="AJ1410" s="3"/>
      <c r="AK1410" s="3"/>
      <c r="AL1410" s="3"/>
      <c r="AM1410" s="3"/>
      <c r="AN1410" s="3"/>
      <c r="AO1410" s="3"/>
      <c r="AP1410" s="3"/>
      <c r="AQ1410" s="3"/>
      <c r="AR1410" s="2" t="s">
        <v>51</v>
      </c>
      <c r="AS1410" s="2" t="s">
        <v>51</v>
      </c>
      <c r="AT1410" s="3"/>
      <c r="AU1410" s="2" t="s">
        <v>883</v>
      </c>
      <c r="AV1410" s="3">
        <v>349</v>
      </c>
    </row>
    <row r="1411" spans="1:48" ht="30" customHeight="1">
      <c r="A1411" s="17"/>
      <c r="B1411" s="17"/>
      <c r="C1411" s="17"/>
      <c r="D1411" s="17"/>
      <c r="E1411" s="18"/>
      <c r="F1411" s="18"/>
      <c r="G1411" s="18"/>
      <c r="H1411" s="18"/>
      <c r="I1411" s="18"/>
      <c r="J1411" s="18"/>
      <c r="K1411" s="18"/>
      <c r="L1411" s="18"/>
      <c r="M1411" s="17"/>
      <c r="Q1411" s="1" t="s">
        <v>881</v>
      </c>
    </row>
    <row r="1412" spans="1:48" ht="30" customHeight="1">
      <c r="A1412" s="17"/>
      <c r="B1412" s="17"/>
      <c r="C1412" s="17"/>
      <c r="D1412" s="17"/>
      <c r="E1412" s="18"/>
      <c r="F1412" s="18"/>
      <c r="G1412" s="18"/>
      <c r="H1412" s="18"/>
      <c r="I1412" s="18"/>
      <c r="J1412" s="18"/>
      <c r="K1412" s="18"/>
      <c r="L1412" s="18"/>
      <c r="M1412" s="17"/>
      <c r="Q1412" s="1" t="s">
        <v>881</v>
      </c>
    </row>
    <row r="1413" spans="1:48" ht="30" customHeight="1">
      <c r="A1413" s="17"/>
      <c r="B1413" s="17"/>
      <c r="C1413" s="17"/>
      <c r="D1413" s="17"/>
      <c r="E1413" s="18"/>
      <c r="F1413" s="18"/>
      <c r="G1413" s="18"/>
      <c r="H1413" s="18"/>
      <c r="I1413" s="18"/>
      <c r="J1413" s="18"/>
      <c r="K1413" s="18"/>
      <c r="L1413" s="18"/>
      <c r="M1413" s="17"/>
      <c r="Q1413" s="1" t="s">
        <v>881</v>
      </c>
    </row>
    <row r="1414" spans="1:48" ht="30" customHeight="1">
      <c r="A1414" s="17"/>
      <c r="B1414" s="17"/>
      <c r="C1414" s="17"/>
      <c r="D1414" s="17"/>
      <c r="E1414" s="18"/>
      <c r="F1414" s="18"/>
      <c r="G1414" s="18"/>
      <c r="H1414" s="18"/>
      <c r="I1414" s="18"/>
      <c r="J1414" s="18"/>
      <c r="K1414" s="18"/>
      <c r="L1414" s="18"/>
      <c r="M1414" s="17"/>
      <c r="Q1414" s="1" t="s">
        <v>881</v>
      </c>
    </row>
    <row r="1415" spans="1:48" ht="30" customHeight="1">
      <c r="A1415" s="17"/>
      <c r="B1415" s="17"/>
      <c r="C1415" s="17"/>
      <c r="D1415" s="17"/>
      <c r="E1415" s="18"/>
      <c r="F1415" s="18"/>
      <c r="G1415" s="18"/>
      <c r="H1415" s="18"/>
      <c r="I1415" s="18"/>
      <c r="J1415" s="18"/>
      <c r="K1415" s="18"/>
      <c r="L1415" s="18"/>
      <c r="M1415" s="17"/>
      <c r="Q1415" s="1" t="s">
        <v>881</v>
      </c>
    </row>
    <row r="1416" spans="1:48" ht="30" customHeight="1">
      <c r="A1416" s="17"/>
      <c r="B1416" s="17"/>
      <c r="C1416" s="17"/>
      <c r="D1416" s="17"/>
      <c r="E1416" s="18"/>
      <c r="F1416" s="18"/>
      <c r="G1416" s="18"/>
      <c r="H1416" s="18"/>
      <c r="I1416" s="18"/>
      <c r="J1416" s="18"/>
      <c r="K1416" s="18"/>
      <c r="L1416" s="18"/>
      <c r="M1416" s="17"/>
      <c r="Q1416" s="1" t="s">
        <v>881</v>
      </c>
    </row>
    <row r="1417" spans="1:48" ht="30" customHeight="1">
      <c r="A1417" s="17"/>
      <c r="B1417" s="17"/>
      <c r="C1417" s="17"/>
      <c r="D1417" s="17"/>
      <c r="E1417" s="18"/>
      <c r="F1417" s="18"/>
      <c r="G1417" s="18"/>
      <c r="H1417" s="18"/>
      <c r="I1417" s="18"/>
      <c r="J1417" s="18"/>
      <c r="K1417" s="18"/>
      <c r="L1417" s="18"/>
      <c r="M1417" s="17"/>
      <c r="Q1417" s="1" t="s">
        <v>881</v>
      </c>
    </row>
    <row r="1418" spans="1:48" ht="30" customHeight="1">
      <c r="A1418" s="17"/>
      <c r="B1418" s="17"/>
      <c r="C1418" s="17"/>
      <c r="D1418" s="17"/>
      <c r="E1418" s="18"/>
      <c r="F1418" s="18"/>
      <c r="G1418" s="18"/>
      <c r="H1418" s="18"/>
      <c r="I1418" s="18"/>
      <c r="J1418" s="18"/>
      <c r="K1418" s="18"/>
      <c r="L1418" s="18"/>
      <c r="M1418" s="17"/>
      <c r="Q1418" s="1" t="s">
        <v>881</v>
      </c>
    </row>
    <row r="1419" spans="1:48" ht="30" customHeight="1">
      <c r="A1419" s="17"/>
      <c r="B1419" s="17"/>
      <c r="C1419" s="17"/>
      <c r="D1419" s="17"/>
      <c r="E1419" s="18"/>
      <c r="F1419" s="18"/>
      <c r="G1419" s="18"/>
      <c r="H1419" s="18"/>
      <c r="I1419" s="18"/>
      <c r="J1419" s="18"/>
      <c r="K1419" s="18"/>
      <c r="L1419" s="18"/>
      <c r="M1419" s="17"/>
      <c r="Q1419" s="1" t="s">
        <v>881</v>
      </c>
    </row>
    <row r="1420" spans="1:48" ht="30" customHeight="1">
      <c r="A1420" s="17"/>
      <c r="B1420" s="17"/>
      <c r="C1420" s="17"/>
      <c r="D1420" s="17"/>
      <c r="E1420" s="18"/>
      <c r="F1420" s="18"/>
      <c r="G1420" s="18"/>
      <c r="H1420" s="18"/>
      <c r="I1420" s="18"/>
      <c r="J1420" s="18"/>
      <c r="K1420" s="18"/>
      <c r="L1420" s="18"/>
      <c r="M1420" s="17"/>
      <c r="Q1420" s="1" t="s">
        <v>881</v>
      </c>
    </row>
    <row r="1421" spans="1:48" ht="30" customHeight="1">
      <c r="A1421" s="17"/>
      <c r="B1421" s="17"/>
      <c r="C1421" s="17"/>
      <c r="D1421" s="17"/>
      <c r="E1421" s="18"/>
      <c r="F1421" s="18"/>
      <c r="G1421" s="18"/>
      <c r="H1421" s="18"/>
      <c r="I1421" s="18"/>
      <c r="J1421" s="18"/>
      <c r="K1421" s="18"/>
      <c r="L1421" s="18"/>
      <c r="M1421" s="17"/>
      <c r="Q1421" s="1" t="s">
        <v>881</v>
      </c>
    </row>
    <row r="1422" spans="1:48" ht="30" customHeight="1">
      <c r="A1422" s="17"/>
      <c r="B1422" s="17"/>
      <c r="C1422" s="17"/>
      <c r="D1422" s="17"/>
      <c r="E1422" s="18"/>
      <c r="F1422" s="18"/>
      <c r="G1422" s="18"/>
      <c r="H1422" s="18"/>
      <c r="I1422" s="18"/>
      <c r="J1422" s="18"/>
      <c r="K1422" s="18"/>
      <c r="L1422" s="18"/>
      <c r="M1422" s="17"/>
      <c r="Q1422" s="1" t="s">
        <v>881</v>
      </c>
    </row>
    <row r="1423" spans="1:48" ht="30" customHeight="1">
      <c r="A1423" s="17"/>
      <c r="B1423" s="17"/>
      <c r="C1423" s="17"/>
      <c r="D1423" s="17"/>
      <c r="E1423" s="18"/>
      <c r="F1423" s="18"/>
      <c r="G1423" s="18"/>
      <c r="H1423" s="18"/>
      <c r="I1423" s="18"/>
      <c r="J1423" s="18"/>
      <c r="K1423" s="18"/>
      <c r="L1423" s="18"/>
      <c r="M1423" s="17"/>
      <c r="Q1423" s="1" t="s">
        <v>881</v>
      </c>
    </row>
    <row r="1424" spans="1:48" ht="30" customHeight="1">
      <c r="A1424" s="17"/>
      <c r="B1424" s="17"/>
      <c r="C1424" s="17"/>
      <c r="D1424" s="17"/>
      <c r="E1424" s="18"/>
      <c r="F1424" s="18"/>
      <c r="G1424" s="18"/>
      <c r="H1424" s="18"/>
      <c r="I1424" s="18"/>
      <c r="J1424" s="18"/>
      <c r="K1424" s="18"/>
      <c r="L1424" s="18"/>
      <c r="M1424" s="17"/>
      <c r="Q1424" s="1" t="s">
        <v>881</v>
      </c>
    </row>
    <row r="1425" spans="1:48" ht="30" customHeight="1">
      <c r="A1425" s="17"/>
      <c r="B1425" s="17"/>
      <c r="C1425" s="17"/>
      <c r="D1425" s="17"/>
      <c r="E1425" s="18"/>
      <c r="F1425" s="18"/>
      <c r="G1425" s="18"/>
      <c r="H1425" s="18"/>
      <c r="I1425" s="18"/>
      <c r="J1425" s="18"/>
      <c r="K1425" s="18"/>
      <c r="L1425" s="18"/>
      <c r="M1425" s="17"/>
      <c r="Q1425" s="1" t="s">
        <v>881</v>
      </c>
    </row>
    <row r="1426" spans="1:48" ht="30" customHeight="1">
      <c r="A1426" s="17"/>
      <c r="B1426" s="17"/>
      <c r="C1426" s="17"/>
      <c r="D1426" s="17"/>
      <c r="E1426" s="18"/>
      <c r="F1426" s="18"/>
      <c r="G1426" s="18"/>
      <c r="H1426" s="18"/>
      <c r="I1426" s="18"/>
      <c r="J1426" s="18"/>
      <c r="K1426" s="18"/>
      <c r="L1426" s="18"/>
      <c r="M1426" s="17"/>
      <c r="Q1426" s="1" t="s">
        <v>881</v>
      </c>
    </row>
    <row r="1427" spans="1:48" ht="30" customHeight="1">
      <c r="A1427" s="17"/>
      <c r="B1427" s="17"/>
      <c r="C1427" s="17"/>
      <c r="D1427" s="17"/>
      <c r="E1427" s="18"/>
      <c r="F1427" s="18"/>
      <c r="G1427" s="18"/>
      <c r="H1427" s="18"/>
      <c r="I1427" s="18"/>
      <c r="J1427" s="18"/>
      <c r="K1427" s="18"/>
      <c r="L1427" s="18"/>
      <c r="M1427" s="17"/>
      <c r="Q1427" s="1" t="s">
        <v>881</v>
      </c>
    </row>
    <row r="1428" spans="1:48" ht="30" customHeight="1">
      <c r="A1428" s="17"/>
      <c r="B1428" s="17"/>
      <c r="C1428" s="17"/>
      <c r="D1428" s="17"/>
      <c r="E1428" s="18"/>
      <c r="F1428" s="18"/>
      <c r="G1428" s="18"/>
      <c r="H1428" s="18"/>
      <c r="I1428" s="18"/>
      <c r="J1428" s="18"/>
      <c r="K1428" s="18"/>
      <c r="L1428" s="18"/>
      <c r="M1428" s="17"/>
      <c r="Q1428" s="1" t="s">
        <v>881</v>
      </c>
    </row>
    <row r="1429" spans="1:48" ht="30" customHeight="1">
      <c r="A1429" s="17"/>
      <c r="B1429" s="17"/>
      <c r="C1429" s="17"/>
      <c r="D1429" s="17"/>
      <c r="E1429" s="18"/>
      <c r="F1429" s="18"/>
      <c r="G1429" s="18"/>
      <c r="H1429" s="18"/>
      <c r="I1429" s="18"/>
      <c r="J1429" s="18"/>
      <c r="K1429" s="18"/>
      <c r="L1429" s="18"/>
      <c r="M1429" s="17"/>
      <c r="Q1429" s="1" t="s">
        <v>881</v>
      </c>
    </row>
    <row r="1430" spans="1:48" ht="30" customHeight="1">
      <c r="A1430" s="17"/>
      <c r="B1430" s="17"/>
      <c r="C1430" s="17"/>
      <c r="D1430" s="17"/>
      <c r="E1430" s="18"/>
      <c r="F1430" s="18"/>
      <c r="G1430" s="18"/>
      <c r="H1430" s="18"/>
      <c r="I1430" s="18"/>
      <c r="J1430" s="18"/>
      <c r="K1430" s="18"/>
      <c r="L1430" s="18"/>
      <c r="M1430" s="17"/>
      <c r="Q1430" s="1" t="s">
        <v>881</v>
      </c>
    </row>
    <row r="1431" spans="1:48" ht="30" customHeight="1">
      <c r="A1431" s="17"/>
      <c r="B1431" s="17"/>
      <c r="C1431" s="17"/>
      <c r="D1431" s="17"/>
      <c r="E1431" s="18"/>
      <c r="F1431" s="18"/>
      <c r="G1431" s="18"/>
      <c r="H1431" s="18"/>
      <c r="I1431" s="18"/>
      <c r="J1431" s="18"/>
      <c r="K1431" s="18"/>
      <c r="L1431" s="18"/>
      <c r="M1431" s="17"/>
      <c r="Q1431" s="1" t="s">
        <v>881</v>
      </c>
    </row>
    <row r="1432" spans="1:48" ht="30" customHeight="1">
      <c r="A1432" s="17"/>
      <c r="B1432" s="17"/>
      <c r="C1432" s="17"/>
      <c r="D1432" s="17"/>
      <c r="E1432" s="18"/>
      <c r="F1432" s="18"/>
      <c r="G1432" s="18"/>
      <c r="H1432" s="18"/>
      <c r="I1432" s="18"/>
      <c r="J1432" s="18"/>
      <c r="K1432" s="18"/>
      <c r="L1432" s="18"/>
      <c r="M1432" s="17"/>
      <c r="Q1432" s="1" t="s">
        <v>881</v>
      </c>
    </row>
    <row r="1433" spans="1:48" ht="30" customHeight="1">
      <c r="A1433" s="16" t="s">
        <v>75</v>
      </c>
      <c r="B1433" s="17"/>
      <c r="C1433" s="17"/>
      <c r="D1433" s="17"/>
      <c r="E1433" s="18"/>
      <c r="F1433" s="18">
        <f>SUMIF(Q1409:Q1432,"011302",F1409:F1432)</f>
        <v>1173688</v>
      </c>
      <c r="G1433" s="18"/>
      <c r="H1433" s="18">
        <f>SUMIF(Q1409:Q1432,"011302",H1409:H1432)</f>
        <v>480400</v>
      </c>
      <c r="I1433" s="18"/>
      <c r="J1433" s="18">
        <f>SUMIF(Q1409:Q1432,"011302",J1409:J1432)</f>
        <v>12880</v>
      </c>
      <c r="K1433" s="18"/>
      <c r="L1433" s="18">
        <f>SUMIF(Q1409:Q1432,"011302",L1409:L1432)</f>
        <v>1666968</v>
      </c>
      <c r="M1433" s="17"/>
      <c r="N1433" t="s">
        <v>76</v>
      </c>
    </row>
    <row r="1434" spans="1:48" ht="30" customHeight="1">
      <c r="A1434" s="16" t="s">
        <v>884</v>
      </c>
      <c r="B1434" s="16" t="s">
        <v>51</v>
      </c>
      <c r="C1434" s="17"/>
      <c r="D1434" s="17"/>
      <c r="E1434" s="18"/>
      <c r="F1434" s="18"/>
      <c r="G1434" s="18"/>
      <c r="H1434" s="18"/>
      <c r="I1434" s="18"/>
      <c r="J1434" s="18"/>
      <c r="K1434" s="18"/>
      <c r="L1434" s="18"/>
      <c r="M1434" s="17"/>
      <c r="N1434" s="3"/>
      <c r="O1434" s="3"/>
      <c r="P1434" s="3"/>
      <c r="Q1434" s="2" t="s">
        <v>885</v>
      </c>
      <c r="R1434" s="3"/>
      <c r="S1434" s="3"/>
      <c r="T1434" s="3"/>
      <c r="U1434" s="3"/>
      <c r="V1434" s="3"/>
      <c r="W1434" s="3"/>
      <c r="X1434" s="3"/>
      <c r="Y1434" s="3"/>
      <c r="Z1434" s="3"/>
      <c r="AA1434" s="3"/>
      <c r="AB1434" s="3"/>
      <c r="AC1434" s="3"/>
      <c r="AD1434" s="3"/>
      <c r="AE1434" s="3"/>
      <c r="AF1434" s="3"/>
      <c r="AG1434" s="3"/>
      <c r="AH1434" s="3"/>
      <c r="AI1434" s="3"/>
      <c r="AJ1434" s="3"/>
      <c r="AK1434" s="3"/>
      <c r="AL1434" s="3"/>
      <c r="AM1434" s="3"/>
      <c r="AN1434" s="3"/>
      <c r="AO1434" s="3"/>
      <c r="AP1434" s="3"/>
      <c r="AQ1434" s="3"/>
      <c r="AR1434" s="3"/>
      <c r="AS1434" s="3"/>
      <c r="AT1434" s="3"/>
      <c r="AU1434" s="3"/>
      <c r="AV1434" s="3"/>
    </row>
    <row r="1435" spans="1:48" ht="30" customHeight="1">
      <c r="A1435" s="16" t="s">
        <v>98</v>
      </c>
      <c r="B1435" s="16" t="s">
        <v>99</v>
      </c>
      <c r="C1435" s="16" t="s">
        <v>100</v>
      </c>
      <c r="D1435" s="17">
        <v>29</v>
      </c>
      <c r="E1435" s="18">
        <f>TRUNC(일위대가목록!E9,0)</f>
        <v>622</v>
      </c>
      <c r="F1435" s="18">
        <f>TRUNC(E1435*D1435, 0)</f>
        <v>18038</v>
      </c>
      <c r="G1435" s="18">
        <f>TRUNC(일위대가목록!F9,0)</f>
        <v>5228</v>
      </c>
      <c r="H1435" s="18">
        <f>TRUNC(G1435*D1435, 0)</f>
        <v>151612</v>
      </c>
      <c r="I1435" s="18">
        <f>TRUNC(일위대가목록!G9,0)</f>
        <v>0</v>
      </c>
      <c r="J1435" s="18">
        <f>TRUNC(I1435*D1435, 0)</f>
        <v>0</v>
      </c>
      <c r="K1435" s="18">
        <f>TRUNC(E1435+G1435+I1435, 0)</f>
        <v>5850</v>
      </c>
      <c r="L1435" s="18">
        <f>TRUNC(F1435+H1435+J1435, 0)</f>
        <v>169650</v>
      </c>
      <c r="M1435" s="16" t="s">
        <v>101</v>
      </c>
      <c r="N1435" s="2" t="s">
        <v>102</v>
      </c>
      <c r="O1435" s="2" t="s">
        <v>51</v>
      </c>
      <c r="P1435" s="2" t="s">
        <v>51</v>
      </c>
      <c r="Q1435" s="2" t="s">
        <v>885</v>
      </c>
      <c r="R1435" s="2" t="s">
        <v>62</v>
      </c>
      <c r="S1435" s="2" t="s">
        <v>63</v>
      </c>
      <c r="T1435" s="2" t="s">
        <v>63</v>
      </c>
      <c r="U1435" s="3"/>
      <c r="V1435" s="3"/>
      <c r="W1435" s="3"/>
      <c r="X1435" s="3"/>
      <c r="Y1435" s="3"/>
      <c r="Z1435" s="3"/>
      <c r="AA1435" s="3"/>
      <c r="AB1435" s="3"/>
      <c r="AC1435" s="3"/>
      <c r="AD1435" s="3"/>
      <c r="AE1435" s="3"/>
      <c r="AF1435" s="3"/>
      <c r="AG1435" s="3"/>
      <c r="AH1435" s="3"/>
      <c r="AI1435" s="3"/>
      <c r="AJ1435" s="3"/>
      <c r="AK1435" s="3"/>
      <c r="AL1435" s="3"/>
      <c r="AM1435" s="3"/>
      <c r="AN1435" s="3"/>
      <c r="AO1435" s="3"/>
      <c r="AP1435" s="3"/>
      <c r="AQ1435" s="3"/>
      <c r="AR1435" s="2" t="s">
        <v>51</v>
      </c>
      <c r="AS1435" s="2" t="s">
        <v>51</v>
      </c>
      <c r="AT1435" s="3"/>
      <c r="AU1435" s="2" t="s">
        <v>886</v>
      </c>
      <c r="AV1435" s="3">
        <v>351</v>
      </c>
    </row>
    <row r="1436" spans="1:48" ht="30" customHeight="1">
      <c r="A1436" s="17"/>
      <c r="B1436" s="17"/>
      <c r="C1436" s="17"/>
      <c r="D1436" s="17"/>
      <c r="E1436" s="18"/>
      <c r="F1436" s="18"/>
      <c r="G1436" s="18"/>
      <c r="H1436" s="18"/>
      <c r="I1436" s="18"/>
      <c r="J1436" s="18"/>
      <c r="K1436" s="18"/>
      <c r="L1436" s="18"/>
      <c r="M1436" s="17"/>
      <c r="Q1436" s="1" t="s">
        <v>885</v>
      </c>
    </row>
    <row r="1437" spans="1:48" ht="30" customHeight="1">
      <c r="A1437" s="17"/>
      <c r="B1437" s="17"/>
      <c r="C1437" s="17"/>
      <c r="D1437" s="17"/>
      <c r="E1437" s="18"/>
      <c r="F1437" s="18"/>
      <c r="G1437" s="18"/>
      <c r="H1437" s="18"/>
      <c r="I1437" s="18"/>
      <c r="J1437" s="18"/>
      <c r="K1437" s="18"/>
      <c r="L1437" s="18"/>
      <c r="M1437" s="17"/>
      <c r="Q1437" s="1" t="s">
        <v>885</v>
      </c>
    </row>
    <row r="1438" spans="1:48" ht="30" customHeight="1">
      <c r="A1438" s="17"/>
      <c r="B1438" s="17"/>
      <c r="C1438" s="17"/>
      <c r="D1438" s="17"/>
      <c r="E1438" s="18"/>
      <c r="F1438" s="18"/>
      <c r="G1438" s="18"/>
      <c r="H1438" s="18"/>
      <c r="I1438" s="18"/>
      <c r="J1438" s="18"/>
      <c r="K1438" s="18"/>
      <c r="L1438" s="18"/>
      <c r="M1438" s="17"/>
      <c r="Q1438" s="1" t="s">
        <v>885</v>
      </c>
    </row>
    <row r="1439" spans="1:48" ht="30" customHeight="1">
      <c r="A1439" s="17"/>
      <c r="B1439" s="17"/>
      <c r="C1439" s="17"/>
      <c r="D1439" s="17"/>
      <c r="E1439" s="18"/>
      <c r="F1439" s="18"/>
      <c r="G1439" s="18"/>
      <c r="H1439" s="18"/>
      <c r="I1439" s="18"/>
      <c r="J1439" s="18"/>
      <c r="K1439" s="18"/>
      <c r="L1439" s="18"/>
      <c r="M1439" s="17"/>
      <c r="Q1439" s="1" t="s">
        <v>885</v>
      </c>
    </row>
    <row r="1440" spans="1:48" ht="30" customHeight="1">
      <c r="A1440" s="17"/>
      <c r="B1440" s="17"/>
      <c r="C1440" s="17"/>
      <c r="D1440" s="17"/>
      <c r="E1440" s="18"/>
      <c r="F1440" s="18"/>
      <c r="G1440" s="18"/>
      <c r="H1440" s="18"/>
      <c r="I1440" s="18"/>
      <c r="J1440" s="18"/>
      <c r="K1440" s="18"/>
      <c r="L1440" s="18"/>
      <c r="M1440" s="17"/>
      <c r="Q1440" s="1" t="s">
        <v>885</v>
      </c>
    </row>
    <row r="1441" spans="1:17" ht="30" customHeight="1">
      <c r="A1441" s="17"/>
      <c r="B1441" s="17"/>
      <c r="C1441" s="17"/>
      <c r="D1441" s="17"/>
      <c r="E1441" s="18"/>
      <c r="F1441" s="18"/>
      <c r="G1441" s="18"/>
      <c r="H1441" s="18"/>
      <c r="I1441" s="18"/>
      <c r="J1441" s="18"/>
      <c r="K1441" s="18"/>
      <c r="L1441" s="18"/>
      <c r="M1441" s="17"/>
      <c r="Q1441" s="1" t="s">
        <v>885</v>
      </c>
    </row>
    <row r="1442" spans="1:17" ht="30" customHeight="1">
      <c r="A1442" s="17"/>
      <c r="B1442" s="17"/>
      <c r="C1442" s="17"/>
      <c r="D1442" s="17"/>
      <c r="E1442" s="18"/>
      <c r="F1442" s="18"/>
      <c r="G1442" s="18"/>
      <c r="H1442" s="18"/>
      <c r="I1442" s="18"/>
      <c r="J1442" s="18"/>
      <c r="K1442" s="18"/>
      <c r="L1442" s="18"/>
      <c r="M1442" s="17"/>
      <c r="Q1442" s="1" t="s">
        <v>885</v>
      </c>
    </row>
    <row r="1443" spans="1:17" ht="30" customHeight="1">
      <c r="A1443" s="17"/>
      <c r="B1443" s="17"/>
      <c r="C1443" s="17"/>
      <c r="D1443" s="17"/>
      <c r="E1443" s="18"/>
      <c r="F1443" s="18"/>
      <c r="G1443" s="18"/>
      <c r="H1443" s="18"/>
      <c r="I1443" s="18"/>
      <c r="J1443" s="18"/>
      <c r="K1443" s="18"/>
      <c r="L1443" s="18"/>
      <c r="M1443" s="17"/>
      <c r="Q1443" s="1" t="s">
        <v>885</v>
      </c>
    </row>
    <row r="1444" spans="1:17" ht="30" customHeight="1">
      <c r="A1444" s="17"/>
      <c r="B1444" s="17"/>
      <c r="C1444" s="17"/>
      <c r="D1444" s="17"/>
      <c r="E1444" s="18"/>
      <c r="F1444" s="18"/>
      <c r="G1444" s="18"/>
      <c r="H1444" s="18"/>
      <c r="I1444" s="18"/>
      <c r="J1444" s="18"/>
      <c r="K1444" s="18"/>
      <c r="L1444" s="18"/>
      <c r="M1444" s="17"/>
      <c r="Q1444" s="1" t="s">
        <v>885</v>
      </c>
    </row>
    <row r="1445" spans="1:17" ht="30" customHeight="1">
      <c r="A1445" s="17"/>
      <c r="B1445" s="17"/>
      <c r="C1445" s="17"/>
      <c r="D1445" s="17"/>
      <c r="E1445" s="18"/>
      <c r="F1445" s="18"/>
      <c r="G1445" s="18"/>
      <c r="H1445" s="18"/>
      <c r="I1445" s="18"/>
      <c r="J1445" s="18"/>
      <c r="K1445" s="18"/>
      <c r="L1445" s="18"/>
      <c r="M1445" s="17"/>
      <c r="Q1445" s="1" t="s">
        <v>885</v>
      </c>
    </row>
    <row r="1446" spans="1:17" ht="30" customHeight="1">
      <c r="A1446" s="17"/>
      <c r="B1446" s="17"/>
      <c r="C1446" s="17"/>
      <c r="D1446" s="17"/>
      <c r="E1446" s="18"/>
      <c r="F1446" s="18"/>
      <c r="G1446" s="18"/>
      <c r="H1446" s="18"/>
      <c r="I1446" s="18"/>
      <c r="J1446" s="18"/>
      <c r="K1446" s="18"/>
      <c r="L1446" s="18"/>
      <c r="M1446" s="17"/>
      <c r="Q1446" s="1" t="s">
        <v>885</v>
      </c>
    </row>
    <row r="1447" spans="1:17" ht="30" customHeight="1">
      <c r="A1447" s="17"/>
      <c r="B1447" s="17"/>
      <c r="C1447" s="17"/>
      <c r="D1447" s="17"/>
      <c r="E1447" s="18"/>
      <c r="F1447" s="18"/>
      <c r="G1447" s="18"/>
      <c r="H1447" s="18"/>
      <c r="I1447" s="18"/>
      <c r="J1447" s="18"/>
      <c r="K1447" s="18"/>
      <c r="L1447" s="18"/>
      <c r="M1447" s="17"/>
      <c r="Q1447" s="1" t="s">
        <v>885</v>
      </c>
    </row>
    <row r="1448" spans="1:17" ht="30" customHeight="1">
      <c r="A1448" s="17"/>
      <c r="B1448" s="17"/>
      <c r="C1448" s="17"/>
      <c r="D1448" s="17"/>
      <c r="E1448" s="18"/>
      <c r="F1448" s="18"/>
      <c r="G1448" s="18"/>
      <c r="H1448" s="18"/>
      <c r="I1448" s="18"/>
      <c r="J1448" s="18"/>
      <c r="K1448" s="18"/>
      <c r="L1448" s="18"/>
      <c r="M1448" s="17"/>
      <c r="Q1448" s="1" t="s">
        <v>885</v>
      </c>
    </row>
    <row r="1449" spans="1:17" ht="30" customHeight="1">
      <c r="A1449" s="17"/>
      <c r="B1449" s="17"/>
      <c r="C1449" s="17"/>
      <c r="D1449" s="17"/>
      <c r="E1449" s="18"/>
      <c r="F1449" s="18"/>
      <c r="G1449" s="18"/>
      <c r="H1449" s="18"/>
      <c r="I1449" s="18"/>
      <c r="J1449" s="18"/>
      <c r="K1449" s="18"/>
      <c r="L1449" s="18"/>
      <c r="M1449" s="17"/>
      <c r="Q1449" s="1" t="s">
        <v>885</v>
      </c>
    </row>
    <row r="1450" spans="1:17" ht="30" customHeight="1">
      <c r="A1450" s="17"/>
      <c r="B1450" s="17"/>
      <c r="C1450" s="17"/>
      <c r="D1450" s="17"/>
      <c r="E1450" s="18"/>
      <c r="F1450" s="18"/>
      <c r="G1450" s="18"/>
      <c r="H1450" s="18"/>
      <c r="I1450" s="18"/>
      <c r="J1450" s="18"/>
      <c r="K1450" s="18"/>
      <c r="L1450" s="18"/>
      <c r="M1450" s="17"/>
      <c r="Q1450" s="1" t="s">
        <v>885</v>
      </c>
    </row>
    <row r="1451" spans="1:17" ht="30" customHeight="1">
      <c r="A1451" s="17"/>
      <c r="B1451" s="17"/>
      <c r="C1451" s="17"/>
      <c r="D1451" s="17"/>
      <c r="E1451" s="18"/>
      <c r="F1451" s="18"/>
      <c r="G1451" s="18"/>
      <c r="H1451" s="18"/>
      <c r="I1451" s="18"/>
      <c r="J1451" s="18"/>
      <c r="K1451" s="18"/>
      <c r="L1451" s="18"/>
      <c r="M1451" s="17"/>
      <c r="Q1451" s="1" t="s">
        <v>885</v>
      </c>
    </row>
    <row r="1452" spans="1:17" ht="30" customHeight="1">
      <c r="A1452" s="17"/>
      <c r="B1452" s="17"/>
      <c r="C1452" s="17"/>
      <c r="D1452" s="17"/>
      <c r="E1452" s="18"/>
      <c r="F1452" s="18"/>
      <c r="G1452" s="18"/>
      <c r="H1452" s="18"/>
      <c r="I1452" s="18"/>
      <c r="J1452" s="18"/>
      <c r="K1452" s="18"/>
      <c r="L1452" s="18"/>
      <c r="M1452" s="17"/>
      <c r="Q1452" s="1" t="s">
        <v>885</v>
      </c>
    </row>
    <row r="1453" spans="1:17" ht="30" customHeight="1">
      <c r="A1453" s="17"/>
      <c r="B1453" s="17"/>
      <c r="C1453" s="17"/>
      <c r="D1453" s="17"/>
      <c r="E1453" s="18"/>
      <c r="F1453" s="18"/>
      <c r="G1453" s="18"/>
      <c r="H1453" s="18"/>
      <c r="I1453" s="18"/>
      <c r="J1453" s="18"/>
      <c r="K1453" s="18"/>
      <c r="L1453" s="18"/>
      <c r="M1453" s="17"/>
      <c r="Q1453" s="1" t="s">
        <v>885</v>
      </c>
    </row>
    <row r="1454" spans="1:17" ht="30" customHeight="1">
      <c r="A1454" s="17"/>
      <c r="B1454" s="17"/>
      <c r="C1454" s="17"/>
      <c r="D1454" s="17"/>
      <c r="E1454" s="18"/>
      <c r="F1454" s="18"/>
      <c r="G1454" s="18"/>
      <c r="H1454" s="18"/>
      <c r="I1454" s="18"/>
      <c r="J1454" s="18"/>
      <c r="K1454" s="18"/>
      <c r="L1454" s="18"/>
      <c r="M1454" s="17"/>
      <c r="Q1454" s="1" t="s">
        <v>885</v>
      </c>
    </row>
    <row r="1455" spans="1:17" ht="30" customHeight="1">
      <c r="A1455" s="17"/>
      <c r="B1455" s="17"/>
      <c r="C1455" s="17"/>
      <c r="D1455" s="17"/>
      <c r="E1455" s="18"/>
      <c r="F1455" s="18"/>
      <c r="G1455" s="18"/>
      <c r="H1455" s="18"/>
      <c r="I1455" s="18"/>
      <c r="J1455" s="18"/>
      <c r="K1455" s="18"/>
      <c r="L1455" s="18"/>
      <c r="M1455" s="17"/>
      <c r="Q1455" s="1" t="s">
        <v>885</v>
      </c>
    </row>
    <row r="1456" spans="1:17" ht="30" customHeight="1">
      <c r="A1456" s="17"/>
      <c r="B1456" s="17"/>
      <c r="C1456" s="17"/>
      <c r="D1456" s="17"/>
      <c r="E1456" s="18"/>
      <c r="F1456" s="18"/>
      <c r="G1456" s="18"/>
      <c r="H1456" s="18"/>
      <c r="I1456" s="18"/>
      <c r="J1456" s="18"/>
      <c r="K1456" s="18"/>
      <c r="L1456" s="18"/>
      <c r="M1456" s="17"/>
      <c r="Q1456" s="1" t="s">
        <v>885</v>
      </c>
    </row>
    <row r="1457" spans="1:48" ht="30" customHeight="1">
      <c r="A1457" s="17"/>
      <c r="B1457" s="17"/>
      <c r="C1457" s="17"/>
      <c r="D1457" s="17"/>
      <c r="E1457" s="18"/>
      <c r="F1457" s="18"/>
      <c r="G1457" s="18"/>
      <c r="H1457" s="18"/>
      <c r="I1457" s="18"/>
      <c r="J1457" s="18"/>
      <c r="K1457" s="18"/>
      <c r="L1457" s="18"/>
      <c r="M1457" s="17"/>
      <c r="Q1457" s="1" t="s">
        <v>885</v>
      </c>
    </row>
    <row r="1458" spans="1:48" ht="30" customHeight="1">
      <c r="A1458" s="17"/>
      <c r="B1458" s="17"/>
      <c r="C1458" s="17"/>
      <c r="D1458" s="17"/>
      <c r="E1458" s="18"/>
      <c r="F1458" s="18"/>
      <c r="G1458" s="18"/>
      <c r="H1458" s="18"/>
      <c r="I1458" s="18"/>
      <c r="J1458" s="18"/>
      <c r="K1458" s="18"/>
      <c r="L1458" s="18"/>
      <c r="M1458" s="17"/>
      <c r="Q1458" s="1" t="s">
        <v>885</v>
      </c>
    </row>
    <row r="1459" spans="1:48" ht="30" customHeight="1">
      <c r="A1459" s="16" t="s">
        <v>75</v>
      </c>
      <c r="B1459" s="17"/>
      <c r="C1459" s="17"/>
      <c r="D1459" s="17"/>
      <c r="E1459" s="18"/>
      <c r="F1459" s="18">
        <f>SUMIF(Q1435:Q1458,"011303",F1435:F1458)</f>
        <v>18038</v>
      </c>
      <c r="G1459" s="18"/>
      <c r="H1459" s="18">
        <f>SUMIF(Q1435:Q1458,"011303",H1435:H1458)</f>
        <v>151612</v>
      </c>
      <c r="I1459" s="18"/>
      <c r="J1459" s="18">
        <f>SUMIF(Q1435:Q1458,"011303",J1435:J1458)</f>
        <v>0</v>
      </c>
      <c r="K1459" s="18"/>
      <c r="L1459" s="18">
        <f>SUMIF(Q1435:Q1458,"011303",L1435:L1458)</f>
        <v>169650</v>
      </c>
      <c r="M1459" s="17"/>
      <c r="N1459" t="s">
        <v>76</v>
      </c>
    </row>
    <row r="1460" spans="1:48" ht="30" customHeight="1">
      <c r="A1460" s="16" t="s">
        <v>887</v>
      </c>
      <c r="B1460" s="16" t="s">
        <v>51</v>
      </c>
      <c r="C1460" s="17"/>
      <c r="D1460" s="17"/>
      <c r="E1460" s="18"/>
      <c r="F1460" s="18"/>
      <c r="G1460" s="18"/>
      <c r="H1460" s="18"/>
      <c r="I1460" s="18"/>
      <c r="J1460" s="18"/>
      <c r="K1460" s="18"/>
      <c r="L1460" s="18"/>
      <c r="M1460" s="17"/>
      <c r="N1460" s="3"/>
      <c r="O1460" s="3"/>
      <c r="P1460" s="3"/>
      <c r="Q1460" s="2" t="s">
        <v>888</v>
      </c>
      <c r="R1460" s="3"/>
      <c r="S1460" s="3"/>
      <c r="T1460" s="3"/>
      <c r="U1460" s="3"/>
      <c r="V1460" s="3"/>
      <c r="W1460" s="3"/>
      <c r="X1460" s="3"/>
      <c r="Y1460" s="3"/>
      <c r="Z1460" s="3"/>
      <c r="AA1460" s="3"/>
      <c r="AB1460" s="3"/>
      <c r="AC1460" s="3"/>
      <c r="AD1460" s="3"/>
      <c r="AE1460" s="3"/>
      <c r="AF1460" s="3"/>
      <c r="AG1460" s="3"/>
      <c r="AH1460" s="3"/>
      <c r="AI1460" s="3"/>
      <c r="AJ1460" s="3"/>
      <c r="AK1460" s="3"/>
      <c r="AL1460" s="3"/>
      <c r="AM1460" s="3"/>
      <c r="AN1460" s="3"/>
      <c r="AO1460" s="3"/>
      <c r="AP1460" s="3"/>
      <c r="AQ1460" s="3"/>
      <c r="AR1460" s="3"/>
      <c r="AS1460" s="3"/>
      <c r="AT1460" s="3"/>
      <c r="AU1460" s="3"/>
      <c r="AV1460" s="3"/>
    </row>
    <row r="1461" spans="1:48" ht="30" customHeight="1">
      <c r="A1461" s="16" t="s">
        <v>106</v>
      </c>
      <c r="B1461" s="16" t="s">
        <v>107</v>
      </c>
      <c r="C1461" s="16" t="s">
        <v>100</v>
      </c>
      <c r="D1461" s="17">
        <v>10</v>
      </c>
      <c r="E1461" s="18">
        <f>TRUNC(일위대가목록!E10,0)</f>
        <v>946</v>
      </c>
      <c r="F1461" s="18">
        <f>TRUNC(E1461*D1461, 0)</f>
        <v>9460</v>
      </c>
      <c r="G1461" s="18">
        <f>TRUNC(일위대가목록!F10,0)</f>
        <v>6654</v>
      </c>
      <c r="H1461" s="18">
        <f>TRUNC(G1461*D1461, 0)</f>
        <v>66540</v>
      </c>
      <c r="I1461" s="18">
        <f>TRUNC(일위대가목록!G10,0)</f>
        <v>0</v>
      </c>
      <c r="J1461" s="18">
        <f>TRUNC(I1461*D1461, 0)</f>
        <v>0</v>
      </c>
      <c r="K1461" s="18">
        <f t="shared" ref="K1461:L1465" si="105">TRUNC(E1461+G1461+I1461, 0)</f>
        <v>7600</v>
      </c>
      <c r="L1461" s="18">
        <f t="shared" si="105"/>
        <v>76000</v>
      </c>
      <c r="M1461" s="16" t="s">
        <v>108</v>
      </c>
      <c r="N1461" s="2" t="s">
        <v>109</v>
      </c>
      <c r="O1461" s="2" t="s">
        <v>51</v>
      </c>
      <c r="P1461" s="2" t="s">
        <v>51</v>
      </c>
      <c r="Q1461" s="2" t="s">
        <v>888</v>
      </c>
      <c r="R1461" s="2" t="s">
        <v>62</v>
      </c>
      <c r="S1461" s="2" t="s">
        <v>63</v>
      </c>
      <c r="T1461" s="2" t="s">
        <v>63</v>
      </c>
      <c r="U1461" s="3"/>
      <c r="V1461" s="3"/>
      <c r="W1461" s="3"/>
      <c r="X1461" s="3"/>
      <c r="Y1461" s="3"/>
      <c r="Z1461" s="3"/>
      <c r="AA1461" s="3"/>
      <c r="AB1461" s="3"/>
      <c r="AC1461" s="3"/>
      <c r="AD1461" s="3"/>
      <c r="AE1461" s="3"/>
      <c r="AF1461" s="3"/>
      <c r="AG1461" s="3"/>
      <c r="AH1461" s="3"/>
      <c r="AI1461" s="3"/>
      <c r="AJ1461" s="3"/>
      <c r="AK1461" s="3"/>
      <c r="AL1461" s="3"/>
      <c r="AM1461" s="3"/>
      <c r="AN1461" s="3"/>
      <c r="AO1461" s="3"/>
      <c r="AP1461" s="3"/>
      <c r="AQ1461" s="3"/>
      <c r="AR1461" s="2" t="s">
        <v>51</v>
      </c>
      <c r="AS1461" s="2" t="s">
        <v>51</v>
      </c>
      <c r="AT1461" s="3"/>
      <c r="AU1461" s="2" t="s">
        <v>889</v>
      </c>
      <c r="AV1461" s="3">
        <v>353</v>
      </c>
    </row>
    <row r="1462" spans="1:48" ht="30" customHeight="1">
      <c r="A1462" s="16" t="s">
        <v>116</v>
      </c>
      <c r="B1462" s="16" t="s">
        <v>117</v>
      </c>
      <c r="C1462" s="16" t="s">
        <v>100</v>
      </c>
      <c r="D1462" s="17">
        <v>5</v>
      </c>
      <c r="E1462" s="18">
        <f>TRUNC(일위대가목록!E12,0)</f>
        <v>8017</v>
      </c>
      <c r="F1462" s="18">
        <f>TRUNC(E1462*D1462, 0)</f>
        <v>40085</v>
      </c>
      <c r="G1462" s="18">
        <f>TRUNC(일위대가목록!F12,0)</f>
        <v>18202</v>
      </c>
      <c r="H1462" s="18">
        <f>TRUNC(G1462*D1462, 0)</f>
        <v>91010</v>
      </c>
      <c r="I1462" s="18">
        <f>TRUNC(일위대가목록!G12,0)</f>
        <v>822</v>
      </c>
      <c r="J1462" s="18">
        <f>TRUNC(I1462*D1462, 0)</f>
        <v>4110</v>
      </c>
      <c r="K1462" s="18">
        <f t="shared" si="105"/>
        <v>27041</v>
      </c>
      <c r="L1462" s="18">
        <f t="shared" si="105"/>
        <v>135205</v>
      </c>
      <c r="M1462" s="16" t="s">
        <v>118</v>
      </c>
      <c r="N1462" s="2" t="s">
        <v>119</v>
      </c>
      <c r="O1462" s="2" t="s">
        <v>51</v>
      </c>
      <c r="P1462" s="2" t="s">
        <v>51</v>
      </c>
      <c r="Q1462" s="2" t="s">
        <v>888</v>
      </c>
      <c r="R1462" s="2" t="s">
        <v>62</v>
      </c>
      <c r="S1462" s="2" t="s">
        <v>63</v>
      </c>
      <c r="T1462" s="2" t="s">
        <v>63</v>
      </c>
      <c r="U1462" s="3"/>
      <c r="V1462" s="3"/>
      <c r="W1462" s="3"/>
      <c r="X1462" s="3"/>
      <c r="Y1462" s="3"/>
      <c r="Z1462" s="3"/>
      <c r="AA1462" s="3"/>
      <c r="AB1462" s="3"/>
      <c r="AC1462" s="3"/>
      <c r="AD1462" s="3"/>
      <c r="AE1462" s="3"/>
      <c r="AF1462" s="3"/>
      <c r="AG1462" s="3"/>
      <c r="AH1462" s="3"/>
      <c r="AI1462" s="3"/>
      <c r="AJ1462" s="3"/>
      <c r="AK1462" s="3"/>
      <c r="AL1462" s="3"/>
      <c r="AM1462" s="3"/>
      <c r="AN1462" s="3"/>
      <c r="AO1462" s="3"/>
      <c r="AP1462" s="3"/>
      <c r="AQ1462" s="3"/>
      <c r="AR1462" s="2" t="s">
        <v>51</v>
      </c>
      <c r="AS1462" s="2" t="s">
        <v>51</v>
      </c>
      <c r="AT1462" s="3"/>
      <c r="AU1462" s="2" t="s">
        <v>890</v>
      </c>
      <c r="AV1462" s="3">
        <v>354</v>
      </c>
    </row>
    <row r="1463" spans="1:48" ht="30" customHeight="1">
      <c r="A1463" s="16" t="s">
        <v>121</v>
      </c>
      <c r="B1463" s="16" t="s">
        <v>122</v>
      </c>
      <c r="C1463" s="16" t="s">
        <v>100</v>
      </c>
      <c r="D1463" s="17">
        <v>142</v>
      </c>
      <c r="E1463" s="18">
        <f>TRUNC(일위대가목록!E13,0)</f>
        <v>2864</v>
      </c>
      <c r="F1463" s="18">
        <f>TRUNC(E1463*D1463, 0)</f>
        <v>406688</v>
      </c>
      <c r="G1463" s="18">
        <f>TRUNC(일위대가목록!F13,0)</f>
        <v>8990</v>
      </c>
      <c r="H1463" s="18">
        <f>TRUNC(G1463*D1463, 0)</f>
        <v>1276580</v>
      </c>
      <c r="I1463" s="18">
        <f>TRUNC(일위대가목록!G13,0)</f>
        <v>359</v>
      </c>
      <c r="J1463" s="18">
        <f>TRUNC(I1463*D1463, 0)</f>
        <v>50978</v>
      </c>
      <c r="K1463" s="18">
        <f t="shared" si="105"/>
        <v>12213</v>
      </c>
      <c r="L1463" s="18">
        <f t="shared" si="105"/>
        <v>1734246</v>
      </c>
      <c r="M1463" s="16" t="s">
        <v>123</v>
      </c>
      <c r="N1463" s="2" t="s">
        <v>124</v>
      </c>
      <c r="O1463" s="2" t="s">
        <v>51</v>
      </c>
      <c r="P1463" s="2" t="s">
        <v>51</v>
      </c>
      <c r="Q1463" s="2" t="s">
        <v>888</v>
      </c>
      <c r="R1463" s="2" t="s">
        <v>62</v>
      </c>
      <c r="S1463" s="2" t="s">
        <v>63</v>
      </c>
      <c r="T1463" s="2" t="s">
        <v>63</v>
      </c>
      <c r="U1463" s="3"/>
      <c r="V1463" s="3"/>
      <c r="W1463" s="3"/>
      <c r="X1463" s="3"/>
      <c r="Y1463" s="3"/>
      <c r="Z1463" s="3"/>
      <c r="AA1463" s="3"/>
      <c r="AB1463" s="3"/>
      <c r="AC1463" s="3"/>
      <c r="AD1463" s="3"/>
      <c r="AE1463" s="3"/>
      <c r="AF1463" s="3"/>
      <c r="AG1463" s="3"/>
      <c r="AH1463" s="3"/>
      <c r="AI1463" s="3"/>
      <c r="AJ1463" s="3"/>
      <c r="AK1463" s="3"/>
      <c r="AL1463" s="3"/>
      <c r="AM1463" s="3"/>
      <c r="AN1463" s="3"/>
      <c r="AO1463" s="3"/>
      <c r="AP1463" s="3"/>
      <c r="AQ1463" s="3"/>
      <c r="AR1463" s="2" t="s">
        <v>51</v>
      </c>
      <c r="AS1463" s="2" t="s">
        <v>51</v>
      </c>
      <c r="AT1463" s="3"/>
      <c r="AU1463" s="2" t="s">
        <v>891</v>
      </c>
      <c r="AV1463" s="3">
        <v>355</v>
      </c>
    </row>
    <row r="1464" spans="1:48" ht="30" customHeight="1">
      <c r="A1464" s="16" t="s">
        <v>126</v>
      </c>
      <c r="B1464" s="16" t="s">
        <v>127</v>
      </c>
      <c r="C1464" s="16" t="s">
        <v>100</v>
      </c>
      <c r="D1464" s="17">
        <v>8.4</v>
      </c>
      <c r="E1464" s="18">
        <f>TRUNC(단가대비표!O76,0)</f>
        <v>214000</v>
      </c>
      <c r="F1464" s="18">
        <f>TRUNC(E1464*D1464, 0)</f>
        <v>1797600</v>
      </c>
      <c r="G1464" s="18">
        <f>TRUNC(단가대비표!P76,0)</f>
        <v>0</v>
      </c>
      <c r="H1464" s="18">
        <f>TRUNC(G1464*D1464, 0)</f>
        <v>0</v>
      </c>
      <c r="I1464" s="18">
        <f>TRUNC(단가대비표!V76,0)</f>
        <v>0</v>
      </c>
      <c r="J1464" s="18">
        <f>TRUNC(I1464*D1464, 0)</f>
        <v>0</v>
      </c>
      <c r="K1464" s="18">
        <f t="shared" si="105"/>
        <v>214000</v>
      </c>
      <c r="L1464" s="18">
        <f t="shared" si="105"/>
        <v>1797600</v>
      </c>
      <c r="M1464" s="16" t="s">
        <v>128</v>
      </c>
      <c r="N1464" s="2" t="s">
        <v>129</v>
      </c>
      <c r="O1464" s="2" t="s">
        <v>51</v>
      </c>
      <c r="P1464" s="2" t="s">
        <v>51</v>
      </c>
      <c r="Q1464" s="2" t="s">
        <v>888</v>
      </c>
      <c r="R1464" s="2" t="s">
        <v>63</v>
      </c>
      <c r="S1464" s="2" t="s">
        <v>63</v>
      </c>
      <c r="T1464" s="2" t="s">
        <v>62</v>
      </c>
      <c r="U1464" s="3"/>
      <c r="V1464" s="3"/>
      <c r="W1464" s="3"/>
      <c r="X1464" s="3"/>
      <c r="Y1464" s="3"/>
      <c r="Z1464" s="3"/>
      <c r="AA1464" s="3"/>
      <c r="AB1464" s="3"/>
      <c r="AC1464" s="3"/>
      <c r="AD1464" s="3"/>
      <c r="AE1464" s="3"/>
      <c r="AF1464" s="3"/>
      <c r="AG1464" s="3"/>
      <c r="AH1464" s="3"/>
      <c r="AI1464" s="3"/>
      <c r="AJ1464" s="3"/>
      <c r="AK1464" s="3"/>
      <c r="AL1464" s="3"/>
      <c r="AM1464" s="3"/>
      <c r="AN1464" s="3"/>
      <c r="AO1464" s="3"/>
      <c r="AP1464" s="3"/>
      <c r="AQ1464" s="3"/>
      <c r="AR1464" s="2" t="s">
        <v>51</v>
      </c>
      <c r="AS1464" s="2" t="s">
        <v>51</v>
      </c>
      <c r="AT1464" s="3"/>
      <c r="AU1464" s="2" t="s">
        <v>892</v>
      </c>
      <c r="AV1464" s="3">
        <v>481</v>
      </c>
    </row>
    <row r="1465" spans="1:48" ht="30" customHeight="1">
      <c r="A1465" s="16" t="s">
        <v>131</v>
      </c>
      <c r="B1465" s="16" t="s">
        <v>127</v>
      </c>
      <c r="C1465" s="16" t="s">
        <v>100</v>
      </c>
      <c r="D1465" s="17">
        <v>25.5</v>
      </c>
      <c r="E1465" s="18">
        <f>TRUNC(단가대비표!O77,0)</f>
        <v>87500</v>
      </c>
      <c r="F1465" s="18">
        <f>TRUNC(E1465*D1465, 0)</f>
        <v>2231250</v>
      </c>
      <c r="G1465" s="18">
        <f>TRUNC(단가대비표!P77,0)</f>
        <v>0</v>
      </c>
      <c r="H1465" s="18">
        <f>TRUNC(G1465*D1465, 0)</f>
        <v>0</v>
      </c>
      <c r="I1465" s="18">
        <f>TRUNC(단가대비표!V77,0)</f>
        <v>0</v>
      </c>
      <c r="J1465" s="18">
        <f>TRUNC(I1465*D1465, 0)</f>
        <v>0</v>
      </c>
      <c r="K1465" s="18">
        <f t="shared" si="105"/>
        <v>87500</v>
      </c>
      <c r="L1465" s="18">
        <f t="shared" si="105"/>
        <v>2231250</v>
      </c>
      <c r="M1465" s="16" t="s">
        <v>132</v>
      </c>
      <c r="N1465" s="2" t="s">
        <v>133</v>
      </c>
      <c r="O1465" s="2" t="s">
        <v>51</v>
      </c>
      <c r="P1465" s="2" t="s">
        <v>51</v>
      </c>
      <c r="Q1465" s="2" t="s">
        <v>888</v>
      </c>
      <c r="R1465" s="2" t="s">
        <v>63</v>
      </c>
      <c r="S1465" s="2" t="s">
        <v>63</v>
      </c>
      <c r="T1465" s="2" t="s">
        <v>62</v>
      </c>
      <c r="U1465" s="3"/>
      <c r="V1465" s="3"/>
      <c r="W1465" s="3"/>
      <c r="X1465" s="3"/>
      <c r="Y1465" s="3"/>
      <c r="Z1465" s="3"/>
      <c r="AA1465" s="3"/>
      <c r="AB1465" s="3"/>
      <c r="AC1465" s="3"/>
      <c r="AD1465" s="3"/>
      <c r="AE1465" s="3"/>
      <c r="AF1465" s="3"/>
      <c r="AG1465" s="3"/>
      <c r="AH1465" s="3"/>
      <c r="AI1465" s="3"/>
      <c r="AJ1465" s="3"/>
      <c r="AK1465" s="3"/>
      <c r="AL1465" s="3"/>
      <c r="AM1465" s="3"/>
      <c r="AN1465" s="3"/>
      <c r="AO1465" s="3"/>
      <c r="AP1465" s="3"/>
      <c r="AQ1465" s="3"/>
      <c r="AR1465" s="2" t="s">
        <v>51</v>
      </c>
      <c r="AS1465" s="2" t="s">
        <v>51</v>
      </c>
      <c r="AT1465" s="3"/>
      <c r="AU1465" s="2" t="s">
        <v>893</v>
      </c>
      <c r="AV1465" s="3">
        <v>482</v>
      </c>
    </row>
    <row r="1466" spans="1:48" ht="30" customHeight="1">
      <c r="A1466" s="17"/>
      <c r="B1466" s="17"/>
      <c r="C1466" s="17"/>
      <c r="D1466" s="17"/>
      <c r="E1466" s="18"/>
      <c r="F1466" s="18"/>
      <c r="G1466" s="18"/>
      <c r="H1466" s="18"/>
      <c r="I1466" s="18"/>
      <c r="J1466" s="18"/>
      <c r="K1466" s="18"/>
      <c r="L1466" s="18"/>
      <c r="M1466" s="17"/>
      <c r="Q1466" s="1" t="s">
        <v>888</v>
      </c>
    </row>
    <row r="1467" spans="1:48" ht="30" customHeight="1">
      <c r="A1467" s="17"/>
      <c r="B1467" s="17"/>
      <c r="C1467" s="17"/>
      <c r="D1467" s="17"/>
      <c r="E1467" s="18"/>
      <c r="F1467" s="18"/>
      <c r="G1467" s="18"/>
      <c r="H1467" s="18"/>
      <c r="I1467" s="18"/>
      <c r="J1467" s="18"/>
      <c r="K1467" s="18"/>
      <c r="L1467" s="18"/>
      <c r="M1467" s="17"/>
      <c r="Q1467" s="1" t="s">
        <v>888</v>
      </c>
    </row>
    <row r="1468" spans="1:48" ht="30" customHeight="1">
      <c r="A1468" s="17"/>
      <c r="B1468" s="17"/>
      <c r="C1468" s="17"/>
      <c r="D1468" s="17"/>
      <c r="E1468" s="18"/>
      <c r="F1468" s="18"/>
      <c r="G1468" s="18"/>
      <c r="H1468" s="18"/>
      <c r="I1468" s="18"/>
      <c r="J1468" s="18"/>
      <c r="K1468" s="18"/>
      <c r="L1468" s="18"/>
      <c r="M1468" s="17"/>
      <c r="Q1468" s="1" t="s">
        <v>888</v>
      </c>
    </row>
    <row r="1469" spans="1:48" ht="30" customHeight="1">
      <c r="A1469" s="17"/>
      <c r="B1469" s="17"/>
      <c r="C1469" s="17"/>
      <c r="D1469" s="17"/>
      <c r="E1469" s="18"/>
      <c r="F1469" s="18"/>
      <c r="G1469" s="18"/>
      <c r="H1469" s="18"/>
      <c r="I1469" s="18"/>
      <c r="J1469" s="18"/>
      <c r="K1469" s="18"/>
      <c r="L1469" s="18"/>
      <c r="M1469" s="17"/>
      <c r="Q1469" s="1" t="s">
        <v>888</v>
      </c>
    </row>
    <row r="1470" spans="1:48" ht="30" customHeight="1">
      <c r="A1470" s="17"/>
      <c r="B1470" s="17"/>
      <c r="C1470" s="17"/>
      <c r="D1470" s="17"/>
      <c r="E1470" s="18"/>
      <c r="F1470" s="18"/>
      <c r="G1470" s="18"/>
      <c r="H1470" s="18"/>
      <c r="I1470" s="18"/>
      <c r="J1470" s="18"/>
      <c r="K1470" s="18"/>
      <c r="L1470" s="18"/>
      <c r="M1470" s="17"/>
      <c r="Q1470" s="1" t="s">
        <v>888</v>
      </c>
    </row>
    <row r="1471" spans="1:48" ht="30" customHeight="1">
      <c r="A1471" s="17"/>
      <c r="B1471" s="17"/>
      <c r="C1471" s="17"/>
      <c r="D1471" s="17"/>
      <c r="E1471" s="18"/>
      <c r="F1471" s="18"/>
      <c r="G1471" s="18"/>
      <c r="H1471" s="18"/>
      <c r="I1471" s="18"/>
      <c r="J1471" s="18"/>
      <c r="K1471" s="18"/>
      <c r="L1471" s="18"/>
      <c r="M1471" s="17"/>
      <c r="Q1471" s="1" t="s">
        <v>888</v>
      </c>
    </row>
    <row r="1472" spans="1:48" ht="30" customHeight="1">
      <c r="A1472" s="17"/>
      <c r="B1472" s="17"/>
      <c r="C1472" s="17"/>
      <c r="D1472" s="17"/>
      <c r="E1472" s="18"/>
      <c r="F1472" s="18"/>
      <c r="G1472" s="18"/>
      <c r="H1472" s="18"/>
      <c r="I1472" s="18"/>
      <c r="J1472" s="18"/>
      <c r="K1472" s="18"/>
      <c r="L1472" s="18"/>
      <c r="M1472" s="17"/>
      <c r="Q1472" s="1" t="s">
        <v>888</v>
      </c>
    </row>
    <row r="1473" spans="1:48" ht="30" customHeight="1">
      <c r="A1473" s="17"/>
      <c r="B1473" s="17"/>
      <c r="C1473" s="17"/>
      <c r="D1473" s="17"/>
      <c r="E1473" s="18"/>
      <c r="F1473" s="18"/>
      <c r="G1473" s="18"/>
      <c r="H1473" s="18"/>
      <c r="I1473" s="18"/>
      <c r="J1473" s="18"/>
      <c r="K1473" s="18"/>
      <c r="L1473" s="18"/>
      <c r="M1473" s="17"/>
      <c r="Q1473" s="1" t="s">
        <v>888</v>
      </c>
    </row>
    <row r="1474" spans="1:48" ht="30" customHeight="1">
      <c r="A1474" s="17"/>
      <c r="B1474" s="17"/>
      <c r="C1474" s="17"/>
      <c r="D1474" s="17"/>
      <c r="E1474" s="18"/>
      <c r="F1474" s="18"/>
      <c r="G1474" s="18"/>
      <c r="H1474" s="18"/>
      <c r="I1474" s="18"/>
      <c r="J1474" s="18"/>
      <c r="K1474" s="18"/>
      <c r="L1474" s="18"/>
      <c r="M1474" s="17"/>
      <c r="Q1474" s="1" t="s">
        <v>888</v>
      </c>
    </row>
    <row r="1475" spans="1:48" ht="30" customHeight="1">
      <c r="A1475" s="17"/>
      <c r="B1475" s="17"/>
      <c r="C1475" s="17"/>
      <c r="D1475" s="17"/>
      <c r="E1475" s="18"/>
      <c r="F1475" s="18"/>
      <c r="G1475" s="18"/>
      <c r="H1475" s="18"/>
      <c r="I1475" s="18"/>
      <c r="J1475" s="18"/>
      <c r="K1475" s="18"/>
      <c r="L1475" s="18"/>
      <c r="M1475" s="17"/>
      <c r="Q1475" s="1" t="s">
        <v>888</v>
      </c>
    </row>
    <row r="1476" spans="1:48" ht="30" customHeight="1">
      <c r="A1476" s="17"/>
      <c r="B1476" s="17"/>
      <c r="C1476" s="17"/>
      <c r="D1476" s="17"/>
      <c r="E1476" s="18"/>
      <c r="F1476" s="18"/>
      <c r="G1476" s="18"/>
      <c r="H1476" s="18"/>
      <c r="I1476" s="18"/>
      <c r="J1476" s="18"/>
      <c r="K1476" s="18"/>
      <c r="L1476" s="18"/>
      <c r="M1476" s="17"/>
      <c r="Q1476" s="1" t="s">
        <v>888</v>
      </c>
    </row>
    <row r="1477" spans="1:48" ht="30" customHeight="1">
      <c r="A1477" s="17"/>
      <c r="B1477" s="17"/>
      <c r="C1477" s="17"/>
      <c r="D1477" s="17"/>
      <c r="E1477" s="18"/>
      <c r="F1477" s="18"/>
      <c r="G1477" s="18"/>
      <c r="H1477" s="18"/>
      <c r="I1477" s="18"/>
      <c r="J1477" s="18"/>
      <c r="K1477" s="18"/>
      <c r="L1477" s="18"/>
      <c r="M1477" s="17"/>
      <c r="Q1477" s="1" t="s">
        <v>888</v>
      </c>
    </row>
    <row r="1478" spans="1:48" ht="30" customHeight="1">
      <c r="A1478" s="17"/>
      <c r="B1478" s="17"/>
      <c r="C1478" s="17"/>
      <c r="D1478" s="17"/>
      <c r="E1478" s="18"/>
      <c r="F1478" s="18"/>
      <c r="G1478" s="18"/>
      <c r="H1478" s="18"/>
      <c r="I1478" s="18"/>
      <c r="J1478" s="18"/>
      <c r="K1478" s="18"/>
      <c r="L1478" s="18"/>
      <c r="M1478" s="17"/>
      <c r="Q1478" s="1" t="s">
        <v>888</v>
      </c>
    </row>
    <row r="1479" spans="1:48" ht="30" customHeight="1">
      <c r="A1479" s="17"/>
      <c r="B1479" s="17"/>
      <c r="C1479" s="17"/>
      <c r="D1479" s="17"/>
      <c r="E1479" s="18"/>
      <c r="F1479" s="18"/>
      <c r="G1479" s="18"/>
      <c r="H1479" s="18"/>
      <c r="I1479" s="18"/>
      <c r="J1479" s="18"/>
      <c r="K1479" s="18"/>
      <c r="L1479" s="18"/>
      <c r="M1479" s="17"/>
      <c r="Q1479" s="1" t="s">
        <v>888</v>
      </c>
    </row>
    <row r="1480" spans="1:48" ht="30" customHeight="1">
      <c r="A1480" s="17"/>
      <c r="B1480" s="17"/>
      <c r="C1480" s="17"/>
      <c r="D1480" s="17"/>
      <c r="E1480" s="18"/>
      <c r="F1480" s="18"/>
      <c r="G1480" s="18"/>
      <c r="H1480" s="18"/>
      <c r="I1480" s="18"/>
      <c r="J1480" s="18"/>
      <c r="K1480" s="18"/>
      <c r="L1480" s="18"/>
      <c r="M1480" s="17"/>
      <c r="Q1480" s="1" t="s">
        <v>888</v>
      </c>
    </row>
    <row r="1481" spans="1:48" ht="30" customHeight="1">
      <c r="A1481" s="17"/>
      <c r="B1481" s="17"/>
      <c r="C1481" s="17"/>
      <c r="D1481" s="17"/>
      <c r="E1481" s="18"/>
      <c r="F1481" s="18"/>
      <c r="G1481" s="18"/>
      <c r="H1481" s="18"/>
      <c r="I1481" s="18"/>
      <c r="J1481" s="18"/>
      <c r="K1481" s="18"/>
      <c r="L1481" s="18"/>
      <c r="M1481" s="17"/>
      <c r="Q1481" s="1" t="s">
        <v>888</v>
      </c>
    </row>
    <row r="1482" spans="1:48" ht="30" customHeight="1">
      <c r="A1482" s="17"/>
      <c r="B1482" s="17"/>
      <c r="C1482" s="17"/>
      <c r="D1482" s="17"/>
      <c r="E1482" s="18"/>
      <c r="F1482" s="18"/>
      <c r="G1482" s="18"/>
      <c r="H1482" s="18"/>
      <c r="I1482" s="18"/>
      <c r="J1482" s="18"/>
      <c r="K1482" s="18"/>
      <c r="L1482" s="18"/>
      <c r="M1482" s="17"/>
      <c r="Q1482" s="1" t="s">
        <v>888</v>
      </c>
    </row>
    <row r="1483" spans="1:48" ht="30" customHeight="1">
      <c r="A1483" s="17"/>
      <c r="B1483" s="17"/>
      <c r="C1483" s="17"/>
      <c r="D1483" s="17"/>
      <c r="E1483" s="18"/>
      <c r="F1483" s="18"/>
      <c r="G1483" s="18"/>
      <c r="H1483" s="18"/>
      <c r="I1483" s="18"/>
      <c r="J1483" s="18"/>
      <c r="K1483" s="18"/>
      <c r="L1483" s="18"/>
      <c r="M1483" s="17"/>
      <c r="Q1483" s="1" t="s">
        <v>888</v>
      </c>
    </row>
    <row r="1484" spans="1:48" ht="30" customHeight="1">
      <c r="A1484" s="17"/>
      <c r="B1484" s="17"/>
      <c r="C1484" s="17"/>
      <c r="D1484" s="17"/>
      <c r="E1484" s="18"/>
      <c r="F1484" s="18"/>
      <c r="G1484" s="18"/>
      <c r="H1484" s="18"/>
      <c r="I1484" s="18"/>
      <c r="J1484" s="18"/>
      <c r="K1484" s="18"/>
      <c r="L1484" s="18"/>
      <c r="M1484" s="17"/>
      <c r="Q1484" s="1" t="s">
        <v>888</v>
      </c>
    </row>
    <row r="1485" spans="1:48" ht="30" customHeight="1">
      <c r="A1485" s="16" t="s">
        <v>75</v>
      </c>
      <c r="B1485" s="17"/>
      <c r="C1485" s="17"/>
      <c r="D1485" s="17"/>
      <c r="E1485" s="18"/>
      <c r="F1485" s="18">
        <f>SUMIF(Q1461:Q1484,"011304",F1461:F1484)</f>
        <v>4485083</v>
      </c>
      <c r="G1485" s="18"/>
      <c r="H1485" s="18">
        <f>SUMIF(Q1461:Q1484,"011304",H1461:H1484)</f>
        <v>1434130</v>
      </c>
      <c r="I1485" s="18"/>
      <c r="J1485" s="18">
        <f>SUMIF(Q1461:Q1484,"011304",J1461:J1484)</f>
        <v>55088</v>
      </c>
      <c r="K1485" s="18"/>
      <c r="L1485" s="18">
        <f>SUMIF(Q1461:Q1484,"011304",L1461:L1484)</f>
        <v>5974301</v>
      </c>
      <c r="M1485" s="17"/>
      <c r="N1485" t="s">
        <v>76</v>
      </c>
    </row>
    <row r="1486" spans="1:48" ht="30" customHeight="1">
      <c r="A1486" s="16" t="s">
        <v>894</v>
      </c>
      <c r="B1486" s="16" t="s">
        <v>51</v>
      </c>
      <c r="C1486" s="17"/>
      <c r="D1486" s="17"/>
      <c r="E1486" s="18"/>
      <c r="F1486" s="18"/>
      <c r="G1486" s="18"/>
      <c r="H1486" s="18"/>
      <c r="I1486" s="18"/>
      <c r="J1486" s="18"/>
      <c r="K1486" s="18"/>
      <c r="L1486" s="18"/>
      <c r="M1486" s="17"/>
      <c r="N1486" s="3"/>
      <c r="O1486" s="3"/>
      <c r="P1486" s="3"/>
      <c r="Q1486" s="2" t="s">
        <v>895</v>
      </c>
      <c r="R1486" s="3"/>
      <c r="S1486" s="3"/>
      <c r="T1486" s="3"/>
      <c r="U1486" s="3"/>
      <c r="V1486" s="3"/>
      <c r="W1486" s="3"/>
      <c r="X1486" s="3"/>
      <c r="Y1486" s="3"/>
      <c r="Z1486" s="3"/>
      <c r="AA1486" s="3"/>
      <c r="AB1486" s="3"/>
      <c r="AC1486" s="3"/>
      <c r="AD1486" s="3"/>
      <c r="AE1486" s="3"/>
      <c r="AF1486" s="3"/>
      <c r="AG1486" s="3"/>
      <c r="AH1486" s="3"/>
      <c r="AI1486" s="3"/>
      <c r="AJ1486" s="3"/>
      <c r="AK1486" s="3"/>
      <c r="AL1486" s="3"/>
      <c r="AM1486" s="3"/>
      <c r="AN1486" s="3"/>
      <c r="AO1486" s="3"/>
      <c r="AP1486" s="3"/>
      <c r="AQ1486" s="3"/>
      <c r="AR1486" s="3"/>
      <c r="AS1486" s="3"/>
      <c r="AT1486" s="3"/>
      <c r="AU1486" s="3"/>
      <c r="AV1486" s="3"/>
    </row>
    <row r="1487" spans="1:48" ht="30" customHeight="1">
      <c r="A1487" s="16" t="s">
        <v>137</v>
      </c>
      <c r="B1487" s="16" t="s">
        <v>138</v>
      </c>
      <c r="C1487" s="16" t="s">
        <v>67</v>
      </c>
      <c r="D1487" s="17">
        <v>116</v>
      </c>
      <c r="E1487" s="18">
        <f>TRUNC(일위대가목록!E14,0)</f>
        <v>10</v>
      </c>
      <c r="F1487" s="18">
        <f>TRUNC(E1487*D1487, 0)</f>
        <v>1160</v>
      </c>
      <c r="G1487" s="18">
        <f>TRUNC(일위대가목록!F14,0)</f>
        <v>2759</v>
      </c>
      <c r="H1487" s="18">
        <f>TRUNC(G1487*D1487, 0)</f>
        <v>320044</v>
      </c>
      <c r="I1487" s="18">
        <f>TRUNC(일위대가목록!G14,0)</f>
        <v>82</v>
      </c>
      <c r="J1487" s="18">
        <f>TRUNC(I1487*D1487, 0)</f>
        <v>9512</v>
      </c>
      <c r="K1487" s="18">
        <f>TRUNC(E1487+G1487+I1487, 0)</f>
        <v>2851</v>
      </c>
      <c r="L1487" s="18">
        <f>TRUNC(F1487+H1487+J1487, 0)</f>
        <v>330716</v>
      </c>
      <c r="M1487" s="16" t="s">
        <v>139</v>
      </c>
      <c r="N1487" s="2" t="s">
        <v>140</v>
      </c>
      <c r="O1487" s="2" t="s">
        <v>51</v>
      </c>
      <c r="P1487" s="2" t="s">
        <v>51</v>
      </c>
      <c r="Q1487" s="2" t="s">
        <v>895</v>
      </c>
      <c r="R1487" s="2" t="s">
        <v>62</v>
      </c>
      <c r="S1487" s="2" t="s">
        <v>63</v>
      </c>
      <c r="T1487" s="2" t="s">
        <v>63</v>
      </c>
      <c r="U1487" s="3"/>
      <c r="V1487" s="3"/>
      <c r="W1487" s="3"/>
      <c r="X1487" s="3"/>
      <c r="Y1487" s="3"/>
      <c r="Z1487" s="3"/>
      <c r="AA1487" s="3"/>
      <c r="AB1487" s="3"/>
      <c r="AC1487" s="3"/>
      <c r="AD1487" s="3"/>
      <c r="AE1487" s="3"/>
      <c r="AF1487" s="3"/>
      <c r="AG1487" s="3"/>
      <c r="AH1487" s="3"/>
      <c r="AI1487" s="3"/>
      <c r="AJ1487" s="3"/>
      <c r="AK1487" s="3"/>
      <c r="AL1487" s="3"/>
      <c r="AM1487" s="3"/>
      <c r="AN1487" s="3"/>
      <c r="AO1487" s="3"/>
      <c r="AP1487" s="3"/>
      <c r="AQ1487" s="3"/>
      <c r="AR1487" s="2" t="s">
        <v>51</v>
      </c>
      <c r="AS1487" s="2" t="s">
        <v>51</v>
      </c>
      <c r="AT1487" s="3"/>
      <c r="AU1487" s="2" t="s">
        <v>896</v>
      </c>
      <c r="AV1487" s="3">
        <v>357</v>
      </c>
    </row>
    <row r="1488" spans="1:48" ht="30" customHeight="1">
      <c r="A1488" s="16" t="s">
        <v>142</v>
      </c>
      <c r="B1488" s="16" t="s">
        <v>51</v>
      </c>
      <c r="C1488" s="16" t="s">
        <v>67</v>
      </c>
      <c r="D1488" s="17">
        <v>271</v>
      </c>
      <c r="E1488" s="18">
        <f>TRUNC(일위대가목록!E15,0)</f>
        <v>0</v>
      </c>
      <c r="F1488" s="18">
        <f>TRUNC(E1488*D1488, 0)</f>
        <v>0</v>
      </c>
      <c r="G1488" s="18">
        <f>TRUNC(일위대가목록!F15,0)</f>
        <v>610</v>
      </c>
      <c r="H1488" s="18">
        <f>TRUNC(G1488*D1488, 0)</f>
        <v>165310</v>
      </c>
      <c r="I1488" s="18">
        <f>TRUNC(일위대가목록!G15,0)</f>
        <v>54</v>
      </c>
      <c r="J1488" s="18">
        <f>TRUNC(I1488*D1488, 0)</f>
        <v>14634</v>
      </c>
      <c r="K1488" s="18">
        <f>TRUNC(E1488+G1488+I1488, 0)</f>
        <v>664</v>
      </c>
      <c r="L1488" s="18">
        <f>TRUNC(F1488+H1488+J1488, 0)</f>
        <v>179944</v>
      </c>
      <c r="M1488" s="16" t="s">
        <v>143</v>
      </c>
      <c r="N1488" s="2" t="s">
        <v>144</v>
      </c>
      <c r="O1488" s="2" t="s">
        <v>51</v>
      </c>
      <c r="P1488" s="2" t="s">
        <v>51</v>
      </c>
      <c r="Q1488" s="2" t="s">
        <v>895</v>
      </c>
      <c r="R1488" s="2" t="s">
        <v>62</v>
      </c>
      <c r="S1488" s="2" t="s">
        <v>63</v>
      </c>
      <c r="T1488" s="2" t="s">
        <v>63</v>
      </c>
      <c r="U1488" s="3"/>
      <c r="V1488" s="3"/>
      <c r="W1488" s="3"/>
      <c r="X1488" s="3"/>
      <c r="Y1488" s="3"/>
      <c r="Z1488" s="3"/>
      <c r="AA1488" s="3"/>
      <c r="AB1488" s="3"/>
      <c r="AC1488" s="3"/>
      <c r="AD1488" s="3"/>
      <c r="AE1488" s="3"/>
      <c r="AF1488" s="3"/>
      <c r="AG1488" s="3"/>
      <c r="AH1488" s="3"/>
      <c r="AI1488" s="3"/>
      <c r="AJ1488" s="3"/>
      <c r="AK1488" s="3"/>
      <c r="AL1488" s="3"/>
      <c r="AM1488" s="3"/>
      <c r="AN1488" s="3"/>
      <c r="AO1488" s="3"/>
      <c r="AP1488" s="3"/>
      <c r="AQ1488" s="3"/>
      <c r="AR1488" s="2" t="s">
        <v>51</v>
      </c>
      <c r="AS1488" s="2" t="s">
        <v>51</v>
      </c>
      <c r="AT1488" s="3"/>
      <c r="AU1488" s="2" t="s">
        <v>897</v>
      </c>
      <c r="AV1488" s="3">
        <v>358</v>
      </c>
    </row>
    <row r="1489" spans="1:17" ht="30" customHeight="1">
      <c r="A1489" s="17"/>
      <c r="B1489" s="17"/>
      <c r="C1489" s="17"/>
      <c r="D1489" s="17"/>
      <c r="E1489" s="18"/>
      <c r="F1489" s="18"/>
      <c r="G1489" s="18"/>
      <c r="H1489" s="18"/>
      <c r="I1489" s="18"/>
      <c r="J1489" s="18"/>
      <c r="K1489" s="18"/>
      <c r="L1489" s="18"/>
      <c r="M1489" s="17"/>
      <c r="Q1489" s="1" t="s">
        <v>895</v>
      </c>
    </row>
    <row r="1490" spans="1:17" ht="30" customHeight="1">
      <c r="A1490" s="17"/>
      <c r="B1490" s="17"/>
      <c r="C1490" s="17"/>
      <c r="D1490" s="17"/>
      <c r="E1490" s="18"/>
      <c r="F1490" s="18"/>
      <c r="G1490" s="18"/>
      <c r="H1490" s="18"/>
      <c r="I1490" s="18"/>
      <c r="J1490" s="18"/>
      <c r="K1490" s="18"/>
      <c r="L1490" s="18"/>
      <c r="M1490" s="17"/>
      <c r="Q1490" s="1" t="s">
        <v>895</v>
      </c>
    </row>
    <row r="1491" spans="1:17" ht="30" customHeight="1">
      <c r="A1491" s="17"/>
      <c r="B1491" s="17"/>
      <c r="C1491" s="17"/>
      <c r="D1491" s="17"/>
      <c r="E1491" s="18"/>
      <c r="F1491" s="18"/>
      <c r="G1491" s="18"/>
      <c r="H1491" s="18"/>
      <c r="I1491" s="18"/>
      <c r="J1491" s="18"/>
      <c r="K1491" s="18"/>
      <c r="L1491" s="18"/>
      <c r="M1491" s="17"/>
      <c r="Q1491" s="1" t="s">
        <v>895</v>
      </c>
    </row>
    <row r="1492" spans="1:17" ht="30" customHeight="1">
      <c r="A1492" s="17"/>
      <c r="B1492" s="17"/>
      <c r="C1492" s="17"/>
      <c r="D1492" s="17"/>
      <c r="E1492" s="18"/>
      <c r="F1492" s="18"/>
      <c r="G1492" s="18"/>
      <c r="H1492" s="18"/>
      <c r="I1492" s="18"/>
      <c r="J1492" s="18"/>
      <c r="K1492" s="18"/>
      <c r="L1492" s="18"/>
      <c r="M1492" s="17"/>
      <c r="Q1492" s="1" t="s">
        <v>895</v>
      </c>
    </row>
    <row r="1493" spans="1:17" ht="30" customHeight="1">
      <c r="A1493" s="17"/>
      <c r="B1493" s="17"/>
      <c r="C1493" s="17"/>
      <c r="D1493" s="17"/>
      <c r="E1493" s="18"/>
      <c r="F1493" s="18"/>
      <c r="G1493" s="18"/>
      <c r="H1493" s="18"/>
      <c r="I1493" s="18"/>
      <c r="J1493" s="18"/>
      <c r="K1493" s="18"/>
      <c r="L1493" s="18"/>
      <c r="M1493" s="17"/>
      <c r="Q1493" s="1" t="s">
        <v>895</v>
      </c>
    </row>
    <row r="1494" spans="1:17" ht="30" customHeight="1">
      <c r="A1494" s="17"/>
      <c r="B1494" s="17"/>
      <c r="C1494" s="17"/>
      <c r="D1494" s="17"/>
      <c r="E1494" s="18"/>
      <c r="F1494" s="18"/>
      <c r="G1494" s="18"/>
      <c r="H1494" s="18"/>
      <c r="I1494" s="18"/>
      <c r="J1494" s="18"/>
      <c r="K1494" s="18"/>
      <c r="L1494" s="18"/>
      <c r="M1494" s="17"/>
      <c r="Q1494" s="1" t="s">
        <v>895</v>
      </c>
    </row>
    <row r="1495" spans="1:17" ht="30" customHeight="1">
      <c r="A1495" s="17"/>
      <c r="B1495" s="17"/>
      <c r="C1495" s="17"/>
      <c r="D1495" s="17"/>
      <c r="E1495" s="18"/>
      <c r="F1495" s="18"/>
      <c r="G1495" s="18"/>
      <c r="H1495" s="18"/>
      <c r="I1495" s="18"/>
      <c r="J1495" s="18"/>
      <c r="K1495" s="18"/>
      <c r="L1495" s="18"/>
      <c r="M1495" s="17"/>
      <c r="Q1495" s="1" t="s">
        <v>895</v>
      </c>
    </row>
    <row r="1496" spans="1:17" ht="30" customHeight="1">
      <c r="A1496" s="17"/>
      <c r="B1496" s="17"/>
      <c r="C1496" s="17"/>
      <c r="D1496" s="17"/>
      <c r="E1496" s="18"/>
      <c r="F1496" s="18"/>
      <c r="G1496" s="18"/>
      <c r="H1496" s="18"/>
      <c r="I1496" s="18"/>
      <c r="J1496" s="18"/>
      <c r="K1496" s="18"/>
      <c r="L1496" s="18"/>
      <c r="M1496" s="17"/>
      <c r="Q1496" s="1" t="s">
        <v>895</v>
      </c>
    </row>
    <row r="1497" spans="1:17" ht="30" customHeight="1">
      <c r="A1497" s="17"/>
      <c r="B1497" s="17"/>
      <c r="C1497" s="17"/>
      <c r="D1497" s="17"/>
      <c r="E1497" s="18"/>
      <c r="F1497" s="18"/>
      <c r="G1497" s="18"/>
      <c r="H1497" s="18"/>
      <c r="I1497" s="18"/>
      <c r="J1497" s="18"/>
      <c r="K1497" s="18"/>
      <c r="L1497" s="18"/>
      <c r="M1497" s="17"/>
      <c r="Q1497" s="1" t="s">
        <v>895</v>
      </c>
    </row>
    <row r="1498" spans="1:17" ht="30" customHeight="1">
      <c r="A1498" s="17"/>
      <c r="B1498" s="17"/>
      <c r="C1498" s="17"/>
      <c r="D1498" s="17"/>
      <c r="E1498" s="18"/>
      <c r="F1498" s="18"/>
      <c r="G1498" s="18"/>
      <c r="H1498" s="18"/>
      <c r="I1498" s="18"/>
      <c r="J1498" s="18"/>
      <c r="K1498" s="18"/>
      <c r="L1498" s="18"/>
      <c r="M1498" s="17"/>
      <c r="Q1498" s="1" t="s">
        <v>895</v>
      </c>
    </row>
    <row r="1499" spans="1:17" ht="30" customHeight="1">
      <c r="A1499" s="17"/>
      <c r="B1499" s="17"/>
      <c r="C1499" s="17"/>
      <c r="D1499" s="17"/>
      <c r="E1499" s="18"/>
      <c r="F1499" s="18"/>
      <c r="G1499" s="18"/>
      <c r="H1499" s="18"/>
      <c r="I1499" s="18"/>
      <c r="J1499" s="18"/>
      <c r="K1499" s="18"/>
      <c r="L1499" s="18"/>
      <c r="M1499" s="17"/>
      <c r="Q1499" s="1" t="s">
        <v>895</v>
      </c>
    </row>
    <row r="1500" spans="1:17" ht="30" customHeight="1">
      <c r="A1500" s="17"/>
      <c r="B1500" s="17"/>
      <c r="C1500" s="17"/>
      <c r="D1500" s="17"/>
      <c r="E1500" s="18"/>
      <c r="F1500" s="18"/>
      <c r="G1500" s="18"/>
      <c r="H1500" s="18"/>
      <c r="I1500" s="18"/>
      <c r="J1500" s="18"/>
      <c r="K1500" s="18"/>
      <c r="L1500" s="18"/>
      <c r="M1500" s="17"/>
      <c r="Q1500" s="1" t="s">
        <v>895</v>
      </c>
    </row>
    <row r="1501" spans="1:17" ht="30" customHeight="1">
      <c r="A1501" s="17"/>
      <c r="B1501" s="17"/>
      <c r="C1501" s="17"/>
      <c r="D1501" s="17"/>
      <c r="E1501" s="18"/>
      <c r="F1501" s="18"/>
      <c r="G1501" s="18"/>
      <c r="H1501" s="18"/>
      <c r="I1501" s="18"/>
      <c r="J1501" s="18"/>
      <c r="K1501" s="18"/>
      <c r="L1501" s="18"/>
      <c r="M1501" s="17"/>
      <c r="Q1501" s="1" t="s">
        <v>895</v>
      </c>
    </row>
    <row r="1502" spans="1:17" ht="30" customHeight="1">
      <c r="A1502" s="17"/>
      <c r="B1502" s="17"/>
      <c r="C1502" s="17"/>
      <c r="D1502" s="17"/>
      <c r="E1502" s="18"/>
      <c r="F1502" s="18"/>
      <c r="G1502" s="18"/>
      <c r="H1502" s="18"/>
      <c r="I1502" s="18"/>
      <c r="J1502" s="18"/>
      <c r="K1502" s="18"/>
      <c r="L1502" s="18"/>
      <c r="M1502" s="17"/>
      <c r="Q1502" s="1" t="s">
        <v>895</v>
      </c>
    </row>
    <row r="1503" spans="1:17" ht="30" customHeight="1">
      <c r="A1503" s="17"/>
      <c r="B1503" s="17"/>
      <c r="C1503" s="17"/>
      <c r="D1503" s="17"/>
      <c r="E1503" s="18"/>
      <c r="F1503" s="18"/>
      <c r="G1503" s="18"/>
      <c r="H1503" s="18"/>
      <c r="I1503" s="18"/>
      <c r="J1503" s="18"/>
      <c r="K1503" s="18"/>
      <c r="L1503" s="18"/>
      <c r="M1503" s="17"/>
      <c r="Q1503" s="1" t="s">
        <v>895</v>
      </c>
    </row>
    <row r="1504" spans="1:17" ht="30" customHeight="1">
      <c r="A1504" s="17"/>
      <c r="B1504" s="17"/>
      <c r="C1504" s="17"/>
      <c r="D1504" s="17"/>
      <c r="E1504" s="18"/>
      <c r="F1504" s="18"/>
      <c r="G1504" s="18"/>
      <c r="H1504" s="18"/>
      <c r="I1504" s="18"/>
      <c r="J1504" s="18"/>
      <c r="K1504" s="18"/>
      <c r="L1504" s="18"/>
      <c r="M1504" s="17"/>
      <c r="Q1504" s="1" t="s">
        <v>895</v>
      </c>
    </row>
    <row r="1505" spans="1:48" ht="30" customHeight="1">
      <c r="A1505" s="17"/>
      <c r="B1505" s="17"/>
      <c r="C1505" s="17"/>
      <c r="D1505" s="17"/>
      <c r="E1505" s="18"/>
      <c r="F1505" s="18"/>
      <c r="G1505" s="18"/>
      <c r="H1505" s="18"/>
      <c r="I1505" s="18"/>
      <c r="J1505" s="18"/>
      <c r="K1505" s="18"/>
      <c r="L1505" s="18"/>
      <c r="M1505" s="17"/>
      <c r="Q1505" s="1" t="s">
        <v>895</v>
      </c>
    </row>
    <row r="1506" spans="1:48" ht="30" customHeight="1">
      <c r="A1506" s="17"/>
      <c r="B1506" s="17"/>
      <c r="C1506" s="17"/>
      <c r="D1506" s="17"/>
      <c r="E1506" s="18"/>
      <c r="F1506" s="18"/>
      <c r="G1506" s="18"/>
      <c r="H1506" s="18"/>
      <c r="I1506" s="18"/>
      <c r="J1506" s="18"/>
      <c r="K1506" s="18"/>
      <c r="L1506" s="18"/>
      <c r="M1506" s="17"/>
      <c r="Q1506" s="1" t="s">
        <v>895</v>
      </c>
    </row>
    <row r="1507" spans="1:48" ht="30" customHeight="1">
      <c r="A1507" s="17"/>
      <c r="B1507" s="17"/>
      <c r="C1507" s="17"/>
      <c r="D1507" s="17"/>
      <c r="E1507" s="18"/>
      <c r="F1507" s="18"/>
      <c r="G1507" s="18"/>
      <c r="H1507" s="18"/>
      <c r="I1507" s="18"/>
      <c r="J1507" s="18"/>
      <c r="K1507" s="18"/>
      <c r="L1507" s="18"/>
      <c r="M1507" s="17"/>
      <c r="Q1507" s="1" t="s">
        <v>895</v>
      </c>
    </row>
    <row r="1508" spans="1:48" ht="30" customHeight="1">
      <c r="A1508" s="17"/>
      <c r="B1508" s="17"/>
      <c r="C1508" s="17"/>
      <c r="D1508" s="17"/>
      <c r="E1508" s="18"/>
      <c r="F1508" s="18"/>
      <c r="G1508" s="18"/>
      <c r="H1508" s="18"/>
      <c r="I1508" s="18"/>
      <c r="J1508" s="18"/>
      <c r="K1508" s="18"/>
      <c r="L1508" s="18"/>
      <c r="M1508" s="17"/>
      <c r="Q1508" s="1" t="s">
        <v>895</v>
      </c>
    </row>
    <row r="1509" spans="1:48" ht="30" customHeight="1">
      <c r="A1509" s="17"/>
      <c r="B1509" s="17"/>
      <c r="C1509" s="17"/>
      <c r="D1509" s="17"/>
      <c r="E1509" s="18"/>
      <c r="F1509" s="18"/>
      <c r="G1509" s="18"/>
      <c r="H1509" s="18"/>
      <c r="I1509" s="18"/>
      <c r="J1509" s="18"/>
      <c r="K1509" s="18"/>
      <c r="L1509" s="18"/>
      <c r="M1509" s="17"/>
      <c r="Q1509" s="1" t="s">
        <v>895</v>
      </c>
    </row>
    <row r="1510" spans="1:48" ht="30" customHeight="1">
      <c r="A1510" s="17"/>
      <c r="B1510" s="17"/>
      <c r="C1510" s="17"/>
      <c r="D1510" s="17"/>
      <c r="E1510" s="18"/>
      <c r="F1510" s="18"/>
      <c r="G1510" s="18"/>
      <c r="H1510" s="18"/>
      <c r="I1510" s="18"/>
      <c r="J1510" s="18"/>
      <c r="K1510" s="18"/>
      <c r="L1510" s="18"/>
      <c r="M1510" s="17"/>
      <c r="Q1510" s="1" t="s">
        <v>895</v>
      </c>
    </row>
    <row r="1511" spans="1:48" ht="30" customHeight="1">
      <c r="A1511" s="16" t="s">
        <v>75</v>
      </c>
      <c r="B1511" s="17"/>
      <c r="C1511" s="17"/>
      <c r="D1511" s="17"/>
      <c r="E1511" s="18"/>
      <c r="F1511" s="18">
        <f>SUMIF(Q1487:Q1510,"011305",F1487:F1510)</f>
        <v>1160</v>
      </c>
      <c r="G1511" s="18"/>
      <c r="H1511" s="18">
        <f>SUMIF(Q1487:Q1510,"011305",H1487:H1510)</f>
        <v>485354</v>
      </c>
      <c r="I1511" s="18"/>
      <c r="J1511" s="18">
        <f>SUMIF(Q1487:Q1510,"011305",J1487:J1510)</f>
        <v>24146</v>
      </c>
      <c r="K1511" s="18"/>
      <c r="L1511" s="18">
        <f>SUMIF(Q1487:Q1510,"011305",L1487:L1510)</f>
        <v>510660</v>
      </c>
      <c r="M1511" s="17"/>
      <c r="N1511" t="s">
        <v>76</v>
      </c>
    </row>
    <row r="1512" spans="1:48" ht="30" customHeight="1">
      <c r="A1512" s="16" t="s">
        <v>898</v>
      </c>
      <c r="B1512" s="16" t="s">
        <v>51</v>
      </c>
      <c r="C1512" s="17"/>
      <c r="D1512" s="17"/>
      <c r="E1512" s="18"/>
      <c r="F1512" s="18"/>
      <c r="G1512" s="18"/>
      <c r="H1512" s="18"/>
      <c r="I1512" s="18"/>
      <c r="J1512" s="18"/>
      <c r="K1512" s="18"/>
      <c r="L1512" s="18"/>
      <c r="M1512" s="17"/>
      <c r="N1512" s="3"/>
      <c r="O1512" s="3"/>
      <c r="P1512" s="3"/>
      <c r="Q1512" s="2" t="s">
        <v>899</v>
      </c>
      <c r="R1512" s="3"/>
      <c r="S1512" s="3"/>
      <c r="T1512" s="3"/>
      <c r="U1512" s="3"/>
      <c r="V1512" s="3"/>
      <c r="W1512" s="3"/>
      <c r="X1512" s="3"/>
      <c r="Y1512" s="3"/>
      <c r="Z1512" s="3"/>
      <c r="AA1512" s="3"/>
      <c r="AB1512" s="3"/>
      <c r="AC1512" s="3"/>
      <c r="AD1512" s="3"/>
      <c r="AE1512" s="3"/>
      <c r="AF1512" s="3"/>
      <c r="AG1512" s="3"/>
      <c r="AH1512" s="3"/>
      <c r="AI1512" s="3"/>
      <c r="AJ1512" s="3"/>
      <c r="AK1512" s="3"/>
      <c r="AL1512" s="3"/>
      <c r="AM1512" s="3"/>
      <c r="AN1512" s="3"/>
      <c r="AO1512" s="3"/>
      <c r="AP1512" s="3"/>
      <c r="AQ1512" s="3"/>
      <c r="AR1512" s="3"/>
      <c r="AS1512" s="3"/>
      <c r="AT1512" s="3"/>
      <c r="AU1512" s="3"/>
      <c r="AV1512" s="3"/>
    </row>
    <row r="1513" spans="1:48" ht="30" customHeight="1">
      <c r="A1513" s="16" t="s">
        <v>154</v>
      </c>
      <c r="B1513" s="16" t="s">
        <v>155</v>
      </c>
      <c r="C1513" s="16" t="s">
        <v>156</v>
      </c>
      <c r="D1513" s="17">
        <v>3</v>
      </c>
      <c r="E1513" s="18">
        <f>TRUNC(단가대비표!O59,0)</f>
        <v>77000</v>
      </c>
      <c r="F1513" s="18">
        <f t="shared" ref="F1513:F1518" si="106">TRUNC(E1513*D1513, 0)</f>
        <v>231000</v>
      </c>
      <c r="G1513" s="18">
        <f>TRUNC(단가대비표!P59,0)</f>
        <v>0</v>
      </c>
      <c r="H1513" s="18">
        <f t="shared" ref="H1513:H1518" si="107">TRUNC(G1513*D1513, 0)</f>
        <v>0</v>
      </c>
      <c r="I1513" s="18">
        <f>TRUNC(단가대비표!V59,0)</f>
        <v>0</v>
      </c>
      <c r="J1513" s="18">
        <f t="shared" ref="J1513:J1518" si="108">TRUNC(I1513*D1513, 0)</f>
        <v>0</v>
      </c>
      <c r="K1513" s="18">
        <f t="shared" ref="K1513:L1518" si="109">TRUNC(E1513+G1513+I1513, 0)</f>
        <v>77000</v>
      </c>
      <c r="L1513" s="18">
        <f t="shared" si="109"/>
        <v>231000</v>
      </c>
      <c r="M1513" s="16" t="s">
        <v>157</v>
      </c>
      <c r="N1513" s="2" t="s">
        <v>158</v>
      </c>
      <c r="O1513" s="2" t="s">
        <v>51</v>
      </c>
      <c r="P1513" s="2" t="s">
        <v>51</v>
      </c>
      <c r="Q1513" s="2" t="s">
        <v>899</v>
      </c>
      <c r="R1513" s="2" t="s">
        <v>63</v>
      </c>
      <c r="S1513" s="2" t="s">
        <v>63</v>
      </c>
      <c r="T1513" s="2" t="s">
        <v>62</v>
      </c>
      <c r="U1513" s="3"/>
      <c r="V1513" s="3"/>
      <c r="W1513" s="3"/>
      <c r="X1513" s="3"/>
      <c r="Y1513" s="3"/>
      <c r="Z1513" s="3"/>
      <c r="AA1513" s="3"/>
      <c r="AB1513" s="3"/>
      <c r="AC1513" s="3"/>
      <c r="AD1513" s="3"/>
      <c r="AE1513" s="3"/>
      <c r="AF1513" s="3"/>
      <c r="AG1513" s="3"/>
      <c r="AH1513" s="3"/>
      <c r="AI1513" s="3"/>
      <c r="AJ1513" s="3"/>
      <c r="AK1513" s="3"/>
      <c r="AL1513" s="3"/>
      <c r="AM1513" s="3"/>
      <c r="AN1513" s="3"/>
      <c r="AO1513" s="3"/>
      <c r="AP1513" s="3"/>
      <c r="AQ1513" s="3"/>
      <c r="AR1513" s="2" t="s">
        <v>51</v>
      </c>
      <c r="AS1513" s="2" t="s">
        <v>51</v>
      </c>
      <c r="AT1513" s="3"/>
      <c r="AU1513" s="2" t="s">
        <v>900</v>
      </c>
      <c r="AV1513" s="3">
        <v>360</v>
      </c>
    </row>
    <row r="1514" spans="1:48" ht="30" customHeight="1">
      <c r="A1514" s="16" t="s">
        <v>165</v>
      </c>
      <c r="B1514" s="16" t="s">
        <v>166</v>
      </c>
      <c r="C1514" s="16" t="s">
        <v>150</v>
      </c>
      <c r="D1514" s="17">
        <v>3</v>
      </c>
      <c r="E1514" s="18">
        <f>TRUNC(단가대비표!O61,0)</f>
        <v>48000</v>
      </c>
      <c r="F1514" s="18">
        <f t="shared" si="106"/>
        <v>144000</v>
      </c>
      <c r="G1514" s="18">
        <f>TRUNC(단가대비표!P61,0)</f>
        <v>0</v>
      </c>
      <c r="H1514" s="18">
        <f t="shared" si="107"/>
        <v>0</v>
      </c>
      <c r="I1514" s="18">
        <f>TRUNC(단가대비표!V61,0)</f>
        <v>0</v>
      </c>
      <c r="J1514" s="18">
        <f t="shared" si="108"/>
        <v>0</v>
      </c>
      <c r="K1514" s="18">
        <f t="shared" si="109"/>
        <v>48000</v>
      </c>
      <c r="L1514" s="18">
        <f t="shared" si="109"/>
        <v>144000</v>
      </c>
      <c r="M1514" s="16" t="s">
        <v>167</v>
      </c>
      <c r="N1514" s="2" t="s">
        <v>168</v>
      </c>
      <c r="O1514" s="2" t="s">
        <v>51</v>
      </c>
      <c r="P1514" s="2" t="s">
        <v>51</v>
      </c>
      <c r="Q1514" s="2" t="s">
        <v>899</v>
      </c>
      <c r="R1514" s="2" t="s">
        <v>63</v>
      </c>
      <c r="S1514" s="2" t="s">
        <v>63</v>
      </c>
      <c r="T1514" s="2" t="s">
        <v>62</v>
      </c>
      <c r="U1514" s="3"/>
      <c r="V1514" s="3"/>
      <c r="W1514" s="3"/>
      <c r="X1514" s="3"/>
      <c r="Y1514" s="3"/>
      <c r="Z1514" s="3"/>
      <c r="AA1514" s="3"/>
      <c r="AB1514" s="3"/>
      <c r="AC1514" s="3"/>
      <c r="AD1514" s="3"/>
      <c r="AE1514" s="3"/>
      <c r="AF1514" s="3"/>
      <c r="AG1514" s="3"/>
      <c r="AH1514" s="3"/>
      <c r="AI1514" s="3"/>
      <c r="AJ1514" s="3"/>
      <c r="AK1514" s="3"/>
      <c r="AL1514" s="3"/>
      <c r="AM1514" s="3"/>
      <c r="AN1514" s="3"/>
      <c r="AO1514" s="3"/>
      <c r="AP1514" s="3"/>
      <c r="AQ1514" s="3"/>
      <c r="AR1514" s="2" t="s">
        <v>51</v>
      </c>
      <c r="AS1514" s="2" t="s">
        <v>51</v>
      </c>
      <c r="AT1514" s="3"/>
      <c r="AU1514" s="2" t="s">
        <v>901</v>
      </c>
      <c r="AV1514" s="3">
        <v>361</v>
      </c>
    </row>
    <row r="1515" spans="1:48" ht="30" customHeight="1">
      <c r="A1515" s="16" t="s">
        <v>902</v>
      </c>
      <c r="B1515" s="16" t="s">
        <v>903</v>
      </c>
      <c r="C1515" s="16" t="s">
        <v>177</v>
      </c>
      <c r="D1515" s="17">
        <v>1</v>
      </c>
      <c r="E1515" s="18">
        <f>TRUNC(일위대가목록!E78,0)</f>
        <v>140382</v>
      </c>
      <c r="F1515" s="18">
        <f t="shared" si="106"/>
        <v>140382</v>
      </c>
      <c r="G1515" s="18">
        <f>TRUNC(일위대가목록!F78,0)</f>
        <v>148770</v>
      </c>
      <c r="H1515" s="18">
        <f t="shared" si="107"/>
        <v>148770</v>
      </c>
      <c r="I1515" s="18">
        <f>TRUNC(일위대가목록!G78,0)</f>
        <v>5132</v>
      </c>
      <c r="J1515" s="18">
        <f t="shared" si="108"/>
        <v>5132</v>
      </c>
      <c r="K1515" s="18">
        <f t="shared" si="109"/>
        <v>294284</v>
      </c>
      <c r="L1515" s="18">
        <f t="shared" si="109"/>
        <v>294284</v>
      </c>
      <c r="M1515" s="16" t="s">
        <v>904</v>
      </c>
      <c r="N1515" s="2" t="s">
        <v>905</v>
      </c>
      <c r="O1515" s="2" t="s">
        <v>51</v>
      </c>
      <c r="P1515" s="2" t="s">
        <v>51</v>
      </c>
      <c r="Q1515" s="2" t="s">
        <v>899</v>
      </c>
      <c r="R1515" s="2" t="s">
        <v>62</v>
      </c>
      <c r="S1515" s="2" t="s">
        <v>63</v>
      </c>
      <c r="T1515" s="2" t="s">
        <v>63</v>
      </c>
      <c r="U1515" s="3"/>
      <c r="V1515" s="3"/>
      <c r="W1515" s="3"/>
      <c r="X1515" s="3"/>
      <c r="Y1515" s="3"/>
      <c r="Z1515" s="3"/>
      <c r="AA1515" s="3"/>
      <c r="AB1515" s="3"/>
      <c r="AC1515" s="3"/>
      <c r="AD1515" s="3"/>
      <c r="AE1515" s="3"/>
      <c r="AF1515" s="3"/>
      <c r="AG1515" s="3"/>
      <c r="AH1515" s="3"/>
      <c r="AI1515" s="3"/>
      <c r="AJ1515" s="3"/>
      <c r="AK1515" s="3"/>
      <c r="AL1515" s="3"/>
      <c r="AM1515" s="3"/>
      <c r="AN1515" s="3"/>
      <c r="AO1515" s="3"/>
      <c r="AP1515" s="3"/>
      <c r="AQ1515" s="3"/>
      <c r="AR1515" s="2" t="s">
        <v>51</v>
      </c>
      <c r="AS1515" s="2" t="s">
        <v>51</v>
      </c>
      <c r="AT1515" s="3"/>
      <c r="AU1515" s="2" t="s">
        <v>906</v>
      </c>
      <c r="AV1515" s="3">
        <v>362</v>
      </c>
    </row>
    <row r="1516" spans="1:48" ht="30" customHeight="1">
      <c r="A1516" s="16" t="s">
        <v>907</v>
      </c>
      <c r="B1516" s="16" t="s">
        <v>176</v>
      </c>
      <c r="C1516" s="16" t="s">
        <v>177</v>
      </c>
      <c r="D1516" s="17">
        <v>1</v>
      </c>
      <c r="E1516" s="18">
        <f>TRUNC(일위대가목록!E79,0)</f>
        <v>48156</v>
      </c>
      <c r="F1516" s="18">
        <f t="shared" si="106"/>
        <v>48156</v>
      </c>
      <c r="G1516" s="18">
        <f>TRUNC(일위대가목록!F79,0)</f>
        <v>55248</v>
      </c>
      <c r="H1516" s="18">
        <f t="shared" si="107"/>
        <v>55248</v>
      </c>
      <c r="I1516" s="18">
        <f>TRUNC(일위대가목록!G79,0)</f>
        <v>1722</v>
      </c>
      <c r="J1516" s="18">
        <f t="shared" si="108"/>
        <v>1722</v>
      </c>
      <c r="K1516" s="18">
        <f t="shared" si="109"/>
        <v>105126</v>
      </c>
      <c r="L1516" s="18">
        <f t="shared" si="109"/>
        <v>105126</v>
      </c>
      <c r="M1516" s="16" t="s">
        <v>908</v>
      </c>
      <c r="N1516" s="2" t="s">
        <v>909</v>
      </c>
      <c r="O1516" s="2" t="s">
        <v>51</v>
      </c>
      <c r="P1516" s="2" t="s">
        <v>51</v>
      </c>
      <c r="Q1516" s="2" t="s">
        <v>899</v>
      </c>
      <c r="R1516" s="2" t="s">
        <v>62</v>
      </c>
      <c r="S1516" s="2" t="s">
        <v>63</v>
      </c>
      <c r="T1516" s="2" t="s">
        <v>63</v>
      </c>
      <c r="U1516" s="3"/>
      <c r="V1516" s="3"/>
      <c r="W1516" s="3"/>
      <c r="X1516" s="3"/>
      <c r="Y1516" s="3"/>
      <c r="Z1516" s="3"/>
      <c r="AA1516" s="3"/>
      <c r="AB1516" s="3"/>
      <c r="AC1516" s="3"/>
      <c r="AD1516" s="3"/>
      <c r="AE1516" s="3"/>
      <c r="AF1516" s="3"/>
      <c r="AG1516" s="3"/>
      <c r="AH1516" s="3"/>
      <c r="AI1516" s="3"/>
      <c r="AJ1516" s="3"/>
      <c r="AK1516" s="3"/>
      <c r="AL1516" s="3"/>
      <c r="AM1516" s="3"/>
      <c r="AN1516" s="3"/>
      <c r="AO1516" s="3"/>
      <c r="AP1516" s="3"/>
      <c r="AQ1516" s="3"/>
      <c r="AR1516" s="2" t="s">
        <v>51</v>
      </c>
      <c r="AS1516" s="2" t="s">
        <v>51</v>
      </c>
      <c r="AT1516" s="3"/>
      <c r="AU1516" s="2" t="s">
        <v>910</v>
      </c>
      <c r="AV1516" s="3">
        <v>363</v>
      </c>
    </row>
    <row r="1517" spans="1:48" ht="30" customHeight="1">
      <c r="A1517" s="16" t="s">
        <v>191</v>
      </c>
      <c r="B1517" s="16" t="s">
        <v>192</v>
      </c>
      <c r="C1517" s="16" t="s">
        <v>193</v>
      </c>
      <c r="D1517" s="17">
        <v>3</v>
      </c>
      <c r="E1517" s="18">
        <f>TRUNC(일위대가목록!E19,0)</f>
        <v>0</v>
      </c>
      <c r="F1517" s="18">
        <f t="shared" si="106"/>
        <v>0</v>
      </c>
      <c r="G1517" s="18">
        <f>TRUNC(일위대가목록!F19,0)</f>
        <v>31989</v>
      </c>
      <c r="H1517" s="18">
        <f t="shared" si="107"/>
        <v>95967</v>
      </c>
      <c r="I1517" s="18">
        <f>TRUNC(일위대가목록!G19,0)</f>
        <v>639</v>
      </c>
      <c r="J1517" s="18">
        <f t="shared" si="108"/>
        <v>1917</v>
      </c>
      <c r="K1517" s="18">
        <f t="shared" si="109"/>
        <v>32628</v>
      </c>
      <c r="L1517" s="18">
        <f t="shared" si="109"/>
        <v>97884</v>
      </c>
      <c r="M1517" s="16" t="s">
        <v>194</v>
      </c>
      <c r="N1517" s="2" t="s">
        <v>195</v>
      </c>
      <c r="O1517" s="2" t="s">
        <v>51</v>
      </c>
      <c r="P1517" s="2" t="s">
        <v>51</v>
      </c>
      <c r="Q1517" s="2" t="s">
        <v>899</v>
      </c>
      <c r="R1517" s="2" t="s">
        <v>62</v>
      </c>
      <c r="S1517" s="2" t="s">
        <v>63</v>
      </c>
      <c r="T1517" s="2" t="s">
        <v>63</v>
      </c>
      <c r="U1517" s="3"/>
      <c r="V1517" s="3"/>
      <c r="W1517" s="3"/>
      <c r="X1517" s="3"/>
      <c r="Y1517" s="3"/>
      <c r="Z1517" s="3"/>
      <c r="AA1517" s="3"/>
      <c r="AB1517" s="3"/>
      <c r="AC1517" s="3"/>
      <c r="AD1517" s="3"/>
      <c r="AE1517" s="3"/>
      <c r="AF1517" s="3"/>
      <c r="AG1517" s="3"/>
      <c r="AH1517" s="3"/>
      <c r="AI1517" s="3"/>
      <c r="AJ1517" s="3"/>
      <c r="AK1517" s="3"/>
      <c r="AL1517" s="3"/>
      <c r="AM1517" s="3"/>
      <c r="AN1517" s="3"/>
      <c r="AO1517" s="3"/>
      <c r="AP1517" s="3"/>
      <c r="AQ1517" s="3"/>
      <c r="AR1517" s="2" t="s">
        <v>51</v>
      </c>
      <c r="AS1517" s="2" t="s">
        <v>51</v>
      </c>
      <c r="AT1517" s="3"/>
      <c r="AU1517" s="2" t="s">
        <v>911</v>
      </c>
      <c r="AV1517" s="3">
        <v>364</v>
      </c>
    </row>
    <row r="1518" spans="1:48" ht="30" customHeight="1">
      <c r="A1518" s="16" t="s">
        <v>197</v>
      </c>
      <c r="B1518" s="16" t="s">
        <v>198</v>
      </c>
      <c r="C1518" s="16" t="s">
        <v>100</v>
      </c>
      <c r="D1518" s="17">
        <v>15</v>
      </c>
      <c r="E1518" s="18">
        <f>TRUNC(일위대가목록!E20,0)</f>
        <v>1485</v>
      </c>
      <c r="F1518" s="18">
        <f t="shared" si="106"/>
        <v>22275</v>
      </c>
      <c r="G1518" s="18">
        <f>TRUNC(일위대가목록!F20,0)</f>
        <v>0</v>
      </c>
      <c r="H1518" s="18">
        <f t="shared" si="107"/>
        <v>0</v>
      </c>
      <c r="I1518" s="18">
        <f>TRUNC(일위대가목록!G20,0)</f>
        <v>0</v>
      </c>
      <c r="J1518" s="18">
        <f t="shared" si="108"/>
        <v>0</v>
      </c>
      <c r="K1518" s="18">
        <f t="shared" si="109"/>
        <v>1485</v>
      </c>
      <c r="L1518" s="18">
        <f t="shared" si="109"/>
        <v>22275</v>
      </c>
      <c r="M1518" s="16" t="s">
        <v>199</v>
      </c>
      <c r="N1518" s="2" t="s">
        <v>200</v>
      </c>
      <c r="O1518" s="2" t="s">
        <v>51</v>
      </c>
      <c r="P1518" s="2" t="s">
        <v>51</v>
      </c>
      <c r="Q1518" s="2" t="s">
        <v>899</v>
      </c>
      <c r="R1518" s="2" t="s">
        <v>62</v>
      </c>
      <c r="S1518" s="2" t="s">
        <v>63</v>
      </c>
      <c r="T1518" s="2" t="s">
        <v>63</v>
      </c>
      <c r="U1518" s="3"/>
      <c r="V1518" s="3"/>
      <c r="W1518" s="3"/>
      <c r="X1518" s="3"/>
      <c r="Y1518" s="3"/>
      <c r="Z1518" s="3"/>
      <c r="AA1518" s="3"/>
      <c r="AB1518" s="3"/>
      <c r="AC1518" s="3"/>
      <c r="AD1518" s="3"/>
      <c r="AE1518" s="3"/>
      <c r="AF1518" s="3"/>
      <c r="AG1518" s="3"/>
      <c r="AH1518" s="3"/>
      <c r="AI1518" s="3"/>
      <c r="AJ1518" s="3"/>
      <c r="AK1518" s="3"/>
      <c r="AL1518" s="3"/>
      <c r="AM1518" s="3"/>
      <c r="AN1518" s="3"/>
      <c r="AO1518" s="3"/>
      <c r="AP1518" s="3"/>
      <c r="AQ1518" s="3"/>
      <c r="AR1518" s="2" t="s">
        <v>51</v>
      </c>
      <c r="AS1518" s="2" t="s">
        <v>51</v>
      </c>
      <c r="AT1518" s="3"/>
      <c r="AU1518" s="2" t="s">
        <v>912</v>
      </c>
      <c r="AV1518" s="3">
        <v>365</v>
      </c>
    </row>
    <row r="1519" spans="1:48" ht="30" customHeight="1">
      <c r="A1519" s="17"/>
      <c r="B1519" s="17"/>
      <c r="C1519" s="17"/>
      <c r="D1519" s="17"/>
      <c r="E1519" s="18"/>
      <c r="F1519" s="18"/>
      <c r="G1519" s="18"/>
      <c r="H1519" s="18"/>
      <c r="I1519" s="18"/>
      <c r="J1519" s="18"/>
      <c r="K1519" s="18"/>
      <c r="L1519" s="18"/>
      <c r="M1519" s="17"/>
      <c r="Q1519" s="1" t="s">
        <v>899</v>
      </c>
    </row>
    <row r="1520" spans="1:48" ht="30" customHeight="1">
      <c r="A1520" s="17"/>
      <c r="B1520" s="17"/>
      <c r="C1520" s="17"/>
      <c r="D1520" s="17"/>
      <c r="E1520" s="18"/>
      <c r="F1520" s="18"/>
      <c r="G1520" s="18"/>
      <c r="H1520" s="18"/>
      <c r="I1520" s="18"/>
      <c r="J1520" s="18"/>
      <c r="K1520" s="18"/>
      <c r="L1520" s="18"/>
      <c r="M1520" s="17"/>
      <c r="Q1520" s="1" t="s">
        <v>899</v>
      </c>
    </row>
    <row r="1521" spans="1:17" ht="30" customHeight="1">
      <c r="A1521" s="17"/>
      <c r="B1521" s="17"/>
      <c r="C1521" s="17"/>
      <c r="D1521" s="17"/>
      <c r="E1521" s="18"/>
      <c r="F1521" s="18"/>
      <c r="G1521" s="18"/>
      <c r="H1521" s="18"/>
      <c r="I1521" s="18"/>
      <c r="J1521" s="18"/>
      <c r="K1521" s="18"/>
      <c r="L1521" s="18"/>
      <c r="M1521" s="17"/>
      <c r="Q1521" s="1" t="s">
        <v>899</v>
      </c>
    </row>
    <row r="1522" spans="1:17" ht="30" customHeight="1">
      <c r="A1522" s="17"/>
      <c r="B1522" s="17"/>
      <c r="C1522" s="17"/>
      <c r="D1522" s="17"/>
      <c r="E1522" s="18"/>
      <c r="F1522" s="18"/>
      <c r="G1522" s="18"/>
      <c r="H1522" s="18"/>
      <c r="I1522" s="18"/>
      <c r="J1522" s="18"/>
      <c r="K1522" s="18"/>
      <c r="L1522" s="18"/>
      <c r="M1522" s="17"/>
      <c r="Q1522" s="1" t="s">
        <v>899</v>
      </c>
    </row>
    <row r="1523" spans="1:17" ht="30" customHeight="1">
      <c r="A1523" s="17"/>
      <c r="B1523" s="17"/>
      <c r="C1523" s="17"/>
      <c r="D1523" s="17"/>
      <c r="E1523" s="18"/>
      <c r="F1523" s="18"/>
      <c r="G1523" s="18"/>
      <c r="H1523" s="18"/>
      <c r="I1523" s="18"/>
      <c r="J1523" s="18"/>
      <c r="K1523" s="18"/>
      <c r="L1523" s="18"/>
      <c r="M1523" s="17"/>
      <c r="Q1523" s="1" t="s">
        <v>899</v>
      </c>
    </row>
    <row r="1524" spans="1:17" ht="30" customHeight="1">
      <c r="A1524" s="17"/>
      <c r="B1524" s="17"/>
      <c r="C1524" s="17"/>
      <c r="D1524" s="17"/>
      <c r="E1524" s="18"/>
      <c r="F1524" s="18"/>
      <c r="G1524" s="18"/>
      <c r="H1524" s="18"/>
      <c r="I1524" s="18"/>
      <c r="J1524" s="18"/>
      <c r="K1524" s="18"/>
      <c r="L1524" s="18"/>
      <c r="M1524" s="17"/>
      <c r="Q1524" s="1" t="s">
        <v>899</v>
      </c>
    </row>
    <row r="1525" spans="1:17" ht="30" customHeight="1">
      <c r="A1525" s="17"/>
      <c r="B1525" s="17"/>
      <c r="C1525" s="17"/>
      <c r="D1525" s="17"/>
      <c r="E1525" s="18"/>
      <c r="F1525" s="18"/>
      <c r="G1525" s="18"/>
      <c r="H1525" s="18"/>
      <c r="I1525" s="18"/>
      <c r="J1525" s="18"/>
      <c r="K1525" s="18"/>
      <c r="L1525" s="18"/>
      <c r="M1525" s="17"/>
      <c r="Q1525" s="1" t="s">
        <v>899</v>
      </c>
    </row>
    <row r="1526" spans="1:17" ht="30" customHeight="1">
      <c r="A1526" s="17"/>
      <c r="B1526" s="17"/>
      <c r="C1526" s="17"/>
      <c r="D1526" s="17"/>
      <c r="E1526" s="18"/>
      <c r="F1526" s="18"/>
      <c r="G1526" s="18"/>
      <c r="H1526" s="18"/>
      <c r="I1526" s="18"/>
      <c r="J1526" s="18"/>
      <c r="K1526" s="18"/>
      <c r="L1526" s="18"/>
      <c r="M1526" s="17"/>
      <c r="Q1526" s="1" t="s">
        <v>899</v>
      </c>
    </row>
    <row r="1527" spans="1:17" ht="30" customHeight="1">
      <c r="A1527" s="17"/>
      <c r="B1527" s="17"/>
      <c r="C1527" s="17"/>
      <c r="D1527" s="17"/>
      <c r="E1527" s="18"/>
      <c r="F1527" s="18"/>
      <c r="G1527" s="18"/>
      <c r="H1527" s="18"/>
      <c r="I1527" s="18"/>
      <c r="J1527" s="18"/>
      <c r="K1527" s="18"/>
      <c r="L1527" s="18"/>
      <c r="M1527" s="17"/>
      <c r="Q1527" s="1" t="s">
        <v>899</v>
      </c>
    </row>
    <row r="1528" spans="1:17" ht="30" customHeight="1">
      <c r="A1528" s="17"/>
      <c r="B1528" s="17"/>
      <c r="C1528" s="17"/>
      <c r="D1528" s="17"/>
      <c r="E1528" s="18"/>
      <c r="F1528" s="18"/>
      <c r="G1528" s="18"/>
      <c r="H1528" s="18"/>
      <c r="I1528" s="18"/>
      <c r="J1528" s="18"/>
      <c r="K1528" s="18"/>
      <c r="L1528" s="18"/>
      <c r="M1528" s="17"/>
      <c r="Q1528" s="1" t="s">
        <v>899</v>
      </c>
    </row>
    <row r="1529" spans="1:17" ht="30" customHeight="1">
      <c r="A1529" s="17"/>
      <c r="B1529" s="17"/>
      <c r="C1529" s="17"/>
      <c r="D1529" s="17"/>
      <c r="E1529" s="18"/>
      <c r="F1529" s="18"/>
      <c r="G1529" s="18"/>
      <c r="H1529" s="18"/>
      <c r="I1529" s="18"/>
      <c r="J1529" s="18"/>
      <c r="K1529" s="18"/>
      <c r="L1529" s="18"/>
      <c r="M1529" s="17"/>
      <c r="Q1529" s="1" t="s">
        <v>899</v>
      </c>
    </row>
    <row r="1530" spans="1:17" ht="30" customHeight="1">
      <c r="A1530" s="17"/>
      <c r="B1530" s="17"/>
      <c r="C1530" s="17"/>
      <c r="D1530" s="17"/>
      <c r="E1530" s="18"/>
      <c r="F1530" s="18"/>
      <c r="G1530" s="18"/>
      <c r="H1530" s="18"/>
      <c r="I1530" s="18"/>
      <c r="J1530" s="18"/>
      <c r="K1530" s="18"/>
      <c r="L1530" s="18"/>
      <c r="M1530" s="17"/>
      <c r="Q1530" s="1" t="s">
        <v>899</v>
      </c>
    </row>
    <row r="1531" spans="1:17" ht="30" customHeight="1">
      <c r="A1531" s="17"/>
      <c r="B1531" s="17"/>
      <c r="C1531" s="17"/>
      <c r="D1531" s="17"/>
      <c r="E1531" s="18"/>
      <c r="F1531" s="18"/>
      <c r="G1531" s="18"/>
      <c r="H1531" s="18"/>
      <c r="I1531" s="18"/>
      <c r="J1531" s="18"/>
      <c r="K1531" s="18"/>
      <c r="L1531" s="18"/>
      <c r="M1531" s="17"/>
      <c r="Q1531" s="1" t="s">
        <v>899</v>
      </c>
    </row>
    <row r="1532" spans="1:17" ht="30" customHeight="1">
      <c r="A1532" s="17"/>
      <c r="B1532" s="17"/>
      <c r="C1532" s="17"/>
      <c r="D1532" s="17"/>
      <c r="E1532" s="18"/>
      <c r="F1532" s="18"/>
      <c r="G1532" s="18"/>
      <c r="H1532" s="18"/>
      <c r="I1532" s="18"/>
      <c r="J1532" s="18"/>
      <c r="K1532" s="18"/>
      <c r="L1532" s="18"/>
      <c r="M1532" s="17"/>
      <c r="Q1532" s="1" t="s">
        <v>899</v>
      </c>
    </row>
    <row r="1533" spans="1:17" ht="30" customHeight="1">
      <c r="A1533" s="17"/>
      <c r="B1533" s="17"/>
      <c r="C1533" s="17"/>
      <c r="D1533" s="17"/>
      <c r="E1533" s="18"/>
      <c r="F1533" s="18"/>
      <c r="G1533" s="18"/>
      <c r="H1533" s="18"/>
      <c r="I1533" s="18"/>
      <c r="J1533" s="18"/>
      <c r="K1533" s="18"/>
      <c r="L1533" s="18"/>
      <c r="M1533" s="17"/>
      <c r="Q1533" s="1" t="s">
        <v>899</v>
      </c>
    </row>
    <row r="1534" spans="1:17" ht="30" customHeight="1">
      <c r="A1534" s="17"/>
      <c r="B1534" s="17"/>
      <c r="C1534" s="17"/>
      <c r="D1534" s="17"/>
      <c r="E1534" s="18"/>
      <c r="F1534" s="18"/>
      <c r="G1534" s="18"/>
      <c r="H1534" s="18"/>
      <c r="I1534" s="18"/>
      <c r="J1534" s="18"/>
      <c r="K1534" s="18"/>
      <c r="L1534" s="18"/>
      <c r="M1534" s="17"/>
      <c r="Q1534" s="1" t="s">
        <v>899</v>
      </c>
    </row>
    <row r="1535" spans="1:17" ht="30" customHeight="1">
      <c r="A1535" s="17"/>
      <c r="B1535" s="17"/>
      <c r="C1535" s="17"/>
      <c r="D1535" s="17"/>
      <c r="E1535" s="18"/>
      <c r="F1535" s="18"/>
      <c r="G1535" s="18"/>
      <c r="H1535" s="18"/>
      <c r="I1535" s="18"/>
      <c r="J1535" s="18"/>
      <c r="K1535" s="18"/>
      <c r="L1535" s="18"/>
      <c r="M1535" s="17"/>
      <c r="Q1535" s="1" t="s">
        <v>899</v>
      </c>
    </row>
    <row r="1536" spans="1:17" ht="30" customHeight="1">
      <c r="A1536" s="17"/>
      <c r="B1536" s="17"/>
      <c r="C1536" s="17"/>
      <c r="D1536" s="17"/>
      <c r="E1536" s="18"/>
      <c r="F1536" s="18"/>
      <c r="G1536" s="18"/>
      <c r="H1536" s="18"/>
      <c r="I1536" s="18"/>
      <c r="J1536" s="18"/>
      <c r="K1536" s="18"/>
      <c r="L1536" s="18"/>
      <c r="M1536" s="17"/>
      <c r="Q1536" s="1" t="s">
        <v>899</v>
      </c>
    </row>
    <row r="1537" spans="1:48" ht="30" customHeight="1">
      <c r="A1537" s="16" t="s">
        <v>75</v>
      </c>
      <c r="B1537" s="17"/>
      <c r="C1537" s="17"/>
      <c r="D1537" s="17"/>
      <c r="E1537" s="18"/>
      <c r="F1537" s="18">
        <f>SUMIF(Q1513:Q1536,"011306",F1513:F1536)</f>
        <v>585813</v>
      </c>
      <c r="G1537" s="18"/>
      <c r="H1537" s="18">
        <f>SUMIF(Q1513:Q1536,"011306",H1513:H1536)</f>
        <v>299985</v>
      </c>
      <c r="I1537" s="18"/>
      <c r="J1537" s="18">
        <f>SUMIF(Q1513:Q1536,"011306",J1513:J1536)</f>
        <v>8771</v>
      </c>
      <c r="K1537" s="18"/>
      <c r="L1537" s="18">
        <f>SUMIF(Q1513:Q1536,"011306",L1513:L1536)</f>
        <v>894569</v>
      </c>
      <c r="M1537" s="17"/>
      <c r="N1537" t="s">
        <v>76</v>
      </c>
    </row>
    <row r="1538" spans="1:48" ht="30" customHeight="1">
      <c r="A1538" s="16" t="s">
        <v>913</v>
      </c>
      <c r="B1538" s="16" t="s">
        <v>51</v>
      </c>
      <c r="C1538" s="17"/>
      <c r="D1538" s="17"/>
      <c r="E1538" s="18"/>
      <c r="F1538" s="18"/>
      <c r="G1538" s="18"/>
      <c r="H1538" s="18"/>
      <c r="I1538" s="18"/>
      <c r="J1538" s="18"/>
      <c r="K1538" s="18"/>
      <c r="L1538" s="18"/>
      <c r="M1538" s="17"/>
      <c r="N1538" s="3"/>
      <c r="O1538" s="3"/>
      <c r="P1538" s="3"/>
      <c r="Q1538" s="2" t="s">
        <v>914</v>
      </c>
      <c r="R1538" s="3"/>
      <c r="S1538" s="3"/>
      <c r="T1538" s="3"/>
      <c r="U1538" s="3"/>
      <c r="V1538" s="3"/>
      <c r="W1538" s="3"/>
      <c r="X1538" s="3"/>
      <c r="Y1538" s="3"/>
      <c r="Z1538" s="3"/>
      <c r="AA1538" s="3"/>
      <c r="AB1538" s="3"/>
      <c r="AC1538" s="3"/>
      <c r="AD1538" s="3"/>
      <c r="AE1538" s="3"/>
      <c r="AF1538" s="3"/>
      <c r="AG1538" s="3"/>
      <c r="AH1538" s="3"/>
      <c r="AI1538" s="3"/>
      <c r="AJ1538" s="3"/>
      <c r="AK1538" s="3"/>
      <c r="AL1538" s="3"/>
      <c r="AM1538" s="3"/>
      <c r="AN1538" s="3"/>
      <c r="AO1538" s="3"/>
      <c r="AP1538" s="3"/>
      <c r="AQ1538" s="3"/>
      <c r="AR1538" s="3"/>
      <c r="AS1538" s="3"/>
      <c r="AT1538" s="3"/>
      <c r="AU1538" s="3"/>
      <c r="AV1538" s="3"/>
    </row>
    <row r="1539" spans="1:48" ht="30" customHeight="1">
      <c r="A1539" s="16" t="s">
        <v>668</v>
      </c>
      <c r="B1539" s="16" t="s">
        <v>669</v>
      </c>
      <c r="C1539" s="16" t="s">
        <v>67</v>
      </c>
      <c r="D1539" s="17">
        <v>3</v>
      </c>
      <c r="E1539" s="18">
        <f>TRUNC(단가대비표!O44,0)</f>
        <v>39250</v>
      </c>
      <c r="F1539" s="18">
        <f t="shared" ref="F1539:F1544" si="110">TRUNC(E1539*D1539, 0)</f>
        <v>117750</v>
      </c>
      <c r="G1539" s="18">
        <f>TRUNC(단가대비표!P44,0)</f>
        <v>0</v>
      </c>
      <c r="H1539" s="18">
        <f t="shared" ref="H1539:H1544" si="111">TRUNC(G1539*D1539, 0)</f>
        <v>0</v>
      </c>
      <c r="I1539" s="18">
        <f>TRUNC(단가대비표!V44,0)</f>
        <v>0</v>
      </c>
      <c r="J1539" s="18">
        <f t="shared" ref="J1539:J1544" si="112">TRUNC(I1539*D1539, 0)</f>
        <v>0</v>
      </c>
      <c r="K1539" s="18">
        <f t="shared" ref="K1539:L1544" si="113">TRUNC(E1539+G1539+I1539, 0)</f>
        <v>39250</v>
      </c>
      <c r="L1539" s="18">
        <f t="shared" si="113"/>
        <v>117750</v>
      </c>
      <c r="M1539" s="16" t="s">
        <v>670</v>
      </c>
      <c r="N1539" s="2" t="s">
        <v>671</v>
      </c>
      <c r="O1539" s="2" t="s">
        <v>51</v>
      </c>
      <c r="P1539" s="2" t="s">
        <v>51</v>
      </c>
      <c r="Q1539" s="2" t="s">
        <v>914</v>
      </c>
      <c r="R1539" s="2" t="s">
        <v>63</v>
      </c>
      <c r="S1539" s="2" t="s">
        <v>63</v>
      </c>
      <c r="T1539" s="2" t="s">
        <v>62</v>
      </c>
      <c r="U1539" s="3"/>
      <c r="V1539" s="3"/>
      <c r="W1539" s="3"/>
      <c r="X1539" s="3"/>
      <c r="Y1539" s="3"/>
      <c r="Z1539" s="3"/>
      <c r="AA1539" s="3"/>
      <c r="AB1539" s="3"/>
      <c r="AC1539" s="3"/>
      <c r="AD1539" s="3"/>
      <c r="AE1539" s="3"/>
      <c r="AF1539" s="3"/>
      <c r="AG1539" s="3"/>
      <c r="AH1539" s="3"/>
      <c r="AI1539" s="3"/>
      <c r="AJ1539" s="3"/>
      <c r="AK1539" s="3"/>
      <c r="AL1539" s="3"/>
      <c r="AM1539" s="3"/>
      <c r="AN1539" s="3"/>
      <c r="AO1539" s="3"/>
      <c r="AP1539" s="3"/>
      <c r="AQ1539" s="3"/>
      <c r="AR1539" s="2" t="s">
        <v>51</v>
      </c>
      <c r="AS1539" s="2" t="s">
        <v>51</v>
      </c>
      <c r="AT1539" s="3"/>
      <c r="AU1539" s="2" t="s">
        <v>915</v>
      </c>
      <c r="AV1539" s="3">
        <v>367</v>
      </c>
    </row>
    <row r="1540" spans="1:48" ht="30" customHeight="1">
      <c r="A1540" s="16" t="s">
        <v>520</v>
      </c>
      <c r="B1540" s="16" t="s">
        <v>521</v>
      </c>
      <c r="C1540" s="16" t="s">
        <v>100</v>
      </c>
      <c r="D1540" s="17">
        <v>15</v>
      </c>
      <c r="E1540" s="18">
        <f>TRUNC(일위대가목록!E56,0)</f>
        <v>311</v>
      </c>
      <c r="F1540" s="18">
        <f t="shared" si="110"/>
        <v>4665</v>
      </c>
      <c r="G1540" s="18">
        <f>TRUNC(일위대가목록!F56,0)</f>
        <v>0</v>
      </c>
      <c r="H1540" s="18">
        <f t="shared" si="111"/>
        <v>0</v>
      </c>
      <c r="I1540" s="18">
        <f>TRUNC(일위대가목록!G56,0)</f>
        <v>0</v>
      </c>
      <c r="J1540" s="18">
        <f t="shared" si="112"/>
        <v>0</v>
      </c>
      <c r="K1540" s="18">
        <f t="shared" si="113"/>
        <v>311</v>
      </c>
      <c r="L1540" s="18">
        <f t="shared" si="113"/>
        <v>4665</v>
      </c>
      <c r="M1540" s="16" t="s">
        <v>522</v>
      </c>
      <c r="N1540" s="2" t="s">
        <v>523</v>
      </c>
      <c r="O1540" s="2" t="s">
        <v>51</v>
      </c>
      <c r="P1540" s="2" t="s">
        <v>51</v>
      </c>
      <c r="Q1540" s="2" t="s">
        <v>914</v>
      </c>
      <c r="R1540" s="2" t="s">
        <v>62</v>
      </c>
      <c r="S1540" s="2" t="s">
        <v>63</v>
      </c>
      <c r="T1540" s="2" t="s">
        <v>63</v>
      </c>
      <c r="U1540" s="3"/>
      <c r="V1540" s="3"/>
      <c r="W1540" s="3"/>
      <c r="X1540" s="3"/>
      <c r="Y1540" s="3"/>
      <c r="Z1540" s="3"/>
      <c r="AA1540" s="3"/>
      <c r="AB1540" s="3"/>
      <c r="AC1540" s="3"/>
      <c r="AD1540" s="3"/>
      <c r="AE1540" s="3"/>
      <c r="AF1540" s="3"/>
      <c r="AG1540" s="3"/>
      <c r="AH1540" s="3"/>
      <c r="AI1540" s="3"/>
      <c r="AJ1540" s="3"/>
      <c r="AK1540" s="3"/>
      <c r="AL1540" s="3"/>
      <c r="AM1540" s="3"/>
      <c r="AN1540" s="3"/>
      <c r="AO1540" s="3"/>
      <c r="AP1540" s="3"/>
      <c r="AQ1540" s="3"/>
      <c r="AR1540" s="2" t="s">
        <v>51</v>
      </c>
      <c r="AS1540" s="2" t="s">
        <v>51</v>
      </c>
      <c r="AT1540" s="3"/>
      <c r="AU1540" s="2" t="s">
        <v>916</v>
      </c>
      <c r="AV1540" s="3">
        <v>368</v>
      </c>
    </row>
    <row r="1541" spans="1:48" ht="30" customHeight="1">
      <c r="A1541" s="16" t="s">
        <v>204</v>
      </c>
      <c r="B1541" s="16" t="s">
        <v>205</v>
      </c>
      <c r="C1541" s="16" t="s">
        <v>177</v>
      </c>
      <c r="D1541" s="17">
        <v>2</v>
      </c>
      <c r="E1541" s="18">
        <f>TRUNC(일위대가목록!E21,0)</f>
        <v>310000</v>
      </c>
      <c r="F1541" s="18">
        <f t="shared" si="110"/>
        <v>620000</v>
      </c>
      <c r="G1541" s="18">
        <f>TRUNC(일위대가목록!F21,0)</f>
        <v>0</v>
      </c>
      <c r="H1541" s="18">
        <f t="shared" si="111"/>
        <v>0</v>
      </c>
      <c r="I1541" s="18">
        <f>TRUNC(일위대가목록!G21,0)</f>
        <v>0</v>
      </c>
      <c r="J1541" s="18">
        <f t="shared" si="112"/>
        <v>0</v>
      </c>
      <c r="K1541" s="18">
        <f t="shared" si="113"/>
        <v>310000</v>
      </c>
      <c r="L1541" s="18">
        <f t="shared" si="113"/>
        <v>620000</v>
      </c>
      <c r="M1541" s="16" t="s">
        <v>206</v>
      </c>
      <c r="N1541" s="2" t="s">
        <v>207</v>
      </c>
      <c r="O1541" s="2" t="s">
        <v>51</v>
      </c>
      <c r="P1541" s="2" t="s">
        <v>51</v>
      </c>
      <c r="Q1541" s="2" t="s">
        <v>914</v>
      </c>
      <c r="R1541" s="2" t="s">
        <v>62</v>
      </c>
      <c r="S1541" s="2" t="s">
        <v>63</v>
      </c>
      <c r="T1541" s="2" t="s">
        <v>63</v>
      </c>
      <c r="U1541" s="3"/>
      <c r="V1541" s="3"/>
      <c r="W1541" s="3"/>
      <c r="X1541" s="3"/>
      <c r="Y1541" s="3"/>
      <c r="Z1541" s="3"/>
      <c r="AA1541" s="3"/>
      <c r="AB1541" s="3"/>
      <c r="AC1541" s="3"/>
      <c r="AD1541" s="3"/>
      <c r="AE1541" s="3"/>
      <c r="AF1541" s="3"/>
      <c r="AG1541" s="3"/>
      <c r="AH1541" s="3"/>
      <c r="AI1541" s="3"/>
      <c r="AJ1541" s="3"/>
      <c r="AK1541" s="3"/>
      <c r="AL1541" s="3"/>
      <c r="AM1541" s="3"/>
      <c r="AN1541" s="3"/>
      <c r="AO1541" s="3"/>
      <c r="AP1541" s="3"/>
      <c r="AQ1541" s="3"/>
      <c r="AR1541" s="2" t="s">
        <v>51</v>
      </c>
      <c r="AS1541" s="2" t="s">
        <v>51</v>
      </c>
      <c r="AT1541" s="3"/>
      <c r="AU1541" s="2" t="s">
        <v>917</v>
      </c>
      <c r="AV1541" s="3">
        <v>369</v>
      </c>
    </row>
    <row r="1542" spans="1:48" ht="30" customHeight="1">
      <c r="A1542" s="16" t="s">
        <v>204</v>
      </c>
      <c r="B1542" s="16" t="s">
        <v>675</v>
      </c>
      <c r="C1542" s="16" t="s">
        <v>177</v>
      </c>
      <c r="D1542" s="17">
        <v>1</v>
      </c>
      <c r="E1542" s="18">
        <f>TRUNC(일위대가목록!E69,0)</f>
        <v>340000</v>
      </c>
      <c r="F1542" s="18">
        <f t="shared" si="110"/>
        <v>340000</v>
      </c>
      <c r="G1542" s="18">
        <f>TRUNC(일위대가목록!F69,0)</f>
        <v>0</v>
      </c>
      <c r="H1542" s="18">
        <f t="shared" si="111"/>
        <v>0</v>
      </c>
      <c r="I1542" s="18">
        <f>TRUNC(일위대가목록!G69,0)</f>
        <v>0</v>
      </c>
      <c r="J1542" s="18">
        <f t="shared" si="112"/>
        <v>0</v>
      </c>
      <c r="K1542" s="18">
        <f t="shared" si="113"/>
        <v>340000</v>
      </c>
      <c r="L1542" s="18">
        <f t="shared" si="113"/>
        <v>340000</v>
      </c>
      <c r="M1542" s="16" t="s">
        <v>676</v>
      </c>
      <c r="N1542" s="2" t="s">
        <v>677</v>
      </c>
      <c r="O1542" s="2" t="s">
        <v>51</v>
      </c>
      <c r="P1542" s="2" t="s">
        <v>51</v>
      </c>
      <c r="Q1542" s="2" t="s">
        <v>914</v>
      </c>
      <c r="R1542" s="2" t="s">
        <v>62</v>
      </c>
      <c r="S1542" s="2" t="s">
        <v>63</v>
      </c>
      <c r="T1542" s="2" t="s">
        <v>63</v>
      </c>
      <c r="U1542" s="3"/>
      <c r="V1542" s="3"/>
      <c r="W1542" s="3"/>
      <c r="X1542" s="3"/>
      <c r="Y1542" s="3"/>
      <c r="Z1542" s="3"/>
      <c r="AA1542" s="3"/>
      <c r="AB1542" s="3"/>
      <c r="AC1542" s="3"/>
      <c r="AD1542" s="3"/>
      <c r="AE1542" s="3"/>
      <c r="AF1542" s="3"/>
      <c r="AG1542" s="3"/>
      <c r="AH1542" s="3"/>
      <c r="AI1542" s="3"/>
      <c r="AJ1542" s="3"/>
      <c r="AK1542" s="3"/>
      <c r="AL1542" s="3"/>
      <c r="AM1542" s="3"/>
      <c r="AN1542" s="3"/>
      <c r="AO1542" s="3"/>
      <c r="AP1542" s="3"/>
      <c r="AQ1542" s="3"/>
      <c r="AR1542" s="2" t="s">
        <v>51</v>
      </c>
      <c r="AS1542" s="2" t="s">
        <v>51</v>
      </c>
      <c r="AT1542" s="3"/>
      <c r="AU1542" s="2" t="s">
        <v>918</v>
      </c>
      <c r="AV1542" s="3">
        <v>370</v>
      </c>
    </row>
    <row r="1543" spans="1:48" ht="30" customHeight="1">
      <c r="A1543" s="16" t="s">
        <v>679</v>
      </c>
      <c r="B1543" s="16" t="s">
        <v>680</v>
      </c>
      <c r="C1543" s="16" t="s">
        <v>67</v>
      </c>
      <c r="D1543" s="17">
        <v>3</v>
      </c>
      <c r="E1543" s="18">
        <f>TRUNC(일위대가목록!E70,0)</f>
        <v>0</v>
      </c>
      <c r="F1543" s="18">
        <f t="shared" si="110"/>
        <v>0</v>
      </c>
      <c r="G1543" s="18">
        <f>TRUNC(일위대가목록!F70,0)</f>
        <v>34363</v>
      </c>
      <c r="H1543" s="18">
        <f t="shared" si="111"/>
        <v>103089</v>
      </c>
      <c r="I1543" s="18">
        <f>TRUNC(일위대가목록!G70,0)</f>
        <v>0</v>
      </c>
      <c r="J1543" s="18">
        <f t="shared" si="112"/>
        <v>0</v>
      </c>
      <c r="K1543" s="18">
        <f t="shared" si="113"/>
        <v>34363</v>
      </c>
      <c r="L1543" s="18">
        <f t="shared" si="113"/>
        <v>103089</v>
      </c>
      <c r="M1543" s="16" t="s">
        <v>681</v>
      </c>
      <c r="N1543" s="2" t="s">
        <v>682</v>
      </c>
      <c r="O1543" s="2" t="s">
        <v>51</v>
      </c>
      <c r="P1543" s="2" t="s">
        <v>51</v>
      </c>
      <c r="Q1543" s="2" t="s">
        <v>914</v>
      </c>
      <c r="R1543" s="2" t="s">
        <v>62</v>
      </c>
      <c r="S1543" s="2" t="s">
        <v>63</v>
      </c>
      <c r="T1543" s="2" t="s">
        <v>63</v>
      </c>
      <c r="U1543" s="3"/>
      <c r="V1543" s="3"/>
      <c r="W1543" s="3"/>
      <c r="X1543" s="3"/>
      <c r="Y1543" s="3"/>
      <c r="Z1543" s="3"/>
      <c r="AA1543" s="3"/>
      <c r="AB1543" s="3"/>
      <c r="AC1543" s="3"/>
      <c r="AD1543" s="3"/>
      <c r="AE1543" s="3"/>
      <c r="AF1543" s="3"/>
      <c r="AG1543" s="3"/>
      <c r="AH1543" s="3"/>
      <c r="AI1543" s="3"/>
      <c r="AJ1543" s="3"/>
      <c r="AK1543" s="3"/>
      <c r="AL1543" s="3"/>
      <c r="AM1543" s="3"/>
      <c r="AN1543" s="3"/>
      <c r="AO1543" s="3"/>
      <c r="AP1543" s="3"/>
      <c r="AQ1543" s="3"/>
      <c r="AR1543" s="2" t="s">
        <v>51</v>
      </c>
      <c r="AS1543" s="2" t="s">
        <v>51</v>
      </c>
      <c r="AT1543" s="3"/>
      <c r="AU1543" s="2" t="s">
        <v>919</v>
      </c>
      <c r="AV1543" s="3">
        <v>371</v>
      </c>
    </row>
    <row r="1544" spans="1:48" ht="30" customHeight="1">
      <c r="A1544" s="16" t="s">
        <v>209</v>
      </c>
      <c r="B1544" s="16" t="s">
        <v>51</v>
      </c>
      <c r="C1544" s="16" t="s">
        <v>67</v>
      </c>
      <c r="D1544" s="17">
        <v>4</v>
      </c>
      <c r="E1544" s="18">
        <f>TRUNC(일위대가목록!E22,0)</f>
        <v>133400</v>
      </c>
      <c r="F1544" s="18">
        <f t="shared" si="110"/>
        <v>533600</v>
      </c>
      <c r="G1544" s="18">
        <f>TRUNC(일위대가목록!F22,0)</f>
        <v>212972</v>
      </c>
      <c r="H1544" s="18">
        <f t="shared" si="111"/>
        <v>851888</v>
      </c>
      <c r="I1544" s="18">
        <f>TRUNC(일위대가목록!G22,0)</f>
        <v>0</v>
      </c>
      <c r="J1544" s="18">
        <f t="shared" si="112"/>
        <v>0</v>
      </c>
      <c r="K1544" s="18">
        <f t="shared" si="113"/>
        <v>346372</v>
      </c>
      <c r="L1544" s="18">
        <f t="shared" si="113"/>
        <v>1385488</v>
      </c>
      <c r="M1544" s="16" t="s">
        <v>210</v>
      </c>
      <c r="N1544" s="2" t="s">
        <v>211</v>
      </c>
      <c r="O1544" s="2" t="s">
        <v>51</v>
      </c>
      <c r="P1544" s="2" t="s">
        <v>51</v>
      </c>
      <c r="Q1544" s="2" t="s">
        <v>914</v>
      </c>
      <c r="R1544" s="2" t="s">
        <v>62</v>
      </c>
      <c r="S1544" s="2" t="s">
        <v>63</v>
      </c>
      <c r="T1544" s="2" t="s">
        <v>63</v>
      </c>
      <c r="U1544" s="3"/>
      <c r="V1544" s="3"/>
      <c r="W1544" s="3"/>
      <c r="X1544" s="3"/>
      <c r="Y1544" s="3"/>
      <c r="Z1544" s="3"/>
      <c r="AA1544" s="3"/>
      <c r="AB1544" s="3"/>
      <c r="AC1544" s="3"/>
      <c r="AD1544" s="3"/>
      <c r="AE1544" s="3"/>
      <c r="AF1544" s="3"/>
      <c r="AG1544" s="3"/>
      <c r="AH1544" s="3"/>
      <c r="AI1544" s="3"/>
      <c r="AJ1544" s="3"/>
      <c r="AK1544" s="3"/>
      <c r="AL1544" s="3"/>
      <c r="AM1544" s="3"/>
      <c r="AN1544" s="3"/>
      <c r="AO1544" s="3"/>
      <c r="AP1544" s="3"/>
      <c r="AQ1544" s="3"/>
      <c r="AR1544" s="2" t="s">
        <v>51</v>
      </c>
      <c r="AS1544" s="2" t="s">
        <v>51</v>
      </c>
      <c r="AT1544" s="3"/>
      <c r="AU1544" s="2" t="s">
        <v>920</v>
      </c>
      <c r="AV1544" s="3">
        <v>372</v>
      </c>
    </row>
    <row r="1545" spans="1:48" ht="30" customHeight="1">
      <c r="A1545" s="17"/>
      <c r="B1545" s="17"/>
      <c r="C1545" s="17"/>
      <c r="D1545" s="17"/>
      <c r="E1545" s="18"/>
      <c r="F1545" s="18"/>
      <c r="G1545" s="18"/>
      <c r="H1545" s="18"/>
      <c r="I1545" s="18"/>
      <c r="J1545" s="18"/>
      <c r="K1545" s="18"/>
      <c r="L1545" s="18"/>
      <c r="M1545" s="17"/>
      <c r="Q1545" s="1" t="s">
        <v>914</v>
      </c>
    </row>
    <row r="1546" spans="1:48" ht="30" customHeight="1">
      <c r="A1546" s="17"/>
      <c r="B1546" s="17"/>
      <c r="C1546" s="17"/>
      <c r="D1546" s="17"/>
      <c r="E1546" s="18"/>
      <c r="F1546" s="18"/>
      <c r="G1546" s="18"/>
      <c r="H1546" s="18"/>
      <c r="I1546" s="18"/>
      <c r="J1546" s="18"/>
      <c r="K1546" s="18"/>
      <c r="L1546" s="18"/>
      <c r="M1546" s="17"/>
      <c r="Q1546" s="1" t="s">
        <v>914</v>
      </c>
    </row>
    <row r="1547" spans="1:48" ht="30" customHeight="1">
      <c r="A1547" s="17"/>
      <c r="B1547" s="17"/>
      <c r="C1547" s="17"/>
      <c r="D1547" s="17"/>
      <c r="E1547" s="18"/>
      <c r="F1547" s="18"/>
      <c r="G1547" s="18"/>
      <c r="H1547" s="18"/>
      <c r="I1547" s="18"/>
      <c r="J1547" s="18"/>
      <c r="K1547" s="18"/>
      <c r="L1547" s="18"/>
      <c r="M1547" s="17"/>
      <c r="Q1547" s="1" t="s">
        <v>914</v>
      </c>
    </row>
    <row r="1548" spans="1:48" ht="30" customHeight="1">
      <c r="A1548" s="17"/>
      <c r="B1548" s="17"/>
      <c r="C1548" s="17"/>
      <c r="D1548" s="17"/>
      <c r="E1548" s="18"/>
      <c r="F1548" s="18"/>
      <c r="G1548" s="18"/>
      <c r="H1548" s="18"/>
      <c r="I1548" s="18"/>
      <c r="J1548" s="18"/>
      <c r="K1548" s="18"/>
      <c r="L1548" s="18"/>
      <c r="M1548" s="17"/>
      <c r="Q1548" s="1" t="s">
        <v>914</v>
      </c>
    </row>
    <row r="1549" spans="1:48" ht="30" customHeight="1">
      <c r="A1549" s="17"/>
      <c r="B1549" s="17"/>
      <c r="C1549" s="17"/>
      <c r="D1549" s="17"/>
      <c r="E1549" s="18"/>
      <c r="F1549" s="18"/>
      <c r="G1549" s="18"/>
      <c r="H1549" s="18"/>
      <c r="I1549" s="18"/>
      <c r="J1549" s="18"/>
      <c r="K1549" s="18"/>
      <c r="L1549" s="18"/>
      <c r="M1549" s="17"/>
      <c r="Q1549" s="1" t="s">
        <v>914</v>
      </c>
    </row>
    <row r="1550" spans="1:48" ht="30" customHeight="1">
      <c r="A1550" s="17"/>
      <c r="B1550" s="17"/>
      <c r="C1550" s="17"/>
      <c r="D1550" s="17"/>
      <c r="E1550" s="18"/>
      <c r="F1550" s="18"/>
      <c r="G1550" s="18"/>
      <c r="H1550" s="18"/>
      <c r="I1550" s="18"/>
      <c r="J1550" s="18"/>
      <c r="K1550" s="18"/>
      <c r="L1550" s="18"/>
      <c r="M1550" s="17"/>
      <c r="Q1550" s="1" t="s">
        <v>914</v>
      </c>
    </row>
    <row r="1551" spans="1:48" ht="30" customHeight="1">
      <c r="A1551" s="17"/>
      <c r="B1551" s="17"/>
      <c r="C1551" s="17"/>
      <c r="D1551" s="17"/>
      <c r="E1551" s="18"/>
      <c r="F1551" s="18"/>
      <c r="G1551" s="18"/>
      <c r="H1551" s="18"/>
      <c r="I1551" s="18"/>
      <c r="J1551" s="18"/>
      <c r="K1551" s="18"/>
      <c r="L1551" s="18"/>
      <c r="M1551" s="17"/>
      <c r="Q1551" s="1" t="s">
        <v>914</v>
      </c>
    </row>
    <row r="1552" spans="1:48" ht="30" customHeight="1">
      <c r="A1552" s="17"/>
      <c r="B1552" s="17"/>
      <c r="C1552" s="17"/>
      <c r="D1552" s="17"/>
      <c r="E1552" s="18"/>
      <c r="F1552" s="18"/>
      <c r="G1552" s="18"/>
      <c r="H1552" s="18"/>
      <c r="I1552" s="18"/>
      <c r="J1552" s="18"/>
      <c r="K1552" s="18"/>
      <c r="L1552" s="18"/>
      <c r="M1552" s="17"/>
      <c r="Q1552" s="1" t="s">
        <v>914</v>
      </c>
    </row>
    <row r="1553" spans="1:48" ht="30" customHeight="1">
      <c r="A1553" s="17"/>
      <c r="B1553" s="17"/>
      <c r="C1553" s="17"/>
      <c r="D1553" s="17"/>
      <c r="E1553" s="18"/>
      <c r="F1553" s="18"/>
      <c r="G1553" s="18"/>
      <c r="H1553" s="18"/>
      <c r="I1553" s="18"/>
      <c r="J1553" s="18"/>
      <c r="K1553" s="18"/>
      <c r="L1553" s="18"/>
      <c r="M1553" s="17"/>
      <c r="Q1553" s="1" t="s">
        <v>914</v>
      </c>
    </row>
    <row r="1554" spans="1:48" ht="30" customHeight="1">
      <c r="A1554" s="17"/>
      <c r="B1554" s="17"/>
      <c r="C1554" s="17"/>
      <c r="D1554" s="17"/>
      <c r="E1554" s="18"/>
      <c r="F1554" s="18"/>
      <c r="G1554" s="18"/>
      <c r="H1554" s="18"/>
      <c r="I1554" s="18"/>
      <c r="J1554" s="18"/>
      <c r="K1554" s="18"/>
      <c r="L1554" s="18"/>
      <c r="M1554" s="17"/>
      <c r="Q1554" s="1" t="s">
        <v>914</v>
      </c>
    </row>
    <row r="1555" spans="1:48" ht="30" customHeight="1">
      <c r="A1555" s="17"/>
      <c r="B1555" s="17"/>
      <c r="C1555" s="17"/>
      <c r="D1555" s="17"/>
      <c r="E1555" s="18"/>
      <c r="F1555" s="18"/>
      <c r="G1555" s="18"/>
      <c r="H1555" s="18"/>
      <c r="I1555" s="18"/>
      <c r="J1555" s="18"/>
      <c r="K1555" s="18"/>
      <c r="L1555" s="18"/>
      <c r="M1555" s="17"/>
      <c r="Q1555" s="1" t="s">
        <v>914</v>
      </c>
    </row>
    <row r="1556" spans="1:48" ht="30" customHeight="1">
      <c r="A1556" s="17"/>
      <c r="B1556" s="17"/>
      <c r="C1556" s="17"/>
      <c r="D1556" s="17"/>
      <c r="E1556" s="18"/>
      <c r="F1556" s="18"/>
      <c r="G1556" s="18"/>
      <c r="H1556" s="18"/>
      <c r="I1556" s="18"/>
      <c r="J1556" s="18"/>
      <c r="K1556" s="18"/>
      <c r="L1556" s="18"/>
      <c r="M1556" s="17"/>
      <c r="Q1556" s="1" t="s">
        <v>914</v>
      </c>
    </row>
    <row r="1557" spans="1:48" ht="30" customHeight="1">
      <c r="A1557" s="17"/>
      <c r="B1557" s="17"/>
      <c r="C1557" s="17"/>
      <c r="D1557" s="17"/>
      <c r="E1557" s="18"/>
      <c r="F1557" s="18"/>
      <c r="G1557" s="18"/>
      <c r="H1557" s="18"/>
      <c r="I1557" s="18"/>
      <c r="J1557" s="18"/>
      <c r="K1557" s="18"/>
      <c r="L1557" s="18"/>
      <c r="M1557" s="17"/>
      <c r="Q1557" s="1" t="s">
        <v>914</v>
      </c>
    </row>
    <row r="1558" spans="1:48" ht="30" customHeight="1">
      <c r="A1558" s="17"/>
      <c r="B1558" s="17"/>
      <c r="C1558" s="17"/>
      <c r="D1558" s="17"/>
      <c r="E1558" s="18"/>
      <c r="F1558" s="18"/>
      <c r="G1558" s="18"/>
      <c r="H1558" s="18"/>
      <c r="I1558" s="18"/>
      <c r="J1558" s="18"/>
      <c r="K1558" s="18"/>
      <c r="L1558" s="18"/>
      <c r="M1558" s="17"/>
      <c r="Q1558" s="1" t="s">
        <v>914</v>
      </c>
    </row>
    <row r="1559" spans="1:48" ht="30" customHeight="1">
      <c r="A1559" s="17"/>
      <c r="B1559" s="17"/>
      <c r="C1559" s="17"/>
      <c r="D1559" s="17"/>
      <c r="E1559" s="18"/>
      <c r="F1559" s="18"/>
      <c r="G1559" s="18"/>
      <c r="H1559" s="18"/>
      <c r="I1559" s="18"/>
      <c r="J1559" s="18"/>
      <c r="K1559" s="18"/>
      <c r="L1559" s="18"/>
      <c r="M1559" s="17"/>
      <c r="Q1559" s="1" t="s">
        <v>914</v>
      </c>
    </row>
    <row r="1560" spans="1:48" ht="30" customHeight="1">
      <c r="A1560" s="17"/>
      <c r="B1560" s="17"/>
      <c r="C1560" s="17"/>
      <c r="D1560" s="17"/>
      <c r="E1560" s="18"/>
      <c r="F1560" s="18"/>
      <c r="G1560" s="18"/>
      <c r="H1560" s="18"/>
      <c r="I1560" s="18"/>
      <c r="J1560" s="18"/>
      <c r="K1560" s="18"/>
      <c r="L1560" s="18"/>
      <c r="M1560" s="17"/>
      <c r="Q1560" s="1" t="s">
        <v>914</v>
      </c>
    </row>
    <row r="1561" spans="1:48" ht="30" customHeight="1">
      <c r="A1561" s="17"/>
      <c r="B1561" s="17"/>
      <c r="C1561" s="17"/>
      <c r="D1561" s="17"/>
      <c r="E1561" s="18"/>
      <c r="F1561" s="18"/>
      <c r="G1561" s="18"/>
      <c r="H1561" s="18"/>
      <c r="I1561" s="18"/>
      <c r="J1561" s="18"/>
      <c r="K1561" s="18"/>
      <c r="L1561" s="18"/>
      <c r="M1561" s="17"/>
      <c r="Q1561" s="1" t="s">
        <v>914</v>
      </c>
    </row>
    <row r="1562" spans="1:48" ht="30" customHeight="1">
      <c r="A1562" s="17"/>
      <c r="B1562" s="17"/>
      <c r="C1562" s="17"/>
      <c r="D1562" s="17"/>
      <c r="E1562" s="18"/>
      <c r="F1562" s="18"/>
      <c r="G1562" s="18"/>
      <c r="H1562" s="18"/>
      <c r="I1562" s="18"/>
      <c r="J1562" s="18"/>
      <c r="K1562" s="18"/>
      <c r="L1562" s="18"/>
      <c r="M1562" s="17"/>
      <c r="Q1562" s="1" t="s">
        <v>914</v>
      </c>
    </row>
    <row r="1563" spans="1:48" ht="30" customHeight="1">
      <c r="A1563" s="16" t="s">
        <v>75</v>
      </c>
      <c r="B1563" s="17"/>
      <c r="C1563" s="17"/>
      <c r="D1563" s="17"/>
      <c r="E1563" s="18"/>
      <c r="F1563" s="18">
        <f>SUMIF(Q1539:Q1562,"011307",F1539:F1562)</f>
        <v>1616015</v>
      </c>
      <c r="G1563" s="18"/>
      <c r="H1563" s="18">
        <f>SUMIF(Q1539:Q1562,"011307",H1539:H1562)</f>
        <v>954977</v>
      </c>
      <c r="I1563" s="18"/>
      <c r="J1563" s="18">
        <f>SUMIF(Q1539:Q1562,"011307",J1539:J1562)</f>
        <v>0</v>
      </c>
      <c r="K1563" s="18"/>
      <c r="L1563" s="18">
        <f>SUMIF(Q1539:Q1562,"011307",L1539:L1562)</f>
        <v>2570992</v>
      </c>
      <c r="M1563" s="17"/>
      <c r="N1563" t="s">
        <v>76</v>
      </c>
    </row>
    <row r="1564" spans="1:48" ht="30" customHeight="1">
      <c r="A1564" s="16" t="s">
        <v>921</v>
      </c>
      <c r="B1564" s="16" t="s">
        <v>51</v>
      </c>
      <c r="C1564" s="17"/>
      <c r="D1564" s="17"/>
      <c r="E1564" s="18"/>
      <c r="F1564" s="18"/>
      <c r="G1564" s="18"/>
      <c r="H1564" s="18"/>
      <c r="I1564" s="18"/>
      <c r="J1564" s="18"/>
      <c r="K1564" s="18"/>
      <c r="L1564" s="18"/>
      <c r="M1564" s="17"/>
      <c r="N1564" s="3"/>
      <c r="O1564" s="3"/>
      <c r="P1564" s="3"/>
      <c r="Q1564" s="2" t="s">
        <v>922</v>
      </c>
      <c r="R1564" s="3"/>
      <c r="S1564" s="3"/>
      <c r="T1564" s="3"/>
      <c r="U1564" s="3"/>
      <c r="V1564" s="3"/>
      <c r="W1564" s="3"/>
      <c r="X1564" s="3"/>
      <c r="Y1564" s="3"/>
      <c r="Z1564" s="3"/>
      <c r="AA1564" s="3"/>
      <c r="AB1564" s="3"/>
      <c r="AC1564" s="3"/>
      <c r="AD1564" s="3"/>
      <c r="AE1564" s="3"/>
      <c r="AF1564" s="3"/>
      <c r="AG1564" s="3"/>
      <c r="AH1564" s="3"/>
      <c r="AI1564" s="3"/>
      <c r="AJ1564" s="3"/>
      <c r="AK1564" s="3"/>
      <c r="AL1564" s="3"/>
      <c r="AM1564" s="3"/>
      <c r="AN1564" s="3"/>
      <c r="AO1564" s="3"/>
      <c r="AP1564" s="3"/>
      <c r="AQ1564" s="3"/>
      <c r="AR1564" s="3"/>
      <c r="AS1564" s="3"/>
      <c r="AT1564" s="3"/>
      <c r="AU1564" s="3"/>
      <c r="AV1564" s="3"/>
    </row>
    <row r="1565" spans="1:48" ht="30" customHeight="1">
      <c r="A1565" s="16" t="s">
        <v>220</v>
      </c>
      <c r="B1565" s="16" t="s">
        <v>221</v>
      </c>
      <c r="C1565" s="16" t="s">
        <v>67</v>
      </c>
      <c r="D1565" s="17">
        <v>111</v>
      </c>
      <c r="E1565" s="18">
        <f>TRUNC(일위대가목록!E24,0)</f>
        <v>1329</v>
      </c>
      <c r="F1565" s="18">
        <f>TRUNC(E1565*D1565, 0)</f>
        <v>147519</v>
      </c>
      <c r="G1565" s="18">
        <f>TRUNC(일위대가목록!F24,0)</f>
        <v>9802</v>
      </c>
      <c r="H1565" s="18">
        <f>TRUNC(G1565*D1565, 0)</f>
        <v>1088022</v>
      </c>
      <c r="I1565" s="18">
        <f>TRUNC(일위대가목록!G24,0)</f>
        <v>0</v>
      </c>
      <c r="J1565" s="18">
        <f>TRUNC(I1565*D1565, 0)</f>
        <v>0</v>
      </c>
      <c r="K1565" s="18">
        <f t="shared" ref="K1565:L1568" si="114">TRUNC(E1565+G1565+I1565, 0)</f>
        <v>11131</v>
      </c>
      <c r="L1565" s="18">
        <f t="shared" si="114"/>
        <v>1235541</v>
      </c>
      <c r="M1565" s="16" t="s">
        <v>222</v>
      </c>
      <c r="N1565" s="2" t="s">
        <v>223</v>
      </c>
      <c r="O1565" s="2" t="s">
        <v>51</v>
      </c>
      <c r="P1565" s="2" t="s">
        <v>51</v>
      </c>
      <c r="Q1565" s="2" t="s">
        <v>922</v>
      </c>
      <c r="R1565" s="2" t="s">
        <v>62</v>
      </c>
      <c r="S1565" s="2" t="s">
        <v>63</v>
      </c>
      <c r="T1565" s="2" t="s">
        <v>63</v>
      </c>
      <c r="U1565" s="3"/>
      <c r="V1565" s="3"/>
      <c r="W1565" s="3"/>
      <c r="X1565" s="3"/>
      <c r="Y1565" s="3"/>
      <c r="Z1565" s="3"/>
      <c r="AA1565" s="3"/>
      <c r="AB1565" s="3"/>
      <c r="AC1565" s="3"/>
      <c r="AD1565" s="3"/>
      <c r="AE1565" s="3"/>
      <c r="AF1565" s="3"/>
      <c r="AG1565" s="3"/>
      <c r="AH1565" s="3"/>
      <c r="AI1565" s="3"/>
      <c r="AJ1565" s="3"/>
      <c r="AK1565" s="3"/>
      <c r="AL1565" s="3"/>
      <c r="AM1565" s="3"/>
      <c r="AN1565" s="3"/>
      <c r="AO1565" s="3"/>
      <c r="AP1565" s="3"/>
      <c r="AQ1565" s="3"/>
      <c r="AR1565" s="2" t="s">
        <v>51</v>
      </c>
      <c r="AS1565" s="2" t="s">
        <v>51</v>
      </c>
      <c r="AT1565" s="3"/>
      <c r="AU1565" s="2" t="s">
        <v>923</v>
      </c>
      <c r="AV1565" s="3">
        <v>374</v>
      </c>
    </row>
    <row r="1566" spans="1:48" ht="30" customHeight="1">
      <c r="A1566" s="16" t="s">
        <v>220</v>
      </c>
      <c r="B1566" s="16" t="s">
        <v>225</v>
      </c>
      <c r="C1566" s="16" t="s">
        <v>67</v>
      </c>
      <c r="D1566" s="17">
        <v>157</v>
      </c>
      <c r="E1566" s="18">
        <f>TRUNC(일위대가목록!E25,0)</f>
        <v>1682</v>
      </c>
      <c r="F1566" s="18">
        <f>TRUNC(E1566*D1566, 0)</f>
        <v>264074</v>
      </c>
      <c r="G1566" s="18">
        <f>TRUNC(일위대가목록!F25,0)</f>
        <v>17926</v>
      </c>
      <c r="H1566" s="18">
        <f>TRUNC(G1566*D1566, 0)</f>
        <v>2814382</v>
      </c>
      <c r="I1566" s="18">
        <f>TRUNC(일위대가목록!G25,0)</f>
        <v>0</v>
      </c>
      <c r="J1566" s="18">
        <f>TRUNC(I1566*D1566, 0)</f>
        <v>0</v>
      </c>
      <c r="K1566" s="18">
        <f t="shared" si="114"/>
        <v>19608</v>
      </c>
      <c r="L1566" s="18">
        <f t="shared" si="114"/>
        <v>3078456</v>
      </c>
      <c r="M1566" s="16" t="s">
        <v>226</v>
      </c>
      <c r="N1566" s="2" t="s">
        <v>227</v>
      </c>
      <c r="O1566" s="2" t="s">
        <v>51</v>
      </c>
      <c r="P1566" s="2" t="s">
        <v>51</v>
      </c>
      <c r="Q1566" s="2" t="s">
        <v>922</v>
      </c>
      <c r="R1566" s="2" t="s">
        <v>62</v>
      </c>
      <c r="S1566" s="2" t="s">
        <v>63</v>
      </c>
      <c r="T1566" s="2" t="s">
        <v>63</v>
      </c>
      <c r="U1566" s="3"/>
      <c r="V1566" s="3"/>
      <c r="W1566" s="3"/>
      <c r="X1566" s="3"/>
      <c r="Y1566" s="3"/>
      <c r="Z1566" s="3"/>
      <c r="AA1566" s="3"/>
      <c r="AB1566" s="3"/>
      <c r="AC1566" s="3"/>
      <c r="AD1566" s="3"/>
      <c r="AE1566" s="3"/>
      <c r="AF1566" s="3"/>
      <c r="AG1566" s="3"/>
      <c r="AH1566" s="3"/>
      <c r="AI1566" s="3"/>
      <c r="AJ1566" s="3"/>
      <c r="AK1566" s="3"/>
      <c r="AL1566" s="3"/>
      <c r="AM1566" s="3"/>
      <c r="AN1566" s="3"/>
      <c r="AO1566" s="3"/>
      <c r="AP1566" s="3"/>
      <c r="AQ1566" s="3"/>
      <c r="AR1566" s="2" t="s">
        <v>51</v>
      </c>
      <c r="AS1566" s="2" t="s">
        <v>51</v>
      </c>
      <c r="AT1566" s="3"/>
      <c r="AU1566" s="2" t="s">
        <v>924</v>
      </c>
      <c r="AV1566" s="3">
        <v>375</v>
      </c>
    </row>
    <row r="1567" spans="1:48" ht="30" customHeight="1">
      <c r="A1567" s="16" t="s">
        <v>220</v>
      </c>
      <c r="B1567" s="16" t="s">
        <v>229</v>
      </c>
      <c r="C1567" s="16" t="s">
        <v>67</v>
      </c>
      <c r="D1567" s="17">
        <v>107</v>
      </c>
      <c r="E1567" s="18">
        <f>TRUNC(일위대가목록!E26,0)</f>
        <v>1682</v>
      </c>
      <c r="F1567" s="18">
        <f>TRUNC(E1567*D1567, 0)</f>
        <v>179974</v>
      </c>
      <c r="G1567" s="18">
        <f>TRUNC(일위대가목록!F26,0)</f>
        <v>21511</v>
      </c>
      <c r="H1567" s="18">
        <f>TRUNC(G1567*D1567, 0)</f>
        <v>2301677</v>
      </c>
      <c r="I1567" s="18">
        <f>TRUNC(일위대가목록!G26,0)</f>
        <v>0</v>
      </c>
      <c r="J1567" s="18">
        <f>TRUNC(I1567*D1567, 0)</f>
        <v>0</v>
      </c>
      <c r="K1567" s="18">
        <f t="shared" si="114"/>
        <v>23193</v>
      </c>
      <c r="L1567" s="18">
        <f t="shared" si="114"/>
        <v>2481651</v>
      </c>
      <c r="M1567" s="16" t="s">
        <v>230</v>
      </c>
      <c r="N1567" s="2" t="s">
        <v>231</v>
      </c>
      <c r="O1567" s="2" t="s">
        <v>51</v>
      </c>
      <c r="P1567" s="2" t="s">
        <v>51</v>
      </c>
      <c r="Q1567" s="2" t="s">
        <v>922</v>
      </c>
      <c r="R1567" s="2" t="s">
        <v>62</v>
      </c>
      <c r="S1567" s="2" t="s">
        <v>63</v>
      </c>
      <c r="T1567" s="2" t="s">
        <v>63</v>
      </c>
      <c r="U1567" s="3"/>
      <c r="V1567" s="3"/>
      <c r="W1567" s="3"/>
      <c r="X1567" s="3"/>
      <c r="Y1567" s="3"/>
      <c r="Z1567" s="3"/>
      <c r="AA1567" s="3"/>
      <c r="AB1567" s="3"/>
      <c r="AC1567" s="3"/>
      <c r="AD1567" s="3"/>
      <c r="AE1567" s="3"/>
      <c r="AF1567" s="3"/>
      <c r="AG1567" s="3"/>
      <c r="AH1567" s="3"/>
      <c r="AI1567" s="3"/>
      <c r="AJ1567" s="3"/>
      <c r="AK1567" s="3"/>
      <c r="AL1567" s="3"/>
      <c r="AM1567" s="3"/>
      <c r="AN1567" s="3"/>
      <c r="AO1567" s="3"/>
      <c r="AP1567" s="3"/>
      <c r="AQ1567" s="3"/>
      <c r="AR1567" s="2" t="s">
        <v>51</v>
      </c>
      <c r="AS1567" s="2" t="s">
        <v>51</v>
      </c>
      <c r="AT1567" s="3"/>
      <c r="AU1567" s="2" t="s">
        <v>925</v>
      </c>
      <c r="AV1567" s="3">
        <v>376</v>
      </c>
    </row>
    <row r="1568" spans="1:48" ht="30" customHeight="1">
      <c r="A1568" s="16" t="s">
        <v>233</v>
      </c>
      <c r="B1568" s="16" t="s">
        <v>234</v>
      </c>
      <c r="C1568" s="16" t="s">
        <v>67</v>
      </c>
      <c r="D1568" s="17">
        <v>7</v>
      </c>
      <c r="E1568" s="18">
        <f>TRUNC(일위대가목록!E27,0)</f>
        <v>591</v>
      </c>
      <c r="F1568" s="18">
        <f>TRUNC(E1568*D1568, 0)</f>
        <v>4137</v>
      </c>
      <c r="G1568" s="18">
        <f>TRUNC(일위대가목록!F27,0)</f>
        <v>8062</v>
      </c>
      <c r="H1568" s="18">
        <f>TRUNC(G1568*D1568, 0)</f>
        <v>56434</v>
      </c>
      <c r="I1568" s="18">
        <f>TRUNC(일위대가목록!G27,0)</f>
        <v>0</v>
      </c>
      <c r="J1568" s="18">
        <f>TRUNC(I1568*D1568, 0)</f>
        <v>0</v>
      </c>
      <c r="K1568" s="18">
        <f t="shared" si="114"/>
        <v>8653</v>
      </c>
      <c r="L1568" s="18">
        <f t="shared" si="114"/>
        <v>60571</v>
      </c>
      <c r="M1568" s="16" t="s">
        <v>235</v>
      </c>
      <c r="N1568" s="2" t="s">
        <v>236</v>
      </c>
      <c r="O1568" s="2" t="s">
        <v>51</v>
      </c>
      <c r="P1568" s="2" t="s">
        <v>51</v>
      </c>
      <c r="Q1568" s="2" t="s">
        <v>922</v>
      </c>
      <c r="R1568" s="2" t="s">
        <v>62</v>
      </c>
      <c r="S1568" s="2" t="s">
        <v>63</v>
      </c>
      <c r="T1568" s="2" t="s">
        <v>63</v>
      </c>
      <c r="U1568" s="3"/>
      <c r="V1568" s="3"/>
      <c r="W1568" s="3"/>
      <c r="X1568" s="3"/>
      <c r="Y1568" s="3"/>
      <c r="Z1568" s="3"/>
      <c r="AA1568" s="3"/>
      <c r="AB1568" s="3"/>
      <c r="AC1568" s="3"/>
      <c r="AD1568" s="3"/>
      <c r="AE1568" s="3"/>
      <c r="AF1568" s="3"/>
      <c r="AG1568" s="3"/>
      <c r="AH1568" s="3"/>
      <c r="AI1568" s="3"/>
      <c r="AJ1568" s="3"/>
      <c r="AK1568" s="3"/>
      <c r="AL1568" s="3"/>
      <c r="AM1568" s="3"/>
      <c r="AN1568" s="3"/>
      <c r="AO1568" s="3"/>
      <c r="AP1568" s="3"/>
      <c r="AQ1568" s="3"/>
      <c r="AR1568" s="2" t="s">
        <v>51</v>
      </c>
      <c r="AS1568" s="2" t="s">
        <v>51</v>
      </c>
      <c r="AT1568" s="3"/>
      <c r="AU1568" s="2" t="s">
        <v>926</v>
      </c>
      <c r="AV1568" s="3">
        <v>377</v>
      </c>
    </row>
    <row r="1569" spans="1:17" ht="30" customHeight="1">
      <c r="A1569" s="17"/>
      <c r="B1569" s="17"/>
      <c r="C1569" s="17"/>
      <c r="D1569" s="17"/>
      <c r="E1569" s="18"/>
      <c r="F1569" s="18"/>
      <c r="G1569" s="18"/>
      <c r="H1569" s="18"/>
      <c r="I1569" s="18"/>
      <c r="J1569" s="18"/>
      <c r="K1569" s="18"/>
      <c r="L1569" s="18"/>
      <c r="M1569" s="17"/>
      <c r="Q1569" s="1" t="s">
        <v>922</v>
      </c>
    </row>
    <row r="1570" spans="1:17" ht="30" customHeight="1">
      <c r="A1570" s="17"/>
      <c r="B1570" s="17"/>
      <c r="C1570" s="17"/>
      <c r="D1570" s="17"/>
      <c r="E1570" s="18"/>
      <c r="F1570" s="18"/>
      <c r="G1570" s="18"/>
      <c r="H1570" s="18"/>
      <c r="I1570" s="18"/>
      <c r="J1570" s="18"/>
      <c r="K1570" s="18"/>
      <c r="L1570" s="18"/>
      <c r="M1570" s="17"/>
      <c r="Q1570" s="1" t="s">
        <v>922</v>
      </c>
    </row>
    <row r="1571" spans="1:17" ht="30" customHeight="1">
      <c r="A1571" s="17"/>
      <c r="B1571" s="17"/>
      <c r="C1571" s="17"/>
      <c r="D1571" s="17"/>
      <c r="E1571" s="18"/>
      <c r="F1571" s="18"/>
      <c r="G1571" s="18"/>
      <c r="H1571" s="18"/>
      <c r="I1571" s="18"/>
      <c r="J1571" s="18"/>
      <c r="K1571" s="18"/>
      <c r="L1571" s="18"/>
      <c r="M1571" s="17"/>
      <c r="Q1571" s="1" t="s">
        <v>922</v>
      </c>
    </row>
    <row r="1572" spans="1:17" ht="30" customHeight="1">
      <c r="A1572" s="17"/>
      <c r="B1572" s="17"/>
      <c r="C1572" s="17"/>
      <c r="D1572" s="17"/>
      <c r="E1572" s="18"/>
      <c r="F1572" s="18"/>
      <c r="G1572" s="18"/>
      <c r="H1572" s="18"/>
      <c r="I1572" s="18"/>
      <c r="J1572" s="18"/>
      <c r="K1572" s="18"/>
      <c r="L1572" s="18"/>
      <c r="M1572" s="17"/>
      <c r="Q1572" s="1" t="s">
        <v>922</v>
      </c>
    </row>
    <row r="1573" spans="1:17" ht="30" customHeight="1">
      <c r="A1573" s="17"/>
      <c r="B1573" s="17"/>
      <c r="C1573" s="17"/>
      <c r="D1573" s="17"/>
      <c r="E1573" s="18"/>
      <c r="F1573" s="18"/>
      <c r="G1573" s="18"/>
      <c r="H1573" s="18"/>
      <c r="I1573" s="18"/>
      <c r="J1573" s="18"/>
      <c r="K1573" s="18"/>
      <c r="L1573" s="18"/>
      <c r="M1573" s="17"/>
      <c r="Q1573" s="1" t="s">
        <v>922</v>
      </c>
    </row>
    <row r="1574" spans="1:17" ht="30" customHeight="1">
      <c r="A1574" s="17"/>
      <c r="B1574" s="17"/>
      <c r="C1574" s="17"/>
      <c r="D1574" s="17"/>
      <c r="E1574" s="18"/>
      <c r="F1574" s="18"/>
      <c r="G1574" s="18"/>
      <c r="H1574" s="18"/>
      <c r="I1574" s="18"/>
      <c r="J1574" s="18"/>
      <c r="K1574" s="18"/>
      <c r="L1574" s="18"/>
      <c r="M1574" s="17"/>
      <c r="Q1574" s="1" t="s">
        <v>922</v>
      </c>
    </row>
    <row r="1575" spans="1:17" ht="30" customHeight="1">
      <c r="A1575" s="17"/>
      <c r="B1575" s="17"/>
      <c r="C1575" s="17"/>
      <c r="D1575" s="17"/>
      <c r="E1575" s="18"/>
      <c r="F1575" s="18"/>
      <c r="G1575" s="18"/>
      <c r="H1575" s="18"/>
      <c r="I1575" s="18"/>
      <c r="J1575" s="18"/>
      <c r="K1575" s="18"/>
      <c r="L1575" s="18"/>
      <c r="M1575" s="17"/>
      <c r="Q1575" s="1" t="s">
        <v>922</v>
      </c>
    </row>
    <row r="1576" spans="1:17" ht="30" customHeight="1">
      <c r="A1576" s="17"/>
      <c r="B1576" s="17"/>
      <c r="C1576" s="17"/>
      <c r="D1576" s="17"/>
      <c r="E1576" s="18"/>
      <c r="F1576" s="18"/>
      <c r="G1576" s="18"/>
      <c r="H1576" s="18"/>
      <c r="I1576" s="18"/>
      <c r="J1576" s="18"/>
      <c r="K1576" s="18"/>
      <c r="L1576" s="18"/>
      <c r="M1576" s="17"/>
      <c r="Q1576" s="1" t="s">
        <v>922</v>
      </c>
    </row>
    <row r="1577" spans="1:17" ht="30" customHeight="1">
      <c r="A1577" s="17"/>
      <c r="B1577" s="17"/>
      <c r="C1577" s="17"/>
      <c r="D1577" s="17"/>
      <c r="E1577" s="18"/>
      <c r="F1577" s="18"/>
      <c r="G1577" s="18"/>
      <c r="H1577" s="18"/>
      <c r="I1577" s="18"/>
      <c r="J1577" s="18"/>
      <c r="K1577" s="18"/>
      <c r="L1577" s="18"/>
      <c r="M1577" s="17"/>
      <c r="Q1577" s="1" t="s">
        <v>922</v>
      </c>
    </row>
    <row r="1578" spans="1:17" ht="30" customHeight="1">
      <c r="A1578" s="17"/>
      <c r="B1578" s="17"/>
      <c r="C1578" s="17"/>
      <c r="D1578" s="17"/>
      <c r="E1578" s="18"/>
      <c r="F1578" s="18"/>
      <c r="G1578" s="18"/>
      <c r="H1578" s="18"/>
      <c r="I1578" s="18"/>
      <c r="J1578" s="18"/>
      <c r="K1578" s="18"/>
      <c r="L1578" s="18"/>
      <c r="M1578" s="17"/>
      <c r="Q1578" s="1" t="s">
        <v>922</v>
      </c>
    </row>
    <row r="1579" spans="1:17" ht="30" customHeight="1">
      <c r="A1579" s="17"/>
      <c r="B1579" s="17"/>
      <c r="C1579" s="17"/>
      <c r="D1579" s="17"/>
      <c r="E1579" s="18"/>
      <c r="F1579" s="18"/>
      <c r="G1579" s="18"/>
      <c r="H1579" s="18"/>
      <c r="I1579" s="18"/>
      <c r="J1579" s="18"/>
      <c r="K1579" s="18"/>
      <c r="L1579" s="18"/>
      <c r="M1579" s="17"/>
      <c r="Q1579" s="1" t="s">
        <v>922</v>
      </c>
    </row>
    <row r="1580" spans="1:17" ht="30" customHeight="1">
      <c r="A1580" s="17"/>
      <c r="B1580" s="17"/>
      <c r="C1580" s="17"/>
      <c r="D1580" s="17"/>
      <c r="E1580" s="18"/>
      <c r="F1580" s="18"/>
      <c r="G1580" s="18"/>
      <c r="H1580" s="18"/>
      <c r="I1580" s="18"/>
      <c r="J1580" s="18"/>
      <c r="K1580" s="18"/>
      <c r="L1580" s="18"/>
      <c r="M1580" s="17"/>
      <c r="Q1580" s="1" t="s">
        <v>922</v>
      </c>
    </row>
    <row r="1581" spans="1:17" ht="30" customHeight="1">
      <c r="A1581" s="17"/>
      <c r="B1581" s="17"/>
      <c r="C1581" s="17"/>
      <c r="D1581" s="17"/>
      <c r="E1581" s="18"/>
      <c r="F1581" s="18"/>
      <c r="G1581" s="18"/>
      <c r="H1581" s="18"/>
      <c r="I1581" s="18"/>
      <c r="J1581" s="18"/>
      <c r="K1581" s="18"/>
      <c r="L1581" s="18"/>
      <c r="M1581" s="17"/>
      <c r="Q1581" s="1" t="s">
        <v>922</v>
      </c>
    </row>
    <row r="1582" spans="1:17" ht="30" customHeight="1">
      <c r="A1582" s="17"/>
      <c r="B1582" s="17"/>
      <c r="C1582" s="17"/>
      <c r="D1582" s="17"/>
      <c r="E1582" s="18"/>
      <c r="F1582" s="18"/>
      <c r="G1582" s="18"/>
      <c r="H1582" s="18"/>
      <c r="I1582" s="18"/>
      <c r="J1582" s="18"/>
      <c r="K1582" s="18"/>
      <c r="L1582" s="18"/>
      <c r="M1582" s="17"/>
      <c r="Q1582" s="1" t="s">
        <v>922</v>
      </c>
    </row>
    <row r="1583" spans="1:17" ht="30" customHeight="1">
      <c r="A1583" s="17"/>
      <c r="B1583" s="17"/>
      <c r="C1583" s="17"/>
      <c r="D1583" s="17"/>
      <c r="E1583" s="18"/>
      <c r="F1583" s="18"/>
      <c r="G1583" s="18"/>
      <c r="H1583" s="18"/>
      <c r="I1583" s="18"/>
      <c r="J1583" s="18"/>
      <c r="K1583" s="18"/>
      <c r="L1583" s="18"/>
      <c r="M1583" s="17"/>
      <c r="Q1583" s="1" t="s">
        <v>922</v>
      </c>
    </row>
    <row r="1584" spans="1:17" ht="30" customHeight="1">
      <c r="A1584" s="17"/>
      <c r="B1584" s="17"/>
      <c r="C1584" s="17"/>
      <c r="D1584" s="17"/>
      <c r="E1584" s="18"/>
      <c r="F1584" s="18"/>
      <c r="G1584" s="18"/>
      <c r="H1584" s="18"/>
      <c r="I1584" s="18"/>
      <c r="J1584" s="18"/>
      <c r="K1584" s="18"/>
      <c r="L1584" s="18"/>
      <c r="M1584" s="17"/>
      <c r="Q1584" s="1" t="s">
        <v>922</v>
      </c>
    </row>
    <row r="1585" spans="1:48" ht="30" customHeight="1">
      <c r="A1585" s="17"/>
      <c r="B1585" s="17"/>
      <c r="C1585" s="17"/>
      <c r="D1585" s="17"/>
      <c r="E1585" s="18"/>
      <c r="F1585" s="18"/>
      <c r="G1585" s="18"/>
      <c r="H1585" s="18"/>
      <c r="I1585" s="18"/>
      <c r="J1585" s="18"/>
      <c r="K1585" s="18"/>
      <c r="L1585" s="18"/>
      <c r="M1585" s="17"/>
      <c r="Q1585" s="1" t="s">
        <v>922</v>
      </c>
    </row>
    <row r="1586" spans="1:48" ht="30" customHeight="1">
      <c r="A1586" s="17"/>
      <c r="B1586" s="17"/>
      <c r="C1586" s="17"/>
      <c r="D1586" s="17"/>
      <c r="E1586" s="18"/>
      <c r="F1586" s="18"/>
      <c r="G1586" s="18"/>
      <c r="H1586" s="18"/>
      <c r="I1586" s="18"/>
      <c r="J1586" s="18"/>
      <c r="K1586" s="18"/>
      <c r="L1586" s="18"/>
      <c r="M1586" s="17"/>
      <c r="Q1586" s="1" t="s">
        <v>922</v>
      </c>
    </row>
    <row r="1587" spans="1:48" ht="30" customHeight="1">
      <c r="A1587" s="17"/>
      <c r="B1587" s="17"/>
      <c r="C1587" s="17"/>
      <c r="D1587" s="17"/>
      <c r="E1587" s="18"/>
      <c r="F1587" s="18"/>
      <c r="G1587" s="18"/>
      <c r="H1587" s="18"/>
      <c r="I1587" s="18"/>
      <c r="J1587" s="18"/>
      <c r="K1587" s="18"/>
      <c r="L1587" s="18"/>
      <c r="M1587" s="17"/>
      <c r="Q1587" s="1" t="s">
        <v>922</v>
      </c>
    </row>
    <row r="1588" spans="1:48" ht="30" customHeight="1">
      <c r="A1588" s="17"/>
      <c r="B1588" s="17"/>
      <c r="C1588" s="17"/>
      <c r="D1588" s="17"/>
      <c r="E1588" s="18"/>
      <c r="F1588" s="18"/>
      <c r="G1588" s="18"/>
      <c r="H1588" s="18"/>
      <c r="I1588" s="18"/>
      <c r="J1588" s="18"/>
      <c r="K1588" s="18"/>
      <c r="L1588" s="18"/>
      <c r="M1588" s="17"/>
      <c r="Q1588" s="1" t="s">
        <v>922</v>
      </c>
    </row>
    <row r="1589" spans="1:48" ht="30" customHeight="1">
      <c r="A1589" s="16" t="s">
        <v>75</v>
      </c>
      <c r="B1589" s="17"/>
      <c r="C1589" s="17"/>
      <c r="D1589" s="17"/>
      <c r="E1589" s="18"/>
      <c r="F1589" s="18">
        <f>SUMIF(Q1565:Q1588,"011308",F1565:F1588)</f>
        <v>595704</v>
      </c>
      <c r="G1589" s="18"/>
      <c r="H1589" s="18">
        <f>SUMIF(Q1565:Q1588,"011308",H1565:H1588)</f>
        <v>6260515</v>
      </c>
      <c r="I1589" s="18"/>
      <c r="J1589" s="18">
        <f>SUMIF(Q1565:Q1588,"011308",J1565:J1588)</f>
        <v>0</v>
      </c>
      <c r="K1589" s="18"/>
      <c r="L1589" s="18">
        <f>SUMIF(Q1565:Q1588,"011308",L1565:L1588)</f>
        <v>6856219</v>
      </c>
      <c r="M1589" s="17"/>
      <c r="N1589" t="s">
        <v>76</v>
      </c>
    </row>
    <row r="1590" spans="1:48" ht="30" customHeight="1">
      <c r="A1590" s="16" t="s">
        <v>927</v>
      </c>
      <c r="B1590" s="16" t="s">
        <v>51</v>
      </c>
      <c r="C1590" s="17"/>
      <c r="D1590" s="17"/>
      <c r="E1590" s="18"/>
      <c r="F1590" s="18"/>
      <c r="G1590" s="18"/>
      <c r="H1590" s="18"/>
      <c r="I1590" s="18"/>
      <c r="J1590" s="18"/>
      <c r="K1590" s="18"/>
      <c r="L1590" s="18"/>
      <c r="M1590" s="17"/>
      <c r="N1590" s="3"/>
      <c r="O1590" s="3"/>
      <c r="P1590" s="3"/>
      <c r="Q1590" s="2" t="s">
        <v>928</v>
      </c>
      <c r="R1590" s="3"/>
      <c r="S1590" s="3"/>
      <c r="T1590" s="3"/>
      <c r="U1590" s="3"/>
      <c r="V1590" s="3"/>
      <c r="W1590" s="3"/>
      <c r="X1590" s="3"/>
      <c r="Y1590" s="3"/>
      <c r="Z1590" s="3"/>
      <c r="AA1590" s="3"/>
      <c r="AB1590" s="3"/>
      <c r="AC1590" s="3"/>
      <c r="AD1590" s="3"/>
      <c r="AE1590" s="3"/>
      <c r="AF1590" s="3"/>
      <c r="AG1590" s="3"/>
      <c r="AH1590" s="3"/>
      <c r="AI1590" s="3"/>
      <c r="AJ1590" s="3"/>
      <c r="AK1590" s="3"/>
      <c r="AL1590" s="3"/>
      <c r="AM1590" s="3"/>
      <c r="AN1590" s="3"/>
      <c r="AO1590" s="3"/>
      <c r="AP1590" s="3"/>
      <c r="AQ1590" s="3"/>
      <c r="AR1590" s="3"/>
      <c r="AS1590" s="3"/>
      <c r="AT1590" s="3"/>
      <c r="AU1590" s="3"/>
      <c r="AV1590" s="3"/>
    </row>
    <row r="1591" spans="1:48" ht="30" customHeight="1">
      <c r="A1591" s="16" t="s">
        <v>240</v>
      </c>
      <c r="B1591" s="16" t="s">
        <v>241</v>
      </c>
      <c r="C1591" s="16" t="s">
        <v>67</v>
      </c>
      <c r="D1591" s="17">
        <v>5</v>
      </c>
      <c r="E1591" s="18">
        <f>TRUNC(일위대가목록!E28,0)</f>
        <v>11884</v>
      </c>
      <c r="F1591" s="18">
        <f t="shared" ref="F1591:F1604" si="115">TRUNC(E1591*D1591, 0)</f>
        <v>59420</v>
      </c>
      <c r="G1591" s="18">
        <f>TRUNC(일위대가목록!F28,0)</f>
        <v>9733</v>
      </c>
      <c r="H1591" s="18">
        <f t="shared" ref="H1591:H1604" si="116">TRUNC(G1591*D1591, 0)</f>
        <v>48665</v>
      </c>
      <c r="I1591" s="18">
        <f>TRUNC(일위대가목록!G28,0)</f>
        <v>194</v>
      </c>
      <c r="J1591" s="18">
        <f t="shared" ref="J1591:J1604" si="117">TRUNC(I1591*D1591, 0)</f>
        <v>970</v>
      </c>
      <c r="K1591" s="18">
        <f t="shared" ref="K1591:K1604" si="118">TRUNC(E1591+G1591+I1591, 0)</f>
        <v>21811</v>
      </c>
      <c r="L1591" s="18">
        <f t="shared" ref="L1591:L1604" si="119">TRUNC(F1591+H1591+J1591, 0)</f>
        <v>109055</v>
      </c>
      <c r="M1591" s="16" t="s">
        <v>242</v>
      </c>
      <c r="N1591" s="2" t="s">
        <v>243</v>
      </c>
      <c r="O1591" s="2" t="s">
        <v>51</v>
      </c>
      <c r="P1591" s="2" t="s">
        <v>51</v>
      </c>
      <c r="Q1591" s="2" t="s">
        <v>928</v>
      </c>
      <c r="R1591" s="2" t="s">
        <v>62</v>
      </c>
      <c r="S1591" s="2" t="s">
        <v>63</v>
      </c>
      <c r="T1591" s="2" t="s">
        <v>63</v>
      </c>
      <c r="U1591" s="3"/>
      <c r="V1591" s="3"/>
      <c r="W1591" s="3"/>
      <c r="X1591" s="3"/>
      <c r="Y1591" s="3"/>
      <c r="Z1591" s="3"/>
      <c r="AA1591" s="3"/>
      <c r="AB1591" s="3"/>
      <c r="AC1591" s="3"/>
      <c r="AD1591" s="3"/>
      <c r="AE1591" s="3"/>
      <c r="AF1591" s="3"/>
      <c r="AG1591" s="3"/>
      <c r="AH1591" s="3"/>
      <c r="AI1591" s="3"/>
      <c r="AJ1591" s="3"/>
      <c r="AK1591" s="3"/>
      <c r="AL1591" s="3"/>
      <c r="AM1591" s="3"/>
      <c r="AN1591" s="3"/>
      <c r="AO1591" s="3"/>
      <c r="AP1591" s="3"/>
      <c r="AQ1591" s="3"/>
      <c r="AR1591" s="2" t="s">
        <v>51</v>
      </c>
      <c r="AS1591" s="2" t="s">
        <v>51</v>
      </c>
      <c r="AT1591" s="3"/>
      <c r="AU1591" s="2" t="s">
        <v>929</v>
      </c>
      <c r="AV1591" s="3">
        <v>379</v>
      </c>
    </row>
    <row r="1592" spans="1:48" ht="30" customHeight="1">
      <c r="A1592" s="16" t="s">
        <v>240</v>
      </c>
      <c r="B1592" s="16" t="s">
        <v>245</v>
      </c>
      <c r="C1592" s="16" t="s">
        <v>67</v>
      </c>
      <c r="D1592" s="17">
        <v>10</v>
      </c>
      <c r="E1592" s="18">
        <f>TRUNC(일위대가목록!E29,0)</f>
        <v>12115</v>
      </c>
      <c r="F1592" s="18">
        <f t="shared" si="115"/>
        <v>121150</v>
      </c>
      <c r="G1592" s="18">
        <f>TRUNC(일위대가목록!F29,0)</f>
        <v>19466</v>
      </c>
      <c r="H1592" s="18">
        <f t="shared" si="116"/>
        <v>194660</v>
      </c>
      <c r="I1592" s="18">
        <f>TRUNC(일위대가목록!G29,0)</f>
        <v>388</v>
      </c>
      <c r="J1592" s="18">
        <f t="shared" si="117"/>
        <v>3880</v>
      </c>
      <c r="K1592" s="18">
        <f t="shared" si="118"/>
        <v>31969</v>
      </c>
      <c r="L1592" s="18">
        <f t="shared" si="119"/>
        <v>319690</v>
      </c>
      <c r="M1592" s="16" t="s">
        <v>246</v>
      </c>
      <c r="N1592" s="2" t="s">
        <v>247</v>
      </c>
      <c r="O1592" s="2" t="s">
        <v>51</v>
      </c>
      <c r="P1592" s="2" t="s">
        <v>51</v>
      </c>
      <c r="Q1592" s="2" t="s">
        <v>928</v>
      </c>
      <c r="R1592" s="2" t="s">
        <v>62</v>
      </c>
      <c r="S1592" s="2" t="s">
        <v>63</v>
      </c>
      <c r="T1592" s="2" t="s">
        <v>63</v>
      </c>
      <c r="U1592" s="3"/>
      <c r="V1592" s="3"/>
      <c r="W1592" s="3"/>
      <c r="X1592" s="3"/>
      <c r="Y1592" s="3"/>
      <c r="Z1592" s="3"/>
      <c r="AA1592" s="3"/>
      <c r="AB1592" s="3"/>
      <c r="AC1592" s="3"/>
      <c r="AD1592" s="3"/>
      <c r="AE1592" s="3"/>
      <c r="AF1592" s="3"/>
      <c r="AG1592" s="3"/>
      <c r="AH1592" s="3"/>
      <c r="AI1592" s="3"/>
      <c r="AJ1592" s="3"/>
      <c r="AK1592" s="3"/>
      <c r="AL1592" s="3"/>
      <c r="AM1592" s="3"/>
      <c r="AN1592" s="3"/>
      <c r="AO1592" s="3"/>
      <c r="AP1592" s="3"/>
      <c r="AQ1592" s="3"/>
      <c r="AR1592" s="2" t="s">
        <v>51</v>
      </c>
      <c r="AS1592" s="2" t="s">
        <v>51</v>
      </c>
      <c r="AT1592" s="3"/>
      <c r="AU1592" s="2" t="s">
        <v>930</v>
      </c>
      <c r="AV1592" s="3">
        <v>380</v>
      </c>
    </row>
    <row r="1593" spans="1:48" ht="30" customHeight="1">
      <c r="A1593" s="16" t="s">
        <v>249</v>
      </c>
      <c r="B1593" s="16" t="s">
        <v>552</v>
      </c>
      <c r="C1593" s="16" t="s">
        <v>67</v>
      </c>
      <c r="D1593" s="17">
        <v>266</v>
      </c>
      <c r="E1593" s="18">
        <f>TRUNC(일위대가목록!E60,0)</f>
        <v>20811</v>
      </c>
      <c r="F1593" s="18">
        <f t="shared" si="115"/>
        <v>5535726</v>
      </c>
      <c r="G1593" s="18">
        <f>TRUNC(일위대가목록!F60,0)</f>
        <v>17145</v>
      </c>
      <c r="H1593" s="18">
        <f t="shared" si="116"/>
        <v>4560570</v>
      </c>
      <c r="I1593" s="18">
        <f>TRUNC(일위대가목록!G60,0)</f>
        <v>0</v>
      </c>
      <c r="J1593" s="18">
        <f t="shared" si="117"/>
        <v>0</v>
      </c>
      <c r="K1593" s="18">
        <f t="shared" si="118"/>
        <v>37956</v>
      </c>
      <c r="L1593" s="18">
        <f t="shared" si="119"/>
        <v>10096296</v>
      </c>
      <c r="M1593" s="16" t="s">
        <v>553</v>
      </c>
      <c r="N1593" s="2" t="s">
        <v>554</v>
      </c>
      <c r="O1593" s="2" t="s">
        <v>51</v>
      </c>
      <c r="P1593" s="2" t="s">
        <v>51</v>
      </c>
      <c r="Q1593" s="2" t="s">
        <v>928</v>
      </c>
      <c r="R1593" s="2" t="s">
        <v>62</v>
      </c>
      <c r="S1593" s="2" t="s">
        <v>63</v>
      </c>
      <c r="T1593" s="2" t="s">
        <v>63</v>
      </c>
      <c r="U1593" s="3"/>
      <c r="V1593" s="3"/>
      <c r="W1593" s="3"/>
      <c r="X1593" s="3"/>
      <c r="Y1593" s="3"/>
      <c r="Z1593" s="3"/>
      <c r="AA1593" s="3"/>
      <c r="AB1593" s="3"/>
      <c r="AC1593" s="3"/>
      <c r="AD1593" s="3"/>
      <c r="AE1593" s="3"/>
      <c r="AF1593" s="3"/>
      <c r="AG1593" s="3"/>
      <c r="AH1593" s="3"/>
      <c r="AI1593" s="3"/>
      <c r="AJ1593" s="3"/>
      <c r="AK1593" s="3"/>
      <c r="AL1593" s="3"/>
      <c r="AM1593" s="3"/>
      <c r="AN1593" s="3"/>
      <c r="AO1593" s="3"/>
      <c r="AP1593" s="3"/>
      <c r="AQ1593" s="3"/>
      <c r="AR1593" s="2" t="s">
        <v>51</v>
      </c>
      <c r="AS1593" s="2" t="s">
        <v>51</v>
      </c>
      <c r="AT1593" s="3"/>
      <c r="AU1593" s="2" t="s">
        <v>931</v>
      </c>
      <c r="AV1593" s="3">
        <v>381</v>
      </c>
    </row>
    <row r="1594" spans="1:48" ht="30" customHeight="1">
      <c r="A1594" s="16" t="s">
        <v>249</v>
      </c>
      <c r="B1594" s="16" t="s">
        <v>250</v>
      </c>
      <c r="C1594" s="16" t="s">
        <v>67</v>
      </c>
      <c r="D1594" s="17">
        <v>5</v>
      </c>
      <c r="E1594" s="18">
        <f>TRUNC(일위대가목록!E30,0)</f>
        <v>23436</v>
      </c>
      <c r="F1594" s="18">
        <f t="shared" si="115"/>
        <v>117180</v>
      </c>
      <c r="G1594" s="18">
        <f>TRUNC(일위대가목록!F30,0)</f>
        <v>17145</v>
      </c>
      <c r="H1594" s="18">
        <f t="shared" si="116"/>
        <v>85725</v>
      </c>
      <c r="I1594" s="18">
        <f>TRUNC(일위대가목록!G30,0)</f>
        <v>0</v>
      </c>
      <c r="J1594" s="18">
        <f t="shared" si="117"/>
        <v>0</v>
      </c>
      <c r="K1594" s="18">
        <f t="shared" si="118"/>
        <v>40581</v>
      </c>
      <c r="L1594" s="18">
        <f t="shared" si="119"/>
        <v>202905</v>
      </c>
      <c r="M1594" s="16" t="s">
        <v>251</v>
      </c>
      <c r="N1594" s="2" t="s">
        <v>252</v>
      </c>
      <c r="O1594" s="2" t="s">
        <v>51</v>
      </c>
      <c r="P1594" s="2" t="s">
        <v>51</v>
      </c>
      <c r="Q1594" s="2" t="s">
        <v>928</v>
      </c>
      <c r="R1594" s="2" t="s">
        <v>62</v>
      </c>
      <c r="S1594" s="2" t="s">
        <v>63</v>
      </c>
      <c r="T1594" s="2" t="s">
        <v>63</v>
      </c>
      <c r="U1594" s="3"/>
      <c r="V1594" s="3"/>
      <c r="W1594" s="3"/>
      <c r="X1594" s="3"/>
      <c r="Y1594" s="3"/>
      <c r="Z1594" s="3"/>
      <c r="AA1594" s="3"/>
      <c r="AB1594" s="3"/>
      <c r="AC1594" s="3"/>
      <c r="AD1594" s="3"/>
      <c r="AE1594" s="3"/>
      <c r="AF1594" s="3"/>
      <c r="AG1594" s="3"/>
      <c r="AH1594" s="3"/>
      <c r="AI1594" s="3"/>
      <c r="AJ1594" s="3"/>
      <c r="AK1594" s="3"/>
      <c r="AL1594" s="3"/>
      <c r="AM1594" s="3"/>
      <c r="AN1594" s="3"/>
      <c r="AO1594" s="3"/>
      <c r="AP1594" s="3"/>
      <c r="AQ1594" s="3"/>
      <c r="AR1594" s="2" t="s">
        <v>51</v>
      </c>
      <c r="AS1594" s="2" t="s">
        <v>51</v>
      </c>
      <c r="AT1594" s="3"/>
      <c r="AU1594" s="2" t="s">
        <v>932</v>
      </c>
      <c r="AV1594" s="3">
        <v>382</v>
      </c>
    </row>
    <row r="1595" spans="1:48" ht="30" customHeight="1">
      <c r="A1595" s="16" t="s">
        <v>254</v>
      </c>
      <c r="B1595" s="16" t="s">
        <v>255</v>
      </c>
      <c r="C1595" s="16" t="s">
        <v>100</v>
      </c>
      <c r="D1595" s="17">
        <v>10</v>
      </c>
      <c r="E1595" s="18">
        <f>TRUNC(일위대가목록!E31,0)</f>
        <v>506</v>
      </c>
      <c r="F1595" s="18">
        <f t="shared" si="115"/>
        <v>5060</v>
      </c>
      <c r="G1595" s="18">
        <f>TRUNC(일위대가목록!F31,0)</f>
        <v>4157</v>
      </c>
      <c r="H1595" s="18">
        <f t="shared" si="116"/>
        <v>41570</v>
      </c>
      <c r="I1595" s="18">
        <f>TRUNC(일위대가목록!G31,0)</f>
        <v>83</v>
      </c>
      <c r="J1595" s="18">
        <f t="shared" si="117"/>
        <v>830</v>
      </c>
      <c r="K1595" s="18">
        <f t="shared" si="118"/>
        <v>4746</v>
      </c>
      <c r="L1595" s="18">
        <f t="shared" si="119"/>
        <v>47460</v>
      </c>
      <c r="M1595" s="16" t="s">
        <v>256</v>
      </c>
      <c r="N1595" s="2" t="s">
        <v>257</v>
      </c>
      <c r="O1595" s="2" t="s">
        <v>51</v>
      </c>
      <c r="P1595" s="2" t="s">
        <v>51</v>
      </c>
      <c r="Q1595" s="2" t="s">
        <v>928</v>
      </c>
      <c r="R1595" s="2" t="s">
        <v>62</v>
      </c>
      <c r="S1595" s="2" t="s">
        <v>63</v>
      </c>
      <c r="T1595" s="2" t="s">
        <v>63</v>
      </c>
      <c r="U1595" s="3"/>
      <c r="V1595" s="3"/>
      <c r="W1595" s="3"/>
      <c r="X1595" s="3"/>
      <c r="Y1595" s="3"/>
      <c r="Z1595" s="3"/>
      <c r="AA1595" s="3"/>
      <c r="AB1595" s="3"/>
      <c r="AC1595" s="3"/>
      <c r="AD1595" s="3"/>
      <c r="AE1595" s="3"/>
      <c r="AF1595" s="3"/>
      <c r="AG1595" s="3"/>
      <c r="AH1595" s="3"/>
      <c r="AI1595" s="3"/>
      <c r="AJ1595" s="3"/>
      <c r="AK1595" s="3"/>
      <c r="AL1595" s="3"/>
      <c r="AM1595" s="3"/>
      <c r="AN1595" s="3"/>
      <c r="AO1595" s="3"/>
      <c r="AP1595" s="3"/>
      <c r="AQ1595" s="3"/>
      <c r="AR1595" s="2" t="s">
        <v>51</v>
      </c>
      <c r="AS1595" s="2" t="s">
        <v>51</v>
      </c>
      <c r="AT1595" s="3"/>
      <c r="AU1595" s="2" t="s">
        <v>933</v>
      </c>
      <c r="AV1595" s="3">
        <v>383</v>
      </c>
    </row>
    <row r="1596" spans="1:48" ht="30" customHeight="1">
      <c r="A1596" s="16" t="s">
        <v>259</v>
      </c>
      <c r="B1596" s="16" t="s">
        <v>260</v>
      </c>
      <c r="C1596" s="16" t="s">
        <v>67</v>
      </c>
      <c r="D1596" s="17">
        <v>9</v>
      </c>
      <c r="E1596" s="18">
        <f>TRUNC(일위대가목록!E32,0)</f>
        <v>21600</v>
      </c>
      <c r="F1596" s="18">
        <f t="shared" si="115"/>
        <v>194400</v>
      </c>
      <c r="G1596" s="18">
        <f>TRUNC(일위대가목록!F32,0)</f>
        <v>4796</v>
      </c>
      <c r="H1596" s="18">
        <f t="shared" si="116"/>
        <v>43164</v>
      </c>
      <c r="I1596" s="18">
        <f>TRUNC(일위대가목록!G32,0)</f>
        <v>0</v>
      </c>
      <c r="J1596" s="18">
        <f t="shared" si="117"/>
        <v>0</v>
      </c>
      <c r="K1596" s="18">
        <f t="shared" si="118"/>
        <v>26396</v>
      </c>
      <c r="L1596" s="18">
        <f t="shared" si="119"/>
        <v>237564</v>
      </c>
      <c r="M1596" s="16" t="s">
        <v>261</v>
      </c>
      <c r="N1596" s="2" t="s">
        <v>262</v>
      </c>
      <c r="O1596" s="2" t="s">
        <v>51</v>
      </c>
      <c r="P1596" s="2" t="s">
        <v>51</v>
      </c>
      <c r="Q1596" s="2" t="s">
        <v>928</v>
      </c>
      <c r="R1596" s="2" t="s">
        <v>62</v>
      </c>
      <c r="S1596" s="2" t="s">
        <v>63</v>
      </c>
      <c r="T1596" s="2" t="s">
        <v>63</v>
      </c>
      <c r="U1596" s="3"/>
      <c r="V1596" s="3"/>
      <c r="W1596" s="3"/>
      <c r="X1596" s="3"/>
      <c r="Y1596" s="3"/>
      <c r="Z1596" s="3"/>
      <c r="AA1596" s="3"/>
      <c r="AB1596" s="3"/>
      <c r="AC1596" s="3"/>
      <c r="AD1596" s="3"/>
      <c r="AE1596" s="3"/>
      <c r="AF1596" s="3"/>
      <c r="AG1596" s="3"/>
      <c r="AH1596" s="3"/>
      <c r="AI1596" s="3"/>
      <c r="AJ1596" s="3"/>
      <c r="AK1596" s="3"/>
      <c r="AL1596" s="3"/>
      <c r="AM1596" s="3"/>
      <c r="AN1596" s="3"/>
      <c r="AO1596" s="3"/>
      <c r="AP1596" s="3"/>
      <c r="AQ1596" s="3"/>
      <c r="AR1596" s="2" t="s">
        <v>51</v>
      </c>
      <c r="AS1596" s="2" t="s">
        <v>51</v>
      </c>
      <c r="AT1596" s="3"/>
      <c r="AU1596" s="2" t="s">
        <v>934</v>
      </c>
      <c r="AV1596" s="3">
        <v>384</v>
      </c>
    </row>
    <row r="1597" spans="1:48" ht="30" customHeight="1">
      <c r="A1597" s="16" t="s">
        <v>264</v>
      </c>
      <c r="B1597" s="16" t="s">
        <v>265</v>
      </c>
      <c r="C1597" s="16" t="s">
        <v>67</v>
      </c>
      <c r="D1597" s="17">
        <v>45</v>
      </c>
      <c r="E1597" s="18">
        <f>TRUNC(일위대가목록!E33,0)</f>
        <v>29500</v>
      </c>
      <c r="F1597" s="18">
        <f t="shared" si="115"/>
        <v>1327500</v>
      </c>
      <c r="G1597" s="18">
        <f>TRUNC(일위대가목록!F33,0)</f>
        <v>0</v>
      </c>
      <c r="H1597" s="18">
        <f t="shared" si="116"/>
        <v>0</v>
      </c>
      <c r="I1597" s="18">
        <f>TRUNC(일위대가목록!G33,0)</f>
        <v>0</v>
      </c>
      <c r="J1597" s="18">
        <f t="shared" si="117"/>
        <v>0</v>
      </c>
      <c r="K1597" s="18">
        <f t="shared" si="118"/>
        <v>29500</v>
      </c>
      <c r="L1597" s="18">
        <f t="shared" si="119"/>
        <v>1327500</v>
      </c>
      <c r="M1597" s="16" t="s">
        <v>266</v>
      </c>
      <c r="N1597" s="2" t="s">
        <v>267</v>
      </c>
      <c r="O1597" s="2" t="s">
        <v>51</v>
      </c>
      <c r="P1597" s="2" t="s">
        <v>51</v>
      </c>
      <c r="Q1597" s="2" t="s">
        <v>928</v>
      </c>
      <c r="R1597" s="2" t="s">
        <v>62</v>
      </c>
      <c r="S1597" s="2" t="s">
        <v>63</v>
      </c>
      <c r="T1597" s="2" t="s">
        <v>63</v>
      </c>
      <c r="U1597" s="3"/>
      <c r="V1597" s="3"/>
      <c r="W1597" s="3"/>
      <c r="X1597" s="3"/>
      <c r="Y1597" s="3"/>
      <c r="Z1597" s="3"/>
      <c r="AA1597" s="3"/>
      <c r="AB1597" s="3"/>
      <c r="AC1597" s="3"/>
      <c r="AD1597" s="3"/>
      <c r="AE1597" s="3"/>
      <c r="AF1597" s="3"/>
      <c r="AG1597" s="3"/>
      <c r="AH1597" s="3"/>
      <c r="AI1597" s="3"/>
      <c r="AJ1597" s="3"/>
      <c r="AK1597" s="3"/>
      <c r="AL1597" s="3"/>
      <c r="AM1597" s="3"/>
      <c r="AN1597" s="3"/>
      <c r="AO1597" s="3"/>
      <c r="AP1597" s="3"/>
      <c r="AQ1597" s="3"/>
      <c r="AR1597" s="2" t="s">
        <v>51</v>
      </c>
      <c r="AS1597" s="2" t="s">
        <v>51</v>
      </c>
      <c r="AT1597" s="3"/>
      <c r="AU1597" s="2" t="s">
        <v>935</v>
      </c>
      <c r="AV1597" s="3">
        <v>385</v>
      </c>
    </row>
    <row r="1598" spans="1:48" ht="30" customHeight="1">
      <c r="A1598" s="16" t="s">
        <v>269</v>
      </c>
      <c r="B1598" s="16" t="s">
        <v>270</v>
      </c>
      <c r="C1598" s="16" t="s">
        <v>67</v>
      </c>
      <c r="D1598" s="17">
        <v>44</v>
      </c>
      <c r="E1598" s="18">
        <f>TRUNC(일위대가목록!E34,0)</f>
        <v>4358</v>
      </c>
      <c r="F1598" s="18">
        <f t="shared" si="115"/>
        <v>191752</v>
      </c>
      <c r="G1598" s="18">
        <f>TRUNC(일위대가목록!F34,0)</f>
        <v>18183</v>
      </c>
      <c r="H1598" s="18">
        <f t="shared" si="116"/>
        <v>800052</v>
      </c>
      <c r="I1598" s="18">
        <f>TRUNC(일위대가목록!G34,0)</f>
        <v>363</v>
      </c>
      <c r="J1598" s="18">
        <f t="shared" si="117"/>
        <v>15972</v>
      </c>
      <c r="K1598" s="18">
        <f t="shared" si="118"/>
        <v>22904</v>
      </c>
      <c r="L1598" s="18">
        <f t="shared" si="119"/>
        <v>1007776</v>
      </c>
      <c r="M1598" s="16" t="s">
        <v>271</v>
      </c>
      <c r="N1598" s="2" t="s">
        <v>272</v>
      </c>
      <c r="O1598" s="2" t="s">
        <v>51</v>
      </c>
      <c r="P1598" s="2" t="s">
        <v>51</v>
      </c>
      <c r="Q1598" s="2" t="s">
        <v>928</v>
      </c>
      <c r="R1598" s="2" t="s">
        <v>62</v>
      </c>
      <c r="S1598" s="2" t="s">
        <v>63</v>
      </c>
      <c r="T1598" s="2" t="s">
        <v>63</v>
      </c>
      <c r="U1598" s="3"/>
      <c r="V1598" s="3"/>
      <c r="W1598" s="3"/>
      <c r="X1598" s="3"/>
      <c r="Y1598" s="3"/>
      <c r="Z1598" s="3"/>
      <c r="AA1598" s="3"/>
      <c r="AB1598" s="3"/>
      <c r="AC1598" s="3"/>
      <c r="AD1598" s="3"/>
      <c r="AE1598" s="3"/>
      <c r="AF1598" s="3"/>
      <c r="AG1598" s="3"/>
      <c r="AH1598" s="3"/>
      <c r="AI1598" s="3"/>
      <c r="AJ1598" s="3"/>
      <c r="AK1598" s="3"/>
      <c r="AL1598" s="3"/>
      <c r="AM1598" s="3"/>
      <c r="AN1598" s="3"/>
      <c r="AO1598" s="3"/>
      <c r="AP1598" s="3"/>
      <c r="AQ1598" s="3"/>
      <c r="AR1598" s="2" t="s">
        <v>51</v>
      </c>
      <c r="AS1598" s="2" t="s">
        <v>51</v>
      </c>
      <c r="AT1598" s="3"/>
      <c r="AU1598" s="2" t="s">
        <v>936</v>
      </c>
      <c r="AV1598" s="3">
        <v>386</v>
      </c>
    </row>
    <row r="1599" spans="1:48" ht="30" customHeight="1">
      <c r="A1599" s="16" t="s">
        <v>274</v>
      </c>
      <c r="B1599" s="16" t="s">
        <v>275</v>
      </c>
      <c r="C1599" s="16" t="s">
        <v>67</v>
      </c>
      <c r="D1599" s="17">
        <v>163</v>
      </c>
      <c r="E1599" s="18">
        <f>TRUNC(일위대가목록!E35,0)</f>
        <v>19575</v>
      </c>
      <c r="F1599" s="18">
        <f t="shared" si="115"/>
        <v>3190725</v>
      </c>
      <c r="G1599" s="18">
        <f>TRUNC(일위대가목록!F35,0)</f>
        <v>15088</v>
      </c>
      <c r="H1599" s="18">
        <f t="shared" si="116"/>
        <v>2459344</v>
      </c>
      <c r="I1599" s="18">
        <f>TRUNC(일위대가목록!G35,0)</f>
        <v>452</v>
      </c>
      <c r="J1599" s="18">
        <f t="shared" si="117"/>
        <v>73676</v>
      </c>
      <c r="K1599" s="18">
        <f t="shared" si="118"/>
        <v>35115</v>
      </c>
      <c r="L1599" s="18">
        <f t="shared" si="119"/>
        <v>5723745</v>
      </c>
      <c r="M1599" s="16" t="s">
        <v>276</v>
      </c>
      <c r="N1599" s="2" t="s">
        <v>277</v>
      </c>
      <c r="O1599" s="2" t="s">
        <v>51</v>
      </c>
      <c r="P1599" s="2" t="s">
        <v>51</v>
      </c>
      <c r="Q1599" s="2" t="s">
        <v>928</v>
      </c>
      <c r="R1599" s="2" t="s">
        <v>62</v>
      </c>
      <c r="S1599" s="2" t="s">
        <v>63</v>
      </c>
      <c r="T1599" s="2" t="s">
        <v>63</v>
      </c>
      <c r="U1599" s="3"/>
      <c r="V1599" s="3"/>
      <c r="W1599" s="3"/>
      <c r="X1599" s="3"/>
      <c r="Y1599" s="3"/>
      <c r="Z1599" s="3"/>
      <c r="AA1599" s="3"/>
      <c r="AB1599" s="3"/>
      <c r="AC1599" s="3"/>
      <c r="AD1599" s="3"/>
      <c r="AE1599" s="3"/>
      <c r="AF1599" s="3"/>
      <c r="AG1599" s="3"/>
      <c r="AH1599" s="3"/>
      <c r="AI1599" s="3"/>
      <c r="AJ1599" s="3"/>
      <c r="AK1599" s="3"/>
      <c r="AL1599" s="3"/>
      <c r="AM1599" s="3"/>
      <c r="AN1599" s="3"/>
      <c r="AO1599" s="3"/>
      <c r="AP1599" s="3"/>
      <c r="AQ1599" s="3"/>
      <c r="AR1599" s="2" t="s">
        <v>51</v>
      </c>
      <c r="AS1599" s="2" t="s">
        <v>51</v>
      </c>
      <c r="AT1599" s="3"/>
      <c r="AU1599" s="2" t="s">
        <v>937</v>
      </c>
      <c r="AV1599" s="3">
        <v>387</v>
      </c>
    </row>
    <row r="1600" spans="1:48" ht="30" customHeight="1">
      <c r="A1600" s="16" t="s">
        <v>279</v>
      </c>
      <c r="B1600" s="16" t="s">
        <v>280</v>
      </c>
      <c r="C1600" s="16" t="s">
        <v>67</v>
      </c>
      <c r="D1600" s="17">
        <v>34</v>
      </c>
      <c r="E1600" s="18">
        <f>TRUNC(일위대가목록!E36,0)</f>
        <v>3110</v>
      </c>
      <c r="F1600" s="18">
        <f t="shared" si="115"/>
        <v>105740</v>
      </c>
      <c r="G1600" s="18">
        <f>TRUNC(일위대가목록!F36,0)</f>
        <v>11402</v>
      </c>
      <c r="H1600" s="18">
        <f t="shared" si="116"/>
        <v>387668</v>
      </c>
      <c r="I1600" s="18">
        <f>TRUNC(일위대가목록!G36,0)</f>
        <v>114</v>
      </c>
      <c r="J1600" s="18">
        <f t="shared" si="117"/>
        <v>3876</v>
      </c>
      <c r="K1600" s="18">
        <f t="shared" si="118"/>
        <v>14626</v>
      </c>
      <c r="L1600" s="18">
        <f t="shared" si="119"/>
        <v>497284</v>
      </c>
      <c r="M1600" s="16" t="s">
        <v>281</v>
      </c>
      <c r="N1600" s="2" t="s">
        <v>282</v>
      </c>
      <c r="O1600" s="2" t="s">
        <v>51</v>
      </c>
      <c r="P1600" s="2" t="s">
        <v>51</v>
      </c>
      <c r="Q1600" s="2" t="s">
        <v>928</v>
      </c>
      <c r="R1600" s="2" t="s">
        <v>62</v>
      </c>
      <c r="S1600" s="2" t="s">
        <v>63</v>
      </c>
      <c r="T1600" s="2" t="s">
        <v>63</v>
      </c>
      <c r="U1600" s="3"/>
      <c r="V1600" s="3"/>
      <c r="W1600" s="3"/>
      <c r="X1600" s="3"/>
      <c r="Y1600" s="3"/>
      <c r="Z1600" s="3"/>
      <c r="AA1600" s="3"/>
      <c r="AB1600" s="3"/>
      <c r="AC1600" s="3"/>
      <c r="AD1600" s="3"/>
      <c r="AE1600" s="3"/>
      <c r="AF1600" s="3"/>
      <c r="AG1600" s="3"/>
      <c r="AH1600" s="3"/>
      <c r="AI1600" s="3"/>
      <c r="AJ1600" s="3"/>
      <c r="AK1600" s="3"/>
      <c r="AL1600" s="3"/>
      <c r="AM1600" s="3"/>
      <c r="AN1600" s="3"/>
      <c r="AO1600" s="3"/>
      <c r="AP1600" s="3"/>
      <c r="AQ1600" s="3"/>
      <c r="AR1600" s="2" t="s">
        <v>51</v>
      </c>
      <c r="AS1600" s="2" t="s">
        <v>51</v>
      </c>
      <c r="AT1600" s="3"/>
      <c r="AU1600" s="2" t="s">
        <v>938</v>
      </c>
      <c r="AV1600" s="3">
        <v>388</v>
      </c>
    </row>
    <row r="1601" spans="1:48" ht="30" customHeight="1">
      <c r="A1601" s="16" t="s">
        <v>279</v>
      </c>
      <c r="B1601" s="16" t="s">
        <v>284</v>
      </c>
      <c r="C1601" s="16" t="s">
        <v>67</v>
      </c>
      <c r="D1601" s="17">
        <v>122</v>
      </c>
      <c r="E1601" s="18">
        <f>TRUNC(일위대가목록!E37,0)</f>
        <v>6220</v>
      </c>
      <c r="F1601" s="18">
        <f t="shared" si="115"/>
        <v>758840</v>
      </c>
      <c r="G1601" s="18">
        <f>TRUNC(일위대가목록!F37,0)</f>
        <v>15088</v>
      </c>
      <c r="H1601" s="18">
        <f t="shared" si="116"/>
        <v>1840736</v>
      </c>
      <c r="I1601" s="18">
        <f>TRUNC(일위대가목록!G37,0)</f>
        <v>150</v>
      </c>
      <c r="J1601" s="18">
        <f t="shared" si="117"/>
        <v>18300</v>
      </c>
      <c r="K1601" s="18">
        <f t="shared" si="118"/>
        <v>21458</v>
      </c>
      <c r="L1601" s="18">
        <f t="shared" si="119"/>
        <v>2617876</v>
      </c>
      <c r="M1601" s="16" t="s">
        <v>285</v>
      </c>
      <c r="N1601" s="2" t="s">
        <v>286</v>
      </c>
      <c r="O1601" s="2" t="s">
        <v>51</v>
      </c>
      <c r="P1601" s="2" t="s">
        <v>51</v>
      </c>
      <c r="Q1601" s="2" t="s">
        <v>928</v>
      </c>
      <c r="R1601" s="2" t="s">
        <v>62</v>
      </c>
      <c r="S1601" s="2" t="s">
        <v>63</v>
      </c>
      <c r="T1601" s="2" t="s">
        <v>63</v>
      </c>
      <c r="U1601" s="3"/>
      <c r="V1601" s="3"/>
      <c r="W1601" s="3"/>
      <c r="X1601" s="3"/>
      <c r="Y1601" s="3"/>
      <c r="Z1601" s="3"/>
      <c r="AA1601" s="3"/>
      <c r="AB1601" s="3"/>
      <c r="AC1601" s="3"/>
      <c r="AD1601" s="3"/>
      <c r="AE1601" s="3"/>
      <c r="AF1601" s="3"/>
      <c r="AG1601" s="3"/>
      <c r="AH1601" s="3"/>
      <c r="AI1601" s="3"/>
      <c r="AJ1601" s="3"/>
      <c r="AK1601" s="3"/>
      <c r="AL1601" s="3"/>
      <c r="AM1601" s="3"/>
      <c r="AN1601" s="3"/>
      <c r="AO1601" s="3"/>
      <c r="AP1601" s="3"/>
      <c r="AQ1601" s="3"/>
      <c r="AR1601" s="2" t="s">
        <v>51</v>
      </c>
      <c r="AS1601" s="2" t="s">
        <v>51</v>
      </c>
      <c r="AT1601" s="3"/>
      <c r="AU1601" s="2" t="s">
        <v>939</v>
      </c>
      <c r="AV1601" s="3">
        <v>389</v>
      </c>
    </row>
    <row r="1602" spans="1:48" ht="30" customHeight="1">
      <c r="A1602" s="16" t="s">
        <v>279</v>
      </c>
      <c r="B1602" s="16" t="s">
        <v>288</v>
      </c>
      <c r="C1602" s="16" t="s">
        <v>67</v>
      </c>
      <c r="D1602" s="17">
        <v>107</v>
      </c>
      <c r="E1602" s="18">
        <f>TRUNC(일위대가목록!E38,0)</f>
        <v>6220</v>
      </c>
      <c r="F1602" s="18">
        <f t="shared" si="115"/>
        <v>665540</v>
      </c>
      <c r="G1602" s="18">
        <f>TRUNC(일위대가목록!F38,0)</f>
        <v>19632</v>
      </c>
      <c r="H1602" s="18">
        <f t="shared" si="116"/>
        <v>2100624</v>
      </c>
      <c r="I1602" s="18">
        <f>TRUNC(일위대가목록!G38,0)</f>
        <v>196</v>
      </c>
      <c r="J1602" s="18">
        <f t="shared" si="117"/>
        <v>20972</v>
      </c>
      <c r="K1602" s="18">
        <f t="shared" si="118"/>
        <v>26048</v>
      </c>
      <c r="L1602" s="18">
        <f t="shared" si="119"/>
        <v>2787136</v>
      </c>
      <c r="M1602" s="16" t="s">
        <v>289</v>
      </c>
      <c r="N1602" s="2" t="s">
        <v>290</v>
      </c>
      <c r="O1602" s="2" t="s">
        <v>51</v>
      </c>
      <c r="P1602" s="2" t="s">
        <v>51</v>
      </c>
      <c r="Q1602" s="2" t="s">
        <v>928</v>
      </c>
      <c r="R1602" s="2" t="s">
        <v>62</v>
      </c>
      <c r="S1602" s="2" t="s">
        <v>63</v>
      </c>
      <c r="T1602" s="2" t="s">
        <v>63</v>
      </c>
      <c r="U1602" s="3"/>
      <c r="V1602" s="3"/>
      <c r="W1602" s="3"/>
      <c r="X1602" s="3"/>
      <c r="Y1602" s="3"/>
      <c r="Z1602" s="3"/>
      <c r="AA1602" s="3"/>
      <c r="AB1602" s="3"/>
      <c r="AC1602" s="3"/>
      <c r="AD1602" s="3"/>
      <c r="AE1602" s="3"/>
      <c r="AF1602" s="3"/>
      <c r="AG1602" s="3"/>
      <c r="AH1602" s="3"/>
      <c r="AI1602" s="3"/>
      <c r="AJ1602" s="3"/>
      <c r="AK1602" s="3"/>
      <c r="AL1602" s="3"/>
      <c r="AM1602" s="3"/>
      <c r="AN1602" s="3"/>
      <c r="AO1602" s="3"/>
      <c r="AP1602" s="3"/>
      <c r="AQ1602" s="3"/>
      <c r="AR1602" s="2" t="s">
        <v>51</v>
      </c>
      <c r="AS1602" s="2" t="s">
        <v>51</v>
      </c>
      <c r="AT1602" s="3"/>
      <c r="AU1602" s="2" t="s">
        <v>940</v>
      </c>
      <c r="AV1602" s="3">
        <v>390</v>
      </c>
    </row>
    <row r="1603" spans="1:48" ht="30" customHeight="1">
      <c r="A1603" s="16" t="s">
        <v>297</v>
      </c>
      <c r="B1603" s="16" t="s">
        <v>298</v>
      </c>
      <c r="C1603" s="16" t="s">
        <v>67</v>
      </c>
      <c r="D1603" s="17">
        <v>70</v>
      </c>
      <c r="E1603" s="18">
        <f>TRUNC(일위대가목록!E40,0)</f>
        <v>4708</v>
      </c>
      <c r="F1603" s="18">
        <f t="shared" si="115"/>
        <v>329560</v>
      </c>
      <c r="G1603" s="18">
        <f>TRUNC(일위대가목록!F40,0)</f>
        <v>8658</v>
      </c>
      <c r="H1603" s="18">
        <f t="shared" si="116"/>
        <v>606060</v>
      </c>
      <c r="I1603" s="18">
        <f>TRUNC(일위대가목록!G40,0)</f>
        <v>0</v>
      </c>
      <c r="J1603" s="18">
        <f t="shared" si="117"/>
        <v>0</v>
      </c>
      <c r="K1603" s="18">
        <f t="shared" si="118"/>
        <v>13366</v>
      </c>
      <c r="L1603" s="18">
        <f t="shared" si="119"/>
        <v>935620</v>
      </c>
      <c r="M1603" s="16" t="s">
        <v>299</v>
      </c>
      <c r="N1603" s="2" t="s">
        <v>300</v>
      </c>
      <c r="O1603" s="2" t="s">
        <v>51</v>
      </c>
      <c r="P1603" s="2" t="s">
        <v>51</v>
      </c>
      <c r="Q1603" s="2" t="s">
        <v>928</v>
      </c>
      <c r="R1603" s="2" t="s">
        <v>62</v>
      </c>
      <c r="S1603" s="2" t="s">
        <v>63</v>
      </c>
      <c r="T1603" s="2" t="s">
        <v>63</v>
      </c>
      <c r="U1603" s="3"/>
      <c r="V1603" s="3"/>
      <c r="W1603" s="3"/>
      <c r="X1603" s="3"/>
      <c r="Y1603" s="3"/>
      <c r="Z1603" s="3"/>
      <c r="AA1603" s="3"/>
      <c r="AB1603" s="3"/>
      <c r="AC1603" s="3"/>
      <c r="AD1603" s="3"/>
      <c r="AE1603" s="3"/>
      <c r="AF1603" s="3"/>
      <c r="AG1603" s="3"/>
      <c r="AH1603" s="3"/>
      <c r="AI1603" s="3"/>
      <c r="AJ1603" s="3"/>
      <c r="AK1603" s="3"/>
      <c r="AL1603" s="3"/>
      <c r="AM1603" s="3"/>
      <c r="AN1603" s="3"/>
      <c r="AO1603" s="3"/>
      <c r="AP1603" s="3"/>
      <c r="AQ1603" s="3"/>
      <c r="AR1603" s="2" t="s">
        <v>51</v>
      </c>
      <c r="AS1603" s="2" t="s">
        <v>51</v>
      </c>
      <c r="AT1603" s="3"/>
      <c r="AU1603" s="2" t="s">
        <v>941</v>
      </c>
      <c r="AV1603" s="3">
        <v>391</v>
      </c>
    </row>
    <row r="1604" spans="1:48" ht="30" customHeight="1">
      <c r="A1604" s="16" t="s">
        <v>302</v>
      </c>
      <c r="B1604" s="16" t="s">
        <v>303</v>
      </c>
      <c r="C1604" s="16" t="s">
        <v>67</v>
      </c>
      <c r="D1604" s="17">
        <v>70</v>
      </c>
      <c r="E1604" s="18">
        <f>TRUNC(일위대가목록!E41,0)</f>
        <v>13821</v>
      </c>
      <c r="F1604" s="18">
        <f t="shared" si="115"/>
        <v>967470</v>
      </c>
      <c r="G1604" s="18">
        <f>TRUNC(일위대가목록!F41,0)</f>
        <v>10544</v>
      </c>
      <c r="H1604" s="18">
        <f t="shared" si="116"/>
        <v>738080</v>
      </c>
      <c r="I1604" s="18">
        <f>TRUNC(일위대가목록!G41,0)</f>
        <v>632</v>
      </c>
      <c r="J1604" s="18">
        <f t="shared" si="117"/>
        <v>44240</v>
      </c>
      <c r="K1604" s="18">
        <f t="shared" si="118"/>
        <v>24997</v>
      </c>
      <c r="L1604" s="18">
        <f t="shared" si="119"/>
        <v>1749790</v>
      </c>
      <c r="M1604" s="16" t="s">
        <v>304</v>
      </c>
      <c r="N1604" s="2" t="s">
        <v>305</v>
      </c>
      <c r="O1604" s="2" t="s">
        <v>51</v>
      </c>
      <c r="P1604" s="2" t="s">
        <v>51</v>
      </c>
      <c r="Q1604" s="2" t="s">
        <v>928</v>
      </c>
      <c r="R1604" s="2" t="s">
        <v>62</v>
      </c>
      <c r="S1604" s="2" t="s">
        <v>63</v>
      </c>
      <c r="T1604" s="2" t="s">
        <v>63</v>
      </c>
      <c r="U1604" s="3"/>
      <c r="V1604" s="3"/>
      <c r="W1604" s="3"/>
      <c r="X1604" s="3"/>
      <c r="Y1604" s="3"/>
      <c r="Z1604" s="3"/>
      <c r="AA1604" s="3"/>
      <c r="AB1604" s="3"/>
      <c r="AC1604" s="3"/>
      <c r="AD1604" s="3"/>
      <c r="AE1604" s="3"/>
      <c r="AF1604" s="3"/>
      <c r="AG1604" s="3"/>
      <c r="AH1604" s="3"/>
      <c r="AI1604" s="3"/>
      <c r="AJ1604" s="3"/>
      <c r="AK1604" s="3"/>
      <c r="AL1604" s="3"/>
      <c r="AM1604" s="3"/>
      <c r="AN1604" s="3"/>
      <c r="AO1604" s="3"/>
      <c r="AP1604" s="3"/>
      <c r="AQ1604" s="3"/>
      <c r="AR1604" s="2" t="s">
        <v>51</v>
      </c>
      <c r="AS1604" s="2" t="s">
        <v>51</v>
      </c>
      <c r="AT1604" s="3"/>
      <c r="AU1604" s="2" t="s">
        <v>942</v>
      </c>
      <c r="AV1604" s="3">
        <v>392</v>
      </c>
    </row>
    <row r="1605" spans="1:48" ht="30" customHeight="1">
      <c r="A1605" s="17"/>
      <c r="B1605" s="17"/>
      <c r="C1605" s="17"/>
      <c r="D1605" s="17"/>
      <c r="E1605" s="18"/>
      <c r="F1605" s="18"/>
      <c r="G1605" s="18"/>
      <c r="H1605" s="18"/>
      <c r="I1605" s="18"/>
      <c r="J1605" s="18"/>
      <c r="K1605" s="18"/>
      <c r="L1605" s="18"/>
      <c r="M1605" s="17"/>
      <c r="Q1605" s="1" t="s">
        <v>928</v>
      </c>
    </row>
    <row r="1606" spans="1:48" ht="30" customHeight="1">
      <c r="A1606" s="17"/>
      <c r="B1606" s="17"/>
      <c r="C1606" s="17"/>
      <c r="D1606" s="17"/>
      <c r="E1606" s="18"/>
      <c r="F1606" s="18"/>
      <c r="G1606" s="18"/>
      <c r="H1606" s="18"/>
      <c r="I1606" s="18"/>
      <c r="J1606" s="18"/>
      <c r="K1606" s="18"/>
      <c r="L1606" s="18"/>
      <c r="M1606" s="17"/>
      <c r="Q1606" s="1" t="s">
        <v>928</v>
      </c>
    </row>
    <row r="1607" spans="1:48" ht="30" customHeight="1">
      <c r="A1607" s="17"/>
      <c r="B1607" s="17"/>
      <c r="C1607" s="17"/>
      <c r="D1607" s="17"/>
      <c r="E1607" s="18"/>
      <c r="F1607" s="18"/>
      <c r="G1607" s="18"/>
      <c r="H1607" s="18"/>
      <c r="I1607" s="18"/>
      <c r="J1607" s="18"/>
      <c r="K1607" s="18"/>
      <c r="L1607" s="18"/>
      <c r="M1607" s="17"/>
      <c r="Q1607" s="1" t="s">
        <v>928</v>
      </c>
    </row>
    <row r="1608" spans="1:48" ht="30" customHeight="1">
      <c r="A1608" s="17"/>
      <c r="B1608" s="17"/>
      <c r="C1608" s="17"/>
      <c r="D1608" s="17"/>
      <c r="E1608" s="18"/>
      <c r="F1608" s="18"/>
      <c r="G1608" s="18"/>
      <c r="H1608" s="18"/>
      <c r="I1608" s="18"/>
      <c r="J1608" s="18"/>
      <c r="K1608" s="18"/>
      <c r="L1608" s="18"/>
      <c r="M1608" s="17"/>
      <c r="Q1608" s="1" t="s">
        <v>928</v>
      </c>
    </row>
    <row r="1609" spans="1:48" ht="30" customHeight="1">
      <c r="A1609" s="17"/>
      <c r="B1609" s="17"/>
      <c r="C1609" s="17"/>
      <c r="D1609" s="17"/>
      <c r="E1609" s="18"/>
      <c r="F1609" s="18"/>
      <c r="G1609" s="18"/>
      <c r="H1609" s="18"/>
      <c r="I1609" s="18"/>
      <c r="J1609" s="18"/>
      <c r="K1609" s="18"/>
      <c r="L1609" s="18"/>
      <c r="M1609" s="17"/>
      <c r="Q1609" s="1" t="s">
        <v>928</v>
      </c>
    </row>
    <row r="1610" spans="1:48" ht="30" customHeight="1">
      <c r="A1610" s="17"/>
      <c r="B1610" s="17"/>
      <c r="C1610" s="17"/>
      <c r="D1610" s="17"/>
      <c r="E1610" s="18"/>
      <c r="F1610" s="18"/>
      <c r="G1610" s="18"/>
      <c r="H1610" s="18"/>
      <c r="I1610" s="18"/>
      <c r="J1610" s="18"/>
      <c r="K1610" s="18"/>
      <c r="L1610" s="18"/>
      <c r="M1610" s="17"/>
      <c r="Q1610" s="1" t="s">
        <v>928</v>
      </c>
    </row>
    <row r="1611" spans="1:48" ht="30" customHeight="1">
      <c r="A1611" s="17"/>
      <c r="B1611" s="17"/>
      <c r="C1611" s="17"/>
      <c r="D1611" s="17"/>
      <c r="E1611" s="18"/>
      <c r="F1611" s="18"/>
      <c r="G1611" s="18"/>
      <c r="H1611" s="18"/>
      <c r="I1611" s="18"/>
      <c r="J1611" s="18"/>
      <c r="K1611" s="18"/>
      <c r="L1611" s="18"/>
      <c r="M1611" s="17"/>
      <c r="Q1611" s="1" t="s">
        <v>928</v>
      </c>
    </row>
    <row r="1612" spans="1:48" ht="30" customHeight="1">
      <c r="A1612" s="17"/>
      <c r="B1612" s="17"/>
      <c r="C1612" s="17"/>
      <c r="D1612" s="17"/>
      <c r="E1612" s="18"/>
      <c r="F1612" s="18"/>
      <c r="G1612" s="18"/>
      <c r="H1612" s="18"/>
      <c r="I1612" s="18"/>
      <c r="J1612" s="18"/>
      <c r="K1612" s="18"/>
      <c r="L1612" s="18"/>
      <c r="M1612" s="17"/>
      <c r="Q1612" s="1" t="s">
        <v>928</v>
      </c>
    </row>
    <row r="1613" spans="1:48" ht="30" customHeight="1">
      <c r="A1613" s="17"/>
      <c r="B1613" s="17"/>
      <c r="C1613" s="17"/>
      <c r="D1613" s="17"/>
      <c r="E1613" s="18"/>
      <c r="F1613" s="18"/>
      <c r="G1613" s="18"/>
      <c r="H1613" s="18"/>
      <c r="I1613" s="18"/>
      <c r="J1613" s="18"/>
      <c r="K1613" s="18"/>
      <c r="L1613" s="18"/>
      <c r="M1613" s="17"/>
      <c r="Q1613" s="1" t="s">
        <v>928</v>
      </c>
    </row>
    <row r="1614" spans="1:48" ht="30" customHeight="1">
      <c r="A1614" s="17"/>
      <c r="B1614" s="17"/>
      <c r="C1614" s="17"/>
      <c r="D1614" s="17"/>
      <c r="E1614" s="18"/>
      <c r="F1614" s="18"/>
      <c r="G1614" s="18"/>
      <c r="H1614" s="18"/>
      <c r="I1614" s="18"/>
      <c r="J1614" s="18"/>
      <c r="K1614" s="18"/>
      <c r="L1614" s="18"/>
      <c r="M1614" s="17"/>
      <c r="Q1614" s="1" t="s">
        <v>928</v>
      </c>
    </row>
    <row r="1615" spans="1:48" ht="30" customHeight="1">
      <c r="A1615" s="16" t="s">
        <v>75</v>
      </c>
      <c r="B1615" s="17"/>
      <c r="C1615" s="17"/>
      <c r="D1615" s="17"/>
      <c r="E1615" s="18"/>
      <c r="F1615" s="18">
        <f>SUMIF(Q1591:Q1614,"011309",F1591:F1614)</f>
        <v>13570063</v>
      </c>
      <c r="G1615" s="18"/>
      <c r="H1615" s="18">
        <f>SUMIF(Q1591:Q1614,"011309",H1591:H1614)</f>
        <v>13906918</v>
      </c>
      <c r="I1615" s="18"/>
      <c r="J1615" s="18">
        <f>SUMIF(Q1591:Q1614,"011309",J1591:J1614)</f>
        <v>182716</v>
      </c>
      <c r="K1615" s="18"/>
      <c r="L1615" s="18">
        <f>SUMIF(Q1591:Q1614,"011309",L1591:L1614)</f>
        <v>27659697</v>
      </c>
      <c r="M1615" s="17"/>
      <c r="N1615" t="s">
        <v>76</v>
      </c>
    </row>
    <row r="1616" spans="1:48" ht="30" customHeight="1">
      <c r="A1616" s="16" t="s">
        <v>943</v>
      </c>
      <c r="B1616" s="16" t="s">
        <v>51</v>
      </c>
      <c r="C1616" s="17"/>
      <c r="D1616" s="17"/>
      <c r="E1616" s="18"/>
      <c r="F1616" s="18"/>
      <c r="G1616" s="18"/>
      <c r="H1616" s="18"/>
      <c r="I1616" s="18"/>
      <c r="J1616" s="18"/>
      <c r="K1616" s="18"/>
      <c r="L1616" s="18"/>
      <c r="M1616" s="17"/>
      <c r="N1616" s="3"/>
      <c r="O1616" s="3"/>
      <c r="P1616" s="3"/>
      <c r="Q1616" s="2" t="s">
        <v>944</v>
      </c>
      <c r="R1616" s="3"/>
      <c r="S1616" s="3"/>
      <c r="T1616" s="3"/>
      <c r="U1616" s="3"/>
      <c r="V1616" s="3"/>
      <c r="W1616" s="3"/>
      <c r="X1616" s="3"/>
      <c r="Y1616" s="3"/>
      <c r="Z1616" s="3"/>
      <c r="AA1616" s="3"/>
      <c r="AB1616" s="3"/>
      <c r="AC1616" s="3"/>
      <c r="AD1616" s="3"/>
      <c r="AE1616" s="3"/>
      <c r="AF1616" s="3"/>
      <c r="AG1616" s="3"/>
      <c r="AH1616" s="3"/>
      <c r="AI1616" s="3"/>
      <c r="AJ1616" s="3"/>
      <c r="AK1616" s="3"/>
      <c r="AL1616" s="3"/>
      <c r="AM1616" s="3"/>
      <c r="AN1616" s="3"/>
      <c r="AO1616" s="3"/>
      <c r="AP1616" s="3"/>
      <c r="AQ1616" s="3"/>
      <c r="AR1616" s="3"/>
      <c r="AS1616" s="3"/>
      <c r="AT1616" s="3"/>
      <c r="AU1616" s="3"/>
      <c r="AV1616" s="3"/>
    </row>
    <row r="1617" spans="1:48" ht="30" customHeight="1">
      <c r="A1617" s="16" t="s">
        <v>319</v>
      </c>
      <c r="B1617" s="16" t="s">
        <v>51</v>
      </c>
      <c r="C1617" s="16" t="s">
        <v>67</v>
      </c>
      <c r="D1617" s="17">
        <v>8</v>
      </c>
      <c r="E1617" s="18">
        <f>TRUNC(일위대가목록!E43,0)</f>
        <v>645</v>
      </c>
      <c r="F1617" s="18">
        <f t="shared" ref="F1617:F1624" si="120">TRUNC(E1617*D1617, 0)</f>
        <v>5160</v>
      </c>
      <c r="G1617" s="18">
        <f>TRUNC(일위대가목록!F43,0)</f>
        <v>12905</v>
      </c>
      <c r="H1617" s="18">
        <f t="shared" ref="H1617:H1624" si="121">TRUNC(G1617*D1617, 0)</f>
        <v>103240</v>
      </c>
      <c r="I1617" s="18">
        <f>TRUNC(일위대가목록!G43,0)</f>
        <v>0</v>
      </c>
      <c r="J1617" s="18">
        <f t="shared" ref="J1617:J1624" si="122">TRUNC(I1617*D1617, 0)</f>
        <v>0</v>
      </c>
      <c r="K1617" s="18">
        <f t="shared" ref="K1617:L1624" si="123">TRUNC(E1617+G1617+I1617, 0)</f>
        <v>13550</v>
      </c>
      <c r="L1617" s="18">
        <f t="shared" si="123"/>
        <v>108400</v>
      </c>
      <c r="M1617" s="16" t="s">
        <v>320</v>
      </c>
      <c r="N1617" s="2" t="s">
        <v>321</v>
      </c>
      <c r="O1617" s="2" t="s">
        <v>51</v>
      </c>
      <c r="P1617" s="2" t="s">
        <v>51</v>
      </c>
      <c r="Q1617" s="2" t="s">
        <v>944</v>
      </c>
      <c r="R1617" s="2" t="s">
        <v>62</v>
      </c>
      <c r="S1617" s="2" t="s">
        <v>63</v>
      </c>
      <c r="T1617" s="2" t="s">
        <v>63</v>
      </c>
      <c r="U1617" s="3"/>
      <c r="V1617" s="3"/>
      <c r="W1617" s="3"/>
      <c r="X1617" s="3"/>
      <c r="Y1617" s="3"/>
      <c r="Z1617" s="3"/>
      <c r="AA1617" s="3"/>
      <c r="AB1617" s="3"/>
      <c r="AC1617" s="3"/>
      <c r="AD1617" s="3"/>
      <c r="AE1617" s="3"/>
      <c r="AF1617" s="3"/>
      <c r="AG1617" s="3"/>
      <c r="AH1617" s="3"/>
      <c r="AI1617" s="3"/>
      <c r="AJ1617" s="3"/>
      <c r="AK1617" s="3"/>
      <c r="AL1617" s="3"/>
      <c r="AM1617" s="3"/>
      <c r="AN1617" s="3"/>
      <c r="AO1617" s="3"/>
      <c r="AP1617" s="3"/>
      <c r="AQ1617" s="3"/>
      <c r="AR1617" s="2" t="s">
        <v>51</v>
      </c>
      <c r="AS1617" s="2" t="s">
        <v>51</v>
      </c>
      <c r="AT1617" s="3"/>
      <c r="AU1617" s="2" t="s">
        <v>945</v>
      </c>
      <c r="AV1617" s="3">
        <v>394</v>
      </c>
    </row>
    <row r="1618" spans="1:48" ht="30" customHeight="1">
      <c r="A1618" s="16" t="s">
        <v>327</v>
      </c>
      <c r="B1618" s="16" t="s">
        <v>51</v>
      </c>
      <c r="C1618" s="16" t="s">
        <v>67</v>
      </c>
      <c r="D1618" s="17">
        <v>4</v>
      </c>
      <c r="E1618" s="18">
        <f>TRUNC(일위대가목록!E45,0)</f>
        <v>645</v>
      </c>
      <c r="F1618" s="18">
        <f t="shared" si="120"/>
        <v>2580</v>
      </c>
      <c r="G1618" s="18">
        <f>TRUNC(일위대가목록!F45,0)</f>
        <v>12905</v>
      </c>
      <c r="H1618" s="18">
        <f t="shared" si="121"/>
        <v>51620</v>
      </c>
      <c r="I1618" s="18">
        <f>TRUNC(일위대가목록!G45,0)</f>
        <v>0</v>
      </c>
      <c r="J1618" s="18">
        <f t="shared" si="122"/>
        <v>0</v>
      </c>
      <c r="K1618" s="18">
        <f t="shared" si="123"/>
        <v>13550</v>
      </c>
      <c r="L1618" s="18">
        <f t="shared" si="123"/>
        <v>54200</v>
      </c>
      <c r="M1618" s="16" t="s">
        <v>328</v>
      </c>
      <c r="N1618" s="2" t="s">
        <v>329</v>
      </c>
      <c r="O1618" s="2" t="s">
        <v>51</v>
      </c>
      <c r="P1618" s="2" t="s">
        <v>51</v>
      </c>
      <c r="Q1618" s="2" t="s">
        <v>944</v>
      </c>
      <c r="R1618" s="2" t="s">
        <v>62</v>
      </c>
      <c r="S1618" s="2" t="s">
        <v>63</v>
      </c>
      <c r="T1618" s="2" t="s">
        <v>63</v>
      </c>
      <c r="U1618" s="3"/>
      <c r="V1618" s="3"/>
      <c r="W1618" s="3"/>
      <c r="X1618" s="3"/>
      <c r="Y1618" s="3"/>
      <c r="Z1618" s="3"/>
      <c r="AA1618" s="3"/>
      <c r="AB1618" s="3"/>
      <c r="AC1618" s="3"/>
      <c r="AD1618" s="3"/>
      <c r="AE1618" s="3"/>
      <c r="AF1618" s="3"/>
      <c r="AG1618" s="3"/>
      <c r="AH1618" s="3"/>
      <c r="AI1618" s="3"/>
      <c r="AJ1618" s="3"/>
      <c r="AK1618" s="3"/>
      <c r="AL1618" s="3"/>
      <c r="AM1618" s="3"/>
      <c r="AN1618" s="3"/>
      <c r="AO1618" s="3"/>
      <c r="AP1618" s="3"/>
      <c r="AQ1618" s="3"/>
      <c r="AR1618" s="2" t="s">
        <v>51</v>
      </c>
      <c r="AS1618" s="2" t="s">
        <v>51</v>
      </c>
      <c r="AT1618" s="3"/>
      <c r="AU1618" s="2" t="s">
        <v>946</v>
      </c>
      <c r="AV1618" s="3">
        <v>395</v>
      </c>
    </row>
    <row r="1619" spans="1:48" ht="30" customHeight="1">
      <c r="A1619" s="16" t="s">
        <v>331</v>
      </c>
      <c r="B1619" s="16" t="s">
        <v>332</v>
      </c>
      <c r="C1619" s="16" t="s">
        <v>333</v>
      </c>
      <c r="D1619" s="17">
        <v>7.76</v>
      </c>
      <c r="E1619" s="18">
        <f>TRUNC(일위대가목록!E46,0)</f>
        <v>0</v>
      </c>
      <c r="F1619" s="18">
        <f t="shared" si="120"/>
        <v>0</v>
      </c>
      <c r="G1619" s="18">
        <f>TRUNC(일위대가목록!F46,0)</f>
        <v>0</v>
      </c>
      <c r="H1619" s="18">
        <f t="shared" si="121"/>
        <v>0</v>
      </c>
      <c r="I1619" s="18">
        <f>TRUNC(일위대가목록!G46,0)</f>
        <v>45269</v>
      </c>
      <c r="J1619" s="18">
        <f t="shared" si="122"/>
        <v>351287</v>
      </c>
      <c r="K1619" s="18">
        <f t="shared" si="123"/>
        <v>45269</v>
      </c>
      <c r="L1619" s="18">
        <f t="shared" si="123"/>
        <v>351287</v>
      </c>
      <c r="M1619" s="16" t="s">
        <v>334</v>
      </c>
      <c r="N1619" s="2" t="s">
        <v>335</v>
      </c>
      <c r="O1619" s="2" t="s">
        <v>51</v>
      </c>
      <c r="P1619" s="2" t="s">
        <v>51</v>
      </c>
      <c r="Q1619" s="2" t="s">
        <v>944</v>
      </c>
      <c r="R1619" s="2" t="s">
        <v>62</v>
      </c>
      <c r="S1619" s="2" t="s">
        <v>63</v>
      </c>
      <c r="T1619" s="2" t="s">
        <v>63</v>
      </c>
      <c r="U1619" s="3"/>
      <c r="V1619" s="3"/>
      <c r="W1619" s="3"/>
      <c r="X1619" s="3"/>
      <c r="Y1619" s="3"/>
      <c r="Z1619" s="3"/>
      <c r="AA1619" s="3"/>
      <c r="AB1619" s="3"/>
      <c r="AC1619" s="3"/>
      <c r="AD1619" s="3"/>
      <c r="AE1619" s="3"/>
      <c r="AF1619" s="3"/>
      <c r="AG1619" s="3"/>
      <c r="AH1619" s="3"/>
      <c r="AI1619" s="3"/>
      <c r="AJ1619" s="3"/>
      <c r="AK1619" s="3"/>
      <c r="AL1619" s="3"/>
      <c r="AM1619" s="3"/>
      <c r="AN1619" s="3"/>
      <c r="AO1619" s="3"/>
      <c r="AP1619" s="3"/>
      <c r="AQ1619" s="3"/>
      <c r="AR1619" s="2" t="s">
        <v>51</v>
      </c>
      <c r="AS1619" s="2" t="s">
        <v>51</v>
      </c>
      <c r="AT1619" s="3"/>
      <c r="AU1619" s="2" t="s">
        <v>947</v>
      </c>
      <c r="AV1619" s="3">
        <v>396</v>
      </c>
    </row>
    <row r="1620" spans="1:48" ht="30" customHeight="1">
      <c r="A1620" s="16" t="s">
        <v>337</v>
      </c>
      <c r="B1620" s="16" t="s">
        <v>51</v>
      </c>
      <c r="C1620" s="16" t="s">
        <v>67</v>
      </c>
      <c r="D1620" s="17">
        <v>273</v>
      </c>
      <c r="E1620" s="18">
        <f>TRUNC(일위대가목록!E47,0)</f>
        <v>0</v>
      </c>
      <c r="F1620" s="18">
        <f t="shared" si="120"/>
        <v>0</v>
      </c>
      <c r="G1620" s="18">
        <f>TRUNC(일위대가목록!F47,0)</f>
        <v>6002</v>
      </c>
      <c r="H1620" s="18">
        <f t="shared" si="121"/>
        <v>1638546</v>
      </c>
      <c r="I1620" s="18">
        <f>TRUNC(일위대가목록!G47,0)</f>
        <v>0</v>
      </c>
      <c r="J1620" s="18">
        <f t="shared" si="122"/>
        <v>0</v>
      </c>
      <c r="K1620" s="18">
        <f t="shared" si="123"/>
        <v>6002</v>
      </c>
      <c r="L1620" s="18">
        <f t="shared" si="123"/>
        <v>1638546</v>
      </c>
      <c r="M1620" s="16" t="s">
        <v>338</v>
      </c>
      <c r="N1620" s="2" t="s">
        <v>339</v>
      </c>
      <c r="O1620" s="2" t="s">
        <v>51</v>
      </c>
      <c r="P1620" s="2" t="s">
        <v>51</v>
      </c>
      <c r="Q1620" s="2" t="s">
        <v>944</v>
      </c>
      <c r="R1620" s="2" t="s">
        <v>62</v>
      </c>
      <c r="S1620" s="2" t="s">
        <v>63</v>
      </c>
      <c r="T1620" s="2" t="s">
        <v>63</v>
      </c>
      <c r="U1620" s="3"/>
      <c r="V1620" s="3"/>
      <c r="W1620" s="3"/>
      <c r="X1620" s="3"/>
      <c r="Y1620" s="3"/>
      <c r="Z1620" s="3"/>
      <c r="AA1620" s="3"/>
      <c r="AB1620" s="3"/>
      <c r="AC1620" s="3"/>
      <c r="AD1620" s="3"/>
      <c r="AE1620" s="3"/>
      <c r="AF1620" s="3"/>
      <c r="AG1620" s="3"/>
      <c r="AH1620" s="3"/>
      <c r="AI1620" s="3"/>
      <c r="AJ1620" s="3"/>
      <c r="AK1620" s="3"/>
      <c r="AL1620" s="3"/>
      <c r="AM1620" s="3"/>
      <c r="AN1620" s="3"/>
      <c r="AO1620" s="3"/>
      <c r="AP1620" s="3"/>
      <c r="AQ1620" s="3"/>
      <c r="AR1620" s="2" t="s">
        <v>51</v>
      </c>
      <c r="AS1620" s="2" t="s">
        <v>51</v>
      </c>
      <c r="AT1620" s="3"/>
      <c r="AU1620" s="2" t="s">
        <v>948</v>
      </c>
      <c r="AV1620" s="3">
        <v>397</v>
      </c>
    </row>
    <row r="1621" spans="1:48" ht="30" customHeight="1">
      <c r="A1621" s="16" t="s">
        <v>341</v>
      </c>
      <c r="B1621" s="16" t="s">
        <v>342</v>
      </c>
      <c r="C1621" s="16" t="s">
        <v>67</v>
      </c>
      <c r="D1621" s="17">
        <v>171</v>
      </c>
      <c r="E1621" s="18">
        <f>TRUNC(일위대가목록!E48,0)</f>
        <v>0</v>
      </c>
      <c r="F1621" s="18">
        <f t="shared" si="120"/>
        <v>0</v>
      </c>
      <c r="G1621" s="18">
        <f>TRUNC(일위대가목록!F48,0)</f>
        <v>16634</v>
      </c>
      <c r="H1621" s="18">
        <f t="shared" si="121"/>
        <v>2844414</v>
      </c>
      <c r="I1621" s="18">
        <f>TRUNC(일위대가목록!G48,0)</f>
        <v>332</v>
      </c>
      <c r="J1621" s="18">
        <f t="shared" si="122"/>
        <v>56772</v>
      </c>
      <c r="K1621" s="18">
        <f t="shared" si="123"/>
        <v>16966</v>
      </c>
      <c r="L1621" s="18">
        <f t="shared" si="123"/>
        <v>2901186</v>
      </c>
      <c r="M1621" s="16" t="s">
        <v>343</v>
      </c>
      <c r="N1621" s="2" t="s">
        <v>344</v>
      </c>
      <c r="O1621" s="2" t="s">
        <v>51</v>
      </c>
      <c r="P1621" s="2" t="s">
        <v>51</v>
      </c>
      <c r="Q1621" s="2" t="s">
        <v>944</v>
      </c>
      <c r="R1621" s="2" t="s">
        <v>62</v>
      </c>
      <c r="S1621" s="2" t="s">
        <v>63</v>
      </c>
      <c r="T1621" s="2" t="s">
        <v>63</v>
      </c>
      <c r="U1621" s="3"/>
      <c r="V1621" s="3"/>
      <c r="W1621" s="3"/>
      <c r="X1621" s="3"/>
      <c r="Y1621" s="3"/>
      <c r="Z1621" s="3"/>
      <c r="AA1621" s="3"/>
      <c r="AB1621" s="3"/>
      <c r="AC1621" s="3"/>
      <c r="AD1621" s="3"/>
      <c r="AE1621" s="3"/>
      <c r="AF1621" s="3"/>
      <c r="AG1621" s="3"/>
      <c r="AH1621" s="3"/>
      <c r="AI1621" s="3"/>
      <c r="AJ1621" s="3"/>
      <c r="AK1621" s="3"/>
      <c r="AL1621" s="3"/>
      <c r="AM1621" s="3"/>
      <c r="AN1621" s="3"/>
      <c r="AO1621" s="3"/>
      <c r="AP1621" s="3"/>
      <c r="AQ1621" s="3"/>
      <c r="AR1621" s="2" t="s">
        <v>51</v>
      </c>
      <c r="AS1621" s="2" t="s">
        <v>51</v>
      </c>
      <c r="AT1621" s="3"/>
      <c r="AU1621" s="2" t="s">
        <v>949</v>
      </c>
      <c r="AV1621" s="3">
        <v>398</v>
      </c>
    </row>
    <row r="1622" spans="1:48" ht="30" customHeight="1">
      <c r="A1622" s="16" t="s">
        <v>346</v>
      </c>
      <c r="B1622" s="16" t="s">
        <v>342</v>
      </c>
      <c r="C1622" s="16" t="s">
        <v>67</v>
      </c>
      <c r="D1622" s="17">
        <v>93</v>
      </c>
      <c r="E1622" s="18">
        <f>TRUNC(일위대가목록!E49,0)</f>
        <v>0</v>
      </c>
      <c r="F1622" s="18">
        <f t="shared" si="120"/>
        <v>0</v>
      </c>
      <c r="G1622" s="18">
        <f>TRUNC(일위대가목록!F49,0)</f>
        <v>27266</v>
      </c>
      <c r="H1622" s="18">
        <f t="shared" si="121"/>
        <v>2535738</v>
      </c>
      <c r="I1622" s="18">
        <f>TRUNC(일위대가목록!G49,0)</f>
        <v>544</v>
      </c>
      <c r="J1622" s="18">
        <f t="shared" si="122"/>
        <v>50592</v>
      </c>
      <c r="K1622" s="18">
        <f t="shared" si="123"/>
        <v>27810</v>
      </c>
      <c r="L1622" s="18">
        <f t="shared" si="123"/>
        <v>2586330</v>
      </c>
      <c r="M1622" s="16" t="s">
        <v>347</v>
      </c>
      <c r="N1622" s="2" t="s">
        <v>348</v>
      </c>
      <c r="O1622" s="2" t="s">
        <v>51</v>
      </c>
      <c r="P1622" s="2" t="s">
        <v>51</v>
      </c>
      <c r="Q1622" s="2" t="s">
        <v>944</v>
      </c>
      <c r="R1622" s="2" t="s">
        <v>62</v>
      </c>
      <c r="S1622" s="2" t="s">
        <v>63</v>
      </c>
      <c r="T1622" s="2" t="s">
        <v>63</v>
      </c>
      <c r="U1622" s="3"/>
      <c r="V1622" s="3"/>
      <c r="W1622" s="3"/>
      <c r="X1622" s="3"/>
      <c r="Y1622" s="3"/>
      <c r="Z1622" s="3"/>
      <c r="AA1622" s="3"/>
      <c r="AB1622" s="3"/>
      <c r="AC1622" s="3"/>
      <c r="AD1622" s="3"/>
      <c r="AE1622" s="3"/>
      <c r="AF1622" s="3"/>
      <c r="AG1622" s="3"/>
      <c r="AH1622" s="3"/>
      <c r="AI1622" s="3"/>
      <c r="AJ1622" s="3"/>
      <c r="AK1622" s="3"/>
      <c r="AL1622" s="3"/>
      <c r="AM1622" s="3"/>
      <c r="AN1622" s="3"/>
      <c r="AO1622" s="3"/>
      <c r="AP1622" s="3"/>
      <c r="AQ1622" s="3"/>
      <c r="AR1622" s="2" t="s">
        <v>51</v>
      </c>
      <c r="AS1622" s="2" t="s">
        <v>51</v>
      </c>
      <c r="AT1622" s="3"/>
      <c r="AU1622" s="2" t="s">
        <v>950</v>
      </c>
      <c r="AV1622" s="3">
        <v>399</v>
      </c>
    </row>
    <row r="1623" spans="1:48" ht="30" customHeight="1">
      <c r="A1623" s="16" t="s">
        <v>350</v>
      </c>
      <c r="B1623" s="16" t="s">
        <v>51</v>
      </c>
      <c r="C1623" s="16" t="s">
        <v>67</v>
      </c>
      <c r="D1623" s="17">
        <v>273</v>
      </c>
      <c r="E1623" s="18">
        <f>TRUNC(일위대가목록!E50,0)</f>
        <v>0</v>
      </c>
      <c r="F1623" s="18">
        <f t="shared" si="120"/>
        <v>0</v>
      </c>
      <c r="G1623" s="18">
        <f>TRUNC(일위대가목록!F50,0)</f>
        <v>2229</v>
      </c>
      <c r="H1623" s="18">
        <f t="shared" si="121"/>
        <v>608517</v>
      </c>
      <c r="I1623" s="18">
        <f>TRUNC(일위대가목록!G50,0)</f>
        <v>0</v>
      </c>
      <c r="J1623" s="18">
        <f t="shared" si="122"/>
        <v>0</v>
      </c>
      <c r="K1623" s="18">
        <f t="shared" si="123"/>
        <v>2229</v>
      </c>
      <c r="L1623" s="18">
        <f t="shared" si="123"/>
        <v>608517</v>
      </c>
      <c r="M1623" s="16" t="s">
        <v>351</v>
      </c>
      <c r="N1623" s="2" t="s">
        <v>352</v>
      </c>
      <c r="O1623" s="2" t="s">
        <v>51</v>
      </c>
      <c r="P1623" s="2" t="s">
        <v>51</v>
      </c>
      <c r="Q1623" s="2" t="s">
        <v>944</v>
      </c>
      <c r="R1623" s="2" t="s">
        <v>62</v>
      </c>
      <c r="S1623" s="2" t="s">
        <v>63</v>
      </c>
      <c r="T1623" s="2" t="s">
        <v>63</v>
      </c>
      <c r="U1623" s="3"/>
      <c r="V1623" s="3"/>
      <c r="W1623" s="3"/>
      <c r="X1623" s="3"/>
      <c r="Y1623" s="3"/>
      <c r="Z1623" s="3"/>
      <c r="AA1623" s="3"/>
      <c r="AB1623" s="3"/>
      <c r="AC1623" s="3"/>
      <c r="AD1623" s="3"/>
      <c r="AE1623" s="3"/>
      <c r="AF1623" s="3"/>
      <c r="AG1623" s="3"/>
      <c r="AH1623" s="3"/>
      <c r="AI1623" s="3"/>
      <c r="AJ1623" s="3"/>
      <c r="AK1623" s="3"/>
      <c r="AL1623" s="3"/>
      <c r="AM1623" s="3"/>
      <c r="AN1623" s="3"/>
      <c r="AO1623" s="3"/>
      <c r="AP1623" s="3"/>
      <c r="AQ1623" s="3"/>
      <c r="AR1623" s="2" t="s">
        <v>51</v>
      </c>
      <c r="AS1623" s="2" t="s">
        <v>51</v>
      </c>
      <c r="AT1623" s="3"/>
      <c r="AU1623" s="2" t="s">
        <v>951</v>
      </c>
      <c r="AV1623" s="3">
        <v>400</v>
      </c>
    </row>
    <row r="1624" spans="1:48" ht="30" customHeight="1">
      <c r="A1624" s="16" t="s">
        <v>359</v>
      </c>
      <c r="B1624" s="16" t="s">
        <v>360</v>
      </c>
      <c r="C1624" s="16" t="s">
        <v>333</v>
      </c>
      <c r="D1624" s="17">
        <v>7.76</v>
      </c>
      <c r="E1624" s="18">
        <f>TRUNC(단가대비표!O103,0)</f>
        <v>0</v>
      </c>
      <c r="F1624" s="18">
        <f t="shared" si="120"/>
        <v>0</v>
      </c>
      <c r="G1624" s="18">
        <f>TRUNC(단가대비표!P103,0)</f>
        <v>0</v>
      </c>
      <c r="H1624" s="18">
        <f t="shared" si="121"/>
        <v>0</v>
      </c>
      <c r="I1624" s="18">
        <f>TRUNC(단가대비표!V103,0)</f>
        <v>6420</v>
      </c>
      <c r="J1624" s="18">
        <f t="shared" si="122"/>
        <v>49819</v>
      </c>
      <c r="K1624" s="18">
        <f t="shared" si="123"/>
        <v>6420</v>
      </c>
      <c r="L1624" s="18">
        <f t="shared" si="123"/>
        <v>49819</v>
      </c>
      <c r="M1624" s="16" t="s">
        <v>361</v>
      </c>
      <c r="N1624" s="2" t="s">
        <v>362</v>
      </c>
      <c r="O1624" s="2" t="s">
        <v>51</v>
      </c>
      <c r="P1624" s="2" t="s">
        <v>51</v>
      </c>
      <c r="Q1624" s="2" t="s">
        <v>944</v>
      </c>
      <c r="R1624" s="2" t="s">
        <v>63</v>
      </c>
      <c r="S1624" s="2" t="s">
        <v>63</v>
      </c>
      <c r="T1624" s="2" t="s">
        <v>62</v>
      </c>
      <c r="U1624" s="3"/>
      <c r="V1624" s="3"/>
      <c r="W1624" s="3"/>
      <c r="X1624" s="3"/>
      <c r="Y1624" s="3"/>
      <c r="Z1624" s="3"/>
      <c r="AA1624" s="3"/>
      <c r="AB1624" s="3"/>
      <c r="AC1624" s="3"/>
      <c r="AD1624" s="3"/>
      <c r="AE1624" s="3"/>
      <c r="AF1624" s="3"/>
      <c r="AG1624" s="3"/>
      <c r="AH1624" s="3"/>
      <c r="AI1624" s="3"/>
      <c r="AJ1624" s="3"/>
      <c r="AK1624" s="3"/>
      <c r="AL1624" s="3"/>
      <c r="AM1624" s="3"/>
      <c r="AN1624" s="3"/>
      <c r="AO1624" s="3"/>
      <c r="AP1624" s="3"/>
      <c r="AQ1624" s="3"/>
      <c r="AR1624" s="2" t="s">
        <v>51</v>
      </c>
      <c r="AS1624" s="2" t="s">
        <v>51</v>
      </c>
      <c r="AT1624" s="3"/>
      <c r="AU1624" s="2" t="s">
        <v>952</v>
      </c>
      <c r="AV1624" s="3">
        <v>406</v>
      </c>
    </row>
    <row r="1625" spans="1:48" ht="30" customHeight="1">
      <c r="A1625" s="17"/>
      <c r="B1625" s="17"/>
      <c r="C1625" s="17"/>
      <c r="D1625" s="17"/>
      <c r="E1625" s="18"/>
      <c r="F1625" s="18"/>
      <c r="G1625" s="18"/>
      <c r="H1625" s="18"/>
      <c r="I1625" s="18"/>
      <c r="J1625" s="18"/>
      <c r="K1625" s="18"/>
      <c r="L1625" s="18"/>
      <c r="M1625" s="17"/>
      <c r="Q1625" s="1" t="s">
        <v>944</v>
      </c>
    </row>
    <row r="1626" spans="1:48" ht="30" customHeight="1">
      <c r="A1626" s="17"/>
      <c r="B1626" s="17"/>
      <c r="C1626" s="17"/>
      <c r="D1626" s="17"/>
      <c r="E1626" s="18"/>
      <c r="F1626" s="18"/>
      <c r="G1626" s="18"/>
      <c r="H1626" s="18"/>
      <c r="I1626" s="18"/>
      <c r="J1626" s="18"/>
      <c r="K1626" s="18"/>
      <c r="L1626" s="18"/>
      <c r="M1626" s="17"/>
      <c r="Q1626" s="1" t="s">
        <v>944</v>
      </c>
    </row>
    <row r="1627" spans="1:48" ht="30" customHeight="1">
      <c r="A1627" s="17"/>
      <c r="B1627" s="17"/>
      <c r="C1627" s="17"/>
      <c r="D1627" s="17"/>
      <c r="E1627" s="18"/>
      <c r="F1627" s="18"/>
      <c r="G1627" s="18"/>
      <c r="H1627" s="18"/>
      <c r="I1627" s="18"/>
      <c r="J1627" s="18"/>
      <c r="K1627" s="18"/>
      <c r="L1627" s="18"/>
      <c r="M1627" s="17"/>
      <c r="Q1627" s="1" t="s">
        <v>944</v>
      </c>
    </row>
    <row r="1628" spans="1:48" ht="30" customHeight="1">
      <c r="A1628" s="17"/>
      <c r="B1628" s="17"/>
      <c r="C1628" s="17"/>
      <c r="D1628" s="17"/>
      <c r="E1628" s="18"/>
      <c r="F1628" s="18"/>
      <c r="G1628" s="18"/>
      <c r="H1628" s="18"/>
      <c r="I1628" s="18"/>
      <c r="J1628" s="18"/>
      <c r="K1628" s="18"/>
      <c r="L1628" s="18"/>
      <c r="M1628" s="17"/>
      <c r="Q1628" s="1" t="s">
        <v>944</v>
      </c>
    </row>
    <row r="1629" spans="1:48" ht="30" customHeight="1">
      <c r="A1629" s="17"/>
      <c r="B1629" s="17"/>
      <c r="C1629" s="17"/>
      <c r="D1629" s="17"/>
      <c r="E1629" s="18"/>
      <c r="F1629" s="18"/>
      <c r="G1629" s="18"/>
      <c r="H1629" s="18"/>
      <c r="I1629" s="18"/>
      <c r="J1629" s="18"/>
      <c r="K1629" s="18"/>
      <c r="L1629" s="18"/>
      <c r="M1629" s="17"/>
      <c r="Q1629" s="1" t="s">
        <v>944</v>
      </c>
    </row>
    <row r="1630" spans="1:48" ht="30" customHeight="1">
      <c r="A1630" s="17"/>
      <c r="B1630" s="17"/>
      <c r="C1630" s="17"/>
      <c r="D1630" s="17"/>
      <c r="E1630" s="18"/>
      <c r="F1630" s="18"/>
      <c r="G1630" s="18"/>
      <c r="H1630" s="18"/>
      <c r="I1630" s="18"/>
      <c r="J1630" s="18"/>
      <c r="K1630" s="18"/>
      <c r="L1630" s="18"/>
      <c r="M1630" s="17"/>
      <c r="Q1630" s="1" t="s">
        <v>944</v>
      </c>
    </row>
    <row r="1631" spans="1:48" ht="30" customHeight="1">
      <c r="A1631" s="17"/>
      <c r="B1631" s="17"/>
      <c r="C1631" s="17"/>
      <c r="D1631" s="17"/>
      <c r="E1631" s="18"/>
      <c r="F1631" s="18"/>
      <c r="G1631" s="18"/>
      <c r="H1631" s="18"/>
      <c r="I1631" s="18"/>
      <c r="J1631" s="18"/>
      <c r="K1631" s="18"/>
      <c r="L1631" s="18"/>
      <c r="M1631" s="17"/>
      <c r="Q1631" s="1" t="s">
        <v>944</v>
      </c>
    </row>
    <row r="1632" spans="1:48" ht="30" customHeight="1">
      <c r="A1632" s="17"/>
      <c r="B1632" s="17"/>
      <c r="C1632" s="17"/>
      <c r="D1632" s="17"/>
      <c r="E1632" s="18"/>
      <c r="F1632" s="18"/>
      <c r="G1632" s="18"/>
      <c r="H1632" s="18"/>
      <c r="I1632" s="18"/>
      <c r="J1632" s="18"/>
      <c r="K1632" s="18"/>
      <c r="L1632" s="18"/>
      <c r="M1632" s="17"/>
      <c r="Q1632" s="1" t="s">
        <v>944</v>
      </c>
    </row>
    <row r="1633" spans="1:48" ht="30" customHeight="1">
      <c r="A1633" s="17"/>
      <c r="B1633" s="17"/>
      <c r="C1633" s="17"/>
      <c r="D1633" s="17"/>
      <c r="E1633" s="18"/>
      <c r="F1633" s="18"/>
      <c r="G1633" s="18"/>
      <c r="H1633" s="18"/>
      <c r="I1633" s="18"/>
      <c r="J1633" s="18"/>
      <c r="K1633" s="18"/>
      <c r="L1633" s="18"/>
      <c r="M1633" s="17"/>
      <c r="Q1633" s="1" t="s">
        <v>944</v>
      </c>
    </row>
    <row r="1634" spans="1:48" ht="30" customHeight="1">
      <c r="A1634" s="17"/>
      <c r="B1634" s="17"/>
      <c r="C1634" s="17"/>
      <c r="D1634" s="17"/>
      <c r="E1634" s="18"/>
      <c r="F1634" s="18"/>
      <c r="G1634" s="18"/>
      <c r="H1634" s="18"/>
      <c r="I1634" s="18"/>
      <c r="J1634" s="18"/>
      <c r="K1634" s="18"/>
      <c r="L1634" s="18"/>
      <c r="M1634" s="17"/>
      <c r="Q1634" s="1" t="s">
        <v>944</v>
      </c>
    </row>
    <row r="1635" spans="1:48" ht="30" customHeight="1">
      <c r="A1635" s="17"/>
      <c r="B1635" s="17"/>
      <c r="C1635" s="17"/>
      <c r="D1635" s="17"/>
      <c r="E1635" s="18"/>
      <c r="F1635" s="18"/>
      <c r="G1635" s="18"/>
      <c r="H1635" s="18"/>
      <c r="I1635" s="18"/>
      <c r="J1635" s="18"/>
      <c r="K1635" s="18"/>
      <c r="L1635" s="18"/>
      <c r="M1635" s="17"/>
      <c r="Q1635" s="1" t="s">
        <v>944</v>
      </c>
    </row>
    <row r="1636" spans="1:48" ht="30" customHeight="1">
      <c r="A1636" s="17"/>
      <c r="B1636" s="17"/>
      <c r="C1636" s="17"/>
      <c r="D1636" s="17"/>
      <c r="E1636" s="18"/>
      <c r="F1636" s="18"/>
      <c r="G1636" s="18"/>
      <c r="H1636" s="18"/>
      <c r="I1636" s="18"/>
      <c r="J1636" s="18"/>
      <c r="K1636" s="18"/>
      <c r="L1636" s="18"/>
      <c r="M1636" s="17"/>
      <c r="Q1636" s="1" t="s">
        <v>944</v>
      </c>
    </row>
    <row r="1637" spans="1:48" ht="30" customHeight="1">
      <c r="A1637" s="17"/>
      <c r="B1637" s="17"/>
      <c r="C1637" s="17"/>
      <c r="D1637" s="17"/>
      <c r="E1637" s="18"/>
      <c r="F1637" s="18"/>
      <c r="G1637" s="18"/>
      <c r="H1637" s="18"/>
      <c r="I1637" s="18"/>
      <c r="J1637" s="18"/>
      <c r="K1637" s="18"/>
      <c r="L1637" s="18"/>
      <c r="M1637" s="17"/>
      <c r="Q1637" s="1" t="s">
        <v>944</v>
      </c>
    </row>
    <row r="1638" spans="1:48" ht="30" customHeight="1">
      <c r="A1638" s="17"/>
      <c r="B1638" s="17"/>
      <c r="C1638" s="17"/>
      <c r="D1638" s="17"/>
      <c r="E1638" s="18"/>
      <c r="F1638" s="18"/>
      <c r="G1638" s="18"/>
      <c r="H1638" s="18"/>
      <c r="I1638" s="18"/>
      <c r="J1638" s="18"/>
      <c r="K1638" s="18"/>
      <c r="L1638" s="18"/>
      <c r="M1638" s="17"/>
      <c r="Q1638" s="1" t="s">
        <v>944</v>
      </c>
    </row>
    <row r="1639" spans="1:48" ht="30" customHeight="1">
      <c r="A1639" s="17"/>
      <c r="B1639" s="17"/>
      <c r="C1639" s="17"/>
      <c r="D1639" s="17"/>
      <c r="E1639" s="18"/>
      <c r="F1639" s="18"/>
      <c r="G1639" s="18"/>
      <c r="H1639" s="18"/>
      <c r="I1639" s="18"/>
      <c r="J1639" s="18"/>
      <c r="K1639" s="18"/>
      <c r="L1639" s="18"/>
      <c r="M1639" s="17"/>
      <c r="Q1639" s="1" t="s">
        <v>944</v>
      </c>
    </row>
    <row r="1640" spans="1:48" ht="30" customHeight="1">
      <c r="A1640" s="17"/>
      <c r="B1640" s="17"/>
      <c r="C1640" s="17"/>
      <c r="D1640" s="17"/>
      <c r="E1640" s="18"/>
      <c r="F1640" s="18"/>
      <c r="G1640" s="18"/>
      <c r="H1640" s="18"/>
      <c r="I1640" s="18"/>
      <c r="J1640" s="18"/>
      <c r="K1640" s="18"/>
      <c r="L1640" s="18"/>
      <c r="M1640" s="17"/>
      <c r="Q1640" s="1" t="s">
        <v>944</v>
      </c>
    </row>
    <row r="1641" spans="1:48" ht="30" customHeight="1">
      <c r="A1641" s="16" t="s">
        <v>75</v>
      </c>
      <c r="B1641" s="17"/>
      <c r="C1641" s="17"/>
      <c r="D1641" s="17"/>
      <c r="E1641" s="18"/>
      <c r="F1641" s="18">
        <f>SUMIF(Q1617:Q1640,"011310",F1617:F1640)</f>
        <v>7740</v>
      </c>
      <c r="G1641" s="18"/>
      <c r="H1641" s="18">
        <f>SUMIF(Q1617:Q1640,"011310",H1617:H1640)</f>
        <v>7782075</v>
      </c>
      <c r="I1641" s="18"/>
      <c r="J1641" s="18">
        <f>SUMIF(Q1617:Q1640,"011310",J1617:J1640)</f>
        <v>508470</v>
      </c>
      <c r="K1641" s="18"/>
      <c r="L1641" s="18">
        <f>SUMIF(Q1617:Q1640,"011310",L1617:L1640)</f>
        <v>8298285</v>
      </c>
      <c r="M1641" s="17"/>
      <c r="N1641" t="s">
        <v>76</v>
      </c>
    </row>
    <row r="1642" spans="1:48" ht="30" customHeight="1">
      <c r="A1642" s="16" t="s">
        <v>953</v>
      </c>
      <c r="B1642" s="16" t="s">
        <v>51</v>
      </c>
      <c r="C1642" s="17"/>
      <c r="D1642" s="17"/>
      <c r="E1642" s="18"/>
      <c r="F1642" s="18"/>
      <c r="G1642" s="18"/>
      <c r="H1642" s="18"/>
      <c r="I1642" s="18"/>
      <c r="J1642" s="18"/>
      <c r="K1642" s="18"/>
      <c r="L1642" s="18"/>
      <c r="M1642" s="17"/>
      <c r="N1642" s="3"/>
      <c r="O1642" s="3"/>
      <c r="P1642" s="3"/>
      <c r="Q1642" s="2" t="s">
        <v>954</v>
      </c>
      <c r="R1642" s="3"/>
      <c r="S1642" s="3"/>
      <c r="T1642" s="3"/>
      <c r="U1642" s="3"/>
      <c r="V1642" s="3"/>
      <c r="W1642" s="3"/>
      <c r="X1642" s="3"/>
      <c r="Y1642" s="3"/>
      <c r="Z1642" s="3"/>
      <c r="AA1642" s="3"/>
      <c r="AB1642" s="3"/>
      <c r="AC1642" s="3"/>
      <c r="AD1642" s="3"/>
      <c r="AE1642" s="3"/>
      <c r="AF1642" s="3"/>
      <c r="AG1642" s="3"/>
      <c r="AH1642" s="3"/>
      <c r="AI1642" s="3"/>
      <c r="AJ1642" s="3"/>
      <c r="AK1642" s="3"/>
      <c r="AL1642" s="3"/>
      <c r="AM1642" s="3"/>
      <c r="AN1642" s="3"/>
      <c r="AO1642" s="3"/>
      <c r="AP1642" s="3"/>
      <c r="AQ1642" s="3"/>
      <c r="AR1642" s="3"/>
      <c r="AS1642" s="3"/>
      <c r="AT1642" s="3"/>
      <c r="AU1642" s="3"/>
      <c r="AV1642" s="3"/>
    </row>
    <row r="1643" spans="1:48" ht="30" customHeight="1">
      <c r="A1643" s="16" t="s">
        <v>366</v>
      </c>
      <c r="B1643" s="16" t="s">
        <v>367</v>
      </c>
      <c r="C1643" s="16" t="s">
        <v>368</v>
      </c>
      <c r="D1643" s="17">
        <v>4</v>
      </c>
      <c r="E1643" s="18">
        <f>TRUNC(단가대비표!O23,0)</f>
        <v>6181</v>
      </c>
      <c r="F1643" s="18">
        <f>TRUNC(E1643*D1643, 0)</f>
        <v>24724</v>
      </c>
      <c r="G1643" s="18">
        <f>TRUNC(단가대비표!P23,0)</f>
        <v>0</v>
      </c>
      <c r="H1643" s="18">
        <f>TRUNC(G1643*D1643, 0)</f>
        <v>0</v>
      </c>
      <c r="I1643" s="18">
        <f>TRUNC(단가대비표!V23,0)</f>
        <v>0</v>
      </c>
      <c r="J1643" s="18">
        <f>TRUNC(I1643*D1643, 0)</f>
        <v>0</v>
      </c>
      <c r="K1643" s="18">
        <f>TRUNC(E1643+G1643+I1643, 0)</f>
        <v>6181</v>
      </c>
      <c r="L1643" s="18">
        <f>TRUNC(F1643+H1643+J1643, 0)</f>
        <v>24724</v>
      </c>
      <c r="M1643" s="16" t="s">
        <v>369</v>
      </c>
      <c r="N1643" s="2" t="s">
        <v>370</v>
      </c>
      <c r="O1643" s="2" t="s">
        <v>51</v>
      </c>
      <c r="P1643" s="2" t="s">
        <v>51</v>
      </c>
      <c r="Q1643" s="2" t="s">
        <v>954</v>
      </c>
      <c r="R1643" s="2" t="s">
        <v>63</v>
      </c>
      <c r="S1643" s="2" t="s">
        <v>63</v>
      </c>
      <c r="T1643" s="2" t="s">
        <v>62</v>
      </c>
      <c r="U1643" s="3"/>
      <c r="V1643" s="3"/>
      <c r="W1643" s="3"/>
      <c r="X1643" s="3"/>
      <c r="Y1643" s="3"/>
      <c r="Z1643" s="3"/>
      <c r="AA1643" s="3"/>
      <c r="AB1643" s="3"/>
      <c r="AC1643" s="3"/>
      <c r="AD1643" s="3"/>
      <c r="AE1643" s="3"/>
      <c r="AF1643" s="3"/>
      <c r="AG1643" s="3"/>
      <c r="AH1643" s="3"/>
      <c r="AI1643" s="3"/>
      <c r="AJ1643" s="3"/>
      <c r="AK1643" s="3"/>
      <c r="AL1643" s="3"/>
      <c r="AM1643" s="3"/>
      <c r="AN1643" s="3"/>
      <c r="AO1643" s="3"/>
      <c r="AP1643" s="3"/>
      <c r="AQ1643" s="3"/>
      <c r="AR1643" s="2" t="s">
        <v>51</v>
      </c>
      <c r="AS1643" s="2" t="s">
        <v>51</v>
      </c>
      <c r="AT1643" s="3"/>
      <c r="AU1643" s="2" t="s">
        <v>955</v>
      </c>
      <c r="AV1643" s="3">
        <v>435</v>
      </c>
    </row>
    <row r="1644" spans="1:48" ht="30" customHeight="1">
      <c r="A1644" s="16" t="s">
        <v>372</v>
      </c>
      <c r="B1644" s="16" t="s">
        <v>373</v>
      </c>
      <c r="C1644" s="16" t="s">
        <v>368</v>
      </c>
      <c r="D1644" s="17">
        <v>4</v>
      </c>
      <c r="E1644" s="18">
        <f>TRUNC(단가산출목록!E4,0)</f>
        <v>0</v>
      </c>
      <c r="F1644" s="18">
        <f>TRUNC(E1644*D1644, 0)</f>
        <v>0</v>
      </c>
      <c r="G1644" s="18">
        <f>TRUNC(단가산출목록!F4,0)</f>
        <v>0</v>
      </c>
      <c r="H1644" s="18">
        <f>TRUNC(G1644*D1644, 0)</f>
        <v>0</v>
      </c>
      <c r="I1644" s="18">
        <f>TRUNC(단가산출목록!G4,0)</f>
        <v>1740</v>
      </c>
      <c r="J1644" s="18">
        <f>TRUNC(I1644*D1644, 0)</f>
        <v>6960</v>
      </c>
      <c r="K1644" s="18">
        <f>TRUNC(E1644+G1644+I1644, 0)</f>
        <v>1740</v>
      </c>
      <c r="L1644" s="18">
        <f>TRUNC(F1644+H1644+J1644, 0)</f>
        <v>6960</v>
      </c>
      <c r="M1644" s="16" t="s">
        <v>374</v>
      </c>
      <c r="N1644" s="2" t="s">
        <v>375</v>
      </c>
      <c r="O1644" s="2" t="s">
        <v>51</v>
      </c>
      <c r="P1644" s="2" t="s">
        <v>51</v>
      </c>
      <c r="Q1644" s="2" t="s">
        <v>954</v>
      </c>
      <c r="R1644" s="2" t="s">
        <v>63</v>
      </c>
      <c r="S1644" s="2" t="s">
        <v>62</v>
      </c>
      <c r="T1644" s="2" t="s">
        <v>63</v>
      </c>
      <c r="U1644" s="3"/>
      <c r="V1644" s="3"/>
      <c r="W1644" s="3"/>
      <c r="X1644" s="3"/>
      <c r="Y1644" s="3"/>
      <c r="Z1644" s="3"/>
      <c r="AA1644" s="3"/>
      <c r="AB1644" s="3"/>
      <c r="AC1644" s="3"/>
      <c r="AD1644" s="3"/>
      <c r="AE1644" s="3"/>
      <c r="AF1644" s="3"/>
      <c r="AG1644" s="3"/>
      <c r="AH1644" s="3"/>
      <c r="AI1644" s="3"/>
      <c r="AJ1644" s="3"/>
      <c r="AK1644" s="3"/>
      <c r="AL1644" s="3"/>
      <c r="AM1644" s="3"/>
      <c r="AN1644" s="3"/>
      <c r="AO1644" s="3"/>
      <c r="AP1644" s="3"/>
      <c r="AQ1644" s="3"/>
      <c r="AR1644" s="2" t="s">
        <v>51</v>
      </c>
      <c r="AS1644" s="2" t="s">
        <v>51</v>
      </c>
      <c r="AT1644" s="3"/>
      <c r="AU1644" s="2" t="s">
        <v>956</v>
      </c>
      <c r="AV1644" s="3">
        <v>436</v>
      </c>
    </row>
    <row r="1645" spans="1:48" ht="30" customHeight="1">
      <c r="A1645" s="17"/>
      <c r="B1645" s="17"/>
      <c r="C1645" s="17"/>
      <c r="D1645" s="17"/>
      <c r="E1645" s="18"/>
      <c r="F1645" s="18"/>
      <c r="G1645" s="18"/>
      <c r="H1645" s="18"/>
      <c r="I1645" s="18"/>
      <c r="J1645" s="18"/>
      <c r="K1645" s="18"/>
      <c r="L1645" s="18"/>
      <c r="M1645" s="17"/>
      <c r="Q1645" s="1" t="s">
        <v>954</v>
      </c>
    </row>
    <row r="1646" spans="1:48" ht="30" customHeight="1">
      <c r="A1646" s="17"/>
      <c r="B1646" s="17"/>
      <c r="C1646" s="17"/>
      <c r="D1646" s="17"/>
      <c r="E1646" s="18"/>
      <c r="F1646" s="18"/>
      <c r="G1646" s="18"/>
      <c r="H1646" s="18"/>
      <c r="I1646" s="18"/>
      <c r="J1646" s="18"/>
      <c r="K1646" s="18"/>
      <c r="L1646" s="18"/>
      <c r="M1646" s="17"/>
      <c r="Q1646" s="1" t="s">
        <v>954</v>
      </c>
    </row>
    <row r="1647" spans="1:48" ht="30" customHeight="1">
      <c r="A1647" s="17"/>
      <c r="B1647" s="17"/>
      <c r="C1647" s="17"/>
      <c r="D1647" s="17"/>
      <c r="E1647" s="18"/>
      <c r="F1647" s="18"/>
      <c r="G1647" s="18"/>
      <c r="H1647" s="18"/>
      <c r="I1647" s="18"/>
      <c r="J1647" s="18"/>
      <c r="K1647" s="18"/>
      <c r="L1647" s="18"/>
      <c r="M1647" s="17"/>
      <c r="Q1647" s="1" t="s">
        <v>954</v>
      </c>
    </row>
    <row r="1648" spans="1:48" ht="30" customHeight="1">
      <c r="A1648" s="17"/>
      <c r="B1648" s="17"/>
      <c r="C1648" s="17"/>
      <c r="D1648" s="17"/>
      <c r="E1648" s="18"/>
      <c r="F1648" s="18"/>
      <c r="G1648" s="18"/>
      <c r="H1648" s="18"/>
      <c r="I1648" s="18"/>
      <c r="J1648" s="18"/>
      <c r="K1648" s="18"/>
      <c r="L1648" s="18"/>
      <c r="M1648" s="17"/>
      <c r="Q1648" s="1" t="s">
        <v>954</v>
      </c>
    </row>
    <row r="1649" spans="1:17" ht="30" customHeight="1">
      <c r="A1649" s="17"/>
      <c r="B1649" s="17"/>
      <c r="C1649" s="17"/>
      <c r="D1649" s="17"/>
      <c r="E1649" s="18"/>
      <c r="F1649" s="18"/>
      <c r="G1649" s="18"/>
      <c r="H1649" s="18"/>
      <c r="I1649" s="18"/>
      <c r="J1649" s="18"/>
      <c r="K1649" s="18"/>
      <c r="L1649" s="18"/>
      <c r="M1649" s="17"/>
      <c r="Q1649" s="1" t="s">
        <v>954</v>
      </c>
    </row>
    <row r="1650" spans="1:17" ht="30" customHeight="1">
      <c r="A1650" s="17"/>
      <c r="B1650" s="17"/>
      <c r="C1650" s="17"/>
      <c r="D1650" s="17"/>
      <c r="E1650" s="18"/>
      <c r="F1650" s="18"/>
      <c r="G1650" s="18"/>
      <c r="H1650" s="18"/>
      <c r="I1650" s="18"/>
      <c r="J1650" s="18"/>
      <c r="K1650" s="18"/>
      <c r="L1650" s="18"/>
      <c r="M1650" s="17"/>
      <c r="Q1650" s="1" t="s">
        <v>954</v>
      </c>
    </row>
    <row r="1651" spans="1:17" ht="30" customHeight="1">
      <c r="A1651" s="17"/>
      <c r="B1651" s="17"/>
      <c r="C1651" s="17"/>
      <c r="D1651" s="17"/>
      <c r="E1651" s="18"/>
      <c r="F1651" s="18"/>
      <c r="G1651" s="18"/>
      <c r="H1651" s="18"/>
      <c r="I1651" s="18"/>
      <c r="J1651" s="18"/>
      <c r="K1651" s="18"/>
      <c r="L1651" s="18"/>
      <c r="M1651" s="17"/>
      <c r="Q1651" s="1" t="s">
        <v>954</v>
      </c>
    </row>
    <row r="1652" spans="1:17" ht="30" customHeight="1">
      <c r="A1652" s="17"/>
      <c r="B1652" s="17"/>
      <c r="C1652" s="17"/>
      <c r="D1652" s="17"/>
      <c r="E1652" s="18"/>
      <c r="F1652" s="18"/>
      <c r="G1652" s="18"/>
      <c r="H1652" s="18"/>
      <c r="I1652" s="18"/>
      <c r="J1652" s="18"/>
      <c r="K1652" s="18"/>
      <c r="L1652" s="18"/>
      <c r="M1652" s="17"/>
      <c r="Q1652" s="1" t="s">
        <v>954</v>
      </c>
    </row>
    <row r="1653" spans="1:17" ht="30" customHeight="1">
      <c r="A1653" s="17"/>
      <c r="B1653" s="17"/>
      <c r="C1653" s="17"/>
      <c r="D1653" s="17"/>
      <c r="E1653" s="18"/>
      <c r="F1653" s="18"/>
      <c r="G1653" s="18"/>
      <c r="H1653" s="18"/>
      <c r="I1653" s="18"/>
      <c r="J1653" s="18"/>
      <c r="K1653" s="18"/>
      <c r="L1653" s="18"/>
      <c r="M1653" s="17"/>
      <c r="Q1653" s="1" t="s">
        <v>954</v>
      </c>
    </row>
    <row r="1654" spans="1:17" ht="30" customHeight="1">
      <c r="A1654" s="17"/>
      <c r="B1654" s="17"/>
      <c r="C1654" s="17"/>
      <c r="D1654" s="17"/>
      <c r="E1654" s="18"/>
      <c r="F1654" s="18"/>
      <c r="G1654" s="18"/>
      <c r="H1654" s="18"/>
      <c r="I1654" s="18"/>
      <c r="J1654" s="18"/>
      <c r="K1654" s="18"/>
      <c r="L1654" s="18"/>
      <c r="M1654" s="17"/>
      <c r="Q1654" s="1" t="s">
        <v>954</v>
      </c>
    </row>
    <row r="1655" spans="1:17" ht="30" customHeight="1">
      <c r="A1655" s="17"/>
      <c r="B1655" s="17"/>
      <c r="C1655" s="17"/>
      <c r="D1655" s="17"/>
      <c r="E1655" s="18"/>
      <c r="F1655" s="18"/>
      <c r="G1655" s="18"/>
      <c r="H1655" s="18"/>
      <c r="I1655" s="18"/>
      <c r="J1655" s="18"/>
      <c r="K1655" s="18"/>
      <c r="L1655" s="18"/>
      <c r="M1655" s="17"/>
      <c r="Q1655" s="1" t="s">
        <v>954</v>
      </c>
    </row>
    <row r="1656" spans="1:17" ht="30" customHeight="1">
      <c r="A1656" s="17"/>
      <c r="B1656" s="17"/>
      <c r="C1656" s="17"/>
      <c r="D1656" s="17"/>
      <c r="E1656" s="18"/>
      <c r="F1656" s="18"/>
      <c r="G1656" s="18"/>
      <c r="H1656" s="18"/>
      <c r="I1656" s="18"/>
      <c r="J1656" s="18"/>
      <c r="K1656" s="18"/>
      <c r="L1656" s="18"/>
      <c r="M1656" s="17"/>
      <c r="Q1656" s="1" t="s">
        <v>954</v>
      </c>
    </row>
    <row r="1657" spans="1:17" ht="30" customHeight="1">
      <c r="A1657" s="17"/>
      <c r="B1657" s="17"/>
      <c r="C1657" s="17"/>
      <c r="D1657" s="17"/>
      <c r="E1657" s="18"/>
      <c r="F1657" s="18"/>
      <c r="G1657" s="18"/>
      <c r="H1657" s="18"/>
      <c r="I1657" s="18"/>
      <c r="J1657" s="18"/>
      <c r="K1657" s="18"/>
      <c r="L1657" s="18"/>
      <c r="M1657" s="17"/>
      <c r="Q1657" s="1" t="s">
        <v>954</v>
      </c>
    </row>
    <row r="1658" spans="1:17" ht="30" customHeight="1">
      <c r="A1658" s="17"/>
      <c r="B1658" s="17"/>
      <c r="C1658" s="17"/>
      <c r="D1658" s="17"/>
      <c r="E1658" s="18"/>
      <c r="F1658" s="18"/>
      <c r="G1658" s="18"/>
      <c r="H1658" s="18"/>
      <c r="I1658" s="18"/>
      <c r="J1658" s="18"/>
      <c r="K1658" s="18"/>
      <c r="L1658" s="18"/>
      <c r="M1658" s="17"/>
      <c r="Q1658" s="1" t="s">
        <v>954</v>
      </c>
    </row>
    <row r="1659" spans="1:17" ht="30" customHeight="1">
      <c r="A1659" s="17"/>
      <c r="B1659" s="17"/>
      <c r="C1659" s="17"/>
      <c r="D1659" s="17"/>
      <c r="E1659" s="18"/>
      <c r="F1659" s="18"/>
      <c r="G1659" s="18"/>
      <c r="H1659" s="18"/>
      <c r="I1659" s="18"/>
      <c r="J1659" s="18"/>
      <c r="K1659" s="18"/>
      <c r="L1659" s="18"/>
      <c r="M1659" s="17"/>
      <c r="Q1659" s="1" t="s">
        <v>954</v>
      </c>
    </row>
    <row r="1660" spans="1:17" ht="30" customHeight="1">
      <c r="A1660" s="17"/>
      <c r="B1660" s="17"/>
      <c r="C1660" s="17"/>
      <c r="D1660" s="17"/>
      <c r="E1660" s="18"/>
      <c r="F1660" s="18"/>
      <c r="G1660" s="18"/>
      <c r="H1660" s="18"/>
      <c r="I1660" s="18"/>
      <c r="J1660" s="18"/>
      <c r="K1660" s="18"/>
      <c r="L1660" s="18"/>
      <c r="M1660" s="17"/>
      <c r="Q1660" s="1" t="s">
        <v>954</v>
      </c>
    </row>
    <row r="1661" spans="1:17" ht="30" customHeight="1">
      <c r="A1661" s="17"/>
      <c r="B1661" s="17"/>
      <c r="C1661" s="17"/>
      <c r="D1661" s="17"/>
      <c r="E1661" s="18"/>
      <c r="F1661" s="18"/>
      <c r="G1661" s="18"/>
      <c r="H1661" s="18"/>
      <c r="I1661" s="18"/>
      <c r="J1661" s="18"/>
      <c r="K1661" s="18"/>
      <c r="L1661" s="18"/>
      <c r="M1661" s="17"/>
      <c r="Q1661" s="1" t="s">
        <v>954</v>
      </c>
    </row>
    <row r="1662" spans="1:17" ht="30" customHeight="1">
      <c r="A1662" s="17"/>
      <c r="B1662" s="17"/>
      <c r="C1662" s="17"/>
      <c r="D1662" s="17"/>
      <c r="E1662" s="18"/>
      <c r="F1662" s="18"/>
      <c r="G1662" s="18"/>
      <c r="H1662" s="18"/>
      <c r="I1662" s="18"/>
      <c r="J1662" s="18"/>
      <c r="K1662" s="18"/>
      <c r="L1662" s="18"/>
      <c r="M1662" s="17"/>
      <c r="Q1662" s="1" t="s">
        <v>954</v>
      </c>
    </row>
    <row r="1663" spans="1:17" ht="30" customHeight="1">
      <c r="A1663" s="17"/>
      <c r="B1663" s="17"/>
      <c r="C1663" s="17"/>
      <c r="D1663" s="17"/>
      <c r="E1663" s="18"/>
      <c r="F1663" s="18"/>
      <c r="G1663" s="18"/>
      <c r="H1663" s="18"/>
      <c r="I1663" s="18"/>
      <c r="J1663" s="18"/>
      <c r="K1663" s="18"/>
      <c r="L1663" s="18"/>
      <c r="M1663" s="17"/>
      <c r="Q1663" s="1" t="s">
        <v>954</v>
      </c>
    </row>
    <row r="1664" spans="1:17" ht="30" customHeight="1">
      <c r="A1664" s="17"/>
      <c r="B1664" s="17"/>
      <c r="C1664" s="17"/>
      <c r="D1664" s="17"/>
      <c r="E1664" s="18"/>
      <c r="F1664" s="18"/>
      <c r="G1664" s="18"/>
      <c r="H1664" s="18"/>
      <c r="I1664" s="18"/>
      <c r="J1664" s="18"/>
      <c r="K1664" s="18"/>
      <c r="L1664" s="18"/>
      <c r="M1664" s="17"/>
      <c r="Q1664" s="1" t="s">
        <v>954</v>
      </c>
    </row>
    <row r="1665" spans="1:48" ht="30" customHeight="1">
      <c r="A1665" s="17"/>
      <c r="B1665" s="17"/>
      <c r="C1665" s="17"/>
      <c r="D1665" s="17"/>
      <c r="E1665" s="18"/>
      <c r="F1665" s="18"/>
      <c r="G1665" s="18"/>
      <c r="H1665" s="18"/>
      <c r="I1665" s="18"/>
      <c r="J1665" s="18"/>
      <c r="K1665" s="18"/>
      <c r="L1665" s="18"/>
      <c r="M1665" s="17"/>
      <c r="Q1665" s="1" t="s">
        <v>954</v>
      </c>
    </row>
    <row r="1666" spans="1:48" ht="30" customHeight="1">
      <c r="A1666" s="17"/>
      <c r="B1666" s="17"/>
      <c r="C1666" s="17"/>
      <c r="D1666" s="17"/>
      <c r="E1666" s="18"/>
      <c r="F1666" s="18"/>
      <c r="G1666" s="18"/>
      <c r="H1666" s="18"/>
      <c r="I1666" s="18"/>
      <c r="J1666" s="18"/>
      <c r="K1666" s="18"/>
      <c r="L1666" s="18"/>
      <c r="M1666" s="17"/>
      <c r="Q1666" s="1" t="s">
        <v>954</v>
      </c>
    </row>
    <row r="1667" spans="1:48" ht="30" customHeight="1">
      <c r="A1667" s="16" t="s">
        <v>75</v>
      </c>
      <c r="B1667" s="17"/>
      <c r="C1667" s="17"/>
      <c r="D1667" s="17"/>
      <c r="E1667" s="18"/>
      <c r="F1667" s="18">
        <f>SUMIF(Q1643:Q1666,"011311",F1643:F1666)</f>
        <v>24724</v>
      </c>
      <c r="G1667" s="18"/>
      <c r="H1667" s="18">
        <f>SUMIF(Q1643:Q1666,"011311",H1643:H1666)</f>
        <v>0</v>
      </c>
      <c r="I1667" s="18"/>
      <c r="J1667" s="18">
        <f>SUMIF(Q1643:Q1666,"011311",J1643:J1666)</f>
        <v>6960</v>
      </c>
      <c r="K1667" s="18"/>
      <c r="L1667" s="18">
        <f>SUMIF(Q1643:Q1666,"011311",L1643:L1666)</f>
        <v>31684</v>
      </c>
      <c r="M1667" s="17"/>
      <c r="N1667" t="s">
        <v>76</v>
      </c>
    </row>
    <row r="1668" spans="1:48" ht="30" customHeight="1">
      <c r="A1668" s="16" t="s">
        <v>959</v>
      </c>
      <c r="B1668" s="16" t="s">
        <v>51</v>
      </c>
      <c r="C1668" s="17"/>
      <c r="D1668" s="17"/>
      <c r="E1668" s="18"/>
      <c r="F1668" s="18"/>
      <c r="G1668" s="18"/>
      <c r="H1668" s="18"/>
      <c r="I1668" s="18"/>
      <c r="J1668" s="18"/>
      <c r="K1668" s="18"/>
      <c r="L1668" s="18"/>
      <c r="M1668" s="17"/>
      <c r="N1668" s="3"/>
      <c r="O1668" s="3"/>
      <c r="P1668" s="3"/>
      <c r="Q1668" s="2" t="s">
        <v>960</v>
      </c>
      <c r="R1668" s="3"/>
      <c r="S1668" s="3"/>
      <c r="T1668" s="3"/>
      <c r="U1668" s="3"/>
      <c r="V1668" s="3"/>
      <c r="W1668" s="3"/>
      <c r="X1668" s="3"/>
      <c r="Y1668" s="3"/>
      <c r="Z1668" s="3"/>
      <c r="AA1668" s="3"/>
      <c r="AB1668" s="3"/>
      <c r="AC1668" s="3"/>
      <c r="AD1668" s="3"/>
      <c r="AE1668" s="3"/>
      <c r="AF1668" s="3"/>
      <c r="AG1668" s="3"/>
      <c r="AH1668" s="3"/>
      <c r="AI1668" s="3"/>
      <c r="AJ1668" s="3"/>
      <c r="AK1668" s="3"/>
      <c r="AL1668" s="3"/>
      <c r="AM1668" s="3"/>
      <c r="AN1668" s="3"/>
      <c r="AO1668" s="3"/>
      <c r="AP1668" s="3"/>
      <c r="AQ1668" s="3"/>
      <c r="AR1668" s="3"/>
      <c r="AS1668" s="3"/>
      <c r="AT1668" s="3"/>
      <c r="AU1668" s="3"/>
      <c r="AV1668" s="3"/>
    </row>
    <row r="1669" spans="1:48" ht="30" customHeight="1">
      <c r="A1669" s="16" t="s">
        <v>382</v>
      </c>
      <c r="B1669" s="16" t="s">
        <v>383</v>
      </c>
      <c r="C1669" s="16" t="s">
        <v>333</v>
      </c>
      <c r="D1669" s="17">
        <v>1.1100000000000001</v>
      </c>
      <c r="E1669" s="18">
        <f>TRUNC(단가대비표!O98,0)</f>
        <v>0</v>
      </c>
      <c r="F1669" s="18">
        <f t="shared" ref="F1669:F1674" si="124">TRUNC(E1669*D1669, 0)</f>
        <v>0</v>
      </c>
      <c r="G1669" s="18">
        <f>TRUNC(단가대비표!P98,0)</f>
        <v>0</v>
      </c>
      <c r="H1669" s="18">
        <f t="shared" ref="H1669:H1674" si="125">TRUNC(G1669*D1669, 0)</f>
        <v>0</v>
      </c>
      <c r="I1669" s="18">
        <f>TRUNC(단가대비표!V98,0)</f>
        <v>72721</v>
      </c>
      <c r="J1669" s="18">
        <f t="shared" ref="J1669:J1674" si="126">TRUNC(I1669*D1669, 0)</f>
        <v>80720</v>
      </c>
      <c r="K1669" s="18">
        <f t="shared" ref="K1669:L1674" si="127">TRUNC(E1669+G1669+I1669, 0)</f>
        <v>72721</v>
      </c>
      <c r="L1669" s="18">
        <f t="shared" si="127"/>
        <v>80720</v>
      </c>
      <c r="M1669" s="16" t="s">
        <v>384</v>
      </c>
      <c r="N1669" s="2" t="s">
        <v>385</v>
      </c>
      <c r="O1669" s="2" t="s">
        <v>51</v>
      </c>
      <c r="P1669" s="2" t="s">
        <v>51</v>
      </c>
      <c r="Q1669" s="2" t="s">
        <v>960</v>
      </c>
      <c r="R1669" s="2" t="s">
        <v>63</v>
      </c>
      <c r="S1669" s="2" t="s">
        <v>63</v>
      </c>
      <c r="T1669" s="2" t="s">
        <v>62</v>
      </c>
      <c r="U1669" s="3"/>
      <c r="V1669" s="3"/>
      <c r="W1669" s="3"/>
      <c r="X1669" s="3"/>
      <c r="Y1669" s="3"/>
      <c r="Z1669" s="3"/>
      <c r="AA1669" s="3"/>
      <c r="AB1669" s="3"/>
      <c r="AC1669" s="3"/>
      <c r="AD1669" s="3"/>
      <c r="AE1669" s="3"/>
      <c r="AF1669" s="3"/>
      <c r="AG1669" s="3"/>
      <c r="AH1669" s="3"/>
      <c r="AI1669" s="3"/>
      <c r="AJ1669" s="3"/>
      <c r="AK1669" s="3"/>
      <c r="AL1669" s="3"/>
      <c r="AM1669" s="3"/>
      <c r="AN1669" s="3"/>
      <c r="AO1669" s="3"/>
      <c r="AP1669" s="3"/>
      <c r="AQ1669" s="3"/>
      <c r="AR1669" s="2" t="s">
        <v>51</v>
      </c>
      <c r="AS1669" s="2" t="s">
        <v>51</v>
      </c>
      <c r="AT1669" s="3"/>
      <c r="AU1669" s="2" t="s">
        <v>961</v>
      </c>
      <c r="AV1669" s="3">
        <v>402</v>
      </c>
    </row>
    <row r="1670" spans="1:48" ht="30" customHeight="1">
      <c r="A1670" s="16" t="s">
        <v>387</v>
      </c>
      <c r="B1670" s="16" t="s">
        <v>388</v>
      </c>
      <c r="C1670" s="16" t="s">
        <v>333</v>
      </c>
      <c r="D1670" s="17">
        <v>0.11</v>
      </c>
      <c r="E1670" s="18">
        <f>TRUNC(단가대비표!O99,0)</f>
        <v>0</v>
      </c>
      <c r="F1670" s="18">
        <f t="shared" si="124"/>
        <v>0</v>
      </c>
      <c r="G1670" s="18">
        <f>TRUNC(단가대비표!P99,0)</f>
        <v>0</v>
      </c>
      <c r="H1670" s="18">
        <f t="shared" si="125"/>
        <v>0</v>
      </c>
      <c r="I1670" s="18">
        <f>TRUNC(단가대비표!V99,0)</f>
        <v>188715</v>
      </c>
      <c r="J1670" s="18">
        <f t="shared" si="126"/>
        <v>20758</v>
      </c>
      <c r="K1670" s="18">
        <f t="shared" si="127"/>
        <v>188715</v>
      </c>
      <c r="L1670" s="18">
        <f t="shared" si="127"/>
        <v>20758</v>
      </c>
      <c r="M1670" s="16" t="s">
        <v>389</v>
      </c>
      <c r="N1670" s="2" t="s">
        <v>390</v>
      </c>
      <c r="O1670" s="2" t="s">
        <v>51</v>
      </c>
      <c r="P1670" s="2" t="s">
        <v>51</v>
      </c>
      <c r="Q1670" s="2" t="s">
        <v>960</v>
      </c>
      <c r="R1670" s="2" t="s">
        <v>63</v>
      </c>
      <c r="S1670" s="2" t="s">
        <v>63</v>
      </c>
      <c r="T1670" s="2" t="s">
        <v>62</v>
      </c>
      <c r="U1670" s="3"/>
      <c r="V1670" s="3"/>
      <c r="W1670" s="3"/>
      <c r="X1670" s="3"/>
      <c r="Y1670" s="3"/>
      <c r="Z1670" s="3"/>
      <c r="AA1670" s="3"/>
      <c r="AB1670" s="3"/>
      <c r="AC1670" s="3"/>
      <c r="AD1670" s="3"/>
      <c r="AE1670" s="3"/>
      <c r="AF1670" s="3"/>
      <c r="AG1670" s="3"/>
      <c r="AH1670" s="3"/>
      <c r="AI1670" s="3"/>
      <c r="AJ1670" s="3"/>
      <c r="AK1670" s="3"/>
      <c r="AL1670" s="3"/>
      <c r="AM1670" s="3"/>
      <c r="AN1670" s="3"/>
      <c r="AO1670" s="3"/>
      <c r="AP1670" s="3"/>
      <c r="AQ1670" s="3"/>
      <c r="AR1670" s="2" t="s">
        <v>51</v>
      </c>
      <c r="AS1670" s="2" t="s">
        <v>51</v>
      </c>
      <c r="AT1670" s="3"/>
      <c r="AU1670" s="2" t="s">
        <v>962</v>
      </c>
      <c r="AV1670" s="3">
        <v>403</v>
      </c>
    </row>
    <row r="1671" spans="1:48" ht="30" customHeight="1">
      <c r="A1671" s="16" t="s">
        <v>392</v>
      </c>
      <c r="B1671" s="16" t="s">
        <v>393</v>
      </c>
      <c r="C1671" s="16" t="s">
        <v>333</v>
      </c>
      <c r="D1671" s="17">
        <v>6.09</v>
      </c>
      <c r="E1671" s="18">
        <f>TRUNC(단가대비표!O100,0)</f>
        <v>0</v>
      </c>
      <c r="F1671" s="18">
        <f t="shared" si="124"/>
        <v>0</v>
      </c>
      <c r="G1671" s="18">
        <f>TRUNC(단가대비표!P100,0)</f>
        <v>0</v>
      </c>
      <c r="H1671" s="18">
        <f t="shared" si="125"/>
        <v>0</v>
      </c>
      <c r="I1671" s="18">
        <f>TRUNC(단가대비표!V100,0)</f>
        <v>192887</v>
      </c>
      <c r="J1671" s="18">
        <f t="shared" si="126"/>
        <v>1174681</v>
      </c>
      <c r="K1671" s="18">
        <f t="shared" si="127"/>
        <v>192887</v>
      </c>
      <c r="L1671" s="18">
        <f t="shared" si="127"/>
        <v>1174681</v>
      </c>
      <c r="M1671" s="16" t="s">
        <v>394</v>
      </c>
      <c r="N1671" s="2" t="s">
        <v>395</v>
      </c>
      <c r="O1671" s="2" t="s">
        <v>51</v>
      </c>
      <c r="P1671" s="2" t="s">
        <v>51</v>
      </c>
      <c r="Q1671" s="2" t="s">
        <v>960</v>
      </c>
      <c r="R1671" s="2" t="s">
        <v>63</v>
      </c>
      <c r="S1671" s="2" t="s">
        <v>63</v>
      </c>
      <c r="T1671" s="2" t="s">
        <v>62</v>
      </c>
      <c r="U1671" s="3"/>
      <c r="V1671" s="3"/>
      <c r="W1671" s="3"/>
      <c r="X1671" s="3"/>
      <c r="Y1671" s="3"/>
      <c r="Z1671" s="3"/>
      <c r="AA1671" s="3"/>
      <c r="AB1671" s="3"/>
      <c r="AC1671" s="3"/>
      <c r="AD1671" s="3"/>
      <c r="AE1671" s="3"/>
      <c r="AF1671" s="3"/>
      <c r="AG1671" s="3"/>
      <c r="AH1671" s="3"/>
      <c r="AI1671" s="3"/>
      <c r="AJ1671" s="3"/>
      <c r="AK1671" s="3"/>
      <c r="AL1671" s="3"/>
      <c r="AM1671" s="3"/>
      <c r="AN1671" s="3"/>
      <c r="AO1671" s="3"/>
      <c r="AP1671" s="3"/>
      <c r="AQ1671" s="3"/>
      <c r="AR1671" s="2" t="s">
        <v>51</v>
      </c>
      <c r="AS1671" s="2" t="s">
        <v>51</v>
      </c>
      <c r="AT1671" s="3"/>
      <c r="AU1671" s="2" t="s">
        <v>963</v>
      </c>
      <c r="AV1671" s="3">
        <v>404</v>
      </c>
    </row>
    <row r="1672" spans="1:48" ht="30" customHeight="1">
      <c r="A1672" s="16" t="s">
        <v>401</v>
      </c>
      <c r="B1672" s="16" t="s">
        <v>51</v>
      </c>
      <c r="C1672" s="16" t="s">
        <v>333</v>
      </c>
      <c r="D1672" s="17">
        <v>0.46</v>
      </c>
      <c r="E1672" s="18">
        <f>TRUNC(단가대비표!O102,0)</f>
        <v>0</v>
      </c>
      <c r="F1672" s="18">
        <f t="shared" si="124"/>
        <v>0</v>
      </c>
      <c r="G1672" s="18">
        <f>TRUNC(단가대비표!P102,0)</f>
        <v>0</v>
      </c>
      <c r="H1672" s="18">
        <f t="shared" si="125"/>
        <v>0</v>
      </c>
      <c r="I1672" s="18">
        <f>TRUNC(단가대비표!V102,0)</f>
        <v>269000</v>
      </c>
      <c r="J1672" s="18">
        <f t="shared" si="126"/>
        <v>123740</v>
      </c>
      <c r="K1672" s="18">
        <f t="shared" si="127"/>
        <v>269000</v>
      </c>
      <c r="L1672" s="18">
        <f t="shared" si="127"/>
        <v>123740</v>
      </c>
      <c r="M1672" s="16" t="s">
        <v>402</v>
      </c>
      <c r="N1672" s="2" t="s">
        <v>403</v>
      </c>
      <c r="O1672" s="2" t="s">
        <v>51</v>
      </c>
      <c r="P1672" s="2" t="s">
        <v>51</v>
      </c>
      <c r="Q1672" s="2" t="s">
        <v>960</v>
      </c>
      <c r="R1672" s="2" t="s">
        <v>63</v>
      </c>
      <c r="S1672" s="2" t="s">
        <v>63</v>
      </c>
      <c r="T1672" s="2" t="s">
        <v>62</v>
      </c>
      <c r="U1672" s="3"/>
      <c r="V1672" s="3"/>
      <c r="W1672" s="3"/>
      <c r="X1672" s="3"/>
      <c r="Y1672" s="3"/>
      <c r="Z1672" s="3"/>
      <c r="AA1672" s="3"/>
      <c r="AB1672" s="3"/>
      <c r="AC1672" s="3"/>
      <c r="AD1672" s="3"/>
      <c r="AE1672" s="3"/>
      <c r="AF1672" s="3"/>
      <c r="AG1672" s="3"/>
      <c r="AH1672" s="3"/>
      <c r="AI1672" s="3"/>
      <c r="AJ1672" s="3"/>
      <c r="AK1672" s="3"/>
      <c r="AL1672" s="3"/>
      <c r="AM1672" s="3"/>
      <c r="AN1672" s="3"/>
      <c r="AO1672" s="3"/>
      <c r="AP1672" s="3"/>
      <c r="AQ1672" s="3"/>
      <c r="AR1672" s="2" t="s">
        <v>51</v>
      </c>
      <c r="AS1672" s="2" t="s">
        <v>51</v>
      </c>
      <c r="AT1672" s="3"/>
      <c r="AU1672" s="2" t="s">
        <v>964</v>
      </c>
      <c r="AV1672" s="3">
        <v>405</v>
      </c>
    </row>
    <row r="1673" spans="1:48" ht="30" customHeight="1">
      <c r="A1673" s="16" t="s">
        <v>405</v>
      </c>
      <c r="B1673" s="16" t="s">
        <v>406</v>
      </c>
      <c r="C1673" s="16" t="s">
        <v>333</v>
      </c>
      <c r="D1673" s="17">
        <v>7.3</v>
      </c>
      <c r="E1673" s="18">
        <f>TRUNC(단가대비표!O104,0)</f>
        <v>0</v>
      </c>
      <c r="F1673" s="18">
        <f t="shared" si="124"/>
        <v>0</v>
      </c>
      <c r="G1673" s="18">
        <f>TRUNC(단가대비표!P104,0)</f>
        <v>0</v>
      </c>
      <c r="H1673" s="18">
        <f t="shared" si="125"/>
        <v>0</v>
      </c>
      <c r="I1673" s="18">
        <f>TRUNC(단가대비표!V104,0)</f>
        <v>61880</v>
      </c>
      <c r="J1673" s="18">
        <f t="shared" si="126"/>
        <v>451724</v>
      </c>
      <c r="K1673" s="18">
        <f t="shared" si="127"/>
        <v>61880</v>
      </c>
      <c r="L1673" s="18">
        <f t="shared" si="127"/>
        <v>451724</v>
      </c>
      <c r="M1673" s="16" t="s">
        <v>407</v>
      </c>
      <c r="N1673" s="2" t="s">
        <v>408</v>
      </c>
      <c r="O1673" s="2" t="s">
        <v>51</v>
      </c>
      <c r="P1673" s="2" t="s">
        <v>51</v>
      </c>
      <c r="Q1673" s="2" t="s">
        <v>960</v>
      </c>
      <c r="R1673" s="2" t="s">
        <v>63</v>
      </c>
      <c r="S1673" s="2" t="s">
        <v>63</v>
      </c>
      <c r="T1673" s="2" t="s">
        <v>62</v>
      </c>
      <c r="U1673" s="3"/>
      <c r="V1673" s="3"/>
      <c r="W1673" s="3"/>
      <c r="X1673" s="3"/>
      <c r="Y1673" s="3"/>
      <c r="Z1673" s="3"/>
      <c r="AA1673" s="3"/>
      <c r="AB1673" s="3"/>
      <c r="AC1673" s="3"/>
      <c r="AD1673" s="3"/>
      <c r="AE1673" s="3"/>
      <c r="AF1673" s="3"/>
      <c r="AG1673" s="3"/>
      <c r="AH1673" s="3"/>
      <c r="AI1673" s="3"/>
      <c r="AJ1673" s="3"/>
      <c r="AK1673" s="3"/>
      <c r="AL1673" s="3"/>
      <c r="AM1673" s="3"/>
      <c r="AN1673" s="3"/>
      <c r="AO1673" s="3"/>
      <c r="AP1673" s="3"/>
      <c r="AQ1673" s="3"/>
      <c r="AR1673" s="2" t="s">
        <v>51</v>
      </c>
      <c r="AS1673" s="2" t="s">
        <v>51</v>
      </c>
      <c r="AT1673" s="3"/>
      <c r="AU1673" s="2" t="s">
        <v>965</v>
      </c>
      <c r="AV1673" s="3">
        <v>407</v>
      </c>
    </row>
    <row r="1674" spans="1:48" ht="30" customHeight="1">
      <c r="A1674" s="16" t="s">
        <v>410</v>
      </c>
      <c r="B1674" s="16" t="s">
        <v>411</v>
      </c>
      <c r="C1674" s="16" t="s">
        <v>333</v>
      </c>
      <c r="D1674" s="17">
        <v>0.46</v>
      </c>
      <c r="E1674" s="18">
        <f>TRUNC(단가대비표!O105,0)</f>
        <v>0</v>
      </c>
      <c r="F1674" s="18">
        <f t="shared" si="124"/>
        <v>0</v>
      </c>
      <c r="G1674" s="18">
        <f>TRUNC(단가대비표!P105,0)</f>
        <v>0</v>
      </c>
      <c r="H1674" s="18">
        <f t="shared" si="125"/>
        <v>0</v>
      </c>
      <c r="I1674" s="18">
        <f>TRUNC(단가대비표!V105,0)</f>
        <v>29200</v>
      </c>
      <c r="J1674" s="18">
        <f t="shared" si="126"/>
        <v>13432</v>
      </c>
      <c r="K1674" s="18">
        <f t="shared" si="127"/>
        <v>29200</v>
      </c>
      <c r="L1674" s="18">
        <f t="shared" si="127"/>
        <v>13432</v>
      </c>
      <c r="M1674" s="16" t="s">
        <v>412</v>
      </c>
      <c r="N1674" s="2" t="s">
        <v>413</v>
      </c>
      <c r="O1674" s="2" t="s">
        <v>51</v>
      </c>
      <c r="P1674" s="2" t="s">
        <v>51</v>
      </c>
      <c r="Q1674" s="2" t="s">
        <v>960</v>
      </c>
      <c r="R1674" s="2" t="s">
        <v>63</v>
      </c>
      <c r="S1674" s="2" t="s">
        <v>63</v>
      </c>
      <c r="T1674" s="2" t="s">
        <v>62</v>
      </c>
      <c r="U1674" s="3"/>
      <c r="V1674" s="3"/>
      <c r="W1674" s="3"/>
      <c r="X1674" s="3"/>
      <c r="Y1674" s="3"/>
      <c r="Z1674" s="3"/>
      <c r="AA1674" s="3"/>
      <c r="AB1674" s="3"/>
      <c r="AC1674" s="3"/>
      <c r="AD1674" s="3"/>
      <c r="AE1674" s="3"/>
      <c r="AF1674" s="3"/>
      <c r="AG1674" s="3"/>
      <c r="AH1674" s="3"/>
      <c r="AI1674" s="3"/>
      <c r="AJ1674" s="3"/>
      <c r="AK1674" s="3"/>
      <c r="AL1674" s="3"/>
      <c r="AM1674" s="3"/>
      <c r="AN1674" s="3"/>
      <c r="AO1674" s="3"/>
      <c r="AP1674" s="3"/>
      <c r="AQ1674" s="3"/>
      <c r="AR1674" s="2" t="s">
        <v>51</v>
      </c>
      <c r="AS1674" s="2" t="s">
        <v>51</v>
      </c>
      <c r="AT1674" s="3"/>
      <c r="AU1674" s="2" t="s">
        <v>966</v>
      </c>
      <c r="AV1674" s="3">
        <v>408</v>
      </c>
    </row>
    <row r="1675" spans="1:48" ht="30" customHeight="1">
      <c r="A1675" s="17"/>
      <c r="B1675" s="17"/>
      <c r="C1675" s="17"/>
      <c r="D1675" s="17"/>
      <c r="E1675" s="18"/>
      <c r="F1675" s="18"/>
      <c r="G1675" s="18"/>
      <c r="H1675" s="18"/>
      <c r="I1675" s="18"/>
      <c r="J1675" s="18"/>
      <c r="K1675" s="18"/>
      <c r="L1675" s="18"/>
      <c r="M1675" s="17"/>
      <c r="Q1675" s="1" t="s">
        <v>960</v>
      </c>
    </row>
    <row r="1676" spans="1:48" ht="30" customHeight="1">
      <c r="A1676" s="17"/>
      <c r="B1676" s="17"/>
      <c r="C1676" s="17"/>
      <c r="D1676" s="17"/>
      <c r="E1676" s="18"/>
      <c r="F1676" s="18"/>
      <c r="G1676" s="18"/>
      <c r="H1676" s="18"/>
      <c r="I1676" s="18"/>
      <c r="J1676" s="18"/>
      <c r="K1676" s="18"/>
      <c r="L1676" s="18"/>
      <c r="M1676" s="17"/>
      <c r="Q1676" s="1" t="s">
        <v>960</v>
      </c>
    </row>
    <row r="1677" spans="1:48" ht="30" customHeight="1">
      <c r="A1677" s="17"/>
      <c r="B1677" s="17"/>
      <c r="C1677" s="17"/>
      <c r="D1677" s="17"/>
      <c r="E1677" s="18"/>
      <c r="F1677" s="18"/>
      <c r="G1677" s="18"/>
      <c r="H1677" s="18"/>
      <c r="I1677" s="18"/>
      <c r="J1677" s="18"/>
      <c r="K1677" s="18"/>
      <c r="L1677" s="18"/>
      <c r="M1677" s="17"/>
      <c r="Q1677" s="1" t="s">
        <v>960</v>
      </c>
    </row>
    <row r="1678" spans="1:48" ht="30" customHeight="1">
      <c r="A1678" s="17"/>
      <c r="B1678" s="17"/>
      <c r="C1678" s="17"/>
      <c r="D1678" s="17"/>
      <c r="E1678" s="18"/>
      <c r="F1678" s="18"/>
      <c r="G1678" s="18"/>
      <c r="H1678" s="18"/>
      <c r="I1678" s="18"/>
      <c r="J1678" s="18"/>
      <c r="K1678" s="18"/>
      <c r="L1678" s="18"/>
      <c r="M1678" s="17"/>
      <c r="Q1678" s="1" t="s">
        <v>960</v>
      </c>
    </row>
    <row r="1679" spans="1:48" ht="30" customHeight="1">
      <c r="A1679" s="17"/>
      <c r="B1679" s="17"/>
      <c r="C1679" s="17"/>
      <c r="D1679" s="17"/>
      <c r="E1679" s="18"/>
      <c r="F1679" s="18"/>
      <c r="G1679" s="18"/>
      <c r="H1679" s="18"/>
      <c r="I1679" s="18"/>
      <c r="J1679" s="18"/>
      <c r="K1679" s="18"/>
      <c r="L1679" s="18"/>
      <c r="M1679" s="17"/>
      <c r="Q1679" s="1" t="s">
        <v>960</v>
      </c>
    </row>
    <row r="1680" spans="1:48" ht="30" customHeight="1">
      <c r="A1680" s="17"/>
      <c r="B1680" s="17"/>
      <c r="C1680" s="17"/>
      <c r="D1680" s="17"/>
      <c r="E1680" s="18"/>
      <c r="F1680" s="18"/>
      <c r="G1680" s="18"/>
      <c r="H1680" s="18"/>
      <c r="I1680" s="18"/>
      <c r="J1680" s="18"/>
      <c r="K1680" s="18"/>
      <c r="L1680" s="18"/>
      <c r="M1680" s="17"/>
      <c r="Q1680" s="1" t="s">
        <v>960</v>
      </c>
    </row>
    <row r="1681" spans="1:48" ht="30" customHeight="1">
      <c r="A1681" s="17"/>
      <c r="B1681" s="17"/>
      <c r="C1681" s="17"/>
      <c r="D1681" s="17"/>
      <c r="E1681" s="18"/>
      <c r="F1681" s="18"/>
      <c r="G1681" s="18"/>
      <c r="H1681" s="18"/>
      <c r="I1681" s="18"/>
      <c r="J1681" s="18"/>
      <c r="K1681" s="18"/>
      <c r="L1681" s="18"/>
      <c r="M1681" s="17"/>
      <c r="Q1681" s="1" t="s">
        <v>960</v>
      </c>
    </row>
    <row r="1682" spans="1:48" ht="30" customHeight="1">
      <c r="A1682" s="17"/>
      <c r="B1682" s="17"/>
      <c r="C1682" s="17"/>
      <c r="D1682" s="17"/>
      <c r="E1682" s="18"/>
      <c r="F1682" s="18"/>
      <c r="G1682" s="18"/>
      <c r="H1682" s="18"/>
      <c r="I1682" s="18"/>
      <c r="J1682" s="18"/>
      <c r="K1682" s="18"/>
      <c r="L1682" s="18"/>
      <c r="M1682" s="17"/>
      <c r="Q1682" s="1" t="s">
        <v>960</v>
      </c>
    </row>
    <row r="1683" spans="1:48" ht="30" customHeight="1">
      <c r="A1683" s="17"/>
      <c r="B1683" s="17"/>
      <c r="C1683" s="17"/>
      <c r="D1683" s="17"/>
      <c r="E1683" s="18"/>
      <c r="F1683" s="18"/>
      <c r="G1683" s="18"/>
      <c r="H1683" s="18"/>
      <c r="I1683" s="18"/>
      <c r="J1683" s="18"/>
      <c r="K1683" s="18"/>
      <c r="L1683" s="18"/>
      <c r="M1683" s="17"/>
      <c r="Q1683" s="1" t="s">
        <v>960</v>
      </c>
    </row>
    <row r="1684" spans="1:48" ht="30" customHeight="1">
      <c r="A1684" s="17"/>
      <c r="B1684" s="17"/>
      <c r="C1684" s="17"/>
      <c r="D1684" s="17"/>
      <c r="E1684" s="18"/>
      <c r="F1684" s="18"/>
      <c r="G1684" s="18"/>
      <c r="H1684" s="18"/>
      <c r="I1684" s="18"/>
      <c r="J1684" s="18"/>
      <c r="K1684" s="18"/>
      <c r="L1684" s="18"/>
      <c r="M1684" s="17"/>
      <c r="Q1684" s="1" t="s">
        <v>960</v>
      </c>
    </row>
    <row r="1685" spans="1:48" ht="30" customHeight="1">
      <c r="A1685" s="17"/>
      <c r="B1685" s="17"/>
      <c r="C1685" s="17"/>
      <c r="D1685" s="17"/>
      <c r="E1685" s="18"/>
      <c r="F1685" s="18"/>
      <c r="G1685" s="18"/>
      <c r="H1685" s="18"/>
      <c r="I1685" s="18"/>
      <c r="J1685" s="18"/>
      <c r="K1685" s="18"/>
      <c r="L1685" s="18"/>
      <c r="M1685" s="17"/>
      <c r="Q1685" s="1" t="s">
        <v>960</v>
      </c>
    </row>
    <row r="1686" spans="1:48" ht="30" customHeight="1">
      <c r="A1686" s="17"/>
      <c r="B1686" s="17"/>
      <c r="C1686" s="17"/>
      <c r="D1686" s="17"/>
      <c r="E1686" s="18"/>
      <c r="F1686" s="18"/>
      <c r="G1686" s="18"/>
      <c r="H1686" s="18"/>
      <c r="I1686" s="18"/>
      <c r="J1686" s="18"/>
      <c r="K1686" s="18"/>
      <c r="L1686" s="18"/>
      <c r="M1686" s="17"/>
      <c r="Q1686" s="1" t="s">
        <v>960</v>
      </c>
    </row>
    <row r="1687" spans="1:48" ht="30" customHeight="1">
      <c r="A1687" s="17"/>
      <c r="B1687" s="17"/>
      <c r="C1687" s="17"/>
      <c r="D1687" s="17"/>
      <c r="E1687" s="18"/>
      <c r="F1687" s="18"/>
      <c r="G1687" s="18"/>
      <c r="H1687" s="18"/>
      <c r="I1687" s="18"/>
      <c r="J1687" s="18"/>
      <c r="K1687" s="18"/>
      <c r="L1687" s="18"/>
      <c r="M1687" s="17"/>
      <c r="Q1687" s="1" t="s">
        <v>960</v>
      </c>
    </row>
    <row r="1688" spans="1:48" ht="30" customHeight="1">
      <c r="A1688" s="17"/>
      <c r="B1688" s="17"/>
      <c r="C1688" s="17"/>
      <c r="D1688" s="17"/>
      <c r="E1688" s="18"/>
      <c r="F1688" s="18"/>
      <c r="G1688" s="18"/>
      <c r="H1688" s="18"/>
      <c r="I1688" s="18"/>
      <c r="J1688" s="18"/>
      <c r="K1688" s="18"/>
      <c r="L1688" s="18"/>
      <c r="M1688" s="17"/>
      <c r="Q1688" s="1" t="s">
        <v>960</v>
      </c>
    </row>
    <row r="1689" spans="1:48" ht="30" customHeight="1">
      <c r="A1689" s="17"/>
      <c r="B1689" s="17"/>
      <c r="C1689" s="17"/>
      <c r="D1689" s="17"/>
      <c r="E1689" s="18"/>
      <c r="F1689" s="18"/>
      <c r="G1689" s="18"/>
      <c r="H1689" s="18"/>
      <c r="I1689" s="18"/>
      <c r="J1689" s="18"/>
      <c r="K1689" s="18"/>
      <c r="L1689" s="18"/>
      <c r="M1689" s="17"/>
      <c r="Q1689" s="1" t="s">
        <v>960</v>
      </c>
    </row>
    <row r="1690" spans="1:48" ht="30" customHeight="1">
      <c r="A1690" s="17"/>
      <c r="B1690" s="17"/>
      <c r="C1690" s="17"/>
      <c r="D1690" s="17"/>
      <c r="E1690" s="18"/>
      <c r="F1690" s="18"/>
      <c r="G1690" s="18"/>
      <c r="H1690" s="18"/>
      <c r="I1690" s="18"/>
      <c r="J1690" s="18"/>
      <c r="K1690" s="18"/>
      <c r="L1690" s="18"/>
      <c r="M1690" s="17"/>
      <c r="Q1690" s="1" t="s">
        <v>960</v>
      </c>
    </row>
    <row r="1691" spans="1:48" ht="30" customHeight="1">
      <c r="A1691" s="17"/>
      <c r="B1691" s="17"/>
      <c r="C1691" s="17"/>
      <c r="D1691" s="17"/>
      <c r="E1691" s="18"/>
      <c r="F1691" s="18"/>
      <c r="G1691" s="18"/>
      <c r="H1691" s="18"/>
      <c r="I1691" s="18"/>
      <c r="J1691" s="18"/>
      <c r="K1691" s="18"/>
      <c r="L1691" s="18"/>
      <c r="M1691" s="17"/>
      <c r="Q1691" s="1" t="s">
        <v>960</v>
      </c>
    </row>
    <row r="1692" spans="1:48" ht="30" customHeight="1">
      <c r="A1692" s="17"/>
      <c r="B1692" s="17"/>
      <c r="C1692" s="17"/>
      <c r="D1692" s="17"/>
      <c r="E1692" s="18"/>
      <c r="F1692" s="18"/>
      <c r="G1692" s="18"/>
      <c r="H1692" s="18"/>
      <c r="I1692" s="18"/>
      <c r="J1692" s="18"/>
      <c r="K1692" s="18"/>
      <c r="L1692" s="18"/>
      <c r="M1692" s="17"/>
      <c r="Q1692" s="1" t="s">
        <v>960</v>
      </c>
    </row>
    <row r="1693" spans="1:48" ht="30" customHeight="1">
      <c r="A1693" s="16" t="s">
        <v>75</v>
      </c>
      <c r="B1693" s="17"/>
      <c r="C1693" s="17"/>
      <c r="D1693" s="17"/>
      <c r="E1693" s="18"/>
      <c r="F1693" s="18">
        <f>SUMIF(Q1669:Q1692,"011401",F1669:F1692)</f>
        <v>0</v>
      </c>
      <c r="G1693" s="18"/>
      <c r="H1693" s="18">
        <f>SUMIF(Q1669:Q1692,"011401",H1669:H1692)</f>
        <v>0</v>
      </c>
      <c r="I1693" s="18"/>
      <c r="J1693" s="18">
        <f>SUMIF(Q1669:Q1692,"011401",J1669:J1692)</f>
        <v>1865055</v>
      </c>
      <c r="K1693" s="18"/>
      <c r="L1693" s="18">
        <f>SUMIF(Q1669:Q1692,"011401",L1669:L1692)</f>
        <v>1865055</v>
      </c>
      <c r="M1693" s="17"/>
      <c r="N1693" t="s">
        <v>76</v>
      </c>
    </row>
    <row r="1694" spans="1:48" ht="30" customHeight="1">
      <c r="A1694" s="16" t="s">
        <v>969</v>
      </c>
      <c r="B1694" s="16" t="s">
        <v>51</v>
      </c>
      <c r="C1694" s="17"/>
      <c r="D1694" s="17"/>
      <c r="E1694" s="18"/>
      <c r="F1694" s="18"/>
      <c r="G1694" s="18"/>
      <c r="H1694" s="18"/>
      <c r="I1694" s="18"/>
      <c r="J1694" s="18"/>
      <c r="K1694" s="18"/>
      <c r="L1694" s="18"/>
      <c r="M1694" s="17"/>
      <c r="N1694" s="3"/>
      <c r="O1694" s="3"/>
      <c r="P1694" s="3"/>
      <c r="Q1694" s="2" t="s">
        <v>970</v>
      </c>
      <c r="R1694" s="3"/>
      <c r="S1694" s="3"/>
      <c r="T1694" s="3"/>
      <c r="U1694" s="3"/>
      <c r="V1694" s="3"/>
      <c r="W1694" s="3"/>
      <c r="X1694" s="3"/>
      <c r="Y1694" s="3"/>
      <c r="Z1694" s="3"/>
      <c r="AA1694" s="3"/>
      <c r="AB1694" s="3"/>
      <c r="AC1694" s="3"/>
      <c r="AD1694" s="3"/>
      <c r="AE1694" s="3"/>
      <c r="AF1694" s="3"/>
      <c r="AG1694" s="3"/>
      <c r="AH1694" s="3"/>
      <c r="AI1694" s="3"/>
      <c r="AJ1694" s="3"/>
      <c r="AK1694" s="3"/>
      <c r="AL1694" s="3"/>
      <c r="AM1694" s="3"/>
      <c r="AN1694" s="3"/>
      <c r="AO1694" s="3"/>
      <c r="AP1694" s="3"/>
      <c r="AQ1694" s="3"/>
      <c r="AR1694" s="3"/>
      <c r="AS1694" s="3"/>
      <c r="AT1694" s="3"/>
      <c r="AU1694" s="3"/>
      <c r="AV1694" s="3"/>
    </row>
    <row r="1695" spans="1:48" ht="30" customHeight="1">
      <c r="A1695" s="16" t="s">
        <v>426</v>
      </c>
      <c r="B1695" s="16" t="s">
        <v>427</v>
      </c>
      <c r="C1695" s="16" t="s">
        <v>428</v>
      </c>
      <c r="D1695" s="17">
        <v>-957</v>
      </c>
      <c r="E1695" s="18">
        <f>TRUNC(단가대비표!O8,0)</f>
        <v>435</v>
      </c>
      <c r="F1695" s="18">
        <f>TRUNC(E1695*D1695, 0)</f>
        <v>-416295</v>
      </c>
      <c r="G1695" s="18">
        <f>TRUNC(단가대비표!P8,0)</f>
        <v>0</v>
      </c>
      <c r="H1695" s="18">
        <f>TRUNC(G1695*D1695, 0)</f>
        <v>0</v>
      </c>
      <c r="I1695" s="18">
        <f>TRUNC(단가대비표!V8,0)</f>
        <v>0</v>
      </c>
      <c r="J1695" s="18">
        <f>TRUNC(I1695*D1695, 0)</f>
        <v>0</v>
      </c>
      <c r="K1695" s="18">
        <f>TRUNC(E1695+G1695+I1695, 0)</f>
        <v>435</v>
      </c>
      <c r="L1695" s="18">
        <f>TRUNC(F1695+H1695+J1695, 0)</f>
        <v>-416295</v>
      </c>
      <c r="M1695" s="16" t="s">
        <v>429</v>
      </c>
      <c r="N1695" s="2" t="s">
        <v>430</v>
      </c>
      <c r="O1695" s="2" t="s">
        <v>51</v>
      </c>
      <c r="P1695" s="2" t="s">
        <v>51</v>
      </c>
      <c r="Q1695" s="2" t="s">
        <v>970</v>
      </c>
      <c r="R1695" s="2" t="s">
        <v>63</v>
      </c>
      <c r="S1695" s="2" t="s">
        <v>63</v>
      </c>
      <c r="T1695" s="2" t="s">
        <v>62</v>
      </c>
      <c r="U1695" s="3"/>
      <c r="V1695" s="3"/>
      <c r="W1695" s="3"/>
      <c r="X1695" s="3"/>
      <c r="Y1695" s="3"/>
      <c r="Z1695" s="3"/>
      <c r="AA1695" s="3"/>
      <c r="AB1695" s="3"/>
      <c r="AC1695" s="3"/>
      <c r="AD1695" s="3"/>
      <c r="AE1695" s="3"/>
      <c r="AF1695" s="3"/>
      <c r="AG1695" s="3"/>
      <c r="AH1695" s="3"/>
      <c r="AI1695" s="3"/>
      <c r="AJ1695" s="3"/>
      <c r="AK1695" s="3"/>
      <c r="AL1695" s="3"/>
      <c r="AM1695" s="3"/>
      <c r="AN1695" s="3"/>
      <c r="AO1695" s="3"/>
      <c r="AP1695" s="3"/>
      <c r="AQ1695" s="3"/>
      <c r="AR1695" s="2" t="s">
        <v>51</v>
      </c>
      <c r="AS1695" s="2" t="s">
        <v>51</v>
      </c>
      <c r="AT1695" s="3"/>
      <c r="AU1695" s="2" t="s">
        <v>971</v>
      </c>
      <c r="AV1695" s="3">
        <v>410</v>
      </c>
    </row>
    <row r="1696" spans="1:48" ht="30" customHeight="1">
      <c r="A1696" s="16" t="s">
        <v>426</v>
      </c>
      <c r="B1696" s="16" t="s">
        <v>432</v>
      </c>
      <c r="C1696" s="16" t="s">
        <v>428</v>
      </c>
      <c r="D1696" s="17">
        <v>-26</v>
      </c>
      <c r="E1696" s="18">
        <f>TRUNC(단가대비표!O9,0)</f>
        <v>1850</v>
      </c>
      <c r="F1696" s="18">
        <f>TRUNC(E1696*D1696, 0)</f>
        <v>-48100</v>
      </c>
      <c r="G1696" s="18">
        <f>TRUNC(단가대비표!P9,0)</f>
        <v>0</v>
      </c>
      <c r="H1696" s="18">
        <f>TRUNC(G1696*D1696, 0)</f>
        <v>0</v>
      </c>
      <c r="I1696" s="18">
        <f>TRUNC(단가대비표!V9,0)</f>
        <v>0</v>
      </c>
      <c r="J1696" s="18">
        <f>TRUNC(I1696*D1696, 0)</f>
        <v>0</v>
      </c>
      <c r="K1696" s="18">
        <f>TRUNC(E1696+G1696+I1696, 0)</f>
        <v>1850</v>
      </c>
      <c r="L1696" s="18">
        <f>TRUNC(F1696+H1696+J1696, 0)</f>
        <v>-48100</v>
      </c>
      <c r="M1696" s="16" t="s">
        <v>433</v>
      </c>
      <c r="N1696" s="2" t="s">
        <v>434</v>
      </c>
      <c r="O1696" s="2" t="s">
        <v>51</v>
      </c>
      <c r="P1696" s="2" t="s">
        <v>51</v>
      </c>
      <c r="Q1696" s="2" t="s">
        <v>970</v>
      </c>
      <c r="R1696" s="2" t="s">
        <v>63</v>
      </c>
      <c r="S1696" s="2" t="s">
        <v>63</v>
      </c>
      <c r="T1696" s="2" t="s">
        <v>62</v>
      </c>
      <c r="U1696" s="3"/>
      <c r="V1696" s="3"/>
      <c r="W1696" s="3"/>
      <c r="X1696" s="3"/>
      <c r="Y1696" s="3"/>
      <c r="Z1696" s="3"/>
      <c r="AA1696" s="3"/>
      <c r="AB1696" s="3"/>
      <c r="AC1696" s="3"/>
      <c r="AD1696" s="3"/>
      <c r="AE1696" s="3"/>
      <c r="AF1696" s="3"/>
      <c r="AG1696" s="3"/>
      <c r="AH1696" s="3"/>
      <c r="AI1696" s="3"/>
      <c r="AJ1696" s="3"/>
      <c r="AK1696" s="3"/>
      <c r="AL1696" s="3"/>
      <c r="AM1696" s="3"/>
      <c r="AN1696" s="3"/>
      <c r="AO1696" s="3"/>
      <c r="AP1696" s="3"/>
      <c r="AQ1696" s="3"/>
      <c r="AR1696" s="2" t="s">
        <v>51</v>
      </c>
      <c r="AS1696" s="2" t="s">
        <v>51</v>
      </c>
      <c r="AT1696" s="3"/>
      <c r="AU1696" s="2" t="s">
        <v>972</v>
      </c>
      <c r="AV1696" s="3">
        <v>411</v>
      </c>
    </row>
    <row r="1697" spans="1:17" ht="30" customHeight="1">
      <c r="A1697" s="17"/>
      <c r="B1697" s="17"/>
      <c r="C1697" s="17"/>
      <c r="D1697" s="17"/>
      <c r="E1697" s="18"/>
      <c r="F1697" s="18"/>
      <c r="G1697" s="18"/>
      <c r="H1697" s="18"/>
      <c r="I1697" s="18"/>
      <c r="J1697" s="18"/>
      <c r="K1697" s="18"/>
      <c r="L1697" s="18"/>
      <c r="M1697" s="17"/>
      <c r="Q1697" s="1" t="s">
        <v>970</v>
      </c>
    </row>
    <row r="1698" spans="1:17" ht="30" customHeight="1">
      <c r="A1698" s="17"/>
      <c r="B1698" s="17"/>
      <c r="C1698" s="17"/>
      <c r="D1698" s="17"/>
      <c r="E1698" s="18"/>
      <c r="F1698" s="18"/>
      <c r="G1698" s="18"/>
      <c r="H1698" s="18"/>
      <c r="I1698" s="18"/>
      <c r="J1698" s="18"/>
      <c r="K1698" s="18"/>
      <c r="L1698" s="18"/>
      <c r="M1698" s="17"/>
      <c r="Q1698" s="1" t="s">
        <v>970</v>
      </c>
    </row>
    <row r="1699" spans="1:17" ht="30" customHeight="1">
      <c r="A1699" s="17"/>
      <c r="B1699" s="17"/>
      <c r="C1699" s="17"/>
      <c r="D1699" s="17"/>
      <c r="E1699" s="18"/>
      <c r="F1699" s="18"/>
      <c r="G1699" s="18"/>
      <c r="H1699" s="18"/>
      <c r="I1699" s="18"/>
      <c r="J1699" s="18"/>
      <c r="K1699" s="18"/>
      <c r="L1699" s="18"/>
      <c r="M1699" s="17"/>
      <c r="Q1699" s="1" t="s">
        <v>970</v>
      </c>
    </row>
    <row r="1700" spans="1:17" ht="30" customHeight="1">
      <c r="A1700" s="17"/>
      <c r="B1700" s="17"/>
      <c r="C1700" s="17"/>
      <c r="D1700" s="17"/>
      <c r="E1700" s="18"/>
      <c r="F1700" s="18"/>
      <c r="G1700" s="18"/>
      <c r="H1700" s="18"/>
      <c r="I1700" s="18"/>
      <c r="J1700" s="18"/>
      <c r="K1700" s="18"/>
      <c r="L1700" s="18"/>
      <c r="M1700" s="17"/>
      <c r="Q1700" s="1" t="s">
        <v>970</v>
      </c>
    </row>
    <row r="1701" spans="1:17" ht="30" customHeight="1">
      <c r="A1701" s="17"/>
      <c r="B1701" s="17"/>
      <c r="C1701" s="17"/>
      <c r="D1701" s="17"/>
      <c r="E1701" s="18"/>
      <c r="F1701" s="18"/>
      <c r="G1701" s="18"/>
      <c r="H1701" s="18"/>
      <c r="I1701" s="18"/>
      <c r="J1701" s="18"/>
      <c r="K1701" s="18"/>
      <c r="L1701" s="18"/>
      <c r="M1701" s="17"/>
      <c r="Q1701" s="1" t="s">
        <v>970</v>
      </c>
    </row>
    <row r="1702" spans="1:17" ht="30" customHeight="1">
      <c r="A1702" s="17"/>
      <c r="B1702" s="17"/>
      <c r="C1702" s="17"/>
      <c r="D1702" s="17"/>
      <c r="E1702" s="18"/>
      <c r="F1702" s="18"/>
      <c r="G1702" s="18"/>
      <c r="H1702" s="18"/>
      <c r="I1702" s="18"/>
      <c r="J1702" s="18"/>
      <c r="K1702" s="18"/>
      <c r="L1702" s="18"/>
      <c r="M1702" s="17"/>
      <c r="Q1702" s="1" t="s">
        <v>970</v>
      </c>
    </row>
    <row r="1703" spans="1:17" ht="30" customHeight="1">
      <c r="A1703" s="17"/>
      <c r="B1703" s="17"/>
      <c r="C1703" s="17"/>
      <c r="D1703" s="17"/>
      <c r="E1703" s="18"/>
      <c r="F1703" s="18"/>
      <c r="G1703" s="18"/>
      <c r="H1703" s="18"/>
      <c r="I1703" s="18"/>
      <c r="J1703" s="18"/>
      <c r="K1703" s="18"/>
      <c r="L1703" s="18"/>
      <c r="M1703" s="17"/>
      <c r="Q1703" s="1" t="s">
        <v>970</v>
      </c>
    </row>
    <row r="1704" spans="1:17" ht="30" customHeight="1">
      <c r="A1704" s="17"/>
      <c r="B1704" s="17"/>
      <c r="C1704" s="17"/>
      <c r="D1704" s="17"/>
      <c r="E1704" s="18"/>
      <c r="F1704" s="18"/>
      <c r="G1704" s="18"/>
      <c r="H1704" s="18"/>
      <c r="I1704" s="18"/>
      <c r="J1704" s="18"/>
      <c r="K1704" s="18"/>
      <c r="L1704" s="18"/>
      <c r="M1704" s="17"/>
      <c r="Q1704" s="1" t="s">
        <v>970</v>
      </c>
    </row>
    <row r="1705" spans="1:17" ht="30" customHeight="1">
      <c r="A1705" s="17"/>
      <c r="B1705" s="17"/>
      <c r="C1705" s="17"/>
      <c r="D1705" s="17"/>
      <c r="E1705" s="18"/>
      <c r="F1705" s="18"/>
      <c r="G1705" s="18"/>
      <c r="H1705" s="18"/>
      <c r="I1705" s="18"/>
      <c r="J1705" s="18"/>
      <c r="K1705" s="18"/>
      <c r="L1705" s="18"/>
      <c r="M1705" s="17"/>
      <c r="Q1705" s="1" t="s">
        <v>970</v>
      </c>
    </row>
    <row r="1706" spans="1:17" ht="30" customHeight="1">
      <c r="A1706" s="17"/>
      <c r="B1706" s="17"/>
      <c r="C1706" s="17"/>
      <c r="D1706" s="17"/>
      <c r="E1706" s="18"/>
      <c r="F1706" s="18"/>
      <c r="G1706" s="18"/>
      <c r="H1706" s="18"/>
      <c r="I1706" s="18"/>
      <c r="J1706" s="18"/>
      <c r="K1706" s="18"/>
      <c r="L1706" s="18"/>
      <c r="M1706" s="17"/>
      <c r="Q1706" s="1" t="s">
        <v>970</v>
      </c>
    </row>
    <row r="1707" spans="1:17" ht="30" customHeight="1">
      <c r="A1707" s="17"/>
      <c r="B1707" s="17"/>
      <c r="C1707" s="17"/>
      <c r="D1707" s="17"/>
      <c r="E1707" s="18"/>
      <c r="F1707" s="18"/>
      <c r="G1707" s="18"/>
      <c r="H1707" s="18"/>
      <c r="I1707" s="18"/>
      <c r="J1707" s="18"/>
      <c r="K1707" s="18"/>
      <c r="L1707" s="18"/>
      <c r="M1707" s="17"/>
      <c r="Q1707" s="1" t="s">
        <v>970</v>
      </c>
    </row>
    <row r="1708" spans="1:17" ht="30" customHeight="1">
      <c r="A1708" s="17"/>
      <c r="B1708" s="17"/>
      <c r="C1708" s="17"/>
      <c r="D1708" s="17"/>
      <c r="E1708" s="18"/>
      <c r="F1708" s="18"/>
      <c r="G1708" s="18"/>
      <c r="H1708" s="18"/>
      <c r="I1708" s="18"/>
      <c r="J1708" s="18"/>
      <c r="K1708" s="18"/>
      <c r="L1708" s="18"/>
      <c r="M1708" s="17"/>
      <c r="Q1708" s="1" t="s">
        <v>970</v>
      </c>
    </row>
    <row r="1709" spans="1:17" ht="30" customHeight="1">
      <c r="A1709" s="17"/>
      <c r="B1709" s="17"/>
      <c r="C1709" s="17"/>
      <c r="D1709" s="17"/>
      <c r="E1709" s="18"/>
      <c r="F1709" s="18"/>
      <c r="G1709" s="18"/>
      <c r="H1709" s="18"/>
      <c r="I1709" s="18"/>
      <c r="J1709" s="18"/>
      <c r="K1709" s="18"/>
      <c r="L1709" s="18"/>
      <c r="M1709" s="17"/>
      <c r="Q1709" s="1" t="s">
        <v>970</v>
      </c>
    </row>
    <row r="1710" spans="1:17" ht="30" customHeight="1">
      <c r="A1710" s="17"/>
      <c r="B1710" s="17"/>
      <c r="C1710" s="17"/>
      <c r="D1710" s="17"/>
      <c r="E1710" s="18"/>
      <c r="F1710" s="18"/>
      <c r="G1710" s="18"/>
      <c r="H1710" s="18"/>
      <c r="I1710" s="18"/>
      <c r="J1710" s="18"/>
      <c r="K1710" s="18"/>
      <c r="L1710" s="18"/>
      <c r="M1710" s="17"/>
      <c r="Q1710" s="1" t="s">
        <v>970</v>
      </c>
    </row>
    <row r="1711" spans="1:17" ht="30" customHeight="1">
      <c r="A1711" s="17"/>
      <c r="B1711" s="17"/>
      <c r="C1711" s="17"/>
      <c r="D1711" s="17"/>
      <c r="E1711" s="18"/>
      <c r="F1711" s="18"/>
      <c r="G1711" s="18"/>
      <c r="H1711" s="18"/>
      <c r="I1711" s="18"/>
      <c r="J1711" s="18"/>
      <c r="K1711" s="18"/>
      <c r="L1711" s="18"/>
      <c r="M1711" s="17"/>
      <c r="Q1711" s="1" t="s">
        <v>970</v>
      </c>
    </row>
    <row r="1712" spans="1:17" ht="30" customHeight="1">
      <c r="A1712" s="17"/>
      <c r="B1712" s="17"/>
      <c r="C1712" s="17"/>
      <c r="D1712" s="17"/>
      <c r="E1712" s="18"/>
      <c r="F1712" s="18"/>
      <c r="G1712" s="18"/>
      <c r="H1712" s="18"/>
      <c r="I1712" s="18"/>
      <c r="J1712" s="18"/>
      <c r="K1712" s="18"/>
      <c r="L1712" s="18"/>
      <c r="M1712" s="17"/>
      <c r="Q1712" s="1" t="s">
        <v>970</v>
      </c>
    </row>
    <row r="1713" spans="1:48" ht="30" customHeight="1">
      <c r="A1713" s="17"/>
      <c r="B1713" s="17"/>
      <c r="C1713" s="17"/>
      <c r="D1713" s="17"/>
      <c r="E1713" s="18"/>
      <c r="F1713" s="18"/>
      <c r="G1713" s="18"/>
      <c r="H1713" s="18"/>
      <c r="I1713" s="18"/>
      <c r="J1713" s="18"/>
      <c r="K1713" s="18"/>
      <c r="L1713" s="18"/>
      <c r="M1713" s="17"/>
      <c r="Q1713" s="1" t="s">
        <v>970</v>
      </c>
    </row>
    <row r="1714" spans="1:48" ht="30" customHeight="1">
      <c r="A1714" s="17"/>
      <c r="B1714" s="17"/>
      <c r="C1714" s="17"/>
      <c r="D1714" s="17"/>
      <c r="E1714" s="18"/>
      <c r="F1714" s="18"/>
      <c r="G1714" s="18"/>
      <c r="H1714" s="18"/>
      <c r="I1714" s="18"/>
      <c r="J1714" s="18"/>
      <c r="K1714" s="18"/>
      <c r="L1714" s="18"/>
      <c r="M1714" s="17"/>
      <c r="Q1714" s="1" t="s">
        <v>970</v>
      </c>
    </row>
    <row r="1715" spans="1:48" ht="30" customHeight="1">
      <c r="A1715" s="17"/>
      <c r="B1715" s="17"/>
      <c r="C1715" s="17"/>
      <c r="D1715" s="17"/>
      <c r="E1715" s="18"/>
      <c r="F1715" s="18"/>
      <c r="G1715" s="18"/>
      <c r="H1715" s="18"/>
      <c r="I1715" s="18"/>
      <c r="J1715" s="18"/>
      <c r="K1715" s="18"/>
      <c r="L1715" s="18"/>
      <c r="M1715" s="17"/>
      <c r="Q1715" s="1" t="s">
        <v>970</v>
      </c>
    </row>
    <row r="1716" spans="1:48" ht="30" customHeight="1">
      <c r="A1716" s="17"/>
      <c r="B1716" s="17"/>
      <c r="C1716" s="17"/>
      <c r="D1716" s="17"/>
      <c r="E1716" s="18"/>
      <c r="F1716" s="18"/>
      <c r="G1716" s="18"/>
      <c r="H1716" s="18"/>
      <c r="I1716" s="18"/>
      <c r="J1716" s="18"/>
      <c r="K1716" s="18"/>
      <c r="L1716" s="18"/>
      <c r="M1716" s="17"/>
      <c r="Q1716" s="1" t="s">
        <v>970</v>
      </c>
    </row>
    <row r="1717" spans="1:48" ht="30" customHeight="1">
      <c r="A1717" s="17"/>
      <c r="B1717" s="17"/>
      <c r="C1717" s="17"/>
      <c r="D1717" s="17"/>
      <c r="E1717" s="18"/>
      <c r="F1717" s="18"/>
      <c r="G1717" s="18"/>
      <c r="H1717" s="18"/>
      <c r="I1717" s="18"/>
      <c r="J1717" s="18"/>
      <c r="K1717" s="18"/>
      <c r="L1717" s="18"/>
      <c r="M1717" s="17"/>
      <c r="Q1717" s="1" t="s">
        <v>970</v>
      </c>
    </row>
    <row r="1718" spans="1:48" ht="30" customHeight="1">
      <c r="A1718" s="17"/>
      <c r="B1718" s="17"/>
      <c r="C1718" s="17"/>
      <c r="D1718" s="17"/>
      <c r="E1718" s="18"/>
      <c r="F1718" s="18"/>
      <c r="G1718" s="18"/>
      <c r="H1718" s="18"/>
      <c r="I1718" s="18"/>
      <c r="J1718" s="18"/>
      <c r="K1718" s="18"/>
      <c r="L1718" s="18"/>
      <c r="M1718" s="17"/>
      <c r="Q1718" s="1" t="s">
        <v>970</v>
      </c>
    </row>
    <row r="1719" spans="1:48" ht="30" customHeight="1">
      <c r="A1719" s="16" t="s">
        <v>75</v>
      </c>
      <c r="B1719" s="17"/>
      <c r="C1719" s="17"/>
      <c r="D1719" s="17"/>
      <c r="E1719" s="18"/>
      <c r="F1719" s="18">
        <f>SUMIF(Q1695:Q1718,"011501",F1695:F1718)</f>
        <v>-464395</v>
      </c>
      <c r="G1719" s="18"/>
      <c r="H1719" s="18">
        <f>SUMIF(Q1695:Q1718,"011501",H1695:H1718)</f>
        <v>0</v>
      </c>
      <c r="I1719" s="18"/>
      <c r="J1719" s="18">
        <f>SUMIF(Q1695:Q1718,"011501",J1695:J1718)</f>
        <v>0</v>
      </c>
      <c r="K1719" s="18"/>
      <c r="L1719" s="18">
        <f>SUMIF(Q1695:Q1718,"011501",L1695:L1718)</f>
        <v>-464395</v>
      </c>
      <c r="M1719" s="17"/>
      <c r="N1719" t="s">
        <v>76</v>
      </c>
    </row>
    <row r="1720" spans="1:48" ht="30" customHeight="1">
      <c r="A1720" s="16" t="s">
        <v>976</v>
      </c>
      <c r="B1720" s="16" t="s">
        <v>51</v>
      </c>
      <c r="C1720" s="17"/>
      <c r="D1720" s="17"/>
      <c r="E1720" s="18"/>
      <c r="F1720" s="18"/>
      <c r="G1720" s="18"/>
      <c r="H1720" s="18"/>
      <c r="I1720" s="18"/>
      <c r="J1720" s="18"/>
      <c r="K1720" s="18"/>
      <c r="L1720" s="18"/>
      <c r="M1720" s="17"/>
      <c r="N1720" s="3"/>
      <c r="O1720" s="3"/>
      <c r="P1720" s="3"/>
      <c r="Q1720" s="2" t="s">
        <v>977</v>
      </c>
      <c r="R1720" s="3"/>
      <c r="S1720" s="3"/>
      <c r="T1720" s="3"/>
      <c r="U1720" s="3"/>
      <c r="V1720" s="3"/>
      <c r="W1720" s="3"/>
      <c r="X1720" s="3"/>
      <c r="Y1720" s="3"/>
      <c r="Z1720" s="3"/>
      <c r="AA1720" s="3"/>
      <c r="AB1720" s="3"/>
      <c r="AC1720" s="3"/>
      <c r="AD1720" s="3"/>
      <c r="AE1720" s="3"/>
      <c r="AF1720" s="3"/>
      <c r="AG1720" s="3"/>
      <c r="AH1720" s="3"/>
      <c r="AI1720" s="3"/>
      <c r="AJ1720" s="3"/>
      <c r="AK1720" s="3"/>
      <c r="AL1720" s="3"/>
      <c r="AM1720" s="3"/>
      <c r="AN1720" s="3"/>
      <c r="AO1720" s="3"/>
      <c r="AP1720" s="3"/>
      <c r="AQ1720" s="3"/>
      <c r="AR1720" s="3"/>
      <c r="AS1720" s="3"/>
      <c r="AT1720" s="3"/>
      <c r="AU1720" s="3"/>
      <c r="AV1720" s="3"/>
    </row>
    <row r="1721" spans="1:48" ht="30" customHeight="1">
      <c r="A1721" s="16" t="s">
        <v>978</v>
      </c>
      <c r="B1721" s="16" t="s">
        <v>979</v>
      </c>
      <c r="C1721" s="16" t="s">
        <v>417</v>
      </c>
      <c r="D1721" s="17">
        <v>1</v>
      </c>
      <c r="E1721" s="18">
        <f>TRUNC(일위대가목록!E80,0)</f>
        <v>0</v>
      </c>
      <c r="F1721" s="18">
        <f t="shared" ref="F1721:F1746" si="128">TRUNC(E1721*D1721, 0)</f>
        <v>0</v>
      </c>
      <c r="G1721" s="18">
        <f>TRUNC(일위대가목록!F80,0)</f>
        <v>0</v>
      </c>
      <c r="H1721" s="18">
        <f t="shared" ref="H1721:H1746" si="129">TRUNC(G1721*D1721, 0)</f>
        <v>0</v>
      </c>
      <c r="I1721" s="18">
        <f>TRUNC(일위대가목록!G80,0)</f>
        <v>11637</v>
      </c>
      <c r="J1721" s="18">
        <f t="shared" ref="J1721:J1746" si="130">TRUNC(I1721*D1721, 0)</f>
        <v>11637</v>
      </c>
      <c r="K1721" s="18">
        <f t="shared" ref="K1721:K1746" si="131">TRUNC(E1721+G1721+I1721, 0)</f>
        <v>11637</v>
      </c>
      <c r="L1721" s="18">
        <f t="shared" ref="L1721:L1746" si="132">TRUNC(F1721+H1721+J1721, 0)</f>
        <v>11637</v>
      </c>
      <c r="M1721" s="16" t="s">
        <v>980</v>
      </c>
      <c r="N1721" s="2" t="s">
        <v>981</v>
      </c>
      <c r="O1721" s="2" t="s">
        <v>51</v>
      </c>
      <c r="P1721" s="2" t="s">
        <v>51</v>
      </c>
      <c r="Q1721" s="2" t="s">
        <v>977</v>
      </c>
      <c r="R1721" s="2" t="s">
        <v>62</v>
      </c>
      <c r="S1721" s="2" t="s">
        <v>63</v>
      </c>
      <c r="T1721" s="2" t="s">
        <v>63</v>
      </c>
      <c r="U1721" s="3"/>
      <c r="V1721" s="3"/>
      <c r="W1721" s="3"/>
      <c r="X1721" s="3"/>
      <c r="Y1721" s="3"/>
      <c r="Z1721" s="3"/>
      <c r="AA1721" s="3"/>
      <c r="AB1721" s="3"/>
      <c r="AC1721" s="3"/>
      <c r="AD1721" s="3"/>
      <c r="AE1721" s="3"/>
      <c r="AF1721" s="3"/>
      <c r="AG1721" s="3"/>
      <c r="AH1721" s="3"/>
      <c r="AI1721" s="3"/>
      <c r="AJ1721" s="3"/>
      <c r="AK1721" s="3"/>
      <c r="AL1721" s="3"/>
      <c r="AM1721" s="3"/>
      <c r="AN1721" s="3"/>
      <c r="AO1721" s="3"/>
      <c r="AP1721" s="3"/>
      <c r="AQ1721" s="3"/>
      <c r="AR1721" s="2" t="s">
        <v>51</v>
      </c>
      <c r="AS1721" s="2" t="s">
        <v>51</v>
      </c>
      <c r="AT1721" s="3"/>
      <c r="AU1721" s="2" t="s">
        <v>982</v>
      </c>
      <c r="AV1721" s="3">
        <v>448</v>
      </c>
    </row>
    <row r="1722" spans="1:48" ht="30" customHeight="1">
      <c r="A1722" s="16" t="s">
        <v>978</v>
      </c>
      <c r="B1722" s="16" t="s">
        <v>983</v>
      </c>
      <c r="C1722" s="16" t="s">
        <v>417</v>
      </c>
      <c r="D1722" s="17">
        <v>1</v>
      </c>
      <c r="E1722" s="18">
        <f>TRUNC(일위대가목록!E81,0)</f>
        <v>0</v>
      </c>
      <c r="F1722" s="18">
        <f t="shared" si="128"/>
        <v>0</v>
      </c>
      <c r="G1722" s="18">
        <f>TRUNC(일위대가목록!F81,0)</f>
        <v>0</v>
      </c>
      <c r="H1722" s="18">
        <f t="shared" si="129"/>
        <v>0</v>
      </c>
      <c r="I1722" s="18">
        <f>TRUNC(일위대가목록!G81,0)</f>
        <v>6680</v>
      </c>
      <c r="J1722" s="18">
        <f t="shared" si="130"/>
        <v>6680</v>
      </c>
      <c r="K1722" s="18">
        <f t="shared" si="131"/>
        <v>6680</v>
      </c>
      <c r="L1722" s="18">
        <f t="shared" si="132"/>
        <v>6680</v>
      </c>
      <c r="M1722" s="16" t="s">
        <v>984</v>
      </c>
      <c r="N1722" s="2" t="s">
        <v>985</v>
      </c>
      <c r="O1722" s="2" t="s">
        <v>51</v>
      </c>
      <c r="P1722" s="2" t="s">
        <v>51</v>
      </c>
      <c r="Q1722" s="2" t="s">
        <v>977</v>
      </c>
      <c r="R1722" s="2" t="s">
        <v>62</v>
      </c>
      <c r="S1722" s="2" t="s">
        <v>63</v>
      </c>
      <c r="T1722" s="2" t="s">
        <v>63</v>
      </c>
      <c r="U1722" s="3"/>
      <c r="V1722" s="3"/>
      <c r="W1722" s="3"/>
      <c r="X1722" s="3"/>
      <c r="Y1722" s="3"/>
      <c r="Z1722" s="3"/>
      <c r="AA1722" s="3"/>
      <c r="AB1722" s="3"/>
      <c r="AC1722" s="3"/>
      <c r="AD1722" s="3"/>
      <c r="AE1722" s="3"/>
      <c r="AF1722" s="3"/>
      <c r="AG1722" s="3"/>
      <c r="AH1722" s="3"/>
      <c r="AI1722" s="3"/>
      <c r="AJ1722" s="3"/>
      <c r="AK1722" s="3"/>
      <c r="AL1722" s="3"/>
      <c r="AM1722" s="3"/>
      <c r="AN1722" s="3"/>
      <c r="AO1722" s="3"/>
      <c r="AP1722" s="3"/>
      <c r="AQ1722" s="3"/>
      <c r="AR1722" s="2" t="s">
        <v>51</v>
      </c>
      <c r="AS1722" s="2" t="s">
        <v>51</v>
      </c>
      <c r="AT1722" s="3"/>
      <c r="AU1722" s="2" t="s">
        <v>986</v>
      </c>
      <c r="AV1722" s="3">
        <v>449</v>
      </c>
    </row>
    <row r="1723" spans="1:48" ht="30" customHeight="1">
      <c r="A1723" s="16" t="s">
        <v>978</v>
      </c>
      <c r="B1723" s="16" t="s">
        <v>987</v>
      </c>
      <c r="C1723" s="16" t="s">
        <v>417</v>
      </c>
      <c r="D1723" s="17">
        <v>1</v>
      </c>
      <c r="E1723" s="18">
        <f>TRUNC(일위대가목록!E82,0)</f>
        <v>0</v>
      </c>
      <c r="F1723" s="18">
        <f t="shared" si="128"/>
        <v>0</v>
      </c>
      <c r="G1723" s="18">
        <f>TRUNC(일위대가목록!F82,0)</f>
        <v>0</v>
      </c>
      <c r="H1723" s="18">
        <f t="shared" si="129"/>
        <v>0</v>
      </c>
      <c r="I1723" s="18">
        <f>TRUNC(일위대가목록!G82,0)</f>
        <v>7445</v>
      </c>
      <c r="J1723" s="18">
        <f t="shared" si="130"/>
        <v>7445</v>
      </c>
      <c r="K1723" s="18">
        <f t="shared" si="131"/>
        <v>7445</v>
      </c>
      <c r="L1723" s="18">
        <f t="shared" si="132"/>
        <v>7445</v>
      </c>
      <c r="M1723" s="16" t="s">
        <v>988</v>
      </c>
      <c r="N1723" s="2" t="s">
        <v>989</v>
      </c>
      <c r="O1723" s="2" t="s">
        <v>51</v>
      </c>
      <c r="P1723" s="2" t="s">
        <v>51</v>
      </c>
      <c r="Q1723" s="2" t="s">
        <v>977</v>
      </c>
      <c r="R1723" s="2" t="s">
        <v>62</v>
      </c>
      <c r="S1723" s="2" t="s">
        <v>63</v>
      </c>
      <c r="T1723" s="2" t="s">
        <v>63</v>
      </c>
      <c r="U1723" s="3"/>
      <c r="V1723" s="3"/>
      <c r="W1723" s="3"/>
      <c r="X1723" s="3"/>
      <c r="Y1723" s="3"/>
      <c r="Z1723" s="3"/>
      <c r="AA1723" s="3"/>
      <c r="AB1723" s="3"/>
      <c r="AC1723" s="3"/>
      <c r="AD1723" s="3"/>
      <c r="AE1723" s="3"/>
      <c r="AF1723" s="3"/>
      <c r="AG1723" s="3"/>
      <c r="AH1723" s="3"/>
      <c r="AI1723" s="3"/>
      <c r="AJ1723" s="3"/>
      <c r="AK1723" s="3"/>
      <c r="AL1723" s="3"/>
      <c r="AM1723" s="3"/>
      <c r="AN1723" s="3"/>
      <c r="AO1723" s="3"/>
      <c r="AP1723" s="3"/>
      <c r="AQ1723" s="3"/>
      <c r="AR1723" s="2" t="s">
        <v>51</v>
      </c>
      <c r="AS1723" s="2" t="s">
        <v>51</v>
      </c>
      <c r="AT1723" s="3"/>
      <c r="AU1723" s="2" t="s">
        <v>990</v>
      </c>
      <c r="AV1723" s="3">
        <v>450</v>
      </c>
    </row>
    <row r="1724" spans="1:48" ht="30" customHeight="1">
      <c r="A1724" s="16" t="s">
        <v>978</v>
      </c>
      <c r="B1724" s="16" t="s">
        <v>991</v>
      </c>
      <c r="C1724" s="16" t="s">
        <v>417</v>
      </c>
      <c r="D1724" s="17">
        <v>1</v>
      </c>
      <c r="E1724" s="18">
        <f>TRUNC(일위대가목록!E83,0)</f>
        <v>0</v>
      </c>
      <c r="F1724" s="18">
        <f t="shared" si="128"/>
        <v>0</v>
      </c>
      <c r="G1724" s="18">
        <f>TRUNC(일위대가목록!F83,0)</f>
        <v>0</v>
      </c>
      <c r="H1724" s="18">
        <f t="shared" si="129"/>
        <v>0</v>
      </c>
      <c r="I1724" s="18">
        <f>TRUNC(일위대가목록!G83,0)</f>
        <v>14481</v>
      </c>
      <c r="J1724" s="18">
        <f t="shared" si="130"/>
        <v>14481</v>
      </c>
      <c r="K1724" s="18">
        <f t="shared" si="131"/>
        <v>14481</v>
      </c>
      <c r="L1724" s="18">
        <f t="shared" si="132"/>
        <v>14481</v>
      </c>
      <c r="M1724" s="16" t="s">
        <v>992</v>
      </c>
      <c r="N1724" s="2" t="s">
        <v>993</v>
      </c>
      <c r="O1724" s="2" t="s">
        <v>51</v>
      </c>
      <c r="P1724" s="2" t="s">
        <v>51</v>
      </c>
      <c r="Q1724" s="2" t="s">
        <v>977</v>
      </c>
      <c r="R1724" s="2" t="s">
        <v>62</v>
      </c>
      <c r="S1724" s="2" t="s">
        <v>63</v>
      </c>
      <c r="T1724" s="2" t="s">
        <v>63</v>
      </c>
      <c r="U1724" s="3"/>
      <c r="V1724" s="3"/>
      <c r="W1724" s="3"/>
      <c r="X1724" s="3"/>
      <c r="Y1724" s="3"/>
      <c r="Z1724" s="3"/>
      <c r="AA1724" s="3"/>
      <c r="AB1724" s="3"/>
      <c r="AC1724" s="3"/>
      <c r="AD1724" s="3"/>
      <c r="AE1724" s="3"/>
      <c r="AF1724" s="3"/>
      <c r="AG1724" s="3"/>
      <c r="AH1724" s="3"/>
      <c r="AI1724" s="3"/>
      <c r="AJ1724" s="3"/>
      <c r="AK1724" s="3"/>
      <c r="AL1724" s="3"/>
      <c r="AM1724" s="3"/>
      <c r="AN1724" s="3"/>
      <c r="AO1724" s="3"/>
      <c r="AP1724" s="3"/>
      <c r="AQ1724" s="3"/>
      <c r="AR1724" s="2" t="s">
        <v>51</v>
      </c>
      <c r="AS1724" s="2" t="s">
        <v>51</v>
      </c>
      <c r="AT1724" s="3"/>
      <c r="AU1724" s="2" t="s">
        <v>994</v>
      </c>
      <c r="AV1724" s="3">
        <v>451</v>
      </c>
    </row>
    <row r="1725" spans="1:48" ht="30" customHeight="1">
      <c r="A1725" s="16" t="s">
        <v>978</v>
      </c>
      <c r="B1725" s="16" t="s">
        <v>995</v>
      </c>
      <c r="C1725" s="16" t="s">
        <v>417</v>
      </c>
      <c r="D1725" s="17">
        <v>1</v>
      </c>
      <c r="E1725" s="18">
        <f>TRUNC(일위대가목록!E84,0)</f>
        <v>0</v>
      </c>
      <c r="F1725" s="18">
        <f t="shared" si="128"/>
        <v>0</v>
      </c>
      <c r="G1725" s="18">
        <f>TRUNC(일위대가목록!F84,0)</f>
        <v>0</v>
      </c>
      <c r="H1725" s="18">
        <f t="shared" si="129"/>
        <v>0</v>
      </c>
      <c r="I1725" s="18">
        <f>TRUNC(일위대가목록!G84,0)</f>
        <v>13154</v>
      </c>
      <c r="J1725" s="18">
        <f t="shared" si="130"/>
        <v>13154</v>
      </c>
      <c r="K1725" s="18">
        <f t="shared" si="131"/>
        <v>13154</v>
      </c>
      <c r="L1725" s="18">
        <f t="shared" si="132"/>
        <v>13154</v>
      </c>
      <c r="M1725" s="16" t="s">
        <v>996</v>
      </c>
      <c r="N1725" s="2" t="s">
        <v>997</v>
      </c>
      <c r="O1725" s="2" t="s">
        <v>51</v>
      </c>
      <c r="P1725" s="2" t="s">
        <v>51</v>
      </c>
      <c r="Q1725" s="2" t="s">
        <v>977</v>
      </c>
      <c r="R1725" s="2" t="s">
        <v>62</v>
      </c>
      <c r="S1725" s="2" t="s">
        <v>63</v>
      </c>
      <c r="T1725" s="2" t="s">
        <v>63</v>
      </c>
      <c r="U1725" s="3"/>
      <c r="V1725" s="3"/>
      <c r="W1725" s="3"/>
      <c r="X1725" s="3"/>
      <c r="Y1725" s="3"/>
      <c r="Z1725" s="3"/>
      <c r="AA1725" s="3"/>
      <c r="AB1725" s="3"/>
      <c r="AC1725" s="3"/>
      <c r="AD1725" s="3"/>
      <c r="AE1725" s="3"/>
      <c r="AF1725" s="3"/>
      <c r="AG1725" s="3"/>
      <c r="AH1725" s="3"/>
      <c r="AI1725" s="3"/>
      <c r="AJ1725" s="3"/>
      <c r="AK1725" s="3"/>
      <c r="AL1725" s="3"/>
      <c r="AM1725" s="3"/>
      <c r="AN1725" s="3"/>
      <c r="AO1725" s="3"/>
      <c r="AP1725" s="3"/>
      <c r="AQ1725" s="3"/>
      <c r="AR1725" s="2" t="s">
        <v>51</v>
      </c>
      <c r="AS1725" s="2" t="s">
        <v>51</v>
      </c>
      <c r="AT1725" s="3"/>
      <c r="AU1725" s="2" t="s">
        <v>998</v>
      </c>
      <c r="AV1725" s="3">
        <v>452</v>
      </c>
    </row>
    <row r="1726" spans="1:48" ht="30" customHeight="1">
      <c r="A1726" s="16" t="s">
        <v>978</v>
      </c>
      <c r="B1726" s="16" t="s">
        <v>999</v>
      </c>
      <c r="C1726" s="16" t="s">
        <v>417</v>
      </c>
      <c r="D1726" s="17">
        <v>1</v>
      </c>
      <c r="E1726" s="18">
        <f>TRUNC(일위대가목록!E85,0)</f>
        <v>0</v>
      </c>
      <c r="F1726" s="18">
        <f t="shared" si="128"/>
        <v>0</v>
      </c>
      <c r="G1726" s="18">
        <f>TRUNC(일위대가목록!F85,0)</f>
        <v>0</v>
      </c>
      <c r="H1726" s="18">
        <f t="shared" si="129"/>
        <v>0</v>
      </c>
      <c r="I1726" s="18">
        <f>TRUNC(일위대가목록!G85,0)</f>
        <v>16589</v>
      </c>
      <c r="J1726" s="18">
        <f t="shared" si="130"/>
        <v>16589</v>
      </c>
      <c r="K1726" s="18">
        <f t="shared" si="131"/>
        <v>16589</v>
      </c>
      <c r="L1726" s="18">
        <f t="shared" si="132"/>
        <v>16589</v>
      </c>
      <c r="M1726" s="16" t="s">
        <v>1000</v>
      </c>
      <c r="N1726" s="2" t="s">
        <v>1001</v>
      </c>
      <c r="O1726" s="2" t="s">
        <v>51</v>
      </c>
      <c r="P1726" s="2" t="s">
        <v>51</v>
      </c>
      <c r="Q1726" s="2" t="s">
        <v>977</v>
      </c>
      <c r="R1726" s="2" t="s">
        <v>62</v>
      </c>
      <c r="S1726" s="2" t="s">
        <v>63</v>
      </c>
      <c r="T1726" s="2" t="s">
        <v>63</v>
      </c>
      <c r="U1726" s="3"/>
      <c r="V1726" s="3"/>
      <c r="W1726" s="3"/>
      <c r="X1726" s="3"/>
      <c r="Y1726" s="3"/>
      <c r="Z1726" s="3"/>
      <c r="AA1726" s="3"/>
      <c r="AB1726" s="3"/>
      <c r="AC1726" s="3"/>
      <c r="AD1726" s="3"/>
      <c r="AE1726" s="3"/>
      <c r="AF1726" s="3"/>
      <c r="AG1726" s="3"/>
      <c r="AH1726" s="3"/>
      <c r="AI1726" s="3"/>
      <c r="AJ1726" s="3"/>
      <c r="AK1726" s="3"/>
      <c r="AL1726" s="3"/>
      <c r="AM1726" s="3"/>
      <c r="AN1726" s="3"/>
      <c r="AO1726" s="3"/>
      <c r="AP1726" s="3"/>
      <c r="AQ1726" s="3"/>
      <c r="AR1726" s="2" t="s">
        <v>51</v>
      </c>
      <c r="AS1726" s="2" t="s">
        <v>51</v>
      </c>
      <c r="AT1726" s="3"/>
      <c r="AU1726" s="2" t="s">
        <v>1002</v>
      </c>
      <c r="AV1726" s="3">
        <v>453</v>
      </c>
    </row>
    <row r="1727" spans="1:48" ht="30" customHeight="1">
      <c r="A1727" s="16" t="s">
        <v>978</v>
      </c>
      <c r="B1727" s="16" t="s">
        <v>1003</v>
      </c>
      <c r="C1727" s="16" t="s">
        <v>417</v>
      </c>
      <c r="D1727" s="17">
        <v>1</v>
      </c>
      <c r="E1727" s="18">
        <f>TRUNC(일위대가목록!E86,0)</f>
        <v>0</v>
      </c>
      <c r="F1727" s="18">
        <f t="shared" si="128"/>
        <v>0</v>
      </c>
      <c r="G1727" s="18">
        <f>TRUNC(일위대가목록!F86,0)</f>
        <v>0</v>
      </c>
      <c r="H1727" s="18">
        <f t="shared" si="129"/>
        <v>0</v>
      </c>
      <c r="I1727" s="18">
        <f>TRUNC(일위대가목록!G86,0)</f>
        <v>20146</v>
      </c>
      <c r="J1727" s="18">
        <f t="shared" si="130"/>
        <v>20146</v>
      </c>
      <c r="K1727" s="18">
        <f t="shared" si="131"/>
        <v>20146</v>
      </c>
      <c r="L1727" s="18">
        <f t="shared" si="132"/>
        <v>20146</v>
      </c>
      <c r="M1727" s="16" t="s">
        <v>1004</v>
      </c>
      <c r="N1727" s="2" t="s">
        <v>1005</v>
      </c>
      <c r="O1727" s="2" t="s">
        <v>51</v>
      </c>
      <c r="P1727" s="2" t="s">
        <v>51</v>
      </c>
      <c r="Q1727" s="2" t="s">
        <v>977</v>
      </c>
      <c r="R1727" s="2" t="s">
        <v>62</v>
      </c>
      <c r="S1727" s="2" t="s">
        <v>63</v>
      </c>
      <c r="T1727" s="2" t="s">
        <v>63</v>
      </c>
      <c r="U1727" s="3"/>
      <c r="V1727" s="3"/>
      <c r="W1727" s="3"/>
      <c r="X1727" s="3"/>
      <c r="Y1727" s="3"/>
      <c r="Z1727" s="3"/>
      <c r="AA1727" s="3"/>
      <c r="AB1727" s="3"/>
      <c r="AC1727" s="3"/>
      <c r="AD1727" s="3"/>
      <c r="AE1727" s="3"/>
      <c r="AF1727" s="3"/>
      <c r="AG1727" s="3"/>
      <c r="AH1727" s="3"/>
      <c r="AI1727" s="3"/>
      <c r="AJ1727" s="3"/>
      <c r="AK1727" s="3"/>
      <c r="AL1727" s="3"/>
      <c r="AM1727" s="3"/>
      <c r="AN1727" s="3"/>
      <c r="AO1727" s="3"/>
      <c r="AP1727" s="3"/>
      <c r="AQ1727" s="3"/>
      <c r="AR1727" s="2" t="s">
        <v>51</v>
      </c>
      <c r="AS1727" s="2" t="s">
        <v>51</v>
      </c>
      <c r="AT1727" s="3"/>
      <c r="AU1727" s="2" t="s">
        <v>1006</v>
      </c>
      <c r="AV1727" s="3">
        <v>454</v>
      </c>
    </row>
    <row r="1728" spans="1:48" ht="30" customHeight="1">
      <c r="A1728" s="16" t="s">
        <v>978</v>
      </c>
      <c r="B1728" s="16" t="s">
        <v>1007</v>
      </c>
      <c r="C1728" s="16" t="s">
        <v>417</v>
      </c>
      <c r="D1728" s="17">
        <v>1</v>
      </c>
      <c r="E1728" s="18">
        <f>TRUNC(일위대가목록!E87,0)</f>
        <v>0</v>
      </c>
      <c r="F1728" s="18">
        <f t="shared" si="128"/>
        <v>0</v>
      </c>
      <c r="G1728" s="18">
        <f>TRUNC(일위대가목록!F87,0)</f>
        <v>0</v>
      </c>
      <c r="H1728" s="18">
        <f t="shared" si="129"/>
        <v>0</v>
      </c>
      <c r="I1728" s="18">
        <f>TRUNC(일위대가목록!G87,0)</f>
        <v>75847</v>
      </c>
      <c r="J1728" s="18">
        <f t="shared" si="130"/>
        <v>75847</v>
      </c>
      <c r="K1728" s="18">
        <f t="shared" si="131"/>
        <v>75847</v>
      </c>
      <c r="L1728" s="18">
        <f t="shared" si="132"/>
        <v>75847</v>
      </c>
      <c r="M1728" s="16" t="s">
        <v>1008</v>
      </c>
      <c r="N1728" s="2" t="s">
        <v>1009</v>
      </c>
      <c r="O1728" s="2" t="s">
        <v>51</v>
      </c>
      <c r="P1728" s="2" t="s">
        <v>51</v>
      </c>
      <c r="Q1728" s="2" t="s">
        <v>977</v>
      </c>
      <c r="R1728" s="2" t="s">
        <v>62</v>
      </c>
      <c r="S1728" s="2" t="s">
        <v>63</v>
      </c>
      <c r="T1728" s="2" t="s">
        <v>63</v>
      </c>
      <c r="U1728" s="3"/>
      <c r="V1728" s="3"/>
      <c r="W1728" s="3"/>
      <c r="X1728" s="3"/>
      <c r="Y1728" s="3"/>
      <c r="Z1728" s="3"/>
      <c r="AA1728" s="3"/>
      <c r="AB1728" s="3"/>
      <c r="AC1728" s="3"/>
      <c r="AD1728" s="3"/>
      <c r="AE1728" s="3"/>
      <c r="AF1728" s="3"/>
      <c r="AG1728" s="3"/>
      <c r="AH1728" s="3"/>
      <c r="AI1728" s="3"/>
      <c r="AJ1728" s="3"/>
      <c r="AK1728" s="3"/>
      <c r="AL1728" s="3"/>
      <c r="AM1728" s="3"/>
      <c r="AN1728" s="3"/>
      <c r="AO1728" s="3"/>
      <c r="AP1728" s="3"/>
      <c r="AQ1728" s="3"/>
      <c r="AR1728" s="2" t="s">
        <v>51</v>
      </c>
      <c r="AS1728" s="2" t="s">
        <v>51</v>
      </c>
      <c r="AT1728" s="3"/>
      <c r="AU1728" s="2" t="s">
        <v>1010</v>
      </c>
      <c r="AV1728" s="3">
        <v>455</v>
      </c>
    </row>
    <row r="1729" spans="1:48" ht="30" customHeight="1">
      <c r="A1729" s="16" t="s">
        <v>978</v>
      </c>
      <c r="B1729" s="16" t="s">
        <v>1011</v>
      </c>
      <c r="C1729" s="16" t="s">
        <v>417</v>
      </c>
      <c r="D1729" s="17">
        <v>1</v>
      </c>
      <c r="E1729" s="18">
        <f>TRUNC(일위대가목록!E88,0)</f>
        <v>0</v>
      </c>
      <c r="F1729" s="18">
        <f t="shared" si="128"/>
        <v>0</v>
      </c>
      <c r="G1729" s="18">
        <f>TRUNC(일위대가목록!F88,0)</f>
        <v>0</v>
      </c>
      <c r="H1729" s="18">
        <f t="shared" si="129"/>
        <v>0</v>
      </c>
      <c r="I1729" s="18">
        <f>TRUNC(일위대가목록!G88,0)</f>
        <v>165930</v>
      </c>
      <c r="J1729" s="18">
        <f t="shared" si="130"/>
        <v>165930</v>
      </c>
      <c r="K1729" s="18">
        <f t="shared" si="131"/>
        <v>165930</v>
      </c>
      <c r="L1729" s="18">
        <f t="shared" si="132"/>
        <v>165930</v>
      </c>
      <c r="M1729" s="16" t="s">
        <v>1012</v>
      </c>
      <c r="N1729" s="2" t="s">
        <v>1013</v>
      </c>
      <c r="O1729" s="2" t="s">
        <v>51</v>
      </c>
      <c r="P1729" s="2" t="s">
        <v>51</v>
      </c>
      <c r="Q1729" s="2" t="s">
        <v>977</v>
      </c>
      <c r="R1729" s="2" t="s">
        <v>62</v>
      </c>
      <c r="S1729" s="2" t="s">
        <v>63</v>
      </c>
      <c r="T1729" s="2" t="s">
        <v>63</v>
      </c>
      <c r="U1729" s="3"/>
      <c r="V1729" s="3"/>
      <c r="W1729" s="3"/>
      <c r="X1729" s="3"/>
      <c r="Y1729" s="3"/>
      <c r="Z1729" s="3"/>
      <c r="AA1729" s="3"/>
      <c r="AB1729" s="3"/>
      <c r="AC1729" s="3"/>
      <c r="AD1729" s="3"/>
      <c r="AE1729" s="3"/>
      <c r="AF1729" s="3"/>
      <c r="AG1729" s="3"/>
      <c r="AH1729" s="3"/>
      <c r="AI1729" s="3"/>
      <c r="AJ1729" s="3"/>
      <c r="AK1729" s="3"/>
      <c r="AL1729" s="3"/>
      <c r="AM1729" s="3"/>
      <c r="AN1729" s="3"/>
      <c r="AO1729" s="3"/>
      <c r="AP1729" s="3"/>
      <c r="AQ1729" s="3"/>
      <c r="AR1729" s="2" t="s">
        <v>51</v>
      </c>
      <c r="AS1729" s="2" t="s">
        <v>51</v>
      </c>
      <c r="AT1729" s="3"/>
      <c r="AU1729" s="2" t="s">
        <v>1014</v>
      </c>
      <c r="AV1729" s="3">
        <v>456</v>
      </c>
    </row>
    <row r="1730" spans="1:48" ht="30" customHeight="1">
      <c r="A1730" s="16" t="s">
        <v>1015</v>
      </c>
      <c r="B1730" s="16" t="s">
        <v>1016</v>
      </c>
      <c r="C1730" s="16" t="s">
        <v>417</v>
      </c>
      <c r="D1730" s="17">
        <v>1</v>
      </c>
      <c r="E1730" s="18">
        <f>TRUNC(일위대가목록!E89,0)</f>
        <v>0</v>
      </c>
      <c r="F1730" s="18">
        <f t="shared" si="128"/>
        <v>0</v>
      </c>
      <c r="G1730" s="18">
        <f>TRUNC(일위대가목록!F89,0)</f>
        <v>0</v>
      </c>
      <c r="H1730" s="18">
        <f t="shared" si="129"/>
        <v>0</v>
      </c>
      <c r="I1730" s="18">
        <f>TRUNC(일위대가목록!G89,0)</f>
        <v>1863</v>
      </c>
      <c r="J1730" s="18">
        <f t="shared" si="130"/>
        <v>1863</v>
      </c>
      <c r="K1730" s="18">
        <f t="shared" si="131"/>
        <v>1863</v>
      </c>
      <c r="L1730" s="18">
        <f t="shared" si="132"/>
        <v>1863</v>
      </c>
      <c r="M1730" s="16" t="s">
        <v>1017</v>
      </c>
      <c r="N1730" s="2" t="s">
        <v>1018</v>
      </c>
      <c r="O1730" s="2" t="s">
        <v>51</v>
      </c>
      <c r="P1730" s="2" t="s">
        <v>51</v>
      </c>
      <c r="Q1730" s="2" t="s">
        <v>977</v>
      </c>
      <c r="R1730" s="2" t="s">
        <v>62</v>
      </c>
      <c r="S1730" s="2" t="s">
        <v>63</v>
      </c>
      <c r="T1730" s="2" t="s">
        <v>63</v>
      </c>
      <c r="U1730" s="3"/>
      <c r="V1730" s="3"/>
      <c r="W1730" s="3"/>
      <c r="X1730" s="3"/>
      <c r="Y1730" s="3"/>
      <c r="Z1730" s="3"/>
      <c r="AA1730" s="3"/>
      <c r="AB1730" s="3"/>
      <c r="AC1730" s="3"/>
      <c r="AD1730" s="3"/>
      <c r="AE1730" s="3"/>
      <c r="AF1730" s="3"/>
      <c r="AG1730" s="3"/>
      <c r="AH1730" s="3"/>
      <c r="AI1730" s="3"/>
      <c r="AJ1730" s="3"/>
      <c r="AK1730" s="3"/>
      <c r="AL1730" s="3"/>
      <c r="AM1730" s="3"/>
      <c r="AN1730" s="3"/>
      <c r="AO1730" s="3"/>
      <c r="AP1730" s="3"/>
      <c r="AQ1730" s="3"/>
      <c r="AR1730" s="2" t="s">
        <v>51</v>
      </c>
      <c r="AS1730" s="2" t="s">
        <v>51</v>
      </c>
      <c r="AT1730" s="3"/>
      <c r="AU1730" s="2" t="s">
        <v>1019</v>
      </c>
      <c r="AV1730" s="3">
        <v>457</v>
      </c>
    </row>
    <row r="1731" spans="1:48" ht="30" customHeight="1">
      <c r="A1731" s="16" t="s">
        <v>1015</v>
      </c>
      <c r="B1731" s="16" t="s">
        <v>1020</v>
      </c>
      <c r="C1731" s="16" t="s">
        <v>417</v>
      </c>
      <c r="D1731" s="17">
        <v>1</v>
      </c>
      <c r="E1731" s="18">
        <f>TRUNC(일위대가목록!E90,0)</f>
        <v>0</v>
      </c>
      <c r="F1731" s="18">
        <f t="shared" si="128"/>
        <v>0</v>
      </c>
      <c r="G1731" s="18">
        <f>TRUNC(일위대가목록!F90,0)</f>
        <v>0</v>
      </c>
      <c r="H1731" s="18">
        <f t="shared" si="129"/>
        <v>0</v>
      </c>
      <c r="I1731" s="18">
        <f>TRUNC(일위대가목록!G90,0)</f>
        <v>3939</v>
      </c>
      <c r="J1731" s="18">
        <f t="shared" si="130"/>
        <v>3939</v>
      </c>
      <c r="K1731" s="18">
        <f t="shared" si="131"/>
        <v>3939</v>
      </c>
      <c r="L1731" s="18">
        <f t="shared" si="132"/>
        <v>3939</v>
      </c>
      <c r="M1731" s="16" t="s">
        <v>1021</v>
      </c>
      <c r="N1731" s="2" t="s">
        <v>1022</v>
      </c>
      <c r="O1731" s="2" t="s">
        <v>51</v>
      </c>
      <c r="P1731" s="2" t="s">
        <v>51</v>
      </c>
      <c r="Q1731" s="2" t="s">
        <v>977</v>
      </c>
      <c r="R1731" s="2" t="s">
        <v>62</v>
      </c>
      <c r="S1731" s="2" t="s">
        <v>63</v>
      </c>
      <c r="T1731" s="2" t="s">
        <v>63</v>
      </c>
      <c r="U1731" s="3"/>
      <c r="V1731" s="3"/>
      <c r="W1731" s="3"/>
      <c r="X1731" s="3"/>
      <c r="Y1731" s="3"/>
      <c r="Z1731" s="3"/>
      <c r="AA1731" s="3"/>
      <c r="AB1731" s="3"/>
      <c r="AC1731" s="3"/>
      <c r="AD1731" s="3"/>
      <c r="AE1731" s="3"/>
      <c r="AF1731" s="3"/>
      <c r="AG1731" s="3"/>
      <c r="AH1731" s="3"/>
      <c r="AI1731" s="3"/>
      <c r="AJ1731" s="3"/>
      <c r="AK1731" s="3"/>
      <c r="AL1731" s="3"/>
      <c r="AM1731" s="3"/>
      <c r="AN1731" s="3"/>
      <c r="AO1731" s="3"/>
      <c r="AP1731" s="3"/>
      <c r="AQ1731" s="3"/>
      <c r="AR1731" s="2" t="s">
        <v>51</v>
      </c>
      <c r="AS1731" s="2" t="s">
        <v>51</v>
      </c>
      <c r="AT1731" s="3"/>
      <c r="AU1731" s="2" t="s">
        <v>1023</v>
      </c>
      <c r="AV1731" s="3">
        <v>458</v>
      </c>
    </row>
    <row r="1732" spans="1:48" ht="30" customHeight="1">
      <c r="A1732" s="16" t="s">
        <v>1015</v>
      </c>
      <c r="B1732" s="16" t="s">
        <v>1024</v>
      </c>
      <c r="C1732" s="16" t="s">
        <v>417</v>
      </c>
      <c r="D1732" s="17">
        <v>1</v>
      </c>
      <c r="E1732" s="18">
        <f>TRUNC(일위대가목록!E91,0)</f>
        <v>0</v>
      </c>
      <c r="F1732" s="18">
        <f t="shared" si="128"/>
        <v>0</v>
      </c>
      <c r="G1732" s="18">
        <f>TRUNC(일위대가목록!F91,0)</f>
        <v>0</v>
      </c>
      <c r="H1732" s="18">
        <f t="shared" si="129"/>
        <v>0</v>
      </c>
      <c r="I1732" s="18">
        <f>TRUNC(일위대가목록!G91,0)</f>
        <v>9779</v>
      </c>
      <c r="J1732" s="18">
        <f t="shared" si="130"/>
        <v>9779</v>
      </c>
      <c r="K1732" s="18">
        <f t="shared" si="131"/>
        <v>9779</v>
      </c>
      <c r="L1732" s="18">
        <f t="shared" si="132"/>
        <v>9779</v>
      </c>
      <c r="M1732" s="16" t="s">
        <v>1025</v>
      </c>
      <c r="N1732" s="2" t="s">
        <v>1026</v>
      </c>
      <c r="O1732" s="2" t="s">
        <v>51</v>
      </c>
      <c r="P1732" s="2" t="s">
        <v>51</v>
      </c>
      <c r="Q1732" s="2" t="s">
        <v>977</v>
      </c>
      <c r="R1732" s="2" t="s">
        <v>62</v>
      </c>
      <c r="S1732" s="2" t="s">
        <v>63</v>
      </c>
      <c r="T1732" s="2" t="s">
        <v>63</v>
      </c>
      <c r="U1732" s="3"/>
      <c r="V1732" s="3"/>
      <c r="W1732" s="3"/>
      <c r="X1732" s="3"/>
      <c r="Y1732" s="3"/>
      <c r="Z1732" s="3"/>
      <c r="AA1732" s="3"/>
      <c r="AB1732" s="3"/>
      <c r="AC1732" s="3"/>
      <c r="AD1732" s="3"/>
      <c r="AE1732" s="3"/>
      <c r="AF1732" s="3"/>
      <c r="AG1732" s="3"/>
      <c r="AH1732" s="3"/>
      <c r="AI1732" s="3"/>
      <c r="AJ1732" s="3"/>
      <c r="AK1732" s="3"/>
      <c r="AL1732" s="3"/>
      <c r="AM1732" s="3"/>
      <c r="AN1732" s="3"/>
      <c r="AO1732" s="3"/>
      <c r="AP1732" s="3"/>
      <c r="AQ1732" s="3"/>
      <c r="AR1732" s="2" t="s">
        <v>51</v>
      </c>
      <c r="AS1732" s="2" t="s">
        <v>51</v>
      </c>
      <c r="AT1732" s="3"/>
      <c r="AU1732" s="2" t="s">
        <v>1027</v>
      </c>
      <c r="AV1732" s="3">
        <v>459</v>
      </c>
    </row>
    <row r="1733" spans="1:48" ht="30" customHeight="1">
      <c r="A1733" s="16" t="s">
        <v>1015</v>
      </c>
      <c r="B1733" s="16" t="s">
        <v>1028</v>
      </c>
      <c r="C1733" s="16" t="s">
        <v>417</v>
      </c>
      <c r="D1733" s="17">
        <v>1</v>
      </c>
      <c r="E1733" s="18">
        <f>TRUNC(일위대가목록!E92,0)</f>
        <v>0</v>
      </c>
      <c r="F1733" s="18">
        <f t="shared" si="128"/>
        <v>0</v>
      </c>
      <c r="G1733" s="18">
        <f>TRUNC(일위대가목록!F92,0)</f>
        <v>0</v>
      </c>
      <c r="H1733" s="18">
        <f t="shared" si="129"/>
        <v>0</v>
      </c>
      <c r="I1733" s="18">
        <f>TRUNC(일위대가목록!G92,0)</f>
        <v>487029</v>
      </c>
      <c r="J1733" s="18">
        <f t="shared" si="130"/>
        <v>487029</v>
      </c>
      <c r="K1733" s="18">
        <f t="shared" si="131"/>
        <v>487029</v>
      </c>
      <c r="L1733" s="18">
        <f t="shared" si="132"/>
        <v>487029</v>
      </c>
      <c r="M1733" s="16" t="s">
        <v>1029</v>
      </c>
      <c r="N1733" s="2" t="s">
        <v>1030</v>
      </c>
      <c r="O1733" s="2" t="s">
        <v>51</v>
      </c>
      <c r="P1733" s="2" t="s">
        <v>51</v>
      </c>
      <c r="Q1733" s="2" t="s">
        <v>977</v>
      </c>
      <c r="R1733" s="2" t="s">
        <v>62</v>
      </c>
      <c r="S1733" s="2" t="s">
        <v>63</v>
      </c>
      <c r="T1733" s="2" t="s">
        <v>63</v>
      </c>
      <c r="U1733" s="3"/>
      <c r="V1733" s="3"/>
      <c r="W1733" s="3"/>
      <c r="X1733" s="3"/>
      <c r="Y1733" s="3"/>
      <c r="Z1733" s="3"/>
      <c r="AA1733" s="3"/>
      <c r="AB1733" s="3"/>
      <c r="AC1733" s="3"/>
      <c r="AD1733" s="3"/>
      <c r="AE1733" s="3"/>
      <c r="AF1733" s="3"/>
      <c r="AG1733" s="3"/>
      <c r="AH1733" s="3"/>
      <c r="AI1733" s="3"/>
      <c r="AJ1733" s="3"/>
      <c r="AK1733" s="3"/>
      <c r="AL1733" s="3"/>
      <c r="AM1733" s="3"/>
      <c r="AN1733" s="3"/>
      <c r="AO1733" s="3"/>
      <c r="AP1733" s="3"/>
      <c r="AQ1733" s="3"/>
      <c r="AR1733" s="2" t="s">
        <v>51</v>
      </c>
      <c r="AS1733" s="2" t="s">
        <v>51</v>
      </c>
      <c r="AT1733" s="3"/>
      <c r="AU1733" s="2" t="s">
        <v>1031</v>
      </c>
      <c r="AV1733" s="3">
        <v>460</v>
      </c>
    </row>
    <row r="1734" spans="1:48" ht="30" customHeight="1">
      <c r="A1734" s="16" t="s">
        <v>1015</v>
      </c>
      <c r="B1734" s="16" t="s">
        <v>1032</v>
      </c>
      <c r="C1734" s="16" t="s">
        <v>417</v>
      </c>
      <c r="D1734" s="17">
        <v>1</v>
      </c>
      <c r="E1734" s="18">
        <f>TRUNC(일위대가목록!E93,0)</f>
        <v>0</v>
      </c>
      <c r="F1734" s="18">
        <f t="shared" si="128"/>
        <v>0</v>
      </c>
      <c r="G1734" s="18">
        <f>TRUNC(일위대가목록!F93,0)</f>
        <v>0</v>
      </c>
      <c r="H1734" s="18">
        <f t="shared" si="129"/>
        <v>0</v>
      </c>
      <c r="I1734" s="18">
        <f>TRUNC(일위대가목록!G93,0)</f>
        <v>13671</v>
      </c>
      <c r="J1734" s="18">
        <f t="shared" si="130"/>
        <v>13671</v>
      </c>
      <c r="K1734" s="18">
        <f t="shared" si="131"/>
        <v>13671</v>
      </c>
      <c r="L1734" s="18">
        <f t="shared" si="132"/>
        <v>13671</v>
      </c>
      <c r="M1734" s="16" t="s">
        <v>1033</v>
      </c>
      <c r="N1734" s="2" t="s">
        <v>1034</v>
      </c>
      <c r="O1734" s="2" t="s">
        <v>51</v>
      </c>
      <c r="P1734" s="2" t="s">
        <v>51</v>
      </c>
      <c r="Q1734" s="2" t="s">
        <v>977</v>
      </c>
      <c r="R1734" s="2" t="s">
        <v>62</v>
      </c>
      <c r="S1734" s="2" t="s">
        <v>63</v>
      </c>
      <c r="T1734" s="2" t="s">
        <v>63</v>
      </c>
      <c r="U1734" s="3"/>
      <c r="V1734" s="3"/>
      <c r="W1734" s="3"/>
      <c r="X1734" s="3"/>
      <c r="Y1734" s="3"/>
      <c r="Z1734" s="3"/>
      <c r="AA1734" s="3"/>
      <c r="AB1734" s="3"/>
      <c r="AC1734" s="3"/>
      <c r="AD1734" s="3"/>
      <c r="AE1734" s="3"/>
      <c r="AF1734" s="3"/>
      <c r="AG1734" s="3"/>
      <c r="AH1734" s="3"/>
      <c r="AI1734" s="3"/>
      <c r="AJ1734" s="3"/>
      <c r="AK1734" s="3"/>
      <c r="AL1734" s="3"/>
      <c r="AM1734" s="3"/>
      <c r="AN1734" s="3"/>
      <c r="AO1734" s="3"/>
      <c r="AP1734" s="3"/>
      <c r="AQ1734" s="3"/>
      <c r="AR1734" s="2" t="s">
        <v>51</v>
      </c>
      <c r="AS1734" s="2" t="s">
        <v>51</v>
      </c>
      <c r="AT1734" s="3"/>
      <c r="AU1734" s="2" t="s">
        <v>1035</v>
      </c>
      <c r="AV1734" s="3">
        <v>461</v>
      </c>
    </row>
    <row r="1735" spans="1:48" ht="30" customHeight="1">
      <c r="A1735" s="16" t="s">
        <v>1015</v>
      </c>
      <c r="B1735" s="16" t="s">
        <v>1036</v>
      </c>
      <c r="C1735" s="16" t="s">
        <v>417</v>
      </c>
      <c r="D1735" s="17">
        <v>1</v>
      </c>
      <c r="E1735" s="18">
        <f>TRUNC(일위대가목록!E94,0)</f>
        <v>0</v>
      </c>
      <c r="F1735" s="18">
        <f t="shared" si="128"/>
        <v>0</v>
      </c>
      <c r="G1735" s="18">
        <f>TRUNC(일위대가목록!F94,0)</f>
        <v>0</v>
      </c>
      <c r="H1735" s="18">
        <f t="shared" si="129"/>
        <v>0</v>
      </c>
      <c r="I1735" s="18">
        <f>TRUNC(일위대가목록!G94,0)</f>
        <v>254835</v>
      </c>
      <c r="J1735" s="18">
        <f t="shared" si="130"/>
        <v>254835</v>
      </c>
      <c r="K1735" s="18">
        <f t="shared" si="131"/>
        <v>254835</v>
      </c>
      <c r="L1735" s="18">
        <f t="shared" si="132"/>
        <v>254835</v>
      </c>
      <c r="M1735" s="16" t="s">
        <v>1037</v>
      </c>
      <c r="N1735" s="2" t="s">
        <v>1038</v>
      </c>
      <c r="O1735" s="2" t="s">
        <v>51</v>
      </c>
      <c r="P1735" s="2" t="s">
        <v>51</v>
      </c>
      <c r="Q1735" s="2" t="s">
        <v>977</v>
      </c>
      <c r="R1735" s="2" t="s">
        <v>62</v>
      </c>
      <c r="S1735" s="2" t="s">
        <v>63</v>
      </c>
      <c r="T1735" s="2" t="s">
        <v>63</v>
      </c>
      <c r="U1735" s="3"/>
      <c r="V1735" s="3"/>
      <c r="W1735" s="3"/>
      <c r="X1735" s="3"/>
      <c r="Y1735" s="3"/>
      <c r="Z1735" s="3"/>
      <c r="AA1735" s="3"/>
      <c r="AB1735" s="3"/>
      <c r="AC1735" s="3"/>
      <c r="AD1735" s="3"/>
      <c r="AE1735" s="3"/>
      <c r="AF1735" s="3"/>
      <c r="AG1735" s="3"/>
      <c r="AH1735" s="3"/>
      <c r="AI1735" s="3"/>
      <c r="AJ1735" s="3"/>
      <c r="AK1735" s="3"/>
      <c r="AL1735" s="3"/>
      <c r="AM1735" s="3"/>
      <c r="AN1735" s="3"/>
      <c r="AO1735" s="3"/>
      <c r="AP1735" s="3"/>
      <c r="AQ1735" s="3"/>
      <c r="AR1735" s="2" t="s">
        <v>51</v>
      </c>
      <c r="AS1735" s="2" t="s">
        <v>51</v>
      </c>
      <c r="AT1735" s="3"/>
      <c r="AU1735" s="2" t="s">
        <v>1039</v>
      </c>
      <c r="AV1735" s="3">
        <v>462</v>
      </c>
    </row>
    <row r="1736" spans="1:48" ht="30" customHeight="1">
      <c r="A1736" s="16" t="s">
        <v>1040</v>
      </c>
      <c r="B1736" s="16" t="s">
        <v>1041</v>
      </c>
      <c r="C1736" s="16" t="s">
        <v>417</v>
      </c>
      <c r="D1736" s="17">
        <v>1</v>
      </c>
      <c r="E1736" s="18">
        <f>TRUNC(일위대가목록!E95,0)</f>
        <v>0</v>
      </c>
      <c r="F1736" s="18">
        <f t="shared" si="128"/>
        <v>0</v>
      </c>
      <c r="G1736" s="18">
        <f>TRUNC(일위대가목록!F95,0)</f>
        <v>0</v>
      </c>
      <c r="H1736" s="18">
        <f t="shared" si="129"/>
        <v>0</v>
      </c>
      <c r="I1736" s="18">
        <f>TRUNC(일위대가목록!G95,0)</f>
        <v>6902</v>
      </c>
      <c r="J1736" s="18">
        <f t="shared" si="130"/>
        <v>6902</v>
      </c>
      <c r="K1736" s="18">
        <f t="shared" si="131"/>
        <v>6902</v>
      </c>
      <c r="L1736" s="18">
        <f t="shared" si="132"/>
        <v>6902</v>
      </c>
      <c r="M1736" s="16" t="s">
        <v>1042</v>
      </c>
      <c r="N1736" s="2" t="s">
        <v>1043</v>
      </c>
      <c r="O1736" s="2" t="s">
        <v>51</v>
      </c>
      <c r="P1736" s="2" t="s">
        <v>51</v>
      </c>
      <c r="Q1736" s="2" t="s">
        <v>977</v>
      </c>
      <c r="R1736" s="2" t="s">
        <v>62</v>
      </c>
      <c r="S1736" s="2" t="s">
        <v>63</v>
      </c>
      <c r="T1736" s="2" t="s">
        <v>63</v>
      </c>
      <c r="U1736" s="3"/>
      <c r="V1736" s="3"/>
      <c r="W1736" s="3"/>
      <c r="X1736" s="3"/>
      <c r="Y1736" s="3"/>
      <c r="Z1736" s="3"/>
      <c r="AA1736" s="3"/>
      <c r="AB1736" s="3"/>
      <c r="AC1736" s="3"/>
      <c r="AD1736" s="3"/>
      <c r="AE1736" s="3"/>
      <c r="AF1736" s="3"/>
      <c r="AG1736" s="3"/>
      <c r="AH1736" s="3"/>
      <c r="AI1736" s="3"/>
      <c r="AJ1736" s="3"/>
      <c r="AK1736" s="3"/>
      <c r="AL1736" s="3"/>
      <c r="AM1736" s="3"/>
      <c r="AN1736" s="3"/>
      <c r="AO1736" s="3"/>
      <c r="AP1736" s="3"/>
      <c r="AQ1736" s="3"/>
      <c r="AR1736" s="2" t="s">
        <v>51</v>
      </c>
      <c r="AS1736" s="2" t="s">
        <v>51</v>
      </c>
      <c r="AT1736" s="3"/>
      <c r="AU1736" s="2" t="s">
        <v>1044</v>
      </c>
      <c r="AV1736" s="3">
        <v>463</v>
      </c>
    </row>
    <row r="1737" spans="1:48" ht="30" customHeight="1">
      <c r="A1737" s="16" t="s">
        <v>1040</v>
      </c>
      <c r="B1737" s="16" t="s">
        <v>1045</v>
      </c>
      <c r="C1737" s="16" t="s">
        <v>417</v>
      </c>
      <c r="D1737" s="17">
        <v>1</v>
      </c>
      <c r="E1737" s="18">
        <f>TRUNC(일위대가목록!E96,0)</f>
        <v>0</v>
      </c>
      <c r="F1737" s="18">
        <f t="shared" si="128"/>
        <v>0</v>
      </c>
      <c r="G1737" s="18">
        <f>TRUNC(일위대가목록!F96,0)</f>
        <v>0</v>
      </c>
      <c r="H1737" s="18">
        <f t="shared" si="129"/>
        <v>0</v>
      </c>
      <c r="I1737" s="18">
        <f>TRUNC(일위대가목록!G96,0)</f>
        <v>7029</v>
      </c>
      <c r="J1737" s="18">
        <f t="shared" si="130"/>
        <v>7029</v>
      </c>
      <c r="K1737" s="18">
        <f t="shared" si="131"/>
        <v>7029</v>
      </c>
      <c r="L1737" s="18">
        <f t="shared" si="132"/>
        <v>7029</v>
      </c>
      <c r="M1737" s="16" t="s">
        <v>1046</v>
      </c>
      <c r="N1737" s="2" t="s">
        <v>1047</v>
      </c>
      <c r="O1737" s="2" t="s">
        <v>51</v>
      </c>
      <c r="P1737" s="2" t="s">
        <v>51</v>
      </c>
      <c r="Q1737" s="2" t="s">
        <v>977</v>
      </c>
      <c r="R1737" s="2" t="s">
        <v>62</v>
      </c>
      <c r="S1737" s="2" t="s">
        <v>63</v>
      </c>
      <c r="T1737" s="2" t="s">
        <v>63</v>
      </c>
      <c r="U1737" s="3"/>
      <c r="V1737" s="3"/>
      <c r="W1737" s="3"/>
      <c r="X1737" s="3"/>
      <c r="Y1737" s="3"/>
      <c r="Z1737" s="3"/>
      <c r="AA1737" s="3"/>
      <c r="AB1737" s="3"/>
      <c r="AC1737" s="3"/>
      <c r="AD1737" s="3"/>
      <c r="AE1737" s="3"/>
      <c r="AF1737" s="3"/>
      <c r="AG1737" s="3"/>
      <c r="AH1737" s="3"/>
      <c r="AI1737" s="3"/>
      <c r="AJ1737" s="3"/>
      <c r="AK1737" s="3"/>
      <c r="AL1737" s="3"/>
      <c r="AM1737" s="3"/>
      <c r="AN1737" s="3"/>
      <c r="AO1737" s="3"/>
      <c r="AP1737" s="3"/>
      <c r="AQ1737" s="3"/>
      <c r="AR1737" s="2" t="s">
        <v>51</v>
      </c>
      <c r="AS1737" s="2" t="s">
        <v>51</v>
      </c>
      <c r="AT1737" s="3"/>
      <c r="AU1737" s="2" t="s">
        <v>1048</v>
      </c>
      <c r="AV1737" s="3">
        <v>464</v>
      </c>
    </row>
    <row r="1738" spans="1:48" ht="30" customHeight="1">
      <c r="A1738" s="16" t="s">
        <v>1040</v>
      </c>
      <c r="B1738" s="16" t="s">
        <v>1049</v>
      </c>
      <c r="C1738" s="16" t="s">
        <v>417</v>
      </c>
      <c r="D1738" s="17">
        <v>1</v>
      </c>
      <c r="E1738" s="18">
        <f>TRUNC(일위대가목록!E97,0)</f>
        <v>0</v>
      </c>
      <c r="F1738" s="18">
        <f t="shared" si="128"/>
        <v>0</v>
      </c>
      <c r="G1738" s="18">
        <f>TRUNC(일위대가목록!F97,0)</f>
        <v>0</v>
      </c>
      <c r="H1738" s="18">
        <f t="shared" si="129"/>
        <v>0</v>
      </c>
      <c r="I1738" s="18">
        <f>TRUNC(일위대가목록!G97,0)</f>
        <v>29203</v>
      </c>
      <c r="J1738" s="18">
        <f t="shared" si="130"/>
        <v>29203</v>
      </c>
      <c r="K1738" s="18">
        <f t="shared" si="131"/>
        <v>29203</v>
      </c>
      <c r="L1738" s="18">
        <f t="shared" si="132"/>
        <v>29203</v>
      </c>
      <c r="M1738" s="16" t="s">
        <v>1050</v>
      </c>
      <c r="N1738" s="2" t="s">
        <v>1051</v>
      </c>
      <c r="O1738" s="2" t="s">
        <v>51</v>
      </c>
      <c r="P1738" s="2" t="s">
        <v>51</v>
      </c>
      <c r="Q1738" s="2" t="s">
        <v>977</v>
      </c>
      <c r="R1738" s="2" t="s">
        <v>62</v>
      </c>
      <c r="S1738" s="2" t="s">
        <v>63</v>
      </c>
      <c r="T1738" s="2" t="s">
        <v>63</v>
      </c>
      <c r="U1738" s="3"/>
      <c r="V1738" s="3"/>
      <c r="W1738" s="3"/>
      <c r="X1738" s="3"/>
      <c r="Y1738" s="3"/>
      <c r="Z1738" s="3"/>
      <c r="AA1738" s="3"/>
      <c r="AB1738" s="3"/>
      <c r="AC1738" s="3"/>
      <c r="AD1738" s="3"/>
      <c r="AE1738" s="3"/>
      <c r="AF1738" s="3"/>
      <c r="AG1738" s="3"/>
      <c r="AH1738" s="3"/>
      <c r="AI1738" s="3"/>
      <c r="AJ1738" s="3"/>
      <c r="AK1738" s="3"/>
      <c r="AL1738" s="3"/>
      <c r="AM1738" s="3"/>
      <c r="AN1738" s="3"/>
      <c r="AO1738" s="3"/>
      <c r="AP1738" s="3"/>
      <c r="AQ1738" s="3"/>
      <c r="AR1738" s="2" t="s">
        <v>51</v>
      </c>
      <c r="AS1738" s="2" t="s">
        <v>51</v>
      </c>
      <c r="AT1738" s="3"/>
      <c r="AU1738" s="2" t="s">
        <v>1052</v>
      </c>
      <c r="AV1738" s="3">
        <v>465</v>
      </c>
    </row>
    <row r="1739" spans="1:48" ht="30" customHeight="1">
      <c r="A1739" s="16" t="s">
        <v>1040</v>
      </c>
      <c r="B1739" s="16" t="s">
        <v>1053</v>
      </c>
      <c r="C1739" s="16" t="s">
        <v>417</v>
      </c>
      <c r="D1739" s="17">
        <v>1</v>
      </c>
      <c r="E1739" s="18">
        <f>TRUNC(일위대가목록!E98,0)</f>
        <v>0</v>
      </c>
      <c r="F1739" s="18">
        <f t="shared" si="128"/>
        <v>0</v>
      </c>
      <c r="G1739" s="18">
        <f>TRUNC(일위대가목록!F98,0)</f>
        <v>0</v>
      </c>
      <c r="H1739" s="18">
        <f t="shared" si="129"/>
        <v>0</v>
      </c>
      <c r="I1739" s="18">
        <f>TRUNC(일위대가목록!G98,0)</f>
        <v>84387</v>
      </c>
      <c r="J1739" s="18">
        <f t="shared" si="130"/>
        <v>84387</v>
      </c>
      <c r="K1739" s="18">
        <f t="shared" si="131"/>
        <v>84387</v>
      </c>
      <c r="L1739" s="18">
        <f t="shared" si="132"/>
        <v>84387</v>
      </c>
      <c r="M1739" s="16" t="s">
        <v>1054</v>
      </c>
      <c r="N1739" s="2" t="s">
        <v>1055</v>
      </c>
      <c r="O1739" s="2" t="s">
        <v>51</v>
      </c>
      <c r="P1739" s="2" t="s">
        <v>51</v>
      </c>
      <c r="Q1739" s="2" t="s">
        <v>977</v>
      </c>
      <c r="R1739" s="2" t="s">
        <v>62</v>
      </c>
      <c r="S1739" s="2" t="s">
        <v>63</v>
      </c>
      <c r="T1739" s="2" t="s">
        <v>63</v>
      </c>
      <c r="U1739" s="3"/>
      <c r="V1739" s="3"/>
      <c r="W1739" s="3"/>
      <c r="X1739" s="3"/>
      <c r="Y1739" s="3"/>
      <c r="Z1739" s="3"/>
      <c r="AA1739" s="3"/>
      <c r="AB1739" s="3"/>
      <c r="AC1739" s="3"/>
      <c r="AD1739" s="3"/>
      <c r="AE1739" s="3"/>
      <c r="AF1739" s="3"/>
      <c r="AG1739" s="3"/>
      <c r="AH1739" s="3"/>
      <c r="AI1739" s="3"/>
      <c r="AJ1739" s="3"/>
      <c r="AK1739" s="3"/>
      <c r="AL1739" s="3"/>
      <c r="AM1739" s="3"/>
      <c r="AN1739" s="3"/>
      <c r="AO1739" s="3"/>
      <c r="AP1739" s="3"/>
      <c r="AQ1739" s="3"/>
      <c r="AR1739" s="2" t="s">
        <v>51</v>
      </c>
      <c r="AS1739" s="2" t="s">
        <v>51</v>
      </c>
      <c r="AT1739" s="3"/>
      <c r="AU1739" s="2" t="s">
        <v>1056</v>
      </c>
      <c r="AV1739" s="3">
        <v>466</v>
      </c>
    </row>
    <row r="1740" spans="1:48" ht="30" customHeight="1">
      <c r="A1740" s="16" t="s">
        <v>1040</v>
      </c>
      <c r="B1740" s="16" t="s">
        <v>1057</v>
      </c>
      <c r="C1740" s="16" t="s">
        <v>417</v>
      </c>
      <c r="D1740" s="17">
        <v>1</v>
      </c>
      <c r="E1740" s="18">
        <f>TRUNC(일위대가목록!E99,0)</f>
        <v>0</v>
      </c>
      <c r="F1740" s="18">
        <f t="shared" si="128"/>
        <v>0</v>
      </c>
      <c r="G1740" s="18">
        <f>TRUNC(일위대가목록!F99,0)</f>
        <v>0</v>
      </c>
      <c r="H1740" s="18">
        <f t="shared" si="129"/>
        <v>0</v>
      </c>
      <c r="I1740" s="18">
        <f>TRUNC(일위대가목록!G99,0)</f>
        <v>102945</v>
      </c>
      <c r="J1740" s="18">
        <f t="shared" si="130"/>
        <v>102945</v>
      </c>
      <c r="K1740" s="18">
        <f t="shared" si="131"/>
        <v>102945</v>
      </c>
      <c r="L1740" s="18">
        <f t="shared" si="132"/>
        <v>102945</v>
      </c>
      <c r="M1740" s="16" t="s">
        <v>1058</v>
      </c>
      <c r="N1740" s="2" t="s">
        <v>1059</v>
      </c>
      <c r="O1740" s="2" t="s">
        <v>51</v>
      </c>
      <c r="P1740" s="2" t="s">
        <v>51</v>
      </c>
      <c r="Q1740" s="2" t="s">
        <v>977</v>
      </c>
      <c r="R1740" s="2" t="s">
        <v>62</v>
      </c>
      <c r="S1740" s="2" t="s">
        <v>63</v>
      </c>
      <c r="T1740" s="2" t="s">
        <v>63</v>
      </c>
      <c r="U1740" s="3"/>
      <c r="V1740" s="3"/>
      <c r="W1740" s="3"/>
      <c r="X1740" s="3"/>
      <c r="Y1740" s="3"/>
      <c r="Z1740" s="3"/>
      <c r="AA1740" s="3"/>
      <c r="AB1740" s="3"/>
      <c r="AC1740" s="3"/>
      <c r="AD1740" s="3"/>
      <c r="AE1740" s="3"/>
      <c r="AF1740" s="3"/>
      <c r="AG1740" s="3"/>
      <c r="AH1740" s="3"/>
      <c r="AI1740" s="3"/>
      <c r="AJ1740" s="3"/>
      <c r="AK1740" s="3"/>
      <c r="AL1740" s="3"/>
      <c r="AM1740" s="3"/>
      <c r="AN1740" s="3"/>
      <c r="AO1740" s="3"/>
      <c r="AP1740" s="3"/>
      <c r="AQ1740" s="3"/>
      <c r="AR1740" s="2" t="s">
        <v>51</v>
      </c>
      <c r="AS1740" s="2" t="s">
        <v>51</v>
      </c>
      <c r="AT1740" s="3"/>
      <c r="AU1740" s="2" t="s">
        <v>1060</v>
      </c>
      <c r="AV1740" s="3">
        <v>467</v>
      </c>
    </row>
    <row r="1741" spans="1:48" ht="30" customHeight="1">
      <c r="A1741" s="16" t="s">
        <v>1040</v>
      </c>
      <c r="B1741" s="16" t="s">
        <v>1061</v>
      </c>
      <c r="C1741" s="16" t="s">
        <v>417</v>
      </c>
      <c r="D1741" s="17">
        <v>1</v>
      </c>
      <c r="E1741" s="18">
        <f>TRUNC(일위대가목록!E100,0)</f>
        <v>0</v>
      </c>
      <c r="F1741" s="18">
        <f t="shared" si="128"/>
        <v>0</v>
      </c>
      <c r="G1741" s="18">
        <f>TRUNC(일위대가목록!F100,0)</f>
        <v>0</v>
      </c>
      <c r="H1741" s="18">
        <f t="shared" si="129"/>
        <v>0</v>
      </c>
      <c r="I1741" s="18">
        <f>TRUNC(일위대가목록!G100,0)</f>
        <v>79830</v>
      </c>
      <c r="J1741" s="18">
        <f t="shared" si="130"/>
        <v>79830</v>
      </c>
      <c r="K1741" s="18">
        <f t="shared" si="131"/>
        <v>79830</v>
      </c>
      <c r="L1741" s="18">
        <f t="shared" si="132"/>
        <v>79830</v>
      </c>
      <c r="M1741" s="16" t="s">
        <v>1062</v>
      </c>
      <c r="N1741" s="2" t="s">
        <v>1063</v>
      </c>
      <c r="O1741" s="2" t="s">
        <v>51</v>
      </c>
      <c r="P1741" s="2" t="s">
        <v>51</v>
      </c>
      <c r="Q1741" s="2" t="s">
        <v>977</v>
      </c>
      <c r="R1741" s="2" t="s">
        <v>62</v>
      </c>
      <c r="S1741" s="2" t="s">
        <v>63</v>
      </c>
      <c r="T1741" s="2" t="s">
        <v>63</v>
      </c>
      <c r="U1741" s="3"/>
      <c r="V1741" s="3"/>
      <c r="W1741" s="3"/>
      <c r="X1741" s="3"/>
      <c r="Y1741" s="3"/>
      <c r="Z1741" s="3"/>
      <c r="AA1741" s="3"/>
      <c r="AB1741" s="3"/>
      <c r="AC1741" s="3"/>
      <c r="AD1741" s="3"/>
      <c r="AE1741" s="3"/>
      <c r="AF1741" s="3"/>
      <c r="AG1741" s="3"/>
      <c r="AH1741" s="3"/>
      <c r="AI1741" s="3"/>
      <c r="AJ1741" s="3"/>
      <c r="AK1741" s="3"/>
      <c r="AL1741" s="3"/>
      <c r="AM1741" s="3"/>
      <c r="AN1741" s="3"/>
      <c r="AO1741" s="3"/>
      <c r="AP1741" s="3"/>
      <c r="AQ1741" s="3"/>
      <c r="AR1741" s="2" t="s">
        <v>51</v>
      </c>
      <c r="AS1741" s="2" t="s">
        <v>51</v>
      </c>
      <c r="AT1741" s="3"/>
      <c r="AU1741" s="2" t="s">
        <v>1064</v>
      </c>
      <c r="AV1741" s="3">
        <v>468</v>
      </c>
    </row>
    <row r="1742" spans="1:48" ht="30" customHeight="1">
      <c r="A1742" s="16" t="s">
        <v>1040</v>
      </c>
      <c r="B1742" s="16" t="s">
        <v>1065</v>
      </c>
      <c r="C1742" s="16" t="s">
        <v>417</v>
      </c>
      <c r="D1742" s="17">
        <v>1</v>
      </c>
      <c r="E1742" s="18">
        <f>TRUNC(일위대가목록!E101,0)</f>
        <v>0</v>
      </c>
      <c r="F1742" s="18">
        <f t="shared" si="128"/>
        <v>0</v>
      </c>
      <c r="G1742" s="18">
        <f>TRUNC(일위대가목록!F101,0)</f>
        <v>0</v>
      </c>
      <c r="H1742" s="18">
        <f t="shared" si="129"/>
        <v>0</v>
      </c>
      <c r="I1742" s="18">
        <f>TRUNC(일위대가목록!G101,0)</f>
        <v>34602</v>
      </c>
      <c r="J1742" s="18">
        <f t="shared" si="130"/>
        <v>34602</v>
      </c>
      <c r="K1742" s="18">
        <f t="shared" si="131"/>
        <v>34602</v>
      </c>
      <c r="L1742" s="18">
        <f t="shared" si="132"/>
        <v>34602</v>
      </c>
      <c r="M1742" s="16" t="s">
        <v>1066</v>
      </c>
      <c r="N1742" s="2" t="s">
        <v>1067</v>
      </c>
      <c r="O1742" s="2" t="s">
        <v>51</v>
      </c>
      <c r="P1742" s="2" t="s">
        <v>51</v>
      </c>
      <c r="Q1742" s="2" t="s">
        <v>977</v>
      </c>
      <c r="R1742" s="2" t="s">
        <v>62</v>
      </c>
      <c r="S1742" s="2" t="s">
        <v>63</v>
      </c>
      <c r="T1742" s="2" t="s">
        <v>63</v>
      </c>
      <c r="U1742" s="3"/>
      <c r="V1742" s="3"/>
      <c r="W1742" s="3"/>
      <c r="X1742" s="3"/>
      <c r="Y1742" s="3"/>
      <c r="Z1742" s="3"/>
      <c r="AA1742" s="3"/>
      <c r="AB1742" s="3"/>
      <c r="AC1742" s="3"/>
      <c r="AD1742" s="3"/>
      <c r="AE1742" s="3"/>
      <c r="AF1742" s="3"/>
      <c r="AG1742" s="3"/>
      <c r="AH1742" s="3"/>
      <c r="AI1742" s="3"/>
      <c r="AJ1742" s="3"/>
      <c r="AK1742" s="3"/>
      <c r="AL1742" s="3"/>
      <c r="AM1742" s="3"/>
      <c r="AN1742" s="3"/>
      <c r="AO1742" s="3"/>
      <c r="AP1742" s="3"/>
      <c r="AQ1742" s="3"/>
      <c r="AR1742" s="2" t="s">
        <v>51</v>
      </c>
      <c r="AS1742" s="2" t="s">
        <v>51</v>
      </c>
      <c r="AT1742" s="3"/>
      <c r="AU1742" s="2" t="s">
        <v>1068</v>
      </c>
      <c r="AV1742" s="3">
        <v>469</v>
      </c>
    </row>
    <row r="1743" spans="1:48" ht="30" customHeight="1">
      <c r="A1743" s="16" t="s">
        <v>1040</v>
      </c>
      <c r="B1743" s="16" t="s">
        <v>1069</v>
      </c>
      <c r="C1743" s="16" t="s">
        <v>417</v>
      </c>
      <c r="D1743" s="17">
        <v>1</v>
      </c>
      <c r="E1743" s="18">
        <f>TRUNC(일위대가목록!E102,0)</f>
        <v>0</v>
      </c>
      <c r="F1743" s="18">
        <f t="shared" si="128"/>
        <v>0</v>
      </c>
      <c r="G1743" s="18">
        <f>TRUNC(일위대가목록!F102,0)</f>
        <v>0</v>
      </c>
      <c r="H1743" s="18">
        <f t="shared" si="129"/>
        <v>0</v>
      </c>
      <c r="I1743" s="18">
        <f>TRUNC(일위대가목록!G102,0)</f>
        <v>7167</v>
      </c>
      <c r="J1743" s="18">
        <f t="shared" si="130"/>
        <v>7167</v>
      </c>
      <c r="K1743" s="18">
        <f t="shared" si="131"/>
        <v>7167</v>
      </c>
      <c r="L1743" s="18">
        <f t="shared" si="132"/>
        <v>7167</v>
      </c>
      <c r="M1743" s="16" t="s">
        <v>1070</v>
      </c>
      <c r="N1743" s="2" t="s">
        <v>1071</v>
      </c>
      <c r="O1743" s="2" t="s">
        <v>51</v>
      </c>
      <c r="P1743" s="2" t="s">
        <v>51</v>
      </c>
      <c r="Q1743" s="2" t="s">
        <v>977</v>
      </c>
      <c r="R1743" s="2" t="s">
        <v>62</v>
      </c>
      <c r="S1743" s="2" t="s">
        <v>63</v>
      </c>
      <c r="T1743" s="2" t="s">
        <v>63</v>
      </c>
      <c r="U1743" s="3"/>
      <c r="V1743" s="3"/>
      <c r="W1743" s="3"/>
      <c r="X1743" s="3"/>
      <c r="Y1743" s="3"/>
      <c r="Z1743" s="3"/>
      <c r="AA1743" s="3"/>
      <c r="AB1743" s="3"/>
      <c r="AC1743" s="3"/>
      <c r="AD1743" s="3"/>
      <c r="AE1743" s="3"/>
      <c r="AF1743" s="3"/>
      <c r="AG1743" s="3"/>
      <c r="AH1743" s="3"/>
      <c r="AI1743" s="3"/>
      <c r="AJ1743" s="3"/>
      <c r="AK1743" s="3"/>
      <c r="AL1743" s="3"/>
      <c r="AM1743" s="3"/>
      <c r="AN1743" s="3"/>
      <c r="AO1743" s="3"/>
      <c r="AP1743" s="3"/>
      <c r="AQ1743" s="3"/>
      <c r="AR1743" s="2" t="s">
        <v>51</v>
      </c>
      <c r="AS1743" s="2" t="s">
        <v>51</v>
      </c>
      <c r="AT1743" s="3"/>
      <c r="AU1743" s="2" t="s">
        <v>1072</v>
      </c>
      <c r="AV1743" s="3">
        <v>470</v>
      </c>
    </row>
    <row r="1744" spans="1:48" ht="30" customHeight="1">
      <c r="A1744" s="16" t="s">
        <v>1073</v>
      </c>
      <c r="B1744" s="16" t="s">
        <v>1074</v>
      </c>
      <c r="C1744" s="16" t="s">
        <v>1075</v>
      </c>
      <c r="D1744" s="17">
        <v>1</v>
      </c>
      <c r="E1744" s="18">
        <f>TRUNC(일위대가목록!E103,0)</f>
        <v>0</v>
      </c>
      <c r="F1744" s="18">
        <f t="shared" si="128"/>
        <v>0</v>
      </c>
      <c r="G1744" s="18">
        <f>TRUNC(일위대가목록!F103,0)</f>
        <v>0</v>
      </c>
      <c r="H1744" s="18">
        <f t="shared" si="129"/>
        <v>0</v>
      </c>
      <c r="I1744" s="18">
        <f>TRUNC(일위대가목록!G103,0)</f>
        <v>14550</v>
      </c>
      <c r="J1744" s="18">
        <f t="shared" si="130"/>
        <v>14550</v>
      </c>
      <c r="K1744" s="18">
        <f t="shared" si="131"/>
        <v>14550</v>
      </c>
      <c r="L1744" s="18">
        <f t="shared" si="132"/>
        <v>14550</v>
      </c>
      <c r="M1744" s="16" t="s">
        <v>1076</v>
      </c>
      <c r="N1744" s="2" t="s">
        <v>1077</v>
      </c>
      <c r="O1744" s="2" t="s">
        <v>51</v>
      </c>
      <c r="P1744" s="2" t="s">
        <v>51</v>
      </c>
      <c r="Q1744" s="2" t="s">
        <v>977</v>
      </c>
      <c r="R1744" s="2" t="s">
        <v>62</v>
      </c>
      <c r="S1744" s="2" t="s">
        <v>63</v>
      </c>
      <c r="T1744" s="2" t="s">
        <v>63</v>
      </c>
      <c r="U1744" s="3"/>
      <c r="V1744" s="3"/>
      <c r="W1744" s="3"/>
      <c r="X1744" s="3"/>
      <c r="Y1744" s="3"/>
      <c r="Z1744" s="3"/>
      <c r="AA1744" s="3"/>
      <c r="AB1744" s="3"/>
      <c r="AC1744" s="3"/>
      <c r="AD1744" s="3"/>
      <c r="AE1744" s="3"/>
      <c r="AF1744" s="3"/>
      <c r="AG1744" s="3"/>
      <c r="AH1744" s="3"/>
      <c r="AI1744" s="3"/>
      <c r="AJ1744" s="3"/>
      <c r="AK1744" s="3"/>
      <c r="AL1744" s="3"/>
      <c r="AM1744" s="3"/>
      <c r="AN1744" s="3"/>
      <c r="AO1744" s="3"/>
      <c r="AP1744" s="3"/>
      <c r="AQ1744" s="3"/>
      <c r="AR1744" s="2" t="s">
        <v>51</v>
      </c>
      <c r="AS1744" s="2" t="s">
        <v>51</v>
      </c>
      <c r="AT1744" s="3"/>
      <c r="AU1744" s="2" t="s">
        <v>1078</v>
      </c>
      <c r="AV1744" s="3">
        <v>441</v>
      </c>
    </row>
    <row r="1745" spans="1:48" ht="30" customHeight="1">
      <c r="A1745" s="16" t="s">
        <v>1079</v>
      </c>
      <c r="B1745" s="16" t="s">
        <v>1074</v>
      </c>
      <c r="C1745" s="16" t="s">
        <v>1075</v>
      </c>
      <c r="D1745" s="17">
        <v>1</v>
      </c>
      <c r="E1745" s="18">
        <f>TRUNC(일위대가목록!E104,0)</f>
        <v>0</v>
      </c>
      <c r="F1745" s="18">
        <f t="shared" si="128"/>
        <v>0</v>
      </c>
      <c r="G1745" s="18">
        <f>TRUNC(일위대가목록!F104,0)</f>
        <v>0</v>
      </c>
      <c r="H1745" s="18">
        <f t="shared" si="129"/>
        <v>0</v>
      </c>
      <c r="I1745" s="18">
        <f>TRUNC(일위대가목록!G104,0)</f>
        <v>14550</v>
      </c>
      <c r="J1745" s="18">
        <f t="shared" si="130"/>
        <v>14550</v>
      </c>
      <c r="K1745" s="18">
        <f t="shared" si="131"/>
        <v>14550</v>
      </c>
      <c r="L1745" s="18">
        <f t="shared" si="132"/>
        <v>14550</v>
      </c>
      <c r="M1745" s="16" t="s">
        <v>1080</v>
      </c>
      <c r="N1745" s="2" t="s">
        <v>1081</v>
      </c>
      <c r="O1745" s="2" t="s">
        <v>51</v>
      </c>
      <c r="P1745" s="2" t="s">
        <v>51</v>
      </c>
      <c r="Q1745" s="2" t="s">
        <v>977</v>
      </c>
      <c r="R1745" s="2" t="s">
        <v>62</v>
      </c>
      <c r="S1745" s="2" t="s">
        <v>63</v>
      </c>
      <c r="T1745" s="2" t="s">
        <v>63</v>
      </c>
      <c r="U1745" s="3"/>
      <c r="V1745" s="3"/>
      <c r="W1745" s="3"/>
      <c r="X1745" s="3"/>
      <c r="Y1745" s="3"/>
      <c r="Z1745" s="3"/>
      <c r="AA1745" s="3"/>
      <c r="AB1745" s="3"/>
      <c r="AC1745" s="3"/>
      <c r="AD1745" s="3"/>
      <c r="AE1745" s="3"/>
      <c r="AF1745" s="3"/>
      <c r="AG1745" s="3"/>
      <c r="AH1745" s="3"/>
      <c r="AI1745" s="3"/>
      <c r="AJ1745" s="3"/>
      <c r="AK1745" s="3"/>
      <c r="AL1745" s="3"/>
      <c r="AM1745" s="3"/>
      <c r="AN1745" s="3"/>
      <c r="AO1745" s="3"/>
      <c r="AP1745" s="3"/>
      <c r="AQ1745" s="3"/>
      <c r="AR1745" s="2" t="s">
        <v>51</v>
      </c>
      <c r="AS1745" s="2" t="s">
        <v>51</v>
      </c>
      <c r="AT1745" s="3"/>
      <c r="AU1745" s="2" t="s">
        <v>1082</v>
      </c>
      <c r="AV1745" s="3">
        <v>442</v>
      </c>
    </row>
    <row r="1746" spans="1:48" ht="30" customHeight="1">
      <c r="A1746" s="16" t="s">
        <v>1083</v>
      </c>
      <c r="B1746" s="16" t="s">
        <v>1084</v>
      </c>
      <c r="C1746" s="16" t="s">
        <v>1075</v>
      </c>
      <c r="D1746" s="17">
        <v>1</v>
      </c>
      <c r="E1746" s="18">
        <f>TRUNC(일위대가목록!E105,0)</f>
        <v>0</v>
      </c>
      <c r="F1746" s="18">
        <f t="shared" si="128"/>
        <v>0</v>
      </c>
      <c r="G1746" s="18">
        <f>TRUNC(일위대가목록!F105,0)</f>
        <v>0</v>
      </c>
      <c r="H1746" s="18">
        <f t="shared" si="129"/>
        <v>0</v>
      </c>
      <c r="I1746" s="18">
        <f>TRUNC(일위대가목록!G105,0)</f>
        <v>43652</v>
      </c>
      <c r="J1746" s="18">
        <f t="shared" si="130"/>
        <v>43652</v>
      </c>
      <c r="K1746" s="18">
        <f t="shared" si="131"/>
        <v>43652</v>
      </c>
      <c r="L1746" s="18">
        <f t="shared" si="132"/>
        <v>43652</v>
      </c>
      <c r="M1746" s="16" t="s">
        <v>1085</v>
      </c>
      <c r="N1746" s="2" t="s">
        <v>1086</v>
      </c>
      <c r="O1746" s="2" t="s">
        <v>51</v>
      </c>
      <c r="P1746" s="2" t="s">
        <v>51</v>
      </c>
      <c r="Q1746" s="2" t="s">
        <v>977</v>
      </c>
      <c r="R1746" s="2" t="s">
        <v>62</v>
      </c>
      <c r="S1746" s="2" t="s">
        <v>63</v>
      </c>
      <c r="T1746" s="2" t="s">
        <v>63</v>
      </c>
      <c r="U1746" s="3"/>
      <c r="V1746" s="3"/>
      <c r="W1746" s="3"/>
      <c r="X1746" s="3"/>
      <c r="Y1746" s="3"/>
      <c r="Z1746" s="3"/>
      <c r="AA1746" s="3"/>
      <c r="AB1746" s="3"/>
      <c r="AC1746" s="3"/>
      <c r="AD1746" s="3"/>
      <c r="AE1746" s="3"/>
      <c r="AF1746" s="3"/>
      <c r="AG1746" s="3"/>
      <c r="AH1746" s="3"/>
      <c r="AI1746" s="3"/>
      <c r="AJ1746" s="3"/>
      <c r="AK1746" s="3"/>
      <c r="AL1746" s="3"/>
      <c r="AM1746" s="3"/>
      <c r="AN1746" s="3"/>
      <c r="AO1746" s="3"/>
      <c r="AP1746" s="3"/>
      <c r="AQ1746" s="3"/>
      <c r="AR1746" s="2" t="s">
        <v>51</v>
      </c>
      <c r="AS1746" s="2" t="s">
        <v>51</v>
      </c>
      <c r="AT1746" s="3"/>
      <c r="AU1746" s="2" t="s">
        <v>1087</v>
      </c>
      <c r="AV1746" s="3">
        <v>443</v>
      </c>
    </row>
    <row r="1747" spans="1:48" ht="30" customHeight="1">
      <c r="A1747" s="17"/>
      <c r="B1747" s="17"/>
      <c r="C1747" s="17"/>
      <c r="D1747" s="17"/>
      <c r="E1747" s="18"/>
      <c r="F1747" s="18"/>
      <c r="G1747" s="18"/>
      <c r="H1747" s="18"/>
      <c r="I1747" s="18"/>
      <c r="J1747" s="18"/>
      <c r="K1747" s="18"/>
      <c r="L1747" s="18"/>
      <c r="M1747" s="17"/>
      <c r="Q1747" s="1" t="s">
        <v>977</v>
      </c>
    </row>
    <row r="1748" spans="1:48" ht="30" customHeight="1">
      <c r="A1748" s="17"/>
      <c r="B1748" s="17"/>
      <c r="C1748" s="17"/>
      <c r="D1748" s="17"/>
      <c r="E1748" s="18"/>
      <c r="F1748" s="18"/>
      <c r="G1748" s="18"/>
      <c r="H1748" s="18"/>
      <c r="I1748" s="18"/>
      <c r="J1748" s="18"/>
      <c r="K1748" s="18"/>
      <c r="L1748" s="18"/>
      <c r="M1748" s="17"/>
      <c r="Q1748" s="1" t="s">
        <v>977</v>
      </c>
    </row>
    <row r="1749" spans="1:48" ht="30" customHeight="1">
      <c r="A1749" s="17"/>
      <c r="B1749" s="17"/>
      <c r="C1749" s="17"/>
      <c r="D1749" s="17"/>
      <c r="E1749" s="18"/>
      <c r="F1749" s="18"/>
      <c r="G1749" s="18"/>
      <c r="H1749" s="18"/>
      <c r="I1749" s="18"/>
      <c r="J1749" s="18"/>
      <c r="K1749" s="18"/>
      <c r="L1749" s="18"/>
      <c r="M1749" s="17"/>
      <c r="Q1749" s="1" t="s">
        <v>977</v>
      </c>
    </row>
    <row r="1750" spans="1:48" ht="30" customHeight="1">
      <c r="A1750" s="17"/>
      <c r="B1750" s="17"/>
      <c r="C1750" s="17"/>
      <c r="D1750" s="17"/>
      <c r="E1750" s="18"/>
      <c r="F1750" s="18"/>
      <c r="G1750" s="18"/>
      <c r="H1750" s="18"/>
      <c r="I1750" s="18"/>
      <c r="J1750" s="18"/>
      <c r="K1750" s="18"/>
      <c r="L1750" s="18"/>
      <c r="M1750" s="17"/>
      <c r="Q1750" s="1" t="s">
        <v>977</v>
      </c>
    </row>
    <row r="1751" spans="1:48" ht="30" customHeight="1">
      <c r="A1751" s="17"/>
      <c r="B1751" s="17"/>
      <c r="C1751" s="17"/>
      <c r="D1751" s="17"/>
      <c r="E1751" s="18"/>
      <c r="F1751" s="18"/>
      <c r="G1751" s="18"/>
      <c r="H1751" s="18"/>
      <c r="I1751" s="18"/>
      <c r="J1751" s="18"/>
      <c r="K1751" s="18"/>
      <c r="L1751" s="18"/>
      <c r="M1751" s="17"/>
      <c r="Q1751" s="1" t="s">
        <v>977</v>
      </c>
    </row>
    <row r="1752" spans="1:48" ht="30" customHeight="1">
      <c r="A1752" s="17"/>
      <c r="B1752" s="17"/>
      <c r="C1752" s="17"/>
      <c r="D1752" s="17"/>
      <c r="E1752" s="18"/>
      <c r="F1752" s="18"/>
      <c r="G1752" s="18"/>
      <c r="H1752" s="18"/>
      <c r="I1752" s="18"/>
      <c r="J1752" s="18"/>
      <c r="K1752" s="18"/>
      <c r="L1752" s="18"/>
      <c r="M1752" s="17"/>
      <c r="Q1752" s="1" t="s">
        <v>977</v>
      </c>
    </row>
    <row r="1753" spans="1:48" ht="30" customHeight="1">
      <c r="A1753" s="17"/>
      <c r="B1753" s="17"/>
      <c r="C1753" s="17"/>
      <c r="D1753" s="17"/>
      <c r="E1753" s="18"/>
      <c r="F1753" s="18"/>
      <c r="G1753" s="18"/>
      <c r="H1753" s="18"/>
      <c r="I1753" s="18"/>
      <c r="J1753" s="18"/>
      <c r="K1753" s="18"/>
      <c r="L1753" s="18"/>
      <c r="M1753" s="17"/>
      <c r="Q1753" s="1" t="s">
        <v>977</v>
      </c>
    </row>
    <row r="1754" spans="1:48" ht="30" customHeight="1">
      <c r="A1754" s="17"/>
      <c r="B1754" s="17"/>
      <c r="C1754" s="17"/>
      <c r="D1754" s="17"/>
      <c r="E1754" s="18"/>
      <c r="F1754" s="18"/>
      <c r="G1754" s="18"/>
      <c r="H1754" s="18"/>
      <c r="I1754" s="18"/>
      <c r="J1754" s="18"/>
      <c r="K1754" s="18"/>
      <c r="L1754" s="18"/>
      <c r="M1754" s="17"/>
      <c r="Q1754" s="1" t="s">
        <v>977</v>
      </c>
    </row>
    <row r="1755" spans="1:48" ht="30" customHeight="1">
      <c r="A1755" s="17"/>
      <c r="B1755" s="17"/>
      <c r="C1755" s="17"/>
      <c r="D1755" s="17"/>
      <c r="E1755" s="18"/>
      <c r="F1755" s="18"/>
      <c r="G1755" s="18"/>
      <c r="H1755" s="18"/>
      <c r="I1755" s="18"/>
      <c r="J1755" s="18"/>
      <c r="K1755" s="18"/>
      <c r="L1755" s="18"/>
      <c r="M1755" s="17"/>
      <c r="Q1755" s="1" t="s">
        <v>977</v>
      </c>
    </row>
    <row r="1756" spans="1:48" ht="30" customHeight="1">
      <c r="A1756" s="17"/>
      <c r="B1756" s="17"/>
      <c r="C1756" s="17"/>
      <c r="D1756" s="17"/>
      <c r="E1756" s="18"/>
      <c r="F1756" s="18"/>
      <c r="G1756" s="18"/>
      <c r="H1756" s="18"/>
      <c r="I1756" s="18"/>
      <c r="J1756" s="18"/>
      <c r="K1756" s="18"/>
      <c r="L1756" s="18"/>
      <c r="M1756" s="17"/>
      <c r="Q1756" s="1" t="s">
        <v>977</v>
      </c>
    </row>
    <row r="1757" spans="1:48" ht="30" customHeight="1">
      <c r="A1757" s="17"/>
      <c r="B1757" s="17"/>
      <c r="C1757" s="17"/>
      <c r="D1757" s="17"/>
      <c r="E1757" s="18"/>
      <c r="F1757" s="18"/>
      <c r="G1757" s="18"/>
      <c r="H1757" s="18"/>
      <c r="I1757" s="18"/>
      <c r="J1757" s="18"/>
      <c r="K1757" s="18"/>
      <c r="L1757" s="18"/>
      <c r="M1757" s="17"/>
      <c r="Q1757" s="1" t="s">
        <v>977</v>
      </c>
    </row>
    <row r="1758" spans="1:48" ht="30" customHeight="1">
      <c r="A1758" s="17"/>
      <c r="B1758" s="17"/>
      <c r="C1758" s="17"/>
      <c r="D1758" s="17"/>
      <c r="E1758" s="18"/>
      <c r="F1758" s="18"/>
      <c r="G1758" s="18"/>
      <c r="H1758" s="18"/>
      <c r="I1758" s="18"/>
      <c r="J1758" s="18"/>
      <c r="K1758" s="18"/>
      <c r="L1758" s="18"/>
      <c r="M1758" s="17"/>
      <c r="Q1758" s="1" t="s">
        <v>977</v>
      </c>
    </row>
    <row r="1759" spans="1:48" ht="30" customHeight="1">
      <c r="A1759" s="17"/>
      <c r="B1759" s="17"/>
      <c r="C1759" s="17"/>
      <c r="D1759" s="17"/>
      <c r="E1759" s="18"/>
      <c r="F1759" s="18"/>
      <c r="G1759" s="18"/>
      <c r="H1759" s="18"/>
      <c r="I1759" s="18"/>
      <c r="J1759" s="18"/>
      <c r="K1759" s="18"/>
      <c r="L1759" s="18"/>
      <c r="M1759" s="17"/>
      <c r="Q1759" s="1" t="s">
        <v>977</v>
      </c>
    </row>
    <row r="1760" spans="1:48" ht="30" customHeight="1">
      <c r="A1760" s="17"/>
      <c r="B1760" s="17"/>
      <c r="C1760" s="17"/>
      <c r="D1760" s="17"/>
      <c r="E1760" s="18"/>
      <c r="F1760" s="18"/>
      <c r="G1760" s="18"/>
      <c r="H1760" s="18"/>
      <c r="I1760" s="18"/>
      <c r="J1760" s="18"/>
      <c r="K1760" s="18"/>
      <c r="L1760" s="18"/>
      <c r="M1760" s="17"/>
      <c r="Q1760" s="1" t="s">
        <v>977</v>
      </c>
    </row>
    <row r="1761" spans="1:48" ht="30" customHeight="1">
      <c r="A1761" s="17"/>
      <c r="B1761" s="17"/>
      <c r="C1761" s="17"/>
      <c r="D1761" s="17"/>
      <c r="E1761" s="18"/>
      <c r="F1761" s="18"/>
      <c r="G1761" s="18"/>
      <c r="H1761" s="18"/>
      <c r="I1761" s="18"/>
      <c r="J1761" s="18"/>
      <c r="K1761" s="18"/>
      <c r="L1761" s="18"/>
      <c r="M1761" s="17"/>
      <c r="Q1761" s="1" t="s">
        <v>977</v>
      </c>
    </row>
    <row r="1762" spans="1:48" ht="30" customHeight="1">
      <c r="A1762" s="17"/>
      <c r="B1762" s="17"/>
      <c r="C1762" s="17"/>
      <c r="D1762" s="17"/>
      <c r="E1762" s="18"/>
      <c r="F1762" s="18"/>
      <c r="G1762" s="18"/>
      <c r="H1762" s="18"/>
      <c r="I1762" s="18"/>
      <c r="J1762" s="18"/>
      <c r="K1762" s="18"/>
      <c r="L1762" s="18"/>
      <c r="M1762" s="17"/>
      <c r="Q1762" s="1" t="s">
        <v>977</v>
      </c>
    </row>
    <row r="1763" spans="1:48" ht="30" customHeight="1">
      <c r="A1763" s="17"/>
      <c r="B1763" s="17"/>
      <c r="C1763" s="17"/>
      <c r="D1763" s="17"/>
      <c r="E1763" s="18"/>
      <c r="F1763" s="18"/>
      <c r="G1763" s="18"/>
      <c r="H1763" s="18"/>
      <c r="I1763" s="18"/>
      <c r="J1763" s="18"/>
      <c r="K1763" s="18"/>
      <c r="L1763" s="18"/>
      <c r="M1763" s="17"/>
      <c r="Q1763" s="1" t="s">
        <v>977</v>
      </c>
    </row>
    <row r="1764" spans="1:48" ht="30" customHeight="1">
      <c r="A1764" s="17"/>
      <c r="B1764" s="17"/>
      <c r="C1764" s="17"/>
      <c r="D1764" s="17"/>
      <c r="E1764" s="18"/>
      <c r="F1764" s="18"/>
      <c r="G1764" s="18"/>
      <c r="H1764" s="18"/>
      <c r="I1764" s="18"/>
      <c r="J1764" s="18"/>
      <c r="K1764" s="18"/>
      <c r="L1764" s="18"/>
      <c r="M1764" s="17"/>
      <c r="Q1764" s="1" t="s">
        <v>977</v>
      </c>
    </row>
    <row r="1765" spans="1:48" ht="30" customHeight="1">
      <c r="A1765" s="17"/>
      <c r="B1765" s="17"/>
      <c r="C1765" s="17"/>
      <c r="D1765" s="17"/>
      <c r="E1765" s="18"/>
      <c r="F1765" s="18"/>
      <c r="G1765" s="18"/>
      <c r="H1765" s="18"/>
      <c r="I1765" s="18"/>
      <c r="J1765" s="18"/>
      <c r="K1765" s="18"/>
      <c r="L1765" s="18"/>
      <c r="M1765" s="17"/>
      <c r="Q1765" s="1" t="s">
        <v>977</v>
      </c>
    </row>
    <row r="1766" spans="1:48" ht="30" customHeight="1">
      <c r="A1766" s="17"/>
      <c r="B1766" s="17"/>
      <c r="C1766" s="17"/>
      <c r="D1766" s="17"/>
      <c r="E1766" s="18"/>
      <c r="F1766" s="18"/>
      <c r="G1766" s="18"/>
      <c r="H1766" s="18"/>
      <c r="I1766" s="18"/>
      <c r="J1766" s="18"/>
      <c r="K1766" s="18"/>
      <c r="L1766" s="18"/>
      <c r="M1766" s="17"/>
      <c r="Q1766" s="1" t="s">
        <v>977</v>
      </c>
    </row>
    <row r="1767" spans="1:48" ht="30" customHeight="1">
      <c r="A1767" s="17"/>
      <c r="B1767" s="17"/>
      <c r="C1767" s="17"/>
      <c r="D1767" s="17"/>
      <c r="E1767" s="18"/>
      <c r="F1767" s="18"/>
      <c r="G1767" s="18"/>
      <c r="H1767" s="18"/>
      <c r="I1767" s="18"/>
      <c r="J1767" s="18"/>
      <c r="K1767" s="18"/>
      <c r="L1767" s="18"/>
      <c r="M1767" s="17"/>
      <c r="Q1767" s="1" t="s">
        <v>977</v>
      </c>
    </row>
    <row r="1768" spans="1:48" ht="30" customHeight="1">
      <c r="A1768" s="17"/>
      <c r="B1768" s="17"/>
      <c r="C1768" s="17"/>
      <c r="D1768" s="17"/>
      <c r="E1768" s="18"/>
      <c r="F1768" s="18"/>
      <c r="G1768" s="18"/>
      <c r="H1768" s="18"/>
      <c r="I1768" s="18"/>
      <c r="J1768" s="18"/>
      <c r="K1768" s="18"/>
      <c r="L1768" s="18"/>
      <c r="M1768" s="17"/>
      <c r="Q1768" s="1" t="s">
        <v>977</v>
      </c>
    </row>
    <row r="1769" spans="1:48" ht="30" customHeight="1">
      <c r="A1769" s="17"/>
      <c r="B1769" s="17"/>
      <c r="C1769" s="17"/>
      <c r="D1769" s="17"/>
      <c r="E1769" s="18"/>
      <c r="F1769" s="18"/>
      <c r="G1769" s="18"/>
      <c r="H1769" s="18"/>
      <c r="I1769" s="18"/>
      <c r="J1769" s="18"/>
      <c r="K1769" s="18"/>
      <c r="L1769" s="18"/>
      <c r="M1769" s="17"/>
      <c r="Q1769" s="1" t="s">
        <v>977</v>
      </c>
    </row>
    <row r="1770" spans="1:48" ht="30" customHeight="1">
      <c r="A1770" s="17"/>
      <c r="B1770" s="17"/>
      <c r="C1770" s="17"/>
      <c r="D1770" s="17"/>
      <c r="E1770" s="18"/>
      <c r="F1770" s="18"/>
      <c r="G1770" s="18"/>
      <c r="H1770" s="18"/>
      <c r="I1770" s="18"/>
      <c r="J1770" s="18"/>
      <c r="K1770" s="18"/>
      <c r="L1770" s="18"/>
      <c r="M1770" s="17"/>
      <c r="Q1770" s="1" t="s">
        <v>977</v>
      </c>
    </row>
    <row r="1771" spans="1:48" ht="30" customHeight="1">
      <c r="A1771" s="16" t="s">
        <v>75</v>
      </c>
      <c r="B1771" s="17"/>
      <c r="C1771" s="17"/>
      <c r="D1771" s="17"/>
      <c r="E1771" s="18"/>
      <c r="F1771" s="18">
        <f>SUMIF(Q1721:Q1770,"011601",F1721:F1770)</f>
        <v>0</v>
      </c>
      <c r="G1771" s="18"/>
      <c r="H1771" s="18">
        <f>SUMIF(Q1721:Q1770,"011601",H1721:H1770)</f>
        <v>0</v>
      </c>
      <c r="I1771" s="18"/>
      <c r="J1771" s="18">
        <f>SUMIF(Q1721:Q1770,"011601",J1721:J1770)</f>
        <v>1527842</v>
      </c>
      <c r="K1771" s="18"/>
      <c r="L1771" s="18">
        <f>SUMIF(Q1721:Q1770,"011601",L1721:L1770)</f>
        <v>1527842</v>
      </c>
      <c r="M1771" s="17"/>
      <c r="N1771" t="s">
        <v>76</v>
      </c>
    </row>
    <row r="1772" spans="1:48" ht="30" customHeight="1">
      <c r="A1772" s="16" t="s">
        <v>1088</v>
      </c>
      <c r="B1772" s="16" t="s">
        <v>51</v>
      </c>
      <c r="C1772" s="17"/>
      <c r="D1772" s="17"/>
      <c r="E1772" s="18"/>
      <c r="F1772" s="18"/>
      <c r="G1772" s="18"/>
      <c r="H1772" s="18"/>
      <c r="I1772" s="18"/>
      <c r="J1772" s="18"/>
      <c r="K1772" s="18"/>
      <c r="L1772" s="18"/>
      <c r="M1772" s="17"/>
      <c r="N1772" s="3"/>
      <c r="O1772" s="3"/>
      <c r="P1772" s="3"/>
      <c r="Q1772" s="2" t="s">
        <v>1089</v>
      </c>
      <c r="R1772" s="3"/>
      <c r="S1772" s="3"/>
      <c r="T1772" s="3"/>
      <c r="U1772" s="3"/>
      <c r="V1772" s="3"/>
      <c r="W1772" s="3"/>
      <c r="X1772" s="3"/>
      <c r="Y1772" s="3"/>
      <c r="Z1772" s="3"/>
      <c r="AA1772" s="3"/>
      <c r="AB1772" s="3"/>
      <c r="AC1772" s="3"/>
      <c r="AD1772" s="3"/>
      <c r="AE1772" s="3"/>
      <c r="AF1772" s="3"/>
      <c r="AG1772" s="3"/>
      <c r="AH1772" s="3"/>
      <c r="AI1772" s="3"/>
      <c r="AJ1772" s="3"/>
      <c r="AK1772" s="3"/>
      <c r="AL1772" s="3"/>
      <c r="AM1772" s="3"/>
      <c r="AN1772" s="3"/>
      <c r="AO1772" s="3"/>
      <c r="AP1772" s="3"/>
      <c r="AQ1772" s="3"/>
      <c r="AR1772" s="3"/>
      <c r="AS1772" s="3"/>
      <c r="AT1772" s="3"/>
      <c r="AU1772" s="3"/>
      <c r="AV1772" s="3"/>
    </row>
    <row r="1773" spans="1:48" ht="30" customHeight="1">
      <c r="A1773" s="16" t="s">
        <v>1090</v>
      </c>
      <c r="B1773" s="16" t="s">
        <v>1091</v>
      </c>
      <c r="C1773" s="16" t="s">
        <v>1075</v>
      </c>
      <c r="D1773" s="17">
        <v>1</v>
      </c>
      <c r="E1773" s="18">
        <f>TRUNC(일위대가목록!E106,0)</f>
        <v>0</v>
      </c>
      <c r="F1773" s="18">
        <f>TRUNC(E1773*D1773, 0)</f>
        <v>0</v>
      </c>
      <c r="G1773" s="18">
        <f>TRUNC(일위대가목록!F106,0)</f>
        <v>0</v>
      </c>
      <c r="H1773" s="18">
        <f>TRUNC(G1773*D1773, 0)</f>
        <v>0</v>
      </c>
      <c r="I1773" s="18">
        <f>TRUNC(일위대가목록!G106,0)</f>
        <v>36774</v>
      </c>
      <c r="J1773" s="18">
        <f>TRUNC(I1773*D1773, 0)</f>
        <v>36774</v>
      </c>
      <c r="K1773" s="18">
        <f t="shared" ref="K1773:L1776" si="133">TRUNC(E1773+G1773+I1773, 0)</f>
        <v>36774</v>
      </c>
      <c r="L1773" s="18">
        <f t="shared" si="133"/>
        <v>36774</v>
      </c>
      <c r="M1773" s="16" t="s">
        <v>1092</v>
      </c>
      <c r="N1773" s="2" t="s">
        <v>1093</v>
      </c>
      <c r="O1773" s="2" t="s">
        <v>51</v>
      </c>
      <c r="P1773" s="2" t="s">
        <v>51</v>
      </c>
      <c r="Q1773" s="2" t="s">
        <v>1089</v>
      </c>
      <c r="R1773" s="2" t="s">
        <v>62</v>
      </c>
      <c r="S1773" s="2" t="s">
        <v>63</v>
      </c>
      <c r="T1773" s="2" t="s">
        <v>63</v>
      </c>
      <c r="U1773" s="3"/>
      <c r="V1773" s="3"/>
      <c r="W1773" s="3"/>
      <c r="X1773" s="3"/>
      <c r="Y1773" s="3"/>
      <c r="Z1773" s="3"/>
      <c r="AA1773" s="3"/>
      <c r="AB1773" s="3"/>
      <c r="AC1773" s="3"/>
      <c r="AD1773" s="3"/>
      <c r="AE1773" s="3"/>
      <c r="AF1773" s="3"/>
      <c r="AG1773" s="3"/>
      <c r="AH1773" s="3"/>
      <c r="AI1773" s="3"/>
      <c r="AJ1773" s="3"/>
      <c r="AK1773" s="3"/>
      <c r="AL1773" s="3"/>
      <c r="AM1773" s="3"/>
      <c r="AN1773" s="3"/>
      <c r="AO1773" s="3"/>
      <c r="AP1773" s="3"/>
      <c r="AQ1773" s="3"/>
      <c r="AR1773" s="2" t="s">
        <v>51</v>
      </c>
      <c r="AS1773" s="2" t="s">
        <v>51</v>
      </c>
      <c r="AT1773" s="3"/>
      <c r="AU1773" s="2" t="s">
        <v>1094</v>
      </c>
      <c r="AV1773" s="3">
        <v>444</v>
      </c>
    </row>
    <row r="1774" spans="1:48" ht="30" customHeight="1">
      <c r="A1774" s="16" t="s">
        <v>1095</v>
      </c>
      <c r="B1774" s="16" t="s">
        <v>1091</v>
      </c>
      <c r="C1774" s="16" t="s">
        <v>1075</v>
      </c>
      <c r="D1774" s="17">
        <v>1</v>
      </c>
      <c r="E1774" s="18">
        <f>TRUNC(일위대가목록!E107,0)</f>
        <v>0</v>
      </c>
      <c r="F1774" s="18">
        <f>TRUNC(E1774*D1774, 0)</f>
        <v>0</v>
      </c>
      <c r="G1774" s="18">
        <f>TRUNC(일위대가목록!F107,0)</f>
        <v>0</v>
      </c>
      <c r="H1774" s="18">
        <f>TRUNC(G1774*D1774, 0)</f>
        <v>0</v>
      </c>
      <c r="I1774" s="18">
        <f>TRUNC(일위대가목록!G107,0)</f>
        <v>36774</v>
      </c>
      <c r="J1774" s="18">
        <f>TRUNC(I1774*D1774, 0)</f>
        <v>36774</v>
      </c>
      <c r="K1774" s="18">
        <f t="shared" si="133"/>
        <v>36774</v>
      </c>
      <c r="L1774" s="18">
        <f t="shared" si="133"/>
        <v>36774</v>
      </c>
      <c r="M1774" s="16" t="s">
        <v>1096</v>
      </c>
      <c r="N1774" s="2" t="s">
        <v>1097</v>
      </c>
      <c r="O1774" s="2" t="s">
        <v>51</v>
      </c>
      <c r="P1774" s="2" t="s">
        <v>51</v>
      </c>
      <c r="Q1774" s="2" t="s">
        <v>1089</v>
      </c>
      <c r="R1774" s="2" t="s">
        <v>62</v>
      </c>
      <c r="S1774" s="2" t="s">
        <v>63</v>
      </c>
      <c r="T1774" s="2" t="s">
        <v>63</v>
      </c>
      <c r="U1774" s="3"/>
      <c r="V1774" s="3"/>
      <c r="W1774" s="3"/>
      <c r="X1774" s="3"/>
      <c r="Y1774" s="3"/>
      <c r="Z1774" s="3"/>
      <c r="AA1774" s="3"/>
      <c r="AB1774" s="3"/>
      <c r="AC1774" s="3"/>
      <c r="AD1774" s="3"/>
      <c r="AE1774" s="3"/>
      <c r="AF1774" s="3"/>
      <c r="AG1774" s="3"/>
      <c r="AH1774" s="3"/>
      <c r="AI1774" s="3"/>
      <c r="AJ1774" s="3"/>
      <c r="AK1774" s="3"/>
      <c r="AL1774" s="3"/>
      <c r="AM1774" s="3"/>
      <c r="AN1774" s="3"/>
      <c r="AO1774" s="3"/>
      <c r="AP1774" s="3"/>
      <c r="AQ1774" s="3"/>
      <c r="AR1774" s="2" t="s">
        <v>51</v>
      </c>
      <c r="AS1774" s="2" t="s">
        <v>51</v>
      </c>
      <c r="AT1774" s="3"/>
      <c r="AU1774" s="2" t="s">
        <v>1098</v>
      </c>
      <c r="AV1774" s="3">
        <v>445</v>
      </c>
    </row>
    <row r="1775" spans="1:48" ht="30" customHeight="1">
      <c r="A1775" s="16" t="s">
        <v>1099</v>
      </c>
      <c r="B1775" s="16" t="s">
        <v>1074</v>
      </c>
      <c r="C1775" s="16" t="s">
        <v>1075</v>
      </c>
      <c r="D1775" s="17">
        <v>1</v>
      </c>
      <c r="E1775" s="18">
        <f>TRUNC(일위대가목록!E108,0)</f>
        <v>0</v>
      </c>
      <c r="F1775" s="18">
        <f>TRUNC(E1775*D1775, 0)</f>
        <v>0</v>
      </c>
      <c r="G1775" s="18">
        <f>TRUNC(일위대가목록!F108,0)</f>
        <v>0</v>
      </c>
      <c r="H1775" s="18">
        <f>TRUNC(G1775*D1775, 0)</f>
        <v>0</v>
      </c>
      <c r="I1775" s="18">
        <f>TRUNC(일위대가목록!G108,0)</f>
        <v>15278</v>
      </c>
      <c r="J1775" s="18">
        <f>TRUNC(I1775*D1775, 0)</f>
        <v>15278</v>
      </c>
      <c r="K1775" s="18">
        <f t="shared" si="133"/>
        <v>15278</v>
      </c>
      <c r="L1775" s="18">
        <f t="shared" si="133"/>
        <v>15278</v>
      </c>
      <c r="M1775" s="16" t="s">
        <v>1100</v>
      </c>
      <c r="N1775" s="2" t="s">
        <v>1101</v>
      </c>
      <c r="O1775" s="2" t="s">
        <v>51</v>
      </c>
      <c r="P1775" s="2" t="s">
        <v>51</v>
      </c>
      <c r="Q1775" s="2" t="s">
        <v>1089</v>
      </c>
      <c r="R1775" s="2" t="s">
        <v>62</v>
      </c>
      <c r="S1775" s="2" t="s">
        <v>63</v>
      </c>
      <c r="T1775" s="2" t="s">
        <v>63</v>
      </c>
      <c r="U1775" s="3"/>
      <c r="V1775" s="3"/>
      <c r="W1775" s="3"/>
      <c r="X1775" s="3"/>
      <c r="Y1775" s="3"/>
      <c r="Z1775" s="3"/>
      <c r="AA1775" s="3"/>
      <c r="AB1775" s="3"/>
      <c r="AC1775" s="3"/>
      <c r="AD1775" s="3"/>
      <c r="AE1775" s="3"/>
      <c r="AF1775" s="3"/>
      <c r="AG1775" s="3"/>
      <c r="AH1775" s="3"/>
      <c r="AI1775" s="3"/>
      <c r="AJ1775" s="3"/>
      <c r="AK1775" s="3"/>
      <c r="AL1775" s="3"/>
      <c r="AM1775" s="3"/>
      <c r="AN1775" s="3"/>
      <c r="AO1775" s="3"/>
      <c r="AP1775" s="3"/>
      <c r="AQ1775" s="3"/>
      <c r="AR1775" s="2" t="s">
        <v>51</v>
      </c>
      <c r="AS1775" s="2" t="s">
        <v>51</v>
      </c>
      <c r="AT1775" s="3"/>
      <c r="AU1775" s="2" t="s">
        <v>1102</v>
      </c>
      <c r="AV1775" s="3">
        <v>446</v>
      </c>
    </row>
    <row r="1776" spans="1:48" ht="30" customHeight="1">
      <c r="A1776" s="16" t="s">
        <v>1103</v>
      </c>
      <c r="B1776" s="16" t="s">
        <v>1104</v>
      </c>
      <c r="C1776" s="16" t="s">
        <v>1075</v>
      </c>
      <c r="D1776" s="17">
        <v>1</v>
      </c>
      <c r="E1776" s="18">
        <f>TRUNC(일위대가목록!E109,0)</f>
        <v>0</v>
      </c>
      <c r="F1776" s="18">
        <f>TRUNC(E1776*D1776, 0)</f>
        <v>0</v>
      </c>
      <c r="G1776" s="18">
        <f>TRUNC(일위대가목록!F109,0)</f>
        <v>0</v>
      </c>
      <c r="H1776" s="18">
        <f>TRUNC(G1776*D1776, 0)</f>
        <v>0</v>
      </c>
      <c r="I1776" s="18">
        <f>TRUNC(일위대가목록!G109,0)</f>
        <v>37662</v>
      </c>
      <c r="J1776" s="18">
        <f>TRUNC(I1776*D1776, 0)</f>
        <v>37662</v>
      </c>
      <c r="K1776" s="18">
        <f t="shared" si="133"/>
        <v>37662</v>
      </c>
      <c r="L1776" s="18">
        <f t="shared" si="133"/>
        <v>37662</v>
      </c>
      <c r="M1776" s="16" t="s">
        <v>1105</v>
      </c>
      <c r="N1776" s="2" t="s">
        <v>1106</v>
      </c>
      <c r="O1776" s="2" t="s">
        <v>51</v>
      </c>
      <c r="P1776" s="2" t="s">
        <v>51</v>
      </c>
      <c r="Q1776" s="2" t="s">
        <v>1089</v>
      </c>
      <c r="R1776" s="2" t="s">
        <v>62</v>
      </c>
      <c r="S1776" s="2" t="s">
        <v>63</v>
      </c>
      <c r="T1776" s="2" t="s">
        <v>63</v>
      </c>
      <c r="U1776" s="3"/>
      <c r="V1776" s="3"/>
      <c r="W1776" s="3"/>
      <c r="X1776" s="3"/>
      <c r="Y1776" s="3"/>
      <c r="Z1776" s="3"/>
      <c r="AA1776" s="3"/>
      <c r="AB1776" s="3"/>
      <c r="AC1776" s="3"/>
      <c r="AD1776" s="3"/>
      <c r="AE1776" s="3"/>
      <c r="AF1776" s="3"/>
      <c r="AG1776" s="3"/>
      <c r="AH1776" s="3"/>
      <c r="AI1776" s="3"/>
      <c r="AJ1776" s="3"/>
      <c r="AK1776" s="3"/>
      <c r="AL1776" s="3"/>
      <c r="AM1776" s="3"/>
      <c r="AN1776" s="3"/>
      <c r="AO1776" s="3"/>
      <c r="AP1776" s="3"/>
      <c r="AQ1776" s="3"/>
      <c r="AR1776" s="2" t="s">
        <v>51</v>
      </c>
      <c r="AS1776" s="2" t="s">
        <v>51</v>
      </c>
      <c r="AT1776" s="3"/>
      <c r="AU1776" s="2" t="s">
        <v>1107</v>
      </c>
      <c r="AV1776" s="3">
        <v>447</v>
      </c>
    </row>
    <row r="1777" spans="1:17" ht="30" customHeight="1">
      <c r="A1777" s="17"/>
      <c r="B1777" s="17"/>
      <c r="C1777" s="17"/>
      <c r="D1777" s="17"/>
      <c r="E1777" s="18"/>
      <c r="F1777" s="18"/>
      <c r="G1777" s="18"/>
      <c r="H1777" s="18"/>
      <c r="I1777" s="18"/>
      <c r="J1777" s="18"/>
      <c r="K1777" s="18"/>
      <c r="L1777" s="18"/>
      <c r="M1777" s="17"/>
      <c r="Q1777" s="1" t="s">
        <v>1089</v>
      </c>
    </row>
    <row r="1778" spans="1:17" ht="30" customHeight="1">
      <c r="A1778" s="17"/>
      <c r="B1778" s="17"/>
      <c r="C1778" s="17"/>
      <c r="D1778" s="17"/>
      <c r="E1778" s="18"/>
      <c r="F1778" s="18"/>
      <c r="G1778" s="18"/>
      <c r="H1778" s="18"/>
      <c r="I1778" s="18"/>
      <c r="J1778" s="18"/>
      <c r="K1778" s="18"/>
      <c r="L1778" s="18"/>
      <c r="M1778" s="17"/>
      <c r="Q1778" s="1" t="s">
        <v>1089</v>
      </c>
    </row>
    <row r="1779" spans="1:17" ht="30" customHeight="1">
      <c r="A1779" s="17"/>
      <c r="B1779" s="17"/>
      <c r="C1779" s="17"/>
      <c r="D1779" s="17"/>
      <c r="E1779" s="18"/>
      <c r="F1779" s="18"/>
      <c r="G1779" s="18"/>
      <c r="H1779" s="18"/>
      <c r="I1779" s="18"/>
      <c r="J1779" s="18"/>
      <c r="K1779" s="18"/>
      <c r="L1779" s="18"/>
      <c r="M1779" s="17"/>
      <c r="Q1779" s="1" t="s">
        <v>1089</v>
      </c>
    </row>
    <row r="1780" spans="1:17" ht="30" customHeight="1">
      <c r="A1780" s="17"/>
      <c r="B1780" s="17"/>
      <c r="C1780" s="17"/>
      <c r="D1780" s="17"/>
      <c r="E1780" s="18"/>
      <c r="F1780" s="18"/>
      <c r="G1780" s="18"/>
      <c r="H1780" s="18"/>
      <c r="I1780" s="18"/>
      <c r="J1780" s="18"/>
      <c r="K1780" s="18"/>
      <c r="L1780" s="18"/>
      <c r="M1780" s="17"/>
      <c r="Q1780" s="1" t="s">
        <v>1089</v>
      </c>
    </row>
    <row r="1781" spans="1:17" ht="30" customHeight="1">
      <c r="A1781" s="17"/>
      <c r="B1781" s="17"/>
      <c r="C1781" s="17"/>
      <c r="D1781" s="17"/>
      <c r="E1781" s="18"/>
      <c r="F1781" s="18"/>
      <c r="G1781" s="18"/>
      <c r="H1781" s="18"/>
      <c r="I1781" s="18"/>
      <c r="J1781" s="18"/>
      <c r="K1781" s="18"/>
      <c r="L1781" s="18"/>
      <c r="M1781" s="17"/>
      <c r="Q1781" s="1" t="s">
        <v>1089</v>
      </c>
    </row>
    <row r="1782" spans="1:17" ht="30" customHeight="1">
      <c r="A1782" s="17"/>
      <c r="B1782" s="17"/>
      <c r="C1782" s="17"/>
      <c r="D1782" s="17"/>
      <c r="E1782" s="18"/>
      <c r="F1782" s="18"/>
      <c r="G1782" s="18"/>
      <c r="H1782" s="18"/>
      <c r="I1782" s="18"/>
      <c r="J1782" s="18"/>
      <c r="K1782" s="18"/>
      <c r="L1782" s="18"/>
      <c r="M1782" s="17"/>
      <c r="Q1782" s="1" t="s">
        <v>1089</v>
      </c>
    </row>
    <row r="1783" spans="1:17" ht="30" customHeight="1">
      <c r="A1783" s="17"/>
      <c r="B1783" s="17"/>
      <c r="C1783" s="17"/>
      <c r="D1783" s="17"/>
      <c r="E1783" s="18"/>
      <c r="F1783" s="18"/>
      <c r="G1783" s="18"/>
      <c r="H1783" s="18"/>
      <c r="I1783" s="18"/>
      <c r="J1783" s="18"/>
      <c r="K1783" s="18"/>
      <c r="L1783" s="18"/>
      <c r="M1783" s="17"/>
      <c r="Q1783" s="1" t="s">
        <v>1089</v>
      </c>
    </row>
    <row r="1784" spans="1:17" ht="30" customHeight="1">
      <c r="A1784" s="17"/>
      <c r="B1784" s="17"/>
      <c r="C1784" s="17"/>
      <c r="D1784" s="17"/>
      <c r="E1784" s="18"/>
      <c r="F1784" s="18"/>
      <c r="G1784" s="18"/>
      <c r="H1784" s="18"/>
      <c r="I1784" s="18"/>
      <c r="J1784" s="18"/>
      <c r="K1784" s="18"/>
      <c r="L1784" s="18"/>
      <c r="M1784" s="17"/>
      <c r="Q1784" s="1" t="s">
        <v>1089</v>
      </c>
    </row>
    <row r="1785" spans="1:17" ht="30" customHeight="1">
      <c r="A1785" s="17"/>
      <c r="B1785" s="17"/>
      <c r="C1785" s="17"/>
      <c r="D1785" s="17"/>
      <c r="E1785" s="18"/>
      <c r="F1785" s="18"/>
      <c r="G1785" s="18"/>
      <c r="H1785" s="18"/>
      <c r="I1785" s="18"/>
      <c r="J1785" s="18"/>
      <c r="K1785" s="18"/>
      <c r="L1785" s="18"/>
      <c r="M1785" s="17"/>
      <c r="Q1785" s="1" t="s">
        <v>1089</v>
      </c>
    </row>
    <row r="1786" spans="1:17" ht="30" customHeight="1">
      <c r="A1786" s="17"/>
      <c r="B1786" s="17"/>
      <c r="C1786" s="17"/>
      <c r="D1786" s="17"/>
      <c r="E1786" s="18"/>
      <c r="F1786" s="18"/>
      <c r="G1786" s="18"/>
      <c r="H1786" s="18"/>
      <c r="I1786" s="18"/>
      <c r="J1786" s="18"/>
      <c r="K1786" s="18"/>
      <c r="L1786" s="18"/>
      <c r="M1786" s="17"/>
      <c r="Q1786" s="1" t="s">
        <v>1089</v>
      </c>
    </row>
    <row r="1787" spans="1:17" ht="30" customHeight="1">
      <c r="A1787" s="17"/>
      <c r="B1787" s="17"/>
      <c r="C1787" s="17"/>
      <c r="D1787" s="17"/>
      <c r="E1787" s="18"/>
      <c r="F1787" s="18"/>
      <c r="G1787" s="18"/>
      <c r="H1787" s="18"/>
      <c r="I1787" s="18"/>
      <c r="J1787" s="18"/>
      <c r="K1787" s="18"/>
      <c r="L1787" s="18"/>
      <c r="M1787" s="17"/>
      <c r="Q1787" s="1" t="s">
        <v>1089</v>
      </c>
    </row>
    <row r="1788" spans="1:17" ht="30" customHeight="1">
      <c r="A1788" s="17"/>
      <c r="B1788" s="17"/>
      <c r="C1788" s="17"/>
      <c r="D1788" s="17"/>
      <c r="E1788" s="18"/>
      <c r="F1788" s="18"/>
      <c r="G1788" s="18"/>
      <c r="H1788" s="18"/>
      <c r="I1788" s="18"/>
      <c r="J1788" s="18"/>
      <c r="K1788" s="18"/>
      <c r="L1788" s="18"/>
      <c r="M1788" s="17"/>
      <c r="Q1788" s="1" t="s">
        <v>1089</v>
      </c>
    </row>
    <row r="1789" spans="1:17" ht="30" customHeight="1">
      <c r="A1789" s="17"/>
      <c r="B1789" s="17"/>
      <c r="C1789" s="17"/>
      <c r="D1789" s="17"/>
      <c r="E1789" s="18"/>
      <c r="F1789" s="18"/>
      <c r="G1789" s="18"/>
      <c r="H1789" s="18"/>
      <c r="I1789" s="18"/>
      <c r="J1789" s="18"/>
      <c r="K1789" s="18"/>
      <c r="L1789" s="18"/>
      <c r="M1789" s="17"/>
      <c r="Q1789" s="1" t="s">
        <v>1089</v>
      </c>
    </row>
    <row r="1790" spans="1:17" ht="30" customHeight="1">
      <c r="A1790" s="17"/>
      <c r="B1790" s="17"/>
      <c r="C1790" s="17"/>
      <c r="D1790" s="17"/>
      <c r="E1790" s="18"/>
      <c r="F1790" s="18"/>
      <c r="G1790" s="18"/>
      <c r="H1790" s="18"/>
      <c r="I1790" s="18"/>
      <c r="J1790" s="18"/>
      <c r="K1790" s="18"/>
      <c r="L1790" s="18"/>
      <c r="M1790" s="17"/>
      <c r="Q1790" s="1" t="s">
        <v>1089</v>
      </c>
    </row>
    <row r="1791" spans="1:17" ht="30" customHeight="1">
      <c r="A1791" s="17"/>
      <c r="B1791" s="17"/>
      <c r="C1791" s="17"/>
      <c r="D1791" s="17"/>
      <c r="E1791" s="18"/>
      <c r="F1791" s="18"/>
      <c r="G1791" s="18"/>
      <c r="H1791" s="18"/>
      <c r="I1791" s="18"/>
      <c r="J1791" s="18"/>
      <c r="K1791" s="18"/>
      <c r="L1791" s="18"/>
      <c r="M1791" s="17"/>
      <c r="Q1791" s="1" t="s">
        <v>1089</v>
      </c>
    </row>
    <row r="1792" spans="1:17" ht="30" customHeight="1">
      <c r="A1792" s="17"/>
      <c r="B1792" s="17"/>
      <c r="C1792" s="17"/>
      <c r="D1792" s="17"/>
      <c r="E1792" s="18"/>
      <c r="F1792" s="18"/>
      <c r="G1792" s="18"/>
      <c r="H1792" s="18"/>
      <c r="I1792" s="18"/>
      <c r="J1792" s="18"/>
      <c r="K1792" s="18"/>
      <c r="L1792" s="18"/>
      <c r="M1792" s="17"/>
      <c r="Q1792" s="1" t="s">
        <v>1089</v>
      </c>
    </row>
    <row r="1793" spans="1:17" ht="30" customHeight="1">
      <c r="A1793" s="17"/>
      <c r="B1793" s="17"/>
      <c r="C1793" s="17"/>
      <c r="D1793" s="17"/>
      <c r="E1793" s="18"/>
      <c r="F1793" s="18"/>
      <c r="G1793" s="18"/>
      <c r="H1793" s="18"/>
      <c r="I1793" s="18"/>
      <c r="J1793" s="18"/>
      <c r="K1793" s="18"/>
      <c r="L1793" s="18"/>
      <c r="M1793" s="17"/>
      <c r="Q1793" s="1" t="s">
        <v>1089</v>
      </c>
    </row>
    <row r="1794" spans="1:17" ht="30" customHeight="1">
      <c r="A1794" s="17"/>
      <c r="B1794" s="17"/>
      <c r="C1794" s="17"/>
      <c r="D1794" s="17"/>
      <c r="E1794" s="18"/>
      <c r="F1794" s="18"/>
      <c r="G1794" s="18"/>
      <c r="H1794" s="18"/>
      <c r="I1794" s="18"/>
      <c r="J1794" s="18"/>
      <c r="K1794" s="18"/>
      <c r="L1794" s="18"/>
      <c r="M1794" s="17"/>
      <c r="Q1794" s="1" t="s">
        <v>1089</v>
      </c>
    </row>
    <row r="1795" spans="1:17" ht="30" customHeight="1">
      <c r="A1795" s="17"/>
      <c r="B1795" s="17"/>
      <c r="C1795" s="17"/>
      <c r="D1795" s="17"/>
      <c r="E1795" s="18"/>
      <c r="F1795" s="18"/>
      <c r="G1795" s="18"/>
      <c r="H1795" s="18"/>
      <c r="I1795" s="18"/>
      <c r="J1795" s="18"/>
      <c r="K1795" s="18"/>
      <c r="L1795" s="18"/>
      <c r="M1795" s="17"/>
      <c r="Q1795" s="1" t="s">
        <v>1089</v>
      </c>
    </row>
    <row r="1796" spans="1:17" ht="30" customHeight="1">
      <c r="A1796" s="17"/>
      <c r="B1796" s="17"/>
      <c r="C1796" s="17"/>
      <c r="D1796" s="17"/>
      <c r="E1796" s="18"/>
      <c r="F1796" s="18"/>
      <c r="G1796" s="18"/>
      <c r="H1796" s="18"/>
      <c r="I1796" s="18"/>
      <c r="J1796" s="18"/>
      <c r="K1796" s="18"/>
      <c r="L1796" s="18"/>
      <c r="M1796" s="17"/>
      <c r="Q1796" s="1" t="s">
        <v>1089</v>
      </c>
    </row>
    <row r="1797" spans="1:17" ht="30" customHeight="1">
      <c r="A1797" s="16" t="s">
        <v>75</v>
      </c>
      <c r="B1797" s="17"/>
      <c r="C1797" s="17"/>
      <c r="D1797" s="17"/>
      <c r="E1797" s="18"/>
      <c r="F1797" s="18">
        <f>SUMIF(Q1773:Q1796,"011602",F1773:F1796)</f>
        <v>0</v>
      </c>
      <c r="G1797" s="18"/>
      <c r="H1797" s="18">
        <f>SUMIF(Q1773:Q1796,"011602",H1773:H1796)</f>
        <v>0</v>
      </c>
      <c r="I1797" s="18"/>
      <c r="J1797" s="18">
        <f>SUMIF(Q1773:Q1796,"011602",J1773:J1796)</f>
        <v>126488</v>
      </c>
      <c r="K1797" s="18"/>
      <c r="L1797" s="18">
        <f>SUMIF(Q1773:Q1796,"011602",L1773:L1796)</f>
        <v>126488</v>
      </c>
      <c r="M1797" s="17"/>
      <c r="N1797" t="s">
        <v>76</v>
      </c>
    </row>
  </sheetData>
  <mergeCells count="44">
    <mergeCell ref="P2:P3"/>
    <mergeCell ref="A2:A3"/>
    <mergeCell ref="B2:B3"/>
    <mergeCell ref="C2:C3"/>
    <mergeCell ref="D2:D3"/>
    <mergeCell ref="E2:F2"/>
    <mergeCell ref="G2:H2"/>
    <mergeCell ref="I2:J2"/>
    <mergeCell ref="K2:L2"/>
    <mergeCell ref="M2:M3"/>
    <mergeCell ref="N2:N3"/>
    <mergeCell ref="O2:O3"/>
    <mergeCell ref="AB2:AB3"/>
    <mergeCell ref="Q2:Q3"/>
    <mergeCell ref="R2:R3"/>
    <mergeCell ref="S2:S3"/>
    <mergeCell ref="T2:T3"/>
    <mergeCell ref="U2:U3"/>
    <mergeCell ref="V2:V3"/>
    <mergeCell ref="W2:W3"/>
    <mergeCell ref="X2:X3"/>
    <mergeCell ref="Y2:Y3"/>
    <mergeCell ref="Z2:Z3"/>
    <mergeCell ref="AA2:AA3"/>
    <mergeCell ref="AN2:AN3"/>
    <mergeCell ref="AC2:AC3"/>
    <mergeCell ref="AD2:AD3"/>
    <mergeCell ref="AE2:AE3"/>
    <mergeCell ref="AF2:AF3"/>
    <mergeCell ref="AG2:AG3"/>
    <mergeCell ref="AH2:AH3"/>
    <mergeCell ref="AI2:AI3"/>
    <mergeCell ref="AJ2:AJ3"/>
    <mergeCell ref="AK2:AK3"/>
    <mergeCell ref="AL2:AL3"/>
    <mergeCell ref="AM2:AM3"/>
    <mergeCell ref="AU2:AU3"/>
    <mergeCell ref="AV2:AV3"/>
    <mergeCell ref="AO2:AO3"/>
    <mergeCell ref="AP2:AP3"/>
    <mergeCell ref="AQ2:AQ3"/>
    <mergeCell ref="AR2:AR3"/>
    <mergeCell ref="AS2:AS3"/>
    <mergeCell ref="AT2:AT3"/>
  </mergeCells>
  <phoneticPr fontId="3" type="noConversion"/>
  <pageMargins left="0.78740157480314954" right="0" top="0.39370078740157477" bottom="0.39370078740157477" header="0" footer="0"/>
  <pageSetup paperSize="9" scale="57" fitToHeight="0" orientation="landscape" r:id="rId1"/>
  <rowBreaks count="68" manualBreakCount="68">
    <brk id="29" max="16383" man="1"/>
    <brk id="55" max="16383" man="1"/>
    <brk id="81" max="16383" man="1"/>
    <brk id="107" max="16383" man="1"/>
    <brk id="133" max="16383" man="1"/>
    <brk id="159" max="16383" man="1"/>
    <brk id="185" max="16383" man="1"/>
    <brk id="211" max="16383" man="1"/>
    <brk id="237" max="16383" man="1"/>
    <brk id="263" max="16383" man="1"/>
    <brk id="289" max="16383" man="1"/>
    <brk id="315" max="16383" man="1"/>
    <brk id="341" max="16383" man="1"/>
    <brk id="367" max="16383" man="1"/>
    <brk id="393" max="16383" man="1"/>
    <brk id="419" max="16383" man="1"/>
    <brk id="445" max="16383" man="1"/>
    <brk id="471" max="16383" man="1"/>
    <brk id="497" max="16383" man="1"/>
    <brk id="523" max="16383" man="1"/>
    <brk id="549" max="16383" man="1"/>
    <brk id="575" max="16383" man="1"/>
    <brk id="601" max="16383" man="1"/>
    <brk id="627" max="16383" man="1"/>
    <brk id="653" max="16383" man="1"/>
    <brk id="679" max="16383" man="1"/>
    <brk id="705" max="16383" man="1"/>
    <brk id="731" max="16383" man="1"/>
    <brk id="757" max="16383" man="1"/>
    <brk id="783" max="16383" man="1"/>
    <brk id="809" max="16383" man="1"/>
    <brk id="835" max="16383" man="1"/>
    <brk id="861" max="16383" man="1"/>
    <brk id="887" max="16383" man="1"/>
    <brk id="913" max="16383" man="1"/>
    <brk id="939" max="16383" man="1"/>
    <brk id="965" max="16383" man="1"/>
    <brk id="991" max="16383" man="1"/>
    <brk id="1017" max="16383" man="1"/>
    <brk id="1043" max="16383" man="1"/>
    <brk id="1069" max="16383" man="1"/>
    <brk id="1095" max="16383" man="1"/>
    <brk id="1121" max="16383" man="1"/>
    <brk id="1147" max="16383" man="1"/>
    <brk id="1173" max="16383" man="1"/>
    <brk id="1199" max="16383" man="1"/>
    <brk id="1225" max="16383" man="1"/>
    <brk id="1251" max="16383" man="1"/>
    <brk id="1277" max="16383" man="1"/>
    <brk id="1303" max="16383" man="1"/>
    <brk id="1329" max="16383" man="1"/>
    <brk id="1355" max="16383" man="1"/>
    <brk id="1381" max="16383" man="1"/>
    <brk id="1407" max="16383" man="1"/>
    <brk id="1433" max="16383" man="1"/>
    <brk id="1459" max="16383" man="1"/>
    <brk id="1485" max="16383" man="1"/>
    <brk id="1511" max="16383" man="1"/>
    <brk id="1537" max="16383" man="1"/>
    <brk id="1563" max="16383" man="1"/>
    <brk id="1589" max="16383" man="1"/>
    <brk id="1615" max="16383" man="1"/>
    <brk id="1641" max="16383" man="1"/>
    <brk id="1667" max="16383" man="1"/>
    <brk id="1693" max="16383" man="1"/>
    <brk id="1719" max="16383" man="1"/>
    <brk id="1771" max="16383" man="1"/>
    <brk id="1797" max="16383" man="1"/>
  </rowBreaks>
</worksheet>
</file>

<file path=xl/worksheets/sheet6.xml><?xml version="1.0" encoding="utf-8"?>
<worksheet xmlns="http://schemas.openxmlformats.org/spreadsheetml/2006/main" xmlns:r="http://schemas.openxmlformats.org/officeDocument/2006/relationships">
  <sheetPr>
    <pageSetUpPr fitToPage="1"/>
  </sheetPr>
  <dimension ref="A1:N157"/>
  <sheetViews>
    <sheetView view="pageBreakPreview" topLeftCell="B1" zoomScale="60" workbookViewId="0"/>
  </sheetViews>
  <sheetFormatPr defaultRowHeight="16.5"/>
  <cols>
    <col min="1" max="1" width="11.625" hidden="1" customWidth="1"/>
    <col min="2" max="3" width="30.625" customWidth="1"/>
    <col min="4" max="4" width="4.625" customWidth="1"/>
    <col min="5" max="8" width="13.625" customWidth="1"/>
    <col min="9" max="9" width="8.625" customWidth="1"/>
    <col min="10" max="10" width="12.625" customWidth="1"/>
    <col min="11" max="12" width="2.625" hidden="1" customWidth="1"/>
    <col min="13" max="13" width="20.625" customWidth="1"/>
    <col min="14" max="14" width="2.625" hidden="1" customWidth="1"/>
  </cols>
  <sheetData>
    <row r="1" spans="1:14" ht="30" customHeight="1">
      <c r="A1" s="5"/>
      <c r="B1" s="4" t="s">
        <v>1108</v>
      </c>
      <c r="C1" s="5"/>
      <c r="D1" s="5"/>
      <c r="E1" s="5"/>
      <c r="F1" s="5"/>
      <c r="G1" s="5"/>
      <c r="H1" s="5"/>
      <c r="I1" s="5"/>
      <c r="J1" s="5"/>
      <c r="K1" s="5"/>
      <c r="L1" s="5"/>
      <c r="M1" s="5"/>
    </row>
    <row r="2" spans="1:14" ht="30" customHeight="1">
      <c r="A2" s="19"/>
      <c r="B2" s="20" t="s">
        <v>1</v>
      </c>
      <c r="C2" s="7"/>
      <c r="D2" s="7"/>
      <c r="E2" s="7"/>
      <c r="F2" s="7"/>
      <c r="G2" s="7"/>
      <c r="H2" s="7"/>
      <c r="I2" s="7"/>
      <c r="J2" s="7"/>
      <c r="K2" s="7"/>
      <c r="L2" s="7"/>
      <c r="M2" s="8"/>
    </row>
    <row r="3" spans="1:14" ht="30" customHeight="1">
      <c r="A3" s="9" t="s">
        <v>1109</v>
      </c>
      <c r="B3" s="9" t="s">
        <v>2</v>
      </c>
      <c r="C3" s="9" t="s">
        <v>3</v>
      </c>
      <c r="D3" s="9" t="s">
        <v>4</v>
      </c>
      <c r="E3" s="9" t="s">
        <v>1110</v>
      </c>
      <c r="F3" s="9" t="s">
        <v>1111</v>
      </c>
      <c r="G3" s="9" t="s">
        <v>1112</v>
      </c>
      <c r="H3" s="9" t="s">
        <v>1113</v>
      </c>
      <c r="I3" s="9" t="s">
        <v>1114</v>
      </c>
      <c r="J3" s="9" t="s">
        <v>1115</v>
      </c>
      <c r="K3" s="9" t="s">
        <v>1116</v>
      </c>
      <c r="L3" s="9" t="s">
        <v>1117</v>
      </c>
      <c r="M3" s="9" t="s">
        <v>1118</v>
      </c>
      <c r="N3" s="1" t="s">
        <v>1119</v>
      </c>
    </row>
    <row r="4" spans="1:14" ht="30" customHeight="1">
      <c r="A4" s="16" t="s">
        <v>61</v>
      </c>
      <c r="B4" s="16" t="s">
        <v>57</v>
      </c>
      <c r="C4" s="16" t="s">
        <v>58</v>
      </c>
      <c r="D4" s="16" t="s">
        <v>59</v>
      </c>
      <c r="E4" s="28">
        <f>일위대가!F17</f>
        <v>44127</v>
      </c>
      <c r="F4" s="28">
        <f>일위대가!H17</f>
        <v>94574</v>
      </c>
      <c r="G4" s="28">
        <f>일위대가!J17</f>
        <v>0</v>
      </c>
      <c r="H4" s="28">
        <f t="shared" ref="H4:H35" si="0">E4+F4+G4</f>
        <v>138701</v>
      </c>
      <c r="I4" s="16" t="s">
        <v>60</v>
      </c>
      <c r="J4" s="16" t="s">
        <v>51</v>
      </c>
      <c r="K4" s="16" t="s">
        <v>51</v>
      </c>
      <c r="L4" s="16" t="s">
        <v>51</v>
      </c>
      <c r="M4" s="16" t="s">
        <v>1130</v>
      </c>
      <c r="N4" s="2" t="s">
        <v>51</v>
      </c>
    </row>
    <row r="5" spans="1:14" ht="30" customHeight="1">
      <c r="A5" s="16" t="s">
        <v>69</v>
      </c>
      <c r="B5" s="16" t="s">
        <v>65</v>
      </c>
      <c r="C5" s="16" t="s">
        <v>66</v>
      </c>
      <c r="D5" s="16" t="s">
        <v>67</v>
      </c>
      <c r="E5" s="28">
        <f>일위대가!F21</f>
        <v>0</v>
      </c>
      <c r="F5" s="28">
        <f>일위대가!H21</f>
        <v>2581</v>
      </c>
      <c r="G5" s="28">
        <f>일위대가!J21</f>
        <v>0</v>
      </c>
      <c r="H5" s="28">
        <f t="shared" si="0"/>
        <v>2581</v>
      </c>
      <c r="I5" s="16" t="s">
        <v>68</v>
      </c>
      <c r="J5" s="16" t="s">
        <v>1176</v>
      </c>
      <c r="K5" s="16" t="s">
        <v>51</v>
      </c>
      <c r="L5" s="16" t="s">
        <v>51</v>
      </c>
      <c r="M5" s="16" t="s">
        <v>1177</v>
      </c>
      <c r="N5" s="2" t="s">
        <v>51</v>
      </c>
    </row>
    <row r="6" spans="1:14" ht="30" customHeight="1">
      <c r="A6" s="16" t="s">
        <v>73</v>
      </c>
      <c r="B6" s="16" t="s">
        <v>71</v>
      </c>
      <c r="C6" s="16" t="s">
        <v>51</v>
      </c>
      <c r="D6" s="16" t="s">
        <v>67</v>
      </c>
      <c r="E6" s="28">
        <f>일위대가!F25</f>
        <v>0</v>
      </c>
      <c r="F6" s="28">
        <f>일위대가!H25</f>
        <v>3441</v>
      </c>
      <c r="G6" s="28">
        <f>일위대가!J25</f>
        <v>0</v>
      </c>
      <c r="H6" s="28">
        <f t="shared" si="0"/>
        <v>3441</v>
      </c>
      <c r="I6" s="16" t="s">
        <v>72</v>
      </c>
      <c r="J6" s="16" t="s">
        <v>51</v>
      </c>
      <c r="K6" s="16" t="s">
        <v>51</v>
      </c>
      <c r="L6" s="16" t="s">
        <v>51</v>
      </c>
      <c r="M6" s="16" t="s">
        <v>1185</v>
      </c>
      <c r="N6" s="2" t="s">
        <v>51</v>
      </c>
    </row>
    <row r="7" spans="1:14" ht="30" customHeight="1">
      <c r="A7" s="16" t="s">
        <v>82</v>
      </c>
      <c r="B7" s="16" t="s">
        <v>79</v>
      </c>
      <c r="C7" s="16" t="s">
        <v>80</v>
      </c>
      <c r="D7" s="16" t="s">
        <v>67</v>
      </c>
      <c r="E7" s="28">
        <f>일위대가!F31</f>
        <v>1793</v>
      </c>
      <c r="F7" s="28">
        <f>일위대가!H31</f>
        <v>3617</v>
      </c>
      <c r="G7" s="28">
        <f>일위대가!J31</f>
        <v>0</v>
      </c>
      <c r="H7" s="28">
        <f t="shared" si="0"/>
        <v>5410</v>
      </c>
      <c r="I7" s="16" t="s">
        <v>81</v>
      </c>
      <c r="J7" s="16" t="s">
        <v>51</v>
      </c>
      <c r="K7" s="16" t="s">
        <v>51</v>
      </c>
      <c r="L7" s="16" t="s">
        <v>51</v>
      </c>
      <c r="M7" s="16" t="s">
        <v>1188</v>
      </c>
      <c r="N7" s="2" t="s">
        <v>51</v>
      </c>
    </row>
    <row r="8" spans="1:14" ht="30" customHeight="1">
      <c r="A8" s="16" t="s">
        <v>94</v>
      </c>
      <c r="B8" s="16" t="s">
        <v>91</v>
      </c>
      <c r="C8" s="16" t="s">
        <v>92</v>
      </c>
      <c r="D8" s="16" t="s">
        <v>67</v>
      </c>
      <c r="E8" s="28">
        <f>일위대가!F37</f>
        <v>4293</v>
      </c>
      <c r="F8" s="28">
        <f>일위대가!H37</f>
        <v>30025</v>
      </c>
      <c r="G8" s="28">
        <f>일위대가!J37</f>
        <v>805</v>
      </c>
      <c r="H8" s="28">
        <f t="shared" si="0"/>
        <v>35123</v>
      </c>
      <c r="I8" s="16" t="s">
        <v>93</v>
      </c>
      <c r="J8" s="16" t="s">
        <v>51</v>
      </c>
      <c r="K8" s="16" t="s">
        <v>51</v>
      </c>
      <c r="L8" s="16" t="s">
        <v>51</v>
      </c>
      <c r="M8" s="16" t="s">
        <v>1205</v>
      </c>
      <c r="N8" s="2" t="s">
        <v>51</v>
      </c>
    </row>
    <row r="9" spans="1:14" ht="30" customHeight="1">
      <c r="A9" s="16" t="s">
        <v>102</v>
      </c>
      <c r="B9" s="16" t="s">
        <v>98</v>
      </c>
      <c r="C9" s="16" t="s">
        <v>99</v>
      </c>
      <c r="D9" s="16" t="s">
        <v>100</v>
      </c>
      <c r="E9" s="28">
        <f>일위대가!F42</f>
        <v>622</v>
      </c>
      <c r="F9" s="28">
        <f>일위대가!H42</f>
        <v>5228</v>
      </c>
      <c r="G9" s="28">
        <f>일위대가!J42</f>
        <v>0</v>
      </c>
      <c r="H9" s="28">
        <f t="shared" si="0"/>
        <v>5850</v>
      </c>
      <c r="I9" s="16" t="s">
        <v>101</v>
      </c>
      <c r="J9" s="16" t="s">
        <v>51</v>
      </c>
      <c r="K9" s="16" t="s">
        <v>51</v>
      </c>
      <c r="L9" s="16" t="s">
        <v>51</v>
      </c>
      <c r="M9" s="16" t="s">
        <v>1222</v>
      </c>
      <c r="N9" s="2" t="s">
        <v>51</v>
      </c>
    </row>
    <row r="10" spans="1:14" ht="30" customHeight="1">
      <c r="A10" s="16" t="s">
        <v>109</v>
      </c>
      <c r="B10" s="16" t="s">
        <v>106</v>
      </c>
      <c r="C10" s="16" t="s">
        <v>107</v>
      </c>
      <c r="D10" s="16" t="s">
        <v>100</v>
      </c>
      <c r="E10" s="28">
        <f>일위대가!F47</f>
        <v>946</v>
      </c>
      <c r="F10" s="28">
        <f>일위대가!H47</f>
        <v>6654</v>
      </c>
      <c r="G10" s="28">
        <f>일위대가!J47</f>
        <v>0</v>
      </c>
      <c r="H10" s="28">
        <f t="shared" si="0"/>
        <v>7600</v>
      </c>
      <c r="I10" s="16" t="s">
        <v>108</v>
      </c>
      <c r="J10" s="16" t="s">
        <v>51</v>
      </c>
      <c r="K10" s="16" t="s">
        <v>51</v>
      </c>
      <c r="L10" s="16" t="s">
        <v>51</v>
      </c>
      <c r="M10" s="16" t="s">
        <v>51</v>
      </c>
      <c r="N10" s="2" t="s">
        <v>51</v>
      </c>
    </row>
    <row r="11" spans="1:14" ht="30" customHeight="1">
      <c r="A11" s="16" t="s">
        <v>114</v>
      </c>
      <c r="B11" s="16" t="s">
        <v>111</v>
      </c>
      <c r="C11" s="16" t="s">
        <v>112</v>
      </c>
      <c r="D11" s="16" t="s">
        <v>67</v>
      </c>
      <c r="E11" s="28">
        <f>일위대가!F54</f>
        <v>10973</v>
      </c>
      <c r="F11" s="28">
        <f>일위대가!H54</f>
        <v>42305</v>
      </c>
      <c r="G11" s="28">
        <f>일위대가!J54</f>
        <v>1974</v>
      </c>
      <c r="H11" s="28">
        <f t="shared" si="0"/>
        <v>55252</v>
      </c>
      <c r="I11" s="16" t="s">
        <v>113</v>
      </c>
      <c r="J11" s="16" t="s">
        <v>51</v>
      </c>
      <c r="K11" s="16" t="s">
        <v>51</v>
      </c>
      <c r="L11" s="16" t="s">
        <v>51</v>
      </c>
      <c r="M11" s="16" t="s">
        <v>51</v>
      </c>
      <c r="N11" s="2" t="s">
        <v>51</v>
      </c>
    </row>
    <row r="12" spans="1:14" ht="30" customHeight="1">
      <c r="A12" s="16" t="s">
        <v>119</v>
      </c>
      <c r="B12" s="16" t="s">
        <v>116</v>
      </c>
      <c r="C12" s="16" t="s">
        <v>117</v>
      </c>
      <c r="D12" s="16" t="s">
        <v>100</v>
      </c>
      <c r="E12" s="28">
        <f>일위대가!F62</f>
        <v>8017</v>
      </c>
      <c r="F12" s="28">
        <f>일위대가!H62</f>
        <v>18202</v>
      </c>
      <c r="G12" s="28">
        <f>일위대가!J62</f>
        <v>822</v>
      </c>
      <c r="H12" s="28">
        <f t="shared" si="0"/>
        <v>27041</v>
      </c>
      <c r="I12" s="16" t="s">
        <v>118</v>
      </c>
      <c r="J12" s="16" t="s">
        <v>51</v>
      </c>
      <c r="K12" s="16" t="s">
        <v>51</v>
      </c>
      <c r="L12" s="16" t="s">
        <v>51</v>
      </c>
      <c r="M12" s="16" t="s">
        <v>51</v>
      </c>
      <c r="N12" s="2" t="s">
        <v>51</v>
      </c>
    </row>
    <row r="13" spans="1:14" ht="30" customHeight="1">
      <c r="A13" s="16" t="s">
        <v>124</v>
      </c>
      <c r="B13" s="16" t="s">
        <v>121</v>
      </c>
      <c r="C13" s="16" t="s">
        <v>122</v>
      </c>
      <c r="D13" s="16" t="s">
        <v>100</v>
      </c>
      <c r="E13" s="28">
        <f>일위대가!F68</f>
        <v>2864</v>
      </c>
      <c r="F13" s="28">
        <f>일위대가!H68</f>
        <v>8990</v>
      </c>
      <c r="G13" s="28">
        <f>일위대가!J68</f>
        <v>359</v>
      </c>
      <c r="H13" s="28">
        <f t="shared" si="0"/>
        <v>12213</v>
      </c>
      <c r="I13" s="16" t="s">
        <v>123</v>
      </c>
      <c r="J13" s="16" t="s">
        <v>51</v>
      </c>
      <c r="K13" s="16" t="s">
        <v>51</v>
      </c>
      <c r="L13" s="16" t="s">
        <v>51</v>
      </c>
      <c r="M13" s="16" t="s">
        <v>1281</v>
      </c>
      <c r="N13" s="2" t="s">
        <v>51</v>
      </c>
    </row>
    <row r="14" spans="1:14" ht="30" customHeight="1">
      <c r="A14" s="16" t="s">
        <v>140</v>
      </c>
      <c r="B14" s="16" t="s">
        <v>137</v>
      </c>
      <c r="C14" s="16" t="s">
        <v>138</v>
      </c>
      <c r="D14" s="16" t="s">
        <v>67</v>
      </c>
      <c r="E14" s="28">
        <f>일위대가!F72</f>
        <v>10</v>
      </c>
      <c r="F14" s="28">
        <f>일위대가!H72</f>
        <v>2759</v>
      </c>
      <c r="G14" s="28">
        <f>일위대가!J72</f>
        <v>82</v>
      </c>
      <c r="H14" s="28">
        <f t="shared" si="0"/>
        <v>2851</v>
      </c>
      <c r="I14" s="16" t="s">
        <v>139</v>
      </c>
      <c r="J14" s="16" t="s">
        <v>51</v>
      </c>
      <c r="K14" s="16" t="s">
        <v>51</v>
      </c>
      <c r="L14" s="16" t="s">
        <v>51</v>
      </c>
      <c r="M14" s="16" t="s">
        <v>1295</v>
      </c>
      <c r="N14" s="2" t="s">
        <v>51</v>
      </c>
    </row>
    <row r="15" spans="1:14" ht="30" customHeight="1">
      <c r="A15" s="16" t="s">
        <v>144</v>
      </c>
      <c r="B15" s="16" t="s">
        <v>142</v>
      </c>
      <c r="C15" s="16" t="s">
        <v>51</v>
      </c>
      <c r="D15" s="16" t="s">
        <v>67</v>
      </c>
      <c r="E15" s="28">
        <f>일위대가!F77</f>
        <v>0</v>
      </c>
      <c r="F15" s="28">
        <f>일위대가!H77</f>
        <v>610</v>
      </c>
      <c r="G15" s="28">
        <f>일위대가!J77</f>
        <v>54</v>
      </c>
      <c r="H15" s="28">
        <f t="shared" si="0"/>
        <v>664</v>
      </c>
      <c r="I15" s="16" t="s">
        <v>143</v>
      </c>
      <c r="J15" s="16" t="s">
        <v>51</v>
      </c>
      <c r="K15" s="16" t="s">
        <v>51</v>
      </c>
      <c r="L15" s="16" t="s">
        <v>51</v>
      </c>
      <c r="M15" s="16" t="s">
        <v>1302</v>
      </c>
      <c r="N15" s="2" t="s">
        <v>51</v>
      </c>
    </row>
    <row r="16" spans="1:14" ht="30" customHeight="1">
      <c r="A16" s="16" t="s">
        <v>179</v>
      </c>
      <c r="B16" s="16" t="s">
        <v>175</v>
      </c>
      <c r="C16" s="16" t="s">
        <v>176</v>
      </c>
      <c r="D16" s="16" t="s">
        <v>177</v>
      </c>
      <c r="E16" s="28">
        <f>일위대가!F81</f>
        <v>48156</v>
      </c>
      <c r="F16" s="28">
        <f>일위대가!H81</f>
        <v>55248</v>
      </c>
      <c r="G16" s="28">
        <f>일위대가!J81</f>
        <v>1722</v>
      </c>
      <c r="H16" s="28">
        <f t="shared" si="0"/>
        <v>105126</v>
      </c>
      <c r="I16" s="16" t="s">
        <v>178</v>
      </c>
      <c r="J16" s="16" t="s">
        <v>51</v>
      </c>
      <c r="K16" s="16" t="s">
        <v>51</v>
      </c>
      <c r="L16" s="16" t="s">
        <v>51</v>
      </c>
      <c r="M16" s="16" t="s">
        <v>51</v>
      </c>
      <c r="N16" s="2" t="s">
        <v>51</v>
      </c>
    </row>
    <row r="17" spans="1:14" ht="30" customHeight="1">
      <c r="A17" s="16" t="s">
        <v>184</v>
      </c>
      <c r="B17" s="16" t="s">
        <v>181</v>
      </c>
      <c r="C17" s="16" t="s">
        <v>182</v>
      </c>
      <c r="D17" s="16" t="s">
        <v>177</v>
      </c>
      <c r="E17" s="28">
        <f>일위대가!F85</f>
        <v>5443200</v>
      </c>
      <c r="F17" s="28">
        <f>일위대가!H85</f>
        <v>0</v>
      </c>
      <c r="G17" s="28">
        <f>일위대가!J85</f>
        <v>0</v>
      </c>
      <c r="H17" s="28">
        <f t="shared" si="0"/>
        <v>5443200</v>
      </c>
      <c r="I17" s="16" t="s">
        <v>183</v>
      </c>
      <c r="J17" s="16" t="s">
        <v>51</v>
      </c>
      <c r="K17" s="16" t="s">
        <v>51</v>
      </c>
      <c r="L17" s="16" t="s">
        <v>51</v>
      </c>
      <c r="M17" s="16" t="s">
        <v>51</v>
      </c>
      <c r="N17" s="2" t="s">
        <v>51</v>
      </c>
    </row>
    <row r="18" spans="1:14" ht="30" customHeight="1">
      <c r="A18" s="16" t="s">
        <v>189</v>
      </c>
      <c r="B18" s="16" t="s">
        <v>186</v>
      </c>
      <c r="C18" s="16" t="s">
        <v>187</v>
      </c>
      <c r="D18" s="16" t="s">
        <v>177</v>
      </c>
      <c r="E18" s="28">
        <f>일위대가!F93</f>
        <v>86537</v>
      </c>
      <c r="F18" s="28">
        <f>일위대가!H93</f>
        <v>96044</v>
      </c>
      <c r="G18" s="28">
        <f>일위대가!J93</f>
        <v>2957</v>
      </c>
      <c r="H18" s="28">
        <f t="shared" si="0"/>
        <v>185538</v>
      </c>
      <c r="I18" s="16" t="s">
        <v>188</v>
      </c>
      <c r="J18" s="16" t="s">
        <v>51</v>
      </c>
      <c r="K18" s="16" t="s">
        <v>51</v>
      </c>
      <c r="L18" s="16" t="s">
        <v>51</v>
      </c>
      <c r="M18" s="16" t="s">
        <v>51</v>
      </c>
      <c r="N18" s="2" t="s">
        <v>51</v>
      </c>
    </row>
    <row r="19" spans="1:14" ht="30" customHeight="1">
      <c r="A19" s="16" t="s">
        <v>195</v>
      </c>
      <c r="B19" s="16" t="s">
        <v>191</v>
      </c>
      <c r="C19" s="16" t="s">
        <v>192</v>
      </c>
      <c r="D19" s="16" t="s">
        <v>193</v>
      </c>
      <c r="E19" s="28">
        <f>일위대가!F99</f>
        <v>0</v>
      </c>
      <c r="F19" s="28">
        <f>일위대가!H99</f>
        <v>31989</v>
      </c>
      <c r="G19" s="28">
        <f>일위대가!J99</f>
        <v>639</v>
      </c>
      <c r="H19" s="28">
        <f t="shared" si="0"/>
        <v>32628</v>
      </c>
      <c r="I19" s="16" t="s">
        <v>194</v>
      </c>
      <c r="J19" s="16" t="s">
        <v>51</v>
      </c>
      <c r="K19" s="16" t="s">
        <v>51</v>
      </c>
      <c r="L19" s="16" t="s">
        <v>51</v>
      </c>
      <c r="M19" s="16" t="s">
        <v>1350</v>
      </c>
      <c r="N19" s="2" t="s">
        <v>51</v>
      </c>
    </row>
    <row r="20" spans="1:14" ht="30" customHeight="1">
      <c r="A20" s="16" t="s">
        <v>200</v>
      </c>
      <c r="B20" s="16" t="s">
        <v>197</v>
      </c>
      <c r="C20" s="16" t="s">
        <v>198</v>
      </c>
      <c r="D20" s="16" t="s">
        <v>100</v>
      </c>
      <c r="E20" s="28">
        <f>일위대가!F103</f>
        <v>1485</v>
      </c>
      <c r="F20" s="28">
        <f>일위대가!H103</f>
        <v>0</v>
      </c>
      <c r="G20" s="28">
        <f>일위대가!J103</f>
        <v>0</v>
      </c>
      <c r="H20" s="28">
        <f t="shared" si="0"/>
        <v>1485</v>
      </c>
      <c r="I20" s="16" t="s">
        <v>199</v>
      </c>
      <c r="J20" s="16" t="s">
        <v>51</v>
      </c>
      <c r="K20" s="16" t="s">
        <v>51</v>
      </c>
      <c r="L20" s="16" t="s">
        <v>51</v>
      </c>
      <c r="M20" s="16" t="s">
        <v>1359</v>
      </c>
      <c r="N20" s="2" t="s">
        <v>51</v>
      </c>
    </row>
    <row r="21" spans="1:14" ht="30" customHeight="1">
      <c r="A21" s="16" t="s">
        <v>207</v>
      </c>
      <c r="B21" s="16" t="s">
        <v>204</v>
      </c>
      <c r="C21" s="16" t="s">
        <v>205</v>
      </c>
      <c r="D21" s="16" t="s">
        <v>177</v>
      </c>
      <c r="E21" s="28">
        <f>일위대가!F107</f>
        <v>310000</v>
      </c>
      <c r="F21" s="28">
        <f>일위대가!H107</f>
        <v>0</v>
      </c>
      <c r="G21" s="28">
        <f>일위대가!J107</f>
        <v>0</v>
      </c>
      <c r="H21" s="28">
        <f t="shared" si="0"/>
        <v>310000</v>
      </c>
      <c r="I21" s="16" t="s">
        <v>206</v>
      </c>
      <c r="J21" s="16" t="s">
        <v>51</v>
      </c>
      <c r="K21" s="16" t="s">
        <v>51</v>
      </c>
      <c r="L21" s="16" t="s">
        <v>51</v>
      </c>
      <c r="M21" s="16" t="s">
        <v>51</v>
      </c>
      <c r="N21" s="2" t="s">
        <v>51</v>
      </c>
    </row>
    <row r="22" spans="1:14" ht="30" customHeight="1">
      <c r="A22" s="16" t="s">
        <v>211</v>
      </c>
      <c r="B22" s="16" t="s">
        <v>209</v>
      </c>
      <c r="C22" s="16" t="s">
        <v>51</v>
      </c>
      <c r="D22" s="16" t="s">
        <v>67</v>
      </c>
      <c r="E22" s="28">
        <f>일위대가!F112</f>
        <v>133400</v>
      </c>
      <c r="F22" s="28">
        <f>일위대가!H112</f>
        <v>212972</v>
      </c>
      <c r="G22" s="28">
        <f>일위대가!J112</f>
        <v>0</v>
      </c>
      <c r="H22" s="28">
        <f t="shared" si="0"/>
        <v>346372</v>
      </c>
      <c r="I22" s="16" t="s">
        <v>210</v>
      </c>
      <c r="J22" s="16" t="s">
        <v>51</v>
      </c>
      <c r="K22" s="16" t="s">
        <v>51</v>
      </c>
      <c r="L22" s="16" t="s">
        <v>51</v>
      </c>
      <c r="M22" s="16" t="s">
        <v>51</v>
      </c>
      <c r="N22" s="2" t="s">
        <v>51</v>
      </c>
    </row>
    <row r="23" spans="1:14" ht="30" customHeight="1">
      <c r="A23" s="16" t="s">
        <v>218</v>
      </c>
      <c r="B23" s="16" t="s">
        <v>215</v>
      </c>
      <c r="C23" s="16" t="s">
        <v>216</v>
      </c>
      <c r="D23" s="16" t="s">
        <v>67</v>
      </c>
      <c r="E23" s="28">
        <f>일위대가!F118</f>
        <v>1591</v>
      </c>
      <c r="F23" s="28">
        <f>일위대가!H118</f>
        <v>8224</v>
      </c>
      <c r="G23" s="28">
        <f>일위대가!J118</f>
        <v>0</v>
      </c>
      <c r="H23" s="28">
        <f t="shared" si="0"/>
        <v>9815</v>
      </c>
      <c r="I23" s="16" t="s">
        <v>217</v>
      </c>
      <c r="J23" s="16" t="s">
        <v>51</v>
      </c>
      <c r="K23" s="16" t="s">
        <v>51</v>
      </c>
      <c r="L23" s="16" t="s">
        <v>51</v>
      </c>
      <c r="M23" s="16" t="s">
        <v>1188</v>
      </c>
      <c r="N23" s="2" t="s">
        <v>51</v>
      </c>
    </row>
    <row r="24" spans="1:14" ht="30" customHeight="1">
      <c r="A24" s="16" t="s">
        <v>223</v>
      </c>
      <c r="B24" s="16" t="s">
        <v>220</v>
      </c>
      <c r="C24" s="16" t="s">
        <v>221</v>
      </c>
      <c r="D24" s="16" t="s">
        <v>67</v>
      </c>
      <c r="E24" s="28">
        <f>일위대가!F124</f>
        <v>1329</v>
      </c>
      <c r="F24" s="28">
        <f>일위대가!H124</f>
        <v>9802</v>
      </c>
      <c r="G24" s="28">
        <f>일위대가!J124</f>
        <v>0</v>
      </c>
      <c r="H24" s="28">
        <f t="shared" si="0"/>
        <v>11131</v>
      </c>
      <c r="I24" s="16" t="s">
        <v>222</v>
      </c>
      <c r="J24" s="16" t="s">
        <v>51</v>
      </c>
      <c r="K24" s="16" t="s">
        <v>51</v>
      </c>
      <c r="L24" s="16" t="s">
        <v>51</v>
      </c>
      <c r="M24" s="16" t="s">
        <v>1395</v>
      </c>
      <c r="N24" s="2" t="s">
        <v>51</v>
      </c>
    </row>
    <row r="25" spans="1:14" ht="30" customHeight="1">
      <c r="A25" s="16" t="s">
        <v>227</v>
      </c>
      <c r="B25" s="16" t="s">
        <v>220</v>
      </c>
      <c r="C25" s="16" t="s">
        <v>225</v>
      </c>
      <c r="D25" s="16" t="s">
        <v>67</v>
      </c>
      <c r="E25" s="28">
        <f>일위대가!F130</f>
        <v>1682</v>
      </c>
      <c r="F25" s="28">
        <f>일위대가!H130</f>
        <v>17926</v>
      </c>
      <c r="G25" s="28">
        <f>일위대가!J130</f>
        <v>0</v>
      </c>
      <c r="H25" s="28">
        <f t="shared" si="0"/>
        <v>19608</v>
      </c>
      <c r="I25" s="16" t="s">
        <v>226</v>
      </c>
      <c r="J25" s="16" t="s">
        <v>51</v>
      </c>
      <c r="K25" s="16" t="s">
        <v>51</v>
      </c>
      <c r="L25" s="16" t="s">
        <v>51</v>
      </c>
      <c r="M25" s="16" t="s">
        <v>1411</v>
      </c>
      <c r="N25" s="2" t="s">
        <v>51</v>
      </c>
    </row>
    <row r="26" spans="1:14" ht="30" customHeight="1">
      <c r="A26" s="16" t="s">
        <v>231</v>
      </c>
      <c r="B26" s="16" t="s">
        <v>220</v>
      </c>
      <c r="C26" s="16" t="s">
        <v>229</v>
      </c>
      <c r="D26" s="16" t="s">
        <v>67</v>
      </c>
      <c r="E26" s="28">
        <f>일위대가!F136</f>
        <v>1682</v>
      </c>
      <c r="F26" s="28">
        <f>일위대가!H136</f>
        <v>21511</v>
      </c>
      <c r="G26" s="28">
        <f>일위대가!J136</f>
        <v>0</v>
      </c>
      <c r="H26" s="28">
        <f t="shared" si="0"/>
        <v>23193</v>
      </c>
      <c r="I26" s="16" t="s">
        <v>230</v>
      </c>
      <c r="J26" s="16" t="s">
        <v>51</v>
      </c>
      <c r="K26" s="16" t="s">
        <v>51</v>
      </c>
      <c r="L26" s="16" t="s">
        <v>51</v>
      </c>
      <c r="M26" s="16" t="s">
        <v>1411</v>
      </c>
      <c r="N26" s="2" t="s">
        <v>51</v>
      </c>
    </row>
    <row r="27" spans="1:14" ht="30" customHeight="1">
      <c r="A27" s="16" t="s">
        <v>236</v>
      </c>
      <c r="B27" s="16" t="s">
        <v>233</v>
      </c>
      <c r="C27" s="16" t="s">
        <v>234</v>
      </c>
      <c r="D27" s="16" t="s">
        <v>67</v>
      </c>
      <c r="E27" s="28">
        <f>일위대가!F145</f>
        <v>591</v>
      </c>
      <c r="F27" s="28">
        <f>일위대가!H145</f>
        <v>8062</v>
      </c>
      <c r="G27" s="28">
        <f>일위대가!J145</f>
        <v>0</v>
      </c>
      <c r="H27" s="28">
        <f t="shared" si="0"/>
        <v>8653</v>
      </c>
      <c r="I27" s="16" t="s">
        <v>235</v>
      </c>
      <c r="J27" s="16" t="s">
        <v>1430</v>
      </c>
      <c r="K27" s="16" t="s">
        <v>51</v>
      </c>
      <c r="L27" s="16" t="s">
        <v>51</v>
      </c>
      <c r="M27" s="16" t="s">
        <v>1431</v>
      </c>
      <c r="N27" s="2" t="s">
        <v>51</v>
      </c>
    </row>
    <row r="28" spans="1:14" ht="30" customHeight="1">
      <c r="A28" s="16" t="s">
        <v>243</v>
      </c>
      <c r="B28" s="16" t="s">
        <v>240</v>
      </c>
      <c r="C28" s="16" t="s">
        <v>241</v>
      </c>
      <c r="D28" s="16" t="s">
        <v>67</v>
      </c>
      <c r="E28" s="28">
        <f>일위대가!F150</f>
        <v>11884</v>
      </c>
      <c r="F28" s="28">
        <f>일위대가!H150</f>
        <v>9733</v>
      </c>
      <c r="G28" s="28">
        <f>일위대가!J150</f>
        <v>194</v>
      </c>
      <c r="H28" s="28">
        <f t="shared" si="0"/>
        <v>21811</v>
      </c>
      <c r="I28" s="16" t="s">
        <v>242</v>
      </c>
      <c r="J28" s="16" t="s">
        <v>51</v>
      </c>
      <c r="K28" s="16" t="s">
        <v>51</v>
      </c>
      <c r="L28" s="16" t="s">
        <v>51</v>
      </c>
      <c r="M28" s="16" t="s">
        <v>1455</v>
      </c>
      <c r="N28" s="2" t="s">
        <v>51</v>
      </c>
    </row>
    <row r="29" spans="1:14" ht="30" customHeight="1">
      <c r="A29" s="16" t="s">
        <v>247</v>
      </c>
      <c r="B29" s="16" t="s">
        <v>240</v>
      </c>
      <c r="C29" s="16" t="s">
        <v>245</v>
      </c>
      <c r="D29" s="16" t="s">
        <v>67</v>
      </c>
      <c r="E29" s="28">
        <f>일위대가!F155</f>
        <v>12115</v>
      </c>
      <c r="F29" s="28">
        <f>일위대가!H155</f>
        <v>19466</v>
      </c>
      <c r="G29" s="28">
        <f>일위대가!J155</f>
        <v>388</v>
      </c>
      <c r="H29" s="28">
        <f t="shared" si="0"/>
        <v>31969</v>
      </c>
      <c r="I29" s="16" t="s">
        <v>246</v>
      </c>
      <c r="J29" s="16" t="s">
        <v>51</v>
      </c>
      <c r="K29" s="16" t="s">
        <v>51</v>
      </c>
      <c r="L29" s="16" t="s">
        <v>51</v>
      </c>
      <c r="M29" s="16" t="s">
        <v>1455</v>
      </c>
      <c r="N29" s="2" t="s">
        <v>51</v>
      </c>
    </row>
    <row r="30" spans="1:14" ht="30" customHeight="1">
      <c r="A30" s="16" t="s">
        <v>252</v>
      </c>
      <c r="B30" s="16" t="s">
        <v>249</v>
      </c>
      <c r="C30" s="16" t="s">
        <v>250</v>
      </c>
      <c r="D30" s="16" t="s">
        <v>67</v>
      </c>
      <c r="E30" s="28">
        <f>일위대가!F160</f>
        <v>23436</v>
      </c>
      <c r="F30" s="28">
        <f>일위대가!H160</f>
        <v>17145</v>
      </c>
      <c r="G30" s="28">
        <f>일위대가!J160</f>
        <v>0</v>
      </c>
      <c r="H30" s="28">
        <f t="shared" si="0"/>
        <v>40581</v>
      </c>
      <c r="I30" s="16" t="s">
        <v>251</v>
      </c>
      <c r="J30" s="16" t="s">
        <v>51</v>
      </c>
      <c r="K30" s="16" t="s">
        <v>51</v>
      </c>
      <c r="L30" s="16" t="s">
        <v>51</v>
      </c>
      <c r="M30" s="16" t="s">
        <v>1469</v>
      </c>
      <c r="N30" s="2" t="s">
        <v>51</v>
      </c>
    </row>
    <row r="31" spans="1:14" ht="30" customHeight="1">
      <c r="A31" s="16" t="s">
        <v>257</v>
      </c>
      <c r="B31" s="16" t="s">
        <v>254</v>
      </c>
      <c r="C31" s="16" t="s">
        <v>255</v>
      </c>
      <c r="D31" s="16" t="s">
        <v>100</v>
      </c>
      <c r="E31" s="28">
        <f>일위대가!F166</f>
        <v>506</v>
      </c>
      <c r="F31" s="28">
        <f>일위대가!H166</f>
        <v>4157</v>
      </c>
      <c r="G31" s="28">
        <f>일위대가!J166</f>
        <v>83</v>
      </c>
      <c r="H31" s="28">
        <f t="shared" si="0"/>
        <v>4746</v>
      </c>
      <c r="I31" s="16" t="s">
        <v>256</v>
      </c>
      <c r="J31" s="16" t="s">
        <v>51</v>
      </c>
      <c r="K31" s="16" t="s">
        <v>51</v>
      </c>
      <c r="L31" s="16" t="s">
        <v>51</v>
      </c>
      <c r="M31" s="16" t="s">
        <v>1480</v>
      </c>
      <c r="N31" s="2" t="s">
        <v>51</v>
      </c>
    </row>
    <row r="32" spans="1:14" ht="30" customHeight="1">
      <c r="A32" s="16" t="s">
        <v>262</v>
      </c>
      <c r="B32" s="16" t="s">
        <v>259</v>
      </c>
      <c r="C32" s="16" t="s">
        <v>260</v>
      </c>
      <c r="D32" s="16" t="s">
        <v>67</v>
      </c>
      <c r="E32" s="28">
        <f>일위대가!F172</f>
        <v>21600</v>
      </c>
      <c r="F32" s="28">
        <f>일위대가!H172</f>
        <v>4796</v>
      </c>
      <c r="G32" s="28">
        <f>일위대가!J172</f>
        <v>0</v>
      </c>
      <c r="H32" s="28">
        <f t="shared" si="0"/>
        <v>26396</v>
      </c>
      <c r="I32" s="16" t="s">
        <v>261</v>
      </c>
      <c r="J32" s="16" t="s">
        <v>51</v>
      </c>
      <c r="K32" s="16" t="s">
        <v>51</v>
      </c>
      <c r="L32" s="16" t="s">
        <v>51</v>
      </c>
      <c r="M32" s="16" t="s">
        <v>51</v>
      </c>
      <c r="N32" s="2" t="s">
        <v>51</v>
      </c>
    </row>
    <row r="33" spans="1:14" ht="30" customHeight="1">
      <c r="A33" s="16" t="s">
        <v>267</v>
      </c>
      <c r="B33" s="16" t="s">
        <v>264</v>
      </c>
      <c r="C33" s="16" t="s">
        <v>265</v>
      </c>
      <c r="D33" s="16" t="s">
        <v>67</v>
      </c>
      <c r="E33" s="28">
        <f>일위대가!F176</f>
        <v>29500</v>
      </c>
      <c r="F33" s="28">
        <f>일위대가!H176</f>
        <v>0</v>
      </c>
      <c r="G33" s="28">
        <f>일위대가!J176</f>
        <v>0</v>
      </c>
      <c r="H33" s="28">
        <f t="shared" si="0"/>
        <v>29500</v>
      </c>
      <c r="I33" s="16" t="s">
        <v>266</v>
      </c>
      <c r="J33" s="16" t="s">
        <v>1507</v>
      </c>
      <c r="K33" s="16" t="s">
        <v>51</v>
      </c>
      <c r="L33" s="16" t="s">
        <v>51</v>
      </c>
      <c r="M33" s="16" t="s">
        <v>51</v>
      </c>
      <c r="N33" s="2" t="s">
        <v>51</v>
      </c>
    </row>
    <row r="34" spans="1:14" ht="30" customHeight="1">
      <c r="A34" s="16" t="s">
        <v>272</v>
      </c>
      <c r="B34" s="16" t="s">
        <v>269</v>
      </c>
      <c r="C34" s="16" t="s">
        <v>270</v>
      </c>
      <c r="D34" s="16" t="s">
        <v>67</v>
      </c>
      <c r="E34" s="28">
        <f>일위대가!F181</f>
        <v>4358</v>
      </c>
      <c r="F34" s="28">
        <f>일위대가!H181</f>
        <v>18183</v>
      </c>
      <c r="G34" s="28">
        <f>일위대가!J181</f>
        <v>363</v>
      </c>
      <c r="H34" s="28">
        <f t="shared" si="0"/>
        <v>22904</v>
      </c>
      <c r="I34" s="16" t="s">
        <v>271</v>
      </c>
      <c r="J34" s="16" t="s">
        <v>51</v>
      </c>
      <c r="K34" s="16" t="s">
        <v>51</v>
      </c>
      <c r="L34" s="16" t="s">
        <v>51</v>
      </c>
      <c r="M34" s="16" t="s">
        <v>1514</v>
      </c>
      <c r="N34" s="2" t="s">
        <v>51</v>
      </c>
    </row>
    <row r="35" spans="1:14" ht="30" customHeight="1">
      <c r="A35" s="16" t="s">
        <v>277</v>
      </c>
      <c r="B35" s="16" t="s">
        <v>274</v>
      </c>
      <c r="C35" s="16" t="s">
        <v>275</v>
      </c>
      <c r="D35" s="16" t="s">
        <v>67</v>
      </c>
      <c r="E35" s="28">
        <f>일위대가!F187</f>
        <v>19575</v>
      </c>
      <c r="F35" s="28">
        <f>일위대가!H187</f>
        <v>15088</v>
      </c>
      <c r="G35" s="28">
        <f>일위대가!J187</f>
        <v>452</v>
      </c>
      <c r="H35" s="28">
        <f t="shared" si="0"/>
        <v>35115</v>
      </c>
      <c r="I35" s="16" t="s">
        <v>276</v>
      </c>
      <c r="J35" s="16" t="s">
        <v>51</v>
      </c>
      <c r="K35" s="16" t="s">
        <v>51</v>
      </c>
      <c r="L35" s="16" t="s">
        <v>51</v>
      </c>
      <c r="M35" s="16" t="s">
        <v>1521</v>
      </c>
      <c r="N35" s="2" t="s">
        <v>51</v>
      </c>
    </row>
    <row r="36" spans="1:14" ht="30" customHeight="1">
      <c r="A36" s="16" t="s">
        <v>282</v>
      </c>
      <c r="B36" s="16" t="s">
        <v>279</v>
      </c>
      <c r="C36" s="16" t="s">
        <v>280</v>
      </c>
      <c r="D36" s="16" t="s">
        <v>67</v>
      </c>
      <c r="E36" s="28">
        <f>일위대가!F192</f>
        <v>3110</v>
      </c>
      <c r="F36" s="28">
        <f>일위대가!H192</f>
        <v>11402</v>
      </c>
      <c r="G36" s="28">
        <f>일위대가!J192</f>
        <v>114</v>
      </c>
      <c r="H36" s="28">
        <f t="shared" ref="H36:H67" si="1">E36+F36+G36</f>
        <v>14626</v>
      </c>
      <c r="I36" s="16" t="s">
        <v>281</v>
      </c>
      <c r="J36" s="16" t="s">
        <v>51</v>
      </c>
      <c r="K36" s="16" t="s">
        <v>51</v>
      </c>
      <c r="L36" s="16" t="s">
        <v>51</v>
      </c>
      <c r="M36" s="16" t="s">
        <v>1534</v>
      </c>
      <c r="N36" s="2" t="s">
        <v>51</v>
      </c>
    </row>
    <row r="37" spans="1:14" ht="30" customHeight="1">
      <c r="A37" s="16" t="s">
        <v>286</v>
      </c>
      <c r="B37" s="16" t="s">
        <v>279</v>
      </c>
      <c r="C37" s="16" t="s">
        <v>284</v>
      </c>
      <c r="D37" s="16" t="s">
        <v>67</v>
      </c>
      <c r="E37" s="28">
        <f>일위대가!F197</f>
        <v>6220</v>
      </c>
      <c r="F37" s="28">
        <f>일위대가!H197</f>
        <v>15088</v>
      </c>
      <c r="G37" s="28">
        <f>일위대가!J197</f>
        <v>150</v>
      </c>
      <c r="H37" s="28">
        <f t="shared" si="1"/>
        <v>21458</v>
      </c>
      <c r="I37" s="16" t="s">
        <v>285</v>
      </c>
      <c r="J37" s="16" t="s">
        <v>51</v>
      </c>
      <c r="K37" s="16" t="s">
        <v>51</v>
      </c>
      <c r="L37" s="16" t="s">
        <v>51</v>
      </c>
      <c r="M37" s="16" t="s">
        <v>1534</v>
      </c>
      <c r="N37" s="2" t="s">
        <v>51</v>
      </c>
    </row>
    <row r="38" spans="1:14" ht="30" customHeight="1">
      <c r="A38" s="16" t="s">
        <v>290</v>
      </c>
      <c r="B38" s="16" t="s">
        <v>279</v>
      </c>
      <c r="C38" s="16" t="s">
        <v>288</v>
      </c>
      <c r="D38" s="16" t="s">
        <v>67</v>
      </c>
      <c r="E38" s="28">
        <f>일위대가!F202</f>
        <v>6220</v>
      </c>
      <c r="F38" s="28">
        <f>일위대가!H202</f>
        <v>19632</v>
      </c>
      <c r="G38" s="28">
        <f>일위대가!J202</f>
        <v>196</v>
      </c>
      <c r="H38" s="28">
        <f t="shared" si="1"/>
        <v>26048</v>
      </c>
      <c r="I38" s="16" t="s">
        <v>289</v>
      </c>
      <c r="J38" s="16" t="s">
        <v>51</v>
      </c>
      <c r="K38" s="16" t="s">
        <v>51</v>
      </c>
      <c r="L38" s="16" t="s">
        <v>51</v>
      </c>
      <c r="M38" s="16" t="s">
        <v>1534</v>
      </c>
      <c r="N38" s="2" t="s">
        <v>51</v>
      </c>
    </row>
    <row r="39" spans="1:14" ht="30" customHeight="1">
      <c r="A39" s="16" t="s">
        <v>295</v>
      </c>
      <c r="B39" s="16" t="s">
        <v>292</v>
      </c>
      <c r="C39" s="16" t="s">
        <v>293</v>
      </c>
      <c r="D39" s="16" t="s">
        <v>67</v>
      </c>
      <c r="E39" s="28">
        <f>일위대가!F207</f>
        <v>12975</v>
      </c>
      <c r="F39" s="28">
        <f>일위대가!H207</f>
        <v>54549</v>
      </c>
      <c r="G39" s="28">
        <f>일위대가!J207</f>
        <v>1089</v>
      </c>
      <c r="H39" s="28">
        <f t="shared" si="1"/>
        <v>68613</v>
      </c>
      <c r="I39" s="16" t="s">
        <v>294</v>
      </c>
      <c r="J39" s="16" t="s">
        <v>51</v>
      </c>
      <c r="K39" s="16" t="s">
        <v>51</v>
      </c>
      <c r="L39" s="16" t="s">
        <v>51</v>
      </c>
      <c r="M39" s="16" t="s">
        <v>51</v>
      </c>
      <c r="N39" s="2" t="s">
        <v>51</v>
      </c>
    </row>
    <row r="40" spans="1:14" ht="30" customHeight="1">
      <c r="A40" s="16" t="s">
        <v>300</v>
      </c>
      <c r="B40" s="16" t="s">
        <v>297</v>
      </c>
      <c r="C40" s="16" t="s">
        <v>298</v>
      </c>
      <c r="D40" s="16" t="s">
        <v>67</v>
      </c>
      <c r="E40" s="28">
        <f>일위대가!F212</f>
        <v>4708</v>
      </c>
      <c r="F40" s="28">
        <f>일위대가!H212</f>
        <v>8658</v>
      </c>
      <c r="G40" s="28">
        <f>일위대가!J212</f>
        <v>0</v>
      </c>
      <c r="H40" s="28">
        <f t="shared" si="1"/>
        <v>13366</v>
      </c>
      <c r="I40" s="16" t="s">
        <v>299</v>
      </c>
      <c r="J40" s="16" t="s">
        <v>51</v>
      </c>
      <c r="K40" s="16" t="s">
        <v>51</v>
      </c>
      <c r="L40" s="16" t="s">
        <v>51</v>
      </c>
      <c r="M40" s="16" t="s">
        <v>1568</v>
      </c>
      <c r="N40" s="2" t="s">
        <v>51</v>
      </c>
    </row>
    <row r="41" spans="1:14" ht="30" customHeight="1">
      <c r="A41" s="16" t="s">
        <v>305</v>
      </c>
      <c r="B41" s="16" t="s">
        <v>302</v>
      </c>
      <c r="C41" s="16" t="s">
        <v>303</v>
      </c>
      <c r="D41" s="16" t="s">
        <v>67</v>
      </c>
      <c r="E41" s="28">
        <f>일위대가!F219</f>
        <v>13821</v>
      </c>
      <c r="F41" s="28">
        <f>일위대가!H219</f>
        <v>10544</v>
      </c>
      <c r="G41" s="28">
        <f>일위대가!J219</f>
        <v>632</v>
      </c>
      <c r="H41" s="28">
        <f t="shared" si="1"/>
        <v>24997</v>
      </c>
      <c r="I41" s="16" t="s">
        <v>304</v>
      </c>
      <c r="J41" s="16" t="s">
        <v>51</v>
      </c>
      <c r="K41" s="16" t="s">
        <v>51</v>
      </c>
      <c r="L41" s="16" t="s">
        <v>51</v>
      </c>
      <c r="M41" s="16" t="s">
        <v>51</v>
      </c>
      <c r="N41" s="2" t="s">
        <v>51</v>
      </c>
    </row>
    <row r="42" spans="1:14" ht="30" customHeight="1">
      <c r="A42" s="16" t="s">
        <v>310</v>
      </c>
      <c r="B42" s="16" t="s">
        <v>307</v>
      </c>
      <c r="C42" s="16" t="s">
        <v>308</v>
      </c>
      <c r="D42" s="16" t="s">
        <v>67</v>
      </c>
      <c r="E42" s="28">
        <f>일위대가!F223</f>
        <v>26693</v>
      </c>
      <c r="F42" s="28">
        <f>일위대가!H223</f>
        <v>0</v>
      </c>
      <c r="G42" s="28">
        <f>일위대가!J223</f>
        <v>0</v>
      </c>
      <c r="H42" s="28">
        <f t="shared" si="1"/>
        <v>26693</v>
      </c>
      <c r="I42" s="16" t="s">
        <v>309</v>
      </c>
      <c r="J42" s="16" t="s">
        <v>51</v>
      </c>
      <c r="K42" s="16" t="s">
        <v>51</v>
      </c>
      <c r="L42" s="16" t="s">
        <v>51</v>
      </c>
      <c r="M42" s="16" t="s">
        <v>1596</v>
      </c>
      <c r="N42" s="2" t="s">
        <v>51</v>
      </c>
    </row>
    <row r="43" spans="1:14" ht="30" customHeight="1">
      <c r="A43" s="16" t="s">
        <v>321</v>
      </c>
      <c r="B43" s="16" t="s">
        <v>319</v>
      </c>
      <c r="C43" s="16" t="s">
        <v>51</v>
      </c>
      <c r="D43" s="16" t="s">
        <v>67</v>
      </c>
      <c r="E43" s="28">
        <f>일위대가!F228</f>
        <v>645</v>
      </c>
      <c r="F43" s="28">
        <f>일위대가!H228</f>
        <v>12905</v>
      </c>
      <c r="G43" s="28">
        <f>일위대가!J228</f>
        <v>0</v>
      </c>
      <c r="H43" s="28">
        <f t="shared" si="1"/>
        <v>13550</v>
      </c>
      <c r="I43" s="16" t="s">
        <v>320</v>
      </c>
      <c r="J43" s="16" t="s">
        <v>1603</v>
      </c>
      <c r="K43" s="16" t="s">
        <v>51</v>
      </c>
      <c r="L43" s="16" t="s">
        <v>51</v>
      </c>
      <c r="M43" s="16" t="s">
        <v>1604</v>
      </c>
      <c r="N43" s="2" t="s">
        <v>51</v>
      </c>
    </row>
    <row r="44" spans="1:14" ht="30" customHeight="1">
      <c r="A44" s="16" t="s">
        <v>325</v>
      </c>
      <c r="B44" s="16" t="s">
        <v>323</v>
      </c>
      <c r="C44" s="16" t="s">
        <v>51</v>
      </c>
      <c r="D44" s="16" t="s">
        <v>67</v>
      </c>
      <c r="E44" s="28">
        <f>일위대가!F233</f>
        <v>645</v>
      </c>
      <c r="F44" s="28">
        <f>일위대가!H233</f>
        <v>12905</v>
      </c>
      <c r="G44" s="28">
        <f>일위대가!J233</f>
        <v>0</v>
      </c>
      <c r="H44" s="28">
        <f t="shared" si="1"/>
        <v>13550</v>
      </c>
      <c r="I44" s="16" t="s">
        <v>324</v>
      </c>
      <c r="J44" s="16" t="s">
        <v>1603</v>
      </c>
      <c r="K44" s="16" t="s">
        <v>51</v>
      </c>
      <c r="L44" s="16" t="s">
        <v>51</v>
      </c>
      <c r="M44" s="16" t="s">
        <v>1604</v>
      </c>
      <c r="N44" s="2" t="s">
        <v>51</v>
      </c>
    </row>
    <row r="45" spans="1:14" ht="30" customHeight="1">
      <c r="A45" s="16" t="s">
        <v>329</v>
      </c>
      <c r="B45" s="16" t="s">
        <v>327</v>
      </c>
      <c r="C45" s="16" t="s">
        <v>51</v>
      </c>
      <c r="D45" s="16" t="s">
        <v>67</v>
      </c>
      <c r="E45" s="28">
        <f>일위대가!F238</f>
        <v>645</v>
      </c>
      <c r="F45" s="28">
        <f>일위대가!H238</f>
        <v>12905</v>
      </c>
      <c r="G45" s="28">
        <f>일위대가!J238</f>
        <v>0</v>
      </c>
      <c r="H45" s="28">
        <f t="shared" si="1"/>
        <v>13550</v>
      </c>
      <c r="I45" s="16" t="s">
        <v>328</v>
      </c>
      <c r="J45" s="16" t="s">
        <v>1603</v>
      </c>
      <c r="K45" s="16" t="s">
        <v>51</v>
      </c>
      <c r="L45" s="16" t="s">
        <v>51</v>
      </c>
      <c r="M45" s="16" t="s">
        <v>1604</v>
      </c>
      <c r="N45" s="2" t="s">
        <v>51</v>
      </c>
    </row>
    <row r="46" spans="1:14" ht="30" customHeight="1">
      <c r="A46" s="16" t="s">
        <v>335</v>
      </c>
      <c r="B46" s="16" t="s">
        <v>331</v>
      </c>
      <c r="C46" s="16" t="s">
        <v>332</v>
      </c>
      <c r="D46" s="16" t="s">
        <v>333</v>
      </c>
      <c r="E46" s="28">
        <f>일위대가!F242</f>
        <v>0</v>
      </c>
      <c r="F46" s="28">
        <f>일위대가!H242</f>
        <v>0</v>
      </c>
      <c r="G46" s="28">
        <f>일위대가!J242</f>
        <v>45269</v>
      </c>
      <c r="H46" s="28">
        <f t="shared" si="1"/>
        <v>45269</v>
      </c>
      <c r="I46" s="16" t="s">
        <v>334</v>
      </c>
      <c r="J46" s="16" t="s">
        <v>51</v>
      </c>
      <c r="K46" s="16" t="s">
        <v>51</v>
      </c>
      <c r="L46" s="16" t="s">
        <v>51</v>
      </c>
      <c r="M46" s="16" t="s">
        <v>1604</v>
      </c>
      <c r="N46" s="2" t="s">
        <v>51</v>
      </c>
    </row>
    <row r="47" spans="1:14" ht="30" customHeight="1">
      <c r="A47" s="16" t="s">
        <v>339</v>
      </c>
      <c r="B47" s="16" t="s">
        <v>337</v>
      </c>
      <c r="C47" s="16" t="s">
        <v>51</v>
      </c>
      <c r="D47" s="16" t="s">
        <v>67</v>
      </c>
      <c r="E47" s="28">
        <f>일위대가!F247</f>
        <v>0</v>
      </c>
      <c r="F47" s="28">
        <f>일위대가!H247</f>
        <v>6002</v>
      </c>
      <c r="G47" s="28">
        <f>일위대가!J247</f>
        <v>0</v>
      </c>
      <c r="H47" s="28">
        <f t="shared" si="1"/>
        <v>6002</v>
      </c>
      <c r="I47" s="16" t="s">
        <v>338</v>
      </c>
      <c r="J47" s="16" t="s">
        <v>51</v>
      </c>
      <c r="K47" s="16" t="s">
        <v>51</v>
      </c>
      <c r="L47" s="16" t="s">
        <v>51</v>
      </c>
      <c r="M47" s="16" t="s">
        <v>1621</v>
      </c>
      <c r="N47" s="2" t="s">
        <v>51</v>
      </c>
    </row>
    <row r="48" spans="1:14" ht="30" customHeight="1">
      <c r="A48" s="16" t="s">
        <v>344</v>
      </c>
      <c r="B48" s="16" t="s">
        <v>341</v>
      </c>
      <c r="C48" s="16" t="s">
        <v>342</v>
      </c>
      <c r="D48" s="16" t="s">
        <v>67</v>
      </c>
      <c r="E48" s="28">
        <f>일위대가!F253</f>
        <v>0</v>
      </c>
      <c r="F48" s="28">
        <f>일위대가!H253</f>
        <v>16634</v>
      </c>
      <c r="G48" s="28">
        <f>일위대가!J253</f>
        <v>332</v>
      </c>
      <c r="H48" s="28">
        <f t="shared" si="1"/>
        <v>16966</v>
      </c>
      <c r="I48" s="16" t="s">
        <v>343</v>
      </c>
      <c r="J48" s="16" t="s">
        <v>51</v>
      </c>
      <c r="K48" s="16" t="s">
        <v>51</v>
      </c>
      <c r="L48" s="16" t="s">
        <v>51</v>
      </c>
      <c r="M48" s="16" t="s">
        <v>51</v>
      </c>
      <c r="N48" s="2" t="s">
        <v>51</v>
      </c>
    </row>
    <row r="49" spans="1:14" ht="30" customHeight="1">
      <c r="A49" s="16" t="s">
        <v>348</v>
      </c>
      <c r="B49" s="16" t="s">
        <v>346</v>
      </c>
      <c r="C49" s="16" t="s">
        <v>342</v>
      </c>
      <c r="D49" s="16" t="s">
        <v>67</v>
      </c>
      <c r="E49" s="28">
        <f>일위대가!F259</f>
        <v>0</v>
      </c>
      <c r="F49" s="28">
        <f>일위대가!H259</f>
        <v>27266</v>
      </c>
      <c r="G49" s="28">
        <f>일위대가!J259</f>
        <v>544</v>
      </c>
      <c r="H49" s="28">
        <f t="shared" si="1"/>
        <v>27810</v>
      </c>
      <c r="I49" s="16" t="s">
        <v>347</v>
      </c>
      <c r="J49" s="16" t="s">
        <v>51</v>
      </c>
      <c r="K49" s="16" t="s">
        <v>51</v>
      </c>
      <c r="L49" s="16" t="s">
        <v>51</v>
      </c>
      <c r="M49" s="16" t="s">
        <v>51</v>
      </c>
      <c r="N49" s="2" t="s">
        <v>51</v>
      </c>
    </row>
    <row r="50" spans="1:14" ht="30" customHeight="1">
      <c r="A50" s="16" t="s">
        <v>352</v>
      </c>
      <c r="B50" s="16" t="s">
        <v>350</v>
      </c>
      <c r="C50" s="16" t="s">
        <v>51</v>
      </c>
      <c r="D50" s="16" t="s">
        <v>67</v>
      </c>
      <c r="E50" s="28">
        <f>일위대가!F264</f>
        <v>0</v>
      </c>
      <c r="F50" s="28">
        <f>일위대가!H264</f>
        <v>2229</v>
      </c>
      <c r="G50" s="28">
        <f>일위대가!J264</f>
        <v>0</v>
      </c>
      <c r="H50" s="28">
        <f t="shared" si="1"/>
        <v>2229</v>
      </c>
      <c r="I50" s="16" t="s">
        <v>351</v>
      </c>
      <c r="J50" s="16" t="s">
        <v>51</v>
      </c>
      <c r="K50" s="16" t="s">
        <v>51</v>
      </c>
      <c r="L50" s="16" t="s">
        <v>51</v>
      </c>
      <c r="M50" s="16" t="s">
        <v>1645</v>
      </c>
      <c r="N50" s="2" t="s">
        <v>51</v>
      </c>
    </row>
    <row r="51" spans="1:14" ht="30" customHeight="1">
      <c r="A51" s="16" t="s">
        <v>357</v>
      </c>
      <c r="B51" s="16" t="s">
        <v>354</v>
      </c>
      <c r="C51" s="16" t="s">
        <v>355</v>
      </c>
      <c r="D51" s="16" t="s">
        <v>67</v>
      </c>
      <c r="E51" s="28">
        <f>일위대가!F268</f>
        <v>0</v>
      </c>
      <c r="F51" s="28">
        <f>일위대가!H268</f>
        <v>25810</v>
      </c>
      <c r="G51" s="28">
        <f>일위대가!J268</f>
        <v>0</v>
      </c>
      <c r="H51" s="28">
        <f t="shared" si="1"/>
        <v>25810</v>
      </c>
      <c r="I51" s="16" t="s">
        <v>356</v>
      </c>
      <c r="J51" s="16" t="s">
        <v>51</v>
      </c>
      <c r="K51" s="16" t="s">
        <v>51</v>
      </c>
      <c r="L51" s="16" t="s">
        <v>51</v>
      </c>
      <c r="M51" s="16" t="s">
        <v>51</v>
      </c>
      <c r="N51" s="2" t="s">
        <v>51</v>
      </c>
    </row>
    <row r="52" spans="1:14" ht="30" customHeight="1">
      <c r="A52" s="16" t="s">
        <v>497</v>
      </c>
      <c r="B52" s="16" t="s">
        <v>175</v>
      </c>
      <c r="C52" s="16" t="s">
        <v>176</v>
      </c>
      <c r="D52" s="16" t="s">
        <v>177</v>
      </c>
      <c r="E52" s="28">
        <f>일위대가!F272</f>
        <v>48156</v>
      </c>
      <c r="F52" s="28">
        <f>일위대가!H272</f>
        <v>55248</v>
      </c>
      <c r="G52" s="28">
        <f>일위대가!J272</f>
        <v>1722</v>
      </c>
      <c r="H52" s="28">
        <f t="shared" si="1"/>
        <v>105126</v>
      </c>
      <c r="I52" s="16" t="s">
        <v>496</v>
      </c>
      <c r="J52" s="16" t="s">
        <v>51</v>
      </c>
      <c r="K52" s="16" t="s">
        <v>51</v>
      </c>
      <c r="L52" s="16" t="s">
        <v>51</v>
      </c>
      <c r="M52" s="16" t="s">
        <v>51</v>
      </c>
      <c r="N52" s="2" t="s">
        <v>51</v>
      </c>
    </row>
    <row r="53" spans="1:14" ht="30" customHeight="1">
      <c r="A53" s="16" t="s">
        <v>502</v>
      </c>
      <c r="B53" s="16" t="s">
        <v>499</v>
      </c>
      <c r="C53" s="16" t="s">
        <v>500</v>
      </c>
      <c r="D53" s="16" t="s">
        <v>177</v>
      </c>
      <c r="E53" s="28">
        <f>일위대가!F280</f>
        <v>679165</v>
      </c>
      <c r="F53" s="28">
        <f>일위대가!H280</f>
        <v>202477</v>
      </c>
      <c r="G53" s="28">
        <f>일위대가!J280</f>
        <v>5080</v>
      </c>
      <c r="H53" s="28">
        <f t="shared" si="1"/>
        <v>886722</v>
      </c>
      <c r="I53" s="16" t="s">
        <v>501</v>
      </c>
      <c r="J53" s="16" t="s">
        <v>51</v>
      </c>
      <c r="K53" s="16" t="s">
        <v>51</v>
      </c>
      <c r="L53" s="16" t="s">
        <v>51</v>
      </c>
      <c r="M53" s="16" t="s">
        <v>51</v>
      </c>
      <c r="N53" s="2" t="s">
        <v>51</v>
      </c>
    </row>
    <row r="54" spans="1:14" ht="30" customHeight="1">
      <c r="A54" s="16" t="s">
        <v>505</v>
      </c>
      <c r="B54" s="16" t="s">
        <v>186</v>
      </c>
      <c r="C54" s="16" t="s">
        <v>187</v>
      </c>
      <c r="D54" s="16" t="s">
        <v>177</v>
      </c>
      <c r="E54" s="28">
        <f>일위대가!F288</f>
        <v>86537</v>
      </c>
      <c r="F54" s="28">
        <f>일위대가!H288</f>
        <v>96044</v>
      </c>
      <c r="G54" s="28">
        <f>일위대가!J288</f>
        <v>2957</v>
      </c>
      <c r="H54" s="28">
        <f t="shared" si="1"/>
        <v>185538</v>
      </c>
      <c r="I54" s="16" t="s">
        <v>504</v>
      </c>
      <c r="J54" s="16" t="s">
        <v>51</v>
      </c>
      <c r="K54" s="16" t="s">
        <v>51</v>
      </c>
      <c r="L54" s="16" t="s">
        <v>51</v>
      </c>
      <c r="M54" s="16" t="s">
        <v>51</v>
      </c>
      <c r="N54" s="2" t="s">
        <v>51</v>
      </c>
    </row>
    <row r="55" spans="1:14" ht="30" customHeight="1">
      <c r="A55" s="16" t="s">
        <v>509</v>
      </c>
      <c r="B55" s="16" t="s">
        <v>507</v>
      </c>
      <c r="C55" s="16" t="s">
        <v>192</v>
      </c>
      <c r="D55" s="16" t="s">
        <v>193</v>
      </c>
      <c r="E55" s="28">
        <f>일위대가!F294</f>
        <v>0</v>
      </c>
      <c r="F55" s="28">
        <f>일위대가!H294</f>
        <v>20659</v>
      </c>
      <c r="G55" s="28">
        <f>일위대가!J294</f>
        <v>413</v>
      </c>
      <c r="H55" s="28">
        <f t="shared" si="1"/>
        <v>21072</v>
      </c>
      <c r="I55" s="16" t="s">
        <v>508</v>
      </c>
      <c r="J55" s="16" t="s">
        <v>51</v>
      </c>
      <c r="K55" s="16" t="s">
        <v>51</v>
      </c>
      <c r="L55" s="16" t="s">
        <v>51</v>
      </c>
      <c r="M55" s="16" t="s">
        <v>1684</v>
      </c>
      <c r="N55" s="2" t="s">
        <v>51</v>
      </c>
    </row>
    <row r="56" spans="1:14" ht="30" customHeight="1">
      <c r="A56" s="16" t="s">
        <v>523</v>
      </c>
      <c r="B56" s="16" t="s">
        <v>520</v>
      </c>
      <c r="C56" s="16" t="s">
        <v>521</v>
      </c>
      <c r="D56" s="16" t="s">
        <v>100</v>
      </c>
      <c r="E56" s="28">
        <f>일위대가!F298</f>
        <v>311</v>
      </c>
      <c r="F56" s="28">
        <f>일위대가!H298</f>
        <v>0</v>
      </c>
      <c r="G56" s="28">
        <f>일위대가!J298</f>
        <v>0</v>
      </c>
      <c r="H56" s="28">
        <f t="shared" si="1"/>
        <v>311</v>
      </c>
      <c r="I56" s="16" t="s">
        <v>522</v>
      </c>
      <c r="J56" s="16" t="s">
        <v>51</v>
      </c>
      <c r="K56" s="16" t="s">
        <v>51</v>
      </c>
      <c r="L56" s="16" t="s">
        <v>51</v>
      </c>
      <c r="M56" s="16" t="s">
        <v>1222</v>
      </c>
      <c r="N56" s="2" t="s">
        <v>51</v>
      </c>
    </row>
    <row r="57" spans="1:14" ht="30" customHeight="1">
      <c r="A57" s="16" t="s">
        <v>529</v>
      </c>
      <c r="B57" s="16" t="s">
        <v>526</v>
      </c>
      <c r="C57" s="16" t="s">
        <v>527</v>
      </c>
      <c r="D57" s="16" t="s">
        <v>67</v>
      </c>
      <c r="E57" s="28">
        <f>일위대가!F303</f>
        <v>0</v>
      </c>
      <c r="F57" s="28">
        <f>일위대가!H303</f>
        <v>34880</v>
      </c>
      <c r="G57" s="28">
        <f>일위대가!J303</f>
        <v>0</v>
      </c>
      <c r="H57" s="28">
        <f t="shared" si="1"/>
        <v>34880</v>
      </c>
      <c r="I57" s="16" t="s">
        <v>528</v>
      </c>
      <c r="J57" s="16" t="s">
        <v>51</v>
      </c>
      <c r="K57" s="16" t="s">
        <v>51</v>
      </c>
      <c r="L57" s="16" t="s">
        <v>51</v>
      </c>
      <c r="M57" s="16" t="s">
        <v>1691</v>
      </c>
      <c r="N57" s="2" t="s">
        <v>51</v>
      </c>
    </row>
    <row r="58" spans="1:14" ht="30" customHeight="1">
      <c r="A58" s="16" t="s">
        <v>537</v>
      </c>
      <c r="B58" s="16" t="s">
        <v>534</v>
      </c>
      <c r="C58" s="16" t="s">
        <v>535</v>
      </c>
      <c r="D58" s="16" t="s">
        <v>67</v>
      </c>
      <c r="E58" s="28">
        <f>일위대가!F309</f>
        <v>1108</v>
      </c>
      <c r="F58" s="28">
        <f>일위대가!H309</f>
        <v>6211</v>
      </c>
      <c r="G58" s="28">
        <f>일위대가!J309</f>
        <v>0</v>
      </c>
      <c r="H58" s="28">
        <f t="shared" si="1"/>
        <v>7319</v>
      </c>
      <c r="I58" s="16" t="s">
        <v>536</v>
      </c>
      <c r="J58" s="16" t="s">
        <v>51</v>
      </c>
      <c r="K58" s="16" t="s">
        <v>51</v>
      </c>
      <c r="L58" s="16" t="s">
        <v>51</v>
      </c>
      <c r="M58" s="16" t="s">
        <v>1695</v>
      </c>
      <c r="N58" s="2" t="s">
        <v>51</v>
      </c>
    </row>
    <row r="59" spans="1:14" ht="30" customHeight="1">
      <c r="A59" s="16" t="s">
        <v>546</v>
      </c>
      <c r="B59" s="16" t="s">
        <v>543</v>
      </c>
      <c r="C59" s="16" t="s">
        <v>544</v>
      </c>
      <c r="D59" s="16" t="s">
        <v>67</v>
      </c>
      <c r="E59" s="28">
        <f>일위대가!F319</f>
        <v>8836</v>
      </c>
      <c r="F59" s="28">
        <f>일위대가!H319</f>
        <v>9731</v>
      </c>
      <c r="G59" s="28">
        <f>일위대가!J319</f>
        <v>0</v>
      </c>
      <c r="H59" s="28">
        <f t="shared" si="1"/>
        <v>18567</v>
      </c>
      <c r="I59" s="16" t="s">
        <v>545</v>
      </c>
      <c r="J59" s="16" t="s">
        <v>51</v>
      </c>
      <c r="K59" s="16" t="s">
        <v>51</v>
      </c>
      <c r="L59" s="16" t="s">
        <v>51</v>
      </c>
      <c r="M59" s="16" t="s">
        <v>1431</v>
      </c>
      <c r="N59" s="2" t="s">
        <v>51</v>
      </c>
    </row>
    <row r="60" spans="1:14" ht="30" customHeight="1">
      <c r="A60" s="16" t="s">
        <v>554</v>
      </c>
      <c r="B60" s="16" t="s">
        <v>249</v>
      </c>
      <c r="C60" s="16" t="s">
        <v>552</v>
      </c>
      <c r="D60" s="16" t="s">
        <v>67</v>
      </c>
      <c r="E60" s="28">
        <f>일위대가!F324</f>
        <v>20811</v>
      </c>
      <c r="F60" s="28">
        <f>일위대가!H324</f>
        <v>17145</v>
      </c>
      <c r="G60" s="28">
        <f>일위대가!J324</f>
        <v>0</v>
      </c>
      <c r="H60" s="28">
        <f t="shared" si="1"/>
        <v>37956</v>
      </c>
      <c r="I60" s="16" t="s">
        <v>553</v>
      </c>
      <c r="J60" s="16" t="s">
        <v>51</v>
      </c>
      <c r="K60" s="16" t="s">
        <v>51</v>
      </c>
      <c r="L60" s="16" t="s">
        <v>51</v>
      </c>
      <c r="M60" s="16" t="s">
        <v>1469</v>
      </c>
      <c r="N60" s="2" t="s">
        <v>51</v>
      </c>
    </row>
    <row r="61" spans="1:14" ht="30" customHeight="1">
      <c r="A61" s="16" t="s">
        <v>568</v>
      </c>
      <c r="B61" s="16" t="s">
        <v>565</v>
      </c>
      <c r="C61" s="16" t="s">
        <v>566</v>
      </c>
      <c r="D61" s="16" t="s">
        <v>67</v>
      </c>
      <c r="E61" s="28">
        <f>일위대가!F329</f>
        <v>29956</v>
      </c>
      <c r="F61" s="28">
        <f>일위대가!H329</f>
        <v>19638</v>
      </c>
      <c r="G61" s="28">
        <f>일위대가!J329</f>
        <v>392</v>
      </c>
      <c r="H61" s="28">
        <f t="shared" si="1"/>
        <v>49986</v>
      </c>
      <c r="I61" s="16" t="s">
        <v>567</v>
      </c>
      <c r="J61" s="16" t="s">
        <v>51</v>
      </c>
      <c r="K61" s="16" t="s">
        <v>51</v>
      </c>
      <c r="L61" s="16" t="s">
        <v>51</v>
      </c>
      <c r="M61" s="16" t="s">
        <v>51</v>
      </c>
      <c r="N61" s="2" t="s">
        <v>51</v>
      </c>
    </row>
    <row r="62" spans="1:14" ht="30" customHeight="1">
      <c r="A62" s="16" t="s">
        <v>577</v>
      </c>
      <c r="B62" s="16" t="s">
        <v>575</v>
      </c>
      <c r="C62" s="16" t="s">
        <v>51</v>
      </c>
      <c r="D62" s="16" t="s">
        <v>67</v>
      </c>
      <c r="E62" s="28">
        <f>일위대가!F334</f>
        <v>645</v>
      </c>
      <c r="F62" s="28">
        <f>일위대가!H334</f>
        <v>12905</v>
      </c>
      <c r="G62" s="28">
        <f>일위대가!J334</f>
        <v>0</v>
      </c>
      <c r="H62" s="28">
        <f t="shared" si="1"/>
        <v>13550</v>
      </c>
      <c r="I62" s="16" t="s">
        <v>576</v>
      </c>
      <c r="J62" s="16" t="s">
        <v>1603</v>
      </c>
      <c r="K62" s="16" t="s">
        <v>51</v>
      </c>
      <c r="L62" s="16" t="s">
        <v>51</v>
      </c>
      <c r="M62" s="16" t="s">
        <v>1604</v>
      </c>
      <c r="N62" s="2" t="s">
        <v>51</v>
      </c>
    </row>
    <row r="63" spans="1:14" ht="30" customHeight="1">
      <c r="A63" s="16" t="s">
        <v>584</v>
      </c>
      <c r="B63" s="16" t="s">
        <v>581</v>
      </c>
      <c r="C63" s="16" t="s">
        <v>582</v>
      </c>
      <c r="D63" s="16" t="s">
        <v>177</v>
      </c>
      <c r="E63" s="28">
        <f>일위대가!F338</f>
        <v>0</v>
      </c>
      <c r="F63" s="28">
        <f>일위대가!H338</f>
        <v>206481</v>
      </c>
      <c r="G63" s="28">
        <f>일위대가!J338</f>
        <v>0</v>
      </c>
      <c r="H63" s="28">
        <f t="shared" si="1"/>
        <v>206481</v>
      </c>
      <c r="I63" s="16" t="s">
        <v>583</v>
      </c>
      <c r="J63" s="16" t="s">
        <v>51</v>
      </c>
      <c r="K63" s="16" t="s">
        <v>51</v>
      </c>
      <c r="L63" s="16" t="s">
        <v>51</v>
      </c>
      <c r="M63" s="16" t="s">
        <v>51</v>
      </c>
      <c r="N63" s="2" t="s">
        <v>51</v>
      </c>
    </row>
    <row r="64" spans="1:14" ht="30" customHeight="1">
      <c r="A64" s="16" t="s">
        <v>590</v>
      </c>
      <c r="B64" s="16" t="s">
        <v>587</v>
      </c>
      <c r="C64" s="16" t="s">
        <v>588</v>
      </c>
      <c r="D64" s="16" t="s">
        <v>67</v>
      </c>
      <c r="E64" s="28">
        <f>일위대가!F344</f>
        <v>0</v>
      </c>
      <c r="F64" s="28">
        <f>일위대가!H344</f>
        <v>6174</v>
      </c>
      <c r="G64" s="28">
        <f>일위대가!J344</f>
        <v>123</v>
      </c>
      <c r="H64" s="28">
        <f t="shared" si="1"/>
        <v>6297</v>
      </c>
      <c r="I64" s="16" t="s">
        <v>589</v>
      </c>
      <c r="J64" s="16" t="s">
        <v>51</v>
      </c>
      <c r="K64" s="16" t="s">
        <v>51</v>
      </c>
      <c r="L64" s="16" t="s">
        <v>51</v>
      </c>
      <c r="M64" s="16" t="s">
        <v>1756</v>
      </c>
      <c r="N64" s="2" t="s">
        <v>51</v>
      </c>
    </row>
    <row r="65" spans="1:14" ht="30" customHeight="1">
      <c r="A65" s="16" t="s">
        <v>651</v>
      </c>
      <c r="B65" s="16" t="s">
        <v>648</v>
      </c>
      <c r="C65" s="16" t="s">
        <v>649</v>
      </c>
      <c r="D65" s="16" t="s">
        <v>177</v>
      </c>
      <c r="E65" s="28">
        <f>일위대가!F349</f>
        <v>146803</v>
      </c>
      <c r="F65" s="28">
        <f>일위대가!H349</f>
        <v>156136</v>
      </c>
      <c r="G65" s="28">
        <f>일위대가!J349</f>
        <v>5361</v>
      </c>
      <c r="H65" s="28">
        <f t="shared" si="1"/>
        <v>308300</v>
      </c>
      <c r="I65" s="16" t="s">
        <v>650</v>
      </c>
      <c r="J65" s="16" t="s">
        <v>51</v>
      </c>
      <c r="K65" s="16" t="s">
        <v>51</v>
      </c>
      <c r="L65" s="16" t="s">
        <v>51</v>
      </c>
      <c r="M65" s="16" t="s">
        <v>51</v>
      </c>
      <c r="N65" s="2" t="s">
        <v>51</v>
      </c>
    </row>
    <row r="66" spans="1:14" ht="30" customHeight="1">
      <c r="A66" s="16" t="s">
        <v>656</v>
      </c>
      <c r="B66" s="16" t="s">
        <v>653</v>
      </c>
      <c r="C66" s="16" t="s">
        <v>654</v>
      </c>
      <c r="D66" s="16" t="s">
        <v>177</v>
      </c>
      <c r="E66" s="28">
        <f>일위대가!F354</f>
        <v>152421</v>
      </c>
      <c r="F66" s="28">
        <f>일위대가!H354</f>
        <v>162582</v>
      </c>
      <c r="G66" s="28">
        <f>일위대가!J354</f>
        <v>5562</v>
      </c>
      <c r="H66" s="28">
        <f t="shared" si="1"/>
        <v>320565</v>
      </c>
      <c r="I66" s="16" t="s">
        <v>655</v>
      </c>
      <c r="J66" s="16" t="s">
        <v>51</v>
      </c>
      <c r="K66" s="16" t="s">
        <v>51</v>
      </c>
      <c r="L66" s="16" t="s">
        <v>51</v>
      </c>
      <c r="M66" s="16" t="s">
        <v>51</v>
      </c>
      <c r="N66" s="2" t="s">
        <v>51</v>
      </c>
    </row>
    <row r="67" spans="1:14" ht="30" customHeight="1">
      <c r="A67" s="16" t="s">
        <v>659</v>
      </c>
      <c r="B67" s="16" t="s">
        <v>175</v>
      </c>
      <c r="C67" s="16" t="s">
        <v>176</v>
      </c>
      <c r="D67" s="16" t="s">
        <v>177</v>
      </c>
      <c r="E67" s="28">
        <f>일위대가!F358</f>
        <v>48156</v>
      </c>
      <c r="F67" s="28">
        <f>일위대가!H358</f>
        <v>55248</v>
      </c>
      <c r="G67" s="28">
        <f>일위대가!J358</f>
        <v>1722</v>
      </c>
      <c r="H67" s="28">
        <f t="shared" si="1"/>
        <v>105126</v>
      </c>
      <c r="I67" s="16" t="s">
        <v>658</v>
      </c>
      <c r="J67" s="16" t="s">
        <v>51</v>
      </c>
      <c r="K67" s="16" t="s">
        <v>51</v>
      </c>
      <c r="L67" s="16" t="s">
        <v>51</v>
      </c>
      <c r="M67" s="16" t="s">
        <v>51</v>
      </c>
      <c r="N67" s="2" t="s">
        <v>51</v>
      </c>
    </row>
    <row r="68" spans="1:14" ht="30" customHeight="1">
      <c r="A68" s="16" t="s">
        <v>662</v>
      </c>
      <c r="B68" s="16" t="s">
        <v>186</v>
      </c>
      <c r="C68" s="16" t="s">
        <v>187</v>
      </c>
      <c r="D68" s="16" t="s">
        <v>177</v>
      </c>
      <c r="E68" s="28">
        <f>일위대가!F366</f>
        <v>86537</v>
      </c>
      <c r="F68" s="28">
        <f>일위대가!H366</f>
        <v>96044</v>
      </c>
      <c r="G68" s="28">
        <f>일위대가!J366</f>
        <v>2957</v>
      </c>
      <c r="H68" s="28">
        <f t="shared" ref="H68:H99" si="2">E68+F68+G68</f>
        <v>185538</v>
      </c>
      <c r="I68" s="16" t="s">
        <v>661</v>
      </c>
      <c r="J68" s="16" t="s">
        <v>51</v>
      </c>
      <c r="K68" s="16" t="s">
        <v>51</v>
      </c>
      <c r="L68" s="16" t="s">
        <v>51</v>
      </c>
      <c r="M68" s="16" t="s">
        <v>51</v>
      </c>
      <c r="N68" s="2" t="s">
        <v>51</v>
      </c>
    </row>
    <row r="69" spans="1:14" ht="30" customHeight="1">
      <c r="A69" s="16" t="s">
        <v>677</v>
      </c>
      <c r="B69" s="16" t="s">
        <v>204</v>
      </c>
      <c r="C69" s="16" t="s">
        <v>675</v>
      </c>
      <c r="D69" s="16" t="s">
        <v>177</v>
      </c>
      <c r="E69" s="28">
        <f>일위대가!F372</f>
        <v>340000</v>
      </c>
      <c r="F69" s="28">
        <f>일위대가!H372</f>
        <v>0</v>
      </c>
      <c r="G69" s="28">
        <f>일위대가!J372</f>
        <v>0</v>
      </c>
      <c r="H69" s="28">
        <f t="shared" si="2"/>
        <v>340000</v>
      </c>
      <c r="I69" s="16" t="s">
        <v>676</v>
      </c>
      <c r="J69" s="16" t="s">
        <v>51</v>
      </c>
      <c r="K69" s="16" t="s">
        <v>51</v>
      </c>
      <c r="L69" s="16" t="s">
        <v>51</v>
      </c>
      <c r="M69" s="16" t="s">
        <v>51</v>
      </c>
      <c r="N69" s="2" t="s">
        <v>51</v>
      </c>
    </row>
    <row r="70" spans="1:14" ht="30" customHeight="1">
      <c r="A70" s="16" t="s">
        <v>682</v>
      </c>
      <c r="B70" s="16" t="s">
        <v>679</v>
      </c>
      <c r="C70" s="16" t="s">
        <v>680</v>
      </c>
      <c r="D70" s="16" t="s">
        <v>67</v>
      </c>
      <c r="E70" s="28">
        <f>일위대가!F377</f>
        <v>0</v>
      </c>
      <c r="F70" s="28">
        <f>일위대가!H377</f>
        <v>34363</v>
      </c>
      <c r="G70" s="28">
        <f>일위대가!J377</f>
        <v>0</v>
      </c>
      <c r="H70" s="28">
        <f t="shared" si="2"/>
        <v>34363</v>
      </c>
      <c r="I70" s="16" t="s">
        <v>681</v>
      </c>
      <c r="J70" s="16" t="s">
        <v>51</v>
      </c>
      <c r="K70" s="16" t="s">
        <v>51</v>
      </c>
      <c r="L70" s="16" t="s">
        <v>51</v>
      </c>
      <c r="M70" s="16" t="s">
        <v>1691</v>
      </c>
      <c r="N70" s="2" t="s">
        <v>51</v>
      </c>
    </row>
    <row r="71" spans="1:14" ht="30" customHeight="1">
      <c r="A71" s="16" t="s">
        <v>701</v>
      </c>
      <c r="B71" s="16" t="s">
        <v>698</v>
      </c>
      <c r="C71" s="16" t="s">
        <v>699</v>
      </c>
      <c r="D71" s="16" t="s">
        <v>67</v>
      </c>
      <c r="E71" s="28">
        <f>일위대가!F382</f>
        <v>23226</v>
      </c>
      <c r="F71" s="28">
        <f>일위대가!H382</f>
        <v>17145</v>
      </c>
      <c r="G71" s="28">
        <f>일위대가!J382</f>
        <v>0</v>
      </c>
      <c r="H71" s="28">
        <f t="shared" si="2"/>
        <v>40371</v>
      </c>
      <c r="I71" s="16" t="s">
        <v>700</v>
      </c>
      <c r="J71" s="16" t="s">
        <v>51</v>
      </c>
      <c r="K71" s="16" t="s">
        <v>51</v>
      </c>
      <c r="L71" s="16" t="s">
        <v>51</v>
      </c>
      <c r="M71" s="16" t="s">
        <v>1469</v>
      </c>
      <c r="N71" s="2" t="s">
        <v>51</v>
      </c>
    </row>
    <row r="72" spans="1:14" ht="30" customHeight="1">
      <c r="A72" s="16" t="s">
        <v>785</v>
      </c>
      <c r="B72" s="16" t="s">
        <v>782</v>
      </c>
      <c r="C72" s="16" t="s">
        <v>783</v>
      </c>
      <c r="D72" s="16" t="s">
        <v>177</v>
      </c>
      <c r="E72" s="28">
        <f>일위대가!F387</f>
        <v>132356</v>
      </c>
      <c r="F72" s="28">
        <f>일위대가!H387</f>
        <v>139562</v>
      </c>
      <c r="G72" s="28">
        <f>일위대가!J387</f>
        <v>4845</v>
      </c>
      <c r="H72" s="28">
        <f t="shared" si="2"/>
        <v>276763</v>
      </c>
      <c r="I72" s="16" t="s">
        <v>784</v>
      </c>
      <c r="J72" s="16" t="s">
        <v>51</v>
      </c>
      <c r="K72" s="16" t="s">
        <v>51</v>
      </c>
      <c r="L72" s="16" t="s">
        <v>51</v>
      </c>
      <c r="M72" s="16" t="s">
        <v>51</v>
      </c>
      <c r="N72" s="2" t="s">
        <v>51</v>
      </c>
    </row>
    <row r="73" spans="1:14" ht="30" customHeight="1">
      <c r="A73" s="16" t="s">
        <v>788</v>
      </c>
      <c r="B73" s="16" t="s">
        <v>648</v>
      </c>
      <c r="C73" s="16" t="s">
        <v>649</v>
      </c>
      <c r="D73" s="16" t="s">
        <v>177</v>
      </c>
      <c r="E73" s="28">
        <f>일위대가!F392</f>
        <v>146803</v>
      </c>
      <c r="F73" s="28">
        <f>일위대가!H392</f>
        <v>156136</v>
      </c>
      <c r="G73" s="28">
        <f>일위대가!J392</f>
        <v>5361</v>
      </c>
      <c r="H73" s="28">
        <f t="shared" si="2"/>
        <v>308300</v>
      </c>
      <c r="I73" s="16" t="s">
        <v>787</v>
      </c>
      <c r="J73" s="16" t="s">
        <v>51</v>
      </c>
      <c r="K73" s="16" t="s">
        <v>51</v>
      </c>
      <c r="L73" s="16" t="s">
        <v>51</v>
      </c>
      <c r="M73" s="16" t="s">
        <v>51</v>
      </c>
      <c r="N73" s="2" t="s">
        <v>51</v>
      </c>
    </row>
    <row r="74" spans="1:14" ht="30" customHeight="1">
      <c r="A74" s="16" t="s">
        <v>793</v>
      </c>
      <c r="B74" s="16" t="s">
        <v>790</v>
      </c>
      <c r="C74" s="16" t="s">
        <v>791</v>
      </c>
      <c r="D74" s="16" t="s">
        <v>177</v>
      </c>
      <c r="E74" s="28">
        <f>일위대가!F397</f>
        <v>156434</v>
      </c>
      <c r="F74" s="28">
        <f>일위대가!H397</f>
        <v>167186</v>
      </c>
      <c r="G74" s="28">
        <f>일위대가!J397</f>
        <v>5706</v>
      </c>
      <c r="H74" s="28">
        <f t="shared" si="2"/>
        <v>329326</v>
      </c>
      <c r="I74" s="16" t="s">
        <v>792</v>
      </c>
      <c r="J74" s="16" t="s">
        <v>51</v>
      </c>
      <c r="K74" s="16" t="s">
        <v>51</v>
      </c>
      <c r="L74" s="16" t="s">
        <v>51</v>
      </c>
      <c r="M74" s="16" t="s">
        <v>51</v>
      </c>
      <c r="N74" s="2" t="s">
        <v>51</v>
      </c>
    </row>
    <row r="75" spans="1:14" ht="30" customHeight="1">
      <c r="A75" s="16" t="s">
        <v>798</v>
      </c>
      <c r="B75" s="16" t="s">
        <v>795</v>
      </c>
      <c r="C75" s="16" t="s">
        <v>796</v>
      </c>
      <c r="D75" s="16" t="s">
        <v>177</v>
      </c>
      <c r="E75" s="28">
        <f>일위대가!F402</f>
        <v>207961</v>
      </c>
      <c r="F75" s="28">
        <f>일위대가!H402</f>
        <v>226301</v>
      </c>
      <c r="G75" s="28">
        <f>일위대가!J402</f>
        <v>7548</v>
      </c>
      <c r="H75" s="28">
        <f t="shared" si="2"/>
        <v>441810</v>
      </c>
      <c r="I75" s="16" t="s">
        <v>797</v>
      </c>
      <c r="J75" s="16" t="s">
        <v>51</v>
      </c>
      <c r="K75" s="16" t="s">
        <v>51</v>
      </c>
      <c r="L75" s="16" t="s">
        <v>51</v>
      </c>
      <c r="M75" s="16" t="s">
        <v>51</v>
      </c>
      <c r="N75" s="2" t="s">
        <v>51</v>
      </c>
    </row>
    <row r="76" spans="1:14" ht="30" customHeight="1">
      <c r="A76" s="16" t="s">
        <v>801</v>
      </c>
      <c r="B76" s="16" t="s">
        <v>175</v>
      </c>
      <c r="C76" s="16" t="s">
        <v>176</v>
      </c>
      <c r="D76" s="16" t="s">
        <v>177</v>
      </c>
      <c r="E76" s="28">
        <f>일위대가!F406</f>
        <v>48156</v>
      </c>
      <c r="F76" s="28">
        <f>일위대가!H406</f>
        <v>55248</v>
      </c>
      <c r="G76" s="28">
        <f>일위대가!J406</f>
        <v>1722</v>
      </c>
      <c r="H76" s="28">
        <f t="shared" si="2"/>
        <v>105126</v>
      </c>
      <c r="I76" s="16" t="s">
        <v>800</v>
      </c>
      <c r="J76" s="16" t="s">
        <v>51</v>
      </c>
      <c r="K76" s="16" t="s">
        <v>51</v>
      </c>
      <c r="L76" s="16" t="s">
        <v>51</v>
      </c>
      <c r="M76" s="16" t="s">
        <v>51</v>
      </c>
      <c r="N76" s="2" t="s">
        <v>51</v>
      </c>
    </row>
    <row r="77" spans="1:14" ht="30" customHeight="1">
      <c r="A77" s="16" t="s">
        <v>804</v>
      </c>
      <c r="B77" s="16" t="s">
        <v>186</v>
      </c>
      <c r="C77" s="16" t="s">
        <v>187</v>
      </c>
      <c r="D77" s="16" t="s">
        <v>177</v>
      </c>
      <c r="E77" s="28">
        <f>일위대가!F414</f>
        <v>86537</v>
      </c>
      <c r="F77" s="28">
        <f>일위대가!H414</f>
        <v>96044</v>
      </c>
      <c r="G77" s="28">
        <f>일위대가!J414</f>
        <v>2957</v>
      </c>
      <c r="H77" s="28">
        <f t="shared" si="2"/>
        <v>185538</v>
      </c>
      <c r="I77" s="16" t="s">
        <v>803</v>
      </c>
      <c r="J77" s="16" t="s">
        <v>51</v>
      </c>
      <c r="K77" s="16" t="s">
        <v>51</v>
      </c>
      <c r="L77" s="16" t="s">
        <v>51</v>
      </c>
      <c r="M77" s="16" t="s">
        <v>51</v>
      </c>
      <c r="N77" s="2" t="s">
        <v>51</v>
      </c>
    </row>
    <row r="78" spans="1:14" ht="30" customHeight="1">
      <c r="A78" s="16" t="s">
        <v>905</v>
      </c>
      <c r="B78" s="16" t="s">
        <v>902</v>
      </c>
      <c r="C78" s="16" t="s">
        <v>903</v>
      </c>
      <c r="D78" s="16" t="s">
        <v>177</v>
      </c>
      <c r="E78" s="28">
        <f>일위대가!F419</f>
        <v>140382</v>
      </c>
      <c r="F78" s="28">
        <f>일위대가!H419</f>
        <v>148770</v>
      </c>
      <c r="G78" s="28">
        <f>일위대가!J419</f>
        <v>5132</v>
      </c>
      <c r="H78" s="28">
        <f t="shared" si="2"/>
        <v>294284</v>
      </c>
      <c r="I78" s="16" t="s">
        <v>904</v>
      </c>
      <c r="J78" s="16" t="s">
        <v>51</v>
      </c>
      <c r="K78" s="16" t="s">
        <v>51</v>
      </c>
      <c r="L78" s="16" t="s">
        <v>51</v>
      </c>
      <c r="M78" s="16" t="s">
        <v>51</v>
      </c>
      <c r="N78" s="2" t="s">
        <v>51</v>
      </c>
    </row>
    <row r="79" spans="1:14" ht="30" customHeight="1">
      <c r="A79" s="16" t="s">
        <v>909</v>
      </c>
      <c r="B79" s="16" t="s">
        <v>907</v>
      </c>
      <c r="C79" s="16" t="s">
        <v>176</v>
      </c>
      <c r="D79" s="16" t="s">
        <v>177</v>
      </c>
      <c r="E79" s="28">
        <f>일위대가!F423</f>
        <v>48156</v>
      </c>
      <c r="F79" s="28">
        <f>일위대가!H423</f>
        <v>55248</v>
      </c>
      <c r="G79" s="28">
        <f>일위대가!J423</f>
        <v>1722</v>
      </c>
      <c r="H79" s="28">
        <f t="shared" si="2"/>
        <v>105126</v>
      </c>
      <c r="I79" s="16" t="s">
        <v>908</v>
      </c>
      <c r="J79" s="16" t="s">
        <v>51</v>
      </c>
      <c r="K79" s="16" t="s">
        <v>51</v>
      </c>
      <c r="L79" s="16" t="s">
        <v>51</v>
      </c>
      <c r="M79" s="16" t="s">
        <v>51</v>
      </c>
      <c r="N79" s="2" t="s">
        <v>51</v>
      </c>
    </row>
    <row r="80" spans="1:14" ht="30" customHeight="1">
      <c r="A80" s="16" t="s">
        <v>981</v>
      </c>
      <c r="B80" s="16" t="s">
        <v>978</v>
      </c>
      <c r="C80" s="16" t="s">
        <v>979</v>
      </c>
      <c r="D80" s="16" t="s">
        <v>417</v>
      </c>
      <c r="E80" s="28">
        <f>일위대가!F432</f>
        <v>0</v>
      </c>
      <c r="F80" s="28">
        <f>일위대가!H432</f>
        <v>0</v>
      </c>
      <c r="G80" s="28">
        <f>일위대가!J432</f>
        <v>11637</v>
      </c>
      <c r="H80" s="28">
        <f t="shared" si="2"/>
        <v>11637</v>
      </c>
      <c r="I80" s="16" t="s">
        <v>980</v>
      </c>
      <c r="J80" s="16" t="s">
        <v>51</v>
      </c>
      <c r="K80" s="16" t="s">
        <v>51</v>
      </c>
      <c r="L80" s="16" t="s">
        <v>51</v>
      </c>
      <c r="M80" s="16" t="s">
        <v>1824</v>
      </c>
      <c r="N80" s="2" t="s">
        <v>51</v>
      </c>
    </row>
    <row r="81" spans="1:14" ht="30" customHeight="1">
      <c r="A81" s="16" t="s">
        <v>985</v>
      </c>
      <c r="B81" s="16" t="s">
        <v>978</v>
      </c>
      <c r="C81" s="16" t="s">
        <v>983</v>
      </c>
      <c r="D81" s="16" t="s">
        <v>417</v>
      </c>
      <c r="E81" s="28">
        <f>일위대가!F440</f>
        <v>0</v>
      </c>
      <c r="F81" s="28">
        <f>일위대가!H440</f>
        <v>0</v>
      </c>
      <c r="G81" s="28">
        <f>일위대가!J440</f>
        <v>6680</v>
      </c>
      <c r="H81" s="28">
        <f t="shared" si="2"/>
        <v>6680</v>
      </c>
      <c r="I81" s="16" t="s">
        <v>984</v>
      </c>
      <c r="J81" s="16" t="s">
        <v>51</v>
      </c>
      <c r="K81" s="16" t="s">
        <v>51</v>
      </c>
      <c r="L81" s="16" t="s">
        <v>51</v>
      </c>
      <c r="M81" s="16" t="s">
        <v>1824</v>
      </c>
      <c r="N81" s="2" t="s">
        <v>51</v>
      </c>
    </row>
    <row r="82" spans="1:14" ht="30" customHeight="1">
      <c r="A82" s="16" t="s">
        <v>989</v>
      </c>
      <c r="B82" s="16" t="s">
        <v>978</v>
      </c>
      <c r="C82" s="16" t="s">
        <v>987</v>
      </c>
      <c r="D82" s="16" t="s">
        <v>417</v>
      </c>
      <c r="E82" s="28">
        <f>일위대가!F447</f>
        <v>0</v>
      </c>
      <c r="F82" s="28">
        <f>일위대가!H447</f>
        <v>0</v>
      </c>
      <c r="G82" s="28">
        <f>일위대가!J447</f>
        <v>7445</v>
      </c>
      <c r="H82" s="28">
        <f t="shared" si="2"/>
        <v>7445</v>
      </c>
      <c r="I82" s="16" t="s">
        <v>988</v>
      </c>
      <c r="J82" s="16" t="s">
        <v>51</v>
      </c>
      <c r="K82" s="16" t="s">
        <v>51</v>
      </c>
      <c r="L82" s="16" t="s">
        <v>51</v>
      </c>
      <c r="M82" s="16" t="s">
        <v>1824</v>
      </c>
      <c r="N82" s="2" t="s">
        <v>51</v>
      </c>
    </row>
    <row r="83" spans="1:14" ht="30" customHeight="1">
      <c r="A83" s="16" t="s">
        <v>993</v>
      </c>
      <c r="B83" s="16" t="s">
        <v>978</v>
      </c>
      <c r="C83" s="16" t="s">
        <v>991</v>
      </c>
      <c r="D83" s="16" t="s">
        <v>417</v>
      </c>
      <c r="E83" s="28">
        <f>일위대가!F456</f>
        <v>0</v>
      </c>
      <c r="F83" s="28">
        <f>일위대가!H456</f>
        <v>0</v>
      </c>
      <c r="G83" s="28">
        <f>일위대가!J456</f>
        <v>14481</v>
      </c>
      <c r="H83" s="28">
        <f t="shared" si="2"/>
        <v>14481</v>
      </c>
      <c r="I83" s="16" t="s">
        <v>992</v>
      </c>
      <c r="J83" s="16" t="s">
        <v>51</v>
      </c>
      <c r="K83" s="16" t="s">
        <v>51</v>
      </c>
      <c r="L83" s="16" t="s">
        <v>51</v>
      </c>
      <c r="M83" s="16" t="s">
        <v>1824</v>
      </c>
      <c r="N83" s="2" t="s">
        <v>51</v>
      </c>
    </row>
    <row r="84" spans="1:14" ht="30" customHeight="1">
      <c r="A84" s="16" t="s">
        <v>997</v>
      </c>
      <c r="B84" s="16" t="s">
        <v>978</v>
      </c>
      <c r="C84" s="16" t="s">
        <v>995</v>
      </c>
      <c r="D84" s="16" t="s">
        <v>417</v>
      </c>
      <c r="E84" s="28">
        <f>일위대가!F465</f>
        <v>0</v>
      </c>
      <c r="F84" s="28">
        <f>일위대가!H465</f>
        <v>0</v>
      </c>
      <c r="G84" s="28">
        <f>일위대가!J465</f>
        <v>13154</v>
      </c>
      <c r="H84" s="28">
        <f t="shared" si="2"/>
        <v>13154</v>
      </c>
      <c r="I84" s="16" t="s">
        <v>996</v>
      </c>
      <c r="J84" s="16" t="s">
        <v>51</v>
      </c>
      <c r="K84" s="16" t="s">
        <v>51</v>
      </c>
      <c r="L84" s="16" t="s">
        <v>51</v>
      </c>
      <c r="M84" s="16" t="s">
        <v>1824</v>
      </c>
      <c r="N84" s="2" t="s">
        <v>51</v>
      </c>
    </row>
    <row r="85" spans="1:14" ht="30" customHeight="1">
      <c r="A85" s="16" t="s">
        <v>1001</v>
      </c>
      <c r="B85" s="16" t="s">
        <v>978</v>
      </c>
      <c r="C85" s="16" t="s">
        <v>999</v>
      </c>
      <c r="D85" s="16" t="s">
        <v>417</v>
      </c>
      <c r="E85" s="28">
        <f>일위대가!F472</f>
        <v>0</v>
      </c>
      <c r="F85" s="28">
        <f>일위대가!H472</f>
        <v>0</v>
      </c>
      <c r="G85" s="28">
        <f>일위대가!J472</f>
        <v>16589</v>
      </c>
      <c r="H85" s="28">
        <f t="shared" si="2"/>
        <v>16589</v>
      </c>
      <c r="I85" s="16" t="s">
        <v>1000</v>
      </c>
      <c r="J85" s="16" t="s">
        <v>51</v>
      </c>
      <c r="K85" s="16" t="s">
        <v>51</v>
      </c>
      <c r="L85" s="16" t="s">
        <v>51</v>
      </c>
      <c r="M85" s="16" t="s">
        <v>1824</v>
      </c>
      <c r="N85" s="2" t="s">
        <v>51</v>
      </c>
    </row>
    <row r="86" spans="1:14" ht="30" customHeight="1">
      <c r="A86" s="16" t="s">
        <v>1005</v>
      </c>
      <c r="B86" s="16" t="s">
        <v>978</v>
      </c>
      <c r="C86" s="16" t="s">
        <v>1003</v>
      </c>
      <c r="D86" s="16" t="s">
        <v>417</v>
      </c>
      <c r="E86" s="28">
        <f>일위대가!F479</f>
        <v>0</v>
      </c>
      <c r="F86" s="28">
        <f>일위대가!H479</f>
        <v>0</v>
      </c>
      <c r="G86" s="28">
        <f>일위대가!J479</f>
        <v>20146</v>
      </c>
      <c r="H86" s="28">
        <f t="shared" si="2"/>
        <v>20146</v>
      </c>
      <c r="I86" s="16" t="s">
        <v>1004</v>
      </c>
      <c r="J86" s="16" t="s">
        <v>51</v>
      </c>
      <c r="K86" s="16" t="s">
        <v>51</v>
      </c>
      <c r="L86" s="16" t="s">
        <v>51</v>
      </c>
      <c r="M86" s="16" t="s">
        <v>1824</v>
      </c>
      <c r="N86" s="2" t="s">
        <v>51</v>
      </c>
    </row>
    <row r="87" spans="1:14" ht="30" customHeight="1">
      <c r="A87" s="16" t="s">
        <v>1009</v>
      </c>
      <c r="B87" s="16" t="s">
        <v>978</v>
      </c>
      <c r="C87" s="16" t="s">
        <v>1007</v>
      </c>
      <c r="D87" s="16" t="s">
        <v>417</v>
      </c>
      <c r="E87" s="28">
        <f>일위대가!F487</f>
        <v>0</v>
      </c>
      <c r="F87" s="28">
        <f>일위대가!H487</f>
        <v>0</v>
      </c>
      <c r="G87" s="28">
        <f>일위대가!J487</f>
        <v>75847</v>
      </c>
      <c r="H87" s="28">
        <f t="shared" si="2"/>
        <v>75847</v>
      </c>
      <c r="I87" s="16" t="s">
        <v>1008</v>
      </c>
      <c r="J87" s="16" t="s">
        <v>51</v>
      </c>
      <c r="K87" s="16" t="s">
        <v>51</v>
      </c>
      <c r="L87" s="16" t="s">
        <v>51</v>
      </c>
      <c r="M87" s="16" t="s">
        <v>1824</v>
      </c>
      <c r="N87" s="2" t="s">
        <v>51</v>
      </c>
    </row>
    <row r="88" spans="1:14" ht="30" customHeight="1">
      <c r="A88" s="16" t="s">
        <v>1013</v>
      </c>
      <c r="B88" s="16" t="s">
        <v>978</v>
      </c>
      <c r="C88" s="16" t="s">
        <v>1011</v>
      </c>
      <c r="D88" s="16" t="s">
        <v>417</v>
      </c>
      <c r="E88" s="28">
        <f>일위대가!F494</f>
        <v>0</v>
      </c>
      <c r="F88" s="28">
        <f>일위대가!H494</f>
        <v>0</v>
      </c>
      <c r="G88" s="28">
        <f>일위대가!J494</f>
        <v>165930</v>
      </c>
      <c r="H88" s="28">
        <f t="shared" si="2"/>
        <v>165930</v>
      </c>
      <c r="I88" s="16" t="s">
        <v>1012</v>
      </c>
      <c r="J88" s="16" t="s">
        <v>51</v>
      </c>
      <c r="K88" s="16" t="s">
        <v>51</v>
      </c>
      <c r="L88" s="16" t="s">
        <v>51</v>
      </c>
      <c r="M88" s="16" t="s">
        <v>1824</v>
      </c>
      <c r="N88" s="2" t="s">
        <v>51</v>
      </c>
    </row>
    <row r="89" spans="1:14" ht="30" customHeight="1">
      <c r="A89" s="16" t="s">
        <v>1018</v>
      </c>
      <c r="B89" s="16" t="s">
        <v>1015</v>
      </c>
      <c r="C89" s="16" t="s">
        <v>1016</v>
      </c>
      <c r="D89" s="16" t="s">
        <v>417</v>
      </c>
      <c r="E89" s="28">
        <f>일위대가!F499</f>
        <v>0</v>
      </c>
      <c r="F89" s="28">
        <f>일위대가!H499</f>
        <v>0</v>
      </c>
      <c r="G89" s="28">
        <f>일위대가!J499</f>
        <v>1863</v>
      </c>
      <c r="H89" s="28">
        <f t="shared" si="2"/>
        <v>1863</v>
      </c>
      <c r="I89" s="16" t="s">
        <v>1017</v>
      </c>
      <c r="J89" s="16" t="s">
        <v>51</v>
      </c>
      <c r="K89" s="16" t="s">
        <v>51</v>
      </c>
      <c r="L89" s="16" t="s">
        <v>51</v>
      </c>
      <c r="M89" s="16" t="s">
        <v>1824</v>
      </c>
      <c r="N89" s="2" t="s">
        <v>51</v>
      </c>
    </row>
    <row r="90" spans="1:14" ht="30" customHeight="1">
      <c r="A90" s="16" t="s">
        <v>1022</v>
      </c>
      <c r="B90" s="16" t="s">
        <v>1015</v>
      </c>
      <c r="C90" s="16" t="s">
        <v>1020</v>
      </c>
      <c r="D90" s="16" t="s">
        <v>417</v>
      </c>
      <c r="E90" s="28">
        <f>일위대가!F506</f>
        <v>0</v>
      </c>
      <c r="F90" s="28">
        <f>일위대가!H506</f>
        <v>0</v>
      </c>
      <c r="G90" s="28">
        <f>일위대가!J506</f>
        <v>3939</v>
      </c>
      <c r="H90" s="28">
        <f t="shared" si="2"/>
        <v>3939</v>
      </c>
      <c r="I90" s="16" t="s">
        <v>1021</v>
      </c>
      <c r="J90" s="16" t="s">
        <v>51</v>
      </c>
      <c r="K90" s="16" t="s">
        <v>51</v>
      </c>
      <c r="L90" s="16" t="s">
        <v>51</v>
      </c>
      <c r="M90" s="16" t="s">
        <v>1824</v>
      </c>
      <c r="N90" s="2" t="s">
        <v>51</v>
      </c>
    </row>
    <row r="91" spans="1:14" ht="30" customHeight="1">
      <c r="A91" s="16" t="s">
        <v>1026</v>
      </c>
      <c r="B91" s="16" t="s">
        <v>1015</v>
      </c>
      <c r="C91" s="16" t="s">
        <v>1024</v>
      </c>
      <c r="D91" s="16" t="s">
        <v>417</v>
      </c>
      <c r="E91" s="28">
        <f>일위대가!F513</f>
        <v>0</v>
      </c>
      <c r="F91" s="28">
        <f>일위대가!H513</f>
        <v>0</v>
      </c>
      <c r="G91" s="28">
        <f>일위대가!J513</f>
        <v>9779</v>
      </c>
      <c r="H91" s="28">
        <f t="shared" si="2"/>
        <v>9779</v>
      </c>
      <c r="I91" s="16" t="s">
        <v>1025</v>
      </c>
      <c r="J91" s="16" t="s">
        <v>51</v>
      </c>
      <c r="K91" s="16" t="s">
        <v>51</v>
      </c>
      <c r="L91" s="16" t="s">
        <v>51</v>
      </c>
      <c r="M91" s="16" t="s">
        <v>1824</v>
      </c>
      <c r="N91" s="2" t="s">
        <v>51</v>
      </c>
    </row>
    <row r="92" spans="1:14" ht="30" customHeight="1">
      <c r="A92" s="16" t="s">
        <v>1030</v>
      </c>
      <c r="B92" s="16" t="s">
        <v>1015</v>
      </c>
      <c r="C92" s="16" t="s">
        <v>1028</v>
      </c>
      <c r="D92" s="16" t="s">
        <v>417</v>
      </c>
      <c r="E92" s="28">
        <f>일위대가!F522</f>
        <v>0</v>
      </c>
      <c r="F92" s="28">
        <f>일위대가!H522</f>
        <v>0</v>
      </c>
      <c r="G92" s="28">
        <f>일위대가!J522</f>
        <v>487029</v>
      </c>
      <c r="H92" s="28">
        <f t="shared" si="2"/>
        <v>487029</v>
      </c>
      <c r="I92" s="16" t="s">
        <v>1029</v>
      </c>
      <c r="J92" s="16" t="s">
        <v>51</v>
      </c>
      <c r="K92" s="16" t="s">
        <v>51</v>
      </c>
      <c r="L92" s="16" t="s">
        <v>51</v>
      </c>
      <c r="M92" s="16" t="s">
        <v>1824</v>
      </c>
      <c r="N92" s="2" t="s">
        <v>51</v>
      </c>
    </row>
    <row r="93" spans="1:14" ht="30" customHeight="1">
      <c r="A93" s="16" t="s">
        <v>1034</v>
      </c>
      <c r="B93" s="16" t="s">
        <v>1015</v>
      </c>
      <c r="C93" s="16" t="s">
        <v>1032</v>
      </c>
      <c r="D93" s="16" t="s">
        <v>417</v>
      </c>
      <c r="E93" s="28">
        <f>일위대가!F528</f>
        <v>0</v>
      </c>
      <c r="F93" s="28">
        <f>일위대가!H528</f>
        <v>0</v>
      </c>
      <c r="G93" s="28">
        <f>일위대가!J528</f>
        <v>13671</v>
      </c>
      <c r="H93" s="28">
        <f t="shared" si="2"/>
        <v>13671</v>
      </c>
      <c r="I93" s="16" t="s">
        <v>1033</v>
      </c>
      <c r="J93" s="16" t="s">
        <v>51</v>
      </c>
      <c r="K93" s="16" t="s">
        <v>51</v>
      </c>
      <c r="L93" s="16" t="s">
        <v>51</v>
      </c>
      <c r="M93" s="16" t="s">
        <v>1824</v>
      </c>
      <c r="N93" s="2" t="s">
        <v>51</v>
      </c>
    </row>
    <row r="94" spans="1:14" ht="30" customHeight="1">
      <c r="A94" s="16" t="s">
        <v>1038</v>
      </c>
      <c r="B94" s="16" t="s">
        <v>1015</v>
      </c>
      <c r="C94" s="16" t="s">
        <v>1036</v>
      </c>
      <c r="D94" s="16" t="s">
        <v>417</v>
      </c>
      <c r="E94" s="28">
        <f>일위대가!F537</f>
        <v>0</v>
      </c>
      <c r="F94" s="28">
        <f>일위대가!H537</f>
        <v>0</v>
      </c>
      <c r="G94" s="28">
        <f>일위대가!J537</f>
        <v>254835</v>
      </c>
      <c r="H94" s="28">
        <f t="shared" si="2"/>
        <v>254835</v>
      </c>
      <c r="I94" s="16" t="s">
        <v>1037</v>
      </c>
      <c r="J94" s="16" t="s">
        <v>51</v>
      </c>
      <c r="K94" s="16" t="s">
        <v>51</v>
      </c>
      <c r="L94" s="16" t="s">
        <v>51</v>
      </c>
      <c r="M94" s="16" t="s">
        <v>1824</v>
      </c>
      <c r="N94" s="2" t="s">
        <v>51</v>
      </c>
    </row>
    <row r="95" spans="1:14" ht="30" customHeight="1">
      <c r="A95" s="16" t="s">
        <v>1043</v>
      </c>
      <c r="B95" s="16" t="s">
        <v>1040</v>
      </c>
      <c r="C95" s="16" t="s">
        <v>1041</v>
      </c>
      <c r="D95" s="16" t="s">
        <v>417</v>
      </c>
      <c r="E95" s="28">
        <f>일위대가!F545</f>
        <v>0</v>
      </c>
      <c r="F95" s="28">
        <f>일위대가!H545</f>
        <v>0</v>
      </c>
      <c r="G95" s="28">
        <f>일위대가!J545</f>
        <v>6902</v>
      </c>
      <c r="H95" s="28">
        <f t="shared" si="2"/>
        <v>6902</v>
      </c>
      <c r="I95" s="16" t="s">
        <v>1042</v>
      </c>
      <c r="J95" s="16" t="s">
        <v>51</v>
      </c>
      <c r="K95" s="16" t="s">
        <v>51</v>
      </c>
      <c r="L95" s="16" t="s">
        <v>51</v>
      </c>
      <c r="M95" s="16" t="s">
        <v>1824</v>
      </c>
      <c r="N95" s="2" t="s">
        <v>51</v>
      </c>
    </row>
    <row r="96" spans="1:14" ht="30" customHeight="1">
      <c r="A96" s="16" t="s">
        <v>1047</v>
      </c>
      <c r="B96" s="16" t="s">
        <v>1040</v>
      </c>
      <c r="C96" s="16" t="s">
        <v>1045</v>
      </c>
      <c r="D96" s="16" t="s">
        <v>417</v>
      </c>
      <c r="E96" s="28">
        <f>일위대가!F552</f>
        <v>0</v>
      </c>
      <c r="F96" s="28">
        <f>일위대가!H552</f>
        <v>0</v>
      </c>
      <c r="G96" s="28">
        <f>일위대가!J552</f>
        <v>7029</v>
      </c>
      <c r="H96" s="28">
        <f t="shared" si="2"/>
        <v>7029</v>
      </c>
      <c r="I96" s="16" t="s">
        <v>1046</v>
      </c>
      <c r="J96" s="16" t="s">
        <v>51</v>
      </c>
      <c r="K96" s="16" t="s">
        <v>51</v>
      </c>
      <c r="L96" s="16" t="s">
        <v>51</v>
      </c>
      <c r="M96" s="16" t="s">
        <v>1824</v>
      </c>
      <c r="N96" s="2" t="s">
        <v>51</v>
      </c>
    </row>
    <row r="97" spans="1:14" ht="30" customHeight="1">
      <c r="A97" s="16" t="s">
        <v>1051</v>
      </c>
      <c r="B97" s="16" t="s">
        <v>1040</v>
      </c>
      <c r="C97" s="16" t="s">
        <v>1049</v>
      </c>
      <c r="D97" s="16" t="s">
        <v>417</v>
      </c>
      <c r="E97" s="28">
        <f>일위대가!F559</f>
        <v>0</v>
      </c>
      <c r="F97" s="28">
        <f>일위대가!H559</f>
        <v>0</v>
      </c>
      <c r="G97" s="28">
        <f>일위대가!J559</f>
        <v>29203</v>
      </c>
      <c r="H97" s="28">
        <f t="shared" si="2"/>
        <v>29203</v>
      </c>
      <c r="I97" s="16" t="s">
        <v>1050</v>
      </c>
      <c r="J97" s="16" t="s">
        <v>51</v>
      </c>
      <c r="K97" s="16" t="s">
        <v>51</v>
      </c>
      <c r="L97" s="16" t="s">
        <v>51</v>
      </c>
      <c r="M97" s="16" t="s">
        <v>1824</v>
      </c>
      <c r="N97" s="2" t="s">
        <v>51</v>
      </c>
    </row>
    <row r="98" spans="1:14" ht="30" customHeight="1">
      <c r="A98" s="16" t="s">
        <v>1055</v>
      </c>
      <c r="B98" s="16" t="s">
        <v>1040</v>
      </c>
      <c r="C98" s="16" t="s">
        <v>1053</v>
      </c>
      <c r="D98" s="16" t="s">
        <v>417</v>
      </c>
      <c r="E98" s="28">
        <f>일위대가!F566</f>
        <v>0</v>
      </c>
      <c r="F98" s="28">
        <f>일위대가!H566</f>
        <v>0</v>
      </c>
      <c r="G98" s="28">
        <f>일위대가!J566</f>
        <v>84387</v>
      </c>
      <c r="H98" s="28">
        <f t="shared" si="2"/>
        <v>84387</v>
      </c>
      <c r="I98" s="16" t="s">
        <v>1054</v>
      </c>
      <c r="J98" s="16" t="s">
        <v>51</v>
      </c>
      <c r="K98" s="16" t="s">
        <v>51</v>
      </c>
      <c r="L98" s="16" t="s">
        <v>51</v>
      </c>
      <c r="M98" s="16" t="s">
        <v>1824</v>
      </c>
      <c r="N98" s="2" t="s">
        <v>51</v>
      </c>
    </row>
    <row r="99" spans="1:14" ht="30" customHeight="1">
      <c r="A99" s="16" t="s">
        <v>1059</v>
      </c>
      <c r="B99" s="16" t="s">
        <v>1040</v>
      </c>
      <c r="C99" s="16" t="s">
        <v>1057</v>
      </c>
      <c r="D99" s="16" t="s">
        <v>417</v>
      </c>
      <c r="E99" s="28">
        <f>일위대가!F574</f>
        <v>0</v>
      </c>
      <c r="F99" s="28">
        <f>일위대가!H574</f>
        <v>0</v>
      </c>
      <c r="G99" s="28">
        <f>일위대가!J574</f>
        <v>102945</v>
      </c>
      <c r="H99" s="28">
        <f t="shared" si="2"/>
        <v>102945</v>
      </c>
      <c r="I99" s="16" t="s">
        <v>1058</v>
      </c>
      <c r="J99" s="16" t="s">
        <v>51</v>
      </c>
      <c r="K99" s="16" t="s">
        <v>51</v>
      </c>
      <c r="L99" s="16" t="s">
        <v>51</v>
      </c>
      <c r="M99" s="16" t="s">
        <v>1824</v>
      </c>
      <c r="N99" s="2" t="s">
        <v>51</v>
      </c>
    </row>
    <row r="100" spans="1:14" ht="30" customHeight="1">
      <c r="A100" s="16" t="s">
        <v>1063</v>
      </c>
      <c r="B100" s="16" t="s">
        <v>1040</v>
      </c>
      <c r="C100" s="16" t="s">
        <v>1061</v>
      </c>
      <c r="D100" s="16" t="s">
        <v>417</v>
      </c>
      <c r="E100" s="28">
        <f>일위대가!F581</f>
        <v>0</v>
      </c>
      <c r="F100" s="28">
        <f>일위대가!H581</f>
        <v>0</v>
      </c>
      <c r="G100" s="28">
        <f>일위대가!J581</f>
        <v>79830</v>
      </c>
      <c r="H100" s="28">
        <f t="shared" ref="H100:H131" si="3">E100+F100+G100</f>
        <v>79830</v>
      </c>
      <c r="I100" s="16" t="s">
        <v>1062</v>
      </c>
      <c r="J100" s="16" t="s">
        <v>51</v>
      </c>
      <c r="K100" s="16" t="s">
        <v>51</v>
      </c>
      <c r="L100" s="16" t="s">
        <v>51</v>
      </c>
      <c r="M100" s="16" t="s">
        <v>1824</v>
      </c>
      <c r="N100" s="2" t="s">
        <v>51</v>
      </c>
    </row>
    <row r="101" spans="1:14" ht="30" customHeight="1">
      <c r="A101" s="16" t="s">
        <v>1067</v>
      </c>
      <c r="B101" s="16" t="s">
        <v>1040</v>
      </c>
      <c r="C101" s="16" t="s">
        <v>1065</v>
      </c>
      <c r="D101" s="16" t="s">
        <v>417</v>
      </c>
      <c r="E101" s="28">
        <f>일위대가!F588</f>
        <v>0</v>
      </c>
      <c r="F101" s="28">
        <f>일위대가!H588</f>
        <v>0</v>
      </c>
      <c r="G101" s="28">
        <f>일위대가!J588</f>
        <v>34602</v>
      </c>
      <c r="H101" s="28">
        <f t="shared" si="3"/>
        <v>34602</v>
      </c>
      <c r="I101" s="16" t="s">
        <v>1066</v>
      </c>
      <c r="J101" s="16" t="s">
        <v>51</v>
      </c>
      <c r="K101" s="16" t="s">
        <v>51</v>
      </c>
      <c r="L101" s="16" t="s">
        <v>51</v>
      </c>
      <c r="M101" s="16" t="s">
        <v>1824</v>
      </c>
      <c r="N101" s="2" t="s">
        <v>51</v>
      </c>
    </row>
    <row r="102" spans="1:14" ht="30" customHeight="1">
      <c r="A102" s="16" t="s">
        <v>1071</v>
      </c>
      <c r="B102" s="16" t="s">
        <v>1040</v>
      </c>
      <c r="C102" s="16" t="s">
        <v>1069</v>
      </c>
      <c r="D102" s="16" t="s">
        <v>417</v>
      </c>
      <c r="E102" s="28">
        <f>일위대가!F594</f>
        <v>0</v>
      </c>
      <c r="F102" s="28">
        <f>일위대가!H594</f>
        <v>0</v>
      </c>
      <c r="G102" s="28">
        <f>일위대가!J594</f>
        <v>7167</v>
      </c>
      <c r="H102" s="28">
        <f t="shared" si="3"/>
        <v>7167</v>
      </c>
      <c r="I102" s="16" t="s">
        <v>1070</v>
      </c>
      <c r="J102" s="16" t="s">
        <v>51</v>
      </c>
      <c r="K102" s="16" t="s">
        <v>51</v>
      </c>
      <c r="L102" s="16" t="s">
        <v>51</v>
      </c>
      <c r="M102" s="16" t="s">
        <v>1824</v>
      </c>
      <c r="N102" s="2" t="s">
        <v>51</v>
      </c>
    </row>
    <row r="103" spans="1:14" ht="30" customHeight="1">
      <c r="A103" s="16" t="s">
        <v>1077</v>
      </c>
      <c r="B103" s="16" t="s">
        <v>1073</v>
      </c>
      <c r="C103" s="16" t="s">
        <v>1074</v>
      </c>
      <c r="D103" s="16" t="s">
        <v>1075</v>
      </c>
      <c r="E103" s="28">
        <f>일위대가!F598</f>
        <v>0</v>
      </c>
      <c r="F103" s="28">
        <f>일위대가!H598</f>
        <v>0</v>
      </c>
      <c r="G103" s="28">
        <f>일위대가!J598</f>
        <v>14550</v>
      </c>
      <c r="H103" s="28">
        <f t="shared" si="3"/>
        <v>14550</v>
      </c>
      <c r="I103" s="16" t="s">
        <v>1076</v>
      </c>
      <c r="J103" s="16" t="s">
        <v>51</v>
      </c>
      <c r="K103" s="16" t="s">
        <v>51</v>
      </c>
      <c r="L103" s="16" t="s">
        <v>51</v>
      </c>
      <c r="M103" s="16" t="s">
        <v>51</v>
      </c>
      <c r="N103" s="2" t="s">
        <v>51</v>
      </c>
    </row>
    <row r="104" spans="1:14" ht="30" customHeight="1">
      <c r="A104" s="16" t="s">
        <v>1081</v>
      </c>
      <c r="B104" s="16" t="s">
        <v>1079</v>
      </c>
      <c r="C104" s="16" t="s">
        <v>1074</v>
      </c>
      <c r="D104" s="16" t="s">
        <v>1075</v>
      </c>
      <c r="E104" s="28">
        <f>일위대가!F602</f>
        <v>0</v>
      </c>
      <c r="F104" s="28">
        <f>일위대가!H602</f>
        <v>0</v>
      </c>
      <c r="G104" s="28">
        <f>일위대가!J602</f>
        <v>14550</v>
      </c>
      <c r="H104" s="28">
        <f t="shared" si="3"/>
        <v>14550</v>
      </c>
      <c r="I104" s="16" t="s">
        <v>1080</v>
      </c>
      <c r="J104" s="16" t="s">
        <v>51</v>
      </c>
      <c r="K104" s="16" t="s">
        <v>51</v>
      </c>
      <c r="L104" s="16" t="s">
        <v>51</v>
      </c>
      <c r="M104" s="16" t="s">
        <v>51</v>
      </c>
      <c r="N104" s="2" t="s">
        <v>51</v>
      </c>
    </row>
    <row r="105" spans="1:14" ht="30" customHeight="1">
      <c r="A105" s="16" t="s">
        <v>1086</v>
      </c>
      <c r="B105" s="16" t="s">
        <v>1083</v>
      </c>
      <c r="C105" s="16" t="s">
        <v>1084</v>
      </c>
      <c r="D105" s="16" t="s">
        <v>1075</v>
      </c>
      <c r="E105" s="28">
        <f>일위대가!F606</f>
        <v>0</v>
      </c>
      <c r="F105" s="28">
        <f>일위대가!H606</f>
        <v>0</v>
      </c>
      <c r="G105" s="28">
        <f>일위대가!J606</f>
        <v>43652</v>
      </c>
      <c r="H105" s="28">
        <f t="shared" si="3"/>
        <v>43652</v>
      </c>
      <c r="I105" s="16" t="s">
        <v>1085</v>
      </c>
      <c r="J105" s="16" t="s">
        <v>51</v>
      </c>
      <c r="K105" s="16" t="s">
        <v>51</v>
      </c>
      <c r="L105" s="16" t="s">
        <v>51</v>
      </c>
      <c r="M105" s="16" t="s">
        <v>51</v>
      </c>
      <c r="N105" s="2" t="s">
        <v>51</v>
      </c>
    </row>
    <row r="106" spans="1:14" ht="30" customHeight="1">
      <c r="A106" s="16" t="s">
        <v>1093</v>
      </c>
      <c r="B106" s="16" t="s">
        <v>1090</v>
      </c>
      <c r="C106" s="16" t="s">
        <v>1091</v>
      </c>
      <c r="D106" s="16" t="s">
        <v>1075</v>
      </c>
      <c r="E106" s="28">
        <f>일위대가!F611</f>
        <v>0</v>
      </c>
      <c r="F106" s="28">
        <f>일위대가!H611</f>
        <v>0</v>
      </c>
      <c r="G106" s="28">
        <f>일위대가!J611</f>
        <v>36774</v>
      </c>
      <c r="H106" s="28">
        <f t="shared" si="3"/>
        <v>36774</v>
      </c>
      <c r="I106" s="16" t="s">
        <v>1092</v>
      </c>
      <c r="J106" s="16" t="s">
        <v>51</v>
      </c>
      <c r="K106" s="16" t="s">
        <v>51</v>
      </c>
      <c r="L106" s="16" t="s">
        <v>51</v>
      </c>
      <c r="M106" s="16" t="s">
        <v>51</v>
      </c>
      <c r="N106" s="2" t="s">
        <v>51</v>
      </c>
    </row>
    <row r="107" spans="1:14" ht="30" customHeight="1">
      <c r="A107" s="16" t="s">
        <v>1097</v>
      </c>
      <c r="B107" s="16" t="s">
        <v>1095</v>
      </c>
      <c r="C107" s="16" t="s">
        <v>1091</v>
      </c>
      <c r="D107" s="16" t="s">
        <v>1075</v>
      </c>
      <c r="E107" s="28">
        <f>일위대가!F616</f>
        <v>0</v>
      </c>
      <c r="F107" s="28">
        <f>일위대가!H616</f>
        <v>0</v>
      </c>
      <c r="G107" s="28">
        <f>일위대가!J616</f>
        <v>36774</v>
      </c>
      <c r="H107" s="28">
        <f t="shared" si="3"/>
        <v>36774</v>
      </c>
      <c r="I107" s="16" t="s">
        <v>1096</v>
      </c>
      <c r="J107" s="16" t="s">
        <v>51</v>
      </c>
      <c r="K107" s="16" t="s">
        <v>51</v>
      </c>
      <c r="L107" s="16" t="s">
        <v>51</v>
      </c>
      <c r="M107" s="16" t="s">
        <v>51</v>
      </c>
      <c r="N107" s="2" t="s">
        <v>51</v>
      </c>
    </row>
    <row r="108" spans="1:14" ht="30" customHeight="1">
      <c r="A108" s="16" t="s">
        <v>1101</v>
      </c>
      <c r="B108" s="16" t="s">
        <v>1099</v>
      </c>
      <c r="C108" s="16" t="s">
        <v>1074</v>
      </c>
      <c r="D108" s="16" t="s">
        <v>1075</v>
      </c>
      <c r="E108" s="28">
        <f>일위대가!F620</f>
        <v>0</v>
      </c>
      <c r="F108" s="28">
        <f>일위대가!H620</f>
        <v>0</v>
      </c>
      <c r="G108" s="28">
        <f>일위대가!J620</f>
        <v>15278</v>
      </c>
      <c r="H108" s="28">
        <f t="shared" si="3"/>
        <v>15278</v>
      </c>
      <c r="I108" s="16" t="s">
        <v>1100</v>
      </c>
      <c r="J108" s="16" t="s">
        <v>51</v>
      </c>
      <c r="K108" s="16" t="s">
        <v>51</v>
      </c>
      <c r="L108" s="16" t="s">
        <v>51</v>
      </c>
      <c r="M108" s="16" t="s">
        <v>51</v>
      </c>
      <c r="N108" s="2" t="s">
        <v>51</v>
      </c>
    </row>
    <row r="109" spans="1:14" ht="30" customHeight="1">
      <c r="A109" s="16" t="s">
        <v>1106</v>
      </c>
      <c r="B109" s="16" t="s">
        <v>1103</v>
      </c>
      <c r="C109" s="16" t="s">
        <v>1104</v>
      </c>
      <c r="D109" s="16" t="s">
        <v>1075</v>
      </c>
      <c r="E109" s="28">
        <f>일위대가!F628</f>
        <v>0</v>
      </c>
      <c r="F109" s="28">
        <f>일위대가!H628</f>
        <v>0</v>
      </c>
      <c r="G109" s="28">
        <f>일위대가!J628</f>
        <v>37662</v>
      </c>
      <c r="H109" s="28">
        <f t="shared" si="3"/>
        <v>37662</v>
      </c>
      <c r="I109" s="16" t="s">
        <v>1105</v>
      </c>
      <c r="J109" s="16" t="s">
        <v>51</v>
      </c>
      <c r="K109" s="16" t="s">
        <v>51</v>
      </c>
      <c r="L109" s="16" t="s">
        <v>51</v>
      </c>
      <c r="M109" s="16" t="s">
        <v>51</v>
      </c>
      <c r="N109" s="2" t="s">
        <v>51</v>
      </c>
    </row>
    <row r="110" spans="1:14" ht="30" customHeight="1">
      <c r="A110" s="16" t="s">
        <v>1172</v>
      </c>
      <c r="B110" s="16" t="s">
        <v>57</v>
      </c>
      <c r="C110" s="16" t="s">
        <v>1170</v>
      </c>
      <c r="D110" s="16" t="s">
        <v>59</v>
      </c>
      <c r="E110" s="28">
        <f>일위대가!F633</f>
        <v>0</v>
      </c>
      <c r="F110" s="28">
        <f>일위대가!H633</f>
        <v>94574</v>
      </c>
      <c r="G110" s="28">
        <f>일위대가!J633</f>
        <v>0</v>
      </c>
      <c r="H110" s="28">
        <f t="shared" si="3"/>
        <v>94574</v>
      </c>
      <c r="I110" s="16" t="s">
        <v>1171</v>
      </c>
      <c r="J110" s="16" t="s">
        <v>51</v>
      </c>
      <c r="K110" s="16" t="s">
        <v>51</v>
      </c>
      <c r="L110" s="16" t="s">
        <v>51</v>
      </c>
      <c r="M110" s="16" t="s">
        <v>2004</v>
      </c>
      <c r="N110" s="2" t="s">
        <v>51</v>
      </c>
    </row>
    <row r="111" spans="1:14" ht="30" customHeight="1">
      <c r="A111" s="16" t="s">
        <v>1192</v>
      </c>
      <c r="B111" s="16" t="s">
        <v>1189</v>
      </c>
      <c r="C111" s="16" t="s">
        <v>1190</v>
      </c>
      <c r="D111" s="16" t="s">
        <v>67</v>
      </c>
      <c r="E111" s="28">
        <f>일위대가!F638</f>
        <v>1141</v>
      </c>
      <c r="F111" s="28">
        <f>일위대가!H638</f>
        <v>0</v>
      </c>
      <c r="G111" s="28">
        <f>일위대가!J638</f>
        <v>0</v>
      </c>
      <c r="H111" s="28">
        <f t="shared" si="3"/>
        <v>1141</v>
      </c>
      <c r="I111" s="16" t="s">
        <v>1191</v>
      </c>
      <c r="J111" s="16" t="s">
        <v>51</v>
      </c>
      <c r="K111" s="16" t="s">
        <v>51</v>
      </c>
      <c r="L111" s="16" t="s">
        <v>51</v>
      </c>
      <c r="M111" s="16" t="s">
        <v>51</v>
      </c>
      <c r="N111" s="2" t="s">
        <v>51</v>
      </c>
    </row>
    <row r="112" spans="1:14" ht="30" customHeight="1">
      <c r="A112" s="16" t="s">
        <v>1197</v>
      </c>
      <c r="B112" s="16" t="s">
        <v>1194</v>
      </c>
      <c r="C112" s="16" t="s">
        <v>1195</v>
      </c>
      <c r="D112" s="16" t="s">
        <v>67</v>
      </c>
      <c r="E112" s="28">
        <f>일위대가!F642</f>
        <v>224</v>
      </c>
      <c r="F112" s="28">
        <f>일위대가!H642</f>
        <v>1867</v>
      </c>
      <c r="G112" s="28">
        <f>일위대가!J642</f>
        <v>0</v>
      </c>
      <c r="H112" s="28">
        <f t="shared" si="3"/>
        <v>2091</v>
      </c>
      <c r="I112" s="16" t="s">
        <v>1196</v>
      </c>
      <c r="J112" s="16" t="s">
        <v>51</v>
      </c>
      <c r="K112" s="16" t="s">
        <v>51</v>
      </c>
      <c r="L112" s="16" t="s">
        <v>51</v>
      </c>
      <c r="M112" s="16" t="s">
        <v>2021</v>
      </c>
      <c r="N112" s="2" t="s">
        <v>51</v>
      </c>
    </row>
    <row r="113" spans="1:14" ht="30" customHeight="1">
      <c r="A113" s="16" t="s">
        <v>1202</v>
      </c>
      <c r="B113" s="16" t="s">
        <v>1199</v>
      </c>
      <c r="C113" s="16" t="s">
        <v>1200</v>
      </c>
      <c r="D113" s="16" t="s">
        <v>67</v>
      </c>
      <c r="E113" s="28">
        <f>일위대가!F649</f>
        <v>428</v>
      </c>
      <c r="F113" s="28">
        <f>일위대가!H649</f>
        <v>1750</v>
      </c>
      <c r="G113" s="28">
        <f>일위대가!J649</f>
        <v>0</v>
      </c>
      <c r="H113" s="28">
        <f t="shared" si="3"/>
        <v>2178</v>
      </c>
      <c r="I113" s="16" t="s">
        <v>1201</v>
      </c>
      <c r="J113" s="16" t="s">
        <v>51</v>
      </c>
      <c r="K113" s="16" t="s">
        <v>51</v>
      </c>
      <c r="L113" s="16" t="s">
        <v>51</v>
      </c>
      <c r="M113" s="16" t="s">
        <v>2027</v>
      </c>
      <c r="N113" s="2" t="s">
        <v>51</v>
      </c>
    </row>
    <row r="114" spans="1:14" ht="30" customHeight="1">
      <c r="A114" s="16" t="s">
        <v>2024</v>
      </c>
      <c r="B114" s="16" t="s">
        <v>1194</v>
      </c>
      <c r="C114" s="16" t="s">
        <v>1195</v>
      </c>
      <c r="D114" s="16" t="s">
        <v>2022</v>
      </c>
      <c r="E114" s="28">
        <f>일위대가!F657</f>
        <v>2241</v>
      </c>
      <c r="F114" s="28">
        <f>일위대가!H657</f>
        <v>18676</v>
      </c>
      <c r="G114" s="28">
        <f>일위대가!J657</f>
        <v>0</v>
      </c>
      <c r="H114" s="28">
        <f t="shared" si="3"/>
        <v>20917</v>
      </c>
      <c r="I114" s="16" t="s">
        <v>2023</v>
      </c>
      <c r="J114" s="16" t="s">
        <v>51</v>
      </c>
      <c r="K114" s="16" t="s">
        <v>51</v>
      </c>
      <c r="L114" s="16" t="s">
        <v>51</v>
      </c>
      <c r="M114" s="16" t="s">
        <v>2021</v>
      </c>
      <c r="N114" s="2" t="s">
        <v>51</v>
      </c>
    </row>
    <row r="115" spans="1:14" ht="30" customHeight="1">
      <c r="A115" s="16" t="s">
        <v>1209</v>
      </c>
      <c r="B115" s="16" t="s">
        <v>1206</v>
      </c>
      <c r="C115" s="16" t="s">
        <v>1207</v>
      </c>
      <c r="D115" s="16" t="s">
        <v>67</v>
      </c>
      <c r="E115" s="28">
        <f>일위대가!F665</f>
        <v>3983</v>
      </c>
      <c r="F115" s="28">
        <f>일위대가!H665</f>
        <v>26851</v>
      </c>
      <c r="G115" s="28">
        <f>일위대가!J665</f>
        <v>805</v>
      </c>
      <c r="H115" s="28">
        <f t="shared" si="3"/>
        <v>31639</v>
      </c>
      <c r="I115" s="16" t="s">
        <v>1208</v>
      </c>
      <c r="J115" s="16" t="s">
        <v>51</v>
      </c>
      <c r="K115" s="16" t="s">
        <v>51</v>
      </c>
      <c r="L115" s="16" t="s">
        <v>51</v>
      </c>
      <c r="M115" s="16" t="s">
        <v>2040</v>
      </c>
      <c r="N115" s="2" t="s">
        <v>51</v>
      </c>
    </row>
    <row r="116" spans="1:14" ht="30" customHeight="1">
      <c r="A116" s="16" t="s">
        <v>1214</v>
      </c>
      <c r="B116" s="16" t="s">
        <v>1211</v>
      </c>
      <c r="C116" s="16" t="s">
        <v>1212</v>
      </c>
      <c r="D116" s="16" t="s">
        <v>67</v>
      </c>
      <c r="E116" s="28">
        <f>일위대가!F669</f>
        <v>0</v>
      </c>
      <c r="F116" s="28">
        <f>일위대가!H669</f>
        <v>3174</v>
      </c>
      <c r="G116" s="28">
        <f>일위대가!J669</f>
        <v>0</v>
      </c>
      <c r="H116" s="28">
        <f t="shared" si="3"/>
        <v>3174</v>
      </c>
      <c r="I116" s="16" t="s">
        <v>1213</v>
      </c>
      <c r="J116" s="16" t="s">
        <v>51</v>
      </c>
      <c r="K116" s="16" t="s">
        <v>51</v>
      </c>
      <c r="L116" s="16" t="s">
        <v>51</v>
      </c>
      <c r="M116" s="16" t="s">
        <v>2058</v>
      </c>
      <c r="N116" s="2" t="s">
        <v>51</v>
      </c>
    </row>
    <row r="117" spans="1:14" ht="30" customHeight="1">
      <c r="A117" s="16" t="s">
        <v>1231</v>
      </c>
      <c r="B117" s="16" t="s">
        <v>1229</v>
      </c>
      <c r="C117" s="16" t="s">
        <v>192</v>
      </c>
      <c r="D117" s="16" t="s">
        <v>100</v>
      </c>
      <c r="E117" s="28">
        <f>일위대가!F673</f>
        <v>0</v>
      </c>
      <c r="F117" s="28">
        <f>일위대가!H673</f>
        <v>5228</v>
      </c>
      <c r="G117" s="28">
        <f>일위대가!J673</f>
        <v>0</v>
      </c>
      <c r="H117" s="28">
        <f t="shared" si="3"/>
        <v>5228</v>
      </c>
      <c r="I117" s="16" t="s">
        <v>1230</v>
      </c>
      <c r="J117" s="16" t="s">
        <v>51</v>
      </c>
      <c r="K117" s="16" t="s">
        <v>51</v>
      </c>
      <c r="L117" s="16" t="s">
        <v>51</v>
      </c>
      <c r="M117" s="16" t="s">
        <v>1222</v>
      </c>
      <c r="N117" s="2" t="s">
        <v>51</v>
      </c>
    </row>
    <row r="118" spans="1:14" ht="30" customHeight="1">
      <c r="A118" s="16" t="s">
        <v>1241</v>
      </c>
      <c r="B118" s="16" t="s">
        <v>1239</v>
      </c>
      <c r="C118" s="16" t="s">
        <v>192</v>
      </c>
      <c r="D118" s="16" t="s">
        <v>100</v>
      </c>
      <c r="E118" s="28">
        <f>일위대가!F677</f>
        <v>0</v>
      </c>
      <c r="F118" s="28">
        <f>일위대가!H677</f>
        <v>6654</v>
      </c>
      <c r="G118" s="28">
        <f>일위대가!J677</f>
        <v>0</v>
      </c>
      <c r="H118" s="28">
        <f t="shared" si="3"/>
        <v>6654</v>
      </c>
      <c r="I118" s="16" t="s">
        <v>1240</v>
      </c>
      <c r="J118" s="16" t="s">
        <v>51</v>
      </c>
      <c r="K118" s="16" t="s">
        <v>51</v>
      </c>
      <c r="L118" s="16" t="s">
        <v>51</v>
      </c>
      <c r="M118" s="16" t="s">
        <v>2070</v>
      </c>
      <c r="N118" s="2" t="s">
        <v>51</v>
      </c>
    </row>
    <row r="119" spans="1:14" ht="30" customHeight="1">
      <c r="A119" s="16" t="s">
        <v>1257</v>
      </c>
      <c r="B119" s="16" t="s">
        <v>1254</v>
      </c>
      <c r="C119" s="16" t="s">
        <v>1255</v>
      </c>
      <c r="D119" s="16" t="s">
        <v>428</v>
      </c>
      <c r="E119" s="28">
        <f>일위대가!F686</f>
        <v>159</v>
      </c>
      <c r="F119" s="28">
        <f>일위대가!H686</f>
        <v>5328</v>
      </c>
      <c r="G119" s="28">
        <f>일위대가!J686</f>
        <v>266</v>
      </c>
      <c r="H119" s="28">
        <f t="shared" si="3"/>
        <v>5753</v>
      </c>
      <c r="I119" s="16" t="s">
        <v>1256</v>
      </c>
      <c r="J119" s="16" t="s">
        <v>51</v>
      </c>
      <c r="K119" s="16" t="s">
        <v>51</v>
      </c>
      <c r="L119" s="16" t="s">
        <v>51</v>
      </c>
      <c r="M119" s="16" t="s">
        <v>2073</v>
      </c>
      <c r="N119" s="2" t="s">
        <v>51</v>
      </c>
    </row>
    <row r="120" spans="1:14" ht="30" customHeight="1">
      <c r="A120" s="16" t="s">
        <v>1699</v>
      </c>
      <c r="B120" s="16" t="s">
        <v>1696</v>
      </c>
      <c r="C120" s="16" t="s">
        <v>1697</v>
      </c>
      <c r="D120" s="16" t="s">
        <v>67</v>
      </c>
      <c r="E120" s="28">
        <f>일위대가!F691</f>
        <v>680</v>
      </c>
      <c r="F120" s="28">
        <f>일위대가!H691</f>
        <v>0</v>
      </c>
      <c r="G120" s="28">
        <f>일위대가!J691</f>
        <v>0</v>
      </c>
      <c r="H120" s="28">
        <f t="shared" si="3"/>
        <v>680</v>
      </c>
      <c r="I120" s="16" t="s">
        <v>1698</v>
      </c>
      <c r="J120" s="16" t="s">
        <v>51</v>
      </c>
      <c r="K120" s="16" t="s">
        <v>51</v>
      </c>
      <c r="L120" s="16" t="s">
        <v>51</v>
      </c>
      <c r="M120" s="16" t="s">
        <v>51</v>
      </c>
      <c r="N120" s="2" t="s">
        <v>51</v>
      </c>
    </row>
    <row r="121" spans="1:14" ht="30" customHeight="1">
      <c r="A121" s="16" t="s">
        <v>1704</v>
      </c>
      <c r="B121" s="16" t="s">
        <v>1701</v>
      </c>
      <c r="C121" s="16" t="s">
        <v>1702</v>
      </c>
      <c r="D121" s="16" t="s">
        <v>67</v>
      </c>
      <c r="E121" s="28">
        <f>일위대가!F696</f>
        <v>0</v>
      </c>
      <c r="F121" s="28">
        <f>일위대가!H696</f>
        <v>4461</v>
      </c>
      <c r="G121" s="28">
        <f>일위대가!J696</f>
        <v>0</v>
      </c>
      <c r="H121" s="28">
        <f t="shared" si="3"/>
        <v>4461</v>
      </c>
      <c r="I121" s="16" t="s">
        <v>1703</v>
      </c>
      <c r="J121" s="16" t="s">
        <v>51</v>
      </c>
      <c r="K121" s="16" t="s">
        <v>51</v>
      </c>
      <c r="L121" s="16" t="s">
        <v>51</v>
      </c>
      <c r="M121" s="16" t="s">
        <v>1695</v>
      </c>
      <c r="N121" s="2" t="s">
        <v>51</v>
      </c>
    </row>
    <row r="122" spans="1:14" ht="30" customHeight="1">
      <c r="A122" s="16" t="s">
        <v>1278</v>
      </c>
      <c r="B122" s="16" t="s">
        <v>1254</v>
      </c>
      <c r="C122" s="16" t="s">
        <v>1276</v>
      </c>
      <c r="D122" s="16" t="s">
        <v>428</v>
      </c>
      <c r="E122" s="28">
        <f>일위대가!F705</f>
        <v>138</v>
      </c>
      <c r="F122" s="28">
        <f>일위대가!H705</f>
        <v>6925</v>
      </c>
      <c r="G122" s="28">
        <f>일위대가!J705</f>
        <v>277</v>
      </c>
      <c r="H122" s="28">
        <f t="shared" si="3"/>
        <v>7340</v>
      </c>
      <c r="I122" s="16" t="s">
        <v>1277</v>
      </c>
      <c r="J122" s="16" t="s">
        <v>51</v>
      </c>
      <c r="K122" s="16" t="s">
        <v>51</v>
      </c>
      <c r="L122" s="16" t="s">
        <v>51</v>
      </c>
      <c r="M122" s="16" t="s">
        <v>2073</v>
      </c>
      <c r="N122" s="2" t="s">
        <v>51</v>
      </c>
    </row>
    <row r="123" spans="1:14" ht="30" customHeight="1">
      <c r="A123" s="16" t="s">
        <v>1292</v>
      </c>
      <c r="B123" s="16" t="s">
        <v>1290</v>
      </c>
      <c r="C123" s="16" t="s">
        <v>51</v>
      </c>
      <c r="D123" s="16" t="s">
        <v>100</v>
      </c>
      <c r="E123" s="28">
        <f>일위대가!F710</f>
        <v>0</v>
      </c>
      <c r="F123" s="28">
        <f>일위대가!H710</f>
        <v>8990</v>
      </c>
      <c r="G123" s="28">
        <f>일위대가!J710</f>
        <v>359</v>
      </c>
      <c r="H123" s="28">
        <f t="shared" si="3"/>
        <v>9349</v>
      </c>
      <c r="I123" s="16" t="s">
        <v>1291</v>
      </c>
      <c r="J123" s="16" t="s">
        <v>51</v>
      </c>
      <c r="K123" s="16" t="s">
        <v>51</v>
      </c>
      <c r="L123" s="16" t="s">
        <v>51</v>
      </c>
      <c r="M123" s="16" t="s">
        <v>1281</v>
      </c>
      <c r="N123" s="2" t="s">
        <v>51</v>
      </c>
    </row>
    <row r="124" spans="1:14" ht="30" customHeight="1">
      <c r="A124" s="16" t="s">
        <v>1299</v>
      </c>
      <c r="B124" s="16" t="s">
        <v>1296</v>
      </c>
      <c r="C124" s="16" t="s">
        <v>1297</v>
      </c>
      <c r="D124" s="16" t="s">
        <v>67</v>
      </c>
      <c r="E124" s="28">
        <f>일위대가!F717</f>
        <v>10</v>
      </c>
      <c r="F124" s="28">
        <f>일위대가!H717</f>
        <v>2759</v>
      </c>
      <c r="G124" s="28">
        <f>일위대가!J717</f>
        <v>82</v>
      </c>
      <c r="H124" s="28">
        <f t="shared" si="3"/>
        <v>2851</v>
      </c>
      <c r="I124" s="16" t="s">
        <v>1298</v>
      </c>
      <c r="J124" s="16" t="s">
        <v>51</v>
      </c>
      <c r="K124" s="16" t="s">
        <v>51</v>
      </c>
      <c r="L124" s="16" t="s">
        <v>51</v>
      </c>
      <c r="M124" s="16" t="s">
        <v>1295</v>
      </c>
      <c r="N124" s="2" t="s">
        <v>51</v>
      </c>
    </row>
    <row r="125" spans="1:14" ht="30" customHeight="1">
      <c r="A125" s="16" t="s">
        <v>1314</v>
      </c>
      <c r="B125" s="16" t="s">
        <v>1311</v>
      </c>
      <c r="C125" s="16" t="s">
        <v>1312</v>
      </c>
      <c r="D125" s="16" t="s">
        <v>100</v>
      </c>
      <c r="E125" s="28">
        <f>일위대가!F722</f>
        <v>8026</v>
      </c>
      <c r="F125" s="28">
        <f>일위대가!H722</f>
        <v>9208</v>
      </c>
      <c r="G125" s="28">
        <f>일위대가!J722</f>
        <v>287</v>
      </c>
      <c r="H125" s="28">
        <f t="shared" si="3"/>
        <v>17521</v>
      </c>
      <c r="I125" s="16" t="s">
        <v>1313</v>
      </c>
      <c r="J125" s="16" t="s">
        <v>51</v>
      </c>
      <c r="K125" s="16" t="s">
        <v>51</v>
      </c>
      <c r="L125" s="16" t="s">
        <v>51</v>
      </c>
      <c r="M125" s="16" t="s">
        <v>51</v>
      </c>
      <c r="N125" s="2" t="s">
        <v>51</v>
      </c>
    </row>
    <row r="126" spans="1:14" ht="30" customHeight="1">
      <c r="A126" s="16" t="s">
        <v>1765</v>
      </c>
      <c r="B126" s="16" t="s">
        <v>1762</v>
      </c>
      <c r="C126" s="16" t="s">
        <v>1763</v>
      </c>
      <c r="D126" s="16" t="s">
        <v>67</v>
      </c>
      <c r="E126" s="28">
        <f>일위대가!F727</f>
        <v>17519</v>
      </c>
      <c r="F126" s="28">
        <f>일위대가!H727</f>
        <v>13700</v>
      </c>
      <c r="G126" s="28">
        <f>일위대가!J727</f>
        <v>685</v>
      </c>
      <c r="H126" s="28">
        <f t="shared" si="3"/>
        <v>31904</v>
      </c>
      <c r="I126" s="16" t="s">
        <v>1764</v>
      </c>
      <c r="J126" s="16" t="s">
        <v>51</v>
      </c>
      <c r="K126" s="16" t="s">
        <v>51</v>
      </c>
      <c r="L126" s="16" t="s">
        <v>51</v>
      </c>
      <c r="M126" s="16" t="s">
        <v>51</v>
      </c>
      <c r="N126" s="2" t="s">
        <v>51</v>
      </c>
    </row>
    <row r="127" spans="1:14" ht="30" customHeight="1">
      <c r="A127" s="16" t="s">
        <v>2137</v>
      </c>
      <c r="B127" s="16" t="s">
        <v>1254</v>
      </c>
      <c r="C127" s="16" t="s">
        <v>2135</v>
      </c>
      <c r="D127" s="16" t="s">
        <v>428</v>
      </c>
      <c r="E127" s="28">
        <f>일위대가!F736</f>
        <v>33</v>
      </c>
      <c r="F127" s="28">
        <f>일위대가!H736</f>
        <v>1120</v>
      </c>
      <c r="G127" s="28">
        <f>일위대가!J736</f>
        <v>56</v>
      </c>
      <c r="H127" s="28">
        <f t="shared" si="3"/>
        <v>1209</v>
      </c>
      <c r="I127" s="16" t="s">
        <v>2136</v>
      </c>
      <c r="J127" s="16" t="s">
        <v>51</v>
      </c>
      <c r="K127" s="16" t="s">
        <v>51</v>
      </c>
      <c r="L127" s="16" t="s">
        <v>51</v>
      </c>
      <c r="M127" s="16" t="s">
        <v>2140</v>
      </c>
      <c r="N127" s="2" t="s">
        <v>51</v>
      </c>
    </row>
    <row r="128" spans="1:14" ht="30" customHeight="1">
      <c r="A128" s="16" t="s">
        <v>1386</v>
      </c>
      <c r="B128" s="16" t="s">
        <v>1383</v>
      </c>
      <c r="C128" s="16" t="s">
        <v>1384</v>
      </c>
      <c r="D128" s="16" t="s">
        <v>67</v>
      </c>
      <c r="E128" s="28">
        <f>일위대가!F744</f>
        <v>129</v>
      </c>
      <c r="F128" s="28">
        <f>일위대가!H744</f>
        <v>6474</v>
      </c>
      <c r="G128" s="28">
        <f>일위대가!J744</f>
        <v>0</v>
      </c>
      <c r="H128" s="28">
        <f t="shared" si="3"/>
        <v>6603</v>
      </c>
      <c r="I128" s="16" t="s">
        <v>1385</v>
      </c>
      <c r="J128" s="16" t="s">
        <v>51</v>
      </c>
      <c r="K128" s="16" t="s">
        <v>51</v>
      </c>
      <c r="L128" s="16" t="s">
        <v>51</v>
      </c>
      <c r="M128" s="16" t="s">
        <v>1188</v>
      </c>
      <c r="N128" s="2" t="s">
        <v>51</v>
      </c>
    </row>
    <row r="129" spans="1:14" ht="30" customHeight="1">
      <c r="A129" s="16" t="s">
        <v>1391</v>
      </c>
      <c r="B129" s="16" t="s">
        <v>1388</v>
      </c>
      <c r="C129" s="16" t="s">
        <v>1389</v>
      </c>
      <c r="D129" s="16" t="s">
        <v>67</v>
      </c>
      <c r="E129" s="28">
        <f>일위대가!F749</f>
        <v>1034</v>
      </c>
      <c r="F129" s="28">
        <f>일위대가!H749</f>
        <v>0</v>
      </c>
      <c r="G129" s="28">
        <f>일위대가!J749</f>
        <v>0</v>
      </c>
      <c r="H129" s="28">
        <f t="shared" si="3"/>
        <v>1034</v>
      </c>
      <c r="I129" s="16" t="s">
        <v>1390</v>
      </c>
      <c r="J129" s="16" t="s">
        <v>51</v>
      </c>
      <c r="K129" s="16" t="s">
        <v>51</v>
      </c>
      <c r="L129" s="16" t="s">
        <v>51</v>
      </c>
      <c r="M129" s="16" t="s">
        <v>51</v>
      </c>
      <c r="N129" s="2" t="s">
        <v>51</v>
      </c>
    </row>
    <row r="130" spans="1:14" ht="30" customHeight="1">
      <c r="A130" s="16" t="s">
        <v>1343</v>
      </c>
      <c r="B130" s="16" t="s">
        <v>1340</v>
      </c>
      <c r="C130" s="16" t="s">
        <v>1341</v>
      </c>
      <c r="D130" s="16" t="s">
        <v>193</v>
      </c>
      <c r="E130" s="28">
        <f>일위대가!F755</f>
        <v>0</v>
      </c>
      <c r="F130" s="28">
        <f>일위대가!H755</f>
        <v>88382</v>
      </c>
      <c r="G130" s="28">
        <f>일위대가!J755</f>
        <v>2651</v>
      </c>
      <c r="H130" s="28">
        <f t="shared" si="3"/>
        <v>91033</v>
      </c>
      <c r="I130" s="16" t="s">
        <v>1342</v>
      </c>
      <c r="J130" s="16" t="s">
        <v>51</v>
      </c>
      <c r="K130" s="16" t="s">
        <v>51</v>
      </c>
      <c r="L130" s="16" t="s">
        <v>51</v>
      </c>
      <c r="M130" s="16" t="s">
        <v>2158</v>
      </c>
      <c r="N130" s="2" t="s">
        <v>51</v>
      </c>
    </row>
    <row r="131" spans="1:14" ht="30" customHeight="1">
      <c r="A131" s="16" t="s">
        <v>1347</v>
      </c>
      <c r="B131" s="16" t="s">
        <v>1345</v>
      </c>
      <c r="C131" s="16" t="s">
        <v>192</v>
      </c>
      <c r="D131" s="16" t="s">
        <v>193</v>
      </c>
      <c r="E131" s="28">
        <f>일위대가!F760</f>
        <v>0</v>
      </c>
      <c r="F131" s="28">
        <f>일위대가!H760</f>
        <v>7662</v>
      </c>
      <c r="G131" s="28">
        <f>일위대가!J760</f>
        <v>306</v>
      </c>
      <c r="H131" s="28">
        <f t="shared" si="3"/>
        <v>7968</v>
      </c>
      <c r="I131" s="16" t="s">
        <v>1346</v>
      </c>
      <c r="J131" s="16" t="s">
        <v>51</v>
      </c>
      <c r="K131" s="16" t="s">
        <v>51</v>
      </c>
      <c r="L131" s="16" t="s">
        <v>51</v>
      </c>
      <c r="M131" s="16" t="s">
        <v>2163</v>
      </c>
      <c r="N131" s="2" t="s">
        <v>51</v>
      </c>
    </row>
    <row r="132" spans="1:14" ht="30" customHeight="1">
      <c r="A132" s="16" t="s">
        <v>1399</v>
      </c>
      <c r="B132" s="16" t="s">
        <v>1396</v>
      </c>
      <c r="C132" s="16" t="s">
        <v>1397</v>
      </c>
      <c r="D132" s="16" t="s">
        <v>67</v>
      </c>
      <c r="E132" s="28">
        <f>일위대가!F766</f>
        <v>84</v>
      </c>
      <c r="F132" s="28">
        <f>일위대가!H766</f>
        <v>2802</v>
      </c>
      <c r="G132" s="28">
        <f>일위대가!J766</f>
        <v>0</v>
      </c>
      <c r="H132" s="28">
        <f t="shared" ref="H132:H163" si="4">E132+F132+G132</f>
        <v>2886</v>
      </c>
      <c r="I132" s="16" t="s">
        <v>1398</v>
      </c>
      <c r="J132" s="16" t="s">
        <v>51</v>
      </c>
      <c r="K132" s="16" t="s">
        <v>51</v>
      </c>
      <c r="L132" s="16" t="s">
        <v>51</v>
      </c>
      <c r="M132" s="16" t="s">
        <v>2167</v>
      </c>
      <c r="N132" s="2" t="s">
        <v>51</v>
      </c>
    </row>
    <row r="133" spans="1:14" ht="30" customHeight="1">
      <c r="A133" s="16" t="s">
        <v>1403</v>
      </c>
      <c r="B133" s="16" t="s">
        <v>1401</v>
      </c>
      <c r="C133" s="16" t="s">
        <v>1195</v>
      </c>
      <c r="D133" s="16" t="s">
        <v>67</v>
      </c>
      <c r="E133" s="28">
        <f>일위대가!F774</f>
        <v>140</v>
      </c>
      <c r="F133" s="28">
        <f>일위대가!H774</f>
        <v>7000</v>
      </c>
      <c r="G133" s="28">
        <f>일위대가!J774</f>
        <v>0</v>
      </c>
      <c r="H133" s="28">
        <f t="shared" si="4"/>
        <v>7140</v>
      </c>
      <c r="I133" s="16" t="s">
        <v>1402</v>
      </c>
      <c r="J133" s="16" t="s">
        <v>51</v>
      </c>
      <c r="K133" s="16" t="s">
        <v>51</v>
      </c>
      <c r="L133" s="16" t="s">
        <v>51</v>
      </c>
      <c r="M133" s="16" t="s">
        <v>2172</v>
      </c>
      <c r="N133" s="2" t="s">
        <v>51</v>
      </c>
    </row>
    <row r="134" spans="1:14" ht="30" customHeight="1">
      <c r="A134" s="16" t="s">
        <v>1408</v>
      </c>
      <c r="B134" s="16" t="s">
        <v>1405</v>
      </c>
      <c r="C134" s="16" t="s">
        <v>1406</v>
      </c>
      <c r="D134" s="16" t="s">
        <v>67</v>
      </c>
      <c r="E134" s="28">
        <f>일위대가!F778</f>
        <v>1105</v>
      </c>
      <c r="F134" s="28">
        <f>일위대가!H778</f>
        <v>0</v>
      </c>
      <c r="G134" s="28">
        <f>일위대가!J778</f>
        <v>0</v>
      </c>
      <c r="H134" s="28">
        <f t="shared" si="4"/>
        <v>1105</v>
      </c>
      <c r="I134" s="16" t="s">
        <v>1407</v>
      </c>
      <c r="J134" s="16" t="s">
        <v>51</v>
      </c>
      <c r="K134" s="16" t="s">
        <v>51</v>
      </c>
      <c r="L134" s="16" t="s">
        <v>51</v>
      </c>
      <c r="M134" s="16" t="s">
        <v>51</v>
      </c>
      <c r="N134" s="2" t="s">
        <v>51</v>
      </c>
    </row>
    <row r="135" spans="1:14" ht="30" customHeight="1">
      <c r="A135" s="16" t="s">
        <v>1415</v>
      </c>
      <c r="B135" s="16" t="s">
        <v>1412</v>
      </c>
      <c r="C135" s="16" t="s">
        <v>1413</v>
      </c>
      <c r="D135" s="16" t="s">
        <v>67</v>
      </c>
      <c r="E135" s="28">
        <f>일위대가!F784</f>
        <v>437</v>
      </c>
      <c r="F135" s="28">
        <f>일위대가!H784</f>
        <v>10926</v>
      </c>
      <c r="G135" s="28">
        <f>일위대가!J784</f>
        <v>0</v>
      </c>
      <c r="H135" s="28">
        <f t="shared" si="4"/>
        <v>11363</v>
      </c>
      <c r="I135" s="16" t="s">
        <v>1414</v>
      </c>
      <c r="J135" s="16" t="s">
        <v>51</v>
      </c>
      <c r="K135" s="16" t="s">
        <v>51</v>
      </c>
      <c r="L135" s="16" t="s">
        <v>51</v>
      </c>
      <c r="M135" s="16" t="s">
        <v>2183</v>
      </c>
      <c r="N135" s="2" t="s">
        <v>51</v>
      </c>
    </row>
    <row r="136" spans="1:14" ht="30" customHeight="1">
      <c r="A136" s="16" t="s">
        <v>1422</v>
      </c>
      <c r="B136" s="16" t="s">
        <v>1412</v>
      </c>
      <c r="C136" s="16" t="s">
        <v>1420</v>
      </c>
      <c r="D136" s="16" t="s">
        <v>67</v>
      </c>
      <c r="E136" s="28">
        <f>일위대가!F791</f>
        <v>437</v>
      </c>
      <c r="F136" s="28">
        <f>일위대가!H791</f>
        <v>13111</v>
      </c>
      <c r="G136" s="28">
        <f>일위대가!J791</f>
        <v>0</v>
      </c>
      <c r="H136" s="28">
        <f t="shared" si="4"/>
        <v>13548</v>
      </c>
      <c r="I136" s="16" t="s">
        <v>1421</v>
      </c>
      <c r="J136" s="16" t="s">
        <v>51</v>
      </c>
      <c r="K136" s="16" t="s">
        <v>51</v>
      </c>
      <c r="L136" s="16" t="s">
        <v>51</v>
      </c>
      <c r="M136" s="16" t="s">
        <v>2183</v>
      </c>
      <c r="N136" s="2" t="s">
        <v>51</v>
      </c>
    </row>
    <row r="137" spans="1:14" ht="30" customHeight="1">
      <c r="A137" s="16" t="s">
        <v>1426</v>
      </c>
      <c r="B137" s="16" t="s">
        <v>1401</v>
      </c>
      <c r="C137" s="16" t="s">
        <v>1424</v>
      </c>
      <c r="D137" s="16" t="s">
        <v>67</v>
      </c>
      <c r="E137" s="28">
        <f>일위대가!F800</f>
        <v>140</v>
      </c>
      <c r="F137" s="28">
        <f>일위대가!H800</f>
        <v>8400</v>
      </c>
      <c r="G137" s="28">
        <f>일위대가!J800</f>
        <v>0</v>
      </c>
      <c r="H137" s="28">
        <f t="shared" si="4"/>
        <v>8540</v>
      </c>
      <c r="I137" s="16" t="s">
        <v>1425</v>
      </c>
      <c r="J137" s="16" t="s">
        <v>51</v>
      </c>
      <c r="K137" s="16" t="s">
        <v>51</v>
      </c>
      <c r="L137" s="16" t="s">
        <v>51</v>
      </c>
      <c r="M137" s="16" t="s">
        <v>2172</v>
      </c>
      <c r="N137" s="2" t="s">
        <v>51</v>
      </c>
    </row>
    <row r="138" spans="1:14" ht="30" customHeight="1">
      <c r="A138" s="16" t="s">
        <v>1435</v>
      </c>
      <c r="B138" s="16" t="s">
        <v>1432</v>
      </c>
      <c r="C138" s="16" t="s">
        <v>1433</v>
      </c>
      <c r="D138" s="16" t="s">
        <v>67</v>
      </c>
      <c r="E138" s="28">
        <f>일위대가!F806</f>
        <v>76</v>
      </c>
      <c r="F138" s="28">
        <f>일위대가!H806</f>
        <v>2539</v>
      </c>
      <c r="G138" s="28">
        <f>일위대가!J806</f>
        <v>0</v>
      </c>
      <c r="H138" s="28">
        <f t="shared" si="4"/>
        <v>2615</v>
      </c>
      <c r="I138" s="16" t="s">
        <v>1434</v>
      </c>
      <c r="J138" s="16" t="s">
        <v>51</v>
      </c>
      <c r="K138" s="16" t="s">
        <v>51</v>
      </c>
      <c r="L138" s="16" t="s">
        <v>51</v>
      </c>
      <c r="M138" s="16" t="s">
        <v>2200</v>
      </c>
      <c r="N138" s="2" t="s">
        <v>51</v>
      </c>
    </row>
    <row r="139" spans="1:14" ht="30" customHeight="1">
      <c r="A139" s="16" t="s">
        <v>1463</v>
      </c>
      <c r="B139" s="16" t="s">
        <v>1460</v>
      </c>
      <c r="C139" s="16" t="s">
        <v>1461</v>
      </c>
      <c r="D139" s="16" t="s">
        <v>67</v>
      </c>
      <c r="E139" s="28">
        <f>일위대가!F812</f>
        <v>0</v>
      </c>
      <c r="F139" s="28">
        <f>일위대가!H812</f>
        <v>9733</v>
      </c>
      <c r="G139" s="28">
        <f>일위대가!J812</f>
        <v>194</v>
      </c>
      <c r="H139" s="28">
        <f t="shared" si="4"/>
        <v>9927</v>
      </c>
      <c r="I139" s="16" t="s">
        <v>1462</v>
      </c>
      <c r="J139" s="16" t="s">
        <v>51</v>
      </c>
      <c r="K139" s="16" t="s">
        <v>51</v>
      </c>
      <c r="L139" s="16" t="s">
        <v>51</v>
      </c>
      <c r="M139" s="16" t="s">
        <v>1455</v>
      </c>
      <c r="N139" s="2" t="s">
        <v>51</v>
      </c>
    </row>
    <row r="140" spans="1:14" ht="30" customHeight="1">
      <c r="A140" s="16" t="s">
        <v>1477</v>
      </c>
      <c r="B140" s="16" t="s">
        <v>1474</v>
      </c>
      <c r="C140" s="16" t="s">
        <v>1475</v>
      </c>
      <c r="D140" s="16" t="s">
        <v>67</v>
      </c>
      <c r="E140" s="28">
        <f>일위대가!F818</f>
        <v>861</v>
      </c>
      <c r="F140" s="28">
        <f>일위대가!H818</f>
        <v>17145</v>
      </c>
      <c r="G140" s="28">
        <f>일위대가!J818</f>
        <v>0</v>
      </c>
      <c r="H140" s="28">
        <f t="shared" si="4"/>
        <v>18006</v>
      </c>
      <c r="I140" s="16" t="s">
        <v>1476</v>
      </c>
      <c r="J140" s="16" t="s">
        <v>51</v>
      </c>
      <c r="K140" s="16" t="s">
        <v>51</v>
      </c>
      <c r="L140" s="16" t="s">
        <v>51</v>
      </c>
      <c r="M140" s="16" t="s">
        <v>1469</v>
      </c>
      <c r="N140" s="2" t="s">
        <v>51</v>
      </c>
    </row>
    <row r="141" spans="1:14" ht="30" customHeight="1">
      <c r="A141" s="16" t="s">
        <v>1494</v>
      </c>
      <c r="B141" s="16" t="s">
        <v>1491</v>
      </c>
      <c r="C141" s="16" t="s">
        <v>1492</v>
      </c>
      <c r="D141" s="16" t="s">
        <v>100</v>
      </c>
      <c r="E141" s="28">
        <f>일위대가!F824</f>
        <v>0</v>
      </c>
      <c r="F141" s="28">
        <f>일위대가!H824</f>
        <v>4157</v>
      </c>
      <c r="G141" s="28">
        <f>일위대가!J824</f>
        <v>83</v>
      </c>
      <c r="H141" s="28">
        <f t="shared" si="4"/>
        <v>4240</v>
      </c>
      <c r="I141" s="16" t="s">
        <v>1493</v>
      </c>
      <c r="J141" s="16" t="s">
        <v>51</v>
      </c>
      <c r="K141" s="16" t="s">
        <v>51</v>
      </c>
      <c r="L141" s="16" t="s">
        <v>51</v>
      </c>
      <c r="M141" s="16" t="s">
        <v>1480</v>
      </c>
      <c r="N141" s="2" t="s">
        <v>51</v>
      </c>
    </row>
    <row r="142" spans="1:14" ht="30" customHeight="1">
      <c r="A142" s="16" t="s">
        <v>1518</v>
      </c>
      <c r="B142" s="16" t="s">
        <v>1516</v>
      </c>
      <c r="C142" s="16" t="s">
        <v>51</v>
      </c>
      <c r="D142" s="16" t="s">
        <v>67</v>
      </c>
      <c r="E142" s="28">
        <f>일위대가!F828</f>
        <v>0</v>
      </c>
      <c r="F142" s="28">
        <f>일위대가!H828</f>
        <v>18183</v>
      </c>
      <c r="G142" s="28">
        <f>일위대가!J828</f>
        <v>363</v>
      </c>
      <c r="H142" s="28">
        <f t="shared" si="4"/>
        <v>18546</v>
      </c>
      <c r="I142" s="16" t="s">
        <v>1517</v>
      </c>
      <c r="J142" s="16" t="s">
        <v>51</v>
      </c>
      <c r="K142" s="16" t="s">
        <v>51</v>
      </c>
      <c r="L142" s="16" t="s">
        <v>51</v>
      </c>
      <c r="M142" s="16" t="s">
        <v>1514</v>
      </c>
      <c r="N142" s="2" t="s">
        <v>51</v>
      </c>
    </row>
    <row r="143" spans="1:14" ht="30" customHeight="1">
      <c r="A143" s="16" t="s">
        <v>1565</v>
      </c>
      <c r="B143" s="16" t="s">
        <v>1562</v>
      </c>
      <c r="C143" s="16" t="s">
        <v>1563</v>
      </c>
      <c r="D143" s="16" t="s">
        <v>67</v>
      </c>
      <c r="E143" s="28">
        <f>일위대가!F834</f>
        <v>0</v>
      </c>
      <c r="F143" s="28">
        <f>일위대가!H834</f>
        <v>18183</v>
      </c>
      <c r="G143" s="28">
        <f>일위대가!J834</f>
        <v>363</v>
      </c>
      <c r="H143" s="28">
        <f t="shared" si="4"/>
        <v>18546</v>
      </c>
      <c r="I143" s="16" t="s">
        <v>1564</v>
      </c>
      <c r="J143" s="16" t="s">
        <v>51</v>
      </c>
      <c r="K143" s="16" t="s">
        <v>51</v>
      </c>
      <c r="L143" s="16" t="s">
        <v>51</v>
      </c>
      <c r="M143" s="16" t="s">
        <v>1514</v>
      </c>
      <c r="N143" s="2" t="s">
        <v>51</v>
      </c>
    </row>
    <row r="144" spans="1:14" ht="30" customHeight="1">
      <c r="A144" s="16" t="s">
        <v>1531</v>
      </c>
      <c r="B144" s="16" t="s">
        <v>1529</v>
      </c>
      <c r="C144" s="16" t="s">
        <v>51</v>
      </c>
      <c r="D144" s="16" t="s">
        <v>67</v>
      </c>
      <c r="E144" s="28">
        <f>일위대가!F840</f>
        <v>0</v>
      </c>
      <c r="F144" s="28">
        <f>일위대가!H840</f>
        <v>15088</v>
      </c>
      <c r="G144" s="28">
        <f>일위대가!J840</f>
        <v>452</v>
      </c>
      <c r="H144" s="28">
        <f t="shared" si="4"/>
        <v>15540</v>
      </c>
      <c r="I144" s="16" t="s">
        <v>1530</v>
      </c>
      <c r="J144" s="16" t="s">
        <v>51</v>
      </c>
      <c r="K144" s="16" t="s">
        <v>51</v>
      </c>
      <c r="L144" s="16" t="s">
        <v>51</v>
      </c>
      <c r="M144" s="16" t="s">
        <v>1521</v>
      </c>
      <c r="N144" s="2" t="s">
        <v>51</v>
      </c>
    </row>
    <row r="145" spans="1:14" ht="30" customHeight="1">
      <c r="A145" s="16" t="s">
        <v>1542</v>
      </c>
      <c r="B145" s="16" t="s">
        <v>1539</v>
      </c>
      <c r="C145" s="16" t="s">
        <v>1540</v>
      </c>
      <c r="D145" s="16" t="s">
        <v>67</v>
      </c>
      <c r="E145" s="28">
        <f>일위대가!F846</f>
        <v>0</v>
      </c>
      <c r="F145" s="28">
        <f>일위대가!H846</f>
        <v>11402</v>
      </c>
      <c r="G145" s="28">
        <f>일위대가!J846</f>
        <v>114</v>
      </c>
      <c r="H145" s="28">
        <f t="shared" si="4"/>
        <v>11516</v>
      </c>
      <c r="I145" s="16" t="s">
        <v>1541</v>
      </c>
      <c r="J145" s="16" t="s">
        <v>51</v>
      </c>
      <c r="K145" s="16" t="s">
        <v>51</v>
      </c>
      <c r="L145" s="16" t="s">
        <v>51</v>
      </c>
      <c r="M145" s="16" t="s">
        <v>2234</v>
      </c>
      <c r="N145" s="2" t="s">
        <v>51</v>
      </c>
    </row>
    <row r="146" spans="1:14" ht="30" customHeight="1">
      <c r="A146" s="16" t="s">
        <v>1548</v>
      </c>
      <c r="B146" s="16" t="s">
        <v>1539</v>
      </c>
      <c r="C146" s="16" t="s">
        <v>1546</v>
      </c>
      <c r="D146" s="16" t="s">
        <v>67</v>
      </c>
      <c r="E146" s="28">
        <f>일위대가!F852</f>
        <v>0</v>
      </c>
      <c r="F146" s="28">
        <f>일위대가!H852</f>
        <v>15088</v>
      </c>
      <c r="G146" s="28">
        <f>일위대가!J852</f>
        <v>150</v>
      </c>
      <c r="H146" s="28">
        <f t="shared" si="4"/>
        <v>15238</v>
      </c>
      <c r="I146" s="16" t="s">
        <v>1547</v>
      </c>
      <c r="J146" s="16" t="s">
        <v>51</v>
      </c>
      <c r="K146" s="16" t="s">
        <v>51</v>
      </c>
      <c r="L146" s="16" t="s">
        <v>51</v>
      </c>
      <c r="M146" s="16" t="s">
        <v>2234</v>
      </c>
      <c r="N146" s="2" t="s">
        <v>51</v>
      </c>
    </row>
    <row r="147" spans="1:14" ht="30" customHeight="1">
      <c r="A147" s="16" t="s">
        <v>1554</v>
      </c>
      <c r="B147" s="16" t="s">
        <v>1539</v>
      </c>
      <c r="C147" s="16" t="s">
        <v>1552</v>
      </c>
      <c r="D147" s="16" t="s">
        <v>67</v>
      </c>
      <c r="E147" s="28">
        <f>일위대가!F858</f>
        <v>0</v>
      </c>
      <c r="F147" s="28">
        <f>일위대가!H858</f>
        <v>19632</v>
      </c>
      <c r="G147" s="28">
        <f>일위대가!J858</f>
        <v>196</v>
      </c>
      <c r="H147" s="28">
        <f t="shared" si="4"/>
        <v>19828</v>
      </c>
      <c r="I147" s="16" t="s">
        <v>1553</v>
      </c>
      <c r="J147" s="16" t="s">
        <v>51</v>
      </c>
      <c r="K147" s="16" t="s">
        <v>51</v>
      </c>
      <c r="L147" s="16" t="s">
        <v>51</v>
      </c>
      <c r="M147" s="16" t="s">
        <v>2244</v>
      </c>
      <c r="N147" s="2" t="s">
        <v>51</v>
      </c>
    </row>
    <row r="148" spans="1:14" ht="30" customHeight="1">
      <c r="A148" s="16" t="s">
        <v>1577</v>
      </c>
      <c r="B148" s="16" t="s">
        <v>1574</v>
      </c>
      <c r="C148" s="16" t="s">
        <v>1575</v>
      </c>
      <c r="D148" s="16" t="s">
        <v>67</v>
      </c>
      <c r="E148" s="28">
        <f>일위대가!F863</f>
        <v>0</v>
      </c>
      <c r="F148" s="28">
        <f>일위대가!H863</f>
        <v>8658</v>
      </c>
      <c r="G148" s="28">
        <f>일위대가!J863</f>
        <v>0</v>
      </c>
      <c r="H148" s="28">
        <f t="shared" si="4"/>
        <v>8658</v>
      </c>
      <c r="I148" s="16" t="s">
        <v>1576</v>
      </c>
      <c r="J148" s="16" t="s">
        <v>51</v>
      </c>
      <c r="K148" s="16" t="s">
        <v>51</v>
      </c>
      <c r="L148" s="16" t="s">
        <v>51</v>
      </c>
      <c r="M148" s="16" t="s">
        <v>1568</v>
      </c>
      <c r="N148" s="2" t="s">
        <v>51</v>
      </c>
    </row>
    <row r="149" spans="1:14" ht="30" customHeight="1">
      <c r="A149" s="16" t="s">
        <v>1593</v>
      </c>
      <c r="B149" s="16" t="s">
        <v>1591</v>
      </c>
      <c r="C149" s="16" t="s">
        <v>51</v>
      </c>
      <c r="D149" s="16" t="s">
        <v>67</v>
      </c>
      <c r="E149" s="28">
        <f>일위대가!F869</f>
        <v>0</v>
      </c>
      <c r="F149" s="28">
        <f>일위대가!H869</f>
        <v>10544</v>
      </c>
      <c r="G149" s="28">
        <f>일위대가!J869</f>
        <v>632</v>
      </c>
      <c r="H149" s="28">
        <f t="shared" si="4"/>
        <v>11176</v>
      </c>
      <c r="I149" s="16" t="s">
        <v>1592</v>
      </c>
      <c r="J149" s="16" t="s">
        <v>51</v>
      </c>
      <c r="K149" s="16" t="s">
        <v>51</v>
      </c>
      <c r="L149" s="16" t="s">
        <v>51</v>
      </c>
      <c r="M149" s="16" t="s">
        <v>2252</v>
      </c>
      <c r="N149" s="2" t="s">
        <v>51</v>
      </c>
    </row>
    <row r="150" spans="1:14" ht="30" customHeight="1">
      <c r="A150" s="16" t="s">
        <v>1630</v>
      </c>
      <c r="B150" s="16" t="s">
        <v>1628</v>
      </c>
      <c r="C150" s="16" t="s">
        <v>51</v>
      </c>
      <c r="D150" s="16" t="s">
        <v>67</v>
      </c>
      <c r="E150" s="28">
        <f>일위대가!F875</f>
        <v>0</v>
      </c>
      <c r="F150" s="28">
        <f>일위대가!H875</f>
        <v>6002</v>
      </c>
      <c r="G150" s="28">
        <f>일위대가!J875</f>
        <v>120</v>
      </c>
      <c r="H150" s="28">
        <f t="shared" si="4"/>
        <v>6122</v>
      </c>
      <c r="I150" s="16" t="s">
        <v>1629</v>
      </c>
      <c r="J150" s="16" t="s">
        <v>51</v>
      </c>
      <c r="K150" s="16" t="s">
        <v>51</v>
      </c>
      <c r="L150" s="16" t="s">
        <v>51</v>
      </c>
      <c r="M150" s="16" t="s">
        <v>2258</v>
      </c>
      <c r="N150" s="2" t="s">
        <v>51</v>
      </c>
    </row>
    <row r="151" spans="1:14" ht="30" customHeight="1">
      <c r="A151" s="16" t="s">
        <v>1634</v>
      </c>
      <c r="B151" s="16" t="s">
        <v>587</v>
      </c>
      <c r="C151" s="16" t="s">
        <v>1632</v>
      </c>
      <c r="D151" s="16" t="s">
        <v>67</v>
      </c>
      <c r="E151" s="28">
        <f>일위대가!F881</f>
        <v>0</v>
      </c>
      <c r="F151" s="28">
        <f>일위대가!H881</f>
        <v>5316</v>
      </c>
      <c r="G151" s="28">
        <f>일위대가!J881</f>
        <v>106</v>
      </c>
      <c r="H151" s="28">
        <f t="shared" si="4"/>
        <v>5422</v>
      </c>
      <c r="I151" s="16" t="s">
        <v>1633</v>
      </c>
      <c r="J151" s="16" t="s">
        <v>51</v>
      </c>
      <c r="K151" s="16" t="s">
        <v>51</v>
      </c>
      <c r="L151" s="16" t="s">
        <v>51</v>
      </c>
      <c r="M151" s="16" t="s">
        <v>1756</v>
      </c>
      <c r="N151" s="2" t="s">
        <v>51</v>
      </c>
    </row>
    <row r="152" spans="1:14" ht="30" customHeight="1">
      <c r="A152" s="16" t="s">
        <v>1638</v>
      </c>
      <c r="B152" s="16" t="s">
        <v>1636</v>
      </c>
      <c r="C152" s="16" t="s">
        <v>1632</v>
      </c>
      <c r="D152" s="16" t="s">
        <v>67</v>
      </c>
      <c r="E152" s="28">
        <f>일위대가!F887</f>
        <v>0</v>
      </c>
      <c r="F152" s="28">
        <f>일위대가!H887</f>
        <v>5316</v>
      </c>
      <c r="G152" s="28">
        <f>일위대가!J887</f>
        <v>106</v>
      </c>
      <c r="H152" s="28">
        <f t="shared" si="4"/>
        <v>5422</v>
      </c>
      <c r="I152" s="16" t="s">
        <v>1637</v>
      </c>
      <c r="J152" s="16" t="s">
        <v>51</v>
      </c>
      <c r="K152" s="16" t="s">
        <v>51</v>
      </c>
      <c r="L152" s="16" t="s">
        <v>51</v>
      </c>
      <c r="M152" s="16" t="s">
        <v>1756</v>
      </c>
      <c r="N152" s="2" t="s">
        <v>51</v>
      </c>
    </row>
    <row r="153" spans="1:14" ht="30" customHeight="1">
      <c r="A153" s="16" t="s">
        <v>2271</v>
      </c>
      <c r="B153" s="16" t="s">
        <v>2272</v>
      </c>
      <c r="C153" s="16" t="s">
        <v>2273</v>
      </c>
      <c r="D153" s="16" t="s">
        <v>2274</v>
      </c>
      <c r="E153" s="28">
        <f>일위대가!F894</f>
        <v>21265</v>
      </c>
      <c r="F153" s="28">
        <f>일위대가!H894</f>
        <v>49778</v>
      </c>
      <c r="G153" s="28">
        <f>일위대가!J894</f>
        <v>10544</v>
      </c>
      <c r="H153" s="28">
        <f t="shared" si="4"/>
        <v>81587</v>
      </c>
      <c r="I153" s="16" t="s">
        <v>2275</v>
      </c>
      <c r="J153" s="16" t="s">
        <v>51</v>
      </c>
      <c r="K153" s="16" t="s">
        <v>379</v>
      </c>
      <c r="L153" s="16" t="s">
        <v>51</v>
      </c>
      <c r="M153" s="16" t="s">
        <v>2276</v>
      </c>
      <c r="N153" s="2" t="s">
        <v>62</v>
      </c>
    </row>
    <row r="154" spans="1:14" ht="30" customHeight="1">
      <c r="A154" s="16" t="s">
        <v>1671</v>
      </c>
      <c r="B154" s="16" t="s">
        <v>1668</v>
      </c>
      <c r="C154" s="16" t="s">
        <v>1669</v>
      </c>
      <c r="D154" s="16" t="s">
        <v>193</v>
      </c>
      <c r="E154" s="28">
        <f>일위대가!F900</f>
        <v>0</v>
      </c>
      <c r="F154" s="28">
        <f>일위대가!H900</f>
        <v>161482</v>
      </c>
      <c r="G154" s="28">
        <f>일위대가!J900</f>
        <v>4844</v>
      </c>
      <c r="H154" s="28">
        <f t="shared" si="4"/>
        <v>166326</v>
      </c>
      <c r="I154" s="16" t="s">
        <v>1670</v>
      </c>
      <c r="J154" s="16" t="s">
        <v>51</v>
      </c>
      <c r="K154" s="16" t="s">
        <v>51</v>
      </c>
      <c r="L154" s="16" t="s">
        <v>51</v>
      </c>
      <c r="M154" s="16" t="s">
        <v>2292</v>
      </c>
      <c r="N154" s="2" t="s">
        <v>51</v>
      </c>
    </row>
    <row r="155" spans="1:14" ht="30" customHeight="1">
      <c r="A155" s="16" t="s">
        <v>1675</v>
      </c>
      <c r="B155" s="16" t="s">
        <v>1673</v>
      </c>
      <c r="C155" s="16" t="s">
        <v>192</v>
      </c>
      <c r="D155" s="16" t="s">
        <v>193</v>
      </c>
      <c r="E155" s="28">
        <f>일위대가!F905</f>
        <v>0</v>
      </c>
      <c r="F155" s="28">
        <f>일위대가!H905</f>
        <v>5932</v>
      </c>
      <c r="G155" s="28">
        <f>일위대가!J905</f>
        <v>118</v>
      </c>
      <c r="H155" s="28">
        <f t="shared" si="4"/>
        <v>6050</v>
      </c>
      <c r="I155" s="16" t="s">
        <v>1674</v>
      </c>
      <c r="J155" s="16" t="s">
        <v>51</v>
      </c>
      <c r="K155" s="16" t="s">
        <v>51</v>
      </c>
      <c r="L155" s="16" t="s">
        <v>51</v>
      </c>
      <c r="M155" s="16" t="s">
        <v>2163</v>
      </c>
      <c r="N155" s="2" t="s">
        <v>51</v>
      </c>
    </row>
    <row r="156" spans="1:14" ht="30" customHeight="1">
      <c r="A156" s="16" t="s">
        <v>1748</v>
      </c>
      <c r="B156" s="16" t="s">
        <v>1745</v>
      </c>
      <c r="C156" s="16" t="s">
        <v>1746</v>
      </c>
      <c r="D156" s="16" t="s">
        <v>67</v>
      </c>
      <c r="E156" s="28">
        <f>일위대가!F912</f>
        <v>556</v>
      </c>
      <c r="F156" s="28">
        <f>일위대가!H912</f>
        <v>19638</v>
      </c>
      <c r="G156" s="28">
        <f>일위대가!J912</f>
        <v>392</v>
      </c>
      <c r="H156" s="28">
        <f t="shared" si="4"/>
        <v>20586</v>
      </c>
      <c r="I156" s="16" t="s">
        <v>1747</v>
      </c>
      <c r="J156" s="16" t="s">
        <v>51</v>
      </c>
      <c r="K156" s="16" t="s">
        <v>51</v>
      </c>
      <c r="L156" s="16" t="s">
        <v>51</v>
      </c>
      <c r="M156" s="16" t="s">
        <v>2300</v>
      </c>
      <c r="N156" s="2" t="s">
        <v>51</v>
      </c>
    </row>
    <row r="157" spans="1:14" ht="30" customHeight="1">
      <c r="A157" s="16" t="s">
        <v>1986</v>
      </c>
      <c r="B157" s="16" t="s">
        <v>1983</v>
      </c>
      <c r="C157" s="16" t="s">
        <v>1984</v>
      </c>
      <c r="D157" s="16" t="s">
        <v>1985</v>
      </c>
      <c r="E157" s="28">
        <f>일위대가!F917</f>
        <v>0</v>
      </c>
      <c r="F157" s="28">
        <f>일위대가!H917</f>
        <v>0</v>
      </c>
      <c r="G157" s="28">
        <f>일위대가!J917</f>
        <v>3677410</v>
      </c>
      <c r="H157" s="28">
        <f t="shared" si="4"/>
        <v>3677410</v>
      </c>
      <c r="I157" s="16" t="s">
        <v>2309</v>
      </c>
      <c r="J157" s="16" t="s">
        <v>51</v>
      </c>
      <c r="K157" s="16" t="s">
        <v>51</v>
      </c>
      <c r="L157" s="16" t="s">
        <v>51</v>
      </c>
      <c r="M157" s="16" t="s">
        <v>51</v>
      </c>
      <c r="N157" s="2" t="s">
        <v>51</v>
      </c>
    </row>
  </sheetData>
  <phoneticPr fontId="3" type="noConversion"/>
  <pageMargins left="0.78740157480314954" right="0" top="0.39370078740157477" bottom="0.39370078740157477" header="0" footer="0"/>
  <pageSetup paperSize="9" scale="77" fitToHeight="0"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AZ917"/>
  <sheetViews>
    <sheetView view="pageBreakPreview" zoomScale="60" workbookViewId="0"/>
  </sheetViews>
  <sheetFormatPr defaultRowHeight="16.5"/>
  <cols>
    <col min="1" max="2" width="30.625" customWidth="1"/>
    <col min="3" max="3" width="4.625" customWidth="1"/>
    <col min="4" max="4" width="8.625" customWidth="1"/>
    <col min="5" max="12" width="13.625" customWidth="1"/>
    <col min="13" max="13" width="12.625" customWidth="1"/>
    <col min="14" max="47" width="2.625" hidden="1" customWidth="1"/>
    <col min="48" max="48" width="1.625" hidden="1" customWidth="1"/>
    <col min="49" max="49" width="24.625" hidden="1" customWidth="1"/>
    <col min="50" max="51" width="2.625" hidden="1" customWidth="1"/>
    <col min="52" max="52" width="1.625" hidden="1" customWidth="1"/>
  </cols>
  <sheetData>
    <row r="1" spans="1:52" ht="30" customHeight="1">
      <c r="A1" s="6" t="s">
        <v>1</v>
      </c>
      <c r="B1" s="7"/>
      <c r="C1" s="7"/>
      <c r="D1" s="7"/>
      <c r="E1" s="7"/>
      <c r="F1" s="7"/>
      <c r="G1" s="7"/>
      <c r="H1" s="7"/>
      <c r="I1" s="7"/>
      <c r="J1" s="7"/>
      <c r="K1" s="7"/>
      <c r="L1" s="7"/>
      <c r="M1" s="8"/>
    </row>
    <row r="2" spans="1:52" ht="30" customHeight="1">
      <c r="A2" s="49" t="s">
        <v>2</v>
      </c>
      <c r="B2" s="49" t="s">
        <v>3</v>
      </c>
      <c r="C2" s="49" t="s">
        <v>4</v>
      </c>
      <c r="D2" s="49" t="s">
        <v>5</v>
      </c>
      <c r="E2" s="49" t="s">
        <v>6</v>
      </c>
      <c r="F2" s="49"/>
      <c r="G2" s="49" t="s">
        <v>9</v>
      </c>
      <c r="H2" s="49"/>
      <c r="I2" s="49" t="s">
        <v>10</v>
      </c>
      <c r="J2" s="49"/>
      <c r="K2" s="49" t="s">
        <v>11</v>
      </c>
      <c r="L2" s="49"/>
      <c r="M2" s="49" t="s">
        <v>12</v>
      </c>
      <c r="N2" s="48" t="s">
        <v>1120</v>
      </c>
      <c r="O2" s="48" t="s">
        <v>20</v>
      </c>
      <c r="P2" s="48" t="s">
        <v>22</v>
      </c>
      <c r="Q2" s="48" t="s">
        <v>23</v>
      </c>
      <c r="R2" s="48" t="s">
        <v>24</v>
      </c>
      <c r="S2" s="48" t="s">
        <v>25</v>
      </c>
      <c r="T2" s="48" t="s">
        <v>26</v>
      </c>
      <c r="U2" s="48" t="s">
        <v>27</v>
      </c>
      <c r="V2" s="48" t="s">
        <v>28</v>
      </c>
      <c r="W2" s="48" t="s">
        <v>29</v>
      </c>
      <c r="X2" s="48" t="s">
        <v>30</v>
      </c>
      <c r="Y2" s="48" t="s">
        <v>31</v>
      </c>
      <c r="Z2" s="48" t="s">
        <v>32</v>
      </c>
      <c r="AA2" s="48" t="s">
        <v>33</v>
      </c>
      <c r="AB2" s="48" t="s">
        <v>34</v>
      </c>
      <c r="AC2" s="48" t="s">
        <v>35</v>
      </c>
      <c r="AD2" s="48" t="s">
        <v>36</v>
      </c>
      <c r="AE2" s="48" t="s">
        <v>37</v>
      </c>
      <c r="AF2" s="48" t="s">
        <v>38</v>
      </c>
      <c r="AG2" s="48" t="s">
        <v>39</v>
      </c>
      <c r="AH2" s="48" t="s">
        <v>40</v>
      </c>
      <c r="AI2" s="48" t="s">
        <v>41</v>
      </c>
      <c r="AJ2" s="48" t="s">
        <v>42</v>
      </c>
      <c r="AK2" s="48" t="s">
        <v>43</v>
      </c>
      <c r="AL2" s="48" t="s">
        <v>44</v>
      </c>
      <c r="AM2" s="48" t="s">
        <v>45</v>
      </c>
      <c r="AN2" s="48" t="s">
        <v>46</v>
      </c>
      <c r="AO2" s="48" t="s">
        <v>47</v>
      </c>
      <c r="AP2" s="48" t="s">
        <v>1121</v>
      </c>
      <c r="AQ2" s="48" t="s">
        <v>1122</v>
      </c>
      <c r="AR2" s="48" t="s">
        <v>1123</v>
      </c>
      <c r="AS2" s="48" t="s">
        <v>1124</v>
      </c>
      <c r="AT2" s="48" t="s">
        <v>1125</v>
      </c>
      <c r="AU2" s="48" t="s">
        <v>1126</v>
      </c>
      <c r="AV2" s="48" t="s">
        <v>48</v>
      </c>
      <c r="AW2" s="48" t="s">
        <v>1127</v>
      </c>
      <c r="AX2" s="1" t="s">
        <v>1119</v>
      </c>
      <c r="AY2" s="1" t="s">
        <v>21</v>
      </c>
      <c r="AZ2" s="1" t="s">
        <v>1128</v>
      </c>
    </row>
    <row r="3" spans="1:52" ht="30" customHeight="1">
      <c r="A3" s="49"/>
      <c r="B3" s="49"/>
      <c r="C3" s="49"/>
      <c r="D3" s="49"/>
      <c r="E3" s="9" t="s">
        <v>7</v>
      </c>
      <c r="F3" s="9" t="s">
        <v>8</v>
      </c>
      <c r="G3" s="9" t="s">
        <v>7</v>
      </c>
      <c r="H3" s="9" t="s">
        <v>8</v>
      </c>
      <c r="I3" s="9" t="s">
        <v>7</v>
      </c>
      <c r="J3" s="9" t="s">
        <v>8</v>
      </c>
      <c r="K3" s="9" t="s">
        <v>7</v>
      </c>
      <c r="L3" s="9" t="s">
        <v>8</v>
      </c>
      <c r="M3" s="49"/>
      <c r="N3" s="48"/>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row>
    <row r="4" spans="1:52" ht="30" customHeight="1">
      <c r="A4" s="21" t="s">
        <v>1129</v>
      </c>
      <c r="B4" s="22"/>
      <c r="C4" s="22"/>
      <c r="D4" s="22"/>
      <c r="E4" s="26"/>
      <c r="F4" s="29"/>
      <c r="G4" s="26"/>
      <c r="H4" s="29"/>
      <c r="I4" s="26"/>
      <c r="J4" s="29"/>
      <c r="K4" s="26"/>
      <c r="L4" s="29"/>
      <c r="M4" s="23"/>
      <c r="N4" s="1" t="s">
        <v>61</v>
      </c>
    </row>
    <row r="5" spans="1:52" ht="30" customHeight="1">
      <c r="A5" s="24" t="s">
        <v>1131</v>
      </c>
      <c r="B5" s="24" t="s">
        <v>1132</v>
      </c>
      <c r="C5" s="24" t="s">
        <v>150</v>
      </c>
      <c r="D5" s="25">
        <v>2</v>
      </c>
      <c r="E5" s="27">
        <f>단가대비표!O46</f>
        <v>27739</v>
      </c>
      <c r="F5" s="30">
        <f t="shared" ref="F5:F16" si="0">TRUNC(E5*D5,1)</f>
        <v>55478</v>
      </c>
      <c r="G5" s="27">
        <f>단가대비표!P46</f>
        <v>0</v>
      </c>
      <c r="H5" s="30">
        <f t="shared" ref="H5:H16" si="1">TRUNC(G5*D5,1)</f>
        <v>0</v>
      </c>
      <c r="I5" s="27">
        <f>단가대비표!V46</f>
        <v>0</v>
      </c>
      <c r="J5" s="30">
        <f t="shared" ref="J5:J16" si="2">TRUNC(I5*D5,1)</f>
        <v>0</v>
      </c>
      <c r="K5" s="27">
        <f t="shared" ref="K5:K16" si="3">TRUNC(E5+G5+I5,1)</f>
        <v>27739</v>
      </c>
      <c r="L5" s="30">
        <f t="shared" ref="L5:L16" si="4">TRUNC(F5+H5+J5,1)</f>
        <v>55478</v>
      </c>
      <c r="M5" s="24" t="s">
        <v>1133</v>
      </c>
      <c r="N5" s="2" t="s">
        <v>51</v>
      </c>
      <c r="O5" s="2" t="s">
        <v>1134</v>
      </c>
      <c r="P5" s="2" t="s">
        <v>63</v>
      </c>
      <c r="Q5" s="2" t="s">
        <v>63</v>
      </c>
      <c r="R5" s="2" t="s">
        <v>62</v>
      </c>
      <c r="S5" s="3"/>
      <c r="T5" s="3"/>
      <c r="U5" s="3"/>
      <c r="V5" s="3">
        <v>1</v>
      </c>
      <c r="W5" s="3"/>
      <c r="X5" s="3"/>
      <c r="Y5" s="3"/>
      <c r="Z5" s="3"/>
      <c r="AA5" s="3"/>
      <c r="AB5" s="3"/>
      <c r="AC5" s="3"/>
      <c r="AD5" s="3"/>
      <c r="AE5" s="3"/>
      <c r="AF5" s="3"/>
      <c r="AG5" s="3"/>
      <c r="AH5" s="3"/>
      <c r="AI5" s="3"/>
      <c r="AJ5" s="3"/>
      <c r="AK5" s="3"/>
      <c r="AL5" s="3"/>
      <c r="AM5" s="3"/>
      <c r="AN5" s="3"/>
      <c r="AO5" s="3"/>
      <c r="AP5" s="3"/>
      <c r="AQ5" s="3"/>
      <c r="AR5" s="3"/>
      <c r="AS5" s="3"/>
      <c r="AT5" s="3"/>
      <c r="AU5" s="3"/>
      <c r="AV5" s="2" t="s">
        <v>51</v>
      </c>
      <c r="AW5" s="2" t="s">
        <v>1135</v>
      </c>
      <c r="AX5" s="2" t="s">
        <v>51</v>
      </c>
      <c r="AY5" s="2" t="s">
        <v>1136</v>
      </c>
      <c r="AZ5" s="2" t="s">
        <v>51</v>
      </c>
    </row>
    <row r="6" spans="1:52" ht="30" customHeight="1">
      <c r="A6" s="24" t="s">
        <v>1131</v>
      </c>
      <c r="B6" s="24" t="s">
        <v>1137</v>
      </c>
      <c r="C6" s="24" t="s">
        <v>150</v>
      </c>
      <c r="D6" s="25">
        <v>2</v>
      </c>
      <c r="E6" s="27">
        <f>단가대비표!O47</f>
        <v>9246</v>
      </c>
      <c r="F6" s="30">
        <f t="shared" si="0"/>
        <v>18492</v>
      </c>
      <c r="G6" s="27">
        <f>단가대비표!P47</f>
        <v>0</v>
      </c>
      <c r="H6" s="30">
        <f t="shared" si="1"/>
        <v>0</v>
      </c>
      <c r="I6" s="27">
        <f>단가대비표!V47</f>
        <v>0</v>
      </c>
      <c r="J6" s="30">
        <f t="shared" si="2"/>
        <v>0</v>
      </c>
      <c r="K6" s="27">
        <f t="shared" si="3"/>
        <v>9246</v>
      </c>
      <c r="L6" s="30">
        <f t="shared" si="4"/>
        <v>18492</v>
      </c>
      <c r="M6" s="24" t="s">
        <v>1133</v>
      </c>
      <c r="N6" s="2" t="s">
        <v>51</v>
      </c>
      <c r="O6" s="2" t="s">
        <v>1138</v>
      </c>
      <c r="P6" s="2" t="s">
        <v>63</v>
      </c>
      <c r="Q6" s="2" t="s">
        <v>63</v>
      </c>
      <c r="R6" s="2" t="s">
        <v>62</v>
      </c>
      <c r="S6" s="3"/>
      <c r="T6" s="3"/>
      <c r="U6" s="3"/>
      <c r="V6" s="3">
        <v>1</v>
      </c>
      <c r="W6" s="3"/>
      <c r="X6" s="3"/>
      <c r="Y6" s="3"/>
      <c r="Z6" s="3"/>
      <c r="AA6" s="3"/>
      <c r="AB6" s="3"/>
      <c r="AC6" s="3"/>
      <c r="AD6" s="3"/>
      <c r="AE6" s="3"/>
      <c r="AF6" s="3"/>
      <c r="AG6" s="3"/>
      <c r="AH6" s="3"/>
      <c r="AI6" s="3"/>
      <c r="AJ6" s="3"/>
      <c r="AK6" s="3"/>
      <c r="AL6" s="3"/>
      <c r="AM6" s="3"/>
      <c r="AN6" s="3"/>
      <c r="AO6" s="3"/>
      <c r="AP6" s="3"/>
      <c r="AQ6" s="3"/>
      <c r="AR6" s="3"/>
      <c r="AS6" s="3"/>
      <c r="AT6" s="3"/>
      <c r="AU6" s="3"/>
      <c r="AV6" s="2" t="s">
        <v>51</v>
      </c>
      <c r="AW6" s="2" t="s">
        <v>1139</v>
      </c>
      <c r="AX6" s="2" t="s">
        <v>51</v>
      </c>
      <c r="AY6" s="2" t="s">
        <v>1136</v>
      </c>
      <c r="AZ6" s="2" t="s">
        <v>51</v>
      </c>
    </row>
    <row r="7" spans="1:52" ht="30" customHeight="1">
      <c r="A7" s="24" t="s">
        <v>1131</v>
      </c>
      <c r="B7" s="24" t="s">
        <v>1140</v>
      </c>
      <c r="C7" s="24" t="s">
        <v>150</v>
      </c>
      <c r="D7" s="25">
        <v>4</v>
      </c>
      <c r="E7" s="27">
        <f>단가대비표!O48</f>
        <v>25000</v>
      </c>
      <c r="F7" s="30">
        <f t="shared" si="0"/>
        <v>100000</v>
      </c>
      <c r="G7" s="27">
        <f>단가대비표!P48</f>
        <v>0</v>
      </c>
      <c r="H7" s="30">
        <f t="shared" si="1"/>
        <v>0</v>
      </c>
      <c r="I7" s="27">
        <f>단가대비표!V48</f>
        <v>0</v>
      </c>
      <c r="J7" s="30">
        <f t="shared" si="2"/>
        <v>0</v>
      </c>
      <c r="K7" s="27">
        <f t="shared" si="3"/>
        <v>25000</v>
      </c>
      <c r="L7" s="30">
        <f t="shared" si="4"/>
        <v>100000</v>
      </c>
      <c r="M7" s="24" t="s">
        <v>1133</v>
      </c>
      <c r="N7" s="2" t="s">
        <v>51</v>
      </c>
      <c r="O7" s="2" t="s">
        <v>1141</v>
      </c>
      <c r="P7" s="2" t="s">
        <v>63</v>
      </c>
      <c r="Q7" s="2" t="s">
        <v>63</v>
      </c>
      <c r="R7" s="2" t="s">
        <v>62</v>
      </c>
      <c r="S7" s="3"/>
      <c r="T7" s="3"/>
      <c r="U7" s="3"/>
      <c r="V7" s="3">
        <v>1</v>
      </c>
      <c r="W7" s="3"/>
      <c r="X7" s="3"/>
      <c r="Y7" s="3"/>
      <c r="Z7" s="3"/>
      <c r="AA7" s="3"/>
      <c r="AB7" s="3"/>
      <c r="AC7" s="3"/>
      <c r="AD7" s="3"/>
      <c r="AE7" s="3"/>
      <c r="AF7" s="3"/>
      <c r="AG7" s="3"/>
      <c r="AH7" s="3"/>
      <c r="AI7" s="3"/>
      <c r="AJ7" s="3"/>
      <c r="AK7" s="3"/>
      <c r="AL7" s="3"/>
      <c r="AM7" s="3"/>
      <c r="AN7" s="3"/>
      <c r="AO7" s="3"/>
      <c r="AP7" s="3"/>
      <c r="AQ7" s="3"/>
      <c r="AR7" s="3"/>
      <c r="AS7" s="3"/>
      <c r="AT7" s="3"/>
      <c r="AU7" s="3"/>
      <c r="AV7" s="2" t="s">
        <v>51</v>
      </c>
      <c r="AW7" s="2" t="s">
        <v>1142</v>
      </c>
      <c r="AX7" s="2" t="s">
        <v>51</v>
      </c>
      <c r="AY7" s="2" t="s">
        <v>1136</v>
      </c>
      <c r="AZ7" s="2" t="s">
        <v>51</v>
      </c>
    </row>
    <row r="8" spans="1:52" ht="30" customHeight="1">
      <c r="A8" s="24" t="s">
        <v>1131</v>
      </c>
      <c r="B8" s="24" t="s">
        <v>1143</v>
      </c>
      <c r="C8" s="24" t="s">
        <v>150</v>
      </c>
      <c r="D8" s="25">
        <v>4</v>
      </c>
      <c r="E8" s="27">
        <f>단가대비표!O51</f>
        <v>25000</v>
      </c>
      <c r="F8" s="30">
        <f t="shared" si="0"/>
        <v>100000</v>
      </c>
      <c r="G8" s="27">
        <f>단가대비표!P51</f>
        <v>0</v>
      </c>
      <c r="H8" s="30">
        <f t="shared" si="1"/>
        <v>0</v>
      </c>
      <c r="I8" s="27">
        <f>단가대비표!V51</f>
        <v>0</v>
      </c>
      <c r="J8" s="30">
        <f t="shared" si="2"/>
        <v>0</v>
      </c>
      <c r="K8" s="27">
        <f t="shared" si="3"/>
        <v>25000</v>
      </c>
      <c r="L8" s="30">
        <f t="shared" si="4"/>
        <v>100000</v>
      </c>
      <c r="M8" s="24" t="s">
        <v>1133</v>
      </c>
      <c r="N8" s="2" t="s">
        <v>51</v>
      </c>
      <c r="O8" s="2" t="s">
        <v>1144</v>
      </c>
      <c r="P8" s="2" t="s">
        <v>63</v>
      </c>
      <c r="Q8" s="2" t="s">
        <v>63</v>
      </c>
      <c r="R8" s="2" t="s">
        <v>62</v>
      </c>
      <c r="S8" s="3"/>
      <c r="T8" s="3"/>
      <c r="U8" s="3"/>
      <c r="V8" s="3">
        <v>1</v>
      </c>
      <c r="W8" s="3"/>
      <c r="X8" s="3"/>
      <c r="Y8" s="3"/>
      <c r="Z8" s="3"/>
      <c r="AA8" s="3"/>
      <c r="AB8" s="3"/>
      <c r="AC8" s="3"/>
      <c r="AD8" s="3"/>
      <c r="AE8" s="3"/>
      <c r="AF8" s="3"/>
      <c r="AG8" s="3"/>
      <c r="AH8" s="3"/>
      <c r="AI8" s="3"/>
      <c r="AJ8" s="3"/>
      <c r="AK8" s="3"/>
      <c r="AL8" s="3"/>
      <c r="AM8" s="3"/>
      <c r="AN8" s="3"/>
      <c r="AO8" s="3"/>
      <c r="AP8" s="3"/>
      <c r="AQ8" s="3"/>
      <c r="AR8" s="3"/>
      <c r="AS8" s="3"/>
      <c r="AT8" s="3"/>
      <c r="AU8" s="3"/>
      <c r="AV8" s="2" t="s">
        <v>51</v>
      </c>
      <c r="AW8" s="2" t="s">
        <v>1145</v>
      </c>
      <c r="AX8" s="2" t="s">
        <v>51</v>
      </c>
      <c r="AY8" s="2" t="s">
        <v>1136</v>
      </c>
      <c r="AZ8" s="2" t="s">
        <v>51</v>
      </c>
    </row>
    <row r="9" spans="1:52" ht="30" customHeight="1">
      <c r="A9" s="24" t="s">
        <v>1131</v>
      </c>
      <c r="B9" s="24" t="s">
        <v>1146</v>
      </c>
      <c r="C9" s="24" t="s">
        <v>150</v>
      </c>
      <c r="D9" s="25">
        <v>2</v>
      </c>
      <c r="E9" s="27">
        <f>단가대비표!O49</f>
        <v>6000</v>
      </c>
      <c r="F9" s="30">
        <f t="shared" si="0"/>
        <v>12000</v>
      </c>
      <c r="G9" s="27">
        <f>단가대비표!P49</f>
        <v>0</v>
      </c>
      <c r="H9" s="30">
        <f t="shared" si="1"/>
        <v>0</v>
      </c>
      <c r="I9" s="27">
        <f>단가대비표!V49</f>
        <v>0</v>
      </c>
      <c r="J9" s="30">
        <f t="shared" si="2"/>
        <v>0</v>
      </c>
      <c r="K9" s="27">
        <f t="shared" si="3"/>
        <v>6000</v>
      </c>
      <c r="L9" s="30">
        <f t="shared" si="4"/>
        <v>12000</v>
      </c>
      <c r="M9" s="24" t="s">
        <v>1133</v>
      </c>
      <c r="N9" s="2" t="s">
        <v>51</v>
      </c>
      <c r="O9" s="2" t="s">
        <v>1147</v>
      </c>
      <c r="P9" s="2" t="s">
        <v>63</v>
      </c>
      <c r="Q9" s="2" t="s">
        <v>63</v>
      </c>
      <c r="R9" s="2" t="s">
        <v>62</v>
      </c>
      <c r="S9" s="3"/>
      <c r="T9" s="3"/>
      <c r="U9" s="3"/>
      <c r="V9" s="3">
        <v>1</v>
      </c>
      <c r="W9" s="3"/>
      <c r="X9" s="3"/>
      <c r="Y9" s="3"/>
      <c r="Z9" s="3"/>
      <c r="AA9" s="3"/>
      <c r="AB9" s="3"/>
      <c r="AC9" s="3"/>
      <c r="AD9" s="3"/>
      <c r="AE9" s="3"/>
      <c r="AF9" s="3"/>
      <c r="AG9" s="3"/>
      <c r="AH9" s="3"/>
      <c r="AI9" s="3"/>
      <c r="AJ9" s="3"/>
      <c r="AK9" s="3"/>
      <c r="AL9" s="3"/>
      <c r="AM9" s="3"/>
      <c r="AN9" s="3"/>
      <c r="AO9" s="3"/>
      <c r="AP9" s="3"/>
      <c r="AQ9" s="3"/>
      <c r="AR9" s="3"/>
      <c r="AS9" s="3"/>
      <c r="AT9" s="3"/>
      <c r="AU9" s="3"/>
      <c r="AV9" s="2" t="s">
        <v>51</v>
      </c>
      <c r="AW9" s="2" t="s">
        <v>1148</v>
      </c>
      <c r="AX9" s="2" t="s">
        <v>51</v>
      </c>
      <c r="AY9" s="2" t="s">
        <v>1136</v>
      </c>
      <c r="AZ9" s="2" t="s">
        <v>51</v>
      </c>
    </row>
    <row r="10" spans="1:52" ht="30" customHeight="1">
      <c r="A10" s="24" t="s">
        <v>1131</v>
      </c>
      <c r="B10" s="24" t="s">
        <v>1149</v>
      </c>
      <c r="C10" s="24" t="s">
        <v>150</v>
      </c>
      <c r="D10" s="25">
        <v>4</v>
      </c>
      <c r="E10" s="27">
        <f>단가대비표!O50</f>
        <v>8000</v>
      </c>
      <c r="F10" s="30">
        <f t="shared" si="0"/>
        <v>32000</v>
      </c>
      <c r="G10" s="27">
        <f>단가대비표!P50</f>
        <v>0</v>
      </c>
      <c r="H10" s="30">
        <f t="shared" si="1"/>
        <v>0</v>
      </c>
      <c r="I10" s="27">
        <f>단가대비표!V50</f>
        <v>0</v>
      </c>
      <c r="J10" s="30">
        <f t="shared" si="2"/>
        <v>0</v>
      </c>
      <c r="K10" s="27">
        <f t="shared" si="3"/>
        <v>8000</v>
      </c>
      <c r="L10" s="30">
        <f t="shared" si="4"/>
        <v>32000</v>
      </c>
      <c r="M10" s="24" t="s">
        <v>1133</v>
      </c>
      <c r="N10" s="2" t="s">
        <v>51</v>
      </c>
      <c r="O10" s="2" t="s">
        <v>1150</v>
      </c>
      <c r="P10" s="2" t="s">
        <v>63</v>
      </c>
      <c r="Q10" s="2" t="s">
        <v>63</v>
      </c>
      <c r="R10" s="2" t="s">
        <v>62</v>
      </c>
      <c r="S10" s="3"/>
      <c r="T10" s="3"/>
      <c r="U10" s="3"/>
      <c r="V10" s="3">
        <v>1</v>
      </c>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2" t="s">
        <v>51</v>
      </c>
      <c r="AW10" s="2" t="s">
        <v>1151</v>
      </c>
      <c r="AX10" s="2" t="s">
        <v>51</v>
      </c>
      <c r="AY10" s="2" t="s">
        <v>1136</v>
      </c>
      <c r="AZ10" s="2" t="s">
        <v>51</v>
      </c>
    </row>
    <row r="11" spans="1:52" ht="30" customHeight="1">
      <c r="A11" s="24" t="s">
        <v>1152</v>
      </c>
      <c r="B11" s="24" t="s">
        <v>1153</v>
      </c>
      <c r="C11" s="24" t="s">
        <v>1075</v>
      </c>
      <c r="D11" s="25">
        <v>1</v>
      </c>
      <c r="E11" s="27">
        <f>TRUNC(SUMIF(V5:V16, RIGHTB(O11, 1), F5:F16)*U11, 2)</f>
        <v>22257.9</v>
      </c>
      <c r="F11" s="30">
        <f t="shared" si="0"/>
        <v>22257.9</v>
      </c>
      <c r="G11" s="27">
        <v>0</v>
      </c>
      <c r="H11" s="30">
        <f t="shared" si="1"/>
        <v>0</v>
      </c>
      <c r="I11" s="27">
        <v>0</v>
      </c>
      <c r="J11" s="30">
        <f t="shared" si="2"/>
        <v>0</v>
      </c>
      <c r="K11" s="27">
        <f t="shared" si="3"/>
        <v>22257.9</v>
      </c>
      <c r="L11" s="30">
        <f t="shared" si="4"/>
        <v>22257.9</v>
      </c>
      <c r="M11" s="24" t="s">
        <v>51</v>
      </c>
      <c r="N11" s="2" t="s">
        <v>61</v>
      </c>
      <c r="O11" s="2" t="s">
        <v>1154</v>
      </c>
      <c r="P11" s="2" t="s">
        <v>63</v>
      </c>
      <c r="Q11" s="2" t="s">
        <v>63</v>
      </c>
      <c r="R11" s="2" t="s">
        <v>63</v>
      </c>
      <c r="S11" s="3">
        <v>0</v>
      </c>
      <c r="T11" s="3">
        <v>0</v>
      </c>
      <c r="U11" s="3">
        <v>7.0000000000000007E-2</v>
      </c>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2" t="s">
        <v>51</v>
      </c>
      <c r="AW11" s="2" t="s">
        <v>1155</v>
      </c>
      <c r="AX11" s="2" t="s">
        <v>51</v>
      </c>
      <c r="AY11" s="2" t="s">
        <v>51</v>
      </c>
      <c r="AZ11" s="2" t="s">
        <v>51</v>
      </c>
    </row>
    <row r="12" spans="1:52" ht="30" customHeight="1">
      <c r="A12" s="24" t="s">
        <v>1131</v>
      </c>
      <c r="B12" s="24" t="s">
        <v>1156</v>
      </c>
      <c r="C12" s="24" t="s">
        <v>150</v>
      </c>
      <c r="D12" s="25">
        <v>4</v>
      </c>
      <c r="E12" s="27">
        <f>단가대비표!O52</f>
        <v>9500</v>
      </c>
      <c r="F12" s="30">
        <f t="shared" si="0"/>
        <v>38000</v>
      </c>
      <c r="G12" s="27">
        <f>단가대비표!P52</f>
        <v>0</v>
      </c>
      <c r="H12" s="30">
        <f t="shared" si="1"/>
        <v>0</v>
      </c>
      <c r="I12" s="27">
        <f>단가대비표!V52</f>
        <v>0</v>
      </c>
      <c r="J12" s="30">
        <f t="shared" si="2"/>
        <v>0</v>
      </c>
      <c r="K12" s="27">
        <f t="shared" si="3"/>
        <v>9500</v>
      </c>
      <c r="L12" s="30">
        <f t="shared" si="4"/>
        <v>38000</v>
      </c>
      <c r="M12" s="24" t="s">
        <v>1133</v>
      </c>
      <c r="N12" s="2" t="s">
        <v>51</v>
      </c>
      <c r="O12" s="2" t="s">
        <v>1157</v>
      </c>
      <c r="P12" s="2" t="s">
        <v>63</v>
      </c>
      <c r="Q12" s="2" t="s">
        <v>63</v>
      </c>
      <c r="R12" s="2" t="s">
        <v>62</v>
      </c>
      <c r="S12" s="3"/>
      <c r="T12" s="3"/>
      <c r="U12" s="3"/>
      <c r="V12" s="3"/>
      <c r="W12" s="3">
        <v>2</v>
      </c>
      <c r="X12" s="3"/>
      <c r="Y12" s="3"/>
      <c r="Z12" s="3"/>
      <c r="AA12" s="3"/>
      <c r="AB12" s="3"/>
      <c r="AC12" s="3"/>
      <c r="AD12" s="3"/>
      <c r="AE12" s="3"/>
      <c r="AF12" s="3"/>
      <c r="AG12" s="3"/>
      <c r="AH12" s="3"/>
      <c r="AI12" s="3"/>
      <c r="AJ12" s="3"/>
      <c r="AK12" s="3"/>
      <c r="AL12" s="3"/>
      <c r="AM12" s="3"/>
      <c r="AN12" s="3"/>
      <c r="AO12" s="3"/>
      <c r="AP12" s="3"/>
      <c r="AQ12" s="3"/>
      <c r="AR12" s="3"/>
      <c r="AS12" s="3"/>
      <c r="AT12" s="3"/>
      <c r="AU12" s="3"/>
      <c r="AV12" s="2" t="s">
        <v>51</v>
      </c>
      <c r="AW12" s="2" t="s">
        <v>1158</v>
      </c>
      <c r="AX12" s="2" t="s">
        <v>51</v>
      </c>
      <c r="AY12" s="2" t="s">
        <v>1136</v>
      </c>
      <c r="AZ12" s="2" t="s">
        <v>51</v>
      </c>
    </row>
    <row r="13" spans="1:52" ht="30" customHeight="1">
      <c r="A13" s="24" t="s">
        <v>1131</v>
      </c>
      <c r="B13" s="24" t="s">
        <v>1159</v>
      </c>
      <c r="C13" s="24" t="s">
        <v>150</v>
      </c>
      <c r="D13" s="25">
        <v>4</v>
      </c>
      <c r="E13" s="27">
        <f>단가대비표!O53</f>
        <v>11000</v>
      </c>
      <c r="F13" s="30">
        <f t="shared" si="0"/>
        <v>44000</v>
      </c>
      <c r="G13" s="27">
        <f>단가대비표!P53</f>
        <v>0</v>
      </c>
      <c r="H13" s="30">
        <f t="shared" si="1"/>
        <v>0</v>
      </c>
      <c r="I13" s="27">
        <f>단가대비표!V53</f>
        <v>0</v>
      </c>
      <c r="J13" s="30">
        <f t="shared" si="2"/>
        <v>0</v>
      </c>
      <c r="K13" s="27">
        <f t="shared" si="3"/>
        <v>11000</v>
      </c>
      <c r="L13" s="30">
        <f t="shared" si="4"/>
        <v>44000</v>
      </c>
      <c r="M13" s="24" t="s">
        <v>1133</v>
      </c>
      <c r="N13" s="2" t="s">
        <v>51</v>
      </c>
      <c r="O13" s="2" t="s">
        <v>1160</v>
      </c>
      <c r="P13" s="2" t="s">
        <v>63</v>
      </c>
      <c r="Q13" s="2" t="s">
        <v>63</v>
      </c>
      <c r="R13" s="2" t="s">
        <v>62</v>
      </c>
      <c r="S13" s="3"/>
      <c r="T13" s="3"/>
      <c r="U13" s="3"/>
      <c r="V13" s="3"/>
      <c r="W13" s="3">
        <v>2</v>
      </c>
      <c r="X13" s="3"/>
      <c r="Y13" s="3"/>
      <c r="Z13" s="3"/>
      <c r="AA13" s="3"/>
      <c r="AB13" s="3"/>
      <c r="AC13" s="3"/>
      <c r="AD13" s="3"/>
      <c r="AE13" s="3"/>
      <c r="AF13" s="3"/>
      <c r="AG13" s="3"/>
      <c r="AH13" s="3"/>
      <c r="AI13" s="3"/>
      <c r="AJ13" s="3"/>
      <c r="AK13" s="3"/>
      <c r="AL13" s="3"/>
      <c r="AM13" s="3"/>
      <c r="AN13" s="3"/>
      <c r="AO13" s="3"/>
      <c r="AP13" s="3"/>
      <c r="AQ13" s="3"/>
      <c r="AR13" s="3"/>
      <c r="AS13" s="3"/>
      <c r="AT13" s="3"/>
      <c r="AU13" s="3"/>
      <c r="AV13" s="2" t="s">
        <v>51</v>
      </c>
      <c r="AW13" s="2" t="s">
        <v>1161</v>
      </c>
      <c r="AX13" s="2" t="s">
        <v>51</v>
      </c>
      <c r="AY13" s="2" t="s">
        <v>1136</v>
      </c>
      <c r="AZ13" s="2" t="s">
        <v>51</v>
      </c>
    </row>
    <row r="14" spans="1:52" ht="30" customHeight="1">
      <c r="A14" s="24" t="s">
        <v>1131</v>
      </c>
      <c r="B14" s="24" t="s">
        <v>1162</v>
      </c>
      <c r="C14" s="24" t="s">
        <v>1163</v>
      </c>
      <c r="D14" s="25">
        <v>7</v>
      </c>
      <c r="E14" s="27">
        <f>단가대비표!O54</f>
        <v>23000</v>
      </c>
      <c r="F14" s="30">
        <f t="shared" si="0"/>
        <v>161000</v>
      </c>
      <c r="G14" s="27">
        <f>단가대비표!P54</f>
        <v>0</v>
      </c>
      <c r="H14" s="30">
        <f t="shared" si="1"/>
        <v>0</v>
      </c>
      <c r="I14" s="27">
        <f>단가대비표!V54</f>
        <v>0</v>
      </c>
      <c r="J14" s="30">
        <f t="shared" si="2"/>
        <v>0</v>
      </c>
      <c r="K14" s="27">
        <f t="shared" si="3"/>
        <v>23000</v>
      </c>
      <c r="L14" s="30">
        <f t="shared" si="4"/>
        <v>161000</v>
      </c>
      <c r="M14" s="24" t="s">
        <v>1133</v>
      </c>
      <c r="N14" s="2" t="s">
        <v>51</v>
      </c>
      <c r="O14" s="2" t="s">
        <v>1164</v>
      </c>
      <c r="P14" s="2" t="s">
        <v>63</v>
      </c>
      <c r="Q14" s="2" t="s">
        <v>63</v>
      </c>
      <c r="R14" s="2" t="s">
        <v>62</v>
      </c>
      <c r="S14" s="3"/>
      <c r="T14" s="3"/>
      <c r="U14" s="3"/>
      <c r="V14" s="3"/>
      <c r="W14" s="3">
        <v>2</v>
      </c>
      <c r="X14" s="3"/>
      <c r="Y14" s="3"/>
      <c r="Z14" s="3"/>
      <c r="AA14" s="3"/>
      <c r="AB14" s="3"/>
      <c r="AC14" s="3"/>
      <c r="AD14" s="3"/>
      <c r="AE14" s="3"/>
      <c r="AF14" s="3"/>
      <c r="AG14" s="3"/>
      <c r="AH14" s="3"/>
      <c r="AI14" s="3"/>
      <c r="AJ14" s="3"/>
      <c r="AK14" s="3"/>
      <c r="AL14" s="3"/>
      <c r="AM14" s="3"/>
      <c r="AN14" s="3"/>
      <c r="AO14" s="3"/>
      <c r="AP14" s="3"/>
      <c r="AQ14" s="3"/>
      <c r="AR14" s="3"/>
      <c r="AS14" s="3"/>
      <c r="AT14" s="3"/>
      <c r="AU14" s="3"/>
      <c r="AV14" s="2" t="s">
        <v>51</v>
      </c>
      <c r="AW14" s="2" t="s">
        <v>1165</v>
      </c>
      <c r="AX14" s="2" t="s">
        <v>51</v>
      </c>
      <c r="AY14" s="2" t="s">
        <v>1136</v>
      </c>
      <c r="AZ14" s="2" t="s">
        <v>51</v>
      </c>
    </row>
    <row r="15" spans="1:52" ht="30" customHeight="1">
      <c r="A15" s="24" t="s">
        <v>1166</v>
      </c>
      <c r="B15" s="24" t="s">
        <v>1167</v>
      </c>
      <c r="C15" s="24" t="s">
        <v>1075</v>
      </c>
      <c r="D15" s="25">
        <v>1</v>
      </c>
      <c r="E15" s="27">
        <f>TRUNC(SUMIF(W5:W16, RIGHTB(O15, 1), F5:F16)*U15, 2)</f>
        <v>21870</v>
      </c>
      <c r="F15" s="30">
        <f t="shared" si="0"/>
        <v>21870</v>
      </c>
      <c r="G15" s="27">
        <v>0</v>
      </c>
      <c r="H15" s="30">
        <f t="shared" si="1"/>
        <v>0</v>
      </c>
      <c r="I15" s="27">
        <v>0</v>
      </c>
      <c r="J15" s="30">
        <f t="shared" si="2"/>
        <v>0</v>
      </c>
      <c r="K15" s="27">
        <f t="shared" si="3"/>
        <v>21870</v>
      </c>
      <c r="L15" s="30">
        <f t="shared" si="4"/>
        <v>21870</v>
      </c>
      <c r="M15" s="24" t="s">
        <v>51</v>
      </c>
      <c r="N15" s="2" t="s">
        <v>61</v>
      </c>
      <c r="O15" s="2" t="s">
        <v>1168</v>
      </c>
      <c r="P15" s="2" t="s">
        <v>63</v>
      </c>
      <c r="Q15" s="2" t="s">
        <v>63</v>
      </c>
      <c r="R15" s="2" t="s">
        <v>63</v>
      </c>
      <c r="S15" s="3">
        <v>0</v>
      </c>
      <c r="T15" s="3">
        <v>0</v>
      </c>
      <c r="U15" s="3">
        <v>0.09</v>
      </c>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2" t="s">
        <v>51</v>
      </c>
      <c r="AW15" s="2" t="s">
        <v>1169</v>
      </c>
      <c r="AX15" s="2" t="s">
        <v>51</v>
      </c>
      <c r="AY15" s="2" t="s">
        <v>51</v>
      </c>
      <c r="AZ15" s="2" t="s">
        <v>51</v>
      </c>
    </row>
    <row r="16" spans="1:52" ht="30" customHeight="1">
      <c r="A16" s="24" t="s">
        <v>57</v>
      </c>
      <c r="B16" s="24" t="s">
        <v>1170</v>
      </c>
      <c r="C16" s="24" t="s">
        <v>59</v>
      </c>
      <c r="D16" s="25">
        <v>1</v>
      </c>
      <c r="E16" s="27">
        <f>일위대가목록!E110</f>
        <v>0</v>
      </c>
      <c r="F16" s="30">
        <f t="shared" si="0"/>
        <v>0</v>
      </c>
      <c r="G16" s="27">
        <f>일위대가목록!F110</f>
        <v>94574</v>
      </c>
      <c r="H16" s="30">
        <f t="shared" si="1"/>
        <v>94574</v>
      </c>
      <c r="I16" s="27">
        <f>일위대가목록!G110</f>
        <v>0</v>
      </c>
      <c r="J16" s="30">
        <f t="shared" si="2"/>
        <v>0</v>
      </c>
      <c r="K16" s="27">
        <f t="shared" si="3"/>
        <v>94574</v>
      </c>
      <c r="L16" s="30">
        <f t="shared" si="4"/>
        <v>94574</v>
      </c>
      <c r="M16" s="24" t="s">
        <v>1171</v>
      </c>
      <c r="N16" s="2" t="s">
        <v>61</v>
      </c>
      <c r="O16" s="2" t="s">
        <v>1172</v>
      </c>
      <c r="P16" s="2" t="s">
        <v>62</v>
      </c>
      <c r="Q16" s="2" t="s">
        <v>63</v>
      </c>
      <c r="R16" s="2" t="s">
        <v>63</v>
      </c>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2" t="s">
        <v>51</v>
      </c>
      <c r="AW16" s="2" t="s">
        <v>1173</v>
      </c>
      <c r="AX16" s="2" t="s">
        <v>51</v>
      </c>
      <c r="AY16" s="2" t="s">
        <v>51</v>
      </c>
      <c r="AZ16" s="2" t="s">
        <v>51</v>
      </c>
    </row>
    <row r="17" spans="1:52" ht="30" customHeight="1">
      <c r="A17" s="24" t="s">
        <v>1174</v>
      </c>
      <c r="B17" s="24" t="s">
        <v>51</v>
      </c>
      <c r="C17" s="24" t="s">
        <v>51</v>
      </c>
      <c r="D17" s="25"/>
      <c r="E17" s="27"/>
      <c r="F17" s="30">
        <f>TRUNC(SUMIF(N5:N16, N4, F5:F16),0)</f>
        <v>44127</v>
      </c>
      <c r="G17" s="27"/>
      <c r="H17" s="30">
        <f>TRUNC(SUMIF(N5:N16, N4, H5:H16),0)</f>
        <v>94574</v>
      </c>
      <c r="I17" s="27"/>
      <c r="J17" s="30">
        <f>TRUNC(SUMIF(N5:N16, N4, J5:J16),0)</f>
        <v>0</v>
      </c>
      <c r="K17" s="27"/>
      <c r="L17" s="30">
        <f>F17+H17+J17</f>
        <v>138701</v>
      </c>
      <c r="M17" s="24" t="s">
        <v>51</v>
      </c>
      <c r="N17" s="2" t="s">
        <v>76</v>
      </c>
      <c r="O17" s="2" t="s">
        <v>76</v>
      </c>
      <c r="P17" s="2" t="s">
        <v>51</v>
      </c>
      <c r="Q17" s="2" t="s">
        <v>51</v>
      </c>
      <c r="R17" s="2" t="s">
        <v>51</v>
      </c>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2" t="s">
        <v>51</v>
      </c>
      <c r="AW17" s="2" t="s">
        <v>51</v>
      </c>
      <c r="AX17" s="2" t="s">
        <v>51</v>
      </c>
      <c r="AY17" s="2" t="s">
        <v>51</v>
      </c>
      <c r="AZ17" s="2" t="s">
        <v>51</v>
      </c>
    </row>
    <row r="18" spans="1:52" ht="30" customHeight="1">
      <c r="A18" s="25"/>
      <c r="B18" s="25"/>
      <c r="C18" s="25"/>
      <c r="D18" s="25"/>
      <c r="E18" s="27"/>
      <c r="F18" s="30"/>
      <c r="G18" s="27"/>
      <c r="H18" s="30"/>
      <c r="I18" s="27"/>
      <c r="J18" s="30"/>
      <c r="K18" s="27"/>
      <c r="L18" s="30"/>
      <c r="M18" s="25"/>
    </row>
    <row r="19" spans="1:52" ht="30" customHeight="1">
      <c r="A19" s="21" t="s">
        <v>1175</v>
      </c>
      <c r="B19" s="22"/>
      <c r="C19" s="22"/>
      <c r="D19" s="22"/>
      <c r="E19" s="26"/>
      <c r="F19" s="29"/>
      <c r="G19" s="26"/>
      <c r="H19" s="29"/>
      <c r="I19" s="26"/>
      <c r="J19" s="29"/>
      <c r="K19" s="26"/>
      <c r="L19" s="29"/>
      <c r="M19" s="23"/>
      <c r="N19" s="1" t="s">
        <v>69</v>
      </c>
    </row>
    <row r="20" spans="1:52" ht="30" customHeight="1">
      <c r="A20" s="24" t="s">
        <v>1178</v>
      </c>
      <c r="B20" s="24" t="s">
        <v>1179</v>
      </c>
      <c r="C20" s="24" t="s">
        <v>1180</v>
      </c>
      <c r="D20" s="25">
        <v>1.4999999999999999E-2</v>
      </c>
      <c r="E20" s="27">
        <f>단가대비표!O107</f>
        <v>0</v>
      </c>
      <c r="F20" s="30">
        <f>TRUNC(E20*D20,1)</f>
        <v>0</v>
      </c>
      <c r="G20" s="27">
        <f>단가대비표!P107</f>
        <v>172068</v>
      </c>
      <c r="H20" s="30">
        <f>TRUNC(G20*D20,1)</f>
        <v>2581</v>
      </c>
      <c r="I20" s="27">
        <f>단가대비표!V107</f>
        <v>0</v>
      </c>
      <c r="J20" s="30">
        <f>TRUNC(I20*D20,1)</f>
        <v>0</v>
      </c>
      <c r="K20" s="27">
        <f>TRUNC(E20+G20+I20,1)</f>
        <v>172068</v>
      </c>
      <c r="L20" s="30">
        <f>TRUNC(F20+H20+J20,1)</f>
        <v>2581</v>
      </c>
      <c r="M20" s="24" t="s">
        <v>1181</v>
      </c>
      <c r="N20" s="2" t="s">
        <v>69</v>
      </c>
      <c r="O20" s="2" t="s">
        <v>1182</v>
      </c>
      <c r="P20" s="2" t="s">
        <v>63</v>
      </c>
      <c r="Q20" s="2" t="s">
        <v>63</v>
      </c>
      <c r="R20" s="2" t="s">
        <v>62</v>
      </c>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2" t="s">
        <v>51</v>
      </c>
      <c r="AW20" s="2" t="s">
        <v>1183</v>
      </c>
      <c r="AX20" s="2" t="s">
        <v>51</v>
      </c>
      <c r="AY20" s="2" t="s">
        <v>51</v>
      </c>
      <c r="AZ20" s="2" t="s">
        <v>51</v>
      </c>
    </row>
    <row r="21" spans="1:52" ht="30" customHeight="1">
      <c r="A21" s="24" t="s">
        <v>1174</v>
      </c>
      <c r="B21" s="24" t="s">
        <v>51</v>
      </c>
      <c r="C21" s="24" t="s">
        <v>51</v>
      </c>
      <c r="D21" s="25"/>
      <c r="E21" s="27"/>
      <c r="F21" s="30">
        <f>TRUNC(SUMIF(N20:N20, N19, F20:F20),0)</f>
        <v>0</v>
      </c>
      <c r="G21" s="27"/>
      <c r="H21" s="30">
        <f>TRUNC(SUMIF(N20:N20, N19, H20:H20),0)</f>
        <v>2581</v>
      </c>
      <c r="I21" s="27"/>
      <c r="J21" s="30">
        <f>TRUNC(SUMIF(N20:N20, N19, J20:J20),0)</f>
        <v>0</v>
      </c>
      <c r="K21" s="27"/>
      <c r="L21" s="30">
        <f>F21+H21+J21</f>
        <v>2581</v>
      </c>
      <c r="M21" s="24" t="s">
        <v>51</v>
      </c>
      <c r="N21" s="2" t="s">
        <v>76</v>
      </c>
      <c r="O21" s="2" t="s">
        <v>76</v>
      </c>
      <c r="P21" s="2" t="s">
        <v>51</v>
      </c>
      <c r="Q21" s="2" t="s">
        <v>51</v>
      </c>
      <c r="R21" s="2" t="s">
        <v>51</v>
      </c>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2" t="s">
        <v>51</v>
      </c>
      <c r="AW21" s="2" t="s">
        <v>51</v>
      </c>
      <c r="AX21" s="2" t="s">
        <v>51</v>
      </c>
      <c r="AY21" s="2" t="s">
        <v>51</v>
      </c>
      <c r="AZ21" s="2" t="s">
        <v>51</v>
      </c>
    </row>
    <row r="22" spans="1:52" ht="30" customHeight="1">
      <c r="A22" s="25"/>
      <c r="B22" s="25"/>
      <c r="C22" s="25"/>
      <c r="D22" s="25"/>
      <c r="E22" s="27"/>
      <c r="F22" s="30"/>
      <c r="G22" s="27"/>
      <c r="H22" s="30"/>
      <c r="I22" s="27"/>
      <c r="J22" s="30"/>
      <c r="K22" s="27"/>
      <c r="L22" s="30"/>
      <c r="M22" s="25"/>
    </row>
    <row r="23" spans="1:52" ht="30" customHeight="1">
      <c r="A23" s="21" t="s">
        <v>1184</v>
      </c>
      <c r="B23" s="22"/>
      <c r="C23" s="22"/>
      <c r="D23" s="22"/>
      <c r="E23" s="26"/>
      <c r="F23" s="29"/>
      <c r="G23" s="26"/>
      <c r="H23" s="29"/>
      <c r="I23" s="26"/>
      <c r="J23" s="29"/>
      <c r="K23" s="26"/>
      <c r="L23" s="29"/>
      <c r="M23" s="23"/>
      <c r="N23" s="1" t="s">
        <v>73</v>
      </c>
    </row>
    <row r="24" spans="1:52" ht="30" customHeight="1">
      <c r="A24" s="24" t="s">
        <v>1178</v>
      </c>
      <c r="B24" s="24" t="s">
        <v>1179</v>
      </c>
      <c r="C24" s="24" t="s">
        <v>1180</v>
      </c>
      <c r="D24" s="25">
        <v>0.02</v>
      </c>
      <c r="E24" s="27">
        <f>단가대비표!O107</f>
        <v>0</v>
      </c>
      <c r="F24" s="30">
        <f>TRUNC(E24*D24,1)</f>
        <v>0</v>
      </c>
      <c r="G24" s="27">
        <f>단가대비표!P107</f>
        <v>172068</v>
      </c>
      <c r="H24" s="30">
        <f>TRUNC(G24*D24,1)</f>
        <v>3441.3</v>
      </c>
      <c r="I24" s="27">
        <f>단가대비표!V107</f>
        <v>0</v>
      </c>
      <c r="J24" s="30">
        <f>TRUNC(I24*D24,1)</f>
        <v>0</v>
      </c>
      <c r="K24" s="27">
        <f>TRUNC(E24+G24+I24,1)</f>
        <v>172068</v>
      </c>
      <c r="L24" s="30">
        <f>TRUNC(F24+H24+J24,1)</f>
        <v>3441.3</v>
      </c>
      <c r="M24" s="24" t="s">
        <v>1181</v>
      </c>
      <c r="N24" s="2" t="s">
        <v>73</v>
      </c>
      <c r="O24" s="2" t="s">
        <v>1182</v>
      </c>
      <c r="P24" s="2" t="s">
        <v>63</v>
      </c>
      <c r="Q24" s="2" t="s">
        <v>63</v>
      </c>
      <c r="R24" s="2" t="s">
        <v>62</v>
      </c>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2" t="s">
        <v>51</v>
      </c>
      <c r="AW24" s="2" t="s">
        <v>1186</v>
      </c>
      <c r="AX24" s="2" t="s">
        <v>51</v>
      </c>
      <c r="AY24" s="2" t="s">
        <v>51</v>
      </c>
      <c r="AZ24" s="2" t="s">
        <v>51</v>
      </c>
    </row>
    <row r="25" spans="1:52" ht="30" customHeight="1">
      <c r="A25" s="24" t="s">
        <v>1174</v>
      </c>
      <c r="B25" s="24" t="s">
        <v>51</v>
      </c>
      <c r="C25" s="24" t="s">
        <v>51</v>
      </c>
      <c r="D25" s="25"/>
      <c r="E25" s="27"/>
      <c r="F25" s="30">
        <f>TRUNC(SUMIF(N24:N24, N23, F24:F24),0)</f>
        <v>0</v>
      </c>
      <c r="G25" s="27"/>
      <c r="H25" s="30">
        <f>TRUNC(SUMIF(N24:N24, N23, H24:H24),0)</f>
        <v>3441</v>
      </c>
      <c r="I25" s="27"/>
      <c r="J25" s="30">
        <f>TRUNC(SUMIF(N24:N24, N23, J24:J24),0)</f>
        <v>0</v>
      </c>
      <c r="K25" s="27"/>
      <c r="L25" s="30">
        <f>F25+H25+J25</f>
        <v>3441</v>
      </c>
      <c r="M25" s="24" t="s">
        <v>51</v>
      </c>
      <c r="N25" s="2" t="s">
        <v>76</v>
      </c>
      <c r="O25" s="2" t="s">
        <v>76</v>
      </c>
      <c r="P25" s="2" t="s">
        <v>51</v>
      </c>
      <c r="Q25" s="2" t="s">
        <v>51</v>
      </c>
      <c r="R25" s="2" t="s">
        <v>51</v>
      </c>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2" t="s">
        <v>51</v>
      </c>
      <c r="AW25" s="2" t="s">
        <v>51</v>
      </c>
      <c r="AX25" s="2" t="s">
        <v>51</v>
      </c>
      <c r="AY25" s="2" t="s">
        <v>51</v>
      </c>
      <c r="AZ25" s="2" t="s">
        <v>51</v>
      </c>
    </row>
    <row r="26" spans="1:52" ht="30" customHeight="1">
      <c r="A26" s="25"/>
      <c r="B26" s="25"/>
      <c r="C26" s="25"/>
      <c r="D26" s="25"/>
      <c r="E26" s="27"/>
      <c r="F26" s="30"/>
      <c r="G26" s="27"/>
      <c r="H26" s="30"/>
      <c r="I26" s="27"/>
      <c r="J26" s="30"/>
      <c r="K26" s="27"/>
      <c r="L26" s="30"/>
      <c r="M26" s="25"/>
    </row>
    <row r="27" spans="1:52" ht="30" customHeight="1">
      <c r="A27" s="21" t="s">
        <v>1187</v>
      </c>
      <c r="B27" s="22"/>
      <c r="C27" s="22"/>
      <c r="D27" s="22"/>
      <c r="E27" s="26"/>
      <c r="F27" s="29"/>
      <c r="G27" s="26"/>
      <c r="H27" s="29"/>
      <c r="I27" s="26"/>
      <c r="J27" s="29"/>
      <c r="K27" s="26"/>
      <c r="L27" s="29"/>
      <c r="M27" s="23"/>
      <c r="N27" s="1" t="s">
        <v>82</v>
      </c>
    </row>
    <row r="28" spans="1:52" ht="30" customHeight="1">
      <c r="A28" s="24" t="s">
        <v>1189</v>
      </c>
      <c r="B28" s="24" t="s">
        <v>1190</v>
      </c>
      <c r="C28" s="24" t="s">
        <v>67</v>
      </c>
      <c r="D28" s="25">
        <v>1</v>
      </c>
      <c r="E28" s="27">
        <f>일위대가목록!E111</f>
        <v>1141</v>
      </c>
      <c r="F28" s="30">
        <f>TRUNC(E28*D28,1)</f>
        <v>1141</v>
      </c>
      <c r="G28" s="27">
        <f>일위대가목록!F111</f>
        <v>0</v>
      </c>
      <c r="H28" s="30">
        <f>TRUNC(G28*D28,1)</f>
        <v>0</v>
      </c>
      <c r="I28" s="27">
        <f>일위대가목록!G111</f>
        <v>0</v>
      </c>
      <c r="J28" s="30">
        <f>TRUNC(I28*D28,1)</f>
        <v>0</v>
      </c>
      <c r="K28" s="27">
        <f t="shared" ref="K28:L30" si="5">TRUNC(E28+G28+I28,1)</f>
        <v>1141</v>
      </c>
      <c r="L28" s="30">
        <f t="shared" si="5"/>
        <v>1141</v>
      </c>
      <c r="M28" s="24" t="s">
        <v>1191</v>
      </c>
      <c r="N28" s="2" t="s">
        <v>82</v>
      </c>
      <c r="O28" s="2" t="s">
        <v>1192</v>
      </c>
      <c r="P28" s="2" t="s">
        <v>62</v>
      </c>
      <c r="Q28" s="2" t="s">
        <v>63</v>
      </c>
      <c r="R28" s="2" t="s">
        <v>63</v>
      </c>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2" t="s">
        <v>51</v>
      </c>
      <c r="AW28" s="2" t="s">
        <v>1193</v>
      </c>
      <c r="AX28" s="2" t="s">
        <v>51</v>
      </c>
      <c r="AY28" s="2" t="s">
        <v>51</v>
      </c>
      <c r="AZ28" s="2" t="s">
        <v>51</v>
      </c>
    </row>
    <row r="29" spans="1:52" ht="30" customHeight="1">
      <c r="A29" s="24" t="s">
        <v>1194</v>
      </c>
      <c r="B29" s="24" t="s">
        <v>1195</v>
      </c>
      <c r="C29" s="24" t="s">
        <v>67</v>
      </c>
      <c r="D29" s="25">
        <v>1</v>
      </c>
      <c r="E29" s="27">
        <f>일위대가목록!E112</f>
        <v>224</v>
      </c>
      <c r="F29" s="30">
        <f>TRUNC(E29*D29,1)</f>
        <v>224</v>
      </c>
      <c r="G29" s="27">
        <f>일위대가목록!F112</f>
        <v>1867</v>
      </c>
      <c r="H29" s="30">
        <f>TRUNC(G29*D29,1)</f>
        <v>1867</v>
      </c>
      <c r="I29" s="27">
        <f>일위대가목록!G112</f>
        <v>0</v>
      </c>
      <c r="J29" s="30">
        <f>TRUNC(I29*D29,1)</f>
        <v>0</v>
      </c>
      <c r="K29" s="27">
        <f t="shared" si="5"/>
        <v>2091</v>
      </c>
      <c r="L29" s="30">
        <f t="shared" si="5"/>
        <v>2091</v>
      </c>
      <c r="M29" s="24" t="s">
        <v>1196</v>
      </c>
      <c r="N29" s="2" t="s">
        <v>82</v>
      </c>
      <c r="O29" s="2" t="s">
        <v>1197</v>
      </c>
      <c r="P29" s="2" t="s">
        <v>62</v>
      </c>
      <c r="Q29" s="2" t="s">
        <v>63</v>
      </c>
      <c r="R29" s="2" t="s">
        <v>63</v>
      </c>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2" t="s">
        <v>51</v>
      </c>
      <c r="AW29" s="2" t="s">
        <v>1198</v>
      </c>
      <c r="AX29" s="2" t="s">
        <v>51</v>
      </c>
      <c r="AY29" s="2" t="s">
        <v>51</v>
      </c>
      <c r="AZ29" s="2" t="s">
        <v>51</v>
      </c>
    </row>
    <row r="30" spans="1:52" ht="30" customHeight="1">
      <c r="A30" s="24" t="s">
        <v>1199</v>
      </c>
      <c r="B30" s="24" t="s">
        <v>1200</v>
      </c>
      <c r="C30" s="24" t="s">
        <v>67</v>
      </c>
      <c r="D30" s="25">
        <v>1</v>
      </c>
      <c r="E30" s="27">
        <f>일위대가목록!E113</f>
        <v>428</v>
      </c>
      <c r="F30" s="30">
        <f>TRUNC(E30*D30,1)</f>
        <v>428</v>
      </c>
      <c r="G30" s="27">
        <f>일위대가목록!F113</f>
        <v>1750</v>
      </c>
      <c r="H30" s="30">
        <f>TRUNC(G30*D30,1)</f>
        <v>1750</v>
      </c>
      <c r="I30" s="27">
        <f>일위대가목록!G113</f>
        <v>0</v>
      </c>
      <c r="J30" s="30">
        <f>TRUNC(I30*D30,1)</f>
        <v>0</v>
      </c>
      <c r="K30" s="27">
        <f t="shared" si="5"/>
        <v>2178</v>
      </c>
      <c r="L30" s="30">
        <f t="shared" si="5"/>
        <v>2178</v>
      </c>
      <c r="M30" s="24" t="s">
        <v>1201</v>
      </c>
      <c r="N30" s="2" t="s">
        <v>82</v>
      </c>
      <c r="O30" s="2" t="s">
        <v>1202</v>
      </c>
      <c r="P30" s="2" t="s">
        <v>62</v>
      </c>
      <c r="Q30" s="2" t="s">
        <v>63</v>
      </c>
      <c r="R30" s="2" t="s">
        <v>63</v>
      </c>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2" t="s">
        <v>51</v>
      </c>
      <c r="AW30" s="2" t="s">
        <v>1203</v>
      </c>
      <c r="AX30" s="2" t="s">
        <v>51</v>
      </c>
      <c r="AY30" s="2" t="s">
        <v>51</v>
      </c>
      <c r="AZ30" s="2" t="s">
        <v>51</v>
      </c>
    </row>
    <row r="31" spans="1:52" ht="30" customHeight="1">
      <c r="A31" s="24" t="s">
        <v>1174</v>
      </c>
      <c r="B31" s="24" t="s">
        <v>51</v>
      </c>
      <c r="C31" s="24" t="s">
        <v>51</v>
      </c>
      <c r="D31" s="25"/>
      <c r="E31" s="27"/>
      <c r="F31" s="30">
        <f>TRUNC(SUMIF(N28:N30, N27, F28:F30),0)</f>
        <v>1793</v>
      </c>
      <c r="G31" s="27"/>
      <c r="H31" s="30">
        <f>TRUNC(SUMIF(N28:N30, N27, H28:H30),0)</f>
        <v>3617</v>
      </c>
      <c r="I31" s="27"/>
      <c r="J31" s="30">
        <f>TRUNC(SUMIF(N28:N30, N27, J28:J30),0)</f>
        <v>0</v>
      </c>
      <c r="K31" s="27"/>
      <c r="L31" s="30">
        <f>F31+H31+J31</f>
        <v>5410</v>
      </c>
      <c r="M31" s="24" t="s">
        <v>51</v>
      </c>
      <c r="N31" s="2" t="s">
        <v>76</v>
      </c>
      <c r="O31" s="2" t="s">
        <v>76</v>
      </c>
      <c r="P31" s="2" t="s">
        <v>51</v>
      </c>
      <c r="Q31" s="2" t="s">
        <v>51</v>
      </c>
      <c r="R31" s="2" t="s">
        <v>51</v>
      </c>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2" t="s">
        <v>51</v>
      </c>
      <c r="AW31" s="2" t="s">
        <v>51</v>
      </c>
      <c r="AX31" s="2" t="s">
        <v>51</v>
      </c>
      <c r="AY31" s="2" t="s">
        <v>51</v>
      </c>
      <c r="AZ31" s="2" t="s">
        <v>51</v>
      </c>
    </row>
    <row r="32" spans="1:52" ht="30" customHeight="1">
      <c r="A32" s="25"/>
      <c r="B32" s="25"/>
      <c r="C32" s="25"/>
      <c r="D32" s="25"/>
      <c r="E32" s="27"/>
      <c r="F32" s="30"/>
      <c r="G32" s="27"/>
      <c r="H32" s="30"/>
      <c r="I32" s="27"/>
      <c r="J32" s="30"/>
      <c r="K32" s="27"/>
      <c r="L32" s="30"/>
      <c r="M32" s="25"/>
    </row>
    <row r="33" spans="1:52" ht="30" customHeight="1">
      <c r="A33" s="21" t="s">
        <v>1204</v>
      </c>
      <c r="B33" s="22"/>
      <c r="C33" s="22"/>
      <c r="D33" s="22"/>
      <c r="E33" s="26"/>
      <c r="F33" s="29"/>
      <c r="G33" s="26"/>
      <c r="H33" s="29"/>
      <c r="I33" s="26"/>
      <c r="J33" s="29"/>
      <c r="K33" s="26"/>
      <c r="L33" s="29"/>
      <c r="M33" s="23"/>
      <c r="N33" s="1" t="s">
        <v>94</v>
      </c>
    </row>
    <row r="34" spans="1:52" ht="30" customHeight="1">
      <c r="A34" s="24" t="s">
        <v>1206</v>
      </c>
      <c r="B34" s="24" t="s">
        <v>1207</v>
      </c>
      <c r="C34" s="24" t="s">
        <v>67</v>
      </c>
      <c r="D34" s="25">
        <v>1</v>
      </c>
      <c r="E34" s="27">
        <f>일위대가목록!E115</f>
        <v>3983</v>
      </c>
      <c r="F34" s="30">
        <f>TRUNC(E34*D34,1)</f>
        <v>3983</v>
      </c>
      <c r="G34" s="27">
        <f>일위대가목록!F115</f>
        <v>26851</v>
      </c>
      <c r="H34" s="30">
        <f>TRUNC(G34*D34,1)</f>
        <v>26851</v>
      </c>
      <c r="I34" s="27">
        <f>일위대가목록!G115</f>
        <v>805</v>
      </c>
      <c r="J34" s="30">
        <f>TRUNC(I34*D34,1)</f>
        <v>805</v>
      </c>
      <c r="K34" s="27">
        <f t="shared" ref="K34:L36" si="6">TRUNC(E34+G34+I34,1)</f>
        <v>31639</v>
      </c>
      <c r="L34" s="30">
        <f t="shared" si="6"/>
        <v>31639</v>
      </c>
      <c r="M34" s="24" t="s">
        <v>1208</v>
      </c>
      <c r="N34" s="2" t="s">
        <v>94</v>
      </c>
      <c r="O34" s="2" t="s">
        <v>1209</v>
      </c>
      <c r="P34" s="2" t="s">
        <v>62</v>
      </c>
      <c r="Q34" s="2" t="s">
        <v>63</v>
      </c>
      <c r="R34" s="2" t="s">
        <v>63</v>
      </c>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2" t="s">
        <v>51</v>
      </c>
      <c r="AW34" s="2" t="s">
        <v>1210</v>
      </c>
      <c r="AX34" s="2" t="s">
        <v>51</v>
      </c>
      <c r="AY34" s="2" t="s">
        <v>51</v>
      </c>
      <c r="AZ34" s="2" t="s">
        <v>51</v>
      </c>
    </row>
    <row r="35" spans="1:52" ht="30" customHeight="1">
      <c r="A35" s="24" t="s">
        <v>1211</v>
      </c>
      <c r="B35" s="24" t="s">
        <v>1212</v>
      </c>
      <c r="C35" s="24" t="s">
        <v>67</v>
      </c>
      <c r="D35" s="25">
        <v>1</v>
      </c>
      <c r="E35" s="27">
        <f>일위대가목록!E116</f>
        <v>0</v>
      </c>
      <c r="F35" s="30">
        <f>TRUNC(E35*D35,1)</f>
        <v>0</v>
      </c>
      <c r="G35" s="27">
        <f>일위대가목록!F116</f>
        <v>3174</v>
      </c>
      <c r="H35" s="30">
        <f>TRUNC(G35*D35,1)</f>
        <v>3174</v>
      </c>
      <c r="I35" s="27">
        <f>일위대가목록!G116</f>
        <v>0</v>
      </c>
      <c r="J35" s="30">
        <f>TRUNC(I35*D35,1)</f>
        <v>0</v>
      </c>
      <c r="K35" s="27">
        <f t="shared" si="6"/>
        <v>3174</v>
      </c>
      <c r="L35" s="30">
        <f t="shared" si="6"/>
        <v>3174</v>
      </c>
      <c r="M35" s="24" t="s">
        <v>1213</v>
      </c>
      <c r="N35" s="2" t="s">
        <v>94</v>
      </c>
      <c r="O35" s="2" t="s">
        <v>1214</v>
      </c>
      <c r="P35" s="2" t="s">
        <v>62</v>
      </c>
      <c r="Q35" s="2" t="s">
        <v>63</v>
      </c>
      <c r="R35" s="2" t="s">
        <v>63</v>
      </c>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2" t="s">
        <v>51</v>
      </c>
      <c r="AW35" s="2" t="s">
        <v>1215</v>
      </c>
      <c r="AX35" s="2" t="s">
        <v>51</v>
      </c>
      <c r="AY35" s="2" t="s">
        <v>51</v>
      </c>
      <c r="AZ35" s="2" t="s">
        <v>51</v>
      </c>
    </row>
    <row r="36" spans="1:52" ht="30" customHeight="1">
      <c r="A36" s="24" t="s">
        <v>1216</v>
      </c>
      <c r="B36" s="24" t="s">
        <v>1217</v>
      </c>
      <c r="C36" s="24" t="s">
        <v>428</v>
      </c>
      <c r="D36" s="25">
        <v>1.36</v>
      </c>
      <c r="E36" s="27">
        <f>단가대비표!O25</f>
        <v>228</v>
      </c>
      <c r="F36" s="30">
        <f>TRUNC(E36*D36,1)</f>
        <v>310</v>
      </c>
      <c r="G36" s="27">
        <f>단가대비표!P25</f>
        <v>0</v>
      </c>
      <c r="H36" s="30">
        <f>TRUNC(G36*D36,1)</f>
        <v>0</v>
      </c>
      <c r="I36" s="27">
        <f>단가대비표!V25</f>
        <v>0</v>
      </c>
      <c r="J36" s="30">
        <f>TRUNC(I36*D36,1)</f>
        <v>0</v>
      </c>
      <c r="K36" s="27">
        <f t="shared" si="6"/>
        <v>228</v>
      </c>
      <c r="L36" s="30">
        <f t="shared" si="6"/>
        <v>310</v>
      </c>
      <c r="M36" s="24" t="s">
        <v>1218</v>
      </c>
      <c r="N36" s="2" t="s">
        <v>94</v>
      </c>
      <c r="O36" s="2" t="s">
        <v>1219</v>
      </c>
      <c r="P36" s="2" t="s">
        <v>63</v>
      </c>
      <c r="Q36" s="2" t="s">
        <v>63</v>
      </c>
      <c r="R36" s="2" t="s">
        <v>62</v>
      </c>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2" t="s">
        <v>51</v>
      </c>
      <c r="AW36" s="2" t="s">
        <v>1220</v>
      </c>
      <c r="AX36" s="2" t="s">
        <v>51</v>
      </c>
      <c r="AY36" s="2" t="s">
        <v>51</v>
      </c>
      <c r="AZ36" s="2" t="s">
        <v>51</v>
      </c>
    </row>
    <row r="37" spans="1:52" ht="30" customHeight="1">
      <c r="A37" s="24" t="s">
        <v>1174</v>
      </c>
      <c r="B37" s="24" t="s">
        <v>51</v>
      </c>
      <c r="C37" s="24" t="s">
        <v>51</v>
      </c>
      <c r="D37" s="25"/>
      <c r="E37" s="27"/>
      <c r="F37" s="30">
        <f>TRUNC(SUMIF(N34:N36, N33, F34:F36),0)</f>
        <v>4293</v>
      </c>
      <c r="G37" s="27"/>
      <c r="H37" s="30">
        <f>TRUNC(SUMIF(N34:N36, N33, H34:H36),0)</f>
        <v>30025</v>
      </c>
      <c r="I37" s="27"/>
      <c r="J37" s="30">
        <f>TRUNC(SUMIF(N34:N36, N33, J34:J36),0)</f>
        <v>805</v>
      </c>
      <c r="K37" s="27"/>
      <c r="L37" s="30">
        <f>F37+H37+J37</f>
        <v>35123</v>
      </c>
      <c r="M37" s="24" t="s">
        <v>51</v>
      </c>
      <c r="N37" s="2" t="s">
        <v>76</v>
      </c>
      <c r="O37" s="2" t="s">
        <v>76</v>
      </c>
      <c r="P37" s="2" t="s">
        <v>51</v>
      </c>
      <c r="Q37" s="2" t="s">
        <v>51</v>
      </c>
      <c r="R37" s="2" t="s">
        <v>51</v>
      </c>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2" t="s">
        <v>51</v>
      </c>
      <c r="AW37" s="2" t="s">
        <v>51</v>
      </c>
      <c r="AX37" s="2" t="s">
        <v>51</v>
      </c>
      <c r="AY37" s="2" t="s">
        <v>51</v>
      </c>
      <c r="AZ37" s="2" t="s">
        <v>51</v>
      </c>
    </row>
    <row r="38" spans="1:52" ht="30" customHeight="1">
      <c r="A38" s="25"/>
      <c r="B38" s="25"/>
      <c r="C38" s="25"/>
      <c r="D38" s="25"/>
      <c r="E38" s="27"/>
      <c r="F38" s="30"/>
      <c r="G38" s="27"/>
      <c r="H38" s="30"/>
      <c r="I38" s="27"/>
      <c r="J38" s="30"/>
      <c r="K38" s="27"/>
      <c r="L38" s="30"/>
      <c r="M38" s="25"/>
    </row>
    <row r="39" spans="1:52" ht="30" customHeight="1">
      <c r="A39" s="21" t="s">
        <v>1221</v>
      </c>
      <c r="B39" s="22"/>
      <c r="C39" s="22"/>
      <c r="D39" s="22"/>
      <c r="E39" s="26"/>
      <c r="F39" s="29"/>
      <c r="G39" s="26"/>
      <c r="H39" s="29"/>
      <c r="I39" s="26"/>
      <c r="J39" s="29"/>
      <c r="K39" s="26"/>
      <c r="L39" s="29"/>
      <c r="M39" s="23"/>
      <c r="N39" s="1" t="s">
        <v>102</v>
      </c>
    </row>
    <row r="40" spans="1:52" ht="30" customHeight="1">
      <c r="A40" s="24" t="s">
        <v>1223</v>
      </c>
      <c r="B40" s="24" t="s">
        <v>1224</v>
      </c>
      <c r="C40" s="24" t="s">
        <v>1225</v>
      </c>
      <c r="D40" s="25">
        <v>0.06</v>
      </c>
      <c r="E40" s="27">
        <f>단가대비표!O84</f>
        <v>10371</v>
      </c>
      <c r="F40" s="30">
        <f>TRUNC(E40*D40,1)</f>
        <v>622.20000000000005</v>
      </c>
      <c r="G40" s="27">
        <f>단가대비표!P84</f>
        <v>0</v>
      </c>
      <c r="H40" s="30">
        <f>TRUNC(G40*D40,1)</f>
        <v>0</v>
      </c>
      <c r="I40" s="27">
        <f>단가대비표!V84</f>
        <v>0</v>
      </c>
      <c r="J40" s="30">
        <f>TRUNC(I40*D40,1)</f>
        <v>0</v>
      </c>
      <c r="K40" s="27">
        <f>TRUNC(E40+G40+I40,1)</f>
        <v>10371</v>
      </c>
      <c r="L40" s="30">
        <f>TRUNC(F40+H40+J40,1)</f>
        <v>622.20000000000005</v>
      </c>
      <c r="M40" s="24" t="s">
        <v>1226</v>
      </c>
      <c r="N40" s="2" t="s">
        <v>102</v>
      </c>
      <c r="O40" s="2" t="s">
        <v>1227</v>
      </c>
      <c r="P40" s="2" t="s">
        <v>63</v>
      </c>
      <c r="Q40" s="2" t="s">
        <v>63</v>
      </c>
      <c r="R40" s="2" t="s">
        <v>62</v>
      </c>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2" t="s">
        <v>51</v>
      </c>
      <c r="AW40" s="2" t="s">
        <v>1228</v>
      </c>
      <c r="AX40" s="2" t="s">
        <v>51</v>
      </c>
      <c r="AY40" s="2" t="s">
        <v>51</v>
      </c>
      <c r="AZ40" s="2" t="s">
        <v>51</v>
      </c>
    </row>
    <row r="41" spans="1:52" ht="30" customHeight="1">
      <c r="A41" s="24" t="s">
        <v>1229</v>
      </c>
      <c r="B41" s="24" t="s">
        <v>192</v>
      </c>
      <c r="C41" s="24" t="s">
        <v>100</v>
      </c>
      <c r="D41" s="25">
        <v>1</v>
      </c>
      <c r="E41" s="27">
        <f>일위대가목록!E117</f>
        <v>0</v>
      </c>
      <c r="F41" s="30">
        <f>TRUNC(E41*D41,1)</f>
        <v>0</v>
      </c>
      <c r="G41" s="27">
        <f>일위대가목록!F117</f>
        <v>5228</v>
      </c>
      <c r="H41" s="30">
        <f>TRUNC(G41*D41,1)</f>
        <v>5228</v>
      </c>
      <c r="I41" s="27">
        <f>일위대가목록!G117</f>
        <v>0</v>
      </c>
      <c r="J41" s="30">
        <f>TRUNC(I41*D41,1)</f>
        <v>0</v>
      </c>
      <c r="K41" s="27">
        <f>TRUNC(E41+G41+I41,1)</f>
        <v>5228</v>
      </c>
      <c r="L41" s="30">
        <f>TRUNC(F41+H41+J41,1)</f>
        <v>5228</v>
      </c>
      <c r="M41" s="24" t="s">
        <v>1230</v>
      </c>
      <c r="N41" s="2" t="s">
        <v>102</v>
      </c>
      <c r="O41" s="2" t="s">
        <v>1231</v>
      </c>
      <c r="P41" s="2" t="s">
        <v>62</v>
      </c>
      <c r="Q41" s="2" t="s">
        <v>63</v>
      </c>
      <c r="R41" s="2" t="s">
        <v>63</v>
      </c>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2" t="s">
        <v>51</v>
      </c>
      <c r="AW41" s="2" t="s">
        <v>1232</v>
      </c>
      <c r="AX41" s="2" t="s">
        <v>51</v>
      </c>
      <c r="AY41" s="2" t="s">
        <v>51</v>
      </c>
      <c r="AZ41" s="2" t="s">
        <v>51</v>
      </c>
    </row>
    <row r="42" spans="1:52" ht="30" customHeight="1">
      <c r="A42" s="24" t="s">
        <v>1174</v>
      </c>
      <c r="B42" s="24" t="s">
        <v>51</v>
      </c>
      <c r="C42" s="24" t="s">
        <v>51</v>
      </c>
      <c r="D42" s="25"/>
      <c r="E42" s="27"/>
      <c r="F42" s="30">
        <f>TRUNC(SUMIF(N40:N41, N39, F40:F41),0)</f>
        <v>622</v>
      </c>
      <c r="G42" s="27"/>
      <c r="H42" s="30">
        <f>TRUNC(SUMIF(N40:N41, N39, H40:H41),0)</f>
        <v>5228</v>
      </c>
      <c r="I42" s="27"/>
      <c r="J42" s="30">
        <f>TRUNC(SUMIF(N40:N41, N39, J40:J41),0)</f>
        <v>0</v>
      </c>
      <c r="K42" s="27"/>
      <c r="L42" s="30">
        <f>F42+H42+J42</f>
        <v>5850</v>
      </c>
      <c r="M42" s="24" t="s">
        <v>51</v>
      </c>
      <c r="N42" s="2" t="s">
        <v>76</v>
      </c>
      <c r="O42" s="2" t="s">
        <v>76</v>
      </c>
      <c r="P42" s="2" t="s">
        <v>51</v>
      </c>
      <c r="Q42" s="2" t="s">
        <v>51</v>
      </c>
      <c r="R42" s="2" t="s">
        <v>51</v>
      </c>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2" t="s">
        <v>51</v>
      </c>
      <c r="AW42" s="2" t="s">
        <v>51</v>
      </c>
      <c r="AX42" s="2" t="s">
        <v>51</v>
      </c>
      <c r="AY42" s="2" t="s">
        <v>51</v>
      </c>
      <c r="AZ42" s="2" t="s">
        <v>51</v>
      </c>
    </row>
    <row r="43" spans="1:52" ht="30" customHeight="1">
      <c r="A43" s="25"/>
      <c r="B43" s="25"/>
      <c r="C43" s="25"/>
      <c r="D43" s="25"/>
      <c r="E43" s="27"/>
      <c r="F43" s="30"/>
      <c r="G43" s="27"/>
      <c r="H43" s="30"/>
      <c r="I43" s="27"/>
      <c r="J43" s="30"/>
      <c r="K43" s="27"/>
      <c r="L43" s="30"/>
      <c r="M43" s="25"/>
    </row>
    <row r="44" spans="1:52" ht="30" customHeight="1">
      <c r="A44" s="21" t="s">
        <v>1233</v>
      </c>
      <c r="B44" s="22"/>
      <c r="C44" s="22"/>
      <c r="D44" s="22"/>
      <c r="E44" s="26"/>
      <c r="F44" s="29"/>
      <c r="G44" s="26"/>
      <c r="H44" s="29"/>
      <c r="I44" s="26"/>
      <c r="J44" s="29"/>
      <c r="K44" s="26"/>
      <c r="L44" s="29"/>
      <c r="M44" s="23"/>
      <c r="N44" s="1" t="s">
        <v>109</v>
      </c>
    </row>
    <row r="45" spans="1:52" ht="30" customHeight="1">
      <c r="A45" s="24" t="s">
        <v>1234</v>
      </c>
      <c r="B45" s="24" t="s">
        <v>1235</v>
      </c>
      <c r="C45" s="24" t="s">
        <v>100</v>
      </c>
      <c r="D45" s="25">
        <v>1.05</v>
      </c>
      <c r="E45" s="27">
        <f>단가대비표!O75</f>
        <v>901.63</v>
      </c>
      <c r="F45" s="30">
        <f>TRUNC(E45*D45,1)</f>
        <v>946.7</v>
      </c>
      <c r="G45" s="27">
        <f>단가대비표!P75</f>
        <v>0</v>
      </c>
      <c r="H45" s="30">
        <f>TRUNC(G45*D45,1)</f>
        <v>0</v>
      </c>
      <c r="I45" s="27">
        <f>단가대비표!V75</f>
        <v>0</v>
      </c>
      <c r="J45" s="30">
        <f>TRUNC(I45*D45,1)</f>
        <v>0</v>
      </c>
      <c r="K45" s="27">
        <f>TRUNC(E45+G45+I45,1)</f>
        <v>901.6</v>
      </c>
      <c r="L45" s="30">
        <f>TRUNC(F45+H45+J45,1)</f>
        <v>946.7</v>
      </c>
      <c r="M45" s="24" t="s">
        <v>1236</v>
      </c>
      <c r="N45" s="2" t="s">
        <v>109</v>
      </c>
      <c r="O45" s="2" t="s">
        <v>1237</v>
      </c>
      <c r="P45" s="2" t="s">
        <v>63</v>
      </c>
      <c r="Q45" s="2" t="s">
        <v>63</v>
      </c>
      <c r="R45" s="2" t="s">
        <v>62</v>
      </c>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2" t="s">
        <v>51</v>
      </c>
      <c r="AW45" s="2" t="s">
        <v>1238</v>
      </c>
      <c r="AX45" s="2" t="s">
        <v>51</v>
      </c>
      <c r="AY45" s="2" t="s">
        <v>51</v>
      </c>
      <c r="AZ45" s="2" t="s">
        <v>51</v>
      </c>
    </row>
    <row r="46" spans="1:52" ht="30" customHeight="1">
      <c r="A46" s="24" t="s">
        <v>1239</v>
      </c>
      <c r="B46" s="24" t="s">
        <v>192</v>
      </c>
      <c r="C46" s="24" t="s">
        <v>100</v>
      </c>
      <c r="D46" s="25">
        <v>1</v>
      </c>
      <c r="E46" s="27">
        <f>일위대가목록!E118</f>
        <v>0</v>
      </c>
      <c r="F46" s="30">
        <f>TRUNC(E46*D46,1)</f>
        <v>0</v>
      </c>
      <c r="G46" s="27">
        <f>일위대가목록!F118</f>
        <v>6654</v>
      </c>
      <c r="H46" s="30">
        <f>TRUNC(G46*D46,1)</f>
        <v>6654</v>
      </c>
      <c r="I46" s="27">
        <f>일위대가목록!G118</f>
        <v>0</v>
      </c>
      <c r="J46" s="30">
        <f>TRUNC(I46*D46,1)</f>
        <v>0</v>
      </c>
      <c r="K46" s="27">
        <f>TRUNC(E46+G46+I46,1)</f>
        <v>6654</v>
      </c>
      <c r="L46" s="30">
        <f>TRUNC(F46+H46+J46,1)</f>
        <v>6654</v>
      </c>
      <c r="M46" s="24" t="s">
        <v>1240</v>
      </c>
      <c r="N46" s="2" t="s">
        <v>109</v>
      </c>
      <c r="O46" s="2" t="s">
        <v>1241</v>
      </c>
      <c r="P46" s="2" t="s">
        <v>62</v>
      </c>
      <c r="Q46" s="2" t="s">
        <v>63</v>
      </c>
      <c r="R46" s="2" t="s">
        <v>63</v>
      </c>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2" t="s">
        <v>51</v>
      </c>
      <c r="AW46" s="2" t="s">
        <v>1242</v>
      </c>
      <c r="AX46" s="2" t="s">
        <v>51</v>
      </c>
      <c r="AY46" s="2" t="s">
        <v>51</v>
      </c>
      <c r="AZ46" s="2" t="s">
        <v>51</v>
      </c>
    </row>
    <row r="47" spans="1:52" ht="30" customHeight="1">
      <c r="A47" s="24" t="s">
        <v>1174</v>
      </c>
      <c r="B47" s="24" t="s">
        <v>51</v>
      </c>
      <c r="C47" s="24" t="s">
        <v>51</v>
      </c>
      <c r="D47" s="25"/>
      <c r="E47" s="27"/>
      <c r="F47" s="30">
        <f>TRUNC(SUMIF(N45:N46, N44, F45:F46),0)</f>
        <v>946</v>
      </c>
      <c r="G47" s="27"/>
      <c r="H47" s="30">
        <f>TRUNC(SUMIF(N45:N46, N44, H45:H46),0)</f>
        <v>6654</v>
      </c>
      <c r="I47" s="27"/>
      <c r="J47" s="30">
        <f>TRUNC(SUMIF(N45:N46, N44, J45:J46),0)</f>
        <v>0</v>
      </c>
      <c r="K47" s="27"/>
      <c r="L47" s="30">
        <f>F47+H47+J47</f>
        <v>7600</v>
      </c>
      <c r="M47" s="24" t="s">
        <v>51</v>
      </c>
      <c r="N47" s="2" t="s">
        <v>76</v>
      </c>
      <c r="O47" s="2" t="s">
        <v>76</v>
      </c>
      <c r="P47" s="2" t="s">
        <v>51</v>
      </c>
      <c r="Q47" s="2" t="s">
        <v>51</v>
      </c>
      <c r="R47" s="2" t="s">
        <v>51</v>
      </c>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2" t="s">
        <v>51</v>
      </c>
      <c r="AW47" s="2" t="s">
        <v>51</v>
      </c>
      <c r="AX47" s="2" t="s">
        <v>51</v>
      </c>
      <c r="AY47" s="2" t="s">
        <v>51</v>
      </c>
      <c r="AZ47" s="2" t="s">
        <v>51</v>
      </c>
    </row>
    <row r="48" spans="1:52" ht="30" customHeight="1">
      <c r="A48" s="25"/>
      <c r="B48" s="25"/>
      <c r="C48" s="25"/>
      <c r="D48" s="25"/>
      <c r="E48" s="27"/>
      <c r="F48" s="30"/>
      <c r="G48" s="27"/>
      <c r="H48" s="30"/>
      <c r="I48" s="27"/>
      <c r="J48" s="30"/>
      <c r="K48" s="27"/>
      <c r="L48" s="30"/>
      <c r="M48" s="25"/>
    </row>
    <row r="49" spans="1:52" ht="30" customHeight="1">
      <c r="A49" s="21" t="s">
        <v>1243</v>
      </c>
      <c r="B49" s="22"/>
      <c r="C49" s="22"/>
      <c r="D49" s="22"/>
      <c r="E49" s="26"/>
      <c r="F49" s="29"/>
      <c r="G49" s="26"/>
      <c r="H49" s="29"/>
      <c r="I49" s="26"/>
      <c r="J49" s="29"/>
      <c r="K49" s="26"/>
      <c r="L49" s="29"/>
      <c r="M49" s="23"/>
      <c r="N49" s="1" t="s">
        <v>114</v>
      </c>
    </row>
    <row r="50" spans="1:52" ht="30" customHeight="1">
      <c r="A50" s="24" t="s">
        <v>1244</v>
      </c>
      <c r="B50" s="24" t="s">
        <v>1245</v>
      </c>
      <c r="C50" s="24" t="s">
        <v>100</v>
      </c>
      <c r="D50" s="25">
        <v>2.3332999999999999</v>
      </c>
      <c r="E50" s="27">
        <f>단가대비표!O88</f>
        <v>3780</v>
      </c>
      <c r="F50" s="30">
        <f>TRUNC(E50*D50,1)</f>
        <v>8819.7999999999993</v>
      </c>
      <c r="G50" s="27">
        <f>단가대비표!P88</f>
        <v>0</v>
      </c>
      <c r="H50" s="30">
        <f>TRUNC(G50*D50,1)</f>
        <v>0</v>
      </c>
      <c r="I50" s="27">
        <f>단가대비표!V88</f>
        <v>0</v>
      </c>
      <c r="J50" s="30">
        <f>TRUNC(I50*D50,1)</f>
        <v>0</v>
      </c>
      <c r="K50" s="27">
        <f t="shared" ref="K50:L53" si="7">TRUNC(E50+G50+I50,1)</f>
        <v>3780</v>
      </c>
      <c r="L50" s="30">
        <f t="shared" si="7"/>
        <v>8819.7999999999993</v>
      </c>
      <c r="M50" s="24" t="s">
        <v>1246</v>
      </c>
      <c r="N50" s="2" t="s">
        <v>114</v>
      </c>
      <c r="O50" s="2" t="s">
        <v>1247</v>
      </c>
      <c r="P50" s="2" t="s">
        <v>63</v>
      </c>
      <c r="Q50" s="2" t="s">
        <v>63</v>
      </c>
      <c r="R50" s="2" t="s">
        <v>62</v>
      </c>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2" t="s">
        <v>51</v>
      </c>
      <c r="AW50" s="2" t="s">
        <v>1248</v>
      </c>
      <c r="AX50" s="2" t="s">
        <v>51</v>
      </c>
      <c r="AY50" s="2" t="s">
        <v>51</v>
      </c>
      <c r="AZ50" s="2" t="s">
        <v>51</v>
      </c>
    </row>
    <row r="51" spans="1:52" ht="30" customHeight="1">
      <c r="A51" s="24" t="s">
        <v>1249</v>
      </c>
      <c r="B51" s="24" t="s">
        <v>1250</v>
      </c>
      <c r="C51" s="24" t="s">
        <v>150</v>
      </c>
      <c r="D51" s="25">
        <v>1.2345999999999999</v>
      </c>
      <c r="E51" s="27">
        <f>단가대비표!O56</f>
        <v>390</v>
      </c>
      <c r="F51" s="30">
        <f>TRUNC(E51*D51,1)</f>
        <v>481.4</v>
      </c>
      <c r="G51" s="27">
        <f>단가대비표!P56</f>
        <v>0</v>
      </c>
      <c r="H51" s="30">
        <f>TRUNC(G51*D51,1)</f>
        <v>0</v>
      </c>
      <c r="I51" s="27">
        <f>단가대비표!V56</f>
        <v>0</v>
      </c>
      <c r="J51" s="30">
        <f>TRUNC(I51*D51,1)</f>
        <v>0</v>
      </c>
      <c r="K51" s="27">
        <f t="shared" si="7"/>
        <v>390</v>
      </c>
      <c r="L51" s="30">
        <f t="shared" si="7"/>
        <v>481.4</v>
      </c>
      <c r="M51" s="24" t="s">
        <v>1251</v>
      </c>
      <c r="N51" s="2" t="s">
        <v>114</v>
      </c>
      <c r="O51" s="2" t="s">
        <v>1252</v>
      </c>
      <c r="P51" s="2" t="s">
        <v>63</v>
      </c>
      <c r="Q51" s="2" t="s">
        <v>63</v>
      </c>
      <c r="R51" s="2" t="s">
        <v>62</v>
      </c>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2" t="s">
        <v>51</v>
      </c>
      <c r="AW51" s="2" t="s">
        <v>1253</v>
      </c>
      <c r="AX51" s="2" t="s">
        <v>51</v>
      </c>
      <c r="AY51" s="2" t="s">
        <v>51</v>
      </c>
      <c r="AZ51" s="2" t="s">
        <v>51</v>
      </c>
    </row>
    <row r="52" spans="1:52" ht="30" customHeight="1">
      <c r="A52" s="24" t="s">
        <v>1254</v>
      </c>
      <c r="B52" s="24" t="s">
        <v>1255</v>
      </c>
      <c r="C52" s="24" t="s">
        <v>428</v>
      </c>
      <c r="D52" s="25">
        <v>7.4222000000000001</v>
      </c>
      <c r="E52" s="27">
        <f>일위대가목록!E119</f>
        <v>159</v>
      </c>
      <c r="F52" s="30">
        <f>TRUNC(E52*D52,1)</f>
        <v>1180.0999999999999</v>
      </c>
      <c r="G52" s="27">
        <f>일위대가목록!F119</f>
        <v>5328</v>
      </c>
      <c r="H52" s="30">
        <f>TRUNC(G52*D52,1)</f>
        <v>39545.4</v>
      </c>
      <c r="I52" s="27">
        <f>일위대가목록!G119</f>
        <v>266</v>
      </c>
      <c r="J52" s="30">
        <f>TRUNC(I52*D52,1)</f>
        <v>1974.3</v>
      </c>
      <c r="K52" s="27">
        <f t="shared" si="7"/>
        <v>5753</v>
      </c>
      <c r="L52" s="30">
        <f t="shared" si="7"/>
        <v>42699.8</v>
      </c>
      <c r="M52" s="24" t="s">
        <v>1256</v>
      </c>
      <c r="N52" s="2" t="s">
        <v>114</v>
      </c>
      <c r="O52" s="2" t="s">
        <v>1257</v>
      </c>
      <c r="P52" s="2" t="s">
        <v>62</v>
      </c>
      <c r="Q52" s="2" t="s">
        <v>63</v>
      </c>
      <c r="R52" s="2" t="s">
        <v>63</v>
      </c>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2" t="s">
        <v>51</v>
      </c>
      <c r="AW52" s="2" t="s">
        <v>1258</v>
      </c>
      <c r="AX52" s="2" t="s">
        <v>51</v>
      </c>
      <c r="AY52" s="2" t="s">
        <v>51</v>
      </c>
      <c r="AZ52" s="2" t="s">
        <v>51</v>
      </c>
    </row>
    <row r="53" spans="1:52" ht="30" customHeight="1">
      <c r="A53" s="24" t="s">
        <v>534</v>
      </c>
      <c r="B53" s="24" t="s">
        <v>535</v>
      </c>
      <c r="C53" s="24" t="s">
        <v>67</v>
      </c>
      <c r="D53" s="25">
        <v>0.44440000000000002</v>
      </c>
      <c r="E53" s="27">
        <f>일위대가목록!E58</f>
        <v>1108</v>
      </c>
      <c r="F53" s="30">
        <f>TRUNC(E53*D53,1)</f>
        <v>492.3</v>
      </c>
      <c r="G53" s="27">
        <f>일위대가목록!F58</f>
        <v>6211</v>
      </c>
      <c r="H53" s="30">
        <f>TRUNC(G53*D53,1)</f>
        <v>2760.1</v>
      </c>
      <c r="I53" s="27">
        <f>일위대가목록!G58</f>
        <v>0</v>
      </c>
      <c r="J53" s="30">
        <f>TRUNC(I53*D53,1)</f>
        <v>0</v>
      </c>
      <c r="K53" s="27">
        <f t="shared" si="7"/>
        <v>7319</v>
      </c>
      <c r="L53" s="30">
        <f t="shared" si="7"/>
        <v>3252.4</v>
      </c>
      <c r="M53" s="24" t="s">
        <v>536</v>
      </c>
      <c r="N53" s="2" t="s">
        <v>114</v>
      </c>
      <c r="O53" s="2" t="s">
        <v>537</v>
      </c>
      <c r="P53" s="2" t="s">
        <v>62</v>
      </c>
      <c r="Q53" s="2" t="s">
        <v>63</v>
      </c>
      <c r="R53" s="2" t="s">
        <v>63</v>
      </c>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2" t="s">
        <v>51</v>
      </c>
      <c r="AW53" s="2" t="s">
        <v>1259</v>
      </c>
      <c r="AX53" s="2" t="s">
        <v>51</v>
      </c>
      <c r="AY53" s="2" t="s">
        <v>51</v>
      </c>
      <c r="AZ53" s="2" t="s">
        <v>51</v>
      </c>
    </row>
    <row r="54" spans="1:52" ht="30" customHeight="1">
      <c r="A54" s="24" t="s">
        <v>1174</v>
      </c>
      <c r="B54" s="24" t="s">
        <v>51</v>
      </c>
      <c r="C54" s="24" t="s">
        <v>51</v>
      </c>
      <c r="D54" s="25"/>
      <c r="E54" s="27"/>
      <c r="F54" s="30">
        <f>TRUNC(SUMIF(N50:N53, N49, F50:F53),0)</f>
        <v>10973</v>
      </c>
      <c r="G54" s="27"/>
      <c r="H54" s="30">
        <f>TRUNC(SUMIF(N50:N53, N49, H50:H53),0)</f>
        <v>42305</v>
      </c>
      <c r="I54" s="27"/>
      <c r="J54" s="30">
        <f>TRUNC(SUMIF(N50:N53, N49, J50:J53),0)</f>
        <v>1974</v>
      </c>
      <c r="K54" s="27"/>
      <c r="L54" s="30">
        <f>F54+H54+J54</f>
        <v>55252</v>
      </c>
      <c r="M54" s="24" t="s">
        <v>51</v>
      </c>
      <c r="N54" s="2" t="s">
        <v>76</v>
      </c>
      <c r="O54" s="2" t="s">
        <v>76</v>
      </c>
      <c r="P54" s="2" t="s">
        <v>51</v>
      </c>
      <c r="Q54" s="2" t="s">
        <v>51</v>
      </c>
      <c r="R54" s="2" t="s">
        <v>51</v>
      </c>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2" t="s">
        <v>51</v>
      </c>
      <c r="AW54" s="2" t="s">
        <v>51</v>
      </c>
      <c r="AX54" s="2" t="s">
        <v>51</v>
      </c>
      <c r="AY54" s="2" t="s">
        <v>51</v>
      </c>
      <c r="AZ54" s="2" t="s">
        <v>51</v>
      </c>
    </row>
    <row r="55" spans="1:52" ht="30" customHeight="1">
      <c r="A55" s="25"/>
      <c r="B55" s="25"/>
      <c r="C55" s="25"/>
      <c r="D55" s="25"/>
      <c r="E55" s="27"/>
      <c r="F55" s="30"/>
      <c r="G55" s="27"/>
      <c r="H55" s="30"/>
      <c r="I55" s="27"/>
      <c r="J55" s="30"/>
      <c r="K55" s="27"/>
      <c r="L55" s="30"/>
      <c r="M55" s="25"/>
    </row>
    <row r="56" spans="1:52" ht="30" customHeight="1">
      <c r="A56" s="21" t="s">
        <v>1260</v>
      </c>
      <c r="B56" s="22"/>
      <c r="C56" s="22"/>
      <c r="D56" s="22"/>
      <c r="E56" s="26"/>
      <c r="F56" s="29"/>
      <c r="G56" s="26"/>
      <c r="H56" s="29"/>
      <c r="I56" s="26"/>
      <c r="J56" s="29"/>
      <c r="K56" s="26"/>
      <c r="L56" s="29"/>
      <c r="M56" s="23"/>
      <c r="N56" s="1" t="s">
        <v>119</v>
      </c>
    </row>
    <row r="57" spans="1:52" ht="30" customHeight="1">
      <c r="A57" s="24" t="s">
        <v>1261</v>
      </c>
      <c r="B57" s="24" t="s">
        <v>1262</v>
      </c>
      <c r="C57" s="24" t="s">
        <v>428</v>
      </c>
      <c r="D57" s="25">
        <v>1.3737999999999999</v>
      </c>
      <c r="E57" s="27">
        <f>단가대비표!O19</f>
        <v>4242</v>
      </c>
      <c r="F57" s="30">
        <f>TRUNC(E57*D57,1)</f>
        <v>5827.6</v>
      </c>
      <c r="G57" s="27">
        <f>단가대비표!P19</f>
        <v>0</v>
      </c>
      <c r="H57" s="30">
        <f>TRUNC(G57*D57,1)</f>
        <v>0</v>
      </c>
      <c r="I57" s="27">
        <f>단가대비표!V19</f>
        <v>0</v>
      </c>
      <c r="J57" s="30">
        <f>TRUNC(I57*D57,1)</f>
        <v>0</v>
      </c>
      <c r="K57" s="27">
        <f t="shared" ref="K57:L61" si="8">TRUNC(E57+G57+I57,1)</f>
        <v>4242</v>
      </c>
      <c r="L57" s="30">
        <f t="shared" si="8"/>
        <v>5827.6</v>
      </c>
      <c r="M57" s="24" t="s">
        <v>1263</v>
      </c>
      <c r="N57" s="2" t="s">
        <v>119</v>
      </c>
      <c r="O57" s="2" t="s">
        <v>1264</v>
      </c>
      <c r="P57" s="2" t="s">
        <v>63</v>
      </c>
      <c r="Q57" s="2" t="s">
        <v>63</v>
      </c>
      <c r="R57" s="2" t="s">
        <v>62</v>
      </c>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2" t="s">
        <v>51</v>
      </c>
      <c r="AW57" s="2" t="s">
        <v>1265</v>
      </c>
      <c r="AX57" s="2" t="s">
        <v>51</v>
      </c>
      <c r="AY57" s="2" t="s">
        <v>51</v>
      </c>
      <c r="AZ57" s="2" t="s">
        <v>51</v>
      </c>
    </row>
    <row r="58" spans="1:52" ht="30" customHeight="1">
      <c r="A58" s="24" t="s">
        <v>1266</v>
      </c>
      <c r="B58" s="24" t="s">
        <v>1267</v>
      </c>
      <c r="C58" s="24" t="s">
        <v>428</v>
      </c>
      <c r="D58" s="25">
        <v>0.17649999999999999</v>
      </c>
      <c r="E58" s="27">
        <f>단가대비표!O17</f>
        <v>994</v>
      </c>
      <c r="F58" s="30">
        <f>TRUNC(E58*D58,1)</f>
        <v>175.4</v>
      </c>
      <c r="G58" s="27">
        <f>단가대비표!P17</f>
        <v>0</v>
      </c>
      <c r="H58" s="30">
        <f>TRUNC(G58*D58,1)</f>
        <v>0</v>
      </c>
      <c r="I58" s="27">
        <f>단가대비표!V17</f>
        <v>0</v>
      </c>
      <c r="J58" s="30">
        <f>TRUNC(I58*D58,1)</f>
        <v>0</v>
      </c>
      <c r="K58" s="27">
        <f t="shared" si="8"/>
        <v>994</v>
      </c>
      <c r="L58" s="30">
        <f t="shared" si="8"/>
        <v>175.4</v>
      </c>
      <c r="M58" s="24" t="s">
        <v>1268</v>
      </c>
      <c r="N58" s="2" t="s">
        <v>119</v>
      </c>
      <c r="O58" s="2" t="s">
        <v>1269</v>
      </c>
      <c r="P58" s="2" t="s">
        <v>63</v>
      </c>
      <c r="Q58" s="2" t="s">
        <v>63</v>
      </c>
      <c r="R58" s="2" t="s">
        <v>62</v>
      </c>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2" t="s">
        <v>51</v>
      </c>
      <c r="AW58" s="2" t="s">
        <v>1270</v>
      </c>
      <c r="AX58" s="2" t="s">
        <v>51</v>
      </c>
      <c r="AY58" s="2" t="s">
        <v>51</v>
      </c>
      <c r="AZ58" s="2" t="s">
        <v>51</v>
      </c>
    </row>
    <row r="59" spans="1:52" ht="30" customHeight="1">
      <c r="A59" s="24" t="s">
        <v>1266</v>
      </c>
      <c r="B59" s="24" t="s">
        <v>1271</v>
      </c>
      <c r="C59" s="24" t="s">
        <v>428</v>
      </c>
      <c r="D59" s="25">
        <v>1.796</v>
      </c>
      <c r="E59" s="27">
        <f>단가대비표!O16</f>
        <v>867</v>
      </c>
      <c r="F59" s="30">
        <f>TRUNC(E59*D59,1)</f>
        <v>1557.1</v>
      </c>
      <c r="G59" s="27">
        <f>단가대비표!P16</f>
        <v>0</v>
      </c>
      <c r="H59" s="30">
        <f>TRUNC(G59*D59,1)</f>
        <v>0</v>
      </c>
      <c r="I59" s="27">
        <f>단가대비표!V16</f>
        <v>0</v>
      </c>
      <c r="J59" s="30">
        <f>TRUNC(I59*D59,1)</f>
        <v>0</v>
      </c>
      <c r="K59" s="27">
        <f t="shared" si="8"/>
        <v>867</v>
      </c>
      <c r="L59" s="30">
        <f t="shared" si="8"/>
        <v>1557.1</v>
      </c>
      <c r="M59" s="24" t="s">
        <v>1272</v>
      </c>
      <c r="N59" s="2" t="s">
        <v>119</v>
      </c>
      <c r="O59" s="2" t="s">
        <v>1273</v>
      </c>
      <c r="P59" s="2" t="s">
        <v>63</v>
      </c>
      <c r="Q59" s="2" t="s">
        <v>63</v>
      </c>
      <c r="R59" s="2" t="s">
        <v>62</v>
      </c>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2" t="s">
        <v>51</v>
      </c>
      <c r="AW59" s="2" t="s">
        <v>1274</v>
      </c>
      <c r="AX59" s="2" t="s">
        <v>51</v>
      </c>
      <c r="AY59" s="2" t="s">
        <v>51</v>
      </c>
      <c r="AZ59" s="2" t="s">
        <v>51</v>
      </c>
    </row>
    <row r="60" spans="1:52" ht="30" customHeight="1">
      <c r="A60" s="24" t="s">
        <v>1254</v>
      </c>
      <c r="B60" s="24" t="s">
        <v>1255</v>
      </c>
      <c r="C60" s="24" t="s">
        <v>428</v>
      </c>
      <c r="D60" s="25">
        <v>1.7931999999999999</v>
      </c>
      <c r="E60" s="27">
        <f>일위대가목록!E119</f>
        <v>159</v>
      </c>
      <c r="F60" s="30">
        <f>TRUNC(E60*D60,1)</f>
        <v>285.10000000000002</v>
      </c>
      <c r="G60" s="27">
        <f>일위대가목록!F119</f>
        <v>5328</v>
      </c>
      <c r="H60" s="30">
        <f>TRUNC(G60*D60,1)</f>
        <v>9554.1</v>
      </c>
      <c r="I60" s="27">
        <f>일위대가목록!G119</f>
        <v>266</v>
      </c>
      <c r="J60" s="30">
        <f>TRUNC(I60*D60,1)</f>
        <v>476.9</v>
      </c>
      <c r="K60" s="27">
        <f t="shared" si="8"/>
        <v>5753</v>
      </c>
      <c r="L60" s="30">
        <f t="shared" si="8"/>
        <v>10316.1</v>
      </c>
      <c r="M60" s="24" t="s">
        <v>1256</v>
      </c>
      <c r="N60" s="2" t="s">
        <v>119</v>
      </c>
      <c r="O60" s="2" t="s">
        <v>1257</v>
      </c>
      <c r="P60" s="2" t="s">
        <v>62</v>
      </c>
      <c r="Q60" s="2" t="s">
        <v>63</v>
      </c>
      <c r="R60" s="2" t="s">
        <v>63</v>
      </c>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2" t="s">
        <v>51</v>
      </c>
      <c r="AW60" s="2" t="s">
        <v>1275</v>
      </c>
      <c r="AX60" s="2" t="s">
        <v>51</v>
      </c>
      <c r="AY60" s="2" t="s">
        <v>51</v>
      </c>
      <c r="AZ60" s="2" t="s">
        <v>51</v>
      </c>
    </row>
    <row r="61" spans="1:52" ht="30" customHeight="1">
      <c r="A61" s="24" t="s">
        <v>1254</v>
      </c>
      <c r="B61" s="24" t="s">
        <v>1276</v>
      </c>
      <c r="C61" s="24" t="s">
        <v>428</v>
      </c>
      <c r="D61" s="25">
        <v>1.2488999999999999</v>
      </c>
      <c r="E61" s="27">
        <f>일위대가목록!E122</f>
        <v>138</v>
      </c>
      <c r="F61" s="30">
        <f>TRUNC(E61*D61,1)</f>
        <v>172.3</v>
      </c>
      <c r="G61" s="27">
        <f>일위대가목록!F122</f>
        <v>6925</v>
      </c>
      <c r="H61" s="30">
        <f>TRUNC(G61*D61,1)</f>
        <v>8648.6</v>
      </c>
      <c r="I61" s="27">
        <f>일위대가목록!G122</f>
        <v>277</v>
      </c>
      <c r="J61" s="30">
        <f>TRUNC(I61*D61,1)</f>
        <v>345.9</v>
      </c>
      <c r="K61" s="27">
        <f t="shared" si="8"/>
        <v>7340</v>
      </c>
      <c r="L61" s="30">
        <f t="shared" si="8"/>
        <v>9166.7999999999993</v>
      </c>
      <c r="M61" s="24" t="s">
        <v>1277</v>
      </c>
      <c r="N61" s="2" t="s">
        <v>119</v>
      </c>
      <c r="O61" s="2" t="s">
        <v>1278</v>
      </c>
      <c r="P61" s="2" t="s">
        <v>62</v>
      </c>
      <c r="Q61" s="2" t="s">
        <v>63</v>
      </c>
      <c r="R61" s="2" t="s">
        <v>63</v>
      </c>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2" t="s">
        <v>51</v>
      </c>
      <c r="AW61" s="2" t="s">
        <v>1279</v>
      </c>
      <c r="AX61" s="2" t="s">
        <v>51</v>
      </c>
      <c r="AY61" s="2" t="s">
        <v>51</v>
      </c>
      <c r="AZ61" s="2" t="s">
        <v>51</v>
      </c>
    </row>
    <row r="62" spans="1:52" ht="30" customHeight="1">
      <c r="A62" s="24" t="s">
        <v>1174</v>
      </c>
      <c r="B62" s="24" t="s">
        <v>51</v>
      </c>
      <c r="C62" s="24" t="s">
        <v>51</v>
      </c>
      <c r="D62" s="25"/>
      <c r="E62" s="27"/>
      <c r="F62" s="30">
        <f>TRUNC(SUMIF(N57:N61, N56, F57:F61),0)</f>
        <v>8017</v>
      </c>
      <c r="G62" s="27"/>
      <c r="H62" s="30">
        <f>TRUNC(SUMIF(N57:N61, N56, H57:H61),0)</f>
        <v>18202</v>
      </c>
      <c r="I62" s="27"/>
      <c r="J62" s="30">
        <f>TRUNC(SUMIF(N57:N61, N56, J57:J61),0)</f>
        <v>822</v>
      </c>
      <c r="K62" s="27"/>
      <c r="L62" s="30">
        <f>F62+H62+J62</f>
        <v>27041</v>
      </c>
      <c r="M62" s="24" t="s">
        <v>51</v>
      </c>
      <c r="N62" s="2" t="s">
        <v>76</v>
      </c>
      <c r="O62" s="2" t="s">
        <v>76</v>
      </c>
      <c r="P62" s="2" t="s">
        <v>51</v>
      </c>
      <c r="Q62" s="2" t="s">
        <v>51</v>
      </c>
      <c r="R62" s="2" t="s">
        <v>51</v>
      </c>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2" t="s">
        <v>51</v>
      </c>
      <c r="AW62" s="2" t="s">
        <v>51</v>
      </c>
      <c r="AX62" s="2" t="s">
        <v>51</v>
      </c>
      <c r="AY62" s="2" t="s">
        <v>51</v>
      </c>
      <c r="AZ62" s="2" t="s">
        <v>51</v>
      </c>
    </row>
    <row r="63" spans="1:52" ht="30" customHeight="1">
      <c r="A63" s="25"/>
      <c r="B63" s="25"/>
      <c r="C63" s="25"/>
      <c r="D63" s="25"/>
      <c r="E63" s="27"/>
      <c r="F63" s="30"/>
      <c r="G63" s="27"/>
      <c r="H63" s="30"/>
      <c r="I63" s="27"/>
      <c r="J63" s="30"/>
      <c r="K63" s="27"/>
      <c r="L63" s="30"/>
      <c r="M63" s="25"/>
    </row>
    <row r="64" spans="1:52" ht="30" customHeight="1">
      <c r="A64" s="21" t="s">
        <v>1280</v>
      </c>
      <c r="B64" s="22"/>
      <c r="C64" s="22"/>
      <c r="D64" s="22"/>
      <c r="E64" s="26"/>
      <c r="F64" s="29"/>
      <c r="G64" s="26"/>
      <c r="H64" s="29"/>
      <c r="I64" s="26"/>
      <c r="J64" s="29"/>
      <c r="K64" s="26"/>
      <c r="L64" s="29"/>
      <c r="M64" s="23"/>
      <c r="N64" s="1" t="s">
        <v>124</v>
      </c>
    </row>
    <row r="65" spans="1:52" ht="30" customHeight="1">
      <c r="A65" s="24" t="s">
        <v>1282</v>
      </c>
      <c r="B65" s="24" t="s">
        <v>1283</v>
      </c>
      <c r="C65" s="24" t="s">
        <v>100</v>
      </c>
      <c r="D65" s="25">
        <v>1.1000000000000001</v>
      </c>
      <c r="E65" s="27">
        <f>단가대비표!O35</f>
        <v>2480</v>
      </c>
      <c r="F65" s="30">
        <f>TRUNC(E65*D65,1)</f>
        <v>2728</v>
      </c>
      <c r="G65" s="27">
        <f>단가대비표!P35</f>
        <v>0</v>
      </c>
      <c r="H65" s="30">
        <f>TRUNC(G65*D65,1)</f>
        <v>0</v>
      </c>
      <c r="I65" s="27">
        <f>단가대비표!V35</f>
        <v>0</v>
      </c>
      <c r="J65" s="30">
        <f>TRUNC(I65*D65,1)</f>
        <v>0</v>
      </c>
      <c r="K65" s="27">
        <f t="shared" ref="K65:L67" si="9">TRUNC(E65+G65+I65,1)</f>
        <v>2480</v>
      </c>
      <c r="L65" s="30">
        <f t="shared" si="9"/>
        <v>2728</v>
      </c>
      <c r="M65" s="24" t="s">
        <v>1284</v>
      </c>
      <c r="N65" s="2" t="s">
        <v>124</v>
      </c>
      <c r="O65" s="2" t="s">
        <v>1285</v>
      </c>
      <c r="P65" s="2" t="s">
        <v>63</v>
      </c>
      <c r="Q65" s="2" t="s">
        <v>63</v>
      </c>
      <c r="R65" s="2" t="s">
        <v>62</v>
      </c>
      <c r="S65" s="3"/>
      <c r="T65" s="3"/>
      <c r="U65" s="3"/>
      <c r="V65" s="3">
        <v>1</v>
      </c>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2" t="s">
        <v>51</v>
      </c>
      <c r="AW65" s="2" t="s">
        <v>1286</v>
      </c>
      <c r="AX65" s="2" t="s">
        <v>51</v>
      </c>
      <c r="AY65" s="2" t="s">
        <v>51</v>
      </c>
      <c r="AZ65" s="2" t="s">
        <v>51</v>
      </c>
    </row>
    <row r="66" spans="1:52" ht="30" customHeight="1">
      <c r="A66" s="24" t="s">
        <v>1287</v>
      </c>
      <c r="B66" s="24" t="s">
        <v>1288</v>
      </c>
      <c r="C66" s="24" t="s">
        <v>1075</v>
      </c>
      <c r="D66" s="25">
        <v>1</v>
      </c>
      <c r="E66" s="27">
        <f>TRUNC(SUMIF(V65:V67, RIGHTB(O66, 1), F65:F67)*U66, 2)</f>
        <v>136.4</v>
      </c>
      <c r="F66" s="30">
        <f>TRUNC(E66*D66,1)</f>
        <v>136.4</v>
      </c>
      <c r="G66" s="27">
        <v>0</v>
      </c>
      <c r="H66" s="30">
        <f>TRUNC(G66*D66,1)</f>
        <v>0</v>
      </c>
      <c r="I66" s="27">
        <v>0</v>
      </c>
      <c r="J66" s="30">
        <f>TRUNC(I66*D66,1)</f>
        <v>0</v>
      </c>
      <c r="K66" s="27">
        <f t="shared" si="9"/>
        <v>136.4</v>
      </c>
      <c r="L66" s="30">
        <f t="shared" si="9"/>
        <v>136.4</v>
      </c>
      <c r="M66" s="24" t="s">
        <v>51</v>
      </c>
      <c r="N66" s="2" t="s">
        <v>124</v>
      </c>
      <c r="O66" s="2" t="s">
        <v>1154</v>
      </c>
      <c r="P66" s="2" t="s">
        <v>63</v>
      </c>
      <c r="Q66" s="2" t="s">
        <v>63</v>
      </c>
      <c r="R66" s="2" t="s">
        <v>63</v>
      </c>
      <c r="S66" s="3">
        <v>0</v>
      </c>
      <c r="T66" s="3">
        <v>0</v>
      </c>
      <c r="U66" s="3">
        <v>0.05</v>
      </c>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2" t="s">
        <v>51</v>
      </c>
      <c r="AW66" s="2" t="s">
        <v>1289</v>
      </c>
      <c r="AX66" s="2" t="s">
        <v>51</v>
      </c>
      <c r="AY66" s="2" t="s">
        <v>51</v>
      </c>
      <c r="AZ66" s="2" t="s">
        <v>51</v>
      </c>
    </row>
    <row r="67" spans="1:52" ht="30" customHeight="1">
      <c r="A67" s="24" t="s">
        <v>1290</v>
      </c>
      <c r="B67" s="24" t="s">
        <v>51</v>
      </c>
      <c r="C67" s="24" t="s">
        <v>100</v>
      </c>
      <c r="D67" s="25">
        <v>1</v>
      </c>
      <c r="E67" s="27">
        <f>일위대가목록!E123</f>
        <v>0</v>
      </c>
      <c r="F67" s="30">
        <f>TRUNC(E67*D67,1)</f>
        <v>0</v>
      </c>
      <c r="G67" s="27">
        <f>일위대가목록!F123</f>
        <v>8990</v>
      </c>
      <c r="H67" s="30">
        <f>TRUNC(G67*D67,1)</f>
        <v>8990</v>
      </c>
      <c r="I67" s="27">
        <f>일위대가목록!G123</f>
        <v>359</v>
      </c>
      <c r="J67" s="30">
        <f>TRUNC(I67*D67,1)</f>
        <v>359</v>
      </c>
      <c r="K67" s="27">
        <f t="shared" si="9"/>
        <v>9349</v>
      </c>
      <c r="L67" s="30">
        <f t="shared" si="9"/>
        <v>9349</v>
      </c>
      <c r="M67" s="24" t="s">
        <v>1291</v>
      </c>
      <c r="N67" s="2" t="s">
        <v>124</v>
      </c>
      <c r="O67" s="2" t="s">
        <v>1292</v>
      </c>
      <c r="P67" s="2" t="s">
        <v>62</v>
      </c>
      <c r="Q67" s="2" t="s">
        <v>63</v>
      </c>
      <c r="R67" s="2" t="s">
        <v>63</v>
      </c>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2" t="s">
        <v>51</v>
      </c>
      <c r="AW67" s="2" t="s">
        <v>1293</v>
      </c>
      <c r="AX67" s="2" t="s">
        <v>51</v>
      </c>
      <c r="AY67" s="2" t="s">
        <v>51</v>
      </c>
      <c r="AZ67" s="2" t="s">
        <v>51</v>
      </c>
    </row>
    <row r="68" spans="1:52" ht="30" customHeight="1">
      <c r="A68" s="24" t="s">
        <v>1174</v>
      </c>
      <c r="B68" s="24" t="s">
        <v>51</v>
      </c>
      <c r="C68" s="24" t="s">
        <v>51</v>
      </c>
      <c r="D68" s="25"/>
      <c r="E68" s="27"/>
      <c r="F68" s="30">
        <f>TRUNC(SUMIF(N65:N67, N64, F65:F67),0)</f>
        <v>2864</v>
      </c>
      <c r="G68" s="27"/>
      <c r="H68" s="30">
        <f>TRUNC(SUMIF(N65:N67, N64, H65:H67),0)</f>
        <v>8990</v>
      </c>
      <c r="I68" s="27"/>
      <c r="J68" s="30">
        <f>TRUNC(SUMIF(N65:N67, N64, J65:J67),0)</f>
        <v>359</v>
      </c>
      <c r="K68" s="27"/>
      <c r="L68" s="30">
        <f>F68+H68+J68</f>
        <v>12213</v>
      </c>
      <c r="M68" s="24" t="s">
        <v>51</v>
      </c>
      <c r="N68" s="2" t="s">
        <v>76</v>
      </c>
      <c r="O68" s="2" t="s">
        <v>76</v>
      </c>
      <c r="P68" s="2" t="s">
        <v>51</v>
      </c>
      <c r="Q68" s="2" t="s">
        <v>51</v>
      </c>
      <c r="R68" s="2" t="s">
        <v>51</v>
      </c>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2" t="s">
        <v>51</v>
      </c>
      <c r="AW68" s="2" t="s">
        <v>51</v>
      </c>
      <c r="AX68" s="2" t="s">
        <v>51</v>
      </c>
      <c r="AY68" s="2" t="s">
        <v>51</v>
      </c>
      <c r="AZ68" s="2" t="s">
        <v>51</v>
      </c>
    </row>
    <row r="69" spans="1:52" ht="30" customHeight="1">
      <c r="A69" s="25"/>
      <c r="B69" s="25"/>
      <c r="C69" s="25"/>
      <c r="D69" s="25"/>
      <c r="E69" s="27"/>
      <c r="F69" s="30"/>
      <c r="G69" s="27"/>
      <c r="H69" s="30"/>
      <c r="I69" s="27"/>
      <c r="J69" s="30"/>
      <c r="K69" s="27"/>
      <c r="L69" s="30"/>
      <c r="M69" s="25"/>
    </row>
    <row r="70" spans="1:52" ht="30" customHeight="1">
      <c r="A70" s="21" t="s">
        <v>1294</v>
      </c>
      <c r="B70" s="22"/>
      <c r="C70" s="22"/>
      <c r="D70" s="22"/>
      <c r="E70" s="26"/>
      <c r="F70" s="29"/>
      <c r="G70" s="26"/>
      <c r="H70" s="29"/>
      <c r="I70" s="26"/>
      <c r="J70" s="29"/>
      <c r="K70" s="26"/>
      <c r="L70" s="29"/>
      <c r="M70" s="23"/>
      <c r="N70" s="1" t="s">
        <v>140</v>
      </c>
    </row>
    <row r="71" spans="1:52" ht="30" customHeight="1">
      <c r="A71" s="24" t="s">
        <v>1296</v>
      </c>
      <c r="B71" s="24" t="s">
        <v>1297</v>
      </c>
      <c r="C71" s="24" t="s">
        <v>67</v>
      </c>
      <c r="D71" s="25">
        <v>1</v>
      </c>
      <c r="E71" s="27">
        <f>일위대가목록!E124</f>
        <v>10</v>
      </c>
      <c r="F71" s="30">
        <f>TRUNC(E71*D71,1)</f>
        <v>10</v>
      </c>
      <c r="G71" s="27">
        <f>일위대가목록!F124</f>
        <v>2759</v>
      </c>
      <c r="H71" s="30">
        <f>TRUNC(G71*D71,1)</f>
        <v>2759</v>
      </c>
      <c r="I71" s="27">
        <f>일위대가목록!G124</f>
        <v>82</v>
      </c>
      <c r="J71" s="30">
        <f>TRUNC(I71*D71,1)</f>
        <v>82</v>
      </c>
      <c r="K71" s="27">
        <f>TRUNC(E71+G71+I71,1)</f>
        <v>2851</v>
      </c>
      <c r="L71" s="30">
        <f>TRUNC(F71+H71+J71,1)</f>
        <v>2851</v>
      </c>
      <c r="M71" s="24" t="s">
        <v>1298</v>
      </c>
      <c r="N71" s="2" t="s">
        <v>140</v>
      </c>
      <c r="O71" s="2" t="s">
        <v>1299</v>
      </c>
      <c r="P71" s="2" t="s">
        <v>62</v>
      </c>
      <c r="Q71" s="2" t="s">
        <v>63</v>
      </c>
      <c r="R71" s="2" t="s">
        <v>63</v>
      </c>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2" t="s">
        <v>51</v>
      </c>
      <c r="AW71" s="2" t="s">
        <v>1300</v>
      </c>
      <c r="AX71" s="2" t="s">
        <v>51</v>
      </c>
      <c r="AY71" s="2" t="s">
        <v>51</v>
      </c>
      <c r="AZ71" s="2" t="s">
        <v>51</v>
      </c>
    </row>
    <row r="72" spans="1:52" ht="30" customHeight="1">
      <c r="A72" s="24" t="s">
        <v>1174</v>
      </c>
      <c r="B72" s="24" t="s">
        <v>51</v>
      </c>
      <c r="C72" s="24" t="s">
        <v>51</v>
      </c>
      <c r="D72" s="25"/>
      <c r="E72" s="27"/>
      <c r="F72" s="30">
        <f>TRUNC(SUMIF(N71:N71, N70, F71:F71),0)</f>
        <v>10</v>
      </c>
      <c r="G72" s="27"/>
      <c r="H72" s="30">
        <f>TRUNC(SUMIF(N71:N71, N70, H71:H71),0)</f>
        <v>2759</v>
      </c>
      <c r="I72" s="27"/>
      <c r="J72" s="30">
        <f>TRUNC(SUMIF(N71:N71, N70, J71:J71),0)</f>
        <v>82</v>
      </c>
      <c r="K72" s="27"/>
      <c r="L72" s="30">
        <f>F72+H72+J72</f>
        <v>2851</v>
      </c>
      <c r="M72" s="24" t="s">
        <v>51</v>
      </c>
      <c r="N72" s="2" t="s">
        <v>76</v>
      </c>
      <c r="O72" s="2" t="s">
        <v>76</v>
      </c>
      <c r="P72" s="2" t="s">
        <v>51</v>
      </c>
      <c r="Q72" s="2" t="s">
        <v>51</v>
      </c>
      <c r="R72" s="2" t="s">
        <v>51</v>
      </c>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2" t="s">
        <v>51</v>
      </c>
      <c r="AW72" s="2" t="s">
        <v>51</v>
      </c>
      <c r="AX72" s="2" t="s">
        <v>51</v>
      </c>
      <c r="AY72" s="2" t="s">
        <v>51</v>
      </c>
      <c r="AZ72" s="2" t="s">
        <v>51</v>
      </c>
    </row>
    <row r="73" spans="1:52" ht="30" customHeight="1">
      <c r="A73" s="25"/>
      <c r="B73" s="25"/>
      <c r="C73" s="25"/>
      <c r="D73" s="25"/>
      <c r="E73" s="27"/>
      <c r="F73" s="30"/>
      <c r="G73" s="27"/>
      <c r="H73" s="30"/>
      <c r="I73" s="27"/>
      <c r="J73" s="30"/>
      <c r="K73" s="27"/>
      <c r="L73" s="30"/>
      <c r="M73" s="25"/>
    </row>
    <row r="74" spans="1:52" ht="30" customHeight="1">
      <c r="A74" s="21" t="s">
        <v>1301</v>
      </c>
      <c r="B74" s="22"/>
      <c r="C74" s="22"/>
      <c r="D74" s="22"/>
      <c r="E74" s="26"/>
      <c r="F74" s="29"/>
      <c r="G74" s="26"/>
      <c r="H74" s="29"/>
      <c r="I74" s="26"/>
      <c r="J74" s="29"/>
      <c r="K74" s="26"/>
      <c r="L74" s="29"/>
      <c r="M74" s="23"/>
      <c r="N74" s="1" t="s">
        <v>144</v>
      </c>
    </row>
    <row r="75" spans="1:52" ht="30" customHeight="1">
      <c r="A75" s="24" t="s">
        <v>1303</v>
      </c>
      <c r="B75" s="24" t="s">
        <v>1179</v>
      </c>
      <c r="C75" s="24" t="s">
        <v>1180</v>
      </c>
      <c r="D75" s="25">
        <v>2.2000000000000001E-3</v>
      </c>
      <c r="E75" s="27">
        <f>단가대비표!O116</f>
        <v>0</v>
      </c>
      <c r="F75" s="30">
        <f>TRUNC(E75*D75,1)</f>
        <v>0</v>
      </c>
      <c r="G75" s="27">
        <f>단가대비표!P116</f>
        <v>277276</v>
      </c>
      <c r="H75" s="30">
        <f>TRUNC(G75*D75,1)</f>
        <v>610</v>
      </c>
      <c r="I75" s="27">
        <f>단가대비표!V116</f>
        <v>0</v>
      </c>
      <c r="J75" s="30">
        <f>TRUNC(I75*D75,1)</f>
        <v>0</v>
      </c>
      <c r="K75" s="27">
        <f>TRUNC(E75+G75+I75,1)</f>
        <v>277276</v>
      </c>
      <c r="L75" s="30">
        <f>TRUNC(F75+H75+J75,1)</f>
        <v>610</v>
      </c>
      <c r="M75" s="24" t="s">
        <v>1304</v>
      </c>
      <c r="N75" s="2" t="s">
        <v>144</v>
      </c>
      <c r="O75" s="2" t="s">
        <v>1305</v>
      </c>
      <c r="P75" s="2" t="s">
        <v>63</v>
      </c>
      <c r="Q75" s="2" t="s">
        <v>63</v>
      </c>
      <c r="R75" s="2" t="s">
        <v>62</v>
      </c>
      <c r="S75" s="3"/>
      <c r="T75" s="3"/>
      <c r="U75" s="3"/>
      <c r="V75" s="3">
        <v>1</v>
      </c>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2" t="s">
        <v>51</v>
      </c>
      <c r="AW75" s="2" t="s">
        <v>1306</v>
      </c>
      <c r="AX75" s="2" t="s">
        <v>51</v>
      </c>
      <c r="AY75" s="2" t="s">
        <v>51</v>
      </c>
      <c r="AZ75" s="2" t="s">
        <v>51</v>
      </c>
    </row>
    <row r="76" spans="1:52" ht="30" customHeight="1">
      <c r="A76" s="24" t="s">
        <v>1307</v>
      </c>
      <c r="B76" s="24" t="s">
        <v>1308</v>
      </c>
      <c r="C76" s="24" t="s">
        <v>1075</v>
      </c>
      <c r="D76" s="25">
        <v>1</v>
      </c>
      <c r="E76" s="27">
        <v>0</v>
      </c>
      <c r="F76" s="30">
        <f>TRUNC(E76*D76,1)</f>
        <v>0</v>
      </c>
      <c r="G76" s="27">
        <v>0</v>
      </c>
      <c r="H76" s="30">
        <f>TRUNC(G76*D76,1)</f>
        <v>0</v>
      </c>
      <c r="I76" s="27">
        <f>TRUNC(SUMIF(V75:V76, RIGHTB(O76, 1), H75:H76)*U76, 2)</f>
        <v>54.9</v>
      </c>
      <c r="J76" s="30">
        <f>TRUNC(I76*D76,1)</f>
        <v>54.9</v>
      </c>
      <c r="K76" s="27">
        <f>TRUNC(E76+G76+I76,1)</f>
        <v>54.9</v>
      </c>
      <c r="L76" s="30">
        <f>TRUNC(F76+H76+J76,1)</f>
        <v>54.9</v>
      </c>
      <c r="M76" s="24" t="s">
        <v>51</v>
      </c>
      <c r="N76" s="2" t="s">
        <v>144</v>
      </c>
      <c r="O76" s="2" t="s">
        <v>1154</v>
      </c>
      <c r="P76" s="2" t="s">
        <v>63</v>
      </c>
      <c r="Q76" s="2" t="s">
        <v>63</v>
      </c>
      <c r="R76" s="2" t="s">
        <v>63</v>
      </c>
      <c r="S76" s="3">
        <v>1</v>
      </c>
      <c r="T76" s="3">
        <v>2</v>
      </c>
      <c r="U76" s="3">
        <v>0.09</v>
      </c>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2" t="s">
        <v>51</v>
      </c>
      <c r="AW76" s="2" t="s">
        <v>1309</v>
      </c>
      <c r="AX76" s="2" t="s">
        <v>51</v>
      </c>
      <c r="AY76" s="2" t="s">
        <v>51</v>
      </c>
      <c r="AZ76" s="2" t="s">
        <v>51</v>
      </c>
    </row>
    <row r="77" spans="1:52" ht="30" customHeight="1">
      <c r="A77" s="24" t="s">
        <v>1174</v>
      </c>
      <c r="B77" s="24" t="s">
        <v>51</v>
      </c>
      <c r="C77" s="24" t="s">
        <v>51</v>
      </c>
      <c r="D77" s="25"/>
      <c r="E77" s="27"/>
      <c r="F77" s="30">
        <f>TRUNC(SUMIF(N75:N76, N74, F75:F76),0)</f>
        <v>0</v>
      </c>
      <c r="G77" s="27"/>
      <c r="H77" s="30">
        <f>TRUNC(SUMIF(N75:N76, N74, H75:H76),0)</f>
        <v>610</v>
      </c>
      <c r="I77" s="27"/>
      <c r="J77" s="30">
        <f>TRUNC(SUMIF(N75:N76, N74, J75:J76),0)</f>
        <v>54</v>
      </c>
      <c r="K77" s="27"/>
      <c r="L77" s="30">
        <f>F77+H77+J77</f>
        <v>664</v>
      </c>
      <c r="M77" s="24" t="s">
        <v>51</v>
      </c>
      <c r="N77" s="2" t="s">
        <v>76</v>
      </c>
      <c r="O77" s="2" t="s">
        <v>76</v>
      </c>
      <c r="P77" s="2" t="s">
        <v>51</v>
      </c>
      <c r="Q77" s="2" t="s">
        <v>51</v>
      </c>
      <c r="R77" s="2" t="s">
        <v>51</v>
      </c>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2" t="s">
        <v>51</v>
      </c>
      <c r="AW77" s="2" t="s">
        <v>51</v>
      </c>
      <c r="AX77" s="2" t="s">
        <v>51</v>
      </c>
      <c r="AY77" s="2" t="s">
        <v>51</v>
      </c>
      <c r="AZ77" s="2" t="s">
        <v>51</v>
      </c>
    </row>
    <row r="78" spans="1:52" ht="30" customHeight="1">
      <c r="A78" s="25"/>
      <c r="B78" s="25"/>
      <c r="C78" s="25"/>
      <c r="D78" s="25"/>
      <c r="E78" s="27"/>
      <c r="F78" s="30"/>
      <c r="G78" s="27"/>
      <c r="H78" s="30"/>
      <c r="I78" s="27"/>
      <c r="J78" s="30"/>
      <c r="K78" s="27"/>
      <c r="L78" s="30"/>
      <c r="M78" s="25"/>
    </row>
    <row r="79" spans="1:52" ht="30" customHeight="1">
      <c r="A79" s="21" t="s">
        <v>1310</v>
      </c>
      <c r="B79" s="22"/>
      <c r="C79" s="22"/>
      <c r="D79" s="22"/>
      <c r="E79" s="26"/>
      <c r="F79" s="29"/>
      <c r="G79" s="26"/>
      <c r="H79" s="29"/>
      <c r="I79" s="26"/>
      <c r="J79" s="29"/>
      <c r="K79" s="26"/>
      <c r="L79" s="29"/>
      <c r="M79" s="23"/>
      <c r="N79" s="1" t="s">
        <v>179</v>
      </c>
    </row>
    <row r="80" spans="1:52" ht="30" customHeight="1">
      <c r="A80" s="24" t="s">
        <v>1311</v>
      </c>
      <c r="B80" s="24" t="s">
        <v>1312</v>
      </c>
      <c r="C80" s="24" t="s">
        <v>100</v>
      </c>
      <c r="D80" s="25">
        <v>6</v>
      </c>
      <c r="E80" s="27">
        <f>일위대가목록!E125</f>
        <v>8026</v>
      </c>
      <c r="F80" s="30">
        <f>TRUNC(E80*D80,1)</f>
        <v>48156</v>
      </c>
      <c r="G80" s="27">
        <f>일위대가목록!F125</f>
        <v>9208</v>
      </c>
      <c r="H80" s="30">
        <f>TRUNC(G80*D80,1)</f>
        <v>55248</v>
      </c>
      <c r="I80" s="27">
        <f>일위대가목록!G125</f>
        <v>287</v>
      </c>
      <c r="J80" s="30">
        <f>TRUNC(I80*D80,1)</f>
        <v>1722</v>
      </c>
      <c r="K80" s="27">
        <f>TRUNC(E80+G80+I80,1)</f>
        <v>17521</v>
      </c>
      <c r="L80" s="30">
        <f>TRUNC(F80+H80+J80,1)</f>
        <v>105126</v>
      </c>
      <c r="M80" s="24" t="s">
        <v>1313</v>
      </c>
      <c r="N80" s="2" t="s">
        <v>179</v>
      </c>
      <c r="O80" s="2" t="s">
        <v>1314</v>
      </c>
      <c r="P80" s="2" t="s">
        <v>62</v>
      </c>
      <c r="Q80" s="2" t="s">
        <v>63</v>
      </c>
      <c r="R80" s="2" t="s">
        <v>63</v>
      </c>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2" t="s">
        <v>51</v>
      </c>
      <c r="AW80" s="2" t="s">
        <v>1315</v>
      </c>
      <c r="AX80" s="2" t="s">
        <v>51</v>
      </c>
      <c r="AY80" s="2" t="s">
        <v>51</v>
      </c>
      <c r="AZ80" s="2" t="s">
        <v>51</v>
      </c>
    </row>
    <row r="81" spans="1:52" ht="30" customHeight="1">
      <c r="A81" s="24" t="s">
        <v>1174</v>
      </c>
      <c r="B81" s="24" t="s">
        <v>51</v>
      </c>
      <c r="C81" s="24" t="s">
        <v>51</v>
      </c>
      <c r="D81" s="25"/>
      <c r="E81" s="27"/>
      <c r="F81" s="30">
        <f>TRUNC(SUMIF(N80:N80, N79, F80:F80),0)</f>
        <v>48156</v>
      </c>
      <c r="G81" s="27"/>
      <c r="H81" s="30">
        <f>TRUNC(SUMIF(N80:N80, N79, H80:H80),0)</f>
        <v>55248</v>
      </c>
      <c r="I81" s="27"/>
      <c r="J81" s="30">
        <f>TRUNC(SUMIF(N80:N80, N79, J80:J80),0)</f>
        <v>1722</v>
      </c>
      <c r="K81" s="27"/>
      <c r="L81" s="30">
        <f>F81+H81+J81</f>
        <v>105126</v>
      </c>
      <c r="M81" s="24" t="s">
        <v>51</v>
      </c>
      <c r="N81" s="2" t="s">
        <v>76</v>
      </c>
      <c r="O81" s="2" t="s">
        <v>76</v>
      </c>
      <c r="P81" s="2" t="s">
        <v>51</v>
      </c>
      <c r="Q81" s="2" t="s">
        <v>51</v>
      </c>
      <c r="R81" s="2" t="s">
        <v>51</v>
      </c>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2" t="s">
        <v>51</v>
      </c>
      <c r="AW81" s="2" t="s">
        <v>51</v>
      </c>
      <c r="AX81" s="2" t="s">
        <v>51</v>
      </c>
      <c r="AY81" s="2" t="s">
        <v>51</v>
      </c>
      <c r="AZ81" s="2" t="s">
        <v>51</v>
      </c>
    </row>
    <row r="82" spans="1:52" ht="30" customHeight="1">
      <c r="A82" s="25"/>
      <c r="B82" s="25"/>
      <c r="C82" s="25"/>
      <c r="D82" s="25"/>
      <c r="E82" s="27"/>
      <c r="F82" s="30"/>
      <c r="G82" s="27"/>
      <c r="H82" s="30"/>
      <c r="I82" s="27"/>
      <c r="J82" s="30"/>
      <c r="K82" s="27"/>
      <c r="L82" s="30"/>
      <c r="M82" s="25"/>
    </row>
    <row r="83" spans="1:52" ht="30" customHeight="1">
      <c r="A83" s="21" t="s">
        <v>1316</v>
      </c>
      <c r="B83" s="22"/>
      <c r="C83" s="22"/>
      <c r="D83" s="22"/>
      <c r="E83" s="26"/>
      <c r="F83" s="29"/>
      <c r="G83" s="26"/>
      <c r="H83" s="29"/>
      <c r="I83" s="26"/>
      <c r="J83" s="29"/>
      <c r="K83" s="26"/>
      <c r="L83" s="29"/>
      <c r="M83" s="23"/>
      <c r="N83" s="1" t="s">
        <v>184</v>
      </c>
    </row>
    <row r="84" spans="1:52" ht="30" customHeight="1">
      <c r="A84" s="24" t="s">
        <v>1317</v>
      </c>
      <c r="B84" s="24" t="s">
        <v>1318</v>
      </c>
      <c r="C84" s="24" t="s">
        <v>67</v>
      </c>
      <c r="D84" s="25">
        <v>12.96</v>
      </c>
      <c r="E84" s="27">
        <f>단가대비표!O80</f>
        <v>420000</v>
      </c>
      <c r="F84" s="30">
        <f>TRUNC(E84*D84,1)</f>
        <v>5443200</v>
      </c>
      <c r="G84" s="27">
        <f>단가대비표!P80</f>
        <v>0</v>
      </c>
      <c r="H84" s="30">
        <f>TRUNC(G84*D84,1)</f>
        <v>0</v>
      </c>
      <c r="I84" s="27">
        <f>단가대비표!V80</f>
        <v>0</v>
      </c>
      <c r="J84" s="30">
        <f>TRUNC(I84*D84,1)</f>
        <v>0</v>
      </c>
      <c r="K84" s="27">
        <f>TRUNC(E84+G84+I84,1)</f>
        <v>420000</v>
      </c>
      <c r="L84" s="30">
        <f>TRUNC(F84+H84+J84,1)</f>
        <v>5443200</v>
      </c>
      <c r="M84" s="24" t="s">
        <v>1319</v>
      </c>
      <c r="N84" s="2" t="s">
        <v>184</v>
      </c>
      <c r="O84" s="2" t="s">
        <v>1320</v>
      </c>
      <c r="P84" s="2" t="s">
        <v>63</v>
      </c>
      <c r="Q84" s="2" t="s">
        <v>63</v>
      </c>
      <c r="R84" s="2" t="s">
        <v>62</v>
      </c>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2" t="s">
        <v>51</v>
      </c>
      <c r="AW84" s="2" t="s">
        <v>1321</v>
      </c>
      <c r="AX84" s="2" t="s">
        <v>51</v>
      </c>
      <c r="AY84" s="2" t="s">
        <v>51</v>
      </c>
      <c r="AZ84" s="2" t="s">
        <v>51</v>
      </c>
    </row>
    <row r="85" spans="1:52" ht="30" customHeight="1">
      <c r="A85" s="24" t="s">
        <v>1174</v>
      </c>
      <c r="B85" s="24" t="s">
        <v>51</v>
      </c>
      <c r="C85" s="24" t="s">
        <v>51</v>
      </c>
      <c r="D85" s="25"/>
      <c r="E85" s="27"/>
      <c r="F85" s="30">
        <f>TRUNC(SUMIF(N84:N84, N83, F84:F84),0)</f>
        <v>5443200</v>
      </c>
      <c r="G85" s="27"/>
      <c r="H85" s="30">
        <f>TRUNC(SUMIF(N84:N84, N83, H84:H84),0)</f>
        <v>0</v>
      </c>
      <c r="I85" s="27"/>
      <c r="J85" s="30">
        <f>TRUNC(SUMIF(N84:N84, N83, J84:J84),0)</f>
        <v>0</v>
      </c>
      <c r="K85" s="27"/>
      <c r="L85" s="30">
        <f>F85+H85+J85</f>
        <v>5443200</v>
      </c>
      <c r="M85" s="24" t="s">
        <v>51</v>
      </c>
      <c r="N85" s="2" t="s">
        <v>76</v>
      </c>
      <c r="O85" s="2" t="s">
        <v>76</v>
      </c>
      <c r="P85" s="2" t="s">
        <v>51</v>
      </c>
      <c r="Q85" s="2" t="s">
        <v>51</v>
      </c>
      <c r="R85" s="2" t="s">
        <v>51</v>
      </c>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2" t="s">
        <v>51</v>
      </c>
      <c r="AW85" s="2" t="s">
        <v>51</v>
      </c>
      <c r="AX85" s="2" t="s">
        <v>51</v>
      </c>
      <c r="AY85" s="2" t="s">
        <v>51</v>
      </c>
      <c r="AZ85" s="2" t="s">
        <v>51</v>
      </c>
    </row>
    <row r="86" spans="1:52" ht="30" customHeight="1">
      <c r="A86" s="25"/>
      <c r="B86" s="25"/>
      <c r="C86" s="25"/>
      <c r="D86" s="25"/>
      <c r="E86" s="27"/>
      <c r="F86" s="30"/>
      <c r="G86" s="27"/>
      <c r="H86" s="30"/>
      <c r="I86" s="27"/>
      <c r="J86" s="30"/>
      <c r="K86" s="27"/>
      <c r="L86" s="30"/>
      <c r="M86" s="25"/>
    </row>
    <row r="87" spans="1:52" ht="30" customHeight="1">
      <c r="A87" s="21" t="s">
        <v>1322</v>
      </c>
      <c r="B87" s="22"/>
      <c r="C87" s="22"/>
      <c r="D87" s="22"/>
      <c r="E87" s="26"/>
      <c r="F87" s="29"/>
      <c r="G87" s="26"/>
      <c r="H87" s="29"/>
      <c r="I87" s="26"/>
      <c r="J87" s="29"/>
      <c r="K87" s="26"/>
      <c r="L87" s="29"/>
      <c r="M87" s="23"/>
      <c r="N87" s="1" t="s">
        <v>189</v>
      </c>
    </row>
    <row r="88" spans="1:52" ht="30" customHeight="1">
      <c r="A88" s="24" t="s">
        <v>1323</v>
      </c>
      <c r="B88" s="24" t="s">
        <v>1324</v>
      </c>
      <c r="C88" s="24" t="s">
        <v>1325</v>
      </c>
      <c r="D88" s="25">
        <v>10.2628</v>
      </c>
      <c r="E88" s="27">
        <f>단가대비표!O21</f>
        <v>5700</v>
      </c>
      <c r="F88" s="30">
        <f>TRUNC(E88*D88,1)</f>
        <v>58497.9</v>
      </c>
      <c r="G88" s="27">
        <f>단가대비표!P21</f>
        <v>0</v>
      </c>
      <c r="H88" s="30">
        <f>TRUNC(G88*D88,1)</f>
        <v>0</v>
      </c>
      <c r="I88" s="27">
        <f>단가대비표!V21</f>
        <v>0</v>
      </c>
      <c r="J88" s="30">
        <f>TRUNC(I88*D88,1)</f>
        <v>0</v>
      </c>
      <c r="K88" s="27">
        <f t="shared" ref="K88:L92" si="10">TRUNC(E88+G88+I88,1)</f>
        <v>5700</v>
      </c>
      <c r="L88" s="30">
        <f t="shared" si="10"/>
        <v>58497.9</v>
      </c>
      <c r="M88" s="24" t="s">
        <v>1326</v>
      </c>
      <c r="N88" s="2" t="s">
        <v>189</v>
      </c>
      <c r="O88" s="2" t="s">
        <v>1327</v>
      </c>
      <c r="P88" s="2" t="s">
        <v>63</v>
      </c>
      <c r="Q88" s="2" t="s">
        <v>63</v>
      </c>
      <c r="R88" s="2" t="s">
        <v>62</v>
      </c>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2" t="s">
        <v>51</v>
      </c>
      <c r="AW88" s="2" t="s">
        <v>1328</v>
      </c>
      <c r="AX88" s="2" t="s">
        <v>51</v>
      </c>
      <c r="AY88" s="2" t="s">
        <v>51</v>
      </c>
      <c r="AZ88" s="2" t="s">
        <v>51</v>
      </c>
    </row>
    <row r="89" spans="1:52" ht="30" customHeight="1">
      <c r="A89" s="24" t="s">
        <v>1329</v>
      </c>
      <c r="B89" s="24" t="s">
        <v>1330</v>
      </c>
      <c r="C89" s="24" t="s">
        <v>1331</v>
      </c>
      <c r="D89" s="25">
        <v>2</v>
      </c>
      <c r="E89" s="27">
        <f>단가대비표!O6</f>
        <v>13900</v>
      </c>
      <c r="F89" s="30">
        <f>TRUNC(E89*D89,1)</f>
        <v>27800</v>
      </c>
      <c r="G89" s="27">
        <f>단가대비표!P6</f>
        <v>0</v>
      </c>
      <c r="H89" s="30">
        <f>TRUNC(G89*D89,1)</f>
        <v>0</v>
      </c>
      <c r="I89" s="27">
        <f>단가대비표!V6</f>
        <v>0</v>
      </c>
      <c r="J89" s="30">
        <f>TRUNC(I89*D89,1)</f>
        <v>0</v>
      </c>
      <c r="K89" s="27">
        <f t="shared" si="10"/>
        <v>13900</v>
      </c>
      <c r="L89" s="30">
        <f t="shared" si="10"/>
        <v>27800</v>
      </c>
      <c r="M89" s="24" t="s">
        <v>1332</v>
      </c>
      <c r="N89" s="2" t="s">
        <v>189</v>
      </c>
      <c r="O89" s="2" t="s">
        <v>1333</v>
      </c>
      <c r="P89" s="2" t="s">
        <v>63</v>
      </c>
      <c r="Q89" s="2" t="s">
        <v>63</v>
      </c>
      <c r="R89" s="2" t="s">
        <v>62</v>
      </c>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2" t="s">
        <v>51</v>
      </c>
      <c r="AW89" s="2" t="s">
        <v>1334</v>
      </c>
      <c r="AX89" s="2" t="s">
        <v>51</v>
      </c>
      <c r="AY89" s="2" t="s">
        <v>51</v>
      </c>
      <c r="AZ89" s="2" t="s">
        <v>51</v>
      </c>
    </row>
    <row r="90" spans="1:52" ht="30" customHeight="1">
      <c r="A90" s="24" t="s">
        <v>1335</v>
      </c>
      <c r="B90" s="24" t="s">
        <v>1336</v>
      </c>
      <c r="C90" s="24" t="s">
        <v>428</v>
      </c>
      <c r="D90" s="25">
        <v>0.17280000000000001</v>
      </c>
      <c r="E90" s="27">
        <f>단가대비표!O55</f>
        <v>1387</v>
      </c>
      <c r="F90" s="30">
        <f>TRUNC(E90*D90,1)</f>
        <v>239.6</v>
      </c>
      <c r="G90" s="27">
        <f>단가대비표!P55</f>
        <v>0</v>
      </c>
      <c r="H90" s="30">
        <f>TRUNC(G90*D90,1)</f>
        <v>0</v>
      </c>
      <c r="I90" s="27">
        <f>단가대비표!V55</f>
        <v>0</v>
      </c>
      <c r="J90" s="30">
        <f>TRUNC(I90*D90,1)</f>
        <v>0</v>
      </c>
      <c r="K90" s="27">
        <f t="shared" si="10"/>
        <v>1387</v>
      </c>
      <c r="L90" s="30">
        <f t="shared" si="10"/>
        <v>239.6</v>
      </c>
      <c r="M90" s="24" t="s">
        <v>1337</v>
      </c>
      <c r="N90" s="2" t="s">
        <v>189</v>
      </c>
      <c r="O90" s="2" t="s">
        <v>1338</v>
      </c>
      <c r="P90" s="2" t="s">
        <v>63</v>
      </c>
      <c r="Q90" s="2" t="s">
        <v>63</v>
      </c>
      <c r="R90" s="2" t="s">
        <v>62</v>
      </c>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2" t="s">
        <v>51</v>
      </c>
      <c r="AW90" s="2" t="s">
        <v>1339</v>
      </c>
      <c r="AX90" s="2" t="s">
        <v>51</v>
      </c>
      <c r="AY90" s="2" t="s">
        <v>51</v>
      </c>
      <c r="AZ90" s="2" t="s">
        <v>51</v>
      </c>
    </row>
    <row r="91" spans="1:52" ht="30" customHeight="1">
      <c r="A91" s="24" t="s">
        <v>1340</v>
      </c>
      <c r="B91" s="24" t="s">
        <v>1341</v>
      </c>
      <c r="C91" s="24" t="s">
        <v>193</v>
      </c>
      <c r="D91" s="25">
        <v>1</v>
      </c>
      <c r="E91" s="27">
        <f>일위대가목록!E130</f>
        <v>0</v>
      </c>
      <c r="F91" s="30">
        <f>TRUNC(E91*D91,1)</f>
        <v>0</v>
      </c>
      <c r="G91" s="27">
        <f>일위대가목록!F130</f>
        <v>88382</v>
      </c>
      <c r="H91" s="30">
        <f>TRUNC(G91*D91,1)</f>
        <v>88382</v>
      </c>
      <c r="I91" s="27">
        <f>일위대가목록!G130</f>
        <v>2651</v>
      </c>
      <c r="J91" s="30">
        <f>TRUNC(I91*D91,1)</f>
        <v>2651</v>
      </c>
      <c r="K91" s="27">
        <f t="shared" si="10"/>
        <v>91033</v>
      </c>
      <c r="L91" s="30">
        <f t="shared" si="10"/>
        <v>91033</v>
      </c>
      <c r="M91" s="24" t="s">
        <v>1342</v>
      </c>
      <c r="N91" s="2" t="s">
        <v>189</v>
      </c>
      <c r="O91" s="2" t="s">
        <v>1343</v>
      </c>
      <c r="P91" s="2" t="s">
        <v>62</v>
      </c>
      <c r="Q91" s="2" t="s">
        <v>63</v>
      </c>
      <c r="R91" s="2" t="s">
        <v>63</v>
      </c>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2" t="s">
        <v>51</v>
      </c>
      <c r="AW91" s="2" t="s">
        <v>1344</v>
      </c>
      <c r="AX91" s="2" t="s">
        <v>51</v>
      </c>
      <c r="AY91" s="2" t="s">
        <v>51</v>
      </c>
      <c r="AZ91" s="2" t="s">
        <v>51</v>
      </c>
    </row>
    <row r="92" spans="1:52" ht="30" customHeight="1">
      <c r="A92" s="24" t="s">
        <v>1345</v>
      </c>
      <c r="B92" s="24" t="s">
        <v>192</v>
      </c>
      <c r="C92" s="24" t="s">
        <v>193</v>
      </c>
      <c r="D92" s="25">
        <v>1</v>
      </c>
      <c r="E92" s="27">
        <f>일위대가목록!E131</f>
        <v>0</v>
      </c>
      <c r="F92" s="30">
        <f>TRUNC(E92*D92,1)</f>
        <v>0</v>
      </c>
      <c r="G92" s="27">
        <f>일위대가목록!F131</f>
        <v>7662</v>
      </c>
      <c r="H92" s="30">
        <f>TRUNC(G92*D92,1)</f>
        <v>7662</v>
      </c>
      <c r="I92" s="27">
        <f>일위대가목록!G131</f>
        <v>306</v>
      </c>
      <c r="J92" s="30">
        <f>TRUNC(I92*D92,1)</f>
        <v>306</v>
      </c>
      <c r="K92" s="27">
        <f t="shared" si="10"/>
        <v>7968</v>
      </c>
      <c r="L92" s="30">
        <f t="shared" si="10"/>
        <v>7968</v>
      </c>
      <c r="M92" s="24" t="s">
        <v>1346</v>
      </c>
      <c r="N92" s="2" t="s">
        <v>189</v>
      </c>
      <c r="O92" s="2" t="s">
        <v>1347</v>
      </c>
      <c r="P92" s="2" t="s">
        <v>62</v>
      </c>
      <c r="Q92" s="2" t="s">
        <v>63</v>
      </c>
      <c r="R92" s="2" t="s">
        <v>63</v>
      </c>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2" t="s">
        <v>51</v>
      </c>
      <c r="AW92" s="2" t="s">
        <v>1348</v>
      </c>
      <c r="AX92" s="2" t="s">
        <v>51</v>
      </c>
      <c r="AY92" s="2" t="s">
        <v>51</v>
      </c>
      <c r="AZ92" s="2" t="s">
        <v>51</v>
      </c>
    </row>
    <row r="93" spans="1:52" ht="30" customHeight="1">
      <c r="A93" s="24" t="s">
        <v>1174</v>
      </c>
      <c r="B93" s="24" t="s">
        <v>51</v>
      </c>
      <c r="C93" s="24" t="s">
        <v>51</v>
      </c>
      <c r="D93" s="25"/>
      <c r="E93" s="27"/>
      <c r="F93" s="30">
        <f>TRUNC(SUMIF(N88:N92, N87, F88:F92),0)</f>
        <v>86537</v>
      </c>
      <c r="G93" s="27"/>
      <c r="H93" s="30">
        <f>TRUNC(SUMIF(N88:N92, N87, H88:H92),0)</f>
        <v>96044</v>
      </c>
      <c r="I93" s="27"/>
      <c r="J93" s="30">
        <f>TRUNC(SUMIF(N88:N92, N87, J88:J92),0)</f>
        <v>2957</v>
      </c>
      <c r="K93" s="27"/>
      <c r="L93" s="30">
        <f>F93+H93+J93</f>
        <v>185538</v>
      </c>
      <c r="M93" s="24" t="s">
        <v>51</v>
      </c>
      <c r="N93" s="2" t="s">
        <v>76</v>
      </c>
      <c r="O93" s="2" t="s">
        <v>76</v>
      </c>
      <c r="P93" s="2" t="s">
        <v>51</v>
      </c>
      <c r="Q93" s="2" t="s">
        <v>51</v>
      </c>
      <c r="R93" s="2" t="s">
        <v>51</v>
      </c>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2" t="s">
        <v>51</v>
      </c>
      <c r="AW93" s="2" t="s">
        <v>51</v>
      </c>
      <c r="AX93" s="2" t="s">
        <v>51</v>
      </c>
      <c r="AY93" s="2" t="s">
        <v>51</v>
      </c>
      <c r="AZ93" s="2" t="s">
        <v>51</v>
      </c>
    </row>
    <row r="94" spans="1:52" ht="30" customHeight="1">
      <c r="A94" s="25"/>
      <c r="B94" s="25"/>
      <c r="C94" s="25"/>
      <c r="D94" s="25"/>
      <c r="E94" s="27"/>
      <c r="F94" s="30"/>
      <c r="G94" s="27"/>
      <c r="H94" s="30"/>
      <c r="I94" s="27"/>
      <c r="J94" s="30"/>
      <c r="K94" s="27"/>
      <c r="L94" s="30"/>
      <c r="M94" s="25"/>
    </row>
    <row r="95" spans="1:52" ht="30" customHeight="1">
      <c r="A95" s="21" t="s">
        <v>1349</v>
      </c>
      <c r="B95" s="22"/>
      <c r="C95" s="22"/>
      <c r="D95" s="22"/>
      <c r="E95" s="26"/>
      <c r="F95" s="29"/>
      <c r="G95" s="26"/>
      <c r="H95" s="29"/>
      <c r="I95" s="26"/>
      <c r="J95" s="29"/>
      <c r="K95" s="26"/>
      <c r="L95" s="29"/>
      <c r="M95" s="23"/>
      <c r="N95" s="1" t="s">
        <v>195</v>
      </c>
    </row>
    <row r="96" spans="1:52" ht="30" customHeight="1">
      <c r="A96" s="24" t="s">
        <v>1351</v>
      </c>
      <c r="B96" s="24" t="s">
        <v>1179</v>
      </c>
      <c r="C96" s="24" t="s">
        <v>1180</v>
      </c>
      <c r="D96" s="25">
        <v>9.6000000000000002E-2</v>
      </c>
      <c r="E96" s="27">
        <f>단가대비표!O114</f>
        <v>0</v>
      </c>
      <c r="F96" s="30">
        <f>TRUNC(E96*D96,1)</f>
        <v>0</v>
      </c>
      <c r="G96" s="27">
        <f>단가대비표!P114</f>
        <v>247188</v>
      </c>
      <c r="H96" s="30">
        <f>TRUNC(G96*D96,1)</f>
        <v>23730</v>
      </c>
      <c r="I96" s="27">
        <f>단가대비표!V114</f>
        <v>0</v>
      </c>
      <c r="J96" s="30">
        <f>TRUNC(I96*D96,1)</f>
        <v>0</v>
      </c>
      <c r="K96" s="27">
        <f t="shared" ref="K96:L98" si="11">TRUNC(E96+G96+I96,1)</f>
        <v>247188</v>
      </c>
      <c r="L96" s="30">
        <f t="shared" si="11"/>
        <v>23730</v>
      </c>
      <c r="M96" s="24" t="s">
        <v>1352</v>
      </c>
      <c r="N96" s="2" t="s">
        <v>195</v>
      </c>
      <c r="O96" s="2" t="s">
        <v>1353</v>
      </c>
      <c r="P96" s="2" t="s">
        <v>63</v>
      </c>
      <c r="Q96" s="2" t="s">
        <v>63</v>
      </c>
      <c r="R96" s="2" t="s">
        <v>62</v>
      </c>
      <c r="S96" s="3"/>
      <c r="T96" s="3"/>
      <c r="U96" s="3"/>
      <c r="V96" s="3">
        <v>1</v>
      </c>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2" t="s">
        <v>51</v>
      </c>
      <c r="AW96" s="2" t="s">
        <v>1354</v>
      </c>
      <c r="AX96" s="2" t="s">
        <v>51</v>
      </c>
      <c r="AY96" s="2" t="s">
        <v>51</v>
      </c>
      <c r="AZ96" s="2" t="s">
        <v>51</v>
      </c>
    </row>
    <row r="97" spans="1:52" ht="30" customHeight="1">
      <c r="A97" s="24" t="s">
        <v>1178</v>
      </c>
      <c r="B97" s="24" t="s">
        <v>1179</v>
      </c>
      <c r="C97" s="24" t="s">
        <v>1180</v>
      </c>
      <c r="D97" s="25">
        <v>4.8000000000000001E-2</v>
      </c>
      <c r="E97" s="27">
        <f>단가대비표!O107</f>
        <v>0</v>
      </c>
      <c r="F97" s="30">
        <f>TRUNC(E97*D97,1)</f>
        <v>0</v>
      </c>
      <c r="G97" s="27">
        <f>단가대비표!P107</f>
        <v>172068</v>
      </c>
      <c r="H97" s="30">
        <f>TRUNC(G97*D97,1)</f>
        <v>8259.2000000000007</v>
      </c>
      <c r="I97" s="27">
        <f>단가대비표!V107</f>
        <v>0</v>
      </c>
      <c r="J97" s="30">
        <f>TRUNC(I97*D97,1)</f>
        <v>0</v>
      </c>
      <c r="K97" s="27">
        <f t="shared" si="11"/>
        <v>172068</v>
      </c>
      <c r="L97" s="30">
        <f t="shared" si="11"/>
        <v>8259.2000000000007</v>
      </c>
      <c r="M97" s="24" t="s">
        <v>1181</v>
      </c>
      <c r="N97" s="2" t="s">
        <v>195</v>
      </c>
      <c r="O97" s="2" t="s">
        <v>1182</v>
      </c>
      <c r="P97" s="2" t="s">
        <v>63</v>
      </c>
      <c r="Q97" s="2" t="s">
        <v>63</v>
      </c>
      <c r="R97" s="2" t="s">
        <v>62</v>
      </c>
      <c r="S97" s="3"/>
      <c r="T97" s="3"/>
      <c r="U97" s="3"/>
      <c r="V97" s="3">
        <v>1</v>
      </c>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2" t="s">
        <v>51</v>
      </c>
      <c r="AW97" s="2" t="s">
        <v>1355</v>
      </c>
      <c r="AX97" s="2" t="s">
        <v>51</v>
      </c>
      <c r="AY97" s="2" t="s">
        <v>51</v>
      </c>
      <c r="AZ97" s="2" t="s">
        <v>51</v>
      </c>
    </row>
    <row r="98" spans="1:52" ht="30" customHeight="1">
      <c r="A98" s="24" t="s">
        <v>1307</v>
      </c>
      <c r="B98" s="24" t="s">
        <v>1356</v>
      </c>
      <c r="C98" s="24" t="s">
        <v>1075</v>
      </c>
      <c r="D98" s="25">
        <v>1</v>
      </c>
      <c r="E98" s="27">
        <v>0</v>
      </c>
      <c r="F98" s="30">
        <f>TRUNC(E98*D98,1)</f>
        <v>0</v>
      </c>
      <c r="G98" s="27">
        <v>0</v>
      </c>
      <c r="H98" s="30">
        <f>TRUNC(G98*D98,1)</f>
        <v>0</v>
      </c>
      <c r="I98" s="27">
        <f>TRUNC(SUMIF(V96:V98, RIGHTB(O98, 1), H96:H98)*U98, 2)</f>
        <v>639.78</v>
      </c>
      <c r="J98" s="30">
        <f>TRUNC(I98*D98,1)</f>
        <v>639.70000000000005</v>
      </c>
      <c r="K98" s="27">
        <f t="shared" si="11"/>
        <v>639.70000000000005</v>
      </c>
      <c r="L98" s="30">
        <f t="shared" si="11"/>
        <v>639.70000000000005</v>
      </c>
      <c r="M98" s="24" t="s">
        <v>51</v>
      </c>
      <c r="N98" s="2" t="s">
        <v>195</v>
      </c>
      <c r="O98" s="2" t="s">
        <v>1154</v>
      </c>
      <c r="P98" s="2" t="s">
        <v>63</v>
      </c>
      <c r="Q98" s="2" t="s">
        <v>63</v>
      </c>
      <c r="R98" s="2" t="s">
        <v>63</v>
      </c>
      <c r="S98" s="3">
        <v>1</v>
      </c>
      <c r="T98" s="3">
        <v>2</v>
      </c>
      <c r="U98" s="3">
        <v>0.02</v>
      </c>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2" t="s">
        <v>51</v>
      </c>
      <c r="AW98" s="2" t="s">
        <v>1357</v>
      </c>
      <c r="AX98" s="2" t="s">
        <v>51</v>
      </c>
      <c r="AY98" s="2" t="s">
        <v>51</v>
      </c>
      <c r="AZ98" s="2" t="s">
        <v>51</v>
      </c>
    </row>
    <row r="99" spans="1:52" ht="30" customHeight="1">
      <c r="A99" s="24" t="s">
        <v>1174</v>
      </c>
      <c r="B99" s="24" t="s">
        <v>51</v>
      </c>
      <c r="C99" s="24" t="s">
        <v>51</v>
      </c>
      <c r="D99" s="25"/>
      <c r="E99" s="27"/>
      <c r="F99" s="30">
        <f>TRUNC(SUMIF(N96:N98, N95, F96:F98),0)</f>
        <v>0</v>
      </c>
      <c r="G99" s="27"/>
      <c r="H99" s="30">
        <f>TRUNC(SUMIF(N96:N98, N95, H96:H98),0)</f>
        <v>31989</v>
      </c>
      <c r="I99" s="27"/>
      <c r="J99" s="30">
        <f>TRUNC(SUMIF(N96:N98, N95, J96:J98),0)</f>
        <v>639</v>
      </c>
      <c r="K99" s="27"/>
      <c r="L99" s="30">
        <f>F99+H99+J99</f>
        <v>32628</v>
      </c>
      <c r="M99" s="24" t="s">
        <v>51</v>
      </c>
      <c r="N99" s="2" t="s">
        <v>76</v>
      </c>
      <c r="O99" s="2" t="s">
        <v>76</v>
      </c>
      <c r="P99" s="2" t="s">
        <v>51</v>
      </c>
      <c r="Q99" s="2" t="s">
        <v>51</v>
      </c>
      <c r="R99" s="2" t="s">
        <v>51</v>
      </c>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2" t="s">
        <v>51</v>
      </c>
      <c r="AW99" s="2" t="s">
        <v>51</v>
      </c>
      <c r="AX99" s="2" t="s">
        <v>51</v>
      </c>
      <c r="AY99" s="2" t="s">
        <v>51</v>
      </c>
      <c r="AZ99" s="2" t="s">
        <v>51</v>
      </c>
    </row>
    <row r="100" spans="1:52" ht="30" customHeight="1">
      <c r="A100" s="25"/>
      <c r="B100" s="25"/>
      <c r="C100" s="25"/>
      <c r="D100" s="25"/>
      <c r="E100" s="27"/>
      <c r="F100" s="30"/>
      <c r="G100" s="27"/>
      <c r="H100" s="30"/>
      <c r="I100" s="27"/>
      <c r="J100" s="30"/>
      <c r="K100" s="27"/>
      <c r="L100" s="30"/>
      <c r="M100" s="25"/>
    </row>
    <row r="101" spans="1:52" ht="30" customHeight="1">
      <c r="A101" s="21" t="s">
        <v>1358</v>
      </c>
      <c r="B101" s="22"/>
      <c r="C101" s="22"/>
      <c r="D101" s="22"/>
      <c r="E101" s="26"/>
      <c r="F101" s="29"/>
      <c r="G101" s="26"/>
      <c r="H101" s="29"/>
      <c r="I101" s="26"/>
      <c r="J101" s="29"/>
      <c r="K101" s="26"/>
      <c r="L101" s="29"/>
      <c r="M101" s="23"/>
      <c r="N101" s="1" t="s">
        <v>200</v>
      </c>
    </row>
    <row r="102" spans="1:52" ht="30" customHeight="1">
      <c r="A102" s="24" t="s">
        <v>1360</v>
      </c>
      <c r="B102" s="24" t="s">
        <v>1361</v>
      </c>
      <c r="C102" s="24" t="s">
        <v>1362</v>
      </c>
      <c r="D102" s="25">
        <v>4.4999999999999997E-3</v>
      </c>
      <c r="E102" s="27">
        <f>단가대비표!O27</f>
        <v>330000</v>
      </c>
      <c r="F102" s="30">
        <f>TRUNC(E102*D102,1)</f>
        <v>1485</v>
      </c>
      <c r="G102" s="27">
        <f>단가대비표!P27</f>
        <v>0</v>
      </c>
      <c r="H102" s="30">
        <f>TRUNC(G102*D102,1)</f>
        <v>0</v>
      </c>
      <c r="I102" s="27">
        <f>단가대비표!V27</f>
        <v>0</v>
      </c>
      <c r="J102" s="30">
        <f>TRUNC(I102*D102,1)</f>
        <v>0</v>
      </c>
      <c r="K102" s="27">
        <f>TRUNC(E102+G102+I102,1)</f>
        <v>330000</v>
      </c>
      <c r="L102" s="30">
        <f>TRUNC(F102+H102+J102,1)</f>
        <v>1485</v>
      </c>
      <c r="M102" s="24" t="s">
        <v>1363</v>
      </c>
      <c r="N102" s="2" t="s">
        <v>200</v>
      </c>
      <c r="O102" s="2" t="s">
        <v>1364</v>
      </c>
      <c r="P102" s="2" t="s">
        <v>63</v>
      </c>
      <c r="Q102" s="2" t="s">
        <v>63</v>
      </c>
      <c r="R102" s="2" t="s">
        <v>62</v>
      </c>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2" t="s">
        <v>51</v>
      </c>
      <c r="AW102" s="2" t="s">
        <v>1365</v>
      </c>
      <c r="AX102" s="2" t="s">
        <v>51</v>
      </c>
      <c r="AY102" s="2" t="s">
        <v>51</v>
      </c>
      <c r="AZ102" s="2" t="s">
        <v>51</v>
      </c>
    </row>
    <row r="103" spans="1:52" ht="30" customHeight="1">
      <c r="A103" s="24" t="s">
        <v>1174</v>
      </c>
      <c r="B103" s="24" t="s">
        <v>51</v>
      </c>
      <c r="C103" s="24" t="s">
        <v>51</v>
      </c>
      <c r="D103" s="25"/>
      <c r="E103" s="27"/>
      <c r="F103" s="30">
        <f>TRUNC(SUMIF(N102:N102, N101, F102:F102),0)</f>
        <v>1485</v>
      </c>
      <c r="G103" s="27"/>
      <c r="H103" s="30">
        <f>TRUNC(SUMIF(N102:N102, N101, H102:H102),0)</f>
        <v>0</v>
      </c>
      <c r="I103" s="27"/>
      <c r="J103" s="30">
        <f>TRUNC(SUMIF(N102:N102, N101, J102:J102),0)</f>
        <v>0</v>
      </c>
      <c r="K103" s="27"/>
      <c r="L103" s="30">
        <f>F103+H103+J103</f>
        <v>1485</v>
      </c>
      <c r="M103" s="24" t="s">
        <v>51</v>
      </c>
      <c r="N103" s="2" t="s">
        <v>76</v>
      </c>
      <c r="O103" s="2" t="s">
        <v>76</v>
      </c>
      <c r="P103" s="2" t="s">
        <v>51</v>
      </c>
      <c r="Q103" s="2" t="s">
        <v>51</v>
      </c>
      <c r="R103" s="2" t="s">
        <v>51</v>
      </c>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2" t="s">
        <v>51</v>
      </c>
      <c r="AW103" s="2" t="s">
        <v>51</v>
      </c>
      <c r="AX103" s="2" t="s">
        <v>51</v>
      </c>
      <c r="AY103" s="2" t="s">
        <v>51</v>
      </c>
      <c r="AZ103" s="2" t="s">
        <v>51</v>
      </c>
    </row>
    <row r="104" spans="1:52" ht="30" customHeight="1">
      <c r="A104" s="25"/>
      <c r="B104" s="25"/>
      <c r="C104" s="25"/>
      <c r="D104" s="25"/>
      <c r="E104" s="27"/>
      <c r="F104" s="30"/>
      <c r="G104" s="27"/>
      <c r="H104" s="30"/>
      <c r="I104" s="27"/>
      <c r="J104" s="30"/>
      <c r="K104" s="27"/>
      <c r="L104" s="30"/>
      <c r="M104" s="25"/>
    </row>
    <row r="105" spans="1:52" ht="30" customHeight="1">
      <c r="A105" s="21" t="s">
        <v>1366</v>
      </c>
      <c r="B105" s="22"/>
      <c r="C105" s="22"/>
      <c r="D105" s="22"/>
      <c r="E105" s="26"/>
      <c r="F105" s="29"/>
      <c r="G105" s="26"/>
      <c r="H105" s="29"/>
      <c r="I105" s="26"/>
      <c r="J105" s="29"/>
      <c r="K105" s="26"/>
      <c r="L105" s="29"/>
      <c r="M105" s="23"/>
      <c r="N105" s="1" t="s">
        <v>207</v>
      </c>
    </row>
    <row r="106" spans="1:52" ht="30" customHeight="1">
      <c r="A106" s="24" t="s">
        <v>1367</v>
      </c>
      <c r="B106" s="24" t="s">
        <v>1368</v>
      </c>
      <c r="C106" s="24" t="s">
        <v>150</v>
      </c>
      <c r="D106" s="25">
        <v>1</v>
      </c>
      <c r="E106" s="27">
        <f>단가대비표!O39</f>
        <v>310000</v>
      </c>
      <c r="F106" s="30">
        <f>TRUNC(E106*D106,1)</f>
        <v>310000</v>
      </c>
      <c r="G106" s="27">
        <f>단가대비표!P39</f>
        <v>0</v>
      </c>
      <c r="H106" s="30">
        <f>TRUNC(G106*D106,1)</f>
        <v>0</v>
      </c>
      <c r="I106" s="27">
        <f>단가대비표!V39</f>
        <v>0</v>
      </c>
      <c r="J106" s="30">
        <f>TRUNC(I106*D106,1)</f>
        <v>0</v>
      </c>
      <c r="K106" s="27">
        <f>TRUNC(E106+G106+I106,1)</f>
        <v>310000</v>
      </c>
      <c r="L106" s="30">
        <f>TRUNC(F106+H106+J106,1)</f>
        <v>310000</v>
      </c>
      <c r="M106" s="24" t="s">
        <v>1369</v>
      </c>
      <c r="N106" s="2" t="s">
        <v>207</v>
      </c>
      <c r="O106" s="2" t="s">
        <v>1370</v>
      </c>
      <c r="P106" s="2" t="s">
        <v>63</v>
      </c>
      <c r="Q106" s="2" t="s">
        <v>63</v>
      </c>
      <c r="R106" s="2" t="s">
        <v>62</v>
      </c>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2" t="s">
        <v>51</v>
      </c>
      <c r="AW106" s="2" t="s">
        <v>1371</v>
      </c>
      <c r="AX106" s="2" t="s">
        <v>51</v>
      </c>
      <c r="AY106" s="2" t="s">
        <v>51</v>
      </c>
      <c r="AZ106" s="2" t="s">
        <v>51</v>
      </c>
    </row>
    <row r="107" spans="1:52" ht="30" customHeight="1">
      <c r="A107" s="24" t="s">
        <v>1174</v>
      </c>
      <c r="B107" s="24" t="s">
        <v>51</v>
      </c>
      <c r="C107" s="24" t="s">
        <v>51</v>
      </c>
      <c r="D107" s="25"/>
      <c r="E107" s="27"/>
      <c r="F107" s="30">
        <f>TRUNC(SUMIF(N106:N106, N105, F106:F106),0)</f>
        <v>310000</v>
      </c>
      <c r="G107" s="27"/>
      <c r="H107" s="30">
        <f>TRUNC(SUMIF(N106:N106, N105, H106:H106),0)</f>
        <v>0</v>
      </c>
      <c r="I107" s="27"/>
      <c r="J107" s="30">
        <f>TRUNC(SUMIF(N106:N106, N105, J106:J106),0)</f>
        <v>0</v>
      </c>
      <c r="K107" s="27"/>
      <c r="L107" s="30">
        <f>F107+H107+J107</f>
        <v>310000</v>
      </c>
      <c r="M107" s="24" t="s">
        <v>51</v>
      </c>
      <c r="N107" s="2" t="s">
        <v>76</v>
      </c>
      <c r="O107" s="2" t="s">
        <v>76</v>
      </c>
      <c r="P107" s="2" t="s">
        <v>51</v>
      </c>
      <c r="Q107" s="2" t="s">
        <v>51</v>
      </c>
      <c r="R107" s="2" t="s">
        <v>51</v>
      </c>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2" t="s">
        <v>51</v>
      </c>
      <c r="AW107" s="2" t="s">
        <v>51</v>
      </c>
      <c r="AX107" s="2" t="s">
        <v>51</v>
      </c>
      <c r="AY107" s="2" t="s">
        <v>51</v>
      </c>
      <c r="AZ107" s="2" t="s">
        <v>51</v>
      </c>
    </row>
    <row r="108" spans="1:52" ht="30" customHeight="1">
      <c r="A108" s="25"/>
      <c r="B108" s="25"/>
      <c r="C108" s="25"/>
      <c r="D108" s="25"/>
      <c r="E108" s="27"/>
      <c r="F108" s="30"/>
      <c r="G108" s="27"/>
      <c r="H108" s="30"/>
      <c r="I108" s="27"/>
      <c r="J108" s="30"/>
      <c r="K108" s="27"/>
      <c r="L108" s="30"/>
      <c r="M108" s="25"/>
    </row>
    <row r="109" spans="1:52" ht="30" customHeight="1">
      <c r="A109" s="21" t="s">
        <v>1372</v>
      </c>
      <c r="B109" s="22"/>
      <c r="C109" s="22"/>
      <c r="D109" s="22"/>
      <c r="E109" s="26"/>
      <c r="F109" s="29"/>
      <c r="G109" s="26"/>
      <c r="H109" s="29"/>
      <c r="I109" s="26"/>
      <c r="J109" s="29"/>
      <c r="K109" s="26"/>
      <c r="L109" s="29"/>
      <c r="M109" s="23"/>
      <c r="N109" s="1" t="s">
        <v>211</v>
      </c>
    </row>
    <row r="110" spans="1:52" ht="30" customHeight="1">
      <c r="A110" s="24" t="s">
        <v>1373</v>
      </c>
      <c r="B110" s="24" t="s">
        <v>1374</v>
      </c>
      <c r="C110" s="24" t="s">
        <v>150</v>
      </c>
      <c r="D110" s="25">
        <v>29</v>
      </c>
      <c r="E110" s="27">
        <f>단가대비표!O89</f>
        <v>4600</v>
      </c>
      <c r="F110" s="30">
        <f>TRUNC(E110*D110,1)</f>
        <v>133400</v>
      </c>
      <c r="G110" s="27">
        <f>단가대비표!P89</f>
        <v>0</v>
      </c>
      <c r="H110" s="30">
        <f>TRUNC(G110*D110,1)</f>
        <v>0</v>
      </c>
      <c r="I110" s="27">
        <f>단가대비표!V89</f>
        <v>0</v>
      </c>
      <c r="J110" s="30">
        <f>TRUNC(I110*D110,1)</f>
        <v>0</v>
      </c>
      <c r="K110" s="27">
        <f>TRUNC(E110+G110+I110,1)</f>
        <v>4600</v>
      </c>
      <c r="L110" s="30">
        <f>TRUNC(F110+H110+J110,1)</f>
        <v>133400</v>
      </c>
      <c r="M110" s="24" t="s">
        <v>1375</v>
      </c>
      <c r="N110" s="2" t="s">
        <v>211</v>
      </c>
      <c r="O110" s="2" t="s">
        <v>1376</v>
      </c>
      <c r="P110" s="2" t="s">
        <v>63</v>
      </c>
      <c r="Q110" s="2" t="s">
        <v>63</v>
      </c>
      <c r="R110" s="2" t="s">
        <v>62</v>
      </c>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2" t="s">
        <v>51</v>
      </c>
      <c r="AW110" s="2" t="s">
        <v>1377</v>
      </c>
      <c r="AX110" s="2" t="s">
        <v>51</v>
      </c>
      <c r="AY110" s="2" t="s">
        <v>51</v>
      </c>
      <c r="AZ110" s="2" t="s">
        <v>51</v>
      </c>
    </row>
    <row r="111" spans="1:52" ht="30" customHeight="1">
      <c r="A111" s="24" t="s">
        <v>1378</v>
      </c>
      <c r="B111" s="24" t="s">
        <v>1179</v>
      </c>
      <c r="C111" s="24" t="s">
        <v>1180</v>
      </c>
      <c r="D111" s="25">
        <v>0.84</v>
      </c>
      <c r="E111" s="27">
        <f>단가대비표!O115</f>
        <v>0</v>
      </c>
      <c r="F111" s="30">
        <f>TRUNC(E111*D111,1)</f>
        <v>0</v>
      </c>
      <c r="G111" s="27">
        <f>단가대비표!P115</f>
        <v>253539</v>
      </c>
      <c r="H111" s="30">
        <f>TRUNC(G111*D111,1)</f>
        <v>212972.7</v>
      </c>
      <c r="I111" s="27">
        <f>단가대비표!V115</f>
        <v>0</v>
      </c>
      <c r="J111" s="30">
        <f>TRUNC(I111*D111,1)</f>
        <v>0</v>
      </c>
      <c r="K111" s="27">
        <f>TRUNC(E111+G111+I111,1)</f>
        <v>253539</v>
      </c>
      <c r="L111" s="30">
        <f>TRUNC(F111+H111+J111,1)</f>
        <v>212972.7</v>
      </c>
      <c r="M111" s="24" t="s">
        <v>1379</v>
      </c>
      <c r="N111" s="2" t="s">
        <v>211</v>
      </c>
      <c r="O111" s="2" t="s">
        <v>1380</v>
      </c>
      <c r="P111" s="2" t="s">
        <v>63</v>
      </c>
      <c r="Q111" s="2" t="s">
        <v>63</v>
      </c>
      <c r="R111" s="2" t="s">
        <v>62</v>
      </c>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2" t="s">
        <v>51</v>
      </c>
      <c r="AW111" s="2" t="s">
        <v>1381</v>
      </c>
      <c r="AX111" s="2" t="s">
        <v>51</v>
      </c>
      <c r="AY111" s="2" t="s">
        <v>51</v>
      </c>
      <c r="AZ111" s="2" t="s">
        <v>51</v>
      </c>
    </row>
    <row r="112" spans="1:52" ht="30" customHeight="1">
      <c r="A112" s="24" t="s">
        <v>1174</v>
      </c>
      <c r="B112" s="24" t="s">
        <v>51</v>
      </c>
      <c r="C112" s="24" t="s">
        <v>51</v>
      </c>
      <c r="D112" s="25"/>
      <c r="E112" s="27"/>
      <c r="F112" s="30">
        <f>TRUNC(SUMIF(N110:N111, N109, F110:F111),0)</f>
        <v>133400</v>
      </c>
      <c r="G112" s="27"/>
      <c r="H112" s="30">
        <f>TRUNC(SUMIF(N110:N111, N109, H110:H111),0)</f>
        <v>212972</v>
      </c>
      <c r="I112" s="27"/>
      <c r="J112" s="30">
        <f>TRUNC(SUMIF(N110:N111, N109, J110:J111),0)</f>
        <v>0</v>
      </c>
      <c r="K112" s="27"/>
      <c r="L112" s="30">
        <f>F112+H112+J112</f>
        <v>346372</v>
      </c>
      <c r="M112" s="24" t="s">
        <v>51</v>
      </c>
      <c r="N112" s="2" t="s">
        <v>76</v>
      </c>
      <c r="O112" s="2" t="s">
        <v>76</v>
      </c>
      <c r="P112" s="2" t="s">
        <v>51</v>
      </c>
      <c r="Q112" s="2" t="s">
        <v>51</v>
      </c>
      <c r="R112" s="2" t="s">
        <v>51</v>
      </c>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2" t="s">
        <v>51</v>
      </c>
      <c r="AW112" s="2" t="s">
        <v>51</v>
      </c>
      <c r="AX112" s="2" t="s">
        <v>51</v>
      </c>
      <c r="AY112" s="2" t="s">
        <v>51</v>
      </c>
      <c r="AZ112" s="2" t="s">
        <v>51</v>
      </c>
    </row>
    <row r="113" spans="1:52" ht="30" customHeight="1">
      <c r="A113" s="25"/>
      <c r="B113" s="25"/>
      <c r="C113" s="25"/>
      <c r="D113" s="25"/>
      <c r="E113" s="27"/>
      <c r="F113" s="30"/>
      <c r="G113" s="27"/>
      <c r="H113" s="30"/>
      <c r="I113" s="27"/>
      <c r="J113" s="30"/>
      <c r="K113" s="27"/>
      <c r="L113" s="30"/>
      <c r="M113" s="25"/>
    </row>
    <row r="114" spans="1:52" ht="30" customHeight="1">
      <c r="A114" s="21" t="s">
        <v>1382</v>
      </c>
      <c r="B114" s="22"/>
      <c r="C114" s="22"/>
      <c r="D114" s="22"/>
      <c r="E114" s="26"/>
      <c r="F114" s="29"/>
      <c r="G114" s="26"/>
      <c r="H114" s="29"/>
      <c r="I114" s="26"/>
      <c r="J114" s="29"/>
      <c r="K114" s="26"/>
      <c r="L114" s="29"/>
      <c r="M114" s="23"/>
      <c r="N114" s="1" t="s">
        <v>218</v>
      </c>
    </row>
    <row r="115" spans="1:52" ht="30" customHeight="1">
      <c r="A115" s="24" t="s">
        <v>1383</v>
      </c>
      <c r="B115" s="24" t="s">
        <v>1384</v>
      </c>
      <c r="C115" s="24" t="s">
        <v>67</v>
      </c>
      <c r="D115" s="25">
        <v>1</v>
      </c>
      <c r="E115" s="27">
        <f>일위대가목록!E128</f>
        <v>129</v>
      </c>
      <c r="F115" s="30">
        <f>TRUNC(E115*D115,1)</f>
        <v>129</v>
      </c>
      <c r="G115" s="27">
        <f>일위대가목록!F128</f>
        <v>6474</v>
      </c>
      <c r="H115" s="30">
        <f>TRUNC(G115*D115,1)</f>
        <v>6474</v>
      </c>
      <c r="I115" s="27">
        <f>일위대가목록!G128</f>
        <v>0</v>
      </c>
      <c r="J115" s="30">
        <f>TRUNC(I115*D115,1)</f>
        <v>0</v>
      </c>
      <c r="K115" s="27">
        <f t="shared" ref="K115:L117" si="12">TRUNC(E115+G115+I115,1)</f>
        <v>6603</v>
      </c>
      <c r="L115" s="30">
        <f t="shared" si="12"/>
        <v>6603</v>
      </c>
      <c r="M115" s="24" t="s">
        <v>1385</v>
      </c>
      <c r="N115" s="2" t="s">
        <v>218</v>
      </c>
      <c r="O115" s="2" t="s">
        <v>1386</v>
      </c>
      <c r="P115" s="2" t="s">
        <v>62</v>
      </c>
      <c r="Q115" s="2" t="s">
        <v>63</v>
      </c>
      <c r="R115" s="2" t="s">
        <v>63</v>
      </c>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2" t="s">
        <v>51</v>
      </c>
      <c r="AW115" s="2" t="s">
        <v>1387</v>
      </c>
      <c r="AX115" s="2" t="s">
        <v>51</v>
      </c>
      <c r="AY115" s="2" t="s">
        <v>51</v>
      </c>
      <c r="AZ115" s="2" t="s">
        <v>51</v>
      </c>
    </row>
    <row r="116" spans="1:52" ht="30" customHeight="1">
      <c r="A116" s="24" t="s">
        <v>1388</v>
      </c>
      <c r="B116" s="24" t="s">
        <v>1389</v>
      </c>
      <c r="C116" s="24" t="s">
        <v>67</v>
      </c>
      <c r="D116" s="25">
        <v>1</v>
      </c>
      <c r="E116" s="27">
        <f>일위대가목록!E129</f>
        <v>1034</v>
      </c>
      <c r="F116" s="30">
        <f>TRUNC(E116*D116,1)</f>
        <v>1034</v>
      </c>
      <c r="G116" s="27">
        <f>일위대가목록!F129</f>
        <v>0</v>
      </c>
      <c r="H116" s="30">
        <f>TRUNC(G116*D116,1)</f>
        <v>0</v>
      </c>
      <c r="I116" s="27">
        <f>일위대가목록!G129</f>
        <v>0</v>
      </c>
      <c r="J116" s="30">
        <f>TRUNC(I116*D116,1)</f>
        <v>0</v>
      </c>
      <c r="K116" s="27">
        <f t="shared" si="12"/>
        <v>1034</v>
      </c>
      <c r="L116" s="30">
        <f t="shared" si="12"/>
        <v>1034</v>
      </c>
      <c r="M116" s="24" t="s">
        <v>1390</v>
      </c>
      <c r="N116" s="2" t="s">
        <v>218</v>
      </c>
      <c r="O116" s="2" t="s">
        <v>1391</v>
      </c>
      <c r="P116" s="2" t="s">
        <v>62</v>
      </c>
      <c r="Q116" s="2" t="s">
        <v>63</v>
      </c>
      <c r="R116" s="2" t="s">
        <v>63</v>
      </c>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2" t="s">
        <v>51</v>
      </c>
      <c r="AW116" s="2" t="s">
        <v>1392</v>
      </c>
      <c r="AX116" s="2" t="s">
        <v>51</v>
      </c>
      <c r="AY116" s="2" t="s">
        <v>51</v>
      </c>
      <c r="AZ116" s="2" t="s">
        <v>51</v>
      </c>
    </row>
    <row r="117" spans="1:52" ht="30" customHeight="1">
      <c r="A117" s="24" t="s">
        <v>1199</v>
      </c>
      <c r="B117" s="24" t="s">
        <v>1200</v>
      </c>
      <c r="C117" s="24" t="s">
        <v>67</v>
      </c>
      <c r="D117" s="25">
        <v>1</v>
      </c>
      <c r="E117" s="27">
        <f>일위대가목록!E113</f>
        <v>428</v>
      </c>
      <c r="F117" s="30">
        <f>TRUNC(E117*D117,1)</f>
        <v>428</v>
      </c>
      <c r="G117" s="27">
        <f>일위대가목록!F113</f>
        <v>1750</v>
      </c>
      <c r="H117" s="30">
        <f>TRUNC(G117*D117,1)</f>
        <v>1750</v>
      </c>
      <c r="I117" s="27">
        <f>일위대가목록!G113</f>
        <v>0</v>
      </c>
      <c r="J117" s="30">
        <f>TRUNC(I117*D117,1)</f>
        <v>0</v>
      </c>
      <c r="K117" s="27">
        <f t="shared" si="12"/>
        <v>2178</v>
      </c>
      <c r="L117" s="30">
        <f t="shared" si="12"/>
        <v>2178</v>
      </c>
      <c r="M117" s="24" t="s">
        <v>1201</v>
      </c>
      <c r="N117" s="2" t="s">
        <v>218</v>
      </c>
      <c r="O117" s="2" t="s">
        <v>1202</v>
      </c>
      <c r="P117" s="2" t="s">
        <v>62</v>
      </c>
      <c r="Q117" s="2" t="s">
        <v>63</v>
      </c>
      <c r="R117" s="2" t="s">
        <v>63</v>
      </c>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2" t="s">
        <v>51</v>
      </c>
      <c r="AW117" s="2" t="s">
        <v>1393</v>
      </c>
      <c r="AX117" s="2" t="s">
        <v>51</v>
      </c>
      <c r="AY117" s="2" t="s">
        <v>51</v>
      </c>
      <c r="AZ117" s="2" t="s">
        <v>51</v>
      </c>
    </row>
    <row r="118" spans="1:52" ht="30" customHeight="1">
      <c r="A118" s="24" t="s">
        <v>1174</v>
      </c>
      <c r="B118" s="24" t="s">
        <v>51</v>
      </c>
      <c r="C118" s="24" t="s">
        <v>51</v>
      </c>
      <c r="D118" s="25"/>
      <c r="E118" s="27"/>
      <c r="F118" s="30">
        <f>TRUNC(SUMIF(N115:N117, N114, F115:F117),0)</f>
        <v>1591</v>
      </c>
      <c r="G118" s="27"/>
      <c r="H118" s="30">
        <f>TRUNC(SUMIF(N115:N117, N114, H115:H117),0)</f>
        <v>8224</v>
      </c>
      <c r="I118" s="27"/>
      <c r="J118" s="30">
        <f>TRUNC(SUMIF(N115:N117, N114, J115:J117),0)</f>
        <v>0</v>
      </c>
      <c r="K118" s="27"/>
      <c r="L118" s="30">
        <f>F118+H118+J118</f>
        <v>9815</v>
      </c>
      <c r="M118" s="24" t="s">
        <v>51</v>
      </c>
      <c r="N118" s="2" t="s">
        <v>76</v>
      </c>
      <c r="O118" s="2" t="s">
        <v>76</v>
      </c>
      <c r="P118" s="2" t="s">
        <v>51</v>
      </c>
      <c r="Q118" s="2" t="s">
        <v>51</v>
      </c>
      <c r="R118" s="2" t="s">
        <v>51</v>
      </c>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2" t="s">
        <v>51</v>
      </c>
      <c r="AW118" s="2" t="s">
        <v>51</v>
      </c>
      <c r="AX118" s="2" t="s">
        <v>51</v>
      </c>
      <c r="AY118" s="2" t="s">
        <v>51</v>
      </c>
      <c r="AZ118" s="2" t="s">
        <v>51</v>
      </c>
    </row>
    <row r="119" spans="1:52" ht="30" customHeight="1">
      <c r="A119" s="25"/>
      <c r="B119" s="25"/>
      <c r="C119" s="25"/>
      <c r="D119" s="25"/>
      <c r="E119" s="27"/>
      <c r="F119" s="30"/>
      <c r="G119" s="27"/>
      <c r="H119" s="30"/>
      <c r="I119" s="27"/>
      <c r="J119" s="30"/>
      <c r="K119" s="27"/>
      <c r="L119" s="30"/>
      <c r="M119" s="25"/>
    </row>
    <row r="120" spans="1:52" ht="30" customHeight="1">
      <c r="A120" s="21" t="s">
        <v>1394</v>
      </c>
      <c r="B120" s="22"/>
      <c r="C120" s="22"/>
      <c r="D120" s="22"/>
      <c r="E120" s="26"/>
      <c r="F120" s="29"/>
      <c r="G120" s="26"/>
      <c r="H120" s="29"/>
      <c r="I120" s="26"/>
      <c r="J120" s="29"/>
      <c r="K120" s="26"/>
      <c r="L120" s="29"/>
      <c r="M120" s="23"/>
      <c r="N120" s="1" t="s">
        <v>223</v>
      </c>
    </row>
    <row r="121" spans="1:52" ht="30" customHeight="1">
      <c r="A121" s="24" t="s">
        <v>1396</v>
      </c>
      <c r="B121" s="24" t="s">
        <v>1397</v>
      </c>
      <c r="C121" s="24" t="s">
        <v>67</v>
      </c>
      <c r="D121" s="25">
        <v>1</v>
      </c>
      <c r="E121" s="27">
        <f>일위대가목록!E132</f>
        <v>84</v>
      </c>
      <c r="F121" s="30">
        <f>TRUNC(E121*D121,1)</f>
        <v>84</v>
      </c>
      <c r="G121" s="27">
        <f>일위대가목록!F132</f>
        <v>2802</v>
      </c>
      <c r="H121" s="30">
        <f>TRUNC(G121*D121,1)</f>
        <v>2802</v>
      </c>
      <c r="I121" s="27">
        <f>일위대가목록!G132</f>
        <v>0</v>
      </c>
      <c r="J121" s="30">
        <f>TRUNC(I121*D121,1)</f>
        <v>0</v>
      </c>
      <c r="K121" s="27">
        <f t="shared" ref="K121:L123" si="13">TRUNC(E121+G121+I121,1)</f>
        <v>2886</v>
      </c>
      <c r="L121" s="30">
        <f t="shared" si="13"/>
        <v>2886</v>
      </c>
      <c r="M121" s="24" t="s">
        <v>1398</v>
      </c>
      <c r="N121" s="2" t="s">
        <v>223</v>
      </c>
      <c r="O121" s="2" t="s">
        <v>1399</v>
      </c>
      <c r="P121" s="2" t="s">
        <v>62</v>
      </c>
      <c r="Q121" s="2" t="s">
        <v>63</v>
      </c>
      <c r="R121" s="2" t="s">
        <v>63</v>
      </c>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2" t="s">
        <v>51</v>
      </c>
      <c r="AW121" s="2" t="s">
        <v>1400</v>
      </c>
      <c r="AX121" s="2" t="s">
        <v>51</v>
      </c>
      <c r="AY121" s="2" t="s">
        <v>51</v>
      </c>
      <c r="AZ121" s="2" t="s">
        <v>51</v>
      </c>
    </row>
    <row r="122" spans="1:52" ht="30" customHeight="1">
      <c r="A122" s="24" t="s">
        <v>1401</v>
      </c>
      <c r="B122" s="24" t="s">
        <v>1195</v>
      </c>
      <c r="C122" s="24" t="s">
        <v>67</v>
      </c>
      <c r="D122" s="25">
        <v>1</v>
      </c>
      <c r="E122" s="27">
        <f>일위대가목록!E133</f>
        <v>140</v>
      </c>
      <c r="F122" s="30">
        <f>TRUNC(E122*D122,1)</f>
        <v>140</v>
      </c>
      <c r="G122" s="27">
        <f>일위대가목록!F133</f>
        <v>7000</v>
      </c>
      <c r="H122" s="30">
        <f>TRUNC(G122*D122,1)</f>
        <v>7000</v>
      </c>
      <c r="I122" s="27">
        <f>일위대가목록!G133</f>
        <v>0</v>
      </c>
      <c r="J122" s="30">
        <f>TRUNC(I122*D122,1)</f>
        <v>0</v>
      </c>
      <c r="K122" s="27">
        <f t="shared" si="13"/>
        <v>7140</v>
      </c>
      <c r="L122" s="30">
        <f t="shared" si="13"/>
        <v>7140</v>
      </c>
      <c r="M122" s="24" t="s">
        <v>1402</v>
      </c>
      <c r="N122" s="2" t="s">
        <v>223</v>
      </c>
      <c r="O122" s="2" t="s">
        <v>1403</v>
      </c>
      <c r="P122" s="2" t="s">
        <v>62</v>
      </c>
      <c r="Q122" s="2" t="s">
        <v>63</v>
      </c>
      <c r="R122" s="2" t="s">
        <v>63</v>
      </c>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2" t="s">
        <v>51</v>
      </c>
      <c r="AW122" s="2" t="s">
        <v>1404</v>
      </c>
      <c r="AX122" s="2" t="s">
        <v>51</v>
      </c>
      <c r="AY122" s="2" t="s">
        <v>51</v>
      </c>
      <c r="AZ122" s="2" t="s">
        <v>51</v>
      </c>
    </row>
    <row r="123" spans="1:52" ht="30" customHeight="1">
      <c r="A123" s="24" t="s">
        <v>1405</v>
      </c>
      <c r="B123" s="24" t="s">
        <v>1406</v>
      </c>
      <c r="C123" s="24" t="s">
        <v>67</v>
      </c>
      <c r="D123" s="25">
        <v>1</v>
      </c>
      <c r="E123" s="27">
        <f>일위대가목록!E134</f>
        <v>1105</v>
      </c>
      <c r="F123" s="30">
        <f>TRUNC(E123*D123,1)</f>
        <v>1105</v>
      </c>
      <c r="G123" s="27">
        <f>일위대가목록!F134</f>
        <v>0</v>
      </c>
      <c r="H123" s="30">
        <f>TRUNC(G123*D123,1)</f>
        <v>0</v>
      </c>
      <c r="I123" s="27">
        <f>일위대가목록!G134</f>
        <v>0</v>
      </c>
      <c r="J123" s="30">
        <f>TRUNC(I123*D123,1)</f>
        <v>0</v>
      </c>
      <c r="K123" s="27">
        <f t="shared" si="13"/>
        <v>1105</v>
      </c>
      <c r="L123" s="30">
        <f t="shared" si="13"/>
        <v>1105</v>
      </c>
      <c r="M123" s="24" t="s">
        <v>1407</v>
      </c>
      <c r="N123" s="2" t="s">
        <v>223</v>
      </c>
      <c r="O123" s="2" t="s">
        <v>1408</v>
      </c>
      <c r="P123" s="2" t="s">
        <v>62</v>
      </c>
      <c r="Q123" s="2" t="s">
        <v>63</v>
      </c>
      <c r="R123" s="2" t="s">
        <v>63</v>
      </c>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2" t="s">
        <v>51</v>
      </c>
      <c r="AW123" s="2" t="s">
        <v>1409</v>
      </c>
      <c r="AX123" s="2" t="s">
        <v>51</v>
      </c>
      <c r="AY123" s="2" t="s">
        <v>51</v>
      </c>
      <c r="AZ123" s="2" t="s">
        <v>51</v>
      </c>
    </row>
    <row r="124" spans="1:52" ht="30" customHeight="1">
      <c r="A124" s="24" t="s">
        <v>1174</v>
      </c>
      <c r="B124" s="24" t="s">
        <v>51</v>
      </c>
      <c r="C124" s="24" t="s">
        <v>51</v>
      </c>
      <c r="D124" s="25"/>
      <c r="E124" s="27"/>
      <c r="F124" s="30">
        <f>TRUNC(SUMIF(N121:N123, N120, F121:F123),0)</f>
        <v>1329</v>
      </c>
      <c r="G124" s="27"/>
      <c r="H124" s="30">
        <f>TRUNC(SUMIF(N121:N123, N120, H121:H123),0)</f>
        <v>9802</v>
      </c>
      <c r="I124" s="27"/>
      <c r="J124" s="30">
        <f>TRUNC(SUMIF(N121:N123, N120, J121:J123),0)</f>
        <v>0</v>
      </c>
      <c r="K124" s="27"/>
      <c r="L124" s="30">
        <f>F124+H124+J124</f>
        <v>11131</v>
      </c>
      <c r="M124" s="24" t="s">
        <v>51</v>
      </c>
      <c r="N124" s="2" t="s">
        <v>76</v>
      </c>
      <c r="O124" s="2" t="s">
        <v>76</v>
      </c>
      <c r="P124" s="2" t="s">
        <v>51</v>
      </c>
      <c r="Q124" s="2" t="s">
        <v>51</v>
      </c>
      <c r="R124" s="2" t="s">
        <v>51</v>
      </c>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2" t="s">
        <v>51</v>
      </c>
      <c r="AW124" s="2" t="s">
        <v>51</v>
      </c>
      <c r="AX124" s="2" t="s">
        <v>51</v>
      </c>
      <c r="AY124" s="2" t="s">
        <v>51</v>
      </c>
      <c r="AZ124" s="2" t="s">
        <v>51</v>
      </c>
    </row>
    <row r="125" spans="1:52" ht="30" customHeight="1">
      <c r="A125" s="25"/>
      <c r="B125" s="25"/>
      <c r="C125" s="25"/>
      <c r="D125" s="25"/>
      <c r="E125" s="27"/>
      <c r="F125" s="30"/>
      <c r="G125" s="27"/>
      <c r="H125" s="30"/>
      <c r="I125" s="27"/>
      <c r="J125" s="30"/>
      <c r="K125" s="27"/>
      <c r="L125" s="30"/>
      <c r="M125" s="25"/>
    </row>
    <row r="126" spans="1:52" ht="30" customHeight="1">
      <c r="A126" s="21" t="s">
        <v>1410</v>
      </c>
      <c r="B126" s="22"/>
      <c r="C126" s="22"/>
      <c r="D126" s="22"/>
      <c r="E126" s="26"/>
      <c r="F126" s="29"/>
      <c r="G126" s="26"/>
      <c r="H126" s="29"/>
      <c r="I126" s="26"/>
      <c r="J126" s="29"/>
      <c r="K126" s="26"/>
      <c r="L126" s="29"/>
      <c r="M126" s="23"/>
      <c r="N126" s="1" t="s">
        <v>227</v>
      </c>
    </row>
    <row r="127" spans="1:52" ht="30" customHeight="1">
      <c r="A127" s="24" t="s">
        <v>1412</v>
      </c>
      <c r="B127" s="24" t="s">
        <v>1413</v>
      </c>
      <c r="C127" s="24" t="s">
        <v>67</v>
      </c>
      <c r="D127" s="25">
        <v>1</v>
      </c>
      <c r="E127" s="27">
        <f>일위대가목록!E135</f>
        <v>437</v>
      </c>
      <c r="F127" s="30">
        <f>TRUNC(E127*D127,1)</f>
        <v>437</v>
      </c>
      <c r="G127" s="27">
        <f>일위대가목록!F135</f>
        <v>10926</v>
      </c>
      <c r="H127" s="30">
        <f>TRUNC(G127*D127,1)</f>
        <v>10926</v>
      </c>
      <c r="I127" s="27">
        <f>일위대가목록!G135</f>
        <v>0</v>
      </c>
      <c r="J127" s="30">
        <f>TRUNC(I127*D127,1)</f>
        <v>0</v>
      </c>
      <c r="K127" s="27">
        <f t="shared" ref="K127:L129" si="14">TRUNC(E127+G127+I127,1)</f>
        <v>11363</v>
      </c>
      <c r="L127" s="30">
        <f t="shared" si="14"/>
        <v>11363</v>
      </c>
      <c r="M127" s="24" t="s">
        <v>1414</v>
      </c>
      <c r="N127" s="2" t="s">
        <v>227</v>
      </c>
      <c r="O127" s="2" t="s">
        <v>1415</v>
      </c>
      <c r="P127" s="2" t="s">
        <v>62</v>
      </c>
      <c r="Q127" s="2" t="s">
        <v>63</v>
      </c>
      <c r="R127" s="2" t="s">
        <v>63</v>
      </c>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2" t="s">
        <v>51</v>
      </c>
      <c r="AW127" s="2" t="s">
        <v>1416</v>
      </c>
      <c r="AX127" s="2" t="s">
        <v>51</v>
      </c>
      <c r="AY127" s="2" t="s">
        <v>51</v>
      </c>
      <c r="AZ127" s="2" t="s">
        <v>51</v>
      </c>
    </row>
    <row r="128" spans="1:52" ht="30" customHeight="1">
      <c r="A128" s="24" t="s">
        <v>1401</v>
      </c>
      <c r="B128" s="24" t="s">
        <v>1195</v>
      </c>
      <c r="C128" s="24" t="s">
        <v>67</v>
      </c>
      <c r="D128" s="25">
        <v>1</v>
      </c>
      <c r="E128" s="27">
        <f>일위대가목록!E133</f>
        <v>140</v>
      </c>
      <c r="F128" s="30">
        <f>TRUNC(E128*D128,1)</f>
        <v>140</v>
      </c>
      <c r="G128" s="27">
        <f>일위대가목록!F133</f>
        <v>7000</v>
      </c>
      <c r="H128" s="30">
        <f>TRUNC(G128*D128,1)</f>
        <v>7000</v>
      </c>
      <c r="I128" s="27">
        <f>일위대가목록!G133</f>
        <v>0</v>
      </c>
      <c r="J128" s="30">
        <f>TRUNC(I128*D128,1)</f>
        <v>0</v>
      </c>
      <c r="K128" s="27">
        <f t="shared" si="14"/>
        <v>7140</v>
      </c>
      <c r="L128" s="30">
        <f t="shared" si="14"/>
        <v>7140</v>
      </c>
      <c r="M128" s="24" t="s">
        <v>1402</v>
      </c>
      <c r="N128" s="2" t="s">
        <v>227</v>
      </c>
      <c r="O128" s="2" t="s">
        <v>1403</v>
      </c>
      <c r="P128" s="2" t="s">
        <v>62</v>
      </c>
      <c r="Q128" s="2" t="s">
        <v>63</v>
      </c>
      <c r="R128" s="2" t="s">
        <v>63</v>
      </c>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2" t="s">
        <v>51</v>
      </c>
      <c r="AW128" s="2" t="s">
        <v>1417</v>
      </c>
      <c r="AX128" s="2" t="s">
        <v>51</v>
      </c>
      <c r="AY128" s="2" t="s">
        <v>51</v>
      </c>
      <c r="AZ128" s="2" t="s">
        <v>51</v>
      </c>
    </row>
    <row r="129" spans="1:52" ht="30" customHeight="1">
      <c r="A129" s="24" t="s">
        <v>1405</v>
      </c>
      <c r="B129" s="24" t="s">
        <v>1406</v>
      </c>
      <c r="C129" s="24" t="s">
        <v>67</v>
      </c>
      <c r="D129" s="25">
        <v>1</v>
      </c>
      <c r="E129" s="27">
        <f>일위대가목록!E134</f>
        <v>1105</v>
      </c>
      <c r="F129" s="30">
        <f>TRUNC(E129*D129,1)</f>
        <v>1105</v>
      </c>
      <c r="G129" s="27">
        <f>일위대가목록!F134</f>
        <v>0</v>
      </c>
      <c r="H129" s="30">
        <f>TRUNC(G129*D129,1)</f>
        <v>0</v>
      </c>
      <c r="I129" s="27">
        <f>일위대가목록!G134</f>
        <v>0</v>
      </c>
      <c r="J129" s="30">
        <f>TRUNC(I129*D129,1)</f>
        <v>0</v>
      </c>
      <c r="K129" s="27">
        <f t="shared" si="14"/>
        <v>1105</v>
      </c>
      <c r="L129" s="30">
        <f t="shared" si="14"/>
        <v>1105</v>
      </c>
      <c r="M129" s="24" t="s">
        <v>1407</v>
      </c>
      <c r="N129" s="2" t="s">
        <v>227</v>
      </c>
      <c r="O129" s="2" t="s">
        <v>1408</v>
      </c>
      <c r="P129" s="2" t="s">
        <v>62</v>
      </c>
      <c r="Q129" s="2" t="s">
        <v>63</v>
      </c>
      <c r="R129" s="2" t="s">
        <v>63</v>
      </c>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2" t="s">
        <v>51</v>
      </c>
      <c r="AW129" s="2" t="s">
        <v>1418</v>
      </c>
      <c r="AX129" s="2" t="s">
        <v>51</v>
      </c>
      <c r="AY129" s="2" t="s">
        <v>51</v>
      </c>
      <c r="AZ129" s="2" t="s">
        <v>51</v>
      </c>
    </row>
    <row r="130" spans="1:52" ht="30" customHeight="1">
      <c r="A130" s="24" t="s">
        <v>1174</v>
      </c>
      <c r="B130" s="24" t="s">
        <v>51</v>
      </c>
      <c r="C130" s="24" t="s">
        <v>51</v>
      </c>
      <c r="D130" s="25"/>
      <c r="E130" s="27"/>
      <c r="F130" s="30">
        <f>TRUNC(SUMIF(N127:N129, N126, F127:F129),0)</f>
        <v>1682</v>
      </c>
      <c r="G130" s="27"/>
      <c r="H130" s="30">
        <f>TRUNC(SUMIF(N127:N129, N126, H127:H129),0)</f>
        <v>17926</v>
      </c>
      <c r="I130" s="27"/>
      <c r="J130" s="30">
        <f>TRUNC(SUMIF(N127:N129, N126, J127:J129),0)</f>
        <v>0</v>
      </c>
      <c r="K130" s="27"/>
      <c r="L130" s="30">
        <f>F130+H130+J130</f>
        <v>19608</v>
      </c>
      <c r="M130" s="24" t="s">
        <v>51</v>
      </c>
      <c r="N130" s="2" t="s">
        <v>76</v>
      </c>
      <c r="O130" s="2" t="s">
        <v>76</v>
      </c>
      <c r="P130" s="2" t="s">
        <v>51</v>
      </c>
      <c r="Q130" s="2" t="s">
        <v>51</v>
      </c>
      <c r="R130" s="2" t="s">
        <v>51</v>
      </c>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2" t="s">
        <v>51</v>
      </c>
      <c r="AW130" s="2" t="s">
        <v>51</v>
      </c>
      <c r="AX130" s="2" t="s">
        <v>51</v>
      </c>
      <c r="AY130" s="2" t="s">
        <v>51</v>
      </c>
      <c r="AZ130" s="2" t="s">
        <v>51</v>
      </c>
    </row>
    <row r="131" spans="1:52" ht="30" customHeight="1">
      <c r="A131" s="25"/>
      <c r="B131" s="25"/>
      <c r="C131" s="25"/>
      <c r="D131" s="25"/>
      <c r="E131" s="27"/>
      <c r="F131" s="30"/>
      <c r="G131" s="27"/>
      <c r="H131" s="30"/>
      <c r="I131" s="27"/>
      <c r="J131" s="30"/>
      <c r="K131" s="27"/>
      <c r="L131" s="30"/>
      <c r="M131" s="25"/>
    </row>
    <row r="132" spans="1:52" ht="30" customHeight="1">
      <c r="A132" s="21" t="s">
        <v>1419</v>
      </c>
      <c r="B132" s="22"/>
      <c r="C132" s="22"/>
      <c r="D132" s="22"/>
      <c r="E132" s="26"/>
      <c r="F132" s="29"/>
      <c r="G132" s="26"/>
      <c r="H132" s="29"/>
      <c r="I132" s="26"/>
      <c r="J132" s="29"/>
      <c r="K132" s="26"/>
      <c r="L132" s="29"/>
      <c r="M132" s="23"/>
      <c r="N132" s="1" t="s">
        <v>231</v>
      </c>
    </row>
    <row r="133" spans="1:52" ht="30" customHeight="1">
      <c r="A133" s="24" t="s">
        <v>1412</v>
      </c>
      <c r="B133" s="24" t="s">
        <v>1420</v>
      </c>
      <c r="C133" s="24" t="s">
        <v>67</v>
      </c>
      <c r="D133" s="25">
        <v>1</v>
      </c>
      <c r="E133" s="27">
        <f>일위대가목록!E136</f>
        <v>437</v>
      </c>
      <c r="F133" s="30">
        <f>TRUNC(E133*D133,1)</f>
        <v>437</v>
      </c>
      <c r="G133" s="27">
        <f>일위대가목록!F136</f>
        <v>13111</v>
      </c>
      <c r="H133" s="30">
        <f>TRUNC(G133*D133,1)</f>
        <v>13111</v>
      </c>
      <c r="I133" s="27">
        <f>일위대가목록!G136</f>
        <v>0</v>
      </c>
      <c r="J133" s="30">
        <f>TRUNC(I133*D133,1)</f>
        <v>0</v>
      </c>
      <c r="K133" s="27">
        <f t="shared" ref="K133:L135" si="15">TRUNC(E133+G133+I133,1)</f>
        <v>13548</v>
      </c>
      <c r="L133" s="30">
        <f t="shared" si="15"/>
        <v>13548</v>
      </c>
      <c r="M133" s="24" t="s">
        <v>1421</v>
      </c>
      <c r="N133" s="2" t="s">
        <v>231</v>
      </c>
      <c r="O133" s="2" t="s">
        <v>1422</v>
      </c>
      <c r="P133" s="2" t="s">
        <v>62</v>
      </c>
      <c r="Q133" s="2" t="s">
        <v>63</v>
      </c>
      <c r="R133" s="2" t="s">
        <v>63</v>
      </c>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2" t="s">
        <v>51</v>
      </c>
      <c r="AW133" s="2" t="s">
        <v>1423</v>
      </c>
      <c r="AX133" s="2" t="s">
        <v>51</v>
      </c>
      <c r="AY133" s="2" t="s">
        <v>51</v>
      </c>
      <c r="AZ133" s="2" t="s">
        <v>51</v>
      </c>
    </row>
    <row r="134" spans="1:52" ht="30" customHeight="1">
      <c r="A134" s="24" t="s">
        <v>1401</v>
      </c>
      <c r="B134" s="24" t="s">
        <v>1424</v>
      </c>
      <c r="C134" s="24" t="s">
        <v>67</v>
      </c>
      <c r="D134" s="25">
        <v>1</v>
      </c>
      <c r="E134" s="27">
        <f>일위대가목록!E137</f>
        <v>140</v>
      </c>
      <c r="F134" s="30">
        <f>TRUNC(E134*D134,1)</f>
        <v>140</v>
      </c>
      <c r="G134" s="27">
        <f>일위대가목록!F137</f>
        <v>8400</v>
      </c>
      <c r="H134" s="30">
        <f>TRUNC(G134*D134,1)</f>
        <v>8400</v>
      </c>
      <c r="I134" s="27">
        <f>일위대가목록!G137</f>
        <v>0</v>
      </c>
      <c r="J134" s="30">
        <f>TRUNC(I134*D134,1)</f>
        <v>0</v>
      </c>
      <c r="K134" s="27">
        <f t="shared" si="15"/>
        <v>8540</v>
      </c>
      <c r="L134" s="30">
        <f t="shared" si="15"/>
        <v>8540</v>
      </c>
      <c r="M134" s="24" t="s">
        <v>1425</v>
      </c>
      <c r="N134" s="2" t="s">
        <v>231</v>
      </c>
      <c r="O134" s="2" t="s">
        <v>1426</v>
      </c>
      <c r="P134" s="2" t="s">
        <v>62</v>
      </c>
      <c r="Q134" s="2" t="s">
        <v>63</v>
      </c>
      <c r="R134" s="2" t="s">
        <v>63</v>
      </c>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2" t="s">
        <v>51</v>
      </c>
      <c r="AW134" s="2" t="s">
        <v>1427</v>
      </c>
      <c r="AX134" s="2" t="s">
        <v>51</v>
      </c>
      <c r="AY134" s="2" t="s">
        <v>51</v>
      </c>
      <c r="AZ134" s="2" t="s">
        <v>51</v>
      </c>
    </row>
    <row r="135" spans="1:52" ht="30" customHeight="1">
      <c r="A135" s="24" t="s">
        <v>1405</v>
      </c>
      <c r="B135" s="24" t="s">
        <v>1406</v>
      </c>
      <c r="C135" s="24" t="s">
        <v>67</v>
      </c>
      <c r="D135" s="25">
        <v>1</v>
      </c>
      <c r="E135" s="27">
        <f>일위대가목록!E134</f>
        <v>1105</v>
      </c>
      <c r="F135" s="30">
        <f>TRUNC(E135*D135,1)</f>
        <v>1105</v>
      </c>
      <c r="G135" s="27">
        <f>일위대가목록!F134</f>
        <v>0</v>
      </c>
      <c r="H135" s="30">
        <f>TRUNC(G135*D135,1)</f>
        <v>0</v>
      </c>
      <c r="I135" s="27">
        <f>일위대가목록!G134</f>
        <v>0</v>
      </c>
      <c r="J135" s="30">
        <f>TRUNC(I135*D135,1)</f>
        <v>0</v>
      </c>
      <c r="K135" s="27">
        <f t="shared" si="15"/>
        <v>1105</v>
      </c>
      <c r="L135" s="30">
        <f t="shared" si="15"/>
        <v>1105</v>
      </c>
      <c r="M135" s="24" t="s">
        <v>1407</v>
      </c>
      <c r="N135" s="2" t="s">
        <v>231</v>
      </c>
      <c r="O135" s="2" t="s">
        <v>1408</v>
      </c>
      <c r="P135" s="2" t="s">
        <v>62</v>
      </c>
      <c r="Q135" s="2" t="s">
        <v>63</v>
      </c>
      <c r="R135" s="2" t="s">
        <v>63</v>
      </c>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2" t="s">
        <v>51</v>
      </c>
      <c r="AW135" s="2" t="s">
        <v>1428</v>
      </c>
      <c r="AX135" s="2" t="s">
        <v>51</v>
      </c>
      <c r="AY135" s="2" t="s">
        <v>51</v>
      </c>
      <c r="AZ135" s="2" t="s">
        <v>51</v>
      </c>
    </row>
    <row r="136" spans="1:52" ht="30" customHeight="1">
      <c r="A136" s="24" t="s">
        <v>1174</v>
      </c>
      <c r="B136" s="24" t="s">
        <v>51</v>
      </c>
      <c r="C136" s="24" t="s">
        <v>51</v>
      </c>
      <c r="D136" s="25"/>
      <c r="E136" s="27"/>
      <c r="F136" s="30">
        <f>TRUNC(SUMIF(N133:N135, N132, F133:F135),0)</f>
        <v>1682</v>
      </c>
      <c r="G136" s="27"/>
      <c r="H136" s="30">
        <f>TRUNC(SUMIF(N133:N135, N132, H133:H135),0)</f>
        <v>21511</v>
      </c>
      <c r="I136" s="27"/>
      <c r="J136" s="30">
        <f>TRUNC(SUMIF(N133:N135, N132, J133:J135),0)</f>
        <v>0</v>
      </c>
      <c r="K136" s="27"/>
      <c r="L136" s="30">
        <f>F136+H136+J136</f>
        <v>23193</v>
      </c>
      <c r="M136" s="24" t="s">
        <v>51</v>
      </c>
      <c r="N136" s="2" t="s">
        <v>76</v>
      </c>
      <c r="O136" s="2" t="s">
        <v>76</v>
      </c>
      <c r="P136" s="2" t="s">
        <v>51</v>
      </c>
      <c r="Q136" s="2" t="s">
        <v>51</v>
      </c>
      <c r="R136" s="2" t="s">
        <v>51</v>
      </c>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2" t="s">
        <v>51</v>
      </c>
      <c r="AW136" s="2" t="s">
        <v>51</v>
      </c>
      <c r="AX136" s="2" t="s">
        <v>51</v>
      </c>
      <c r="AY136" s="2" t="s">
        <v>51</v>
      </c>
      <c r="AZ136" s="2" t="s">
        <v>51</v>
      </c>
    </row>
    <row r="137" spans="1:52" ht="30" customHeight="1">
      <c r="A137" s="25"/>
      <c r="B137" s="25"/>
      <c r="C137" s="25"/>
      <c r="D137" s="25"/>
      <c r="E137" s="27"/>
      <c r="F137" s="30"/>
      <c r="G137" s="27"/>
      <c r="H137" s="30"/>
      <c r="I137" s="27"/>
      <c r="J137" s="30"/>
      <c r="K137" s="27"/>
      <c r="L137" s="30"/>
      <c r="M137" s="25"/>
    </row>
    <row r="138" spans="1:52" ht="30" customHeight="1">
      <c r="A138" s="21" t="s">
        <v>1429</v>
      </c>
      <c r="B138" s="22"/>
      <c r="C138" s="22"/>
      <c r="D138" s="22"/>
      <c r="E138" s="26"/>
      <c r="F138" s="29"/>
      <c r="G138" s="26"/>
      <c r="H138" s="29"/>
      <c r="I138" s="26"/>
      <c r="J138" s="29"/>
      <c r="K138" s="26"/>
      <c r="L138" s="29"/>
      <c r="M138" s="23"/>
      <c r="N138" s="1" t="s">
        <v>236</v>
      </c>
    </row>
    <row r="139" spans="1:52" ht="30" customHeight="1">
      <c r="A139" s="24" t="s">
        <v>1432</v>
      </c>
      <c r="B139" s="24" t="s">
        <v>1433</v>
      </c>
      <c r="C139" s="24" t="s">
        <v>67</v>
      </c>
      <c r="D139" s="25">
        <v>1</v>
      </c>
      <c r="E139" s="27">
        <f>일위대가목록!E138</f>
        <v>76</v>
      </c>
      <c r="F139" s="30">
        <f t="shared" ref="F139:F144" si="16">TRUNC(E139*D139,1)</f>
        <v>76</v>
      </c>
      <c r="G139" s="27">
        <f>일위대가목록!F138</f>
        <v>2539</v>
      </c>
      <c r="H139" s="30">
        <f t="shared" ref="H139:H144" si="17">TRUNC(G139*D139,1)</f>
        <v>2539</v>
      </c>
      <c r="I139" s="27">
        <f>일위대가목록!G138</f>
        <v>0</v>
      </c>
      <c r="J139" s="30">
        <f t="shared" ref="J139:J144" si="18">TRUNC(I139*D139,1)</f>
        <v>0</v>
      </c>
      <c r="K139" s="27">
        <f t="shared" ref="K139:L144" si="19">TRUNC(E139+G139+I139,1)</f>
        <v>2615</v>
      </c>
      <c r="L139" s="30">
        <f t="shared" si="19"/>
        <v>2615</v>
      </c>
      <c r="M139" s="24" t="s">
        <v>1434</v>
      </c>
      <c r="N139" s="2" t="s">
        <v>236</v>
      </c>
      <c r="O139" s="2" t="s">
        <v>1435</v>
      </c>
      <c r="P139" s="2" t="s">
        <v>62</v>
      </c>
      <c r="Q139" s="2" t="s">
        <v>63</v>
      </c>
      <c r="R139" s="2" t="s">
        <v>63</v>
      </c>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2" t="s">
        <v>51</v>
      </c>
      <c r="AW139" s="2" t="s">
        <v>1436</v>
      </c>
      <c r="AX139" s="2" t="s">
        <v>51</v>
      </c>
      <c r="AY139" s="2" t="s">
        <v>51</v>
      </c>
      <c r="AZ139" s="2" t="s">
        <v>51</v>
      </c>
    </row>
    <row r="140" spans="1:52" ht="30" customHeight="1">
      <c r="A140" s="24" t="s">
        <v>1437</v>
      </c>
      <c r="B140" s="24" t="s">
        <v>1438</v>
      </c>
      <c r="C140" s="24" t="s">
        <v>1225</v>
      </c>
      <c r="D140" s="25">
        <v>4.8000000000000001E-2</v>
      </c>
      <c r="E140" s="27">
        <f>단가대비표!O85</f>
        <v>7611</v>
      </c>
      <c r="F140" s="30">
        <f t="shared" si="16"/>
        <v>365.3</v>
      </c>
      <c r="G140" s="27">
        <f>단가대비표!P85</f>
        <v>0</v>
      </c>
      <c r="H140" s="30">
        <f t="shared" si="17"/>
        <v>0</v>
      </c>
      <c r="I140" s="27">
        <f>단가대비표!V85</f>
        <v>0</v>
      </c>
      <c r="J140" s="30">
        <f t="shared" si="18"/>
        <v>0</v>
      </c>
      <c r="K140" s="27">
        <f t="shared" si="19"/>
        <v>7611</v>
      </c>
      <c r="L140" s="30">
        <f t="shared" si="19"/>
        <v>365.3</v>
      </c>
      <c r="M140" s="24" t="s">
        <v>1439</v>
      </c>
      <c r="N140" s="2" t="s">
        <v>236</v>
      </c>
      <c r="O140" s="2" t="s">
        <v>1440</v>
      </c>
      <c r="P140" s="2" t="s">
        <v>63</v>
      </c>
      <c r="Q140" s="2" t="s">
        <v>63</v>
      </c>
      <c r="R140" s="2" t="s">
        <v>62</v>
      </c>
      <c r="S140" s="3"/>
      <c r="T140" s="3"/>
      <c r="U140" s="3"/>
      <c r="V140" s="3">
        <v>1</v>
      </c>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2" t="s">
        <v>51</v>
      </c>
      <c r="AW140" s="2" t="s">
        <v>1441</v>
      </c>
      <c r="AX140" s="2" t="s">
        <v>51</v>
      </c>
      <c r="AY140" s="2" t="s">
        <v>51</v>
      </c>
      <c r="AZ140" s="2" t="s">
        <v>51</v>
      </c>
    </row>
    <row r="141" spans="1:52" ht="30" customHeight="1">
      <c r="A141" s="24" t="s">
        <v>1442</v>
      </c>
      <c r="B141" s="24" t="s">
        <v>1443</v>
      </c>
      <c r="C141" s="24" t="s">
        <v>1225</v>
      </c>
      <c r="D141" s="25">
        <v>6.0000000000000001E-3</v>
      </c>
      <c r="E141" s="27">
        <f>단가대비표!O86</f>
        <v>3494.44</v>
      </c>
      <c r="F141" s="30">
        <f t="shared" si="16"/>
        <v>20.9</v>
      </c>
      <c r="G141" s="27">
        <f>단가대비표!P86</f>
        <v>0</v>
      </c>
      <c r="H141" s="30">
        <f t="shared" si="17"/>
        <v>0</v>
      </c>
      <c r="I141" s="27">
        <f>단가대비표!V86</f>
        <v>0</v>
      </c>
      <c r="J141" s="30">
        <f t="shared" si="18"/>
        <v>0</v>
      </c>
      <c r="K141" s="27">
        <f t="shared" si="19"/>
        <v>3494.4</v>
      </c>
      <c r="L141" s="30">
        <f t="shared" si="19"/>
        <v>20.9</v>
      </c>
      <c r="M141" s="24" t="s">
        <v>1444</v>
      </c>
      <c r="N141" s="2" t="s">
        <v>236</v>
      </c>
      <c r="O141" s="2" t="s">
        <v>1445</v>
      </c>
      <c r="P141" s="2" t="s">
        <v>63</v>
      </c>
      <c r="Q141" s="2" t="s">
        <v>63</v>
      </c>
      <c r="R141" s="2" t="s">
        <v>62</v>
      </c>
      <c r="S141" s="3"/>
      <c r="T141" s="3"/>
      <c r="U141" s="3"/>
      <c r="V141" s="3">
        <v>1</v>
      </c>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2" t="s">
        <v>51</v>
      </c>
      <c r="AW141" s="2" t="s">
        <v>1446</v>
      </c>
      <c r="AX141" s="2" t="s">
        <v>51</v>
      </c>
      <c r="AY141" s="2" t="s">
        <v>51</v>
      </c>
      <c r="AZ141" s="2" t="s">
        <v>51</v>
      </c>
    </row>
    <row r="142" spans="1:52" ht="30" customHeight="1">
      <c r="A142" s="24" t="s">
        <v>1287</v>
      </c>
      <c r="B142" s="24" t="s">
        <v>1447</v>
      </c>
      <c r="C142" s="24" t="s">
        <v>1075</v>
      </c>
      <c r="D142" s="25">
        <v>1</v>
      </c>
      <c r="E142" s="27">
        <f>TRUNC(SUMIF(V139:V144, RIGHTB(O142, 1), F139:F144)*U142, 2)</f>
        <v>19.309999999999999</v>
      </c>
      <c r="F142" s="30">
        <f t="shared" si="16"/>
        <v>19.3</v>
      </c>
      <c r="G142" s="27">
        <v>0</v>
      </c>
      <c r="H142" s="30">
        <f t="shared" si="17"/>
        <v>0</v>
      </c>
      <c r="I142" s="27">
        <v>0</v>
      </c>
      <c r="J142" s="30">
        <f t="shared" si="18"/>
        <v>0</v>
      </c>
      <c r="K142" s="27">
        <f t="shared" si="19"/>
        <v>19.3</v>
      </c>
      <c r="L142" s="30">
        <f t="shared" si="19"/>
        <v>19.3</v>
      </c>
      <c r="M142" s="24" t="s">
        <v>51</v>
      </c>
      <c r="N142" s="2" t="s">
        <v>236</v>
      </c>
      <c r="O142" s="2" t="s">
        <v>1154</v>
      </c>
      <c r="P142" s="2" t="s">
        <v>63</v>
      </c>
      <c r="Q142" s="2" t="s">
        <v>63</v>
      </c>
      <c r="R142" s="2" t="s">
        <v>63</v>
      </c>
      <c r="S142" s="3">
        <v>0</v>
      </c>
      <c r="T142" s="3">
        <v>0</v>
      </c>
      <c r="U142" s="3">
        <v>0.05</v>
      </c>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2" t="s">
        <v>51</v>
      </c>
      <c r="AW142" s="2" t="s">
        <v>1448</v>
      </c>
      <c r="AX142" s="2" t="s">
        <v>51</v>
      </c>
      <c r="AY142" s="2" t="s">
        <v>51</v>
      </c>
      <c r="AZ142" s="2" t="s">
        <v>51</v>
      </c>
    </row>
    <row r="143" spans="1:52" ht="30" customHeight="1">
      <c r="A143" s="24" t="s">
        <v>1449</v>
      </c>
      <c r="B143" s="24" t="s">
        <v>1179</v>
      </c>
      <c r="C143" s="24" t="s">
        <v>1180</v>
      </c>
      <c r="D143" s="25">
        <v>2.1000000000000001E-2</v>
      </c>
      <c r="E143" s="27">
        <f>단가대비표!O118</f>
        <v>0</v>
      </c>
      <c r="F143" s="30">
        <f t="shared" si="16"/>
        <v>0</v>
      </c>
      <c r="G143" s="27">
        <f>단가대비표!P118</f>
        <v>263017</v>
      </c>
      <c r="H143" s="30">
        <f t="shared" si="17"/>
        <v>5523.3</v>
      </c>
      <c r="I143" s="27">
        <f>단가대비표!V118</f>
        <v>0</v>
      </c>
      <c r="J143" s="30">
        <f t="shared" si="18"/>
        <v>0</v>
      </c>
      <c r="K143" s="27">
        <f t="shared" si="19"/>
        <v>263017</v>
      </c>
      <c r="L143" s="30">
        <f t="shared" si="19"/>
        <v>5523.3</v>
      </c>
      <c r="M143" s="24" t="s">
        <v>1450</v>
      </c>
      <c r="N143" s="2" t="s">
        <v>236</v>
      </c>
      <c r="O143" s="2" t="s">
        <v>1451</v>
      </c>
      <c r="P143" s="2" t="s">
        <v>63</v>
      </c>
      <c r="Q143" s="2" t="s">
        <v>63</v>
      </c>
      <c r="R143" s="2" t="s">
        <v>62</v>
      </c>
      <c r="S143" s="3"/>
      <c r="T143" s="3"/>
      <c r="U143" s="3"/>
      <c r="V143" s="3"/>
      <c r="W143" s="3">
        <v>2</v>
      </c>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2" t="s">
        <v>51</v>
      </c>
      <c r="AW143" s="2" t="s">
        <v>1452</v>
      </c>
      <c r="AX143" s="2" t="s">
        <v>51</v>
      </c>
      <c r="AY143" s="2" t="s">
        <v>51</v>
      </c>
      <c r="AZ143" s="2" t="s">
        <v>51</v>
      </c>
    </row>
    <row r="144" spans="1:52" ht="30" customHeight="1">
      <c r="A144" s="24" t="s">
        <v>1307</v>
      </c>
      <c r="B144" s="24" t="s">
        <v>1356</v>
      </c>
      <c r="C144" s="24" t="s">
        <v>1075</v>
      </c>
      <c r="D144" s="25">
        <v>1</v>
      </c>
      <c r="E144" s="27">
        <f>TRUNC(SUMIF(W139:W144, RIGHTB(O144, 1), H139:H144)*U144, 2)</f>
        <v>110.46</v>
      </c>
      <c r="F144" s="30">
        <f t="shared" si="16"/>
        <v>110.4</v>
      </c>
      <c r="G144" s="27">
        <v>0</v>
      </c>
      <c r="H144" s="30">
        <f t="shared" si="17"/>
        <v>0</v>
      </c>
      <c r="I144" s="27">
        <v>0</v>
      </c>
      <c r="J144" s="30">
        <f t="shared" si="18"/>
        <v>0</v>
      </c>
      <c r="K144" s="27">
        <f t="shared" si="19"/>
        <v>110.4</v>
      </c>
      <c r="L144" s="30">
        <f t="shared" si="19"/>
        <v>110.4</v>
      </c>
      <c r="M144" s="24" t="s">
        <v>51</v>
      </c>
      <c r="N144" s="2" t="s">
        <v>236</v>
      </c>
      <c r="O144" s="2" t="s">
        <v>1168</v>
      </c>
      <c r="P144" s="2" t="s">
        <v>63</v>
      </c>
      <c r="Q144" s="2" t="s">
        <v>63</v>
      </c>
      <c r="R144" s="2" t="s">
        <v>63</v>
      </c>
      <c r="S144" s="3">
        <v>1</v>
      </c>
      <c r="T144" s="3">
        <v>0</v>
      </c>
      <c r="U144" s="3">
        <v>0.02</v>
      </c>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2" t="s">
        <v>51</v>
      </c>
      <c r="AW144" s="2" t="s">
        <v>1453</v>
      </c>
      <c r="AX144" s="2" t="s">
        <v>51</v>
      </c>
      <c r="AY144" s="2" t="s">
        <v>51</v>
      </c>
      <c r="AZ144" s="2" t="s">
        <v>51</v>
      </c>
    </row>
    <row r="145" spans="1:52" ht="30" customHeight="1">
      <c r="A145" s="24" t="s">
        <v>1174</v>
      </c>
      <c r="B145" s="24" t="s">
        <v>51</v>
      </c>
      <c r="C145" s="24" t="s">
        <v>51</v>
      </c>
      <c r="D145" s="25"/>
      <c r="E145" s="27"/>
      <c r="F145" s="30">
        <f>TRUNC(SUMIF(N139:N144, N138, F139:F144),0)</f>
        <v>591</v>
      </c>
      <c r="G145" s="27"/>
      <c r="H145" s="30">
        <f>TRUNC(SUMIF(N139:N144, N138, H139:H144),0)</f>
        <v>8062</v>
      </c>
      <c r="I145" s="27"/>
      <c r="J145" s="30">
        <f>TRUNC(SUMIF(N139:N144, N138, J139:J144),0)</f>
        <v>0</v>
      </c>
      <c r="K145" s="27"/>
      <c r="L145" s="30">
        <f>F145+H145+J145</f>
        <v>8653</v>
      </c>
      <c r="M145" s="24" t="s">
        <v>51</v>
      </c>
      <c r="N145" s="2" t="s">
        <v>76</v>
      </c>
      <c r="O145" s="2" t="s">
        <v>76</v>
      </c>
      <c r="P145" s="2" t="s">
        <v>51</v>
      </c>
      <c r="Q145" s="2" t="s">
        <v>51</v>
      </c>
      <c r="R145" s="2" t="s">
        <v>51</v>
      </c>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2" t="s">
        <v>51</v>
      </c>
      <c r="AW145" s="2" t="s">
        <v>51</v>
      </c>
      <c r="AX145" s="2" t="s">
        <v>51</v>
      </c>
      <c r="AY145" s="2" t="s">
        <v>51</v>
      </c>
      <c r="AZ145" s="2" t="s">
        <v>51</v>
      </c>
    </row>
    <row r="146" spans="1:52" ht="30" customHeight="1">
      <c r="A146" s="25"/>
      <c r="B146" s="25"/>
      <c r="C146" s="25"/>
      <c r="D146" s="25"/>
      <c r="E146" s="27"/>
      <c r="F146" s="30"/>
      <c r="G146" s="27"/>
      <c r="H146" s="30"/>
      <c r="I146" s="27"/>
      <c r="J146" s="30"/>
      <c r="K146" s="27"/>
      <c r="L146" s="30"/>
      <c r="M146" s="25"/>
    </row>
    <row r="147" spans="1:52" ht="30" customHeight="1">
      <c r="A147" s="21" t="s">
        <v>1454</v>
      </c>
      <c r="B147" s="22"/>
      <c r="C147" s="22"/>
      <c r="D147" s="22"/>
      <c r="E147" s="26"/>
      <c r="F147" s="29"/>
      <c r="G147" s="26"/>
      <c r="H147" s="29"/>
      <c r="I147" s="26"/>
      <c r="J147" s="29"/>
      <c r="K147" s="26"/>
      <c r="L147" s="29"/>
      <c r="M147" s="23"/>
      <c r="N147" s="1" t="s">
        <v>243</v>
      </c>
    </row>
    <row r="148" spans="1:52" ht="30" customHeight="1">
      <c r="A148" s="24" t="s">
        <v>1323</v>
      </c>
      <c r="B148" s="24" t="s">
        <v>1456</v>
      </c>
      <c r="C148" s="24" t="s">
        <v>1325</v>
      </c>
      <c r="D148" s="25">
        <v>5.04</v>
      </c>
      <c r="E148" s="27">
        <f>단가대비표!O20</f>
        <v>2358</v>
      </c>
      <c r="F148" s="30">
        <f>TRUNC(E148*D148,1)</f>
        <v>11884.3</v>
      </c>
      <c r="G148" s="27">
        <f>단가대비표!P20</f>
        <v>0</v>
      </c>
      <c r="H148" s="30">
        <f>TRUNC(G148*D148,1)</f>
        <v>0</v>
      </c>
      <c r="I148" s="27">
        <f>단가대비표!V20</f>
        <v>0</v>
      </c>
      <c r="J148" s="30">
        <f>TRUNC(I148*D148,1)</f>
        <v>0</v>
      </c>
      <c r="K148" s="27">
        <f>TRUNC(E148+G148+I148,1)</f>
        <v>2358</v>
      </c>
      <c r="L148" s="30">
        <f>TRUNC(F148+H148+J148,1)</f>
        <v>11884.3</v>
      </c>
      <c r="M148" s="24" t="s">
        <v>1457</v>
      </c>
      <c r="N148" s="2" t="s">
        <v>243</v>
      </c>
      <c r="O148" s="2" t="s">
        <v>1458</v>
      </c>
      <c r="P148" s="2" t="s">
        <v>63</v>
      </c>
      <c r="Q148" s="2" t="s">
        <v>63</v>
      </c>
      <c r="R148" s="2" t="s">
        <v>62</v>
      </c>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2" t="s">
        <v>51</v>
      </c>
      <c r="AW148" s="2" t="s">
        <v>1459</v>
      </c>
      <c r="AX148" s="2" t="s">
        <v>51</v>
      </c>
      <c r="AY148" s="2" t="s">
        <v>51</v>
      </c>
      <c r="AZ148" s="2" t="s">
        <v>51</v>
      </c>
    </row>
    <row r="149" spans="1:52" ht="30" customHeight="1">
      <c r="A149" s="24" t="s">
        <v>1460</v>
      </c>
      <c r="B149" s="24" t="s">
        <v>1461</v>
      </c>
      <c r="C149" s="24" t="s">
        <v>67</v>
      </c>
      <c r="D149" s="25">
        <v>1</v>
      </c>
      <c r="E149" s="27">
        <f>일위대가목록!E139</f>
        <v>0</v>
      </c>
      <c r="F149" s="30">
        <f>TRUNC(E149*D149,1)</f>
        <v>0</v>
      </c>
      <c r="G149" s="27">
        <f>일위대가목록!F139</f>
        <v>9733</v>
      </c>
      <c r="H149" s="30">
        <f>TRUNC(G149*D149,1)</f>
        <v>9733</v>
      </c>
      <c r="I149" s="27">
        <f>일위대가목록!G139</f>
        <v>194</v>
      </c>
      <c r="J149" s="30">
        <f>TRUNC(I149*D149,1)</f>
        <v>194</v>
      </c>
      <c r="K149" s="27">
        <f>TRUNC(E149+G149+I149,1)</f>
        <v>9927</v>
      </c>
      <c r="L149" s="30">
        <f>TRUNC(F149+H149+J149,1)</f>
        <v>9927</v>
      </c>
      <c r="M149" s="24" t="s">
        <v>1462</v>
      </c>
      <c r="N149" s="2" t="s">
        <v>243</v>
      </c>
      <c r="O149" s="2" t="s">
        <v>1463</v>
      </c>
      <c r="P149" s="2" t="s">
        <v>62</v>
      </c>
      <c r="Q149" s="2" t="s">
        <v>63</v>
      </c>
      <c r="R149" s="2" t="s">
        <v>63</v>
      </c>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2" t="s">
        <v>51</v>
      </c>
      <c r="AW149" s="2" t="s">
        <v>1464</v>
      </c>
      <c r="AX149" s="2" t="s">
        <v>51</v>
      </c>
      <c r="AY149" s="2" t="s">
        <v>51</v>
      </c>
      <c r="AZ149" s="2" t="s">
        <v>51</v>
      </c>
    </row>
    <row r="150" spans="1:52" ht="30" customHeight="1">
      <c r="A150" s="24" t="s">
        <v>1174</v>
      </c>
      <c r="B150" s="24" t="s">
        <v>51</v>
      </c>
      <c r="C150" s="24" t="s">
        <v>51</v>
      </c>
      <c r="D150" s="25"/>
      <c r="E150" s="27"/>
      <c r="F150" s="30">
        <f>TRUNC(SUMIF(N148:N149, N147, F148:F149),0)</f>
        <v>11884</v>
      </c>
      <c r="G150" s="27"/>
      <c r="H150" s="30">
        <f>TRUNC(SUMIF(N148:N149, N147, H148:H149),0)</f>
        <v>9733</v>
      </c>
      <c r="I150" s="27"/>
      <c r="J150" s="30">
        <f>TRUNC(SUMIF(N148:N149, N147, J148:J149),0)</f>
        <v>194</v>
      </c>
      <c r="K150" s="27"/>
      <c r="L150" s="30">
        <f>F150+H150+J150</f>
        <v>21811</v>
      </c>
      <c r="M150" s="24" t="s">
        <v>51</v>
      </c>
      <c r="N150" s="2" t="s">
        <v>76</v>
      </c>
      <c r="O150" s="2" t="s">
        <v>76</v>
      </c>
      <c r="P150" s="2" t="s">
        <v>51</v>
      </c>
      <c r="Q150" s="2" t="s">
        <v>51</v>
      </c>
      <c r="R150" s="2" t="s">
        <v>51</v>
      </c>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2" t="s">
        <v>51</v>
      </c>
      <c r="AW150" s="2" t="s">
        <v>51</v>
      </c>
      <c r="AX150" s="2" t="s">
        <v>51</v>
      </c>
      <c r="AY150" s="2" t="s">
        <v>51</v>
      </c>
      <c r="AZ150" s="2" t="s">
        <v>51</v>
      </c>
    </row>
    <row r="151" spans="1:52" ht="30" customHeight="1">
      <c r="A151" s="25"/>
      <c r="B151" s="25"/>
      <c r="C151" s="25"/>
      <c r="D151" s="25"/>
      <c r="E151" s="27"/>
      <c r="F151" s="30"/>
      <c r="G151" s="27"/>
      <c r="H151" s="30"/>
      <c r="I151" s="27"/>
      <c r="J151" s="30"/>
      <c r="K151" s="27"/>
      <c r="L151" s="30"/>
      <c r="M151" s="25"/>
    </row>
    <row r="152" spans="1:52" ht="30" customHeight="1">
      <c r="A152" s="21" t="s">
        <v>1465</v>
      </c>
      <c r="B152" s="22"/>
      <c r="C152" s="22"/>
      <c r="D152" s="22"/>
      <c r="E152" s="26"/>
      <c r="F152" s="29"/>
      <c r="G152" s="26"/>
      <c r="H152" s="29"/>
      <c r="I152" s="26"/>
      <c r="J152" s="29"/>
      <c r="K152" s="26"/>
      <c r="L152" s="29"/>
      <c r="M152" s="23"/>
      <c r="N152" s="1" t="s">
        <v>247</v>
      </c>
    </row>
    <row r="153" spans="1:52" ht="30" customHeight="1">
      <c r="A153" s="24" t="s">
        <v>1323</v>
      </c>
      <c r="B153" s="24" t="s">
        <v>1456</v>
      </c>
      <c r="C153" s="24" t="s">
        <v>1325</v>
      </c>
      <c r="D153" s="25">
        <v>5.1379999999999999</v>
      </c>
      <c r="E153" s="27">
        <f>단가대비표!O20</f>
        <v>2358</v>
      </c>
      <c r="F153" s="30">
        <f>TRUNC(E153*D153,1)</f>
        <v>12115.4</v>
      </c>
      <c r="G153" s="27">
        <f>단가대비표!P20</f>
        <v>0</v>
      </c>
      <c r="H153" s="30">
        <f>TRUNC(G153*D153,1)</f>
        <v>0</v>
      </c>
      <c r="I153" s="27">
        <f>단가대비표!V20</f>
        <v>0</v>
      </c>
      <c r="J153" s="30">
        <f>TRUNC(I153*D153,1)</f>
        <v>0</v>
      </c>
      <c r="K153" s="27">
        <f>TRUNC(E153+G153+I153,1)</f>
        <v>2358</v>
      </c>
      <c r="L153" s="30">
        <f>TRUNC(F153+H153+J153,1)</f>
        <v>12115.4</v>
      </c>
      <c r="M153" s="24" t="s">
        <v>1457</v>
      </c>
      <c r="N153" s="2" t="s">
        <v>247</v>
      </c>
      <c r="O153" s="2" t="s">
        <v>1458</v>
      </c>
      <c r="P153" s="2" t="s">
        <v>63</v>
      </c>
      <c r="Q153" s="2" t="s">
        <v>63</v>
      </c>
      <c r="R153" s="2" t="s">
        <v>62</v>
      </c>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2" t="s">
        <v>51</v>
      </c>
      <c r="AW153" s="2" t="s">
        <v>1466</v>
      </c>
      <c r="AX153" s="2" t="s">
        <v>51</v>
      </c>
      <c r="AY153" s="2" t="s">
        <v>51</v>
      </c>
      <c r="AZ153" s="2" t="s">
        <v>51</v>
      </c>
    </row>
    <row r="154" spans="1:52" ht="30" customHeight="1">
      <c r="A154" s="24" t="s">
        <v>1460</v>
      </c>
      <c r="B154" s="24" t="s">
        <v>1461</v>
      </c>
      <c r="C154" s="24" t="s">
        <v>67</v>
      </c>
      <c r="D154" s="25">
        <v>2</v>
      </c>
      <c r="E154" s="27">
        <f>일위대가목록!E139</f>
        <v>0</v>
      </c>
      <c r="F154" s="30">
        <f>TRUNC(E154*D154,1)</f>
        <v>0</v>
      </c>
      <c r="G154" s="27">
        <f>일위대가목록!F139</f>
        <v>9733</v>
      </c>
      <c r="H154" s="30">
        <f>TRUNC(G154*D154,1)</f>
        <v>19466</v>
      </c>
      <c r="I154" s="27">
        <f>일위대가목록!G139</f>
        <v>194</v>
      </c>
      <c r="J154" s="30">
        <f>TRUNC(I154*D154,1)</f>
        <v>388</v>
      </c>
      <c r="K154" s="27">
        <f>TRUNC(E154+G154+I154,1)</f>
        <v>9927</v>
      </c>
      <c r="L154" s="30">
        <f>TRUNC(F154+H154+J154,1)</f>
        <v>19854</v>
      </c>
      <c r="M154" s="24" t="s">
        <v>1462</v>
      </c>
      <c r="N154" s="2" t="s">
        <v>247</v>
      </c>
      <c r="O154" s="2" t="s">
        <v>1463</v>
      </c>
      <c r="P154" s="2" t="s">
        <v>62</v>
      </c>
      <c r="Q154" s="2" t="s">
        <v>63</v>
      </c>
      <c r="R154" s="2" t="s">
        <v>63</v>
      </c>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2" t="s">
        <v>51</v>
      </c>
      <c r="AW154" s="2" t="s">
        <v>1467</v>
      </c>
      <c r="AX154" s="2" t="s">
        <v>51</v>
      </c>
      <c r="AY154" s="2" t="s">
        <v>51</v>
      </c>
      <c r="AZ154" s="2" t="s">
        <v>51</v>
      </c>
    </row>
    <row r="155" spans="1:52" ht="30" customHeight="1">
      <c r="A155" s="24" t="s">
        <v>1174</v>
      </c>
      <c r="B155" s="24" t="s">
        <v>51</v>
      </c>
      <c r="C155" s="24" t="s">
        <v>51</v>
      </c>
      <c r="D155" s="25"/>
      <c r="E155" s="27"/>
      <c r="F155" s="30">
        <f>TRUNC(SUMIF(N153:N154, N152, F153:F154),0)</f>
        <v>12115</v>
      </c>
      <c r="G155" s="27"/>
      <c r="H155" s="30">
        <f>TRUNC(SUMIF(N153:N154, N152, H153:H154),0)</f>
        <v>19466</v>
      </c>
      <c r="I155" s="27"/>
      <c r="J155" s="30">
        <f>TRUNC(SUMIF(N153:N154, N152, J153:J154),0)</f>
        <v>388</v>
      </c>
      <c r="K155" s="27"/>
      <c r="L155" s="30">
        <f>F155+H155+J155</f>
        <v>31969</v>
      </c>
      <c r="M155" s="24" t="s">
        <v>51</v>
      </c>
      <c r="N155" s="2" t="s">
        <v>76</v>
      </c>
      <c r="O155" s="2" t="s">
        <v>76</v>
      </c>
      <c r="P155" s="2" t="s">
        <v>51</v>
      </c>
      <c r="Q155" s="2" t="s">
        <v>51</v>
      </c>
      <c r="R155" s="2" t="s">
        <v>51</v>
      </c>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2" t="s">
        <v>51</v>
      </c>
      <c r="AW155" s="2" t="s">
        <v>51</v>
      </c>
      <c r="AX155" s="2" t="s">
        <v>51</v>
      </c>
      <c r="AY155" s="2" t="s">
        <v>51</v>
      </c>
      <c r="AZ155" s="2" t="s">
        <v>51</v>
      </c>
    </row>
    <row r="156" spans="1:52" ht="30" customHeight="1">
      <c r="A156" s="25"/>
      <c r="B156" s="25"/>
      <c r="C156" s="25"/>
      <c r="D156" s="25"/>
      <c r="E156" s="27"/>
      <c r="F156" s="30"/>
      <c r="G156" s="27"/>
      <c r="H156" s="30"/>
      <c r="I156" s="27"/>
      <c r="J156" s="30"/>
      <c r="K156" s="27"/>
      <c r="L156" s="30"/>
      <c r="M156" s="25"/>
    </row>
    <row r="157" spans="1:52" ht="30" customHeight="1">
      <c r="A157" s="21" t="s">
        <v>1468</v>
      </c>
      <c r="B157" s="22"/>
      <c r="C157" s="22"/>
      <c r="D157" s="22"/>
      <c r="E157" s="26"/>
      <c r="F157" s="29"/>
      <c r="G157" s="26"/>
      <c r="H157" s="29"/>
      <c r="I157" s="26"/>
      <c r="J157" s="29"/>
      <c r="K157" s="26"/>
      <c r="L157" s="29"/>
      <c r="M157" s="23"/>
      <c r="N157" s="1" t="s">
        <v>252</v>
      </c>
    </row>
    <row r="158" spans="1:52" ht="30" customHeight="1">
      <c r="A158" s="24" t="s">
        <v>1470</v>
      </c>
      <c r="B158" s="24" t="s">
        <v>250</v>
      </c>
      <c r="C158" s="24" t="s">
        <v>67</v>
      </c>
      <c r="D158" s="25">
        <v>1.05</v>
      </c>
      <c r="E158" s="27">
        <f>단가대비표!O38</f>
        <v>21500</v>
      </c>
      <c r="F158" s="30">
        <f>TRUNC(E158*D158,1)</f>
        <v>22575</v>
      </c>
      <c r="G158" s="27">
        <f>단가대비표!P38</f>
        <v>0</v>
      </c>
      <c r="H158" s="30">
        <f>TRUNC(G158*D158,1)</f>
        <v>0</v>
      </c>
      <c r="I158" s="27">
        <f>단가대비표!V38</f>
        <v>0</v>
      </c>
      <c r="J158" s="30">
        <f>TRUNC(I158*D158,1)</f>
        <v>0</v>
      </c>
      <c r="K158" s="27">
        <f>TRUNC(E158+G158+I158,1)</f>
        <v>21500</v>
      </c>
      <c r="L158" s="30">
        <f>TRUNC(F158+H158+J158,1)</f>
        <v>22575</v>
      </c>
      <c r="M158" s="24" t="s">
        <v>1471</v>
      </c>
      <c r="N158" s="2" t="s">
        <v>252</v>
      </c>
      <c r="O158" s="2" t="s">
        <v>1472</v>
      </c>
      <c r="P158" s="2" t="s">
        <v>63</v>
      </c>
      <c r="Q158" s="2" t="s">
        <v>63</v>
      </c>
      <c r="R158" s="2" t="s">
        <v>62</v>
      </c>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2" t="s">
        <v>51</v>
      </c>
      <c r="AW158" s="2" t="s">
        <v>1473</v>
      </c>
      <c r="AX158" s="2" t="s">
        <v>51</v>
      </c>
      <c r="AY158" s="2" t="s">
        <v>51</v>
      </c>
      <c r="AZ158" s="2" t="s">
        <v>51</v>
      </c>
    </row>
    <row r="159" spans="1:52" ht="30" customHeight="1">
      <c r="A159" s="24" t="s">
        <v>1474</v>
      </c>
      <c r="B159" s="24" t="s">
        <v>1475</v>
      </c>
      <c r="C159" s="24" t="s">
        <v>67</v>
      </c>
      <c r="D159" s="25">
        <v>1</v>
      </c>
      <c r="E159" s="27">
        <f>일위대가목록!E140</f>
        <v>861</v>
      </c>
      <c r="F159" s="30">
        <f>TRUNC(E159*D159,1)</f>
        <v>861</v>
      </c>
      <c r="G159" s="27">
        <f>일위대가목록!F140</f>
        <v>17145</v>
      </c>
      <c r="H159" s="30">
        <f>TRUNC(G159*D159,1)</f>
        <v>17145</v>
      </c>
      <c r="I159" s="27">
        <f>일위대가목록!G140</f>
        <v>0</v>
      </c>
      <c r="J159" s="30">
        <f>TRUNC(I159*D159,1)</f>
        <v>0</v>
      </c>
      <c r="K159" s="27">
        <f>TRUNC(E159+G159+I159,1)</f>
        <v>18006</v>
      </c>
      <c r="L159" s="30">
        <f>TRUNC(F159+H159+J159,1)</f>
        <v>18006</v>
      </c>
      <c r="M159" s="24" t="s">
        <v>1476</v>
      </c>
      <c r="N159" s="2" t="s">
        <v>252</v>
      </c>
      <c r="O159" s="2" t="s">
        <v>1477</v>
      </c>
      <c r="P159" s="2" t="s">
        <v>62</v>
      </c>
      <c r="Q159" s="2" t="s">
        <v>63</v>
      </c>
      <c r="R159" s="2" t="s">
        <v>63</v>
      </c>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2" t="s">
        <v>51</v>
      </c>
      <c r="AW159" s="2" t="s">
        <v>1478</v>
      </c>
      <c r="AX159" s="2" t="s">
        <v>51</v>
      </c>
      <c r="AY159" s="2" t="s">
        <v>51</v>
      </c>
      <c r="AZ159" s="2" t="s">
        <v>51</v>
      </c>
    </row>
    <row r="160" spans="1:52" ht="30" customHeight="1">
      <c r="A160" s="24" t="s">
        <v>1174</v>
      </c>
      <c r="B160" s="24" t="s">
        <v>51</v>
      </c>
      <c r="C160" s="24" t="s">
        <v>51</v>
      </c>
      <c r="D160" s="25"/>
      <c r="E160" s="27"/>
      <c r="F160" s="30">
        <f>TRUNC(SUMIF(N158:N159, N157, F158:F159),0)</f>
        <v>23436</v>
      </c>
      <c r="G160" s="27"/>
      <c r="H160" s="30">
        <f>TRUNC(SUMIF(N158:N159, N157, H158:H159),0)</f>
        <v>17145</v>
      </c>
      <c r="I160" s="27"/>
      <c r="J160" s="30">
        <f>TRUNC(SUMIF(N158:N159, N157, J158:J159),0)</f>
        <v>0</v>
      </c>
      <c r="K160" s="27"/>
      <c r="L160" s="30">
        <f>F160+H160+J160</f>
        <v>40581</v>
      </c>
      <c r="M160" s="24" t="s">
        <v>51</v>
      </c>
      <c r="N160" s="2" t="s">
        <v>76</v>
      </c>
      <c r="O160" s="2" t="s">
        <v>76</v>
      </c>
      <c r="P160" s="2" t="s">
        <v>51</v>
      </c>
      <c r="Q160" s="2" t="s">
        <v>51</v>
      </c>
      <c r="R160" s="2" t="s">
        <v>51</v>
      </c>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2" t="s">
        <v>51</v>
      </c>
      <c r="AW160" s="2" t="s">
        <v>51</v>
      </c>
      <c r="AX160" s="2" t="s">
        <v>51</v>
      </c>
      <c r="AY160" s="2" t="s">
        <v>51</v>
      </c>
      <c r="AZ160" s="2" t="s">
        <v>51</v>
      </c>
    </row>
    <row r="161" spans="1:52" ht="30" customHeight="1">
      <c r="A161" s="25"/>
      <c r="B161" s="25"/>
      <c r="C161" s="25"/>
      <c r="D161" s="25"/>
      <c r="E161" s="27"/>
      <c r="F161" s="30"/>
      <c r="G161" s="27"/>
      <c r="H161" s="30"/>
      <c r="I161" s="27"/>
      <c r="J161" s="30"/>
      <c r="K161" s="27"/>
      <c r="L161" s="30"/>
      <c r="M161" s="25"/>
    </row>
    <row r="162" spans="1:52" ht="30" customHeight="1">
      <c r="A162" s="21" t="s">
        <v>1479</v>
      </c>
      <c r="B162" s="22"/>
      <c r="C162" s="22"/>
      <c r="D162" s="22"/>
      <c r="E162" s="26"/>
      <c r="F162" s="29"/>
      <c r="G162" s="26"/>
      <c r="H162" s="29"/>
      <c r="I162" s="26"/>
      <c r="J162" s="29"/>
      <c r="K162" s="26"/>
      <c r="L162" s="29"/>
      <c r="M162" s="23"/>
      <c r="N162" s="1" t="s">
        <v>257</v>
      </c>
    </row>
    <row r="163" spans="1:52" ht="30" customHeight="1">
      <c r="A163" s="24" t="s">
        <v>1481</v>
      </c>
      <c r="B163" s="24" t="s">
        <v>1482</v>
      </c>
      <c r="C163" s="24" t="s">
        <v>67</v>
      </c>
      <c r="D163" s="25">
        <v>6.2399999999999997E-2</v>
      </c>
      <c r="E163" s="27">
        <f>단가대비표!O7</f>
        <v>4232</v>
      </c>
      <c r="F163" s="30">
        <f>TRUNC(E163*D163,1)</f>
        <v>264</v>
      </c>
      <c r="G163" s="27">
        <f>단가대비표!P7</f>
        <v>0</v>
      </c>
      <c r="H163" s="30">
        <f>TRUNC(G163*D163,1)</f>
        <v>0</v>
      </c>
      <c r="I163" s="27">
        <f>단가대비표!V7</f>
        <v>0</v>
      </c>
      <c r="J163" s="30">
        <f>TRUNC(I163*D163,1)</f>
        <v>0</v>
      </c>
      <c r="K163" s="27">
        <f t="shared" ref="K163:L165" si="20">TRUNC(E163+G163+I163,1)</f>
        <v>4232</v>
      </c>
      <c r="L163" s="30">
        <f t="shared" si="20"/>
        <v>264</v>
      </c>
      <c r="M163" s="24" t="s">
        <v>1483</v>
      </c>
      <c r="N163" s="2" t="s">
        <v>257</v>
      </c>
      <c r="O163" s="2" t="s">
        <v>1484</v>
      </c>
      <c r="P163" s="2" t="s">
        <v>63</v>
      </c>
      <c r="Q163" s="2" t="s">
        <v>63</v>
      </c>
      <c r="R163" s="2" t="s">
        <v>62</v>
      </c>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2" t="s">
        <v>51</v>
      </c>
      <c r="AW163" s="2" t="s">
        <v>1485</v>
      </c>
      <c r="AX163" s="2" t="s">
        <v>51</v>
      </c>
      <c r="AY163" s="2" t="s">
        <v>51</v>
      </c>
      <c r="AZ163" s="2" t="s">
        <v>51</v>
      </c>
    </row>
    <row r="164" spans="1:52" ht="30" customHeight="1">
      <c r="A164" s="24" t="s">
        <v>1486</v>
      </c>
      <c r="B164" s="24" t="s">
        <v>1487</v>
      </c>
      <c r="C164" s="24" t="s">
        <v>428</v>
      </c>
      <c r="D164" s="25">
        <v>2.1999999999999999E-2</v>
      </c>
      <c r="E164" s="27">
        <f>단가대비표!O67</f>
        <v>11000</v>
      </c>
      <c r="F164" s="30">
        <f>TRUNC(E164*D164,1)</f>
        <v>242</v>
      </c>
      <c r="G164" s="27">
        <f>단가대비표!P67</f>
        <v>0</v>
      </c>
      <c r="H164" s="30">
        <f>TRUNC(G164*D164,1)</f>
        <v>0</v>
      </c>
      <c r="I164" s="27">
        <f>단가대비표!V67</f>
        <v>0</v>
      </c>
      <c r="J164" s="30">
        <f>TRUNC(I164*D164,1)</f>
        <v>0</v>
      </c>
      <c r="K164" s="27">
        <f t="shared" si="20"/>
        <v>11000</v>
      </c>
      <c r="L164" s="30">
        <f t="shared" si="20"/>
        <v>242</v>
      </c>
      <c r="M164" s="24" t="s">
        <v>1488</v>
      </c>
      <c r="N164" s="2" t="s">
        <v>257</v>
      </c>
      <c r="O164" s="2" t="s">
        <v>1489</v>
      </c>
      <c r="P164" s="2" t="s">
        <v>63</v>
      </c>
      <c r="Q164" s="2" t="s">
        <v>63</v>
      </c>
      <c r="R164" s="2" t="s">
        <v>62</v>
      </c>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2" t="s">
        <v>51</v>
      </c>
      <c r="AW164" s="2" t="s">
        <v>1490</v>
      </c>
      <c r="AX164" s="2" t="s">
        <v>51</v>
      </c>
      <c r="AY164" s="2" t="s">
        <v>51</v>
      </c>
      <c r="AZ164" s="2" t="s">
        <v>51</v>
      </c>
    </row>
    <row r="165" spans="1:52" ht="30" customHeight="1">
      <c r="A165" s="24" t="s">
        <v>1491</v>
      </c>
      <c r="B165" s="24" t="s">
        <v>1492</v>
      </c>
      <c r="C165" s="24" t="s">
        <v>100</v>
      </c>
      <c r="D165" s="25">
        <v>1</v>
      </c>
      <c r="E165" s="27">
        <f>일위대가목록!E141</f>
        <v>0</v>
      </c>
      <c r="F165" s="30">
        <f>TRUNC(E165*D165,1)</f>
        <v>0</v>
      </c>
      <c r="G165" s="27">
        <f>일위대가목록!F141</f>
        <v>4157</v>
      </c>
      <c r="H165" s="30">
        <f>TRUNC(G165*D165,1)</f>
        <v>4157</v>
      </c>
      <c r="I165" s="27">
        <f>일위대가목록!G141</f>
        <v>83</v>
      </c>
      <c r="J165" s="30">
        <f>TRUNC(I165*D165,1)</f>
        <v>83</v>
      </c>
      <c r="K165" s="27">
        <f t="shared" si="20"/>
        <v>4240</v>
      </c>
      <c r="L165" s="30">
        <f t="shared" si="20"/>
        <v>4240</v>
      </c>
      <c r="M165" s="24" t="s">
        <v>1493</v>
      </c>
      <c r="N165" s="2" t="s">
        <v>257</v>
      </c>
      <c r="O165" s="2" t="s">
        <v>1494</v>
      </c>
      <c r="P165" s="2" t="s">
        <v>62</v>
      </c>
      <c r="Q165" s="2" t="s">
        <v>63</v>
      </c>
      <c r="R165" s="2" t="s">
        <v>63</v>
      </c>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2" t="s">
        <v>51</v>
      </c>
      <c r="AW165" s="2" t="s">
        <v>1495</v>
      </c>
      <c r="AX165" s="2" t="s">
        <v>51</v>
      </c>
      <c r="AY165" s="2" t="s">
        <v>51</v>
      </c>
      <c r="AZ165" s="2" t="s">
        <v>51</v>
      </c>
    </row>
    <row r="166" spans="1:52" ht="30" customHeight="1">
      <c r="A166" s="24" t="s">
        <v>1174</v>
      </c>
      <c r="B166" s="24" t="s">
        <v>51</v>
      </c>
      <c r="C166" s="24" t="s">
        <v>51</v>
      </c>
      <c r="D166" s="25"/>
      <c r="E166" s="27"/>
      <c r="F166" s="30">
        <f>TRUNC(SUMIF(N163:N165, N162, F163:F165),0)</f>
        <v>506</v>
      </c>
      <c r="G166" s="27"/>
      <c r="H166" s="30">
        <f>TRUNC(SUMIF(N163:N165, N162, H163:H165),0)</f>
        <v>4157</v>
      </c>
      <c r="I166" s="27"/>
      <c r="J166" s="30">
        <f>TRUNC(SUMIF(N163:N165, N162, J163:J165),0)</f>
        <v>83</v>
      </c>
      <c r="K166" s="27"/>
      <c r="L166" s="30">
        <f>F166+H166+J166</f>
        <v>4746</v>
      </c>
      <c r="M166" s="24" t="s">
        <v>51</v>
      </c>
      <c r="N166" s="2" t="s">
        <v>76</v>
      </c>
      <c r="O166" s="2" t="s">
        <v>76</v>
      </c>
      <c r="P166" s="2" t="s">
        <v>51</v>
      </c>
      <c r="Q166" s="2" t="s">
        <v>51</v>
      </c>
      <c r="R166" s="2" t="s">
        <v>51</v>
      </c>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2" t="s">
        <v>51</v>
      </c>
      <c r="AW166" s="2" t="s">
        <v>51</v>
      </c>
      <c r="AX166" s="2" t="s">
        <v>51</v>
      </c>
      <c r="AY166" s="2" t="s">
        <v>51</v>
      </c>
      <c r="AZ166" s="2" t="s">
        <v>51</v>
      </c>
    </row>
    <row r="167" spans="1:52" ht="30" customHeight="1">
      <c r="A167" s="25"/>
      <c r="B167" s="25"/>
      <c r="C167" s="25"/>
      <c r="D167" s="25"/>
      <c r="E167" s="27"/>
      <c r="F167" s="30"/>
      <c r="G167" s="27"/>
      <c r="H167" s="30"/>
      <c r="I167" s="27"/>
      <c r="J167" s="30"/>
      <c r="K167" s="27"/>
      <c r="L167" s="30"/>
      <c r="M167" s="25"/>
    </row>
    <row r="168" spans="1:52" ht="30" customHeight="1">
      <c r="A168" s="21" t="s">
        <v>1496</v>
      </c>
      <c r="B168" s="22"/>
      <c r="C168" s="22"/>
      <c r="D168" s="22"/>
      <c r="E168" s="26"/>
      <c r="F168" s="29"/>
      <c r="G168" s="26"/>
      <c r="H168" s="29"/>
      <c r="I168" s="26"/>
      <c r="J168" s="29"/>
      <c r="K168" s="26"/>
      <c r="L168" s="29"/>
      <c r="M168" s="23"/>
      <c r="N168" s="1" t="s">
        <v>262</v>
      </c>
    </row>
    <row r="169" spans="1:52" ht="30" customHeight="1">
      <c r="A169" s="24" t="s">
        <v>1497</v>
      </c>
      <c r="B169" s="24" t="s">
        <v>51</v>
      </c>
      <c r="C169" s="24" t="s">
        <v>67</v>
      </c>
      <c r="D169" s="25">
        <v>1.2</v>
      </c>
      <c r="E169" s="27">
        <f>단가대비표!O31</f>
        <v>18000</v>
      </c>
      <c r="F169" s="30">
        <f>TRUNC(E169*D169,1)</f>
        <v>21600</v>
      </c>
      <c r="G169" s="27">
        <f>단가대비표!P31</f>
        <v>0</v>
      </c>
      <c r="H169" s="30">
        <f>TRUNC(G169*D169,1)</f>
        <v>0</v>
      </c>
      <c r="I169" s="27">
        <f>단가대비표!V31</f>
        <v>0</v>
      </c>
      <c r="J169" s="30">
        <f>TRUNC(I169*D169,1)</f>
        <v>0</v>
      </c>
      <c r="K169" s="27">
        <f t="shared" ref="K169:L171" si="21">TRUNC(E169+G169+I169,1)</f>
        <v>18000</v>
      </c>
      <c r="L169" s="30">
        <f t="shared" si="21"/>
        <v>21600</v>
      </c>
      <c r="M169" s="24" t="s">
        <v>1498</v>
      </c>
      <c r="N169" s="2" t="s">
        <v>262</v>
      </c>
      <c r="O169" s="2" t="s">
        <v>1499</v>
      </c>
      <c r="P169" s="2" t="s">
        <v>63</v>
      </c>
      <c r="Q169" s="2" t="s">
        <v>63</v>
      </c>
      <c r="R169" s="2" t="s">
        <v>62</v>
      </c>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2" t="s">
        <v>51</v>
      </c>
      <c r="AW169" s="2" t="s">
        <v>1500</v>
      </c>
      <c r="AX169" s="2" t="s">
        <v>51</v>
      </c>
      <c r="AY169" s="2" t="s">
        <v>51</v>
      </c>
      <c r="AZ169" s="2" t="s">
        <v>51</v>
      </c>
    </row>
    <row r="170" spans="1:52" ht="30" customHeight="1">
      <c r="A170" s="24" t="s">
        <v>1501</v>
      </c>
      <c r="B170" s="24" t="s">
        <v>1179</v>
      </c>
      <c r="C170" s="24" t="s">
        <v>1180</v>
      </c>
      <c r="D170" s="25">
        <v>1.2E-2</v>
      </c>
      <c r="E170" s="27">
        <f>단가대비표!O120</f>
        <v>0</v>
      </c>
      <c r="F170" s="30">
        <f>TRUNC(E170*D170,1)</f>
        <v>0</v>
      </c>
      <c r="G170" s="27">
        <f>단가대비표!P120</f>
        <v>227614</v>
      </c>
      <c r="H170" s="30">
        <f>TRUNC(G170*D170,1)</f>
        <v>2731.3</v>
      </c>
      <c r="I170" s="27">
        <f>단가대비표!V120</f>
        <v>0</v>
      </c>
      <c r="J170" s="30">
        <f>TRUNC(I170*D170,1)</f>
        <v>0</v>
      </c>
      <c r="K170" s="27">
        <f t="shared" si="21"/>
        <v>227614</v>
      </c>
      <c r="L170" s="30">
        <f t="shared" si="21"/>
        <v>2731.3</v>
      </c>
      <c r="M170" s="24" t="s">
        <v>1502</v>
      </c>
      <c r="N170" s="2" t="s">
        <v>262</v>
      </c>
      <c r="O170" s="2" t="s">
        <v>1503</v>
      </c>
      <c r="P170" s="2" t="s">
        <v>63</v>
      </c>
      <c r="Q170" s="2" t="s">
        <v>63</v>
      </c>
      <c r="R170" s="2" t="s">
        <v>62</v>
      </c>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2" t="s">
        <v>51</v>
      </c>
      <c r="AW170" s="2" t="s">
        <v>1504</v>
      </c>
      <c r="AX170" s="2" t="s">
        <v>51</v>
      </c>
      <c r="AY170" s="2" t="s">
        <v>51</v>
      </c>
      <c r="AZ170" s="2" t="s">
        <v>51</v>
      </c>
    </row>
    <row r="171" spans="1:52" ht="30" customHeight="1">
      <c r="A171" s="24" t="s">
        <v>1178</v>
      </c>
      <c r="B171" s="24" t="s">
        <v>1179</v>
      </c>
      <c r="C171" s="24" t="s">
        <v>1180</v>
      </c>
      <c r="D171" s="25">
        <v>1.2E-2</v>
      </c>
      <c r="E171" s="27">
        <f>단가대비표!O107</f>
        <v>0</v>
      </c>
      <c r="F171" s="30">
        <f>TRUNC(E171*D171,1)</f>
        <v>0</v>
      </c>
      <c r="G171" s="27">
        <f>단가대비표!P107</f>
        <v>172068</v>
      </c>
      <c r="H171" s="30">
        <f>TRUNC(G171*D171,1)</f>
        <v>2064.8000000000002</v>
      </c>
      <c r="I171" s="27">
        <f>단가대비표!V107</f>
        <v>0</v>
      </c>
      <c r="J171" s="30">
        <f>TRUNC(I171*D171,1)</f>
        <v>0</v>
      </c>
      <c r="K171" s="27">
        <f t="shared" si="21"/>
        <v>172068</v>
      </c>
      <c r="L171" s="30">
        <f t="shared" si="21"/>
        <v>2064.8000000000002</v>
      </c>
      <c r="M171" s="24" t="s">
        <v>1181</v>
      </c>
      <c r="N171" s="2" t="s">
        <v>262</v>
      </c>
      <c r="O171" s="2" t="s">
        <v>1182</v>
      </c>
      <c r="P171" s="2" t="s">
        <v>63</v>
      </c>
      <c r="Q171" s="2" t="s">
        <v>63</v>
      </c>
      <c r="R171" s="2" t="s">
        <v>62</v>
      </c>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2" t="s">
        <v>51</v>
      </c>
      <c r="AW171" s="2" t="s">
        <v>1505</v>
      </c>
      <c r="AX171" s="2" t="s">
        <v>51</v>
      </c>
      <c r="AY171" s="2" t="s">
        <v>51</v>
      </c>
      <c r="AZ171" s="2" t="s">
        <v>51</v>
      </c>
    </row>
    <row r="172" spans="1:52" ht="30" customHeight="1">
      <c r="A172" s="24" t="s">
        <v>1174</v>
      </c>
      <c r="B172" s="24" t="s">
        <v>51</v>
      </c>
      <c r="C172" s="24" t="s">
        <v>51</v>
      </c>
      <c r="D172" s="25"/>
      <c r="E172" s="27"/>
      <c r="F172" s="30">
        <f>TRUNC(SUMIF(N169:N171, N168, F169:F171),0)</f>
        <v>21600</v>
      </c>
      <c r="G172" s="27"/>
      <c r="H172" s="30">
        <f>TRUNC(SUMIF(N169:N171, N168, H169:H171),0)</f>
        <v>4796</v>
      </c>
      <c r="I172" s="27"/>
      <c r="J172" s="30">
        <f>TRUNC(SUMIF(N169:N171, N168, J169:J171),0)</f>
        <v>0</v>
      </c>
      <c r="K172" s="27"/>
      <c r="L172" s="30">
        <f>F172+H172+J172</f>
        <v>26396</v>
      </c>
      <c r="M172" s="24" t="s">
        <v>51</v>
      </c>
      <c r="N172" s="2" t="s">
        <v>76</v>
      </c>
      <c r="O172" s="2" t="s">
        <v>76</v>
      </c>
      <c r="P172" s="2" t="s">
        <v>51</v>
      </c>
      <c r="Q172" s="2" t="s">
        <v>51</v>
      </c>
      <c r="R172" s="2" t="s">
        <v>51</v>
      </c>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2" t="s">
        <v>51</v>
      </c>
      <c r="AW172" s="2" t="s">
        <v>51</v>
      </c>
      <c r="AX172" s="2" t="s">
        <v>51</v>
      </c>
      <c r="AY172" s="2" t="s">
        <v>51</v>
      </c>
      <c r="AZ172" s="2" t="s">
        <v>51</v>
      </c>
    </row>
    <row r="173" spans="1:52" ht="30" customHeight="1">
      <c r="A173" s="25"/>
      <c r="B173" s="25"/>
      <c r="C173" s="25"/>
      <c r="D173" s="25"/>
      <c r="E173" s="27"/>
      <c r="F173" s="30"/>
      <c r="G173" s="27"/>
      <c r="H173" s="30"/>
      <c r="I173" s="27"/>
      <c r="J173" s="30"/>
      <c r="K173" s="27"/>
      <c r="L173" s="30"/>
      <c r="M173" s="25"/>
    </row>
    <row r="174" spans="1:52" ht="30" customHeight="1">
      <c r="A174" s="21" t="s">
        <v>1506</v>
      </c>
      <c r="B174" s="22"/>
      <c r="C174" s="22"/>
      <c r="D174" s="22"/>
      <c r="E174" s="26"/>
      <c r="F174" s="29"/>
      <c r="G174" s="26"/>
      <c r="H174" s="29"/>
      <c r="I174" s="26"/>
      <c r="J174" s="29"/>
      <c r="K174" s="26"/>
      <c r="L174" s="29"/>
      <c r="M174" s="23"/>
      <c r="N174" s="1" t="s">
        <v>267</v>
      </c>
    </row>
    <row r="175" spans="1:52" ht="30" customHeight="1">
      <c r="A175" s="24" t="s">
        <v>1508</v>
      </c>
      <c r="B175" s="24" t="s">
        <v>1509</v>
      </c>
      <c r="C175" s="24" t="s">
        <v>67</v>
      </c>
      <c r="D175" s="25">
        <v>1</v>
      </c>
      <c r="E175" s="27">
        <f>단가대비표!O30</f>
        <v>29500</v>
      </c>
      <c r="F175" s="30">
        <f>TRUNC(E175*D175,1)</f>
        <v>29500</v>
      </c>
      <c r="G175" s="27">
        <f>단가대비표!P30</f>
        <v>0</v>
      </c>
      <c r="H175" s="30">
        <f>TRUNC(G175*D175,1)</f>
        <v>0</v>
      </c>
      <c r="I175" s="27">
        <f>단가대비표!V30</f>
        <v>0</v>
      </c>
      <c r="J175" s="30">
        <f>TRUNC(I175*D175,1)</f>
        <v>0</v>
      </c>
      <c r="K175" s="27">
        <f>TRUNC(E175+G175+I175,1)</f>
        <v>29500</v>
      </c>
      <c r="L175" s="30">
        <f>TRUNC(F175+H175+J175,1)</f>
        <v>29500</v>
      </c>
      <c r="M175" s="24" t="s">
        <v>1510</v>
      </c>
      <c r="N175" s="2" t="s">
        <v>267</v>
      </c>
      <c r="O175" s="2" t="s">
        <v>1511</v>
      </c>
      <c r="P175" s="2" t="s">
        <v>63</v>
      </c>
      <c r="Q175" s="2" t="s">
        <v>63</v>
      </c>
      <c r="R175" s="2" t="s">
        <v>62</v>
      </c>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2" t="s">
        <v>51</v>
      </c>
      <c r="AW175" s="2" t="s">
        <v>1512</v>
      </c>
      <c r="AX175" s="2" t="s">
        <v>51</v>
      </c>
      <c r="AY175" s="2" t="s">
        <v>51</v>
      </c>
      <c r="AZ175" s="2" t="s">
        <v>51</v>
      </c>
    </row>
    <row r="176" spans="1:52" ht="30" customHeight="1">
      <c r="A176" s="24" t="s">
        <v>1174</v>
      </c>
      <c r="B176" s="24" t="s">
        <v>51</v>
      </c>
      <c r="C176" s="24" t="s">
        <v>51</v>
      </c>
      <c r="D176" s="25"/>
      <c r="E176" s="27"/>
      <c r="F176" s="30">
        <f>TRUNC(SUMIF(N175:N175, N174, F175:F175),0)</f>
        <v>29500</v>
      </c>
      <c r="G176" s="27"/>
      <c r="H176" s="30">
        <f>TRUNC(SUMIF(N175:N175, N174, H175:H175),0)</f>
        <v>0</v>
      </c>
      <c r="I176" s="27"/>
      <c r="J176" s="30">
        <f>TRUNC(SUMIF(N175:N175, N174, J175:J175),0)</f>
        <v>0</v>
      </c>
      <c r="K176" s="27"/>
      <c r="L176" s="30">
        <f>F176+H176+J176</f>
        <v>29500</v>
      </c>
      <c r="M176" s="24" t="s">
        <v>51</v>
      </c>
      <c r="N176" s="2" t="s">
        <v>76</v>
      </c>
      <c r="O176" s="2" t="s">
        <v>76</v>
      </c>
      <c r="P176" s="2" t="s">
        <v>51</v>
      </c>
      <c r="Q176" s="2" t="s">
        <v>51</v>
      </c>
      <c r="R176" s="2" t="s">
        <v>51</v>
      </c>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2" t="s">
        <v>51</v>
      </c>
      <c r="AW176" s="2" t="s">
        <v>51</v>
      </c>
      <c r="AX176" s="2" t="s">
        <v>51</v>
      </c>
      <c r="AY176" s="2" t="s">
        <v>51</v>
      </c>
      <c r="AZ176" s="2" t="s">
        <v>51</v>
      </c>
    </row>
    <row r="177" spans="1:52" ht="30" customHeight="1">
      <c r="A177" s="25"/>
      <c r="B177" s="25"/>
      <c r="C177" s="25"/>
      <c r="D177" s="25"/>
      <c r="E177" s="27"/>
      <c r="F177" s="30"/>
      <c r="G177" s="27"/>
      <c r="H177" s="30"/>
      <c r="I177" s="27"/>
      <c r="J177" s="30"/>
      <c r="K177" s="27"/>
      <c r="L177" s="30"/>
      <c r="M177" s="25"/>
    </row>
    <row r="178" spans="1:52" ht="30" customHeight="1">
      <c r="A178" s="21" t="s">
        <v>1513</v>
      </c>
      <c r="B178" s="22"/>
      <c r="C178" s="22"/>
      <c r="D178" s="22"/>
      <c r="E178" s="26"/>
      <c r="F178" s="29"/>
      <c r="G178" s="26"/>
      <c r="H178" s="29"/>
      <c r="I178" s="26"/>
      <c r="J178" s="29"/>
      <c r="K178" s="26"/>
      <c r="L178" s="29"/>
      <c r="M178" s="23"/>
      <c r="N178" s="1" t="s">
        <v>272</v>
      </c>
    </row>
    <row r="179" spans="1:52" ht="30" customHeight="1">
      <c r="A179" s="24" t="s">
        <v>1481</v>
      </c>
      <c r="B179" s="24" t="s">
        <v>1482</v>
      </c>
      <c r="C179" s="24" t="s">
        <v>67</v>
      </c>
      <c r="D179" s="25">
        <v>1.03</v>
      </c>
      <c r="E179" s="27">
        <f>단가대비표!O7</f>
        <v>4232</v>
      </c>
      <c r="F179" s="30">
        <f>TRUNC(E179*D179,1)</f>
        <v>4358.8999999999996</v>
      </c>
      <c r="G179" s="27">
        <f>단가대비표!P7</f>
        <v>0</v>
      </c>
      <c r="H179" s="30">
        <f>TRUNC(G179*D179,1)</f>
        <v>0</v>
      </c>
      <c r="I179" s="27">
        <f>단가대비표!V7</f>
        <v>0</v>
      </c>
      <c r="J179" s="30">
        <f>TRUNC(I179*D179,1)</f>
        <v>0</v>
      </c>
      <c r="K179" s="27">
        <f>TRUNC(E179+G179+I179,1)</f>
        <v>4232</v>
      </c>
      <c r="L179" s="30">
        <f>TRUNC(F179+H179+J179,1)</f>
        <v>4358.8999999999996</v>
      </c>
      <c r="M179" s="24" t="s">
        <v>1483</v>
      </c>
      <c r="N179" s="2" t="s">
        <v>272</v>
      </c>
      <c r="O179" s="2" t="s">
        <v>1484</v>
      </c>
      <c r="P179" s="2" t="s">
        <v>63</v>
      </c>
      <c r="Q179" s="2" t="s">
        <v>63</v>
      </c>
      <c r="R179" s="2" t="s">
        <v>62</v>
      </c>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2" t="s">
        <v>51</v>
      </c>
      <c r="AW179" s="2" t="s">
        <v>1515</v>
      </c>
      <c r="AX179" s="2" t="s">
        <v>51</v>
      </c>
      <c r="AY179" s="2" t="s">
        <v>51</v>
      </c>
      <c r="AZ179" s="2" t="s">
        <v>51</v>
      </c>
    </row>
    <row r="180" spans="1:52" ht="30" customHeight="1">
      <c r="A180" s="24" t="s">
        <v>1516</v>
      </c>
      <c r="B180" s="24" t="s">
        <v>51</v>
      </c>
      <c r="C180" s="24" t="s">
        <v>67</v>
      </c>
      <c r="D180" s="25">
        <v>1</v>
      </c>
      <c r="E180" s="27">
        <f>일위대가목록!E142</f>
        <v>0</v>
      </c>
      <c r="F180" s="30">
        <f>TRUNC(E180*D180,1)</f>
        <v>0</v>
      </c>
      <c r="G180" s="27">
        <f>일위대가목록!F142</f>
        <v>18183</v>
      </c>
      <c r="H180" s="30">
        <f>TRUNC(G180*D180,1)</f>
        <v>18183</v>
      </c>
      <c r="I180" s="27">
        <f>일위대가목록!G142</f>
        <v>363</v>
      </c>
      <c r="J180" s="30">
        <f>TRUNC(I180*D180,1)</f>
        <v>363</v>
      </c>
      <c r="K180" s="27">
        <f>TRUNC(E180+G180+I180,1)</f>
        <v>18546</v>
      </c>
      <c r="L180" s="30">
        <f>TRUNC(F180+H180+J180,1)</f>
        <v>18546</v>
      </c>
      <c r="M180" s="24" t="s">
        <v>1517</v>
      </c>
      <c r="N180" s="2" t="s">
        <v>272</v>
      </c>
      <c r="O180" s="2" t="s">
        <v>1518</v>
      </c>
      <c r="P180" s="2" t="s">
        <v>62</v>
      </c>
      <c r="Q180" s="2" t="s">
        <v>63</v>
      </c>
      <c r="R180" s="2" t="s">
        <v>63</v>
      </c>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2" t="s">
        <v>51</v>
      </c>
      <c r="AW180" s="2" t="s">
        <v>1519</v>
      </c>
      <c r="AX180" s="2" t="s">
        <v>51</v>
      </c>
      <c r="AY180" s="2" t="s">
        <v>51</v>
      </c>
      <c r="AZ180" s="2" t="s">
        <v>51</v>
      </c>
    </row>
    <row r="181" spans="1:52" ht="30" customHeight="1">
      <c r="A181" s="24" t="s">
        <v>1174</v>
      </c>
      <c r="B181" s="24" t="s">
        <v>51</v>
      </c>
      <c r="C181" s="24" t="s">
        <v>51</v>
      </c>
      <c r="D181" s="25"/>
      <c r="E181" s="27"/>
      <c r="F181" s="30">
        <f>TRUNC(SUMIF(N179:N180, N178, F179:F180),0)</f>
        <v>4358</v>
      </c>
      <c r="G181" s="27"/>
      <c r="H181" s="30">
        <f>TRUNC(SUMIF(N179:N180, N178, H179:H180),0)</f>
        <v>18183</v>
      </c>
      <c r="I181" s="27"/>
      <c r="J181" s="30">
        <f>TRUNC(SUMIF(N179:N180, N178, J179:J180),0)</f>
        <v>363</v>
      </c>
      <c r="K181" s="27"/>
      <c r="L181" s="30">
        <f>F181+H181+J181</f>
        <v>22904</v>
      </c>
      <c r="M181" s="24" t="s">
        <v>51</v>
      </c>
      <c r="N181" s="2" t="s">
        <v>76</v>
      </c>
      <c r="O181" s="2" t="s">
        <v>76</v>
      </c>
      <c r="P181" s="2" t="s">
        <v>51</v>
      </c>
      <c r="Q181" s="2" t="s">
        <v>51</v>
      </c>
      <c r="R181" s="2" t="s">
        <v>51</v>
      </c>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2" t="s">
        <v>51</v>
      </c>
      <c r="AW181" s="2" t="s">
        <v>51</v>
      </c>
      <c r="AX181" s="2" t="s">
        <v>51</v>
      </c>
      <c r="AY181" s="2" t="s">
        <v>51</v>
      </c>
      <c r="AZ181" s="2" t="s">
        <v>51</v>
      </c>
    </row>
    <row r="182" spans="1:52" ht="30" customHeight="1">
      <c r="A182" s="25"/>
      <c r="B182" s="25"/>
      <c r="C182" s="25"/>
      <c r="D182" s="25"/>
      <c r="E182" s="27"/>
      <c r="F182" s="30"/>
      <c r="G182" s="27"/>
      <c r="H182" s="30"/>
      <c r="I182" s="27"/>
      <c r="J182" s="30"/>
      <c r="K182" s="27"/>
      <c r="L182" s="30"/>
      <c r="M182" s="25"/>
    </row>
    <row r="183" spans="1:52" ht="30" customHeight="1">
      <c r="A183" s="21" t="s">
        <v>1520</v>
      </c>
      <c r="B183" s="22"/>
      <c r="C183" s="22"/>
      <c r="D183" s="22"/>
      <c r="E183" s="26"/>
      <c r="F183" s="29"/>
      <c r="G183" s="26"/>
      <c r="H183" s="29"/>
      <c r="I183" s="26"/>
      <c r="J183" s="29"/>
      <c r="K183" s="26"/>
      <c r="L183" s="29"/>
      <c r="M183" s="23"/>
      <c r="N183" s="1" t="s">
        <v>277</v>
      </c>
    </row>
    <row r="184" spans="1:52" ht="30" customHeight="1">
      <c r="A184" s="24" t="s">
        <v>1522</v>
      </c>
      <c r="B184" s="24" t="s">
        <v>1523</v>
      </c>
      <c r="C184" s="24" t="s">
        <v>67</v>
      </c>
      <c r="D184" s="25">
        <v>1.05</v>
      </c>
      <c r="E184" s="27">
        <f>단가대비표!O34</f>
        <v>18100</v>
      </c>
      <c r="F184" s="30">
        <f>TRUNC(E184*D184,1)</f>
        <v>19005</v>
      </c>
      <c r="G184" s="27">
        <f>단가대비표!P34</f>
        <v>0</v>
      </c>
      <c r="H184" s="30">
        <f>TRUNC(G184*D184,1)</f>
        <v>0</v>
      </c>
      <c r="I184" s="27">
        <f>단가대비표!V34</f>
        <v>0</v>
      </c>
      <c r="J184" s="30">
        <f>TRUNC(I184*D184,1)</f>
        <v>0</v>
      </c>
      <c r="K184" s="27">
        <f t="shared" ref="K184:L186" si="22">TRUNC(E184+G184+I184,1)</f>
        <v>18100</v>
      </c>
      <c r="L184" s="30">
        <f t="shared" si="22"/>
        <v>19005</v>
      </c>
      <c r="M184" s="24" t="s">
        <v>1524</v>
      </c>
      <c r="N184" s="2" t="s">
        <v>277</v>
      </c>
      <c r="O184" s="2" t="s">
        <v>1525</v>
      </c>
      <c r="P184" s="2" t="s">
        <v>63</v>
      </c>
      <c r="Q184" s="2" t="s">
        <v>63</v>
      </c>
      <c r="R184" s="2" t="s">
        <v>62</v>
      </c>
      <c r="S184" s="3"/>
      <c r="T184" s="3"/>
      <c r="U184" s="3"/>
      <c r="V184" s="3">
        <v>1</v>
      </c>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2" t="s">
        <v>51</v>
      </c>
      <c r="AW184" s="2" t="s">
        <v>1526</v>
      </c>
      <c r="AX184" s="2" t="s">
        <v>51</v>
      </c>
      <c r="AY184" s="2" t="s">
        <v>51</v>
      </c>
      <c r="AZ184" s="2" t="s">
        <v>51</v>
      </c>
    </row>
    <row r="185" spans="1:52" ht="30" customHeight="1">
      <c r="A185" s="24" t="s">
        <v>1287</v>
      </c>
      <c r="B185" s="24" t="s">
        <v>1527</v>
      </c>
      <c r="C185" s="24" t="s">
        <v>1075</v>
      </c>
      <c r="D185" s="25">
        <v>1</v>
      </c>
      <c r="E185" s="27">
        <f>TRUNC(SUMIF(V184:V186, RIGHTB(O185, 1), F184:F186)*U185, 2)</f>
        <v>570.15</v>
      </c>
      <c r="F185" s="30">
        <f>TRUNC(E185*D185,1)</f>
        <v>570.1</v>
      </c>
      <c r="G185" s="27">
        <v>0</v>
      </c>
      <c r="H185" s="30">
        <f>TRUNC(G185*D185,1)</f>
        <v>0</v>
      </c>
      <c r="I185" s="27">
        <v>0</v>
      </c>
      <c r="J185" s="30">
        <f>TRUNC(I185*D185,1)</f>
        <v>0</v>
      </c>
      <c r="K185" s="27">
        <f t="shared" si="22"/>
        <v>570.1</v>
      </c>
      <c r="L185" s="30">
        <f t="shared" si="22"/>
        <v>570.1</v>
      </c>
      <c r="M185" s="24" t="s">
        <v>51</v>
      </c>
      <c r="N185" s="2" t="s">
        <v>277</v>
      </c>
      <c r="O185" s="2" t="s">
        <v>1154</v>
      </c>
      <c r="P185" s="2" t="s">
        <v>63</v>
      </c>
      <c r="Q185" s="2" t="s">
        <v>63</v>
      </c>
      <c r="R185" s="2" t="s">
        <v>63</v>
      </c>
      <c r="S185" s="3">
        <v>0</v>
      </c>
      <c r="T185" s="3">
        <v>0</v>
      </c>
      <c r="U185" s="3">
        <v>0.03</v>
      </c>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2" t="s">
        <v>51</v>
      </c>
      <c r="AW185" s="2" t="s">
        <v>1528</v>
      </c>
      <c r="AX185" s="2" t="s">
        <v>51</v>
      </c>
      <c r="AY185" s="2" t="s">
        <v>51</v>
      </c>
      <c r="AZ185" s="2" t="s">
        <v>51</v>
      </c>
    </row>
    <row r="186" spans="1:52" ht="30" customHeight="1">
      <c r="A186" s="24" t="s">
        <v>1529</v>
      </c>
      <c r="B186" s="24" t="s">
        <v>51</v>
      </c>
      <c r="C186" s="24" t="s">
        <v>67</v>
      </c>
      <c r="D186" s="25">
        <v>1</v>
      </c>
      <c r="E186" s="27">
        <f>일위대가목록!E144</f>
        <v>0</v>
      </c>
      <c r="F186" s="30">
        <f>TRUNC(E186*D186,1)</f>
        <v>0</v>
      </c>
      <c r="G186" s="27">
        <f>일위대가목록!F144</f>
        <v>15088</v>
      </c>
      <c r="H186" s="30">
        <f>TRUNC(G186*D186,1)</f>
        <v>15088</v>
      </c>
      <c r="I186" s="27">
        <f>일위대가목록!G144</f>
        <v>452</v>
      </c>
      <c r="J186" s="30">
        <f>TRUNC(I186*D186,1)</f>
        <v>452</v>
      </c>
      <c r="K186" s="27">
        <f t="shared" si="22"/>
        <v>15540</v>
      </c>
      <c r="L186" s="30">
        <f t="shared" si="22"/>
        <v>15540</v>
      </c>
      <c r="M186" s="24" t="s">
        <v>1530</v>
      </c>
      <c r="N186" s="2" t="s">
        <v>277</v>
      </c>
      <c r="O186" s="2" t="s">
        <v>1531</v>
      </c>
      <c r="P186" s="2" t="s">
        <v>62</v>
      </c>
      <c r="Q186" s="2" t="s">
        <v>63</v>
      </c>
      <c r="R186" s="2" t="s">
        <v>63</v>
      </c>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2" t="s">
        <v>51</v>
      </c>
      <c r="AW186" s="2" t="s">
        <v>1532</v>
      </c>
      <c r="AX186" s="2" t="s">
        <v>51</v>
      </c>
      <c r="AY186" s="2" t="s">
        <v>51</v>
      </c>
      <c r="AZ186" s="2" t="s">
        <v>51</v>
      </c>
    </row>
    <row r="187" spans="1:52" ht="30" customHeight="1">
      <c r="A187" s="24" t="s">
        <v>1174</v>
      </c>
      <c r="B187" s="24" t="s">
        <v>51</v>
      </c>
      <c r="C187" s="24" t="s">
        <v>51</v>
      </c>
      <c r="D187" s="25"/>
      <c r="E187" s="27"/>
      <c r="F187" s="30">
        <f>TRUNC(SUMIF(N184:N186, N183, F184:F186),0)</f>
        <v>19575</v>
      </c>
      <c r="G187" s="27"/>
      <c r="H187" s="30">
        <f>TRUNC(SUMIF(N184:N186, N183, H184:H186),0)</f>
        <v>15088</v>
      </c>
      <c r="I187" s="27"/>
      <c r="J187" s="30">
        <f>TRUNC(SUMIF(N184:N186, N183, J184:J186),0)</f>
        <v>452</v>
      </c>
      <c r="K187" s="27"/>
      <c r="L187" s="30">
        <f>F187+H187+J187</f>
        <v>35115</v>
      </c>
      <c r="M187" s="24" t="s">
        <v>51</v>
      </c>
      <c r="N187" s="2" t="s">
        <v>76</v>
      </c>
      <c r="O187" s="2" t="s">
        <v>76</v>
      </c>
      <c r="P187" s="2" t="s">
        <v>51</v>
      </c>
      <c r="Q187" s="2" t="s">
        <v>51</v>
      </c>
      <c r="R187" s="2" t="s">
        <v>51</v>
      </c>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2" t="s">
        <v>51</v>
      </c>
      <c r="AW187" s="2" t="s">
        <v>51</v>
      </c>
      <c r="AX187" s="2" t="s">
        <v>51</v>
      </c>
      <c r="AY187" s="2" t="s">
        <v>51</v>
      </c>
      <c r="AZ187" s="2" t="s">
        <v>51</v>
      </c>
    </row>
    <row r="188" spans="1:52" ht="30" customHeight="1">
      <c r="A188" s="25"/>
      <c r="B188" s="25"/>
      <c r="C188" s="25"/>
      <c r="D188" s="25"/>
      <c r="E188" s="27"/>
      <c r="F188" s="30"/>
      <c r="G188" s="27"/>
      <c r="H188" s="30"/>
      <c r="I188" s="27"/>
      <c r="J188" s="30"/>
      <c r="K188" s="27"/>
      <c r="L188" s="30"/>
      <c r="M188" s="25"/>
    </row>
    <row r="189" spans="1:52" ht="30" customHeight="1">
      <c r="A189" s="21" t="s">
        <v>1533</v>
      </c>
      <c r="B189" s="22"/>
      <c r="C189" s="22"/>
      <c r="D189" s="22"/>
      <c r="E189" s="26"/>
      <c r="F189" s="29"/>
      <c r="G189" s="26"/>
      <c r="H189" s="29"/>
      <c r="I189" s="26"/>
      <c r="J189" s="29"/>
      <c r="K189" s="26"/>
      <c r="L189" s="29"/>
      <c r="M189" s="23"/>
      <c r="N189" s="1" t="s">
        <v>282</v>
      </c>
    </row>
    <row r="190" spans="1:52" ht="30" customHeight="1">
      <c r="A190" s="24" t="s">
        <v>1015</v>
      </c>
      <c r="B190" s="24" t="s">
        <v>1535</v>
      </c>
      <c r="C190" s="24" t="s">
        <v>67</v>
      </c>
      <c r="D190" s="25">
        <v>1.05</v>
      </c>
      <c r="E190" s="27">
        <f>단가대비표!O32</f>
        <v>2962</v>
      </c>
      <c r="F190" s="30">
        <f>TRUNC(E190*D190,1)</f>
        <v>3110.1</v>
      </c>
      <c r="G190" s="27">
        <f>단가대비표!P32</f>
        <v>0</v>
      </c>
      <c r="H190" s="30">
        <f>TRUNC(G190*D190,1)</f>
        <v>0</v>
      </c>
      <c r="I190" s="27">
        <f>단가대비표!V32</f>
        <v>0</v>
      </c>
      <c r="J190" s="30">
        <f>TRUNC(I190*D190,1)</f>
        <v>0</v>
      </c>
      <c r="K190" s="27">
        <f>TRUNC(E190+G190+I190,1)</f>
        <v>2962</v>
      </c>
      <c r="L190" s="30">
        <f>TRUNC(F190+H190+J190,1)</f>
        <v>3110.1</v>
      </c>
      <c r="M190" s="24" t="s">
        <v>1536</v>
      </c>
      <c r="N190" s="2" t="s">
        <v>282</v>
      </c>
      <c r="O190" s="2" t="s">
        <v>1537</v>
      </c>
      <c r="P190" s="2" t="s">
        <v>63</v>
      </c>
      <c r="Q190" s="2" t="s">
        <v>63</v>
      </c>
      <c r="R190" s="2" t="s">
        <v>62</v>
      </c>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2" t="s">
        <v>51</v>
      </c>
      <c r="AW190" s="2" t="s">
        <v>1538</v>
      </c>
      <c r="AX190" s="2" t="s">
        <v>51</v>
      </c>
      <c r="AY190" s="2" t="s">
        <v>51</v>
      </c>
      <c r="AZ190" s="2" t="s">
        <v>51</v>
      </c>
    </row>
    <row r="191" spans="1:52" ht="30" customHeight="1">
      <c r="A191" s="24" t="s">
        <v>1539</v>
      </c>
      <c r="B191" s="24" t="s">
        <v>1540</v>
      </c>
      <c r="C191" s="24" t="s">
        <v>67</v>
      </c>
      <c r="D191" s="25">
        <v>1</v>
      </c>
      <c r="E191" s="27">
        <f>일위대가목록!E145</f>
        <v>0</v>
      </c>
      <c r="F191" s="30">
        <f>TRUNC(E191*D191,1)</f>
        <v>0</v>
      </c>
      <c r="G191" s="27">
        <f>일위대가목록!F145</f>
        <v>11402</v>
      </c>
      <c r="H191" s="30">
        <f>TRUNC(G191*D191,1)</f>
        <v>11402</v>
      </c>
      <c r="I191" s="27">
        <f>일위대가목록!G145</f>
        <v>114</v>
      </c>
      <c r="J191" s="30">
        <f>TRUNC(I191*D191,1)</f>
        <v>114</v>
      </c>
      <c r="K191" s="27">
        <f>TRUNC(E191+G191+I191,1)</f>
        <v>11516</v>
      </c>
      <c r="L191" s="30">
        <f>TRUNC(F191+H191+J191,1)</f>
        <v>11516</v>
      </c>
      <c r="M191" s="24" t="s">
        <v>1541</v>
      </c>
      <c r="N191" s="2" t="s">
        <v>282</v>
      </c>
      <c r="O191" s="2" t="s">
        <v>1542</v>
      </c>
      <c r="P191" s="2" t="s">
        <v>62</v>
      </c>
      <c r="Q191" s="2" t="s">
        <v>63</v>
      </c>
      <c r="R191" s="2" t="s">
        <v>63</v>
      </c>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2" t="s">
        <v>51</v>
      </c>
      <c r="AW191" s="2" t="s">
        <v>1543</v>
      </c>
      <c r="AX191" s="2" t="s">
        <v>51</v>
      </c>
      <c r="AY191" s="2" t="s">
        <v>51</v>
      </c>
      <c r="AZ191" s="2" t="s">
        <v>51</v>
      </c>
    </row>
    <row r="192" spans="1:52" ht="30" customHeight="1">
      <c r="A192" s="24" t="s">
        <v>1174</v>
      </c>
      <c r="B192" s="24" t="s">
        <v>51</v>
      </c>
      <c r="C192" s="24" t="s">
        <v>51</v>
      </c>
      <c r="D192" s="25"/>
      <c r="E192" s="27"/>
      <c r="F192" s="30">
        <f>TRUNC(SUMIF(N190:N191, N189, F190:F191),0)</f>
        <v>3110</v>
      </c>
      <c r="G192" s="27"/>
      <c r="H192" s="30">
        <f>TRUNC(SUMIF(N190:N191, N189, H190:H191),0)</f>
        <v>11402</v>
      </c>
      <c r="I192" s="27"/>
      <c r="J192" s="30">
        <f>TRUNC(SUMIF(N190:N191, N189, J190:J191),0)</f>
        <v>114</v>
      </c>
      <c r="K192" s="27"/>
      <c r="L192" s="30">
        <f>F192+H192+J192</f>
        <v>14626</v>
      </c>
      <c r="M192" s="24" t="s">
        <v>51</v>
      </c>
      <c r="N192" s="2" t="s">
        <v>76</v>
      </c>
      <c r="O192" s="2" t="s">
        <v>76</v>
      </c>
      <c r="P192" s="2" t="s">
        <v>51</v>
      </c>
      <c r="Q192" s="2" t="s">
        <v>51</v>
      </c>
      <c r="R192" s="2" t="s">
        <v>51</v>
      </c>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2" t="s">
        <v>51</v>
      </c>
      <c r="AW192" s="2" t="s">
        <v>51</v>
      </c>
      <c r="AX192" s="2" t="s">
        <v>51</v>
      </c>
      <c r="AY192" s="2" t="s">
        <v>51</v>
      </c>
      <c r="AZ192" s="2" t="s">
        <v>51</v>
      </c>
    </row>
    <row r="193" spans="1:52" ht="30" customHeight="1">
      <c r="A193" s="25"/>
      <c r="B193" s="25"/>
      <c r="C193" s="25"/>
      <c r="D193" s="25"/>
      <c r="E193" s="27"/>
      <c r="F193" s="30"/>
      <c r="G193" s="27"/>
      <c r="H193" s="30"/>
      <c r="I193" s="27"/>
      <c r="J193" s="30"/>
      <c r="K193" s="27"/>
      <c r="L193" s="30"/>
      <c r="M193" s="25"/>
    </row>
    <row r="194" spans="1:52" ht="30" customHeight="1">
      <c r="A194" s="21" t="s">
        <v>1544</v>
      </c>
      <c r="B194" s="22"/>
      <c r="C194" s="22"/>
      <c r="D194" s="22"/>
      <c r="E194" s="26"/>
      <c r="F194" s="29"/>
      <c r="G194" s="26"/>
      <c r="H194" s="29"/>
      <c r="I194" s="26"/>
      <c r="J194" s="29"/>
      <c r="K194" s="26"/>
      <c r="L194" s="29"/>
      <c r="M194" s="23"/>
      <c r="N194" s="1" t="s">
        <v>286</v>
      </c>
    </row>
    <row r="195" spans="1:52" ht="30" customHeight="1">
      <c r="A195" s="24" t="s">
        <v>1015</v>
      </c>
      <c r="B195" s="24" t="s">
        <v>1535</v>
      </c>
      <c r="C195" s="24" t="s">
        <v>67</v>
      </c>
      <c r="D195" s="25">
        <v>2.1</v>
      </c>
      <c r="E195" s="27">
        <f>단가대비표!O32</f>
        <v>2962</v>
      </c>
      <c r="F195" s="30">
        <f>TRUNC(E195*D195,1)</f>
        <v>6220.2</v>
      </c>
      <c r="G195" s="27">
        <f>단가대비표!P32</f>
        <v>0</v>
      </c>
      <c r="H195" s="30">
        <f>TRUNC(G195*D195,1)</f>
        <v>0</v>
      </c>
      <c r="I195" s="27">
        <f>단가대비표!V32</f>
        <v>0</v>
      </c>
      <c r="J195" s="30">
        <f>TRUNC(I195*D195,1)</f>
        <v>0</v>
      </c>
      <c r="K195" s="27">
        <f>TRUNC(E195+G195+I195,1)</f>
        <v>2962</v>
      </c>
      <c r="L195" s="30">
        <f>TRUNC(F195+H195+J195,1)</f>
        <v>6220.2</v>
      </c>
      <c r="M195" s="24" t="s">
        <v>1536</v>
      </c>
      <c r="N195" s="2" t="s">
        <v>286</v>
      </c>
      <c r="O195" s="2" t="s">
        <v>1537</v>
      </c>
      <c r="P195" s="2" t="s">
        <v>63</v>
      </c>
      <c r="Q195" s="2" t="s">
        <v>63</v>
      </c>
      <c r="R195" s="2" t="s">
        <v>62</v>
      </c>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2" t="s">
        <v>51</v>
      </c>
      <c r="AW195" s="2" t="s">
        <v>1545</v>
      </c>
      <c r="AX195" s="2" t="s">
        <v>51</v>
      </c>
      <c r="AY195" s="2" t="s">
        <v>51</v>
      </c>
      <c r="AZ195" s="2" t="s">
        <v>51</v>
      </c>
    </row>
    <row r="196" spans="1:52" ht="30" customHeight="1">
      <c r="A196" s="24" t="s">
        <v>1539</v>
      </c>
      <c r="B196" s="24" t="s">
        <v>1546</v>
      </c>
      <c r="C196" s="24" t="s">
        <v>67</v>
      </c>
      <c r="D196" s="25">
        <v>1</v>
      </c>
      <c r="E196" s="27">
        <f>일위대가목록!E146</f>
        <v>0</v>
      </c>
      <c r="F196" s="30">
        <f>TRUNC(E196*D196,1)</f>
        <v>0</v>
      </c>
      <c r="G196" s="27">
        <f>일위대가목록!F146</f>
        <v>15088</v>
      </c>
      <c r="H196" s="30">
        <f>TRUNC(G196*D196,1)</f>
        <v>15088</v>
      </c>
      <c r="I196" s="27">
        <f>일위대가목록!G146</f>
        <v>150</v>
      </c>
      <c r="J196" s="30">
        <f>TRUNC(I196*D196,1)</f>
        <v>150</v>
      </c>
      <c r="K196" s="27">
        <f>TRUNC(E196+G196+I196,1)</f>
        <v>15238</v>
      </c>
      <c r="L196" s="30">
        <f>TRUNC(F196+H196+J196,1)</f>
        <v>15238</v>
      </c>
      <c r="M196" s="24" t="s">
        <v>1547</v>
      </c>
      <c r="N196" s="2" t="s">
        <v>286</v>
      </c>
      <c r="O196" s="2" t="s">
        <v>1548</v>
      </c>
      <c r="P196" s="2" t="s">
        <v>62</v>
      </c>
      <c r="Q196" s="2" t="s">
        <v>63</v>
      </c>
      <c r="R196" s="2" t="s">
        <v>63</v>
      </c>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2" t="s">
        <v>51</v>
      </c>
      <c r="AW196" s="2" t="s">
        <v>1549</v>
      </c>
      <c r="AX196" s="2" t="s">
        <v>51</v>
      </c>
      <c r="AY196" s="2" t="s">
        <v>51</v>
      </c>
      <c r="AZ196" s="2" t="s">
        <v>51</v>
      </c>
    </row>
    <row r="197" spans="1:52" ht="30" customHeight="1">
      <c r="A197" s="24" t="s">
        <v>1174</v>
      </c>
      <c r="B197" s="24" t="s">
        <v>51</v>
      </c>
      <c r="C197" s="24" t="s">
        <v>51</v>
      </c>
      <c r="D197" s="25"/>
      <c r="E197" s="27"/>
      <c r="F197" s="30">
        <f>TRUNC(SUMIF(N195:N196, N194, F195:F196),0)</f>
        <v>6220</v>
      </c>
      <c r="G197" s="27"/>
      <c r="H197" s="30">
        <f>TRUNC(SUMIF(N195:N196, N194, H195:H196),0)</f>
        <v>15088</v>
      </c>
      <c r="I197" s="27"/>
      <c r="J197" s="30">
        <f>TRUNC(SUMIF(N195:N196, N194, J195:J196),0)</f>
        <v>150</v>
      </c>
      <c r="K197" s="27"/>
      <c r="L197" s="30">
        <f>F197+H197+J197</f>
        <v>21458</v>
      </c>
      <c r="M197" s="24" t="s">
        <v>51</v>
      </c>
      <c r="N197" s="2" t="s">
        <v>76</v>
      </c>
      <c r="O197" s="2" t="s">
        <v>76</v>
      </c>
      <c r="P197" s="2" t="s">
        <v>51</v>
      </c>
      <c r="Q197" s="2" t="s">
        <v>51</v>
      </c>
      <c r="R197" s="2" t="s">
        <v>51</v>
      </c>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2" t="s">
        <v>51</v>
      </c>
      <c r="AW197" s="2" t="s">
        <v>51</v>
      </c>
      <c r="AX197" s="2" t="s">
        <v>51</v>
      </c>
      <c r="AY197" s="2" t="s">
        <v>51</v>
      </c>
      <c r="AZ197" s="2" t="s">
        <v>51</v>
      </c>
    </row>
    <row r="198" spans="1:52" ht="30" customHeight="1">
      <c r="A198" s="25"/>
      <c r="B198" s="25"/>
      <c r="C198" s="25"/>
      <c r="D198" s="25"/>
      <c r="E198" s="27"/>
      <c r="F198" s="30"/>
      <c r="G198" s="27"/>
      <c r="H198" s="30"/>
      <c r="I198" s="27"/>
      <c r="J198" s="30"/>
      <c r="K198" s="27"/>
      <c r="L198" s="30"/>
      <c r="M198" s="25"/>
    </row>
    <row r="199" spans="1:52" ht="30" customHeight="1">
      <c r="A199" s="21" t="s">
        <v>1550</v>
      </c>
      <c r="B199" s="22"/>
      <c r="C199" s="22"/>
      <c r="D199" s="22"/>
      <c r="E199" s="26"/>
      <c r="F199" s="29"/>
      <c r="G199" s="26"/>
      <c r="H199" s="29"/>
      <c r="I199" s="26"/>
      <c r="J199" s="29"/>
      <c r="K199" s="26"/>
      <c r="L199" s="29"/>
      <c r="M199" s="23"/>
      <c r="N199" s="1" t="s">
        <v>290</v>
      </c>
    </row>
    <row r="200" spans="1:52" ht="30" customHeight="1">
      <c r="A200" s="24" t="s">
        <v>1015</v>
      </c>
      <c r="B200" s="24" t="s">
        <v>1535</v>
      </c>
      <c r="C200" s="24" t="s">
        <v>67</v>
      </c>
      <c r="D200" s="25">
        <v>2.1</v>
      </c>
      <c r="E200" s="27">
        <f>단가대비표!O32</f>
        <v>2962</v>
      </c>
      <c r="F200" s="30">
        <f>TRUNC(E200*D200,1)</f>
        <v>6220.2</v>
      </c>
      <c r="G200" s="27">
        <f>단가대비표!P32</f>
        <v>0</v>
      </c>
      <c r="H200" s="30">
        <f>TRUNC(G200*D200,1)</f>
        <v>0</v>
      </c>
      <c r="I200" s="27">
        <f>단가대비표!V32</f>
        <v>0</v>
      </c>
      <c r="J200" s="30">
        <f>TRUNC(I200*D200,1)</f>
        <v>0</v>
      </c>
      <c r="K200" s="27">
        <f>TRUNC(E200+G200+I200,1)</f>
        <v>2962</v>
      </c>
      <c r="L200" s="30">
        <f>TRUNC(F200+H200+J200,1)</f>
        <v>6220.2</v>
      </c>
      <c r="M200" s="24" t="s">
        <v>1536</v>
      </c>
      <c r="N200" s="2" t="s">
        <v>290</v>
      </c>
      <c r="O200" s="2" t="s">
        <v>1537</v>
      </c>
      <c r="P200" s="2" t="s">
        <v>63</v>
      </c>
      <c r="Q200" s="2" t="s">
        <v>63</v>
      </c>
      <c r="R200" s="2" t="s">
        <v>62</v>
      </c>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2" t="s">
        <v>51</v>
      </c>
      <c r="AW200" s="2" t="s">
        <v>1551</v>
      </c>
      <c r="AX200" s="2" t="s">
        <v>51</v>
      </c>
      <c r="AY200" s="2" t="s">
        <v>51</v>
      </c>
      <c r="AZ200" s="2" t="s">
        <v>51</v>
      </c>
    </row>
    <row r="201" spans="1:52" ht="30" customHeight="1">
      <c r="A201" s="24" t="s">
        <v>1539</v>
      </c>
      <c r="B201" s="24" t="s">
        <v>1552</v>
      </c>
      <c r="C201" s="24" t="s">
        <v>67</v>
      </c>
      <c r="D201" s="25">
        <v>1</v>
      </c>
      <c r="E201" s="27">
        <f>일위대가목록!E147</f>
        <v>0</v>
      </c>
      <c r="F201" s="30">
        <f>TRUNC(E201*D201,1)</f>
        <v>0</v>
      </c>
      <c r="G201" s="27">
        <f>일위대가목록!F147</f>
        <v>19632</v>
      </c>
      <c r="H201" s="30">
        <f>TRUNC(G201*D201,1)</f>
        <v>19632</v>
      </c>
      <c r="I201" s="27">
        <f>일위대가목록!G147</f>
        <v>196</v>
      </c>
      <c r="J201" s="30">
        <f>TRUNC(I201*D201,1)</f>
        <v>196</v>
      </c>
      <c r="K201" s="27">
        <f>TRUNC(E201+G201+I201,1)</f>
        <v>19828</v>
      </c>
      <c r="L201" s="30">
        <f>TRUNC(F201+H201+J201,1)</f>
        <v>19828</v>
      </c>
      <c r="M201" s="24" t="s">
        <v>1553</v>
      </c>
      <c r="N201" s="2" t="s">
        <v>290</v>
      </c>
      <c r="O201" s="2" t="s">
        <v>1554</v>
      </c>
      <c r="P201" s="2" t="s">
        <v>62</v>
      </c>
      <c r="Q201" s="2" t="s">
        <v>63</v>
      </c>
      <c r="R201" s="2" t="s">
        <v>63</v>
      </c>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2" t="s">
        <v>51</v>
      </c>
      <c r="AW201" s="2" t="s">
        <v>1555</v>
      </c>
      <c r="AX201" s="2" t="s">
        <v>51</v>
      </c>
      <c r="AY201" s="2" t="s">
        <v>51</v>
      </c>
      <c r="AZ201" s="2" t="s">
        <v>51</v>
      </c>
    </row>
    <row r="202" spans="1:52" ht="30" customHeight="1">
      <c r="A202" s="24" t="s">
        <v>1174</v>
      </c>
      <c r="B202" s="24" t="s">
        <v>51</v>
      </c>
      <c r="C202" s="24" t="s">
        <v>51</v>
      </c>
      <c r="D202" s="25"/>
      <c r="E202" s="27"/>
      <c r="F202" s="30">
        <f>TRUNC(SUMIF(N200:N201, N199, F200:F201),0)</f>
        <v>6220</v>
      </c>
      <c r="G202" s="27"/>
      <c r="H202" s="30">
        <f>TRUNC(SUMIF(N200:N201, N199, H200:H201),0)</f>
        <v>19632</v>
      </c>
      <c r="I202" s="27"/>
      <c r="J202" s="30">
        <f>TRUNC(SUMIF(N200:N201, N199, J200:J201),0)</f>
        <v>196</v>
      </c>
      <c r="K202" s="27"/>
      <c r="L202" s="30">
        <f>F202+H202+J202</f>
        <v>26048</v>
      </c>
      <c r="M202" s="24" t="s">
        <v>51</v>
      </c>
      <c r="N202" s="2" t="s">
        <v>76</v>
      </c>
      <c r="O202" s="2" t="s">
        <v>76</v>
      </c>
      <c r="P202" s="2" t="s">
        <v>51</v>
      </c>
      <c r="Q202" s="2" t="s">
        <v>51</v>
      </c>
      <c r="R202" s="2" t="s">
        <v>51</v>
      </c>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2" t="s">
        <v>51</v>
      </c>
      <c r="AW202" s="2" t="s">
        <v>51</v>
      </c>
      <c r="AX202" s="2" t="s">
        <v>51</v>
      </c>
      <c r="AY202" s="2" t="s">
        <v>51</v>
      </c>
      <c r="AZ202" s="2" t="s">
        <v>51</v>
      </c>
    </row>
    <row r="203" spans="1:52" ht="30" customHeight="1">
      <c r="A203" s="25"/>
      <c r="B203" s="25"/>
      <c r="C203" s="25"/>
      <c r="D203" s="25"/>
      <c r="E203" s="27"/>
      <c r="F203" s="30"/>
      <c r="G203" s="27"/>
      <c r="H203" s="30"/>
      <c r="I203" s="27"/>
      <c r="J203" s="30"/>
      <c r="K203" s="27"/>
      <c r="L203" s="30"/>
      <c r="M203" s="25"/>
    </row>
    <row r="204" spans="1:52" ht="30" customHeight="1">
      <c r="A204" s="21" t="s">
        <v>1556</v>
      </c>
      <c r="B204" s="22"/>
      <c r="C204" s="22"/>
      <c r="D204" s="22"/>
      <c r="E204" s="26"/>
      <c r="F204" s="29"/>
      <c r="G204" s="26"/>
      <c r="H204" s="29"/>
      <c r="I204" s="26"/>
      <c r="J204" s="29"/>
      <c r="K204" s="26"/>
      <c r="L204" s="29"/>
      <c r="M204" s="23"/>
      <c r="N204" s="1" t="s">
        <v>295</v>
      </c>
    </row>
    <row r="205" spans="1:52" ht="30" customHeight="1">
      <c r="A205" s="24" t="s">
        <v>1557</v>
      </c>
      <c r="B205" s="24" t="s">
        <v>1558</v>
      </c>
      <c r="C205" s="24" t="s">
        <v>67</v>
      </c>
      <c r="D205" s="25">
        <v>3.09</v>
      </c>
      <c r="E205" s="27">
        <f>단가대비표!O74</f>
        <v>4199.1400000000003</v>
      </c>
      <c r="F205" s="30">
        <f>TRUNC(E205*D205,1)</f>
        <v>12975.3</v>
      </c>
      <c r="G205" s="27">
        <f>단가대비표!P74</f>
        <v>0</v>
      </c>
      <c r="H205" s="30">
        <f>TRUNC(G205*D205,1)</f>
        <v>0</v>
      </c>
      <c r="I205" s="27">
        <f>단가대비표!V74</f>
        <v>0</v>
      </c>
      <c r="J205" s="30">
        <f>TRUNC(I205*D205,1)</f>
        <v>0</v>
      </c>
      <c r="K205" s="27">
        <f>TRUNC(E205+G205+I205,1)</f>
        <v>4199.1000000000004</v>
      </c>
      <c r="L205" s="30">
        <f>TRUNC(F205+H205+J205,1)</f>
        <v>12975.3</v>
      </c>
      <c r="M205" s="24" t="s">
        <v>1559</v>
      </c>
      <c r="N205" s="2" t="s">
        <v>295</v>
      </c>
      <c r="O205" s="2" t="s">
        <v>1560</v>
      </c>
      <c r="P205" s="2" t="s">
        <v>63</v>
      </c>
      <c r="Q205" s="2" t="s">
        <v>63</v>
      </c>
      <c r="R205" s="2" t="s">
        <v>62</v>
      </c>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2" t="s">
        <v>51</v>
      </c>
      <c r="AW205" s="2" t="s">
        <v>1561</v>
      </c>
      <c r="AX205" s="2" t="s">
        <v>51</v>
      </c>
      <c r="AY205" s="2" t="s">
        <v>51</v>
      </c>
      <c r="AZ205" s="2" t="s">
        <v>51</v>
      </c>
    </row>
    <row r="206" spans="1:52" ht="30" customHeight="1">
      <c r="A206" s="24" t="s">
        <v>1562</v>
      </c>
      <c r="B206" s="24" t="s">
        <v>1563</v>
      </c>
      <c r="C206" s="24" t="s">
        <v>67</v>
      </c>
      <c r="D206" s="25">
        <v>3</v>
      </c>
      <c r="E206" s="27">
        <f>일위대가목록!E143</f>
        <v>0</v>
      </c>
      <c r="F206" s="30">
        <f>TRUNC(E206*D206,1)</f>
        <v>0</v>
      </c>
      <c r="G206" s="27">
        <f>일위대가목록!F143</f>
        <v>18183</v>
      </c>
      <c r="H206" s="30">
        <f>TRUNC(G206*D206,1)</f>
        <v>54549</v>
      </c>
      <c r="I206" s="27">
        <f>일위대가목록!G143</f>
        <v>363</v>
      </c>
      <c r="J206" s="30">
        <f>TRUNC(I206*D206,1)</f>
        <v>1089</v>
      </c>
      <c r="K206" s="27">
        <f>TRUNC(E206+G206+I206,1)</f>
        <v>18546</v>
      </c>
      <c r="L206" s="30">
        <f>TRUNC(F206+H206+J206,1)</f>
        <v>55638</v>
      </c>
      <c r="M206" s="24" t="s">
        <v>1564</v>
      </c>
      <c r="N206" s="2" t="s">
        <v>295</v>
      </c>
      <c r="O206" s="2" t="s">
        <v>1565</v>
      </c>
      <c r="P206" s="2" t="s">
        <v>62</v>
      </c>
      <c r="Q206" s="2" t="s">
        <v>63</v>
      </c>
      <c r="R206" s="2" t="s">
        <v>63</v>
      </c>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2" t="s">
        <v>51</v>
      </c>
      <c r="AW206" s="2" t="s">
        <v>1566</v>
      </c>
      <c r="AX206" s="2" t="s">
        <v>51</v>
      </c>
      <c r="AY206" s="2" t="s">
        <v>51</v>
      </c>
      <c r="AZ206" s="2" t="s">
        <v>51</v>
      </c>
    </row>
    <row r="207" spans="1:52" ht="30" customHeight="1">
      <c r="A207" s="24" t="s">
        <v>1174</v>
      </c>
      <c r="B207" s="24" t="s">
        <v>51</v>
      </c>
      <c r="C207" s="24" t="s">
        <v>51</v>
      </c>
      <c r="D207" s="25"/>
      <c r="E207" s="27"/>
      <c r="F207" s="30">
        <f>TRUNC(SUMIF(N205:N206, N204, F205:F206),0)</f>
        <v>12975</v>
      </c>
      <c r="G207" s="27"/>
      <c r="H207" s="30">
        <f>TRUNC(SUMIF(N205:N206, N204, H205:H206),0)</f>
        <v>54549</v>
      </c>
      <c r="I207" s="27"/>
      <c r="J207" s="30">
        <f>TRUNC(SUMIF(N205:N206, N204, J205:J206),0)</f>
        <v>1089</v>
      </c>
      <c r="K207" s="27"/>
      <c r="L207" s="30">
        <f>F207+H207+J207</f>
        <v>68613</v>
      </c>
      <c r="M207" s="24" t="s">
        <v>51</v>
      </c>
      <c r="N207" s="2" t="s">
        <v>76</v>
      </c>
      <c r="O207" s="2" t="s">
        <v>76</v>
      </c>
      <c r="P207" s="2" t="s">
        <v>51</v>
      </c>
      <c r="Q207" s="2" t="s">
        <v>51</v>
      </c>
      <c r="R207" s="2" t="s">
        <v>51</v>
      </c>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2" t="s">
        <v>51</v>
      </c>
      <c r="AW207" s="2" t="s">
        <v>51</v>
      </c>
      <c r="AX207" s="2" t="s">
        <v>51</v>
      </c>
      <c r="AY207" s="2" t="s">
        <v>51</v>
      </c>
      <c r="AZ207" s="2" t="s">
        <v>51</v>
      </c>
    </row>
    <row r="208" spans="1:52" ht="30" customHeight="1">
      <c r="A208" s="25"/>
      <c r="B208" s="25"/>
      <c r="C208" s="25"/>
      <c r="D208" s="25"/>
      <c r="E208" s="27"/>
      <c r="F208" s="30"/>
      <c r="G208" s="27"/>
      <c r="H208" s="30"/>
      <c r="I208" s="27"/>
      <c r="J208" s="30"/>
      <c r="K208" s="27"/>
      <c r="L208" s="30"/>
      <c r="M208" s="25"/>
    </row>
    <row r="209" spans="1:52" ht="30" customHeight="1">
      <c r="A209" s="21" t="s">
        <v>1567</v>
      </c>
      <c r="B209" s="22"/>
      <c r="C209" s="22"/>
      <c r="D209" s="22"/>
      <c r="E209" s="26"/>
      <c r="F209" s="29"/>
      <c r="G209" s="26"/>
      <c r="H209" s="29"/>
      <c r="I209" s="26"/>
      <c r="J209" s="29"/>
      <c r="K209" s="26"/>
      <c r="L209" s="29"/>
      <c r="M209" s="23"/>
      <c r="N209" s="1" t="s">
        <v>300</v>
      </c>
    </row>
    <row r="210" spans="1:52" ht="30" customHeight="1">
      <c r="A210" s="24" t="s">
        <v>1569</v>
      </c>
      <c r="B210" s="24" t="s">
        <v>1570</v>
      </c>
      <c r="C210" s="24" t="s">
        <v>67</v>
      </c>
      <c r="D210" s="25">
        <v>1.1000000000000001</v>
      </c>
      <c r="E210" s="27">
        <f>단가대비표!O28</f>
        <v>4280</v>
      </c>
      <c r="F210" s="30">
        <f>TRUNC(E210*D210,1)</f>
        <v>4708</v>
      </c>
      <c r="G210" s="27">
        <f>단가대비표!P28</f>
        <v>0</v>
      </c>
      <c r="H210" s="30">
        <f>TRUNC(G210*D210,1)</f>
        <v>0</v>
      </c>
      <c r="I210" s="27">
        <f>단가대비표!V28</f>
        <v>0</v>
      </c>
      <c r="J210" s="30">
        <f>TRUNC(I210*D210,1)</f>
        <v>0</v>
      </c>
      <c r="K210" s="27">
        <f>TRUNC(E210+G210+I210,1)</f>
        <v>4280</v>
      </c>
      <c r="L210" s="30">
        <f>TRUNC(F210+H210+J210,1)</f>
        <v>4708</v>
      </c>
      <c r="M210" s="24" t="s">
        <v>1571</v>
      </c>
      <c r="N210" s="2" t="s">
        <v>300</v>
      </c>
      <c r="O210" s="2" t="s">
        <v>1572</v>
      </c>
      <c r="P210" s="2" t="s">
        <v>63</v>
      </c>
      <c r="Q210" s="2" t="s">
        <v>63</v>
      </c>
      <c r="R210" s="2" t="s">
        <v>62</v>
      </c>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2" t="s">
        <v>51</v>
      </c>
      <c r="AW210" s="2" t="s">
        <v>1573</v>
      </c>
      <c r="AX210" s="2" t="s">
        <v>51</v>
      </c>
      <c r="AY210" s="2" t="s">
        <v>51</v>
      </c>
      <c r="AZ210" s="2" t="s">
        <v>51</v>
      </c>
    </row>
    <row r="211" spans="1:52" ht="30" customHeight="1">
      <c r="A211" s="24" t="s">
        <v>1574</v>
      </c>
      <c r="B211" s="24" t="s">
        <v>1575</v>
      </c>
      <c r="C211" s="24" t="s">
        <v>67</v>
      </c>
      <c r="D211" s="25">
        <v>1</v>
      </c>
      <c r="E211" s="27">
        <f>일위대가목록!E148</f>
        <v>0</v>
      </c>
      <c r="F211" s="30">
        <f>TRUNC(E211*D211,1)</f>
        <v>0</v>
      </c>
      <c r="G211" s="27">
        <f>일위대가목록!F148</f>
        <v>8658</v>
      </c>
      <c r="H211" s="30">
        <f>TRUNC(G211*D211,1)</f>
        <v>8658</v>
      </c>
      <c r="I211" s="27">
        <f>일위대가목록!G148</f>
        <v>0</v>
      </c>
      <c r="J211" s="30">
        <f>TRUNC(I211*D211,1)</f>
        <v>0</v>
      </c>
      <c r="K211" s="27">
        <f>TRUNC(E211+G211+I211,1)</f>
        <v>8658</v>
      </c>
      <c r="L211" s="30">
        <f>TRUNC(F211+H211+J211,1)</f>
        <v>8658</v>
      </c>
      <c r="M211" s="24" t="s">
        <v>1576</v>
      </c>
      <c r="N211" s="2" t="s">
        <v>300</v>
      </c>
      <c r="O211" s="2" t="s">
        <v>1577</v>
      </c>
      <c r="P211" s="2" t="s">
        <v>62</v>
      </c>
      <c r="Q211" s="2" t="s">
        <v>63</v>
      </c>
      <c r="R211" s="2" t="s">
        <v>63</v>
      </c>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2" t="s">
        <v>51</v>
      </c>
      <c r="AW211" s="2" t="s">
        <v>1578</v>
      </c>
      <c r="AX211" s="2" t="s">
        <v>51</v>
      </c>
      <c r="AY211" s="2" t="s">
        <v>51</v>
      </c>
      <c r="AZ211" s="2" t="s">
        <v>51</v>
      </c>
    </row>
    <row r="212" spans="1:52" ht="30" customHeight="1">
      <c r="A212" s="24" t="s">
        <v>1174</v>
      </c>
      <c r="B212" s="24" t="s">
        <v>51</v>
      </c>
      <c r="C212" s="24" t="s">
        <v>51</v>
      </c>
      <c r="D212" s="25"/>
      <c r="E212" s="27"/>
      <c r="F212" s="30">
        <f>TRUNC(SUMIF(N210:N211, N209, F210:F211),0)</f>
        <v>4708</v>
      </c>
      <c r="G212" s="27"/>
      <c r="H212" s="30">
        <f>TRUNC(SUMIF(N210:N211, N209, H210:H211),0)</f>
        <v>8658</v>
      </c>
      <c r="I212" s="27"/>
      <c r="J212" s="30">
        <f>TRUNC(SUMIF(N210:N211, N209, J210:J211),0)</f>
        <v>0</v>
      </c>
      <c r="K212" s="27"/>
      <c r="L212" s="30">
        <f>F212+H212+J212</f>
        <v>13366</v>
      </c>
      <c r="M212" s="24" t="s">
        <v>51</v>
      </c>
      <c r="N212" s="2" t="s">
        <v>76</v>
      </c>
      <c r="O212" s="2" t="s">
        <v>76</v>
      </c>
      <c r="P212" s="2" t="s">
        <v>51</v>
      </c>
      <c r="Q212" s="2" t="s">
        <v>51</v>
      </c>
      <c r="R212" s="2" t="s">
        <v>51</v>
      </c>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2" t="s">
        <v>51</v>
      </c>
      <c r="AW212" s="2" t="s">
        <v>51</v>
      </c>
      <c r="AX212" s="2" t="s">
        <v>51</v>
      </c>
      <c r="AY212" s="2" t="s">
        <v>51</v>
      </c>
      <c r="AZ212" s="2" t="s">
        <v>51</v>
      </c>
    </row>
    <row r="213" spans="1:52" ht="30" customHeight="1">
      <c r="A213" s="25"/>
      <c r="B213" s="25"/>
      <c r="C213" s="25"/>
      <c r="D213" s="25"/>
      <c r="E213" s="27"/>
      <c r="F213" s="30"/>
      <c r="G213" s="27"/>
      <c r="H213" s="30"/>
      <c r="I213" s="27"/>
      <c r="J213" s="30"/>
      <c r="K213" s="27"/>
      <c r="L213" s="30"/>
      <c r="M213" s="25"/>
    </row>
    <row r="214" spans="1:52" ht="30" customHeight="1">
      <c r="A214" s="21" t="s">
        <v>1579</v>
      </c>
      <c r="B214" s="22"/>
      <c r="C214" s="22"/>
      <c r="D214" s="22"/>
      <c r="E214" s="26"/>
      <c r="F214" s="29"/>
      <c r="G214" s="26"/>
      <c r="H214" s="29"/>
      <c r="I214" s="26"/>
      <c r="J214" s="29"/>
      <c r="K214" s="26"/>
      <c r="L214" s="29"/>
      <c r="M214" s="23"/>
      <c r="N214" s="1" t="s">
        <v>305</v>
      </c>
    </row>
    <row r="215" spans="1:52" ht="30" customHeight="1">
      <c r="A215" s="24" t="s">
        <v>1580</v>
      </c>
      <c r="B215" s="24" t="s">
        <v>1581</v>
      </c>
      <c r="C215" s="24" t="s">
        <v>100</v>
      </c>
      <c r="D215" s="25">
        <v>2.3330000000000002</v>
      </c>
      <c r="E215" s="27">
        <f>단가대비표!O14</f>
        <v>3230</v>
      </c>
      <c r="F215" s="30">
        <f>TRUNC(E215*D215,1)</f>
        <v>7535.5</v>
      </c>
      <c r="G215" s="27">
        <f>단가대비표!P14</f>
        <v>0</v>
      </c>
      <c r="H215" s="30">
        <f>TRUNC(G215*D215,1)</f>
        <v>0</v>
      </c>
      <c r="I215" s="27">
        <f>단가대비표!V14</f>
        <v>0</v>
      </c>
      <c r="J215" s="30">
        <f>TRUNC(I215*D215,1)</f>
        <v>0</v>
      </c>
      <c r="K215" s="27">
        <f t="shared" ref="K215:L218" si="23">TRUNC(E215+G215+I215,1)</f>
        <v>3230</v>
      </c>
      <c r="L215" s="30">
        <f t="shared" si="23"/>
        <v>7535.5</v>
      </c>
      <c r="M215" s="24" t="s">
        <v>1582</v>
      </c>
      <c r="N215" s="2" t="s">
        <v>305</v>
      </c>
      <c r="O215" s="2" t="s">
        <v>1583</v>
      </c>
      <c r="P215" s="2" t="s">
        <v>63</v>
      </c>
      <c r="Q215" s="2" t="s">
        <v>63</v>
      </c>
      <c r="R215" s="2" t="s">
        <v>62</v>
      </c>
      <c r="S215" s="3"/>
      <c r="T215" s="3"/>
      <c r="U215" s="3"/>
      <c r="V215" s="3">
        <v>1</v>
      </c>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2" t="s">
        <v>51</v>
      </c>
      <c r="AW215" s="2" t="s">
        <v>1584</v>
      </c>
      <c r="AX215" s="2" t="s">
        <v>51</v>
      </c>
      <c r="AY215" s="2" t="s">
        <v>51</v>
      </c>
      <c r="AZ215" s="2" t="s">
        <v>51</v>
      </c>
    </row>
    <row r="216" spans="1:52" ht="30" customHeight="1">
      <c r="A216" s="24" t="s">
        <v>1585</v>
      </c>
      <c r="B216" s="24" t="s">
        <v>1586</v>
      </c>
      <c r="C216" s="24" t="s">
        <v>100</v>
      </c>
      <c r="D216" s="25">
        <v>2.1</v>
      </c>
      <c r="E216" s="27">
        <f>단가대비표!O15</f>
        <v>2680</v>
      </c>
      <c r="F216" s="30">
        <f>TRUNC(E216*D216,1)</f>
        <v>5628</v>
      </c>
      <c r="G216" s="27">
        <f>단가대비표!P15</f>
        <v>0</v>
      </c>
      <c r="H216" s="30">
        <f>TRUNC(G216*D216,1)</f>
        <v>0</v>
      </c>
      <c r="I216" s="27">
        <f>단가대비표!V15</f>
        <v>0</v>
      </c>
      <c r="J216" s="30">
        <f>TRUNC(I216*D216,1)</f>
        <v>0</v>
      </c>
      <c r="K216" s="27">
        <f t="shared" si="23"/>
        <v>2680</v>
      </c>
      <c r="L216" s="30">
        <f t="shared" si="23"/>
        <v>5628</v>
      </c>
      <c r="M216" s="24" t="s">
        <v>1587</v>
      </c>
      <c r="N216" s="2" t="s">
        <v>305</v>
      </c>
      <c r="O216" s="2" t="s">
        <v>1588</v>
      </c>
      <c r="P216" s="2" t="s">
        <v>63</v>
      </c>
      <c r="Q216" s="2" t="s">
        <v>63</v>
      </c>
      <c r="R216" s="2" t="s">
        <v>62</v>
      </c>
      <c r="S216" s="3"/>
      <c r="T216" s="3"/>
      <c r="U216" s="3"/>
      <c r="V216" s="3">
        <v>1</v>
      </c>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2" t="s">
        <v>51</v>
      </c>
      <c r="AW216" s="2" t="s">
        <v>1589</v>
      </c>
      <c r="AX216" s="2" t="s">
        <v>51</v>
      </c>
      <c r="AY216" s="2" t="s">
        <v>51</v>
      </c>
      <c r="AZ216" s="2" t="s">
        <v>51</v>
      </c>
    </row>
    <row r="217" spans="1:52" ht="30" customHeight="1">
      <c r="A217" s="24" t="s">
        <v>1287</v>
      </c>
      <c r="B217" s="24" t="s">
        <v>1447</v>
      </c>
      <c r="C217" s="24" t="s">
        <v>1075</v>
      </c>
      <c r="D217" s="25">
        <v>1</v>
      </c>
      <c r="E217" s="27">
        <f>TRUNC(SUMIF(V215:V218, RIGHTB(O217, 1), F215:F218)*U217, 2)</f>
        <v>658.17</v>
      </c>
      <c r="F217" s="30">
        <f>TRUNC(E217*D217,1)</f>
        <v>658.1</v>
      </c>
      <c r="G217" s="27">
        <v>0</v>
      </c>
      <c r="H217" s="30">
        <f>TRUNC(G217*D217,1)</f>
        <v>0</v>
      </c>
      <c r="I217" s="27">
        <v>0</v>
      </c>
      <c r="J217" s="30">
        <f>TRUNC(I217*D217,1)</f>
        <v>0</v>
      </c>
      <c r="K217" s="27">
        <f t="shared" si="23"/>
        <v>658.1</v>
      </c>
      <c r="L217" s="30">
        <f t="shared" si="23"/>
        <v>658.1</v>
      </c>
      <c r="M217" s="24" t="s">
        <v>51</v>
      </c>
      <c r="N217" s="2" t="s">
        <v>305</v>
      </c>
      <c r="O217" s="2" t="s">
        <v>1154</v>
      </c>
      <c r="P217" s="2" t="s">
        <v>63</v>
      </c>
      <c r="Q217" s="2" t="s">
        <v>63</v>
      </c>
      <c r="R217" s="2" t="s">
        <v>63</v>
      </c>
      <c r="S217" s="3">
        <v>0</v>
      </c>
      <c r="T217" s="3">
        <v>0</v>
      </c>
      <c r="U217" s="3">
        <v>0.05</v>
      </c>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2" t="s">
        <v>51</v>
      </c>
      <c r="AW217" s="2" t="s">
        <v>1590</v>
      </c>
      <c r="AX217" s="2" t="s">
        <v>51</v>
      </c>
      <c r="AY217" s="2" t="s">
        <v>51</v>
      </c>
      <c r="AZ217" s="2" t="s">
        <v>51</v>
      </c>
    </row>
    <row r="218" spans="1:52" ht="30" customHeight="1">
      <c r="A218" s="24" t="s">
        <v>1591</v>
      </c>
      <c r="B218" s="24" t="s">
        <v>51</v>
      </c>
      <c r="C218" s="24" t="s">
        <v>67</v>
      </c>
      <c r="D218" s="25">
        <v>1</v>
      </c>
      <c r="E218" s="27">
        <f>일위대가목록!E149</f>
        <v>0</v>
      </c>
      <c r="F218" s="30">
        <f>TRUNC(E218*D218,1)</f>
        <v>0</v>
      </c>
      <c r="G218" s="27">
        <f>일위대가목록!F149</f>
        <v>10544</v>
      </c>
      <c r="H218" s="30">
        <f>TRUNC(G218*D218,1)</f>
        <v>10544</v>
      </c>
      <c r="I218" s="27">
        <f>일위대가목록!G149</f>
        <v>632</v>
      </c>
      <c r="J218" s="30">
        <f>TRUNC(I218*D218,1)</f>
        <v>632</v>
      </c>
      <c r="K218" s="27">
        <f t="shared" si="23"/>
        <v>11176</v>
      </c>
      <c r="L218" s="30">
        <f t="shared" si="23"/>
        <v>11176</v>
      </c>
      <c r="M218" s="24" t="s">
        <v>1592</v>
      </c>
      <c r="N218" s="2" t="s">
        <v>305</v>
      </c>
      <c r="O218" s="2" t="s">
        <v>1593</v>
      </c>
      <c r="P218" s="2" t="s">
        <v>62</v>
      </c>
      <c r="Q218" s="2" t="s">
        <v>63</v>
      </c>
      <c r="R218" s="2" t="s">
        <v>63</v>
      </c>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2" t="s">
        <v>51</v>
      </c>
      <c r="AW218" s="2" t="s">
        <v>1594</v>
      </c>
      <c r="AX218" s="2" t="s">
        <v>51</v>
      </c>
      <c r="AY218" s="2" t="s">
        <v>51</v>
      </c>
      <c r="AZ218" s="2" t="s">
        <v>51</v>
      </c>
    </row>
    <row r="219" spans="1:52" ht="30" customHeight="1">
      <c r="A219" s="24" t="s">
        <v>1174</v>
      </c>
      <c r="B219" s="24" t="s">
        <v>51</v>
      </c>
      <c r="C219" s="24" t="s">
        <v>51</v>
      </c>
      <c r="D219" s="25"/>
      <c r="E219" s="27"/>
      <c r="F219" s="30">
        <f>TRUNC(SUMIF(N215:N218, N214, F215:F218),0)</f>
        <v>13821</v>
      </c>
      <c r="G219" s="27"/>
      <c r="H219" s="30">
        <f>TRUNC(SUMIF(N215:N218, N214, H215:H218),0)</f>
        <v>10544</v>
      </c>
      <c r="I219" s="27"/>
      <c r="J219" s="30">
        <f>TRUNC(SUMIF(N215:N218, N214, J215:J218),0)</f>
        <v>632</v>
      </c>
      <c r="K219" s="27"/>
      <c r="L219" s="30">
        <f>F219+H219+J219</f>
        <v>24997</v>
      </c>
      <c r="M219" s="24" t="s">
        <v>51</v>
      </c>
      <c r="N219" s="2" t="s">
        <v>76</v>
      </c>
      <c r="O219" s="2" t="s">
        <v>76</v>
      </c>
      <c r="P219" s="2" t="s">
        <v>51</v>
      </c>
      <c r="Q219" s="2" t="s">
        <v>51</v>
      </c>
      <c r="R219" s="2" t="s">
        <v>51</v>
      </c>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2" t="s">
        <v>51</v>
      </c>
      <c r="AW219" s="2" t="s">
        <v>51</v>
      </c>
      <c r="AX219" s="2" t="s">
        <v>51</v>
      </c>
      <c r="AY219" s="2" t="s">
        <v>51</v>
      </c>
      <c r="AZ219" s="2" t="s">
        <v>51</v>
      </c>
    </row>
    <row r="220" spans="1:52" ht="30" customHeight="1">
      <c r="A220" s="25"/>
      <c r="B220" s="25"/>
      <c r="C220" s="25"/>
      <c r="D220" s="25"/>
      <c r="E220" s="27"/>
      <c r="F220" s="30"/>
      <c r="G220" s="27"/>
      <c r="H220" s="30"/>
      <c r="I220" s="27"/>
      <c r="J220" s="30"/>
      <c r="K220" s="27"/>
      <c r="L220" s="30"/>
      <c r="M220" s="25"/>
    </row>
    <row r="221" spans="1:52" ht="30" customHeight="1">
      <c r="A221" s="21" t="s">
        <v>1595</v>
      </c>
      <c r="B221" s="22"/>
      <c r="C221" s="22"/>
      <c r="D221" s="22"/>
      <c r="E221" s="26"/>
      <c r="F221" s="29"/>
      <c r="G221" s="26"/>
      <c r="H221" s="29"/>
      <c r="I221" s="26"/>
      <c r="J221" s="29"/>
      <c r="K221" s="26"/>
      <c r="L221" s="29"/>
      <c r="M221" s="23"/>
      <c r="N221" s="1" t="s">
        <v>310</v>
      </c>
    </row>
    <row r="222" spans="1:52" ht="30" customHeight="1">
      <c r="A222" s="24" t="s">
        <v>1597</v>
      </c>
      <c r="B222" s="24" t="s">
        <v>1598</v>
      </c>
      <c r="C222" s="24" t="s">
        <v>67</v>
      </c>
      <c r="D222" s="25">
        <v>1</v>
      </c>
      <c r="E222" s="27">
        <f>단가대비표!O29</f>
        <v>26693</v>
      </c>
      <c r="F222" s="30">
        <f>TRUNC(E222*D222,1)</f>
        <v>26693</v>
      </c>
      <c r="G222" s="27">
        <f>단가대비표!P29</f>
        <v>0</v>
      </c>
      <c r="H222" s="30">
        <f>TRUNC(G222*D222,1)</f>
        <v>0</v>
      </c>
      <c r="I222" s="27">
        <f>단가대비표!V29</f>
        <v>0</v>
      </c>
      <c r="J222" s="30">
        <f>TRUNC(I222*D222,1)</f>
        <v>0</v>
      </c>
      <c r="K222" s="27">
        <f>TRUNC(E222+G222+I222,1)</f>
        <v>26693</v>
      </c>
      <c r="L222" s="30">
        <f>TRUNC(F222+H222+J222,1)</f>
        <v>26693</v>
      </c>
      <c r="M222" s="24" t="s">
        <v>1599</v>
      </c>
      <c r="N222" s="2" t="s">
        <v>310</v>
      </c>
      <c r="O222" s="2" t="s">
        <v>1600</v>
      </c>
      <c r="P222" s="2" t="s">
        <v>63</v>
      </c>
      <c r="Q222" s="2" t="s">
        <v>63</v>
      </c>
      <c r="R222" s="2" t="s">
        <v>62</v>
      </c>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2" t="s">
        <v>51</v>
      </c>
      <c r="AW222" s="2" t="s">
        <v>1601</v>
      </c>
      <c r="AX222" s="2" t="s">
        <v>51</v>
      </c>
      <c r="AY222" s="2" t="s">
        <v>51</v>
      </c>
      <c r="AZ222" s="2" t="s">
        <v>51</v>
      </c>
    </row>
    <row r="223" spans="1:52" ht="30" customHeight="1">
      <c r="A223" s="24" t="s">
        <v>1174</v>
      </c>
      <c r="B223" s="24" t="s">
        <v>51</v>
      </c>
      <c r="C223" s="24" t="s">
        <v>51</v>
      </c>
      <c r="D223" s="25"/>
      <c r="E223" s="27"/>
      <c r="F223" s="30">
        <f>TRUNC(SUMIF(N222:N222, N221, F222:F222),0)</f>
        <v>26693</v>
      </c>
      <c r="G223" s="27"/>
      <c r="H223" s="30">
        <f>TRUNC(SUMIF(N222:N222, N221, H222:H222),0)</f>
        <v>0</v>
      </c>
      <c r="I223" s="27"/>
      <c r="J223" s="30">
        <f>TRUNC(SUMIF(N222:N222, N221, J222:J222),0)</f>
        <v>0</v>
      </c>
      <c r="K223" s="27"/>
      <c r="L223" s="30">
        <f>F223+H223+J223</f>
        <v>26693</v>
      </c>
      <c r="M223" s="24" t="s">
        <v>51</v>
      </c>
      <c r="N223" s="2" t="s">
        <v>76</v>
      </c>
      <c r="O223" s="2" t="s">
        <v>76</v>
      </c>
      <c r="P223" s="2" t="s">
        <v>51</v>
      </c>
      <c r="Q223" s="2" t="s">
        <v>51</v>
      </c>
      <c r="R223" s="2" t="s">
        <v>51</v>
      </c>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2" t="s">
        <v>51</v>
      </c>
      <c r="AW223" s="2" t="s">
        <v>51</v>
      </c>
      <c r="AX223" s="2" t="s">
        <v>51</v>
      </c>
      <c r="AY223" s="2" t="s">
        <v>51</v>
      </c>
      <c r="AZ223" s="2" t="s">
        <v>51</v>
      </c>
    </row>
    <row r="224" spans="1:52" ht="30" customHeight="1">
      <c r="A224" s="25"/>
      <c r="B224" s="25"/>
      <c r="C224" s="25"/>
      <c r="D224" s="25"/>
      <c r="E224" s="27"/>
      <c r="F224" s="30"/>
      <c r="G224" s="27"/>
      <c r="H224" s="30"/>
      <c r="I224" s="27"/>
      <c r="J224" s="30"/>
      <c r="K224" s="27"/>
      <c r="L224" s="30"/>
      <c r="M224" s="25"/>
    </row>
    <row r="225" spans="1:52" ht="30" customHeight="1">
      <c r="A225" s="21" t="s">
        <v>1602</v>
      </c>
      <c r="B225" s="22"/>
      <c r="C225" s="22"/>
      <c r="D225" s="22"/>
      <c r="E225" s="26"/>
      <c r="F225" s="29"/>
      <c r="G225" s="26"/>
      <c r="H225" s="29"/>
      <c r="I225" s="26"/>
      <c r="J225" s="29"/>
      <c r="K225" s="26"/>
      <c r="L225" s="29"/>
      <c r="M225" s="23"/>
      <c r="N225" s="1" t="s">
        <v>321</v>
      </c>
    </row>
    <row r="226" spans="1:52" ht="30" customHeight="1">
      <c r="A226" s="24" t="s">
        <v>1178</v>
      </c>
      <c r="B226" s="24" t="s">
        <v>1179</v>
      </c>
      <c r="C226" s="24" t="s">
        <v>1180</v>
      </c>
      <c r="D226" s="25">
        <v>7.4999999999999997E-2</v>
      </c>
      <c r="E226" s="27">
        <f>단가대비표!O107</f>
        <v>0</v>
      </c>
      <c r="F226" s="30">
        <f>TRUNC(E226*D226,1)</f>
        <v>0</v>
      </c>
      <c r="G226" s="27">
        <f>단가대비표!P107</f>
        <v>172068</v>
      </c>
      <c r="H226" s="30">
        <f>TRUNC(G226*D226,1)</f>
        <v>12905.1</v>
      </c>
      <c r="I226" s="27">
        <f>단가대비표!V107</f>
        <v>0</v>
      </c>
      <c r="J226" s="30">
        <f>TRUNC(I226*D226,1)</f>
        <v>0</v>
      </c>
      <c r="K226" s="27">
        <f>TRUNC(E226+G226+I226,1)</f>
        <v>172068</v>
      </c>
      <c r="L226" s="30">
        <f>TRUNC(F226+H226+J226,1)</f>
        <v>12905.1</v>
      </c>
      <c r="M226" s="24" t="s">
        <v>1181</v>
      </c>
      <c r="N226" s="2" t="s">
        <v>321</v>
      </c>
      <c r="O226" s="2" t="s">
        <v>1182</v>
      </c>
      <c r="P226" s="2" t="s">
        <v>63</v>
      </c>
      <c r="Q226" s="2" t="s">
        <v>63</v>
      </c>
      <c r="R226" s="2" t="s">
        <v>62</v>
      </c>
      <c r="S226" s="3"/>
      <c r="T226" s="3"/>
      <c r="U226" s="3"/>
      <c r="V226" s="3">
        <v>1</v>
      </c>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2" t="s">
        <v>51</v>
      </c>
      <c r="AW226" s="2" t="s">
        <v>1605</v>
      </c>
      <c r="AX226" s="2" t="s">
        <v>51</v>
      </c>
      <c r="AY226" s="2" t="s">
        <v>51</v>
      </c>
      <c r="AZ226" s="2" t="s">
        <v>51</v>
      </c>
    </row>
    <row r="227" spans="1:52" ht="30" customHeight="1">
      <c r="A227" s="24" t="s">
        <v>1287</v>
      </c>
      <c r="B227" s="24" t="s">
        <v>1606</v>
      </c>
      <c r="C227" s="24" t="s">
        <v>1075</v>
      </c>
      <c r="D227" s="25">
        <v>1</v>
      </c>
      <c r="E227" s="27">
        <f>TRUNC(SUMIF(V226:V227, RIGHTB(O227, 1), H226:H227)*U227, 2)</f>
        <v>645.25</v>
      </c>
      <c r="F227" s="30">
        <f>TRUNC(E227*D227,1)</f>
        <v>645.20000000000005</v>
      </c>
      <c r="G227" s="27">
        <v>0</v>
      </c>
      <c r="H227" s="30">
        <f>TRUNC(G227*D227,1)</f>
        <v>0</v>
      </c>
      <c r="I227" s="27">
        <v>0</v>
      </c>
      <c r="J227" s="30">
        <f>TRUNC(I227*D227,1)</f>
        <v>0</v>
      </c>
      <c r="K227" s="27">
        <f>TRUNC(E227+G227+I227,1)</f>
        <v>645.20000000000005</v>
      </c>
      <c r="L227" s="30">
        <f>TRUNC(F227+H227+J227,1)</f>
        <v>645.20000000000005</v>
      </c>
      <c r="M227" s="24" t="s">
        <v>51</v>
      </c>
      <c r="N227" s="2" t="s">
        <v>321</v>
      </c>
      <c r="O227" s="2" t="s">
        <v>1154</v>
      </c>
      <c r="P227" s="2" t="s">
        <v>63</v>
      </c>
      <c r="Q227" s="2" t="s">
        <v>63</v>
      </c>
      <c r="R227" s="2" t="s">
        <v>63</v>
      </c>
      <c r="S227" s="3">
        <v>1</v>
      </c>
      <c r="T227" s="3">
        <v>0</v>
      </c>
      <c r="U227" s="3">
        <v>0.05</v>
      </c>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2" t="s">
        <v>51</v>
      </c>
      <c r="AW227" s="2" t="s">
        <v>1607</v>
      </c>
      <c r="AX227" s="2" t="s">
        <v>51</v>
      </c>
      <c r="AY227" s="2" t="s">
        <v>51</v>
      </c>
      <c r="AZ227" s="2" t="s">
        <v>51</v>
      </c>
    </row>
    <row r="228" spans="1:52" ht="30" customHeight="1">
      <c r="A228" s="24" t="s">
        <v>1174</v>
      </c>
      <c r="B228" s="24" t="s">
        <v>51</v>
      </c>
      <c r="C228" s="24" t="s">
        <v>51</v>
      </c>
      <c r="D228" s="25"/>
      <c r="E228" s="27"/>
      <c r="F228" s="30">
        <f>TRUNC(SUMIF(N226:N227, N225, F226:F227),0)</f>
        <v>645</v>
      </c>
      <c r="G228" s="27"/>
      <c r="H228" s="30">
        <f>TRUNC(SUMIF(N226:N227, N225, H226:H227),0)</f>
        <v>12905</v>
      </c>
      <c r="I228" s="27"/>
      <c r="J228" s="30">
        <f>TRUNC(SUMIF(N226:N227, N225, J226:J227),0)</f>
        <v>0</v>
      </c>
      <c r="K228" s="27"/>
      <c r="L228" s="30">
        <f>F228+H228+J228</f>
        <v>13550</v>
      </c>
      <c r="M228" s="24" t="s">
        <v>51</v>
      </c>
      <c r="N228" s="2" t="s">
        <v>76</v>
      </c>
      <c r="O228" s="2" t="s">
        <v>76</v>
      </c>
      <c r="P228" s="2" t="s">
        <v>51</v>
      </c>
      <c r="Q228" s="2" t="s">
        <v>51</v>
      </c>
      <c r="R228" s="2" t="s">
        <v>51</v>
      </c>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2" t="s">
        <v>51</v>
      </c>
      <c r="AW228" s="2" t="s">
        <v>51</v>
      </c>
      <c r="AX228" s="2" t="s">
        <v>51</v>
      </c>
      <c r="AY228" s="2" t="s">
        <v>51</v>
      </c>
      <c r="AZ228" s="2" t="s">
        <v>51</v>
      </c>
    </row>
    <row r="229" spans="1:52" ht="30" customHeight="1">
      <c r="A229" s="25"/>
      <c r="B229" s="25"/>
      <c r="C229" s="25"/>
      <c r="D229" s="25"/>
      <c r="E229" s="27"/>
      <c r="F229" s="30"/>
      <c r="G229" s="27"/>
      <c r="H229" s="30"/>
      <c r="I229" s="27"/>
      <c r="J229" s="30"/>
      <c r="K229" s="27"/>
      <c r="L229" s="30"/>
      <c r="M229" s="25"/>
    </row>
    <row r="230" spans="1:52" ht="30" customHeight="1">
      <c r="A230" s="21" t="s">
        <v>1608</v>
      </c>
      <c r="B230" s="22"/>
      <c r="C230" s="22"/>
      <c r="D230" s="22"/>
      <c r="E230" s="26"/>
      <c r="F230" s="29"/>
      <c r="G230" s="26"/>
      <c r="H230" s="29"/>
      <c r="I230" s="26"/>
      <c r="J230" s="29"/>
      <c r="K230" s="26"/>
      <c r="L230" s="29"/>
      <c r="M230" s="23"/>
      <c r="N230" s="1" t="s">
        <v>325</v>
      </c>
    </row>
    <row r="231" spans="1:52" ht="30" customHeight="1">
      <c r="A231" s="24" t="s">
        <v>1178</v>
      </c>
      <c r="B231" s="24" t="s">
        <v>1179</v>
      </c>
      <c r="C231" s="24" t="s">
        <v>1180</v>
      </c>
      <c r="D231" s="25">
        <v>7.4999999999999997E-2</v>
      </c>
      <c r="E231" s="27">
        <f>단가대비표!O107</f>
        <v>0</v>
      </c>
      <c r="F231" s="30">
        <f>TRUNC(E231*D231,1)</f>
        <v>0</v>
      </c>
      <c r="G231" s="27">
        <f>단가대비표!P107</f>
        <v>172068</v>
      </c>
      <c r="H231" s="30">
        <f>TRUNC(G231*D231,1)</f>
        <v>12905.1</v>
      </c>
      <c r="I231" s="27">
        <f>단가대비표!V107</f>
        <v>0</v>
      </c>
      <c r="J231" s="30">
        <f>TRUNC(I231*D231,1)</f>
        <v>0</v>
      </c>
      <c r="K231" s="27">
        <f>TRUNC(E231+G231+I231,1)</f>
        <v>172068</v>
      </c>
      <c r="L231" s="30">
        <f>TRUNC(F231+H231+J231,1)</f>
        <v>12905.1</v>
      </c>
      <c r="M231" s="24" t="s">
        <v>1181</v>
      </c>
      <c r="N231" s="2" t="s">
        <v>325</v>
      </c>
      <c r="O231" s="2" t="s">
        <v>1182</v>
      </c>
      <c r="P231" s="2" t="s">
        <v>63</v>
      </c>
      <c r="Q231" s="2" t="s">
        <v>63</v>
      </c>
      <c r="R231" s="2" t="s">
        <v>62</v>
      </c>
      <c r="S231" s="3"/>
      <c r="T231" s="3"/>
      <c r="U231" s="3"/>
      <c r="V231" s="3">
        <v>1</v>
      </c>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2" t="s">
        <v>51</v>
      </c>
      <c r="AW231" s="2" t="s">
        <v>1609</v>
      </c>
      <c r="AX231" s="2" t="s">
        <v>51</v>
      </c>
      <c r="AY231" s="2" t="s">
        <v>51</v>
      </c>
      <c r="AZ231" s="2" t="s">
        <v>51</v>
      </c>
    </row>
    <row r="232" spans="1:52" ht="30" customHeight="1">
      <c r="A232" s="24" t="s">
        <v>1287</v>
      </c>
      <c r="B232" s="24" t="s">
        <v>1606</v>
      </c>
      <c r="C232" s="24" t="s">
        <v>1075</v>
      </c>
      <c r="D232" s="25">
        <v>1</v>
      </c>
      <c r="E232" s="27">
        <f>TRUNC(SUMIF(V231:V232, RIGHTB(O232, 1), H231:H232)*U232, 2)</f>
        <v>645.25</v>
      </c>
      <c r="F232" s="30">
        <f>TRUNC(E232*D232,1)</f>
        <v>645.20000000000005</v>
      </c>
      <c r="G232" s="27">
        <v>0</v>
      </c>
      <c r="H232" s="30">
        <f>TRUNC(G232*D232,1)</f>
        <v>0</v>
      </c>
      <c r="I232" s="27">
        <v>0</v>
      </c>
      <c r="J232" s="30">
        <f>TRUNC(I232*D232,1)</f>
        <v>0</v>
      </c>
      <c r="K232" s="27">
        <f>TRUNC(E232+G232+I232,1)</f>
        <v>645.20000000000005</v>
      </c>
      <c r="L232" s="30">
        <f>TRUNC(F232+H232+J232,1)</f>
        <v>645.20000000000005</v>
      </c>
      <c r="M232" s="24" t="s">
        <v>51</v>
      </c>
      <c r="N232" s="2" t="s">
        <v>325</v>
      </c>
      <c r="O232" s="2" t="s">
        <v>1154</v>
      </c>
      <c r="P232" s="2" t="s">
        <v>63</v>
      </c>
      <c r="Q232" s="2" t="s">
        <v>63</v>
      </c>
      <c r="R232" s="2" t="s">
        <v>63</v>
      </c>
      <c r="S232" s="3">
        <v>1</v>
      </c>
      <c r="T232" s="3">
        <v>0</v>
      </c>
      <c r="U232" s="3">
        <v>0.05</v>
      </c>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2" t="s">
        <v>51</v>
      </c>
      <c r="AW232" s="2" t="s">
        <v>1610</v>
      </c>
      <c r="AX232" s="2" t="s">
        <v>51</v>
      </c>
      <c r="AY232" s="2" t="s">
        <v>51</v>
      </c>
      <c r="AZ232" s="2" t="s">
        <v>51</v>
      </c>
    </row>
    <row r="233" spans="1:52" ht="30" customHeight="1">
      <c r="A233" s="24" t="s">
        <v>1174</v>
      </c>
      <c r="B233" s="24" t="s">
        <v>51</v>
      </c>
      <c r="C233" s="24" t="s">
        <v>51</v>
      </c>
      <c r="D233" s="25"/>
      <c r="E233" s="27"/>
      <c r="F233" s="30">
        <f>TRUNC(SUMIF(N231:N232, N230, F231:F232),0)</f>
        <v>645</v>
      </c>
      <c r="G233" s="27"/>
      <c r="H233" s="30">
        <f>TRUNC(SUMIF(N231:N232, N230, H231:H232),0)</f>
        <v>12905</v>
      </c>
      <c r="I233" s="27"/>
      <c r="J233" s="30">
        <f>TRUNC(SUMIF(N231:N232, N230, J231:J232),0)</f>
        <v>0</v>
      </c>
      <c r="K233" s="27"/>
      <c r="L233" s="30">
        <f>F233+H233+J233</f>
        <v>13550</v>
      </c>
      <c r="M233" s="24" t="s">
        <v>51</v>
      </c>
      <c r="N233" s="2" t="s">
        <v>76</v>
      </c>
      <c r="O233" s="2" t="s">
        <v>76</v>
      </c>
      <c r="P233" s="2" t="s">
        <v>51</v>
      </c>
      <c r="Q233" s="2" t="s">
        <v>51</v>
      </c>
      <c r="R233" s="2" t="s">
        <v>51</v>
      </c>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2" t="s">
        <v>51</v>
      </c>
      <c r="AW233" s="2" t="s">
        <v>51</v>
      </c>
      <c r="AX233" s="2" t="s">
        <v>51</v>
      </c>
      <c r="AY233" s="2" t="s">
        <v>51</v>
      </c>
      <c r="AZ233" s="2" t="s">
        <v>51</v>
      </c>
    </row>
    <row r="234" spans="1:52" ht="30" customHeight="1">
      <c r="A234" s="25"/>
      <c r="B234" s="25"/>
      <c r="C234" s="25"/>
      <c r="D234" s="25"/>
      <c r="E234" s="27"/>
      <c r="F234" s="30"/>
      <c r="G234" s="27"/>
      <c r="H234" s="30"/>
      <c r="I234" s="27"/>
      <c r="J234" s="30"/>
      <c r="K234" s="27"/>
      <c r="L234" s="30"/>
      <c r="M234" s="25"/>
    </row>
    <row r="235" spans="1:52" ht="30" customHeight="1">
      <c r="A235" s="21" t="s">
        <v>1611</v>
      </c>
      <c r="B235" s="22"/>
      <c r="C235" s="22"/>
      <c r="D235" s="22"/>
      <c r="E235" s="26"/>
      <c r="F235" s="29"/>
      <c r="G235" s="26"/>
      <c r="H235" s="29"/>
      <c r="I235" s="26"/>
      <c r="J235" s="29"/>
      <c r="K235" s="26"/>
      <c r="L235" s="29"/>
      <c r="M235" s="23"/>
      <c r="N235" s="1" t="s">
        <v>329</v>
      </c>
    </row>
    <row r="236" spans="1:52" ht="30" customHeight="1">
      <c r="A236" s="24" t="s">
        <v>1178</v>
      </c>
      <c r="B236" s="24" t="s">
        <v>1179</v>
      </c>
      <c r="C236" s="24" t="s">
        <v>1180</v>
      </c>
      <c r="D236" s="25">
        <v>7.4999999999999997E-2</v>
      </c>
      <c r="E236" s="27">
        <f>단가대비표!O107</f>
        <v>0</v>
      </c>
      <c r="F236" s="30">
        <f>TRUNC(E236*D236,1)</f>
        <v>0</v>
      </c>
      <c r="G236" s="27">
        <f>단가대비표!P107</f>
        <v>172068</v>
      </c>
      <c r="H236" s="30">
        <f>TRUNC(G236*D236,1)</f>
        <v>12905.1</v>
      </c>
      <c r="I236" s="27">
        <f>단가대비표!V107</f>
        <v>0</v>
      </c>
      <c r="J236" s="30">
        <f>TRUNC(I236*D236,1)</f>
        <v>0</v>
      </c>
      <c r="K236" s="27">
        <f>TRUNC(E236+G236+I236,1)</f>
        <v>172068</v>
      </c>
      <c r="L236" s="30">
        <f>TRUNC(F236+H236+J236,1)</f>
        <v>12905.1</v>
      </c>
      <c r="M236" s="24" t="s">
        <v>1181</v>
      </c>
      <c r="N236" s="2" t="s">
        <v>329</v>
      </c>
      <c r="O236" s="2" t="s">
        <v>1182</v>
      </c>
      <c r="P236" s="2" t="s">
        <v>63</v>
      </c>
      <c r="Q236" s="2" t="s">
        <v>63</v>
      </c>
      <c r="R236" s="2" t="s">
        <v>62</v>
      </c>
      <c r="S236" s="3"/>
      <c r="T236" s="3"/>
      <c r="U236" s="3"/>
      <c r="V236" s="3">
        <v>1</v>
      </c>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2" t="s">
        <v>51</v>
      </c>
      <c r="AW236" s="2" t="s">
        <v>1612</v>
      </c>
      <c r="AX236" s="2" t="s">
        <v>51</v>
      </c>
      <c r="AY236" s="2" t="s">
        <v>51</v>
      </c>
      <c r="AZ236" s="2" t="s">
        <v>51</v>
      </c>
    </row>
    <row r="237" spans="1:52" ht="30" customHeight="1">
      <c r="A237" s="24" t="s">
        <v>1287</v>
      </c>
      <c r="B237" s="24" t="s">
        <v>1606</v>
      </c>
      <c r="C237" s="24" t="s">
        <v>1075</v>
      </c>
      <c r="D237" s="25">
        <v>1</v>
      </c>
      <c r="E237" s="27">
        <f>TRUNC(SUMIF(V236:V237, RIGHTB(O237, 1), H236:H237)*U237, 2)</f>
        <v>645.25</v>
      </c>
      <c r="F237" s="30">
        <f>TRUNC(E237*D237,1)</f>
        <v>645.20000000000005</v>
      </c>
      <c r="G237" s="27">
        <v>0</v>
      </c>
      <c r="H237" s="30">
        <f>TRUNC(G237*D237,1)</f>
        <v>0</v>
      </c>
      <c r="I237" s="27">
        <v>0</v>
      </c>
      <c r="J237" s="30">
        <f>TRUNC(I237*D237,1)</f>
        <v>0</v>
      </c>
      <c r="K237" s="27">
        <f>TRUNC(E237+G237+I237,1)</f>
        <v>645.20000000000005</v>
      </c>
      <c r="L237" s="30">
        <f>TRUNC(F237+H237+J237,1)</f>
        <v>645.20000000000005</v>
      </c>
      <c r="M237" s="24" t="s">
        <v>51</v>
      </c>
      <c r="N237" s="2" t="s">
        <v>329</v>
      </c>
      <c r="O237" s="2" t="s">
        <v>1154</v>
      </c>
      <c r="P237" s="2" t="s">
        <v>63</v>
      </c>
      <c r="Q237" s="2" t="s">
        <v>63</v>
      </c>
      <c r="R237" s="2" t="s">
        <v>63</v>
      </c>
      <c r="S237" s="3">
        <v>1</v>
      </c>
      <c r="T237" s="3">
        <v>0</v>
      </c>
      <c r="U237" s="3">
        <v>0.05</v>
      </c>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2" t="s">
        <v>51</v>
      </c>
      <c r="AW237" s="2" t="s">
        <v>1613</v>
      </c>
      <c r="AX237" s="2" t="s">
        <v>51</v>
      </c>
      <c r="AY237" s="2" t="s">
        <v>51</v>
      </c>
      <c r="AZ237" s="2" t="s">
        <v>51</v>
      </c>
    </row>
    <row r="238" spans="1:52" ht="30" customHeight="1">
      <c r="A238" s="24" t="s">
        <v>1174</v>
      </c>
      <c r="B238" s="24" t="s">
        <v>51</v>
      </c>
      <c r="C238" s="24" t="s">
        <v>51</v>
      </c>
      <c r="D238" s="25"/>
      <c r="E238" s="27"/>
      <c r="F238" s="30">
        <f>TRUNC(SUMIF(N236:N237, N235, F236:F237),0)</f>
        <v>645</v>
      </c>
      <c r="G238" s="27"/>
      <c r="H238" s="30">
        <f>TRUNC(SUMIF(N236:N237, N235, H236:H237),0)</f>
        <v>12905</v>
      </c>
      <c r="I238" s="27"/>
      <c r="J238" s="30">
        <f>TRUNC(SUMIF(N236:N237, N235, J236:J237),0)</f>
        <v>0</v>
      </c>
      <c r="K238" s="27"/>
      <c r="L238" s="30">
        <f>F238+H238+J238</f>
        <v>13550</v>
      </c>
      <c r="M238" s="24" t="s">
        <v>51</v>
      </c>
      <c r="N238" s="2" t="s">
        <v>76</v>
      </c>
      <c r="O238" s="2" t="s">
        <v>76</v>
      </c>
      <c r="P238" s="2" t="s">
        <v>51</v>
      </c>
      <c r="Q238" s="2" t="s">
        <v>51</v>
      </c>
      <c r="R238" s="2" t="s">
        <v>51</v>
      </c>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2" t="s">
        <v>51</v>
      </c>
      <c r="AW238" s="2" t="s">
        <v>51</v>
      </c>
      <c r="AX238" s="2" t="s">
        <v>51</v>
      </c>
      <c r="AY238" s="2" t="s">
        <v>51</v>
      </c>
      <c r="AZ238" s="2" t="s">
        <v>51</v>
      </c>
    </row>
    <row r="239" spans="1:52" ht="30" customHeight="1">
      <c r="A239" s="25"/>
      <c r="B239" s="25"/>
      <c r="C239" s="25"/>
      <c r="D239" s="25"/>
      <c r="E239" s="27"/>
      <c r="F239" s="30"/>
      <c r="G239" s="27"/>
      <c r="H239" s="30"/>
      <c r="I239" s="27"/>
      <c r="J239" s="30"/>
      <c r="K239" s="27"/>
      <c r="L239" s="30"/>
      <c r="M239" s="25"/>
    </row>
    <row r="240" spans="1:52" ht="30" customHeight="1">
      <c r="A240" s="21" t="s">
        <v>1614</v>
      </c>
      <c r="B240" s="22"/>
      <c r="C240" s="22"/>
      <c r="D240" s="22"/>
      <c r="E240" s="26"/>
      <c r="F240" s="29"/>
      <c r="G240" s="26"/>
      <c r="H240" s="29"/>
      <c r="I240" s="26"/>
      <c r="J240" s="29"/>
      <c r="K240" s="26"/>
      <c r="L240" s="29"/>
      <c r="M240" s="23"/>
      <c r="N240" s="1" t="s">
        <v>335</v>
      </c>
    </row>
    <row r="241" spans="1:52" ht="30" customHeight="1">
      <c r="A241" s="24" t="s">
        <v>1615</v>
      </c>
      <c r="B241" s="24" t="s">
        <v>1616</v>
      </c>
      <c r="C241" s="24" t="s">
        <v>333</v>
      </c>
      <c r="D241" s="25">
        <v>1</v>
      </c>
      <c r="E241" s="27">
        <f>단가산출목록!E5</f>
        <v>0</v>
      </c>
      <c r="F241" s="30">
        <f>TRUNC(E241*D241,1)</f>
        <v>0</v>
      </c>
      <c r="G241" s="27">
        <f>단가산출목록!F5</f>
        <v>0</v>
      </c>
      <c r="H241" s="30">
        <f>TRUNC(G241*D241,1)</f>
        <v>0</v>
      </c>
      <c r="I241" s="27">
        <f>단가산출목록!G5</f>
        <v>45269</v>
      </c>
      <c r="J241" s="30">
        <f>TRUNC(I241*D241,1)</f>
        <v>45269</v>
      </c>
      <c r="K241" s="27">
        <f>TRUNC(E241+G241+I241,1)</f>
        <v>45269</v>
      </c>
      <c r="L241" s="30">
        <f>TRUNC(F241+H241+J241,1)</f>
        <v>45269</v>
      </c>
      <c r="M241" s="24" t="s">
        <v>1617</v>
      </c>
      <c r="N241" s="2" t="s">
        <v>335</v>
      </c>
      <c r="O241" s="2" t="s">
        <v>1618</v>
      </c>
      <c r="P241" s="2" t="s">
        <v>63</v>
      </c>
      <c r="Q241" s="2" t="s">
        <v>62</v>
      </c>
      <c r="R241" s="2" t="s">
        <v>63</v>
      </c>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2" t="s">
        <v>51</v>
      </c>
      <c r="AW241" s="2" t="s">
        <v>1619</v>
      </c>
      <c r="AX241" s="2" t="s">
        <v>51</v>
      </c>
      <c r="AY241" s="2" t="s">
        <v>51</v>
      </c>
      <c r="AZ241" s="2" t="s">
        <v>51</v>
      </c>
    </row>
    <row r="242" spans="1:52" ht="30" customHeight="1">
      <c r="A242" s="24" t="s">
        <v>1174</v>
      </c>
      <c r="B242" s="24" t="s">
        <v>51</v>
      </c>
      <c r="C242" s="24" t="s">
        <v>51</v>
      </c>
      <c r="D242" s="25"/>
      <c r="E242" s="27"/>
      <c r="F242" s="30">
        <f>TRUNC(SUMIF(N241:N241, N240, F241:F241),0)</f>
        <v>0</v>
      </c>
      <c r="G242" s="27"/>
      <c r="H242" s="30">
        <f>TRUNC(SUMIF(N241:N241, N240, H241:H241),0)</f>
        <v>0</v>
      </c>
      <c r="I242" s="27"/>
      <c r="J242" s="30">
        <f>TRUNC(SUMIF(N241:N241, N240, J241:J241),0)</f>
        <v>45269</v>
      </c>
      <c r="K242" s="27"/>
      <c r="L242" s="30">
        <f>F242+H242+J242</f>
        <v>45269</v>
      </c>
      <c r="M242" s="24" t="s">
        <v>51</v>
      </c>
      <c r="N242" s="2" t="s">
        <v>76</v>
      </c>
      <c r="O242" s="2" t="s">
        <v>76</v>
      </c>
      <c r="P242" s="2" t="s">
        <v>51</v>
      </c>
      <c r="Q242" s="2" t="s">
        <v>51</v>
      </c>
      <c r="R242" s="2" t="s">
        <v>51</v>
      </c>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2" t="s">
        <v>51</v>
      </c>
      <c r="AW242" s="2" t="s">
        <v>51</v>
      </c>
      <c r="AX242" s="2" t="s">
        <v>51</v>
      </c>
      <c r="AY242" s="2" t="s">
        <v>51</v>
      </c>
      <c r="AZ242" s="2" t="s">
        <v>51</v>
      </c>
    </row>
    <row r="243" spans="1:52" ht="30" customHeight="1">
      <c r="A243" s="25"/>
      <c r="B243" s="25"/>
      <c r="C243" s="25"/>
      <c r="D243" s="25"/>
      <c r="E243" s="27"/>
      <c r="F243" s="30"/>
      <c r="G243" s="27"/>
      <c r="H243" s="30"/>
      <c r="I243" s="27"/>
      <c r="J243" s="30"/>
      <c r="K243" s="27"/>
      <c r="L243" s="30"/>
      <c r="M243" s="25"/>
    </row>
    <row r="244" spans="1:52" ht="30" customHeight="1">
      <c r="A244" s="21" t="s">
        <v>1620</v>
      </c>
      <c r="B244" s="22"/>
      <c r="C244" s="22"/>
      <c r="D244" s="22"/>
      <c r="E244" s="26"/>
      <c r="F244" s="29"/>
      <c r="G244" s="26"/>
      <c r="H244" s="29"/>
      <c r="I244" s="26"/>
      <c r="J244" s="29"/>
      <c r="K244" s="26"/>
      <c r="L244" s="29"/>
      <c r="M244" s="23"/>
      <c r="N244" s="1" t="s">
        <v>339</v>
      </c>
    </row>
    <row r="245" spans="1:52" ht="30" customHeight="1">
      <c r="A245" s="24" t="s">
        <v>1622</v>
      </c>
      <c r="B245" s="24" t="s">
        <v>1179</v>
      </c>
      <c r="C245" s="24" t="s">
        <v>1180</v>
      </c>
      <c r="D245" s="25">
        <v>1.6E-2</v>
      </c>
      <c r="E245" s="27">
        <f>단가대비표!O119</f>
        <v>0</v>
      </c>
      <c r="F245" s="30">
        <f>TRUNC(E245*D245,1)</f>
        <v>0</v>
      </c>
      <c r="G245" s="27">
        <f>단가대비표!P119</f>
        <v>256883</v>
      </c>
      <c r="H245" s="30">
        <f>TRUNC(G245*D245,1)</f>
        <v>4110.1000000000004</v>
      </c>
      <c r="I245" s="27">
        <f>단가대비표!V119</f>
        <v>0</v>
      </c>
      <c r="J245" s="30">
        <f>TRUNC(I245*D245,1)</f>
        <v>0</v>
      </c>
      <c r="K245" s="27">
        <f>TRUNC(E245+G245+I245,1)</f>
        <v>256883</v>
      </c>
      <c r="L245" s="30">
        <f>TRUNC(F245+H245+J245,1)</f>
        <v>4110.1000000000004</v>
      </c>
      <c r="M245" s="24" t="s">
        <v>1623</v>
      </c>
      <c r="N245" s="2" t="s">
        <v>339</v>
      </c>
      <c r="O245" s="2" t="s">
        <v>1624</v>
      </c>
      <c r="P245" s="2" t="s">
        <v>63</v>
      </c>
      <c r="Q245" s="2" t="s">
        <v>63</v>
      </c>
      <c r="R245" s="2" t="s">
        <v>62</v>
      </c>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2" t="s">
        <v>51</v>
      </c>
      <c r="AW245" s="2" t="s">
        <v>1625</v>
      </c>
      <c r="AX245" s="2" t="s">
        <v>51</v>
      </c>
      <c r="AY245" s="2" t="s">
        <v>51</v>
      </c>
      <c r="AZ245" s="2" t="s">
        <v>51</v>
      </c>
    </row>
    <row r="246" spans="1:52" ht="30" customHeight="1">
      <c r="A246" s="24" t="s">
        <v>1178</v>
      </c>
      <c r="B246" s="24" t="s">
        <v>1179</v>
      </c>
      <c r="C246" s="24" t="s">
        <v>1180</v>
      </c>
      <c r="D246" s="25">
        <v>1.0999999999999999E-2</v>
      </c>
      <c r="E246" s="27">
        <f>단가대비표!O107</f>
        <v>0</v>
      </c>
      <c r="F246" s="30">
        <f>TRUNC(E246*D246,1)</f>
        <v>0</v>
      </c>
      <c r="G246" s="27">
        <f>단가대비표!P107</f>
        <v>172068</v>
      </c>
      <c r="H246" s="30">
        <f>TRUNC(G246*D246,1)</f>
        <v>1892.7</v>
      </c>
      <c r="I246" s="27">
        <f>단가대비표!V107</f>
        <v>0</v>
      </c>
      <c r="J246" s="30">
        <f>TRUNC(I246*D246,1)</f>
        <v>0</v>
      </c>
      <c r="K246" s="27">
        <f>TRUNC(E246+G246+I246,1)</f>
        <v>172068</v>
      </c>
      <c r="L246" s="30">
        <f>TRUNC(F246+H246+J246,1)</f>
        <v>1892.7</v>
      </c>
      <c r="M246" s="24" t="s">
        <v>1181</v>
      </c>
      <c r="N246" s="2" t="s">
        <v>339</v>
      </c>
      <c r="O246" s="2" t="s">
        <v>1182</v>
      </c>
      <c r="P246" s="2" t="s">
        <v>63</v>
      </c>
      <c r="Q246" s="2" t="s">
        <v>63</v>
      </c>
      <c r="R246" s="2" t="s">
        <v>62</v>
      </c>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2" t="s">
        <v>51</v>
      </c>
      <c r="AW246" s="2" t="s">
        <v>1626</v>
      </c>
      <c r="AX246" s="2" t="s">
        <v>51</v>
      </c>
      <c r="AY246" s="2" t="s">
        <v>51</v>
      </c>
      <c r="AZ246" s="2" t="s">
        <v>51</v>
      </c>
    </row>
    <row r="247" spans="1:52" ht="30" customHeight="1">
      <c r="A247" s="24" t="s">
        <v>1174</v>
      </c>
      <c r="B247" s="24" t="s">
        <v>51</v>
      </c>
      <c r="C247" s="24" t="s">
        <v>51</v>
      </c>
      <c r="D247" s="25"/>
      <c r="E247" s="27"/>
      <c r="F247" s="30">
        <f>TRUNC(SUMIF(N245:N246, N244, F245:F246),0)</f>
        <v>0</v>
      </c>
      <c r="G247" s="27"/>
      <c r="H247" s="30">
        <f>TRUNC(SUMIF(N245:N246, N244, H245:H246),0)</f>
        <v>6002</v>
      </c>
      <c r="I247" s="27"/>
      <c r="J247" s="30">
        <f>TRUNC(SUMIF(N245:N246, N244, J245:J246),0)</f>
        <v>0</v>
      </c>
      <c r="K247" s="27"/>
      <c r="L247" s="30">
        <f>F247+H247+J247</f>
        <v>6002</v>
      </c>
      <c r="M247" s="24" t="s">
        <v>51</v>
      </c>
      <c r="N247" s="2" t="s">
        <v>76</v>
      </c>
      <c r="O247" s="2" t="s">
        <v>76</v>
      </c>
      <c r="P247" s="2" t="s">
        <v>51</v>
      </c>
      <c r="Q247" s="2" t="s">
        <v>51</v>
      </c>
      <c r="R247" s="2" t="s">
        <v>51</v>
      </c>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2" t="s">
        <v>51</v>
      </c>
      <c r="AW247" s="2" t="s">
        <v>51</v>
      </c>
      <c r="AX247" s="2" t="s">
        <v>51</v>
      </c>
      <c r="AY247" s="2" t="s">
        <v>51</v>
      </c>
      <c r="AZ247" s="2" t="s">
        <v>51</v>
      </c>
    </row>
    <row r="248" spans="1:52" ht="30" customHeight="1">
      <c r="A248" s="25"/>
      <c r="B248" s="25"/>
      <c r="C248" s="25"/>
      <c r="D248" s="25"/>
      <c r="E248" s="27"/>
      <c r="F248" s="30"/>
      <c r="G248" s="27"/>
      <c r="H248" s="30"/>
      <c r="I248" s="27"/>
      <c r="J248" s="30"/>
      <c r="K248" s="27"/>
      <c r="L248" s="30"/>
      <c r="M248" s="25"/>
    </row>
    <row r="249" spans="1:52" ht="30" customHeight="1">
      <c r="A249" s="21" t="s">
        <v>1627</v>
      </c>
      <c r="B249" s="22"/>
      <c r="C249" s="22"/>
      <c r="D249" s="22"/>
      <c r="E249" s="26"/>
      <c r="F249" s="29"/>
      <c r="G249" s="26"/>
      <c r="H249" s="29"/>
      <c r="I249" s="26"/>
      <c r="J249" s="29"/>
      <c r="K249" s="26"/>
      <c r="L249" s="29"/>
      <c r="M249" s="23"/>
      <c r="N249" s="1" t="s">
        <v>344</v>
      </c>
    </row>
    <row r="250" spans="1:52" ht="30" customHeight="1">
      <c r="A250" s="24" t="s">
        <v>1628</v>
      </c>
      <c r="B250" s="24" t="s">
        <v>51</v>
      </c>
      <c r="C250" s="24" t="s">
        <v>67</v>
      </c>
      <c r="D250" s="25">
        <v>1</v>
      </c>
      <c r="E250" s="27">
        <f>일위대가목록!E150</f>
        <v>0</v>
      </c>
      <c r="F250" s="30">
        <f>TRUNC(E250*D250,1)</f>
        <v>0</v>
      </c>
      <c r="G250" s="27">
        <f>일위대가목록!F150</f>
        <v>6002</v>
      </c>
      <c r="H250" s="30">
        <f>TRUNC(G250*D250,1)</f>
        <v>6002</v>
      </c>
      <c r="I250" s="27">
        <f>일위대가목록!G150</f>
        <v>120</v>
      </c>
      <c r="J250" s="30">
        <f>TRUNC(I250*D250,1)</f>
        <v>120</v>
      </c>
      <c r="K250" s="27">
        <f t="shared" ref="K250:L252" si="24">TRUNC(E250+G250+I250,1)</f>
        <v>6122</v>
      </c>
      <c r="L250" s="30">
        <f t="shared" si="24"/>
        <v>6122</v>
      </c>
      <c r="M250" s="24" t="s">
        <v>1629</v>
      </c>
      <c r="N250" s="2" t="s">
        <v>344</v>
      </c>
      <c r="O250" s="2" t="s">
        <v>1630</v>
      </c>
      <c r="P250" s="2" t="s">
        <v>62</v>
      </c>
      <c r="Q250" s="2" t="s">
        <v>63</v>
      </c>
      <c r="R250" s="2" t="s">
        <v>63</v>
      </c>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2" t="s">
        <v>51</v>
      </c>
      <c r="AW250" s="2" t="s">
        <v>1631</v>
      </c>
      <c r="AX250" s="2" t="s">
        <v>51</v>
      </c>
      <c r="AY250" s="2" t="s">
        <v>51</v>
      </c>
      <c r="AZ250" s="2" t="s">
        <v>51</v>
      </c>
    </row>
    <row r="251" spans="1:52" ht="30" customHeight="1">
      <c r="A251" s="24" t="s">
        <v>587</v>
      </c>
      <c r="B251" s="24" t="s">
        <v>1632</v>
      </c>
      <c r="C251" s="24" t="s">
        <v>67</v>
      </c>
      <c r="D251" s="25">
        <v>1</v>
      </c>
      <c r="E251" s="27">
        <f>일위대가목록!E151</f>
        <v>0</v>
      </c>
      <c r="F251" s="30">
        <f>TRUNC(E251*D251,1)</f>
        <v>0</v>
      </c>
      <c r="G251" s="27">
        <f>일위대가목록!F151</f>
        <v>5316</v>
      </c>
      <c r="H251" s="30">
        <f>TRUNC(G251*D251,1)</f>
        <v>5316</v>
      </c>
      <c r="I251" s="27">
        <f>일위대가목록!G151</f>
        <v>106</v>
      </c>
      <c r="J251" s="30">
        <f>TRUNC(I251*D251,1)</f>
        <v>106</v>
      </c>
      <c r="K251" s="27">
        <f t="shared" si="24"/>
        <v>5422</v>
      </c>
      <c r="L251" s="30">
        <f t="shared" si="24"/>
        <v>5422</v>
      </c>
      <c r="M251" s="24" t="s">
        <v>1633</v>
      </c>
      <c r="N251" s="2" t="s">
        <v>344</v>
      </c>
      <c r="O251" s="2" t="s">
        <v>1634</v>
      </c>
      <c r="P251" s="2" t="s">
        <v>62</v>
      </c>
      <c r="Q251" s="2" t="s">
        <v>63</v>
      </c>
      <c r="R251" s="2" t="s">
        <v>63</v>
      </c>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2" t="s">
        <v>51</v>
      </c>
      <c r="AW251" s="2" t="s">
        <v>1635</v>
      </c>
      <c r="AX251" s="2" t="s">
        <v>51</v>
      </c>
      <c r="AY251" s="2" t="s">
        <v>51</v>
      </c>
      <c r="AZ251" s="2" t="s">
        <v>51</v>
      </c>
    </row>
    <row r="252" spans="1:52" ht="30" customHeight="1">
      <c r="A252" s="24" t="s">
        <v>1636</v>
      </c>
      <c r="B252" s="24" t="s">
        <v>1632</v>
      </c>
      <c r="C252" s="24" t="s">
        <v>67</v>
      </c>
      <c r="D252" s="25">
        <v>1</v>
      </c>
      <c r="E252" s="27">
        <f>일위대가목록!E152</f>
        <v>0</v>
      </c>
      <c r="F252" s="30">
        <f>TRUNC(E252*D252,1)</f>
        <v>0</v>
      </c>
      <c r="G252" s="27">
        <f>일위대가목록!F152</f>
        <v>5316</v>
      </c>
      <c r="H252" s="30">
        <f>TRUNC(G252*D252,1)</f>
        <v>5316</v>
      </c>
      <c r="I252" s="27">
        <f>일위대가목록!G152</f>
        <v>106</v>
      </c>
      <c r="J252" s="30">
        <f>TRUNC(I252*D252,1)</f>
        <v>106</v>
      </c>
      <c r="K252" s="27">
        <f t="shared" si="24"/>
        <v>5422</v>
      </c>
      <c r="L252" s="30">
        <f t="shared" si="24"/>
        <v>5422</v>
      </c>
      <c r="M252" s="24" t="s">
        <v>1637</v>
      </c>
      <c r="N252" s="2" t="s">
        <v>344</v>
      </c>
      <c r="O252" s="2" t="s">
        <v>1638</v>
      </c>
      <c r="P252" s="2" t="s">
        <v>62</v>
      </c>
      <c r="Q252" s="2" t="s">
        <v>63</v>
      </c>
      <c r="R252" s="2" t="s">
        <v>63</v>
      </c>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2" t="s">
        <v>51</v>
      </c>
      <c r="AW252" s="2" t="s">
        <v>1639</v>
      </c>
      <c r="AX252" s="2" t="s">
        <v>51</v>
      </c>
      <c r="AY252" s="2" t="s">
        <v>51</v>
      </c>
      <c r="AZ252" s="2" t="s">
        <v>51</v>
      </c>
    </row>
    <row r="253" spans="1:52" ht="30" customHeight="1">
      <c r="A253" s="24" t="s">
        <v>1174</v>
      </c>
      <c r="B253" s="24" t="s">
        <v>51</v>
      </c>
      <c r="C253" s="24" t="s">
        <v>51</v>
      </c>
      <c r="D253" s="25"/>
      <c r="E253" s="27"/>
      <c r="F253" s="30">
        <f>TRUNC(SUMIF(N250:N252, N249, F250:F252),0)</f>
        <v>0</v>
      </c>
      <c r="G253" s="27"/>
      <c r="H253" s="30">
        <f>TRUNC(SUMIF(N250:N252, N249, H250:H252),0)</f>
        <v>16634</v>
      </c>
      <c r="I253" s="27"/>
      <c r="J253" s="30">
        <f>TRUNC(SUMIF(N250:N252, N249, J250:J252),0)</f>
        <v>332</v>
      </c>
      <c r="K253" s="27"/>
      <c r="L253" s="30">
        <f>F253+H253+J253</f>
        <v>16966</v>
      </c>
      <c r="M253" s="24" t="s">
        <v>51</v>
      </c>
      <c r="N253" s="2" t="s">
        <v>76</v>
      </c>
      <c r="O253" s="2" t="s">
        <v>76</v>
      </c>
      <c r="P253" s="2" t="s">
        <v>51</v>
      </c>
      <c r="Q253" s="2" t="s">
        <v>51</v>
      </c>
      <c r="R253" s="2" t="s">
        <v>51</v>
      </c>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2" t="s">
        <v>51</v>
      </c>
      <c r="AW253" s="2" t="s">
        <v>51</v>
      </c>
      <c r="AX253" s="2" t="s">
        <v>51</v>
      </c>
      <c r="AY253" s="2" t="s">
        <v>51</v>
      </c>
      <c r="AZ253" s="2" t="s">
        <v>51</v>
      </c>
    </row>
    <row r="254" spans="1:52" ht="30" customHeight="1">
      <c r="A254" s="25"/>
      <c r="B254" s="25"/>
      <c r="C254" s="25"/>
      <c r="D254" s="25"/>
      <c r="E254" s="27"/>
      <c r="F254" s="30"/>
      <c r="G254" s="27"/>
      <c r="H254" s="30"/>
      <c r="I254" s="27"/>
      <c r="J254" s="30"/>
      <c r="K254" s="27"/>
      <c r="L254" s="30"/>
      <c r="M254" s="25"/>
    </row>
    <row r="255" spans="1:52" ht="30" customHeight="1">
      <c r="A255" s="21" t="s">
        <v>1640</v>
      </c>
      <c r="B255" s="22"/>
      <c r="C255" s="22"/>
      <c r="D255" s="22"/>
      <c r="E255" s="26"/>
      <c r="F255" s="29"/>
      <c r="G255" s="26"/>
      <c r="H255" s="29"/>
      <c r="I255" s="26"/>
      <c r="J255" s="29"/>
      <c r="K255" s="26"/>
      <c r="L255" s="29"/>
      <c r="M255" s="23"/>
      <c r="N255" s="1" t="s">
        <v>348</v>
      </c>
    </row>
    <row r="256" spans="1:52" ht="30" customHeight="1">
      <c r="A256" s="24" t="s">
        <v>1628</v>
      </c>
      <c r="B256" s="24" t="s">
        <v>51</v>
      </c>
      <c r="C256" s="24" t="s">
        <v>67</v>
      </c>
      <c r="D256" s="25">
        <v>1</v>
      </c>
      <c r="E256" s="27">
        <f>일위대가목록!E150</f>
        <v>0</v>
      </c>
      <c r="F256" s="30">
        <f>TRUNC(E256*D256,1)</f>
        <v>0</v>
      </c>
      <c r="G256" s="27">
        <f>일위대가목록!F150</f>
        <v>6002</v>
      </c>
      <c r="H256" s="30">
        <f>TRUNC(G256*D256,1)</f>
        <v>6002</v>
      </c>
      <c r="I256" s="27">
        <f>일위대가목록!G150</f>
        <v>120</v>
      </c>
      <c r="J256" s="30">
        <f>TRUNC(I256*D256,1)</f>
        <v>120</v>
      </c>
      <c r="K256" s="27">
        <f t="shared" ref="K256:L258" si="25">TRUNC(E256+G256+I256,1)</f>
        <v>6122</v>
      </c>
      <c r="L256" s="30">
        <f t="shared" si="25"/>
        <v>6122</v>
      </c>
      <c r="M256" s="24" t="s">
        <v>1629</v>
      </c>
      <c r="N256" s="2" t="s">
        <v>348</v>
      </c>
      <c r="O256" s="2" t="s">
        <v>1630</v>
      </c>
      <c r="P256" s="2" t="s">
        <v>62</v>
      </c>
      <c r="Q256" s="2" t="s">
        <v>63</v>
      </c>
      <c r="R256" s="2" t="s">
        <v>63</v>
      </c>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2" t="s">
        <v>51</v>
      </c>
      <c r="AW256" s="2" t="s">
        <v>1641</v>
      </c>
      <c r="AX256" s="2" t="s">
        <v>51</v>
      </c>
      <c r="AY256" s="2" t="s">
        <v>51</v>
      </c>
      <c r="AZ256" s="2" t="s">
        <v>51</v>
      </c>
    </row>
    <row r="257" spans="1:52" ht="30" customHeight="1">
      <c r="A257" s="24" t="s">
        <v>587</v>
      </c>
      <c r="B257" s="24" t="s">
        <v>1632</v>
      </c>
      <c r="C257" s="24" t="s">
        <v>67</v>
      </c>
      <c r="D257" s="25">
        <v>2</v>
      </c>
      <c r="E257" s="27">
        <f>일위대가목록!E151</f>
        <v>0</v>
      </c>
      <c r="F257" s="30">
        <f>TRUNC(E257*D257,1)</f>
        <v>0</v>
      </c>
      <c r="G257" s="27">
        <f>일위대가목록!F151</f>
        <v>5316</v>
      </c>
      <c r="H257" s="30">
        <f>TRUNC(G257*D257,1)</f>
        <v>10632</v>
      </c>
      <c r="I257" s="27">
        <f>일위대가목록!G151</f>
        <v>106</v>
      </c>
      <c r="J257" s="30">
        <f>TRUNC(I257*D257,1)</f>
        <v>212</v>
      </c>
      <c r="K257" s="27">
        <f t="shared" si="25"/>
        <v>5422</v>
      </c>
      <c r="L257" s="30">
        <f t="shared" si="25"/>
        <v>10844</v>
      </c>
      <c r="M257" s="24" t="s">
        <v>1633</v>
      </c>
      <c r="N257" s="2" t="s">
        <v>348</v>
      </c>
      <c r="O257" s="2" t="s">
        <v>1634</v>
      </c>
      <c r="P257" s="2" t="s">
        <v>62</v>
      </c>
      <c r="Q257" s="2" t="s">
        <v>63</v>
      </c>
      <c r="R257" s="2" t="s">
        <v>63</v>
      </c>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2" t="s">
        <v>51</v>
      </c>
      <c r="AW257" s="2" t="s">
        <v>1642</v>
      </c>
      <c r="AX257" s="2" t="s">
        <v>51</v>
      </c>
      <c r="AY257" s="2" t="s">
        <v>51</v>
      </c>
      <c r="AZ257" s="2" t="s">
        <v>51</v>
      </c>
    </row>
    <row r="258" spans="1:52" ht="30" customHeight="1">
      <c r="A258" s="24" t="s">
        <v>1636</v>
      </c>
      <c r="B258" s="24" t="s">
        <v>1632</v>
      </c>
      <c r="C258" s="24" t="s">
        <v>67</v>
      </c>
      <c r="D258" s="25">
        <v>2</v>
      </c>
      <c r="E258" s="27">
        <f>일위대가목록!E152</f>
        <v>0</v>
      </c>
      <c r="F258" s="30">
        <f>TRUNC(E258*D258,1)</f>
        <v>0</v>
      </c>
      <c r="G258" s="27">
        <f>일위대가목록!F152</f>
        <v>5316</v>
      </c>
      <c r="H258" s="30">
        <f>TRUNC(G258*D258,1)</f>
        <v>10632</v>
      </c>
      <c r="I258" s="27">
        <f>일위대가목록!G152</f>
        <v>106</v>
      </c>
      <c r="J258" s="30">
        <f>TRUNC(I258*D258,1)</f>
        <v>212</v>
      </c>
      <c r="K258" s="27">
        <f t="shared" si="25"/>
        <v>5422</v>
      </c>
      <c r="L258" s="30">
        <f t="shared" si="25"/>
        <v>10844</v>
      </c>
      <c r="M258" s="24" t="s">
        <v>1637</v>
      </c>
      <c r="N258" s="2" t="s">
        <v>348</v>
      </c>
      <c r="O258" s="2" t="s">
        <v>1638</v>
      </c>
      <c r="P258" s="2" t="s">
        <v>62</v>
      </c>
      <c r="Q258" s="2" t="s">
        <v>63</v>
      </c>
      <c r="R258" s="2" t="s">
        <v>63</v>
      </c>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2" t="s">
        <v>51</v>
      </c>
      <c r="AW258" s="2" t="s">
        <v>1643</v>
      </c>
      <c r="AX258" s="2" t="s">
        <v>51</v>
      </c>
      <c r="AY258" s="2" t="s">
        <v>51</v>
      </c>
      <c r="AZ258" s="2" t="s">
        <v>51</v>
      </c>
    </row>
    <row r="259" spans="1:52" ht="30" customHeight="1">
      <c r="A259" s="24" t="s">
        <v>1174</v>
      </c>
      <c r="B259" s="24" t="s">
        <v>51</v>
      </c>
      <c r="C259" s="24" t="s">
        <v>51</v>
      </c>
      <c r="D259" s="25"/>
      <c r="E259" s="27"/>
      <c r="F259" s="30">
        <f>TRUNC(SUMIF(N256:N258, N255, F256:F258),0)</f>
        <v>0</v>
      </c>
      <c r="G259" s="27"/>
      <c r="H259" s="30">
        <f>TRUNC(SUMIF(N256:N258, N255, H256:H258),0)</f>
        <v>27266</v>
      </c>
      <c r="I259" s="27"/>
      <c r="J259" s="30">
        <f>TRUNC(SUMIF(N256:N258, N255, J256:J258),0)</f>
        <v>544</v>
      </c>
      <c r="K259" s="27"/>
      <c r="L259" s="30">
        <f>F259+H259+J259</f>
        <v>27810</v>
      </c>
      <c r="M259" s="24" t="s">
        <v>51</v>
      </c>
      <c r="N259" s="2" t="s">
        <v>76</v>
      </c>
      <c r="O259" s="2" t="s">
        <v>76</v>
      </c>
      <c r="P259" s="2" t="s">
        <v>51</v>
      </c>
      <c r="Q259" s="2" t="s">
        <v>51</v>
      </c>
      <c r="R259" s="2" t="s">
        <v>51</v>
      </c>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2" t="s">
        <v>51</v>
      </c>
      <c r="AW259" s="2" t="s">
        <v>51</v>
      </c>
      <c r="AX259" s="2" t="s">
        <v>51</v>
      </c>
      <c r="AY259" s="2" t="s">
        <v>51</v>
      </c>
      <c r="AZ259" s="2" t="s">
        <v>51</v>
      </c>
    </row>
    <row r="260" spans="1:52" ht="30" customHeight="1">
      <c r="A260" s="25"/>
      <c r="B260" s="25"/>
      <c r="C260" s="25"/>
      <c r="D260" s="25"/>
      <c r="E260" s="27"/>
      <c r="F260" s="30"/>
      <c r="G260" s="27"/>
      <c r="H260" s="30"/>
      <c r="I260" s="27"/>
      <c r="J260" s="30"/>
      <c r="K260" s="27"/>
      <c r="L260" s="30"/>
      <c r="M260" s="25"/>
    </row>
    <row r="261" spans="1:52" ht="30" customHeight="1">
      <c r="A261" s="21" t="s">
        <v>1644</v>
      </c>
      <c r="B261" s="22"/>
      <c r="C261" s="22"/>
      <c r="D261" s="22"/>
      <c r="E261" s="26"/>
      <c r="F261" s="29"/>
      <c r="G261" s="26"/>
      <c r="H261" s="29"/>
      <c r="I261" s="26"/>
      <c r="J261" s="29"/>
      <c r="K261" s="26"/>
      <c r="L261" s="29"/>
      <c r="M261" s="23"/>
      <c r="N261" s="1" t="s">
        <v>352</v>
      </c>
    </row>
    <row r="262" spans="1:52" ht="30" customHeight="1">
      <c r="A262" s="24" t="s">
        <v>1622</v>
      </c>
      <c r="B262" s="24" t="s">
        <v>1179</v>
      </c>
      <c r="C262" s="24" t="s">
        <v>1180</v>
      </c>
      <c r="D262" s="25">
        <v>6.0000000000000001E-3</v>
      </c>
      <c r="E262" s="27">
        <f>단가대비표!O119</f>
        <v>0</v>
      </c>
      <c r="F262" s="30">
        <f>TRUNC(E262*D262,1)</f>
        <v>0</v>
      </c>
      <c r="G262" s="27">
        <f>단가대비표!P119</f>
        <v>256883</v>
      </c>
      <c r="H262" s="30">
        <f>TRUNC(G262*D262,1)</f>
        <v>1541.2</v>
      </c>
      <c r="I262" s="27">
        <f>단가대비표!V119</f>
        <v>0</v>
      </c>
      <c r="J262" s="30">
        <f>TRUNC(I262*D262,1)</f>
        <v>0</v>
      </c>
      <c r="K262" s="27">
        <f>TRUNC(E262+G262+I262,1)</f>
        <v>256883</v>
      </c>
      <c r="L262" s="30">
        <f>TRUNC(F262+H262+J262,1)</f>
        <v>1541.2</v>
      </c>
      <c r="M262" s="24" t="s">
        <v>1623</v>
      </c>
      <c r="N262" s="2" t="s">
        <v>352</v>
      </c>
      <c r="O262" s="2" t="s">
        <v>1624</v>
      </c>
      <c r="P262" s="2" t="s">
        <v>63</v>
      </c>
      <c r="Q262" s="2" t="s">
        <v>63</v>
      </c>
      <c r="R262" s="2" t="s">
        <v>62</v>
      </c>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2" t="s">
        <v>51</v>
      </c>
      <c r="AW262" s="2" t="s">
        <v>1646</v>
      </c>
      <c r="AX262" s="2" t="s">
        <v>51</v>
      </c>
      <c r="AY262" s="2" t="s">
        <v>51</v>
      </c>
      <c r="AZ262" s="2" t="s">
        <v>51</v>
      </c>
    </row>
    <row r="263" spans="1:52" ht="30" customHeight="1">
      <c r="A263" s="24" t="s">
        <v>1178</v>
      </c>
      <c r="B263" s="24" t="s">
        <v>1179</v>
      </c>
      <c r="C263" s="24" t="s">
        <v>1180</v>
      </c>
      <c r="D263" s="25">
        <v>4.0000000000000001E-3</v>
      </c>
      <c r="E263" s="27">
        <f>단가대비표!O107</f>
        <v>0</v>
      </c>
      <c r="F263" s="30">
        <f>TRUNC(E263*D263,1)</f>
        <v>0</v>
      </c>
      <c r="G263" s="27">
        <f>단가대비표!P107</f>
        <v>172068</v>
      </c>
      <c r="H263" s="30">
        <f>TRUNC(G263*D263,1)</f>
        <v>688.2</v>
      </c>
      <c r="I263" s="27">
        <f>단가대비표!V107</f>
        <v>0</v>
      </c>
      <c r="J263" s="30">
        <f>TRUNC(I263*D263,1)</f>
        <v>0</v>
      </c>
      <c r="K263" s="27">
        <f>TRUNC(E263+G263+I263,1)</f>
        <v>172068</v>
      </c>
      <c r="L263" s="30">
        <f>TRUNC(F263+H263+J263,1)</f>
        <v>688.2</v>
      </c>
      <c r="M263" s="24" t="s">
        <v>1181</v>
      </c>
      <c r="N263" s="2" t="s">
        <v>352</v>
      </c>
      <c r="O263" s="2" t="s">
        <v>1182</v>
      </c>
      <c r="P263" s="2" t="s">
        <v>63</v>
      </c>
      <c r="Q263" s="2" t="s">
        <v>63</v>
      </c>
      <c r="R263" s="2" t="s">
        <v>62</v>
      </c>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2" t="s">
        <v>51</v>
      </c>
      <c r="AW263" s="2" t="s">
        <v>1647</v>
      </c>
      <c r="AX263" s="2" t="s">
        <v>51</v>
      </c>
      <c r="AY263" s="2" t="s">
        <v>51</v>
      </c>
      <c r="AZ263" s="2" t="s">
        <v>51</v>
      </c>
    </row>
    <row r="264" spans="1:52" ht="30" customHeight="1">
      <c r="A264" s="24" t="s">
        <v>1174</v>
      </c>
      <c r="B264" s="24" t="s">
        <v>51</v>
      </c>
      <c r="C264" s="24" t="s">
        <v>51</v>
      </c>
      <c r="D264" s="25"/>
      <c r="E264" s="27"/>
      <c r="F264" s="30">
        <f>TRUNC(SUMIF(N262:N263, N261, F262:F263),0)</f>
        <v>0</v>
      </c>
      <c r="G264" s="27"/>
      <c r="H264" s="30">
        <f>TRUNC(SUMIF(N262:N263, N261, H262:H263),0)</f>
        <v>2229</v>
      </c>
      <c r="I264" s="27"/>
      <c r="J264" s="30">
        <f>TRUNC(SUMIF(N262:N263, N261, J262:J263),0)</f>
        <v>0</v>
      </c>
      <c r="K264" s="27"/>
      <c r="L264" s="30">
        <f>F264+H264+J264</f>
        <v>2229</v>
      </c>
      <c r="M264" s="24" t="s">
        <v>51</v>
      </c>
      <c r="N264" s="2" t="s">
        <v>76</v>
      </c>
      <c r="O264" s="2" t="s">
        <v>76</v>
      </c>
      <c r="P264" s="2" t="s">
        <v>51</v>
      </c>
      <c r="Q264" s="2" t="s">
        <v>51</v>
      </c>
      <c r="R264" s="2" t="s">
        <v>51</v>
      </c>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2" t="s">
        <v>51</v>
      </c>
      <c r="AW264" s="2" t="s">
        <v>51</v>
      </c>
      <c r="AX264" s="2" t="s">
        <v>51</v>
      </c>
      <c r="AY264" s="2" t="s">
        <v>51</v>
      </c>
      <c r="AZ264" s="2" t="s">
        <v>51</v>
      </c>
    </row>
    <row r="265" spans="1:52" ht="30" customHeight="1">
      <c r="A265" s="25"/>
      <c r="B265" s="25"/>
      <c r="C265" s="25"/>
      <c r="D265" s="25"/>
      <c r="E265" s="27"/>
      <c r="F265" s="30"/>
      <c r="G265" s="27"/>
      <c r="H265" s="30"/>
      <c r="I265" s="27"/>
      <c r="J265" s="30"/>
      <c r="K265" s="27"/>
      <c r="L265" s="30"/>
      <c r="M265" s="25"/>
    </row>
    <row r="266" spans="1:52" ht="30" customHeight="1">
      <c r="A266" s="21" t="s">
        <v>1648</v>
      </c>
      <c r="B266" s="22"/>
      <c r="C266" s="22"/>
      <c r="D266" s="22"/>
      <c r="E266" s="26"/>
      <c r="F266" s="29"/>
      <c r="G266" s="26"/>
      <c r="H266" s="29"/>
      <c r="I266" s="26"/>
      <c r="J266" s="29"/>
      <c r="K266" s="26"/>
      <c r="L266" s="29"/>
      <c r="M266" s="23"/>
      <c r="N266" s="1" t="s">
        <v>357</v>
      </c>
    </row>
    <row r="267" spans="1:52" ht="30" customHeight="1">
      <c r="A267" s="24" t="s">
        <v>1178</v>
      </c>
      <c r="B267" s="24" t="s">
        <v>1179</v>
      </c>
      <c r="C267" s="24" t="s">
        <v>1180</v>
      </c>
      <c r="D267" s="25">
        <v>0.15</v>
      </c>
      <c r="E267" s="27">
        <f>단가대비표!O107</f>
        <v>0</v>
      </c>
      <c r="F267" s="30">
        <f>TRUNC(E267*D267,1)</f>
        <v>0</v>
      </c>
      <c r="G267" s="27">
        <f>단가대비표!P107</f>
        <v>172068</v>
      </c>
      <c r="H267" s="30">
        <f>TRUNC(G267*D267,1)</f>
        <v>25810.2</v>
      </c>
      <c r="I267" s="27">
        <f>단가대비표!V107</f>
        <v>0</v>
      </c>
      <c r="J267" s="30">
        <f>TRUNC(I267*D267,1)</f>
        <v>0</v>
      </c>
      <c r="K267" s="27">
        <f>TRUNC(E267+G267+I267,1)</f>
        <v>172068</v>
      </c>
      <c r="L267" s="30">
        <f>TRUNC(F267+H267+J267,1)</f>
        <v>25810.2</v>
      </c>
      <c r="M267" s="24" t="s">
        <v>1181</v>
      </c>
      <c r="N267" s="2" t="s">
        <v>357</v>
      </c>
      <c r="O267" s="2" t="s">
        <v>1182</v>
      </c>
      <c r="P267" s="2" t="s">
        <v>63</v>
      </c>
      <c r="Q267" s="2" t="s">
        <v>63</v>
      </c>
      <c r="R267" s="2" t="s">
        <v>62</v>
      </c>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2" t="s">
        <v>51</v>
      </c>
      <c r="AW267" s="2" t="s">
        <v>1649</v>
      </c>
      <c r="AX267" s="2" t="s">
        <v>51</v>
      </c>
      <c r="AY267" s="2" t="s">
        <v>51</v>
      </c>
      <c r="AZ267" s="2" t="s">
        <v>51</v>
      </c>
    </row>
    <row r="268" spans="1:52" ht="30" customHeight="1">
      <c r="A268" s="24" t="s">
        <v>1174</v>
      </c>
      <c r="B268" s="24" t="s">
        <v>51</v>
      </c>
      <c r="C268" s="24" t="s">
        <v>51</v>
      </c>
      <c r="D268" s="25"/>
      <c r="E268" s="27"/>
      <c r="F268" s="30">
        <f>TRUNC(SUMIF(N267:N267, N266, F267:F267),0)</f>
        <v>0</v>
      </c>
      <c r="G268" s="27"/>
      <c r="H268" s="30">
        <f>TRUNC(SUMIF(N267:N267, N266, H267:H267),0)</f>
        <v>25810</v>
      </c>
      <c r="I268" s="27"/>
      <c r="J268" s="30">
        <f>TRUNC(SUMIF(N267:N267, N266, J267:J267),0)</f>
        <v>0</v>
      </c>
      <c r="K268" s="27"/>
      <c r="L268" s="30">
        <f>F268+H268+J268</f>
        <v>25810</v>
      </c>
      <c r="M268" s="24" t="s">
        <v>51</v>
      </c>
      <c r="N268" s="2" t="s">
        <v>76</v>
      </c>
      <c r="O268" s="2" t="s">
        <v>76</v>
      </c>
      <c r="P268" s="2" t="s">
        <v>51</v>
      </c>
      <c r="Q268" s="2" t="s">
        <v>51</v>
      </c>
      <c r="R268" s="2" t="s">
        <v>51</v>
      </c>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2" t="s">
        <v>51</v>
      </c>
      <c r="AW268" s="2" t="s">
        <v>51</v>
      </c>
      <c r="AX268" s="2" t="s">
        <v>51</v>
      </c>
      <c r="AY268" s="2" t="s">
        <v>51</v>
      </c>
      <c r="AZ268" s="2" t="s">
        <v>51</v>
      </c>
    </row>
    <row r="269" spans="1:52" ht="30" customHeight="1">
      <c r="A269" s="25"/>
      <c r="B269" s="25"/>
      <c r="C269" s="25"/>
      <c r="D269" s="25"/>
      <c r="E269" s="27"/>
      <c r="F269" s="30"/>
      <c r="G269" s="27"/>
      <c r="H269" s="30"/>
      <c r="I269" s="27"/>
      <c r="J269" s="30"/>
      <c r="K269" s="27"/>
      <c r="L269" s="30"/>
      <c r="M269" s="25"/>
    </row>
    <row r="270" spans="1:52" ht="30" customHeight="1">
      <c r="A270" s="21" t="s">
        <v>1650</v>
      </c>
      <c r="B270" s="22"/>
      <c r="C270" s="22"/>
      <c r="D270" s="22"/>
      <c r="E270" s="26"/>
      <c r="F270" s="29"/>
      <c r="G270" s="26"/>
      <c r="H270" s="29"/>
      <c r="I270" s="26"/>
      <c r="J270" s="29"/>
      <c r="K270" s="26"/>
      <c r="L270" s="29"/>
      <c r="M270" s="23"/>
      <c r="N270" s="1" t="s">
        <v>497</v>
      </c>
    </row>
    <row r="271" spans="1:52" ht="30" customHeight="1">
      <c r="A271" s="24" t="s">
        <v>1311</v>
      </c>
      <c r="B271" s="24" t="s">
        <v>1312</v>
      </c>
      <c r="C271" s="24" t="s">
        <v>100</v>
      </c>
      <c r="D271" s="25">
        <v>6</v>
      </c>
      <c r="E271" s="27">
        <f>일위대가목록!E125</f>
        <v>8026</v>
      </c>
      <c r="F271" s="30">
        <f>TRUNC(E271*D271,1)</f>
        <v>48156</v>
      </c>
      <c r="G271" s="27">
        <f>일위대가목록!F125</f>
        <v>9208</v>
      </c>
      <c r="H271" s="30">
        <f>TRUNC(G271*D271,1)</f>
        <v>55248</v>
      </c>
      <c r="I271" s="27">
        <f>일위대가목록!G125</f>
        <v>287</v>
      </c>
      <c r="J271" s="30">
        <f>TRUNC(I271*D271,1)</f>
        <v>1722</v>
      </c>
      <c r="K271" s="27">
        <f>TRUNC(E271+G271+I271,1)</f>
        <v>17521</v>
      </c>
      <c r="L271" s="30">
        <f>TRUNC(F271+H271+J271,1)</f>
        <v>105126</v>
      </c>
      <c r="M271" s="24" t="s">
        <v>1313</v>
      </c>
      <c r="N271" s="2" t="s">
        <v>497</v>
      </c>
      <c r="O271" s="2" t="s">
        <v>1314</v>
      </c>
      <c r="P271" s="2" t="s">
        <v>62</v>
      </c>
      <c r="Q271" s="2" t="s">
        <v>63</v>
      </c>
      <c r="R271" s="2" t="s">
        <v>63</v>
      </c>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2" t="s">
        <v>51</v>
      </c>
      <c r="AW271" s="2" t="s">
        <v>1651</v>
      </c>
      <c r="AX271" s="2" t="s">
        <v>51</v>
      </c>
      <c r="AY271" s="2" t="s">
        <v>51</v>
      </c>
      <c r="AZ271" s="2" t="s">
        <v>51</v>
      </c>
    </row>
    <row r="272" spans="1:52" ht="30" customHeight="1">
      <c r="A272" s="24" t="s">
        <v>1174</v>
      </c>
      <c r="B272" s="24" t="s">
        <v>51</v>
      </c>
      <c r="C272" s="24" t="s">
        <v>51</v>
      </c>
      <c r="D272" s="25"/>
      <c r="E272" s="27"/>
      <c r="F272" s="30">
        <f>TRUNC(SUMIF(N271:N271, N270, F271:F271),0)</f>
        <v>48156</v>
      </c>
      <c r="G272" s="27"/>
      <c r="H272" s="30">
        <f>TRUNC(SUMIF(N271:N271, N270, H271:H271),0)</f>
        <v>55248</v>
      </c>
      <c r="I272" s="27"/>
      <c r="J272" s="30">
        <f>TRUNC(SUMIF(N271:N271, N270, J271:J271),0)</f>
        <v>1722</v>
      </c>
      <c r="K272" s="27"/>
      <c r="L272" s="30">
        <f>F272+H272+J272</f>
        <v>105126</v>
      </c>
      <c r="M272" s="24" t="s">
        <v>51</v>
      </c>
      <c r="N272" s="2" t="s">
        <v>76</v>
      </c>
      <c r="O272" s="2" t="s">
        <v>76</v>
      </c>
      <c r="P272" s="2" t="s">
        <v>51</v>
      </c>
      <c r="Q272" s="2" t="s">
        <v>51</v>
      </c>
      <c r="R272" s="2" t="s">
        <v>51</v>
      </c>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2" t="s">
        <v>51</v>
      </c>
      <c r="AW272" s="2" t="s">
        <v>51</v>
      </c>
      <c r="AX272" s="2" t="s">
        <v>51</v>
      </c>
      <c r="AY272" s="2" t="s">
        <v>51</v>
      </c>
      <c r="AZ272" s="2" t="s">
        <v>51</v>
      </c>
    </row>
    <row r="273" spans="1:52" ht="30" customHeight="1">
      <c r="A273" s="25"/>
      <c r="B273" s="25"/>
      <c r="C273" s="25"/>
      <c r="D273" s="25"/>
      <c r="E273" s="27"/>
      <c r="F273" s="30"/>
      <c r="G273" s="27"/>
      <c r="H273" s="30"/>
      <c r="I273" s="27"/>
      <c r="J273" s="30"/>
      <c r="K273" s="27"/>
      <c r="L273" s="30"/>
      <c r="M273" s="25"/>
    </row>
    <row r="274" spans="1:52" ht="30" customHeight="1">
      <c r="A274" s="21" t="s">
        <v>1652</v>
      </c>
      <c r="B274" s="22"/>
      <c r="C274" s="22"/>
      <c r="D274" s="22"/>
      <c r="E274" s="26"/>
      <c r="F274" s="29"/>
      <c r="G274" s="26"/>
      <c r="H274" s="29"/>
      <c r="I274" s="26"/>
      <c r="J274" s="29"/>
      <c r="K274" s="26"/>
      <c r="L274" s="29"/>
      <c r="M274" s="23"/>
      <c r="N274" s="1" t="s">
        <v>502</v>
      </c>
    </row>
    <row r="275" spans="1:52" ht="30" customHeight="1">
      <c r="A275" s="24" t="s">
        <v>1653</v>
      </c>
      <c r="B275" s="24" t="s">
        <v>1654</v>
      </c>
      <c r="C275" s="24" t="s">
        <v>67</v>
      </c>
      <c r="D275" s="25">
        <v>4.8</v>
      </c>
      <c r="E275" s="27">
        <f>단가대비표!O42</f>
        <v>135700</v>
      </c>
      <c r="F275" s="30">
        <f>TRUNC(E275*D275,1)</f>
        <v>651360</v>
      </c>
      <c r="G275" s="27">
        <f>단가대비표!P42</f>
        <v>0</v>
      </c>
      <c r="H275" s="30">
        <f>TRUNC(G275*D275,1)</f>
        <v>0</v>
      </c>
      <c r="I275" s="27">
        <f>단가대비표!V42</f>
        <v>0</v>
      </c>
      <c r="J275" s="30">
        <f>TRUNC(I275*D275,1)</f>
        <v>0</v>
      </c>
      <c r="K275" s="27">
        <f t="shared" ref="K275:L279" si="26">TRUNC(E275+G275+I275,1)</f>
        <v>135700</v>
      </c>
      <c r="L275" s="30">
        <f t="shared" si="26"/>
        <v>651360</v>
      </c>
      <c r="M275" s="24" t="s">
        <v>1655</v>
      </c>
      <c r="N275" s="2" t="s">
        <v>502</v>
      </c>
      <c r="O275" s="2" t="s">
        <v>1656</v>
      </c>
      <c r="P275" s="2" t="s">
        <v>63</v>
      </c>
      <c r="Q275" s="2" t="s">
        <v>63</v>
      </c>
      <c r="R275" s="2" t="s">
        <v>62</v>
      </c>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2" t="s">
        <v>51</v>
      </c>
      <c r="AW275" s="2" t="s">
        <v>1657</v>
      </c>
      <c r="AX275" s="2" t="s">
        <v>51</v>
      </c>
      <c r="AY275" s="2" t="s">
        <v>51</v>
      </c>
      <c r="AZ275" s="2" t="s">
        <v>51</v>
      </c>
    </row>
    <row r="276" spans="1:52" ht="30" customHeight="1">
      <c r="A276" s="24" t="s">
        <v>1658</v>
      </c>
      <c r="B276" s="24" t="s">
        <v>1659</v>
      </c>
      <c r="C276" s="24" t="s">
        <v>1660</v>
      </c>
      <c r="D276" s="25">
        <v>-6.8</v>
      </c>
      <c r="E276" s="27">
        <f>단가대비표!O94</f>
        <v>21560</v>
      </c>
      <c r="F276" s="30">
        <f>TRUNC(E276*D276,1)</f>
        <v>-146608</v>
      </c>
      <c r="G276" s="27">
        <f>단가대비표!P94</f>
        <v>9767</v>
      </c>
      <c r="H276" s="30">
        <f>TRUNC(G276*D276,1)</f>
        <v>-66415.600000000006</v>
      </c>
      <c r="I276" s="27">
        <f>단가대비표!V94</f>
        <v>0</v>
      </c>
      <c r="J276" s="30">
        <f>TRUNC(I276*D276,1)</f>
        <v>0</v>
      </c>
      <c r="K276" s="27">
        <f t="shared" si="26"/>
        <v>31327</v>
      </c>
      <c r="L276" s="30">
        <f t="shared" si="26"/>
        <v>-213023.6</v>
      </c>
      <c r="M276" s="24" t="s">
        <v>1661</v>
      </c>
      <c r="N276" s="2" t="s">
        <v>502</v>
      </c>
      <c r="O276" s="2" t="s">
        <v>1662</v>
      </c>
      <c r="P276" s="2" t="s">
        <v>63</v>
      </c>
      <c r="Q276" s="2" t="s">
        <v>63</v>
      </c>
      <c r="R276" s="2" t="s">
        <v>62</v>
      </c>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2" t="s">
        <v>51</v>
      </c>
      <c r="AW276" s="2" t="s">
        <v>1663</v>
      </c>
      <c r="AX276" s="2" t="s">
        <v>51</v>
      </c>
      <c r="AY276" s="2" t="s">
        <v>51</v>
      </c>
      <c r="AZ276" s="2" t="s">
        <v>51</v>
      </c>
    </row>
    <row r="277" spans="1:52" ht="30" customHeight="1">
      <c r="A277" s="24" t="s">
        <v>1658</v>
      </c>
      <c r="B277" s="24" t="s">
        <v>1664</v>
      </c>
      <c r="C277" s="24" t="s">
        <v>1660</v>
      </c>
      <c r="D277" s="25">
        <v>6.8</v>
      </c>
      <c r="E277" s="27">
        <f>단가대비표!O95</f>
        <v>25649</v>
      </c>
      <c r="F277" s="30">
        <f>TRUNC(E277*D277,1)</f>
        <v>174413.2</v>
      </c>
      <c r="G277" s="27">
        <f>단가대비표!P95</f>
        <v>14051</v>
      </c>
      <c r="H277" s="30">
        <f>TRUNC(G277*D277,1)</f>
        <v>95546.8</v>
      </c>
      <c r="I277" s="27">
        <f>단가대비표!V95</f>
        <v>0</v>
      </c>
      <c r="J277" s="30">
        <f>TRUNC(I277*D277,1)</f>
        <v>0</v>
      </c>
      <c r="K277" s="27">
        <f t="shared" si="26"/>
        <v>39700</v>
      </c>
      <c r="L277" s="30">
        <f t="shared" si="26"/>
        <v>269960</v>
      </c>
      <c r="M277" s="24" t="s">
        <v>1665</v>
      </c>
      <c r="N277" s="2" t="s">
        <v>502</v>
      </c>
      <c r="O277" s="2" t="s">
        <v>1666</v>
      </c>
      <c r="P277" s="2" t="s">
        <v>63</v>
      </c>
      <c r="Q277" s="2" t="s">
        <v>63</v>
      </c>
      <c r="R277" s="2" t="s">
        <v>62</v>
      </c>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2" t="s">
        <v>51</v>
      </c>
      <c r="AW277" s="2" t="s">
        <v>1667</v>
      </c>
      <c r="AX277" s="2" t="s">
        <v>51</v>
      </c>
      <c r="AY277" s="2" t="s">
        <v>51</v>
      </c>
      <c r="AZ277" s="2" t="s">
        <v>51</v>
      </c>
    </row>
    <row r="278" spans="1:52" ht="30" customHeight="1">
      <c r="A278" s="24" t="s">
        <v>1668</v>
      </c>
      <c r="B278" s="24" t="s">
        <v>1669</v>
      </c>
      <c r="C278" s="24" t="s">
        <v>193</v>
      </c>
      <c r="D278" s="25">
        <v>1</v>
      </c>
      <c r="E278" s="27">
        <f>일위대가목록!E154</f>
        <v>0</v>
      </c>
      <c r="F278" s="30">
        <f>TRUNC(E278*D278,1)</f>
        <v>0</v>
      </c>
      <c r="G278" s="27">
        <f>일위대가목록!F154</f>
        <v>161482</v>
      </c>
      <c r="H278" s="30">
        <f>TRUNC(G278*D278,1)</f>
        <v>161482</v>
      </c>
      <c r="I278" s="27">
        <f>일위대가목록!G154</f>
        <v>4844</v>
      </c>
      <c r="J278" s="30">
        <f>TRUNC(I278*D278,1)</f>
        <v>4844</v>
      </c>
      <c r="K278" s="27">
        <f t="shared" si="26"/>
        <v>166326</v>
      </c>
      <c r="L278" s="30">
        <f t="shared" si="26"/>
        <v>166326</v>
      </c>
      <c r="M278" s="24" t="s">
        <v>1670</v>
      </c>
      <c r="N278" s="2" t="s">
        <v>502</v>
      </c>
      <c r="O278" s="2" t="s">
        <v>1671</v>
      </c>
      <c r="P278" s="2" t="s">
        <v>62</v>
      </c>
      <c r="Q278" s="2" t="s">
        <v>63</v>
      </c>
      <c r="R278" s="2" t="s">
        <v>63</v>
      </c>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2" t="s">
        <v>51</v>
      </c>
      <c r="AW278" s="2" t="s">
        <v>1672</v>
      </c>
      <c r="AX278" s="2" t="s">
        <v>51</v>
      </c>
      <c r="AY278" s="2" t="s">
        <v>51</v>
      </c>
      <c r="AZ278" s="2" t="s">
        <v>51</v>
      </c>
    </row>
    <row r="279" spans="1:52" ht="30" customHeight="1">
      <c r="A279" s="24" t="s">
        <v>1673</v>
      </c>
      <c r="B279" s="24" t="s">
        <v>192</v>
      </c>
      <c r="C279" s="24" t="s">
        <v>193</v>
      </c>
      <c r="D279" s="25">
        <v>2</v>
      </c>
      <c r="E279" s="27">
        <f>일위대가목록!E155</f>
        <v>0</v>
      </c>
      <c r="F279" s="30">
        <f>TRUNC(E279*D279,1)</f>
        <v>0</v>
      </c>
      <c r="G279" s="27">
        <f>일위대가목록!F155</f>
        <v>5932</v>
      </c>
      <c r="H279" s="30">
        <f>TRUNC(G279*D279,1)</f>
        <v>11864</v>
      </c>
      <c r="I279" s="27">
        <f>일위대가목록!G155</f>
        <v>118</v>
      </c>
      <c r="J279" s="30">
        <f>TRUNC(I279*D279,1)</f>
        <v>236</v>
      </c>
      <c r="K279" s="27">
        <f t="shared" si="26"/>
        <v>6050</v>
      </c>
      <c r="L279" s="30">
        <f t="shared" si="26"/>
        <v>12100</v>
      </c>
      <c r="M279" s="24" t="s">
        <v>1674</v>
      </c>
      <c r="N279" s="2" t="s">
        <v>502</v>
      </c>
      <c r="O279" s="2" t="s">
        <v>1675</v>
      </c>
      <c r="P279" s="2" t="s">
        <v>62</v>
      </c>
      <c r="Q279" s="2" t="s">
        <v>63</v>
      </c>
      <c r="R279" s="2" t="s">
        <v>63</v>
      </c>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2" t="s">
        <v>51</v>
      </c>
      <c r="AW279" s="2" t="s">
        <v>1676</v>
      </c>
      <c r="AX279" s="2" t="s">
        <v>51</v>
      </c>
      <c r="AY279" s="2" t="s">
        <v>51</v>
      </c>
      <c r="AZ279" s="2" t="s">
        <v>51</v>
      </c>
    </row>
    <row r="280" spans="1:52" ht="30" customHeight="1">
      <c r="A280" s="24" t="s">
        <v>1174</v>
      </c>
      <c r="B280" s="24" t="s">
        <v>51</v>
      </c>
      <c r="C280" s="24" t="s">
        <v>51</v>
      </c>
      <c r="D280" s="25"/>
      <c r="E280" s="27"/>
      <c r="F280" s="30">
        <f>TRUNC(SUMIF(N275:N279, N274, F275:F279),0)</f>
        <v>679165</v>
      </c>
      <c r="G280" s="27"/>
      <c r="H280" s="30">
        <f>TRUNC(SUMIF(N275:N279, N274, H275:H279),0)</f>
        <v>202477</v>
      </c>
      <c r="I280" s="27"/>
      <c r="J280" s="30">
        <f>TRUNC(SUMIF(N275:N279, N274, J275:J279),0)</f>
        <v>5080</v>
      </c>
      <c r="K280" s="27"/>
      <c r="L280" s="30">
        <f>F280+H280+J280</f>
        <v>886722</v>
      </c>
      <c r="M280" s="24" t="s">
        <v>51</v>
      </c>
      <c r="N280" s="2" t="s">
        <v>76</v>
      </c>
      <c r="O280" s="2" t="s">
        <v>76</v>
      </c>
      <c r="P280" s="2" t="s">
        <v>51</v>
      </c>
      <c r="Q280" s="2" t="s">
        <v>51</v>
      </c>
      <c r="R280" s="2" t="s">
        <v>51</v>
      </c>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2" t="s">
        <v>51</v>
      </c>
      <c r="AW280" s="2" t="s">
        <v>51</v>
      </c>
      <c r="AX280" s="2" t="s">
        <v>51</v>
      </c>
      <c r="AY280" s="2" t="s">
        <v>51</v>
      </c>
      <c r="AZ280" s="2" t="s">
        <v>51</v>
      </c>
    </row>
    <row r="281" spans="1:52" ht="30" customHeight="1">
      <c r="A281" s="25"/>
      <c r="B281" s="25"/>
      <c r="C281" s="25"/>
      <c r="D281" s="25"/>
      <c r="E281" s="27"/>
      <c r="F281" s="30"/>
      <c r="G281" s="27"/>
      <c r="H281" s="30"/>
      <c r="I281" s="27"/>
      <c r="J281" s="30"/>
      <c r="K281" s="27"/>
      <c r="L281" s="30"/>
      <c r="M281" s="25"/>
    </row>
    <row r="282" spans="1:52" ht="30" customHeight="1">
      <c r="A282" s="21" t="s">
        <v>1677</v>
      </c>
      <c r="B282" s="22"/>
      <c r="C282" s="22"/>
      <c r="D282" s="22"/>
      <c r="E282" s="26"/>
      <c r="F282" s="29"/>
      <c r="G282" s="26"/>
      <c r="H282" s="29"/>
      <c r="I282" s="26"/>
      <c r="J282" s="29"/>
      <c r="K282" s="26"/>
      <c r="L282" s="29"/>
      <c r="M282" s="23"/>
      <c r="N282" s="1" t="s">
        <v>505</v>
      </c>
    </row>
    <row r="283" spans="1:52" ht="30" customHeight="1">
      <c r="A283" s="24" t="s">
        <v>1323</v>
      </c>
      <c r="B283" s="24" t="s">
        <v>1324</v>
      </c>
      <c r="C283" s="24" t="s">
        <v>1325</v>
      </c>
      <c r="D283" s="25">
        <v>10.2628</v>
      </c>
      <c r="E283" s="27">
        <f>단가대비표!O21</f>
        <v>5700</v>
      </c>
      <c r="F283" s="30">
        <f>TRUNC(E283*D283,1)</f>
        <v>58497.9</v>
      </c>
      <c r="G283" s="27">
        <f>단가대비표!P21</f>
        <v>0</v>
      </c>
      <c r="H283" s="30">
        <f>TRUNC(G283*D283,1)</f>
        <v>0</v>
      </c>
      <c r="I283" s="27">
        <f>단가대비표!V21</f>
        <v>0</v>
      </c>
      <c r="J283" s="30">
        <f>TRUNC(I283*D283,1)</f>
        <v>0</v>
      </c>
      <c r="K283" s="27">
        <f t="shared" ref="K283:L287" si="27">TRUNC(E283+G283+I283,1)</f>
        <v>5700</v>
      </c>
      <c r="L283" s="30">
        <f t="shared" si="27"/>
        <v>58497.9</v>
      </c>
      <c r="M283" s="24" t="s">
        <v>1326</v>
      </c>
      <c r="N283" s="2" t="s">
        <v>505</v>
      </c>
      <c r="O283" s="2" t="s">
        <v>1327</v>
      </c>
      <c r="P283" s="2" t="s">
        <v>63</v>
      </c>
      <c r="Q283" s="2" t="s">
        <v>63</v>
      </c>
      <c r="R283" s="2" t="s">
        <v>62</v>
      </c>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2" t="s">
        <v>51</v>
      </c>
      <c r="AW283" s="2" t="s">
        <v>1678</v>
      </c>
      <c r="AX283" s="2" t="s">
        <v>51</v>
      </c>
      <c r="AY283" s="2" t="s">
        <v>51</v>
      </c>
      <c r="AZ283" s="2" t="s">
        <v>51</v>
      </c>
    </row>
    <row r="284" spans="1:52" ht="30" customHeight="1">
      <c r="A284" s="24" t="s">
        <v>1329</v>
      </c>
      <c r="B284" s="24" t="s">
        <v>1330</v>
      </c>
      <c r="C284" s="24" t="s">
        <v>1331</v>
      </c>
      <c r="D284" s="25">
        <v>2</v>
      </c>
      <c r="E284" s="27">
        <f>단가대비표!O6</f>
        <v>13900</v>
      </c>
      <c r="F284" s="30">
        <f>TRUNC(E284*D284,1)</f>
        <v>27800</v>
      </c>
      <c r="G284" s="27">
        <f>단가대비표!P6</f>
        <v>0</v>
      </c>
      <c r="H284" s="30">
        <f>TRUNC(G284*D284,1)</f>
        <v>0</v>
      </c>
      <c r="I284" s="27">
        <f>단가대비표!V6</f>
        <v>0</v>
      </c>
      <c r="J284" s="30">
        <f>TRUNC(I284*D284,1)</f>
        <v>0</v>
      </c>
      <c r="K284" s="27">
        <f t="shared" si="27"/>
        <v>13900</v>
      </c>
      <c r="L284" s="30">
        <f t="shared" si="27"/>
        <v>27800</v>
      </c>
      <c r="M284" s="24" t="s">
        <v>1332</v>
      </c>
      <c r="N284" s="2" t="s">
        <v>505</v>
      </c>
      <c r="O284" s="2" t="s">
        <v>1333</v>
      </c>
      <c r="P284" s="2" t="s">
        <v>63</v>
      </c>
      <c r="Q284" s="2" t="s">
        <v>63</v>
      </c>
      <c r="R284" s="2" t="s">
        <v>62</v>
      </c>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2" t="s">
        <v>51</v>
      </c>
      <c r="AW284" s="2" t="s">
        <v>1679</v>
      </c>
      <c r="AX284" s="2" t="s">
        <v>51</v>
      </c>
      <c r="AY284" s="2" t="s">
        <v>51</v>
      </c>
      <c r="AZ284" s="2" t="s">
        <v>51</v>
      </c>
    </row>
    <row r="285" spans="1:52" ht="30" customHeight="1">
      <c r="A285" s="24" t="s">
        <v>1335</v>
      </c>
      <c r="B285" s="24" t="s">
        <v>1336</v>
      </c>
      <c r="C285" s="24" t="s">
        <v>428</v>
      </c>
      <c r="D285" s="25">
        <v>0.17280000000000001</v>
      </c>
      <c r="E285" s="27">
        <f>단가대비표!O55</f>
        <v>1387</v>
      </c>
      <c r="F285" s="30">
        <f>TRUNC(E285*D285,1)</f>
        <v>239.6</v>
      </c>
      <c r="G285" s="27">
        <f>단가대비표!P55</f>
        <v>0</v>
      </c>
      <c r="H285" s="30">
        <f>TRUNC(G285*D285,1)</f>
        <v>0</v>
      </c>
      <c r="I285" s="27">
        <f>단가대비표!V55</f>
        <v>0</v>
      </c>
      <c r="J285" s="30">
        <f>TRUNC(I285*D285,1)</f>
        <v>0</v>
      </c>
      <c r="K285" s="27">
        <f t="shared" si="27"/>
        <v>1387</v>
      </c>
      <c r="L285" s="30">
        <f t="shared" si="27"/>
        <v>239.6</v>
      </c>
      <c r="M285" s="24" t="s">
        <v>1337</v>
      </c>
      <c r="N285" s="2" t="s">
        <v>505</v>
      </c>
      <c r="O285" s="2" t="s">
        <v>1338</v>
      </c>
      <c r="P285" s="2" t="s">
        <v>63</v>
      </c>
      <c r="Q285" s="2" t="s">
        <v>63</v>
      </c>
      <c r="R285" s="2" t="s">
        <v>62</v>
      </c>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2" t="s">
        <v>51</v>
      </c>
      <c r="AW285" s="2" t="s">
        <v>1680</v>
      </c>
      <c r="AX285" s="2" t="s">
        <v>51</v>
      </c>
      <c r="AY285" s="2" t="s">
        <v>51</v>
      </c>
      <c r="AZ285" s="2" t="s">
        <v>51</v>
      </c>
    </row>
    <row r="286" spans="1:52" ht="30" customHeight="1">
      <c r="A286" s="24" t="s">
        <v>1340</v>
      </c>
      <c r="B286" s="24" t="s">
        <v>1341</v>
      </c>
      <c r="C286" s="24" t="s">
        <v>193</v>
      </c>
      <c r="D286" s="25">
        <v>1</v>
      </c>
      <c r="E286" s="27">
        <f>일위대가목록!E130</f>
        <v>0</v>
      </c>
      <c r="F286" s="30">
        <f>TRUNC(E286*D286,1)</f>
        <v>0</v>
      </c>
      <c r="G286" s="27">
        <f>일위대가목록!F130</f>
        <v>88382</v>
      </c>
      <c r="H286" s="30">
        <f>TRUNC(G286*D286,1)</f>
        <v>88382</v>
      </c>
      <c r="I286" s="27">
        <f>일위대가목록!G130</f>
        <v>2651</v>
      </c>
      <c r="J286" s="30">
        <f>TRUNC(I286*D286,1)</f>
        <v>2651</v>
      </c>
      <c r="K286" s="27">
        <f t="shared" si="27"/>
        <v>91033</v>
      </c>
      <c r="L286" s="30">
        <f t="shared" si="27"/>
        <v>91033</v>
      </c>
      <c r="M286" s="24" t="s">
        <v>1342</v>
      </c>
      <c r="N286" s="2" t="s">
        <v>505</v>
      </c>
      <c r="O286" s="2" t="s">
        <v>1343</v>
      </c>
      <c r="P286" s="2" t="s">
        <v>62</v>
      </c>
      <c r="Q286" s="2" t="s">
        <v>63</v>
      </c>
      <c r="R286" s="2" t="s">
        <v>63</v>
      </c>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2" t="s">
        <v>51</v>
      </c>
      <c r="AW286" s="2" t="s">
        <v>1681</v>
      </c>
      <c r="AX286" s="2" t="s">
        <v>51</v>
      </c>
      <c r="AY286" s="2" t="s">
        <v>51</v>
      </c>
      <c r="AZ286" s="2" t="s">
        <v>51</v>
      </c>
    </row>
    <row r="287" spans="1:52" ht="30" customHeight="1">
      <c r="A287" s="24" t="s">
        <v>1345</v>
      </c>
      <c r="B287" s="24" t="s">
        <v>192</v>
      </c>
      <c r="C287" s="24" t="s">
        <v>193</v>
      </c>
      <c r="D287" s="25">
        <v>1</v>
      </c>
      <c r="E287" s="27">
        <f>일위대가목록!E131</f>
        <v>0</v>
      </c>
      <c r="F287" s="30">
        <f>TRUNC(E287*D287,1)</f>
        <v>0</v>
      </c>
      <c r="G287" s="27">
        <f>일위대가목록!F131</f>
        <v>7662</v>
      </c>
      <c r="H287" s="30">
        <f>TRUNC(G287*D287,1)</f>
        <v>7662</v>
      </c>
      <c r="I287" s="27">
        <f>일위대가목록!G131</f>
        <v>306</v>
      </c>
      <c r="J287" s="30">
        <f>TRUNC(I287*D287,1)</f>
        <v>306</v>
      </c>
      <c r="K287" s="27">
        <f t="shared" si="27"/>
        <v>7968</v>
      </c>
      <c r="L287" s="30">
        <f t="shared" si="27"/>
        <v>7968</v>
      </c>
      <c r="M287" s="24" t="s">
        <v>1346</v>
      </c>
      <c r="N287" s="2" t="s">
        <v>505</v>
      </c>
      <c r="O287" s="2" t="s">
        <v>1347</v>
      </c>
      <c r="P287" s="2" t="s">
        <v>62</v>
      </c>
      <c r="Q287" s="2" t="s">
        <v>63</v>
      </c>
      <c r="R287" s="2" t="s">
        <v>63</v>
      </c>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2" t="s">
        <v>51</v>
      </c>
      <c r="AW287" s="2" t="s">
        <v>1682</v>
      </c>
      <c r="AX287" s="2" t="s">
        <v>51</v>
      </c>
      <c r="AY287" s="2" t="s">
        <v>51</v>
      </c>
      <c r="AZ287" s="2" t="s">
        <v>51</v>
      </c>
    </row>
    <row r="288" spans="1:52" ht="30" customHeight="1">
      <c r="A288" s="24" t="s">
        <v>1174</v>
      </c>
      <c r="B288" s="24" t="s">
        <v>51</v>
      </c>
      <c r="C288" s="24" t="s">
        <v>51</v>
      </c>
      <c r="D288" s="25"/>
      <c r="E288" s="27"/>
      <c r="F288" s="30">
        <f>TRUNC(SUMIF(N283:N287, N282, F283:F287),0)</f>
        <v>86537</v>
      </c>
      <c r="G288" s="27"/>
      <c r="H288" s="30">
        <f>TRUNC(SUMIF(N283:N287, N282, H283:H287),0)</f>
        <v>96044</v>
      </c>
      <c r="I288" s="27"/>
      <c r="J288" s="30">
        <f>TRUNC(SUMIF(N283:N287, N282, J283:J287),0)</f>
        <v>2957</v>
      </c>
      <c r="K288" s="27"/>
      <c r="L288" s="30">
        <f>F288+H288+J288</f>
        <v>185538</v>
      </c>
      <c r="M288" s="24" t="s">
        <v>51</v>
      </c>
      <c r="N288" s="2" t="s">
        <v>76</v>
      </c>
      <c r="O288" s="2" t="s">
        <v>76</v>
      </c>
      <c r="P288" s="2" t="s">
        <v>51</v>
      </c>
      <c r="Q288" s="2" t="s">
        <v>51</v>
      </c>
      <c r="R288" s="2" t="s">
        <v>51</v>
      </c>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2" t="s">
        <v>51</v>
      </c>
      <c r="AW288" s="2" t="s">
        <v>51</v>
      </c>
      <c r="AX288" s="2" t="s">
        <v>51</v>
      </c>
      <c r="AY288" s="2" t="s">
        <v>51</v>
      </c>
      <c r="AZ288" s="2" t="s">
        <v>51</v>
      </c>
    </row>
    <row r="289" spans="1:52" ht="30" customHeight="1">
      <c r="A289" s="25"/>
      <c r="B289" s="25"/>
      <c r="C289" s="25"/>
      <c r="D289" s="25"/>
      <c r="E289" s="27"/>
      <c r="F289" s="30"/>
      <c r="G289" s="27"/>
      <c r="H289" s="30"/>
      <c r="I289" s="27"/>
      <c r="J289" s="30"/>
      <c r="K289" s="27"/>
      <c r="L289" s="30"/>
      <c r="M289" s="25"/>
    </row>
    <row r="290" spans="1:52" ht="30" customHeight="1">
      <c r="A290" s="21" t="s">
        <v>1683</v>
      </c>
      <c r="B290" s="22"/>
      <c r="C290" s="22"/>
      <c r="D290" s="22"/>
      <c r="E290" s="26"/>
      <c r="F290" s="29"/>
      <c r="G290" s="26"/>
      <c r="H290" s="29"/>
      <c r="I290" s="26"/>
      <c r="J290" s="29"/>
      <c r="K290" s="26"/>
      <c r="L290" s="29"/>
      <c r="M290" s="23"/>
      <c r="N290" s="1" t="s">
        <v>509</v>
      </c>
    </row>
    <row r="291" spans="1:52" ht="30" customHeight="1">
      <c r="A291" s="24" t="s">
        <v>1351</v>
      </c>
      <c r="B291" s="24" t="s">
        <v>1179</v>
      </c>
      <c r="C291" s="24" t="s">
        <v>1180</v>
      </c>
      <c r="D291" s="25">
        <v>6.2E-2</v>
      </c>
      <c r="E291" s="27">
        <f>단가대비표!O114</f>
        <v>0</v>
      </c>
      <c r="F291" s="30">
        <f>TRUNC(E291*D291,1)</f>
        <v>0</v>
      </c>
      <c r="G291" s="27">
        <f>단가대비표!P114</f>
        <v>247188</v>
      </c>
      <c r="H291" s="30">
        <f>TRUNC(G291*D291,1)</f>
        <v>15325.6</v>
      </c>
      <c r="I291" s="27">
        <f>단가대비표!V114</f>
        <v>0</v>
      </c>
      <c r="J291" s="30">
        <f>TRUNC(I291*D291,1)</f>
        <v>0</v>
      </c>
      <c r="K291" s="27">
        <f t="shared" ref="K291:L293" si="28">TRUNC(E291+G291+I291,1)</f>
        <v>247188</v>
      </c>
      <c r="L291" s="30">
        <f t="shared" si="28"/>
        <v>15325.6</v>
      </c>
      <c r="M291" s="24" t="s">
        <v>1352</v>
      </c>
      <c r="N291" s="2" t="s">
        <v>509</v>
      </c>
      <c r="O291" s="2" t="s">
        <v>1353</v>
      </c>
      <c r="P291" s="2" t="s">
        <v>63</v>
      </c>
      <c r="Q291" s="2" t="s">
        <v>63</v>
      </c>
      <c r="R291" s="2" t="s">
        <v>62</v>
      </c>
      <c r="S291" s="3"/>
      <c r="T291" s="3"/>
      <c r="U291" s="3"/>
      <c r="V291" s="3">
        <v>1</v>
      </c>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2" t="s">
        <v>51</v>
      </c>
      <c r="AW291" s="2" t="s">
        <v>1685</v>
      </c>
      <c r="AX291" s="2" t="s">
        <v>51</v>
      </c>
      <c r="AY291" s="2" t="s">
        <v>51</v>
      </c>
      <c r="AZ291" s="2" t="s">
        <v>51</v>
      </c>
    </row>
    <row r="292" spans="1:52" ht="30" customHeight="1">
      <c r="A292" s="24" t="s">
        <v>1178</v>
      </c>
      <c r="B292" s="24" t="s">
        <v>1179</v>
      </c>
      <c r="C292" s="24" t="s">
        <v>1180</v>
      </c>
      <c r="D292" s="25">
        <v>3.1E-2</v>
      </c>
      <c r="E292" s="27">
        <f>단가대비표!O107</f>
        <v>0</v>
      </c>
      <c r="F292" s="30">
        <f>TRUNC(E292*D292,1)</f>
        <v>0</v>
      </c>
      <c r="G292" s="27">
        <f>단가대비표!P107</f>
        <v>172068</v>
      </c>
      <c r="H292" s="30">
        <f>TRUNC(G292*D292,1)</f>
        <v>5334.1</v>
      </c>
      <c r="I292" s="27">
        <f>단가대비표!V107</f>
        <v>0</v>
      </c>
      <c r="J292" s="30">
        <f>TRUNC(I292*D292,1)</f>
        <v>0</v>
      </c>
      <c r="K292" s="27">
        <f t="shared" si="28"/>
        <v>172068</v>
      </c>
      <c r="L292" s="30">
        <f t="shared" si="28"/>
        <v>5334.1</v>
      </c>
      <c r="M292" s="24" t="s">
        <v>1181</v>
      </c>
      <c r="N292" s="2" t="s">
        <v>509</v>
      </c>
      <c r="O292" s="2" t="s">
        <v>1182</v>
      </c>
      <c r="P292" s="2" t="s">
        <v>63</v>
      </c>
      <c r="Q292" s="2" t="s">
        <v>63</v>
      </c>
      <c r="R292" s="2" t="s">
        <v>62</v>
      </c>
      <c r="S292" s="3"/>
      <c r="T292" s="3"/>
      <c r="U292" s="3"/>
      <c r="V292" s="3">
        <v>1</v>
      </c>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2" t="s">
        <v>51</v>
      </c>
      <c r="AW292" s="2" t="s">
        <v>1686</v>
      </c>
      <c r="AX292" s="2" t="s">
        <v>51</v>
      </c>
      <c r="AY292" s="2" t="s">
        <v>51</v>
      </c>
      <c r="AZ292" s="2" t="s">
        <v>51</v>
      </c>
    </row>
    <row r="293" spans="1:52" ht="30" customHeight="1">
      <c r="A293" s="24" t="s">
        <v>1307</v>
      </c>
      <c r="B293" s="24" t="s">
        <v>1356</v>
      </c>
      <c r="C293" s="24" t="s">
        <v>1075</v>
      </c>
      <c r="D293" s="25">
        <v>1</v>
      </c>
      <c r="E293" s="27">
        <v>0</v>
      </c>
      <c r="F293" s="30">
        <f>TRUNC(E293*D293,1)</f>
        <v>0</v>
      </c>
      <c r="G293" s="27">
        <v>0</v>
      </c>
      <c r="H293" s="30">
        <f>TRUNC(G293*D293,1)</f>
        <v>0</v>
      </c>
      <c r="I293" s="27">
        <f>TRUNC(SUMIF(V291:V293, RIGHTB(O293, 1), H291:H293)*U293, 2)</f>
        <v>413.19</v>
      </c>
      <c r="J293" s="30">
        <f>TRUNC(I293*D293,1)</f>
        <v>413.1</v>
      </c>
      <c r="K293" s="27">
        <f t="shared" si="28"/>
        <v>413.1</v>
      </c>
      <c r="L293" s="30">
        <f t="shared" si="28"/>
        <v>413.1</v>
      </c>
      <c r="M293" s="24" t="s">
        <v>51</v>
      </c>
      <c r="N293" s="2" t="s">
        <v>509</v>
      </c>
      <c r="O293" s="2" t="s">
        <v>1154</v>
      </c>
      <c r="P293" s="2" t="s">
        <v>63</v>
      </c>
      <c r="Q293" s="2" t="s">
        <v>63</v>
      </c>
      <c r="R293" s="2" t="s">
        <v>63</v>
      </c>
      <c r="S293" s="3">
        <v>1</v>
      </c>
      <c r="T293" s="3">
        <v>2</v>
      </c>
      <c r="U293" s="3">
        <v>0.02</v>
      </c>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2" t="s">
        <v>51</v>
      </c>
      <c r="AW293" s="2" t="s">
        <v>1687</v>
      </c>
      <c r="AX293" s="2" t="s">
        <v>51</v>
      </c>
      <c r="AY293" s="2" t="s">
        <v>51</v>
      </c>
      <c r="AZ293" s="2" t="s">
        <v>51</v>
      </c>
    </row>
    <row r="294" spans="1:52" ht="30" customHeight="1">
      <c r="A294" s="24" t="s">
        <v>1174</v>
      </c>
      <c r="B294" s="24" t="s">
        <v>51</v>
      </c>
      <c r="C294" s="24" t="s">
        <v>51</v>
      </c>
      <c r="D294" s="25"/>
      <c r="E294" s="27"/>
      <c r="F294" s="30">
        <f>TRUNC(SUMIF(N291:N293, N290, F291:F293),0)</f>
        <v>0</v>
      </c>
      <c r="G294" s="27"/>
      <c r="H294" s="30">
        <f>TRUNC(SUMIF(N291:N293, N290, H291:H293),0)</f>
        <v>20659</v>
      </c>
      <c r="I294" s="27"/>
      <c r="J294" s="30">
        <f>TRUNC(SUMIF(N291:N293, N290, J291:J293),0)</f>
        <v>413</v>
      </c>
      <c r="K294" s="27"/>
      <c r="L294" s="30">
        <f>F294+H294+J294</f>
        <v>21072</v>
      </c>
      <c r="M294" s="24" t="s">
        <v>51</v>
      </c>
      <c r="N294" s="2" t="s">
        <v>76</v>
      </c>
      <c r="O294" s="2" t="s">
        <v>76</v>
      </c>
      <c r="P294" s="2" t="s">
        <v>51</v>
      </c>
      <c r="Q294" s="2" t="s">
        <v>51</v>
      </c>
      <c r="R294" s="2" t="s">
        <v>51</v>
      </c>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2" t="s">
        <v>51</v>
      </c>
      <c r="AW294" s="2" t="s">
        <v>51</v>
      </c>
      <c r="AX294" s="2" t="s">
        <v>51</v>
      </c>
      <c r="AY294" s="2" t="s">
        <v>51</v>
      </c>
      <c r="AZ294" s="2" t="s">
        <v>51</v>
      </c>
    </row>
    <row r="295" spans="1:52" ht="30" customHeight="1">
      <c r="A295" s="25"/>
      <c r="B295" s="25"/>
      <c r="C295" s="25"/>
      <c r="D295" s="25"/>
      <c r="E295" s="27"/>
      <c r="F295" s="30"/>
      <c r="G295" s="27"/>
      <c r="H295" s="30"/>
      <c r="I295" s="27"/>
      <c r="J295" s="30"/>
      <c r="K295" s="27"/>
      <c r="L295" s="30"/>
      <c r="M295" s="25"/>
    </row>
    <row r="296" spans="1:52" ht="30" customHeight="1">
      <c r="A296" s="21" t="s">
        <v>1688</v>
      </c>
      <c r="B296" s="22"/>
      <c r="C296" s="22"/>
      <c r="D296" s="22"/>
      <c r="E296" s="26"/>
      <c r="F296" s="29"/>
      <c r="G296" s="26"/>
      <c r="H296" s="29"/>
      <c r="I296" s="26"/>
      <c r="J296" s="29"/>
      <c r="K296" s="26"/>
      <c r="L296" s="29"/>
      <c r="M296" s="23"/>
      <c r="N296" s="1" t="s">
        <v>523</v>
      </c>
    </row>
    <row r="297" spans="1:52" ht="30" customHeight="1">
      <c r="A297" s="24" t="s">
        <v>1223</v>
      </c>
      <c r="B297" s="24" t="s">
        <v>1224</v>
      </c>
      <c r="C297" s="24" t="s">
        <v>1225</v>
      </c>
      <c r="D297" s="25">
        <v>0.03</v>
      </c>
      <c r="E297" s="27">
        <f>단가대비표!O84</f>
        <v>10371</v>
      </c>
      <c r="F297" s="30">
        <f>TRUNC(E297*D297,1)</f>
        <v>311.10000000000002</v>
      </c>
      <c r="G297" s="27">
        <f>단가대비표!P84</f>
        <v>0</v>
      </c>
      <c r="H297" s="30">
        <f>TRUNC(G297*D297,1)</f>
        <v>0</v>
      </c>
      <c r="I297" s="27">
        <f>단가대비표!V84</f>
        <v>0</v>
      </c>
      <c r="J297" s="30">
        <f>TRUNC(I297*D297,1)</f>
        <v>0</v>
      </c>
      <c r="K297" s="27">
        <f>TRUNC(E297+G297+I297,1)</f>
        <v>10371</v>
      </c>
      <c r="L297" s="30">
        <f>TRUNC(F297+H297+J297,1)</f>
        <v>311.10000000000002</v>
      </c>
      <c r="M297" s="24" t="s">
        <v>1226</v>
      </c>
      <c r="N297" s="2" t="s">
        <v>523</v>
      </c>
      <c r="O297" s="2" t="s">
        <v>1227</v>
      </c>
      <c r="P297" s="2" t="s">
        <v>63</v>
      </c>
      <c r="Q297" s="2" t="s">
        <v>63</v>
      </c>
      <c r="R297" s="2" t="s">
        <v>62</v>
      </c>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2" t="s">
        <v>51</v>
      </c>
      <c r="AW297" s="2" t="s">
        <v>1689</v>
      </c>
      <c r="AX297" s="2" t="s">
        <v>51</v>
      </c>
      <c r="AY297" s="2" t="s">
        <v>51</v>
      </c>
      <c r="AZ297" s="2" t="s">
        <v>51</v>
      </c>
    </row>
    <row r="298" spans="1:52" ht="30" customHeight="1">
      <c r="A298" s="24" t="s">
        <v>1174</v>
      </c>
      <c r="B298" s="24" t="s">
        <v>51</v>
      </c>
      <c r="C298" s="24" t="s">
        <v>51</v>
      </c>
      <c r="D298" s="25"/>
      <c r="E298" s="27"/>
      <c r="F298" s="30">
        <f>TRUNC(SUMIF(N297:N297, N296, F297:F297),0)</f>
        <v>311</v>
      </c>
      <c r="G298" s="27"/>
      <c r="H298" s="30">
        <f>TRUNC(SUMIF(N297:N297, N296, H297:H297),0)</f>
        <v>0</v>
      </c>
      <c r="I298" s="27"/>
      <c r="J298" s="30">
        <f>TRUNC(SUMIF(N297:N297, N296, J297:J297),0)</f>
        <v>0</v>
      </c>
      <c r="K298" s="27"/>
      <c r="L298" s="30">
        <f>F298+H298+J298</f>
        <v>311</v>
      </c>
      <c r="M298" s="24" t="s">
        <v>51</v>
      </c>
      <c r="N298" s="2" t="s">
        <v>76</v>
      </c>
      <c r="O298" s="2" t="s">
        <v>76</v>
      </c>
      <c r="P298" s="2" t="s">
        <v>51</v>
      </c>
      <c r="Q298" s="2" t="s">
        <v>51</v>
      </c>
      <c r="R298" s="2" t="s">
        <v>51</v>
      </c>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2" t="s">
        <v>51</v>
      </c>
      <c r="AW298" s="2" t="s">
        <v>51</v>
      </c>
      <c r="AX298" s="2" t="s">
        <v>51</v>
      </c>
      <c r="AY298" s="2" t="s">
        <v>51</v>
      </c>
      <c r="AZ298" s="2" t="s">
        <v>51</v>
      </c>
    </row>
    <row r="299" spans="1:52" ht="30" customHeight="1">
      <c r="A299" s="25"/>
      <c r="B299" s="25"/>
      <c r="C299" s="25"/>
      <c r="D299" s="25"/>
      <c r="E299" s="27"/>
      <c r="F299" s="30"/>
      <c r="G299" s="27"/>
      <c r="H299" s="30"/>
      <c r="I299" s="27"/>
      <c r="J299" s="30"/>
      <c r="K299" s="27"/>
      <c r="L299" s="30"/>
      <c r="M299" s="25"/>
    </row>
    <row r="300" spans="1:52" ht="30" customHeight="1">
      <c r="A300" s="21" t="s">
        <v>1690</v>
      </c>
      <c r="B300" s="22"/>
      <c r="C300" s="22"/>
      <c r="D300" s="22"/>
      <c r="E300" s="26"/>
      <c r="F300" s="29"/>
      <c r="G300" s="26"/>
      <c r="H300" s="29"/>
      <c r="I300" s="26"/>
      <c r="J300" s="29"/>
      <c r="K300" s="26"/>
      <c r="L300" s="29"/>
      <c r="M300" s="23"/>
      <c r="N300" s="1" t="s">
        <v>529</v>
      </c>
    </row>
    <row r="301" spans="1:52" ht="30" customHeight="1">
      <c r="A301" s="24" t="s">
        <v>1378</v>
      </c>
      <c r="B301" s="24" t="s">
        <v>1179</v>
      </c>
      <c r="C301" s="24" t="s">
        <v>1180</v>
      </c>
      <c r="D301" s="25">
        <v>0.124</v>
      </c>
      <c r="E301" s="27">
        <f>단가대비표!O115</f>
        <v>0</v>
      </c>
      <c r="F301" s="30">
        <f>TRUNC(E301*D301,1)</f>
        <v>0</v>
      </c>
      <c r="G301" s="27">
        <f>단가대비표!P115</f>
        <v>253539</v>
      </c>
      <c r="H301" s="30">
        <f>TRUNC(G301*D301,1)</f>
        <v>31438.799999999999</v>
      </c>
      <c r="I301" s="27">
        <f>단가대비표!V115</f>
        <v>0</v>
      </c>
      <c r="J301" s="30">
        <f>TRUNC(I301*D301,1)</f>
        <v>0</v>
      </c>
      <c r="K301" s="27">
        <f>TRUNC(E301+G301+I301,1)</f>
        <v>253539</v>
      </c>
      <c r="L301" s="30">
        <f>TRUNC(F301+H301+J301,1)</f>
        <v>31438.799999999999</v>
      </c>
      <c r="M301" s="24" t="s">
        <v>1379</v>
      </c>
      <c r="N301" s="2" t="s">
        <v>529</v>
      </c>
      <c r="O301" s="2" t="s">
        <v>1380</v>
      </c>
      <c r="P301" s="2" t="s">
        <v>63</v>
      </c>
      <c r="Q301" s="2" t="s">
        <v>63</v>
      </c>
      <c r="R301" s="2" t="s">
        <v>62</v>
      </c>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2" t="s">
        <v>51</v>
      </c>
      <c r="AW301" s="2" t="s">
        <v>1692</v>
      </c>
      <c r="AX301" s="2" t="s">
        <v>51</v>
      </c>
      <c r="AY301" s="2" t="s">
        <v>51</v>
      </c>
      <c r="AZ301" s="2" t="s">
        <v>51</v>
      </c>
    </row>
    <row r="302" spans="1:52" ht="30" customHeight="1">
      <c r="A302" s="24" t="s">
        <v>1178</v>
      </c>
      <c r="B302" s="24" t="s">
        <v>1179</v>
      </c>
      <c r="C302" s="24" t="s">
        <v>1180</v>
      </c>
      <c r="D302" s="25">
        <v>0.02</v>
      </c>
      <c r="E302" s="27">
        <f>단가대비표!O107</f>
        <v>0</v>
      </c>
      <c r="F302" s="30">
        <f>TRUNC(E302*D302,1)</f>
        <v>0</v>
      </c>
      <c r="G302" s="27">
        <f>단가대비표!P107</f>
        <v>172068</v>
      </c>
      <c r="H302" s="30">
        <f>TRUNC(G302*D302,1)</f>
        <v>3441.3</v>
      </c>
      <c r="I302" s="27">
        <f>단가대비표!V107</f>
        <v>0</v>
      </c>
      <c r="J302" s="30">
        <f>TRUNC(I302*D302,1)</f>
        <v>0</v>
      </c>
      <c r="K302" s="27">
        <f>TRUNC(E302+G302+I302,1)</f>
        <v>172068</v>
      </c>
      <c r="L302" s="30">
        <f>TRUNC(F302+H302+J302,1)</f>
        <v>3441.3</v>
      </c>
      <c r="M302" s="24" t="s">
        <v>1181</v>
      </c>
      <c r="N302" s="2" t="s">
        <v>529</v>
      </c>
      <c r="O302" s="2" t="s">
        <v>1182</v>
      </c>
      <c r="P302" s="2" t="s">
        <v>63</v>
      </c>
      <c r="Q302" s="2" t="s">
        <v>63</v>
      </c>
      <c r="R302" s="2" t="s">
        <v>62</v>
      </c>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2" t="s">
        <v>51</v>
      </c>
      <c r="AW302" s="2" t="s">
        <v>1693</v>
      </c>
      <c r="AX302" s="2" t="s">
        <v>51</v>
      </c>
      <c r="AY302" s="2" t="s">
        <v>51</v>
      </c>
      <c r="AZ302" s="2" t="s">
        <v>51</v>
      </c>
    </row>
    <row r="303" spans="1:52" ht="30" customHeight="1">
      <c r="A303" s="24" t="s">
        <v>1174</v>
      </c>
      <c r="B303" s="24" t="s">
        <v>51</v>
      </c>
      <c r="C303" s="24" t="s">
        <v>51</v>
      </c>
      <c r="D303" s="25"/>
      <c r="E303" s="27"/>
      <c r="F303" s="30">
        <f>TRUNC(SUMIF(N301:N302, N300, F301:F302),0)</f>
        <v>0</v>
      </c>
      <c r="G303" s="27"/>
      <c r="H303" s="30">
        <f>TRUNC(SUMIF(N301:N302, N300, H301:H302),0)</f>
        <v>34880</v>
      </c>
      <c r="I303" s="27"/>
      <c r="J303" s="30">
        <f>TRUNC(SUMIF(N301:N302, N300, J301:J302),0)</f>
        <v>0</v>
      </c>
      <c r="K303" s="27"/>
      <c r="L303" s="30">
        <f>F303+H303+J303</f>
        <v>34880</v>
      </c>
      <c r="M303" s="24" t="s">
        <v>51</v>
      </c>
      <c r="N303" s="2" t="s">
        <v>76</v>
      </c>
      <c r="O303" s="2" t="s">
        <v>76</v>
      </c>
      <c r="P303" s="2" t="s">
        <v>51</v>
      </c>
      <c r="Q303" s="2" t="s">
        <v>51</v>
      </c>
      <c r="R303" s="2" t="s">
        <v>51</v>
      </c>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2" t="s">
        <v>51</v>
      </c>
      <c r="AW303" s="2" t="s">
        <v>51</v>
      </c>
      <c r="AX303" s="2" t="s">
        <v>51</v>
      </c>
      <c r="AY303" s="2" t="s">
        <v>51</v>
      </c>
      <c r="AZ303" s="2" t="s">
        <v>51</v>
      </c>
    </row>
    <row r="304" spans="1:52" ht="30" customHeight="1">
      <c r="A304" s="25"/>
      <c r="B304" s="25"/>
      <c r="C304" s="25"/>
      <c r="D304" s="25"/>
      <c r="E304" s="27"/>
      <c r="F304" s="30"/>
      <c r="G304" s="27"/>
      <c r="H304" s="30"/>
      <c r="I304" s="27"/>
      <c r="J304" s="30"/>
      <c r="K304" s="27"/>
      <c r="L304" s="30"/>
      <c r="M304" s="25"/>
    </row>
    <row r="305" spans="1:52" ht="30" customHeight="1">
      <c r="A305" s="21" t="s">
        <v>1694</v>
      </c>
      <c r="B305" s="22"/>
      <c r="C305" s="22"/>
      <c r="D305" s="22"/>
      <c r="E305" s="26"/>
      <c r="F305" s="29"/>
      <c r="G305" s="26"/>
      <c r="H305" s="29"/>
      <c r="I305" s="26"/>
      <c r="J305" s="29"/>
      <c r="K305" s="26"/>
      <c r="L305" s="29"/>
      <c r="M305" s="23"/>
      <c r="N305" s="1" t="s">
        <v>537</v>
      </c>
    </row>
    <row r="306" spans="1:52" ht="30" customHeight="1">
      <c r="A306" s="24" t="s">
        <v>1696</v>
      </c>
      <c r="B306" s="24" t="s">
        <v>1697</v>
      </c>
      <c r="C306" s="24" t="s">
        <v>67</v>
      </c>
      <c r="D306" s="25">
        <v>1</v>
      </c>
      <c r="E306" s="27">
        <f>일위대가목록!E120</f>
        <v>680</v>
      </c>
      <c r="F306" s="30">
        <f>TRUNC(E306*D306,1)</f>
        <v>680</v>
      </c>
      <c r="G306" s="27">
        <f>일위대가목록!F120</f>
        <v>0</v>
      </c>
      <c r="H306" s="30">
        <f>TRUNC(G306*D306,1)</f>
        <v>0</v>
      </c>
      <c r="I306" s="27">
        <f>일위대가목록!G120</f>
        <v>0</v>
      </c>
      <c r="J306" s="30">
        <f>TRUNC(I306*D306,1)</f>
        <v>0</v>
      </c>
      <c r="K306" s="27">
        <f t="shared" ref="K306:L308" si="29">TRUNC(E306+G306+I306,1)</f>
        <v>680</v>
      </c>
      <c r="L306" s="30">
        <f t="shared" si="29"/>
        <v>680</v>
      </c>
      <c r="M306" s="24" t="s">
        <v>1698</v>
      </c>
      <c r="N306" s="2" t="s">
        <v>537</v>
      </c>
      <c r="O306" s="2" t="s">
        <v>1699</v>
      </c>
      <c r="P306" s="2" t="s">
        <v>62</v>
      </c>
      <c r="Q306" s="2" t="s">
        <v>63</v>
      </c>
      <c r="R306" s="2" t="s">
        <v>63</v>
      </c>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2" t="s">
        <v>51</v>
      </c>
      <c r="AW306" s="2" t="s">
        <v>1700</v>
      </c>
      <c r="AX306" s="2" t="s">
        <v>51</v>
      </c>
      <c r="AY306" s="2" t="s">
        <v>51</v>
      </c>
      <c r="AZ306" s="2" t="s">
        <v>51</v>
      </c>
    </row>
    <row r="307" spans="1:52" ht="30" customHeight="1">
      <c r="A307" s="24" t="s">
        <v>1701</v>
      </c>
      <c r="B307" s="24" t="s">
        <v>1702</v>
      </c>
      <c r="C307" s="24" t="s">
        <v>67</v>
      </c>
      <c r="D307" s="25">
        <v>1</v>
      </c>
      <c r="E307" s="27">
        <f>일위대가목록!E121</f>
        <v>0</v>
      </c>
      <c r="F307" s="30">
        <f>TRUNC(E307*D307,1)</f>
        <v>0</v>
      </c>
      <c r="G307" s="27">
        <f>일위대가목록!F121</f>
        <v>4461</v>
      </c>
      <c r="H307" s="30">
        <f>TRUNC(G307*D307,1)</f>
        <v>4461</v>
      </c>
      <c r="I307" s="27">
        <f>일위대가목록!G121</f>
        <v>0</v>
      </c>
      <c r="J307" s="30">
        <f>TRUNC(I307*D307,1)</f>
        <v>0</v>
      </c>
      <c r="K307" s="27">
        <f t="shared" si="29"/>
        <v>4461</v>
      </c>
      <c r="L307" s="30">
        <f t="shared" si="29"/>
        <v>4461</v>
      </c>
      <c r="M307" s="24" t="s">
        <v>1703</v>
      </c>
      <c r="N307" s="2" t="s">
        <v>537</v>
      </c>
      <c r="O307" s="2" t="s">
        <v>1704</v>
      </c>
      <c r="P307" s="2" t="s">
        <v>62</v>
      </c>
      <c r="Q307" s="2" t="s">
        <v>63</v>
      </c>
      <c r="R307" s="2" t="s">
        <v>63</v>
      </c>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2" t="s">
        <v>51</v>
      </c>
      <c r="AW307" s="2" t="s">
        <v>1705</v>
      </c>
      <c r="AX307" s="2" t="s">
        <v>51</v>
      </c>
      <c r="AY307" s="2" t="s">
        <v>51</v>
      </c>
      <c r="AZ307" s="2" t="s">
        <v>51</v>
      </c>
    </row>
    <row r="308" spans="1:52" ht="30" customHeight="1">
      <c r="A308" s="24" t="s">
        <v>1199</v>
      </c>
      <c r="B308" s="24" t="s">
        <v>1200</v>
      </c>
      <c r="C308" s="24" t="s">
        <v>67</v>
      </c>
      <c r="D308" s="25">
        <v>1</v>
      </c>
      <c r="E308" s="27">
        <f>일위대가목록!E113</f>
        <v>428</v>
      </c>
      <c r="F308" s="30">
        <f>TRUNC(E308*D308,1)</f>
        <v>428</v>
      </c>
      <c r="G308" s="27">
        <f>일위대가목록!F113</f>
        <v>1750</v>
      </c>
      <c r="H308" s="30">
        <f>TRUNC(G308*D308,1)</f>
        <v>1750</v>
      </c>
      <c r="I308" s="27">
        <f>일위대가목록!G113</f>
        <v>0</v>
      </c>
      <c r="J308" s="30">
        <f>TRUNC(I308*D308,1)</f>
        <v>0</v>
      </c>
      <c r="K308" s="27">
        <f t="shared" si="29"/>
        <v>2178</v>
      </c>
      <c r="L308" s="30">
        <f t="shared" si="29"/>
        <v>2178</v>
      </c>
      <c r="M308" s="24" t="s">
        <v>1201</v>
      </c>
      <c r="N308" s="2" t="s">
        <v>537</v>
      </c>
      <c r="O308" s="2" t="s">
        <v>1202</v>
      </c>
      <c r="P308" s="2" t="s">
        <v>62</v>
      </c>
      <c r="Q308" s="2" t="s">
        <v>63</v>
      </c>
      <c r="R308" s="2" t="s">
        <v>63</v>
      </c>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2" t="s">
        <v>51</v>
      </c>
      <c r="AW308" s="2" t="s">
        <v>1706</v>
      </c>
      <c r="AX308" s="2" t="s">
        <v>51</v>
      </c>
      <c r="AY308" s="2" t="s">
        <v>51</v>
      </c>
      <c r="AZ308" s="2" t="s">
        <v>51</v>
      </c>
    </row>
    <row r="309" spans="1:52" ht="30" customHeight="1">
      <c r="A309" s="24" t="s">
        <v>1174</v>
      </c>
      <c r="B309" s="24" t="s">
        <v>51</v>
      </c>
      <c r="C309" s="24" t="s">
        <v>51</v>
      </c>
      <c r="D309" s="25"/>
      <c r="E309" s="27"/>
      <c r="F309" s="30">
        <f>TRUNC(SUMIF(N306:N308, N305, F306:F308),0)</f>
        <v>1108</v>
      </c>
      <c r="G309" s="27"/>
      <c r="H309" s="30">
        <f>TRUNC(SUMIF(N306:N308, N305, H306:H308),0)</f>
        <v>6211</v>
      </c>
      <c r="I309" s="27"/>
      <c r="J309" s="30">
        <f>TRUNC(SUMIF(N306:N308, N305, J306:J308),0)</f>
        <v>0</v>
      </c>
      <c r="K309" s="27"/>
      <c r="L309" s="30">
        <f>F309+H309+J309</f>
        <v>7319</v>
      </c>
      <c r="M309" s="24" t="s">
        <v>51</v>
      </c>
      <c r="N309" s="2" t="s">
        <v>76</v>
      </c>
      <c r="O309" s="2" t="s">
        <v>76</v>
      </c>
      <c r="P309" s="2" t="s">
        <v>51</v>
      </c>
      <c r="Q309" s="2" t="s">
        <v>51</v>
      </c>
      <c r="R309" s="2" t="s">
        <v>51</v>
      </c>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2" t="s">
        <v>51</v>
      </c>
      <c r="AW309" s="2" t="s">
        <v>51</v>
      </c>
      <c r="AX309" s="2" t="s">
        <v>51</v>
      </c>
      <c r="AY309" s="2" t="s">
        <v>51</v>
      </c>
      <c r="AZ309" s="2" t="s">
        <v>51</v>
      </c>
    </row>
    <row r="310" spans="1:52" ht="30" customHeight="1">
      <c r="A310" s="25"/>
      <c r="B310" s="25"/>
      <c r="C310" s="25"/>
      <c r="D310" s="25"/>
      <c r="E310" s="27"/>
      <c r="F310" s="30"/>
      <c r="G310" s="27"/>
      <c r="H310" s="30"/>
      <c r="I310" s="27"/>
      <c r="J310" s="30"/>
      <c r="K310" s="27"/>
      <c r="L310" s="30"/>
      <c r="M310" s="25"/>
    </row>
    <row r="311" spans="1:52" ht="30" customHeight="1">
      <c r="A311" s="21" t="s">
        <v>1707</v>
      </c>
      <c r="B311" s="22"/>
      <c r="C311" s="22"/>
      <c r="D311" s="22"/>
      <c r="E311" s="26"/>
      <c r="F311" s="29"/>
      <c r="G311" s="26"/>
      <c r="H311" s="29"/>
      <c r="I311" s="26"/>
      <c r="J311" s="29"/>
      <c r="K311" s="26"/>
      <c r="L311" s="29"/>
      <c r="M311" s="23"/>
      <c r="N311" s="1" t="s">
        <v>546</v>
      </c>
    </row>
    <row r="312" spans="1:52" ht="30" customHeight="1">
      <c r="A312" s="24" t="s">
        <v>1708</v>
      </c>
      <c r="B312" s="24" t="s">
        <v>1709</v>
      </c>
      <c r="C312" s="24" t="s">
        <v>1710</v>
      </c>
      <c r="D312" s="25">
        <v>0.314</v>
      </c>
      <c r="E312" s="27">
        <f>단가대비표!O81</f>
        <v>19500</v>
      </c>
      <c r="F312" s="30">
        <f t="shared" ref="F312:F318" si="30">TRUNC(E312*D312,1)</f>
        <v>6123</v>
      </c>
      <c r="G312" s="27">
        <f>단가대비표!P81</f>
        <v>0</v>
      </c>
      <c r="H312" s="30">
        <f t="shared" ref="H312:H318" si="31">TRUNC(G312*D312,1)</f>
        <v>0</v>
      </c>
      <c r="I312" s="27">
        <f>단가대비표!V81</f>
        <v>0</v>
      </c>
      <c r="J312" s="30">
        <f t="shared" ref="J312:J318" si="32">TRUNC(I312*D312,1)</f>
        <v>0</v>
      </c>
      <c r="K312" s="27">
        <f t="shared" ref="K312:L318" si="33">TRUNC(E312+G312+I312,1)</f>
        <v>19500</v>
      </c>
      <c r="L312" s="30">
        <f t="shared" si="33"/>
        <v>6123</v>
      </c>
      <c r="M312" s="24" t="s">
        <v>1711</v>
      </c>
      <c r="N312" s="2" t="s">
        <v>546</v>
      </c>
      <c r="O312" s="2" t="s">
        <v>1712</v>
      </c>
      <c r="P312" s="2" t="s">
        <v>63</v>
      </c>
      <c r="Q312" s="2" t="s">
        <v>63</v>
      </c>
      <c r="R312" s="2" t="s">
        <v>62</v>
      </c>
      <c r="S312" s="3"/>
      <c r="T312" s="3"/>
      <c r="U312" s="3"/>
      <c r="V312" s="3">
        <v>1</v>
      </c>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2" t="s">
        <v>51</v>
      </c>
      <c r="AW312" s="2" t="s">
        <v>1713</v>
      </c>
      <c r="AX312" s="2" t="s">
        <v>51</v>
      </c>
      <c r="AY312" s="2" t="s">
        <v>51</v>
      </c>
      <c r="AZ312" s="2" t="s">
        <v>51</v>
      </c>
    </row>
    <row r="313" spans="1:52" ht="30" customHeight="1">
      <c r="A313" s="24" t="s">
        <v>1714</v>
      </c>
      <c r="B313" s="24" t="s">
        <v>1715</v>
      </c>
      <c r="C313" s="24" t="s">
        <v>1075</v>
      </c>
      <c r="D313" s="25">
        <v>1</v>
      </c>
      <c r="E313" s="27">
        <f>TRUNC(SUMIF(V312:V318, RIGHTB(O313, 1), F312:F318)*U313, 2)</f>
        <v>783.74</v>
      </c>
      <c r="F313" s="30">
        <f t="shared" si="30"/>
        <v>783.7</v>
      </c>
      <c r="G313" s="27">
        <v>0</v>
      </c>
      <c r="H313" s="30">
        <f t="shared" si="31"/>
        <v>0</v>
      </c>
      <c r="I313" s="27">
        <v>0</v>
      </c>
      <c r="J313" s="30">
        <f t="shared" si="32"/>
        <v>0</v>
      </c>
      <c r="K313" s="27">
        <f t="shared" si="33"/>
        <v>783.7</v>
      </c>
      <c r="L313" s="30">
        <f t="shared" si="33"/>
        <v>783.7</v>
      </c>
      <c r="M313" s="24" t="s">
        <v>51</v>
      </c>
      <c r="N313" s="2" t="s">
        <v>546</v>
      </c>
      <c r="O313" s="2" t="s">
        <v>1154</v>
      </c>
      <c r="P313" s="2" t="s">
        <v>63</v>
      </c>
      <c r="Q313" s="2" t="s">
        <v>63</v>
      </c>
      <c r="R313" s="2" t="s">
        <v>63</v>
      </c>
      <c r="S313" s="3">
        <v>0</v>
      </c>
      <c r="T313" s="3">
        <v>0</v>
      </c>
      <c r="U313" s="3">
        <v>0.128</v>
      </c>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2" t="s">
        <v>51</v>
      </c>
      <c r="AW313" s="2" t="s">
        <v>1716</v>
      </c>
      <c r="AX313" s="2" t="s">
        <v>51</v>
      </c>
      <c r="AY313" s="2" t="s">
        <v>51</v>
      </c>
      <c r="AZ313" s="2" t="s">
        <v>51</v>
      </c>
    </row>
    <row r="314" spans="1:52" ht="30" customHeight="1">
      <c r="A314" s="24" t="s">
        <v>1717</v>
      </c>
      <c r="B314" s="24" t="s">
        <v>51</v>
      </c>
      <c r="C314" s="24" t="s">
        <v>428</v>
      </c>
      <c r="D314" s="25">
        <v>0.04</v>
      </c>
      <c r="E314" s="27">
        <f>단가대비표!O68</f>
        <v>9400</v>
      </c>
      <c r="F314" s="30">
        <f t="shared" si="30"/>
        <v>376</v>
      </c>
      <c r="G314" s="27">
        <f>단가대비표!P68</f>
        <v>0</v>
      </c>
      <c r="H314" s="30">
        <f t="shared" si="31"/>
        <v>0</v>
      </c>
      <c r="I314" s="27">
        <f>단가대비표!V68</f>
        <v>0</v>
      </c>
      <c r="J314" s="30">
        <f t="shared" si="32"/>
        <v>0</v>
      </c>
      <c r="K314" s="27">
        <f t="shared" si="33"/>
        <v>9400</v>
      </c>
      <c r="L314" s="30">
        <f t="shared" si="33"/>
        <v>376</v>
      </c>
      <c r="M314" s="24" t="s">
        <v>1718</v>
      </c>
      <c r="N314" s="2" t="s">
        <v>546</v>
      </c>
      <c r="O314" s="2" t="s">
        <v>1719</v>
      </c>
      <c r="P314" s="2" t="s">
        <v>63</v>
      </c>
      <c r="Q314" s="2" t="s">
        <v>63</v>
      </c>
      <c r="R314" s="2" t="s">
        <v>62</v>
      </c>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2" t="s">
        <v>51</v>
      </c>
      <c r="AW314" s="2" t="s">
        <v>1720</v>
      </c>
      <c r="AX314" s="2" t="s">
        <v>51</v>
      </c>
      <c r="AY314" s="2" t="s">
        <v>51</v>
      </c>
      <c r="AZ314" s="2" t="s">
        <v>51</v>
      </c>
    </row>
    <row r="315" spans="1:52" ht="30" customHeight="1">
      <c r="A315" s="24" t="s">
        <v>1708</v>
      </c>
      <c r="B315" s="24" t="s">
        <v>1721</v>
      </c>
      <c r="C315" s="24" t="s">
        <v>1722</v>
      </c>
      <c r="D315" s="25">
        <v>1</v>
      </c>
      <c r="E315" s="27">
        <f>단가대비표!O82</f>
        <v>300</v>
      </c>
      <c r="F315" s="30">
        <f t="shared" si="30"/>
        <v>300</v>
      </c>
      <c r="G315" s="27">
        <f>단가대비표!P82</f>
        <v>0</v>
      </c>
      <c r="H315" s="30">
        <f t="shared" si="31"/>
        <v>0</v>
      </c>
      <c r="I315" s="27">
        <f>단가대비표!V82</f>
        <v>0</v>
      </c>
      <c r="J315" s="30">
        <f t="shared" si="32"/>
        <v>0</v>
      </c>
      <c r="K315" s="27">
        <f t="shared" si="33"/>
        <v>300</v>
      </c>
      <c r="L315" s="30">
        <f t="shared" si="33"/>
        <v>300</v>
      </c>
      <c r="M315" s="24" t="s">
        <v>1723</v>
      </c>
      <c r="N315" s="2" t="s">
        <v>546</v>
      </c>
      <c r="O315" s="2" t="s">
        <v>1724</v>
      </c>
      <c r="P315" s="2" t="s">
        <v>63</v>
      </c>
      <c r="Q315" s="2" t="s">
        <v>63</v>
      </c>
      <c r="R315" s="2" t="s">
        <v>62</v>
      </c>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2" t="s">
        <v>51</v>
      </c>
      <c r="AW315" s="2" t="s">
        <v>1725</v>
      </c>
      <c r="AX315" s="2" t="s">
        <v>51</v>
      </c>
      <c r="AY315" s="2" t="s">
        <v>51</v>
      </c>
      <c r="AZ315" s="2" t="s">
        <v>51</v>
      </c>
    </row>
    <row r="316" spans="1:52" ht="30" customHeight="1">
      <c r="A316" s="24" t="s">
        <v>1708</v>
      </c>
      <c r="B316" s="24" t="s">
        <v>1726</v>
      </c>
      <c r="C316" s="24" t="s">
        <v>1722</v>
      </c>
      <c r="D316" s="25">
        <v>1</v>
      </c>
      <c r="E316" s="27">
        <f>단가대비표!O83</f>
        <v>300</v>
      </c>
      <c r="F316" s="30">
        <f t="shared" si="30"/>
        <v>300</v>
      </c>
      <c r="G316" s="27">
        <f>단가대비표!P83</f>
        <v>0</v>
      </c>
      <c r="H316" s="30">
        <f t="shared" si="31"/>
        <v>0</v>
      </c>
      <c r="I316" s="27">
        <f>단가대비표!V83</f>
        <v>0</v>
      </c>
      <c r="J316" s="30">
        <f t="shared" si="32"/>
        <v>0</v>
      </c>
      <c r="K316" s="27">
        <f t="shared" si="33"/>
        <v>300</v>
      </c>
      <c r="L316" s="30">
        <f t="shared" si="33"/>
        <v>300</v>
      </c>
      <c r="M316" s="24" t="s">
        <v>1727</v>
      </c>
      <c r="N316" s="2" t="s">
        <v>546</v>
      </c>
      <c r="O316" s="2" t="s">
        <v>1728</v>
      </c>
      <c r="P316" s="2" t="s">
        <v>63</v>
      </c>
      <c r="Q316" s="2" t="s">
        <v>63</v>
      </c>
      <c r="R316" s="2" t="s">
        <v>62</v>
      </c>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2" t="s">
        <v>51</v>
      </c>
      <c r="AW316" s="2" t="s">
        <v>1729</v>
      </c>
      <c r="AX316" s="2" t="s">
        <v>51</v>
      </c>
      <c r="AY316" s="2" t="s">
        <v>51</v>
      </c>
      <c r="AZ316" s="2" t="s">
        <v>51</v>
      </c>
    </row>
    <row r="317" spans="1:52" ht="30" customHeight="1">
      <c r="A317" s="24" t="s">
        <v>1449</v>
      </c>
      <c r="B317" s="24" t="s">
        <v>1179</v>
      </c>
      <c r="C317" s="24" t="s">
        <v>1180</v>
      </c>
      <c r="D317" s="25">
        <v>3.6999999999999998E-2</v>
      </c>
      <c r="E317" s="27">
        <f>단가대비표!O118</f>
        <v>0</v>
      </c>
      <c r="F317" s="30">
        <f t="shared" si="30"/>
        <v>0</v>
      </c>
      <c r="G317" s="27">
        <f>단가대비표!P118</f>
        <v>263017</v>
      </c>
      <c r="H317" s="30">
        <f t="shared" si="31"/>
        <v>9731.6</v>
      </c>
      <c r="I317" s="27">
        <f>단가대비표!V118</f>
        <v>0</v>
      </c>
      <c r="J317" s="30">
        <f t="shared" si="32"/>
        <v>0</v>
      </c>
      <c r="K317" s="27">
        <f t="shared" si="33"/>
        <v>263017</v>
      </c>
      <c r="L317" s="30">
        <f t="shared" si="33"/>
        <v>9731.6</v>
      </c>
      <c r="M317" s="24" t="s">
        <v>1450</v>
      </c>
      <c r="N317" s="2" t="s">
        <v>546</v>
      </c>
      <c r="O317" s="2" t="s">
        <v>1451</v>
      </c>
      <c r="P317" s="2" t="s">
        <v>63</v>
      </c>
      <c r="Q317" s="2" t="s">
        <v>63</v>
      </c>
      <c r="R317" s="2" t="s">
        <v>62</v>
      </c>
      <c r="S317" s="3"/>
      <c r="T317" s="3"/>
      <c r="U317" s="3"/>
      <c r="V317" s="3"/>
      <c r="W317" s="3">
        <v>2</v>
      </c>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2" t="s">
        <v>51</v>
      </c>
      <c r="AW317" s="2" t="s">
        <v>1730</v>
      </c>
      <c r="AX317" s="2" t="s">
        <v>51</v>
      </c>
      <c r="AY317" s="2" t="s">
        <v>51</v>
      </c>
      <c r="AZ317" s="2" t="s">
        <v>51</v>
      </c>
    </row>
    <row r="318" spans="1:52" ht="30" customHeight="1">
      <c r="A318" s="24" t="s">
        <v>1731</v>
      </c>
      <c r="B318" s="24" t="s">
        <v>1732</v>
      </c>
      <c r="C318" s="24" t="s">
        <v>1075</v>
      </c>
      <c r="D318" s="25">
        <v>1</v>
      </c>
      <c r="E318" s="27">
        <f>TRUNC(SUMIF(W312:W318, RIGHTB(O318, 1), H312:H318)*U318, 2)</f>
        <v>953.69</v>
      </c>
      <c r="F318" s="30">
        <f t="shared" si="30"/>
        <v>953.6</v>
      </c>
      <c r="G318" s="27">
        <v>0</v>
      </c>
      <c r="H318" s="30">
        <f t="shared" si="31"/>
        <v>0</v>
      </c>
      <c r="I318" s="27">
        <v>0</v>
      </c>
      <c r="J318" s="30">
        <f t="shared" si="32"/>
        <v>0</v>
      </c>
      <c r="K318" s="27">
        <f t="shared" si="33"/>
        <v>953.6</v>
      </c>
      <c r="L318" s="30">
        <f t="shared" si="33"/>
        <v>953.6</v>
      </c>
      <c r="M318" s="24" t="s">
        <v>51</v>
      </c>
      <c r="N318" s="2" t="s">
        <v>546</v>
      </c>
      <c r="O318" s="2" t="s">
        <v>1168</v>
      </c>
      <c r="P318" s="2" t="s">
        <v>63</v>
      </c>
      <c r="Q318" s="2" t="s">
        <v>63</v>
      </c>
      <c r="R318" s="2" t="s">
        <v>63</v>
      </c>
      <c r="S318" s="3">
        <v>1</v>
      </c>
      <c r="T318" s="3">
        <v>0</v>
      </c>
      <c r="U318" s="3">
        <v>9.8000000000000004E-2</v>
      </c>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2" t="s">
        <v>51</v>
      </c>
      <c r="AW318" s="2" t="s">
        <v>1733</v>
      </c>
      <c r="AX318" s="2" t="s">
        <v>51</v>
      </c>
      <c r="AY318" s="2" t="s">
        <v>51</v>
      </c>
      <c r="AZ318" s="2" t="s">
        <v>51</v>
      </c>
    </row>
    <row r="319" spans="1:52" ht="30" customHeight="1">
      <c r="A319" s="24" t="s">
        <v>1174</v>
      </c>
      <c r="B319" s="24" t="s">
        <v>51</v>
      </c>
      <c r="C319" s="24" t="s">
        <v>51</v>
      </c>
      <c r="D319" s="25"/>
      <c r="E319" s="27"/>
      <c r="F319" s="30">
        <f>TRUNC(SUMIF(N312:N318, N311, F312:F318),0)</f>
        <v>8836</v>
      </c>
      <c r="G319" s="27"/>
      <c r="H319" s="30">
        <f>TRUNC(SUMIF(N312:N318, N311, H312:H318),0)</f>
        <v>9731</v>
      </c>
      <c r="I319" s="27"/>
      <c r="J319" s="30">
        <f>TRUNC(SUMIF(N312:N318, N311, J312:J318),0)</f>
        <v>0</v>
      </c>
      <c r="K319" s="27"/>
      <c r="L319" s="30">
        <f>F319+H319+J319</f>
        <v>18567</v>
      </c>
      <c r="M319" s="24" t="s">
        <v>51</v>
      </c>
      <c r="N319" s="2" t="s">
        <v>76</v>
      </c>
      <c r="O319" s="2" t="s">
        <v>76</v>
      </c>
      <c r="P319" s="2" t="s">
        <v>51</v>
      </c>
      <c r="Q319" s="2" t="s">
        <v>51</v>
      </c>
      <c r="R319" s="2" t="s">
        <v>51</v>
      </c>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2" t="s">
        <v>51</v>
      </c>
      <c r="AW319" s="2" t="s">
        <v>51</v>
      </c>
      <c r="AX319" s="2" t="s">
        <v>51</v>
      </c>
      <c r="AY319" s="2" t="s">
        <v>51</v>
      </c>
      <c r="AZ319" s="2" t="s">
        <v>51</v>
      </c>
    </row>
    <row r="320" spans="1:52" ht="30" customHeight="1">
      <c r="A320" s="25"/>
      <c r="B320" s="25"/>
      <c r="C320" s="25"/>
      <c r="D320" s="25"/>
      <c r="E320" s="27"/>
      <c r="F320" s="30"/>
      <c r="G320" s="27"/>
      <c r="H320" s="30"/>
      <c r="I320" s="27"/>
      <c r="J320" s="30"/>
      <c r="K320" s="27"/>
      <c r="L320" s="30"/>
      <c r="M320" s="25"/>
    </row>
    <row r="321" spans="1:52" ht="30" customHeight="1">
      <c r="A321" s="21" t="s">
        <v>1734</v>
      </c>
      <c r="B321" s="22"/>
      <c r="C321" s="22"/>
      <c r="D321" s="22"/>
      <c r="E321" s="26"/>
      <c r="F321" s="29"/>
      <c r="G321" s="26"/>
      <c r="H321" s="29"/>
      <c r="I321" s="26"/>
      <c r="J321" s="29"/>
      <c r="K321" s="26"/>
      <c r="L321" s="29"/>
      <c r="M321" s="23"/>
      <c r="N321" s="1" t="s">
        <v>554</v>
      </c>
    </row>
    <row r="322" spans="1:52" ht="30" customHeight="1">
      <c r="A322" s="24" t="s">
        <v>1470</v>
      </c>
      <c r="B322" s="24" t="s">
        <v>552</v>
      </c>
      <c r="C322" s="24" t="s">
        <v>67</v>
      </c>
      <c r="D322" s="25">
        <v>1.05</v>
      </c>
      <c r="E322" s="27">
        <f>단가대비표!O37</f>
        <v>19000</v>
      </c>
      <c r="F322" s="30">
        <f>TRUNC(E322*D322,1)</f>
        <v>19950</v>
      </c>
      <c r="G322" s="27">
        <f>단가대비표!P37</f>
        <v>0</v>
      </c>
      <c r="H322" s="30">
        <f>TRUNC(G322*D322,1)</f>
        <v>0</v>
      </c>
      <c r="I322" s="27">
        <f>단가대비표!V37</f>
        <v>0</v>
      </c>
      <c r="J322" s="30">
        <f>TRUNC(I322*D322,1)</f>
        <v>0</v>
      </c>
      <c r="K322" s="27">
        <f>TRUNC(E322+G322+I322,1)</f>
        <v>19000</v>
      </c>
      <c r="L322" s="30">
        <f>TRUNC(F322+H322+J322,1)</f>
        <v>19950</v>
      </c>
      <c r="M322" s="24" t="s">
        <v>1735</v>
      </c>
      <c r="N322" s="2" t="s">
        <v>554</v>
      </c>
      <c r="O322" s="2" t="s">
        <v>1736</v>
      </c>
      <c r="P322" s="2" t="s">
        <v>63</v>
      </c>
      <c r="Q322" s="2" t="s">
        <v>63</v>
      </c>
      <c r="R322" s="2" t="s">
        <v>62</v>
      </c>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2" t="s">
        <v>51</v>
      </c>
      <c r="AW322" s="2" t="s">
        <v>1737</v>
      </c>
      <c r="AX322" s="2" t="s">
        <v>51</v>
      </c>
      <c r="AY322" s="2" t="s">
        <v>51</v>
      </c>
      <c r="AZ322" s="2" t="s">
        <v>51</v>
      </c>
    </row>
    <row r="323" spans="1:52" ht="30" customHeight="1">
      <c r="A323" s="24" t="s">
        <v>1474</v>
      </c>
      <c r="B323" s="24" t="s">
        <v>1475</v>
      </c>
      <c r="C323" s="24" t="s">
        <v>67</v>
      </c>
      <c r="D323" s="25">
        <v>1</v>
      </c>
      <c r="E323" s="27">
        <f>일위대가목록!E140</f>
        <v>861</v>
      </c>
      <c r="F323" s="30">
        <f>TRUNC(E323*D323,1)</f>
        <v>861</v>
      </c>
      <c r="G323" s="27">
        <f>일위대가목록!F140</f>
        <v>17145</v>
      </c>
      <c r="H323" s="30">
        <f>TRUNC(G323*D323,1)</f>
        <v>17145</v>
      </c>
      <c r="I323" s="27">
        <f>일위대가목록!G140</f>
        <v>0</v>
      </c>
      <c r="J323" s="30">
        <f>TRUNC(I323*D323,1)</f>
        <v>0</v>
      </c>
      <c r="K323" s="27">
        <f>TRUNC(E323+G323+I323,1)</f>
        <v>18006</v>
      </c>
      <c r="L323" s="30">
        <f>TRUNC(F323+H323+J323,1)</f>
        <v>18006</v>
      </c>
      <c r="M323" s="24" t="s">
        <v>1476</v>
      </c>
      <c r="N323" s="2" t="s">
        <v>554</v>
      </c>
      <c r="O323" s="2" t="s">
        <v>1477</v>
      </c>
      <c r="P323" s="2" t="s">
        <v>62</v>
      </c>
      <c r="Q323" s="2" t="s">
        <v>63</v>
      </c>
      <c r="R323" s="2" t="s">
        <v>63</v>
      </c>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2" t="s">
        <v>51</v>
      </c>
      <c r="AW323" s="2" t="s">
        <v>1738</v>
      </c>
      <c r="AX323" s="2" t="s">
        <v>51</v>
      </c>
      <c r="AY323" s="2" t="s">
        <v>51</v>
      </c>
      <c r="AZ323" s="2" t="s">
        <v>51</v>
      </c>
    </row>
    <row r="324" spans="1:52" ht="30" customHeight="1">
      <c r="A324" s="24" t="s">
        <v>1174</v>
      </c>
      <c r="B324" s="24" t="s">
        <v>51</v>
      </c>
      <c r="C324" s="24" t="s">
        <v>51</v>
      </c>
      <c r="D324" s="25"/>
      <c r="E324" s="27"/>
      <c r="F324" s="30">
        <f>TRUNC(SUMIF(N322:N323, N321, F322:F323),0)</f>
        <v>20811</v>
      </c>
      <c r="G324" s="27"/>
      <c r="H324" s="30">
        <f>TRUNC(SUMIF(N322:N323, N321, H322:H323),0)</f>
        <v>17145</v>
      </c>
      <c r="I324" s="27"/>
      <c r="J324" s="30">
        <f>TRUNC(SUMIF(N322:N323, N321, J322:J323),0)</f>
        <v>0</v>
      </c>
      <c r="K324" s="27"/>
      <c r="L324" s="30">
        <f>F324+H324+J324</f>
        <v>37956</v>
      </c>
      <c r="M324" s="24" t="s">
        <v>51</v>
      </c>
      <c r="N324" s="2" t="s">
        <v>76</v>
      </c>
      <c r="O324" s="2" t="s">
        <v>76</v>
      </c>
      <c r="P324" s="2" t="s">
        <v>51</v>
      </c>
      <c r="Q324" s="2" t="s">
        <v>51</v>
      </c>
      <c r="R324" s="2" t="s">
        <v>51</v>
      </c>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2" t="s">
        <v>51</v>
      </c>
      <c r="AW324" s="2" t="s">
        <v>51</v>
      </c>
      <c r="AX324" s="2" t="s">
        <v>51</v>
      </c>
      <c r="AY324" s="2" t="s">
        <v>51</v>
      </c>
      <c r="AZ324" s="2" t="s">
        <v>51</v>
      </c>
    </row>
    <row r="325" spans="1:52" ht="30" customHeight="1">
      <c r="A325" s="25"/>
      <c r="B325" s="25"/>
      <c r="C325" s="25"/>
      <c r="D325" s="25"/>
      <c r="E325" s="27"/>
      <c r="F325" s="30"/>
      <c r="G325" s="27"/>
      <c r="H325" s="30"/>
      <c r="I325" s="27"/>
      <c r="J325" s="30"/>
      <c r="K325" s="27"/>
      <c r="L325" s="30"/>
      <c r="M325" s="25"/>
    </row>
    <row r="326" spans="1:52" ht="30" customHeight="1">
      <c r="A326" s="21" t="s">
        <v>1739</v>
      </c>
      <c r="B326" s="22"/>
      <c r="C326" s="22"/>
      <c r="D326" s="22"/>
      <c r="E326" s="26"/>
      <c r="F326" s="29"/>
      <c r="G326" s="26"/>
      <c r="H326" s="29"/>
      <c r="I326" s="26"/>
      <c r="J326" s="29"/>
      <c r="K326" s="26"/>
      <c r="L326" s="29"/>
      <c r="M326" s="23"/>
      <c r="N326" s="1" t="s">
        <v>568</v>
      </c>
    </row>
    <row r="327" spans="1:52" ht="30" customHeight="1">
      <c r="A327" s="24" t="s">
        <v>1740</v>
      </c>
      <c r="B327" s="24" t="s">
        <v>1741</v>
      </c>
      <c r="C327" s="24" t="s">
        <v>67</v>
      </c>
      <c r="D327" s="25">
        <v>1.05</v>
      </c>
      <c r="E327" s="27">
        <f>단가대비표!O33</f>
        <v>28000</v>
      </c>
      <c r="F327" s="30">
        <f>TRUNC(E327*D327,1)</f>
        <v>29400</v>
      </c>
      <c r="G327" s="27">
        <f>단가대비표!P33</f>
        <v>0</v>
      </c>
      <c r="H327" s="30">
        <f>TRUNC(G327*D327,1)</f>
        <v>0</v>
      </c>
      <c r="I327" s="27">
        <f>단가대비표!V33</f>
        <v>0</v>
      </c>
      <c r="J327" s="30">
        <f>TRUNC(I327*D327,1)</f>
        <v>0</v>
      </c>
      <c r="K327" s="27">
        <f>TRUNC(E327+G327+I327,1)</f>
        <v>28000</v>
      </c>
      <c r="L327" s="30">
        <f>TRUNC(F327+H327+J327,1)</f>
        <v>29400</v>
      </c>
      <c r="M327" s="24" t="s">
        <v>1742</v>
      </c>
      <c r="N327" s="2" t="s">
        <v>568</v>
      </c>
      <c r="O327" s="2" t="s">
        <v>1743</v>
      </c>
      <c r="P327" s="2" t="s">
        <v>63</v>
      </c>
      <c r="Q327" s="2" t="s">
        <v>63</v>
      </c>
      <c r="R327" s="2" t="s">
        <v>62</v>
      </c>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2" t="s">
        <v>51</v>
      </c>
      <c r="AW327" s="2" t="s">
        <v>1744</v>
      </c>
      <c r="AX327" s="2" t="s">
        <v>51</v>
      </c>
      <c r="AY327" s="2" t="s">
        <v>51</v>
      </c>
      <c r="AZ327" s="2" t="s">
        <v>51</v>
      </c>
    </row>
    <row r="328" spans="1:52" ht="30" customHeight="1">
      <c r="A328" s="24" t="s">
        <v>1745</v>
      </c>
      <c r="B328" s="24" t="s">
        <v>1746</v>
      </c>
      <c r="C328" s="24" t="s">
        <v>67</v>
      </c>
      <c r="D328" s="25">
        <v>1</v>
      </c>
      <c r="E328" s="27">
        <f>일위대가목록!E156</f>
        <v>556</v>
      </c>
      <c r="F328" s="30">
        <f>TRUNC(E328*D328,1)</f>
        <v>556</v>
      </c>
      <c r="G328" s="27">
        <f>일위대가목록!F156</f>
        <v>19638</v>
      </c>
      <c r="H328" s="30">
        <f>TRUNC(G328*D328,1)</f>
        <v>19638</v>
      </c>
      <c r="I328" s="27">
        <f>일위대가목록!G156</f>
        <v>392</v>
      </c>
      <c r="J328" s="30">
        <f>TRUNC(I328*D328,1)</f>
        <v>392</v>
      </c>
      <c r="K328" s="27">
        <f>TRUNC(E328+G328+I328,1)</f>
        <v>20586</v>
      </c>
      <c r="L328" s="30">
        <f>TRUNC(F328+H328+J328,1)</f>
        <v>20586</v>
      </c>
      <c r="M328" s="24" t="s">
        <v>1747</v>
      </c>
      <c r="N328" s="2" t="s">
        <v>568</v>
      </c>
      <c r="O328" s="2" t="s">
        <v>1748</v>
      </c>
      <c r="P328" s="2" t="s">
        <v>62</v>
      </c>
      <c r="Q328" s="2" t="s">
        <v>63</v>
      </c>
      <c r="R328" s="2" t="s">
        <v>63</v>
      </c>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2" t="s">
        <v>51</v>
      </c>
      <c r="AW328" s="2" t="s">
        <v>1749</v>
      </c>
      <c r="AX328" s="2" t="s">
        <v>51</v>
      </c>
      <c r="AY328" s="2" t="s">
        <v>51</v>
      </c>
      <c r="AZ328" s="2" t="s">
        <v>51</v>
      </c>
    </row>
    <row r="329" spans="1:52" ht="30" customHeight="1">
      <c r="A329" s="24" t="s">
        <v>1174</v>
      </c>
      <c r="B329" s="24" t="s">
        <v>51</v>
      </c>
      <c r="C329" s="24" t="s">
        <v>51</v>
      </c>
      <c r="D329" s="25"/>
      <c r="E329" s="27"/>
      <c r="F329" s="30">
        <f>TRUNC(SUMIF(N327:N328, N326, F327:F328),0)</f>
        <v>29956</v>
      </c>
      <c r="G329" s="27"/>
      <c r="H329" s="30">
        <f>TRUNC(SUMIF(N327:N328, N326, H327:H328),0)</f>
        <v>19638</v>
      </c>
      <c r="I329" s="27"/>
      <c r="J329" s="30">
        <f>TRUNC(SUMIF(N327:N328, N326, J327:J328),0)</f>
        <v>392</v>
      </c>
      <c r="K329" s="27"/>
      <c r="L329" s="30">
        <f>F329+H329+J329</f>
        <v>49986</v>
      </c>
      <c r="M329" s="24" t="s">
        <v>51</v>
      </c>
      <c r="N329" s="2" t="s">
        <v>76</v>
      </c>
      <c r="O329" s="2" t="s">
        <v>76</v>
      </c>
      <c r="P329" s="2" t="s">
        <v>51</v>
      </c>
      <c r="Q329" s="2" t="s">
        <v>51</v>
      </c>
      <c r="R329" s="2" t="s">
        <v>51</v>
      </c>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2" t="s">
        <v>51</v>
      </c>
      <c r="AW329" s="2" t="s">
        <v>51</v>
      </c>
      <c r="AX329" s="2" t="s">
        <v>51</v>
      </c>
      <c r="AY329" s="2" t="s">
        <v>51</v>
      </c>
      <c r="AZ329" s="2" t="s">
        <v>51</v>
      </c>
    </row>
    <row r="330" spans="1:52" ht="30" customHeight="1">
      <c r="A330" s="25"/>
      <c r="B330" s="25"/>
      <c r="C330" s="25"/>
      <c r="D330" s="25"/>
      <c r="E330" s="27"/>
      <c r="F330" s="30"/>
      <c r="G330" s="27"/>
      <c r="H330" s="30"/>
      <c r="I330" s="27"/>
      <c r="J330" s="30"/>
      <c r="K330" s="27"/>
      <c r="L330" s="30"/>
      <c r="M330" s="25"/>
    </row>
    <row r="331" spans="1:52" ht="30" customHeight="1">
      <c r="A331" s="21" t="s">
        <v>1750</v>
      </c>
      <c r="B331" s="22"/>
      <c r="C331" s="22"/>
      <c r="D331" s="22"/>
      <c r="E331" s="26"/>
      <c r="F331" s="29"/>
      <c r="G331" s="26"/>
      <c r="H331" s="29"/>
      <c r="I331" s="26"/>
      <c r="J331" s="29"/>
      <c r="K331" s="26"/>
      <c r="L331" s="29"/>
      <c r="M331" s="23"/>
      <c r="N331" s="1" t="s">
        <v>577</v>
      </c>
    </row>
    <row r="332" spans="1:52" ht="30" customHeight="1">
      <c r="A332" s="24" t="s">
        <v>1178</v>
      </c>
      <c r="B332" s="24" t="s">
        <v>1179</v>
      </c>
      <c r="C332" s="24" t="s">
        <v>1180</v>
      </c>
      <c r="D332" s="25">
        <v>7.4999999999999997E-2</v>
      </c>
      <c r="E332" s="27">
        <f>단가대비표!O107</f>
        <v>0</v>
      </c>
      <c r="F332" s="30">
        <f>TRUNC(E332*D332,1)</f>
        <v>0</v>
      </c>
      <c r="G332" s="27">
        <f>단가대비표!P107</f>
        <v>172068</v>
      </c>
      <c r="H332" s="30">
        <f>TRUNC(G332*D332,1)</f>
        <v>12905.1</v>
      </c>
      <c r="I332" s="27">
        <f>단가대비표!V107</f>
        <v>0</v>
      </c>
      <c r="J332" s="30">
        <f>TRUNC(I332*D332,1)</f>
        <v>0</v>
      </c>
      <c r="K332" s="27">
        <f>TRUNC(E332+G332+I332,1)</f>
        <v>172068</v>
      </c>
      <c r="L332" s="30">
        <f>TRUNC(F332+H332+J332,1)</f>
        <v>12905.1</v>
      </c>
      <c r="M332" s="24" t="s">
        <v>1181</v>
      </c>
      <c r="N332" s="2" t="s">
        <v>577</v>
      </c>
      <c r="O332" s="2" t="s">
        <v>1182</v>
      </c>
      <c r="P332" s="2" t="s">
        <v>63</v>
      </c>
      <c r="Q332" s="2" t="s">
        <v>63</v>
      </c>
      <c r="R332" s="2" t="s">
        <v>62</v>
      </c>
      <c r="S332" s="3"/>
      <c r="T332" s="3"/>
      <c r="U332" s="3"/>
      <c r="V332" s="3">
        <v>1</v>
      </c>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2" t="s">
        <v>51</v>
      </c>
      <c r="AW332" s="2" t="s">
        <v>1751</v>
      </c>
      <c r="AX332" s="2" t="s">
        <v>51</v>
      </c>
      <c r="AY332" s="2" t="s">
        <v>51</v>
      </c>
      <c r="AZ332" s="2" t="s">
        <v>51</v>
      </c>
    </row>
    <row r="333" spans="1:52" ht="30" customHeight="1">
      <c r="A333" s="24" t="s">
        <v>1287</v>
      </c>
      <c r="B333" s="24" t="s">
        <v>1606</v>
      </c>
      <c r="C333" s="24" t="s">
        <v>1075</v>
      </c>
      <c r="D333" s="25">
        <v>1</v>
      </c>
      <c r="E333" s="27">
        <f>TRUNC(SUMIF(V332:V333, RIGHTB(O333, 1), H332:H333)*U333, 2)</f>
        <v>645.25</v>
      </c>
      <c r="F333" s="30">
        <f>TRUNC(E333*D333,1)</f>
        <v>645.20000000000005</v>
      </c>
      <c r="G333" s="27">
        <v>0</v>
      </c>
      <c r="H333" s="30">
        <f>TRUNC(G333*D333,1)</f>
        <v>0</v>
      </c>
      <c r="I333" s="27">
        <v>0</v>
      </c>
      <c r="J333" s="30">
        <f>TRUNC(I333*D333,1)</f>
        <v>0</v>
      </c>
      <c r="K333" s="27">
        <f>TRUNC(E333+G333+I333,1)</f>
        <v>645.20000000000005</v>
      </c>
      <c r="L333" s="30">
        <f>TRUNC(F333+H333+J333,1)</f>
        <v>645.20000000000005</v>
      </c>
      <c r="M333" s="24" t="s">
        <v>51</v>
      </c>
      <c r="N333" s="2" t="s">
        <v>577</v>
      </c>
      <c r="O333" s="2" t="s">
        <v>1154</v>
      </c>
      <c r="P333" s="2" t="s">
        <v>63</v>
      </c>
      <c r="Q333" s="2" t="s">
        <v>63</v>
      </c>
      <c r="R333" s="2" t="s">
        <v>63</v>
      </c>
      <c r="S333" s="3">
        <v>1</v>
      </c>
      <c r="T333" s="3">
        <v>0</v>
      </c>
      <c r="U333" s="3">
        <v>0.05</v>
      </c>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2" t="s">
        <v>51</v>
      </c>
      <c r="AW333" s="2" t="s">
        <v>1752</v>
      </c>
      <c r="AX333" s="2" t="s">
        <v>51</v>
      </c>
      <c r="AY333" s="2" t="s">
        <v>51</v>
      </c>
      <c r="AZ333" s="2" t="s">
        <v>51</v>
      </c>
    </row>
    <row r="334" spans="1:52" ht="30" customHeight="1">
      <c r="A334" s="24" t="s">
        <v>1174</v>
      </c>
      <c r="B334" s="24" t="s">
        <v>51</v>
      </c>
      <c r="C334" s="24" t="s">
        <v>51</v>
      </c>
      <c r="D334" s="25"/>
      <c r="E334" s="27"/>
      <c r="F334" s="30">
        <f>TRUNC(SUMIF(N332:N333, N331, F332:F333),0)</f>
        <v>645</v>
      </c>
      <c r="G334" s="27"/>
      <c r="H334" s="30">
        <f>TRUNC(SUMIF(N332:N333, N331, H332:H333),0)</f>
        <v>12905</v>
      </c>
      <c r="I334" s="27"/>
      <c r="J334" s="30">
        <f>TRUNC(SUMIF(N332:N333, N331, J332:J333),0)</f>
        <v>0</v>
      </c>
      <c r="K334" s="27"/>
      <c r="L334" s="30">
        <f>F334+H334+J334</f>
        <v>13550</v>
      </c>
      <c r="M334" s="24" t="s">
        <v>51</v>
      </c>
      <c r="N334" s="2" t="s">
        <v>76</v>
      </c>
      <c r="O334" s="2" t="s">
        <v>76</v>
      </c>
      <c r="P334" s="2" t="s">
        <v>51</v>
      </c>
      <c r="Q334" s="2" t="s">
        <v>51</v>
      </c>
      <c r="R334" s="2" t="s">
        <v>51</v>
      </c>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2" t="s">
        <v>51</v>
      </c>
      <c r="AW334" s="2" t="s">
        <v>51</v>
      </c>
      <c r="AX334" s="2" t="s">
        <v>51</v>
      </c>
      <c r="AY334" s="2" t="s">
        <v>51</v>
      </c>
      <c r="AZ334" s="2" t="s">
        <v>51</v>
      </c>
    </row>
    <row r="335" spans="1:52" ht="30" customHeight="1">
      <c r="A335" s="25"/>
      <c r="B335" s="25"/>
      <c r="C335" s="25"/>
      <c r="D335" s="25"/>
      <c r="E335" s="27"/>
      <c r="F335" s="30"/>
      <c r="G335" s="27"/>
      <c r="H335" s="30"/>
      <c r="I335" s="27"/>
      <c r="J335" s="30"/>
      <c r="K335" s="27"/>
      <c r="L335" s="30"/>
      <c r="M335" s="25"/>
    </row>
    <row r="336" spans="1:52" ht="30" customHeight="1">
      <c r="A336" s="21" t="s">
        <v>1753</v>
      </c>
      <c r="B336" s="22"/>
      <c r="C336" s="22"/>
      <c r="D336" s="22"/>
      <c r="E336" s="26"/>
      <c r="F336" s="29"/>
      <c r="G336" s="26"/>
      <c r="H336" s="29"/>
      <c r="I336" s="26"/>
      <c r="J336" s="29"/>
      <c r="K336" s="26"/>
      <c r="L336" s="29"/>
      <c r="M336" s="23"/>
      <c r="N336" s="1" t="s">
        <v>584</v>
      </c>
    </row>
    <row r="337" spans="1:52" ht="30" customHeight="1">
      <c r="A337" s="24" t="s">
        <v>1178</v>
      </c>
      <c r="B337" s="24" t="s">
        <v>1179</v>
      </c>
      <c r="C337" s="24" t="s">
        <v>1180</v>
      </c>
      <c r="D337" s="25">
        <v>1.2</v>
      </c>
      <c r="E337" s="27">
        <f>단가대비표!O107</f>
        <v>0</v>
      </c>
      <c r="F337" s="30">
        <f>TRUNC(E337*D337,1)</f>
        <v>0</v>
      </c>
      <c r="G337" s="27">
        <f>단가대비표!P107</f>
        <v>172068</v>
      </c>
      <c r="H337" s="30">
        <f>TRUNC(G337*D337,1)</f>
        <v>206481.6</v>
      </c>
      <c r="I337" s="27">
        <f>단가대비표!V107</f>
        <v>0</v>
      </c>
      <c r="J337" s="30">
        <f>TRUNC(I337*D337,1)</f>
        <v>0</v>
      </c>
      <c r="K337" s="27">
        <f>TRUNC(E337+G337+I337,1)</f>
        <v>172068</v>
      </c>
      <c r="L337" s="30">
        <f>TRUNC(F337+H337+J337,1)</f>
        <v>206481.6</v>
      </c>
      <c r="M337" s="24" t="s">
        <v>1181</v>
      </c>
      <c r="N337" s="2" t="s">
        <v>584</v>
      </c>
      <c r="O337" s="2" t="s">
        <v>1182</v>
      </c>
      <c r="P337" s="2" t="s">
        <v>63</v>
      </c>
      <c r="Q337" s="2" t="s">
        <v>63</v>
      </c>
      <c r="R337" s="2" t="s">
        <v>62</v>
      </c>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2" t="s">
        <v>51</v>
      </c>
      <c r="AW337" s="2" t="s">
        <v>1754</v>
      </c>
      <c r="AX337" s="2" t="s">
        <v>51</v>
      </c>
      <c r="AY337" s="2" t="s">
        <v>51</v>
      </c>
      <c r="AZ337" s="2" t="s">
        <v>51</v>
      </c>
    </row>
    <row r="338" spans="1:52" ht="30" customHeight="1">
      <c r="A338" s="24" t="s">
        <v>1174</v>
      </c>
      <c r="B338" s="24" t="s">
        <v>51</v>
      </c>
      <c r="C338" s="24" t="s">
        <v>51</v>
      </c>
      <c r="D338" s="25"/>
      <c r="E338" s="27"/>
      <c r="F338" s="30">
        <f>TRUNC(SUMIF(N337:N337, N336, F337:F337),0)</f>
        <v>0</v>
      </c>
      <c r="G338" s="27"/>
      <c r="H338" s="30">
        <f>TRUNC(SUMIF(N337:N337, N336, H337:H337),0)</f>
        <v>206481</v>
      </c>
      <c r="I338" s="27"/>
      <c r="J338" s="30">
        <f>TRUNC(SUMIF(N337:N337, N336, J337:J337),0)</f>
        <v>0</v>
      </c>
      <c r="K338" s="27"/>
      <c r="L338" s="30">
        <f>F338+H338+J338</f>
        <v>206481</v>
      </c>
      <c r="M338" s="24" t="s">
        <v>51</v>
      </c>
      <c r="N338" s="2" t="s">
        <v>76</v>
      </c>
      <c r="O338" s="2" t="s">
        <v>76</v>
      </c>
      <c r="P338" s="2" t="s">
        <v>51</v>
      </c>
      <c r="Q338" s="2" t="s">
        <v>51</v>
      </c>
      <c r="R338" s="2" t="s">
        <v>51</v>
      </c>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2" t="s">
        <v>51</v>
      </c>
      <c r="AW338" s="2" t="s">
        <v>51</v>
      </c>
      <c r="AX338" s="2" t="s">
        <v>51</v>
      </c>
      <c r="AY338" s="2" t="s">
        <v>51</v>
      </c>
      <c r="AZ338" s="2" t="s">
        <v>51</v>
      </c>
    </row>
    <row r="339" spans="1:52" ht="30" customHeight="1">
      <c r="A339" s="25"/>
      <c r="B339" s="25"/>
      <c r="C339" s="25"/>
      <c r="D339" s="25"/>
      <c r="E339" s="27"/>
      <c r="F339" s="30"/>
      <c r="G339" s="27"/>
      <c r="H339" s="30"/>
      <c r="I339" s="27"/>
      <c r="J339" s="30"/>
      <c r="K339" s="27"/>
      <c r="L339" s="30"/>
      <c r="M339" s="25"/>
    </row>
    <row r="340" spans="1:52" ht="30" customHeight="1">
      <c r="A340" s="21" t="s">
        <v>1755</v>
      </c>
      <c r="B340" s="22"/>
      <c r="C340" s="22"/>
      <c r="D340" s="22"/>
      <c r="E340" s="26"/>
      <c r="F340" s="29"/>
      <c r="G340" s="26"/>
      <c r="H340" s="29"/>
      <c r="I340" s="26"/>
      <c r="J340" s="29"/>
      <c r="K340" s="26"/>
      <c r="L340" s="29"/>
      <c r="M340" s="23"/>
      <c r="N340" s="1" t="s">
        <v>590</v>
      </c>
    </row>
    <row r="341" spans="1:52" ht="30" customHeight="1">
      <c r="A341" s="24" t="s">
        <v>1622</v>
      </c>
      <c r="B341" s="24" t="s">
        <v>1179</v>
      </c>
      <c r="C341" s="24" t="s">
        <v>1180</v>
      </c>
      <c r="D341" s="25">
        <v>1.6E-2</v>
      </c>
      <c r="E341" s="27">
        <f>단가대비표!O119</f>
        <v>0</v>
      </c>
      <c r="F341" s="30">
        <f>TRUNC(E341*D341,1)</f>
        <v>0</v>
      </c>
      <c r="G341" s="27">
        <f>단가대비표!P119</f>
        <v>256883</v>
      </c>
      <c r="H341" s="30">
        <f>TRUNC(G341*D341,1)</f>
        <v>4110.1000000000004</v>
      </c>
      <c r="I341" s="27">
        <f>단가대비표!V119</f>
        <v>0</v>
      </c>
      <c r="J341" s="30">
        <f>TRUNC(I341*D341,1)</f>
        <v>0</v>
      </c>
      <c r="K341" s="27">
        <f t="shared" ref="K341:L343" si="34">TRUNC(E341+G341+I341,1)</f>
        <v>256883</v>
      </c>
      <c r="L341" s="30">
        <f t="shared" si="34"/>
        <v>4110.1000000000004</v>
      </c>
      <c r="M341" s="24" t="s">
        <v>1623</v>
      </c>
      <c r="N341" s="2" t="s">
        <v>590</v>
      </c>
      <c r="O341" s="2" t="s">
        <v>1624</v>
      </c>
      <c r="P341" s="2" t="s">
        <v>63</v>
      </c>
      <c r="Q341" s="2" t="s">
        <v>63</v>
      </c>
      <c r="R341" s="2" t="s">
        <v>62</v>
      </c>
      <c r="S341" s="3"/>
      <c r="T341" s="3"/>
      <c r="U341" s="3"/>
      <c r="V341" s="3">
        <v>1</v>
      </c>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2" t="s">
        <v>51</v>
      </c>
      <c r="AW341" s="2" t="s">
        <v>1757</v>
      </c>
      <c r="AX341" s="2" t="s">
        <v>51</v>
      </c>
      <c r="AY341" s="2" t="s">
        <v>51</v>
      </c>
      <c r="AZ341" s="2" t="s">
        <v>51</v>
      </c>
    </row>
    <row r="342" spans="1:52" ht="30" customHeight="1">
      <c r="A342" s="24" t="s">
        <v>1178</v>
      </c>
      <c r="B342" s="24" t="s">
        <v>1179</v>
      </c>
      <c r="C342" s="24" t="s">
        <v>1180</v>
      </c>
      <c r="D342" s="25">
        <v>1.2E-2</v>
      </c>
      <c r="E342" s="27">
        <f>단가대비표!O107</f>
        <v>0</v>
      </c>
      <c r="F342" s="30">
        <f>TRUNC(E342*D342,1)</f>
        <v>0</v>
      </c>
      <c r="G342" s="27">
        <f>단가대비표!P107</f>
        <v>172068</v>
      </c>
      <c r="H342" s="30">
        <f>TRUNC(G342*D342,1)</f>
        <v>2064.8000000000002</v>
      </c>
      <c r="I342" s="27">
        <f>단가대비표!V107</f>
        <v>0</v>
      </c>
      <c r="J342" s="30">
        <f>TRUNC(I342*D342,1)</f>
        <v>0</v>
      </c>
      <c r="K342" s="27">
        <f t="shared" si="34"/>
        <v>172068</v>
      </c>
      <c r="L342" s="30">
        <f t="shared" si="34"/>
        <v>2064.8000000000002</v>
      </c>
      <c r="M342" s="24" t="s">
        <v>1181</v>
      </c>
      <c r="N342" s="2" t="s">
        <v>590</v>
      </c>
      <c r="O342" s="2" t="s">
        <v>1182</v>
      </c>
      <c r="P342" s="2" t="s">
        <v>63</v>
      </c>
      <c r="Q342" s="2" t="s">
        <v>63</v>
      </c>
      <c r="R342" s="2" t="s">
        <v>62</v>
      </c>
      <c r="S342" s="3"/>
      <c r="T342" s="3"/>
      <c r="U342" s="3"/>
      <c r="V342" s="3">
        <v>1</v>
      </c>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2" t="s">
        <v>51</v>
      </c>
      <c r="AW342" s="2" t="s">
        <v>1758</v>
      </c>
      <c r="AX342" s="2" t="s">
        <v>51</v>
      </c>
      <c r="AY342" s="2" t="s">
        <v>51</v>
      </c>
      <c r="AZ342" s="2" t="s">
        <v>51</v>
      </c>
    </row>
    <row r="343" spans="1:52" ht="30" customHeight="1">
      <c r="A343" s="24" t="s">
        <v>1307</v>
      </c>
      <c r="B343" s="24" t="s">
        <v>1356</v>
      </c>
      <c r="C343" s="24" t="s">
        <v>1075</v>
      </c>
      <c r="D343" s="25">
        <v>1</v>
      </c>
      <c r="E343" s="27">
        <v>0</v>
      </c>
      <c r="F343" s="30">
        <f>TRUNC(E343*D343,1)</f>
        <v>0</v>
      </c>
      <c r="G343" s="27">
        <v>0</v>
      </c>
      <c r="H343" s="30">
        <f>TRUNC(G343*D343,1)</f>
        <v>0</v>
      </c>
      <c r="I343" s="27">
        <f>TRUNC(SUMIF(V341:V343, RIGHTB(O343, 1), H341:H343)*U343, 2)</f>
        <v>123.49</v>
      </c>
      <c r="J343" s="30">
        <f>TRUNC(I343*D343,1)</f>
        <v>123.4</v>
      </c>
      <c r="K343" s="27">
        <f t="shared" si="34"/>
        <v>123.4</v>
      </c>
      <c r="L343" s="30">
        <f t="shared" si="34"/>
        <v>123.4</v>
      </c>
      <c r="M343" s="24" t="s">
        <v>51</v>
      </c>
      <c r="N343" s="2" t="s">
        <v>590</v>
      </c>
      <c r="O343" s="2" t="s">
        <v>1154</v>
      </c>
      <c r="P343" s="2" t="s">
        <v>63</v>
      </c>
      <c r="Q343" s="2" t="s">
        <v>63</v>
      </c>
      <c r="R343" s="2" t="s">
        <v>63</v>
      </c>
      <c r="S343" s="3">
        <v>1</v>
      </c>
      <c r="T343" s="3">
        <v>2</v>
      </c>
      <c r="U343" s="3">
        <v>0.02</v>
      </c>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2" t="s">
        <v>51</v>
      </c>
      <c r="AW343" s="2" t="s">
        <v>1759</v>
      </c>
      <c r="AX343" s="2" t="s">
        <v>51</v>
      </c>
      <c r="AY343" s="2" t="s">
        <v>51</v>
      </c>
      <c r="AZ343" s="2" t="s">
        <v>51</v>
      </c>
    </row>
    <row r="344" spans="1:52" ht="30" customHeight="1">
      <c r="A344" s="24" t="s">
        <v>1174</v>
      </c>
      <c r="B344" s="24" t="s">
        <v>51</v>
      </c>
      <c r="C344" s="24" t="s">
        <v>51</v>
      </c>
      <c r="D344" s="25"/>
      <c r="E344" s="27"/>
      <c r="F344" s="30">
        <f>TRUNC(SUMIF(N341:N343, N340, F341:F343),0)</f>
        <v>0</v>
      </c>
      <c r="G344" s="27"/>
      <c r="H344" s="30">
        <f>TRUNC(SUMIF(N341:N343, N340, H341:H343),0)</f>
        <v>6174</v>
      </c>
      <c r="I344" s="27"/>
      <c r="J344" s="30">
        <f>TRUNC(SUMIF(N341:N343, N340, J341:J343),0)</f>
        <v>123</v>
      </c>
      <c r="K344" s="27"/>
      <c r="L344" s="30">
        <f>F344+H344+J344</f>
        <v>6297</v>
      </c>
      <c r="M344" s="24" t="s">
        <v>51</v>
      </c>
      <c r="N344" s="2" t="s">
        <v>76</v>
      </c>
      <c r="O344" s="2" t="s">
        <v>76</v>
      </c>
      <c r="P344" s="2" t="s">
        <v>51</v>
      </c>
      <c r="Q344" s="2" t="s">
        <v>51</v>
      </c>
      <c r="R344" s="2" t="s">
        <v>51</v>
      </c>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2" t="s">
        <v>51</v>
      </c>
      <c r="AW344" s="2" t="s">
        <v>51</v>
      </c>
      <c r="AX344" s="2" t="s">
        <v>51</v>
      </c>
      <c r="AY344" s="2" t="s">
        <v>51</v>
      </c>
      <c r="AZ344" s="2" t="s">
        <v>51</v>
      </c>
    </row>
    <row r="345" spans="1:52" ht="30" customHeight="1">
      <c r="A345" s="25"/>
      <c r="B345" s="25"/>
      <c r="C345" s="25"/>
      <c r="D345" s="25"/>
      <c r="E345" s="27"/>
      <c r="F345" s="30"/>
      <c r="G345" s="27"/>
      <c r="H345" s="30"/>
      <c r="I345" s="27"/>
      <c r="J345" s="30"/>
      <c r="K345" s="27"/>
      <c r="L345" s="30"/>
      <c r="M345" s="25"/>
    </row>
    <row r="346" spans="1:52" ht="30" customHeight="1">
      <c r="A346" s="21" t="s">
        <v>1760</v>
      </c>
      <c r="B346" s="22"/>
      <c r="C346" s="22"/>
      <c r="D346" s="22"/>
      <c r="E346" s="26"/>
      <c r="F346" s="29"/>
      <c r="G346" s="26"/>
      <c r="H346" s="29"/>
      <c r="I346" s="26"/>
      <c r="J346" s="29"/>
      <c r="K346" s="26"/>
      <c r="L346" s="29"/>
      <c r="M346" s="23"/>
      <c r="N346" s="1" t="s">
        <v>651</v>
      </c>
    </row>
    <row r="347" spans="1:52" ht="30" customHeight="1">
      <c r="A347" s="24" t="s">
        <v>1311</v>
      </c>
      <c r="B347" s="24" t="s">
        <v>1312</v>
      </c>
      <c r="C347" s="24" t="s">
        <v>100</v>
      </c>
      <c r="D347" s="25">
        <v>14.1</v>
      </c>
      <c r="E347" s="27">
        <f>일위대가목록!E125</f>
        <v>8026</v>
      </c>
      <c r="F347" s="30">
        <f>TRUNC(E347*D347,1)</f>
        <v>113166.6</v>
      </c>
      <c r="G347" s="27">
        <f>일위대가목록!F125</f>
        <v>9208</v>
      </c>
      <c r="H347" s="30">
        <f>TRUNC(G347*D347,1)</f>
        <v>129832.8</v>
      </c>
      <c r="I347" s="27">
        <f>일위대가목록!G125</f>
        <v>287</v>
      </c>
      <c r="J347" s="30">
        <f>TRUNC(I347*D347,1)</f>
        <v>4046.7</v>
      </c>
      <c r="K347" s="27">
        <f>TRUNC(E347+G347+I347,1)</f>
        <v>17521</v>
      </c>
      <c r="L347" s="30">
        <f>TRUNC(F347+H347+J347,1)</f>
        <v>247046.1</v>
      </c>
      <c r="M347" s="24" t="s">
        <v>1313</v>
      </c>
      <c r="N347" s="2" t="s">
        <v>651</v>
      </c>
      <c r="O347" s="2" t="s">
        <v>1314</v>
      </c>
      <c r="P347" s="2" t="s">
        <v>62</v>
      </c>
      <c r="Q347" s="2" t="s">
        <v>63</v>
      </c>
      <c r="R347" s="2" t="s">
        <v>63</v>
      </c>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2" t="s">
        <v>51</v>
      </c>
      <c r="AW347" s="2" t="s">
        <v>1761</v>
      </c>
      <c r="AX347" s="2" t="s">
        <v>51</v>
      </c>
      <c r="AY347" s="2" t="s">
        <v>51</v>
      </c>
      <c r="AZ347" s="2" t="s">
        <v>51</v>
      </c>
    </row>
    <row r="348" spans="1:52" ht="30" customHeight="1">
      <c r="A348" s="24" t="s">
        <v>1762</v>
      </c>
      <c r="B348" s="24" t="s">
        <v>1763</v>
      </c>
      <c r="C348" s="24" t="s">
        <v>67</v>
      </c>
      <c r="D348" s="25">
        <v>1.92</v>
      </c>
      <c r="E348" s="27">
        <f>일위대가목록!E126</f>
        <v>17519</v>
      </c>
      <c r="F348" s="30">
        <f>TRUNC(E348*D348,1)</f>
        <v>33636.400000000001</v>
      </c>
      <c r="G348" s="27">
        <f>일위대가목록!F126</f>
        <v>13700</v>
      </c>
      <c r="H348" s="30">
        <f>TRUNC(G348*D348,1)</f>
        <v>26304</v>
      </c>
      <c r="I348" s="27">
        <f>일위대가목록!G126</f>
        <v>685</v>
      </c>
      <c r="J348" s="30">
        <f>TRUNC(I348*D348,1)</f>
        <v>1315.2</v>
      </c>
      <c r="K348" s="27">
        <f>TRUNC(E348+G348+I348,1)</f>
        <v>31904</v>
      </c>
      <c r="L348" s="30">
        <f>TRUNC(F348+H348+J348,1)</f>
        <v>61255.6</v>
      </c>
      <c r="M348" s="24" t="s">
        <v>1764</v>
      </c>
      <c r="N348" s="2" t="s">
        <v>651</v>
      </c>
      <c r="O348" s="2" t="s">
        <v>1765</v>
      </c>
      <c r="P348" s="2" t="s">
        <v>62</v>
      </c>
      <c r="Q348" s="2" t="s">
        <v>63</v>
      </c>
      <c r="R348" s="2" t="s">
        <v>63</v>
      </c>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2" t="s">
        <v>51</v>
      </c>
      <c r="AW348" s="2" t="s">
        <v>1766</v>
      </c>
      <c r="AX348" s="2" t="s">
        <v>51</v>
      </c>
      <c r="AY348" s="2" t="s">
        <v>51</v>
      </c>
      <c r="AZ348" s="2" t="s">
        <v>51</v>
      </c>
    </row>
    <row r="349" spans="1:52" ht="30" customHeight="1">
      <c r="A349" s="24" t="s">
        <v>1174</v>
      </c>
      <c r="B349" s="24" t="s">
        <v>51</v>
      </c>
      <c r="C349" s="24" t="s">
        <v>51</v>
      </c>
      <c r="D349" s="25"/>
      <c r="E349" s="27"/>
      <c r="F349" s="30">
        <f>TRUNC(SUMIF(N347:N348, N346, F347:F348),0)</f>
        <v>146803</v>
      </c>
      <c r="G349" s="27"/>
      <c r="H349" s="30">
        <f>TRUNC(SUMIF(N347:N348, N346, H347:H348),0)</f>
        <v>156136</v>
      </c>
      <c r="I349" s="27"/>
      <c r="J349" s="30">
        <f>TRUNC(SUMIF(N347:N348, N346, J347:J348),0)</f>
        <v>5361</v>
      </c>
      <c r="K349" s="27"/>
      <c r="L349" s="30">
        <f>F349+H349+J349</f>
        <v>308300</v>
      </c>
      <c r="M349" s="24" t="s">
        <v>51</v>
      </c>
      <c r="N349" s="2" t="s">
        <v>76</v>
      </c>
      <c r="O349" s="2" t="s">
        <v>76</v>
      </c>
      <c r="P349" s="2" t="s">
        <v>51</v>
      </c>
      <c r="Q349" s="2" t="s">
        <v>51</v>
      </c>
      <c r="R349" s="2" t="s">
        <v>51</v>
      </c>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2" t="s">
        <v>51</v>
      </c>
      <c r="AW349" s="2" t="s">
        <v>51</v>
      </c>
      <c r="AX349" s="2" t="s">
        <v>51</v>
      </c>
      <c r="AY349" s="2" t="s">
        <v>51</v>
      </c>
      <c r="AZ349" s="2" t="s">
        <v>51</v>
      </c>
    </row>
    <row r="350" spans="1:52" ht="30" customHeight="1">
      <c r="A350" s="25"/>
      <c r="B350" s="25"/>
      <c r="C350" s="25"/>
      <c r="D350" s="25"/>
      <c r="E350" s="27"/>
      <c r="F350" s="30"/>
      <c r="G350" s="27"/>
      <c r="H350" s="30"/>
      <c r="I350" s="27"/>
      <c r="J350" s="30"/>
      <c r="K350" s="27"/>
      <c r="L350" s="30"/>
      <c r="M350" s="25"/>
    </row>
    <row r="351" spans="1:52" ht="30" customHeight="1">
      <c r="A351" s="21" t="s">
        <v>1767</v>
      </c>
      <c r="B351" s="22"/>
      <c r="C351" s="22"/>
      <c r="D351" s="22"/>
      <c r="E351" s="26"/>
      <c r="F351" s="29"/>
      <c r="G351" s="26"/>
      <c r="H351" s="29"/>
      <c r="I351" s="26"/>
      <c r="J351" s="29"/>
      <c r="K351" s="26"/>
      <c r="L351" s="29"/>
      <c r="M351" s="23"/>
      <c r="N351" s="1" t="s">
        <v>656</v>
      </c>
    </row>
    <row r="352" spans="1:52" ht="30" customHeight="1">
      <c r="A352" s="24" t="s">
        <v>1311</v>
      </c>
      <c r="B352" s="24" t="s">
        <v>1312</v>
      </c>
      <c r="C352" s="24" t="s">
        <v>100</v>
      </c>
      <c r="D352" s="25">
        <v>14.8</v>
      </c>
      <c r="E352" s="27">
        <f>일위대가목록!E125</f>
        <v>8026</v>
      </c>
      <c r="F352" s="30">
        <f>TRUNC(E352*D352,1)</f>
        <v>118784.8</v>
      </c>
      <c r="G352" s="27">
        <f>일위대가목록!F125</f>
        <v>9208</v>
      </c>
      <c r="H352" s="30">
        <f>TRUNC(G352*D352,1)</f>
        <v>136278.39999999999</v>
      </c>
      <c r="I352" s="27">
        <f>일위대가목록!G125</f>
        <v>287</v>
      </c>
      <c r="J352" s="30">
        <f>TRUNC(I352*D352,1)</f>
        <v>4247.6000000000004</v>
      </c>
      <c r="K352" s="27">
        <f>TRUNC(E352+G352+I352,1)</f>
        <v>17521</v>
      </c>
      <c r="L352" s="30">
        <f>TRUNC(F352+H352+J352,1)</f>
        <v>259310.8</v>
      </c>
      <c r="M352" s="24" t="s">
        <v>1313</v>
      </c>
      <c r="N352" s="2" t="s">
        <v>656</v>
      </c>
      <c r="O352" s="2" t="s">
        <v>1314</v>
      </c>
      <c r="P352" s="2" t="s">
        <v>62</v>
      </c>
      <c r="Q352" s="2" t="s">
        <v>63</v>
      </c>
      <c r="R352" s="2" t="s">
        <v>63</v>
      </c>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2" t="s">
        <v>51</v>
      </c>
      <c r="AW352" s="2" t="s">
        <v>1768</v>
      </c>
      <c r="AX352" s="2" t="s">
        <v>51</v>
      </c>
      <c r="AY352" s="2" t="s">
        <v>51</v>
      </c>
      <c r="AZ352" s="2" t="s">
        <v>51</v>
      </c>
    </row>
    <row r="353" spans="1:52" ht="30" customHeight="1">
      <c r="A353" s="24" t="s">
        <v>1762</v>
      </c>
      <c r="B353" s="24" t="s">
        <v>1763</v>
      </c>
      <c r="C353" s="24" t="s">
        <v>67</v>
      </c>
      <c r="D353" s="25">
        <v>1.92</v>
      </c>
      <c r="E353" s="27">
        <f>일위대가목록!E126</f>
        <v>17519</v>
      </c>
      <c r="F353" s="30">
        <f>TRUNC(E353*D353,1)</f>
        <v>33636.400000000001</v>
      </c>
      <c r="G353" s="27">
        <f>일위대가목록!F126</f>
        <v>13700</v>
      </c>
      <c r="H353" s="30">
        <f>TRUNC(G353*D353,1)</f>
        <v>26304</v>
      </c>
      <c r="I353" s="27">
        <f>일위대가목록!G126</f>
        <v>685</v>
      </c>
      <c r="J353" s="30">
        <f>TRUNC(I353*D353,1)</f>
        <v>1315.2</v>
      </c>
      <c r="K353" s="27">
        <f>TRUNC(E353+G353+I353,1)</f>
        <v>31904</v>
      </c>
      <c r="L353" s="30">
        <f>TRUNC(F353+H353+J353,1)</f>
        <v>61255.6</v>
      </c>
      <c r="M353" s="24" t="s">
        <v>1764</v>
      </c>
      <c r="N353" s="2" t="s">
        <v>656</v>
      </c>
      <c r="O353" s="2" t="s">
        <v>1765</v>
      </c>
      <c r="P353" s="2" t="s">
        <v>62</v>
      </c>
      <c r="Q353" s="2" t="s">
        <v>63</v>
      </c>
      <c r="R353" s="2" t="s">
        <v>63</v>
      </c>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2" t="s">
        <v>51</v>
      </c>
      <c r="AW353" s="2" t="s">
        <v>1769</v>
      </c>
      <c r="AX353" s="2" t="s">
        <v>51</v>
      </c>
      <c r="AY353" s="2" t="s">
        <v>51</v>
      </c>
      <c r="AZ353" s="2" t="s">
        <v>51</v>
      </c>
    </row>
    <row r="354" spans="1:52" ht="30" customHeight="1">
      <c r="A354" s="24" t="s">
        <v>1174</v>
      </c>
      <c r="B354" s="24" t="s">
        <v>51</v>
      </c>
      <c r="C354" s="24" t="s">
        <v>51</v>
      </c>
      <c r="D354" s="25"/>
      <c r="E354" s="27"/>
      <c r="F354" s="30">
        <f>TRUNC(SUMIF(N352:N353, N351, F352:F353),0)</f>
        <v>152421</v>
      </c>
      <c r="G354" s="27"/>
      <c r="H354" s="30">
        <f>TRUNC(SUMIF(N352:N353, N351, H352:H353),0)</f>
        <v>162582</v>
      </c>
      <c r="I354" s="27"/>
      <c r="J354" s="30">
        <f>TRUNC(SUMIF(N352:N353, N351, J352:J353),0)</f>
        <v>5562</v>
      </c>
      <c r="K354" s="27"/>
      <c r="L354" s="30">
        <f>F354+H354+J354</f>
        <v>320565</v>
      </c>
      <c r="M354" s="24" t="s">
        <v>51</v>
      </c>
      <c r="N354" s="2" t="s">
        <v>76</v>
      </c>
      <c r="O354" s="2" t="s">
        <v>76</v>
      </c>
      <c r="P354" s="2" t="s">
        <v>51</v>
      </c>
      <c r="Q354" s="2" t="s">
        <v>51</v>
      </c>
      <c r="R354" s="2" t="s">
        <v>51</v>
      </c>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2" t="s">
        <v>51</v>
      </c>
      <c r="AW354" s="2" t="s">
        <v>51</v>
      </c>
      <c r="AX354" s="2" t="s">
        <v>51</v>
      </c>
      <c r="AY354" s="2" t="s">
        <v>51</v>
      </c>
      <c r="AZ354" s="2" t="s">
        <v>51</v>
      </c>
    </row>
    <row r="355" spans="1:52" ht="30" customHeight="1">
      <c r="A355" s="25"/>
      <c r="B355" s="25"/>
      <c r="C355" s="25"/>
      <c r="D355" s="25"/>
      <c r="E355" s="27"/>
      <c r="F355" s="30"/>
      <c r="G355" s="27"/>
      <c r="H355" s="30"/>
      <c r="I355" s="27"/>
      <c r="J355" s="30"/>
      <c r="K355" s="27"/>
      <c r="L355" s="30"/>
      <c r="M355" s="25"/>
    </row>
    <row r="356" spans="1:52" ht="30" customHeight="1">
      <c r="A356" s="21" t="s">
        <v>1770</v>
      </c>
      <c r="B356" s="22"/>
      <c r="C356" s="22"/>
      <c r="D356" s="22"/>
      <c r="E356" s="26"/>
      <c r="F356" s="29"/>
      <c r="G356" s="26"/>
      <c r="H356" s="29"/>
      <c r="I356" s="26"/>
      <c r="J356" s="29"/>
      <c r="K356" s="26"/>
      <c r="L356" s="29"/>
      <c r="M356" s="23"/>
      <c r="N356" s="1" t="s">
        <v>659</v>
      </c>
    </row>
    <row r="357" spans="1:52" ht="30" customHeight="1">
      <c r="A357" s="24" t="s">
        <v>1311</v>
      </c>
      <c r="B357" s="24" t="s">
        <v>1312</v>
      </c>
      <c r="C357" s="24" t="s">
        <v>100</v>
      </c>
      <c r="D357" s="25">
        <v>6</v>
      </c>
      <c r="E357" s="27">
        <f>일위대가목록!E125</f>
        <v>8026</v>
      </c>
      <c r="F357" s="30">
        <f>TRUNC(E357*D357,1)</f>
        <v>48156</v>
      </c>
      <c r="G357" s="27">
        <f>일위대가목록!F125</f>
        <v>9208</v>
      </c>
      <c r="H357" s="30">
        <f>TRUNC(G357*D357,1)</f>
        <v>55248</v>
      </c>
      <c r="I357" s="27">
        <f>일위대가목록!G125</f>
        <v>287</v>
      </c>
      <c r="J357" s="30">
        <f>TRUNC(I357*D357,1)</f>
        <v>1722</v>
      </c>
      <c r="K357" s="27">
        <f>TRUNC(E357+G357+I357,1)</f>
        <v>17521</v>
      </c>
      <c r="L357" s="30">
        <f>TRUNC(F357+H357+J357,1)</f>
        <v>105126</v>
      </c>
      <c r="M357" s="24" t="s">
        <v>1313</v>
      </c>
      <c r="N357" s="2" t="s">
        <v>659</v>
      </c>
      <c r="O357" s="2" t="s">
        <v>1314</v>
      </c>
      <c r="P357" s="2" t="s">
        <v>62</v>
      </c>
      <c r="Q357" s="2" t="s">
        <v>63</v>
      </c>
      <c r="R357" s="2" t="s">
        <v>63</v>
      </c>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2" t="s">
        <v>51</v>
      </c>
      <c r="AW357" s="2" t="s">
        <v>1771</v>
      </c>
      <c r="AX357" s="2" t="s">
        <v>51</v>
      </c>
      <c r="AY357" s="2" t="s">
        <v>51</v>
      </c>
      <c r="AZ357" s="2" t="s">
        <v>51</v>
      </c>
    </row>
    <row r="358" spans="1:52" ht="30" customHeight="1">
      <c r="A358" s="24" t="s">
        <v>1174</v>
      </c>
      <c r="B358" s="24" t="s">
        <v>51</v>
      </c>
      <c r="C358" s="24" t="s">
        <v>51</v>
      </c>
      <c r="D358" s="25"/>
      <c r="E358" s="27"/>
      <c r="F358" s="30">
        <f>TRUNC(SUMIF(N357:N357, N356, F357:F357),0)</f>
        <v>48156</v>
      </c>
      <c r="G358" s="27"/>
      <c r="H358" s="30">
        <f>TRUNC(SUMIF(N357:N357, N356, H357:H357),0)</f>
        <v>55248</v>
      </c>
      <c r="I358" s="27"/>
      <c r="J358" s="30">
        <f>TRUNC(SUMIF(N357:N357, N356, J357:J357),0)</f>
        <v>1722</v>
      </c>
      <c r="K358" s="27"/>
      <c r="L358" s="30">
        <f>F358+H358+J358</f>
        <v>105126</v>
      </c>
      <c r="M358" s="24" t="s">
        <v>51</v>
      </c>
      <c r="N358" s="2" t="s">
        <v>76</v>
      </c>
      <c r="O358" s="2" t="s">
        <v>76</v>
      </c>
      <c r="P358" s="2" t="s">
        <v>51</v>
      </c>
      <c r="Q358" s="2" t="s">
        <v>51</v>
      </c>
      <c r="R358" s="2" t="s">
        <v>51</v>
      </c>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2" t="s">
        <v>51</v>
      </c>
      <c r="AW358" s="2" t="s">
        <v>51</v>
      </c>
      <c r="AX358" s="2" t="s">
        <v>51</v>
      </c>
      <c r="AY358" s="2" t="s">
        <v>51</v>
      </c>
      <c r="AZ358" s="2" t="s">
        <v>51</v>
      </c>
    </row>
    <row r="359" spans="1:52" ht="30" customHeight="1">
      <c r="A359" s="25"/>
      <c r="B359" s="25"/>
      <c r="C359" s="25"/>
      <c r="D359" s="25"/>
      <c r="E359" s="27"/>
      <c r="F359" s="30"/>
      <c r="G359" s="27"/>
      <c r="H359" s="30"/>
      <c r="I359" s="27"/>
      <c r="J359" s="30"/>
      <c r="K359" s="27"/>
      <c r="L359" s="30"/>
      <c r="M359" s="25"/>
    </row>
    <row r="360" spans="1:52" ht="30" customHeight="1">
      <c r="A360" s="21" t="s">
        <v>1772</v>
      </c>
      <c r="B360" s="22"/>
      <c r="C360" s="22"/>
      <c r="D360" s="22"/>
      <c r="E360" s="26"/>
      <c r="F360" s="29"/>
      <c r="G360" s="26"/>
      <c r="H360" s="29"/>
      <c r="I360" s="26"/>
      <c r="J360" s="29"/>
      <c r="K360" s="26"/>
      <c r="L360" s="29"/>
      <c r="M360" s="23"/>
      <c r="N360" s="1" t="s">
        <v>662</v>
      </c>
    </row>
    <row r="361" spans="1:52" ht="30" customHeight="1">
      <c r="A361" s="24" t="s">
        <v>1323</v>
      </c>
      <c r="B361" s="24" t="s">
        <v>1324</v>
      </c>
      <c r="C361" s="24" t="s">
        <v>1325</v>
      </c>
      <c r="D361" s="25">
        <v>10.2628</v>
      </c>
      <c r="E361" s="27">
        <f>단가대비표!O21</f>
        <v>5700</v>
      </c>
      <c r="F361" s="30">
        <f>TRUNC(E361*D361,1)</f>
        <v>58497.9</v>
      </c>
      <c r="G361" s="27">
        <f>단가대비표!P21</f>
        <v>0</v>
      </c>
      <c r="H361" s="30">
        <f>TRUNC(G361*D361,1)</f>
        <v>0</v>
      </c>
      <c r="I361" s="27">
        <f>단가대비표!V21</f>
        <v>0</v>
      </c>
      <c r="J361" s="30">
        <f>TRUNC(I361*D361,1)</f>
        <v>0</v>
      </c>
      <c r="K361" s="27">
        <f t="shared" ref="K361:L365" si="35">TRUNC(E361+G361+I361,1)</f>
        <v>5700</v>
      </c>
      <c r="L361" s="30">
        <f t="shared" si="35"/>
        <v>58497.9</v>
      </c>
      <c r="M361" s="24" t="s">
        <v>1326</v>
      </c>
      <c r="N361" s="2" t="s">
        <v>662</v>
      </c>
      <c r="O361" s="2" t="s">
        <v>1327</v>
      </c>
      <c r="P361" s="2" t="s">
        <v>63</v>
      </c>
      <c r="Q361" s="2" t="s">
        <v>63</v>
      </c>
      <c r="R361" s="2" t="s">
        <v>62</v>
      </c>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2" t="s">
        <v>51</v>
      </c>
      <c r="AW361" s="2" t="s">
        <v>1773</v>
      </c>
      <c r="AX361" s="2" t="s">
        <v>51</v>
      </c>
      <c r="AY361" s="2" t="s">
        <v>51</v>
      </c>
      <c r="AZ361" s="2" t="s">
        <v>51</v>
      </c>
    </row>
    <row r="362" spans="1:52" ht="30" customHeight="1">
      <c r="A362" s="24" t="s">
        <v>1329</v>
      </c>
      <c r="B362" s="24" t="s">
        <v>1330</v>
      </c>
      <c r="C362" s="24" t="s">
        <v>1331</v>
      </c>
      <c r="D362" s="25">
        <v>2</v>
      </c>
      <c r="E362" s="27">
        <f>단가대비표!O6</f>
        <v>13900</v>
      </c>
      <c r="F362" s="30">
        <f>TRUNC(E362*D362,1)</f>
        <v>27800</v>
      </c>
      <c r="G362" s="27">
        <f>단가대비표!P6</f>
        <v>0</v>
      </c>
      <c r="H362" s="30">
        <f>TRUNC(G362*D362,1)</f>
        <v>0</v>
      </c>
      <c r="I362" s="27">
        <f>단가대비표!V6</f>
        <v>0</v>
      </c>
      <c r="J362" s="30">
        <f>TRUNC(I362*D362,1)</f>
        <v>0</v>
      </c>
      <c r="K362" s="27">
        <f t="shared" si="35"/>
        <v>13900</v>
      </c>
      <c r="L362" s="30">
        <f t="shared" si="35"/>
        <v>27800</v>
      </c>
      <c r="M362" s="24" t="s">
        <v>1332</v>
      </c>
      <c r="N362" s="2" t="s">
        <v>662</v>
      </c>
      <c r="O362" s="2" t="s">
        <v>1333</v>
      </c>
      <c r="P362" s="2" t="s">
        <v>63</v>
      </c>
      <c r="Q362" s="2" t="s">
        <v>63</v>
      </c>
      <c r="R362" s="2" t="s">
        <v>62</v>
      </c>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2" t="s">
        <v>51</v>
      </c>
      <c r="AW362" s="2" t="s">
        <v>1774</v>
      </c>
      <c r="AX362" s="2" t="s">
        <v>51</v>
      </c>
      <c r="AY362" s="2" t="s">
        <v>51</v>
      </c>
      <c r="AZ362" s="2" t="s">
        <v>51</v>
      </c>
    </row>
    <row r="363" spans="1:52" ht="30" customHeight="1">
      <c r="A363" s="24" t="s">
        <v>1335</v>
      </c>
      <c r="B363" s="24" t="s">
        <v>1336</v>
      </c>
      <c r="C363" s="24" t="s">
        <v>428</v>
      </c>
      <c r="D363" s="25">
        <v>0.17280000000000001</v>
      </c>
      <c r="E363" s="27">
        <f>단가대비표!O55</f>
        <v>1387</v>
      </c>
      <c r="F363" s="30">
        <f>TRUNC(E363*D363,1)</f>
        <v>239.6</v>
      </c>
      <c r="G363" s="27">
        <f>단가대비표!P55</f>
        <v>0</v>
      </c>
      <c r="H363" s="30">
        <f>TRUNC(G363*D363,1)</f>
        <v>0</v>
      </c>
      <c r="I363" s="27">
        <f>단가대비표!V55</f>
        <v>0</v>
      </c>
      <c r="J363" s="30">
        <f>TRUNC(I363*D363,1)</f>
        <v>0</v>
      </c>
      <c r="K363" s="27">
        <f t="shared" si="35"/>
        <v>1387</v>
      </c>
      <c r="L363" s="30">
        <f t="shared" si="35"/>
        <v>239.6</v>
      </c>
      <c r="M363" s="24" t="s">
        <v>1337</v>
      </c>
      <c r="N363" s="2" t="s">
        <v>662</v>
      </c>
      <c r="O363" s="2" t="s">
        <v>1338</v>
      </c>
      <c r="P363" s="2" t="s">
        <v>63</v>
      </c>
      <c r="Q363" s="2" t="s">
        <v>63</v>
      </c>
      <c r="R363" s="2" t="s">
        <v>62</v>
      </c>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2" t="s">
        <v>51</v>
      </c>
      <c r="AW363" s="2" t="s">
        <v>1775</v>
      </c>
      <c r="AX363" s="2" t="s">
        <v>51</v>
      </c>
      <c r="AY363" s="2" t="s">
        <v>51</v>
      </c>
      <c r="AZ363" s="2" t="s">
        <v>51</v>
      </c>
    </row>
    <row r="364" spans="1:52" ht="30" customHeight="1">
      <c r="A364" s="24" t="s">
        <v>1340</v>
      </c>
      <c r="B364" s="24" t="s">
        <v>1341</v>
      </c>
      <c r="C364" s="24" t="s">
        <v>193</v>
      </c>
      <c r="D364" s="25">
        <v>1</v>
      </c>
      <c r="E364" s="27">
        <f>일위대가목록!E130</f>
        <v>0</v>
      </c>
      <c r="F364" s="30">
        <f>TRUNC(E364*D364,1)</f>
        <v>0</v>
      </c>
      <c r="G364" s="27">
        <f>일위대가목록!F130</f>
        <v>88382</v>
      </c>
      <c r="H364" s="30">
        <f>TRUNC(G364*D364,1)</f>
        <v>88382</v>
      </c>
      <c r="I364" s="27">
        <f>일위대가목록!G130</f>
        <v>2651</v>
      </c>
      <c r="J364" s="30">
        <f>TRUNC(I364*D364,1)</f>
        <v>2651</v>
      </c>
      <c r="K364" s="27">
        <f t="shared" si="35"/>
        <v>91033</v>
      </c>
      <c r="L364" s="30">
        <f t="shared" si="35"/>
        <v>91033</v>
      </c>
      <c r="M364" s="24" t="s">
        <v>1342</v>
      </c>
      <c r="N364" s="2" t="s">
        <v>662</v>
      </c>
      <c r="O364" s="2" t="s">
        <v>1343</v>
      </c>
      <c r="P364" s="2" t="s">
        <v>62</v>
      </c>
      <c r="Q364" s="2" t="s">
        <v>63</v>
      </c>
      <c r="R364" s="2" t="s">
        <v>63</v>
      </c>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2" t="s">
        <v>51</v>
      </c>
      <c r="AW364" s="2" t="s">
        <v>1776</v>
      </c>
      <c r="AX364" s="2" t="s">
        <v>51</v>
      </c>
      <c r="AY364" s="2" t="s">
        <v>51</v>
      </c>
      <c r="AZ364" s="2" t="s">
        <v>51</v>
      </c>
    </row>
    <row r="365" spans="1:52" ht="30" customHeight="1">
      <c r="A365" s="24" t="s">
        <v>1345</v>
      </c>
      <c r="B365" s="24" t="s">
        <v>192</v>
      </c>
      <c r="C365" s="24" t="s">
        <v>193</v>
      </c>
      <c r="D365" s="25">
        <v>1</v>
      </c>
      <c r="E365" s="27">
        <f>일위대가목록!E131</f>
        <v>0</v>
      </c>
      <c r="F365" s="30">
        <f>TRUNC(E365*D365,1)</f>
        <v>0</v>
      </c>
      <c r="G365" s="27">
        <f>일위대가목록!F131</f>
        <v>7662</v>
      </c>
      <c r="H365" s="30">
        <f>TRUNC(G365*D365,1)</f>
        <v>7662</v>
      </c>
      <c r="I365" s="27">
        <f>일위대가목록!G131</f>
        <v>306</v>
      </c>
      <c r="J365" s="30">
        <f>TRUNC(I365*D365,1)</f>
        <v>306</v>
      </c>
      <c r="K365" s="27">
        <f t="shared" si="35"/>
        <v>7968</v>
      </c>
      <c r="L365" s="30">
        <f t="shared" si="35"/>
        <v>7968</v>
      </c>
      <c r="M365" s="24" t="s">
        <v>1346</v>
      </c>
      <c r="N365" s="2" t="s">
        <v>662</v>
      </c>
      <c r="O365" s="2" t="s">
        <v>1347</v>
      </c>
      <c r="P365" s="2" t="s">
        <v>62</v>
      </c>
      <c r="Q365" s="2" t="s">
        <v>63</v>
      </c>
      <c r="R365" s="2" t="s">
        <v>63</v>
      </c>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2" t="s">
        <v>51</v>
      </c>
      <c r="AW365" s="2" t="s">
        <v>1777</v>
      </c>
      <c r="AX365" s="2" t="s">
        <v>51</v>
      </c>
      <c r="AY365" s="2" t="s">
        <v>51</v>
      </c>
      <c r="AZ365" s="2" t="s">
        <v>51</v>
      </c>
    </row>
    <row r="366" spans="1:52" ht="30" customHeight="1">
      <c r="A366" s="24" t="s">
        <v>1174</v>
      </c>
      <c r="B366" s="24" t="s">
        <v>51</v>
      </c>
      <c r="C366" s="24" t="s">
        <v>51</v>
      </c>
      <c r="D366" s="25"/>
      <c r="E366" s="27"/>
      <c r="F366" s="30">
        <f>TRUNC(SUMIF(N361:N365, N360, F361:F365),0)</f>
        <v>86537</v>
      </c>
      <c r="G366" s="27"/>
      <c r="H366" s="30">
        <f>TRUNC(SUMIF(N361:N365, N360, H361:H365),0)</f>
        <v>96044</v>
      </c>
      <c r="I366" s="27"/>
      <c r="J366" s="30">
        <f>TRUNC(SUMIF(N361:N365, N360, J361:J365),0)</f>
        <v>2957</v>
      </c>
      <c r="K366" s="27"/>
      <c r="L366" s="30">
        <f>F366+H366+J366</f>
        <v>185538</v>
      </c>
      <c r="M366" s="24" t="s">
        <v>51</v>
      </c>
      <c r="N366" s="2" t="s">
        <v>76</v>
      </c>
      <c r="O366" s="2" t="s">
        <v>76</v>
      </c>
      <c r="P366" s="2" t="s">
        <v>51</v>
      </c>
      <c r="Q366" s="2" t="s">
        <v>51</v>
      </c>
      <c r="R366" s="2" t="s">
        <v>51</v>
      </c>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2" t="s">
        <v>51</v>
      </c>
      <c r="AW366" s="2" t="s">
        <v>51</v>
      </c>
      <c r="AX366" s="2" t="s">
        <v>51</v>
      </c>
      <c r="AY366" s="2" t="s">
        <v>51</v>
      </c>
      <c r="AZ366" s="2" t="s">
        <v>51</v>
      </c>
    </row>
    <row r="367" spans="1:52" ht="30" customHeight="1">
      <c r="A367" s="25"/>
      <c r="B367" s="25"/>
      <c r="C367" s="25"/>
      <c r="D367" s="25"/>
      <c r="E367" s="27"/>
      <c r="F367" s="30"/>
      <c r="G367" s="27"/>
      <c r="H367" s="30"/>
      <c r="I367" s="27"/>
      <c r="J367" s="30"/>
      <c r="K367" s="27"/>
      <c r="L367" s="30"/>
      <c r="M367" s="25"/>
    </row>
    <row r="368" spans="1:52" ht="30" customHeight="1">
      <c r="A368" s="21" t="s">
        <v>1778</v>
      </c>
      <c r="B368" s="22"/>
      <c r="C368" s="22"/>
      <c r="D368" s="22"/>
      <c r="E368" s="26"/>
      <c r="F368" s="29"/>
      <c r="G368" s="26"/>
      <c r="H368" s="29"/>
      <c r="I368" s="26"/>
      <c r="J368" s="29"/>
      <c r="K368" s="26"/>
      <c r="L368" s="29"/>
      <c r="M368" s="23"/>
      <c r="N368" s="1" t="s">
        <v>677</v>
      </c>
    </row>
    <row r="369" spans="1:52" ht="30" customHeight="1">
      <c r="A369" s="24" t="s">
        <v>1367</v>
      </c>
      <c r="B369" s="24" t="s">
        <v>1368</v>
      </c>
      <c r="C369" s="24" t="s">
        <v>150</v>
      </c>
      <c r="D369" s="25">
        <v>1</v>
      </c>
      <c r="E369" s="27">
        <f>단가대비표!O39</f>
        <v>310000</v>
      </c>
      <c r="F369" s="30">
        <f>TRUNC(E369*D369,1)</f>
        <v>310000</v>
      </c>
      <c r="G369" s="27">
        <f>단가대비표!P39</f>
        <v>0</v>
      </c>
      <c r="H369" s="30">
        <f>TRUNC(G369*D369,1)</f>
        <v>0</v>
      </c>
      <c r="I369" s="27">
        <f>단가대비표!V39</f>
        <v>0</v>
      </c>
      <c r="J369" s="30">
        <f>TRUNC(I369*D369,1)</f>
        <v>0</v>
      </c>
      <c r="K369" s="27">
        <f t="shared" ref="K369:L371" si="36">TRUNC(E369+G369+I369,1)</f>
        <v>310000</v>
      </c>
      <c r="L369" s="30">
        <f t="shared" si="36"/>
        <v>310000</v>
      </c>
      <c r="M369" s="24" t="s">
        <v>1369</v>
      </c>
      <c r="N369" s="2" t="s">
        <v>677</v>
      </c>
      <c r="O369" s="2" t="s">
        <v>1370</v>
      </c>
      <c r="P369" s="2" t="s">
        <v>63</v>
      </c>
      <c r="Q369" s="2" t="s">
        <v>63</v>
      </c>
      <c r="R369" s="2" t="s">
        <v>62</v>
      </c>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2" t="s">
        <v>51</v>
      </c>
      <c r="AW369" s="2" t="s">
        <v>1779</v>
      </c>
      <c r="AX369" s="2" t="s">
        <v>51</v>
      </c>
      <c r="AY369" s="2" t="s">
        <v>51</v>
      </c>
      <c r="AZ369" s="2" t="s">
        <v>51</v>
      </c>
    </row>
    <row r="370" spans="1:52" ht="30" customHeight="1">
      <c r="A370" s="24" t="s">
        <v>1780</v>
      </c>
      <c r="B370" s="24" t="s">
        <v>1781</v>
      </c>
      <c r="C370" s="24" t="s">
        <v>100</v>
      </c>
      <c r="D370" s="25"/>
      <c r="E370" s="27">
        <f>단가대비표!O40</f>
        <v>200</v>
      </c>
      <c r="F370" s="30">
        <f>TRUNC(E370*D370,1)</f>
        <v>0</v>
      </c>
      <c r="G370" s="27">
        <f>단가대비표!P40</f>
        <v>0</v>
      </c>
      <c r="H370" s="30">
        <f>TRUNC(G370*D370,1)</f>
        <v>0</v>
      </c>
      <c r="I370" s="27">
        <f>단가대비표!V40</f>
        <v>0</v>
      </c>
      <c r="J370" s="30">
        <f>TRUNC(I370*D370,1)</f>
        <v>0</v>
      </c>
      <c r="K370" s="27">
        <f t="shared" si="36"/>
        <v>200</v>
      </c>
      <c r="L370" s="30">
        <f t="shared" si="36"/>
        <v>0</v>
      </c>
      <c r="M370" s="24" t="s">
        <v>1782</v>
      </c>
      <c r="N370" s="2" t="s">
        <v>677</v>
      </c>
      <c r="O370" s="2" t="s">
        <v>1783</v>
      </c>
      <c r="P370" s="2" t="s">
        <v>63</v>
      </c>
      <c r="Q370" s="2" t="s">
        <v>63</v>
      </c>
      <c r="R370" s="2" t="s">
        <v>62</v>
      </c>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2" t="s">
        <v>51</v>
      </c>
      <c r="AW370" s="2" t="s">
        <v>1784</v>
      </c>
      <c r="AX370" s="2" t="s">
        <v>51</v>
      </c>
      <c r="AY370" s="2" t="s">
        <v>51</v>
      </c>
      <c r="AZ370" s="2" t="s">
        <v>51</v>
      </c>
    </row>
    <row r="371" spans="1:52" ht="30" customHeight="1">
      <c r="A371" s="24" t="s">
        <v>1785</v>
      </c>
      <c r="B371" s="24" t="s">
        <v>1781</v>
      </c>
      <c r="C371" s="24" t="s">
        <v>100</v>
      </c>
      <c r="D371" s="25">
        <v>300</v>
      </c>
      <c r="E371" s="27">
        <f>단가대비표!O41</f>
        <v>100</v>
      </c>
      <c r="F371" s="30">
        <f>TRUNC(E371*D371,1)</f>
        <v>30000</v>
      </c>
      <c r="G371" s="27">
        <f>단가대비표!P41</f>
        <v>0</v>
      </c>
      <c r="H371" s="30">
        <f>TRUNC(G371*D371,1)</f>
        <v>0</v>
      </c>
      <c r="I371" s="27">
        <f>단가대비표!V41</f>
        <v>0</v>
      </c>
      <c r="J371" s="30">
        <f>TRUNC(I371*D371,1)</f>
        <v>0</v>
      </c>
      <c r="K371" s="27">
        <f t="shared" si="36"/>
        <v>100</v>
      </c>
      <c r="L371" s="30">
        <f t="shared" si="36"/>
        <v>30000</v>
      </c>
      <c r="M371" s="24" t="s">
        <v>1786</v>
      </c>
      <c r="N371" s="2" t="s">
        <v>677</v>
      </c>
      <c r="O371" s="2" t="s">
        <v>1787</v>
      </c>
      <c r="P371" s="2" t="s">
        <v>63</v>
      </c>
      <c r="Q371" s="2" t="s">
        <v>63</v>
      </c>
      <c r="R371" s="2" t="s">
        <v>62</v>
      </c>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2" t="s">
        <v>51</v>
      </c>
      <c r="AW371" s="2" t="s">
        <v>1788</v>
      </c>
      <c r="AX371" s="2" t="s">
        <v>51</v>
      </c>
      <c r="AY371" s="2" t="s">
        <v>51</v>
      </c>
      <c r="AZ371" s="2" t="s">
        <v>51</v>
      </c>
    </row>
    <row r="372" spans="1:52" ht="30" customHeight="1">
      <c r="A372" s="24" t="s">
        <v>1174</v>
      </c>
      <c r="B372" s="24" t="s">
        <v>51</v>
      </c>
      <c r="C372" s="24" t="s">
        <v>51</v>
      </c>
      <c r="D372" s="25"/>
      <c r="E372" s="27"/>
      <c r="F372" s="30">
        <f>TRUNC(SUMIF(N369:N371, N368, F369:F371),0)</f>
        <v>340000</v>
      </c>
      <c r="G372" s="27"/>
      <c r="H372" s="30">
        <f>TRUNC(SUMIF(N369:N371, N368, H369:H371),0)</f>
        <v>0</v>
      </c>
      <c r="I372" s="27"/>
      <c r="J372" s="30">
        <f>TRUNC(SUMIF(N369:N371, N368, J369:J371),0)</f>
        <v>0</v>
      </c>
      <c r="K372" s="27"/>
      <c r="L372" s="30">
        <f>F372+H372+J372</f>
        <v>340000</v>
      </c>
      <c r="M372" s="24" t="s">
        <v>51</v>
      </c>
      <c r="N372" s="2" t="s">
        <v>76</v>
      </c>
      <c r="O372" s="2" t="s">
        <v>76</v>
      </c>
      <c r="P372" s="2" t="s">
        <v>51</v>
      </c>
      <c r="Q372" s="2" t="s">
        <v>51</v>
      </c>
      <c r="R372" s="2" t="s">
        <v>51</v>
      </c>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2" t="s">
        <v>51</v>
      </c>
      <c r="AW372" s="2" t="s">
        <v>51</v>
      </c>
      <c r="AX372" s="2" t="s">
        <v>51</v>
      </c>
      <c r="AY372" s="2" t="s">
        <v>51</v>
      </c>
      <c r="AZ372" s="2" t="s">
        <v>51</v>
      </c>
    </row>
    <row r="373" spans="1:52" ht="30" customHeight="1">
      <c r="A373" s="25"/>
      <c r="B373" s="25"/>
      <c r="C373" s="25"/>
      <c r="D373" s="25"/>
      <c r="E373" s="27"/>
      <c r="F373" s="30"/>
      <c r="G373" s="27"/>
      <c r="H373" s="30"/>
      <c r="I373" s="27"/>
      <c r="J373" s="30"/>
      <c r="K373" s="27"/>
      <c r="L373" s="30"/>
      <c r="M373" s="25"/>
    </row>
    <row r="374" spans="1:52" ht="30" customHeight="1">
      <c r="A374" s="21" t="s">
        <v>1789</v>
      </c>
      <c r="B374" s="22"/>
      <c r="C374" s="22"/>
      <c r="D374" s="22"/>
      <c r="E374" s="26"/>
      <c r="F374" s="29"/>
      <c r="G374" s="26"/>
      <c r="H374" s="29"/>
      <c r="I374" s="26"/>
      <c r="J374" s="29"/>
      <c r="K374" s="26"/>
      <c r="L374" s="29"/>
      <c r="M374" s="23"/>
      <c r="N374" s="1" t="s">
        <v>682</v>
      </c>
    </row>
    <row r="375" spans="1:52" ht="30" customHeight="1">
      <c r="A375" s="24" t="s">
        <v>1378</v>
      </c>
      <c r="B375" s="24" t="s">
        <v>1179</v>
      </c>
      <c r="C375" s="24" t="s">
        <v>1180</v>
      </c>
      <c r="D375" s="25">
        <v>0.124</v>
      </c>
      <c r="E375" s="27">
        <f>단가대비표!O115</f>
        <v>0</v>
      </c>
      <c r="F375" s="30">
        <f>TRUNC(E375*D375,1)</f>
        <v>0</v>
      </c>
      <c r="G375" s="27">
        <f>단가대비표!P115</f>
        <v>253539</v>
      </c>
      <c r="H375" s="30">
        <f>TRUNC(G375*D375,1)</f>
        <v>31438.799999999999</v>
      </c>
      <c r="I375" s="27">
        <f>단가대비표!V115</f>
        <v>0</v>
      </c>
      <c r="J375" s="30">
        <f>TRUNC(I375*D375,1)</f>
        <v>0</v>
      </c>
      <c r="K375" s="27">
        <f>TRUNC(E375+G375+I375,1)</f>
        <v>253539</v>
      </c>
      <c r="L375" s="30">
        <f>TRUNC(F375+H375+J375,1)</f>
        <v>31438.799999999999</v>
      </c>
      <c r="M375" s="24" t="s">
        <v>1379</v>
      </c>
      <c r="N375" s="2" t="s">
        <v>682</v>
      </c>
      <c r="O375" s="2" t="s">
        <v>1380</v>
      </c>
      <c r="P375" s="2" t="s">
        <v>63</v>
      </c>
      <c r="Q375" s="2" t="s">
        <v>63</v>
      </c>
      <c r="R375" s="2" t="s">
        <v>62</v>
      </c>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2" t="s">
        <v>51</v>
      </c>
      <c r="AW375" s="2" t="s">
        <v>1790</v>
      </c>
      <c r="AX375" s="2" t="s">
        <v>51</v>
      </c>
      <c r="AY375" s="2" t="s">
        <v>51</v>
      </c>
      <c r="AZ375" s="2" t="s">
        <v>51</v>
      </c>
    </row>
    <row r="376" spans="1:52" ht="30" customHeight="1">
      <c r="A376" s="24" t="s">
        <v>1178</v>
      </c>
      <c r="B376" s="24" t="s">
        <v>1179</v>
      </c>
      <c r="C376" s="24" t="s">
        <v>1180</v>
      </c>
      <c r="D376" s="25">
        <v>1.7000000000000001E-2</v>
      </c>
      <c r="E376" s="27">
        <f>단가대비표!O107</f>
        <v>0</v>
      </c>
      <c r="F376" s="30">
        <f>TRUNC(E376*D376,1)</f>
        <v>0</v>
      </c>
      <c r="G376" s="27">
        <f>단가대비표!P107</f>
        <v>172068</v>
      </c>
      <c r="H376" s="30">
        <f>TRUNC(G376*D376,1)</f>
        <v>2925.1</v>
      </c>
      <c r="I376" s="27">
        <f>단가대비표!V107</f>
        <v>0</v>
      </c>
      <c r="J376" s="30">
        <f>TRUNC(I376*D376,1)</f>
        <v>0</v>
      </c>
      <c r="K376" s="27">
        <f>TRUNC(E376+G376+I376,1)</f>
        <v>172068</v>
      </c>
      <c r="L376" s="30">
        <f>TRUNC(F376+H376+J376,1)</f>
        <v>2925.1</v>
      </c>
      <c r="M376" s="24" t="s">
        <v>1181</v>
      </c>
      <c r="N376" s="2" t="s">
        <v>682</v>
      </c>
      <c r="O376" s="2" t="s">
        <v>1182</v>
      </c>
      <c r="P376" s="2" t="s">
        <v>63</v>
      </c>
      <c r="Q376" s="2" t="s">
        <v>63</v>
      </c>
      <c r="R376" s="2" t="s">
        <v>62</v>
      </c>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2" t="s">
        <v>51</v>
      </c>
      <c r="AW376" s="2" t="s">
        <v>1791</v>
      </c>
      <c r="AX376" s="2" t="s">
        <v>51</v>
      </c>
      <c r="AY376" s="2" t="s">
        <v>51</v>
      </c>
      <c r="AZ376" s="2" t="s">
        <v>51</v>
      </c>
    </row>
    <row r="377" spans="1:52" ht="30" customHeight="1">
      <c r="A377" s="24" t="s">
        <v>1174</v>
      </c>
      <c r="B377" s="24" t="s">
        <v>51</v>
      </c>
      <c r="C377" s="24" t="s">
        <v>51</v>
      </c>
      <c r="D377" s="25"/>
      <c r="E377" s="27"/>
      <c r="F377" s="30">
        <f>TRUNC(SUMIF(N375:N376, N374, F375:F376),0)</f>
        <v>0</v>
      </c>
      <c r="G377" s="27"/>
      <c r="H377" s="30">
        <f>TRUNC(SUMIF(N375:N376, N374, H375:H376),0)</f>
        <v>34363</v>
      </c>
      <c r="I377" s="27"/>
      <c r="J377" s="30">
        <f>TRUNC(SUMIF(N375:N376, N374, J375:J376),0)</f>
        <v>0</v>
      </c>
      <c r="K377" s="27"/>
      <c r="L377" s="30">
        <f>F377+H377+J377</f>
        <v>34363</v>
      </c>
      <c r="M377" s="24" t="s">
        <v>51</v>
      </c>
      <c r="N377" s="2" t="s">
        <v>76</v>
      </c>
      <c r="O377" s="2" t="s">
        <v>76</v>
      </c>
      <c r="P377" s="2" t="s">
        <v>51</v>
      </c>
      <c r="Q377" s="2" t="s">
        <v>51</v>
      </c>
      <c r="R377" s="2" t="s">
        <v>51</v>
      </c>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2" t="s">
        <v>51</v>
      </c>
      <c r="AW377" s="2" t="s">
        <v>51</v>
      </c>
      <c r="AX377" s="2" t="s">
        <v>51</v>
      </c>
      <c r="AY377" s="2" t="s">
        <v>51</v>
      </c>
      <c r="AZ377" s="2" t="s">
        <v>51</v>
      </c>
    </row>
    <row r="378" spans="1:52" ht="30" customHeight="1">
      <c r="A378" s="25"/>
      <c r="B378" s="25"/>
      <c r="C378" s="25"/>
      <c r="D378" s="25"/>
      <c r="E378" s="27"/>
      <c r="F378" s="30"/>
      <c r="G378" s="27"/>
      <c r="H378" s="30"/>
      <c r="I378" s="27"/>
      <c r="J378" s="30"/>
      <c r="K378" s="27"/>
      <c r="L378" s="30"/>
      <c r="M378" s="25"/>
    </row>
    <row r="379" spans="1:52" ht="30" customHeight="1">
      <c r="A379" s="21" t="s">
        <v>1792</v>
      </c>
      <c r="B379" s="22"/>
      <c r="C379" s="22"/>
      <c r="D379" s="22"/>
      <c r="E379" s="26"/>
      <c r="F379" s="29"/>
      <c r="G379" s="26"/>
      <c r="H379" s="29"/>
      <c r="I379" s="26"/>
      <c r="J379" s="29"/>
      <c r="K379" s="26"/>
      <c r="L379" s="29"/>
      <c r="M379" s="23"/>
      <c r="N379" s="1" t="s">
        <v>701</v>
      </c>
    </row>
    <row r="380" spans="1:52" ht="30" customHeight="1">
      <c r="A380" s="24" t="s">
        <v>1793</v>
      </c>
      <c r="B380" s="24" t="s">
        <v>699</v>
      </c>
      <c r="C380" s="24" t="s">
        <v>67</v>
      </c>
      <c r="D380" s="25">
        <v>1.05</v>
      </c>
      <c r="E380" s="27">
        <f>단가대비표!O36</f>
        <v>21300</v>
      </c>
      <c r="F380" s="30">
        <f>TRUNC(E380*D380,1)</f>
        <v>22365</v>
      </c>
      <c r="G380" s="27">
        <f>단가대비표!P36</f>
        <v>0</v>
      </c>
      <c r="H380" s="30">
        <f>TRUNC(G380*D380,1)</f>
        <v>0</v>
      </c>
      <c r="I380" s="27">
        <f>단가대비표!V36</f>
        <v>0</v>
      </c>
      <c r="J380" s="30">
        <f>TRUNC(I380*D380,1)</f>
        <v>0</v>
      </c>
      <c r="K380" s="27">
        <f>TRUNC(E380+G380+I380,1)</f>
        <v>21300</v>
      </c>
      <c r="L380" s="30">
        <f>TRUNC(F380+H380+J380,1)</f>
        <v>22365</v>
      </c>
      <c r="M380" s="24" t="s">
        <v>1794</v>
      </c>
      <c r="N380" s="2" t="s">
        <v>701</v>
      </c>
      <c r="O380" s="2" t="s">
        <v>1795</v>
      </c>
      <c r="P380" s="2" t="s">
        <v>63</v>
      </c>
      <c r="Q380" s="2" t="s">
        <v>63</v>
      </c>
      <c r="R380" s="2" t="s">
        <v>62</v>
      </c>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2" t="s">
        <v>51</v>
      </c>
      <c r="AW380" s="2" t="s">
        <v>1796</v>
      </c>
      <c r="AX380" s="2" t="s">
        <v>51</v>
      </c>
      <c r="AY380" s="2" t="s">
        <v>51</v>
      </c>
      <c r="AZ380" s="2" t="s">
        <v>51</v>
      </c>
    </row>
    <row r="381" spans="1:52" ht="30" customHeight="1">
      <c r="A381" s="24" t="s">
        <v>1474</v>
      </c>
      <c r="B381" s="24" t="s">
        <v>1475</v>
      </c>
      <c r="C381" s="24" t="s">
        <v>67</v>
      </c>
      <c r="D381" s="25">
        <v>1</v>
      </c>
      <c r="E381" s="27">
        <f>일위대가목록!E140</f>
        <v>861</v>
      </c>
      <c r="F381" s="30">
        <f>TRUNC(E381*D381,1)</f>
        <v>861</v>
      </c>
      <c r="G381" s="27">
        <f>일위대가목록!F140</f>
        <v>17145</v>
      </c>
      <c r="H381" s="30">
        <f>TRUNC(G381*D381,1)</f>
        <v>17145</v>
      </c>
      <c r="I381" s="27">
        <f>일위대가목록!G140</f>
        <v>0</v>
      </c>
      <c r="J381" s="30">
        <f>TRUNC(I381*D381,1)</f>
        <v>0</v>
      </c>
      <c r="K381" s="27">
        <f>TRUNC(E381+G381+I381,1)</f>
        <v>18006</v>
      </c>
      <c r="L381" s="30">
        <f>TRUNC(F381+H381+J381,1)</f>
        <v>18006</v>
      </c>
      <c r="M381" s="24" t="s">
        <v>1476</v>
      </c>
      <c r="N381" s="2" t="s">
        <v>701</v>
      </c>
      <c r="O381" s="2" t="s">
        <v>1477</v>
      </c>
      <c r="P381" s="2" t="s">
        <v>62</v>
      </c>
      <c r="Q381" s="2" t="s">
        <v>63</v>
      </c>
      <c r="R381" s="2" t="s">
        <v>63</v>
      </c>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2" t="s">
        <v>51</v>
      </c>
      <c r="AW381" s="2" t="s">
        <v>1797</v>
      </c>
      <c r="AX381" s="2" t="s">
        <v>51</v>
      </c>
      <c r="AY381" s="2" t="s">
        <v>51</v>
      </c>
      <c r="AZ381" s="2" t="s">
        <v>51</v>
      </c>
    </row>
    <row r="382" spans="1:52" ht="30" customHeight="1">
      <c r="A382" s="24" t="s">
        <v>1174</v>
      </c>
      <c r="B382" s="24" t="s">
        <v>51</v>
      </c>
      <c r="C382" s="24" t="s">
        <v>51</v>
      </c>
      <c r="D382" s="25"/>
      <c r="E382" s="27"/>
      <c r="F382" s="30">
        <f>TRUNC(SUMIF(N380:N381, N379, F380:F381),0)</f>
        <v>23226</v>
      </c>
      <c r="G382" s="27"/>
      <c r="H382" s="30">
        <f>TRUNC(SUMIF(N380:N381, N379, H380:H381),0)</f>
        <v>17145</v>
      </c>
      <c r="I382" s="27"/>
      <c r="J382" s="30">
        <f>TRUNC(SUMIF(N380:N381, N379, J380:J381),0)</f>
        <v>0</v>
      </c>
      <c r="K382" s="27"/>
      <c r="L382" s="30">
        <f>F382+H382+J382</f>
        <v>40371</v>
      </c>
      <c r="M382" s="24" t="s">
        <v>51</v>
      </c>
      <c r="N382" s="2" t="s">
        <v>76</v>
      </c>
      <c r="O382" s="2" t="s">
        <v>76</v>
      </c>
      <c r="P382" s="2" t="s">
        <v>51</v>
      </c>
      <c r="Q382" s="2" t="s">
        <v>51</v>
      </c>
      <c r="R382" s="2" t="s">
        <v>51</v>
      </c>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2" t="s">
        <v>51</v>
      </c>
      <c r="AW382" s="2" t="s">
        <v>51</v>
      </c>
      <c r="AX382" s="2" t="s">
        <v>51</v>
      </c>
      <c r="AY382" s="2" t="s">
        <v>51</v>
      </c>
      <c r="AZ382" s="2" t="s">
        <v>51</v>
      </c>
    </row>
    <row r="383" spans="1:52" ht="30" customHeight="1">
      <c r="A383" s="25"/>
      <c r="B383" s="25"/>
      <c r="C383" s="25"/>
      <c r="D383" s="25"/>
      <c r="E383" s="27"/>
      <c r="F383" s="30"/>
      <c r="G383" s="27"/>
      <c r="H383" s="30"/>
      <c r="I383" s="27"/>
      <c r="J383" s="30"/>
      <c r="K383" s="27"/>
      <c r="L383" s="30"/>
      <c r="M383" s="25"/>
    </row>
    <row r="384" spans="1:52" ht="30" customHeight="1">
      <c r="A384" s="21" t="s">
        <v>1798</v>
      </c>
      <c r="B384" s="22"/>
      <c r="C384" s="22"/>
      <c r="D384" s="22"/>
      <c r="E384" s="26"/>
      <c r="F384" s="29"/>
      <c r="G384" s="26"/>
      <c r="H384" s="29"/>
      <c r="I384" s="26"/>
      <c r="J384" s="29"/>
      <c r="K384" s="26"/>
      <c r="L384" s="29"/>
      <c r="M384" s="23"/>
      <c r="N384" s="1" t="s">
        <v>785</v>
      </c>
    </row>
    <row r="385" spans="1:52" ht="30" customHeight="1">
      <c r="A385" s="24" t="s">
        <v>1311</v>
      </c>
      <c r="B385" s="24" t="s">
        <v>1312</v>
      </c>
      <c r="C385" s="24" t="s">
        <v>100</v>
      </c>
      <c r="D385" s="25">
        <v>12.3</v>
      </c>
      <c r="E385" s="27">
        <f>일위대가목록!E125</f>
        <v>8026</v>
      </c>
      <c r="F385" s="30">
        <f>TRUNC(E385*D385,1)</f>
        <v>98719.8</v>
      </c>
      <c r="G385" s="27">
        <f>일위대가목록!F125</f>
        <v>9208</v>
      </c>
      <c r="H385" s="30">
        <f>TRUNC(G385*D385,1)</f>
        <v>113258.4</v>
      </c>
      <c r="I385" s="27">
        <f>일위대가목록!G125</f>
        <v>287</v>
      </c>
      <c r="J385" s="30">
        <f>TRUNC(I385*D385,1)</f>
        <v>3530.1</v>
      </c>
      <c r="K385" s="27">
        <f>TRUNC(E385+G385+I385,1)</f>
        <v>17521</v>
      </c>
      <c r="L385" s="30">
        <f>TRUNC(F385+H385+J385,1)</f>
        <v>215508.3</v>
      </c>
      <c r="M385" s="24" t="s">
        <v>1313</v>
      </c>
      <c r="N385" s="2" t="s">
        <v>785</v>
      </c>
      <c r="O385" s="2" t="s">
        <v>1314</v>
      </c>
      <c r="P385" s="2" t="s">
        <v>62</v>
      </c>
      <c r="Q385" s="2" t="s">
        <v>63</v>
      </c>
      <c r="R385" s="2" t="s">
        <v>63</v>
      </c>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2" t="s">
        <v>51</v>
      </c>
      <c r="AW385" s="2" t="s">
        <v>1799</v>
      </c>
      <c r="AX385" s="2" t="s">
        <v>51</v>
      </c>
      <c r="AY385" s="2" t="s">
        <v>51</v>
      </c>
      <c r="AZ385" s="2" t="s">
        <v>51</v>
      </c>
    </row>
    <row r="386" spans="1:52" ht="30" customHeight="1">
      <c r="A386" s="24" t="s">
        <v>1762</v>
      </c>
      <c r="B386" s="24" t="s">
        <v>1763</v>
      </c>
      <c r="C386" s="24" t="s">
        <v>67</v>
      </c>
      <c r="D386" s="25">
        <v>1.92</v>
      </c>
      <c r="E386" s="27">
        <f>일위대가목록!E126</f>
        <v>17519</v>
      </c>
      <c r="F386" s="30">
        <f>TRUNC(E386*D386,1)</f>
        <v>33636.400000000001</v>
      </c>
      <c r="G386" s="27">
        <f>일위대가목록!F126</f>
        <v>13700</v>
      </c>
      <c r="H386" s="30">
        <f>TRUNC(G386*D386,1)</f>
        <v>26304</v>
      </c>
      <c r="I386" s="27">
        <f>일위대가목록!G126</f>
        <v>685</v>
      </c>
      <c r="J386" s="30">
        <f>TRUNC(I386*D386,1)</f>
        <v>1315.2</v>
      </c>
      <c r="K386" s="27">
        <f>TRUNC(E386+G386+I386,1)</f>
        <v>31904</v>
      </c>
      <c r="L386" s="30">
        <f>TRUNC(F386+H386+J386,1)</f>
        <v>61255.6</v>
      </c>
      <c r="M386" s="24" t="s">
        <v>1764</v>
      </c>
      <c r="N386" s="2" t="s">
        <v>785</v>
      </c>
      <c r="O386" s="2" t="s">
        <v>1765</v>
      </c>
      <c r="P386" s="2" t="s">
        <v>62</v>
      </c>
      <c r="Q386" s="2" t="s">
        <v>63</v>
      </c>
      <c r="R386" s="2" t="s">
        <v>63</v>
      </c>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2" t="s">
        <v>51</v>
      </c>
      <c r="AW386" s="2" t="s">
        <v>1800</v>
      </c>
      <c r="AX386" s="2" t="s">
        <v>51</v>
      </c>
      <c r="AY386" s="2" t="s">
        <v>51</v>
      </c>
      <c r="AZ386" s="2" t="s">
        <v>51</v>
      </c>
    </row>
    <row r="387" spans="1:52" ht="30" customHeight="1">
      <c r="A387" s="24" t="s">
        <v>1174</v>
      </c>
      <c r="B387" s="24" t="s">
        <v>51</v>
      </c>
      <c r="C387" s="24" t="s">
        <v>51</v>
      </c>
      <c r="D387" s="25"/>
      <c r="E387" s="27"/>
      <c r="F387" s="30">
        <f>TRUNC(SUMIF(N385:N386, N384, F385:F386),0)</f>
        <v>132356</v>
      </c>
      <c r="G387" s="27"/>
      <c r="H387" s="30">
        <f>TRUNC(SUMIF(N385:N386, N384, H385:H386),0)</f>
        <v>139562</v>
      </c>
      <c r="I387" s="27"/>
      <c r="J387" s="30">
        <f>TRUNC(SUMIF(N385:N386, N384, J385:J386),0)</f>
        <v>4845</v>
      </c>
      <c r="K387" s="27"/>
      <c r="L387" s="30">
        <f>F387+H387+J387</f>
        <v>276763</v>
      </c>
      <c r="M387" s="24" t="s">
        <v>51</v>
      </c>
      <c r="N387" s="2" t="s">
        <v>76</v>
      </c>
      <c r="O387" s="2" t="s">
        <v>76</v>
      </c>
      <c r="P387" s="2" t="s">
        <v>51</v>
      </c>
      <c r="Q387" s="2" t="s">
        <v>51</v>
      </c>
      <c r="R387" s="2" t="s">
        <v>51</v>
      </c>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2" t="s">
        <v>51</v>
      </c>
      <c r="AW387" s="2" t="s">
        <v>51</v>
      </c>
      <c r="AX387" s="2" t="s">
        <v>51</v>
      </c>
      <c r="AY387" s="2" t="s">
        <v>51</v>
      </c>
      <c r="AZ387" s="2" t="s">
        <v>51</v>
      </c>
    </row>
    <row r="388" spans="1:52" ht="30" customHeight="1">
      <c r="A388" s="25"/>
      <c r="B388" s="25"/>
      <c r="C388" s="25"/>
      <c r="D388" s="25"/>
      <c r="E388" s="27"/>
      <c r="F388" s="30"/>
      <c r="G388" s="27"/>
      <c r="H388" s="30"/>
      <c r="I388" s="27"/>
      <c r="J388" s="30"/>
      <c r="K388" s="27"/>
      <c r="L388" s="30"/>
      <c r="M388" s="25"/>
    </row>
    <row r="389" spans="1:52" ht="30" customHeight="1">
      <c r="A389" s="21" t="s">
        <v>1801</v>
      </c>
      <c r="B389" s="22"/>
      <c r="C389" s="22"/>
      <c r="D389" s="22"/>
      <c r="E389" s="26"/>
      <c r="F389" s="29"/>
      <c r="G389" s="26"/>
      <c r="H389" s="29"/>
      <c r="I389" s="26"/>
      <c r="J389" s="29"/>
      <c r="K389" s="26"/>
      <c r="L389" s="29"/>
      <c r="M389" s="23"/>
      <c r="N389" s="1" t="s">
        <v>788</v>
      </c>
    </row>
    <row r="390" spans="1:52" ht="30" customHeight="1">
      <c r="A390" s="24" t="s">
        <v>1311</v>
      </c>
      <c r="B390" s="24" t="s">
        <v>1312</v>
      </c>
      <c r="C390" s="24" t="s">
        <v>100</v>
      </c>
      <c r="D390" s="25">
        <v>14.1</v>
      </c>
      <c r="E390" s="27">
        <f>일위대가목록!E125</f>
        <v>8026</v>
      </c>
      <c r="F390" s="30">
        <f>TRUNC(E390*D390,1)</f>
        <v>113166.6</v>
      </c>
      <c r="G390" s="27">
        <f>일위대가목록!F125</f>
        <v>9208</v>
      </c>
      <c r="H390" s="30">
        <f>TRUNC(G390*D390,1)</f>
        <v>129832.8</v>
      </c>
      <c r="I390" s="27">
        <f>일위대가목록!G125</f>
        <v>287</v>
      </c>
      <c r="J390" s="30">
        <f>TRUNC(I390*D390,1)</f>
        <v>4046.7</v>
      </c>
      <c r="K390" s="27">
        <f>TRUNC(E390+G390+I390,1)</f>
        <v>17521</v>
      </c>
      <c r="L390" s="30">
        <f>TRUNC(F390+H390+J390,1)</f>
        <v>247046.1</v>
      </c>
      <c r="M390" s="24" t="s">
        <v>1313</v>
      </c>
      <c r="N390" s="2" t="s">
        <v>788</v>
      </c>
      <c r="O390" s="2" t="s">
        <v>1314</v>
      </c>
      <c r="P390" s="2" t="s">
        <v>62</v>
      </c>
      <c r="Q390" s="2" t="s">
        <v>63</v>
      </c>
      <c r="R390" s="2" t="s">
        <v>63</v>
      </c>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2" t="s">
        <v>51</v>
      </c>
      <c r="AW390" s="2" t="s">
        <v>1802</v>
      </c>
      <c r="AX390" s="2" t="s">
        <v>51</v>
      </c>
      <c r="AY390" s="2" t="s">
        <v>51</v>
      </c>
      <c r="AZ390" s="2" t="s">
        <v>51</v>
      </c>
    </row>
    <row r="391" spans="1:52" ht="30" customHeight="1">
      <c r="A391" s="24" t="s">
        <v>1762</v>
      </c>
      <c r="B391" s="24" t="s">
        <v>1763</v>
      </c>
      <c r="C391" s="24" t="s">
        <v>67</v>
      </c>
      <c r="D391" s="25">
        <v>1.92</v>
      </c>
      <c r="E391" s="27">
        <f>일위대가목록!E126</f>
        <v>17519</v>
      </c>
      <c r="F391" s="30">
        <f>TRUNC(E391*D391,1)</f>
        <v>33636.400000000001</v>
      </c>
      <c r="G391" s="27">
        <f>일위대가목록!F126</f>
        <v>13700</v>
      </c>
      <c r="H391" s="30">
        <f>TRUNC(G391*D391,1)</f>
        <v>26304</v>
      </c>
      <c r="I391" s="27">
        <f>일위대가목록!G126</f>
        <v>685</v>
      </c>
      <c r="J391" s="30">
        <f>TRUNC(I391*D391,1)</f>
        <v>1315.2</v>
      </c>
      <c r="K391" s="27">
        <f>TRUNC(E391+G391+I391,1)</f>
        <v>31904</v>
      </c>
      <c r="L391" s="30">
        <f>TRUNC(F391+H391+J391,1)</f>
        <v>61255.6</v>
      </c>
      <c r="M391" s="24" t="s">
        <v>1764</v>
      </c>
      <c r="N391" s="2" t="s">
        <v>788</v>
      </c>
      <c r="O391" s="2" t="s">
        <v>1765</v>
      </c>
      <c r="P391" s="2" t="s">
        <v>62</v>
      </c>
      <c r="Q391" s="2" t="s">
        <v>63</v>
      </c>
      <c r="R391" s="2" t="s">
        <v>63</v>
      </c>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2" t="s">
        <v>51</v>
      </c>
      <c r="AW391" s="2" t="s">
        <v>1803</v>
      </c>
      <c r="AX391" s="2" t="s">
        <v>51</v>
      </c>
      <c r="AY391" s="2" t="s">
        <v>51</v>
      </c>
      <c r="AZ391" s="2" t="s">
        <v>51</v>
      </c>
    </row>
    <row r="392" spans="1:52" ht="30" customHeight="1">
      <c r="A392" s="24" t="s">
        <v>1174</v>
      </c>
      <c r="B392" s="24" t="s">
        <v>51</v>
      </c>
      <c r="C392" s="24" t="s">
        <v>51</v>
      </c>
      <c r="D392" s="25"/>
      <c r="E392" s="27"/>
      <c r="F392" s="30">
        <f>TRUNC(SUMIF(N390:N391, N389, F390:F391),0)</f>
        <v>146803</v>
      </c>
      <c r="G392" s="27"/>
      <c r="H392" s="30">
        <f>TRUNC(SUMIF(N390:N391, N389, H390:H391),0)</f>
        <v>156136</v>
      </c>
      <c r="I392" s="27"/>
      <c r="J392" s="30">
        <f>TRUNC(SUMIF(N390:N391, N389, J390:J391),0)</f>
        <v>5361</v>
      </c>
      <c r="K392" s="27"/>
      <c r="L392" s="30">
        <f>F392+H392+J392</f>
        <v>308300</v>
      </c>
      <c r="M392" s="24" t="s">
        <v>51</v>
      </c>
      <c r="N392" s="2" t="s">
        <v>76</v>
      </c>
      <c r="O392" s="2" t="s">
        <v>76</v>
      </c>
      <c r="P392" s="2" t="s">
        <v>51</v>
      </c>
      <c r="Q392" s="2" t="s">
        <v>51</v>
      </c>
      <c r="R392" s="2" t="s">
        <v>51</v>
      </c>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2" t="s">
        <v>51</v>
      </c>
      <c r="AW392" s="2" t="s">
        <v>51</v>
      </c>
      <c r="AX392" s="2" t="s">
        <v>51</v>
      </c>
      <c r="AY392" s="2" t="s">
        <v>51</v>
      </c>
      <c r="AZ392" s="2" t="s">
        <v>51</v>
      </c>
    </row>
    <row r="393" spans="1:52" ht="30" customHeight="1">
      <c r="A393" s="25"/>
      <c r="B393" s="25"/>
      <c r="C393" s="25"/>
      <c r="D393" s="25"/>
      <c r="E393" s="27"/>
      <c r="F393" s="30"/>
      <c r="G393" s="27"/>
      <c r="H393" s="30"/>
      <c r="I393" s="27"/>
      <c r="J393" s="30"/>
      <c r="K393" s="27"/>
      <c r="L393" s="30"/>
      <c r="M393" s="25"/>
    </row>
    <row r="394" spans="1:52" ht="30" customHeight="1">
      <c r="A394" s="21" t="s">
        <v>1804</v>
      </c>
      <c r="B394" s="22"/>
      <c r="C394" s="22"/>
      <c r="D394" s="22"/>
      <c r="E394" s="26"/>
      <c r="F394" s="29"/>
      <c r="G394" s="26"/>
      <c r="H394" s="29"/>
      <c r="I394" s="26"/>
      <c r="J394" s="29"/>
      <c r="K394" s="26"/>
      <c r="L394" s="29"/>
      <c r="M394" s="23"/>
      <c r="N394" s="1" t="s">
        <v>793</v>
      </c>
    </row>
    <row r="395" spans="1:52" ht="30" customHeight="1">
      <c r="A395" s="24" t="s">
        <v>1311</v>
      </c>
      <c r="B395" s="24" t="s">
        <v>1312</v>
      </c>
      <c r="C395" s="24" t="s">
        <v>100</v>
      </c>
      <c r="D395" s="25">
        <v>15.3</v>
      </c>
      <c r="E395" s="27">
        <f>일위대가목록!E125</f>
        <v>8026</v>
      </c>
      <c r="F395" s="30">
        <f>TRUNC(E395*D395,1)</f>
        <v>122797.8</v>
      </c>
      <c r="G395" s="27">
        <f>일위대가목록!F125</f>
        <v>9208</v>
      </c>
      <c r="H395" s="30">
        <f>TRUNC(G395*D395,1)</f>
        <v>140882.4</v>
      </c>
      <c r="I395" s="27">
        <f>일위대가목록!G125</f>
        <v>287</v>
      </c>
      <c r="J395" s="30">
        <f>TRUNC(I395*D395,1)</f>
        <v>4391.1000000000004</v>
      </c>
      <c r="K395" s="27">
        <f>TRUNC(E395+G395+I395,1)</f>
        <v>17521</v>
      </c>
      <c r="L395" s="30">
        <f>TRUNC(F395+H395+J395,1)</f>
        <v>268071.3</v>
      </c>
      <c r="M395" s="24" t="s">
        <v>1313</v>
      </c>
      <c r="N395" s="2" t="s">
        <v>793</v>
      </c>
      <c r="O395" s="2" t="s">
        <v>1314</v>
      </c>
      <c r="P395" s="2" t="s">
        <v>62</v>
      </c>
      <c r="Q395" s="2" t="s">
        <v>63</v>
      </c>
      <c r="R395" s="2" t="s">
        <v>63</v>
      </c>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2" t="s">
        <v>51</v>
      </c>
      <c r="AW395" s="2" t="s">
        <v>1805</v>
      </c>
      <c r="AX395" s="2" t="s">
        <v>51</v>
      </c>
      <c r="AY395" s="2" t="s">
        <v>51</v>
      </c>
      <c r="AZ395" s="2" t="s">
        <v>51</v>
      </c>
    </row>
    <row r="396" spans="1:52" ht="30" customHeight="1">
      <c r="A396" s="24" t="s">
        <v>1762</v>
      </c>
      <c r="B396" s="24" t="s">
        <v>1763</v>
      </c>
      <c r="C396" s="24" t="s">
        <v>67</v>
      </c>
      <c r="D396" s="25">
        <v>1.92</v>
      </c>
      <c r="E396" s="27">
        <f>일위대가목록!E126</f>
        <v>17519</v>
      </c>
      <c r="F396" s="30">
        <f>TRUNC(E396*D396,1)</f>
        <v>33636.400000000001</v>
      </c>
      <c r="G396" s="27">
        <f>일위대가목록!F126</f>
        <v>13700</v>
      </c>
      <c r="H396" s="30">
        <f>TRUNC(G396*D396,1)</f>
        <v>26304</v>
      </c>
      <c r="I396" s="27">
        <f>일위대가목록!G126</f>
        <v>685</v>
      </c>
      <c r="J396" s="30">
        <f>TRUNC(I396*D396,1)</f>
        <v>1315.2</v>
      </c>
      <c r="K396" s="27">
        <f>TRUNC(E396+G396+I396,1)</f>
        <v>31904</v>
      </c>
      <c r="L396" s="30">
        <f>TRUNC(F396+H396+J396,1)</f>
        <v>61255.6</v>
      </c>
      <c r="M396" s="24" t="s">
        <v>1764</v>
      </c>
      <c r="N396" s="2" t="s">
        <v>793</v>
      </c>
      <c r="O396" s="2" t="s">
        <v>1765</v>
      </c>
      <c r="P396" s="2" t="s">
        <v>62</v>
      </c>
      <c r="Q396" s="2" t="s">
        <v>63</v>
      </c>
      <c r="R396" s="2" t="s">
        <v>63</v>
      </c>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2" t="s">
        <v>51</v>
      </c>
      <c r="AW396" s="2" t="s">
        <v>1806</v>
      </c>
      <c r="AX396" s="2" t="s">
        <v>51</v>
      </c>
      <c r="AY396" s="2" t="s">
        <v>51</v>
      </c>
      <c r="AZ396" s="2" t="s">
        <v>51</v>
      </c>
    </row>
    <row r="397" spans="1:52" ht="30" customHeight="1">
      <c r="A397" s="24" t="s">
        <v>1174</v>
      </c>
      <c r="B397" s="24" t="s">
        <v>51</v>
      </c>
      <c r="C397" s="24" t="s">
        <v>51</v>
      </c>
      <c r="D397" s="25"/>
      <c r="E397" s="27"/>
      <c r="F397" s="30">
        <f>TRUNC(SUMIF(N395:N396, N394, F395:F396),0)</f>
        <v>156434</v>
      </c>
      <c r="G397" s="27"/>
      <c r="H397" s="30">
        <f>TRUNC(SUMIF(N395:N396, N394, H395:H396),0)</f>
        <v>167186</v>
      </c>
      <c r="I397" s="27"/>
      <c r="J397" s="30">
        <f>TRUNC(SUMIF(N395:N396, N394, J395:J396),0)</f>
        <v>5706</v>
      </c>
      <c r="K397" s="27"/>
      <c r="L397" s="30">
        <f>F397+H397+J397</f>
        <v>329326</v>
      </c>
      <c r="M397" s="24" t="s">
        <v>51</v>
      </c>
      <c r="N397" s="2" t="s">
        <v>76</v>
      </c>
      <c r="O397" s="2" t="s">
        <v>76</v>
      </c>
      <c r="P397" s="2" t="s">
        <v>51</v>
      </c>
      <c r="Q397" s="2" t="s">
        <v>51</v>
      </c>
      <c r="R397" s="2" t="s">
        <v>51</v>
      </c>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2" t="s">
        <v>51</v>
      </c>
      <c r="AW397" s="2" t="s">
        <v>51</v>
      </c>
      <c r="AX397" s="2" t="s">
        <v>51</v>
      </c>
      <c r="AY397" s="2" t="s">
        <v>51</v>
      </c>
      <c r="AZ397" s="2" t="s">
        <v>51</v>
      </c>
    </row>
    <row r="398" spans="1:52" ht="30" customHeight="1">
      <c r="A398" s="25"/>
      <c r="B398" s="25"/>
      <c r="C398" s="25"/>
      <c r="D398" s="25"/>
      <c r="E398" s="27"/>
      <c r="F398" s="30"/>
      <c r="G398" s="27"/>
      <c r="H398" s="30"/>
      <c r="I398" s="27"/>
      <c r="J398" s="30"/>
      <c r="K398" s="27"/>
      <c r="L398" s="30"/>
      <c r="M398" s="25"/>
    </row>
    <row r="399" spans="1:52" ht="30" customHeight="1">
      <c r="A399" s="21" t="s">
        <v>1807</v>
      </c>
      <c r="B399" s="22"/>
      <c r="C399" s="22"/>
      <c r="D399" s="22"/>
      <c r="E399" s="26"/>
      <c r="F399" s="29"/>
      <c r="G399" s="26"/>
      <c r="H399" s="29"/>
      <c r="I399" s="26"/>
      <c r="J399" s="29"/>
      <c r="K399" s="26"/>
      <c r="L399" s="29"/>
      <c r="M399" s="23"/>
      <c r="N399" s="1" t="s">
        <v>798</v>
      </c>
    </row>
    <row r="400" spans="1:52" ht="30" customHeight="1">
      <c r="A400" s="24" t="s">
        <v>1311</v>
      </c>
      <c r="B400" s="24" t="s">
        <v>1312</v>
      </c>
      <c r="C400" s="24" t="s">
        <v>100</v>
      </c>
      <c r="D400" s="25">
        <v>21.72</v>
      </c>
      <c r="E400" s="27">
        <f>일위대가목록!E125</f>
        <v>8026</v>
      </c>
      <c r="F400" s="30">
        <f>TRUNC(E400*D400,1)</f>
        <v>174324.7</v>
      </c>
      <c r="G400" s="27">
        <f>일위대가목록!F125</f>
        <v>9208</v>
      </c>
      <c r="H400" s="30">
        <f>TRUNC(G400*D400,1)</f>
        <v>199997.7</v>
      </c>
      <c r="I400" s="27">
        <f>일위대가목록!G125</f>
        <v>287</v>
      </c>
      <c r="J400" s="30">
        <f>TRUNC(I400*D400,1)</f>
        <v>6233.6</v>
      </c>
      <c r="K400" s="27">
        <f>TRUNC(E400+G400+I400,1)</f>
        <v>17521</v>
      </c>
      <c r="L400" s="30">
        <f>TRUNC(F400+H400+J400,1)</f>
        <v>380556</v>
      </c>
      <c r="M400" s="24" t="s">
        <v>1313</v>
      </c>
      <c r="N400" s="2" t="s">
        <v>798</v>
      </c>
      <c r="O400" s="2" t="s">
        <v>1314</v>
      </c>
      <c r="P400" s="2" t="s">
        <v>62</v>
      </c>
      <c r="Q400" s="2" t="s">
        <v>63</v>
      </c>
      <c r="R400" s="2" t="s">
        <v>63</v>
      </c>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2" t="s">
        <v>51</v>
      </c>
      <c r="AW400" s="2" t="s">
        <v>1808</v>
      </c>
      <c r="AX400" s="2" t="s">
        <v>51</v>
      </c>
      <c r="AY400" s="2" t="s">
        <v>51</v>
      </c>
      <c r="AZ400" s="2" t="s">
        <v>51</v>
      </c>
    </row>
    <row r="401" spans="1:52" ht="30" customHeight="1">
      <c r="A401" s="24" t="s">
        <v>1762</v>
      </c>
      <c r="B401" s="24" t="s">
        <v>1763</v>
      </c>
      <c r="C401" s="24" t="s">
        <v>67</v>
      </c>
      <c r="D401" s="25">
        <v>1.92</v>
      </c>
      <c r="E401" s="27">
        <f>일위대가목록!E126</f>
        <v>17519</v>
      </c>
      <c r="F401" s="30">
        <f>TRUNC(E401*D401,1)</f>
        <v>33636.400000000001</v>
      </c>
      <c r="G401" s="27">
        <f>일위대가목록!F126</f>
        <v>13700</v>
      </c>
      <c r="H401" s="30">
        <f>TRUNC(G401*D401,1)</f>
        <v>26304</v>
      </c>
      <c r="I401" s="27">
        <f>일위대가목록!G126</f>
        <v>685</v>
      </c>
      <c r="J401" s="30">
        <f>TRUNC(I401*D401,1)</f>
        <v>1315.2</v>
      </c>
      <c r="K401" s="27">
        <f>TRUNC(E401+G401+I401,1)</f>
        <v>31904</v>
      </c>
      <c r="L401" s="30">
        <f>TRUNC(F401+H401+J401,1)</f>
        <v>61255.6</v>
      </c>
      <c r="M401" s="24" t="s">
        <v>1764</v>
      </c>
      <c r="N401" s="2" t="s">
        <v>798</v>
      </c>
      <c r="O401" s="2" t="s">
        <v>1765</v>
      </c>
      <c r="P401" s="2" t="s">
        <v>62</v>
      </c>
      <c r="Q401" s="2" t="s">
        <v>63</v>
      </c>
      <c r="R401" s="2" t="s">
        <v>63</v>
      </c>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2" t="s">
        <v>51</v>
      </c>
      <c r="AW401" s="2" t="s">
        <v>1809</v>
      </c>
      <c r="AX401" s="2" t="s">
        <v>51</v>
      </c>
      <c r="AY401" s="2" t="s">
        <v>51</v>
      </c>
      <c r="AZ401" s="2" t="s">
        <v>51</v>
      </c>
    </row>
    <row r="402" spans="1:52" ht="30" customHeight="1">
      <c r="A402" s="24" t="s">
        <v>1174</v>
      </c>
      <c r="B402" s="24" t="s">
        <v>51</v>
      </c>
      <c r="C402" s="24" t="s">
        <v>51</v>
      </c>
      <c r="D402" s="25"/>
      <c r="E402" s="27"/>
      <c r="F402" s="30">
        <f>TRUNC(SUMIF(N400:N401, N399, F400:F401),0)</f>
        <v>207961</v>
      </c>
      <c r="G402" s="27"/>
      <c r="H402" s="30">
        <f>TRUNC(SUMIF(N400:N401, N399, H400:H401),0)</f>
        <v>226301</v>
      </c>
      <c r="I402" s="27"/>
      <c r="J402" s="30">
        <f>TRUNC(SUMIF(N400:N401, N399, J400:J401),0)</f>
        <v>7548</v>
      </c>
      <c r="K402" s="27"/>
      <c r="L402" s="30">
        <f>F402+H402+J402</f>
        <v>441810</v>
      </c>
      <c r="M402" s="24" t="s">
        <v>51</v>
      </c>
      <c r="N402" s="2" t="s">
        <v>76</v>
      </c>
      <c r="O402" s="2" t="s">
        <v>76</v>
      </c>
      <c r="P402" s="2" t="s">
        <v>51</v>
      </c>
      <c r="Q402" s="2" t="s">
        <v>51</v>
      </c>
      <c r="R402" s="2" t="s">
        <v>51</v>
      </c>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2" t="s">
        <v>51</v>
      </c>
      <c r="AW402" s="2" t="s">
        <v>51</v>
      </c>
      <c r="AX402" s="2" t="s">
        <v>51</v>
      </c>
      <c r="AY402" s="2" t="s">
        <v>51</v>
      </c>
      <c r="AZ402" s="2" t="s">
        <v>51</v>
      </c>
    </row>
    <row r="403" spans="1:52" ht="30" customHeight="1">
      <c r="A403" s="25"/>
      <c r="B403" s="25"/>
      <c r="C403" s="25"/>
      <c r="D403" s="25"/>
      <c r="E403" s="27"/>
      <c r="F403" s="30"/>
      <c r="G403" s="27"/>
      <c r="H403" s="30"/>
      <c r="I403" s="27"/>
      <c r="J403" s="30"/>
      <c r="K403" s="27"/>
      <c r="L403" s="30"/>
      <c r="M403" s="25"/>
    </row>
    <row r="404" spans="1:52" ht="30" customHeight="1">
      <c r="A404" s="21" t="s">
        <v>1810</v>
      </c>
      <c r="B404" s="22"/>
      <c r="C404" s="22"/>
      <c r="D404" s="22"/>
      <c r="E404" s="26"/>
      <c r="F404" s="29"/>
      <c r="G404" s="26"/>
      <c r="H404" s="29"/>
      <c r="I404" s="26"/>
      <c r="J404" s="29"/>
      <c r="K404" s="26"/>
      <c r="L404" s="29"/>
      <c r="M404" s="23"/>
      <c r="N404" s="1" t="s">
        <v>801</v>
      </c>
    </row>
    <row r="405" spans="1:52" ht="30" customHeight="1">
      <c r="A405" s="24" t="s">
        <v>1311</v>
      </c>
      <c r="B405" s="24" t="s">
        <v>1312</v>
      </c>
      <c r="C405" s="24" t="s">
        <v>100</v>
      </c>
      <c r="D405" s="25">
        <v>6</v>
      </c>
      <c r="E405" s="27">
        <f>일위대가목록!E125</f>
        <v>8026</v>
      </c>
      <c r="F405" s="30">
        <f>TRUNC(E405*D405,1)</f>
        <v>48156</v>
      </c>
      <c r="G405" s="27">
        <f>일위대가목록!F125</f>
        <v>9208</v>
      </c>
      <c r="H405" s="30">
        <f>TRUNC(G405*D405,1)</f>
        <v>55248</v>
      </c>
      <c r="I405" s="27">
        <f>일위대가목록!G125</f>
        <v>287</v>
      </c>
      <c r="J405" s="30">
        <f>TRUNC(I405*D405,1)</f>
        <v>1722</v>
      </c>
      <c r="K405" s="27">
        <f>TRUNC(E405+G405+I405,1)</f>
        <v>17521</v>
      </c>
      <c r="L405" s="30">
        <f>TRUNC(F405+H405+J405,1)</f>
        <v>105126</v>
      </c>
      <c r="M405" s="24" t="s">
        <v>1313</v>
      </c>
      <c r="N405" s="2" t="s">
        <v>801</v>
      </c>
      <c r="O405" s="2" t="s">
        <v>1314</v>
      </c>
      <c r="P405" s="2" t="s">
        <v>62</v>
      </c>
      <c r="Q405" s="2" t="s">
        <v>63</v>
      </c>
      <c r="R405" s="2" t="s">
        <v>63</v>
      </c>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2" t="s">
        <v>51</v>
      </c>
      <c r="AW405" s="2" t="s">
        <v>1811</v>
      </c>
      <c r="AX405" s="2" t="s">
        <v>51</v>
      </c>
      <c r="AY405" s="2" t="s">
        <v>51</v>
      </c>
      <c r="AZ405" s="2" t="s">
        <v>51</v>
      </c>
    </row>
    <row r="406" spans="1:52" ht="30" customHeight="1">
      <c r="A406" s="24" t="s">
        <v>1174</v>
      </c>
      <c r="B406" s="24" t="s">
        <v>51</v>
      </c>
      <c r="C406" s="24" t="s">
        <v>51</v>
      </c>
      <c r="D406" s="25"/>
      <c r="E406" s="27"/>
      <c r="F406" s="30">
        <f>TRUNC(SUMIF(N405:N405, N404, F405:F405),0)</f>
        <v>48156</v>
      </c>
      <c r="G406" s="27"/>
      <c r="H406" s="30">
        <f>TRUNC(SUMIF(N405:N405, N404, H405:H405),0)</f>
        <v>55248</v>
      </c>
      <c r="I406" s="27"/>
      <c r="J406" s="30">
        <f>TRUNC(SUMIF(N405:N405, N404, J405:J405),0)</f>
        <v>1722</v>
      </c>
      <c r="K406" s="27"/>
      <c r="L406" s="30">
        <f>F406+H406+J406</f>
        <v>105126</v>
      </c>
      <c r="M406" s="24" t="s">
        <v>51</v>
      </c>
      <c r="N406" s="2" t="s">
        <v>76</v>
      </c>
      <c r="O406" s="2" t="s">
        <v>76</v>
      </c>
      <c r="P406" s="2" t="s">
        <v>51</v>
      </c>
      <c r="Q406" s="2" t="s">
        <v>51</v>
      </c>
      <c r="R406" s="2" t="s">
        <v>51</v>
      </c>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3"/>
      <c r="AS406" s="3"/>
      <c r="AT406" s="3"/>
      <c r="AU406" s="3"/>
      <c r="AV406" s="2" t="s">
        <v>51</v>
      </c>
      <c r="AW406" s="2" t="s">
        <v>51</v>
      </c>
      <c r="AX406" s="2" t="s">
        <v>51</v>
      </c>
      <c r="AY406" s="2" t="s">
        <v>51</v>
      </c>
      <c r="AZ406" s="2" t="s">
        <v>51</v>
      </c>
    </row>
    <row r="407" spans="1:52" ht="30" customHeight="1">
      <c r="A407" s="25"/>
      <c r="B407" s="25"/>
      <c r="C407" s="25"/>
      <c r="D407" s="25"/>
      <c r="E407" s="27"/>
      <c r="F407" s="30"/>
      <c r="G407" s="27"/>
      <c r="H407" s="30"/>
      <c r="I407" s="27"/>
      <c r="J407" s="30"/>
      <c r="K407" s="27"/>
      <c r="L407" s="30"/>
      <c r="M407" s="25"/>
    </row>
    <row r="408" spans="1:52" ht="30" customHeight="1">
      <c r="A408" s="21" t="s">
        <v>1812</v>
      </c>
      <c r="B408" s="22"/>
      <c r="C408" s="22"/>
      <c r="D408" s="22"/>
      <c r="E408" s="26"/>
      <c r="F408" s="29"/>
      <c r="G408" s="26"/>
      <c r="H408" s="29"/>
      <c r="I408" s="26"/>
      <c r="J408" s="29"/>
      <c r="K408" s="26"/>
      <c r="L408" s="29"/>
      <c r="M408" s="23"/>
      <c r="N408" s="1" t="s">
        <v>804</v>
      </c>
    </row>
    <row r="409" spans="1:52" ht="30" customHeight="1">
      <c r="A409" s="24" t="s">
        <v>1323</v>
      </c>
      <c r="B409" s="24" t="s">
        <v>1324</v>
      </c>
      <c r="C409" s="24" t="s">
        <v>1325</v>
      </c>
      <c r="D409" s="25">
        <v>10.2628</v>
      </c>
      <c r="E409" s="27">
        <f>단가대비표!O21</f>
        <v>5700</v>
      </c>
      <c r="F409" s="30">
        <f>TRUNC(E409*D409,1)</f>
        <v>58497.9</v>
      </c>
      <c r="G409" s="27">
        <f>단가대비표!P21</f>
        <v>0</v>
      </c>
      <c r="H409" s="30">
        <f>TRUNC(G409*D409,1)</f>
        <v>0</v>
      </c>
      <c r="I409" s="27">
        <f>단가대비표!V21</f>
        <v>0</v>
      </c>
      <c r="J409" s="30">
        <f>TRUNC(I409*D409,1)</f>
        <v>0</v>
      </c>
      <c r="K409" s="27">
        <f t="shared" ref="K409:L413" si="37">TRUNC(E409+G409+I409,1)</f>
        <v>5700</v>
      </c>
      <c r="L409" s="30">
        <f t="shared" si="37"/>
        <v>58497.9</v>
      </c>
      <c r="M409" s="24" t="s">
        <v>1326</v>
      </c>
      <c r="N409" s="2" t="s">
        <v>804</v>
      </c>
      <c r="O409" s="2" t="s">
        <v>1327</v>
      </c>
      <c r="P409" s="2" t="s">
        <v>63</v>
      </c>
      <c r="Q409" s="2" t="s">
        <v>63</v>
      </c>
      <c r="R409" s="2" t="s">
        <v>62</v>
      </c>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3"/>
      <c r="AS409" s="3"/>
      <c r="AT409" s="3"/>
      <c r="AU409" s="3"/>
      <c r="AV409" s="2" t="s">
        <v>51</v>
      </c>
      <c r="AW409" s="2" t="s">
        <v>1813</v>
      </c>
      <c r="AX409" s="2" t="s">
        <v>51</v>
      </c>
      <c r="AY409" s="2" t="s">
        <v>51</v>
      </c>
      <c r="AZ409" s="2" t="s">
        <v>51</v>
      </c>
    </row>
    <row r="410" spans="1:52" ht="30" customHeight="1">
      <c r="A410" s="24" t="s">
        <v>1329</v>
      </c>
      <c r="B410" s="24" t="s">
        <v>1330</v>
      </c>
      <c r="C410" s="24" t="s">
        <v>1331</v>
      </c>
      <c r="D410" s="25">
        <v>2</v>
      </c>
      <c r="E410" s="27">
        <f>단가대비표!O6</f>
        <v>13900</v>
      </c>
      <c r="F410" s="30">
        <f>TRUNC(E410*D410,1)</f>
        <v>27800</v>
      </c>
      <c r="G410" s="27">
        <f>단가대비표!P6</f>
        <v>0</v>
      </c>
      <c r="H410" s="30">
        <f>TRUNC(G410*D410,1)</f>
        <v>0</v>
      </c>
      <c r="I410" s="27">
        <f>단가대비표!V6</f>
        <v>0</v>
      </c>
      <c r="J410" s="30">
        <f>TRUNC(I410*D410,1)</f>
        <v>0</v>
      </c>
      <c r="K410" s="27">
        <f t="shared" si="37"/>
        <v>13900</v>
      </c>
      <c r="L410" s="30">
        <f t="shared" si="37"/>
        <v>27800</v>
      </c>
      <c r="M410" s="24" t="s">
        <v>1332</v>
      </c>
      <c r="N410" s="2" t="s">
        <v>804</v>
      </c>
      <c r="O410" s="2" t="s">
        <v>1333</v>
      </c>
      <c r="P410" s="2" t="s">
        <v>63</v>
      </c>
      <c r="Q410" s="2" t="s">
        <v>63</v>
      </c>
      <c r="R410" s="2" t="s">
        <v>62</v>
      </c>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3"/>
      <c r="AS410" s="3"/>
      <c r="AT410" s="3"/>
      <c r="AU410" s="3"/>
      <c r="AV410" s="2" t="s">
        <v>51</v>
      </c>
      <c r="AW410" s="2" t="s">
        <v>1814</v>
      </c>
      <c r="AX410" s="2" t="s">
        <v>51</v>
      </c>
      <c r="AY410" s="2" t="s">
        <v>51</v>
      </c>
      <c r="AZ410" s="2" t="s">
        <v>51</v>
      </c>
    </row>
    <row r="411" spans="1:52" ht="30" customHeight="1">
      <c r="A411" s="24" t="s">
        <v>1335</v>
      </c>
      <c r="B411" s="24" t="s">
        <v>1336</v>
      </c>
      <c r="C411" s="24" t="s">
        <v>428</v>
      </c>
      <c r="D411" s="25">
        <v>0.17280000000000001</v>
      </c>
      <c r="E411" s="27">
        <f>단가대비표!O55</f>
        <v>1387</v>
      </c>
      <c r="F411" s="30">
        <f>TRUNC(E411*D411,1)</f>
        <v>239.6</v>
      </c>
      <c r="G411" s="27">
        <f>단가대비표!P55</f>
        <v>0</v>
      </c>
      <c r="H411" s="30">
        <f>TRUNC(G411*D411,1)</f>
        <v>0</v>
      </c>
      <c r="I411" s="27">
        <f>단가대비표!V55</f>
        <v>0</v>
      </c>
      <c r="J411" s="30">
        <f>TRUNC(I411*D411,1)</f>
        <v>0</v>
      </c>
      <c r="K411" s="27">
        <f t="shared" si="37"/>
        <v>1387</v>
      </c>
      <c r="L411" s="30">
        <f t="shared" si="37"/>
        <v>239.6</v>
      </c>
      <c r="M411" s="24" t="s">
        <v>1337</v>
      </c>
      <c r="N411" s="2" t="s">
        <v>804</v>
      </c>
      <c r="O411" s="2" t="s">
        <v>1338</v>
      </c>
      <c r="P411" s="2" t="s">
        <v>63</v>
      </c>
      <c r="Q411" s="2" t="s">
        <v>63</v>
      </c>
      <c r="R411" s="2" t="s">
        <v>62</v>
      </c>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3"/>
      <c r="AS411" s="3"/>
      <c r="AT411" s="3"/>
      <c r="AU411" s="3"/>
      <c r="AV411" s="2" t="s">
        <v>51</v>
      </c>
      <c r="AW411" s="2" t="s">
        <v>1815</v>
      </c>
      <c r="AX411" s="2" t="s">
        <v>51</v>
      </c>
      <c r="AY411" s="2" t="s">
        <v>51</v>
      </c>
      <c r="AZ411" s="2" t="s">
        <v>51</v>
      </c>
    </row>
    <row r="412" spans="1:52" ht="30" customHeight="1">
      <c r="A412" s="24" t="s">
        <v>1340</v>
      </c>
      <c r="B412" s="24" t="s">
        <v>1341</v>
      </c>
      <c r="C412" s="24" t="s">
        <v>193</v>
      </c>
      <c r="D412" s="25">
        <v>1</v>
      </c>
      <c r="E412" s="27">
        <f>일위대가목록!E130</f>
        <v>0</v>
      </c>
      <c r="F412" s="30">
        <f>TRUNC(E412*D412,1)</f>
        <v>0</v>
      </c>
      <c r="G412" s="27">
        <f>일위대가목록!F130</f>
        <v>88382</v>
      </c>
      <c r="H412" s="30">
        <f>TRUNC(G412*D412,1)</f>
        <v>88382</v>
      </c>
      <c r="I412" s="27">
        <f>일위대가목록!G130</f>
        <v>2651</v>
      </c>
      <c r="J412" s="30">
        <f>TRUNC(I412*D412,1)</f>
        <v>2651</v>
      </c>
      <c r="K412" s="27">
        <f t="shared" si="37"/>
        <v>91033</v>
      </c>
      <c r="L412" s="30">
        <f t="shared" si="37"/>
        <v>91033</v>
      </c>
      <c r="M412" s="24" t="s">
        <v>1342</v>
      </c>
      <c r="N412" s="2" t="s">
        <v>804</v>
      </c>
      <c r="O412" s="2" t="s">
        <v>1343</v>
      </c>
      <c r="P412" s="2" t="s">
        <v>62</v>
      </c>
      <c r="Q412" s="2" t="s">
        <v>63</v>
      </c>
      <c r="R412" s="2" t="s">
        <v>63</v>
      </c>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2" t="s">
        <v>51</v>
      </c>
      <c r="AW412" s="2" t="s">
        <v>1816</v>
      </c>
      <c r="AX412" s="2" t="s">
        <v>51</v>
      </c>
      <c r="AY412" s="2" t="s">
        <v>51</v>
      </c>
      <c r="AZ412" s="2" t="s">
        <v>51</v>
      </c>
    </row>
    <row r="413" spans="1:52" ht="30" customHeight="1">
      <c r="A413" s="24" t="s">
        <v>1345</v>
      </c>
      <c r="B413" s="24" t="s">
        <v>192</v>
      </c>
      <c r="C413" s="24" t="s">
        <v>193</v>
      </c>
      <c r="D413" s="25">
        <v>1</v>
      </c>
      <c r="E413" s="27">
        <f>일위대가목록!E131</f>
        <v>0</v>
      </c>
      <c r="F413" s="30">
        <f>TRUNC(E413*D413,1)</f>
        <v>0</v>
      </c>
      <c r="G413" s="27">
        <f>일위대가목록!F131</f>
        <v>7662</v>
      </c>
      <c r="H413" s="30">
        <f>TRUNC(G413*D413,1)</f>
        <v>7662</v>
      </c>
      <c r="I413" s="27">
        <f>일위대가목록!G131</f>
        <v>306</v>
      </c>
      <c r="J413" s="30">
        <f>TRUNC(I413*D413,1)</f>
        <v>306</v>
      </c>
      <c r="K413" s="27">
        <f t="shared" si="37"/>
        <v>7968</v>
      </c>
      <c r="L413" s="30">
        <f t="shared" si="37"/>
        <v>7968</v>
      </c>
      <c r="M413" s="24" t="s">
        <v>1346</v>
      </c>
      <c r="N413" s="2" t="s">
        <v>804</v>
      </c>
      <c r="O413" s="2" t="s">
        <v>1347</v>
      </c>
      <c r="P413" s="2" t="s">
        <v>62</v>
      </c>
      <c r="Q413" s="2" t="s">
        <v>63</v>
      </c>
      <c r="R413" s="2" t="s">
        <v>63</v>
      </c>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c r="AU413" s="3"/>
      <c r="AV413" s="2" t="s">
        <v>51</v>
      </c>
      <c r="AW413" s="2" t="s">
        <v>1817</v>
      </c>
      <c r="AX413" s="2" t="s">
        <v>51</v>
      </c>
      <c r="AY413" s="2" t="s">
        <v>51</v>
      </c>
      <c r="AZ413" s="2" t="s">
        <v>51</v>
      </c>
    </row>
    <row r="414" spans="1:52" ht="30" customHeight="1">
      <c r="A414" s="24" t="s">
        <v>1174</v>
      </c>
      <c r="B414" s="24" t="s">
        <v>51</v>
      </c>
      <c r="C414" s="24" t="s">
        <v>51</v>
      </c>
      <c r="D414" s="25"/>
      <c r="E414" s="27"/>
      <c r="F414" s="30">
        <f>TRUNC(SUMIF(N409:N413, N408, F409:F413),0)</f>
        <v>86537</v>
      </c>
      <c r="G414" s="27"/>
      <c r="H414" s="30">
        <f>TRUNC(SUMIF(N409:N413, N408, H409:H413),0)</f>
        <v>96044</v>
      </c>
      <c r="I414" s="27"/>
      <c r="J414" s="30">
        <f>TRUNC(SUMIF(N409:N413, N408, J409:J413),0)</f>
        <v>2957</v>
      </c>
      <c r="K414" s="27"/>
      <c r="L414" s="30">
        <f>F414+H414+J414</f>
        <v>185538</v>
      </c>
      <c r="M414" s="24" t="s">
        <v>51</v>
      </c>
      <c r="N414" s="2" t="s">
        <v>76</v>
      </c>
      <c r="O414" s="2" t="s">
        <v>76</v>
      </c>
      <c r="P414" s="2" t="s">
        <v>51</v>
      </c>
      <c r="Q414" s="2" t="s">
        <v>51</v>
      </c>
      <c r="R414" s="2" t="s">
        <v>51</v>
      </c>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3"/>
      <c r="AS414" s="3"/>
      <c r="AT414" s="3"/>
      <c r="AU414" s="3"/>
      <c r="AV414" s="2" t="s">
        <v>51</v>
      </c>
      <c r="AW414" s="2" t="s">
        <v>51</v>
      </c>
      <c r="AX414" s="2" t="s">
        <v>51</v>
      </c>
      <c r="AY414" s="2" t="s">
        <v>51</v>
      </c>
      <c r="AZ414" s="2" t="s">
        <v>51</v>
      </c>
    </row>
    <row r="415" spans="1:52" ht="30" customHeight="1">
      <c r="A415" s="25"/>
      <c r="B415" s="25"/>
      <c r="C415" s="25"/>
      <c r="D415" s="25"/>
      <c r="E415" s="27"/>
      <c r="F415" s="30"/>
      <c r="G415" s="27"/>
      <c r="H415" s="30"/>
      <c r="I415" s="27"/>
      <c r="J415" s="30"/>
      <c r="K415" s="27"/>
      <c r="L415" s="30"/>
      <c r="M415" s="25"/>
    </row>
    <row r="416" spans="1:52" ht="30" customHeight="1">
      <c r="A416" s="21" t="s">
        <v>1818</v>
      </c>
      <c r="B416" s="22"/>
      <c r="C416" s="22"/>
      <c r="D416" s="22"/>
      <c r="E416" s="26"/>
      <c r="F416" s="29"/>
      <c r="G416" s="26"/>
      <c r="H416" s="29"/>
      <c r="I416" s="26"/>
      <c r="J416" s="29"/>
      <c r="K416" s="26"/>
      <c r="L416" s="29"/>
      <c r="M416" s="23"/>
      <c r="N416" s="1" t="s">
        <v>905</v>
      </c>
    </row>
    <row r="417" spans="1:52" ht="30" customHeight="1">
      <c r="A417" s="24" t="s">
        <v>1311</v>
      </c>
      <c r="B417" s="24" t="s">
        <v>1312</v>
      </c>
      <c r="C417" s="24" t="s">
        <v>100</v>
      </c>
      <c r="D417" s="25">
        <v>13.3</v>
      </c>
      <c r="E417" s="27">
        <f>일위대가목록!E125</f>
        <v>8026</v>
      </c>
      <c r="F417" s="30">
        <f>TRUNC(E417*D417,1)</f>
        <v>106745.8</v>
      </c>
      <c r="G417" s="27">
        <f>일위대가목록!F125</f>
        <v>9208</v>
      </c>
      <c r="H417" s="30">
        <f>TRUNC(G417*D417,1)</f>
        <v>122466.4</v>
      </c>
      <c r="I417" s="27">
        <f>일위대가목록!G125</f>
        <v>287</v>
      </c>
      <c r="J417" s="30">
        <f>TRUNC(I417*D417,1)</f>
        <v>3817.1</v>
      </c>
      <c r="K417" s="27">
        <f>TRUNC(E417+G417+I417,1)</f>
        <v>17521</v>
      </c>
      <c r="L417" s="30">
        <f>TRUNC(F417+H417+J417,1)</f>
        <v>233029.3</v>
      </c>
      <c r="M417" s="24" t="s">
        <v>1313</v>
      </c>
      <c r="N417" s="2" t="s">
        <v>905</v>
      </c>
      <c r="O417" s="2" t="s">
        <v>1314</v>
      </c>
      <c r="P417" s="2" t="s">
        <v>62</v>
      </c>
      <c r="Q417" s="2" t="s">
        <v>63</v>
      </c>
      <c r="R417" s="2" t="s">
        <v>63</v>
      </c>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3"/>
      <c r="AS417" s="3"/>
      <c r="AT417" s="3"/>
      <c r="AU417" s="3"/>
      <c r="AV417" s="2" t="s">
        <v>51</v>
      </c>
      <c r="AW417" s="2" t="s">
        <v>1819</v>
      </c>
      <c r="AX417" s="2" t="s">
        <v>51</v>
      </c>
      <c r="AY417" s="2" t="s">
        <v>51</v>
      </c>
      <c r="AZ417" s="2" t="s">
        <v>51</v>
      </c>
    </row>
    <row r="418" spans="1:52" ht="30" customHeight="1">
      <c r="A418" s="24" t="s">
        <v>1762</v>
      </c>
      <c r="B418" s="24" t="s">
        <v>1763</v>
      </c>
      <c r="C418" s="24" t="s">
        <v>67</v>
      </c>
      <c r="D418" s="25">
        <v>1.92</v>
      </c>
      <c r="E418" s="27">
        <f>일위대가목록!E126</f>
        <v>17519</v>
      </c>
      <c r="F418" s="30">
        <f>TRUNC(E418*D418,1)</f>
        <v>33636.400000000001</v>
      </c>
      <c r="G418" s="27">
        <f>일위대가목록!F126</f>
        <v>13700</v>
      </c>
      <c r="H418" s="30">
        <f>TRUNC(G418*D418,1)</f>
        <v>26304</v>
      </c>
      <c r="I418" s="27">
        <f>일위대가목록!G126</f>
        <v>685</v>
      </c>
      <c r="J418" s="30">
        <f>TRUNC(I418*D418,1)</f>
        <v>1315.2</v>
      </c>
      <c r="K418" s="27">
        <f>TRUNC(E418+G418+I418,1)</f>
        <v>31904</v>
      </c>
      <c r="L418" s="30">
        <f>TRUNC(F418+H418+J418,1)</f>
        <v>61255.6</v>
      </c>
      <c r="M418" s="24" t="s">
        <v>1764</v>
      </c>
      <c r="N418" s="2" t="s">
        <v>905</v>
      </c>
      <c r="O418" s="2" t="s">
        <v>1765</v>
      </c>
      <c r="P418" s="2" t="s">
        <v>62</v>
      </c>
      <c r="Q418" s="2" t="s">
        <v>63</v>
      </c>
      <c r="R418" s="2" t="s">
        <v>63</v>
      </c>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3"/>
      <c r="AS418" s="3"/>
      <c r="AT418" s="3"/>
      <c r="AU418" s="3"/>
      <c r="AV418" s="2" t="s">
        <v>51</v>
      </c>
      <c r="AW418" s="2" t="s">
        <v>1820</v>
      </c>
      <c r="AX418" s="2" t="s">
        <v>51</v>
      </c>
      <c r="AY418" s="2" t="s">
        <v>51</v>
      </c>
      <c r="AZ418" s="2" t="s">
        <v>51</v>
      </c>
    </row>
    <row r="419" spans="1:52" ht="30" customHeight="1">
      <c r="A419" s="24" t="s">
        <v>1174</v>
      </c>
      <c r="B419" s="24" t="s">
        <v>51</v>
      </c>
      <c r="C419" s="24" t="s">
        <v>51</v>
      </c>
      <c r="D419" s="25"/>
      <c r="E419" s="27"/>
      <c r="F419" s="30">
        <f>TRUNC(SUMIF(N417:N418, N416, F417:F418),0)</f>
        <v>140382</v>
      </c>
      <c r="G419" s="27"/>
      <c r="H419" s="30">
        <f>TRUNC(SUMIF(N417:N418, N416, H417:H418),0)</f>
        <v>148770</v>
      </c>
      <c r="I419" s="27"/>
      <c r="J419" s="30">
        <f>TRUNC(SUMIF(N417:N418, N416, J417:J418),0)</f>
        <v>5132</v>
      </c>
      <c r="K419" s="27"/>
      <c r="L419" s="30">
        <f>F419+H419+J419</f>
        <v>294284</v>
      </c>
      <c r="M419" s="24" t="s">
        <v>51</v>
      </c>
      <c r="N419" s="2" t="s">
        <v>76</v>
      </c>
      <c r="O419" s="2" t="s">
        <v>76</v>
      </c>
      <c r="P419" s="2" t="s">
        <v>51</v>
      </c>
      <c r="Q419" s="2" t="s">
        <v>51</v>
      </c>
      <c r="R419" s="2" t="s">
        <v>51</v>
      </c>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3"/>
      <c r="AS419" s="3"/>
      <c r="AT419" s="3"/>
      <c r="AU419" s="3"/>
      <c r="AV419" s="2" t="s">
        <v>51</v>
      </c>
      <c r="AW419" s="2" t="s">
        <v>51</v>
      </c>
      <c r="AX419" s="2" t="s">
        <v>51</v>
      </c>
      <c r="AY419" s="2" t="s">
        <v>51</v>
      </c>
      <c r="AZ419" s="2" t="s">
        <v>51</v>
      </c>
    </row>
    <row r="420" spans="1:52" ht="30" customHeight="1">
      <c r="A420" s="25"/>
      <c r="B420" s="25"/>
      <c r="C420" s="25"/>
      <c r="D420" s="25"/>
      <c r="E420" s="27"/>
      <c r="F420" s="30"/>
      <c r="G420" s="27"/>
      <c r="H420" s="30"/>
      <c r="I420" s="27"/>
      <c r="J420" s="30"/>
      <c r="K420" s="27"/>
      <c r="L420" s="30"/>
      <c r="M420" s="25"/>
    </row>
    <row r="421" spans="1:52" ht="30" customHeight="1">
      <c r="A421" s="21" t="s">
        <v>1821</v>
      </c>
      <c r="B421" s="22"/>
      <c r="C421" s="22"/>
      <c r="D421" s="22"/>
      <c r="E421" s="26"/>
      <c r="F421" s="29"/>
      <c r="G421" s="26"/>
      <c r="H421" s="29"/>
      <c r="I421" s="26"/>
      <c r="J421" s="29"/>
      <c r="K421" s="26"/>
      <c r="L421" s="29"/>
      <c r="M421" s="23"/>
      <c r="N421" s="1" t="s">
        <v>909</v>
      </c>
    </row>
    <row r="422" spans="1:52" ht="30" customHeight="1">
      <c r="A422" s="24" t="s">
        <v>1311</v>
      </c>
      <c r="B422" s="24" t="s">
        <v>1312</v>
      </c>
      <c r="C422" s="24" t="s">
        <v>100</v>
      </c>
      <c r="D422" s="25">
        <v>6</v>
      </c>
      <c r="E422" s="27">
        <f>일위대가목록!E125</f>
        <v>8026</v>
      </c>
      <c r="F422" s="30">
        <f>TRUNC(E422*D422,1)</f>
        <v>48156</v>
      </c>
      <c r="G422" s="27">
        <f>일위대가목록!F125</f>
        <v>9208</v>
      </c>
      <c r="H422" s="30">
        <f>TRUNC(G422*D422,1)</f>
        <v>55248</v>
      </c>
      <c r="I422" s="27">
        <f>일위대가목록!G125</f>
        <v>287</v>
      </c>
      <c r="J422" s="30">
        <f>TRUNC(I422*D422,1)</f>
        <v>1722</v>
      </c>
      <c r="K422" s="27">
        <f>TRUNC(E422+G422+I422,1)</f>
        <v>17521</v>
      </c>
      <c r="L422" s="30">
        <f>TRUNC(F422+H422+J422,1)</f>
        <v>105126</v>
      </c>
      <c r="M422" s="24" t="s">
        <v>1313</v>
      </c>
      <c r="N422" s="2" t="s">
        <v>909</v>
      </c>
      <c r="O422" s="2" t="s">
        <v>1314</v>
      </c>
      <c r="P422" s="2" t="s">
        <v>62</v>
      </c>
      <c r="Q422" s="2" t="s">
        <v>63</v>
      </c>
      <c r="R422" s="2" t="s">
        <v>63</v>
      </c>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3"/>
      <c r="AS422" s="3"/>
      <c r="AT422" s="3"/>
      <c r="AU422" s="3"/>
      <c r="AV422" s="2" t="s">
        <v>51</v>
      </c>
      <c r="AW422" s="2" t="s">
        <v>1822</v>
      </c>
      <c r="AX422" s="2" t="s">
        <v>51</v>
      </c>
      <c r="AY422" s="2" t="s">
        <v>51</v>
      </c>
      <c r="AZ422" s="2" t="s">
        <v>51</v>
      </c>
    </row>
    <row r="423" spans="1:52" ht="30" customHeight="1">
      <c r="A423" s="24" t="s">
        <v>1174</v>
      </c>
      <c r="B423" s="24" t="s">
        <v>51</v>
      </c>
      <c r="C423" s="24" t="s">
        <v>51</v>
      </c>
      <c r="D423" s="25"/>
      <c r="E423" s="27"/>
      <c r="F423" s="30">
        <f>TRUNC(SUMIF(N422:N422, N421, F422:F422),0)</f>
        <v>48156</v>
      </c>
      <c r="G423" s="27"/>
      <c r="H423" s="30">
        <f>TRUNC(SUMIF(N422:N422, N421, H422:H422),0)</f>
        <v>55248</v>
      </c>
      <c r="I423" s="27"/>
      <c r="J423" s="30">
        <f>TRUNC(SUMIF(N422:N422, N421, J422:J422),0)</f>
        <v>1722</v>
      </c>
      <c r="K423" s="27"/>
      <c r="L423" s="30">
        <f>F423+H423+J423</f>
        <v>105126</v>
      </c>
      <c r="M423" s="24" t="s">
        <v>51</v>
      </c>
      <c r="N423" s="2" t="s">
        <v>76</v>
      </c>
      <c r="O423" s="2" t="s">
        <v>76</v>
      </c>
      <c r="P423" s="2" t="s">
        <v>51</v>
      </c>
      <c r="Q423" s="2" t="s">
        <v>51</v>
      </c>
      <c r="R423" s="2" t="s">
        <v>51</v>
      </c>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3"/>
      <c r="AS423" s="3"/>
      <c r="AT423" s="3"/>
      <c r="AU423" s="3"/>
      <c r="AV423" s="2" t="s">
        <v>51</v>
      </c>
      <c r="AW423" s="2" t="s">
        <v>51</v>
      </c>
      <c r="AX423" s="2" t="s">
        <v>51</v>
      </c>
      <c r="AY423" s="2" t="s">
        <v>51</v>
      </c>
      <c r="AZ423" s="2" t="s">
        <v>51</v>
      </c>
    </row>
    <row r="424" spans="1:52" ht="30" customHeight="1">
      <c r="A424" s="25"/>
      <c r="B424" s="25"/>
      <c r="C424" s="25"/>
      <c r="D424" s="25"/>
      <c r="E424" s="27"/>
      <c r="F424" s="30"/>
      <c r="G424" s="27"/>
      <c r="H424" s="30"/>
      <c r="I424" s="27"/>
      <c r="J424" s="30"/>
      <c r="K424" s="27"/>
      <c r="L424" s="30"/>
      <c r="M424" s="25"/>
    </row>
    <row r="425" spans="1:52" ht="30" customHeight="1">
      <c r="A425" s="21" t="s">
        <v>1823</v>
      </c>
      <c r="B425" s="22"/>
      <c r="C425" s="22"/>
      <c r="D425" s="22"/>
      <c r="E425" s="26"/>
      <c r="F425" s="29"/>
      <c r="G425" s="26"/>
      <c r="H425" s="29"/>
      <c r="I425" s="26"/>
      <c r="J425" s="29"/>
      <c r="K425" s="26"/>
      <c r="L425" s="29"/>
      <c r="M425" s="23"/>
      <c r="N425" s="1" t="s">
        <v>981</v>
      </c>
    </row>
    <row r="426" spans="1:52" ht="30" customHeight="1">
      <c r="A426" s="24" t="s">
        <v>1825</v>
      </c>
      <c r="B426" s="24" t="s">
        <v>1179</v>
      </c>
      <c r="C426" s="24" t="s">
        <v>1180</v>
      </c>
      <c r="D426" s="25">
        <v>1.2500000000000001E-2</v>
      </c>
      <c r="E426" s="27">
        <f>단가대비표!O123</f>
        <v>0</v>
      </c>
      <c r="F426" s="30">
        <f t="shared" ref="F426:F431" si="38">TRUNC(E426*D426,1)</f>
        <v>0</v>
      </c>
      <c r="G426" s="27">
        <f>단가대비표!P123</f>
        <v>199588</v>
      </c>
      <c r="H426" s="30">
        <f t="shared" ref="H426:H431" si="39">TRUNC(G426*D426,1)</f>
        <v>2494.8000000000002</v>
      </c>
      <c r="I426" s="27">
        <f>단가대비표!V123</f>
        <v>0</v>
      </c>
      <c r="J426" s="30">
        <f t="shared" ref="J426:J431" si="40">TRUNC(I426*D426,1)</f>
        <v>0</v>
      </c>
      <c r="K426" s="27">
        <f t="shared" ref="K426:L431" si="41">TRUNC(E426+G426+I426,1)</f>
        <v>199588</v>
      </c>
      <c r="L426" s="30">
        <f t="shared" si="41"/>
        <v>2494.8000000000002</v>
      </c>
      <c r="M426" s="24" t="s">
        <v>1133</v>
      </c>
      <c r="N426" s="2" t="s">
        <v>51</v>
      </c>
      <c r="O426" s="2" t="s">
        <v>1826</v>
      </c>
      <c r="P426" s="2" t="s">
        <v>63</v>
      </c>
      <c r="Q426" s="2" t="s">
        <v>63</v>
      </c>
      <c r="R426" s="2" t="s">
        <v>62</v>
      </c>
      <c r="S426" s="3"/>
      <c r="T426" s="3"/>
      <c r="U426" s="3"/>
      <c r="V426" s="3">
        <v>1</v>
      </c>
      <c r="W426" s="3"/>
      <c r="X426" s="3"/>
      <c r="Y426" s="3"/>
      <c r="Z426" s="3"/>
      <c r="AA426" s="3"/>
      <c r="AB426" s="3"/>
      <c r="AC426" s="3"/>
      <c r="AD426" s="3"/>
      <c r="AE426" s="3"/>
      <c r="AF426" s="3"/>
      <c r="AG426" s="3"/>
      <c r="AH426" s="3"/>
      <c r="AI426" s="3"/>
      <c r="AJ426" s="3"/>
      <c r="AK426" s="3"/>
      <c r="AL426" s="3"/>
      <c r="AM426" s="3"/>
      <c r="AN426" s="3"/>
      <c r="AO426" s="3"/>
      <c r="AP426" s="3"/>
      <c r="AQ426" s="3"/>
      <c r="AR426" s="3"/>
      <c r="AS426" s="3"/>
      <c r="AT426" s="3"/>
      <c r="AU426" s="3"/>
      <c r="AV426" s="2" t="s">
        <v>51</v>
      </c>
      <c r="AW426" s="2" t="s">
        <v>1827</v>
      </c>
      <c r="AX426" s="2" t="s">
        <v>51</v>
      </c>
      <c r="AY426" s="2" t="s">
        <v>1136</v>
      </c>
      <c r="AZ426" s="2" t="s">
        <v>51</v>
      </c>
    </row>
    <row r="427" spans="1:52" ht="30" customHeight="1">
      <c r="A427" s="24" t="s">
        <v>1828</v>
      </c>
      <c r="B427" s="24" t="s">
        <v>1179</v>
      </c>
      <c r="C427" s="24" t="s">
        <v>1180</v>
      </c>
      <c r="D427" s="25">
        <v>2.5000000000000001E-2</v>
      </c>
      <c r="E427" s="27">
        <f>단가대비표!O124</f>
        <v>0</v>
      </c>
      <c r="F427" s="30">
        <f t="shared" si="38"/>
        <v>0</v>
      </c>
      <c r="G427" s="27">
        <f>단가대비표!P124</f>
        <v>197788</v>
      </c>
      <c r="H427" s="30">
        <f t="shared" si="39"/>
        <v>4944.7</v>
      </c>
      <c r="I427" s="27">
        <f>단가대비표!V124</f>
        <v>0</v>
      </c>
      <c r="J427" s="30">
        <f t="shared" si="40"/>
        <v>0</v>
      </c>
      <c r="K427" s="27">
        <f t="shared" si="41"/>
        <v>197788</v>
      </c>
      <c r="L427" s="30">
        <f t="shared" si="41"/>
        <v>4944.7</v>
      </c>
      <c r="M427" s="24" t="s">
        <v>1133</v>
      </c>
      <c r="N427" s="2" t="s">
        <v>51</v>
      </c>
      <c r="O427" s="2" t="s">
        <v>1829</v>
      </c>
      <c r="P427" s="2" t="s">
        <v>63</v>
      </c>
      <c r="Q427" s="2" t="s">
        <v>63</v>
      </c>
      <c r="R427" s="2" t="s">
        <v>62</v>
      </c>
      <c r="S427" s="3"/>
      <c r="T427" s="3"/>
      <c r="U427" s="3"/>
      <c r="V427" s="3">
        <v>1</v>
      </c>
      <c r="W427" s="3"/>
      <c r="X427" s="3"/>
      <c r="Y427" s="3"/>
      <c r="Z427" s="3"/>
      <c r="AA427" s="3"/>
      <c r="AB427" s="3"/>
      <c r="AC427" s="3"/>
      <c r="AD427" s="3"/>
      <c r="AE427" s="3"/>
      <c r="AF427" s="3"/>
      <c r="AG427" s="3"/>
      <c r="AH427" s="3"/>
      <c r="AI427" s="3"/>
      <c r="AJ427" s="3"/>
      <c r="AK427" s="3"/>
      <c r="AL427" s="3"/>
      <c r="AM427" s="3"/>
      <c r="AN427" s="3"/>
      <c r="AO427" s="3"/>
      <c r="AP427" s="3"/>
      <c r="AQ427" s="3"/>
      <c r="AR427" s="3"/>
      <c r="AS427" s="3"/>
      <c r="AT427" s="3"/>
      <c r="AU427" s="3"/>
      <c r="AV427" s="2" t="s">
        <v>51</v>
      </c>
      <c r="AW427" s="2" t="s">
        <v>1830</v>
      </c>
      <c r="AX427" s="2" t="s">
        <v>51</v>
      </c>
      <c r="AY427" s="2" t="s">
        <v>1136</v>
      </c>
      <c r="AZ427" s="2" t="s">
        <v>51</v>
      </c>
    </row>
    <row r="428" spans="1:52" ht="30" customHeight="1">
      <c r="A428" s="24" t="s">
        <v>1831</v>
      </c>
      <c r="B428" s="24" t="s">
        <v>1179</v>
      </c>
      <c r="C428" s="24" t="s">
        <v>1180</v>
      </c>
      <c r="D428" s="25">
        <v>1.2500000000000001E-2</v>
      </c>
      <c r="E428" s="27">
        <f>단가대비표!O125</f>
        <v>0</v>
      </c>
      <c r="F428" s="30">
        <f t="shared" si="38"/>
        <v>0</v>
      </c>
      <c r="G428" s="27">
        <f>단가대비표!P125</f>
        <v>177841</v>
      </c>
      <c r="H428" s="30">
        <f t="shared" si="39"/>
        <v>2223</v>
      </c>
      <c r="I428" s="27">
        <f>단가대비표!V125</f>
        <v>0</v>
      </c>
      <c r="J428" s="30">
        <f t="shared" si="40"/>
        <v>0</v>
      </c>
      <c r="K428" s="27">
        <f t="shared" si="41"/>
        <v>177841</v>
      </c>
      <c r="L428" s="30">
        <f t="shared" si="41"/>
        <v>2223</v>
      </c>
      <c r="M428" s="24" t="s">
        <v>1133</v>
      </c>
      <c r="N428" s="2" t="s">
        <v>51</v>
      </c>
      <c r="O428" s="2" t="s">
        <v>1832</v>
      </c>
      <c r="P428" s="2" t="s">
        <v>63</v>
      </c>
      <c r="Q428" s="2" t="s">
        <v>63</v>
      </c>
      <c r="R428" s="2" t="s">
        <v>62</v>
      </c>
      <c r="S428" s="3"/>
      <c r="T428" s="3"/>
      <c r="U428" s="3"/>
      <c r="V428" s="3">
        <v>1</v>
      </c>
      <c r="W428" s="3"/>
      <c r="X428" s="3"/>
      <c r="Y428" s="3"/>
      <c r="Z428" s="3"/>
      <c r="AA428" s="3"/>
      <c r="AB428" s="3"/>
      <c r="AC428" s="3"/>
      <c r="AD428" s="3"/>
      <c r="AE428" s="3"/>
      <c r="AF428" s="3"/>
      <c r="AG428" s="3"/>
      <c r="AH428" s="3"/>
      <c r="AI428" s="3"/>
      <c r="AJ428" s="3"/>
      <c r="AK428" s="3"/>
      <c r="AL428" s="3"/>
      <c r="AM428" s="3"/>
      <c r="AN428" s="3"/>
      <c r="AO428" s="3"/>
      <c r="AP428" s="3"/>
      <c r="AQ428" s="3"/>
      <c r="AR428" s="3"/>
      <c r="AS428" s="3"/>
      <c r="AT428" s="3"/>
      <c r="AU428" s="3"/>
      <c r="AV428" s="2" t="s">
        <v>51</v>
      </c>
      <c r="AW428" s="2" t="s">
        <v>1833</v>
      </c>
      <c r="AX428" s="2" t="s">
        <v>51</v>
      </c>
      <c r="AY428" s="2" t="s">
        <v>1136</v>
      </c>
      <c r="AZ428" s="2" t="s">
        <v>51</v>
      </c>
    </row>
    <row r="429" spans="1:52" ht="30" customHeight="1">
      <c r="A429" s="24" t="s">
        <v>1834</v>
      </c>
      <c r="B429" s="24" t="s">
        <v>1179</v>
      </c>
      <c r="C429" s="24" t="s">
        <v>1180</v>
      </c>
      <c r="D429" s="25">
        <v>1.2500000000000001E-2</v>
      </c>
      <c r="E429" s="27">
        <f>단가대비표!O126</f>
        <v>0</v>
      </c>
      <c r="F429" s="30">
        <f t="shared" si="38"/>
        <v>0</v>
      </c>
      <c r="G429" s="27">
        <f>단가대비표!P126</f>
        <v>149081</v>
      </c>
      <c r="H429" s="30">
        <f t="shared" si="39"/>
        <v>1863.5</v>
      </c>
      <c r="I429" s="27">
        <f>단가대비표!V126</f>
        <v>0</v>
      </c>
      <c r="J429" s="30">
        <f t="shared" si="40"/>
        <v>0</v>
      </c>
      <c r="K429" s="27">
        <f t="shared" si="41"/>
        <v>149081</v>
      </c>
      <c r="L429" s="30">
        <f t="shared" si="41"/>
        <v>1863.5</v>
      </c>
      <c r="M429" s="24" t="s">
        <v>1133</v>
      </c>
      <c r="N429" s="2" t="s">
        <v>51</v>
      </c>
      <c r="O429" s="2" t="s">
        <v>1835</v>
      </c>
      <c r="P429" s="2" t="s">
        <v>63</v>
      </c>
      <c r="Q429" s="2" t="s">
        <v>63</v>
      </c>
      <c r="R429" s="2" t="s">
        <v>62</v>
      </c>
      <c r="S429" s="3"/>
      <c r="T429" s="3"/>
      <c r="U429" s="3"/>
      <c r="V429" s="3">
        <v>1</v>
      </c>
      <c r="W429" s="3"/>
      <c r="X429" s="3"/>
      <c r="Y429" s="3"/>
      <c r="Z429" s="3"/>
      <c r="AA429" s="3"/>
      <c r="AB429" s="3"/>
      <c r="AC429" s="3"/>
      <c r="AD429" s="3"/>
      <c r="AE429" s="3"/>
      <c r="AF429" s="3"/>
      <c r="AG429" s="3"/>
      <c r="AH429" s="3"/>
      <c r="AI429" s="3"/>
      <c r="AJ429" s="3"/>
      <c r="AK429" s="3"/>
      <c r="AL429" s="3"/>
      <c r="AM429" s="3"/>
      <c r="AN429" s="3"/>
      <c r="AO429" s="3"/>
      <c r="AP429" s="3"/>
      <c r="AQ429" s="3"/>
      <c r="AR429" s="3"/>
      <c r="AS429" s="3"/>
      <c r="AT429" s="3"/>
      <c r="AU429" s="3"/>
      <c r="AV429" s="2" t="s">
        <v>51</v>
      </c>
      <c r="AW429" s="2" t="s">
        <v>1836</v>
      </c>
      <c r="AX429" s="2" t="s">
        <v>51</v>
      </c>
      <c r="AY429" s="2" t="s">
        <v>1136</v>
      </c>
      <c r="AZ429" s="2" t="s">
        <v>51</v>
      </c>
    </row>
    <row r="430" spans="1:52" ht="30" customHeight="1">
      <c r="A430" s="24" t="s">
        <v>1837</v>
      </c>
      <c r="B430" s="24" t="s">
        <v>1838</v>
      </c>
      <c r="C430" s="24" t="s">
        <v>1839</v>
      </c>
      <c r="D430" s="25">
        <v>1</v>
      </c>
      <c r="E430" s="27">
        <f>단가대비표!O97</f>
        <v>0</v>
      </c>
      <c r="F430" s="30">
        <f t="shared" si="38"/>
        <v>0</v>
      </c>
      <c r="G430" s="27">
        <f>단가대비표!P97</f>
        <v>0</v>
      </c>
      <c r="H430" s="30">
        <f t="shared" si="39"/>
        <v>0</v>
      </c>
      <c r="I430" s="27">
        <f>단가대비표!V97</f>
        <v>111</v>
      </c>
      <c r="J430" s="30">
        <f t="shared" si="40"/>
        <v>111</v>
      </c>
      <c r="K430" s="27">
        <f t="shared" si="41"/>
        <v>111</v>
      </c>
      <c r="L430" s="30">
        <f t="shared" si="41"/>
        <v>111</v>
      </c>
      <c r="M430" s="24" t="s">
        <v>1133</v>
      </c>
      <c r="N430" s="2" t="s">
        <v>51</v>
      </c>
      <c r="O430" s="2" t="s">
        <v>1840</v>
      </c>
      <c r="P430" s="2" t="s">
        <v>63</v>
      </c>
      <c r="Q430" s="2" t="s">
        <v>63</v>
      </c>
      <c r="R430" s="2" t="s">
        <v>62</v>
      </c>
      <c r="S430" s="3"/>
      <c r="T430" s="3"/>
      <c r="U430" s="3"/>
      <c r="V430" s="3">
        <v>1</v>
      </c>
      <c r="W430" s="3"/>
      <c r="X430" s="3"/>
      <c r="Y430" s="3"/>
      <c r="Z430" s="3"/>
      <c r="AA430" s="3"/>
      <c r="AB430" s="3"/>
      <c r="AC430" s="3"/>
      <c r="AD430" s="3"/>
      <c r="AE430" s="3"/>
      <c r="AF430" s="3"/>
      <c r="AG430" s="3"/>
      <c r="AH430" s="3"/>
      <c r="AI430" s="3"/>
      <c r="AJ430" s="3"/>
      <c r="AK430" s="3"/>
      <c r="AL430" s="3"/>
      <c r="AM430" s="3"/>
      <c r="AN430" s="3"/>
      <c r="AO430" s="3"/>
      <c r="AP430" s="3"/>
      <c r="AQ430" s="3"/>
      <c r="AR430" s="3"/>
      <c r="AS430" s="3"/>
      <c r="AT430" s="3"/>
      <c r="AU430" s="3"/>
      <c r="AV430" s="2" t="s">
        <v>51</v>
      </c>
      <c r="AW430" s="2" t="s">
        <v>1841</v>
      </c>
      <c r="AX430" s="2" t="s">
        <v>51</v>
      </c>
      <c r="AY430" s="2" t="s">
        <v>1136</v>
      </c>
      <c r="AZ430" s="2" t="s">
        <v>51</v>
      </c>
    </row>
    <row r="431" spans="1:52" ht="30" customHeight="1">
      <c r="A431" s="24" t="s">
        <v>1842</v>
      </c>
      <c r="B431" s="24" t="s">
        <v>1843</v>
      </c>
      <c r="C431" s="24" t="s">
        <v>1075</v>
      </c>
      <c r="D431" s="25">
        <v>1</v>
      </c>
      <c r="E431" s="27">
        <v>0</v>
      </c>
      <c r="F431" s="30">
        <f t="shared" si="38"/>
        <v>0</v>
      </c>
      <c r="G431" s="27">
        <v>0</v>
      </c>
      <c r="H431" s="30">
        <f t="shared" si="39"/>
        <v>0</v>
      </c>
      <c r="I431" s="27">
        <f>TRUNC(SUMIF(V426:V431, RIGHTB(O431, 1), L426:L431)*U431, 2)</f>
        <v>11637</v>
      </c>
      <c r="J431" s="30">
        <f t="shared" si="40"/>
        <v>11637</v>
      </c>
      <c r="K431" s="27">
        <f t="shared" si="41"/>
        <v>11637</v>
      </c>
      <c r="L431" s="30">
        <f t="shared" si="41"/>
        <v>11637</v>
      </c>
      <c r="M431" s="24" t="s">
        <v>51</v>
      </c>
      <c r="N431" s="2" t="s">
        <v>981</v>
      </c>
      <c r="O431" s="2" t="s">
        <v>1154</v>
      </c>
      <c r="P431" s="2" t="s">
        <v>63</v>
      </c>
      <c r="Q431" s="2" t="s">
        <v>63</v>
      </c>
      <c r="R431" s="2" t="s">
        <v>63</v>
      </c>
      <c r="S431" s="3">
        <v>3</v>
      </c>
      <c r="T431" s="3">
        <v>2</v>
      </c>
      <c r="U431" s="3">
        <v>1</v>
      </c>
      <c r="V431" s="3"/>
      <c r="W431" s="3"/>
      <c r="X431" s="3"/>
      <c r="Y431" s="3"/>
      <c r="Z431" s="3"/>
      <c r="AA431" s="3"/>
      <c r="AB431" s="3"/>
      <c r="AC431" s="3"/>
      <c r="AD431" s="3"/>
      <c r="AE431" s="3"/>
      <c r="AF431" s="3"/>
      <c r="AG431" s="3"/>
      <c r="AH431" s="3"/>
      <c r="AI431" s="3"/>
      <c r="AJ431" s="3"/>
      <c r="AK431" s="3"/>
      <c r="AL431" s="3"/>
      <c r="AM431" s="3"/>
      <c r="AN431" s="3"/>
      <c r="AO431" s="3"/>
      <c r="AP431" s="3"/>
      <c r="AQ431" s="3"/>
      <c r="AR431" s="3"/>
      <c r="AS431" s="3"/>
      <c r="AT431" s="3"/>
      <c r="AU431" s="3"/>
      <c r="AV431" s="2" t="s">
        <v>51</v>
      </c>
      <c r="AW431" s="2" t="s">
        <v>1844</v>
      </c>
      <c r="AX431" s="2" t="s">
        <v>51</v>
      </c>
      <c r="AY431" s="2" t="s">
        <v>51</v>
      </c>
      <c r="AZ431" s="2" t="s">
        <v>51</v>
      </c>
    </row>
    <row r="432" spans="1:52" ht="30" customHeight="1">
      <c r="A432" s="24" t="s">
        <v>1174</v>
      </c>
      <c r="B432" s="24" t="s">
        <v>51</v>
      </c>
      <c r="C432" s="24" t="s">
        <v>51</v>
      </c>
      <c r="D432" s="25"/>
      <c r="E432" s="27"/>
      <c r="F432" s="30">
        <f>TRUNC(SUMIF(N426:N431, N425, F426:F431),0)</f>
        <v>0</v>
      </c>
      <c r="G432" s="27"/>
      <c r="H432" s="30">
        <f>TRUNC(SUMIF(N426:N431, N425, H426:H431),0)</f>
        <v>0</v>
      </c>
      <c r="I432" s="27"/>
      <c r="J432" s="30">
        <f>TRUNC(SUMIF(N426:N431, N425, J426:J431),0)</f>
        <v>11637</v>
      </c>
      <c r="K432" s="27"/>
      <c r="L432" s="30">
        <f>F432+H432+J432</f>
        <v>11637</v>
      </c>
      <c r="M432" s="24" t="s">
        <v>51</v>
      </c>
      <c r="N432" s="2" t="s">
        <v>76</v>
      </c>
      <c r="O432" s="2" t="s">
        <v>76</v>
      </c>
      <c r="P432" s="2" t="s">
        <v>51</v>
      </c>
      <c r="Q432" s="2" t="s">
        <v>51</v>
      </c>
      <c r="R432" s="2" t="s">
        <v>51</v>
      </c>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3"/>
      <c r="AS432" s="3"/>
      <c r="AT432" s="3"/>
      <c r="AU432" s="3"/>
      <c r="AV432" s="2" t="s">
        <v>51</v>
      </c>
      <c r="AW432" s="2" t="s">
        <v>51</v>
      </c>
      <c r="AX432" s="2" t="s">
        <v>51</v>
      </c>
      <c r="AY432" s="2" t="s">
        <v>51</v>
      </c>
      <c r="AZ432" s="2" t="s">
        <v>51</v>
      </c>
    </row>
    <row r="433" spans="1:52" ht="30" customHeight="1">
      <c r="A433" s="25"/>
      <c r="B433" s="25"/>
      <c r="C433" s="25"/>
      <c r="D433" s="25"/>
      <c r="E433" s="27"/>
      <c r="F433" s="30"/>
      <c r="G433" s="27"/>
      <c r="H433" s="30"/>
      <c r="I433" s="27"/>
      <c r="J433" s="30"/>
      <c r="K433" s="27"/>
      <c r="L433" s="30"/>
      <c r="M433" s="25"/>
    </row>
    <row r="434" spans="1:52" ht="30" customHeight="1">
      <c r="A434" s="21" t="s">
        <v>1845</v>
      </c>
      <c r="B434" s="22"/>
      <c r="C434" s="22"/>
      <c r="D434" s="22"/>
      <c r="E434" s="26"/>
      <c r="F434" s="29"/>
      <c r="G434" s="26"/>
      <c r="H434" s="29"/>
      <c r="I434" s="26"/>
      <c r="J434" s="29"/>
      <c r="K434" s="26"/>
      <c r="L434" s="29"/>
      <c r="M434" s="23"/>
      <c r="N434" s="1" t="s">
        <v>985</v>
      </c>
    </row>
    <row r="435" spans="1:52" ht="30" customHeight="1">
      <c r="A435" s="24" t="s">
        <v>1828</v>
      </c>
      <c r="B435" s="24" t="s">
        <v>1179</v>
      </c>
      <c r="C435" s="24" t="s">
        <v>1180</v>
      </c>
      <c r="D435" s="25">
        <v>1.2500000000000001E-2</v>
      </c>
      <c r="E435" s="27">
        <f>단가대비표!O124</f>
        <v>0</v>
      </c>
      <c r="F435" s="30">
        <f>TRUNC(E435*D435,1)</f>
        <v>0</v>
      </c>
      <c r="G435" s="27">
        <f>단가대비표!P124</f>
        <v>197788</v>
      </c>
      <c r="H435" s="30">
        <f>TRUNC(G435*D435,1)</f>
        <v>2472.3000000000002</v>
      </c>
      <c r="I435" s="27">
        <f>단가대비표!V124</f>
        <v>0</v>
      </c>
      <c r="J435" s="30">
        <f>TRUNC(I435*D435,1)</f>
        <v>0</v>
      </c>
      <c r="K435" s="27">
        <f t="shared" ref="K435:L439" si="42">TRUNC(E435+G435+I435,1)</f>
        <v>197788</v>
      </c>
      <c r="L435" s="30">
        <f t="shared" si="42"/>
        <v>2472.3000000000002</v>
      </c>
      <c r="M435" s="24" t="s">
        <v>1133</v>
      </c>
      <c r="N435" s="2" t="s">
        <v>51</v>
      </c>
      <c r="O435" s="2" t="s">
        <v>1829</v>
      </c>
      <c r="P435" s="2" t="s">
        <v>63</v>
      </c>
      <c r="Q435" s="2" t="s">
        <v>63</v>
      </c>
      <c r="R435" s="2" t="s">
        <v>62</v>
      </c>
      <c r="S435" s="3"/>
      <c r="T435" s="3"/>
      <c r="U435" s="3"/>
      <c r="V435" s="3">
        <v>1</v>
      </c>
      <c r="W435" s="3"/>
      <c r="X435" s="3"/>
      <c r="Y435" s="3"/>
      <c r="Z435" s="3"/>
      <c r="AA435" s="3"/>
      <c r="AB435" s="3"/>
      <c r="AC435" s="3"/>
      <c r="AD435" s="3"/>
      <c r="AE435" s="3"/>
      <c r="AF435" s="3"/>
      <c r="AG435" s="3"/>
      <c r="AH435" s="3"/>
      <c r="AI435" s="3"/>
      <c r="AJ435" s="3"/>
      <c r="AK435" s="3"/>
      <c r="AL435" s="3"/>
      <c r="AM435" s="3"/>
      <c r="AN435" s="3"/>
      <c r="AO435" s="3"/>
      <c r="AP435" s="3"/>
      <c r="AQ435" s="3"/>
      <c r="AR435" s="3"/>
      <c r="AS435" s="3"/>
      <c r="AT435" s="3"/>
      <c r="AU435" s="3"/>
      <c r="AV435" s="2" t="s">
        <v>51</v>
      </c>
      <c r="AW435" s="2" t="s">
        <v>1846</v>
      </c>
      <c r="AX435" s="2" t="s">
        <v>51</v>
      </c>
      <c r="AY435" s="2" t="s">
        <v>1136</v>
      </c>
      <c r="AZ435" s="2" t="s">
        <v>51</v>
      </c>
    </row>
    <row r="436" spans="1:52" ht="30" customHeight="1">
      <c r="A436" s="24" t="s">
        <v>1831</v>
      </c>
      <c r="B436" s="24" t="s">
        <v>1179</v>
      </c>
      <c r="C436" s="24" t="s">
        <v>1180</v>
      </c>
      <c r="D436" s="25">
        <v>1.2500000000000001E-2</v>
      </c>
      <c r="E436" s="27">
        <f>단가대비표!O125</f>
        <v>0</v>
      </c>
      <c r="F436" s="30">
        <f>TRUNC(E436*D436,1)</f>
        <v>0</v>
      </c>
      <c r="G436" s="27">
        <f>단가대비표!P125</f>
        <v>177841</v>
      </c>
      <c r="H436" s="30">
        <f>TRUNC(G436*D436,1)</f>
        <v>2223</v>
      </c>
      <c r="I436" s="27">
        <f>단가대비표!V125</f>
        <v>0</v>
      </c>
      <c r="J436" s="30">
        <f>TRUNC(I436*D436,1)</f>
        <v>0</v>
      </c>
      <c r="K436" s="27">
        <f t="shared" si="42"/>
        <v>177841</v>
      </c>
      <c r="L436" s="30">
        <f t="shared" si="42"/>
        <v>2223</v>
      </c>
      <c r="M436" s="24" t="s">
        <v>1133</v>
      </c>
      <c r="N436" s="2" t="s">
        <v>51</v>
      </c>
      <c r="O436" s="2" t="s">
        <v>1832</v>
      </c>
      <c r="P436" s="2" t="s">
        <v>63</v>
      </c>
      <c r="Q436" s="2" t="s">
        <v>63</v>
      </c>
      <c r="R436" s="2" t="s">
        <v>62</v>
      </c>
      <c r="S436" s="3"/>
      <c r="T436" s="3"/>
      <c r="U436" s="3"/>
      <c r="V436" s="3">
        <v>1</v>
      </c>
      <c r="W436" s="3"/>
      <c r="X436" s="3"/>
      <c r="Y436" s="3"/>
      <c r="Z436" s="3"/>
      <c r="AA436" s="3"/>
      <c r="AB436" s="3"/>
      <c r="AC436" s="3"/>
      <c r="AD436" s="3"/>
      <c r="AE436" s="3"/>
      <c r="AF436" s="3"/>
      <c r="AG436" s="3"/>
      <c r="AH436" s="3"/>
      <c r="AI436" s="3"/>
      <c r="AJ436" s="3"/>
      <c r="AK436" s="3"/>
      <c r="AL436" s="3"/>
      <c r="AM436" s="3"/>
      <c r="AN436" s="3"/>
      <c r="AO436" s="3"/>
      <c r="AP436" s="3"/>
      <c r="AQ436" s="3"/>
      <c r="AR436" s="3"/>
      <c r="AS436" s="3"/>
      <c r="AT436" s="3"/>
      <c r="AU436" s="3"/>
      <c r="AV436" s="2" t="s">
        <v>51</v>
      </c>
      <c r="AW436" s="2" t="s">
        <v>1847</v>
      </c>
      <c r="AX436" s="2" t="s">
        <v>51</v>
      </c>
      <c r="AY436" s="2" t="s">
        <v>1136</v>
      </c>
      <c r="AZ436" s="2" t="s">
        <v>51</v>
      </c>
    </row>
    <row r="437" spans="1:52" ht="30" customHeight="1">
      <c r="A437" s="24" t="s">
        <v>1834</v>
      </c>
      <c r="B437" s="24" t="s">
        <v>1179</v>
      </c>
      <c r="C437" s="24" t="s">
        <v>1180</v>
      </c>
      <c r="D437" s="25">
        <v>1.2500000000000001E-2</v>
      </c>
      <c r="E437" s="27">
        <f>단가대비표!O126</f>
        <v>0</v>
      </c>
      <c r="F437" s="30">
        <f>TRUNC(E437*D437,1)</f>
        <v>0</v>
      </c>
      <c r="G437" s="27">
        <f>단가대비표!P126</f>
        <v>149081</v>
      </c>
      <c r="H437" s="30">
        <f>TRUNC(G437*D437,1)</f>
        <v>1863.5</v>
      </c>
      <c r="I437" s="27">
        <f>단가대비표!V126</f>
        <v>0</v>
      </c>
      <c r="J437" s="30">
        <f>TRUNC(I437*D437,1)</f>
        <v>0</v>
      </c>
      <c r="K437" s="27">
        <f t="shared" si="42"/>
        <v>149081</v>
      </c>
      <c r="L437" s="30">
        <f t="shared" si="42"/>
        <v>1863.5</v>
      </c>
      <c r="M437" s="24" t="s">
        <v>1133</v>
      </c>
      <c r="N437" s="2" t="s">
        <v>51</v>
      </c>
      <c r="O437" s="2" t="s">
        <v>1835</v>
      </c>
      <c r="P437" s="2" t="s">
        <v>63</v>
      </c>
      <c r="Q437" s="2" t="s">
        <v>63</v>
      </c>
      <c r="R437" s="2" t="s">
        <v>62</v>
      </c>
      <c r="S437" s="3"/>
      <c r="T437" s="3"/>
      <c r="U437" s="3"/>
      <c r="V437" s="3">
        <v>1</v>
      </c>
      <c r="W437" s="3"/>
      <c r="X437" s="3"/>
      <c r="Y437" s="3"/>
      <c r="Z437" s="3"/>
      <c r="AA437" s="3"/>
      <c r="AB437" s="3"/>
      <c r="AC437" s="3"/>
      <c r="AD437" s="3"/>
      <c r="AE437" s="3"/>
      <c r="AF437" s="3"/>
      <c r="AG437" s="3"/>
      <c r="AH437" s="3"/>
      <c r="AI437" s="3"/>
      <c r="AJ437" s="3"/>
      <c r="AK437" s="3"/>
      <c r="AL437" s="3"/>
      <c r="AM437" s="3"/>
      <c r="AN437" s="3"/>
      <c r="AO437" s="3"/>
      <c r="AP437" s="3"/>
      <c r="AQ437" s="3"/>
      <c r="AR437" s="3"/>
      <c r="AS437" s="3"/>
      <c r="AT437" s="3"/>
      <c r="AU437" s="3"/>
      <c r="AV437" s="2" t="s">
        <v>51</v>
      </c>
      <c r="AW437" s="2" t="s">
        <v>1848</v>
      </c>
      <c r="AX437" s="2" t="s">
        <v>51</v>
      </c>
      <c r="AY437" s="2" t="s">
        <v>1136</v>
      </c>
      <c r="AZ437" s="2" t="s">
        <v>51</v>
      </c>
    </row>
    <row r="438" spans="1:52" ht="30" customHeight="1">
      <c r="A438" s="24" t="s">
        <v>1837</v>
      </c>
      <c r="B438" s="24" t="s">
        <v>1838</v>
      </c>
      <c r="C438" s="24" t="s">
        <v>1839</v>
      </c>
      <c r="D438" s="25">
        <v>1.1000000000000001</v>
      </c>
      <c r="E438" s="27">
        <f>단가대비표!O97</f>
        <v>0</v>
      </c>
      <c r="F438" s="30">
        <f>TRUNC(E438*D438,1)</f>
        <v>0</v>
      </c>
      <c r="G438" s="27">
        <f>단가대비표!P97</f>
        <v>0</v>
      </c>
      <c r="H438" s="30">
        <f>TRUNC(G438*D438,1)</f>
        <v>0</v>
      </c>
      <c r="I438" s="27">
        <f>단가대비표!V97</f>
        <v>111</v>
      </c>
      <c r="J438" s="30">
        <f>TRUNC(I438*D438,1)</f>
        <v>122.1</v>
      </c>
      <c r="K438" s="27">
        <f t="shared" si="42"/>
        <v>111</v>
      </c>
      <c r="L438" s="30">
        <f t="shared" si="42"/>
        <v>122.1</v>
      </c>
      <c r="M438" s="24" t="s">
        <v>1133</v>
      </c>
      <c r="N438" s="2" t="s">
        <v>51</v>
      </c>
      <c r="O438" s="2" t="s">
        <v>1840</v>
      </c>
      <c r="P438" s="2" t="s">
        <v>63</v>
      </c>
      <c r="Q438" s="2" t="s">
        <v>63</v>
      </c>
      <c r="R438" s="2" t="s">
        <v>62</v>
      </c>
      <c r="S438" s="3"/>
      <c r="T438" s="3"/>
      <c r="U438" s="3"/>
      <c r="V438" s="3">
        <v>1</v>
      </c>
      <c r="W438" s="3"/>
      <c r="X438" s="3"/>
      <c r="Y438" s="3"/>
      <c r="Z438" s="3"/>
      <c r="AA438" s="3"/>
      <c r="AB438" s="3"/>
      <c r="AC438" s="3"/>
      <c r="AD438" s="3"/>
      <c r="AE438" s="3"/>
      <c r="AF438" s="3"/>
      <c r="AG438" s="3"/>
      <c r="AH438" s="3"/>
      <c r="AI438" s="3"/>
      <c r="AJ438" s="3"/>
      <c r="AK438" s="3"/>
      <c r="AL438" s="3"/>
      <c r="AM438" s="3"/>
      <c r="AN438" s="3"/>
      <c r="AO438" s="3"/>
      <c r="AP438" s="3"/>
      <c r="AQ438" s="3"/>
      <c r="AR438" s="3"/>
      <c r="AS438" s="3"/>
      <c r="AT438" s="3"/>
      <c r="AU438" s="3"/>
      <c r="AV438" s="2" t="s">
        <v>51</v>
      </c>
      <c r="AW438" s="2" t="s">
        <v>1849</v>
      </c>
      <c r="AX438" s="2" t="s">
        <v>51</v>
      </c>
      <c r="AY438" s="2" t="s">
        <v>1136</v>
      </c>
      <c r="AZ438" s="2" t="s">
        <v>51</v>
      </c>
    </row>
    <row r="439" spans="1:52" ht="30" customHeight="1">
      <c r="A439" s="24" t="s">
        <v>1842</v>
      </c>
      <c r="B439" s="24" t="s">
        <v>1843</v>
      </c>
      <c r="C439" s="24" t="s">
        <v>1075</v>
      </c>
      <c r="D439" s="25">
        <v>1</v>
      </c>
      <c r="E439" s="27">
        <v>0</v>
      </c>
      <c r="F439" s="30">
        <f>TRUNC(E439*D439,1)</f>
        <v>0</v>
      </c>
      <c r="G439" s="27">
        <v>0</v>
      </c>
      <c r="H439" s="30">
        <f>TRUNC(G439*D439,1)</f>
        <v>0</v>
      </c>
      <c r="I439" s="27">
        <f>TRUNC(SUMIF(V435:V439, RIGHTB(O439, 1), L435:L439)*U439, 2)</f>
        <v>6680.9</v>
      </c>
      <c r="J439" s="30">
        <f>TRUNC(I439*D439,1)</f>
        <v>6680.9</v>
      </c>
      <c r="K439" s="27">
        <f t="shared" si="42"/>
        <v>6680.9</v>
      </c>
      <c r="L439" s="30">
        <f t="shared" si="42"/>
        <v>6680.9</v>
      </c>
      <c r="M439" s="24" t="s">
        <v>51</v>
      </c>
      <c r="N439" s="2" t="s">
        <v>985</v>
      </c>
      <c r="O439" s="2" t="s">
        <v>1154</v>
      </c>
      <c r="P439" s="2" t="s">
        <v>63</v>
      </c>
      <c r="Q439" s="2" t="s">
        <v>63</v>
      </c>
      <c r="R439" s="2" t="s">
        <v>63</v>
      </c>
      <c r="S439" s="3">
        <v>3</v>
      </c>
      <c r="T439" s="3">
        <v>2</v>
      </c>
      <c r="U439" s="3">
        <v>1</v>
      </c>
      <c r="V439" s="3"/>
      <c r="W439" s="3"/>
      <c r="X439" s="3"/>
      <c r="Y439" s="3"/>
      <c r="Z439" s="3"/>
      <c r="AA439" s="3"/>
      <c r="AB439" s="3"/>
      <c r="AC439" s="3"/>
      <c r="AD439" s="3"/>
      <c r="AE439" s="3"/>
      <c r="AF439" s="3"/>
      <c r="AG439" s="3"/>
      <c r="AH439" s="3"/>
      <c r="AI439" s="3"/>
      <c r="AJ439" s="3"/>
      <c r="AK439" s="3"/>
      <c r="AL439" s="3"/>
      <c r="AM439" s="3"/>
      <c r="AN439" s="3"/>
      <c r="AO439" s="3"/>
      <c r="AP439" s="3"/>
      <c r="AQ439" s="3"/>
      <c r="AR439" s="3"/>
      <c r="AS439" s="3"/>
      <c r="AT439" s="3"/>
      <c r="AU439" s="3"/>
      <c r="AV439" s="2" t="s">
        <v>51</v>
      </c>
      <c r="AW439" s="2" t="s">
        <v>1850</v>
      </c>
      <c r="AX439" s="2" t="s">
        <v>51</v>
      </c>
      <c r="AY439" s="2" t="s">
        <v>51</v>
      </c>
      <c r="AZ439" s="2" t="s">
        <v>51</v>
      </c>
    </row>
    <row r="440" spans="1:52" ht="30" customHeight="1">
      <c r="A440" s="24" t="s">
        <v>1174</v>
      </c>
      <c r="B440" s="24" t="s">
        <v>51</v>
      </c>
      <c r="C440" s="24" t="s">
        <v>51</v>
      </c>
      <c r="D440" s="25"/>
      <c r="E440" s="27"/>
      <c r="F440" s="30">
        <f>TRUNC(SUMIF(N435:N439, N434, F435:F439),0)</f>
        <v>0</v>
      </c>
      <c r="G440" s="27"/>
      <c r="H440" s="30">
        <f>TRUNC(SUMIF(N435:N439, N434, H435:H439),0)</f>
        <v>0</v>
      </c>
      <c r="I440" s="27"/>
      <c r="J440" s="30">
        <f>TRUNC(SUMIF(N435:N439, N434, J435:J439),0)</f>
        <v>6680</v>
      </c>
      <c r="K440" s="27"/>
      <c r="L440" s="30">
        <f>F440+H440+J440</f>
        <v>6680</v>
      </c>
      <c r="M440" s="24" t="s">
        <v>51</v>
      </c>
      <c r="N440" s="2" t="s">
        <v>76</v>
      </c>
      <c r="O440" s="2" t="s">
        <v>76</v>
      </c>
      <c r="P440" s="2" t="s">
        <v>51</v>
      </c>
      <c r="Q440" s="2" t="s">
        <v>51</v>
      </c>
      <c r="R440" s="2" t="s">
        <v>51</v>
      </c>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3"/>
      <c r="AS440" s="3"/>
      <c r="AT440" s="3"/>
      <c r="AU440" s="3"/>
      <c r="AV440" s="2" t="s">
        <v>51</v>
      </c>
      <c r="AW440" s="2" t="s">
        <v>51</v>
      </c>
      <c r="AX440" s="2" t="s">
        <v>51</v>
      </c>
      <c r="AY440" s="2" t="s">
        <v>51</v>
      </c>
      <c r="AZ440" s="2" t="s">
        <v>51</v>
      </c>
    </row>
    <row r="441" spans="1:52" ht="30" customHeight="1">
      <c r="A441" s="25"/>
      <c r="B441" s="25"/>
      <c r="C441" s="25"/>
      <c r="D441" s="25"/>
      <c r="E441" s="27"/>
      <c r="F441" s="30"/>
      <c r="G441" s="27"/>
      <c r="H441" s="30"/>
      <c r="I441" s="27"/>
      <c r="J441" s="30"/>
      <c r="K441" s="27"/>
      <c r="L441" s="30"/>
      <c r="M441" s="25"/>
    </row>
    <row r="442" spans="1:52" ht="30" customHeight="1">
      <c r="A442" s="21" t="s">
        <v>1851</v>
      </c>
      <c r="B442" s="22"/>
      <c r="C442" s="22"/>
      <c r="D442" s="22"/>
      <c r="E442" s="26"/>
      <c r="F442" s="29"/>
      <c r="G442" s="26"/>
      <c r="H442" s="29"/>
      <c r="I442" s="26"/>
      <c r="J442" s="29"/>
      <c r="K442" s="26"/>
      <c r="L442" s="29"/>
      <c r="M442" s="23"/>
      <c r="N442" s="1" t="s">
        <v>989</v>
      </c>
    </row>
    <row r="443" spans="1:52" ht="30" customHeight="1">
      <c r="A443" s="24" t="s">
        <v>1828</v>
      </c>
      <c r="B443" s="24" t="s">
        <v>1179</v>
      </c>
      <c r="C443" s="24" t="s">
        <v>1180</v>
      </c>
      <c r="D443" s="25">
        <v>2.5000000000000001E-2</v>
      </c>
      <c r="E443" s="27">
        <f>단가대비표!O124</f>
        <v>0</v>
      </c>
      <c r="F443" s="30">
        <f>TRUNC(E443*D443,1)</f>
        <v>0</v>
      </c>
      <c r="G443" s="27">
        <f>단가대비표!P124</f>
        <v>197788</v>
      </c>
      <c r="H443" s="30">
        <f>TRUNC(G443*D443,1)</f>
        <v>4944.7</v>
      </c>
      <c r="I443" s="27">
        <f>단가대비표!V124</f>
        <v>0</v>
      </c>
      <c r="J443" s="30">
        <f>TRUNC(I443*D443,1)</f>
        <v>0</v>
      </c>
      <c r="K443" s="27">
        <f t="shared" ref="K443:L446" si="43">TRUNC(E443+G443+I443,1)</f>
        <v>197788</v>
      </c>
      <c r="L443" s="30">
        <f t="shared" si="43"/>
        <v>4944.7</v>
      </c>
      <c r="M443" s="24" t="s">
        <v>1133</v>
      </c>
      <c r="N443" s="2" t="s">
        <v>51</v>
      </c>
      <c r="O443" s="2" t="s">
        <v>1829</v>
      </c>
      <c r="P443" s="2" t="s">
        <v>63</v>
      </c>
      <c r="Q443" s="2" t="s">
        <v>63</v>
      </c>
      <c r="R443" s="2" t="s">
        <v>62</v>
      </c>
      <c r="S443" s="3"/>
      <c r="T443" s="3"/>
      <c r="U443" s="3"/>
      <c r="V443" s="3">
        <v>1</v>
      </c>
      <c r="W443" s="3"/>
      <c r="X443" s="3"/>
      <c r="Y443" s="3"/>
      <c r="Z443" s="3"/>
      <c r="AA443" s="3"/>
      <c r="AB443" s="3"/>
      <c r="AC443" s="3"/>
      <c r="AD443" s="3"/>
      <c r="AE443" s="3"/>
      <c r="AF443" s="3"/>
      <c r="AG443" s="3"/>
      <c r="AH443" s="3"/>
      <c r="AI443" s="3"/>
      <c r="AJ443" s="3"/>
      <c r="AK443" s="3"/>
      <c r="AL443" s="3"/>
      <c r="AM443" s="3"/>
      <c r="AN443" s="3"/>
      <c r="AO443" s="3"/>
      <c r="AP443" s="3"/>
      <c r="AQ443" s="3"/>
      <c r="AR443" s="3"/>
      <c r="AS443" s="3"/>
      <c r="AT443" s="3"/>
      <c r="AU443" s="3"/>
      <c r="AV443" s="2" t="s">
        <v>51</v>
      </c>
      <c r="AW443" s="2" t="s">
        <v>1852</v>
      </c>
      <c r="AX443" s="2" t="s">
        <v>51</v>
      </c>
      <c r="AY443" s="2" t="s">
        <v>1136</v>
      </c>
      <c r="AZ443" s="2" t="s">
        <v>51</v>
      </c>
    </row>
    <row r="444" spans="1:52" ht="30" customHeight="1">
      <c r="A444" s="24" t="s">
        <v>1831</v>
      </c>
      <c r="B444" s="24" t="s">
        <v>1179</v>
      </c>
      <c r="C444" s="24" t="s">
        <v>1180</v>
      </c>
      <c r="D444" s="25">
        <v>1.2500000000000001E-2</v>
      </c>
      <c r="E444" s="27">
        <f>단가대비표!O125</f>
        <v>0</v>
      </c>
      <c r="F444" s="30">
        <f>TRUNC(E444*D444,1)</f>
        <v>0</v>
      </c>
      <c r="G444" s="27">
        <f>단가대비표!P125</f>
        <v>177841</v>
      </c>
      <c r="H444" s="30">
        <f>TRUNC(G444*D444,1)</f>
        <v>2223</v>
      </c>
      <c r="I444" s="27">
        <f>단가대비표!V125</f>
        <v>0</v>
      </c>
      <c r="J444" s="30">
        <f>TRUNC(I444*D444,1)</f>
        <v>0</v>
      </c>
      <c r="K444" s="27">
        <f t="shared" si="43"/>
        <v>177841</v>
      </c>
      <c r="L444" s="30">
        <f t="shared" si="43"/>
        <v>2223</v>
      </c>
      <c r="M444" s="24" t="s">
        <v>1133</v>
      </c>
      <c r="N444" s="2" t="s">
        <v>51</v>
      </c>
      <c r="O444" s="2" t="s">
        <v>1832</v>
      </c>
      <c r="P444" s="2" t="s">
        <v>63</v>
      </c>
      <c r="Q444" s="2" t="s">
        <v>63</v>
      </c>
      <c r="R444" s="2" t="s">
        <v>62</v>
      </c>
      <c r="S444" s="3"/>
      <c r="T444" s="3"/>
      <c r="U444" s="3"/>
      <c r="V444" s="3">
        <v>1</v>
      </c>
      <c r="W444" s="3"/>
      <c r="X444" s="3"/>
      <c r="Y444" s="3"/>
      <c r="Z444" s="3"/>
      <c r="AA444" s="3"/>
      <c r="AB444" s="3"/>
      <c r="AC444" s="3"/>
      <c r="AD444" s="3"/>
      <c r="AE444" s="3"/>
      <c r="AF444" s="3"/>
      <c r="AG444" s="3"/>
      <c r="AH444" s="3"/>
      <c r="AI444" s="3"/>
      <c r="AJ444" s="3"/>
      <c r="AK444" s="3"/>
      <c r="AL444" s="3"/>
      <c r="AM444" s="3"/>
      <c r="AN444" s="3"/>
      <c r="AO444" s="3"/>
      <c r="AP444" s="3"/>
      <c r="AQ444" s="3"/>
      <c r="AR444" s="3"/>
      <c r="AS444" s="3"/>
      <c r="AT444" s="3"/>
      <c r="AU444" s="3"/>
      <c r="AV444" s="2" t="s">
        <v>51</v>
      </c>
      <c r="AW444" s="2" t="s">
        <v>1853</v>
      </c>
      <c r="AX444" s="2" t="s">
        <v>51</v>
      </c>
      <c r="AY444" s="2" t="s">
        <v>1136</v>
      </c>
      <c r="AZ444" s="2" t="s">
        <v>51</v>
      </c>
    </row>
    <row r="445" spans="1:52" ht="30" customHeight="1">
      <c r="A445" s="24" t="s">
        <v>1837</v>
      </c>
      <c r="B445" s="24" t="s">
        <v>1838</v>
      </c>
      <c r="C445" s="24" t="s">
        <v>1839</v>
      </c>
      <c r="D445" s="25">
        <v>2.5</v>
      </c>
      <c r="E445" s="27">
        <f>단가대비표!O97</f>
        <v>0</v>
      </c>
      <c r="F445" s="30">
        <f>TRUNC(E445*D445,1)</f>
        <v>0</v>
      </c>
      <c r="G445" s="27">
        <f>단가대비표!P97</f>
        <v>0</v>
      </c>
      <c r="H445" s="30">
        <f>TRUNC(G445*D445,1)</f>
        <v>0</v>
      </c>
      <c r="I445" s="27">
        <f>단가대비표!V97</f>
        <v>111</v>
      </c>
      <c r="J445" s="30">
        <f>TRUNC(I445*D445,1)</f>
        <v>277.5</v>
      </c>
      <c r="K445" s="27">
        <f t="shared" si="43"/>
        <v>111</v>
      </c>
      <c r="L445" s="30">
        <f t="shared" si="43"/>
        <v>277.5</v>
      </c>
      <c r="M445" s="24" t="s">
        <v>1133</v>
      </c>
      <c r="N445" s="2" t="s">
        <v>51</v>
      </c>
      <c r="O445" s="2" t="s">
        <v>1840</v>
      </c>
      <c r="P445" s="2" t="s">
        <v>63</v>
      </c>
      <c r="Q445" s="2" t="s">
        <v>63</v>
      </c>
      <c r="R445" s="2" t="s">
        <v>62</v>
      </c>
      <c r="S445" s="3"/>
      <c r="T445" s="3"/>
      <c r="U445" s="3"/>
      <c r="V445" s="3">
        <v>1</v>
      </c>
      <c r="W445" s="3"/>
      <c r="X445" s="3"/>
      <c r="Y445" s="3"/>
      <c r="Z445" s="3"/>
      <c r="AA445" s="3"/>
      <c r="AB445" s="3"/>
      <c r="AC445" s="3"/>
      <c r="AD445" s="3"/>
      <c r="AE445" s="3"/>
      <c r="AF445" s="3"/>
      <c r="AG445" s="3"/>
      <c r="AH445" s="3"/>
      <c r="AI445" s="3"/>
      <c r="AJ445" s="3"/>
      <c r="AK445" s="3"/>
      <c r="AL445" s="3"/>
      <c r="AM445" s="3"/>
      <c r="AN445" s="3"/>
      <c r="AO445" s="3"/>
      <c r="AP445" s="3"/>
      <c r="AQ445" s="3"/>
      <c r="AR445" s="3"/>
      <c r="AS445" s="3"/>
      <c r="AT445" s="3"/>
      <c r="AU445" s="3"/>
      <c r="AV445" s="2" t="s">
        <v>51</v>
      </c>
      <c r="AW445" s="2" t="s">
        <v>1854</v>
      </c>
      <c r="AX445" s="2" t="s">
        <v>51</v>
      </c>
      <c r="AY445" s="2" t="s">
        <v>1136</v>
      </c>
      <c r="AZ445" s="2" t="s">
        <v>51</v>
      </c>
    </row>
    <row r="446" spans="1:52" ht="30" customHeight="1">
      <c r="A446" s="24" t="s">
        <v>1842</v>
      </c>
      <c r="B446" s="24" t="s">
        <v>1843</v>
      </c>
      <c r="C446" s="24" t="s">
        <v>1075</v>
      </c>
      <c r="D446" s="25">
        <v>1</v>
      </c>
      <c r="E446" s="27">
        <v>0</v>
      </c>
      <c r="F446" s="30">
        <f>TRUNC(E446*D446,1)</f>
        <v>0</v>
      </c>
      <c r="G446" s="27">
        <v>0</v>
      </c>
      <c r="H446" s="30">
        <f>TRUNC(G446*D446,1)</f>
        <v>0</v>
      </c>
      <c r="I446" s="27">
        <f>TRUNC(SUMIF(V443:V446, RIGHTB(O446, 1), L443:L446)*U446, 2)</f>
        <v>7445.2</v>
      </c>
      <c r="J446" s="30">
        <f>TRUNC(I446*D446,1)</f>
        <v>7445.2</v>
      </c>
      <c r="K446" s="27">
        <f t="shared" si="43"/>
        <v>7445.2</v>
      </c>
      <c r="L446" s="30">
        <f t="shared" si="43"/>
        <v>7445.2</v>
      </c>
      <c r="M446" s="24" t="s">
        <v>51</v>
      </c>
      <c r="N446" s="2" t="s">
        <v>989</v>
      </c>
      <c r="O446" s="2" t="s">
        <v>1154</v>
      </c>
      <c r="P446" s="2" t="s">
        <v>63</v>
      </c>
      <c r="Q446" s="2" t="s">
        <v>63</v>
      </c>
      <c r="R446" s="2" t="s">
        <v>63</v>
      </c>
      <c r="S446" s="3">
        <v>3</v>
      </c>
      <c r="T446" s="3">
        <v>2</v>
      </c>
      <c r="U446" s="3">
        <v>1</v>
      </c>
      <c r="V446" s="3"/>
      <c r="W446" s="3"/>
      <c r="X446" s="3"/>
      <c r="Y446" s="3"/>
      <c r="Z446" s="3"/>
      <c r="AA446" s="3"/>
      <c r="AB446" s="3"/>
      <c r="AC446" s="3"/>
      <c r="AD446" s="3"/>
      <c r="AE446" s="3"/>
      <c r="AF446" s="3"/>
      <c r="AG446" s="3"/>
      <c r="AH446" s="3"/>
      <c r="AI446" s="3"/>
      <c r="AJ446" s="3"/>
      <c r="AK446" s="3"/>
      <c r="AL446" s="3"/>
      <c r="AM446" s="3"/>
      <c r="AN446" s="3"/>
      <c r="AO446" s="3"/>
      <c r="AP446" s="3"/>
      <c r="AQ446" s="3"/>
      <c r="AR446" s="3"/>
      <c r="AS446" s="3"/>
      <c r="AT446" s="3"/>
      <c r="AU446" s="3"/>
      <c r="AV446" s="2" t="s">
        <v>51</v>
      </c>
      <c r="AW446" s="2" t="s">
        <v>1855</v>
      </c>
      <c r="AX446" s="2" t="s">
        <v>51</v>
      </c>
      <c r="AY446" s="2" t="s">
        <v>51</v>
      </c>
      <c r="AZ446" s="2" t="s">
        <v>51</v>
      </c>
    </row>
    <row r="447" spans="1:52" ht="30" customHeight="1">
      <c r="A447" s="24" t="s">
        <v>1174</v>
      </c>
      <c r="B447" s="24" t="s">
        <v>51</v>
      </c>
      <c r="C447" s="24" t="s">
        <v>51</v>
      </c>
      <c r="D447" s="25"/>
      <c r="E447" s="27"/>
      <c r="F447" s="30">
        <f>TRUNC(SUMIF(N443:N446, N442, F443:F446),0)</f>
        <v>0</v>
      </c>
      <c r="G447" s="27"/>
      <c r="H447" s="30">
        <f>TRUNC(SUMIF(N443:N446, N442, H443:H446),0)</f>
        <v>0</v>
      </c>
      <c r="I447" s="27"/>
      <c r="J447" s="30">
        <f>TRUNC(SUMIF(N443:N446, N442, J443:J446),0)</f>
        <v>7445</v>
      </c>
      <c r="K447" s="27"/>
      <c r="L447" s="30">
        <f>F447+H447+J447</f>
        <v>7445</v>
      </c>
      <c r="M447" s="24" t="s">
        <v>51</v>
      </c>
      <c r="N447" s="2" t="s">
        <v>76</v>
      </c>
      <c r="O447" s="2" t="s">
        <v>76</v>
      </c>
      <c r="P447" s="2" t="s">
        <v>51</v>
      </c>
      <c r="Q447" s="2" t="s">
        <v>51</v>
      </c>
      <c r="R447" s="2" t="s">
        <v>51</v>
      </c>
      <c r="S447" s="3"/>
      <c r="T447" s="3"/>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3"/>
      <c r="AS447" s="3"/>
      <c r="AT447" s="3"/>
      <c r="AU447" s="3"/>
      <c r="AV447" s="2" t="s">
        <v>51</v>
      </c>
      <c r="AW447" s="2" t="s">
        <v>51</v>
      </c>
      <c r="AX447" s="2" t="s">
        <v>51</v>
      </c>
      <c r="AY447" s="2" t="s">
        <v>51</v>
      </c>
      <c r="AZ447" s="2" t="s">
        <v>51</v>
      </c>
    </row>
    <row r="448" spans="1:52" ht="30" customHeight="1">
      <c r="A448" s="25"/>
      <c r="B448" s="25"/>
      <c r="C448" s="25"/>
      <c r="D448" s="25"/>
      <c r="E448" s="27"/>
      <c r="F448" s="30"/>
      <c r="G448" s="27"/>
      <c r="H448" s="30"/>
      <c r="I448" s="27"/>
      <c r="J448" s="30"/>
      <c r="K448" s="27"/>
      <c r="L448" s="30"/>
      <c r="M448" s="25"/>
    </row>
    <row r="449" spans="1:52" ht="30" customHeight="1">
      <c r="A449" s="21" t="s">
        <v>1856</v>
      </c>
      <c r="B449" s="22"/>
      <c r="C449" s="22"/>
      <c r="D449" s="22"/>
      <c r="E449" s="26"/>
      <c r="F449" s="29"/>
      <c r="G449" s="26"/>
      <c r="H449" s="29"/>
      <c r="I449" s="26"/>
      <c r="J449" s="29"/>
      <c r="K449" s="26"/>
      <c r="L449" s="29"/>
      <c r="M449" s="23"/>
      <c r="N449" s="1" t="s">
        <v>993</v>
      </c>
    </row>
    <row r="450" spans="1:52" ht="30" customHeight="1">
      <c r="A450" s="24" t="s">
        <v>1825</v>
      </c>
      <c r="B450" s="24" t="s">
        <v>1179</v>
      </c>
      <c r="C450" s="24" t="s">
        <v>1180</v>
      </c>
      <c r="D450" s="25">
        <v>2.5000000000000001E-2</v>
      </c>
      <c r="E450" s="27">
        <f>단가대비표!O123</f>
        <v>0</v>
      </c>
      <c r="F450" s="30">
        <f t="shared" ref="F450:F455" si="44">TRUNC(E450*D450,1)</f>
        <v>0</v>
      </c>
      <c r="G450" s="27">
        <f>단가대비표!P123</f>
        <v>199588</v>
      </c>
      <c r="H450" s="30">
        <f t="shared" ref="H450:H455" si="45">TRUNC(G450*D450,1)</f>
        <v>4989.7</v>
      </c>
      <c r="I450" s="27">
        <f>단가대비표!V123</f>
        <v>0</v>
      </c>
      <c r="J450" s="30">
        <f t="shared" ref="J450:J455" si="46">TRUNC(I450*D450,1)</f>
        <v>0</v>
      </c>
      <c r="K450" s="27">
        <f t="shared" ref="K450:L455" si="47">TRUNC(E450+G450+I450,1)</f>
        <v>199588</v>
      </c>
      <c r="L450" s="30">
        <f t="shared" si="47"/>
        <v>4989.7</v>
      </c>
      <c r="M450" s="24" t="s">
        <v>1133</v>
      </c>
      <c r="N450" s="2" t="s">
        <v>51</v>
      </c>
      <c r="O450" s="2" t="s">
        <v>1826</v>
      </c>
      <c r="P450" s="2" t="s">
        <v>63</v>
      </c>
      <c r="Q450" s="2" t="s">
        <v>63</v>
      </c>
      <c r="R450" s="2" t="s">
        <v>62</v>
      </c>
      <c r="S450" s="3"/>
      <c r="T450" s="3"/>
      <c r="U450" s="3"/>
      <c r="V450" s="3">
        <v>1</v>
      </c>
      <c r="W450" s="3"/>
      <c r="X450" s="3"/>
      <c r="Y450" s="3"/>
      <c r="Z450" s="3"/>
      <c r="AA450" s="3"/>
      <c r="AB450" s="3"/>
      <c r="AC450" s="3"/>
      <c r="AD450" s="3"/>
      <c r="AE450" s="3"/>
      <c r="AF450" s="3"/>
      <c r="AG450" s="3"/>
      <c r="AH450" s="3"/>
      <c r="AI450" s="3"/>
      <c r="AJ450" s="3"/>
      <c r="AK450" s="3"/>
      <c r="AL450" s="3"/>
      <c r="AM450" s="3"/>
      <c r="AN450" s="3"/>
      <c r="AO450" s="3"/>
      <c r="AP450" s="3"/>
      <c r="AQ450" s="3"/>
      <c r="AR450" s="3"/>
      <c r="AS450" s="3"/>
      <c r="AT450" s="3"/>
      <c r="AU450" s="3"/>
      <c r="AV450" s="2" t="s">
        <v>51</v>
      </c>
      <c r="AW450" s="2" t="s">
        <v>1857</v>
      </c>
      <c r="AX450" s="2" t="s">
        <v>51</v>
      </c>
      <c r="AY450" s="2" t="s">
        <v>1136</v>
      </c>
      <c r="AZ450" s="2" t="s">
        <v>51</v>
      </c>
    </row>
    <row r="451" spans="1:52" ht="30" customHeight="1">
      <c r="A451" s="24" t="s">
        <v>1828</v>
      </c>
      <c r="B451" s="24" t="s">
        <v>1179</v>
      </c>
      <c r="C451" s="24" t="s">
        <v>1180</v>
      </c>
      <c r="D451" s="25">
        <v>1.2500000000000001E-2</v>
      </c>
      <c r="E451" s="27">
        <f>단가대비표!O124</f>
        <v>0</v>
      </c>
      <c r="F451" s="30">
        <f t="shared" si="44"/>
        <v>0</v>
      </c>
      <c r="G451" s="27">
        <f>단가대비표!P124</f>
        <v>197788</v>
      </c>
      <c r="H451" s="30">
        <f t="shared" si="45"/>
        <v>2472.3000000000002</v>
      </c>
      <c r="I451" s="27">
        <f>단가대비표!V124</f>
        <v>0</v>
      </c>
      <c r="J451" s="30">
        <f t="shared" si="46"/>
        <v>0</v>
      </c>
      <c r="K451" s="27">
        <f t="shared" si="47"/>
        <v>197788</v>
      </c>
      <c r="L451" s="30">
        <f t="shared" si="47"/>
        <v>2472.3000000000002</v>
      </c>
      <c r="M451" s="24" t="s">
        <v>1133</v>
      </c>
      <c r="N451" s="2" t="s">
        <v>51</v>
      </c>
      <c r="O451" s="2" t="s">
        <v>1829</v>
      </c>
      <c r="P451" s="2" t="s">
        <v>63</v>
      </c>
      <c r="Q451" s="2" t="s">
        <v>63</v>
      </c>
      <c r="R451" s="2" t="s">
        <v>62</v>
      </c>
      <c r="S451" s="3"/>
      <c r="T451" s="3"/>
      <c r="U451" s="3"/>
      <c r="V451" s="3">
        <v>1</v>
      </c>
      <c r="W451" s="3"/>
      <c r="X451" s="3"/>
      <c r="Y451" s="3"/>
      <c r="Z451" s="3"/>
      <c r="AA451" s="3"/>
      <c r="AB451" s="3"/>
      <c r="AC451" s="3"/>
      <c r="AD451" s="3"/>
      <c r="AE451" s="3"/>
      <c r="AF451" s="3"/>
      <c r="AG451" s="3"/>
      <c r="AH451" s="3"/>
      <c r="AI451" s="3"/>
      <c r="AJ451" s="3"/>
      <c r="AK451" s="3"/>
      <c r="AL451" s="3"/>
      <c r="AM451" s="3"/>
      <c r="AN451" s="3"/>
      <c r="AO451" s="3"/>
      <c r="AP451" s="3"/>
      <c r="AQ451" s="3"/>
      <c r="AR451" s="3"/>
      <c r="AS451" s="3"/>
      <c r="AT451" s="3"/>
      <c r="AU451" s="3"/>
      <c r="AV451" s="2" t="s">
        <v>51</v>
      </c>
      <c r="AW451" s="2" t="s">
        <v>1858</v>
      </c>
      <c r="AX451" s="2" t="s">
        <v>51</v>
      </c>
      <c r="AY451" s="2" t="s">
        <v>1136</v>
      </c>
      <c r="AZ451" s="2" t="s">
        <v>51</v>
      </c>
    </row>
    <row r="452" spans="1:52" ht="30" customHeight="1">
      <c r="A452" s="24" t="s">
        <v>1831</v>
      </c>
      <c r="B452" s="24" t="s">
        <v>1179</v>
      </c>
      <c r="C452" s="24" t="s">
        <v>1180</v>
      </c>
      <c r="D452" s="25">
        <v>2.5000000000000001E-2</v>
      </c>
      <c r="E452" s="27">
        <f>단가대비표!O125</f>
        <v>0</v>
      </c>
      <c r="F452" s="30">
        <f t="shared" si="44"/>
        <v>0</v>
      </c>
      <c r="G452" s="27">
        <f>단가대비표!P125</f>
        <v>177841</v>
      </c>
      <c r="H452" s="30">
        <f t="shared" si="45"/>
        <v>4446</v>
      </c>
      <c r="I452" s="27">
        <f>단가대비표!V125</f>
        <v>0</v>
      </c>
      <c r="J452" s="30">
        <f t="shared" si="46"/>
        <v>0</v>
      </c>
      <c r="K452" s="27">
        <f t="shared" si="47"/>
        <v>177841</v>
      </c>
      <c r="L452" s="30">
        <f t="shared" si="47"/>
        <v>4446</v>
      </c>
      <c r="M452" s="24" t="s">
        <v>1133</v>
      </c>
      <c r="N452" s="2" t="s">
        <v>51</v>
      </c>
      <c r="O452" s="2" t="s">
        <v>1832</v>
      </c>
      <c r="P452" s="2" t="s">
        <v>63</v>
      </c>
      <c r="Q452" s="2" t="s">
        <v>63</v>
      </c>
      <c r="R452" s="2" t="s">
        <v>62</v>
      </c>
      <c r="S452" s="3"/>
      <c r="T452" s="3"/>
      <c r="U452" s="3"/>
      <c r="V452" s="3">
        <v>1</v>
      </c>
      <c r="W452" s="3"/>
      <c r="X452" s="3"/>
      <c r="Y452" s="3"/>
      <c r="Z452" s="3"/>
      <c r="AA452" s="3"/>
      <c r="AB452" s="3"/>
      <c r="AC452" s="3"/>
      <c r="AD452" s="3"/>
      <c r="AE452" s="3"/>
      <c r="AF452" s="3"/>
      <c r="AG452" s="3"/>
      <c r="AH452" s="3"/>
      <c r="AI452" s="3"/>
      <c r="AJ452" s="3"/>
      <c r="AK452" s="3"/>
      <c r="AL452" s="3"/>
      <c r="AM452" s="3"/>
      <c r="AN452" s="3"/>
      <c r="AO452" s="3"/>
      <c r="AP452" s="3"/>
      <c r="AQ452" s="3"/>
      <c r="AR452" s="3"/>
      <c r="AS452" s="3"/>
      <c r="AT452" s="3"/>
      <c r="AU452" s="3"/>
      <c r="AV452" s="2" t="s">
        <v>51</v>
      </c>
      <c r="AW452" s="2" t="s">
        <v>1859</v>
      </c>
      <c r="AX452" s="2" t="s">
        <v>51</v>
      </c>
      <c r="AY452" s="2" t="s">
        <v>1136</v>
      </c>
      <c r="AZ452" s="2" t="s">
        <v>51</v>
      </c>
    </row>
    <row r="453" spans="1:52" ht="30" customHeight="1">
      <c r="A453" s="24" t="s">
        <v>1834</v>
      </c>
      <c r="B453" s="24" t="s">
        <v>1179</v>
      </c>
      <c r="C453" s="24" t="s">
        <v>1180</v>
      </c>
      <c r="D453" s="25">
        <v>1.2500000000000001E-2</v>
      </c>
      <c r="E453" s="27">
        <f>단가대비표!O126</f>
        <v>0</v>
      </c>
      <c r="F453" s="30">
        <f t="shared" si="44"/>
        <v>0</v>
      </c>
      <c r="G453" s="27">
        <f>단가대비표!P126</f>
        <v>149081</v>
      </c>
      <c r="H453" s="30">
        <f t="shared" si="45"/>
        <v>1863.5</v>
      </c>
      <c r="I453" s="27">
        <f>단가대비표!V126</f>
        <v>0</v>
      </c>
      <c r="J453" s="30">
        <f t="shared" si="46"/>
        <v>0</v>
      </c>
      <c r="K453" s="27">
        <f t="shared" si="47"/>
        <v>149081</v>
      </c>
      <c r="L453" s="30">
        <f t="shared" si="47"/>
        <v>1863.5</v>
      </c>
      <c r="M453" s="24" t="s">
        <v>1133</v>
      </c>
      <c r="N453" s="2" t="s">
        <v>51</v>
      </c>
      <c r="O453" s="2" t="s">
        <v>1835</v>
      </c>
      <c r="P453" s="2" t="s">
        <v>63</v>
      </c>
      <c r="Q453" s="2" t="s">
        <v>63</v>
      </c>
      <c r="R453" s="2" t="s">
        <v>62</v>
      </c>
      <c r="S453" s="3"/>
      <c r="T453" s="3"/>
      <c r="U453" s="3"/>
      <c r="V453" s="3">
        <v>1</v>
      </c>
      <c r="W453" s="3"/>
      <c r="X453" s="3"/>
      <c r="Y453" s="3"/>
      <c r="Z453" s="3"/>
      <c r="AA453" s="3"/>
      <c r="AB453" s="3"/>
      <c r="AC453" s="3"/>
      <c r="AD453" s="3"/>
      <c r="AE453" s="3"/>
      <c r="AF453" s="3"/>
      <c r="AG453" s="3"/>
      <c r="AH453" s="3"/>
      <c r="AI453" s="3"/>
      <c r="AJ453" s="3"/>
      <c r="AK453" s="3"/>
      <c r="AL453" s="3"/>
      <c r="AM453" s="3"/>
      <c r="AN453" s="3"/>
      <c r="AO453" s="3"/>
      <c r="AP453" s="3"/>
      <c r="AQ453" s="3"/>
      <c r="AR453" s="3"/>
      <c r="AS453" s="3"/>
      <c r="AT453" s="3"/>
      <c r="AU453" s="3"/>
      <c r="AV453" s="2" t="s">
        <v>51</v>
      </c>
      <c r="AW453" s="2" t="s">
        <v>1860</v>
      </c>
      <c r="AX453" s="2" t="s">
        <v>51</v>
      </c>
      <c r="AY453" s="2" t="s">
        <v>1136</v>
      </c>
      <c r="AZ453" s="2" t="s">
        <v>51</v>
      </c>
    </row>
    <row r="454" spans="1:52" ht="30" customHeight="1">
      <c r="A454" s="24" t="s">
        <v>1837</v>
      </c>
      <c r="B454" s="24" t="s">
        <v>1838</v>
      </c>
      <c r="C454" s="24" t="s">
        <v>1839</v>
      </c>
      <c r="D454" s="25">
        <v>6.4</v>
      </c>
      <c r="E454" s="27">
        <f>단가대비표!O97</f>
        <v>0</v>
      </c>
      <c r="F454" s="30">
        <f t="shared" si="44"/>
        <v>0</v>
      </c>
      <c r="G454" s="27">
        <f>단가대비표!P97</f>
        <v>0</v>
      </c>
      <c r="H454" s="30">
        <f t="shared" si="45"/>
        <v>0</v>
      </c>
      <c r="I454" s="27">
        <f>단가대비표!V97</f>
        <v>111</v>
      </c>
      <c r="J454" s="30">
        <f t="shared" si="46"/>
        <v>710.4</v>
      </c>
      <c r="K454" s="27">
        <f t="shared" si="47"/>
        <v>111</v>
      </c>
      <c r="L454" s="30">
        <f t="shared" si="47"/>
        <v>710.4</v>
      </c>
      <c r="M454" s="24" t="s">
        <v>1133</v>
      </c>
      <c r="N454" s="2" t="s">
        <v>51</v>
      </c>
      <c r="O454" s="2" t="s">
        <v>1840</v>
      </c>
      <c r="P454" s="2" t="s">
        <v>63</v>
      </c>
      <c r="Q454" s="2" t="s">
        <v>63</v>
      </c>
      <c r="R454" s="2" t="s">
        <v>62</v>
      </c>
      <c r="S454" s="3"/>
      <c r="T454" s="3"/>
      <c r="U454" s="3"/>
      <c r="V454" s="3">
        <v>1</v>
      </c>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c r="AU454" s="3"/>
      <c r="AV454" s="2" t="s">
        <v>51</v>
      </c>
      <c r="AW454" s="2" t="s">
        <v>1861</v>
      </c>
      <c r="AX454" s="2" t="s">
        <v>51</v>
      </c>
      <c r="AY454" s="2" t="s">
        <v>1136</v>
      </c>
      <c r="AZ454" s="2" t="s">
        <v>51</v>
      </c>
    </row>
    <row r="455" spans="1:52" ht="30" customHeight="1">
      <c r="A455" s="24" t="s">
        <v>1842</v>
      </c>
      <c r="B455" s="24" t="s">
        <v>1843</v>
      </c>
      <c r="C455" s="24" t="s">
        <v>1075</v>
      </c>
      <c r="D455" s="25">
        <v>1</v>
      </c>
      <c r="E455" s="27">
        <v>0</v>
      </c>
      <c r="F455" s="30">
        <f t="shared" si="44"/>
        <v>0</v>
      </c>
      <c r="G455" s="27">
        <v>0</v>
      </c>
      <c r="H455" s="30">
        <f t="shared" si="45"/>
        <v>0</v>
      </c>
      <c r="I455" s="27">
        <f>TRUNC(SUMIF(V450:V455, RIGHTB(O455, 1), L450:L455)*U455, 2)</f>
        <v>14481.9</v>
      </c>
      <c r="J455" s="30">
        <f t="shared" si="46"/>
        <v>14481.9</v>
      </c>
      <c r="K455" s="27">
        <f t="shared" si="47"/>
        <v>14481.9</v>
      </c>
      <c r="L455" s="30">
        <f t="shared" si="47"/>
        <v>14481.9</v>
      </c>
      <c r="M455" s="24" t="s">
        <v>51</v>
      </c>
      <c r="N455" s="2" t="s">
        <v>993</v>
      </c>
      <c r="O455" s="2" t="s">
        <v>1154</v>
      </c>
      <c r="P455" s="2" t="s">
        <v>63</v>
      </c>
      <c r="Q455" s="2" t="s">
        <v>63</v>
      </c>
      <c r="R455" s="2" t="s">
        <v>63</v>
      </c>
      <c r="S455" s="3">
        <v>3</v>
      </c>
      <c r="T455" s="3">
        <v>2</v>
      </c>
      <c r="U455" s="3">
        <v>1</v>
      </c>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2" t="s">
        <v>51</v>
      </c>
      <c r="AW455" s="2" t="s">
        <v>1862</v>
      </c>
      <c r="AX455" s="2" t="s">
        <v>51</v>
      </c>
      <c r="AY455" s="2" t="s">
        <v>51</v>
      </c>
      <c r="AZ455" s="2" t="s">
        <v>51</v>
      </c>
    </row>
    <row r="456" spans="1:52" ht="30" customHeight="1">
      <c r="A456" s="24" t="s">
        <v>1174</v>
      </c>
      <c r="B456" s="24" t="s">
        <v>51</v>
      </c>
      <c r="C456" s="24" t="s">
        <v>51</v>
      </c>
      <c r="D456" s="25"/>
      <c r="E456" s="27"/>
      <c r="F456" s="30">
        <f>TRUNC(SUMIF(N450:N455, N449, F450:F455),0)</f>
        <v>0</v>
      </c>
      <c r="G456" s="27"/>
      <c r="H456" s="30">
        <f>TRUNC(SUMIF(N450:N455, N449, H450:H455),0)</f>
        <v>0</v>
      </c>
      <c r="I456" s="27"/>
      <c r="J456" s="30">
        <f>TRUNC(SUMIF(N450:N455, N449, J450:J455),0)</f>
        <v>14481</v>
      </c>
      <c r="K456" s="27"/>
      <c r="L456" s="30">
        <f>F456+H456+J456</f>
        <v>14481</v>
      </c>
      <c r="M456" s="24" t="s">
        <v>51</v>
      </c>
      <c r="N456" s="2" t="s">
        <v>76</v>
      </c>
      <c r="O456" s="2" t="s">
        <v>76</v>
      </c>
      <c r="P456" s="2" t="s">
        <v>51</v>
      </c>
      <c r="Q456" s="2" t="s">
        <v>51</v>
      </c>
      <c r="R456" s="2" t="s">
        <v>51</v>
      </c>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3"/>
      <c r="AS456" s="3"/>
      <c r="AT456" s="3"/>
      <c r="AU456" s="3"/>
      <c r="AV456" s="2" t="s">
        <v>51</v>
      </c>
      <c r="AW456" s="2" t="s">
        <v>51</v>
      </c>
      <c r="AX456" s="2" t="s">
        <v>51</v>
      </c>
      <c r="AY456" s="2" t="s">
        <v>51</v>
      </c>
      <c r="AZ456" s="2" t="s">
        <v>51</v>
      </c>
    </row>
    <row r="457" spans="1:52" ht="30" customHeight="1">
      <c r="A457" s="25"/>
      <c r="B457" s="25"/>
      <c r="C457" s="25"/>
      <c r="D457" s="25"/>
      <c r="E457" s="27"/>
      <c r="F457" s="30"/>
      <c r="G457" s="27"/>
      <c r="H457" s="30"/>
      <c r="I457" s="27"/>
      <c r="J457" s="30"/>
      <c r="K457" s="27"/>
      <c r="L457" s="30"/>
      <c r="M457" s="25"/>
    </row>
    <row r="458" spans="1:52" ht="30" customHeight="1">
      <c r="A458" s="21" t="s">
        <v>1863</v>
      </c>
      <c r="B458" s="22"/>
      <c r="C458" s="22"/>
      <c r="D458" s="22"/>
      <c r="E458" s="26"/>
      <c r="F458" s="29"/>
      <c r="G458" s="26"/>
      <c r="H458" s="29"/>
      <c r="I458" s="26"/>
      <c r="J458" s="29"/>
      <c r="K458" s="26"/>
      <c r="L458" s="29"/>
      <c r="M458" s="23"/>
      <c r="N458" s="1" t="s">
        <v>997</v>
      </c>
    </row>
    <row r="459" spans="1:52" ht="30" customHeight="1">
      <c r="A459" s="24" t="s">
        <v>1828</v>
      </c>
      <c r="B459" s="24" t="s">
        <v>1179</v>
      </c>
      <c r="C459" s="24" t="s">
        <v>1180</v>
      </c>
      <c r="D459" s="25">
        <v>1.2500000000000001E-2</v>
      </c>
      <c r="E459" s="27">
        <f>단가대비표!O124</f>
        <v>0</v>
      </c>
      <c r="F459" s="30">
        <f t="shared" ref="F459:F464" si="48">TRUNC(E459*D459,1)</f>
        <v>0</v>
      </c>
      <c r="G459" s="27">
        <f>단가대비표!P124</f>
        <v>197788</v>
      </c>
      <c r="H459" s="30">
        <f t="shared" ref="H459:H464" si="49">TRUNC(G459*D459,1)</f>
        <v>2472.3000000000002</v>
      </c>
      <c r="I459" s="27">
        <f>단가대비표!V124</f>
        <v>0</v>
      </c>
      <c r="J459" s="30">
        <f t="shared" ref="J459:J464" si="50">TRUNC(I459*D459,1)</f>
        <v>0</v>
      </c>
      <c r="K459" s="27">
        <f t="shared" ref="K459:L464" si="51">TRUNC(E459+G459+I459,1)</f>
        <v>197788</v>
      </c>
      <c r="L459" s="30">
        <f t="shared" si="51"/>
        <v>2472.3000000000002</v>
      </c>
      <c r="M459" s="24" t="s">
        <v>1133</v>
      </c>
      <c r="N459" s="2" t="s">
        <v>51</v>
      </c>
      <c r="O459" s="2" t="s">
        <v>1829</v>
      </c>
      <c r="P459" s="2" t="s">
        <v>63</v>
      </c>
      <c r="Q459" s="2" t="s">
        <v>63</v>
      </c>
      <c r="R459" s="2" t="s">
        <v>62</v>
      </c>
      <c r="S459" s="3"/>
      <c r="T459" s="3"/>
      <c r="U459" s="3"/>
      <c r="V459" s="3">
        <v>1</v>
      </c>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2" t="s">
        <v>51</v>
      </c>
      <c r="AW459" s="2" t="s">
        <v>1864</v>
      </c>
      <c r="AX459" s="2" t="s">
        <v>51</v>
      </c>
      <c r="AY459" s="2" t="s">
        <v>1136</v>
      </c>
      <c r="AZ459" s="2" t="s">
        <v>51</v>
      </c>
    </row>
    <row r="460" spans="1:52" ht="30" customHeight="1">
      <c r="A460" s="24" t="s">
        <v>1831</v>
      </c>
      <c r="B460" s="24" t="s">
        <v>1179</v>
      </c>
      <c r="C460" s="24" t="s">
        <v>1180</v>
      </c>
      <c r="D460" s="25">
        <v>2.5000000000000001E-2</v>
      </c>
      <c r="E460" s="27">
        <f>단가대비표!O125</f>
        <v>0</v>
      </c>
      <c r="F460" s="30">
        <f t="shared" si="48"/>
        <v>0</v>
      </c>
      <c r="G460" s="27">
        <f>단가대비표!P125</f>
        <v>177841</v>
      </c>
      <c r="H460" s="30">
        <f t="shared" si="49"/>
        <v>4446</v>
      </c>
      <c r="I460" s="27">
        <f>단가대비표!V125</f>
        <v>0</v>
      </c>
      <c r="J460" s="30">
        <f t="shared" si="50"/>
        <v>0</v>
      </c>
      <c r="K460" s="27">
        <f t="shared" si="51"/>
        <v>177841</v>
      </c>
      <c r="L460" s="30">
        <f t="shared" si="51"/>
        <v>4446</v>
      </c>
      <c r="M460" s="24" t="s">
        <v>1133</v>
      </c>
      <c r="N460" s="2" t="s">
        <v>51</v>
      </c>
      <c r="O460" s="2" t="s">
        <v>1832</v>
      </c>
      <c r="P460" s="2" t="s">
        <v>63</v>
      </c>
      <c r="Q460" s="2" t="s">
        <v>63</v>
      </c>
      <c r="R460" s="2" t="s">
        <v>62</v>
      </c>
      <c r="S460" s="3"/>
      <c r="T460" s="3"/>
      <c r="U460" s="3"/>
      <c r="V460" s="3">
        <v>1</v>
      </c>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c r="AU460" s="3"/>
      <c r="AV460" s="2" t="s">
        <v>51</v>
      </c>
      <c r="AW460" s="2" t="s">
        <v>1865</v>
      </c>
      <c r="AX460" s="2" t="s">
        <v>51</v>
      </c>
      <c r="AY460" s="2" t="s">
        <v>1136</v>
      </c>
      <c r="AZ460" s="2" t="s">
        <v>51</v>
      </c>
    </row>
    <row r="461" spans="1:52" ht="30" customHeight="1">
      <c r="A461" s="24" t="s">
        <v>1834</v>
      </c>
      <c r="B461" s="24" t="s">
        <v>1179</v>
      </c>
      <c r="C461" s="24" t="s">
        <v>1180</v>
      </c>
      <c r="D461" s="25">
        <v>2.5000000000000001E-2</v>
      </c>
      <c r="E461" s="27">
        <f>단가대비표!O126</f>
        <v>0</v>
      </c>
      <c r="F461" s="30">
        <f t="shared" si="48"/>
        <v>0</v>
      </c>
      <c r="G461" s="27">
        <f>단가대비표!P126</f>
        <v>149081</v>
      </c>
      <c r="H461" s="30">
        <f t="shared" si="49"/>
        <v>3727</v>
      </c>
      <c r="I461" s="27">
        <f>단가대비표!V126</f>
        <v>0</v>
      </c>
      <c r="J461" s="30">
        <f t="shared" si="50"/>
        <v>0</v>
      </c>
      <c r="K461" s="27">
        <f t="shared" si="51"/>
        <v>149081</v>
      </c>
      <c r="L461" s="30">
        <f t="shared" si="51"/>
        <v>3727</v>
      </c>
      <c r="M461" s="24" t="s">
        <v>1133</v>
      </c>
      <c r="N461" s="2" t="s">
        <v>51</v>
      </c>
      <c r="O461" s="2" t="s">
        <v>1835</v>
      </c>
      <c r="P461" s="2" t="s">
        <v>63</v>
      </c>
      <c r="Q461" s="2" t="s">
        <v>63</v>
      </c>
      <c r="R461" s="2" t="s">
        <v>62</v>
      </c>
      <c r="S461" s="3"/>
      <c r="T461" s="3"/>
      <c r="U461" s="3"/>
      <c r="V461" s="3">
        <v>1</v>
      </c>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c r="AU461" s="3"/>
      <c r="AV461" s="2" t="s">
        <v>51</v>
      </c>
      <c r="AW461" s="2" t="s">
        <v>1866</v>
      </c>
      <c r="AX461" s="2" t="s">
        <v>51</v>
      </c>
      <c r="AY461" s="2" t="s">
        <v>1136</v>
      </c>
      <c r="AZ461" s="2" t="s">
        <v>51</v>
      </c>
    </row>
    <row r="462" spans="1:52" ht="30" customHeight="1">
      <c r="A462" s="24" t="s">
        <v>1837</v>
      </c>
      <c r="B462" s="24" t="s">
        <v>1838</v>
      </c>
      <c r="C462" s="24" t="s">
        <v>1839</v>
      </c>
      <c r="D462" s="25">
        <v>4</v>
      </c>
      <c r="E462" s="27">
        <f>단가대비표!O97</f>
        <v>0</v>
      </c>
      <c r="F462" s="30">
        <f t="shared" si="48"/>
        <v>0</v>
      </c>
      <c r="G462" s="27">
        <f>단가대비표!P97</f>
        <v>0</v>
      </c>
      <c r="H462" s="30">
        <f t="shared" si="49"/>
        <v>0</v>
      </c>
      <c r="I462" s="27">
        <f>단가대비표!V97</f>
        <v>111</v>
      </c>
      <c r="J462" s="30">
        <f t="shared" si="50"/>
        <v>444</v>
      </c>
      <c r="K462" s="27">
        <f t="shared" si="51"/>
        <v>111</v>
      </c>
      <c r="L462" s="30">
        <f t="shared" si="51"/>
        <v>444</v>
      </c>
      <c r="M462" s="24" t="s">
        <v>1133</v>
      </c>
      <c r="N462" s="2" t="s">
        <v>51</v>
      </c>
      <c r="O462" s="2" t="s">
        <v>1840</v>
      </c>
      <c r="P462" s="2" t="s">
        <v>63</v>
      </c>
      <c r="Q462" s="2" t="s">
        <v>63</v>
      </c>
      <c r="R462" s="2" t="s">
        <v>62</v>
      </c>
      <c r="S462" s="3"/>
      <c r="T462" s="3"/>
      <c r="U462" s="3"/>
      <c r="V462" s="3">
        <v>1</v>
      </c>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c r="AU462" s="3"/>
      <c r="AV462" s="2" t="s">
        <v>51</v>
      </c>
      <c r="AW462" s="2" t="s">
        <v>1867</v>
      </c>
      <c r="AX462" s="2" t="s">
        <v>51</v>
      </c>
      <c r="AY462" s="2" t="s">
        <v>1136</v>
      </c>
      <c r="AZ462" s="2" t="s">
        <v>51</v>
      </c>
    </row>
    <row r="463" spans="1:52" ht="30" customHeight="1">
      <c r="A463" s="24" t="s">
        <v>1868</v>
      </c>
      <c r="B463" s="24" t="s">
        <v>51</v>
      </c>
      <c r="C463" s="24" t="s">
        <v>1362</v>
      </c>
      <c r="D463" s="25">
        <v>1</v>
      </c>
      <c r="E463" s="27">
        <f>단가대비표!O96</f>
        <v>0</v>
      </c>
      <c r="F463" s="30">
        <f t="shared" si="48"/>
        <v>0</v>
      </c>
      <c r="G463" s="27">
        <f>단가대비표!P96</f>
        <v>0</v>
      </c>
      <c r="H463" s="30">
        <f t="shared" si="49"/>
        <v>0</v>
      </c>
      <c r="I463" s="27">
        <f>단가대비표!V96</f>
        <v>2065</v>
      </c>
      <c r="J463" s="30">
        <f t="shared" si="50"/>
        <v>2065</v>
      </c>
      <c r="K463" s="27">
        <f t="shared" si="51"/>
        <v>2065</v>
      </c>
      <c r="L463" s="30">
        <f t="shared" si="51"/>
        <v>2065</v>
      </c>
      <c r="M463" s="24" t="s">
        <v>1133</v>
      </c>
      <c r="N463" s="2" t="s">
        <v>51</v>
      </c>
      <c r="O463" s="2" t="s">
        <v>1869</v>
      </c>
      <c r="P463" s="2" t="s">
        <v>63</v>
      </c>
      <c r="Q463" s="2" t="s">
        <v>63</v>
      </c>
      <c r="R463" s="2" t="s">
        <v>62</v>
      </c>
      <c r="S463" s="3"/>
      <c r="T463" s="3"/>
      <c r="U463" s="3"/>
      <c r="V463" s="3">
        <v>1</v>
      </c>
      <c r="W463" s="3"/>
      <c r="X463" s="3"/>
      <c r="Y463" s="3"/>
      <c r="Z463" s="3"/>
      <c r="AA463" s="3"/>
      <c r="AB463" s="3"/>
      <c r="AC463" s="3"/>
      <c r="AD463" s="3"/>
      <c r="AE463" s="3"/>
      <c r="AF463" s="3"/>
      <c r="AG463" s="3"/>
      <c r="AH463" s="3"/>
      <c r="AI463" s="3"/>
      <c r="AJ463" s="3"/>
      <c r="AK463" s="3"/>
      <c r="AL463" s="3"/>
      <c r="AM463" s="3"/>
      <c r="AN463" s="3"/>
      <c r="AO463" s="3"/>
      <c r="AP463" s="3"/>
      <c r="AQ463" s="3"/>
      <c r="AR463" s="3"/>
      <c r="AS463" s="3"/>
      <c r="AT463" s="3"/>
      <c r="AU463" s="3"/>
      <c r="AV463" s="2" t="s">
        <v>51</v>
      </c>
      <c r="AW463" s="2" t="s">
        <v>1870</v>
      </c>
      <c r="AX463" s="2" t="s">
        <v>51</v>
      </c>
      <c r="AY463" s="2" t="s">
        <v>1136</v>
      </c>
      <c r="AZ463" s="2" t="s">
        <v>51</v>
      </c>
    </row>
    <row r="464" spans="1:52" ht="30" customHeight="1">
      <c r="A464" s="24" t="s">
        <v>1842</v>
      </c>
      <c r="B464" s="24" t="s">
        <v>1843</v>
      </c>
      <c r="C464" s="24" t="s">
        <v>1075</v>
      </c>
      <c r="D464" s="25">
        <v>1</v>
      </c>
      <c r="E464" s="27">
        <v>0</v>
      </c>
      <c r="F464" s="30">
        <f t="shared" si="48"/>
        <v>0</v>
      </c>
      <c r="G464" s="27">
        <v>0</v>
      </c>
      <c r="H464" s="30">
        <f t="shared" si="49"/>
        <v>0</v>
      </c>
      <c r="I464" s="27">
        <f>TRUNC(SUMIF(V459:V464, RIGHTB(O464, 1), L459:L464)*U464, 2)</f>
        <v>13154.3</v>
      </c>
      <c r="J464" s="30">
        <f t="shared" si="50"/>
        <v>13154.3</v>
      </c>
      <c r="K464" s="27">
        <f t="shared" si="51"/>
        <v>13154.3</v>
      </c>
      <c r="L464" s="30">
        <f t="shared" si="51"/>
        <v>13154.3</v>
      </c>
      <c r="M464" s="24" t="s">
        <v>51</v>
      </c>
      <c r="N464" s="2" t="s">
        <v>997</v>
      </c>
      <c r="O464" s="2" t="s">
        <v>1154</v>
      </c>
      <c r="P464" s="2" t="s">
        <v>63</v>
      </c>
      <c r="Q464" s="2" t="s">
        <v>63</v>
      </c>
      <c r="R464" s="2" t="s">
        <v>63</v>
      </c>
      <c r="S464" s="3">
        <v>3</v>
      </c>
      <c r="T464" s="3">
        <v>2</v>
      </c>
      <c r="U464" s="3">
        <v>1</v>
      </c>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c r="AU464" s="3"/>
      <c r="AV464" s="2" t="s">
        <v>51</v>
      </c>
      <c r="AW464" s="2" t="s">
        <v>1871</v>
      </c>
      <c r="AX464" s="2" t="s">
        <v>51</v>
      </c>
      <c r="AY464" s="2" t="s">
        <v>51</v>
      </c>
      <c r="AZ464" s="2" t="s">
        <v>51</v>
      </c>
    </row>
    <row r="465" spans="1:52" ht="30" customHeight="1">
      <c r="A465" s="24" t="s">
        <v>1174</v>
      </c>
      <c r="B465" s="24" t="s">
        <v>51</v>
      </c>
      <c r="C465" s="24" t="s">
        <v>51</v>
      </c>
      <c r="D465" s="25"/>
      <c r="E465" s="27"/>
      <c r="F465" s="30">
        <f>TRUNC(SUMIF(N459:N464, N458, F459:F464),0)</f>
        <v>0</v>
      </c>
      <c r="G465" s="27"/>
      <c r="H465" s="30">
        <f>TRUNC(SUMIF(N459:N464, N458, H459:H464),0)</f>
        <v>0</v>
      </c>
      <c r="I465" s="27"/>
      <c r="J465" s="30">
        <f>TRUNC(SUMIF(N459:N464, N458, J459:J464),0)</f>
        <v>13154</v>
      </c>
      <c r="K465" s="27"/>
      <c r="L465" s="30">
        <f>F465+H465+J465</f>
        <v>13154</v>
      </c>
      <c r="M465" s="24" t="s">
        <v>51</v>
      </c>
      <c r="N465" s="2" t="s">
        <v>76</v>
      </c>
      <c r="O465" s="2" t="s">
        <v>76</v>
      </c>
      <c r="P465" s="2" t="s">
        <v>51</v>
      </c>
      <c r="Q465" s="2" t="s">
        <v>51</v>
      </c>
      <c r="R465" s="2" t="s">
        <v>51</v>
      </c>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3"/>
      <c r="AS465" s="3"/>
      <c r="AT465" s="3"/>
      <c r="AU465" s="3"/>
      <c r="AV465" s="2" t="s">
        <v>51</v>
      </c>
      <c r="AW465" s="2" t="s">
        <v>51</v>
      </c>
      <c r="AX465" s="2" t="s">
        <v>51</v>
      </c>
      <c r="AY465" s="2" t="s">
        <v>51</v>
      </c>
      <c r="AZ465" s="2" t="s">
        <v>51</v>
      </c>
    </row>
    <row r="466" spans="1:52" ht="30" customHeight="1">
      <c r="A466" s="25"/>
      <c r="B466" s="25"/>
      <c r="C466" s="25"/>
      <c r="D466" s="25"/>
      <c r="E466" s="27"/>
      <c r="F466" s="30"/>
      <c r="G466" s="27"/>
      <c r="H466" s="30"/>
      <c r="I466" s="27"/>
      <c r="J466" s="30"/>
      <c r="K466" s="27"/>
      <c r="L466" s="30"/>
      <c r="M466" s="25"/>
    </row>
    <row r="467" spans="1:52" ht="30" customHeight="1">
      <c r="A467" s="21" t="s">
        <v>1872</v>
      </c>
      <c r="B467" s="22"/>
      <c r="C467" s="22"/>
      <c r="D467" s="22"/>
      <c r="E467" s="26"/>
      <c r="F467" s="29"/>
      <c r="G467" s="26"/>
      <c r="H467" s="29"/>
      <c r="I467" s="26"/>
      <c r="J467" s="29"/>
      <c r="K467" s="26"/>
      <c r="L467" s="29"/>
      <c r="M467" s="23"/>
      <c r="N467" s="1" t="s">
        <v>1001</v>
      </c>
    </row>
    <row r="468" spans="1:52" ht="30" customHeight="1">
      <c r="A468" s="24" t="s">
        <v>1825</v>
      </c>
      <c r="B468" s="24" t="s">
        <v>1179</v>
      </c>
      <c r="C468" s="24" t="s">
        <v>1180</v>
      </c>
      <c r="D468" s="25">
        <v>6.25E-2</v>
      </c>
      <c r="E468" s="27">
        <f>단가대비표!O123</f>
        <v>0</v>
      </c>
      <c r="F468" s="30">
        <f>TRUNC(E468*D468,1)</f>
        <v>0</v>
      </c>
      <c r="G468" s="27">
        <f>단가대비표!P123</f>
        <v>199588</v>
      </c>
      <c r="H468" s="30">
        <f>TRUNC(G468*D468,1)</f>
        <v>12474.2</v>
      </c>
      <c r="I468" s="27">
        <f>단가대비표!V123</f>
        <v>0</v>
      </c>
      <c r="J468" s="30">
        <f>TRUNC(I468*D468,1)</f>
        <v>0</v>
      </c>
      <c r="K468" s="27">
        <f t="shared" ref="K468:L471" si="52">TRUNC(E468+G468+I468,1)</f>
        <v>199588</v>
      </c>
      <c r="L468" s="30">
        <f t="shared" si="52"/>
        <v>12474.2</v>
      </c>
      <c r="M468" s="24" t="s">
        <v>1133</v>
      </c>
      <c r="N468" s="2" t="s">
        <v>51</v>
      </c>
      <c r="O468" s="2" t="s">
        <v>1826</v>
      </c>
      <c r="P468" s="2" t="s">
        <v>63</v>
      </c>
      <c r="Q468" s="2" t="s">
        <v>63</v>
      </c>
      <c r="R468" s="2" t="s">
        <v>62</v>
      </c>
      <c r="S468" s="3"/>
      <c r="T468" s="3"/>
      <c r="U468" s="3"/>
      <c r="V468" s="3">
        <v>1</v>
      </c>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2" t="s">
        <v>51</v>
      </c>
      <c r="AW468" s="2" t="s">
        <v>1873</v>
      </c>
      <c r="AX468" s="2" t="s">
        <v>51</v>
      </c>
      <c r="AY468" s="2" t="s">
        <v>1136</v>
      </c>
      <c r="AZ468" s="2" t="s">
        <v>51</v>
      </c>
    </row>
    <row r="469" spans="1:52" ht="30" customHeight="1">
      <c r="A469" s="24" t="s">
        <v>1834</v>
      </c>
      <c r="B469" s="24" t="s">
        <v>1179</v>
      </c>
      <c r="C469" s="24" t="s">
        <v>1180</v>
      </c>
      <c r="D469" s="25">
        <v>2.5000000000000001E-2</v>
      </c>
      <c r="E469" s="27">
        <f>단가대비표!O126</f>
        <v>0</v>
      </c>
      <c r="F469" s="30">
        <f>TRUNC(E469*D469,1)</f>
        <v>0</v>
      </c>
      <c r="G469" s="27">
        <f>단가대비표!P126</f>
        <v>149081</v>
      </c>
      <c r="H469" s="30">
        <f>TRUNC(G469*D469,1)</f>
        <v>3727</v>
      </c>
      <c r="I469" s="27">
        <f>단가대비표!V126</f>
        <v>0</v>
      </c>
      <c r="J469" s="30">
        <f>TRUNC(I469*D469,1)</f>
        <v>0</v>
      </c>
      <c r="K469" s="27">
        <f t="shared" si="52"/>
        <v>149081</v>
      </c>
      <c r="L469" s="30">
        <f t="shared" si="52"/>
        <v>3727</v>
      </c>
      <c r="M469" s="24" t="s">
        <v>1133</v>
      </c>
      <c r="N469" s="2" t="s">
        <v>51</v>
      </c>
      <c r="O469" s="2" t="s">
        <v>1835</v>
      </c>
      <c r="P469" s="2" t="s">
        <v>63</v>
      </c>
      <c r="Q469" s="2" t="s">
        <v>63</v>
      </c>
      <c r="R469" s="2" t="s">
        <v>62</v>
      </c>
      <c r="S469" s="3"/>
      <c r="T469" s="3"/>
      <c r="U469" s="3"/>
      <c r="V469" s="3">
        <v>1</v>
      </c>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2" t="s">
        <v>51</v>
      </c>
      <c r="AW469" s="2" t="s">
        <v>1874</v>
      </c>
      <c r="AX469" s="2" t="s">
        <v>51</v>
      </c>
      <c r="AY469" s="2" t="s">
        <v>1136</v>
      </c>
      <c r="AZ469" s="2" t="s">
        <v>51</v>
      </c>
    </row>
    <row r="470" spans="1:52" ht="30" customHeight="1">
      <c r="A470" s="24" t="s">
        <v>1837</v>
      </c>
      <c r="B470" s="24" t="s">
        <v>1838</v>
      </c>
      <c r="C470" s="24" t="s">
        <v>1839</v>
      </c>
      <c r="D470" s="25">
        <v>3.5</v>
      </c>
      <c r="E470" s="27">
        <f>단가대비표!O97</f>
        <v>0</v>
      </c>
      <c r="F470" s="30">
        <f>TRUNC(E470*D470,1)</f>
        <v>0</v>
      </c>
      <c r="G470" s="27">
        <f>단가대비표!P97</f>
        <v>0</v>
      </c>
      <c r="H470" s="30">
        <f>TRUNC(G470*D470,1)</f>
        <v>0</v>
      </c>
      <c r="I470" s="27">
        <f>단가대비표!V97</f>
        <v>111</v>
      </c>
      <c r="J470" s="30">
        <f>TRUNC(I470*D470,1)</f>
        <v>388.5</v>
      </c>
      <c r="K470" s="27">
        <f t="shared" si="52"/>
        <v>111</v>
      </c>
      <c r="L470" s="30">
        <f t="shared" si="52"/>
        <v>388.5</v>
      </c>
      <c r="M470" s="24" t="s">
        <v>1133</v>
      </c>
      <c r="N470" s="2" t="s">
        <v>51</v>
      </c>
      <c r="O470" s="2" t="s">
        <v>1840</v>
      </c>
      <c r="P470" s="2" t="s">
        <v>63</v>
      </c>
      <c r="Q470" s="2" t="s">
        <v>63</v>
      </c>
      <c r="R470" s="2" t="s">
        <v>62</v>
      </c>
      <c r="S470" s="3"/>
      <c r="T470" s="3"/>
      <c r="U470" s="3"/>
      <c r="V470" s="3">
        <v>1</v>
      </c>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c r="AU470" s="3"/>
      <c r="AV470" s="2" t="s">
        <v>51</v>
      </c>
      <c r="AW470" s="2" t="s">
        <v>1875</v>
      </c>
      <c r="AX470" s="2" t="s">
        <v>51</v>
      </c>
      <c r="AY470" s="2" t="s">
        <v>1136</v>
      </c>
      <c r="AZ470" s="2" t="s">
        <v>51</v>
      </c>
    </row>
    <row r="471" spans="1:52" ht="30" customHeight="1">
      <c r="A471" s="24" t="s">
        <v>1842</v>
      </c>
      <c r="B471" s="24" t="s">
        <v>1843</v>
      </c>
      <c r="C471" s="24" t="s">
        <v>1075</v>
      </c>
      <c r="D471" s="25">
        <v>1</v>
      </c>
      <c r="E471" s="27">
        <v>0</v>
      </c>
      <c r="F471" s="30">
        <f>TRUNC(E471*D471,1)</f>
        <v>0</v>
      </c>
      <c r="G471" s="27">
        <v>0</v>
      </c>
      <c r="H471" s="30">
        <f>TRUNC(G471*D471,1)</f>
        <v>0</v>
      </c>
      <c r="I471" s="27">
        <f>TRUNC(SUMIF(V468:V471, RIGHTB(O471, 1), L468:L471)*U471, 2)</f>
        <v>16589.7</v>
      </c>
      <c r="J471" s="30">
        <f>TRUNC(I471*D471,1)</f>
        <v>16589.7</v>
      </c>
      <c r="K471" s="27">
        <f t="shared" si="52"/>
        <v>16589.7</v>
      </c>
      <c r="L471" s="30">
        <f t="shared" si="52"/>
        <v>16589.7</v>
      </c>
      <c r="M471" s="24" t="s">
        <v>51</v>
      </c>
      <c r="N471" s="2" t="s">
        <v>1001</v>
      </c>
      <c r="O471" s="2" t="s">
        <v>1154</v>
      </c>
      <c r="P471" s="2" t="s">
        <v>63</v>
      </c>
      <c r="Q471" s="2" t="s">
        <v>63</v>
      </c>
      <c r="R471" s="2" t="s">
        <v>63</v>
      </c>
      <c r="S471" s="3">
        <v>3</v>
      </c>
      <c r="T471" s="3">
        <v>2</v>
      </c>
      <c r="U471" s="3">
        <v>1</v>
      </c>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2" t="s">
        <v>51</v>
      </c>
      <c r="AW471" s="2" t="s">
        <v>1876</v>
      </c>
      <c r="AX471" s="2" t="s">
        <v>51</v>
      </c>
      <c r="AY471" s="2" t="s">
        <v>51</v>
      </c>
      <c r="AZ471" s="2" t="s">
        <v>51</v>
      </c>
    </row>
    <row r="472" spans="1:52" ht="30" customHeight="1">
      <c r="A472" s="24" t="s">
        <v>1174</v>
      </c>
      <c r="B472" s="24" t="s">
        <v>51</v>
      </c>
      <c r="C472" s="24" t="s">
        <v>51</v>
      </c>
      <c r="D472" s="25"/>
      <c r="E472" s="27"/>
      <c r="F472" s="30">
        <f>TRUNC(SUMIF(N468:N471, N467, F468:F471),0)</f>
        <v>0</v>
      </c>
      <c r="G472" s="27"/>
      <c r="H472" s="30">
        <f>TRUNC(SUMIF(N468:N471, N467, H468:H471),0)</f>
        <v>0</v>
      </c>
      <c r="I472" s="27"/>
      <c r="J472" s="30">
        <f>TRUNC(SUMIF(N468:N471, N467, J468:J471),0)</f>
        <v>16589</v>
      </c>
      <c r="K472" s="27"/>
      <c r="L472" s="30">
        <f>F472+H472+J472</f>
        <v>16589</v>
      </c>
      <c r="M472" s="24" t="s">
        <v>51</v>
      </c>
      <c r="N472" s="2" t="s">
        <v>76</v>
      </c>
      <c r="O472" s="2" t="s">
        <v>76</v>
      </c>
      <c r="P472" s="2" t="s">
        <v>51</v>
      </c>
      <c r="Q472" s="2" t="s">
        <v>51</v>
      </c>
      <c r="R472" s="2" t="s">
        <v>51</v>
      </c>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2" t="s">
        <v>51</v>
      </c>
      <c r="AW472" s="2" t="s">
        <v>51</v>
      </c>
      <c r="AX472" s="2" t="s">
        <v>51</v>
      </c>
      <c r="AY472" s="2" t="s">
        <v>51</v>
      </c>
      <c r="AZ472" s="2" t="s">
        <v>51</v>
      </c>
    </row>
    <row r="473" spans="1:52" ht="30" customHeight="1">
      <c r="A473" s="25"/>
      <c r="B473" s="25"/>
      <c r="C473" s="25"/>
      <c r="D473" s="25"/>
      <c r="E473" s="27"/>
      <c r="F473" s="30"/>
      <c r="G473" s="27"/>
      <c r="H473" s="30"/>
      <c r="I473" s="27"/>
      <c r="J473" s="30"/>
      <c r="K473" s="27"/>
      <c r="L473" s="30"/>
      <c r="M473" s="25"/>
    </row>
    <row r="474" spans="1:52" ht="30" customHeight="1">
      <c r="A474" s="21" t="s">
        <v>1877</v>
      </c>
      <c r="B474" s="22"/>
      <c r="C474" s="22"/>
      <c r="D474" s="22"/>
      <c r="E474" s="26"/>
      <c r="F474" s="29"/>
      <c r="G474" s="26"/>
      <c r="H474" s="29"/>
      <c r="I474" s="26"/>
      <c r="J474" s="29"/>
      <c r="K474" s="26"/>
      <c r="L474" s="29"/>
      <c r="M474" s="23"/>
      <c r="N474" s="1" t="s">
        <v>1005</v>
      </c>
    </row>
    <row r="475" spans="1:52" ht="30" customHeight="1">
      <c r="A475" s="24" t="s">
        <v>1825</v>
      </c>
      <c r="B475" s="24" t="s">
        <v>1179</v>
      </c>
      <c r="C475" s="24" t="s">
        <v>1180</v>
      </c>
      <c r="D475" s="25">
        <v>0.05</v>
      </c>
      <c r="E475" s="27">
        <f>단가대비표!O123</f>
        <v>0</v>
      </c>
      <c r="F475" s="30">
        <f>TRUNC(E475*D475,1)</f>
        <v>0</v>
      </c>
      <c r="G475" s="27">
        <f>단가대비표!P123</f>
        <v>199588</v>
      </c>
      <c r="H475" s="30">
        <f>TRUNC(G475*D475,1)</f>
        <v>9979.4</v>
      </c>
      <c r="I475" s="27">
        <f>단가대비표!V123</f>
        <v>0</v>
      </c>
      <c r="J475" s="30">
        <f>TRUNC(I475*D475,1)</f>
        <v>0</v>
      </c>
      <c r="K475" s="27">
        <f t="shared" ref="K475:L478" si="53">TRUNC(E475+G475+I475,1)</f>
        <v>199588</v>
      </c>
      <c r="L475" s="30">
        <f t="shared" si="53"/>
        <v>9979.4</v>
      </c>
      <c r="M475" s="24" t="s">
        <v>1133</v>
      </c>
      <c r="N475" s="2" t="s">
        <v>51</v>
      </c>
      <c r="O475" s="2" t="s">
        <v>1826</v>
      </c>
      <c r="P475" s="2" t="s">
        <v>63</v>
      </c>
      <c r="Q475" s="2" t="s">
        <v>63</v>
      </c>
      <c r="R475" s="2" t="s">
        <v>62</v>
      </c>
      <c r="S475" s="3"/>
      <c r="T475" s="3"/>
      <c r="U475" s="3"/>
      <c r="V475" s="3">
        <v>1</v>
      </c>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c r="AU475" s="3"/>
      <c r="AV475" s="2" t="s">
        <v>51</v>
      </c>
      <c r="AW475" s="2" t="s">
        <v>1878</v>
      </c>
      <c r="AX475" s="2" t="s">
        <v>51</v>
      </c>
      <c r="AY475" s="2" t="s">
        <v>1136</v>
      </c>
      <c r="AZ475" s="2" t="s">
        <v>51</v>
      </c>
    </row>
    <row r="476" spans="1:52" ht="30" customHeight="1">
      <c r="A476" s="24" t="s">
        <v>1828</v>
      </c>
      <c r="B476" s="24" t="s">
        <v>1179</v>
      </c>
      <c r="C476" s="24" t="s">
        <v>1180</v>
      </c>
      <c r="D476" s="25">
        <v>0.05</v>
      </c>
      <c r="E476" s="27">
        <f>단가대비표!O124</f>
        <v>0</v>
      </c>
      <c r="F476" s="30">
        <f>TRUNC(E476*D476,1)</f>
        <v>0</v>
      </c>
      <c r="G476" s="27">
        <f>단가대비표!P124</f>
        <v>197788</v>
      </c>
      <c r="H476" s="30">
        <f>TRUNC(G476*D476,1)</f>
        <v>9889.4</v>
      </c>
      <c r="I476" s="27">
        <f>단가대비표!V124</f>
        <v>0</v>
      </c>
      <c r="J476" s="30">
        <f>TRUNC(I476*D476,1)</f>
        <v>0</v>
      </c>
      <c r="K476" s="27">
        <f t="shared" si="53"/>
        <v>197788</v>
      </c>
      <c r="L476" s="30">
        <f t="shared" si="53"/>
        <v>9889.4</v>
      </c>
      <c r="M476" s="24" t="s">
        <v>1133</v>
      </c>
      <c r="N476" s="2" t="s">
        <v>51</v>
      </c>
      <c r="O476" s="2" t="s">
        <v>1829</v>
      </c>
      <c r="P476" s="2" t="s">
        <v>63</v>
      </c>
      <c r="Q476" s="2" t="s">
        <v>63</v>
      </c>
      <c r="R476" s="2" t="s">
        <v>62</v>
      </c>
      <c r="S476" s="3"/>
      <c r="T476" s="3"/>
      <c r="U476" s="3"/>
      <c r="V476" s="3">
        <v>1</v>
      </c>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2" t="s">
        <v>51</v>
      </c>
      <c r="AW476" s="2" t="s">
        <v>1879</v>
      </c>
      <c r="AX476" s="2" t="s">
        <v>51</v>
      </c>
      <c r="AY476" s="2" t="s">
        <v>1136</v>
      </c>
      <c r="AZ476" s="2" t="s">
        <v>51</v>
      </c>
    </row>
    <row r="477" spans="1:52" ht="30" customHeight="1">
      <c r="A477" s="24" t="s">
        <v>1837</v>
      </c>
      <c r="B477" s="24" t="s">
        <v>1838</v>
      </c>
      <c r="C477" s="24" t="s">
        <v>1839</v>
      </c>
      <c r="D477" s="25">
        <v>2.5</v>
      </c>
      <c r="E477" s="27">
        <f>단가대비표!O97</f>
        <v>0</v>
      </c>
      <c r="F477" s="30">
        <f>TRUNC(E477*D477,1)</f>
        <v>0</v>
      </c>
      <c r="G477" s="27">
        <f>단가대비표!P97</f>
        <v>0</v>
      </c>
      <c r="H477" s="30">
        <f>TRUNC(G477*D477,1)</f>
        <v>0</v>
      </c>
      <c r="I477" s="27">
        <f>단가대비표!V97</f>
        <v>111</v>
      </c>
      <c r="J477" s="30">
        <f>TRUNC(I477*D477,1)</f>
        <v>277.5</v>
      </c>
      <c r="K477" s="27">
        <f t="shared" si="53"/>
        <v>111</v>
      </c>
      <c r="L477" s="30">
        <f t="shared" si="53"/>
        <v>277.5</v>
      </c>
      <c r="M477" s="24" t="s">
        <v>1133</v>
      </c>
      <c r="N477" s="2" t="s">
        <v>51</v>
      </c>
      <c r="O477" s="2" t="s">
        <v>1840</v>
      </c>
      <c r="P477" s="2" t="s">
        <v>63</v>
      </c>
      <c r="Q477" s="2" t="s">
        <v>63</v>
      </c>
      <c r="R477" s="2" t="s">
        <v>62</v>
      </c>
      <c r="S477" s="3"/>
      <c r="T477" s="3"/>
      <c r="U477" s="3"/>
      <c r="V477" s="3">
        <v>1</v>
      </c>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2" t="s">
        <v>51</v>
      </c>
      <c r="AW477" s="2" t="s">
        <v>1880</v>
      </c>
      <c r="AX477" s="2" t="s">
        <v>51</v>
      </c>
      <c r="AY477" s="2" t="s">
        <v>1136</v>
      </c>
      <c r="AZ477" s="2" t="s">
        <v>51</v>
      </c>
    </row>
    <row r="478" spans="1:52" ht="30" customHeight="1">
      <c r="A478" s="24" t="s">
        <v>1842</v>
      </c>
      <c r="B478" s="24" t="s">
        <v>1843</v>
      </c>
      <c r="C478" s="24" t="s">
        <v>1075</v>
      </c>
      <c r="D478" s="25">
        <v>1</v>
      </c>
      <c r="E478" s="27">
        <v>0</v>
      </c>
      <c r="F478" s="30">
        <f>TRUNC(E478*D478,1)</f>
        <v>0</v>
      </c>
      <c r="G478" s="27">
        <v>0</v>
      </c>
      <c r="H478" s="30">
        <f>TRUNC(G478*D478,1)</f>
        <v>0</v>
      </c>
      <c r="I478" s="27">
        <f>TRUNC(SUMIF(V475:V478, RIGHTB(O478, 1), L475:L478)*U478, 2)</f>
        <v>20146.3</v>
      </c>
      <c r="J478" s="30">
        <f>TRUNC(I478*D478,1)</f>
        <v>20146.3</v>
      </c>
      <c r="K478" s="27">
        <f t="shared" si="53"/>
        <v>20146.3</v>
      </c>
      <c r="L478" s="30">
        <f t="shared" si="53"/>
        <v>20146.3</v>
      </c>
      <c r="M478" s="24" t="s">
        <v>51</v>
      </c>
      <c r="N478" s="2" t="s">
        <v>1005</v>
      </c>
      <c r="O478" s="2" t="s">
        <v>1154</v>
      </c>
      <c r="P478" s="2" t="s">
        <v>63</v>
      </c>
      <c r="Q478" s="2" t="s">
        <v>63</v>
      </c>
      <c r="R478" s="2" t="s">
        <v>63</v>
      </c>
      <c r="S478" s="3">
        <v>3</v>
      </c>
      <c r="T478" s="3">
        <v>2</v>
      </c>
      <c r="U478" s="3">
        <v>1</v>
      </c>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c r="AU478" s="3"/>
      <c r="AV478" s="2" t="s">
        <v>51</v>
      </c>
      <c r="AW478" s="2" t="s">
        <v>1881</v>
      </c>
      <c r="AX478" s="2" t="s">
        <v>51</v>
      </c>
      <c r="AY478" s="2" t="s">
        <v>51</v>
      </c>
      <c r="AZ478" s="2" t="s">
        <v>51</v>
      </c>
    </row>
    <row r="479" spans="1:52" ht="30" customHeight="1">
      <c r="A479" s="24" t="s">
        <v>1174</v>
      </c>
      <c r="B479" s="24" t="s">
        <v>51</v>
      </c>
      <c r="C479" s="24" t="s">
        <v>51</v>
      </c>
      <c r="D479" s="25"/>
      <c r="E479" s="27"/>
      <c r="F479" s="30">
        <f>TRUNC(SUMIF(N475:N478, N474, F475:F478),0)</f>
        <v>0</v>
      </c>
      <c r="G479" s="27"/>
      <c r="H479" s="30">
        <f>TRUNC(SUMIF(N475:N478, N474, H475:H478),0)</f>
        <v>0</v>
      </c>
      <c r="I479" s="27"/>
      <c r="J479" s="30">
        <f>TRUNC(SUMIF(N475:N478, N474, J475:J478),0)</f>
        <v>20146</v>
      </c>
      <c r="K479" s="27"/>
      <c r="L479" s="30">
        <f>F479+H479+J479</f>
        <v>20146</v>
      </c>
      <c r="M479" s="24" t="s">
        <v>51</v>
      </c>
      <c r="N479" s="2" t="s">
        <v>76</v>
      </c>
      <c r="O479" s="2" t="s">
        <v>76</v>
      </c>
      <c r="P479" s="2" t="s">
        <v>51</v>
      </c>
      <c r="Q479" s="2" t="s">
        <v>51</v>
      </c>
      <c r="R479" s="2" t="s">
        <v>51</v>
      </c>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2" t="s">
        <v>51</v>
      </c>
      <c r="AW479" s="2" t="s">
        <v>51</v>
      </c>
      <c r="AX479" s="2" t="s">
        <v>51</v>
      </c>
      <c r="AY479" s="2" t="s">
        <v>51</v>
      </c>
      <c r="AZ479" s="2" t="s">
        <v>51</v>
      </c>
    </row>
    <row r="480" spans="1:52" ht="30" customHeight="1">
      <c r="A480" s="25"/>
      <c r="B480" s="25"/>
      <c r="C480" s="25"/>
      <c r="D480" s="25"/>
      <c r="E480" s="27"/>
      <c r="F480" s="30"/>
      <c r="G480" s="27"/>
      <c r="H480" s="30"/>
      <c r="I480" s="27"/>
      <c r="J480" s="30"/>
      <c r="K480" s="27"/>
      <c r="L480" s="30"/>
      <c r="M480" s="25"/>
    </row>
    <row r="481" spans="1:52" ht="30" customHeight="1">
      <c r="A481" s="21" t="s">
        <v>1882</v>
      </c>
      <c r="B481" s="22"/>
      <c r="C481" s="22"/>
      <c r="D481" s="22"/>
      <c r="E481" s="26"/>
      <c r="F481" s="29"/>
      <c r="G481" s="26"/>
      <c r="H481" s="29"/>
      <c r="I481" s="26"/>
      <c r="J481" s="29"/>
      <c r="K481" s="26"/>
      <c r="L481" s="29"/>
      <c r="M481" s="23"/>
      <c r="N481" s="1" t="s">
        <v>1009</v>
      </c>
    </row>
    <row r="482" spans="1:52" ht="30" customHeight="1">
      <c r="A482" s="24" t="s">
        <v>1828</v>
      </c>
      <c r="B482" s="24" t="s">
        <v>1179</v>
      </c>
      <c r="C482" s="24" t="s">
        <v>1180</v>
      </c>
      <c r="D482" s="25">
        <v>0.1875</v>
      </c>
      <c r="E482" s="27">
        <f>단가대비표!O124</f>
        <v>0</v>
      </c>
      <c r="F482" s="30">
        <f>TRUNC(E482*D482,1)</f>
        <v>0</v>
      </c>
      <c r="G482" s="27">
        <f>단가대비표!P124</f>
        <v>197788</v>
      </c>
      <c r="H482" s="30">
        <f>TRUNC(G482*D482,1)</f>
        <v>37085.199999999997</v>
      </c>
      <c r="I482" s="27">
        <f>단가대비표!V124</f>
        <v>0</v>
      </c>
      <c r="J482" s="30">
        <f>TRUNC(I482*D482,1)</f>
        <v>0</v>
      </c>
      <c r="K482" s="27">
        <f t="shared" ref="K482:L486" si="54">TRUNC(E482+G482+I482,1)</f>
        <v>197788</v>
      </c>
      <c r="L482" s="30">
        <f t="shared" si="54"/>
        <v>37085.199999999997</v>
      </c>
      <c r="M482" s="24" t="s">
        <v>1133</v>
      </c>
      <c r="N482" s="2" t="s">
        <v>51</v>
      </c>
      <c r="O482" s="2" t="s">
        <v>1829</v>
      </c>
      <c r="P482" s="2" t="s">
        <v>63</v>
      </c>
      <c r="Q482" s="2" t="s">
        <v>63</v>
      </c>
      <c r="R482" s="2" t="s">
        <v>62</v>
      </c>
      <c r="S482" s="3"/>
      <c r="T482" s="3"/>
      <c r="U482" s="3"/>
      <c r="V482" s="3">
        <v>1</v>
      </c>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c r="AU482" s="3"/>
      <c r="AV482" s="2" t="s">
        <v>51</v>
      </c>
      <c r="AW482" s="2" t="s">
        <v>1883</v>
      </c>
      <c r="AX482" s="2" t="s">
        <v>51</v>
      </c>
      <c r="AY482" s="2" t="s">
        <v>1136</v>
      </c>
      <c r="AZ482" s="2" t="s">
        <v>51</v>
      </c>
    </row>
    <row r="483" spans="1:52" ht="30" customHeight="1">
      <c r="A483" s="24" t="s">
        <v>1831</v>
      </c>
      <c r="B483" s="24" t="s">
        <v>1179</v>
      </c>
      <c r="C483" s="24" t="s">
        <v>1180</v>
      </c>
      <c r="D483" s="25">
        <v>0.125</v>
      </c>
      <c r="E483" s="27">
        <f>단가대비표!O125</f>
        <v>0</v>
      </c>
      <c r="F483" s="30">
        <f>TRUNC(E483*D483,1)</f>
        <v>0</v>
      </c>
      <c r="G483" s="27">
        <f>단가대비표!P125</f>
        <v>177841</v>
      </c>
      <c r="H483" s="30">
        <f>TRUNC(G483*D483,1)</f>
        <v>22230.1</v>
      </c>
      <c r="I483" s="27">
        <f>단가대비표!V125</f>
        <v>0</v>
      </c>
      <c r="J483" s="30">
        <f>TRUNC(I483*D483,1)</f>
        <v>0</v>
      </c>
      <c r="K483" s="27">
        <f t="shared" si="54"/>
        <v>177841</v>
      </c>
      <c r="L483" s="30">
        <f t="shared" si="54"/>
        <v>22230.1</v>
      </c>
      <c r="M483" s="24" t="s">
        <v>1133</v>
      </c>
      <c r="N483" s="2" t="s">
        <v>51</v>
      </c>
      <c r="O483" s="2" t="s">
        <v>1832</v>
      </c>
      <c r="P483" s="2" t="s">
        <v>63</v>
      </c>
      <c r="Q483" s="2" t="s">
        <v>63</v>
      </c>
      <c r="R483" s="2" t="s">
        <v>62</v>
      </c>
      <c r="S483" s="3"/>
      <c r="T483" s="3"/>
      <c r="U483" s="3"/>
      <c r="V483" s="3">
        <v>1</v>
      </c>
      <c r="W483" s="3"/>
      <c r="X483" s="3"/>
      <c r="Y483" s="3"/>
      <c r="Z483" s="3"/>
      <c r="AA483" s="3"/>
      <c r="AB483" s="3"/>
      <c r="AC483" s="3"/>
      <c r="AD483" s="3"/>
      <c r="AE483" s="3"/>
      <c r="AF483" s="3"/>
      <c r="AG483" s="3"/>
      <c r="AH483" s="3"/>
      <c r="AI483" s="3"/>
      <c r="AJ483" s="3"/>
      <c r="AK483" s="3"/>
      <c r="AL483" s="3"/>
      <c r="AM483" s="3"/>
      <c r="AN483" s="3"/>
      <c r="AO483" s="3"/>
      <c r="AP483" s="3"/>
      <c r="AQ483" s="3"/>
      <c r="AR483" s="3"/>
      <c r="AS483" s="3"/>
      <c r="AT483" s="3"/>
      <c r="AU483" s="3"/>
      <c r="AV483" s="2" t="s">
        <v>51</v>
      </c>
      <c r="AW483" s="2" t="s">
        <v>1884</v>
      </c>
      <c r="AX483" s="2" t="s">
        <v>51</v>
      </c>
      <c r="AY483" s="2" t="s">
        <v>1136</v>
      </c>
      <c r="AZ483" s="2" t="s">
        <v>51</v>
      </c>
    </row>
    <row r="484" spans="1:52" ht="30" customHeight="1">
      <c r="A484" s="24" t="s">
        <v>1834</v>
      </c>
      <c r="B484" s="24" t="s">
        <v>1179</v>
      </c>
      <c r="C484" s="24" t="s">
        <v>1180</v>
      </c>
      <c r="D484" s="25">
        <v>6.25E-2</v>
      </c>
      <c r="E484" s="27">
        <f>단가대비표!O126</f>
        <v>0</v>
      </c>
      <c r="F484" s="30">
        <f>TRUNC(E484*D484,1)</f>
        <v>0</v>
      </c>
      <c r="G484" s="27">
        <f>단가대비표!P126</f>
        <v>149081</v>
      </c>
      <c r="H484" s="30">
        <f>TRUNC(G484*D484,1)</f>
        <v>9317.5</v>
      </c>
      <c r="I484" s="27">
        <f>단가대비표!V126</f>
        <v>0</v>
      </c>
      <c r="J484" s="30">
        <f>TRUNC(I484*D484,1)</f>
        <v>0</v>
      </c>
      <c r="K484" s="27">
        <f t="shared" si="54"/>
        <v>149081</v>
      </c>
      <c r="L484" s="30">
        <f t="shared" si="54"/>
        <v>9317.5</v>
      </c>
      <c r="M484" s="24" t="s">
        <v>1133</v>
      </c>
      <c r="N484" s="2" t="s">
        <v>51</v>
      </c>
      <c r="O484" s="2" t="s">
        <v>1835</v>
      </c>
      <c r="P484" s="2" t="s">
        <v>63</v>
      </c>
      <c r="Q484" s="2" t="s">
        <v>63</v>
      </c>
      <c r="R484" s="2" t="s">
        <v>62</v>
      </c>
      <c r="S484" s="3"/>
      <c r="T484" s="3"/>
      <c r="U484" s="3"/>
      <c r="V484" s="3">
        <v>1</v>
      </c>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c r="AU484" s="3"/>
      <c r="AV484" s="2" t="s">
        <v>51</v>
      </c>
      <c r="AW484" s="2" t="s">
        <v>1885</v>
      </c>
      <c r="AX484" s="2" t="s">
        <v>51</v>
      </c>
      <c r="AY484" s="2" t="s">
        <v>1136</v>
      </c>
      <c r="AZ484" s="2" t="s">
        <v>51</v>
      </c>
    </row>
    <row r="485" spans="1:52" ht="30" customHeight="1">
      <c r="A485" s="24" t="s">
        <v>1837</v>
      </c>
      <c r="B485" s="24" t="s">
        <v>1838</v>
      </c>
      <c r="C485" s="24" t="s">
        <v>1839</v>
      </c>
      <c r="D485" s="25">
        <v>65</v>
      </c>
      <c r="E485" s="27">
        <f>단가대비표!O97</f>
        <v>0</v>
      </c>
      <c r="F485" s="30">
        <f>TRUNC(E485*D485,1)</f>
        <v>0</v>
      </c>
      <c r="G485" s="27">
        <f>단가대비표!P97</f>
        <v>0</v>
      </c>
      <c r="H485" s="30">
        <f>TRUNC(G485*D485,1)</f>
        <v>0</v>
      </c>
      <c r="I485" s="27">
        <f>단가대비표!V97</f>
        <v>111</v>
      </c>
      <c r="J485" s="30">
        <f>TRUNC(I485*D485,1)</f>
        <v>7215</v>
      </c>
      <c r="K485" s="27">
        <f t="shared" si="54"/>
        <v>111</v>
      </c>
      <c r="L485" s="30">
        <f t="shared" si="54"/>
        <v>7215</v>
      </c>
      <c r="M485" s="24" t="s">
        <v>1133</v>
      </c>
      <c r="N485" s="2" t="s">
        <v>51</v>
      </c>
      <c r="O485" s="2" t="s">
        <v>1840</v>
      </c>
      <c r="P485" s="2" t="s">
        <v>63</v>
      </c>
      <c r="Q485" s="2" t="s">
        <v>63</v>
      </c>
      <c r="R485" s="2" t="s">
        <v>62</v>
      </c>
      <c r="S485" s="3"/>
      <c r="T485" s="3"/>
      <c r="U485" s="3"/>
      <c r="V485" s="3">
        <v>1</v>
      </c>
      <c r="W485" s="3"/>
      <c r="X485" s="3"/>
      <c r="Y485" s="3"/>
      <c r="Z485" s="3"/>
      <c r="AA485" s="3"/>
      <c r="AB485" s="3"/>
      <c r="AC485" s="3"/>
      <c r="AD485" s="3"/>
      <c r="AE485" s="3"/>
      <c r="AF485" s="3"/>
      <c r="AG485" s="3"/>
      <c r="AH485" s="3"/>
      <c r="AI485" s="3"/>
      <c r="AJ485" s="3"/>
      <c r="AK485" s="3"/>
      <c r="AL485" s="3"/>
      <c r="AM485" s="3"/>
      <c r="AN485" s="3"/>
      <c r="AO485" s="3"/>
      <c r="AP485" s="3"/>
      <c r="AQ485" s="3"/>
      <c r="AR485" s="3"/>
      <c r="AS485" s="3"/>
      <c r="AT485" s="3"/>
      <c r="AU485" s="3"/>
      <c r="AV485" s="2" t="s">
        <v>51</v>
      </c>
      <c r="AW485" s="2" t="s">
        <v>1886</v>
      </c>
      <c r="AX485" s="2" t="s">
        <v>51</v>
      </c>
      <c r="AY485" s="2" t="s">
        <v>1136</v>
      </c>
      <c r="AZ485" s="2" t="s">
        <v>51</v>
      </c>
    </row>
    <row r="486" spans="1:52" ht="30" customHeight="1">
      <c r="A486" s="24" t="s">
        <v>1842</v>
      </c>
      <c r="B486" s="24" t="s">
        <v>1843</v>
      </c>
      <c r="C486" s="24" t="s">
        <v>1075</v>
      </c>
      <c r="D486" s="25">
        <v>1</v>
      </c>
      <c r="E486" s="27">
        <v>0</v>
      </c>
      <c r="F486" s="30">
        <f>TRUNC(E486*D486,1)</f>
        <v>0</v>
      </c>
      <c r="G486" s="27">
        <v>0</v>
      </c>
      <c r="H486" s="30">
        <f>TRUNC(G486*D486,1)</f>
        <v>0</v>
      </c>
      <c r="I486" s="27">
        <f>TRUNC(SUMIF(V482:V486, RIGHTB(O486, 1), L482:L486)*U486, 2)</f>
        <v>75847.8</v>
      </c>
      <c r="J486" s="30">
        <f>TRUNC(I486*D486,1)</f>
        <v>75847.8</v>
      </c>
      <c r="K486" s="27">
        <f t="shared" si="54"/>
        <v>75847.8</v>
      </c>
      <c r="L486" s="30">
        <f t="shared" si="54"/>
        <v>75847.8</v>
      </c>
      <c r="M486" s="24" t="s">
        <v>51</v>
      </c>
      <c r="N486" s="2" t="s">
        <v>1009</v>
      </c>
      <c r="O486" s="2" t="s">
        <v>1154</v>
      </c>
      <c r="P486" s="2" t="s">
        <v>63</v>
      </c>
      <c r="Q486" s="2" t="s">
        <v>63</v>
      </c>
      <c r="R486" s="2" t="s">
        <v>63</v>
      </c>
      <c r="S486" s="3">
        <v>3</v>
      </c>
      <c r="T486" s="3">
        <v>2</v>
      </c>
      <c r="U486" s="3">
        <v>1</v>
      </c>
      <c r="V486" s="3"/>
      <c r="W486" s="3"/>
      <c r="X486" s="3"/>
      <c r="Y486" s="3"/>
      <c r="Z486" s="3"/>
      <c r="AA486" s="3"/>
      <c r="AB486" s="3"/>
      <c r="AC486" s="3"/>
      <c r="AD486" s="3"/>
      <c r="AE486" s="3"/>
      <c r="AF486" s="3"/>
      <c r="AG486" s="3"/>
      <c r="AH486" s="3"/>
      <c r="AI486" s="3"/>
      <c r="AJ486" s="3"/>
      <c r="AK486" s="3"/>
      <c r="AL486" s="3"/>
      <c r="AM486" s="3"/>
      <c r="AN486" s="3"/>
      <c r="AO486" s="3"/>
      <c r="AP486" s="3"/>
      <c r="AQ486" s="3"/>
      <c r="AR486" s="3"/>
      <c r="AS486" s="3"/>
      <c r="AT486" s="3"/>
      <c r="AU486" s="3"/>
      <c r="AV486" s="2" t="s">
        <v>51</v>
      </c>
      <c r="AW486" s="2" t="s">
        <v>1887</v>
      </c>
      <c r="AX486" s="2" t="s">
        <v>51</v>
      </c>
      <c r="AY486" s="2" t="s">
        <v>51</v>
      </c>
      <c r="AZ486" s="2" t="s">
        <v>51</v>
      </c>
    </row>
    <row r="487" spans="1:52" ht="30" customHeight="1">
      <c r="A487" s="24" t="s">
        <v>1174</v>
      </c>
      <c r="B487" s="24" t="s">
        <v>51</v>
      </c>
      <c r="C487" s="24" t="s">
        <v>51</v>
      </c>
      <c r="D487" s="25"/>
      <c r="E487" s="27"/>
      <c r="F487" s="30">
        <f>TRUNC(SUMIF(N482:N486, N481, F482:F486),0)</f>
        <v>0</v>
      </c>
      <c r="G487" s="27"/>
      <c r="H487" s="30">
        <f>TRUNC(SUMIF(N482:N486, N481, H482:H486),0)</f>
        <v>0</v>
      </c>
      <c r="I487" s="27"/>
      <c r="J487" s="30">
        <f>TRUNC(SUMIF(N482:N486, N481, J482:J486),0)</f>
        <v>75847</v>
      </c>
      <c r="K487" s="27"/>
      <c r="L487" s="30">
        <f>F487+H487+J487</f>
        <v>75847</v>
      </c>
      <c r="M487" s="24" t="s">
        <v>51</v>
      </c>
      <c r="N487" s="2" t="s">
        <v>76</v>
      </c>
      <c r="O487" s="2" t="s">
        <v>76</v>
      </c>
      <c r="P487" s="2" t="s">
        <v>51</v>
      </c>
      <c r="Q487" s="2" t="s">
        <v>51</v>
      </c>
      <c r="R487" s="2" t="s">
        <v>51</v>
      </c>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3"/>
      <c r="AS487" s="3"/>
      <c r="AT487" s="3"/>
      <c r="AU487" s="3"/>
      <c r="AV487" s="2" t="s">
        <v>51</v>
      </c>
      <c r="AW487" s="2" t="s">
        <v>51</v>
      </c>
      <c r="AX487" s="2" t="s">
        <v>51</v>
      </c>
      <c r="AY487" s="2" t="s">
        <v>51</v>
      </c>
      <c r="AZ487" s="2" t="s">
        <v>51</v>
      </c>
    </row>
    <row r="488" spans="1:52" ht="30" customHeight="1">
      <c r="A488" s="25"/>
      <c r="B488" s="25"/>
      <c r="C488" s="25"/>
      <c r="D488" s="25"/>
      <c r="E488" s="27"/>
      <c r="F488" s="30"/>
      <c r="G488" s="27"/>
      <c r="H488" s="30"/>
      <c r="I488" s="27"/>
      <c r="J488" s="30"/>
      <c r="K488" s="27"/>
      <c r="L488" s="30"/>
      <c r="M488" s="25"/>
    </row>
    <row r="489" spans="1:52" ht="30" customHeight="1">
      <c r="A489" s="21" t="s">
        <v>1888</v>
      </c>
      <c r="B489" s="22"/>
      <c r="C489" s="22"/>
      <c r="D489" s="22"/>
      <c r="E489" s="26"/>
      <c r="F489" s="29"/>
      <c r="G489" s="26"/>
      <c r="H489" s="29"/>
      <c r="I489" s="26"/>
      <c r="J489" s="29"/>
      <c r="K489" s="26"/>
      <c r="L489" s="29"/>
      <c r="M489" s="23"/>
      <c r="N489" s="1" t="s">
        <v>1013</v>
      </c>
    </row>
    <row r="490" spans="1:52" ht="30" customHeight="1">
      <c r="A490" s="24" t="s">
        <v>1825</v>
      </c>
      <c r="B490" s="24" t="s">
        <v>1179</v>
      </c>
      <c r="C490" s="24" t="s">
        <v>1180</v>
      </c>
      <c r="D490" s="25">
        <v>0.75</v>
      </c>
      <c r="E490" s="27">
        <f>단가대비표!O123</f>
        <v>0</v>
      </c>
      <c r="F490" s="30">
        <f>TRUNC(E490*D490,1)</f>
        <v>0</v>
      </c>
      <c r="G490" s="27">
        <f>단가대비표!P123</f>
        <v>199588</v>
      </c>
      <c r="H490" s="30">
        <f>TRUNC(G490*D490,1)</f>
        <v>149691</v>
      </c>
      <c r="I490" s="27">
        <f>단가대비표!V123</f>
        <v>0</v>
      </c>
      <c r="J490" s="30">
        <f>TRUNC(I490*D490,1)</f>
        <v>0</v>
      </c>
      <c r="K490" s="27">
        <f t="shared" ref="K490:L493" si="55">TRUNC(E490+G490+I490,1)</f>
        <v>199588</v>
      </c>
      <c r="L490" s="30">
        <f t="shared" si="55"/>
        <v>149691</v>
      </c>
      <c r="M490" s="24" t="s">
        <v>1133</v>
      </c>
      <c r="N490" s="2" t="s">
        <v>51</v>
      </c>
      <c r="O490" s="2" t="s">
        <v>1826</v>
      </c>
      <c r="P490" s="2" t="s">
        <v>63</v>
      </c>
      <c r="Q490" s="2" t="s">
        <v>63</v>
      </c>
      <c r="R490" s="2" t="s">
        <v>62</v>
      </c>
      <c r="S490" s="3"/>
      <c r="T490" s="3"/>
      <c r="U490" s="3"/>
      <c r="V490" s="3">
        <v>1</v>
      </c>
      <c r="W490" s="3"/>
      <c r="X490" s="3"/>
      <c r="Y490" s="3"/>
      <c r="Z490" s="3"/>
      <c r="AA490" s="3"/>
      <c r="AB490" s="3"/>
      <c r="AC490" s="3"/>
      <c r="AD490" s="3"/>
      <c r="AE490" s="3"/>
      <c r="AF490" s="3"/>
      <c r="AG490" s="3"/>
      <c r="AH490" s="3"/>
      <c r="AI490" s="3"/>
      <c r="AJ490" s="3"/>
      <c r="AK490" s="3"/>
      <c r="AL490" s="3"/>
      <c r="AM490" s="3"/>
      <c r="AN490" s="3"/>
      <c r="AO490" s="3"/>
      <c r="AP490" s="3"/>
      <c r="AQ490" s="3"/>
      <c r="AR490" s="3"/>
      <c r="AS490" s="3"/>
      <c r="AT490" s="3"/>
      <c r="AU490" s="3"/>
      <c r="AV490" s="2" t="s">
        <v>51</v>
      </c>
      <c r="AW490" s="2" t="s">
        <v>1889</v>
      </c>
      <c r="AX490" s="2" t="s">
        <v>51</v>
      </c>
      <c r="AY490" s="2" t="s">
        <v>1136</v>
      </c>
      <c r="AZ490" s="2" t="s">
        <v>51</v>
      </c>
    </row>
    <row r="491" spans="1:52" ht="30" customHeight="1">
      <c r="A491" s="24" t="s">
        <v>1837</v>
      </c>
      <c r="B491" s="24" t="s">
        <v>1838</v>
      </c>
      <c r="C491" s="24" t="s">
        <v>1839</v>
      </c>
      <c r="D491" s="25">
        <v>19</v>
      </c>
      <c r="E491" s="27">
        <f>단가대비표!O97</f>
        <v>0</v>
      </c>
      <c r="F491" s="30">
        <f>TRUNC(E491*D491,1)</f>
        <v>0</v>
      </c>
      <c r="G491" s="27">
        <f>단가대비표!P97</f>
        <v>0</v>
      </c>
      <c r="H491" s="30">
        <f>TRUNC(G491*D491,1)</f>
        <v>0</v>
      </c>
      <c r="I491" s="27">
        <f>단가대비표!V97</f>
        <v>111</v>
      </c>
      <c r="J491" s="30">
        <f>TRUNC(I491*D491,1)</f>
        <v>2109</v>
      </c>
      <c r="K491" s="27">
        <f t="shared" si="55"/>
        <v>111</v>
      </c>
      <c r="L491" s="30">
        <f t="shared" si="55"/>
        <v>2109</v>
      </c>
      <c r="M491" s="24" t="s">
        <v>1133</v>
      </c>
      <c r="N491" s="2" t="s">
        <v>51</v>
      </c>
      <c r="O491" s="2" t="s">
        <v>1840</v>
      </c>
      <c r="P491" s="2" t="s">
        <v>63</v>
      </c>
      <c r="Q491" s="2" t="s">
        <v>63</v>
      </c>
      <c r="R491" s="2" t="s">
        <v>62</v>
      </c>
      <c r="S491" s="3"/>
      <c r="T491" s="3"/>
      <c r="U491" s="3"/>
      <c r="V491" s="3">
        <v>1</v>
      </c>
      <c r="W491" s="3"/>
      <c r="X491" s="3"/>
      <c r="Y491" s="3"/>
      <c r="Z491" s="3"/>
      <c r="AA491" s="3"/>
      <c r="AB491" s="3"/>
      <c r="AC491" s="3"/>
      <c r="AD491" s="3"/>
      <c r="AE491" s="3"/>
      <c r="AF491" s="3"/>
      <c r="AG491" s="3"/>
      <c r="AH491" s="3"/>
      <c r="AI491" s="3"/>
      <c r="AJ491" s="3"/>
      <c r="AK491" s="3"/>
      <c r="AL491" s="3"/>
      <c r="AM491" s="3"/>
      <c r="AN491" s="3"/>
      <c r="AO491" s="3"/>
      <c r="AP491" s="3"/>
      <c r="AQ491" s="3"/>
      <c r="AR491" s="3"/>
      <c r="AS491" s="3"/>
      <c r="AT491" s="3"/>
      <c r="AU491" s="3"/>
      <c r="AV491" s="2" t="s">
        <v>51</v>
      </c>
      <c r="AW491" s="2" t="s">
        <v>1890</v>
      </c>
      <c r="AX491" s="2" t="s">
        <v>51</v>
      </c>
      <c r="AY491" s="2" t="s">
        <v>1136</v>
      </c>
      <c r="AZ491" s="2" t="s">
        <v>51</v>
      </c>
    </row>
    <row r="492" spans="1:52" ht="30" customHeight="1">
      <c r="A492" s="24" t="s">
        <v>1891</v>
      </c>
      <c r="B492" s="24" t="s">
        <v>1892</v>
      </c>
      <c r="C492" s="24" t="s">
        <v>1362</v>
      </c>
      <c r="D492" s="25">
        <v>15</v>
      </c>
      <c r="E492" s="27">
        <f>단가대비표!O13</f>
        <v>942</v>
      </c>
      <c r="F492" s="30">
        <f>TRUNC(E492*D492,1)</f>
        <v>14130</v>
      </c>
      <c r="G492" s="27">
        <f>단가대비표!P13</f>
        <v>0</v>
      </c>
      <c r="H492" s="30">
        <f>TRUNC(G492*D492,1)</f>
        <v>0</v>
      </c>
      <c r="I492" s="27">
        <f>단가대비표!V13</f>
        <v>0</v>
      </c>
      <c r="J492" s="30">
        <f>TRUNC(I492*D492,1)</f>
        <v>0</v>
      </c>
      <c r="K492" s="27">
        <f t="shared" si="55"/>
        <v>942</v>
      </c>
      <c r="L492" s="30">
        <f t="shared" si="55"/>
        <v>14130</v>
      </c>
      <c r="M492" s="24" t="s">
        <v>1133</v>
      </c>
      <c r="N492" s="2" t="s">
        <v>51</v>
      </c>
      <c r="O492" s="2" t="s">
        <v>1893</v>
      </c>
      <c r="P492" s="2" t="s">
        <v>63</v>
      </c>
      <c r="Q492" s="2" t="s">
        <v>63</v>
      </c>
      <c r="R492" s="2" t="s">
        <v>62</v>
      </c>
      <c r="S492" s="3"/>
      <c r="T492" s="3"/>
      <c r="U492" s="3"/>
      <c r="V492" s="3">
        <v>1</v>
      </c>
      <c r="W492" s="3"/>
      <c r="X492" s="3"/>
      <c r="Y492" s="3"/>
      <c r="Z492" s="3"/>
      <c r="AA492" s="3"/>
      <c r="AB492" s="3"/>
      <c r="AC492" s="3"/>
      <c r="AD492" s="3"/>
      <c r="AE492" s="3"/>
      <c r="AF492" s="3"/>
      <c r="AG492" s="3"/>
      <c r="AH492" s="3"/>
      <c r="AI492" s="3"/>
      <c r="AJ492" s="3"/>
      <c r="AK492" s="3"/>
      <c r="AL492" s="3"/>
      <c r="AM492" s="3"/>
      <c r="AN492" s="3"/>
      <c r="AO492" s="3"/>
      <c r="AP492" s="3"/>
      <c r="AQ492" s="3"/>
      <c r="AR492" s="3"/>
      <c r="AS492" s="3"/>
      <c r="AT492" s="3"/>
      <c r="AU492" s="3"/>
      <c r="AV492" s="2" t="s">
        <v>51</v>
      </c>
      <c r="AW492" s="2" t="s">
        <v>1894</v>
      </c>
      <c r="AX492" s="2" t="s">
        <v>51</v>
      </c>
      <c r="AY492" s="2" t="s">
        <v>1136</v>
      </c>
      <c r="AZ492" s="2" t="s">
        <v>51</v>
      </c>
    </row>
    <row r="493" spans="1:52" ht="30" customHeight="1">
      <c r="A493" s="24" t="s">
        <v>1842</v>
      </c>
      <c r="B493" s="24" t="s">
        <v>1843</v>
      </c>
      <c r="C493" s="24" t="s">
        <v>1075</v>
      </c>
      <c r="D493" s="25">
        <v>1</v>
      </c>
      <c r="E493" s="27">
        <v>0</v>
      </c>
      <c r="F493" s="30">
        <f>TRUNC(E493*D493,1)</f>
        <v>0</v>
      </c>
      <c r="G493" s="27">
        <v>0</v>
      </c>
      <c r="H493" s="30">
        <f>TRUNC(G493*D493,1)</f>
        <v>0</v>
      </c>
      <c r="I493" s="27">
        <f>TRUNC(SUMIF(V490:V493, RIGHTB(O493, 1), L490:L493)*U493, 2)</f>
        <v>165930</v>
      </c>
      <c r="J493" s="30">
        <f>TRUNC(I493*D493,1)</f>
        <v>165930</v>
      </c>
      <c r="K493" s="27">
        <f t="shared" si="55"/>
        <v>165930</v>
      </c>
      <c r="L493" s="30">
        <f t="shared" si="55"/>
        <v>165930</v>
      </c>
      <c r="M493" s="24" t="s">
        <v>51</v>
      </c>
      <c r="N493" s="2" t="s">
        <v>1013</v>
      </c>
      <c r="O493" s="2" t="s">
        <v>1154</v>
      </c>
      <c r="P493" s="2" t="s">
        <v>63</v>
      </c>
      <c r="Q493" s="2" t="s">
        <v>63</v>
      </c>
      <c r="R493" s="2" t="s">
        <v>63</v>
      </c>
      <c r="S493" s="3">
        <v>3</v>
      </c>
      <c r="T493" s="3">
        <v>2</v>
      </c>
      <c r="U493" s="3">
        <v>1</v>
      </c>
      <c r="V493" s="3"/>
      <c r="W493" s="3"/>
      <c r="X493" s="3"/>
      <c r="Y493" s="3"/>
      <c r="Z493" s="3"/>
      <c r="AA493" s="3"/>
      <c r="AB493" s="3"/>
      <c r="AC493" s="3"/>
      <c r="AD493" s="3"/>
      <c r="AE493" s="3"/>
      <c r="AF493" s="3"/>
      <c r="AG493" s="3"/>
      <c r="AH493" s="3"/>
      <c r="AI493" s="3"/>
      <c r="AJ493" s="3"/>
      <c r="AK493" s="3"/>
      <c r="AL493" s="3"/>
      <c r="AM493" s="3"/>
      <c r="AN493" s="3"/>
      <c r="AO493" s="3"/>
      <c r="AP493" s="3"/>
      <c r="AQ493" s="3"/>
      <c r="AR493" s="3"/>
      <c r="AS493" s="3"/>
      <c r="AT493" s="3"/>
      <c r="AU493" s="3"/>
      <c r="AV493" s="2" t="s">
        <v>51</v>
      </c>
      <c r="AW493" s="2" t="s">
        <v>1895</v>
      </c>
      <c r="AX493" s="2" t="s">
        <v>51</v>
      </c>
      <c r="AY493" s="2" t="s">
        <v>51</v>
      </c>
      <c r="AZ493" s="2" t="s">
        <v>51</v>
      </c>
    </row>
    <row r="494" spans="1:52" ht="30" customHeight="1">
      <c r="A494" s="24" t="s">
        <v>1174</v>
      </c>
      <c r="B494" s="24" t="s">
        <v>51</v>
      </c>
      <c r="C494" s="24" t="s">
        <v>51</v>
      </c>
      <c r="D494" s="25"/>
      <c r="E494" s="27"/>
      <c r="F494" s="30">
        <f>TRUNC(SUMIF(N490:N493, N489, F490:F493),0)</f>
        <v>0</v>
      </c>
      <c r="G494" s="27"/>
      <c r="H494" s="30">
        <f>TRUNC(SUMIF(N490:N493, N489, H490:H493),0)</f>
        <v>0</v>
      </c>
      <c r="I494" s="27"/>
      <c r="J494" s="30">
        <f>TRUNC(SUMIF(N490:N493, N489, J490:J493),0)</f>
        <v>165930</v>
      </c>
      <c r="K494" s="27"/>
      <c r="L494" s="30">
        <f>F494+H494+J494</f>
        <v>165930</v>
      </c>
      <c r="M494" s="24" t="s">
        <v>51</v>
      </c>
      <c r="N494" s="2" t="s">
        <v>76</v>
      </c>
      <c r="O494" s="2" t="s">
        <v>76</v>
      </c>
      <c r="P494" s="2" t="s">
        <v>51</v>
      </c>
      <c r="Q494" s="2" t="s">
        <v>51</v>
      </c>
      <c r="R494" s="2" t="s">
        <v>51</v>
      </c>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3"/>
      <c r="AS494" s="3"/>
      <c r="AT494" s="3"/>
      <c r="AU494" s="3"/>
      <c r="AV494" s="2" t="s">
        <v>51</v>
      </c>
      <c r="AW494" s="2" t="s">
        <v>51</v>
      </c>
      <c r="AX494" s="2" t="s">
        <v>51</v>
      </c>
      <c r="AY494" s="2" t="s">
        <v>51</v>
      </c>
      <c r="AZ494" s="2" t="s">
        <v>51</v>
      </c>
    </row>
    <row r="495" spans="1:52" ht="30" customHeight="1">
      <c r="A495" s="25"/>
      <c r="B495" s="25"/>
      <c r="C495" s="25"/>
      <c r="D495" s="25"/>
      <c r="E495" s="27"/>
      <c r="F495" s="30"/>
      <c r="G495" s="27"/>
      <c r="H495" s="30"/>
      <c r="I495" s="27"/>
      <c r="J495" s="30"/>
      <c r="K495" s="27"/>
      <c r="L495" s="30"/>
      <c r="M495" s="25"/>
    </row>
    <row r="496" spans="1:52" ht="30" customHeight="1">
      <c r="A496" s="21" t="s">
        <v>1896</v>
      </c>
      <c r="B496" s="22"/>
      <c r="C496" s="22"/>
      <c r="D496" s="22"/>
      <c r="E496" s="26"/>
      <c r="F496" s="29"/>
      <c r="G496" s="26"/>
      <c r="H496" s="29"/>
      <c r="I496" s="26"/>
      <c r="J496" s="29"/>
      <c r="K496" s="26"/>
      <c r="L496" s="29"/>
      <c r="M496" s="23"/>
      <c r="N496" s="1" t="s">
        <v>1018</v>
      </c>
    </row>
    <row r="497" spans="1:52" ht="30" customHeight="1">
      <c r="A497" s="24" t="s">
        <v>1834</v>
      </c>
      <c r="B497" s="24" t="s">
        <v>1179</v>
      </c>
      <c r="C497" s="24" t="s">
        <v>1180</v>
      </c>
      <c r="D497" s="25">
        <v>1.2500000000000001E-2</v>
      </c>
      <c r="E497" s="27">
        <f>단가대비표!O126</f>
        <v>0</v>
      </c>
      <c r="F497" s="30">
        <f>TRUNC(E497*D497,1)</f>
        <v>0</v>
      </c>
      <c r="G497" s="27">
        <f>단가대비표!P126</f>
        <v>149081</v>
      </c>
      <c r="H497" s="30">
        <f>TRUNC(G497*D497,1)</f>
        <v>1863.5</v>
      </c>
      <c r="I497" s="27">
        <f>단가대비표!V126</f>
        <v>0</v>
      </c>
      <c r="J497" s="30">
        <f>TRUNC(I497*D497,1)</f>
        <v>0</v>
      </c>
      <c r="K497" s="27">
        <f>TRUNC(E497+G497+I497,1)</f>
        <v>149081</v>
      </c>
      <c r="L497" s="30">
        <f>TRUNC(F497+H497+J497,1)</f>
        <v>1863.5</v>
      </c>
      <c r="M497" s="24" t="s">
        <v>1133</v>
      </c>
      <c r="N497" s="2" t="s">
        <v>51</v>
      </c>
      <c r="O497" s="2" t="s">
        <v>1835</v>
      </c>
      <c r="P497" s="2" t="s">
        <v>63</v>
      </c>
      <c r="Q497" s="2" t="s">
        <v>63</v>
      </c>
      <c r="R497" s="2" t="s">
        <v>62</v>
      </c>
      <c r="S497" s="3"/>
      <c r="T497" s="3"/>
      <c r="U497" s="3"/>
      <c r="V497" s="3">
        <v>1</v>
      </c>
      <c r="W497" s="3"/>
      <c r="X497" s="3"/>
      <c r="Y497" s="3"/>
      <c r="Z497" s="3"/>
      <c r="AA497" s="3"/>
      <c r="AB497" s="3"/>
      <c r="AC497" s="3"/>
      <c r="AD497" s="3"/>
      <c r="AE497" s="3"/>
      <c r="AF497" s="3"/>
      <c r="AG497" s="3"/>
      <c r="AH497" s="3"/>
      <c r="AI497" s="3"/>
      <c r="AJ497" s="3"/>
      <c r="AK497" s="3"/>
      <c r="AL497" s="3"/>
      <c r="AM497" s="3"/>
      <c r="AN497" s="3"/>
      <c r="AO497" s="3"/>
      <c r="AP497" s="3"/>
      <c r="AQ497" s="3"/>
      <c r="AR497" s="3"/>
      <c r="AS497" s="3"/>
      <c r="AT497" s="3"/>
      <c r="AU497" s="3"/>
      <c r="AV497" s="2" t="s">
        <v>51</v>
      </c>
      <c r="AW497" s="2" t="s">
        <v>1897</v>
      </c>
      <c r="AX497" s="2" t="s">
        <v>51</v>
      </c>
      <c r="AY497" s="2" t="s">
        <v>1136</v>
      </c>
      <c r="AZ497" s="2" t="s">
        <v>51</v>
      </c>
    </row>
    <row r="498" spans="1:52" ht="30" customHeight="1">
      <c r="A498" s="24" t="s">
        <v>1842</v>
      </c>
      <c r="B498" s="24" t="s">
        <v>1843</v>
      </c>
      <c r="C498" s="24" t="s">
        <v>1075</v>
      </c>
      <c r="D498" s="25">
        <v>1</v>
      </c>
      <c r="E498" s="27">
        <v>0</v>
      </c>
      <c r="F498" s="30">
        <f>TRUNC(E498*D498,1)</f>
        <v>0</v>
      </c>
      <c r="G498" s="27">
        <v>0</v>
      </c>
      <c r="H498" s="30">
        <f>TRUNC(G498*D498,1)</f>
        <v>0</v>
      </c>
      <c r="I498" s="27">
        <f>TRUNC(SUMIF(V497:V498, RIGHTB(O498, 1), L497:L498)*U498, 2)</f>
        <v>1863.5</v>
      </c>
      <c r="J498" s="30">
        <f>TRUNC(I498*D498,1)</f>
        <v>1863.5</v>
      </c>
      <c r="K498" s="27">
        <f>TRUNC(E498+G498+I498,1)</f>
        <v>1863.5</v>
      </c>
      <c r="L498" s="30">
        <f>TRUNC(F498+H498+J498,1)</f>
        <v>1863.5</v>
      </c>
      <c r="M498" s="24" t="s">
        <v>51</v>
      </c>
      <c r="N498" s="2" t="s">
        <v>1018</v>
      </c>
      <c r="O498" s="2" t="s">
        <v>1154</v>
      </c>
      <c r="P498" s="2" t="s">
        <v>63</v>
      </c>
      <c r="Q498" s="2" t="s">
        <v>63</v>
      </c>
      <c r="R498" s="2" t="s">
        <v>63</v>
      </c>
      <c r="S498" s="3">
        <v>3</v>
      </c>
      <c r="T498" s="3">
        <v>2</v>
      </c>
      <c r="U498" s="3">
        <v>1</v>
      </c>
      <c r="V498" s="3"/>
      <c r="W498" s="3"/>
      <c r="X498" s="3"/>
      <c r="Y498" s="3"/>
      <c r="Z498" s="3"/>
      <c r="AA498" s="3"/>
      <c r="AB498" s="3"/>
      <c r="AC498" s="3"/>
      <c r="AD498" s="3"/>
      <c r="AE498" s="3"/>
      <c r="AF498" s="3"/>
      <c r="AG498" s="3"/>
      <c r="AH498" s="3"/>
      <c r="AI498" s="3"/>
      <c r="AJ498" s="3"/>
      <c r="AK498" s="3"/>
      <c r="AL498" s="3"/>
      <c r="AM498" s="3"/>
      <c r="AN498" s="3"/>
      <c r="AO498" s="3"/>
      <c r="AP498" s="3"/>
      <c r="AQ498" s="3"/>
      <c r="AR498" s="3"/>
      <c r="AS498" s="3"/>
      <c r="AT498" s="3"/>
      <c r="AU498" s="3"/>
      <c r="AV498" s="2" t="s">
        <v>51</v>
      </c>
      <c r="AW498" s="2" t="s">
        <v>1898</v>
      </c>
      <c r="AX498" s="2" t="s">
        <v>51</v>
      </c>
      <c r="AY498" s="2" t="s">
        <v>51</v>
      </c>
      <c r="AZ498" s="2" t="s">
        <v>51</v>
      </c>
    </row>
    <row r="499" spans="1:52" ht="30" customHeight="1">
      <c r="A499" s="24" t="s">
        <v>1174</v>
      </c>
      <c r="B499" s="24" t="s">
        <v>51</v>
      </c>
      <c r="C499" s="24" t="s">
        <v>51</v>
      </c>
      <c r="D499" s="25"/>
      <c r="E499" s="27"/>
      <c r="F499" s="30">
        <f>TRUNC(SUMIF(N497:N498, N496, F497:F498),0)</f>
        <v>0</v>
      </c>
      <c r="G499" s="27"/>
      <c r="H499" s="30">
        <f>TRUNC(SUMIF(N497:N498, N496, H497:H498),0)</f>
        <v>0</v>
      </c>
      <c r="I499" s="27"/>
      <c r="J499" s="30">
        <f>TRUNC(SUMIF(N497:N498, N496, J497:J498),0)</f>
        <v>1863</v>
      </c>
      <c r="K499" s="27"/>
      <c r="L499" s="30">
        <f>F499+H499+J499</f>
        <v>1863</v>
      </c>
      <c r="M499" s="24" t="s">
        <v>51</v>
      </c>
      <c r="N499" s="2" t="s">
        <v>76</v>
      </c>
      <c r="O499" s="2" t="s">
        <v>76</v>
      </c>
      <c r="P499" s="2" t="s">
        <v>51</v>
      </c>
      <c r="Q499" s="2" t="s">
        <v>51</v>
      </c>
      <c r="R499" s="2" t="s">
        <v>51</v>
      </c>
      <c r="S499" s="3"/>
      <c r="T499" s="3"/>
      <c r="U499" s="3"/>
      <c r="V499" s="3"/>
      <c r="W499" s="3"/>
      <c r="X499" s="3"/>
      <c r="Y499" s="3"/>
      <c r="Z499" s="3"/>
      <c r="AA499" s="3"/>
      <c r="AB499" s="3"/>
      <c r="AC499" s="3"/>
      <c r="AD499" s="3"/>
      <c r="AE499" s="3"/>
      <c r="AF499" s="3"/>
      <c r="AG499" s="3"/>
      <c r="AH499" s="3"/>
      <c r="AI499" s="3"/>
      <c r="AJ499" s="3"/>
      <c r="AK499" s="3"/>
      <c r="AL499" s="3"/>
      <c r="AM499" s="3"/>
      <c r="AN499" s="3"/>
      <c r="AO499" s="3"/>
      <c r="AP499" s="3"/>
      <c r="AQ499" s="3"/>
      <c r="AR499" s="3"/>
      <c r="AS499" s="3"/>
      <c r="AT499" s="3"/>
      <c r="AU499" s="3"/>
      <c r="AV499" s="2" t="s">
        <v>51</v>
      </c>
      <c r="AW499" s="2" t="s">
        <v>51</v>
      </c>
      <c r="AX499" s="2" t="s">
        <v>51</v>
      </c>
      <c r="AY499" s="2" t="s">
        <v>51</v>
      </c>
      <c r="AZ499" s="2" t="s">
        <v>51</v>
      </c>
    </row>
    <row r="500" spans="1:52" ht="30" customHeight="1">
      <c r="A500" s="25"/>
      <c r="B500" s="25"/>
      <c r="C500" s="25"/>
      <c r="D500" s="25"/>
      <c r="E500" s="27"/>
      <c r="F500" s="30"/>
      <c r="G500" s="27"/>
      <c r="H500" s="30"/>
      <c r="I500" s="27"/>
      <c r="J500" s="30"/>
      <c r="K500" s="27"/>
      <c r="L500" s="30"/>
      <c r="M500" s="25"/>
    </row>
    <row r="501" spans="1:52" ht="30" customHeight="1">
      <c r="A501" s="21" t="s">
        <v>1899</v>
      </c>
      <c r="B501" s="22"/>
      <c r="C501" s="22"/>
      <c r="D501" s="22"/>
      <c r="E501" s="26"/>
      <c r="F501" s="29"/>
      <c r="G501" s="26"/>
      <c r="H501" s="29"/>
      <c r="I501" s="26"/>
      <c r="J501" s="29"/>
      <c r="K501" s="26"/>
      <c r="L501" s="29"/>
      <c r="M501" s="23"/>
      <c r="N501" s="1" t="s">
        <v>1022</v>
      </c>
    </row>
    <row r="502" spans="1:52" ht="30" customHeight="1">
      <c r="A502" s="24" t="s">
        <v>1834</v>
      </c>
      <c r="B502" s="24" t="s">
        <v>1179</v>
      </c>
      <c r="C502" s="24" t="s">
        <v>1180</v>
      </c>
      <c r="D502" s="25">
        <v>1.2500000000000001E-2</v>
      </c>
      <c r="E502" s="27">
        <f>단가대비표!O126</f>
        <v>0</v>
      </c>
      <c r="F502" s="30">
        <f>TRUNC(E502*D502,1)</f>
        <v>0</v>
      </c>
      <c r="G502" s="27">
        <f>단가대비표!P126</f>
        <v>149081</v>
      </c>
      <c r="H502" s="30">
        <f>TRUNC(G502*D502,1)</f>
        <v>1863.5</v>
      </c>
      <c r="I502" s="27">
        <f>단가대비표!V126</f>
        <v>0</v>
      </c>
      <c r="J502" s="30">
        <f>TRUNC(I502*D502,1)</f>
        <v>0</v>
      </c>
      <c r="K502" s="27">
        <f t="shared" ref="K502:L505" si="56">TRUNC(E502+G502+I502,1)</f>
        <v>149081</v>
      </c>
      <c r="L502" s="30">
        <f t="shared" si="56"/>
        <v>1863.5</v>
      </c>
      <c r="M502" s="24" t="s">
        <v>1133</v>
      </c>
      <c r="N502" s="2" t="s">
        <v>51</v>
      </c>
      <c r="O502" s="2" t="s">
        <v>1835</v>
      </c>
      <c r="P502" s="2" t="s">
        <v>63</v>
      </c>
      <c r="Q502" s="2" t="s">
        <v>63</v>
      </c>
      <c r="R502" s="2" t="s">
        <v>62</v>
      </c>
      <c r="S502" s="3"/>
      <c r="T502" s="3"/>
      <c r="U502" s="3"/>
      <c r="V502" s="3">
        <v>1</v>
      </c>
      <c r="W502" s="3"/>
      <c r="X502" s="3"/>
      <c r="Y502" s="3"/>
      <c r="Z502" s="3"/>
      <c r="AA502" s="3"/>
      <c r="AB502" s="3"/>
      <c r="AC502" s="3"/>
      <c r="AD502" s="3"/>
      <c r="AE502" s="3"/>
      <c r="AF502" s="3"/>
      <c r="AG502" s="3"/>
      <c r="AH502" s="3"/>
      <c r="AI502" s="3"/>
      <c r="AJ502" s="3"/>
      <c r="AK502" s="3"/>
      <c r="AL502" s="3"/>
      <c r="AM502" s="3"/>
      <c r="AN502" s="3"/>
      <c r="AO502" s="3"/>
      <c r="AP502" s="3"/>
      <c r="AQ502" s="3"/>
      <c r="AR502" s="3"/>
      <c r="AS502" s="3"/>
      <c r="AT502" s="3"/>
      <c r="AU502" s="3"/>
      <c r="AV502" s="2" t="s">
        <v>51</v>
      </c>
      <c r="AW502" s="2" t="s">
        <v>1900</v>
      </c>
      <c r="AX502" s="2" t="s">
        <v>51</v>
      </c>
      <c r="AY502" s="2" t="s">
        <v>1136</v>
      </c>
      <c r="AZ502" s="2" t="s">
        <v>51</v>
      </c>
    </row>
    <row r="503" spans="1:52" ht="30" customHeight="1">
      <c r="A503" s="24" t="s">
        <v>1837</v>
      </c>
      <c r="B503" s="24" t="s">
        <v>1838</v>
      </c>
      <c r="C503" s="24" t="s">
        <v>1839</v>
      </c>
      <c r="D503" s="25">
        <v>0.1</v>
      </c>
      <c r="E503" s="27">
        <f>단가대비표!O97</f>
        <v>0</v>
      </c>
      <c r="F503" s="30">
        <f>TRUNC(E503*D503,1)</f>
        <v>0</v>
      </c>
      <c r="G503" s="27">
        <f>단가대비표!P97</f>
        <v>0</v>
      </c>
      <c r="H503" s="30">
        <f>TRUNC(G503*D503,1)</f>
        <v>0</v>
      </c>
      <c r="I503" s="27">
        <f>단가대비표!V97</f>
        <v>111</v>
      </c>
      <c r="J503" s="30">
        <f>TRUNC(I503*D503,1)</f>
        <v>11.1</v>
      </c>
      <c r="K503" s="27">
        <f t="shared" si="56"/>
        <v>111</v>
      </c>
      <c r="L503" s="30">
        <f t="shared" si="56"/>
        <v>11.1</v>
      </c>
      <c r="M503" s="24" t="s">
        <v>1133</v>
      </c>
      <c r="N503" s="2" t="s">
        <v>51</v>
      </c>
      <c r="O503" s="2" t="s">
        <v>1840</v>
      </c>
      <c r="P503" s="2" t="s">
        <v>63</v>
      </c>
      <c r="Q503" s="2" t="s">
        <v>63</v>
      </c>
      <c r="R503" s="2" t="s">
        <v>62</v>
      </c>
      <c r="S503" s="3"/>
      <c r="T503" s="3"/>
      <c r="U503" s="3"/>
      <c r="V503" s="3">
        <v>1</v>
      </c>
      <c r="W503" s="3"/>
      <c r="X503" s="3"/>
      <c r="Y503" s="3"/>
      <c r="Z503" s="3"/>
      <c r="AA503" s="3"/>
      <c r="AB503" s="3"/>
      <c r="AC503" s="3"/>
      <c r="AD503" s="3"/>
      <c r="AE503" s="3"/>
      <c r="AF503" s="3"/>
      <c r="AG503" s="3"/>
      <c r="AH503" s="3"/>
      <c r="AI503" s="3"/>
      <c r="AJ503" s="3"/>
      <c r="AK503" s="3"/>
      <c r="AL503" s="3"/>
      <c r="AM503" s="3"/>
      <c r="AN503" s="3"/>
      <c r="AO503" s="3"/>
      <c r="AP503" s="3"/>
      <c r="AQ503" s="3"/>
      <c r="AR503" s="3"/>
      <c r="AS503" s="3"/>
      <c r="AT503" s="3"/>
      <c r="AU503" s="3"/>
      <c r="AV503" s="2" t="s">
        <v>51</v>
      </c>
      <c r="AW503" s="2" t="s">
        <v>1901</v>
      </c>
      <c r="AX503" s="2" t="s">
        <v>51</v>
      </c>
      <c r="AY503" s="2" t="s">
        <v>1136</v>
      </c>
      <c r="AZ503" s="2" t="s">
        <v>51</v>
      </c>
    </row>
    <row r="504" spans="1:52" ht="30" customHeight="1">
      <c r="A504" s="24" t="s">
        <v>1868</v>
      </c>
      <c r="B504" s="24" t="s">
        <v>51</v>
      </c>
      <c r="C504" s="24" t="s">
        <v>1362</v>
      </c>
      <c r="D504" s="25">
        <v>1</v>
      </c>
      <c r="E504" s="27">
        <f>단가대비표!O96</f>
        <v>0</v>
      </c>
      <c r="F504" s="30">
        <f>TRUNC(E504*D504,1)</f>
        <v>0</v>
      </c>
      <c r="G504" s="27">
        <f>단가대비표!P96</f>
        <v>0</v>
      </c>
      <c r="H504" s="30">
        <f>TRUNC(G504*D504,1)</f>
        <v>0</v>
      </c>
      <c r="I504" s="27">
        <f>단가대비표!V96</f>
        <v>2065</v>
      </c>
      <c r="J504" s="30">
        <f>TRUNC(I504*D504,1)</f>
        <v>2065</v>
      </c>
      <c r="K504" s="27">
        <f t="shared" si="56"/>
        <v>2065</v>
      </c>
      <c r="L504" s="30">
        <f t="shared" si="56"/>
        <v>2065</v>
      </c>
      <c r="M504" s="24" t="s">
        <v>1133</v>
      </c>
      <c r="N504" s="2" t="s">
        <v>51</v>
      </c>
      <c r="O504" s="2" t="s">
        <v>1869</v>
      </c>
      <c r="P504" s="2" t="s">
        <v>63</v>
      </c>
      <c r="Q504" s="2" t="s">
        <v>63</v>
      </c>
      <c r="R504" s="2" t="s">
        <v>62</v>
      </c>
      <c r="S504" s="3"/>
      <c r="T504" s="3"/>
      <c r="U504" s="3"/>
      <c r="V504" s="3">
        <v>1</v>
      </c>
      <c r="W504" s="3"/>
      <c r="X504" s="3"/>
      <c r="Y504" s="3"/>
      <c r="Z504" s="3"/>
      <c r="AA504" s="3"/>
      <c r="AB504" s="3"/>
      <c r="AC504" s="3"/>
      <c r="AD504" s="3"/>
      <c r="AE504" s="3"/>
      <c r="AF504" s="3"/>
      <c r="AG504" s="3"/>
      <c r="AH504" s="3"/>
      <c r="AI504" s="3"/>
      <c r="AJ504" s="3"/>
      <c r="AK504" s="3"/>
      <c r="AL504" s="3"/>
      <c r="AM504" s="3"/>
      <c r="AN504" s="3"/>
      <c r="AO504" s="3"/>
      <c r="AP504" s="3"/>
      <c r="AQ504" s="3"/>
      <c r="AR504" s="3"/>
      <c r="AS504" s="3"/>
      <c r="AT504" s="3"/>
      <c r="AU504" s="3"/>
      <c r="AV504" s="2" t="s">
        <v>51</v>
      </c>
      <c r="AW504" s="2" t="s">
        <v>1902</v>
      </c>
      <c r="AX504" s="2" t="s">
        <v>51</v>
      </c>
      <c r="AY504" s="2" t="s">
        <v>1136</v>
      </c>
      <c r="AZ504" s="2" t="s">
        <v>51</v>
      </c>
    </row>
    <row r="505" spans="1:52" ht="30" customHeight="1">
      <c r="A505" s="24" t="s">
        <v>1842</v>
      </c>
      <c r="B505" s="24" t="s">
        <v>1843</v>
      </c>
      <c r="C505" s="24" t="s">
        <v>1075</v>
      </c>
      <c r="D505" s="25">
        <v>1</v>
      </c>
      <c r="E505" s="27">
        <v>0</v>
      </c>
      <c r="F505" s="30">
        <f>TRUNC(E505*D505,1)</f>
        <v>0</v>
      </c>
      <c r="G505" s="27">
        <v>0</v>
      </c>
      <c r="H505" s="30">
        <f>TRUNC(G505*D505,1)</f>
        <v>0</v>
      </c>
      <c r="I505" s="27">
        <f>TRUNC(SUMIF(V502:V505, RIGHTB(O505, 1), L502:L505)*U505, 2)</f>
        <v>3939.6</v>
      </c>
      <c r="J505" s="30">
        <f>TRUNC(I505*D505,1)</f>
        <v>3939.6</v>
      </c>
      <c r="K505" s="27">
        <f t="shared" si="56"/>
        <v>3939.6</v>
      </c>
      <c r="L505" s="30">
        <f t="shared" si="56"/>
        <v>3939.6</v>
      </c>
      <c r="M505" s="24" t="s">
        <v>51</v>
      </c>
      <c r="N505" s="2" t="s">
        <v>1022</v>
      </c>
      <c r="O505" s="2" t="s">
        <v>1154</v>
      </c>
      <c r="P505" s="2" t="s">
        <v>63</v>
      </c>
      <c r="Q505" s="2" t="s">
        <v>63</v>
      </c>
      <c r="R505" s="2" t="s">
        <v>63</v>
      </c>
      <c r="S505" s="3">
        <v>3</v>
      </c>
      <c r="T505" s="3">
        <v>2</v>
      </c>
      <c r="U505" s="3">
        <v>1</v>
      </c>
      <c r="V505" s="3"/>
      <c r="W505" s="3"/>
      <c r="X505" s="3"/>
      <c r="Y505" s="3"/>
      <c r="Z505" s="3"/>
      <c r="AA505" s="3"/>
      <c r="AB505" s="3"/>
      <c r="AC505" s="3"/>
      <c r="AD505" s="3"/>
      <c r="AE505" s="3"/>
      <c r="AF505" s="3"/>
      <c r="AG505" s="3"/>
      <c r="AH505" s="3"/>
      <c r="AI505" s="3"/>
      <c r="AJ505" s="3"/>
      <c r="AK505" s="3"/>
      <c r="AL505" s="3"/>
      <c r="AM505" s="3"/>
      <c r="AN505" s="3"/>
      <c r="AO505" s="3"/>
      <c r="AP505" s="3"/>
      <c r="AQ505" s="3"/>
      <c r="AR505" s="3"/>
      <c r="AS505" s="3"/>
      <c r="AT505" s="3"/>
      <c r="AU505" s="3"/>
      <c r="AV505" s="2" t="s">
        <v>51</v>
      </c>
      <c r="AW505" s="2" t="s">
        <v>1903</v>
      </c>
      <c r="AX505" s="2" t="s">
        <v>51</v>
      </c>
      <c r="AY505" s="2" t="s">
        <v>51</v>
      </c>
      <c r="AZ505" s="2" t="s">
        <v>51</v>
      </c>
    </row>
    <row r="506" spans="1:52" ht="30" customHeight="1">
      <c r="A506" s="24" t="s">
        <v>1174</v>
      </c>
      <c r="B506" s="24" t="s">
        <v>51</v>
      </c>
      <c r="C506" s="24" t="s">
        <v>51</v>
      </c>
      <c r="D506" s="25"/>
      <c r="E506" s="27"/>
      <c r="F506" s="30">
        <f>TRUNC(SUMIF(N502:N505, N501, F502:F505),0)</f>
        <v>0</v>
      </c>
      <c r="G506" s="27"/>
      <c r="H506" s="30">
        <f>TRUNC(SUMIF(N502:N505, N501, H502:H505),0)</f>
        <v>0</v>
      </c>
      <c r="I506" s="27"/>
      <c r="J506" s="30">
        <f>TRUNC(SUMIF(N502:N505, N501, J502:J505),0)</f>
        <v>3939</v>
      </c>
      <c r="K506" s="27"/>
      <c r="L506" s="30">
        <f>F506+H506+J506</f>
        <v>3939</v>
      </c>
      <c r="M506" s="24" t="s">
        <v>51</v>
      </c>
      <c r="N506" s="2" t="s">
        <v>76</v>
      </c>
      <c r="O506" s="2" t="s">
        <v>76</v>
      </c>
      <c r="P506" s="2" t="s">
        <v>51</v>
      </c>
      <c r="Q506" s="2" t="s">
        <v>51</v>
      </c>
      <c r="R506" s="2" t="s">
        <v>51</v>
      </c>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3"/>
      <c r="AS506" s="3"/>
      <c r="AT506" s="3"/>
      <c r="AU506" s="3"/>
      <c r="AV506" s="2" t="s">
        <v>51</v>
      </c>
      <c r="AW506" s="2" t="s">
        <v>51</v>
      </c>
      <c r="AX506" s="2" t="s">
        <v>51</v>
      </c>
      <c r="AY506" s="2" t="s">
        <v>51</v>
      </c>
      <c r="AZ506" s="2" t="s">
        <v>51</v>
      </c>
    </row>
    <row r="507" spans="1:52" ht="30" customHeight="1">
      <c r="A507" s="25"/>
      <c r="B507" s="25"/>
      <c r="C507" s="25"/>
      <c r="D507" s="25"/>
      <c r="E507" s="27"/>
      <c r="F507" s="30"/>
      <c r="G507" s="27"/>
      <c r="H507" s="30"/>
      <c r="I507" s="27"/>
      <c r="J507" s="30"/>
      <c r="K507" s="27"/>
      <c r="L507" s="30"/>
      <c r="M507" s="25"/>
    </row>
    <row r="508" spans="1:52" ht="30" customHeight="1">
      <c r="A508" s="21" t="s">
        <v>1904</v>
      </c>
      <c r="B508" s="22"/>
      <c r="C508" s="22"/>
      <c r="D508" s="22"/>
      <c r="E508" s="26"/>
      <c r="F508" s="29"/>
      <c r="G508" s="26"/>
      <c r="H508" s="29"/>
      <c r="I508" s="26"/>
      <c r="J508" s="29"/>
      <c r="K508" s="26"/>
      <c r="L508" s="29"/>
      <c r="M508" s="23"/>
      <c r="N508" s="1" t="s">
        <v>1026</v>
      </c>
    </row>
    <row r="509" spans="1:52" ht="30" customHeight="1">
      <c r="A509" s="24" t="s">
        <v>1828</v>
      </c>
      <c r="B509" s="24" t="s">
        <v>1179</v>
      </c>
      <c r="C509" s="24" t="s">
        <v>1180</v>
      </c>
      <c r="D509" s="25">
        <v>2.5000000000000001E-2</v>
      </c>
      <c r="E509" s="27">
        <f>단가대비표!O124</f>
        <v>0</v>
      </c>
      <c r="F509" s="30">
        <f>TRUNC(E509*D509,1)</f>
        <v>0</v>
      </c>
      <c r="G509" s="27">
        <f>단가대비표!P124</f>
        <v>197788</v>
      </c>
      <c r="H509" s="30">
        <f>TRUNC(G509*D509,1)</f>
        <v>4944.7</v>
      </c>
      <c r="I509" s="27">
        <f>단가대비표!V124</f>
        <v>0</v>
      </c>
      <c r="J509" s="30">
        <f>TRUNC(I509*D509,1)</f>
        <v>0</v>
      </c>
      <c r="K509" s="27">
        <f t="shared" ref="K509:L512" si="57">TRUNC(E509+G509+I509,1)</f>
        <v>197788</v>
      </c>
      <c r="L509" s="30">
        <f t="shared" si="57"/>
        <v>4944.7</v>
      </c>
      <c r="M509" s="24" t="s">
        <v>1133</v>
      </c>
      <c r="N509" s="2" t="s">
        <v>51</v>
      </c>
      <c r="O509" s="2" t="s">
        <v>1829</v>
      </c>
      <c r="P509" s="2" t="s">
        <v>63</v>
      </c>
      <c r="Q509" s="2" t="s">
        <v>63</v>
      </c>
      <c r="R509" s="2" t="s">
        <v>62</v>
      </c>
      <c r="S509" s="3"/>
      <c r="T509" s="3"/>
      <c r="U509" s="3"/>
      <c r="V509" s="3">
        <v>1</v>
      </c>
      <c r="W509" s="3"/>
      <c r="X509" s="3"/>
      <c r="Y509" s="3"/>
      <c r="Z509" s="3"/>
      <c r="AA509" s="3"/>
      <c r="AB509" s="3"/>
      <c r="AC509" s="3"/>
      <c r="AD509" s="3"/>
      <c r="AE509" s="3"/>
      <c r="AF509" s="3"/>
      <c r="AG509" s="3"/>
      <c r="AH509" s="3"/>
      <c r="AI509" s="3"/>
      <c r="AJ509" s="3"/>
      <c r="AK509" s="3"/>
      <c r="AL509" s="3"/>
      <c r="AM509" s="3"/>
      <c r="AN509" s="3"/>
      <c r="AO509" s="3"/>
      <c r="AP509" s="3"/>
      <c r="AQ509" s="3"/>
      <c r="AR509" s="3"/>
      <c r="AS509" s="3"/>
      <c r="AT509" s="3"/>
      <c r="AU509" s="3"/>
      <c r="AV509" s="2" t="s">
        <v>51</v>
      </c>
      <c r="AW509" s="2" t="s">
        <v>1905</v>
      </c>
      <c r="AX509" s="2" t="s">
        <v>51</v>
      </c>
      <c r="AY509" s="2" t="s">
        <v>1136</v>
      </c>
      <c r="AZ509" s="2" t="s">
        <v>51</v>
      </c>
    </row>
    <row r="510" spans="1:52" ht="30" customHeight="1">
      <c r="A510" s="24" t="s">
        <v>1831</v>
      </c>
      <c r="B510" s="24" t="s">
        <v>1179</v>
      </c>
      <c r="C510" s="24" t="s">
        <v>1180</v>
      </c>
      <c r="D510" s="25">
        <v>2.5000000000000001E-2</v>
      </c>
      <c r="E510" s="27">
        <f>단가대비표!O125</f>
        <v>0</v>
      </c>
      <c r="F510" s="30">
        <f>TRUNC(E510*D510,1)</f>
        <v>0</v>
      </c>
      <c r="G510" s="27">
        <f>단가대비표!P125</f>
        <v>177841</v>
      </c>
      <c r="H510" s="30">
        <f>TRUNC(G510*D510,1)</f>
        <v>4446</v>
      </c>
      <c r="I510" s="27">
        <f>단가대비표!V125</f>
        <v>0</v>
      </c>
      <c r="J510" s="30">
        <f>TRUNC(I510*D510,1)</f>
        <v>0</v>
      </c>
      <c r="K510" s="27">
        <f t="shared" si="57"/>
        <v>177841</v>
      </c>
      <c r="L510" s="30">
        <f t="shared" si="57"/>
        <v>4446</v>
      </c>
      <c r="M510" s="24" t="s">
        <v>1133</v>
      </c>
      <c r="N510" s="2" t="s">
        <v>51</v>
      </c>
      <c r="O510" s="2" t="s">
        <v>1832</v>
      </c>
      <c r="P510" s="2" t="s">
        <v>63</v>
      </c>
      <c r="Q510" s="2" t="s">
        <v>63</v>
      </c>
      <c r="R510" s="2" t="s">
        <v>62</v>
      </c>
      <c r="S510" s="3"/>
      <c r="T510" s="3"/>
      <c r="U510" s="3"/>
      <c r="V510" s="3">
        <v>1</v>
      </c>
      <c r="W510" s="3"/>
      <c r="X510" s="3"/>
      <c r="Y510" s="3"/>
      <c r="Z510" s="3"/>
      <c r="AA510" s="3"/>
      <c r="AB510" s="3"/>
      <c r="AC510" s="3"/>
      <c r="AD510" s="3"/>
      <c r="AE510" s="3"/>
      <c r="AF510" s="3"/>
      <c r="AG510" s="3"/>
      <c r="AH510" s="3"/>
      <c r="AI510" s="3"/>
      <c r="AJ510" s="3"/>
      <c r="AK510" s="3"/>
      <c r="AL510" s="3"/>
      <c r="AM510" s="3"/>
      <c r="AN510" s="3"/>
      <c r="AO510" s="3"/>
      <c r="AP510" s="3"/>
      <c r="AQ510" s="3"/>
      <c r="AR510" s="3"/>
      <c r="AS510" s="3"/>
      <c r="AT510" s="3"/>
      <c r="AU510" s="3"/>
      <c r="AV510" s="2" t="s">
        <v>51</v>
      </c>
      <c r="AW510" s="2" t="s">
        <v>1906</v>
      </c>
      <c r="AX510" s="2" t="s">
        <v>51</v>
      </c>
      <c r="AY510" s="2" t="s">
        <v>1136</v>
      </c>
      <c r="AZ510" s="2" t="s">
        <v>51</v>
      </c>
    </row>
    <row r="511" spans="1:52" ht="30" customHeight="1">
      <c r="A511" s="24" t="s">
        <v>1837</v>
      </c>
      <c r="B511" s="24" t="s">
        <v>1838</v>
      </c>
      <c r="C511" s="24" t="s">
        <v>1839</v>
      </c>
      <c r="D511" s="25">
        <v>3.5</v>
      </c>
      <c r="E511" s="27">
        <f>단가대비표!O97</f>
        <v>0</v>
      </c>
      <c r="F511" s="30">
        <f>TRUNC(E511*D511,1)</f>
        <v>0</v>
      </c>
      <c r="G511" s="27">
        <f>단가대비표!P97</f>
        <v>0</v>
      </c>
      <c r="H511" s="30">
        <f>TRUNC(G511*D511,1)</f>
        <v>0</v>
      </c>
      <c r="I511" s="27">
        <f>단가대비표!V97</f>
        <v>111</v>
      </c>
      <c r="J511" s="30">
        <f>TRUNC(I511*D511,1)</f>
        <v>388.5</v>
      </c>
      <c r="K511" s="27">
        <f t="shared" si="57"/>
        <v>111</v>
      </c>
      <c r="L511" s="30">
        <f t="shared" si="57"/>
        <v>388.5</v>
      </c>
      <c r="M511" s="24" t="s">
        <v>1133</v>
      </c>
      <c r="N511" s="2" t="s">
        <v>51</v>
      </c>
      <c r="O511" s="2" t="s">
        <v>1840</v>
      </c>
      <c r="P511" s="2" t="s">
        <v>63</v>
      </c>
      <c r="Q511" s="2" t="s">
        <v>63</v>
      </c>
      <c r="R511" s="2" t="s">
        <v>62</v>
      </c>
      <c r="S511" s="3"/>
      <c r="T511" s="3"/>
      <c r="U511" s="3"/>
      <c r="V511" s="3">
        <v>1</v>
      </c>
      <c r="W511" s="3"/>
      <c r="X511" s="3"/>
      <c r="Y511" s="3"/>
      <c r="Z511" s="3"/>
      <c r="AA511" s="3"/>
      <c r="AB511" s="3"/>
      <c r="AC511" s="3"/>
      <c r="AD511" s="3"/>
      <c r="AE511" s="3"/>
      <c r="AF511" s="3"/>
      <c r="AG511" s="3"/>
      <c r="AH511" s="3"/>
      <c r="AI511" s="3"/>
      <c r="AJ511" s="3"/>
      <c r="AK511" s="3"/>
      <c r="AL511" s="3"/>
      <c r="AM511" s="3"/>
      <c r="AN511" s="3"/>
      <c r="AO511" s="3"/>
      <c r="AP511" s="3"/>
      <c r="AQ511" s="3"/>
      <c r="AR511" s="3"/>
      <c r="AS511" s="3"/>
      <c r="AT511" s="3"/>
      <c r="AU511" s="3"/>
      <c r="AV511" s="2" t="s">
        <v>51</v>
      </c>
      <c r="AW511" s="2" t="s">
        <v>1907</v>
      </c>
      <c r="AX511" s="2" t="s">
        <v>51</v>
      </c>
      <c r="AY511" s="2" t="s">
        <v>1136</v>
      </c>
      <c r="AZ511" s="2" t="s">
        <v>51</v>
      </c>
    </row>
    <row r="512" spans="1:52" ht="30" customHeight="1">
      <c r="A512" s="24" t="s">
        <v>1842</v>
      </c>
      <c r="B512" s="24" t="s">
        <v>1843</v>
      </c>
      <c r="C512" s="24" t="s">
        <v>1075</v>
      </c>
      <c r="D512" s="25">
        <v>1</v>
      </c>
      <c r="E512" s="27">
        <v>0</v>
      </c>
      <c r="F512" s="30">
        <f>TRUNC(E512*D512,1)</f>
        <v>0</v>
      </c>
      <c r="G512" s="27">
        <v>0</v>
      </c>
      <c r="H512" s="30">
        <f>TRUNC(G512*D512,1)</f>
        <v>0</v>
      </c>
      <c r="I512" s="27">
        <f>TRUNC(SUMIF(V509:V512, RIGHTB(O512, 1), L509:L512)*U512, 2)</f>
        <v>9779.2000000000007</v>
      </c>
      <c r="J512" s="30">
        <f>TRUNC(I512*D512,1)</f>
        <v>9779.2000000000007</v>
      </c>
      <c r="K512" s="27">
        <f t="shared" si="57"/>
        <v>9779.2000000000007</v>
      </c>
      <c r="L512" s="30">
        <f t="shared" si="57"/>
        <v>9779.2000000000007</v>
      </c>
      <c r="M512" s="24" t="s">
        <v>51</v>
      </c>
      <c r="N512" s="2" t="s">
        <v>1026</v>
      </c>
      <c r="O512" s="2" t="s">
        <v>1154</v>
      </c>
      <c r="P512" s="2" t="s">
        <v>63</v>
      </c>
      <c r="Q512" s="2" t="s">
        <v>63</v>
      </c>
      <c r="R512" s="2" t="s">
        <v>63</v>
      </c>
      <c r="S512" s="3">
        <v>3</v>
      </c>
      <c r="T512" s="3">
        <v>2</v>
      </c>
      <c r="U512" s="3">
        <v>1</v>
      </c>
      <c r="V512" s="3"/>
      <c r="W512" s="3"/>
      <c r="X512" s="3"/>
      <c r="Y512" s="3"/>
      <c r="Z512" s="3"/>
      <c r="AA512" s="3"/>
      <c r="AB512" s="3"/>
      <c r="AC512" s="3"/>
      <c r="AD512" s="3"/>
      <c r="AE512" s="3"/>
      <c r="AF512" s="3"/>
      <c r="AG512" s="3"/>
      <c r="AH512" s="3"/>
      <c r="AI512" s="3"/>
      <c r="AJ512" s="3"/>
      <c r="AK512" s="3"/>
      <c r="AL512" s="3"/>
      <c r="AM512" s="3"/>
      <c r="AN512" s="3"/>
      <c r="AO512" s="3"/>
      <c r="AP512" s="3"/>
      <c r="AQ512" s="3"/>
      <c r="AR512" s="3"/>
      <c r="AS512" s="3"/>
      <c r="AT512" s="3"/>
      <c r="AU512" s="3"/>
      <c r="AV512" s="2" t="s">
        <v>51</v>
      </c>
      <c r="AW512" s="2" t="s">
        <v>1908</v>
      </c>
      <c r="AX512" s="2" t="s">
        <v>51</v>
      </c>
      <c r="AY512" s="2" t="s">
        <v>51</v>
      </c>
      <c r="AZ512" s="2" t="s">
        <v>51</v>
      </c>
    </row>
    <row r="513" spans="1:52" ht="30" customHeight="1">
      <c r="A513" s="24" t="s">
        <v>1174</v>
      </c>
      <c r="B513" s="24" t="s">
        <v>51</v>
      </c>
      <c r="C513" s="24" t="s">
        <v>51</v>
      </c>
      <c r="D513" s="25"/>
      <c r="E513" s="27"/>
      <c r="F513" s="30">
        <f>TRUNC(SUMIF(N509:N512, N508, F509:F512),0)</f>
        <v>0</v>
      </c>
      <c r="G513" s="27"/>
      <c r="H513" s="30">
        <f>TRUNC(SUMIF(N509:N512, N508, H509:H512),0)</f>
        <v>0</v>
      </c>
      <c r="I513" s="27"/>
      <c r="J513" s="30">
        <f>TRUNC(SUMIF(N509:N512, N508, J509:J512),0)</f>
        <v>9779</v>
      </c>
      <c r="K513" s="27"/>
      <c r="L513" s="30">
        <f>F513+H513+J513</f>
        <v>9779</v>
      </c>
      <c r="M513" s="24" t="s">
        <v>51</v>
      </c>
      <c r="N513" s="2" t="s">
        <v>76</v>
      </c>
      <c r="O513" s="2" t="s">
        <v>76</v>
      </c>
      <c r="P513" s="2" t="s">
        <v>51</v>
      </c>
      <c r="Q513" s="2" t="s">
        <v>51</v>
      </c>
      <c r="R513" s="2" t="s">
        <v>51</v>
      </c>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3"/>
      <c r="AS513" s="3"/>
      <c r="AT513" s="3"/>
      <c r="AU513" s="3"/>
      <c r="AV513" s="2" t="s">
        <v>51</v>
      </c>
      <c r="AW513" s="2" t="s">
        <v>51</v>
      </c>
      <c r="AX513" s="2" t="s">
        <v>51</v>
      </c>
      <c r="AY513" s="2" t="s">
        <v>51</v>
      </c>
      <c r="AZ513" s="2" t="s">
        <v>51</v>
      </c>
    </row>
    <row r="514" spans="1:52" ht="30" customHeight="1">
      <c r="A514" s="25"/>
      <c r="B514" s="25"/>
      <c r="C514" s="25"/>
      <c r="D514" s="25"/>
      <c r="E514" s="27"/>
      <c r="F514" s="30"/>
      <c r="G514" s="27"/>
      <c r="H514" s="30"/>
      <c r="I514" s="27"/>
      <c r="J514" s="30"/>
      <c r="K514" s="27"/>
      <c r="L514" s="30"/>
      <c r="M514" s="25"/>
    </row>
    <row r="515" spans="1:52" ht="30" customHeight="1">
      <c r="A515" s="21" t="s">
        <v>1909</v>
      </c>
      <c r="B515" s="22"/>
      <c r="C515" s="22"/>
      <c r="D515" s="22"/>
      <c r="E515" s="26"/>
      <c r="F515" s="29"/>
      <c r="G515" s="26"/>
      <c r="H515" s="29"/>
      <c r="I515" s="26"/>
      <c r="J515" s="29"/>
      <c r="K515" s="26"/>
      <c r="L515" s="29"/>
      <c r="M515" s="23"/>
      <c r="N515" s="1" t="s">
        <v>1030</v>
      </c>
    </row>
    <row r="516" spans="1:52" ht="30" customHeight="1">
      <c r="A516" s="24" t="s">
        <v>1825</v>
      </c>
      <c r="B516" s="24" t="s">
        <v>1179</v>
      </c>
      <c r="C516" s="24" t="s">
        <v>1180</v>
      </c>
      <c r="D516" s="25">
        <v>0.125</v>
      </c>
      <c r="E516" s="27">
        <f>단가대비표!O123</f>
        <v>0</v>
      </c>
      <c r="F516" s="30">
        <f t="shared" ref="F516:F521" si="58">TRUNC(E516*D516,1)</f>
        <v>0</v>
      </c>
      <c r="G516" s="27">
        <f>단가대비표!P123</f>
        <v>199588</v>
      </c>
      <c r="H516" s="30">
        <f t="shared" ref="H516:H521" si="59">TRUNC(G516*D516,1)</f>
        <v>24948.5</v>
      </c>
      <c r="I516" s="27">
        <f>단가대비표!V123</f>
        <v>0</v>
      </c>
      <c r="J516" s="30">
        <f t="shared" ref="J516:J521" si="60">TRUNC(I516*D516,1)</f>
        <v>0</v>
      </c>
      <c r="K516" s="27">
        <f t="shared" ref="K516:L521" si="61">TRUNC(E516+G516+I516,1)</f>
        <v>199588</v>
      </c>
      <c r="L516" s="30">
        <f t="shared" si="61"/>
        <v>24948.5</v>
      </c>
      <c r="M516" s="24" t="s">
        <v>1133</v>
      </c>
      <c r="N516" s="2" t="s">
        <v>51</v>
      </c>
      <c r="O516" s="2" t="s">
        <v>1826</v>
      </c>
      <c r="P516" s="2" t="s">
        <v>63</v>
      </c>
      <c r="Q516" s="2" t="s">
        <v>63</v>
      </c>
      <c r="R516" s="2" t="s">
        <v>62</v>
      </c>
      <c r="S516" s="3"/>
      <c r="T516" s="3"/>
      <c r="U516" s="3"/>
      <c r="V516" s="3">
        <v>1</v>
      </c>
      <c r="W516" s="3"/>
      <c r="X516" s="3"/>
      <c r="Y516" s="3"/>
      <c r="Z516" s="3"/>
      <c r="AA516" s="3"/>
      <c r="AB516" s="3"/>
      <c r="AC516" s="3"/>
      <c r="AD516" s="3"/>
      <c r="AE516" s="3"/>
      <c r="AF516" s="3"/>
      <c r="AG516" s="3"/>
      <c r="AH516" s="3"/>
      <c r="AI516" s="3"/>
      <c r="AJ516" s="3"/>
      <c r="AK516" s="3"/>
      <c r="AL516" s="3"/>
      <c r="AM516" s="3"/>
      <c r="AN516" s="3"/>
      <c r="AO516" s="3"/>
      <c r="AP516" s="3"/>
      <c r="AQ516" s="3"/>
      <c r="AR516" s="3"/>
      <c r="AS516" s="3"/>
      <c r="AT516" s="3"/>
      <c r="AU516" s="3"/>
      <c r="AV516" s="2" t="s">
        <v>51</v>
      </c>
      <c r="AW516" s="2" t="s">
        <v>1910</v>
      </c>
      <c r="AX516" s="2" t="s">
        <v>51</v>
      </c>
      <c r="AY516" s="2" t="s">
        <v>1136</v>
      </c>
      <c r="AZ516" s="2" t="s">
        <v>51</v>
      </c>
    </row>
    <row r="517" spans="1:52" ht="30" customHeight="1">
      <c r="A517" s="24" t="s">
        <v>1828</v>
      </c>
      <c r="B517" s="24" t="s">
        <v>1179</v>
      </c>
      <c r="C517" s="24" t="s">
        <v>1180</v>
      </c>
      <c r="D517" s="25">
        <v>1.25</v>
      </c>
      <c r="E517" s="27">
        <f>단가대비표!O124</f>
        <v>0</v>
      </c>
      <c r="F517" s="30">
        <f t="shared" si="58"/>
        <v>0</v>
      </c>
      <c r="G517" s="27">
        <f>단가대비표!P124</f>
        <v>197788</v>
      </c>
      <c r="H517" s="30">
        <f t="shared" si="59"/>
        <v>247235</v>
      </c>
      <c r="I517" s="27">
        <f>단가대비표!V124</f>
        <v>0</v>
      </c>
      <c r="J517" s="30">
        <f t="shared" si="60"/>
        <v>0</v>
      </c>
      <c r="K517" s="27">
        <f t="shared" si="61"/>
        <v>197788</v>
      </c>
      <c r="L517" s="30">
        <f t="shared" si="61"/>
        <v>247235</v>
      </c>
      <c r="M517" s="24" t="s">
        <v>1133</v>
      </c>
      <c r="N517" s="2" t="s">
        <v>51</v>
      </c>
      <c r="O517" s="2" t="s">
        <v>1829</v>
      </c>
      <c r="P517" s="2" t="s">
        <v>63</v>
      </c>
      <c r="Q517" s="2" t="s">
        <v>63</v>
      </c>
      <c r="R517" s="2" t="s">
        <v>62</v>
      </c>
      <c r="S517" s="3"/>
      <c r="T517" s="3"/>
      <c r="U517" s="3"/>
      <c r="V517" s="3">
        <v>1</v>
      </c>
      <c r="W517" s="3"/>
      <c r="X517" s="3"/>
      <c r="Y517" s="3"/>
      <c r="Z517" s="3"/>
      <c r="AA517" s="3"/>
      <c r="AB517" s="3"/>
      <c r="AC517" s="3"/>
      <c r="AD517" s="3"/>
      <c r="AE517" s="3"/>
      <c r="AF517" s="3"/>
      <c r="AG517" s="3"/>
      <c r="AH517" s="3"/>
      <c r="AI517" s="3"/>
      <c r="AJ517" s="3"/>
      <c r="AK517" s="3"/>
      <c r="AL517" s="3"/>
      <c r="AM517" s="3"/>
      <c r="AN517" s="3"/>
      <c r="AO517" s="3"/>
      <c r="AP517" s="3"/>
      <c r="AQ517" s="3"/>
      <c r="AR517" s="3"/>
      <c r="AS517" s="3"/>
      <c r="AT517" s="3"/>
      <c r="AU517" s="3"/>
      <c r="AV517" s="2" t="s">
        <v>51</v>
      </c>
      <c r="AW517" s="2" t="s">
        <v>1911</v>
      </c>
      <c r="AX517" s="2" t="s">
        <v>51</v>
      </c>
      <c r="AY517" s="2" t="s">
        <v>1136</v>
      </c>
      <c r="AZ517" s="2" t="s">
        <v>51</v>
      </c>
    </row>
    <row r="518" spans="1:52" ht="30" customHeight="1">
      <c r="A518" s="24" t="s">
        <v>1831</v>
      </c>
      <c r="B518" s="24" t="s">
        <v>1179</v>
      </c>
      <c r="C518" s="24" t="s">
        <v>1180</v>
      </c>
      <c r="D518" s="25">
        <v>0.875</v>
      </c>
      <c r="E518" s="27">
        <f>단가대비표!O125</f>
        <v>0</v>
      </c>
      <c r="F518" s="30">
        <f t="shared" si="58"/>
        <v>0</v>
      </c>
      <c r="G518" s="27">
        <f>단가대비표!P125</f>
        <v>177841</v>
      </c>
      <c r="H518" s="30">
        <f t="shared" si="59"/>
        <v>155610.79999999999</v>
      </c>
      <c r="I518" s="27">
        <f>단가대비표!V125</f>
        <v>0</v>
      </c>
      <c r="J518" s="30">
        <f t="shared" si="60"/>
        <v>0</v>
      </c>
      <c r="K518" s="27">
        <f t="shared" si="61"/>
        <v>177841</v>
      </c>
      <c r="L518" s="30">
        <f t="shared" si="61"/>
        <v>155610.79999999999</v>
      </c>
      <c r="M518" s="24" t="s">
        <v>1133</v>
      </c>
      <c r="N518" s="2" t="s">
        <v>51</v>
      </c>
      <c r="O518" s="2" t="s">
        <v>1832</v>
      </c>
      <c r="P518" s="2" t="s">
        <v>63</v>
      </c>
      <c r="Q518" s="2" t="s">
        <v>63</v>
      </c>
      <c r="R518" s="2" t="s">
        <v>62</v>
      </c>
      <c r="S518" s="3"/>
      <c r="T518" s="3"/>
      <c r="U518" s="3"/>
      <c r="V518" s="3">
        <v>1</v>
      </c>
      <c r="W518" s="3"/>
      <c r="X518" s="3"/>
      <c r="Y518" s="3"/>
      <c r="Z518" s="3"/>
      <c r="AA518" s="3"/>
      <c r="AB518" s="3"/>
      <c r="AC518" s="3"/>
      <c r="AD518" s="3"/>
      <c r="AE518" s="3"/>
      <c r="AF518" s="3"/>
      <c r="AG518" s="3"/>
      <c r="AH518" s="3"/>
      <c r="AI518" s="3"/>
      <c r="AJ518" s="3"/>
      <c r="AK518" s="3"/>
      <c r="AL518" s="3"/>
      <c r="AM518" s="3"/>
      <c r="AN518" s="3"/>
      <c r="AO518" s="3"/>
      <c r="AP518" s="3"/>
      <c r="AQ518" s="3"/>
      <c r="AR518" s="3"/>
      <c r="AS518" s="3"/>
      <c r="AT518" s="3"/>
      <c r="AU518" s="3"/>
      <c r="AV518" s="2" t="s">
        <v>51</v>
      </c>
      <c r="AW518" s="2" t="s">
        <v>1912</v>
      </c>
      <c r="AX518" s="2" t="s">
        <v>51</v>
      </c>
      <c r="AY518" s="2" t="s">
        <v>1136</v>
      </c>
      <c r="AZ518" s="2" t="s">
        <v>51</v>
      </c>
    </row>
    <row r="519" spans="1:52" ht="30" customHeight="1">
      <c r="A519" s="24" t="s">
        <v>1834</v>
      </c>
      <c r="B519" s="24" t="s">
        <v>1179</v>
      </c>
      <c r="C519" s="24" t="s">
        <v>1180</v>
      </c>
      <c r="D519" s="25">
        <v>0.375</v>
      </c>
      <c r="E519" s="27">
        <f>단가대비표!O126</f>
        <v>0</v>
      </c>
      <c r="F519" s="30">
        <f t="shared" si="58"/>
        <v>0</v>
      </c>
      <c r="G519" s="27">
        <f>단가대비표!P126</f>
        <v>149081</v>
      </c>
      <c r="H519" s="30">
        <f t="shared" si="59"/>
        <v>55905.3</v>
      </c>
      <c r="I519" s="27">
        <f>단가대비표!V126</f>
        <v>0</v>
      </c>
      <c r="J519" s="30">
        <f t="shared" si="60"/>
        <v>0</v>
      </c>
      <c r="K519" s="27">
        <f t="shared" si="61"/>
        <v>149081</v>
      </c>
      <c r="L519" s="30">
        <f t="shared" si="61"/>
        <v>55905.3</v>
      </c>
      <c r="M519" s="24" t="s">
        <v>1133</v>
      </c>
      <c r="N519" s="2" t="s">
        <v>51</v>
      </c>
      <c r="O519" s="2" t="s">
        <v>1835</v>
      </c>
      <c r="P519" s="2" t="s">
        <v>63</v>
      </c>
      <c r="Q519" s="2" t="s">
        <v>63</v>
      </c>
      <c r="R519" s="2" t="s">
        <v>62</v>
      </c>
      <c r="S519" s="3"/>
      <c r="T519" s="3"/>
      <c r="U519" s="3"/>
      <c r="V519" s="3">
        <v>1</v>
      </c>
      <c r="W519" s="3"/>
      <c r="X519" s="3"/>
      <c r="Y519" s="3"/>
      <c r="Z519" s="3"/>
      <c r="AA519" s="3"/>
      <c r="AB519" s="3"/>
      <c r="AC519" s="3"/>
      <c r="AD519" s="3"/>
      <c r="AE519" s="3"/>
      <c r="AF519" s="3"/>
      <c r="AG519" s="3"/>
      <c r="AH519" s="3"/>
      <c r="AI519" s="3"/>
      <c r="AJ519" s="3"/>
      <c r="AK519" s="3"/>
      <c r="AL519" s="3"/>
      <c r="AM519" s="3"/>
      <c r="AN519" s="3"/>
      <c r="AO519" s="3"/>
      <c r="AP519" s="3"/>
      <c r="AQ519" s="3"/>
      <c r="AR519" s="3"/>
      <c r="AS519" s="3"/>
      <c r="AT519" s="3"/>
      <c r="AU519" s="3"/>
      <c r="AV519" s="2" t="s">
        <v>51</v>
      </c>
      <c r="AW519" s="2" t="s">
        <v>1913</v>
      </c>
      <c r="AX519" s="2" t="s">
        <v>51</v>
      </c>
      <c r="AY519" s="2" t="s">
        <v>1136</v>
      </c>
      <c r="AZ519" s="2" t="s">
        <v>51</v>
      </c>
    </row>
    <row r="520" spans="1:52" ht="30" customHeight="1">
      <c r="A520" s="24" t="s">
        <v>1837</v>
      </c>
      <c r="B520" s="24" t="s">
        <v>1838</v>
      </c>
      <c r="C520" s="24" t="s">
        <v>1839</v>
      </c>
      <c r="D520" s="25">
        <v>30</v>
      </c>
      <c r="E520" s="27">
        <f>단가대비표!O97</f>
        <v>0</v>
      </c>
      <c r="F520" s="30">
        <f t="shared" si="58"/>
        <v>0</v>
      </c>
      <c r="G520" s="27">
        <f>단가대비표!P97</f>
        <v>0</v>
      </c>
      <c r="H520" s="30">
        <f t="shared" si="59"/>
        <v>0</v>
      </c>
      <c r="I520" s="27">
        <f>단가대비표!V97</f>
        <v>111</v>
      </c>
      <c r="J520" s="30">
        <f t="shared" si="60"/>
        <v>3330</v>
      </c>
      <c r="K520" s="27">
        <f t="shared" si="61"/>
        <v>111</v>
      </c>
      <c r="L520" s="30">
        <f t="shared" si="61"/>
        <v>3330</v>
      </c>
      <c r="M520" s="24" t="s">
        <v>1133</v>
      </c>
      <c r="N520" s="2" t="s">
        <v>51</v>
      </c>
      <c r="O520" s="2" t="s">
        <v>1840</v>
      </c>
      <c r="P520" s="2" t="s">
        <v>63</v>
      </c>
      <c r="Q520" s="2" t="s">
        <v>63</v>
      </c>
      <c r="R520" s="2" t="s">
        <v>62</v>
      </c>
      <c r="S520" s="3"/>
      <c r="T520" s="3"/>
      <c r="U520" s="3"/>
      <c r="V520" s="3">
        <v>1</v>
      </c>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c r="AU520" s="3"/>
      <c r="AV520" s="2" t="s">
        <v>51</v>
      </c>
      <c r="AW520" s="2" t="s">
        <v>1914</v>
      </c>
      <c r="AX520" s="2" t="s">
        <v>51</v>
      </c>
      <c r="AY520" s="2" t="s">
        <v>1136</v>
      </c>
      <c r="AZ520" s="2" t="s">
        <v>51</v>
      </c>
    </row>
    <row r="521" spans="1:52" ht="30" customHeight="1">
      <c r="A521" s="24" t="s">
        <v>1842</v>
      </c>
      <c r="B521" s="24" t="s">
        <v>1843</v>
      </c>
      <c r="C521" s="24" t="s">
        <v>1075</v>
      </c>
      <c r="D521" s="25">
        <v>1</v>
      </c>
      <c r="E521" s="27">
        <v>0</v>
      </c>
      <c r="F521" s="30">
        <f t="shared" si="58"/>
        <v>0</v>
      </c>
      <c r="G521" s="27">
        <v>0</v>
      </c>
      <c r="H521" s="30">
        <f t="shared" si="59"/>
        <v>0</v>
      </c>
      <c r="I521" s="27">
        <f>TRUNC(SUMIF(V516:V521, RIGHTB(O521, 1), L516:L521)*U521, 2)</f>
        <v>487029.6</v>
      </c>
      <c r="J521" s="30">
        <f t="shared" si="60"/>
        <v>487029.6</v>
      </c>
      <c r="K521" s="27">
        <f t="shared" si="61"/>
        <v>487029.6</v>
      </c>
      <c r="L521" s="30">
        <f t="shared" si="61"/>
        <v>487029.6</v>
      </c>
      <c r="M521" s="24" t="s">
        <v>51</v>
      </c>
      <c r="N521" s="2" t="s">
        <v>1030</v>
      </c>
      <c r="O521" s="2" t="s">
        <v>1154</v>
      </c>
      <c r="P521" s="2" t="s">
        <v>63</v>
      </c>
      <c r="Q521" s="2" t="s">
        <v>63</v>
      </c>
      <c r="R521" s="2" t="s">
        <v>63</v>
      </c>
      <c r="S521" s="3">
        <v>3</v>
      </c>
      <c r="T521" s="3">
        <v>2</v>
      </c>
      <c r="U521" s="3">
        <v>1</v>
      </c>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c r="AU521" s="3"/>
      <c r="AV521" s="2" t="s">
        <v>51</v>
      </c>
      <c r="AW521" s="2" t="s">
        <v>1915</v>
      </c>
      <c r="AX521" s="2" t="s">
        <v>51</v>
      </c>
      <c r="AY521" s="2" t="s">
        <v>51</v>
      </c>
      <c r="AZ521" s="2" t="s">
        <v>51</v>
      </c>
    </row>
    <row r="522" spans="1:52" ht="30" customHeight="1">
      <c r="A522" s="24" t="s">
        <v>1174</v>
      </c>
      <c r="B522" s="24" t="s">
        <v>51</v>
      </c>
      <c r="C522" s="24" t="s">
        <v>51</v>
      </c>
      <c r="D522" s="25"/>
      <c r="E522" s="27"/>
      <c r="F522" s="30">
        <f>TRUNC(SUMIF(N516:N521, N515, F516:F521),0)</f>
        <v>0</v>
      </c>
      <c r="G522" s="27"/>
      <c r="H522" s="30">
        <f>TRUNC(SUMIF(N516:N521, N515, H516:H521),0)</f>
        <v>0</v>
      </c>
      <c r="I522" s="27"/>
      <c r="J522" s="30">
        <f>TRUNC(SUMIF(N516:N521, N515, J516:J521),0)</f>
        <v>487029</v>
      </c>
      <c r="K522" s="27"/>
      <c r="L522" s="30">
        <f>F522+H522+J522</f>
        <v>487029</v>
      </c>
      <c r="M522" s="24" t="s">
        <v>51</v>
      </c>
      <c r="N522" s="2" t="s">
        <v>76</v>
      </c>
      <c r="O522" s="2" t="s">
        <v>76</v>
      </c>
      <c r="P522" s="2" t="s">
        <v>51</v>
      </c>
      <c r="Q522" s="2" t="s">
        <v>51</v>
      </c>
      <c r="R522" s="2" t="s">
        <v>51</v>
      </c>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3"/>
      <c r="AS522" s="3"/>
      <c r="AT522" s="3"/>
      <c r="AU522" s="3"/>
      <c r="AV522" s="2" t="s">
        <v>51</v>
      </c>
      <c r="AW522" s="2" t="s">
        <v>51</v>
      </c>
      <c r="AX522" s="2" t="s">
        <v>51</v>
      </c>
      <c r="AY522" s="2" t="s">
        <v>51</v>
      </c>
      <c r="AZ522" s="2" t="s">
        <v>51</v>
      </c>
    </row>
    <row r="523" spans="1:52" ht="30" customHeight="1">
      <c r="A523" s="25"/>
      <c r="B523" s="25"/>
      <c r="C523" s="25"/>
      <c r="D523" s="25"/>
      <c r="E523" s="27"/>
      <c r="F523" s="30"/>
      <c r="G523" s="27"/>
      <c r="H523" s="30"/>
      <c r="I523" s="27"/>
      <c r="J523" s="30"/>
      <c r="K523" s="27"/>
      <c r="L523" s="30"/>
      <c r="M523" s="25"/>
    </row>
    <row r="524" spans="1:52" ht="30" customHeight="1">
      <c r="A524" s="21" t="s">
        <v>1916</v>
      </c>
      <c r="B524" s="22"/>
      <c r="C524" s="22"/>
      <c r="D524" s="22"/>
      <c r="E524" s="26"/>
      <c r="F524" s="29"/>
      <c r="G524" s="26"/>
      <c r="H524" s="29"/>
      <c r="I524" s="26"/>
      <c r="J524" s="29"/>
      <c r="K524" s="26"/>
      <c r="L524" s="29"/>
      <c r="M524" s="23"/>
      <c r="N524" s="1" t="s">
        <v>1034</v>
      </c>
    </row>
    <row r="525" spans="1:52" ht="30" customHeight="1">
      <c r="A525" s="24" t="s">
        <v>1831</v>
      </c>
      <c r="B525" s="24" t="s">
        <v>1179</v>
      </c>
      <c r="C525" s="24" t="s">
        <v>1180</v>
      </c>
      <c r="D525" s="25">
        <v>7.4999999999999997E-2</v>
      </c>
      <c r="E525" s="27">
        <f>단가대비표!O125</f>
        <v>0</v>
      </c>
      <c r="F525" s="30">
        <f>TRUNC(E525*D525,1)</f>
        <v>0</v>
      </c>
      <c r="G525" s="27">
        <f>단가대비표!P125</f>
        <v>177841</v>
      </c>
      <c r="H525" s="30">
        <f>TRUNC(G525*D525,1)</f>
        <v>13338</v>
      </c>
      <c r="I525" s="27">
        <f>단가대비표!V125</f>
        <v>0</v>
      </c>
      <c r="J525" s="30">
        <f>TRUNC(I525*D525,1)</f>
        <v>0</v>
      </c>
      <c r="K525" s="27">
        <f t="shared" ref="K525:L527" si="62">TRUNC(E525+G525+I525,1)</f>
        <v>177841</v>
      </c>
      <c r="L525" s="30">
        <f t="shared" si="62"/>
        <v>13338</v>
      </c>
      <c r="M525" s="24" t="s">
        <v>1133</v>
      </c>
      <c r="N525" s="2" t="s">
        <v>51</v>
      </c>
      <c r="O525" s="2" t="s">
        <v>1832</v>
      </c>
      <c r="P525" s="2" t="s">
        <v>63</v>
      </c>
      <c r="Q525" s="2" t="s">
        <v>63</v>
      </c>
      <c r="R525" s="2" t="s">
        <v>62</v>
      </c>
      <c r="S525" s="3"/>
      <c r="T525" s="3"/>
      <c r="U525" s="3"/>
      <c r="V525" s="3">
        <v>1</v>
      </c>
      <c r="W525" s="3"/>
      <c r="X525" s="3"/>
      <c r="Y525" s="3"/>
      <c r="Z525" s="3"/>
      <c r="AA525" s="3"/>
      <c r="AB525" s="3"/>
      <c r="AC525" s="3"/>
      <c r="AD525" s="3"/>
      <c r="AE525" s="3"/>
      <c r="AF525" s="3"/>
      <c r="AG525" s="3"/>
      <c r="AH525" s="3"/>
      <c r="AI525" s="3"/>
      <c r="AJ525" s="3"/>
      <c r="AK525" s="3"/>
      <c r="AL525" s="3"/>
      <c r="AM525" s="3"/>
      <c r="AN525" s="3"/>
      <c r="AO525" s="3"/>
      <c r="AP525" s="3"/>
      <c r="AQ525" s="3"/>
      <c r="AR525" s="3"/>
      <c r="AS525" s="3"/>
      <c r="AT525" s="3"/>
      <c r="AU525" s="3"/>
      <c r="AV525" s="2" t="s">
        <v>51</v>
      </c>
      <c r="AW525" s="2" t="s">
        <v>1917</v>
      </c>
      <c r="AX525" s="2" t="s">
        <v>51</v>
      </c>
      <c r="AY525" s="2" t="s">
        <v>1136</v>
      </c>
      <c r="AZ525" s="2" t="s">
        <v>51</v>
      </c>
    </row>
    <row r="526" spans="1:52" ht="30" customHeight="1">
      <c r="A526" s="24" t="s">
        <v>1837</v>
      </c>
      <c r="B526" s="24" t="s">
        <v>1838</v>
      </c>
      <c r="C526" s="24" t="s">
        <v>1839</v>
      </c>
      <c r="D526" s="25">
        <v>3</v>
      </c>
      <c r="E526" s="27">
        <f>단가대비표!O97</f>
        <v>0</v>
      </c>
      <c r="F526" s="30">
        <f>TRUNC(E526*D526,1)</f>
        <v>0</v>
      </c>
      <c r="G526" s="27">
        <f>단가대비표!P97</f>
        <v>0</v>
      </c>
      <c r="H526" s="30">
        <f>TRUNC(G526*D526,1)</f>
        <v>0</v>
      </c>
      <c r="I526" s="27">
        <f>단가대비표!V97</f>
        <v>111</v>
      </c>
      <c r="J526" s="30">
        <f>TRUNC(I526*D526,1)</f>
        <v>333</v>
      </c>
      <c r="K526" s="27">
        <f t="shared" si="62"/>
        <v>111</v>
      </c>
      <c r="L526" s="30">
        <f t="shared" si="62"/>
        <v>333</v>
      </c>
      <c r="M526" s="24" t="s">
        <v>1133</v>
      </c>
      <c r="N526" s="2" t="s">
        <v>51</v>
      </c>
      <c r="O526" s="2" t="s">
        <v>1840</v>
      </c>
      <c r="P526" s="2" t="s">
        <v>63</v>
      </c>
      <c r="Q526" s="2" t="s">
        <v>63</v>
      </c>
      <c r="R526" s="2" t="s">
        <v>62</v>
      </c>
      <c r="S526" s="3"/>
      <c r="T526" s="3"/>
      <c r="U526" s="3"/>
      <c r="V526" s="3">
        <v>1</v>
      </c>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2" t="s">
        <v>51</v>
      </c>
      <c r="AW526" s="2" t="s">
        <v>1918</v>
      </c>
      <c r="AX526" s="2" t="s">
        <v>51</v>
      </c>
      <c r="AY526" s="2" t="s">
        <v>1136</v>
      </c>
      <c r="AZ526" s="2" t="s">
        <v>51</v>
      </c>
    </row>
    <row r="527" spans="1:52" ht="30" customHeight="1">
      <c r="A527" s="24" t="s">
        <v>1842</v>
      </c>
      <c r="B527" s="24" t="s">
        <v>1843</v>
      </c>
      <c r="C527" s="24" t="s">
        <v>1075</v>
      </c>
      <c r="D527" s="25">
        <v>1</v>
      </c>
      <c r="E527" s="27">
        <v>0</v>
      </c>
      <c r="F527" s="30">
        <f>TRUNC(E527*D527,1)</f>
        <v>0</v>
      </c>
      <c r="G527" s="27">
        <v>0</v>
      </c>
      <c r="H527" s="30">
        <f>TRUNC(G527*D527,1)</f>
        <v>0</v>
      </c>
      <c r="I527" s="27">
        <f>TRUNC(SUMIF(V525:V527, RIGHTB(O527, 1), L525:L527)*U527, 2)</f>
        <v>13671</v>
      </c>
      <c r="J527" s="30">
        <f>TRUNC(I527*D527,1)</f>
        <v>13671</v>
      </c>
      <c r="K527" s="27">
        <f t="shared" si="62"/>
        <v>13671</v>
      </c>
      <c r="L527" s="30">
        <f t="shared" si="62"/>
        <v>13671</v>
      </c>
      <c r="M527" s="24" t="s">
        <v>51</v>
      </c>
      <c r="N527" s="2" t="s">
        <v>1034</v>
      </c>
      <c r="O527" s="2" t="s">
        <v>1154</v>
      </c>
      <c r="P527" s="2" t="s">
        <v>63</v>
      </c>
      <c r="Q527" s="2" t="s">
        <v>63</v>
      </c>
      <c r="R527" s="2" t="s">
        <v>63</v>
      </c>
      <c r="S527" s="3">
        <v>3</v>
      </c>
      <c r="T527" s="3">
        <v>2</v>
      </c>
      <c r="U527" s="3">
        <v>1</v>
      </c>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c r="AU527" s="3"/>
      <c r="AV527" s="2" t="s">
        <v>51</v>
      </c>
      <c r="AW527" s="2" t="s">
        <v>1919</v>
      </c>
      <c r="AX527" s="2" t="s">
        <v>51</v>
      </c>
      <c r="AY527" s="2" t="s">
        <v>51</v>
      </c>
      <c r="AZ527" s="2" t="s">
        <v>51</v>
      </c>
    </row>
    <row r="528" spans="1:52" ht="30" customHeight="1">
      <c r="A528" s="24" t="s">
        <v>1174</v>
      </c>
      <c r="B528" s="24" t="s">
        <v>51</v>
      </c>
      <c r="C528" s="24" t="s">
        <v>51</v>
      </c>
      <c r="D528" s="25"/>
      <c r="E528" s="27"/>
      <c r="F528" s="30">
        <f>TRUNC(SUMIF(N525:N527, N524, F525:F527),0)</f>
        <v>0</v>
      </c>
      <c r="G528" s="27"/>
      <c r="H528" s="30">
        <f>TRUNC(SUMIF(N525:N527, N524, H525:H527),0)</f>
        <v>0</v>
      </c>
      <c r="I528" s="27"/>
      <c r="J528" s="30">
        <f>TRUNC(SUMIF(N525:N527, N524, J525:J527),0)</f>
        <v>13671</v>
      </c>
      <c r="K528" s="27"/>
      <c r="L528" s="30">
        <f>F528+H528+J528</f>
        <v>13671</v>
      </c>
      <c r="M528" s="24" t="s">
        <v>51</v>
      </c>
      <c r="N528" s="2" t="s">
        <v>76</v>
      </c>
      <c r="O528" s="2" t="s">
        <v>76</v>
      </c>
      <c r="P528" s="2" t="s">
        <v>51</v>
      </c>
      <c r="Q528" s="2" t="s">
        <v>51</v>
      </c>
      <c r="R528" s="2" t="s">
        <v>51</v>
      </c>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3"/>
      <c r="AS528" s="3"/>
      <c r="AT528" s="3"/>
      <c r="AU528" s="3"/>
      <c r="AV528" s="2" t="s">
        <v>51</v>
      </c>
      <c r="AW528" s="2" t="s">
        <v>51</v>
      </c>
      <c r="AX528" s="2" t="s">
        <v>51</v>
      </c>
      <c r="AY528" s="2" t="s">
        <v>51</v>
      </c>
      <c r="AZ528" s="2" t="s">
        <v>51</v>
      </c>
    </row>
    <row r="529" spans="1:52" ht="30" customHeight="1">
      <c r="A529" s="25"/>
      <c r="B529" s="25"/>
      <c r="C529" s="25"/>
      <c r="D529" s="25"/>
      <c r="E529" s="27"/>
      <c r="F529" s="30"/>
      <c r="G529" s="27"/>
      <c r="H529" s="30"/>
      <c r="I529" s="27"/>
      <c r="J529" s="30"/>
      <c r="K529" s="27"/>
      <c r="L529" s="30"/>
      <c r="M529" s="25"/>
    </row>
    <row r="530" spans="1:52" ht="30" customHeight="1">
      <c r="A530" s="21" t="s">
        <v>1920</v>
      </c>
      <c r="B530" s="22"/>
      <c r="C530" s="22"/>
      <c r="D530" s="22"/>
      <c r="E530" s="26"/>
      <c r="F530" s="29"/>
      <c r="G530" s="26"/>
      <c r="H530" s="29"/>
      <c r="I530" s="26"/>
      <c r="J530" s="29"/>
      <c r="K530" s="26"/>
      <c r="L530" s="29"/>
      <c r="M530" s="23"/>
      <c r="N530" s="1" t="s">
        <v>1038</v>
      </c>
    </row>
    <row r="531" spans="1:52" ht="30" customHeight="1">
      <c r="A531" s="24" t="s">
        <v>1828</v>
      </c>
      <c r="B531" s="24" t="s">
        <v>1179</v>
      </c>
      <c r="C531" s="24" t="s">
        <v>1180</v>
      </c>
      <c r="D531" s="25">
        <v>0.625</v>
      </c>
      <c r="E531" s="27">
        <f>단가대비표!O124</f>
        <v>0</v>
      </c>
      <c r="F531" s="30">
        <f t="shared" ref="F531:F536" si="63">TRUNC(E531*D531,1)</f>
        <v>0</v>
      </c>
      <c r="G531" s="27">
        <f>단가대비표!P124</f>
        <v>197788</v>
      </c>
      <c r="H531" s="30">
        <f t="shared" ref="H531:H536" si="64">TRUNC(G531*D531,1)</f>
        <v>123617.5</v>
      </c>
      <c r="I531" s="27">
        <f>단가대비표!V124</f>
        <v>0</v>
      </c>
      <c r="J531" s="30">
        <f t="shared" ref="J531:J536" si="65">TRUNC(I531*D531,1)</f>
        <v>0</v>
      </c>
      <c r="K531" s="27">
        <f t="shared" ref="K531:L536" si="66">TRUNC(E531+G531+I531,1)</f>
        <v>197788</v>
      </c>
      <c r="L531" s="30">
        <f t="shared" si="66"/>
        <v>123617.5</v>
      </c>
      <c r="M531" s="24" t="s">
        <v>1133</v>
      </c>
      <c r="N531" s="2" t="s">
        <v>51</v>
      </c>
      <c r="O531" s="2" t="s">
        <v>1829</v>
      </c>
      <c r="P531" s="2" t="s">
        <v>63</v>
      </c>
      <c r="Q531" s="2" t="s">
        <v>63</v>
      </c>
      <c r="R531" s="2" t="s">
        <v>62</v>
      </c>
      <c r="S531" s="3"/>
      <c r="T531" s="3"/>
      <c r="U531" s="3"/>
      <c r="V531" s="3">
        <v>1</v>
      </c>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c r="AU531" s="3"/>
      <c r="AV531" s="2" t="s">
        <v>51</v>
      </c>
      <c r="AW531" s="2" t="s">
        <v>1921</v>
      </c>
      <c r="AX531" s="2" t="s">
        <v>51</v>
      </c>
      <c r="AY531" s="2" t="s">
        <v>1136</v>
      </c>
      <c r="AZ531" s="2" t="s">
        <v>51</v>
      </c>
    </row>
    <row r="532" spans="1:52" ht="30" customHeight="1">
      <c r="A532" s="24" t="s">
        <v>1831</v>
      </c>
      <c r="B532" s="24" t="s">
        <v>1179</v>
      </c>
      <c r="C532" s="24" t="s">
        <v>1180</v>
      </c>
      <c r="D532" s="25">
        <v>0.375</v>
      </c>
      <c r="E532" s="27">
        <f>단가대비표!O125</f>
        <v>0</v>
      </c>
      <c r="F532" s="30">
        <f t="shared" si="63"/>
        <v>0</v>
      </c>
      <c r="G532" s="27">
        <f>단가대비표!P125</f>
        <v>177841</v>
      </c>
      <c r="H532" s="30">
        <f t="shared" si="64"/>
        <v>66690.3</v>
      </c>
      <c r="I532" s="27">
        <f>단가대비표!V125</f>
        <v>0</v>
      </c>
      <c r="J532" s="30">
        <f t="shared" si="65"/>
        <v>0</v>
      </c>
      <c r="K532" s="27">
        <f t="shared" si="66"/>
        <v>177841</v>
      </c>
      <c r="L532" s="30">
        <f t="shared" si="66"/>
        <v>66690.3</v>
      </c>
      <c r="M532" s="24" t="s">
        <v>1133</v>
      </c>
      <c r="N532" s="2" t="s">
        <v>51</v>
      </c>
      <c r="O532" s="2" t="s">
        <v>1832</v>
      </c>
      <c r="P532" s="2" t="s">
        <v>63</v>
      </c>
      <c r="Q532" s="2" t="s">
        <v>63</v>
      </c>
      <c r="R532" s="2" t="s">
        <v>62</v>
      </c>
      <c r="S532" s="3"/>
      <c r="T532" s="3"/>
      <c r="U532" s="3"/>
      <c r="V532" s="3">
        <v>1</v>
      </c>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2" t="s">
        <v>51</v>
      </c>
      <c r="AW532" s="2" t="s">
        <v>1922</v>
      </c>
      <c r="AX532" s="2" t="s">
        <v>51</v>
      </c>
      <c r="AY532" s="2" t="s">
        <v>1136</v>
      </c>
      <c r="AZ532" s="2" t="s">
        <v>51</v>
      </c>
    </row>
    <row r="533" spans="1:52" ht="30" customHeight="1">
      <c r="A533" s="24" t="s">
        <v>1834</v>
      </c>
      <c r="B533" s="24" t="s">
        <v>1179</v>
      </c>
      <c r="C533" s="24" t="s">
        <v>1180</v>
      </c>
      <c r="D533" s="25">
        <v>0.3125</v>
      </c>
      <c r="E533" s="27">
        <f>단가대비표!O126</f>
        <v>0</v>
      </c>
      <c r="F533" s="30">
        <f t="shared" si="63"/>
        <v>0</v>
      </c>
      <c r="G533" s="27">
        <f>단가대비표!P126</f>
        <v>149081</v>
      </c>
      <c r="H533" s="30">
        <f t="shared" si="64"/>
        <v>46587.8</v>
      </c>
      <c r="I533" s="27">
        <f>단가대비표!V126</f>
        <v>0</v>
      </c>
      <c r="J533" s="30">
        <f t="shared" si="65"/>
        <v>0</v>
      </c>
      <c r="K533" s="27">
        <f t="shared" si="66"/>
        <v>149081</v>
      </c>
      <c r="L533" s="30">
        <f t="shared" si="66"/>
        <v>46587.8</v>
      </c>
      <c r="M533" s="24" t="s">
        <v>1133</v>
      </c>
      <c r="N533" s="2" t="s">
        <v>51</v>
      </c>
      <c r="O533" s="2" t="s">
        <v>1835</v>
      </c>
      <c r="P533" s="2" t="s">
        <v>63</v>
      </c>
      <c r="Q533" s="2" t="s">
        <v>63</v>
      </c>
      <c r="R533" s="2" t="s">
        <v>62</v>
      </c>
      <c r="S533" s="3"/>
      <c r="T533" s="3"/>
      <c r="U533" s="3"/>
      <c r="V533" s="3">
        <v>1</v>
      </c>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c r="AU533" s="3"/>
      <c r="AV533" s="2" t="s">
        <v>51</v>
      </c>
      <c r="AW533" s="2" t="s">
        <v>1923</v>
      </c>
      <c r="AX533" s="2" t="s">
        <v>51</v>
      </c>
      <c r="AY533" s="2" t="s">
        <v>1136</v>
      </c>
      <c r="AZ533" s="2" t="s">
        <v>51</v>
      </c>
    </row>
    <row r="534" spans="1:52" ht="30" customHeight="1">
      <c r="A534" s="24" t="s">
        <v>1837</v>
      </c>
      <c r="B534" s="24" t="s">
        <v>1838</v>
      </c>
      <c r="C534" s="24" t="s">
        <v>1839</v>
      </c>
      <c r="D534" s="25">
        <v>50</v>
      </c>
      <c r="E534" s="27">
        <f>단가대비표!O97</f>
        <v>0</v>
      </c>
      <c r="F534" s="30">
        <f t="shared" si="63"/>
        <v>0</v>
      </c>
      <c r="G534" s="27">
        <f>단가대비표!P97</f>
        <v>0</v>
      </c>
      <c r="H534" s="30">
        <f t="shared" si="64"/>
        <v>0</v>
      </c>
      <c r="I534" s="27">
        <f>단가대비표!V97</f>
        <v>111</v>
      </c>
      <c r="J534" s="30">
        <f t="shared" si="65"/>
        <v>5550</v>
      </c>
      <c r="K534" s="27">
        <f t="shared" si="66"/>
        <v>111</v>
      </c>
      <c r="L534" s="30">
        <f t="shared" si="66"/>
        <v>5550</v>
      </c>
      <c r="M534" s="24" t="s">
        <v>1133</v>
      </c>
      <c r="N534" s="2" t="s">
        <v>51</v>
      </c>
      <c r="O534" s="2" t="s">
        <v>1840</v>
      </c>
      <c r="P534" s="2" t="s">
        <v>63</v>
      </c>
      <c r="Q534" s="2" t="s">
        <v>63</v>
      </c>
      <c r="R534" s="2" t="s">
        <v>62</v>
      </c>
      <c r="S534" s="3"/>
      <c r="T534" s="3"/>
      <c r="U534" s="3"/>
      <c r="V534" s="3">
        <v>1</v>
      </c>
      <c r="W534" s="3"/>
      <c r="X534" s="3"/>
      <c r="Y534" s="3"/>
      <c r="Z534" s="3"/>
      <c r="AA534" s="3"/>
      <c r="AB534" s="3"/>
      <c r="AC534" s="3"/>
      <c r="AD534" s="3"/>
      <c r="AE534" s="3"/>
      <c r="AF534" s="3"/>
      <c r="AG534" s="3"/>
      <c r="AH534" s="3"/>
      <c r="AI534" s="3"/>
      <c r="AJ534" s="3"/>
      <c r="AK534" s="3"/>
      <c r="AL534" s="3"/>
      <c r="AM534" s="3"/>
      <c r="AN534" s="3"/>
      <c r="AO534" s="3"/>
      <c r="AP534" s="3"/>
      <c r="AQ534" s="3"/>
      <c r="AR534" s="3"/>
      <c r="AS534" s="3"/>
      <c r="AT534" s="3"/>
      <c r="AU534" s="3"/>
      <c r="AV534" s="2" t="s">
        <v>51</v>
      </c>
      <c r="AW534" s="2" t="s">
        <v>1924</v>
      </c>
      <c r="AX534" s="2" t="s">
        <v>51</v>
      </c>
      <c r="AY534" s="2" t="s">
        <v>1136</v>
      </c>
      <c r="AZ534" s="2" t="s">
        <v>51</v>
      </c>
    </row>
    <row r="535" spans="1:52" ht="30" customHeight="1">
      <c r="A535" s="24" t="s">
        <v>1868</v>
      </c>
      <c r="B535" s="24" t="s">
        <v>51</v>
      </c>
      <c r="C535" s="24" t="s">
        <v>1362</v>
      </c>
      <c r="D535" s="25">
        <v>6</v>
      </c>
      <c r="E535" s="27">
        <f>단가대비표!O96</f>
        <v>0</v>
      </c>
      <c r="F535" s="30">
        <f t="shared" si="63"/>
        <v>0</v>
      </c>
      <c r="G535" s="27">
        <f>단가대비표!P96</f>
        <v>0</v>
      </c>
      <c r="H535" s="30">
        <f t="shared" si="64"/>
        <v>0</v>
      </c>
      <c r="I535" s="27">
        <f>단가대비표!V96</f>
        <v>2065</v>
      </c>
      <c r="J535" s="30">
        <f t="shared" si="65"/>
        <v>12390</v>
      </c>
      <c r="K535" s="27">
        <f t="shared" si="66"/>
        <v>2065</v>
      </c>
      <c r="L535" s="30">
        <f t="shared" si="66"/>
        <v>12390</v>
      </c>
      <c r="M535" s="24" t="s">
        <v>1133</v>
      </c>
      <c r="N535" s="2" t="s">
        <v>51</v>
      </c>
      <c r="O535" s="2" t="s">
        <v>1869</v>
      </c>
      <c r="P535" s="2" t="s">
        <v>63</v>
      </c>
      <c r="Q535" s="2" t="s">
        <v>63</v>
      </c>
      <c r="R535" s="2" t="s">
        <v>62</v>
      </c>
      <c r="S535" s="3"/>
      <c r="T535" s="3"/>
      <c r="U535" s="3"/>
      <c r="V535" s="3">
        <v>1</v>
      </c>
      <c r="W535" s="3"/>
      <c r="X535" s="3"/>
      <c r="Y535" s="3"/>
      <c r="Z535" s="3"/>
      <c r="AA535" s="3"/>
      <c r="AB535" s="3"/>
      <c r="AC535" s="3"/>
      <c r="AD535" s="3"/>
      <c r="AE535" s="3"/>
      <c r="AF535" s="3"/>
      <c r="AG535" s="3"/>
      <c r="AH535" s="3"/>
      <c r="AI535" s="3"/>
      <c r="AJ535" s="3"/>
      <c r="AK535" s="3"/>
      <c r="AL535" s="3"/>
      <c r="AM535" s="3"/>
      <c r="AN535" s="3"/>
      <c r="AO535" s="3"/>
      <c r="AP535" s="3"/>
      <c r="AQ535" s="3"/>
      <c r="AR535" s="3"/>
      <c r="AS535" s="3"/>
      <c r="AT535" s="3"/>
      <c r="AU535" s="3"/>
      <c r="AV535" s="2" t="s">
        <v>51</v>
      </c>
      <c r="AW535" s="2" t="s">
        <v>1925</v>
      </c>
      <c r="AX535" s="2" t="s">
        <v>51</v>
      </c>
      <c r="AY535" s="2" t="s">
        <v>1136</v>
      </c>
      <c r="AZ535" s="2" t="s">
        <v>51</v>
      </c>
    </row>
    <row r="536" spans="1:52" ht="30" customHeight="1">
      <c r="A536" s="24" t="s">
        <v>1842</v>
      </c>
      <c r="B536" s="24" t="s">
        <v>1843</v>
      </c>
      <c r="C536" s="24" t="s">
        <v>1075</v>
      </c>
      <c r="D536" s="25">
        <v>1</v>
      </c>
      <c r="E536" s="27">
        <v>0</v>
      </c>
      <c r="F536" s="30">
        <f t="shared" si="63"/>
        <v>0</v>
      </c>
      <c r="G536" s="27">
        <v>0</v>
      </c>
      <c r="H536" s="30">
        <f t="shared" si="64"/>
        <v>0</v>
      </c>
      <c r="I536" s="27">
        <f>TRUNC(SUMIF(V531:V536, RIGHTB(O536, 1), L531:L536)*U536, 2)</f>
        <v>254835.6</v>
      </c>
      <c r="J536" s="30">
        <f t="shared" si="65"/>
        <v>254835.6</v>
      </c>
      <c r="K536" s="27">
        <f t="shared" si="66"/>
        <v>254835.6</v>
      </c>
      <c r="L536" s="30">
        <f t="shared" si="66"/>
        <v>254835.6</v>
      </c>
      <c r="M536" s="24" t="s">
        <v>51</v>
      </c>
      <c r="N536" s="2" t="s">
        <v>1038</v>
      </c>
      <c r="O536" s="2" t="s">
        <v>1154</v>
      </c>
      <c r="P536" s="2" t="s">
        <v>63</v>
      </c>
      <c r="Q536" s="2" t="s">
        <v>63</v>
      </c>
      <c r="R536" s="2" t="s">
        <v>63</v>
      </c>
      <c r="S536" s="3">
        <v>3</v>
      </c>
      <c r="T536" s="3">
        <v>2</v>
      </c>
      <c r="U536" s="3">
        <v>1</v>
      </c>
      <c r="V536" s="3"/>
      <c r="W536" s="3"/>
      <c r="X536" s="3"/>
      <c r="Y536" s="3"/>
      <c r="Z536" s="3"/>
      <c r="AA536" s="3"/>
      <c r="AB536" s="3"/>
      <c r="AC536" s="3"/>
      <c r="AD536" s="3"/>
      <c r="AE536" s="3"/>
      <c r="AF536" s="3"/>
      <c r="AG536" s="3"/>
      <c r="AH536" s="3"/>
      <c r="AI536" s="3"/>
      <c r="AJ536" s="3"/>
      <c r="AK536" s="3"/>
      <c r="AL536" s="3"/>
      <c r="AM536" s="3"/>
      <c r="AN536" s="3"/>
      <c r="AO536" s="3"/>
      <c r="AP536" s="3"/>
      <c r="AQ536" s="3"/>
      <c r="AR536" s="3"/>
      <c r="AS536" s="3"/>
      <c r="AT536" s="3"/>
      <c r="AU536" s="3"/>
      <c r="AV536" s="2" t="s">
        <v>51</v>
      </c>
      <c r="AW536" s="2" t="s">
        <v>1926</v>
      </c>
      <c r="AX536" s="2" t="s">
        <v>51</v>
      </c>
      <c r="AY536" s="2" t="s">
        <v>51</v>
      </c>
      <c r="AZ536" s="2" t="s">
        <v>51</v>
      </c>
    </row>
    <row r="537" spans="1:52" ht="30" customHeight="1">
      <c r="A537" s="24" t="s">
        <v>1174</v>
      </c>
      <c r="B537" s="24" t="s">
        <v>51</v>
      </c>
      <c r="C537" s="24" t="s">
        <v>51</v>
      </c>
      <c r="D537" s="25"/>
      <c r="E537" s="27"/>
      <c r="F537" s="30">
        <f>TRUNC(SUMIF(N531:N536, N530, F531:F536),0)</f>
        <v>0</v>
      </c>
      <c r="G537" s="27"/>
      <c r="H537" s="30">
        <f>TRUNC(SUMIF(N531:N536, N530, H531:H536),0)</f>
        <v>0</v>
      </c>
      <c r="I537" s="27"/>
      <c r="J537" s="30">
        <f>TRUNC(SUMIF(N531:N536, N530, J531:J536),0)</f>
        <v>254835</v>
      </c>
      <c r="K537" s="27"/>
      <c r="L537" s="30">
        <f>F537+H537+J537</f>
        <v>254835</v>
      </c>
      <c r="M537" s="24" t="s">
        <v>51</v>
      </c>
      <c r="N537" s="2" t="s">
        <v>76</v>
      </c>
      <c r="O537" s="2" t="s">
        <v>76</v>
      </c>
      <c r="P537" s="2" t="s">
        <v>51</v>
      </c>
      <c r="Q537" s="2" t="s">
        <v>51</v>
      </c>
      <c r="R537" s="2" t="s">
        <v>51</v>
      </c>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3"/>
      <c r="AS537" s="3"/>
      <c r="AT537" s="3"/>
      <c r="AU537" s="3"/>
      <c r="AV537" s="2" t="s">
        <v>51</v>
      </c>
      <c r="AW537" s="2" t="s">
        <v>51</v>
      </c>
      <c r="AX537" s="2" t="s">
        <v>51</v>
      </c>
      <c r="AY537" s="2" t="s">
        <v>51</v>
      </c>
      <c r="AZ537" s="2" t="s">
        <v>51</v>
      </c>
    </row>
    <row r="538" spans="1:52" ht="30" customHeight="1">
      <c r="A538" s="25"/>
      <c r="B538" s="25"/>
      <c r="C538" s="25"/>
      <c r="D538" s="25"/>
      <c r="E538" s="27"/>
      <c r="F538" s="30"/>
      <c r="G538" s="27"/>
      <c r="H538" s="30"/>
      <c r="I538" s="27"/>
      <c r="J538" s="30"/>
      <c r="K538" s="27"/>
      <c r="L538" s="30"/>
      <c r="M538" s="25"/>
    </row>
    <row r="539" spans="1:52" ht="30" customHeight="1">
      <c r="A539" s="21" t="s">
        <v>1927</v>
      </c>
      <c r="B539" s="22"/>
      <c r="C539" s="22"/>
      <c r="D539" s="22"/>
      <c r="E539" s="26"/>
      <c r="F539" s="29"/>
      <c r="G539" s="26"/>
      <c r="H539" s="29"/>
      <c r="I539" s="26"/>
      <c r="J539" s="29"/>
      <c r="K539" s="26"/>
      <c r="L539" s="29"/>
      <c r="M539" s="23"/>
      <c r="N539" s="1" t="s">
        <v>1043</v>
      </c>
    </row>
    <row r="540" spans="1:52" ht="30" customHeight="1">
      <c r="A540" s="24" t="s">
        <v>1828</v>
      </c>
      <c r="B540" s="24" t="s">
        <v>1179</v>
      </c>
      <c r="C540" s="24" t="s">
        <v>1180</v>
      </c>
      <c r="D540" s="25">
        <v>1.2500000000000001E-2</v>
      </c>
      <c r="E540" s="27">
        <f>단가대비표!O124</f>
        <v>0</v>
      </c>
      <c r="F540" s="30">
        <f>TRUNC(E540*D540,1)</f>
        <v>0</v>
      </c>
      <c r="G540" s="27">
        <f>단가대비표!P124</f>
        <v>197788</v>
      </c>
      <c r="H540" s="30">
        <f>TRUNC(G540*D540,1)</f>
        <v>2472.3000000000002</v>
      </c>
      <c r="I540" s="27">
        <f>단가대비표!V124</f>
        <v>0</v>
      </c>
      <c r="J540" s="30">
        <f>TRUNC(I540*D540,1)</f>
        <v>0</v>
      </c>
      <c r="K540" s="27">
        <f t="shared" ref="K540:L544" si="67">TRUNC(E540+G540+I540,1)</f>
        <v>197788</v>
      </c>
      <c r="L540" s="30">
        <f t="shared" si="67"/>
        <v>2472.3000000000002</v>
      </c>
      <c r="M540" s="24" t="s">
        <v>1133</v>
      </c>
      <c r="N540" s="2" t="s">
        <v>51</v>
      </c>
      <c r="O540" s="2" t="s">
        <v>1829</v>
      </c>
      <c r="P540" s="2" t="s">
        <v>63</v>
      </c>
      <c r="Q540" s="2" t="s">
        <v>63</v>
      </c>
      <c r="R540" s="2" t="s">
        <v>62</v>
      </c>
      <c r="S540" s="3"/>
      <c r="T540" s="3"/>
      <c r="U540" s="3"/>
      <c r="V540" s="3">
        <v>1</v>
      </c>
      <c r="W540" s="3"/>
      <c r="X540" s="3"/>
      <c r="Y540" s="3"/>
      <c r="Z540" s="3"/>
      <c r="AA540" s="3"/>
      <c r="AB540" s="3"/>
      <c r="AC540" s="3"/>
      <c r="AD540" s="3"/>
      <c r="AE540" s="3"/>
      <c r="AF540" s="3"/>
      <c r="AG540" s="3"/>
      <c r="AH540" s="3"/>
      <c r="AI540" s="3"/>
      <c r="AJ540" s="3"/>
      <c r="AK540" s="3"/>
      <c r="AL540" s="3"/>
      <c r="AM540" s="3"/>
      <c r="AN540" s="3"/>
      <c r="AO540" s="3"/>
      <c r="AP540" s="3"/>
      <c r="AQ540" s="3"/>
      <c r="AR540" s="3"/>
      <c r="AS540" s="3"/>
      <c r="AT540" s="3"/>
      <c r="AU540" s="3"/>
      <c r="AV540" s="2" t="s">
        <v>51</v>
      </c>
      <c r="AW540" s="2" t="s">
        <v>1928</v>
      </c>
      <c r="AX540" s="2" t="s">
        <v>51</v>
      </c>
      <c r="AY540" s="2" t="s">
        <v>1136</v>
      </c>
      <c r="AZ540" s="2" t="s">
        <v>51</v>
      </c>
    </row>
    <row r="541" spans="1:52" ht="30" customHeight="1">
      <c r="A541" s="24" t="s">
        <v>1831</v>
      </c>
      <c r="B541" s="24" t="s">
        <v>1179</v>
      </c>
      <c r="C541" s="24" t="s">
        <v>1180</v>
      </c>
      <c r="D541" s="25">
        <v>1.2500000000000001E-2</v>
      </c>
      <c r="E541" s="27">
        <f>단가대비표!O125</f>
        <v>0</v>
      </c>
      <c r="F541" s="30">
        <f>TRUNC(E541*D541,1)</f>
        <v>0</v>
      </c>
      <c r="G541" s="27">
        <f>단가대비표!P125</f>
        <v>177841</v>
      </c>
      <c r="H541" s="30">
        <f>TRUNC(G541*D541,1)</f>
        <v>2223</v>
      </c>
      <c r="I541" s="27">
        <f>단가대비표!V125</f>
        <v>0</v>
      </c>
      <c r="J541" s="30">
        <f>TRUNC(I541*D541,1)</f>
        <v>0</v>
      </c>
      <c r="K541" s="27">
        <f t="shared" si="67"/>
        <v>177841</v>
      </c>
      <c r="L541" s="30">
        <f t="shared" si="67"/>
        <v>2223</v>
      </c>
      <c r="M541" s="24" t="s">
        <v>1133</v>
      </c>
      <c r="N541" s="2" t="s">
        <v>51</v>
      </c>
      <c r="O541" s="2" t="s">
        <v>1832</v>
      </c>
      <c r="P541" s="2" t="s">
        <v>63</v>
      </c>
      <c r="Q541" s="2" t="s">
        <v>63</v>
      </c>
      <c r="R541" s="2" t="s">
        <v>62</v>
      </c>
      <c r="S541" s="3"/>
      <c r="T541" s="3"/>
      <c r="U541" s="3"/>
      <c r="V541" s="3">
        <v>1</v>
      </c>
      <c r="W541" s="3"/>
      <c r="X541" s="3"/>
      <c r="Y541" s="3"/>
      <c r="Z541" s="3"/>
      <c r="AA541" s="3"/>
      <c r="AB541" s="3"/>
      <c r="AC541" s="3"/>
      <c r="AD541" s="3"/>
      <c r="AE541" s="3"/>
      <c r="AF541" s="3"/>
      <c r="AG541" s="3"/>
      <c r="AH541" s="3"/>
      <c r="AI541" s="3"/>
      <c r="AJ541" s="3"/>
      <c r="AK541" s="3"/>
      <c r="AL541" s="3"/>
      <c r="AM541" s="3"/>
      <c r="AN541" s="3"/>
      <c r="AO541" s="3"/>
      <c r="AP541" s="3"/>
      <c r="AQ541" s="3"/>
      <c r="AR541" s="3"/>
      <c r="AS541" s="3"/>
      <c r="AT541" s="3"/>
      <c r="AU541" s="3"/>
      <c r="AV541" s="2" t="s">
        <v>51</v>
      </c>
      <c r="AW541" s="2" t="s">
        <v>1929</v>
      </c>
      <c r="AX541" s="2" t="s">
        <v>51</v>
      </c>
      <c r="AY541" s="2" t="s">
        <v>1136</v>
      </c>
      <c r="AZ541" s="2" t="s">
        <v>51</v>
      </c>
    </row>
    <row r="542" spans="1:52" ht="30" customHeight="1">
      <c r="A542" s="24" t="s">
        <v>1837</v>
      </c>
      <c r="B542" s="24" t="s">
        <v>1838</v>
      </c>
      <c r="C542" s="24" t="s">
        <v>1839</v>
      </c>
      <c r="D542" s="25">
        <v>5</v>
      </c>
      <c r="E542" s="27">
        <f>단가대비표!O97</f>
        <v>0</v>
      </c>
      <c r="F542" s="30">
        <f>TRUNC(E542*D542,1)</f>
        <v>0</v>
      </c>
      <c r="G542" s="27">
        <f>단가대비표!P97</f>
        <v>0</v>
      </c>
      <c r="H542" s="30">
        <f>TRUNC(G542*D542,1)</f>
        <v>0</v>
      </c>
      <c r="I542" s="27">
        <f>단가대비표!V97</f>
        <v>111</v>
      </c>
      <c r="J542" s="30">
        <f>TRUNC(I542*D542,1)</f>
        <v>555</v>
      </c>
      <c r="K542" s="27">
        <f t="shared" si="67"/>
        <v>111</v>
      </c>
      <c r="L542" s="30">
        <f t="shared" si="67"/>
        <v>555</v>
      </c>
      <c r="M542" s="24" t="s">
        <v>1133</v>
      </c>
      <c r="N542" s="2" t="s">
        <v>51</v>
      </c>
      <c r="O542" s="2" t="s">
        <v>1840</v>
      </c>
      <c r="P542" s="2" t="s">
        <v>63</v>
      </c>
      <c r="Q542" s="2" t="s">
        <v>63</v>
      </c>
      <c r="R542" s="2" t="s">
        <v>62</v>
      </c>
      <c r="S542" s="3"/>
      <c r="T542" s="3"/>
      <c r="U542" s="3"/>
      <c r="V542" s="3">
        <v>1</v>
      </c>
      <c r="W542" s="3"/>
      <c r="X542" s="3"/>
      <c r="Y542" s="3"/>
      <c r="Z542" s="3"/>
      <c r="AA542" s="3"/>
      <c r="AB542" s="3"/>
      <c r="AC542" s="3"/>
      <c r="AD542" s="3"/>
      <c r="AE542" s="3"/>
      <c r="AF542" s="3"/>
      <c r="AG542" s="3"/>
      <c r="AH542" s="3"/>
      <c r="AI542" s="3"/>
      <c r="AJ542" s="3"/>
      <c r="AK542" s="3"/>
      <c r="AL542" s="3"/>
      <c r="AM542" s="3"/>
      <c r="AN542" s="3"/>
      <c r="AO542" s="3"/>
      <c r="AP542" s="3"/>
      <c r="AQ542" s="3"/>
      <c r="AR542" s="3"/>
      <c r="AS542" s="3"/>
      <c r="AT542" s="3"/>
      <c r="AU542" s="3"/>
      <c r="AV542" s="2" t="s">
        <v>51</v>
      </c>
      <c r="AW542" s="2" t="s">
        <v>1930</v>
      </c>
      <c r="AX542" s="2" t="s">
        <v>51</v>
      </c>
      <c r="AY542" s="2" t="s">
        <v>1136</v>
      </c>
      <c r="AZ542" s="2" t="s">
        <v>51</v>
      </c>
    </row>
    <row r="543" spans="1:52" ht="30" customHeight="1">
      <c r="A543" s="24" t="s">
        <v>1868</v>
      </c>
      <c r="B543" s="24" t="s">
        <v>51</v>
      </c>
      <c r="C543" s="24" t="s">
        <v>1362</v>
      </c>
      <c r="D543" s="25">
        <v>0.8</v>
      </c>
      <c r="E543" s="27">
        <f>단가대비표!O96</f>
        <v>0</v>
      </c>
      <c r="F543" s="30">
        <f>TRUNC(E543*D543,1)</f>
        <v>0</v>
      </c>
      <c r="G543" s="27">
        <f>단가대비표!P96</f>
        <v>0</v>
      </c>
      <c r="H543" s="30">
        <f>TRUNC(G543*D543,1)</f>
        <v>0</v>
      </c>
      <c r="I543" s="27">
        <f>단가대비표!V96</f>
        <v>2065</v>
      </c>
      <c r="J543" s="30">
        <f>TRUNC(I543*D543,1)</f>
        <v>1652</v>
      </c>
      <c r="K543" s="27">
        <f t="shared" si="67"/>
        <v>2065</v>
      </c>
      <c r="L543" s="30">
        <f t="shared" si="67"/>
        <v>1652</v>
      </c>
      <c r="M543" s="24" t="s">
        <v>1133</v>
      </c>
      <c r="N543" s="2" t="s">
        <v>51</v>
      </c>
      <c r="O543" s="2" t="s">
        <v>1869</v>
      </c>
      <c r="P543" s="2" t="s">
        <v>63</v>
      </c>
      <c r="Q543" s="2" t="s">
        <v>63</v>
      </c>
      <c r="R543" s="2" t="s">
        <v>62</v>
      </c>
      <c r="S543" s="3"/>
      <c r="T543" s="3"/>
      <c r="U543" s="3"/>
      <c r="V543" s="3">
        <v>1</v>
      </c>
      <c r="W543" s="3"/>
      <c r="X543" s="3"/>
      <c r="Y543" s="3"/>
      <c r="Z543" s="3"/>
      <c r="AA543" s="3"/>
      <c r="AB543" s="3"/>
      <c r="AC543" s="3"/>
      <c r="AD543" s="3"/>
      <c r="AE543" s="3"/>
      <c r="AF543" s="3"/>
      <c r="AG543" s="3"/>
      <c r="AH543" s="3"/>
      <c r="AI543" s="3"/>
      <c r="AJ543" s="3"/>
      <c r="AK543" s="3"/>
      <c r="AL543" s="3"/>
      <c r="AM543" s="3"/>
      <c r="AN543" s="3"/>
      <c r="AO543" s="3"/>
      <c r="AP543" s="3"/>
      <c r="AQ543" s="3"/>
      <c r="AR543" s="3"/>
      <c r="AS543" s="3"/>
      <c r="AT543" s="3"/>
      <c r="AU543" s="3"/>
      <c r="AV543" s="2" t="s">
        <v>51</v>
      </c>
      <c r="AW543" s="2" t="s">
        <v>1931</v>
      </c>
      <c r="AX543" s="2" t="s">
        <v>51</v>
      </c>
      <c r="AY543" s="2" t="s">
        <v>1136</v>
      </c>
      <c r="AZ543" s="2" t="s">
        <v>51</v>
      </c>
    </row>
    <row r="544" spans="1:52" ht="30" customHeight="1">
      <c r="A544" s="24" t="s">
        <v>1842</v>
      </c>
      <c r="B544" s="24" t="s">
        <v>1843</v>
      </c>
      <c r="C544" s="24" t="s">
        <v>1075</v>
      </c>
      <c r="D544" s="25">
        <v>1</v>
      </c>
      <c r="E544" s="27">
        <v>0</v>
      </c>
      <c r="F544" s="30">
        <f>TRUNC(E544*D544,1)</f>
        <v>0</v>
      </c>
      <c r="G544" s="27">
        <v>0</v>
      </c>
      <c r="H544" s="30">
        <f>TRUNC(G544*D544,1)</f>
        <v>0</v>
      </c>
      <c r="I544" s="27">
        <f>TRUNC(SUMIF(V540:V544, RIGHTB(O544, 1), L540:L544)*U544, 2)</f>
        <v>6902.3</v>
      </c>
      <c r="J544" s="30">
        <f>TRUNC(I544*D544,1)</f>
        <v>6902.3</v>
      </c>
      <c r="K544" s="27">
        <f t="shared" si="67"/>
        <v>6902.3</v>
      </c>
      <c r="L544" s="30">
        <f t="shared" si="67"/>
        <v>6902.3</v>
      </c>
      <c r="M544" s="24" t="s">
        <v>51</v>
      </c>
      <c r="N544" s="2" t="s">
        <v>1043</v>
      </c>
      <c r="O544" s="2" t="s">
        <v>1154</v>
      </c>
      <c r="P544" s="2" t="s">
        <v>63</v>
      </c>
      <c r="Q544" s="2" t="s">
        <v>63</v>
      </c>
      <c r="R544" s="2" t="s">
        <v>63</v>
      </c>
      <c r="S544" s="3">
        <v>3</v>
      </c>
      <c r="T544" s="3">
        <v>2</v>
      </c>
      <c r="U544" s="3">
        <v>1</v>
      </c>
      <c r="V544" s="3"/>
      <c r="W544" s="3"/>
      <c r="X544" s="3"/>
      <c r="Y544" s="3"/>
      <c r="Z544" s="3"/>
      <c r="AA544" s="3"/>
      <c r="AB544" s="3"/>
      <c r="AC544" s="3"/>
      <c r="AD544" s="3"/>
      <c r="AE544" s="3"/>
      <c r="AF544" s="3"/>
      <c r="AG544" s="3"/>
      <c r="AH544" s="3"/>
      <c r="AI544" s="3"/>
      <c r="AJ544" s="3"/>
      <c r="AK544" s="3"/>
      <c r="AL544" s="3"/>
      <c r="AM544" s="3"/>
      <c r="AN544" s="3"/>
      <c r="AO544" s="3"/>
      <c r="AP544" s="3"/>
      <c r="AQ544" s="3"/>
      <c r="AR544" s="3"/>
      <c r="AS544" s="3"/>
      <c r="AT544" s="3"/>
      <c r="AU544" s="3"/>
      <c r="AV544" s="2" t="s">
        <v>51</v>
      </c>
      <c r="AW544" s="2" t="s">
        <v>1932</v>
      </c>
      <c r="AX544" s="2" t="s">
        <v>51</v>
      </c>
      <c r="AY544" s="2" t="s">
        <v>51</v>
      </c>
      <c r="AZ544" s="2" t="s">
        <v>51</v>
      </c>
    </row>
    <row r="545" spans="1:52" ht="30" customHeight="1">
      <c r="A545" s="24" t="s">
        <v>1174</v>
      </c>
      <c r="B545" s="24" t="s">
        <v>51</v>
      </c>
      <c r="C545" s="24" t="s">
        <v>51</v>
      </c>
      <c r="D545" s="25"/>
      <c r="E545" s="27"/>
      <c r="F545" s="30">
        <f>TRUNC(SUMIF(N540:N544, N539, F540:F544),0)</f>
        <v>0</v>
      </c>
      <c r="G545" s="27"/>
      <c r="H545" s="30">
        <f>TRUNC(SUMIF(N540:N544, N539, H540:H544),0)</f>
        <v>0</v>
      </c>
      <c r="I545" s="27"/>
      <c r="J545" s="30">
        <f>TRUNC(SUMIF(N540:N544, N539, J540:J544),0)</f>
        <v>6902</v>
      </c>
      <c r="K545" s="27"/>
      <c r="L545" s="30">
        <f>F545+H545+J545</f>
        <v>6902</v>
      </c>
      <c r="M545" s="24" t="s">
        <v>51</v>
      </c>
      <c r="N545" s="2" t="s">
        <v>76</v>
      </c>
      <c r="O545" s="2" t="s">
        <v>76</v>
      </c>
      <c r="P545" s="2" t="s">
        <v>51</v>
      </c>
      <c r="Q545" s="2" t="s">
        <v>51</v>
      </c>
      <c r="R545" s="2" t="s">
        <v>51</v>
      </c>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c r="AR545" s="3"/>
      <c r="AS545" s="3"/>
      <c r="AT545" s="3"/>
      <c r="AU545" s="3"/>
      <c r="AV545" s="2" t="s">
        <v>51</v>
      </c>
      <c r="AW545" s="2" t="s">
        <v>51</v>
      </c>
      <c r="AX545" s="2" t="s">
        <v>51</v>
      </c>
      <c r="AY545" s="2" t="s">
        <v>51</v>
      </c>
      <c r="AZ545" s="2" t="s">
        <v>51</v>
      </c>
    </row>
    <row r="546" spans="1:52" ht="30" customHeight="1">
      <c r="A546" s="25"/>
      <c r="B546" s="25"/>
      <c r="C546" s="25"/>
      <c r="D546" s="25"/>
      <c r="E546" s="27"/>
      <c r="F546" s="30"/>
      <c r="G546" s="27"/>
      <c r="H546" s="30"/>
      <c r="I546" s="27"/>
      <c r="J546" s="30"/>
      <c r="K546" s="27"/>
      <c r="L546" s="30"/>
      <c r="M546" s="25"/>
    </row>
    <row r="547" spans="1:52" ht="30" customHeight="1">
      <c r="A547" s="21" t="s">
        <v>1933</v>
      </c>
      <c r="B547" s="22"/>
      <c r="C547" s="22"/>
      <c r="D547" s="22"/>
      <c r="E547" s="26"/>
      <c r="F547" s="29"/>
      <c r="G547" s="26"/>
      <c r="H547" s="29"/>
      <c r="I547" s="26"/>
      <c r="J547" s="29"/>
      <c r="K547" s="26"/>
      <c r="L547" s="29"/>
      <c r="M547" s="23"/>
      <c r="N547" s="1" t="s">
        <v>1047</v>
      </c>
    </row>
    <row r="548" spans="1:52" ht="30" customHeight="1">
      <c r="A548" s="24" t="s">
        <v>1828</v>
      </c>
      <c r="B548" s="24" t="s">
        <v>1179</v>
      </c>
      <c r="C548" s="24" t="s">
        <v>1180</v>
      </c>
      <c r="D548" s="25">
        <v>1.2500000000000001E-2</v>
      </c>
      <c r="E548" s="27">
        <f>단가대비표!O124</f>
        <v>0</v>
      </c>
      <c r="F548" s="30">
        <f>TRUNC(E548*D548,1)</f>
        <v>0</v>
      </c>
      <c r="G548" s="27">
        <f>단가대비표!P124</f>
        <v>197788</v>
      </c>
      <c r="H548" s="30">
        <f>TRUNC(G548*D548,1)</f>
        <v>2472.3000000000002</v>
      </c>
      <c r="I548" s="27">
        <f>단가대비표!V124</f>
        <v>0</v>
      </c>
      <c r="J548" s="30">
        <f>TRUNC(I548*D548,1)</f>
        <v>0</v>
      </c>
      <c r="K548" s="27">
        <f t="shared" ref="K548:L551" si="68">TRUNC(E548+G548+I548,1)</f>
        <v>197788</v>
      </c>
      <c r="L548" s="30">
        <f t="shared" si="68"/>
        <v>2472.3000000000002</v>
      </c>
      <c r="M548" s="24" t="s">
        <v>1133</v>
      </c>
      <c r="N548" s="2" t="s">
        <v>51</v>
      </c>
      <c r="O548" s="2" t="s">
        <v>1829</v>
      </c>
      <c r="P548" s="2" t="s">
        <v>63</v>
      </c>
      <c r="Q548" s="2" t="s">
        <v>63</v>
      </c>
      <c r="R548" s="2" t="s">
        <v>62</v>
      </c>
      <c r="S548" s="3"/>
      <c r="T548" s="3"/>
      <c r="U548" s="3"/>
      <c r="V548" s="3">
        <v>1</v>
      </c>
      <c r="W548" s="3"/>
      <c r="X548" s="3"/>
      <c r="Y548" s="3"/>
      <c r="Z548" s="3"/>
      <c r="AA548" s="3"/>
      <c r="AB548" s="3"/>
      <c r="AC548" s="3"/>
      <c r="AD548" s="3"/>
      <c r="AE548" s="3"/>
      <c r="AF548" s="3"/>
      <c r="AG548" s="3"/>
      <c r="AH548" s="3"/>
      <c r="AI548" s="3"/>
      <c r="AJ548" s="3"/>
      <c r="AK548" s="3"/>
      <c r="AL548" s="3"/>
      <c r="AM548" s="3"/>
      <c r="AN548" s="3"/>
      <c r="AO548" s="3"/>
      <c r="AP548" s="3"/>
      <c r="AQ548" s="3"/>
      <c r="AR548" s="3"/>
      <c r="AS548" s="3"/>
      <c r="AT548" s="3"/>
      <c r="AU548" s="3"/>
      <c r="AV548" s="2" t="s">
        <v>51</v>
      </c>
      <c r="AW548" s="2" t="s">
        <v>1934</v>
      </c>
      <c r="AX548" s="2" t="s">
        <v>51</v>
      </c>
      <c r="AY548" s="2" t="s">
        <v>1136</v>
      </c>
      <c r="AZ548" s="2" t="s">
        <v>51</v>
      </c>
    </row>
    <row r="549" spans="1:52" ht="30" customHeight="1">
      <c r="A549" s="24" t="s">
        <v>1831</v>
      </c>
      <c r="B549" s="24" t="s">
        <v>1179</v>
      </c>
      <c r="C549" s="24" t="s">
        <v>1180</v>
      </c>
      <c r="D549" s="25">
        <v>2.5000000000000001E-2</v>
      </c>
      <c r="E549" s="27">
        <f>단가대비표!O125</f>
        <v>0</v>
      </c>
      <c r="F549" s="30">
        <f>TRUNC(E549*D549,1)</f>
        <v>0</v>
      </c>
      <c r="G549" s="27">
        <f>단가대비표!P125</f>
        <v>177841</v>
      </c>
      <c r="H549" s="30">
        <f>TRUNC(G549*D549,1)</f>
        <v>4446</v>
      </c>
      <c r="I549" s="27">
        <f>단가대비표!V125</f>
        <v>0</v>
      </c>
      <c r="J549" s="30">
        <f>TRUNC(I549*D549,1)</f>
        <v>0</v>
      </c>
      <c r="K549" s="27">
        <f t="shared" si="68"/>
        <v>177841</v>
      </c>
      <c r="L549" s="30">
        <f t="shared" si="68"/>
        <v>4446</v>
      </c>
      <c r="M549" s="24" t="s">
        <v>1133</v>
      </c>
      <c r="N549" s="2" t="s">
        <v>51</v>
      </c>
      <c r="O549" s="2" t="s">
        <v>1832</v>
      </c>
      <c r="P549" s="2" t="s">
        <v>63</v>
      </c>
      <c r="Q549" s="2" t="s">
        <v>63</v>
      </c>
      <c r="R549" s="2" t="s">
        <v>62</v>
      </c>
      <c r="S549" s="3"/>
      <c r="T549" s="3"/>
      <c r="U549" s="3"/>
      <c r="V549" s="3">
        <v>1</v>
      </c>
      <c r="W549" s="3"/>
      <c r="X549" s="3"/>
      <c r="Y549" s="3"/>
      <c r="Z549" s="3"/>
      <c r="AA549" s="3"/>
      <c r="AB549" s="3"/>
      <c r="AC549" s="3"/>
      <c r="AD549" s="3"/>
      <c r="AE549" s="3"/>
      <c r="AF549" s="3"/>
      <c r="AG549" s="3"/>
      <c r="AH549" s="3"/>
      <c r="AI549" s="3"/>
      <c r="AJ549" s="3"/>
      <c r="AK549" s="3"/>
      <c r="AL549" s="3"/>
      <c r="AM549" s="3"/>
      <c r="AN549" s="3"/>
      <c r="AO549" s="3"/>
      <c r="AP549" s="3"/>
      <c r="AQ549" s="3"/>
      <c r="AR549" s="3"/>
      <c r="AS549" s="3"/>
      <c r="AT549" s="3"/>
      <c r="AU549" s="3"/>
      <c r="AV549" s="2" t="s">
        <v>51</v>
      </c>
      <c r="AW549" s="2" t="s">
        <v>1935</v>
      </c>
      <c r="AX549" s="2" t="s">
        <v>51</v>
      </c>
      <c r="AY549" s="2" t="s">
        <v>1136</v>
      </c>
      <c r="AZ549" s="2" t="s">
        <v>51</v>
      </c>
    </row>
    <row r="550" spans="1:52" ht="30" customHeight="1">
      <c r="A550" s="24" t="s">
        <v>1837</v>
      </c>
      <c r="B550" s="24" t="s">
        <v>1838</v>
      </c>
      <c r="C550" s="24" t="s">
        <v>1839</v>
      </c>
      <c r="D550" s="25">
        <v>1</v>
      </c>
      <c r="E550" s="27">
        <f>단가대비표!O97</f>
        <v>0</v>
      </c>
      <c r="F550" s="30">
        <f>TRUNC(E550*D550,1)</f>
        <v>0</v>
      </c>
      <c r="G550" s="27">
        <f>단가대비표!P97</f>
        <v>0</v>
      </c>
      <c r="H550" s="30">
        <f>TRUNC(G550*D550,1)</f>
        <v>0</v>
      </c>
      <c r="I550" s="27">
        <f>단가대비표!V97</f>
        <v>111</v>
      </c>
      <c r="J550" s="30">
        <f>TRUNC(I550*D550,1)</f>
        <v>111</v>
      </c>
      <c r="K550" s="27">
        <f t="shared" si="68"/>
        <v>111</v>
      </c>
      <c r="L550" s="30">
        <f t="shared" si="68"/>
        <v>111</v>
      </c>
      <c r="M550" s="24" t="s">
        <v>1133</v>
      </c>
      <c r="N550" s="2" t="s">
        <v>51</v>
      </c>
      <c r="O550" s="2" t="s">
        <v>1840</v>
      </c>
      <c r="P550" s="2" t="s">
        <v>63</v>
      </c>
      <c r="Q550" s="2" t="s">
        <v>63</v>
      </c>
      <c r="R550" s="2" t="s">
        <v>62</v>
      </c>
      <c r="S550" s="3"/>
      <c r="T550" s="3"/>
      <c r="U550" s="3"/>
      <c r="V550" s="3">
        <v>1</v>
      </c>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c r="AU550" s="3"/>
      <c r="AV550" s="2" t="s">
        <v>51</v>
      </c>
      <c r="AW550" s="2" t="s">
        <v>1936</v>
      </c>
      <c r="AX550" s="2" t="s">
        <v>51</v>
      </c>
      <c r="AY550" s="2" t="s">
        <v>1136</v>
      </c>
      <c r="AZ550" s="2" t="s">
        <v>51</v>
      </c>
    </row>
    <row r="551" spans="1:52" ht="30" customHeight="1">
      <c r="A551" s="24" t="s">
        <v>1842</v>
      </c>
      <c r="B551" s="24" t="s">
        <v>1843</v>
      </c>
      <c r="C551" s="24" t="s">
        <v>1075</v>
      </c>
      <c r="D551" s="25">
        <v>1</v>
      </c>
      <c r="E551" s="27">
        <v>0</v>
      </c>
      <c r="F551" s="30">
        <f>TRUNC(E551*D551,1)</f>
        <v>0</v>
      </c>
      <c r="G551" s="27">
        <v>0</v>
      </c>
      <c r="H551" s="30">
        <f>TRUNC(G551*D551,1)</f>
        <v>0</v>
      </c>
      <c r="I551" s="27">
        <f>TRUNC(SUMIF(V548:V551, RIGHTB(O551, 1), L548:L551)*U551, 2)</f>
        <v>7029.3</v>
      </c>
      <c r="J551" s="30">
        <f>TRUNC(I551*D551,1)</f>
        <v>7029.3</v>
      </c>
      <c r="K551" s="27">
        <f t="shared" si="68"/>
        <v>7029.3</v>
      </c>
      <c r="L551" s="30">
        <f t="shared" si="68"/>
        <v>7029.3</v>
      </c>
      <c r="M551" s="24" t="s">
        <v>51</v>
      </c>
      <c r="N551" s="2" t="s">
        <v>1047</v>
      </c>
      <c r="O551" s="2" t="s">
        <v>1154</v>
      </c>
      <c r="P551" s="2" t="s">
        <v>63</v>
      </c>
      <c r="Q551" s="2" t="s">
        <v>63</v>
      </c>
      <c r="R551" s="2" t="s">
        <v>63</v>
      </c>
      <c r="S551" s="3">
        <v>3</v>
      </c>
      <c r="T551" s="3">
        <v>2</v>
      </c>
      <c r="U551" s="3">
        <v>1</v>
      </c>
      <c r="V551" s="3"/>
      <c r="W551" s="3"/>
      <c r="X551" s="3"/>
      <c r="Y551" s="3"/>
      <c r="Z551" s="3"/>
      <c r="AA551" s="3"/>
      <c r="AB551" s="3"/>
      <c r="AC551" s="3"/>
      <c r="AD551" s="3"/>
      <c r="AE551" s="3"/>
      <c r="AF551" s="3"/>
      <c r="AG551" s="3"/>
      <c r="AH551" s="3"/>
      <c r="AI551" s="3"/>
      <c r="AJ551" s="3"/>
      <c r="AK551" s="3"/>
      <c r="AL551" s="3"/>
      <c r="AM551" s="3"/>
      <c r="AN551" s="3"/>
      <c r="AO551" s="3"/>
      <c r="AP551" s="3"/>
      <c r="AQ551" s="3"/>
      <c r="AR551" s="3"/>
      <c r="AS551" s="3"/>
      <c r="AT551" s="3"/>
      <c r="AU551" s="3"/>
      <c r="AV551" s="2" t="s">
        <v>51</v>
      </c>
      <c r="AW551" s="2" t="s">
        <v>1937</v>
      </c>
      <c r="AX551" s="2" t="s">
        <v>51</v>
      </c>
      <c r="AY551" s="2" t="s">
        <v>51</v>
      </c>
      <c r="AZ551" s="2" t="s">
        <v>51</v>
      </c>
    </row>
    <row r="552" spans="1:52" ht="30" customHeight="1">
      <c r="A552" s="24" t="s">
        <v>1174</v>
      </c>
      <c r="B552" s="24" t="s">
        <v>51</v>
      </c>
      <c r="C552" s="24" t="s">
        <v>51</v>
      </c>
      <c r="D552" s="25"/>
      <c r="E552" s="27"/>
      <c r="F552" s="30">
        <f>TRUNC(SUMIF(N548:N551, N547, F548:F551),0)</f>
        <v>0</v>
      </c>
      <c r="G552" s="27"/>
      <c r="H552" s="30">
        <f>TRUNC(SUMIF(N548:N551, N547, H548:H551),0)</f>
        <v>0</v>
      </c>
      <c r="I552" s="27"/>
      <c r="J552" s="30">
        <f>TRUNC(SUMIF(N548:N551, N547, J548:J551),0)</f>
        <v>7029</v>
      </c>
      <c r="K552" s="27"/>
      <c r="L552" s="30">
        <f>F552+H552+J552</f>
        <v>7029</v>
      </c>
      <c r="M552" s="24" t="s">
        <v>51</v>
      </c>
      <c r="N552" s="2" t="s">
        <v>76</v>
      </c>
      <c r="O552" s="2" t="s">
        <v>76</v>
      </c>
      <c r="P552" s="2" t="s">
        <v>51</v>
      </c>
      <c r="Q552" s="2" t="s">
        <v>51</v>
      </c>
      <c r="R552" s="2" t="s">
        <v>51</v>
      </c>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3"/>
      <c r="AS552" s="3"/>
      <c r="AT552" s="3"/>
      <c r="AU552" s="3"/>
      <c r="AV552" s="2" t="s">
        <v>51</v>
      </c>
      <c r="AW552" s="2" t="s">
        <v>51</v>
      </c>
      <c r="AX552" s="2" t="s">
        <v>51</v>
      </c>
      <c r="AY552" s="2" t="s">
        <v>51</v>
      </c>
      <c r="AZ552" s="2" t="s">
        <v>51</v>
      </c>
    </row>
    <row r="553" spans="1:52" ht="30" customHeight="1">
      <c r="A553" s="25"/>
      <c r="B553" s="25"/>
      <c r="C553" s="25"/>
      <c r="D553" s="25"/>
      <c r="E553" s="27"/>
      <c r="F553" s="30"/>
      <c r="G553" s="27"/>
      <c r="H553" s="30"/>
      <c r="I553" s="27"/>
      <c r="J553" s="30"/>
      <c r="K553" s="27"/>
      <c r="L553" s="30"/>
      <c r="M553" s="25"/>
    </row>
    <row r="554" spans="1:52" ht="30" customHeight="1">
      <c r="A554" s="21" t="s">
        <v>1938</v>
      </c>
      <c r="B554" s="22"/>
      <c r="C554" s="22"/>
      <c r="D554" s="22"/>
      <c r="E554" s="26"/>
      <c r="F554" s="29"/>
      <c r="G554" s="26"/>
      <c r="H554" s="29"/>
      <c r="I554" s="26"/>
      <c r="J554" s="29"/>
      <c r="K554" s="26"/>
      <c r="L554" s="29"/>
      <c r="M554" s="23"/>
      <c r="N554" s="1" t="s">
        <v>1051</v>
      </c>
    </row>
    <row r="555" spans="1:52" ht="30" customHeight="1">
      <c r="A555" s="24" t="s">
        <v>1828</v>
      </c>
      <c r="B555" s="24" t="s">
        <v>1179</v>
      </c>
      <c r="C555" s="24" t="s">
        <v>1180</v>
      </c>
      <c r="D555" s="25">
        <v>1.2500000000000001E-2</v>
      </c>
      <c r="E555" s="27">
        <f>단가대비표!O124</f>
        <v>0</v>
      </c>
      <c r="F555" s="30">
        <f>TRUNC(E555*D555,1)</f>
        <v>0</v>
      </c>
      <c r="G555" s="27">
        <f>단가대비표!P124</f>
        <v>197788</v>
      </c>
      <c r="H555" s="30">
        <f>TRUNC(G555*D555,1)</f>
        <v>2472.3000000000002</v>
      </c>
      <c r="I555" s="27">
        <f>단가대비표!V124</f>
        <v>0</v>
      </c>
      <c r="J555" s="30">
        <f>TRUNC(I555*D555,1)</f>
        <v>0</v>
      </c>
      <c r="K555" s="27">
        <f t="shared" ref="K555:L558" si="69">TRUNC(E555+G555+I555,1)</f>
        <v>197788</v>
      </c>
      <c r="L555" s="30">
        <f t="shared" si="69"/>
        <v>2472.3000000000002</v>
      </c>
      <c r="M555" s="24" t="s">
        <v>1133</v>
      </c>
      <c r="N555" s="2" t="s">
        <v>51</v>
      </c>
      <c r="O555" s="2" t="s">
        <v>1829</v>
      </c>
      <c r="P555" s="2" t="s">
        <v>63</v>
      </c>
      <c r="Q555" s="2" t="s">
        <v>63</v>
      </c>
      <c r="R555" s="2" t="s">
        <v>62</v>
      </c>
      <c r="S555" s="3"/>
      <c r="T555" s="3"/>
      <c r="U555" s="3"/>
      <c r="V555" s="3">
        <v>1</v>
      </c>
      <c r="W555" s="3"/>
      <c r="X555" s="3"/>
      <c r="Y555" s="3"/>
      <c r="Z555" s="3"/>
      <c r="AA555" s="3"/>
      <c r="AB555" s="3"/>
      <c r="AC555" s="3"/>
      <c r="AD555" s="3"/>
      <c r="AE555" s="3"/>
      <c r="AF555" s="3"/>
      <c r="AG555" s="3"/>
      <c r="AH555" s="3"/>
      <c r="AI555" s="3"/>
      <c r="AJ555" s="3"/>
      <c r="AK555" s="3"/>
      <c r="AL555" s="3"/>
      <c r="AM555" s="3"/>
      <c r="AN555" s="3"/>
      <c r="AO555" s="3"/>
      <c r="AP555" s="3"/>
      <c r="AQ555" s="3"/>
      <c r="AR555" s="3"/>
      <c r="AS555" s="3"/>
      <c r="AT555" s="3"/>
      <c r="AU555" s="3"/>
      <c r="AV555" s="2" t="s">
        <v>51</v>
      </c>
      <c r="AW555" s="2" t="s">
        <v>1939</v>
      </c>
      <c r="AX555" s="2" t="s">
        <v>51</v>
      </c>
      <c r="AY555" s="2" t="s">
        <v>1136</v>
      </c>
      <c r="AZ555" s="2" t="s">
        <v>51</v>
      </c>
    </row>
    <row r="556" spans="1:52" ht="30" customHeight="1">
      <c r="A556" s="24" t="s">
        <v>1831</v>
      </c>
      <c r="B556" s="24" t="s">
        <v>1179</v>
      </c>
      <c r="C556" s="24" t="s">
        <v>1180</v>
      </c>
      <c r="D556" s="25">
        <v>0.15</v>
      </c>
      <c r="E556" s="27">
        <f>단가대비표!O125</f>
        <v>0</v>
      </c>
      <c r="F556" s="30">
        <f>TRUNC(E556*D556,1)</f>
        <v>0</v>
      </c>
      <c r="G556" s="27">
        <f>단가대비표!P125</f>
        <v>177841</v>
      </c>
      <c r="H556" s="30">
        <f>TRUNC(G556*D556,1)</f>
        <v>26676.1</v>
      </c>
      <c r="I556" s="27">
        <f>단가대비표!V125</f>
        <v>0</v>
      </c>
      <c r="J556" s="30">
        <f>TRUNC(I556*D556,1)</f>
        <v>0</v>
      </c>
      <c r="K556" s="27">
        <f t="shared" si="69"/>
        <v>177841</v>
      </c>
      <c r="L556" s="30">
        <f t="shared" si="69"/>
        <v>26676.1</v>
      </c>
      <c r="M556" s="24" t="s">
        <v>1133</v>
      </c>
      <c r="N556" s="2" t="s">
        <v>51</v>
      </c>
      <c r="O556" s="2" t="s">
        <v>1832</v>
      </c>
      <c r="P556" s="2" t="s">
        <v>63</v>
      </c>
      <c r="Q556" s="2" t="s">
        <v>63</v>
      </c>
      <c r="R556" s="2" t="s">
        <v>62</v>
      </c>
      <c r="S556" s="3"/>
      <c r="T556" s="3"/>
      <c r="U556" s="3"/>
      <c r="V556" s="3">
        <v>1</v>
      </c>
      <c r="W556" s="3"/>
      <c r="X556" s="3"/>
      <c r="Y556" s="3"/>
      <c r="Z556" s="3"/>
      <c r="AA556" s="3"/>
      <c r="AB556" s="3"/>
      <c r="AC556" s="3"/>
      <c r="AD556" s="3"/>
      <c r="AE556" s="3"/>
      <c r="AF556" s="3"/>
      <c r="AG556" s="3"/>
      <c r="AH556" s="3"/>
      <c r="AI556" s="3"/>
      <c r="AJ556" s="3"/>
      <c r="AK556" s="3"/>
      <c r="AL556" s="3"/>
      <c r="AM556" s="3"/>
      <c r="AN556" s="3"/>
      <c r="AO556" s="3"/>
      <c r="AP556" s="3"/>
      <c r="AQ556" s="3"/>
      <c r="AR556" s="3"/>
      <c r="AS556" s="3"/>
      <c r="AT556" s="3"/>
      <c r="AU556" s="3"/>
      <c r="AV556" s="2" t="s">
        <v>51</v>
      </c>
      <c r="AW556" s="2" t="s">
        <v>1940</v>
      </c>
      <c r="AX556" s="2" t="s">
        <v>51</v>
      </c>
      <c r="AY556" s="2" t="s">
        <v>1136</v>
      </c>
      <c r="AZ556" s="2" t="s">
        <v>51</v>
      </c>
    </row>
    <row r="557" spans="1:52" ht="30" customHeight="1">
      <c r="A557" s="24" t="s">
        <v>1837</v>
      </c>
      <c r="B557" s="24" t="s">
        <v>1838</v>
      </c>
      <c r="C557" s="24" t="s">
        <v>1839</v>
      </c>
      <c r="D557" s="25">
        <v>0.5</v>
      </c>
      <c r="E557" s="27">
        <f>단가대비표!O97</f>
        <v>0</v>
      </c>
      <c r="F557" s="30">
        <f>TRUNC(E557*D557,1)</f>
        <v>0</v>
      </c>
      <c r="G557" s="27">
        <f>단가대비표!P97</f>
        <v>0</v>
      </c>
      <c r="H557" s="30">
        <f>TRUNC(G557*D557,1)</f>
        <v>0</v>
      </c>
      <c r="I557" s="27">
        <f>단가대비표!V97</f>
        <v>111</v>
      </c>
      <c r="J557" s="30">
        <f>TRUNC(I557*D557,1)</f>
        <v>55.5</v>
      </c>
      <c r="K557" s="27">
        <f t="shared" si="69"/>
        <v>111</v>
      </c>
      <c r="L557" s="30">
        <f t="shared" si="69"/>
        <v>55.5</v>
      </c>
      <c r="M557" s="24" t="s">
        <v>1133</v>
      </c>
      <c r="N557" s="2" t="s">
        <v>51</v>
      </c>
      <c r="O557" s="2" t="s">
        <v>1840</v>
      </c>
      <c r="P557" s="2" t="s">
        <v>63</v>
      </c>
      <c r="Q557" s="2" t="s">
        <v>63</v>
      </c>
      <c r="R557" s="2" t="s">
        <v>62</v>
      </c>
      <c r="S557" s="3"/>
      <c r="T557" s="3"/>
      <c r="U557" s="3"/>
      <c r="V557" s="3">
        <v>1</v>
      </c>
      <c r="W557" s="3"/>
      <c r="X557" s="3"/>
      <c r="Y557" s="3"/>
      <c r="Z557" s="3"/>
      <c r="AA557" s="3"/>
      <c r="AB557" s="3"/>
      <c r="AC557" s="3"/>
      <c r="AD557" s="3"/>
      <c r="AE557" s="3"/>
      <c r="AF557" s="3"/>
      <c r="AG557" s="3"/>
      <c r="AH557" s="3"/>
      <c r="AI557" s="3"/>
      <c r="AJ557" s="3"/>
      <c r="AK557" s="3"/>
      <c r="AL557" s="3"/>
      <c r="AM557" s="3"/>
      <c r="AN557" s="3"/>
      <c r="AO557" s="3"/>
      <c r="AP557" s="3"/>
      <c r="AQ557" s="3"/>
      <c r="AR557" s="3"/>
      <c r="AS557" s="3"/>
      <c r="AT557" s="3"/>
      <c r="AU557" s="3"/>
      <c r="AV557" s="2" t="s">
        <v>51</v>
      </c>
      <c r="AW557" s="2" t="s">
        <v>1941</v>
      </c>
      <c r="AX557" s="2" t="s">
        <v>51</v>
      </c>
      <c r="AY557" s="2" t="s">
        <v>1136</v>
      </c>
      <c r="AZ557" s="2" t="s">
        <v>51</v>
      </c>
    </row>
    <row r="558" spans="1:52" ht="30" customHeight="1">
      <c r="A558" s="24" t="s">
        <v>1842</v>
      </c>
      <c r="B558" s="24" t="s">
        <v>1843</v>
      </c>
      <c r="C558" s="24" t="s">
        <v>1075</v>
      </c>
      <c r="D558" s="25">
        <v>1</v>
      </c>
      <c r="E558" s="27">
        <v>0</v>
      </c>
      <c r="F558" s="30">
        <f>TRUNC(E558*D558,1)</f>
        <v>0</v>
      </c>
      <c r="G558" s="27">
        <v>0</v>
      </c>
      <c r="H558" s="30">
        <f>TRUNC(G558*D558,1)</f>
        <v>0</v>
      </c>
      <c r="I558" s="27">
        <f>TRUNC(SUMIF(V555:V558, RIGHTB(O558, 1), L555:L558)*U558, 2)</f>
        <v>29203.9</v>
      </c>
      <c r="J558" s="30">
        <f>TRUNC(I558*D558,1)</f>
        <v>29203.9</v>
      </c>
      <c r="K558" s="27">
        <f t="shared" si="69"/>
        <v>29203.9</v>
      </c>
      <c r="L558" s="30">
        <f t="shared" si="69"/>
        <v>29203.9</v>
      </c>
      <c r="M558" s="24" t="s">
        <v>51</v>
      </c>
      <c r="N558" s="2" t="s">
        <v>1051</v>
      </c>
      <c r="O558" s="2" t="s">
        <v>1154</v>
      </c>
      <c r="P558" s="2" t="s">
        <v>63</v>
      </c>
      <c r="Q558" s="2" t="s">
        <v>63</v>
      </c>
      <c r="R558" s="2" t="s">
        <v>63</v>
      </c>
      <c r="S558" s="3">
        <v>3</v>
      </c>
      <c r="T558" s="3">
        <v>2</v>
      </c>
      <c r="U558" s="3">
        <v>1</v>
      </c>
      <c r="V558" s="3"/>
      <c r="W558" s="3"/>
      <c r="X558" s="3"/>
      <c r="Y558" s="3"/>
      <c r="Z558" s="3"/>
      <c r="AA558" s="3"/>
      <c r="AB558" s="3"/>
      <c r="AC558" s="3"/>
      <c r="AD558" s="3"/>
      <c r="AE558" s="3"/>
      <c r="AF558" s="3"/>
      <c r="AG558" s="3"/>
      <c r="AH558" s="3"/>
      <c r="AI558" s="3"/>
      <c r="AJ558" s="3"/>
      <c r="AK558" s="3"/>
      <c r="AL558" s="3"/>
      <c r="AM558" s="3"/>
      <c r="AN558" s="3"/>
      <c r="AO558" s="3"/>
      <c r="AP558" s="3"/>
      <c r="AQ558" s="3"/>
      <c r="AR558" s="3"/>
      <c r="AS558" s="3"/>
      <c r="AT558" s="3"/>
      <c r="AU558" s="3"/>
      <c r="AV558" s="2" t="s">
        <v>51</v>
      </c>
      <c r="AW558" s="2" t="s">
        <v>1942</v>
      </c>
      <c r="AX558" s="2" t="s">
        <v>51</v>
      </c>
      <c r="AY558" s="2" t="s">
        <v>51</v>
      </c>
      <c r="AZ558" s="2" t="s">
        <v>51</v>
      </c>
    </row>
    <row r="559" spans="1:52" ht="30" customHeight="1">
      <c r="A559" s="24" t="s">
        <v>1174</v>
      </c>
      <c r="B559" s="24" t="s">
        <v>51</v>
      </c>
      <c r="C559" s="24" t="s">
        <v>51</v>
      </c>
      <c r="D559" s="25"/>
      <c r="E559" s="27"/>
      <c r="F559" s="30">
        <f>TRUNC(SUMIF(N555:N558, N554, F555:F558),0)</f>
        <v>0</v>
      </c>
      <c r="G559" s="27"/>
      <c r="H559" s="30">
        <f>TRUNC(SUMIF(N555:N558, N554, H555:H558),0)</f>
        <v>0</v>
      </c>
      <c r="I559" s="27"/>
      <c r="J559" s="30">
        <f>TRUNC(SUMIF(N555:N558, N554, J555:J558),0)</f>
        <v>29203</v>
      </c>
      <c r="K559" s="27"/>
      <c r="L559" s="30">
        <f>F559+H559+J559</f>
        <v>29203</v>
      </c>
      <c r="M559" s="24" t="s">
        <v>51</v>
      </c>
      <c r="N559" s="2" t="s">
        <v>76</v>
      </c>
      <c r="O559" s="2" t="s">
        <v>76</v>
      </c>
      <c r="P559" s="2" t="s">
        <v>51</v>
      </c>
      <c r="Q559" s="2" t="s">
        <v>51</v>
      </c>
      <c r="R559" s="2" t="s">
        <v>51</v>
      </c>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3"/>
      <c r="AS559" s="3"/>
      <c r="AT559" s="3"/>
      <c r="AU559" s="3"/>
      <c r="AV559" s="2" t="s">
        <v>51</v>
      </c>
      <c r="AW559" s="2" t="s">
        <v>51</v>
      </c>
      <c r="AX559" s="2" t="s">
        <v>51</v>
      </c>
      <c r="AY559" s="2" t="s">
        <v>51</v>
      </c>
      <c r="AZ559" s="2" t="s">
        <v>51</v>
      </c>
    </row>
    <row r="560" spans="1:52" ht="30" customHeight="1">
      <c r="A560" s="25"/>
      <c r="B560" s="25"/>
      <c r="C560" s="25"/>
      <c r="D560" s="25"/>
      <c r="E560" s="27"/>
      <c r="F560" s="30"/>
      <c r="G560" s="27"/>
      <c r="H560" s="30"/>
      <c r="I560" s="27"/>
      <c r="J560" s="30"/>
      <c r="K560" s="27"/>
      <c r="L560" s="30"/>
      <c r="M560" s="25"/>
    </row>
    <row r="561" spans="1:52" ht="30" customHeight="1">
      <c r="A561" s="21" t="s">
        <v>1943</v>
      </c>
      <c r="B561" s="22"/>
      <c r="C561" s="22"/>
      <c r="D561" s="22"/>
      <c r="E561" s="26"/>
      <c r="F561" s="29"/>
      <c r="G561" s="26"/>
      <c r="H561" s="29"/>
      <c r="I561" s="26"/>
      <c r="J561" s="29"/>
      <c r="K561" s="26"/>
      <c r="L561" s="29"/>
      <c r="M561" s="23"/>
      <c r="N561" s="1" t="s">
        <v>1055</v>
      </c>
    </row>
    <row r="562" spans="1:52" ht="30" customHeight="1">
      <c r="A562" s="24" t="s">
        <v>1828</v>
      </c>
      <c r="B562" s="24" t="s">
        <v>1179</v>
      </c>
      <c r="C562" s="24" t="s">
        <v>1180</v>
      </c>
      <c r="D562" s="25">
        <v>1.2500000000000001E-2</v>
      </c>
      <c r="E562" s="27">
        <f>단가대비표!O124</f>
        <v>0</v>
      </c>
      <c r="F562" s="30">
        <f>TRUNC(E562*D562,1)</f>
        <v>0</v>
      </c>
      <c r="G562" s="27">
        <f>단가대비표!P124</f>
        <v>197788</v>
      </c>
      <c r="H562" s="30">
        <f>TRUNC(G562*D562,1)</f>
        <v>2472.3000000000002</v>
      </c>
      <c r="I562" s="27">
        <f>단가대비표!V124</f>
        <v>0</v>
      </c>
      <c r="J562" s="30">
        <f>TRUNC(I562*D562,1)</f>
        <v>0</v>
      </c>
      <c r="K562" s="27">
        <f t="shared" ref="K562:L565" si="70">TRUNC(E562+G562+I562,1)</f>
        <v>197788</v>
      </c>
      <c r="L562" s="30">
        <f t="shared" si="70"/>
        <v>2472.3000000000002</v>
      </c>
      <c r="M562" s="24" t="s">
        <v>1133</v>
      </c>
      <c r="N562" s="2" t="s">
        <v>51</v>
      </c>
      <c r="O562" s="2" t="s">
        <v>1829</v>
      </c>
      <c r="P562" s="2" t="s">
        <v>63</v>
      </c>
      <c r="Q562" s="2" t="s">
        <v>63</v>
      </c>
      <c r="R562" s="2" t="s">
        <v>62</v>
      </c>
      <c r="S562" s="3"/>
      <c r="T562" s="3"/>
      <c r="U562" s="3"/>
      <c r="V562" s="3">
        <v>1</v>
      </c>
      <c r="W562" s="3"/>
      <c r="X562" s="3"/>
      <c r="Y562" s="3"/>
      <c r="Z562" s="3"/>
      <c r="AA562" s="3"/>
      <c r="AB562" s="3"/>
      <c r="AC562" s="3"/>
      <c r="AD562" s="3"/>
      <c r="AE562" s="3"/>
      <c r="AF562" s="3"/>
      <c r="AG562" s="3"/>
      <c r="AH562" s="3"/>
      <c r="AI562" s="3"/>
      <c r="AJ562" s="3"/>
      <c r="AK562" s="3"/>
      <c r="AL562" s="3"/>
      <c r="AM562" s="3"/>
      <c r="AN562" s="3"/>
      <c r="AO562" s="3"/>
      <c r="AP562" s="3"/>
      <c r="AQ562" s="3"/>
      <c r="AR562" s="3"/>
      <c r="AS562" s="3"/>
      <c r="AT562" s="3"/>
      <c r="AU562" s="3"/>
      <c r="AV562" s="2" t="s">
        <v>51</v>
      </c>
      <c r="AW562" s="2" t="s">
        <v>1944</v>
      </c>
      <c r="AX562" s="2" t="s">
        <v>51</v>
      </c>
      <c r="AY562" s="2" t="s">
        <v>1136</v>
      </c>
      <c r="AZ562" s="2" t="s">
        <v>51</v>
      </c>
    </row>
    <row r="563" spans="1:52" ht="30" customHeight="1">
      <c r="A563" s="24" t="s">
        <v>1831</v>
      </c>
      <c r="B563" s="24" t="s">
        <v>1179</v>
      </c>
      <c r="C563" s="24" t="s">
        <v>1180</v>
      </c>
      <c r="D563" s="25">
        <v>0.45</v>
      </c>
      <c r="E563" s="27">
        <f>단가대비표!O125</f>
        <v>0</v>
      </c>
      <c r="F563" s="30">
        <f>TRUNC(E563*D563,1)</f>
        <v>0</v>
      </c>
      <c r="G563" s="27">
        <f>단가대비표!P125</f>
        <v>177841</v>
      </c>
      <c r="H563" s="30">
        <f>TRUNC(G563*D563,1)</f>
        <v>80028.399999999994</v>
      </c>
      <c r="I563" s="27">
        <f>단가대비표!V125</f>
        <v>0</v>
      </c>
      <c r="J563" s="30">
        <f>TRUNC(I563*D563,1)</f>
        <v>0</v>
      </c>
      <c r="K563" s="27">
        <f t="shared" si="70"/>
        <v>177841</v>
      </c>
      <c r="L563" s="30">
        <f t="shared" si="70"/>
        <v>80028.399999999994</v>
      </c>
      <c r="M563" s="24" t="s">
        <v>1133</v>
      </c>
      <c r="N563" s="2" t="s">
        <v>51</v>
      </c>
      <c r="O563" s="2" t="s">
        <v>1832</v>
      </c>
      <c r="P563" s="2" t="s">
        <v>63</v>
      </c>
      <c r="Q563" s="2" t="s">
        <v>63</v>
      </c>
      <c r="R563" s="2" t="s">
        <v>62</v>
      </c>
      <c r="S563" s="3"/>
      <c r="T563" s="3"/>
      <c r="U563" s="3"/>
      <c r="V563" s="3">
        <v>1</v>
      </c>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c r="AU563" s="3"/>
      <c r="AV563" s="2" t="s">
        <v>51</v>
      </c>
      <c r="AW563" s="2" t="s">
        <v>1945</v>
      </c>
      <c r="AX563" s="2" t="s">
        <v>51</v>
      </c>
      <c r="AY563" s="2" t="s">
        <v>1136</v>
      </c>
      <c r="AZ563" s="2" t="s">
        <v>51</v>
      </c>
    </row>
    <row r="564" spans="1:52" ht="30" customHeight="1">
      <c r="A564" s="24" t="s">
        <v>1837</v>
      </c>
      <c r="B564" s="24" t="s">
        <v>1838</v>
      </c>
      <c r="C564" s="24" t="s">
        <v>1839</v>
      </c>
      <c r="D564" s="25">
        <v>17</v>
      </c>
      <c r="E564" s="27">
        <f>단가대비표!O97</f>
        <v>0</v>
      </c>
      <c r="F564" s="30">
        <f>TRUNC(E564*D564,1)</f>
        <v>0</v>
      </c>
      <c r="G564" s="27">
        <f>단가대비표!P97</f>
        <v>0</v>
      </c>
      <c r="H564" s="30">
        <f>TRUNC(G564*D564,1)</f>
        <v>0</v>
      </c>
      <c r="I564" s="27">
        <f>단가대비표!V97</f>
        <v>111</v>
      </c>
      <c r="J564" s="30">
        <f>TRUNC(I564*D564,1)</f>
        <v>1887</v>
      </c>
      <c r="K564" s="27">
        <f t="shared" si="70"/>
        <v>111</v>
      </c>
      <c r="L564" s="30">
        <f t="shared" si="70"/>
        <v>1887</v>
      </c>
      <c r="M564" s="24" t="s">
        <v>1133</v>
      </c>
      <c r="N564" s="2" t="s">
        <v>51</v>
      </c>
      <c r="O564" s="2" t="s">
        <v>1840</v>
      </c>
      <c r="P564" s="2" t="s">
        <v>63</v>
      </c>
      <c r="Q564" s="2" t="s">
        <v>63</v>
      </c>
      <c r="R564" s="2" t="s">
        <v>62</v>
      </c>
      <c r="S564" s="3"/>
      <c r="T564" s="3"/>
      <c r="U564" s="3"/>
      <c r="V564" s="3">
        <v>1</v>
      </c>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c r="AU564" s="3"/>
      <c r="AV564" s="2" t="s">
        <v>51</v>
      </c>
      <c r="AW564" s="2" t="s">
        <v>1946</v>
      </c>
      <c r="AX564" s="2" t="s">
        <v>51</v>
      </c>
      <c r="AY564" s="2" t="s">
        <v>1136</v>
      </c>
      <c r="AZ564" s="2" t="s">
        <v>51</v>
      </c>
    </row>
    <row r="565" spans="1:52" ht="30" customHeight="1">
      <c r="A565" s="24" t="s">
        <v>1842</v>
      </c>
      <c r="B565" s="24" t="s">
        <v>1843</v>
      </c>
      <c r="C565" s="24" t="s">
        <v>1075</v>
      </c>
      <c r="D565" s="25">
        <v>1</v>
      </c>
      <c r="E565" s="27">
        <v>0</v>
      </c>
      <c r="F565" s="30">
        <f>TRUNC(E565*D565,1)</f>
        <v>0</v>
      </c>
      <c r="G565" s="27">
        <v>0</v>
      </c>
      <c r="H565" s="30">
        <f>TRUNC(G565*D565,1)</f>
        <v>0</v>
      </c>
      <c r="I565" s="27">
        <f>TRUNC(SUMIF(V562:V565, RIGHTB(O565, 1), L562:L565)*U565, 2)</f>
        <v>84387.7</v>
      </c>
      <c r="J565" s="30">
        <f>TRUNC(I565*D565,1)</f>
        <v>84387.7</v>
      </c>
      <c r="K565" s="27">
        <f t="shared" si="70"/>
        <v>84387.7</v>
      </c>
      <c r="L565" s="30">
        <f t="shared" si="70"/>
        <v>84387.7</v>
      </c>
      <c r="M565" s="24" t="s">
        <v>51</v>
      </c>
      <c r="N565" s="2" t="s">
        <v>1055</v>
      </c>
      <c r="O565" s="2" t="s">
        <v>1154</v>
      </c>
      <c r="P565" s="2" t="s">
        <v>63</v>
      </c>
      <c r="Q565" s="2" t="s">
        <v>63</v>
      </c>
      <c r="R565" s="2" t="s">
        <v>63</v>
      </c>
      <c r="S565" s="3">
        <v>3</v>
      </c>
      <c r="T565" s="3">
        <v>2</v>
      </c>
      <c r="U565" s="3">
        <v>1</v>
      </c>
      <c r="V565" s="3"/>
      <c r="W565" s="3"/>
      <c r="X565" s="3"/>
      <c r="Y565" s="3"/>
      <c r="Z565" s="3"/>
      <c r="AA565" s="3"/>
      <c r="AB565" s="3"/>
      <c r="AC565" s="3"/>
      <c r="AD565" s="3"/>
      <c r="AE565" s="3"/>
      <c r="AF565" s="3"/>
      <c r="AG565" s="3"/>
      <c r="AH565" s="3"/>
      <c r="AI565" s="3"/>
      <c r="AJ565" s="3"/>
      <c r="AK565" s="3"/>
      <c r="AL565" s="3"/>
      <c r="AM565" s="3"/>
      <c r="AN565" s="3"/>
      <c r="AO565" s="3"/>
      <c r="AP565" s="3"/>
      <c r="AQ565" s="3"/>
      <c r="AR565" s="3"/>
      <c r="AS565" s="3"/>
      <c r="AT565" s="3"/>
      <c r="AU565" s="3"/>
      <c r="AV565" s="2" t="s">
        <v>51</v>
      </c>
      <c r="AW565" s="2" t="s">
        <v>1947</v>
      </c>
      <c r="AX565" s="2" t="s">
        <v>51</v>
      </c>
      <c r="AY565" s="2" t="s">
        <v>51</v>
      </c>
      <c r="AZ565" s="2" t="s">
        <v>51</v>
      </c>
    </row>
    <row r="566" spans="1:52" ht="30" customHeight="1">
      <c r="A566" s="24" t="s">
        <v>1174</v>
      </c>
      <c r="B566" s="24" t="s">
        <v>51</v>
      </c>
      <c r="C566" s="24" t="s">
        <v>51</v>
      </c>
      <c r="D566" s="25"/>
      <c r="E566" s="27"/>
      <c r="F566" s="30">
        <f>TRUNC(SUMIF(N562:N565, N561, F562:F565),0)</f>
        <v>0</v>
      </c>
      <c r="G566" s="27"/>
      <c r="H566" s="30">
        <f>TRUNC(SUMIF(N562:N565, N561, H562:H565),0)</f>
        <v>0</v>
      </c>
      <c r="I566" s="27"/>
      <c r="J566" s="30">
        <f>TRUNC(SUMIF(N562:N565, N561, J562:J565),0)</f>
        <v>84387</v>
      </c>
      <c r="K566" s="27"/>
      <c r="L566" s="30">
        <f>F566+H566+J566</f>
        <v>84387</v>
      </c>
      <c r="M566" s="24" t="s">
        <v>51</v>
      </c>
      <c r="N566" s="2" t="s">
        <v>76</v>
      </c>
      <c r="O566" s="2" t="s">
        <v>76</v>
      </c>
      <c r="P566" s="2" t="s">
        <v>51</v>
      </c>
      <c r="Q566" s="2" t="s">
        <v>51</v>
      </c>
      <c r="R566" s="2" t="s">
        <v>51</v>
      </c>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3"/>
      <c r="AS566" s="3"/>
      <c r="AT566" s="3"/>
      <c r="AU566" s="3"/>
      <c r="AV566" s="2" t="s">
        <v>51</v>
      </c>
      <c r="AW566" s="2" t="s">
        <v>51</v>
      </c>
      <c r="AX566" s="2" t="s">
        <v>51</v>
      </c>
      <c r="AY566" s="2" t="s">
        <v>51</v>
      </c>
      <c r="AZ566" s="2" t="s">
        <v>51</v>
      </c>
    </row>
    <row r="567" spans="1:52" ht="30" customHeight="1">
      <c r="A567" s="25"/>
      <c r="B567" s="25"/>
      <c r="C567" s="25"/>
      <c r="D567" s="25"/>
      <c r="E567" s="27"/>
      <c r="F567" s="30"/>
      <c r="G567" s="27"/>
      <c r="H567" s="30"/>
      <c r="I567" s="27"/>
      <c r="J567" s="30"/>
      <c r="K567" s="27"/>
      <c r="L567" s="30"/>
      <c r="M567" s="25"/>
    </row>
    <row r="568" spans="1:52" ht="30" customHeight="1">
      <c r="A568" s="21" t="s">
        <v>1948</v>
      </c>
      <c r="B568" s="22"/>
      <c r="C568" s="22"/>
      <c r="D568" s="22"/>
      <c r="E568" s="26"/>
      <c r="F568" s="29"/>
      <c r="G568" s="26"/>
      <c r="H568" s="29"/>
      <c r="I568" s="26"/>
      <c r="J568" s="29"/>
      <c r="K568" s="26"/>
      <c r="L568" s="29"/>
      <c r="M568" s="23"/>
      <c r="N568" s="1" t="s">
        <v>1059</v>
      </c>
    </row>
    <row r="569" spans="1:52" ht="30" customHeight="1">
      <c r="A569" s="24" t="s">
        <v>1828</v>
      </c>
      <c r="B569" s="24" t="s">
        <v>1179</v>
      </c>
      <c r="C569" s="24" t="s">
        <v>1180</v>
      </c>
      <c r="D569" s="25">
        <v>2.5000000000000001E-2</v>
      </c>
      <c r="E569" s="27">
        <f>단가대비표!O124</f>
        <v>0</v>
      </c>
      <c r="F569" s="30">
        <f>TRUNC(E569*D569,1)</f>
        <v>0</v>
      </c>
      <c r="G569" s="27">
        <f>단가대비표!P124</f>
        <v>197788</v>
      </c>
      <c r="H569" s="30">
        <f>TRUNC(G569*D569,1)</f>
        <v>4944.7</v>
      </c>
      <c r="I569" s="27">
        <f>단가대비표!V124</f>
        <v>0</v>
      </c>
      <c r="J569" s="30">
        <f>TRUNC(I569*D569,1)</f>
        <v>0</v>
      </c>
      <c r="K569" s="27">
        <f t="shared" ref="K569:L573" si="71">TRUNC(E569+G569+I569,1)</f>
        <v>197788</v>
      </c>
      <c r="L569" s="30">
        <f t="shared" si="71"/>
        <v>4944.7</v>
      </c>
      <c r="M569" s="24" t="s">
        <v>1133</v>
      </c>
      <c r="N569" s="2" t="s">
        <v>51</v>
      </c>
      <c r="O569" s="2" t="s">
        <v>1829</v>
      </c>
      <c r="P569" s="2" t="s">
        <v>63</v>
      </c>
      <c r="Q569" s="2" t="s">
        <v>63</v>
      </c>
      <c r="R569" s="2" t="s">
        <v>62</v>
      </c>
      <c r="S569" s="3"/>
      <c r="T569" s="3"/>
      <c r="U569" s="3"/>
      <c r="V569" s="3">
        <v>1</v>
      </c>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c r="AU569" s="3"/>
      <c r="AV569" s="2" t="s">
        <v>51</v>
      </c>
      <c r="AW569" s="2" t="s">
        <v>1949</v>
      </c>
      <c r="AX569" s="2" t="s">
        <v>51</v>
      </c>
      <c r="AY569" s="2" t="s">
        <v>1136</v>
      </c>
      <c r="AZ569" s="2" t="s">
        <v>51</v>
      </c>
    </row>
    <row r="570" spans="1:52" ht="30" customHeight="1">
      <c r="A570" s="24" t="s">
        <v>1831</v>
      </c>
      <c r="B570" s="24" t="s">
        <v>1179</v>
      </c>
      <c r="C570" s="24" t="s">
        <v>1180</v>
      </c>
      <c r="D570" s="25">
        <v>0.47499999999999998</v>
      </c>
      <c r="E570" s="27">
        <f>단가대비표!O125</f>
        <v>0</v>
      </c>
      <c r="F570" s="30">
        <f>TRUNC(E570*D570,1)</f>
        <v>0</v>
      </c>
      <c r="G570" s="27">
        <f>단가대비표!P125</f>
        <v>177841</v>
      </c>
      <c r="H570" s="30">
        <f>TRUNC(G570*D570,1)</f>
        <v>84474.4</v>
      </c>
      <c r="I570" s="27">
        <f>단가대비표!V125</f>
        <v>0</v>
      </c>
      <c r="J570" s="30">
        <f>TRUNC(I570*D570,1)</f>
        <v>0</v>
      </c>
      <c r="K570" s="27">
        <f t="shared" si="71"/>
        <v>177841</v>
      </c>
      <c r="L570" s="30">
        <f t="shared" si="71"/>
        <v>84474.4</v>
      </c>
      <c r="M570" s="24" t="s">
        <v>1133</v>
      </c>
      <c r="N570" s="2" t="s">
        <v>51</v>
      </c>
      <c r="O570" s="2" t="s">
        <v>1832</v>
      </c>
      <c r="P570" s="2" t="s">
        <v>63</v>
      </c>
      <c r="Q570" s="2" t="s">
        <v>63</v>
      </c>
      <c r="R570" s="2" t="s">
        <v>62</v>
      </c>
      <c r="S570" s="3"/>
      <c r="T570" s="3"/>
      <c r="U570" s="3"/>
      <c r="V570" s="3">
        <v>1</v>
      </c>
      <c r="W570" s="3"/>
      <c r="X570" s="3"/>
      <c r="Y570" s="3"/>
      <c r="Z570" s="3"/>
      <c r="AA570" s="3"/>
      <c r="AB570" s="3"/>
      <c r="AC570" s="3"/>
      <c r="AD570" s="3"/>
      <c r="AE570" s="3"/>
      <c r="AF570" s="3"/>
      <c r="AG570" s="3"/>
      <c r="AH570" s="3"/>
      <c r="AI570" s="3"/>
      <c r="AJ570" s="3"/>
      <c r="AK570" s="3"/>
      <c r="AL570" s="3"/>
      <c r="AM570" s="3"/>
      <c r="AN570" s="3"/>
      <c r="AO570" s="3"/>
      <c r="AP570" s="3"/>
      <c r="AQ570" s="3"/>
      <c r="AR570" s="3"/>
      <c r="AS570" s="3"/>
      <c r="AT570" s="3"/>
      <c r="AU570" s="3"/>
      <c r="AV570" s="2" t="s">
        <v>51</v>
      </c>
      <c r="AW570" s="2" t="s">
        <v>1950</v>
      </c>
      <c r="AX570" s="2" t="s">
        <v>51</v>
      </c>
      <c r="AY570" s="2" t="s">
        <v>1136</v>
      </c>
      <c r="AZ570" s="2" t="s">
        <v>51</v>
      </c>
    </row>
    <row r="571" spans="1:52" ht="30" customHeight="1">
      <c r="A571" s="24" t="s">
        <v>1837</v>
      </c>
      <c r="B571" s="24" t="s">
        <v>1838</v>
      </c>
      <c r="C571" s="24" t="s">
        <v>1839</v>
      </c>
      <c r="D571" s="25">
        <v>120</v>
      </c>
      <c r="E571" s="27">
        <f>단가대비표!O97</f>
        <v>0</v>
      </c>
      <c r="F571" s="30">
        <f>TRUNC(E571*D571,1)</f>
        <v>0</v>
      </c>
      <c r="G571" s="27">
        <f>단가대비표!P97</f>
        <v>0</v>
      </c>
      <c r="H571" s="30">
        <f>TRUNC(G571*D571,1)</f>
        <v>0</v>
      </c>
      <c r="I571" s="27">
        <f>단가대비표!V97</f>
        <v>111</v>
      </c>
      <c r="J571" s="30">
        <f>TRUNC(I571*D571,1)</f>
        <v>13320</v>
      </c>
      <c r="K571" s="27">
        <f t="shared" si="71"/>
        <v>111</v>
      </c>
      <c r="L571" s="30">
        <f t="shared" si="71"/>
        <v>13320</v>
      </c>
      <c r="M571" s="24" t="s">
        <v>1133</v>
      </c>
      <c r="N571" s="2" t="s">
        <v>51</v>
      </c>
      <c r="O571" s="2" t="s">
        <v>1840</v>
      </c>
      <c r="P571" s="2" t="s">
        <v>63</v>
      </c>
      <c r="Q571" s="2" t="s">
        <v>63</v>
      </c>
      <c r="R571" s="2" t="s">
        <v>62</v>
      </c>
      <c r="S571" s="3"/>
      <c r="T571" s="3"/>
      <c r="U571" s="3"/>
      <c r="V571" s="3">
        <v>1</v>
      </c>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c r="AU571" s="3"/>
      <c r="AV571" s="2" t="s">
        <v>51</v>
      </c>
      <c r="AW571" s="2" t="s">
        <v>1951</v>
      </c>
      <c r="AX571" s="2" t="s">
        <v>51</v>
      </c>
      <c r="AY571" s="2" t="s">
        <v>1136</v>
      </c>
      <c r="AZ571" s="2" t="s">
        <v>51</v>
      </c>
    </row>
    <row r="572" spans="1:52" ht="30" customHeight="1">
      <c r="A572" s="24" t="s">
        <v>1868</v>
      </c>
      <c r="B572" s="24" t="s">
        <v>51</v>
      </c>
      <c r="C572" s="24" t="s">
        <v>1362</v>
      </c>
      <c r="D572" s="25">
        <v>0.1</v>
      </c>
      <c r="E572" s="27">
        <f>단가대비표!O96</f>
        <v>0</v>
      </c>
      <c r="F572" s="30">
        <f>TRUNC(E572*D572,1)</f>
        <v>0</v>
      </c>
      <c r="G572" s="27">
        <f>단가대비표!P96</f>
        <v>0</v>
      </c>
      <c r="H572" s="30">
        <f>TRUNC(G572*D572,1)</f>
        <v>0</v>
      </c>
      <c r="I572" s="27">
        <f>단가대비표!V96</f>
        <v>2065</v>
      </c>
      <c r="J572" s="30">
        <f>TRUNC(I572*D572,1)</f>
        <v>206.5</v>
      </c>
      <c r="K572" s="27">
        <f t="shared" si="71"/>
        <v>2065</v>
      </c>
      <c r="L572" s="30">
        <f t="shared" si="71"/>
        <v>206.5</v>
      </c>
      <c r="M572" s="24" t="s">
        <v>1133</v>
      </c>
      <c r="N572" s="2" t="s">
        <v>51</v>
      </c>
      <c r="O572" s="2" t="s">
        <v>1869</v>
      </c>
      <c r="P572" s="2" t="s">
        <v>63</v>
      </c>
      <c r="Q572" s="2" t="s">
        <v>63</v>
      </c>
      <c r="R572" s="2" t="s">
        <v>62</v>
      </c>
      <c r="S572" s="3"/>
      <c r="T572" s="3"/>
      <c r="U572" s="3"/>
      <c r="V572" s="3">
        <v>1</v>
      </c>
      <c r="W572" s="3"/>
      <c r="X572" s="3"/>
      <c r="Y572" s="3"/>
      <c r="Z572" s="3"/>
      <c r="AA572" s="3"/>
      <c r="AB572" s="3"/>
      <c r="AC572" s="3"/>
      <c r="AD572" s="3"/>
      <c r="AE572" s="3"/>
      <c r="AF572" s="3"/>
      <c r="AG572" s="3"/>
      <c r="AH572" s="3"/>
      <c r="AI572" s="3"/>
      <c r="AJ572" s="3"/>
      <c r="AK572" s="3"/>
      <c r="AL572" s="3"/>
      <c r="AM572" s="3"/>
      <c r="AN572" s="3"/>
      <c r="AO572" s="3"/>
      <c r="AP572" s="3"/>
      <c r="AQ572" s="3"/>
      <c r="AR572" s="3"/>
      <c r="AS572" s="3"/>
      <c r="AT572" s="3"/>
      <c r="AU572" s="3"/>
      <c r="AV572" s="2" t="s">
        <v>51</v>
      </c>
      <c r="AW572" s="2" t="s">
        <v>1952</v>
      </c>
      <c r="AX572" s="2" t="s">
        <v>51</v>
      </c>
      <c r="AY572" s="2" t="s">
        <v>1136</v>
      </c>
      <c r="AZ572" s="2" t="s">
        <v>51</v>
      </c>
    </row>
    <row r="573" spans="1:52" ht="30" customHeight="1">
      <c r="A573" s="24" t="s">
        <v>1842</v>
      </c>
      <c r="B573" s="24" t="s">
        <v>1843</v>
      </c>
      <c r="C573" s="24" t="s">
        <v>1075</v>
      </c>
      <c r="D573" s="25">
        <v>1</v>
      </c>
      <c r="E573" s="27">
        <v>0</v>
      </c>
      <c r="F573" s="30">
        <f>TRUNC(E573*D573,1)</f>
        <v>0</v>
      </c>
      <c r="G573" s="27">
        <v>0</v>
      </c>
      <c r="H573" s="30">
        <f>TRUNC(G573*D573,1)</f>
        <v>0</v>
      </c>
      <c r="I573" s="27">
        <f>TRUNC(SUMIF(V569:V573, RIGHTB(O573, 1), L569:L573)*U573, 2)</f>
        <v>102945.60000000001</v>
      </c>
      <c r="J573" s="30">
        <f>TRUNC(I573*D573,1)</f>
        <v>102945.60000000001</v>
      </c>
      <c r="K573" s="27">
        <f t="shared" si="71"/>
        <v>102945.60000000001</v>
      </c>
      <c r="L573" s="30">
        <f t="shared" si="71"/>
        <v>102945.60000000001</v>
      </c>
      <c r="M573" s="24" t="s">
        <v>51</v>
      </c>
      <c r="N573" s="2" t="s">
        <v>1059</v>
      </c>
      <c r="O573" s="2" t="s">
        <v>1154</v>
      </c>
      <c r="P573" s="2" t="s">
        <v>63</v>
      </c>
      <c r="Q573" s="2" t="s">
        <v>63</v>
      </c>
      <c r="R573" s="2" t="s">
        <v>63</v>
      </c>
      <c r="S573" s="3">
        <v>3</v>
      </c>
      <c r="T573" s="3">
        <v>2</v>
      </c>
      <c r="U573" s="3">
        <v>1</v>
      </c>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c r="AU573" s="3"/>
      <c r="AV573" s="2" t="s">
        <v>51</v>
      </c>
      <c r="AW573" s="2" t="s">
        <v>1953</v>
      </c>
      <c r="AX573" s="2" t="s">
        <v>51</v>
      </c>
      <c r="AY573" s="2" t="s">
        <v>51</v>
      </c>
      <c r="AZ573" s="2" t="s">
        <v>51</v>
      </c>
    </row>
    <row r="574" spans="1:52" ht="30" customHeight="1">
      <c r="A574" s="24" t="s">
        <v>1174</v>
      </c>
      <c r="B574" s="24" t="s">
        <v>51</v>
      </c>
      <c r="C574" s="24" t="s">
        <v>51</v>
      </c>
      <c r="D574" s="25"/>
      <c r="E574" s="27"/>
      <c r="F574" s="30">
        <f>TRUNC(SUMIF(N569:N573, N568, F569:F573),0)</f>
        <v>0</v>
      </c>
      <c r="G574" s="27"/>
      <c r="H574" s="30">
        <f>TRUNC(SUMIF(N569:N573, N568, H569:H573),0)</f>
        <v>0</v>
      </c>
      <c r="I574" s="27"/>
      <c r="J574" s="30">
        <f>TRUNC(SUMIF(N569:N573, N568, J569:J573),0)</f>
        <v>102945</v>
      </c>
      <c r="K574" s="27"/>
      <c r="L574" s="30">
        <f>F574+H574+J574</f>
        <v>102945</v>
      </c>
      <c r="M574" s="24" t="s">
        <v>51</v>
      </c>
      <c r="N574" s="2" t="s">
        <v>76</v>
      </c>
      <c r="O574" s="2" t="s">
        <v>76</v>
      </c>
      <c r="P574" s="2" t="s">
        <v>51</v>
      </c>
      <c r="Q574" s="2" t="s">
        <v>51</v>
      </c>
      <c r="R574" s="2" t="s">
        <v>51</v>
      </c>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c r="AU574" s="3"/>
      <c r="AV574" s="2" t="s">
        <v>51</v>
      </c>
      <c r="AW574" s="2" t="s">
        <v>51</v>
      </c>
      <c r="AX574" s="2" t="s">
        <v>51</v>
      </c>
      <c r="AY574" s="2" t="s">
        <v>51</v>
      </c>
      <c r="AZ574" s="2" t="s">
        <v>51</v>
      </c>
    </row>
    <row r="575" spans="1:52" ht="30" customHeight="1">
      <c r="A575" s="25"/>
      <c r="B575" s="25"/>
      <c r="C575" s="25"/>
      <c r="D575" s="25"/>
      <c r="E575" s="27"/>
      <c r="F575" s="30"/>
      <c r="G575" s="27"/>
      <c r="H575" s="30"/>
      <c r="I575" s="27"/>
      <c r="J575" s="30"/>
      <c r="K575" s="27"/>
      <c r="L575" s="30"/>
      <c r="M575" s="25"/>
    </row>
    <row r="576" spans="1:52" ht="30" customHeight="1">
      <c r="A576" s="21" t="s">
        <v>1954</v>
      </c>
      <c r="B576" s="22"/>
      <c r="C576" s="22"/>
      <c r="D576" s="22"/>
      <c r="E576" s="26"/>
      <c r="F576" s="29"/>
      <c r="G576" s="26"/>
      <c r="H576" s="29"/>
      <c r="I576" s="26"/>
      <c r="J576" s="29"/>
      <c r="K576" s="26"/>
      <c r="L576" s="29"/>
      <c r="M576" s="23"/>
      <c r="N576" s="1" t="s">
        <v>1063</v>
      </c>
    </row>
    <row r="577" spans="1:52" ht="30" customHeight="1">
      <c r="A577" s="24" t="s">
        <v>1828</v>
      </c>
      <c r="B577" s="24" t="s">
        <v>1179</v>
      </c>
      <c r="C577" s="24" t="s">
        <v>1180</v>
      </c>
      <c r="D577" s="25">
        <v>1.2500000000000001E-2</v>
      </c>
      <c r="E577" s="27">
        <f>단가대비표!O124</f>
        <v>0</v>
      </c>
      <c r="F577" s="30">
        <f>TRUNC(E577*D577,1)</f>
        <v>0</v>
      </c>
      <c r="G577" s="27">
        <f>단가대비표!P124</f>
        <v>197788</v>
      </c>
      <c r="H577" s="30">
        <f>TRUNC(G577*D577,1)</f>
        <v>2472.3000000000002</v>
      </c>
      <c r="I577" s="27">
        <f>단가대비표!V124</f>
        <v>0</v>
      </c>
      <c r="J577" s="30">
        <f>TRUNC(I577*D577,1)</f>
        <v>0</v>
      </c>
      <c r="K577" s="27">
        <f t="shared" ref="K577:L580" si="72">TRUNC(E577+G577+I577,1)</f>
        <v>197788</v>
      </c>
      <c r="L577" s="30">
        <f t="shared" si="72"/>
        <v>2472.3000000000002</v>
      </c>
      <c r="M577" s="24" t="s">
        <v>1133</v>
      </c>
      <c r="N577" s="2" t="s">
        <v>51</v>
      </c>
      <c r="O577" s="2" t="s">
        <v>1829</v>
      </c>
      <c r="P577" s="2" t="s">
        <v>63</v>
      </c>
      <c r="Q577" s="2" t="s">
        <v>63</v>
      </c>
      <c r="R577" s="2" t="s">
        <v>62</v>
      </c>
      <c r="S577" s="3"/>
      <c r="T577" s="3"/>
      <c r="U577" s="3"/>
      <c r="V577" s="3">
        <v>1</v>
      </c>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2" t="s">
        <v>51</v>
      </c>
      <c r="AW577" s="2" t="s">
        <v>1955</v>
      </c>
      <c r="AX577" s="2" t="s">
        <v>51</v>
      </c>
      <c r="AY577" s="2" t="s">
        <v>1136</v>
      </c>
      <c r="AZ577" s="2" t="s">
        <v>51</v>
      </c>
    </row>
    <row r="578" spans="1:52" ht="30" customHeight="1">
      <c r="A578" s="24" t="s">
        <v>1831</v>
      </c>
      <c r="B578" s="24" t="s">
        <v>1179</v>
      </c>
      <c r="C578" s="24" t="s">
        <v>1180</v>
      </c>
      <c r="D578" s="25">
        <v>0.42499999999999999</v>
      </c>
      <c r="E578" s="27">
        <f>단가대비표!O125</f>
        <v>0</v>
      </c>
      <c r="F578" s="30">
        <f>TRUNC(E578*D578,1)</f>
        <v>0</v>
      </c>
      <c r="G578" s="27">
        <f>단가대비표!P125</f>
        <v>177841</v>
      </c>
      <c r="H578" s="30">
        <f>TRUNC(G578*D578,1)</f>
        <v>75582.399999999994</v>
      </c>
      <c r="I578" s="27">
        <f>단가대비표!V125</f>
        <v>0</v>
      </c>
      <c r="J578" s="30">
        <f>TRUNC(I578*D578,1)</f>
        <v>0</v>
      </c>
      <c r="K578" s="27">
        <f t="shared" si="72"/>
        <v>177841</v>
      </c>
      <c r="L578" s="30">
        <f t="shared" si="72"/>
        <v>75582.399999999994</v>
      </c>
      <c r="M578" s="24" t="s">
        <v>1133</v>
      </c>
      <c r="N578" s="2" t="s">
        <v>51</v>
      </c>
      <c r="O578" s="2" t="s">
        <v>1832</v>
      </c>
      <c r="P578" s="2" t="s">
        <v>63</v>
      </c>
      <c r="Q578" s="2" t="s">
        <v>63</v>
      </c>
      <c r="R578" s="2" t="s">
        <v>62</v>
      </c>
      <c r="S578" s="3"/>
      <c r="T578" s="3"/>
      <c r="U578" s="3"/>
      <c r="V578" s="3">
        <v>1</v>
      </c>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2" t="s">
        <v>51</v>
      </c>
      <c r="AW578" s="2" t="s">
        <v>1956</v>
      </c>
      <c r="AX578" s="2" t="s">
        <v>51</v>
      </c>
      <c r="AY578" s="2" t="s">
        <v>1136</v>
      </c>
      <c r="AZ578" s="2" t="s">
        <v>51</v>
      </c>
    </row>
    <row r="579" spans="1:52" ht="30" customHeight="1">
      <c r="A579" s="24" t="s">
        <v>1837</v>
      </c>
      <c r="B579" s="24" t="s">
        <v>1838</v>
      </c>
      <c r="C579" s="24" t="s">
        <v>1839</v>
      </c>
      <c r="D579" s="25">
        <v>16</v>
      </c>
      <c r="E579" s="27">
        <f>단가대비표!O97</f>
        <v>0</v>
      </c>
      <c r="F579" s="30">
        <f>TRUNC(E579*D579,1)</f>
        <v>0</v>
      </c>
      <c r="G579" s="27">
        <f>단가대비표!P97</f>
        <v>0</v>
      </c>
      <c r="H579" s="30">
        <f>TRUNC(G579*D579,1)</f>
        <v>0</v>
      </c>
      <c r="I579" s="27">
        <f>단가대비표!V97</f>
        <v>111</v>
      </c>
      <c r="J579" s="30">
        <f>TRUNC(I579*D579,1)</f>
        <v>1776</v>
      </c>
      <c r="K579" s="27">
        <f t="shared" si="72"/>
        <v>111</v>
      </c>
      <c r="L579" s="30">
        <f t="shared" si="72"/>
        <v>1776</v>
      </c>
      <c r="M579" s="24" t="s">
        <v>1133</v>
      </c>
      <c r="N579" s="2" t="s">
        <v>51</v>
      </c>
      <c r="O579" s="2" t="s">
        <v>1840</v>
      </c>
      <c r="P579" s="2" t="s">
        <v>63</v>
      </c>
      <c r="Q579" s="2" t="s">
        <v>63</v>
      </c>
      <c r="R579" s="2" t="s">
        <v>62</v>
      </c>
      <c r="S579" s="3"/>
      <c r="T579" s="3"/>
      <c r="U579" s="3"/>
      <c r="V579" s="3">
        <v>1</v>
      </c>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c r="AU579" s="3"/>
      <c r="AV579" s="2" t="s">
        <v>51</v>
      </c>
      <c r="AW579" s="2" t="s">
        <v>1957</v>
      </c>
      <c r="AX579" s="2" t="s">
        <v>51</v>
      </c>
      <c r="AY579" s="2" t="s">
        <v>1136</v>
      </c>
      <c r="AZ579" s="2" t="s">
        <v>51</v>
      </c>
    </row>
    <row r="580" spans="1:52" ht="30" customHeight="1">
      <c r="A580" s="24" t="s">
        <v>1842</v>
      </c>
      <c r="B580" s="24" t="s">
        <v>1843</v>
      </c>
      <c r="C580" s="24" t="s">
        <v>1075</v>
      </c>
      <c r="D580" s="25">
        <v>1</v>
      </c>
      <c r="E580" s="27">
        <v>0</v>
      </c>
      <c r="F580" s="30">
        <f>TRUNC(E580*D580,1)</f>
        <v>0</v>
      </c>
      <c r="G580" s="27">
        <v>0</v>
      </c>
      <c r="H580" s="30">
        <f>TRUNC(G580*D580,1)</f>
        <v>0</v>
      </c>
      <c r="I580" s="27">
        <f>TRUNC(SUMIF(V577:V580, RIGHTB(O580, 1), L577:L580)*U580, 2)</f>
        <v>79830.7</v>
      </c>
      <c r="J580" s="30">
        <f>TRUNC(I580*D580,1)</f>
        <v>79830.7</v>
      </c>
      <c r="K580" s="27">
        <f t="shared" si="72"/>
        <v>79830.7</v>
      </c>
      <c r="L580" s="30">
        <f t="shared" si="72"/>
        <v>79830.7</v>
      </c>
      <c r="M580" s="24" t="s">
        <v>51</v>
      </c>
      <c r="N580" s="2" t="s">
        <v>1063</v>
      </c>
      <c r="O580" s="2" t="s">
        <v>1154</v>
      </c>
      <c r="P580" s="2" t="s">
        <v>63</v>
      </c>
      <c r="Q580" s="2" t="s">
        <v>63</v>
      </c>
      <c r="R580" s="2" t="s">
        <v>63</v>
      </c>
      <c r="S580" s="3">
        <v>3</v>
      </c>
      <c r="T580" s="3">
        <v>2</v>
      </c>
      <c r="U580" s="3">
        <v>1</v>
      </c>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2" t="s">
        <v>51</v>
      </c>
      <c r="AW580" s="2" t="s">
        <v>1958</v>
      </c>
      <c r="AX580" s="2" t="s">
        <v>51</v>
      </c>
      <c r="AY580" s="2" t="s">
        <v>51</v>
      </c>
      <c r="AZ580" s="2" t="s">
        <v>51</v>
      </c>
    </row>
    <row r="581" spans="1:52" ht="30" customHeight="1">
      <c r="A581" s="24" t="s">
        <v>1174</v>
      </c>
      <c r="B581" s="24" t="s">
        <v>51</v>
      </c>
      <c r="C581" s="24" t="s">
        <v>51</v>
      </c>
      <c r="D581" s="25"/>
      <c r="E581" s="27"/>
      <c r="F581" s="30">
        <f>TRUNC(SUMIF(N577:N580, N576, F577:F580),0)</f>
        <v>0</v>
      </c>
      <c r="G581" s="27"/>
      <c r="H581" s="30">
        <f>TRUNC(SUMIF(N577:N580, N576, H577:H580),0)</f>
        <v>0</v>
      </c>
      <c r="I581" s="27"/>
      <c r="J581" s="30">
        <f>TRUNC(SUMIF(N577:N580, N576, J577:J580),0)</f>
        <v>79830</v>
      </c>
      <c r="K581" s="27"/>
      <c r="L581" s="30">
        <f>F581+H581+J581</f>
        <v>79830</v>
      </c>
      <c r="M581" s="24" t="s">
        <v>51</v>
      </c>
      <c r="N581" s="2" t="s">
        <v>76</v>
      </c>
      <c r="O581" s="2" t="s">
        <v>76</v>
      </c>
      <c r="P581" s="2" t="s">
        <v>51</v>
      </c>
      <c r="Q581" s="2" t="s">
        <v>51</v>
      </c>
      <c r="R581" s="2" t="s">
        <v>51</v>
      </c>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3"/>
      <c r="AS581" s="3"/>
      <c r="AT581" s="3"/>
      <c r="AU581" s="3"/>
      <c r="AV581" s="2" t="s">
        <v>51</v>
      </c>
      <c r="AW581" s="2" t="s">
        <v>51</v>
      </c>
      <c r="AX581" s="2" t="s">
        <v>51</v>
      </c>
      <c r="AY581" s="2" t="s">
        <v>51</v>
      </c>
      <c r="AZ581" s="2" t="s">
        <v>51</v>
      </c>
    </row>
    <row r="582" spans="1:52" ht="30" customHeight="1">
      <c r="A582" s="25"/>
      <c r="B582" s="25"/>
      <c r="C582" s="25"/>
      <c r="D582" s="25"/>
      <c r="E582" s="27"/>
      <c r="F582" s="30"/>
      <c r="G582" s="27"/>
      <c r="H582" s="30"/>
      <c r="I582" s="27"/>
      <c r="J582" s="30"/>
      <c r="K582" s="27"/>
      <c r="L582" s="30"/>
      <c r="M582" s="25"/>
    </row>
    <row r="583" spans="1:52" ht="30" customHeight="1">
      <c r="A583" s="21" t="s">
        <v>1959</v>
      </c>
      <c r="B583" s="22"/>
      <c r="C583" s="22"/>
      <c r="D583" s="22"/>
      <c r="E583" s="26"/>
      <c r="F583" s="29"/>
      <c r="G583" s="26"/>
      <c r="H583" s="29"/>
      <c r="I583" s="26"/>
      <c r="J583" s="29"/>
      <c r="K583" s="26"/>
      <c r="L583" s="29"/>
      <c r="M583" s="23"/>
      <c r="N583" s="1" t="s">
        <v>1067</v>
      </c>
    </row>
    <row r="584" spans="1:52" ht="30" customHeight="1">
      <c r="A584" s="24" t="s">
        <v>1828</v>
      </c>
      <c r="B584" s="24" t="s">
        <v>1179</v>
      </c>
      <c r="C584" s="24" t="s">
        <v>1180</v>
      </c>
      <c r="D584" s="25">
        <v>6.25E-2</v>
      </c>
      <c r="E584" s="27">
        <f>단가대비표!O124</f>
        <v>0</v>
      </c>
      <c r="F584" s="30">
        <f>TRUNC(E584*D584,1)</f>
        <v>0</v>
      </c>
      <c r="G584" s="27">
        <f>단가대비표!P124</f>
        <v>197788</v>
      </c>
      <c r="H584" s="30">
        <f>TRUNC(G584*D584,1)</f>
        <v>12361.7</v>
      </c>
      <c r="I584" s="27">
        <f>단가대비표!V124</f>
        <v>0</v>
      </c>
      <c r="J584" s="30">
        <f>TRUNC(I584*D584,1)</f>
        <v>0</v>
      </c>
      <c r="K584" s="27">
        <f t="shared" ref="K584:L587" si="73">TRUNC(E584+G584+I584,1)</f>
        <v>197788</v>
      </c>
      <c r="L584" s="30">
        <f t="shared" si="73"/>
        <v>12361.7</v>
      </c>
      <c r="M584" s="24" t="s">
        <v>1133</v>
      </c>
      <c r="N584" s="2" t="s">
        <v>51</v>
      </c>
      <c r="O584" s="2" t="s">
        <v>1829</v>
      </c>
      <c r="P584" s="2" t="s">
        <v>63</v>
      </c>
      <c r="Q584" s="2" t="s">
        <v>63</v>
      </c>
      <c r="R584" s="2" t="s">
        <v>62</v>
      </c>
      <c r="S584" s="3"/>
      <c r="T584" s="3"/>
      <c r="U584" s="3"/>
      <c r="V584" s="3">
        <v>1</v>
      </c>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c r="AU584" s="3"/>
      <c r="AV584" s="2" t="s">
        <v>51</v>
      </c>
      <c r="AW584" s="2" t="s">
        <v>1960</v>
      </c>
      <c r="AX584" s="2" t="s">
        <v>51</v>
      </c>
      <c r="AY584" s="2" t="s">
        <v>1136</v>
      </c>
      <c r="AZ584" s="2" t="s">
        <v>51</v>
      </c>
    </row>
    <row r="585" spans="1:52" ht="30" customHeight="1">
      <c r="A585" s="24" t="s">
        <v>1831</v>
      </c>
      <c r="B585" s="24" t="s">
        <v>1179</v>
      </c>
      <c r="C585" s="24" t="s">
        <v>1180</v>
      </c>
      <c r="D585" s="25">
        <v>0.125</v>
      </c>
      <c r="E585" s="27">
        <f>단가대비표!O125</f>
        <v>0</v>
      </c>
      <c r="F585" s="30">
        <f>TRUNC(E585*D585,1)</f>
        <v>0</v>
      </c>
      <c r="G585" s="27">
        <f>단가대비표!P125</f>
        <v>177841</v>
      </c>
      <c r="H585" s="30">
        <f>TRUNC(G585*D585,1)</f>
        <v>22230.1</v>
      </c>
      <c r="I585" s="27">
        <f>단가대비표!V125</f>
        <v>0</v>
      </c>
      <c r="J585" s="30">
        <f>TRUNC(I585*D585,1)</f>
        <v>0</v>
      </c>
      <c r="K585" s="27">
        <f t="shared" si="73"/>
        <v>177841</v>
      </c>
      <c r="L585" s="30">
        <f t="shared" si="73"/>
        <v>22230.1</v>
      </c>
      <c r="M585" s="24" t="s">
        <v>1133</v>
      </c>
      <c r="N585" s="2" t="s">
        <v>51</v>
      </c>
      <c r="O585" s="2" t="s">
        <v>1832</v>
      </c>
      <c r="P585" s="2" t="s">
        <v>63</v>
      </c>
      <c r="Q585" s="2" t="s">
        <v>63</v>
      </c>
      <c r="R585" s="2" t="s">
        <v>62</v>
      </c>
      <c r="S585" s="3"/>
      <c r="T585" s="3"/>
      <c r="U585" s="3"/>
      <c r="V585" s="3">
        <v>1</v>
      </c>
      <c r="W585" s="3"/>
      <c r="X585" s="3"/>
      <c r="Y585" s="3"/>
      <c r="Z585" s="3"/>
      <c r="AA585" s="3"/>
      <c r="AB585" s="3"/>
      <c r="AC585" s="3"/>
      <c r="AD585" s="3"/>
      <c r="AE585" s="3"/>
      <c r="AF585" s="3"/>
      <c r="AG585" s="3"/>
      <c r="AH585" s="3"/>
      <c r="AI585" s="3"/>
      <c r="AJ585" s="3"/>
      <c r="AK585" s="3"/>
      <c r="AL585" s="3"/>
      <c r="AM585" s="3"/>
      <c r="AN585" s="3"/>
      <c r="AO585" s="3"/>
      <c r="AP585" s="3"/>
      <c r="AQ585" s="3"/>
      <c r="AR585" s="3"/>
      <c r="AS585" s="3"/>
      <c r="AT585" s="3"/>
      <c r="AU585" s="3"/>
      <c r="AV585" s="2" t="s">
        <v>51</v>
      </c>
      <c r="AW585" s="2" t="s">
        <v>1961</v>
      </c>
      <c r="AX585" s="2" t="s">
        <v>51</v>
      </c>
      <c r="AY585" s="2" t="s">
        <v>1136</v>
      </c>
      <c r="AZ585" s="2" t="s">
        <v>51</v>
      </c>
    </row>
    <row r="586" spans="1:52" ht="30" customHeight="1">
      <c r="A586" s="24" t="s">
        <v>1837</v>
      </c>
      <c r="B586" s="24" t="s">
        <v>1838</v>
      </c>
      <c r="C586" s="24" t="s">
        <v>1839</v>
      </c>
      <c r="D586" s="25">
        <v>0.1</v>
      </c>
      <c r="E586" s="27">
        <f>단가대비표!O97</f>
        <v>0</v>
      </c>
      <c r="F586" s="30">
        <f>TRUNC(E586*D586,1)</f>
        <v>0</v>
      </c>
      <c r="G586" s="27">
        <f>단가대비표!P97</f>
        <v>0</v>
      </c>
      <c r="H586" s="30">
        <f>TRUNC(G586*D586,1)</f>
        <v>0</v>
      </c>
      <c r="I586" s="27">
        <f>단가대비표!V97</f>
        <v>111</v>
      </c>
      <c r="J586" s="30">
        <f>TRUNC(I586*D586,1)</f>
        <v>11.1</v>
      </c>
      <c r="K586" s="27">
        <f t="shared" si="73"/>
        <v>111</v>
      </c>
      <c r="L586" s="30">
        <f t="shared" si="73"/>
        <v>11.1</v>
      </c>
      <c r="M586" s="24" t="s">
        <v>1133</v>
      </c>
      <c r="N586" s="2" t="s">
        <v>51</v>
      </c>
      <c r="O586" s="2" t="s">
        <v>1840</v>
      </c>
      <c r="P586" s="2" t="s">
        <v>63</v>
      </c>
      <c r="Q586" s="2" t="s">
        <v>63</v>
      </c>
      <c r="R586" s="2" t="s">
        <v>62</v>
      </c>
      <c r="S586" s="3"/>
      <c r="T586" s="3"/>
      <c r="U586" s="3"/>
      <c r="V586" s="3">
        <v>1</v>
      </c>
      <c r="W586" s="3"/>
      <c r="X586" s="3"/>
      <c r="Y586" s="3"/>
      <c r="Z586" s="3"/>
      <c r="AA586" s="3"/>
      <c r="AB586" s="3"/>
      <c r="AC586" s="3"/>
      <c r="AD586" s="3"/>
      <c r="AE586" s="3"/>
      <c r="AF586" s="3"/>
      <c r="AG586" s="3"/>
      <c r="AH586" s="3"/>
      <c r="AI586" s="3"/>
      <c r="AJ586" s="3"/>
      <c r="AK586" s="3"/>
      <c r="AL586" s="3"/>
      <c r="AM586" s="3"/>
      <c r="AN586" s="3"/>
      <c r="AO586" s="3"/>
      <c r="AP586" s="3"/>
      <c r="AQ586" s="3"/>
      <c r="AR586" s="3"/>
      <c r="AS586" s="3"/>
      <c r="AT586" s="3"/>
      <c r="AU586" s="3"/>
      <c r="AV586" s="2" t="s">
        <v>51</v>
      </c>
      <c r="AW586" s="2" t="s">
        <v>1962</v>
      </c>
      <c r="AX586" s="2" t="s">
        <v>51</v>
      </c>
      <c r="AY586" s="2" t="s">
        <v>1136</v>
      </c>
      <c r="AZ586" s="2" t="s">
        <v>51</v>
      </c>
    </row>
    <row r="587" spans="1:52" ht="30" customHeight="1">
      <c r="A587" s="24" t="s">
        <v>1842</v>
      </c>
      <c r="B587" s="24" t="s">
        <v>1843</v>
      </c>
      <c r="C587" s="24" t="s">
        <v>1075</v>
      </c>
      <c r="D587" s="25">
        <v>1</v>
      </c>
      <c r="E587" s="27">
        <v>0</v>
      </c>
      <c r="F587" s="30">
        <f>TRUNC(E587*D587,1)</f>
        <v>0</v>
      </c>
      <c r="G587" s="27">
        <v>0</v>
      </c>
      <c r="H587" s="30">
        <f>TRUNC(G587*D587,1)</f>
        <v>0</v>
      </c>
      <c r="I587" s="27">
        <f>TRUNC(SUMIF(V584:V587, RIGHTB(O587, 1), L584:L587)*U587, 2)</f>
        <v>34602.9</v>
      </c>
      <c r="J587" s="30">
        <f>TRUNC(I587*D587,1)</f>
        <v>34602.9</v>
      </c>
      <c r="K587" s="27">
        <f t="shared" si="73"/>
        <v>34602.9</v>
      </c>
      <c r="L587" s="30">
        <f t="shared" si="73"/>
        <v>34602.9</v>
      </c>
      <c r="M587" s="24" t="s">
        <v>51</v>
      </c>
      <c r="N587" s="2" t="s">
        <v>1067</v>
      </c>
      <c r="O587" s="2" t="s">
        <v>1154</v>
      </c>
      <c r="P587" s="2" t="s">
        <v>63</v>
      </c>
      <c r="Q587" s="2" t="s">
        <v>63</v>
      </c>
      <c r="R587" s="2" t="s">
        <v>63</v>
      </c>
      <c r="S587" s="3">
        <v>3</v>
      </c>
      <c r="T587" s="3">
        <v>2</v>
      </c>
      <c r="U587" s="3">
        <v>1</v>
      </c>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c r="AU587" s="3"/>
      <c r="AV587" s="2" t="s">
        <v>51</v>
      </c>
      <c r="AW587" s="2" t="s">
        <v>1963</v>
      </c>
      <c r="AX587" s="2" t="s">
        <v>51</v>
      </c>
      <c r="AY587" s="2" t="s">
        <v>51</v>
      </c>
      <c r="AZ587" s="2" t="s">
        <v>51</v>
      </c>
    </row>
    <row r="588" spans="1:52" ht="30" customHeight="1">
      <c r="A588" s="24" t="s">
        <v>1174</v>
      </c>
      <c r="B588" s="24" t="s">
        <v>51</v>
      </c>
      <c r="C588" s="24" t="s">
        <v>51</v>
      </c>
      <c r="D588" s="25"/>
      <c r="E588" s="27"/>
      <c r="F588" s="30">
        <f>TRUNC(SUMIF(N584:N587, N583, F584:F587),0)</f>
        <v>0</v>
      </c>
      <c r="G588" s="27"/>
      <c r="H588" s="30">
        <f>TRUNC(SUMIF(N584:N587, N583, H584:H587),0)</f>
        <v>0</v>
      </c>
      <c r="I588" s="27"/>
      <c r="J588" s="30">
        <f>TRUNC(SUMIF(N584:N587, N583, J584:J587),0)</f>
        <v>34602</v>
      </c>
      <c r="K588" s="27"/>
      <c r="L588" s="30">
        <f>F588+H588+J588</f>
        <v>34602</v>
      </c>
      <c r="M588" s="24" t="s">
        <v>51</v>
      </c>
      <c r="N588" s="2" t="s">
        <v>76</v>
      </c>
      <c r="O588" s="2" t="s">
        <v>76</v>
      </c>
      <c r="P588" s="2" t="s">
        <v>51</v>
      </c>
      <c r="Q588" s="2" t="s">
        <v>51</v>
      </c>
      <c r="R588" s="2" t="s">
        <v>51</v>
      </c>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3"/>
      <c r="AS588" s="3"/>
      <c r="AT588" s="3"/>
      <c r="AU588" s="3"/>
      <c r="AV588" s="2" t="s">
        <v>51</v>
      </c>
      <c r="AW588" s="2" t="s">
        <v>51</v>
      </c>
      <c r="AX588" s="2" t="s">
        <v>51</v>
      </c>
      <c r="AY588" s="2" t="s">
        <v>51</v>
      </c>
      <c r="AZ588" s="2" t="s">
        <v>51</v>
      </c>
    </row>
    <row r="589" spans="1:52" ht="30" customHeight="1">
      <c r="A589" s="25"/>
      <c r="B589" s="25"/>
      <c r="C589" s="25"/>
      <c r="D589" s="25"/>
      <c r="E589" s="27"/>
      <c r="F589" s="30"/>
      <c r="G589" s="27"/>
      <c r="H589" s="30"/>
      <c r="I589" s="27"/>
      <c r="J589" s="30"/>
      <c r="K589" s="27"/>
      <c r="L589" s="30"/>
      <c r="M589" s="25"/>
    </row>
    <row r="590" spans="1:52" ht="30" customHeight="1">
      <c r="A590" s="21" t="s">
        <v>1964</v>
      </c>
      <c r="B590" s="22"/>
      <c r="C590" s="22"/>
      <c r="D590" s="22"/>
      <c r="E590" s="26"/>
      <c r="F590" s="29"/>
      <c r="G590" s="26"/>
      <c r="H590" s="29"/>
      <c r="I590" s="26"/>
      <c r="J590" s="29"/>
      <c r="K590" s="26"/>
      <c r="L590" s="29"/>
      <c r="M590" s="23"/>
      <c r="N590" s="1" t="s">
        <v>1071</v>
      </c>
    </row>
    <row r="591" spans="1:52" ht="30" customHeight="1">
      <c r="A591" s="24" t="s">
        <v>1828</v>
      </c>
      <c r="B591" s="24" t="s">
        <v>1179</v>
      </c>
      <c r="C591" s="24" t="s">
        <v>1180</v>
      </c>
      <c r="D591" s="25">
        <v>2.5000000000000001E-2</v>
      </c>
      <c r="E591" s="27">
        <f>단가대비표!O124</f>
        <v>0</v>
      </c>
      <c r="F591" s="30">
        <f>TRUNC(E591*D591,1)</f>
        <v>0</v>
      </c>
      <c r="G591" s="27">
        <f>단가대비표!P124</f>
        <v>197788</v>
      </c>
      <c r="H591" s="30">
        <f>TRUNC(G591*D591,1)</f>
        <v>4944.7</v>
      </c>
      <c r="I591" s="27">
        <f>단가대비표!V124</f>
        <v>0</v>
      </c>
      <c r="J591" s="30">
        <f>TRUNC(I591*D591,1)</f>
        <v>0</v>
      </c>
      <c r="K591" s="27">
        <f t="shared" ref="K591:L593" si="74">TRUNC(E591+G591+I591,1)</f>
        <v>197788</v>
      </c>
      <c r="L591" s="30">
        <f t="shared" si="74"/>
        <v>4944.7</v>
      </c>
      <c r="M591" s="24" t="s">
        <v>1133</v>
      </c>
      <c r="N591" s="2" t="s">
        <v>51</v>
      </c>
      <c r="O591" s="2" t="s">
        <v>1829</v>
      </c>
      <c r="P591" s="2" t="s">
        <v>63</v>
      </c>
      <c r="Q591" s="2" t="s">
        <v>63</v>
      </c>
      <c r="R591" s="2" t="s">
        <v>62</v>
      </c>
      <c r="S591" s="3"/>
      <c r="T591" s="3"/>
      <c r="U591" s="3"/>
      <c r="V591" s="3">
        <v>1</v>
      </c>
      <c r="W591" s="3"/>
      <c r="X591" s="3"/>
      <c r="Y591" s="3"/>
      <c r="Z591" s="3"/>
      <c r="AA591" s="3"/>
      <c r="AB591" s="3"/>
      <c r="AC591" s="3"/>
      <c r="AD591" s="3"/>
      <c r="AE591" s="3"/>
      <c r="AF591" s="3"/>
      <c r="AG591" s="3"/>
      <c r="AH591" s="3"/>
      <c r="AI591" s="3"/>
      <c r="AJ591" s="3"/>
      <c r="AK591" s="3"/>
      <c r="AL591" s="3"/>
      <c r="AM591" s="3"/>
      <c r="AN591" s="3"/>
      <c r="AO591" s="3"/>
      <c r="AP591" s="3"/>
      <c r="AQ591" s="3"/>
      <c r="AR591" s="3"/>
      <c r="AS591" s="3"/>
      <c r="AT591" s="3"/>
      <c r="AU591" s="3"/>
      <c r="AV591" s="2" t="s">
        <v>51</v>
      </c>
      <c r="AW591" s="2" t="s">
        <v>1965</v>
      </c>
      <c r="AX591" s="2" t="s">
        <v>51</v>
      </c>
      <c r="AY591" s="2" t="s">
        <v>1136</v>
      </c>
      <c r="AZ591" s="2" t="s">
        <v>51</v>
      </c>
    </row>
    <row r="592" spans="1:52" ht="30" customHeight="1">
      <c r="A592" s="24" t="s">
        <v>1831</v>
      </c>
      <c r="B592" s="24" t="s">
        <v>1179</v>
      </c>
      <c r="C592" s="24" t="s">
        <v>1180</v>
      </c>
      <c r="D592" s="25">
        <v>1.2500000000000001E-2</v>
      </c>
      <c r="E592" s="27">
        <f>단가대비표!O125</f>
        <v>0</v>
      </c>
      <c r="F592" s="30">
        <f>TRUNC(E592*D592,1)</f>
        <v>0</v>
      </c>
      <c r="G592" s="27">
        <f>단가대비표!P125</f>
        <v>177841</v>
      </c>
      <c r="H592" s="30">
        <f>TRUNC(G592*D592,1)</f>
        <v>2223</v>
      </c>
      <c r="I592" s="27">
        <f>단가대비표!V125</f>
        <v>0</v>
      </c>
      <c r="J592" s="30">
        <f>TRUNC(I592*D592,1)</f>
        <v>0</v>
      </c>
      <c r="K592" s="27">
        <f t="shared" si="74"/>
        <v>177841</v>
      </c>
      <c r="L592" s="30">
        <f t="shared" si="74"/>
        <v>2223</v>
      </c>
      <c r="M592" s="24" t="s">
        <v>1133</v>
      </c>
      <c r="N592" s="2" t="s">
        <v>51</v>
      </c>
      <c r="O592" s="2" t="s">
        <v>1832</v>
      </c>
      <c r="P592" s="2" t="s">
        <v>63</v>
      </c>
      <c r="Q592" s="2" t="s">
        <v>63</v>
      </c>
      <c r="R592" s="2" t="s">
        <v>62</v>
      </c>
      <c r="S592" s="3"/>
      <c r="T592" s="3"/>
      <c r="U592" s="3"/>
      <c r="V592" s="3">
        <v>1</v>
      </c>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c r="AU592" s="3"/>
      <c r="AV592" s="2" t="s">
        <v>51</v>
      </c>
      <c r="AW592" s="2" t="s">
        <v>1966</v>
      </c>
      <c r="AX592" s="2" t="s">
        <v>51</v>
      </c>
      <c r="AY592" s="2" t="s">
        <v>1136</v>
      </c>
      <c r="AZ592" s="2" t="s">
        <v>51</v>
      </c>
    </row>
    <row r="593" spans="1:52" ht="30" customHeight="1">
      <c r="A593" s="24" t="s">
        <v>1842</v>
      </c>
      <c r="B593" s="24" t="s">
        <v>1843</v>
      </c>
      <c r="C593" s="24" t="s">
        <v>1075</v>
      </c>
      <c r="D593" s="25">
        <v>1</v>
      </c>
      <c r="E593" s="27">
        <v>0</v>
      </c>
      <c r="F593" s="30">
        <f>TRUNC(E593*D593,1)</f>
        <v>0</v>
      </c>
      <c r="G593" s="27">
        <v>0</v>
      </c>
      <c r="H593" s="30">
        <f>TRUNC(G593*D593,1)</f>
        <v>0</v>
      </c>
      <c r="I593" s="27">
        <f>TRUNC(SUMIF(V591:V593, RIGHTB(O593, 1), L591:L593)*U593, 2)</f>
        <v>7167.7</v>
      </c>
      <c r="J593" s="30">
        <f>TRUNC(I593*D593,1)</f>
        <v>7167.7</v>
      </c>
      <c r="K593" s="27">
        <f t="shared" si="74"/>
        <v>7167.7</v>
      </c>
      <c r="L593" s="30">
        <f t="shared" si="74"/>
        <v>7167.7</v>
      </c>
      <c r="M593" s="24" t="s">
        <v>51</v>
      </c>
      <c r="N593" s="2" t="s">
        <v>1071</v>
      </c>
      <c r="O593" s="2" t="s">
        <v>1154</v>
      </c>
      <c r="P593" s="2" t="s">
        <v>63</v>
      </c>
      <c r="Q593" s="2" t="s">
        <v>63</v>
      </c>
      <c r="R593" s="2" t="s">
        <v>63</v>
      </c>
      <c r="S593" s="3">
        <v>3</v>
      </c>
      <c r="T593" s="3">
        <v>2</v>
      </c>
      <c r="U593" s="3">
        <v>1</v>
      </c>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c r="AU593" s="3"/>
      <c r="AV593" s="2" t="s">
        <v>51</v>
      </c>
      <c r="AW593" s="2" t="s">
        <v>1967</v>
      </c>
      <c r="AX593" s="2" t="s">
        <v>51</v>
      </c>
      <c r="AY593" s="2" t="s">
        <v>51</v>
      </c>
      <c r="AZ593" s="2" t="s">
        <v>51</v>
      </c>
    </row>
    <row r="594" spans="1:52" ht="30" customHeight="1">
      <c r="A594" s="24" t="s">
        <v>1174</v>
      </c>
      <c r="B594" s="24" t="s">
        <v>51</v>
      </c>
      <c r="C594" s="24" t="s">
        <v>51</v>
      </c>
      <c r="D594" s="25"/>
      <c r="E594" s="27"/>
      <c r="F594" s="30">
        <f>TRUNC(SUMIF(N591:N593, N590, F591:F593),0)</f>
        <v>0</v>
      </c>
      <c r="G594" s="27"/>
      <c r="H594" s="30">
        <f>TRUNC(SUMIF(N591:N593, N590, H591:H593),0)</f>
        <v>0</v>
      </c>
      <c r="I594" s="27"/>
      <c r="J594" s="30">
        <f>TRUNC(SUMIF(N591:N593, N590, J591:J593),0)</f>
        <v>7167</v>
      </c>
      <c r="K594" s="27"/>
      <c r="L594" s="30">
        <f>F594+H594+J594</f>
        <v>7167</v>
      </c>
      <c r="M594" s="24" t="s">
        <v>51</v>
      </c>
      <c r="N594" s="2" t="s">
        <v>76</v>
      </c>
      <c r="O594" s="2" t="s">
        <v>76</v>
      </c>
      <c r="P594" s="2" t="s">
        <v>51</v>
      </c>
      <c r="Q594" s="2" t="s">
        <v>51</v>
      </c>
      <c r="R594" s="2" t="s">
        <v>51</v>
      </c>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c r="AU594" s="3"/>
      <c r="AV594" s="2" t="s">
        <v>51</v>
      </c>
      <c r="AW594" s="2" t="s">
        <v>51</v>
      </c>
      <c r="AX594" s="2" t="s">
        <v>51</v>
      </c>
      <c r="AY594" s="2" t="s">
        <v>51</v>
      </c>
      <c r="AZ594" s="2" t="s">
        <v>51</v>
      </c>
    </row>
    <row r="595" spans="1:52" ht="30" customHeight="1">
      <c r="A595" s="25"/>
      <c r="B595" s="25"/>
      <c r="C595" s="25"/>
      <c r="D595" s="25"/>
      <c r="E595" s="27"/>
      <c r="F595" s="30"/>
      <c r="G595" s="27"/>
      <c r="H595" s="30"/>
      <c r="I595" s="27"/>
      <c r="J595" s="30"/>
      <c r="K595" s="27"/>
      <c r="L595" s="30"/>
      <c r="M595" s="25"/>
    </row>
    <row r="596" spans="1:52" ht="30" customHeight="1">
      <c r="A596" s="21" t="s">
        <v>1968</v>
      </c>
      <c r="B596" s="22"/>
      <c r="C596" s="22"/>
      <c r="D596" s="22"/>
      <c r="E596" s="26"/>
      <c r="F596" s="29"/>
      <c r="G596" s="26"/>
      <c r="H596" s="29"/>
      <c r="I596" s="26"/>
      <c r="J596" s="29"/>
      <c r="K596" s="26"/>
      <c r="L596" s="29"/>
      <c r="M596" s="23"/>
      <c r="N596" s="1" t="s">
        <v>1077</v>
      </c>
    </row>
    <row r="597" spans="1:52" ht="30" customHeight="1">
      <c r="A597" s="24" t="s">
        <v>1073</v>
      </c>
      <c r="B597" s="24" t="s">
        <v>1969</v>
      </c>
      <c r="C597" s="24" t="s">
        <v>1075</v>
      </c>
      <c r="D597" s="25">
        <v>1</v>
      </c>
      <c r="E597" s="27">
        <f>단가대비표!O91</f>
        <v>0</v>
      </c>
      <c r="F597" s="30">
        <f>TRUNC(E597*D597,1)</f>
        <v>0</v>
      </c>
      <c r="G597" s="27">
        <f>단가대비표!P91</f>
        <v>0</v>
      </c>
      <c r="H597" s="30">
        <f>TRUNC(G597*D597,1)</f>
        <v>0</v>
      </c>
      <c r="I597" s="27">
        <f>단가대비표!V91</f>
        <v>14550.9</v>
      </c>
      <c r="J597" s="30">
        <f>TRUNC(I597*D597,1)</f>
        <v>14550.9</v>
      </c>
      <c r="K597" s="27">
        <f>TRUNC(E597+G597+I597,1)</f>
        <v>14550.9</v>
      </c>
      <c r="L597" s="30">
        <f>TRUNC(F597+H597+J597,1)</f>
        <v>14550.9</v>
      </c>
      <c r="M597" s="24" t="s">
        <v>1970</v>
      </c>
      <c r="N597" s="2" t="s">
        <v>1077</v>
      </c>
      <c r="O597" s="2" t="s">
        <v>1971</v>
      </c>
      <c r="P597" s="2" t="s">
        <v>63</v>
      </c>
      <c r="Q597" s="2" t="s">
        <v>63</v>
      </c>
      <c r="R597" s="2" t="s">
        <v>62</v>
      </c>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c r="AU597" s="3"/>
      <c r="AV597" s="2" t="s">
        <v>51</v>
      </c>
      <c r="AW597" s="2" t="s">
        <v>1972</v>
      </c>
      <c r="AX597" s="2" t="s">
        <v>51</v>
      </c>
      <c r="AY597" s="2" t="s">
        <v>51</v>
      </c>
      <c r="AZ597" s="2" t="s">
        <v>51</v>
      </c>
    </row>
    <row r="598" spans="1:52" ht="30" customHeight="1">
      <c r="A598" s="24" t="s">
        <v>1174</v>
      </c>
      <c r="B598" s="24" t="s">
        <v>51</v>
      </c>
      <c r="C598" s="24" t="s">
        <v>51</v>
      </c>
      <c r="D598" s="25"/>
      <c r="E598" s="27"/>
      <c r="F598" s="30">
        <f>TRUNC(SUMIF(N597:N597, N596, F597:F597),0)</f>
        <v>0</v>
      </c>
      <c r="G598" s="27"/>
      <c r="H598" s="30">
        <f>TRUNC(SUMIF(N597:N597, N596, H597:H597),0)</f>
        <v>0</v>
      </c>
      <c r="I598" s="27"/>
      <c r="J598" s="30">
        <f>TRUNC(SUMIF(N597:N597, N596, J597:J597),0)</f>
        <v>14550</v>
      </c>
      <c r="K598" s="27"/>
      <c r="L598" s="30">
        <f>F598+H598+J598</f>
        <v>14550</v>
      </c>
      <c r="M598" s="24" t="s">
        <v>51</v>
      </c>
      <c r="N598" s="2" t="s">
        <v>76</v>
      </c>
      <c r="O598" s="2" t="s">
        <v>76</v>
      </c>
      <c r="P598" s="2" t="s">
        <v>51</v>
      </c>
      <c r="Q598" s="2" t="s">
        <v>51</v>
      </c>
      <c r="R598" s="2" t="s">
        <v>51</v>
      </c>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3"/>
      <c r="AS598" s="3"/>
      <c r="AT598" s="3"/>
      <c r="AU598" s="3"/>
      <c r="AV598" s="2" t="s">
        <v>51</v>
      </c>
      <c r="AW598" s="2" t="s">
        <v>51</v>
      </c>
      <c r="AX598" s="2" t="s">
        <v>51</v>
      </c>
      <c r="AY598" s="2" t="s">
        <v>51</v>
      </c>
      <c r="AZ598" s="2" t="s">
        <v>51</v>
      </c>
    </row>
    <row r="599" spans="1:52" ht="30" customHeight="1">
      <c r="A599" s="25"/>
      <c r="B599" s="25"/>
      <c r="C599" s="25"/>
      <c r="D599" s="25"/>
      <c r="E599" s="27"/>
      <c r="F599" s="30"/>
      <c r="G599" s="27"/>
      <c r="H599" s="30"/>
      <c r="I599" s="27"/>
      <c r="J599" s="30"/>
      <c r="K599" s="27"/>
      <c r="L599" s="30"/>
      <c r="M599" s="25"/>
    </row>
    <row r="600" spans="1:52" ht="30" customHeight="1">
      <c r="A600" s="21" t="s">
        <v>1973</v>
      </c>
      <c r="B600" s="22"/>
      <c r="C600" s="22"/>
      <c r="D600" s="22"/>
      <c r="E600" s="26"/>
      <c r="F600" s="29"/>
      <c r="G600" s="26"/>
      <c r="H600" s="29"/>
      <c r="I600" s="26"/>
      <c r="J600" s="29"/>
      <c r="K600" s="26"/>
      <c r="L600" s="29"/>
      <c r="M600" s="23"/>
      <c r="N600" s="1" t="s">
        <v>1081</v>
      </c>
    </row>
    <row r="601" spans="1:52" ht="30" customHeight="1">
      <c r="A601" s="24" t="s">
        <v>1079</v>
      </c>
      <c r="B601" s="24" t="s">
        <v>1969</v>
      </c>
      <c r="C601" s="24" t="s">
        <v>1075</v>
      </c>
      <c r="D601" s="25">
        <v>1</v>
      </c>
      <c r="E601" s="27">
        <f>단가대비표!O92</f>
        <v>0</v>
      </c>
      <c r="F601" s="30">
        <f>TRUNC(E601*D601,1)</f>
        <v>0</v>
      </c>
      <c r="G601" s="27">
        <f>단가대비표!P92</f>
        <v>0</v>
      </c>
      <c r="H601" s="30">
        <f>TRUNC(G601*D601,1)</f>
        <v>0</v>
      </c>
      <c r="I601" s="27">
        <f>단가대비표!V92</f>
        <v>14550.9</v>
      </c>
      <c r="J601" s="30">
        <f>TRUNC(I601*D601,1)</f>
        <v>14550.9</v>
      </c>
      <c r="K601" s="27">
        <f>TRUNC(E601+G601+I601,1)</f>
        <v>14550.9</v>
      </c>
      <c r="L601" s="30">
        <f>TRUNC(F601+H601+J601,1)</f>
        <v>14550.9</v>
      </c>
      <c r="M601" s="24" t="s">
        <v>1974</v>
      </c>
      <c r="N601" s="2" t="s">
        <v>1081</v>
      </c>
      <c r="O601" s="2" t="s">
        <v>1975</v>
      </c>
      <c r="P601" s="2" t="s">
        <v>63</v>
      </c>
      <c r="Q601" s="2" t="s">
        <v>63</v>
      </c>
      <c r="R601" s="2" t="s">
        <v>62</v>
      </c>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3"/>
      <c r="AS601" s="3"/>
      <c r="AT601" s="3"/>
      <c r="AU601" s="3"/>
      <c r="AV601" s="2" t="s">
        <v>51</v>
      </c>
      <c r="AW601" s="2" t="s">
        <v>1976</v>
      </c>
      <c r="AX601" s="2" t="s">
        <v>51</v>
      </c>
      <c r="AY601" s="2" t="s">
        <v>51</v>
      </c>
      <c r="AZ601" s="2" t="s">
        <v>51</v>
      </c>
    </row>
    <row r="602" spans="1:52" ht="30" customHeight="1">
      <c r="A602" s="24" t="s">
        <v>1174</v>
      </c>
      <c r="B602" s="24" t="s">
        <v>51</v>
      </c>
      <c r="C602" s="24" t="s">
        <v>51</v>
      </c>
      <c r="D602" s="25"/>
      <c r="E602" s="27"/>
      <c r="F602" s="30">
        <f>TRUNC(SUMIF(N601:N601, N600, F601:F601),0)</f>
        <v>0</v>
      </c>
      <c r="G602" s="27"/>
      <c r="H602" s="30">
        <f>TRUNC(SUMIF(N601:N601, N600, H601:H601),0)</f>
        <v>0</v>
      </c>
      <c r="I602" s="27"/>
      <c r="J602" s="30">
        <f>TRUNC(SUMIF(N601:N601, N600, J601:J601),0)</f>
        <v>14550</v>
      </c>
      <c r="K602" s="27"/>
      <c r="L602" s="30">
        <f>F602+H602+J602</f>
        <v>14550</v>
      </c>
      <c r="M602" s="24" t="s">
        <v>51</v>
      </c>
      <c r="N602" s="2" t="s">
        <v>76</v>
      </c>
      <c r="O602" s="2" t="s">
        <v>76</v>
      </c>
      <c r="P602" s="2" t="s">
        <v>51</v>
      </c>
      <c r="Q602" s="2" t="s">
        <v>51</v>
      </c>
      <c r="R602" s="2" t="s">
        <v>51</v>
      </c>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c r="AU602" s="3"/>
      <c r="AV602" s="2" t="s">
        <v>51</v>
      </c>
      <c r="AW602" s="2" t="s">
        <v>51</v>
      </c>
      <c r="AX602" s="2" t="s">
        <v>51</v>
      </c>
      <c r="AY602" s="2" t="s">
        <v>51</v>
      </c>
      <c r="AZ602" s="2" t="s">
        <v>51</v>
      </c>
    </row>
    <row r="603" spans="1:52" ht="30" customHeight="1">
      <c r="A603" s="25"/>
      <c r="B603" s="25"/>
      <c r="C603" s="25"/>
      <c r="D603" s="25"/>
      <c r="E603" s="27"/>
      <c r="F603" s="30"/>
      <c r="G603" s="27"/>
      <c r="H603" s="30"/>
      <c r="I603" s="27"/>
      <c r="J603" s="30"/>
      <c r="K603" s="27"/>
      <c r="L603" s="30"/>
      <c r="M603" s="25"/>
    </row>
    <row r="604" spans="1:52" ht="30" customHeight="1">
      <c r="A604" s="21" t="s">
        <v>1977</v>
      </c>
      <c r="B604" s="22"/>
      <c r="C604" s="22"/>
      <c r="D604" s="22"/>
      <c r="E604" s="26"/>
      <c r="F604" s="29"/>
      <c r="G604" s="26"/>
      <c r="H604" s="29"/>
      <c r="I604" s="26"/>
      <c r="J604" s="29"/>
      <c r="K604" s="26"/>
      <c r="L604" s="29"/>
      <c r="M604" s="23"/>
      <c r="N604" s="1" t="s">
        <v>1086</v>
      </c>
    </row>
    <row r="605" spans="1:52" ht="30" customHeight="1">
      <c r="A605" s="24" t="s">
        <v>1083</v>
      </c>
      <c r="B605" s="24" t="s">
        <v>1978</v>
      </c>
      <c r="C605" s="24" t="s">
        <v>1075</v>
      </c>
      <c r="D605" s="25">
        <v>1</v>
      </c>
      <c r="E605" s="27">
        <f>단가대비표!O93</f>
        <v>0</v>
      </c>
      <c r="F605" s="30">
        <f>TRUNC(E605*D605,1)</f>
        <v>0</v>
      </c>
      <c r="G605" s="27">
        <f>단가대비표!P93</f>
        <v>0</v>
      </c>
      <c r="H605" s="30">
        <f>TRUNC(G605*D605,1)</f>
        <v>0</v>
      </c>
      <c r="I605" s="27">
        <f>단가대비표!V93</f>
        <v>43652.7</v>
      </c>
      <c r="J605" s="30">
        <f>TRUNC(I605*D605,1)</f>
        <v>43652.7</v>
      </c>
      <c r="K605" s="27">
        <f>TRUNC(E605+G605+I605,1)</f>
        <v>43652.7</v>
      </c>
      <c r="L605" s="30">
        <f>TRUNC(F605+H605+J605,1)</f>
        <v>43652.7</v>
      </c>
      <c r="M605" s="24" t="s">
        <v>1979</v>
      </c>
      <c r="N605" s="2" t="s">
        <v>1086</v>
      </c>
      <c r="O605" s="2" t="s">
        <v>1980</v>
      </c>
      <c r="P605" s="2" t="s">
        <v>63</v>
      </c>
      <c r="Q605" s="2" t="s">
        <v>63</v>
      </c>
      <c r="R605" s="2" t="s">
        <v>62</v>
      </c>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c r="AU605" s="3"/>
      <c r="AV605" s="2" t="s">
        <v>51</v>
      </c>
      <c r="AW605" s="2" t="s">
        <v>1981</v>
      </c>
      <c r="AX605" s="2" t="s">
        <v>51</v>
      </c>
      <c r="AY605" s="2" t="s">
        <v>51</v>
      </c>
      <c r="AZ605" s="2" t="s">
        <v>51</v>
      </c>
    </row>
    <row r="606" spans="1:52" ht="30" customHeight="1">
      <c r="A606" s="24" t="s">
        <v>1174</v>
      </c>
      <c r="B606" s="24" t="s">
        <v>51</v>
      </c>
      <c r="C606" s="24" t="s">
        <v>51</v>
      </c>
      <c r="D606" s="25"/>
      <c r="E606" s="27"/>
      <c r="F606" s="30">
        <f>TRUNC(SUMIF(N605:N605, N604, F605:F605),0)</f>
        <v>0</v>
      </c>
      <c r="G606" s="27"/>
      <c r="H606" s="30">
        <f>TRUNC(SUMIF(N605:N605, N604, H605:H605),0)</f>
        <v>0</v>
      </c>
      <c r="I606" s="27"/>
      <c r="J606" s="30">
        <f>TRUNC(SUMIF(N605:N605, N604, J605:J605),0)</f>
        <v>43652</v>
      </c>
      <c r="K606" s="27"/>
      <c r="L606" s="30">
        <f>F606+H606+J606</f>
        <v>43652</v>
      </c>
      <c r="M606" s="24" t="s">
        <v>51</v>
      </c>
      <c r="N606" s="2" t="s">
        <v>76</v>
      </c>
      <c r="O606" s="2" t="s">
        <v>76</v>
      </c>
      <c r="P606" s="2" t="s">
        <v>51</v>
      </c>
      <c r="Q606" s="2" t="s">
        <v>51</v>
      </c>
      <c r="R606" s="2" t="s">
        <v>51</v>
      </c>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3"/>
      <c r="AS606" s="3"/>
      <c r="AT606" s="3"/>
      <c r="AU606" s="3"/>
      <c r="AV606" s="2" t="s">
        <v>51</v>
      </c>
      <c r="AW606" s="2" t="s">
        <v>51</v>
      </c>
      <c r="AX606" s="2" t="s">
        <v>51</v>
      </c>
      <c r="AY606" s="2" t="s">
        <v>51</v>
      </c>
      <c r="AZ606" s="2" t="s">
        <v>51</v>
      </c>
    </row>
    <row r="607" spans="1:52" ht="30" customHeight="1">
      <c r="A607" s="25"/>
      <c r="B607" s="25"/>
      <c r="C607" s="25"/>
      <c r="D607" s="25"/>
      <c r="E607" s="27"/>
      <c r="F607" s="30"/>
      <c r="G607" s="27"/>
      <c r="H607" s="30"/>
      <c r="I607" s="27"/>
      <c r="J607" s="30"/>
      <c r="K607" s="27"/>
      <c r="L607" s="30"/>
      <c r="M607" s="25"/>
    </row>
    <row r="608" spans="1:52" ht="30" customHeight="1">
      <c r="A608" s="21" t="s">
        <v>1982</v>
      </c>
      <c r="B608" s="22"/>
      <c r="C608" s="22"/>
      <c r="D608" s="22"/>
      <c r="E608" s="26"/>
      <c r="F608" s="29"/>
      <c r="G608" s="26"/>
      <c r="H608" s="29"/>
      <c r="I608" s="26"/>
      <c r="J608" s="29"/>
      <c r="K608" s="26"/>
      <c r="L608" s="29"/>
      <c r="M608" s="23"/>
      <c r="N608" s="1" t="s">
        <v>1093</v>
      </c>
    </row>
    <row r="609" spans="1:52" ht="30" customHeight="1">
      <c r="A609" s="24" t="s">
        <v>1983</v>
      </c>
      <c r="B609" s="24" t="s">
        <v>1984</v>
      </c>
      <c r="C609" s="24" t="s">
        <v>1985</v>
      </c>
      <c r="D609" s="25">
        <v>1</v>
      </c>
      <c r="E609" s="27">
        <f>일위대가목록!E157</f>
        <v>0</v>
      </c>
      <c r="F609" s="30">
        <f>TRUNC(E609*D609,1)</f>
        <v>0</v>
      </c>
      <c r="G609" s="27">
        <f>일위대가목록!F157</f>
        <v>0</v>
      </c>
      <c r="H609" s="30">
        <f>TRUNC(G609*D609,1)</f>
        <v>0</v>
      </c>
      <c r="I609" s="27">
        <f>일위대가목록!G157</f>
        <v>3677410</v>
      </c>
      <c r="J609" s="30">
        <f>TRUNC(I609*D609,1)</f>
        <v>3677410</v>
      </c>
      <c r="K609" s="27">
        <f>TRUNC(E609+G609+I609,1)</f>
        <v>3677410</v>
      </c>
      <c r="L609" s="30">
        <f>TRUNC(F609+H609+J609,1)</f>
        <v>3677410</v>
      </c>
      <c r="M609" s="24" t="s">
        <v>1133</v>
      </c>
      <c r="N609" s="2" t="s">
        <v>51</v>
      </c>
      <c r="O609" s="2" t="s">
        <v>1986</v>
      </c>
      <c r="P609" s="2" t="s">
        <v>62</v>
      </c>
      <c r="Q609" s="2" t="s">
        <v>63</v>
      </c>
      <c r="R609" s="2" t="s">
        <v>63</v>
      </c>
      <c r="S609" s="3"/>
      <c r="T609" s="3"/>
      <c r="U609" s="3"/>
      <c r="V609" s="3">
        <v>1</v>
      </c>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c r="AU609" s="3"/>
      <c r="AV609" s="2" t="s">
        <v>51</v>
      </c>
      <c r="AW609" s="2" t="s">
        <v>1987</v>
      </c>
      <c r="AX609" s="2" t="s">
        <v>51</v>
      </c>
      <c r="AY609" s="2" t="s">
        <v>1136</v>
      </c>
      <c r="AZ609" s="2" t="s">
        <v>51</v>
      </c>
    </row>
    <row r="610" spans="1:52" ht="30" customHeight="1">
      <c r="A610" s="24" t="s">
        <v>1842</v>
      </c>
      <c r="B610" s="24" t="s">
        <v>1988</v>
      </c>
      <c r="C610" s="24" t="s">
        <v>1075</v>
      </c>
      <c r="D610" s="25">
        <v>1</v>
      </c>
      <c r="E610" s="27">
        <v>0</v>
      </c>
      <c r="F610" s="30">
        <f>TRUNC(E610*D610,1)</f>
        <v>0</v>
      </c>
      <c r="G610" s="27">
        <v>0</v>
      </c>
      <c r="H610" s="30">
        <f>TRUNC(G610*D610,1)</f>
        <v>0</v>
      </c>
      <c r="I610" s="27">
        <f>TRUNC(SUMIF(V609:V610, RIGHTB(O610, 1), L609:L610)*U610, 2)</f>
        <v>36774.1</v>
      </c>
      <c r="J610" s="30">
        <f>TRUNC(I610*D610,1)</f>
        <v>36774.1</v>
      </c>
      <c r="K610" s="27">
        <f>TRUNC(E610+G610+I610,1)</f>
        <v>36774.1</v>
      </c>
      <c r="L610" s="30">
        <f>TRUNC(F610+H610+J610,1)</f>
        <v>36774.1</v>
      </c>
      <c r="M610" s="24" t="s">
        <v>51</v>
      </c>
      <c r="N610" s="2" t="s">
        <v>1093</v>
      </c>
      <c r="O610" s="2" t="s">
        <v>1154</v>
      </c>
      <c r="P610" s="2" t="s">
        <v>63</v>
      </c>
      <c r="Q610" s="2" t="s">
        <v>63</v>
      </c>
      <c r="R610" s="2" t="s">
        <v>63</v>
      </c>
      <c r="S610" s="3">
        <v>3</v>
      </c>
      <c r="T610" s="3">
        <v>2</v>
      </c>
      <c r="U610" s="3">
        <v>0.01</v>
      </c>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c r="AU610" s="3"/>
      <c r="AV610" s="2" t="s">
        <v>51</v>
      </c>
      <c r="AW610" s="2" t="s">
        <v>1989</v>
      </c>
      <c r="AX610" s="2" t="s">
        <v>51</v>
      </c>
      <c r="AY610" s="2" t="s">
        <v>51</v>
      </c>
      <c r="AZ610" s="2" t="s">
        <v>51</v>
      </c>
    </row>
    <row r="611" spans="1:52" ht="30" customHeight="1">
      <c r="A611" s="24" t="s">
        <v>1174</v>
      </c>
      <c r="B611" s="24" t="s">
        <v>51</v>
      </c>
      <c r="C611" s="24" t="s">
        <v>51</v>
      </c>
      <c r="D611" s="25"/>
      <c r="E611" s="27"/>
      <c r="F611" s="30">
        <f>TRUNC(SUMIF(N609:N610, N608, F609:F610),0)</f>
        <v>0</v>
      </c>
      <c r="G611" s="27"/>
      <c r="H611" s="30">
        <f>TRUNC(SUMIF(N609:N610, N608, H609:H610),0)</f>
        <v>0</v>
      </c>
      <c r="I611" s="27"/>
      <c r="J611" s="30">
        <f>TRUNC(SUMIF(N609:N610, N608, J609:J610),0)</f>
        <v>36774</v>
      </c>
      <c r="K611" s="27"/>
      <c r="L611" s="30">
        <f>F611+H611+J611</f>
        <v>36774</v>
      </c>
      <c r="M611" s="24" t="s">
        <v>51</v>
      </c>
      <c r="N611" s="2" t="s">
        <v>76</v>
      </c>
      <c r="O611" s="2" t="s">
        <v>76</v>
      </c>
      <c r="P611" s="2" t="s">
        <v>51</v>
      </c>
      <c r="Q611" s="2" t="s">
        <v>51</v>
      </c>
      <c r="R611" s="2" t="s">
        <v>51</v>
      </c>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3"/>
      <c r="AS611" s="3"/>
      <c r="AT611" s="3"/>
      <c r="AU611" s="3"/>
      <c r="AV611" s="2" t="s">
        <v>51</v>
      </c>
      <c r="AW611" s="2" t="s">
        <v>51</v>
      </c>
      <c r="AX611" s="2" t="s">
        <v>51</v>
      </c>
      <c r="AY611" s="2" t="s">
        <v>51</v>
      </c>
      <c r="AZ611" s="2" t="s">
        <v>51</v>
      </c>
    </row>
    <row r="612" spans="1:52" ht="30" customHeight="1">
      <c r="A612" s="25"/>
      <c r="B612" s="25"/>
      <c r="C612" s="25"/>
      <c r="D612" s="25"/>
      <c r="E612" s="27"/>
      <c r="F612" s="30"/>
      <c r="G612" s="27"/>
      <c r="H612" s="30"/>
      <c r="I612" s="27"/>
      <c r="J612" s="30"/>
      <c r="K612" s="27"/>
      <c r="L612" s="30"/>
      <c r="M612" s="25"/>
    </row>
    <row r="613" spans="1:52" ht="30" customHeight="1">
      <c r="A613" s="21" t="s">
        <v>1990</v>
      </c>
      <c r="B613" s="22"/>
      <c r="C613" s="22"/>
      <c r="D613" s="22"/>
      <c r="E613" s="26"/>
      <c r="F613" s="29"/>
      <c r="G613" s="26"/>
      <c r="H613" s="29"/>
      <c r="I613" s="26"/>
      <c r="J613" s="29"/>
      <c r="K613" s="26"/>
      <c r="L613" s="29"/>
      <c r="M613" s="23"/>
      <c r="N613" s="1" t="s">
        <v>1097</v>
      </c>
    </row>
    <row r="614" spans="1:52" ht="30" customHeight="1">
      <c r="A614" s="24" t="s">
        <v>1983</v>
      </c>
      <c r="B614" s="24" t="s">
        <v>1984</v>
      </c>
      <c r="C614" s="24" t="s">
        <v>1985</v>
      </c>
      <c r="D614" s="25">
        <v>1</v>
      </c>
      <c r="E614" s="27">
        <f>일위대가목록!E157</f>
        <v>0</v>
      </c>
      <c r="F614" s="30">
        <f>TRUNC(E614*D614,1)</f>
        <v>0</v>
      </c>
      <c r="G614" s="27">
        <f>일위대가목록!F157</f>
        <v>0</v>
      </c>
      <c r="H614" s="30">
        <f>TRUNC(G614*D614,1)</f>
        <v>0</v>
      </c>
      <c r="I614" s="27">
        <f>일위대가목록!G157</f>
        <v>3677410</v>
      </c>
      <c r="J614" s="30">
        <f>TRUNC(I614*D614,1)</f>
        <v>3677410</v>
      </c>
      <c r="K614" s="27">
        <f>TRUNC(E614+G614+I614,1)</f>
        <v>3677410</v>
      </c>
      <c r="L614" s="30">
        <f>TRUNC(F614+H614+J614,1)</f>
        <v>3677410</v>
      </c>
      <c r="M614" s="24" t="s">
        <v>1133</v>
      </c>
      <c r="N614" s="2" t="s">
        <v>51</v>
      </c>
      <c r="O614" s="2" t="s">
        <v>1986</v>
      </c>
      <c r="P614" s="2" t="s">
        <v>62</v>
      </c>
      <c r="Q614" s="2" t="s">
        <v>63</v>
      </c>
      <c r="R614" s="2" t="s">
        <v>63</v>
      </c>
      <c r="S614" s="3"/>
      <c r="T614" s="3"/>
      <c r="U614" s="3"/>
      <c r="V614" s="3">
        <v>1</v>
      </c>
      <c r="W614" s="3"/>
      <c r="X614" s="3"/>
      <c r="Y614" s="3"/>
      <c r="Z614" s="3"/>
      <c r="AA614" s="3"/>
      <c r="AB614" s="3"/>
      <c r="AC614" s="3"/>
      <c r="AD614" s="3"/>
      <c r="AE614" s="3"/>
      <c r="AF614" s="3"/>
      <c r="AG614" s="3"/>
      <c r="AH614" s="3"/>
      <c r="AI614" s="3"/>
      <c r="AJ614" s="3"/>
      <c r="AK614" s="3"/>
      <c r="AL614" s="3"/>
      <c r="AM614" s="3"/>
      <c r="AN614" s="3"/>
      <c r="AO614" s="3"/>
      <c r="AP614" s="3"/>
      <c r="AQ614" s="3"/>
      <c r="AR614" s="3"/>
      <c r="AS614" s="3"/>
      <c r="AT614" s="3"/>
      <c r="AU614" s="3"/>
      <c r="AV614" s="2" t="s">
        <v>51</v>
      </c>
      <c r="AW614" s="2" t="s">
        <v>1991</v>
      </c>
      <c r="AX614" s="2" t="s">
        <v>51</v>
      </c>
      <c r="AY614" s="2" t="s">
        <v>1136</v>
      </c>
      <c r="AZ614" s="2" t="s">
        <v>51</v>
      </c>
    </row>
    <row r="615" spans="1:52" ht="30" customHeight="1">
      <c r="A615" s="24" t="s">
        <v>1842</v>
      </c>
      <c r="B615" s="24" t="s">
        <v>1988</v>
      </c>
      <c r="C615" s="24" t="s">
        <v>1075</v>
      </c>
      <c r="D615" s="25">
        <v>1</v>
      </c>
      <c r="E615" s="27">
        <v>0</v>
      </c>
      <c r="F615" s="30">
        <f>TRUNC(E615*D615,1)</f>
        <v>0</v>
      </c>
      <c r="G615" s="27">
        <v>0</v>
      </c>
      <c r="H615" s="30">
        <f>TRUNC(G615*D615,1)</f>
        <v>0</v>
      </c>
      <c r="I615" s="27">
        <f>TRUNC(SUMIF(V614:V615, RIGHTB(O615, 1), L614:L615)*U615, 2)</f>
        <v>36774.1</v>
      </c>
      <c r="J615" s="30">
        <f>TRUNC(I615*D615,1)</f>
        <v>36774.1</v>
      </c>
      <c r="K615" s="27">
        <f>TRUNC(E615+G615+I615,1)</f>
        <v>36774.1</v>
      </c>
      <c r="L615" s="30">
        <f>TRUNC(F615+H615+J615,1)</f>
        <v>36774.1</v>
      </c>
      <c r="M615" s="24" t="s">
        <v>51</v>
      </c>
      <c r="N615" s="2" t="s">
        <v>1097</v>
      </c>
      <c r="O615" s="2" t="s">
        <v>1154</v>
      </c>
      <c r="P615" s="2" t="s">
        <v>63</v>
      </c>
      <c r="Q615" s="2" t="s">
        <v>63</v>
      </c>
      <c r="R615" s="2" t="s">
        <v>63</v>
      </c>
      <c r="S615" s="3">
        <v>3</v>
      </c>
      <c r="T615" s="3">
        <v>2</v>
      </c>
      <c r="U615" s="3">
        <v>0.01</v>
      </c>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c r="AU615" s="3"/>
      <c r="AV615" s="2" t="s">
        <v>51</v>
      </c>
      <c r="AW615" s="2" t="s">
        <v>1992</v>
      </c>
      <c r="AX615" s="2" t="s">
        <v>51</v>
      </c>
      <c r="AY615" s="2" t="s">
        <v>51</v>
      </c>
      <c r="AZ615" s="2" t="s">
        <v>51</v>
      </c>
    </row>
    <row r="616" spans="1:52" ht="30" customHeight="1">
      <c r="A616" s="24" t="s">
        <v>1174</v>
      </c>
      <c r="B616" s="24" t="s">
        <v>51</v>
      </c>
      <c r="C616" s="24" t="s">
        <v>51</v>
      </c>
      <c r="D616" s="25"/>
      <c r="E616" s="27"/>
      <c r="F616" s="30">
        <f>TRUNC(SUMIF(N614:N615, N613, F614:F615),0)</f>
        <v>0</v>
      </c>
      <c r="G616" s="27"/>
      <c r="H616" s="30">
        <f>TRUNC(SUMIF(N614:N615, N613, H614:H615),0)</f>
        <v>0</v>
      </c>
      <c r="I616" s="27"/>
      <c r="J616" s="30">
        <f>TRUNC(SUMIF(N614:N615, N613, J614:J615),0)</f>
        <v>36774</v>
      </c>
      <c r="K616" s="27"/>
      <c r="L616" s="30">
        <f>F616+H616+J616</f>
        <v>36774</v>
      </c>
      <c r="M616" s="24" t="s">
        <v>51</v>
      </c>
      <c r="N616" s="2" t="s">
        <v>76</v>
      </c>
      <c r="O616" s="2" t="s">
        <v>76</v>
      </c>
      <c r="P616" s="2" t="s">
        <v>51</v>
      </c>
      <c r="Q616" s="2" t="s">
        <v>51</v>
      </c>
      <c r="R616" s="2" t="s">
        <v>51</v>
      </c>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c r="AU616" s="3"/>
      <c r="AV616" s="2" t="s">
        <v>51</v>
      </c>
      <c r="AW616" s="2" t="s">
        <v>51</v>
      </c>
      <c r="AX616" s="2" t="s">
        <v>51</v>
      </c>
      <c r="AY616" s="2" t="s">
        <v>51</v>
      </c>
      <c r="AZ616" s="2" t="s">
        <v>51</v>
      </c>
    </row>
    <row r="617" spans="1:52" ht="30" customHeight="1">
      <c r="A617" s="25"/>
      <c r="B617" s="25"/>
      <c r="C617" s="25"/>
      <c r="D617" s="25"/>
      <c r="E617" s="27"/>
      <c r="F617" s="30"/>
      <c r="G617" s="27"/>
      <c r="H617" s="30"/>
      <c r="I617" s="27"/>
      <c r="J617" s="30"/>
      <c r="K617" s="27"/>
      <c r="L617" s="30"/>
      <c r="M617" s="25"/>
    </row>
    <row r="618" spans="1:52" ht="30" customHeight="1">
      <c r="A618" s="21" t="s">
        <v>1993</v>
      </c>
      <c r="B618" s="22"/>
      <c r="C618" s="22"/>
      <c r="D618" s="22"/>
      <c r="E618" s="26"/>
      <c r="F618" s="29"/>
      <c r="G618" s="26"/>
      <c r="H618" s="29"/>
      <c r="I618" s="26"/>
      <c r="J618" s="29"/>
      <c r="K618" s="26"/>
      <c r="L618" s="29"/>
      <c r="M618" s="23"/>
      <c r="N618" s="1" t="s">
        <v>1101</v>
      </c>
    </row>
    <row r="619" spans="1:52" ht="30" customHeight="1">
      <c r="A619" s="24" t="s">
        <v>1099</v>
      </c>
      <c r="B619" s="24" t="s">
        <v>1969</v>
      </c>
      <c r="C619" s="24" t="s">
        <v>1075</v>
      </c>
      <c r="D619" s="25">
        <v>1</v>
      </c>
      <c r="E619" s="27">
        <f>단가대비표!O90</f>
        <v>0</v>
      </c>
      <c r="F619" s="30">
        <f>TRUNC(E619*D619,1)</f>
        <v>0</v>
      </c>
      <c r="G619" s="27">
        <f>단가대비표!P90</f>
        <v>0</v>
      </c>
      <c r="H619" s="30">
        <f>TRUNC(G619*D619,1)</f>
        <v>0</v>
      </c>
      <c r="I619" s="27">
        <f>단가대비표!V90</f>
        <v>15278.42</v>
      </c>
      <c r="J619" s="30">
        <f>TRUNC(I619*D619,1)</f>
        <v>15278.4</v>
      </c>
      <c r="K619" s="27">
        <f>TRUNC(E619+G619+I619,1)</f>
        <v>15278.4</v>
      </c>
      <c r="L619" s="30">
        <f>TRUNC(F619+H619+J619,1)</f>
        <v>15278.4</v>
      </c>
      <c r="M619" s="24" t="s">
        <v>1994</v>
      </c>
      <c r="N619" s="2" t="s">
        <v>1101</v>
      </c>
      <c r="O619" s="2" t="s">
        <v>1995</v>
      </c>
      <c r="P619" s="2" t="s">
        <v>63</v>
      </c>
      <c r="Q619" s="2" t="s">
        <v>63</v>
      </c>
      <c r="R619" s="2" t="s">
        <v>62</v>
      </c>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c r="AU619" s="3"/>
      <c r="AV619" s="2" t="s">
        <v>51</v>
      </c>
      <c r="AW619" s="2" t="s">
        <v>1996</v>
      </c>
      <c r="AX619" s="2" t="s">
        <v>51</v>
      </c>
      <c r="AY619" s="2" t="s">
        <v>51</v>
      </c>
      <c r="AZ619" s="2" t="s">
        <v>51</v>
      </c>
    </row>
    <row r="620" spans="1:52" ht="30" customHeight="1">
      <c r="A620" s="24" t="s">
        <v>1174</v>
      </c>
      <c r="B620" s="24" t="s">
        <v>51</v>
      </c>
      <c r="C620" s="24" t="s">
        <v>51</v>
      </c>
      <c r="D620" s="25"/>
      <c r="E620" s="27"/>
      <c r="F620" s="30">
        <f>TRUNC(SUMIF(N619:N619, N618, F619:F619),0)</f>
        <v>0</v>
      </c>
      <c r="G620" s="27"/>
      <c r="H620" s="30">
        <f>TRUNC(SUMIF(N619:N619, N618, H619:H619),0)</f>
        <v>0</v>
      </c>
      <c r="I620" s="27"/>
      <c r="J620" s="30">
        <f>TRUNC(SUMIF(N619:N619, N618, J619:J619),0)</f>
        <v>15278</v>
      </c>
      <c r="K620" s="27"/>
      <c r="L620" s="30">
        <f>F620+H620+J620</f>
        <v>15278</v>
      </c>
      <c r="M620" s="24" t="s">
        <v>51</v>
      </c>
      <c r="N620" s="2" t="s">
        <v>76</v>
      </c>
      <c r="O620" s="2" t="s">
        <v>76</v>
      </c>
      <c r="P620" s="2" t="s">
        <v>51</v>
      </c>
      <c r="Q620" s="2" t="s">
        <v>51</v>
      </c>
      <c r="R620" s="2" t="s">
        <v>51</v>
      </c>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2" t="s">
        <v>51</v>
      </c>
      <c r="AW620" s="2" t="s">
        <v>51</v>
      </c>
      <c r="AX620" s="2" t="s">
        <v>51</v>
      </c>
      <c r="AY620" s="2" t="s">
        <v>51</v>
      </c>
      <c r="AZ620" s="2" t="s">
        <v>51</v>
      </c>
    </row>
    <row r="621" spans="1:52" ht="30" customHeight="1">
      <c r="A621" s="25"/>
      <c r="B621" s="25"/>
      <c r="C621" s="25"/>
      <c r="D621" s="25"/>
      <c r="E621" s="27"/>
      <c r="F621" s="30"/>
      <c r="G621" s="27"/>
      <c r="H621" s="30"/>
      <c r="I621" s="27"/>
      <c r="J621" s="30"/>
      <c r="K621" s="27"/>
      <c r="L621" s="30"/>
      <c r="M621" s="25"/>
    </row>
    <row r="622" spans="1:52" ht="30" customHeight="1">
      <c r="A622" s="21" t="s">
        <v>1997</v>
      </c>
      <c r="B622" s="22"/>
      <c r="C622" s="22"/>
      <c r="D622" s="22"/>
      <c r="E622" s="26"/>
      <c r="F622" s="29"/>
      <c r="G622" s="26"/>
      <c r="H622" s="29"/>
      <c r="I622" s="26"/>
      <c r="J622" s="29"/>
      <c r="K622" s="26"/>
      <c r="L622" s="29"/>
      <c r="M622" s="23"/>
      <c r="N622" s="1" t="s">
        <v>1106</v>
      </c>
    </row>
    <row r="623" spans="1:52" ht="30" customHeight="1">
      <c r="A623" s="24" t="s">
        <v>1983</v>
      </c>
      <c r="B623" s="24" t="s">
        <v>1984</v>
      </c>
      <c r="C623" s="24" t="s">
        <v>1985</v>
      </c>
      <c r="D623" s="25">
        <v>1</v>
      </c>
      <c r="E623" s="27">
        <f>일위대가목록!E157</f>
        <v>0</v>
      </c>
      <c r="F623" s="30">
        <f>TRUNC(E623*D623,1)</f>
        <v>0</v>
      </c>
      <c r="G623" s="27">
        <f>일위대가목록!F157</f>
        <v>0</v>
      </c>
      <c r="H623" s="30">
        <f>TRUNC(G623*D623,1)</f>
        <v>0</v>
      </c>
      <c r="I623" s="27">
        <f>일위대가목록!G157</f>
        <v>3677410</v>
      </c>
      <c r="J623" s="30">
        <f>TRUNC(I623*D623,1)</f>
        <v>3677410</v>
      </c>
      <c r="K623" s="27">
        <f t="shared" ref="K623:L627" si="75">TRUNC(E623+G623+I623,1)</f>
        <v>3677410</v>
      </c>
      <c r="L623" s="30">
        <f t="shared" si="75"/>
        <v>3677410</v>
      </c>
      <c r="M623" s="24" t="s">
        <v>1133</v>
      </c>
      <c r="N623" s="2" t="s">
        <v>51</v>
      </c>
      <c r="O623" s="2" t="s">
        <v>1986</v>
      </c>
      <c r="P623" s="2" t="s">
        <v>62</v>
      </c>
      <c r="Q623" s="2" t="s">
        <v>63</v>
      </c>
      <c r="R623" s="2" t="s">
        <v>63</v>
      </c>
      <c r="S623" s="3"/>
      <c r="T623" s="3"/>
      <c r="U623" s="3"/>
      <c r="V623" s="3">
        <v>1</v>
      </c>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c r="AU623" s="3"/>
      <c r="AV623" s="2" t="s">
        <v>51</v>
      </c>
      <c r="AW623" s="2" t="s">
        <v>1998</v>
      </c>
      <c r="AX623" s="2" t="s">
        <v>51</v>
      </c>
      <c r="AY623" s="2" t="s">
        <v>1136</v>
      </c>
      <c r="AZ623" s="2" t="s">
        <v>51</v>
      </c>
    </row>
    <row r="624" spans="1:52" ht="30" customHeight="1">
      <c r="A624" s="24" t="s">
        <v>1090</v>
      </c>
      <c r="B624" s="24" t="s">
        <v>1091</v>
      </c>
      <c r="C624" s="24" t="s">
        <v>1075</v>
      </c>
      <c r="D624" s="25">
        <v>1</v>
      </c>
      <c r="E624" s="27">
        <f>일위대가목록!E106</f>
        <v>0</v>
      </c>
      <c r="F624" s="30">
        <f>TRUNC(E624*D624,1)</f>
        <v>0</v>
      </c>
      <c r="G624" s="27">
        <f>일위대가목록!F106</f>
        <v>0</v>
      </c>
      <c r="H624" s="30">
        <f>TRUNC(G624*D624,1)</f>
        <v>0</v>
      </c>
      <c r="I624" s="27">
        <f>일위대가목록!G106</f>
        <v>36774</v>
      </c>
      <c r="J624" s="30">
        <f>TRUNC(I624*D624,1)</f>
        <v>36774</v>
      </c>
      <c r="K624" s="27">
        <f t="shared" si="75"/>
        <v>36774</v>
      </c>
      <c r="L624" s="30">
        <f t="shared" si="75"/>
        <v>36774</v>
      </c>
      <c r="M624" s="24" t="s">
        <v>1133</v>
      </c>
      <c r="N624" s="2" t="s">
        <v>51</v>
      </c>
      <c r="O624" s="2" t="s">
        <v>1093</v>
      </c>
      <c r="P624" s="2" t="s">
        <v>62</v>
      </c>
      <c r="Q624" s="2" t="s">
        <v>63</v>
      </c>
      <c r="R624" s="2" t="s">
        <v>63</v>
      </c>
      <c r="S624" s="3"/>
      <c r="T624" s="3"/>
      <c r="U624" s="3"/>
      <c r="V624" s="3">
        <v>1</v>
      </c>
      <c r="W624" s="3"/>
      <c r="X624" s="3"/>
      <c r="Y624" s="3"/>
      <c r="Z624" s="3"/>
      <c r="AA624" s="3"/>
      <c r="AB624" s="3"/>
      <c r="AC624" s="3"/>
      <c r="AD624" s="3"/>
      <c r="AE624" s="3"/>
      <c r="AF624" s="3"/>
      <c r="AG624" s="3"/>
      <c r="AH624" s="3"/>
      <c r="AI624" s="3"/>
      <c r="AJ624" s="3"/>
      <c r="AK624" s="3"/>
      <c r="AL624" s="3"/>
      <c r="AM624" s="3"/>
      <c r="AN624" s="3"/>
      <c r="AO624" s="3"/>
      <c r="AP624" s="3"/>
      <c r="AQ624" s="3"/>
      <c r="AR624" s="3"/>
      <c r="AS624" s="3"/>
      <c r="AT624" s="3"/>
      <c r="AU624" s="3"/>
      <c r="AV624" s="2" t="s">
        <v>51</v>
      </c>
      <c r="AW624" s="2" t="s">
        <v>1999</v>
      </c>
      <c r="AX624" s="2" t="s">
        <v>51</v>
      </c>
      <c r="AY624" s="2" t="s">
        <v>1136</v>
      </c>
      <c r="AZ624" s="2" t="s">
        <v>51</v>
      </c>
    </row>
    <row r="625" spans="1:52" ht="30" customHeight="1">
      <c r="A625" s="24" t="s">
        <v>1095</v>
      </c>
      <c r="B625" s="24" t="s">
        <v>1091</v>
      </c>
      <c r="C625" s="24" t="s">
        <v>1075</v>
      </c>
      <c r="D625" s="25">
        <v>1</v>
      </c>
      <c r="E625" s="27">
        <f>일위대가목록!E107</f>
        <v>0</v>
      </c>
      <c r="F625" s="30">
        <f>TRUNC(E625*D625,1)</f>
        <v>0</v>
      </c>
      <c r="G625" s="27">
        <f>일위대가목록!F107</f>
        <v>0</v>
      </c>
      <c r="H625" s="30">
        <f>TRUNC(G625*D625,1)</f>
        <v>0</v>
      </c>
      <c r="I625" s="27">
        <f>일위대가목록!G107</f>
        <v>36774</v>
      </c>
      <c r="J625" s="30">
        <f>TRUNC(I625*D625,1)</f>
        <v>36774</v>
      </c>
      <c r="K625" s="27">
        <f t="shared" si="75"/>
        <v>36774</v>
      </c>
      <c r="L625" s="30">
        <f t="shared" si="75"/>
        <v>36774</v>
      </c>
      <c r="M625" s="24" t="s">
        <v>1133</v>
      </c>
      <c r="N625" s="2" t="s">
        <v>51</v>
      </c>
      <c r="O625" s="2" t="s">
        <v>1097</v>
      </c>
      <c r="P625" s="2" t="s">
        <v>62</v>
      </c>
      <c r="Q625" s="2" t="s">
        <v>63</v>
      </c>
      <c r="R625" s="2" t="s">
        <v>63</v>
      </c>
      <c r="S625" s="3"/>
      <c r="T625" s="3"/>
      <c r="U625" s="3"/>
      <c r="V625" s="3">
        <v>1</v>
      </c>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c r="AU625" s="3"/>
      <c r="AV625" s="2" t="s">
        <v>51</v>
      </c>
      <c r="AW625" s="2" t="s">
        <v>2000</v>
      </c>
      <c r="AX625" s="2" t="s">
        <v>51</v>
      </c>
      <c r="AY625" s="2" t="s">
        <v>1136</v>
      </c>
      <c r="AZ625" s="2" t="s">
        <v>51</v>
      </c>
    </row>
    <row r="626" spans="1:52" ht="30" customHeight="1">
      <c r="A626" s="24" t="s">
        <v>1099</v>
      </c>
      <c r="B626" s="24" t="s">
        <v>1074</v>
      </c>
      <c r="C626" s="24" t="s">
        <v>1075</v>
      </c>
      <c r="D626" s="25">
        <v>1</v>
      </c>
      <c r="E626" s="27">
        <f>일위대가목록!E108</f>
        <v>0</v>
      </c>
      <c r="F626" s="30">
        <f>TRUNC(E626*D626,1)</f>
        <v>0</v>
      </c>
      <c r="G626" s="27">
        <f>일위대가목록!F108</f>
        <v>0</v>
      </c>
      <c r="H626" s="30">
        <f>TRUNC(G626*D626,1)</f>
        <v>0</v>
      </c>
      <c r="I626" s="27">
        <f>일위대가목록!G108</f>
        <v>15278</v>
      </c>
      <c r="J626" s="30">
        <f>TRUNC(I626*D626,1)</f>
        <v>15278</v>
      </c>
      <c r="K626" s="27">
        <f t="shared" si="75"/>
        <v>15278</v>
      </c>
      <c r="L626" s="30">
        <f t="shared" si="75"/>
        <v>15278</v>
      </c>
      <c r="M626" s="24" t="s">
        <v>1133</v>
      </c>
      <c r="N626" s="2" t="s">
        <v>51</v>
      </c>
      <c r="O626" s="2" t="s">
        <v>1101</v>
      </c>
      <c r="P626" s="2" t="s">
        <v>62</v>
      </c>
      <c r="Q626" s="2" t="s">
        <v>63</v>
      </c>
      <c r="R626" s="2" t="s">
        <v>63</v>
      </c>
      <c r="S626" s="3"/>
      <c r="T626" s="3"/>
      <c r="U626" s="3"/>
      <c r="V626" s="3">
        <v>1</v>
      </c>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2" t="s">
        <v>51</v>
      </c>
      <c r="AW626" s="2" t="s">
        <v>2001</v>
      </c>
      <c r="AX626" s="2" t="s">
        <v>51</v>
      </c>
      <c r="AY626" s="2" t="s">
        <v>1136</v>
      </c>
      <c r="AZ626" s="2" t="s">
        <v>51</v>
      </c>
    </row>
    <row r="627" spans="1:52" ht="30" customHeight="1">
      <c r="A627" s="24" t="s">
        <v>1842</v>
      </c>
      <c r="B627" s="24" t="s">
        <v>1988</v>
      </c>
      <c r="C627" s="24" t="s">
        <v>1075</v>
      </c>
      <c r="D627" s="25">
        <v>1</v>
      </c>
      <c r="E627" s="27">
        <v>0</v>
      </c>
      <c r="F627" s="30">
        <f>TRUNC(E627*D627,1)</f>
        <v>0</v>
      </c>
      <c r="G627" s="27">
        <v>0</v>
      </c>
      <c r="H627" s="30">
        <f>TRUNC(G627*D627,1)</f>
        <v>0</v>
      </c>
      <c r="I627" s="27">
        <f>TRUNC(SUMIF(V623:V627, RIGHTB(O627, 1), L623:L627)*U627, 2)</f>
        <v>37662.36</v>
      </c>
      <c r="J627" s="30">
        <f>TRUNC(I627*D627,1)</f>
        <v>37662.300000000003</v>
      </c>
      <c r="K627" s="27">
        <f t="shared" si="75"/>
        <v>37662.300000000003</v>
      </c>
      <c r="L627" s="30">
        <f t="shared" si="75"/>
        <v>37662.300000000003</v>
      </c>
      <c r="M627" s="24" t="s">
        <v>51</v>
      </c>
      <c r="N627" s="2" t="s">
        <v>1106</v>
      </c>
      <c r="O627" s="2" t="s">
        <v>1154</v>
      </c>
      <c r="P627" s="2" t="s">
        <v>63</v>
      </c>
      <c r="Q627" s="2" t="s">
        <v>63</v>
      </c>
      <c r="R627" s="2" t="s">
        <v>63</v>
      </c>
      <c r="S627" s="3">
        <v>3</v>
      </c>
      <c r="T627" s="3">
        <v>2</v>
      </c>
      <c r="U627" s="3">
        <v>0.01</v>
      </c>
      <c r="V627" s="3"/>
      <c r="W627" s="3"/>
      <c r="X627" s="3"/>
      <c r="Y627" s="3"/>
      <c r="Z627" s="3"/>
      <c r="AA627" s="3"/>
      <c r="AB627" s="3"/>
      <c r="AC627" s="3"/>
      <c r="AD627" s="3"/>
      <c r="AE627" s="3"/>
      <c r="AF627" s="3"/>
      <c r="AG627" s="3"/>
      <c r="AH627" s="3"/>
      <c r="AI627" s="3"/>
      <c r="AJ627" s="3"/>
      <c r="AK627" s="3"/>
      <c r="AL627" s="3"/>
      <c r="AM627" s="3"/>
      <c r="AN627" s="3"/>
      <c r="AO627" s="3"/>
      <c r="AP627" s="3"/>
      <c r="AQ627" s="3"/>
      <c r="AR627" s="3"/>
      <c r="AS627" s="3"/>
      <c r="AT627" s="3"/>
      <c r="AU627" s="3"/>
      <c r="AV627" s="2" t="s">
        <v>51</v>
      </c>
      <c r="AW627" s="2" t="s">
        <v>2002</v>
      </c>
      <c r="AX627" s="2" t="s">
        <v>51</v>
      </c>
      <c r="AY627" s="2" t="s">
        <v>51</v>
      </c>
      <c r="AZ627" s="2" t="s">
        <v>51</v>
      </c>
    </row>
    <row r="628" spans="1:52" ht="30" customHeight="1">
      <c r="A628" s="24" t="s">
        <v>1174</v>
      </c>
      <c r="B628" s="24" t="s">
        <v>51</v>
      </c>
      <c r="C628" s="24" t="s">
        <v>51</v>
      </c>
      <c r="D628" s="25"/>
      <c r="E628" s="27"/>
      <c r="F628" s="30">
        <f>TRUNC(SUMIF(N623:N627, N622, F623:F627),0)</f>
        <v>0</v>
      </c>
      <c r="G628" s="27"/>
      <c r="H628" s="30">
        <f>TRUNC(SUMIF(N623:N627, N622, H623:H627),0)</f>
        <v>0</v>
      </c>
      <c r="I628" s="27"/>
      <c r="J628" s="30">
        <f>TRUNC(SUMIF(N623:N627, N622, J623:J627),0)</f>
        <v>37662</v>
      </c>
      <c r="K628" s="27"/>
      <c r="L628" s="30">
        <f>F628+H628+J628</f>
        <v>37662</v>
      </c>
      <c r="M628" s="24" t="s">
        <v>51</v>
      </c>
      <c r="N628" s="2" t="s">
        <v>76</v>
      </c>
      <c r="O628" s="2" t="s">
        <v>76</v>
      </c>
      <c r="P628" s="2" t="s">
        <v>51</v>
      </c>
      <c r="Q628" s="2" t="s">
        <v>51</v>
      </c>
      <c r="R628" s="2" t="s">
        <v>51</v>
      </c>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2" t="s">
        <v>51</v>
      </c>
      <c r="AW628" s="2" t="s">
        <v>51</v>
      </c>
      <c r="AX628" s="2" t="s">
        <v>51</v>
      </c>
      <c r="AY628" s="2" t="s">
        <v>51</v>
      </c>
      <c r="AZ628" s="2" t="s">
        <v>51</v>
      </c>
    </row>
    <row r="629" spans="1:52" ht="30" customHeight="1">
      <c r="A629" s="25"/>
      <c r="B629" s="25"/>
      <c r="C629" s="25"/>
      <c r="D629" s="25"/>
      <c r="E629" s="27"/>
      <c r="F629" s="30"/>
      <c r="G629" s="27"/>
      <c r="H629" s="30"/>
      <c r="I629" s="27"/>
      <c r="J629" s="30"/>
      <c r="K629" s="27"/>
      <c r="L629" s="30"/>
      <c r="M629" s="25"/>
    </row>
    <row r="630" spans="1:52" ht="30" customHeight="1">
      <c r="A630" s="21" t="s">
        <v>2003</v>
      </c>
      <c r="B630" s="22"/>
      <c r="C630" s="22"/>
      <c r="D630" s="22"/>
      <c r="E630" s="26"/>
      <c r="F630" s="29"/>
      <c r="G630" s="26"/>
      <c r="H630" s="29"/>
      <c r="I630" s="26"/>
      <c r="J630" s="29"/>
      <c r="K630" s="26"/>
      <c r="L630" s="29"/>
      <c r="M630" s="23"/>
      <c r="N630" s="1" t="s">
        <v>1172</v>
      </c>
    </row>
    <row r="631" spans="1:52" ht="30" customHeight="1">
      <c r="A631" s="24" t="s">
        <v>2005</v>
      </c>
      <c r="B631" s="24" t="s">
        <v>1179</v>
      </c>
      <c r="C631" s="24" t="s">
        <v>1180</v>
      </c>
      <c r="D631" s="25">
        <v>0.25</v>
      </c>
      <c r="E631" s="27">
        <f>단가대비표!O109</f>
        <v>0</v>
      </c>
      <c r="F631" s="30">
        <f>TRUNC(E631*D631,1)</f>
        <v>0</v>
      </c>
      <c r="G631" s="27">
        <f>단가대비표!P109</f>
        <v>281939</v>
      </c>
      <c r="H631" s="30">
        <f>TRUNC(G631*D631,1)</f>
        <v>70484.7</v>
      </c>
      <c r="I631" s="27">
        <f>단가대비표!V109</f>
        <v>0</v>
      </c>
      <c r="J631" s="30">
        <f>TRUNC(I631*D631,1)</f>
        <v>0</v>
      </c>
      <c r="K631" s="27">
        <f>TRUNC(E631+G631+I631,1)</f>
        <v>281939</v>
      </c>
      <c r="L631" s="30">
        <f>TRUNC(F631+H631+J631,1)</f>
        <v>70484.7</v>
      </c>
      <c r="M631" s="24" t="s">
        <v>2006</v>
      </c>
      <c r="N631" s="2" t="s">
        <v>1172</v>
      </c>
      <c r="O631" s="2" t="s">
        <v>2007</v>
      </c>
      <c r="P631" s="2" t="s">
        <v>63</v>
      </c>
      <c r="Q631" s="2" t="s">
        <v>63</v>
      </c>
      <c r="R631" s="2" t="s">
        <v>62</v>
      </c>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3"/>
      <c r="AS631" s="3"/>
      <c r="AT631" s="3"/>
      <c r="AU631" s="3"/>
      <c r="AV631" s="2" t="s">
        <v>51</v>
      </c>
      <c r="AW631" s="2" t="s">
        <v>2008</v>
      </c>
      <c r="AX631" s="2" t="s">
        <v>51</v>
      </c>
      <c r="AY631" s="2" t="s">
        <v>51</v>
      </c>
      <c r="AZ631" s="2" t="s">
        <v>51</v>
      </c>
    </row>
    <row r="632" spans="1:52" ht="30" customHeight="1">
      <c r="A632" s="24" t="s">
        <v>1178</v>
      </c>
      <c r="B632" s="24" t="s">
        <v>1179</v>
      </c>
      <c r="C632" s="24" t="s">
        <v>1180</v>
      </c>
      <c r="D632" s="25">
        <v>0.14000000000000001</v>
      </c>
      <c r="E632" s="27">
        <f>단가대비표!O107</f>
        <v>0</v>
      </c>
      <c r="F632" s="30">
        <f>TRUNC(E632*D632,1)</f>
        <v>0</v>
      </c>
      <c r="G632" s="27">
        <f>단가대비표!P107</f>
        <v>172068</v>
      </c>
      <c r="H632" s="30">
        <f>TRUNC(G632*D632,1)</f>
        <v>24089.5</v>
      </c>
      <c r="I632" s="27">
        <f>단가대비표!V107</f>
        <v>0</v>
      </c>
      <c r="J632" s="30">
        <f>TRUNC(I632*D632,1)</f>
        <v>0</v>
      </c>
      <c r="K632" s="27">
        <f>TRUNC(E632+G632+I632,1)</f>
        <v>172068</v>
      </c>
      <c r="L632" s="30">
        <f>TRUNC(F632+H632+J632,1)</f>
        <v>24089.5</v>
      </c>
      <c r="M632" s="24" t="s">
        <v>1181</v>
      </c>
      <c r="N632" s="2" t="s">
        <v>1172</v>
      </c>
      <c r="O632" s="2" t="s">
        <v>1182</v>
      </c>
      <c r="P632" s="2" t="s">
        <v>63</v>
      </c>
      <c r="Q632" s="2" t="s">
        <v>63</v>
      </c>
      <c r="R632" s="2" t="s">
        <v>62</v>
      </c>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3"/>
      <c r="AS632" s="3"/>
      <c r="AT632" s="3"/>
      <c r="AU632" s="3"/>
      <c r="AV632" s="2" t="s">
        <v>51</v>
      </c>
      <c r="AW632" s="2" t="s">
        <v>2009</v>
      </c>
      <c r="AX632" s="2" t="s">
        <v>51</v>
      </c>
      <c r="AY632" s="2" t="s">
        <v>51</v>
      </c>
      <c r="AZ632" s="2" t="s">
        <v>51</v>
      </c>
    </row>
    <row r="633" spans="1:52" ht="30" customHeight="1">
      <c r="A633" s="24" t="s">
        <v>1174</v>
      </c>
      <c r="B633" s="24" t="s">
        <v>51</v>
      </c>
      <c r="C633" s="24" t="s">
        <v>51</v>
      </c>
      <c r="D633" s="25"/>
      <c r="E633" s="27"/>
      <c r="F633" s="30">
        <f>TRUNC(SUMIF(N631:N632, N630, F631:F632),0)</f>
        <v>0</v>
      </c>
      <c r="G633" s="27"/>
      <c r="H633" s="30">
        <f>TRUNC(SUMIF(N631:N632, N630, H631:H632),0)</f>
        <v>94574</v>
      </c>
      <c r="I633" s="27"/>
      <c r="J633" s="30">
        <f>TRUNC(SUMIF(N631:N632, N630, J631:J632),0)</f>
        <v>0</v>
      </c>
      <c r="K633" s="27"/>
      <c r="L633" s="30">
        <f>F633+H633+J633</f>
        <v>94574</v>
      </c>
      <c r="M633" s="24" t="s">
        <v>51</v>
      </c>
      <c r="N633" s="2" t="s">
        <v>76</v>
      </c>
      <c r="O633" s="2" t="s">
        <v>76</v>
      </c>
      <c r="P633" s="2" t="s">
        <v>51</v>
      </c>
      <c r="Q633" s="2" t="s">
        <v>51</v>
      </c>
      <c r="R633" s="2" t="s">
        <v>51</v>
      </c>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c r="AR633" s="3"/>
      <c r="AS633" s="3"/>
      <c r="AT633" s="3"/>
      <c r="AU633" s="3"/>
      <c r="AV633" s="2" t="s">
        <v>51</v>
      </c>
      <c r="AW633" s="2" t="s">
        <v>51</v>
      </c>
      <c r="AX633" s="2" t="s">
        <v>51</v>
      </c>
      <c r="AY633" s="2" t="s">
        <v>51</v>
      </c>
      <c r="AZ633" s="2" t="s">
        <v>51</v>
      </c>
    </row>
    <row r="634" spans="1:52" ht="30" customHeight="1">
      <c r="A634" s="25"/>
      <c r="B634" s="25"/>
      <c r="C634" s="25"/>
      <c r="D634" s="25"/>
      <c r="E634" s="27"/>
      <c r="F634" s="30"/>
      <c r="G634" s="27"/>
      <c r="H634" s="30"/>
      <c r="I634" s="27"/>
      <c r="J634" s="30"/>
      <c r="K634" s="27"/>
      <c r="L634" s="30"/>
      <c r="M634" s="25"/>
    </row>
    <row r="635" spans="1:52" ht="30" customHeight="1">
      <c r="A635" s="21" t="s">
        <v>2010</v>
      </c>
      <c r="B635" s="22"/>
      <c r="C635" s="22"/>
      <c r="D635" s="22"/>
      <c r="E635" s="26"/>
      <c r="F635" s="29"/>
      <c r="G635" s="26"/>
      <c r="H635" s="29"/>
      <c r="I635" s="26"/>
      <c r="J635" s="29"/>
      <c r="K635" s="26"/>
      <c r="L635" s="29"/>
      <c r="M635" s="23"/>
      <c r="N635" s="1" t="s">
        <v>1192</v>
      </c>
    </row>
    <row r="636" spans="1:52" ht="30" customHeight="1">
      <c r="A636" s="24" t="s">
        <v>2011</v>
      </c>
      <c r="B636" s="24" t="s">
        <v>2012</v>
      </c>
      <c r="C636" s="24" t="s">
        <v>1225</v>
      </c>
      <c r="D636" s="25">
        <v>0.21579999999999999</v>
      </c>
      <c r="E636" s="27">
        <f>단가대비표!O73</f>
        <v>5116</v>
      </c>
      <c r="F636" s="30">
        <f>TRUNC(E636*D636,1)</f>
        <v>1104</v>
      </c>
      <c r="G636" s="27">
        <f>단가대비표!P73</f>
        <v>0</v>
      </c>
      <c r="H636" s="30">
        <f>TRUNC(G636*D636,1)</f>
        <v>0</v>
      </c>
      <c r="I636" s="27">
        <f>단가대비표!V73</f>
        <v>0</v>
      </c>
      <c r="J636" s="30">
        <f>TRUNC(I636*D636,1)</f>
        <v>0</v>
      </c>
      <c r="K636" s="27">
        <f>TRUNC(E636+G636+I636,1)</f>
        <v>5116</v>
      </c>
      <c r="L636" s="30">
        <f>TRUNC(F636+H636+J636,1)</f>
        <v>1104</v>
      </c>
      <c r="M636" s="24" t="s">
        <v>2013</v>
      </c>
      <c r="N636" s="2" t="s">
        <v>1192</v>
      </c>
      <c r="O636" s="2" t="s">
        <v>2014</v>
      </c>
      <c r="P636" s="2" t="s">
        <v>63</v>
      </c>
      <c r="Q636" s="2" t="s">
        <v>63</v>
      </c>
      <c r="R636" s="2" t="s">
        <v>62</v>
      </c>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3"/>
      <c r="AS636" s="3"/>
      <c r="AT636" s="3"/>
      <c r="AU636" s="3"/>
      <c r="AV636" s="2" t="s">
        <v>51</v>
      </c>
      <c r="AW636" s="2" t="s">
        <v>2015</v>
      </c>
      <c r="AX636" s="2" t="s">
        <v>51</v>
      </c>
      <c r="AY636" s="2" t="s">
        <v>51</v>
      </c>
      <c r="AZ636" s="2" t="s">
        <v>51</v>
      </c>
    </row>
    <row r="637" spans="1:52" ht="30" customHeight="1">
      <c r="A637" s="24" t="s">
        <v>1442</v>
      </c>
      <c r="B637" s="24" t="s">
        <v>2016</v>
      </c>
      <c r="C637" s="24" t="s">
        <v>1225</v>
      </c>
      <c r="D637" s="25">
        <v>1.04E-2</v>
      </c>
      <c r="E637" s="27">
        <f>단가대비표!O87</f>
        <v>3583.33</v>
      </c>
      <c r="F637" s="30">
        <f>TRUNC(E637*D637,1)</f>
        <v>37.200000000000003</v>
      </c>
      <c r="G637" s="27">
        <f>단가대비표!P87</f>
        <v>0</v>
      </c>
      <c r="H637" s="30">
        <f>TRUNC(G637*D637,1)</f>
        <v>0</v>
      </c>
      <c r="I637" s="27">
        <f>단가대비표!V87</f>
        <v>0</v>
      </c>
      <c r="J637" s="30">
        <f>TRUNC(I637*D637,1)</f>
        <v>0</v>
      </c>
      <c r="K637" s="27">
        <f>TRUNC(E637+G637+I637,1)</f>
        <v>3583.3</v>
      </c>
      <c r="L637" s="30">
        <f>TRUNC(F637+H637+J637,1)</f>
        <v>37.200000000000003</v>
      </c>
      <c r="M637" s="24" t="s">
        <v>2017</v>
      </c>
      <c r="N637" s="2" t="s">
        <v>1192</v>
      </c>
      <c r="O637" s="2" t="s">
        <v>2018</v>
      </c>
      <c r="P637" s="2" t="s">
        <v>63</v>
      </c>
      <c r="Q637" s="2" t="s">
        <v>63</v>
      </c>
      <c r="R637" s="2" t="s">
        <v>62</v>
      </c>
      <c r="S637" s="3"/>
      <c r="T637" s="3"/>
      <c r="U637" s="3"/>
      <c r="V637" s="3"/>
      <c r="W637" s="3"/>
      <c r="X637" s="3"/>
      <c r="Y637" s="3"/>
      <c r="Z637" s="3"/>
      <c r="AA637" s="3"/>
      <c r="AB637" s="3"/>
      <c r="AC637" s="3"/>
      <c r="AD637" s="3"/>
      <c r="AE637" s="3"/>
      <c r="AF637" s="3"/>
      <c r="AG637" s="3"/>
      <c r="AH637" s="3"/>
      <c r="AI637" s="3"/>
      <c r="AJ637" s="3"/>
      <c r="AK637" s="3"/>
      <c r="AL637" s="3"/>
      <c r="AM637" s="3"/>
      <c r="AN637" s="3"/>
      <c r="AO637" s="3"/>
      <c r="AP637" s="3"/>
      <c r="AQ637" s="3"/>
      <c r="AR637" s="3"/>
      <c r="AS637" s="3"/>
      <c r="AT637" s="3"/>
      <c r="AU637" s="3"/>
      <c r="AV637" s="2" t="s">
        <v>51</v>
      </c>
      <c r="AW637" s="2" t="s">
        <v>2019</v>
      </c>
      <c r="AX637" s="2" t="s">
        <v>51</v>
      </c>
      <c r="AY637" s="2" t="s">
        <v>51</v>
      </c>
      <c r="AZ637" s="2" t="s">
        <v>51</v>
      </c>
    </row>
    <row r="638" spans="1:52" ht="30" customHeight="1">
      <c r="A638" s="24" t="s">
        <v>1174</v>
      </c>
      <c r="B638" s="24" t="s">
        <v>51</v>
      </c>
      <c r="C638" s="24" t="s">
        <v>51</v>
      </c>
      <c r="D638" s="25"/>
      <c r="E638" s="27"/>
      <c r="F638" s="30">
        <f>TRUNC(SUMIF(N636:N637, N635, F636:F637),0)</f>
        <v>1141</v>
      </c>
      <c r="G638" s="27"/>
      <c r="H638" s="30">
        <f>TRUNC(SUMIF(N636:N637, N635, H636:H637),0)</f>
        <v>0</v>
      </c>
      <c r="I638" s="27"/>
      <c r="J638" s="30">
        <f>TRUNC(SUMIF(N636:N637, N635, J636:J637),0)</f>
        <v>0</v>
      </c>
      <c r="K638" s="27"/>
      <c r="L638" s="30">
        <f>F638+H638+J638</f>
        <v>1141</v>
      </c>
      <c r="M638" s="24" t="s">
        <v>51</v>
      </c>
      <c r="N638" s="2" t="s">
        <v>76</v>
      </c>
      <c r="O638" s="2" t="s">
        <v>76</v>
      </c>
      <c r="P638" s="2" t="s">
        <v>51</v>
      </c>
      <c r="Q638" s="2" t="s">
        <v>51</v>
      </c>
      <c r="R638" s="2" t="s">
        <v>51</v>
      </c>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3"/>
      <c r="AS638" s="3"/>
      <c r="AT638" s="3"/>
      <c r="AU638" s="3"/>
      <c r="AV638" s="2" t="s">
        <v>51</v>
      </c>
      <c r="AW638" s="2" t="s">
        <v>51</v>
      </c>
      <c r="AX638" s="2" t="s">
        <v>51</v>
      </c>
      <c r="AY638" s="2" t="s">
        <v>51</v>
      </c>
      <c r="AZ638" s="2" t="s">
        <v>51</v>
      </c>
    </row>
    <row r="639" spans="1:52" ht="30" customHeight="1">
      <c r="A639" s="25"/>
      <c r="B639" s="25"/>
      <c r="C639" s="25"/>
      <c r="D639" s="25"/>
      <c r="E639" s="27"/>
      <c r="F639" s="30"/>
      <c r="G639" s="27"/>
      <c r="H639" s="30"/>
      <c r="I639" s="27"/>
      <c r="J639" s="30"/>
      <c r="K639" s="27"/>
      <c r="L639" s="30"/>
      <c r="M639" s="25"/>
    </row>
    <row r="640" spans="1:52" ht="30" customHeight="1">
      <c r="A640" s="21" t="s">
        <v>2020</v>
      </c>
      <c r="B640" s="22"/>
      <c r="C640" s="22"/>
      <c r="D640" s="22"/>
      <c r="E640" s="26"/>
      <c r="F640" s="29"/>
      <c r="G640" s="26"/>
      <c r="H640" s="29"/>
      <c r="I640" s="26"/>
      <c r="J640" s="29"/>
      <c r="K640" s="26"/>
      <c r="L640" s="29"/>
      <c r="M640" s="23"/>
      <c r="N640" s="1" t="s">
        <v>1197</v>
      </c>
    </row>
    <row r="641" spans="1:52" ht="30" customHeight="1">
      <c r="A641" s="24" t="s">
        <v>1194</v>
      </c>
      <c r="B641" s="24" t="s">
        <v>1195</v>
      </c>
      <c r="C641" s="24" t="s">
        <v>2022</v>
      </c>
      <c r="D641" s="25">
        <v>0.1</v>
      </c>
      <c r="E641" s="27">
        <f>일위대가목록!E114</f>
        <v>2241</v>
      </c>
      <c r="F641" s="30">
        <f>TRUNC(E641*D641,1)</f>
        <v>224.1</v>
      </c>
      <c r="G641" s="27">
        <f>일위대가목록!F114</f>
        <v>18676</v>
      </c>
      <c r="H641" s="30">
        <f>TRUNC(G641*D641,1)</f>
        <v>1867.6</v>
      </c>
      <c r="I641" s="27">
        <f>일위대가목록!G114</f>
        <v>0</v>
      </c>
      <c r="J641" s="30">
        <f>TRUNC(I641*D641,1)</f>
        <v>0</v>
      </c>
      <c r="K641" s="27">
        <f>TRUNC(E641+G641+I641,1)</f>
        <v>20917</v>
      </c>
      <c r="L641" s="30">
        <f>TRUNC(F641+H641+J641,1)</f>
        <v>2091.6999999999998</v>
      </c>
      <c r="M641" s="24" t="s">
        <v>2023</v>
      </c>
      <c r="N641" s="2" t="s">
        <v>1197</v>
      </c>
      <c r="O641" s="2" t="s">
        <v>2024</v>
      </c>
      <c r="P641" s="2" t="s">
        <v>62</v>
      </c>
      <c r="Q641" s="2" t="s">
        <v>63</v>
      </c>
      <c r="R641" s="2" t="s">
        <v>63</v>
      </c>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c r="AR641" s="3"/>
      <c r="AS641" s="3"/>
      <c r="AT641" s="3"/>
      <c r="AU641" s="3"/>
      <c r="AV641" s="2" t="s">
        <v>51</v>
      </c>
      <c r="AW641" s="2" t="s">
        <v>2025</v>
      </c>
      <c r="AX641" s="2" t="s">
        <v>51</v>
      </c>
      <c r="AY641" s="2" t="s">
        <v>51</v>
      </c>
      <c r="AZ641" s="2" t="s">
        <v>51</v>
      </c>
    </row>
    <row r="642" spans="1:52" ht="30" customHeight="1">
      <c r="A642" s="24" t="s">
        <v>1174</v>
      </c>
      <c r="B642" s="24" t="s">
        <v>51</v>
      </c>
      <c r="C642" s="24" t="s">
        <v>51</v>
      </c>
      <c r="D642" s="25"/>
      <c r="E642" s="27"/>
      <c r="F642" s="30">
        <f>TRUNC(SUMIF(N641:N641, N640, F641:F641),0)</f>
        <v>224</v>
      </c>
      <c r="G642" s="27"/>
      <c r="H642" s="30">
        <f>TRUNC(SUMIF(N641:N641, N640, H641:H641),0)</f>
        <v>1867</v>
      </c>
      <c r="I642" s="27"/>
      <c r="J642" s="30">
        <f>TRUNC(SUMIF(N641:N641, N640, J641:J641),0)</f>
        <v>0</v>
      </c>
      <c r="K642" s="27"/>
      <c r="L642" s="30">
        <f>F642+H642+J642</f>
        <v>2091</v>
      </c>
      <c r="M642" s="24" t="s">
        <v>51</v>
      </c>
      <c r="N642" s="2" t="s">
        <v>76</v>
      </c>
      <c r="O642" s="2" t="s">
        <v>76</v>
      </c>
      <c r="P642" s="2" t="s">
        <v>51</v>
      </c>
      <c r="Q642" s="2" t="s">
        <v>51</v>
      </c>
      <c r="R642" s="2" t="s">
        <v>51</v>
      </c>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3"/>
      <c r="AS642" s="3"/>
      <c r="AT642" s="3"/>
      <c r="AU642" s="3"/>
      <c r="AV642" s="2" t="s">
        <v>51</v>
      </c>
      <c r="AW642" s="2" t="s">
        <v>51</v>
      </c>
      <c r="AX642" s="2" t="s">
        <v>51</v>
      </c>
      <c r="AY642" s="2" t="s">
        <v>51</v>
      </c>
      <c r="AZ642" s="2" t="s">
        <v>51</v>
      </c>
    </row>
    <row r="643" spans="1:52" ht="30" customHeight="1">
      <c r="A643" s="25"/>
      <c r="B643" s="25"/>
      <c r="C643" s="25"/>
      <c r="D643" s="25"/>
      <c r="E643" s="27"/>
      <c r="F643" s="30"/>
      <c r="G643" s="27"/>
      <c r="H643" s="30"/>
      <c r="I643" s="27"/>
      <c r="J643" s="30"/>
      <c r="K643" s="27"/>
      <c r="L643" s="30"/>
      <c r="M643" s="25"/>
    </row>
    <row r="644" spans="1:52" ht="30" customHeight="1">
      <c r="A644" s="21" t="s">
        <v>2026</v>
      </c>
      <c r="B644" s="22"/>
      <c r="C644" s="22"/>
      <c r="D644" s="22"/>
      <c r="E644" s="26"/>
      <c r="F644" s="29"/>
      <c r="G644" s="26"/>
      <c r="H644" s="29"/>
      <c r="I644" s="26"/>
      <c r="J644" s="29"/>
      <c r="K644" s="26"/>
      <c r="L644" s="29"/>
      <c r="M644" s="23"/>
      <c r="N644" s="1" t="s">
        <v>1202</v>
      </c>
    </row>
    <row r="645" spans="1:52" ht="30" customHeight="1">
      <c r="A645" s="24" t="s">
        <v>1717</v>
      </c>
      <c r="B645" s="24" t="s">
        <v>51</v>
      </c>
      <c r="C645" s="24" t="s">
        <v>428</v>
      </c>
      <c r="D645" s="25">
        <v>0.04</v>
      </c>
      <c r="E645" s="27">
        <f>단가대비표!O68</f>
        <v>9400</v>
      </c>
      <c r="F645" s="30">
        <f>TRUNC(E645*D645,1)</f>
        <v>376</v>
      </c>
      <c r="G645" s="27">
        <f>단가대비표!P68</f>
        <v>0</v>
      </c>
      <c r="H645" s="30">
        <f>TRUNC(G645*D645,1)</f>
        <v>0</v>
      </c>
      <c r="I645" s="27">
        <f>단가대비표!V68</f>
        <v>0</v>
      </c>
      <c r="J645" s="30">
        <f>TRUNC(I645*D645,1)</f>
        <v>0</v>
      </c>
      <c r="K645" s="27">
        <f t="shared" ref="K645:L648" si="76">TRUNC(E645+G645+I645,1)</f>
        <v>9400</v>
      </c>
      <c r="L645" s="30">
        <f t="shared" si="76"/>
        <v>376</v>
      </c>
      <c r="M645" s="24" t="s">
        <v>1718</v>
      </c>
      <c r="N645" s="2" t="s">
        <v>1202</v>
      </c>
      <c r="O645" s="2" t="s">
        <v>1719</v>
      </c>
      <c r="P645" s="2" t="s">
        <v>63</v>
      </c>
      <c r="Q645" s="2" t="s">
        <v>63</v>
      </c>
      <c r="R645" s="2" t="s">
        <v>62</v>
      </c>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3"/>
      <c r="AS645" s="3"/>
      <c r="AT645" s="3"/>
      <c r="AU645" s="3"/>
      <c r="AV645" s="2" t="s">
        <v>51</v>
      </c>
      <c r="AW645" s="2" t="s">
        <v>2028</v>
      </c>
      <c r="AX645" s="2" t="s">
        <v>51</v>
      </c>
      <c r="AY645" s="2" t="s">
        <v>51</v>
      </c>
      <c r="AZ645" s="2" t="s">
        <v>51</v>
      </c>
    </row>
    <row r="646" spans="1:52" ht="30" customHeight="1">
      <c r="A646" s="24" t="s">
        <v>1449</v>
      </c>
      <c r="B646" s="24" t="s">
        <v>1179</v>
      </c>
      <c r="C646" s="24" t="s">
        <v>1180</v>
      </c>
      <c r="D646" s="25">
        <v>6.0000000000000001E-3</v>
      </c>
      <c r="E646" s="27">
        <f>단가대비표!O118</f>
        <v>0</v>
      </c>
      <c r="F646" s="30">
        <f>TRUNC(E646*D646,1)</f>
        <v>0</v>
      </c>
      <c r="G646" s="27">
        <f>단가대비표!P118</f>
        <v>263017</v>
      </c>
      <c r="H646" s="30">
        <f>TRUNC(G646*D646,1)</f>
        <v>1578.1</v>
      </c>
      <c r="I646" s="27">
        <f>단가대비표!V118</f>
        <v>0</v>
      </c>
      <c r="J646" s="30">
        <f>TRUNC(I646*D646,1)</f>
        <v>0</v>
      </c>
      <c r="K646" s="27">
        <f t="shared" si="76"/>
        <v>263017</v>
      </c>
      <c r="L646" s="30">
        <f t="shared" si="76"/>
        <v>1578.1</v>
      </c>
      <c r="M646" s="24" t="s">
        <v>1450</v>
      </c>
      <c r="N646" s="2" t="s">
        <v>1202</v>
      </c>
      <c r="O646" s="2" t="s">
        <v>1451</v>
      </c>
      <c r="P646" s="2" t="s">
        <v>63</v>
      </c>
      <c r="Q646" s="2" t="s">
        <v>63</v>
      </c>
      <c r="R646" s="2" t="s">
        <v>62</v>
      </c>
      <c r="S646" s="3"/>
      <c r="T646" s="3"/>
      <c r="U646" s="3"/>
      <c r="V646" s="3">
        <v>1</v>
      </c>
      <c r="W646" s="3"/>
      <c r="X646" s="3"/>
      <c r="Y646" s="3"/>
      <c r="Z646" s="3"/>
      <c r="AA646" s="3"/>
      <c r="AB646" s="3"/>
      <c r="AC646" s="3"/>
      <c r="AD646" s="3"/>
      <c r="AE646" s="3"/>
      <c r="AF646" s="3"/>
      <c r="AG646" s="3"/>
      <c r="AH646" s="3"/>
      <c r="AI646" s="3"/>
      <c r="AJ646" s="3"/>
      <c r="AK646" s="3"/>
      <c r="AL646" s="3"/>
      <c r="AM646" s="3"/>
      <c r="AN646" s="3"/>
      <c r="AO646" s="3"/>
      <c r="AP646" s="3"/>
      <c r="AQ646" s="3"/>
      <c r="AR646" s="3"/>
      <c r="AS646" s="3"/>
      <c r="AT646" s="3"/>
      <c r="AU646" s="3"/>
      <c r="AV646" s="2" t="s">
        <v>51</v>
      </c>
      <c r="AW646" s="2" t="s">
        <v>2029</v>
      </c>
      <c r="AX646" s="2" t="s">
        <v>51</v>
      </c>
      <c r="AY646" s="2" t="s">
        <v>51</v>
      </c>
      <c r="AZ646" s="2" t="s">
        <v>51</v>
      </c>
    </row>
    <row r="647" spans="1:52" ht="30" customHeight="1">
      <c r="A647" s="24" t="s">
        <v>1178</v>
      </c>
      <c r="B647" s="24" t="s">
        <v>1179</v>
      </c>
      <c r="C647" s="24" t="s">
        <v>1180</v>
      </c>
      <c r="D647" s="25">
        <v>1E-3</v>
      </c>
      <c r="E647" s="27">
        <f>단가대비표!O107</f>
        <v>0</v>
      </c>
      <c r="F647" s="30">
        <f>TRUNC(E647*D647,1)</f>
        <v>0</v>
      </c>
      <c r="G647" s="27">
        <f>단가대비표!P107</f>
        <v>172068</v>
      </c>
      <c r="H647" s="30">
        <f>TRUNC(G647*D647,1)</f>
        <v>172</v>
      </c>
      <c r="I647" s="27">
        <f>단가대비표!V107</f>
        <v>0</v>
      </c>
      <c r="J647" s="30">
        <f>TRUNC(I647*D647,1)</f>
        <v>0</v>
      </c>
      <c r="K647" s="27">
        <f t="shared" si="76"/>
        <v>172068</v>
      </c>
      <c r="L647" s="30">
        <f t="shared" si="76"/>
        <v>172</v>
      </c>
      <c r="M647" s="24" t="s">
        <v>1181</v>
      </c>
      <c r="N647" s="2" t="s">
        <v>1202</v>
      </c>
      <c r="O647" s="2" t="s">
        <v>1182</v>
      </c>
      <c r="P647" s="2" t="s">
        <v>63</v>
      </c>
      <c r="Q647" s="2" t="s">
        <v>63</v>
      </c>
      <c r="R647" s="2" t="s">
        <v>62</v>
      </c>
      <c r="S647" s="3"/>
      <c r="T647" s="3"/>
      <c r="U647" s="3"/>
      <c r="V647" s="3">
        <v>1</v>
      </c>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c r="AU647" s="3"/>
      <c r="AV647" s="2" t="s">
        <v>51</v>
      </c>
      <c r="AW647" s="2" t="s">
        <v>2030</v>
      </c>
      <c r="AX647" s="2" t="s">
        <v>51</v>
      </c>
      <c r="AY647" s="2" t="s">
        <v>51</v>
      </c>
      <c r="AZ647" s="2" t="s">
        <v>51</v>
      </c>
    </row>
    <row r="648" spans="1:52" ht="30" customHeight="1">
      <c r="A648" s="24" t="s">
        <v>2031</v>
      </c>
      <c r="B648" s="24" t="s">
        <v>2032</v>
      </c>
      <c r="C648" s="24" t="s">
        <v>1075</v>
      </c>
      <c r="D648" s="25">
        <v>1</v>
      </c>
      <c r="E648" s="27">
        <f>TRUNC(SUMIF(V645:V648, RIGHTB(O648, 1), H645:H648)*U648, 2)</f>
        <v>52.5</v>
      </c>
      <c r="F648" s="30">
        <f>TRUNC(E648*D648,1)</f>
        <v>52.5</v>
      </c>
      <c r="G648" s="27">
        <v>0</v>
      </c>
      <c r="H648" s="30">
        <f>TRUNC(G648*D648,1)</f>
        <v>0</v>
      </c>
      <c r="I648" s="27">
        <v>0</v>
      </c>
      <c r="J648" s="30">
        <f>TRUNC(I648*D648,1)</f>
        <v>0</v>
      </c>
      <c r="K648" s="27">
        <f t="shared" si="76"/>
        <v>52.5</v>
      </c>
      <c r="L648" s="30">
        <f t="shared" si="76"/>
        <v>52.5</v>
      </c>
      <c r="M648" s="24" t="s">
        <v>51</v>
      </c>
      <c r="N648" s="2" t="s">
        <v>1202</v>
      </c>
      <c r="O648" s="2" t="s">
        <v>1154</v>
      </c>
      <c r="P648" s="2" t="s">
        <v>63</v>
      </c>
      <c r="Q648" s="2" t="s">
        <v>63</v>
      </c>
      <c r="R648" s="2" t="s">
        <v>63</v>
      </c>
      <c r="S648" s="3">
        <v>1</v>
      </c>
      <c r="T648" s="3">
        <v>0</v>
      </c>
      <c r="U648" s="3">
        <v>0.03</v>
      </c>
      <c r="V648" s="3"/>
      <c r="W648" s="3"/>
      <c r="X648" s="3"/>
      <c r="Y648" s="3"/>
      <c r="Z648" s="3"/>
      <c r="AA648" s="3"/>
      <c r="AB648" s="3"/>
      <c r="AC648" s="3"/>
      <c r="AD648" s="3"/>
      <c r="AE648" s="3"/>
      <c r="AF648" s="3"/>
      <c r="AG648" s="3"/>
      <c r="AH648" s="3"/>
      <c r="AI648" s="3"/>
      <c r="AJ648" s="3"/>
      <c r="AK648" s="3"/>
      <c r="AL648" s="3"/>
      <c r="AM648" s="3"/>
      <c r="AN648" s="3"/>
      <c r="AO648" s="3"/>
      <c r="AP648" s="3"/>
      <c r="AQ648" s="3"/>
      <c r="AR648" s="3"/>
      <c r="AS648" s="3"/>
      <c r="AT648" s="3"/>
      <c r="AU648" s="3"/>
      <c r="AV648" s="2" t="s">
        <v>51</v>
      </c>
      <c r="AW648" s="2" t="s">
        <v>2033</v>
      </c>
      <c r="AX648" s="2" t="s">
        <v>51</v>
      </c>
      <c r="AY648" s="2" t="s">
        <v>51</v>
      </c>
      <c r="AZ648" s="2" t="s">
        <v>51</v>
      </c>
    </row>
    <row r="649" spans="1:52" ht="30" customHeight="1">
      <c r="A649" s="24" t="s">
        <v>1174</v>
      </c>
      <c r="B649" s="24" t="s">
        <v>51</v>
      </c>
      <c r="C649" s="24" t="s">
        <v>51</v>
      </c>
      <c r="D649" s="25"/>
      <c r="E649" s="27"/>
      <c r="F649" s="30">
        <f>TRUNC(SUMIF(N645:N648, N644, F645:F648),0)</f>
        <v>428</v>
      </c>
      <c r="G649" s="27"/>
      <c r="H649" s="30">
        <f>TRUNC(SUMIF(N645:N648, N644, H645:H648),0)</f>
        <v>1750</v>
      </c>
      <c r="I649" s="27"/>
      <c r="J649" s="30">
        <f>TRUNC(SUMIF(N645:N648, N644, J645:J648),0)</f>
        <v>0</v>
      </c>
      <c r="K649" s="27"/>
      <c r="L649" s="30">
        <f>F649+H649+J649</f>
        <v>2178</v>
      </c>
      <c r="M649" s="24" t="s">
        <v>51</v>
      </c>
      <c r="N649" s="2" t="s">
        <v>76</v>
      </c>
      <c r="O649" s="2" t="s">
        <v>76</v>
      </c>
      <c r="P649" s="2" t="s">
        <v>51</v>
      </c>
      <c r="Q649" s="2" t="s">
        <v>51</v>
      </c>
      <c r="R649" s="2" t="s">
        <v>51</v>
      </c>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c r="AR649" s="3"/>
      <c r="AS649" s="3"/>
      <c r="AT649" s="3"/>
      <c r="AU649" s="3"/>
      <c r="AV649" s="2" t="s">
        <v>51</v>
      </c>
      <c r="AW649" s="2" t="s">
        <v>51</v>
      </c>
      <c r="AX649" s="2" t="s">
        <v>51</v>
      </c>
      <c r="AY649" s="2" t="s">
        <v>51</v>
      </c>
      <c r="AZ649" s="2" t="s">
        <v>51</v>
      </c>
    </row>
    <row r="650" spans="1:52" ht="30" customHeight="1">
      <c r="A650" s="25"/>
      <c r="B650" s="25"/>
      <c r="C650" s="25"/>
      <c r="D650" s="25"/>
      <c r="E650" s="27"/>
      <c r="F650" s="30"/>
      <c r="G650" s="27"/>
      <c r="H650" s="30"/>
      <c r="I650" s="27"/>
      <c r="J650" s="30"/>
      <c r="K650" s="27"/>
      <c r="L650" s="30"/>
      <c r="M650" s="25"/>
    </row>
    <row r="651" spans="1:52" ht="30" customHeight="1">
      <c r="A651" s="21" t="s">
        <v>2034</v>
      </c>
      <c r="B651" s="22"/>
      <c r="C651" s="22"/>
      <c r="D651" s="22"/>
      <c r="E651" s="26"/>
      <c r="F651" s="29"/>
      <c r="G651" s="26"/>
      <c r="H651" s="29"/>
      <c r="I651" s="26"/>
      <c r="J651" s="29"/>
      <c r="K651" s="26"/>
      <c r="L651" s="29"/>
      <c r="M651" s="23"/>
      <c r="N651" s="1" t="s">
        <v>2024</v>
      </c>
    </row>
    <row r="652" spans="1:52" ht="30" customHeight="1">
      <c r="A652" s="24" t="s">
        <v>1449</v>
      </c>
      <c r="B652" s="24" t="s">
        <v>1179</v>
      </c>
      <c r="C652" s="24" t="s">
        <v>1180</v>
      </c>
      <c r="D652" s="25">
        <v>2.7E-2</v>
      </c>
      <c r="E652" s="27">
        <f>단가대비표!O118</f>
        <v>0</v>
      </c>
      <c r="F652" s="30">
        <f>TRUNC(E652*D652,1)</f>
        <v>0</v>
      </c>
      <c r="G652" s="27">
        <f>단가대비표!P118</f>
        <v>263017</v>
      </c>
      <c r="H652" s="30">
        <f>TRUNC(G652*D652,1)</f>
        <v>7101.4</v>
      </c>
      <c r="I652" s="27">
        <f>단가대비표!V118</f>
        <v>0</v>
      </c>
      <c r="J652" s="30">
        <f>TRUNC(I652*D652,1)</f>
        <v>0</v>
      </c>
      <c r="K652" s="27">
        <f t="shared" ref="K652:L656" si="77">TRUNC(E652+G652+I652,1)</f>
        <v>263017</v>
      </c>
      <c r="L652" s="30">
        <f t="shared" si="77"/>
        <v>7101.4</v>
      </c>
      <c r="M652" s="24" t="s">
        <v>1450</v>
      </c>
      <c r="N652" s="2" t="s">
        <v>2024</v>
      </c>
      <c r="O652" s="2" t="s">
        <v>1451</v>
      </c>
      <c r="P652" s="2" t="s">
        <v>63</v>
      </c>
      <c r="Q652" s="2" t="s">
        <v>63</v>
      </c>
      <c r="R652" s="2" t="s">
        <v>62</v>
      </c>
      <c r="S652" s="3"/>
      <c r="T652" s="3"/>
      <c r="U652" s="3"/>
      <c r="V652" s="3">
        <v>1</v>
      </c>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2" t="s">
        <v>51</v>
      </c>
      <c r="AW652" s="2" t="s">
        <v>2035</v>
      </c>
      <c r="AX652" s="2" t="s">
        <v>51</v>
      </c>
      <c r="AY652" s="2" t="s">
        <v>51</v>
      </c>
      <c r="AZ652" s="2" t="s">
        <v>51</v>
      </c>
    </row>
    <row r="653" spans="1:52" ht="30" customHeight="1">
      <c r="A653" s="24" t="s">
        <v>1178</v>
      </c>
      <c r="B653" s="24" t="s">
        <v>1179</v>
      </c>
      <c r="C653" s="24" t="s">
        <v>1180</v>
      </c>
      <c r="D653" s="25">
        <v>1.2999999999999999E-2</v>
      </c>
      <c r="E653" s="27">
        <f>단가대비표!O107</f>
        <v>0</v>
      </c>
      <c r="F653" s="30">
        <f>TRUNC(E653*D653,1)</f>
        <v>0</v>
      </c>
      <c r="G653" s="27">
        <f>단가대비표!P107</f>
        <v>172068</v>
      </c>
      <c r="H653" s="30">
        <f>TRUNC(G653*D653,1)</f>
        <v>2236.8000000000002</v>
      </c>
      <c r="I653" s="27">
        <f>단가대비표!V107</f>
        <v>0</v>
      </c>
      <c r="J653" s="30">
        <f>TRUNC(I653*D653,1)</f>
        <v>0</v>
      </c>
      <c r="K653" s="27">
        <f t="shared" si="77"/>
        <v>172068</v>
      </c>
      <c r="L653" s="30">
        <f t="shared" si="77"/>
        <v>2236.8000000000002</v>
      </c>
      <c r="M653" s="24" t="s">
        <v>1181</v>
      </c>
      <c r="N653" s="2" t="s">
        <v>2024</v>
      </c>
      <c r="O653" s="2" t="s">
        <v>1182</v>
      </c>
      <c r="P653" s="2" t="s">
        <v>63</v>
      </c>
      <c r="Q653" s="2" t="s">
        <v>63</v>
      </c>
      <c r="R653" s="2" t="s">
        <v>62</v>
      </c>
      <c r="S653" s="3"/>
      <c r="T653" s="3"/>
      <c r="U653" s="3"/>
      <c r="V653" s="3">
        <v>1</v>
      </c>
      <c r="W653" s="3"/>
      <c r="X653" s="3"/>
      <c r="Y653" s="3"/>
      <c r="Z653" s="3"/>
      <c r="AA653" s="3"/>
      <c r="AB653" s="3"/>
      <c r="AC653" s="3"/>
      <c r="AD653" s="3"/>
      <c r="AE653" s="3"/>
      <c r="AF653" s="3"/>
      <c r="AG653" s="3"/>
      <c r="AH653" s="3"/>
      <c r="AI653" s="3"/>
      <c r="AJ653" s="3"/>
      <c r="AK653" s="3"/>
      <c r="AL653" s="3"/>
      <c r="AM653" s="3"/>
      <c r="AN653" s="3"/>
      <c r="AO653" s="3"/>
      <c r="AP653" s="3"/>
      <c r="AQ653" s="3"/>
      <c r="AR653" s="3"/>
      <c r="AS653" s="3"/>
      <c r="AT653" s="3"/>
      <c r="AU653" s="3"/>
      <c r="AV653" s="2" t="s">
        <v>51</v>
      </c>
      <c r="AW653" s="2" t="s">
        <v>2036</v>
      </c>
      <c r="AX653" s="2" t="s">
        <v>51</v>
      </c>
      <c r="AY653" s="2" t="s">
        <v>51</v>
      </c>
      <c r="AZ653" s="2" t="s">
        <v>51</v>
      </c>
    </row>
    <row r="654" spans="1:52" ht="30" customHeight="1">
      <c r="A654" s="24" t="s">
        <v>1449</v>
      </c>
      <c r="B654" s="24" t="s">
        <v>1179</v>
      </c>
      <c r="C654" s="24" t="s">
        <v>1180</v>
      </c>
      <c r="D654" s="25">
        <v>2.7E-2</v>
      </c>
      <c r="E654" s="27">
        <f>단가대비표!O118</f>
        <v>0</v>
      </c>
      <c r="F654" s="30">
        <f>TRUNC(E654*D654,1)</f>
        <v>0</v>
      </c>
      <c r="G654" s="27">
        <f>단가대비표!P118</f>
        <v>263017</v>
      </c>
      <c r="H654" s="30">
        <f>TRUNC(G654*D654,1)</f>
        <v>7101.4</v>
      </c>
      <c r="I654" s="27">
        <f>단가대비표!V118</f>
        <v>0</v>
      </c>
      <c r="J654" s="30">
        <f>TRUNC(I654*D654,1)</f>
        <v>0</v>
      </c>
      <c r="K654" s="27">
        <f t="shared" si="77"/>
        <v>263017</v>
      </c>
      <c r="L654" s="30">
        <f t="shared" si="77"/>
        <v>7101.4</v>
      </c>
      <c r="M654" s="24" t="s">
        <v>1450</v>
      </c>
      <c r="N654" s="2" t="s">
        <v>2024</v>
      </c>
      <c r="O654" s="2" t="s">
        <v>1451</v>
      </c>
      <c r="P654" s="2" t="s">
        <v>63</v>
      </c>
      <c r="Q654" s="2" t="s">
        <v>63</v>
      </c>
      <c r="R654" s="2" t="s">
        <v>62</v>
      </c>
      <c r="S654" s="3"/>
      <c r="T654" s="3"/>
      <c r="U654" s="3"/>
      <c r="V654" s="3">
        <v>1</v>
      </c>
      <c r="W654" s="3"/>
      <c r="X654" s="3"/>
      <c r="Y654" s="3"/>
      <c r="Z654" s="3"/>
      <c r="AA654" s="3"/>
      <c r="AB654" s="3"/>
      <c r="AC654" s="3"/>
      <c r="AD654" s="3"/>
      <c r="AE654" s="3"/>
      <c r="AF654" s="3"/>
      <c r="AG654" s="3"/>
      <c r="AH654" s="3"/>
      <c r="AI654" s="3"/>
      <c r="AJ654" s="3"/>
      <c r="AK654" s="3"/>
      <c r="AL654" s="3"/>
      <c r="AM654" s="3"/>
      <c r="AN654" s="3"/>
      <c r="AO654" s="3"/>
      <c r="AP654" s="3"/>
      <c r="AQ654" s="3"/>
      <c r="AR654" s="3"/>
      <c r="AS654" s="3"/>
      <c r="AT654" s="3"/>
      <c r="AU654" s="3"/>
      <c r="AV654" s="2" t="s">
        <v>51</v>
      </c>
      <c r="AW654" s="2" t="s">
        <v>2035</v>
      </c>
      <c r="AX654" s="2" t="s">
        <v>51</v>
      </c>
      <c r="AY654" s="2" t="s">
        <v>51</v>
      </c>
      <c r="AZ654" s="2" t="s">
        <v>51</v>
      </c>
    </row>
    <row r="655" spans="1:52" ht="30" customHeight="1">
      <c r="A655" s="24" t="s">
        <v>1178</v>
      </c>
      <c r="B655" s="24" t="s">
        <v>1179</v>
      </c>
      <c r="C655" s="24" t="s">
        <v>1180</v>
      </c>
      <c r="D655" s="25">
        <v>1.2999999999999999E-2</v>
      </c>
      <c r="E655" s="27">
        <f>단가대비표!O107</f>
        <v>0</v>
      </c>
      <c r="F655" s="30">
        <f>TRUNC(E655*D655,1)</f>
        <v>0</v>
      </c>
      <c r="G655" s="27">
        <f>단가대비표!P107</f>
        <v>172068</v>
      </c>
      <c r="H655" s="30">
        <f>TRUNC(G655*D655,1)</f>
        <v>2236.8000000000002</v>
      </c>
      <c r="I655" s="27">
        <f>단가대비표!V107</f>
        <v>0</v>
      </c>
      <c r="J655" s="30">
        <f>TRUNC(I655*D655,1)</f>
        <v>0</v>
      </c>
      <c r="K655" s="27">
        <f t="shared" si="77"/>
        <v>172068</v>
      </c>
      <c r="L655" s="30">
        <f t="shared" si="77"/>
        <v>2236.8000000000002</v>
      </c>
      <c r="M655" s="24" t="s">
        <v>1181</v>
      </c>
      <c r="N655" s="2" t="s">
        <v>2024</v>
      </c>
      <c r="O655" s="2" t="s">
        <v>1182</v>
      </c>
      <c r="P655" s="2" t="s">
        <v>63</v>
      </c>
      <c r="Q655" s="2" t="s">
        <v>63</v>
      </c>
      <c r="R655" s="2" t="s">
        <v>62</v>
      </c>
      <c r="S655" s="3"/>
      <c r="T655" s="3"/>
      <c r="U655" s="3"/>
      <c r="V655" s="3">
        <v>1</v>
      </c>
      <c r="W655" s="3"/>
      <c r="X655" s="3"/>
      <c r="Y655" s="3"/>
      <c r="Z655" s="3"/>
      <c r="AA655" s="3"/>
      <c r="AB655" s="3"/>
      <c r="AC655" s="3"/>
      <c r="AD655" s="3"/>
      <c r="AE655" s="3"/>
      <c r="AF655" s="3"/>
      <c r="AG655" s="3"/>
      <c r="AH655" s="3"/>
      <c r="AI655" s="3"/>
      <c r="AJ655" s="3"/>
      <c r="AK655" s="3"/>
      <c r="AL655" s="3"/>
      <c r="AM655" s="3"/>
      <c r="AN655" s="3"/>
      <c r="AO655" s="3"/>
      <c r="AP655" s="3"/>
      <c r="AQ655" s="3"/>
      <c r="AR655" s="3"/>
      <c r="AS655" s="3"/>
      <c r="AT655" s="3"/>
      <c r="AU655" s="3"/>
      <c r="AV655" s="2" t="s">
        <v>51</v>
      </c>
      <c r="AW655" s="2" t="s">
        <v>2036</v>
      </c>
      <c r="AX655" s="2" t="s">
        <v>51</v>
      </c>
      <c r="AY655" s="2" t="s">
        <v>51</v>
      </c>
      <c r="AZ655" s="2" t="s">
        <v>51</v>
      </c>
    </row>
    <row r="656" spans="1:52" ht="30" customHeight="1">
      <c r="A656" s="24" t="s">
        <v>2031</v>
      </c>
      <c r="B656" s="24" t="s">
        <v>2037</v>
      </c>
      <c r="C656" s="24" t="s">
        <v>1075</v>
      </c>
      <c r="D656" s="25">
        <v>1</v>
      </c>
      <c r="E656" s="27">
        <f>TRUNC(SUMIF(V652:V656, RIGHTB(O656, 1), H652:H656)*U656, 2)</f>
        <v>2241.16</v>
      </c>
      <c r="F656" s="30">
        <f>TRUNC(E656*D656,1)</f>
        <v>2241.1</v>
      </c>
      <c r="G656" s="27">
        <v>0</v>
      </c>
      <c r="H656" s="30">
        <f>TRUNC(G656*D656,1)</f>
        <v>0</v>
      </c>
      <c r="I656" s="27">
        <v>0</v>
      </c>
      <c r="J656" s="30">
        <f>TRUNC(I656*D656,1)</f>
        <v>0</v>
      </c>
      <c r="K656" s="27">
        <f t="shared" si="77"/>
        <v>2241.1</v>
      </c>
      <c r="L656" s="30">
        <f t="shared" si="77"/>
        <v>2241.1</v>
      </c>
      <c r="M656" s="24" t="s">
        <v>51</v>
      </c>
      <c r="N656" s="2" t="s">
        <v>2024</v>
      </c>
      <c r="O656" s="2" t="s">
        <v>1154</v>
      </c>
      <c r="P656" s="2" t="s">
        <v>63</v>
      </c>
      <c r="Q656" s="2" t="s">
        <v>63</v>
      </c>
      <c r="R656" s="2" t="s">
        <v>63</v>
      </c>
      <c r="S656" s="3">
        <v>1</v>
      </c>
      <c r="T656" s="3">
        <v>0</v>
      </c>
      <c r="U656" s="3">
        <v>0.12</v>
      </c>
      <c r="V656" s="3"/>
      <c r="W656" s="3"/>
      <c r="X656" s="3"/>
      <c r="Y656" s="3"/>
      <c r="Z656" s="3"/>
      <c r="AA656" s="3"/>
      <c r="AB656" s="3"/>
      <c r="AC656" s="3"/>
      <c r="AD656" s="3"/>
      <c r="AE656" s="3"/>
      <c r="AF656" s="3"/>
      <c r="AG656" s="3"/>
      <c r="AH656" s="3"/>
      <c r="AI656" s="3"/>
      <c r="AJ656" s="3"/>
      <c r="AK656" s="3"/>
      <c r="AL656" s="3"/>
      <c r="AM656" s="3"/>
      <c r="AN656" s="3"/>
      <c r="AO656" s="3"/>
      <c r="AP656" s="3"/>
      <c r="AQ656" s="3"/>
      <c r="AR656" s="3"/>
      <c r="AS656" s="3"/>
      <c r="AT656" s="3"/>
      <c r="AU656" s="3"/>
      <c r="AV656" s="2" t="s">
        <v>51</v>
      </c>
      <c r="AW656" s="2" t="s">
        <v>2038</v>
      </c>
      <c r="AX656" s="2" t="s">
        <v>51</v>
      </c>
      <c r="AY656" s="2" t="s">
        <v>51</v>
      </c>
      <c r="AZ656" s="2" t="s">
        <v>51</v>
      </c>
    </row>
    <row r="657" spans="1:52" ht="30" customHeight="1">
      <c r="A657" s="24" t="s">
        <v>1174</v>
      </c>
      <c r="B657" s="24" t="s">
        <v>51</v>
      </c>
      <c r="C657" s="24" t="s">
        <v>51</v>
      </c>
      <c r="D657" s="25"/>
      <c r="E657" s="27"/>
      <c r="F657" s="30">
        <f>TRUNC(SUMIF(N652:N656, N651, F652:F656),0)</f>
        <v>2241</v>
      </c>
      <c r="G657" s="27"/>
      <c r="H657" s="30">
        <f>TRUNC(SUMIF(N652:N656, N651, H652:H656),0)</f>
        <v>18676</v>
      </c>
      <c r="I657" s="27"/>
      <c r="J657" s="30">
        <f>TRUNC(SUMIF(N652:N656, N651, J652:J656),0)</f>
        <v>0</v>
      </c>
      <c r="K657" s="27"/>
      <c r="L657" s="30">
        <f>F657+H657+J657</f>
        <v>20917</v>
      </c>
      <c r="M657" s="24" t="s">
        <v>51</v>
      </c>
      <c r="N657" s="2" t="s">
        <v>76</v>
      </c>
      <c r="O657" s="2" t="s">
        <v>76</v>
      </c>
      <c r="P657" s="2" t="s">
        <v>51</v>
      </c>
      <c r="Q657" s="2" t="s">
        <v>51</v>
      </c>
      <c r="R657" s="2" t="s">
        <v>51</v>
      </c>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3"/>
      <c r="AS657" s="3"/>
      <c r="AT657" s="3"/>
      <c r="AU657" s="3"/>
      <c r="AV657" s="2" t="s">
        <v>51</v>
      </c>
      <c r="AW657" s="2" t="s">
        <v>51</v>
      </c>
      <c r="AX657" s="2" t="s">
        <v>51</v>
      </c>
      <c r="AY657" s="2" t="s">
        <v>51</v>
      </c>
      <c r="AZ657" s="2" t="s">
        <v>51</v>
      </c>
    </row>
    <row r="658" spans="1:52" ht="30" customHeight="1">
      <c r="A658" s="25"/>
      <c r="B658" s="25"/>
      <c r="C658" s="25"/>
      <c r="D658" s="25"/>
      <c r="E658" s="27"/>
      <c r="F658" s="30"/>
      <c r="G658" s="27"/>
      <c r="H658" s="30"/>
      <c r="I658" s="27"/>
      <c r="J658" s="30"/>
      <c r="K658" s="27"/>
      <c r="L658" s="30"/>
      <c r="M658" s="25"/>
    </row>
    <row r="659" spans="1:52" ht="30" customHeight="1">
      <c r="A659" s="21" t="s">
        <v>2039</v>
      </c>
      <c r="B659" s="22"/>
      <c r="C659" s="22"/>
      <c r="D659" s="22"/>
      <c r="E659" s="26"/>
      <c r="F659" s="29"/>
      <c r="G659" s="26"/>
      <c r="H659" s="29"/>
      <c r="I659" s="26"/>
      <c r="J659" s="29"/>
      <c r="K659" s="26"/>
      <c r="L659" s="29"/>
      <c r="M659" s="23"/>
      <c r="N659" s="1" t="s">
        <v>1209</v>
      </c>
    </row>
    <row r="660" spans="1:52" ht="30" customHeight="1">
      <c r="A660" s="24" t="s">
        <v>2041</v>
      </c>
      <c r="B660" s="24" t="s">
        <v>2042</v>
      </c>
      <c r="C660" s="24" t="s">
        <v>428</v>
      </c>
      <c r="D660" s="25">
        <v>1.71</v>
      </c>
      <c r="E660" s="27">
        <f>단가대비표!O69</f>
        <v>2005</v>
      </c>
      <c r="F660" s="30">
        <f>TRUNC(E660*D660,1)</f>
        <v>3428.5</v>
      </c>
      <c r="G660" s="27">
        <f>단가대비표!P69</f>
        <v>0</v>
      </c>
      <c r="H660" s="30">
        <f>TRUNC(G660*D660,1)</f>
        <v>0</v>
      </c>
      <c r="I660" s="27">
        <f>단가대비표!V69</f>
        <v>0</v>
      </c>
      <c r="J660" s="30">
        <f>TRUNC(I660*D660,1)</f>
        <v>0</v>
      </c>
      <c r="K660" s="27">
        <f t="shared" ref="K660:L664" si="78">TRUNC(E660+G660+I660,1)</f>
        <v>2005</v>
      </c>
      <c r="L660" s="30">
        <f t="shared" si="78"/>
        <v>3428.5</v>
      </c>
      <c r="M660" s="24" t="s">
        <v>2043</v>
      </c>
      <c r="N660" s="2" t="s">
        <v>1209</v>
      </c>
      <c r="O660" s="2" t="s">
        <v>2044</v>
      </c>
      <c r="P660" s="2" t="s">
        <v>63</v>
      </c>
      <c r="Q660" s="2" t="s">
        <v>63</v>
      </c>
      <c r="R660" s="2" t="s">
        <v>62</v>
      </c>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3"/>
      <c r="AS660" s="3"/>
      <c r="AT660" s="3"/>
      <c r="AU660" s="3"/>
      <c r="AV660" s="2" t="s">
        <v>51</v>
      </c>
      <c r="AW660" s="2" t="s">
        <v>2045</v>
      </c>
      <c r="AX660" s="2" t="s">
        <v>51</v>
      </c>
      <c r="AY660" s="2" t="s">
        <v>51</v>
      </c>
      <c r="AZ660" s="2" t="s">
        <v>51</v>
      </c>
    </row>
    <row r="661" spans="1:52" ht="30" customHeight="1">
      <c r="A661" s="24" t="s">
        <v>2046</v>
      </c>
      <c r="B661" s="24" t="s">
        <v>2047</v>
      </c>
      <c r="C661" s="24" t="s">
        <v>428</v>
      </c>
      <c r="D661" s="25">
        <v>1.48</v>
      </c>
      <c r="E661" s="27">
        <f>단가대비표!O24</f>
        <v>375</v>
      </c>
      <c r="F661" s="30">
        <f>TRUNC(E661*D661,1)</f>
        <v>555</v>
      </c>
      <c r="G661" s="27">
        <f>단가대비표!P24</f>
        <v>0</v>
      </c>
      <c r="H661" s="30">
        <f>TRUNC(G661*D661,1)</f>
        <v>0</v>
      </c>
      <c r="I661" s="27">
        <f>단가대비표!V24</f>
        <v>0</v>
      </c>
      <c r="J661" s="30">
        <f>TRUNC(I661*D661,1)</f>
        <v>0</v>
      </c>
      <c r="K661" s="27">
        <f t="shared" si="78"/>
        <v>375</v>
      </c>
      <c r="L661" s="30">
        <f t="shared" si="78"/>
        <v>555</v>
      </c>
      <c r="M661" s="24" t="s">
        <v>2048</v>
      </c>
      <c r="N661" s="2" t="s">
        <v>1209</v>
      </c>
      <c r="O661" s="2" t="s">
        <v>2049</v>
      </c>
      <c r="P661" s="2" t="s">
        <v>63</v>
      </c>
      <c r="Q661" s="2" t="s">
        <v>63</v>
      </c>
      <c r="R661" s="2" t="s">
        <v>62</v>
      </c>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3"/>
      <c r="AS661" s="3"/>
      <c r="AT661" s="3"/>
      <c r="AU661" s="3"/>
      <c r="AV661" s="2" t="s">
        <v>51</v>
      </c>
      <c r="AW661" s="2" t="s">
        <v>2050</v>
      </c>
      <c r="AX661" s="2" t="s">
        <v>51</v>
      </c>
      <c r="AY661" s="2" t="s">
        <v>51</v>
      </c>
      <c r="AZ661" s="2" t="s">
        <v>51</v>
      </c>
    </row>
    <row r="662" spans="1:52" ht="30" customHeight="1">
      <c r="A662" s="24" t="s">
        <v>2051</v>
      </c>
      <c r="B662" s="24" t="s">
        <v>1179</v>
      </c>
      <c r="C662" s="24" t="s">
        <v>1180</v>
      </c>
      <c r="D662" s="25">
        <v>7.0999999999999994E-2</v>
      </c>
      <c r="E662" s="27">
        <f>단가대비표!O117</f>
        <v>0</v>
      </c>
      <c r="F662" s="30">
        <f>TRUNC(E662*D662,1)</f>
        <v>0</v>
      </c>
      <c r="G662" s="27">
        <f>단가대비표!P117</f>
        <v>290939</v>
      </c>
      <c r="H662" s="30">
        <f>TRUNC(G662*D662,1)</f>
        <v>20656.599999999999</v>
      </c>
      <c r="I662" s="27">
        <f>단가대비표!V117</f>
        <v>0</v>
      </c>
      <c r="J662" s="30">
        <f>TRUNC(I662*D662,1)</f>
        <v>0</v>
      </c>
      <c r="K662" s="27">
        <f t="shared" si="78"/>
        <v>290939</v>
      </c>
      <c r="L662" s="30">
        <f t="shared" si="78"/>
        <v>20656.599999999999</v>
      </c>
      <c r="M662" s="24" t="s">
        <v>2052</v>
      </c>
      <c r="N662" s="2" t="s">
        <v>1209</v>
      </c>
      <c r="O662" s="2" t="s">
        <v>2053</v>
      </c>
      <c r="P662" s="2" t="s">
        <v>63</v>
      </c>
      <c r="Q662" s="2" t="s">
        <v>63</v>
      </c>
      <c r="R662" s="2" t="s">
        <v>62</v>
      </c>
      <c r="S662" s="3"/>
      <c r="T662" s="3"/>
      <c r="U662" s="3"/>
      <c r="V662" s="3">
        <v>1</v>
      </c>
      <c r="W662" s="3"/>
      <c r="X662" s="3"/>
      <c r="Y662" s="3"/>
      <c r="Z662" s="3"/>
      <c r="AA662" s="3"/>
      <c r="AB662" s="3"/>
      <c r="AC662" s="3"/>
      <c r="AD662" s="3"/>
      <c r="AE662" s="3"/>
      <c r="AF662" s="3"/>
      <c r="AG662" s="3"/>
      <c r="AH662" s="3"/>
      <c r="AI662" s="3"/>
      <c r="AJ662" s="3"/>
      <c r="AK662" s="3"/>
      <c r="AL662" s="3"/>
      <c r="AM662" s="3"/>
      <c r="AN662" s="3"/>
      <c r="AO662" s="3"/>
      <c r="AP662" s="3"/>
      <c r="AQ662" s="3"/>
      <c r="AR662" s="3"/>
      <c r="AS662" s="3"/>
      <c r="AT662" s="3"/>
      <c r="AU662" s="3"/>
      <c r="AV662" s="2" t="s">
        <v>51</v>
      </c>
      <c r="AW662" s="2" t="s">
        <v>2054</v>
      </c>
      <c r="AX662" s="2" t="s">
        <v>51</v>
      </c>
      <c r="AY662" s="2" t="s">
        <v>51</v>
      </c>
      <c r="AZ662" s="2" t="s">
        <v>51</v>
      </c>
    </row>
    <row r="663" spans="1:52" ht="30" customHeight="1">
      <c r="A663" s="24" t="s">
        <v>1178</v>
      </c>
      <c r="B663" s="24" t="s">
        <v>1179</v>
      </c>
      <c r="C663" s="24" t="s">
        <v>1180</v>
      </c>
      <c r="D663" s="25">
        <v>3.5999999999999997E-2</v>
      </c>
      <c r="E663" s="27">
        <f>단가대비표!O107</f>
        <v>0</v>
      </c>
      <c r="F663" s="30">
        <f>TRUNC(E663*D663,1)</f>
        <v>0</v>
      </c>
      <c r="G663" s="27">
        <f>단가대비표!P107</f>
        <v>172068</v>
      </c>
      <c r="H663" s="30">
        <f>TRUNC(G663*D663,1)</f>
        <v>6194.4</v>
      </c>
      <c r="I663" s="27">
        <f>단가대비표!V107</f>
        <v>0</v>
      </c>
      <c r="J663" s="30">
        <f>TRUNC(I663*D663,1)</f>
        <v>0</v>
      </c>
      <c r="K663" s="27">
        <f t="shared" si="78"/>
        <v>172068</v>
      </c>
      <c r="L663" s="30">
        <f t="shared" si="78"/>
        <v>6194.4</v>
      </c>
      <c r="M663" s="24" t="s">
        <v>1181</v>
      </c>
      <c r="N663" s="2" t="s">
        <v>1209</v>
      </c>
      <c r="O663" s="2" t="s">
        <v>1182</v>
      </c>
      <c r="P663" s="2" t="s">
        <v>63</v>
      </c>
      <c r="Q663" s="2" t="s">
        <v>63</v>
      </c>
      <c r="R663" s="2" t="s">
        <v>62</v>
      </c>
      <c r="S663" s="3"/>
      <c r="T663" s="3"/>
      <c r="U663" s="3"/>
      <c r="V663" s="3">
        <v>1</v>
      </c>
      <c r="W663" s="3"/>
      <c r="X663" s="3"/>
      <c r="Y663" s="3"/>
      <c r="Z663" s="3"/>
      <c r="AA663" s="3"/>
      <c r="AB663" s="3"/>
      <c r="AC663" s="3"/>
      <c r="AD663" s="3"/>
      <c r="AE663" s="3"/>
      <c r="AF663" s="3"/>
      <c r="AG663" s="3"/>
      <c r="AH663" s="3"/>
      <c r="AI663" s="3"/>
      <c r="AJ663" s="3"/>
      <c r="AK663" s="3"/>
      <c r="AL663" s="3"/>
      <c r="AM663" s="3"/>
      <c r="AN663" s="3"/>
      <c r="AO663" s="3"/>
      <c r="AP663" s="3"/>
      <c r="AQ663" s="3"/>
      <c r="AR663" s="3"/>
      <c r="AS663" s="3"/>
      <c r="AT663" s="3"/>
      <c r="AU663" s="3"/>
      <c r="AV663" s="2" t="s">
        <v>51</v>
      </c>
      <c r="AW663" s="2" t="s">
        <v>2055</v>
      </c>
      <c r="AX663" s="2" t="s">
        <v>51</v>
      </c>
      <c r="AY663" s="2" t="s">
        <v>51</v>
      </c>
      <c r="AZ663" s="2" t="s">
        <v>51</v>
      </c>
    </row>
    <row r="664" spans="1:52" ht="30" customHeight="1">
      <c r="A664" s="24" t="s">
        <v>1307</v>
      </c>
      <c r="B664" s="24" t="s">
        <v>2032</v>
      </c>
      <c r="C664" s="24" t="s">
        <v>1075</v>
      </c>
      <c r="D664" s="25">
        <v>1</v>
      </c>
      <c r="E664" s="27">
        <v>0</v>
      </c>
      <c r="F664" s="30">
        <f>TRUNC(E664*D664,1)</f>
        <v>0</v>
      </c>
      <c r="G664" s="27">
        <v>0</v>
      </c>
      <c r="H664" s="30">
        <f>TRUNC(G664*D664,1)</f>
        <v>0</v>
      </c>
      <c r="I664" s="27">
        <f>TRUNC(SUMIF(V660:V664, RIGHTB(O664, 1), H660:H664)*U664, 2)</f>
        <v>805.53</v>
      </c>
      <c r="J664" s="30">
        <f>TRUNC(I664*D664,1)</f>
        <v>805.5</v>
      </c>
      <c r="K664" s="27">
        <f t="shared" si="78"/>
        <v>805.5</v>
      </c>
      <c r="L664" s="30">
        <f t="shared" si="78"/>
        <v>805.5</v>
      </c>
      <c r="M664" s="24" t="s">
        <v>51</v>
      </c>
      <c r="N664" s="2" t="s">
        <v>1209</v>
      </c>
      <c r="O664" s="2" t="s">
        <v>1154</v>
      </c>
      <c r="P664" s="2" t="s">
        <v>63</v>
      </c>
      <c r="Q664" s="2" t="s">
        <v>63</v>
      </c>
      <c r="R664" s="2" t="s">
        <v>63</v>
      </c>
      <c r="S664" s="3">
        <v>1</v>
      </c>
      <c r="T664" s="3">
        <v>2</v>
      </c>
      <c r="U664" s="3">
        <v>0.03</v>
      </c>
      <c r="V664" s="3"/>
      <c r="W664" s="3"/>
      <c r="X664" s="3"/>
      <c r="Y664" s="3"/>
      <c r="Z664" s="3"/>
      <c r="AA664" s="3"/>
      <c r="AB664" s="3"/>
      <c r="AC664" s="3"/>
      <c r="AD664" s="3"/>
      <c r="AE664" s="3"/>
      <c r="AF664" s="3"/>
      <c r="AG664" s="3"/>
      <c r="AH664" s="3"/>
      <c r="AI664" s="3"/>
      <c r="AJ664" s="3"/>
      <c r="AK664" s="3"/>
      <c r="AL664" s="3"/>
      <c r="AM664" s="3"/>
      <c r="AN664" s="3"/>
      <c r="AO664" s="3"/>
      <c r="AP664" s="3"/>
      <c r="AQ664" s="3"/>
      <c r="AR664" s="3"/>
      <c r="AS664" s="3"/>
      <c r="AT664" s="3"/>
      <c r="AU664" s="3"/>
      <c r="AV664" s="2" t="s">
        <v>51</v>
      </c>
      <c r="AW664" s="2" t="s">
        <v>2056</v>
      </c>
      <c r="AX664" s="2" t="s">
        <v>51</v>
      </c>
      <c r="AY664" s="2" t="s">
        <v>51</v>
      </c>
      <c r="AZ664" s="2" t="s">
        <v>51</v>
      </c>
    </row>
    <row r="665" spans="1:52" ht="30" customHeight="1">
      <c r="A665" s="24" t="s">
        <v>1174</v>
      </c>
      <c r="B665" s="24" t="s">
        <v>51</v>
      </c>
      <c r="C665" s="24" t="s">
        <v>51</v>
      </c>
      <c r="D665" s="25"/>
      <c r="E665" s="27"/>
      <c r="F665" s="30">
        <f>TRUNC(SUMIF(N660:N664, N659, F660:F664),0)</f>
        <v>3983</v>
      </c>
      <c r="G665" s="27"/>
      <c r="H665" s="30">
        <f>TRUNC(SUMIF(N660:N664, N659, H660:H664),0)</f>
        <v>26851</v>
      </c>
      <c r="I665" s="27"/>
      <c r="J665" s="30">
        <f>TRUNC(SUMIF(N660:N664, N659, J660:J664),0)</f>
        <v>805</v>
      </c>
      <c r="K665" s="27"/>
      <c r="L665" s="30">
        <f>F665+H665+J665</f>
        <v>31639</v>
      </c>
      <c r="M665" s="24" t="s">
        <v>51</v>
      </c>
      <c r="N665" s="2" t="s">
        <v>76</v>
      </c>
      <c r="O665" s="2" t="s">
        <v>76</v>
      </c>
      <c r="P665" s="2" t="s">
        <v>51</v>
      </c>
      <c r="Q665" s="2" t="s">
        <v>51</v>
      </c>
      <c r="R665" s="2" t="s">
        <v>51</v>
      </c>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3"/>
      <c r="AS665" s="3"/>
      <c r="AT665" s="3"/>
      <c r="AU665" s="3"/>
      <c r="AV665" s="2" t="s">
        <v>51</v>
      </c>
      <c r="AW665" s="2" t="s">
        <v>51</v>
      </c>
      <c r="AX665" s="2" t="s">
        <v>51</v>
      </c>
      <c r="AY665" s="2" t="s">
        <v>51</v>
      </c>
      <c r="AZ665" s="2" t="s">
        <v>51</v>
      </c>
    </row>
    <row r="666" spans="1:52" ht="30" customHeight="1">
      <c r="A666" s="25"/>
      <c r="B666" s="25"/>
      <c r="C666" s="25"/>
      <c r="D666" s="25"/>
      <c r="E666" s="27"/>
      <c r="F666" s="30"/>
      <c r="G666" s="27"/>
      <c r="H666" s="30"/>
      <c r="I666" s="27"/>
      <c r="J666" s="30"/>
      <c r="K666" s="27"/>
      <c r="L666" s="30"/>
      <c r="M666" s="25"/>
    </row>
    <row r="667" spans="1:52" ht="30" customHeight="1">
      <c r="A667" s="21" t="s">
        <v>2057</v>
      </c>
      <c r="B667" s="22"/>
      <c r="C667" s="22"/>
      <c r="D667" s="22"/>
      <c r="E667" s="26"/>
      <c r="F667" s="29"/>
      <c r="G667" s="26"/>
      <c r="H667" s="29"/>
      <c r="I667" s="26"/>
      <c r="J667" s="29"/>
      <c r="K667" s="26"/>
      <c r="L667" s="29"/>
      <c r="M667" s="23"/>
      <c r="N667" s="1" t="s">
        <v>1214</v>
      </c>
    </row>
    <row r="668" spans="1:52" ht="30" customHeight="1">
      <c r="A668" s="24" t="s">
        <v>2059</v>
      </c>
      <c r="B668" s="24" t="s">
        <v>1179</v>
      </c>
      <c r="C668" s="24" t="s">
        <v>1180</v>
      </c>
      <c r="D668" s="25">
        <v>1.4999999999999999E-2</v>
      </c>
      <c r="E668" s="27">
        <f>단가대비표!O121</f>
        <v>0</v>
      </c>
      <c r="F668" s="30">
        <f>TRUNC(E668*D668,1)</f>
        <v>0</v>
      </c>
      <c r="G668" s="27">
        <f>단가대비표!P121</f>
        <v>211653</v>
      </c>
      <c r="H668" s="30">
        <f>TRUNC(G668*D668,1)</f>
        <v>3174.7</v>
      </c>
      <c r="I668" s="27">
        <f>단가대비표!V121</f>
        <v>0</v>
      </c>
      <c r="J668" s="30">
        <f>TRUNC(I668*D668,1)</f>
        <v>0</v>
      </c>
      <c r="K668" s="27">
        <f>TRUNC(E668+G668+I668,1)</f>
        <v>211653</v>
      </c>
      <c r="L668" s="30">
        <f>TRUNC(F668+H668+J668,1)</f>
        <v>3174.7</v>
      </c>
      <c r="M668" s="24" t="s">
        <v>2060</v>
      </c>
      <c r="N668" s="2" t="s">
        <v>1214</v>
      </c>
      <c r="O668" s="2" t="s">
        <v>2061</v>
      </c>
      <c r="P668" s="2" t="s">
        <v>63</v>
      </c>
      <c r="Q668" s="2" t="s">
        <v>63</v>
      </c>
      <c r="R668" s="2" t="s">
        <v>62</v>
      </c>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3"/>
      <c r="AS668" s="3"/>
      <c r="AT668" s="3"/>
      <c r="AU668" s="3"/>
      <c r="AV668" s="2" t="s">
        <v>51</v>
      </c>
      <c r="AW668" s="2" t="s">
        <v>2062</v>
      </c>
      <c r="AX668" s="2" t="s">
        <v>51</v>
      </c>
      <c r="AY668" s="2" t="s">
        <v>51</v>
      </c>
      <c r="AZ668" s="2" t="s">
        <v>51</v>
      </c>
    </row>
    <row r="669" spans="1:52" ht="30" customHeight="1">
      <c r="A669" s="24" t="s">
        <v>1174</v>
      </c>
      <c r="B669" s="24" t="s">
        <v>51</v>
      </c>
      <c r="C669" s="24" t="s">
        <v>51</v>
      </c>
      <c r="D669" s="25"/>
      <c r="E669" s="27"/>
      <c r="F669" s="30">
        <f>TRUNC(SUMIF(N668:N668, N667, F668:F668),0)</f>
        <v>0</v>
      </c>
      <c r="G669" s="27"/>
      <c r="H669" s="30">
        <f>TRUNC(SUMIF(N668:N668, N667, H668:H668),0)</f>
        <v>3174</v>
      </c>
      <c r="I669" s="27"/>
      <c r="J669" s="30">
        <f>TRUNC(SUMIF(N668:N668, N667, J668:J668),0)</f>
        <v>0</v>
      </c>
      <c r="K669" s="27"/>
      <c r="L669" s="30">
        <f>F669+H669+J669</f>
        <v>3174</v>
      </c>
      <c r="M669" s="24" t="s">
        <v>51</v>
      </c>
      <c r="N669" s="2" t="s">
        <v>76</v>
      </c>
      <c r="O669" s="2" t="s">
        <v>76</v>
      </c>
      <c r="P669" s="2" t="s">
        <v>51</v>
      </c>
      <c r="Q669" s="2" t="s">
        <v>51</v>
      </c>
      <c r="R669" s="2" t="s">
        <v>51</v>
      </c>
      <c r="S669" s="3"/>
      <c r="T669" s="3"/>
      <c r="U669" s="3"/>
      <c r="V669" s="3"/>
      <c r="W669" s="3"/>
      <c r="X669" s="3"/>
      <c r="Y669" s="3"/>
      <c r="Z669" s="3"/>
      <c r="AA669" s="3"/>
      <c r="AB669" s="3"/>
      <c r="AC669" s="3"/>
      <c r="AD669" s="3"/>
      <c r="AE669" s="3"/>
      <c r="AF669" s="3"/>
      <c r="AG669" s="3"/>
      <c r="AH669" s="3"/>
      <c r="AI669" s="3"/>
      <c r="AJ669" s="3"/>
      <c r="AK669" s="3"/>
      <c r="AL669" s="3"/>
      <c r="AM669" s="3"/>
      <c r="AN669" s="3"/>
      <c r="AO669" s="3"/>
      <c r="AP669" s="3"/>
      <c r="AQ669" s="3"/>
      <c r="AR669" s="3"/>
      <c r="AS669" s="3"/>
      <c r="AT669" s="3"/>
      <c r="AU669" s="3"/>
      <c r="AV669" s="2" t="s">
        <v>51</v>
      </c>
      <c r="AW669" s="2" t="s">
        <v>51</v>
      </c>
      <c r="AX669" s="2" t="s">
        <v>51</v>
      </c>
      <c r="AY669" s="2" t="s">
        <v>51</v>
      </c>
      <c r="AZ669" s="2" t="s">
        <v>51</v>
      </c>
    </row>
    <row r="670" spans="1:52" ht="30" customHeight="1">
      <c r="A670" s="25"/>
      <c r="B670" s="25"/>
      <c r="C670" s="25"/>
      <c r="D670" s="25"/>
      <c r="E670" s="27"/>
      <c r="F670" s="30"/>
      <c r="G670" s="27"/>
      <c r="H670" s="30"/>
      <c r="I670" s="27"/>
      <c r="J670" s="30"/>
      <c r="K670" s="27"/>
      <c r="L670" s="30"/>
      <c r="M670" s="25"/>
    </row>
    <row r="671" spans="1:52" ht="30" customHeight="1">
      <c r="A671" s="21" t="s">
        <v>2063</v>
      </c>
      <c r="B671" s="22"/>
      <c r="C671" s="22"/>
      <c r="D671" s="22"/>
      <c r="E671" s="26"/>
      <c r="F671" s="29"/>
      <c r="G671" s="26"/>
      <c r="H671" s="29"/>
      <c r="I671" s="26"/>
      <c r="J671" s="29"/>
      <c r="K671" s="26"/>
      <c r="L671" s="29"/>
      <c r="M671" s="23"/>
      <c r="N671" s="1" t="s">
        <v>1231</v>
      </c>
    </row>
    <row r="672" spans="1:52" ht="30" customHeight="1">
      <c r="A672" s="24" t="s">
        <v>2064</v>
      </c>
      <c r="B672" s="24" t="s">
        <v>2065</v>
      </c>
      <c r="C672" s="24" t="s">
        <v>1180</v>
      </c>
      <c r="D672" s="25">
        <v>2.5000000000000001E-2</v>
      </c>
      <c r="E672" s="27">
        <f>단가대비표!O127</f>
        <v>0</v>
      </c>
      <c r="F672" s="30">
        <f>TRUNC(E672*D672,1)</f>
        <v>0</v>
      </c>
      <c r="G672" s="27">
        <f>단가대비표!P127</f>
        <v>209131</v>
      </c>
      <c r="H672" s="30">
        <f>TRUNC(G672*D672,1)</f>
        <v>5228.2</v>
      </c>
      <c r="I672" s="27">
        <f>단가대비표!V127</f>
        <v>0</v>
      </c>
      <c r="J672" s="30">
        <f>TRUNC(I672*D672,1)</f>
        <v>0</v>
      </c>
      <c r="K672" s="27">
        <f>TRUNC(E672+G672+I672,1)</f>
        <v>209131</v>
      </c>
      <c r="L672" s="30">
        <f>TRUNC(F672+H672+J672,1)</f>
        <v>5228.2</v>
      </c>
      <c r="M672" s="24" t="s">
        <v>2066</v>
      </c>
      <c r="N672" s="2" t="s">
        <v>1231</v>
      </c>
      <c r="O672" s="2" t="s">
        <v>2067</v>
      </c>
      <c r="P672" s="2" t="s">
        <v>63</v>
      </c>
      <c r="Q672" s="2" t="s">
        <v>63</v>
      </c>
      <c r="R672" s="2" t="s">
        <v>62</v>
      </c>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3"/>
      <c r="AS672" s="3"/>
      <c r="AT672" s="3"/>
      <c r="AU672" s="3"/>
      <c r="AV672" s="2" t="s">
        <v>51</v>
      </c>
      <c r="AW672" s="2" t="s">
        <v>2068</v>
      </c>
      <c r="AX672" s="2" t="s">
        <v>51</v>
      </c>
      <c r="AY672" s="2" t="s">
        <v>51</v>
      </c>
      <c r="AZ672" s="2" t="s">
        <v>51</v>
      </c>
    </row>
    <row r="673" spans="1:52" ht="30" customHeight="1">
      <c r="A673" s="24" t="s">
        <v>1174</v>
      </c>
      <c r="B673" s="24" t="s">
        <v>51</v>
      </c>
      <c r="C673" s="24" t="s">
        <v>51</v>
      </c>
      <c r="D673" s="25"/>
      <c r="E673" s="27"/>
      <c r="F673" s="30">
        <f>TRUNC(SUMIF(N672:N672, N671, F672:F672),0)</f>
        <v>0</v>
      </c>
      <c r="G673" s="27"/>
      <c r="H673" s="30">
        <f>TRUNC(SUMIF(N672:N672, N671, H672:H672),0)</f>
        <v>5228</v>
      </c>
      <c r="I673" s="27"/>
      <c r="J673" s="30">
        <f>TRUNC(SUMIF(N672:N672, N671, J672:J672),0)</f>
        <v>0</v>
      </c>
      <c r="K673" s="27"/>
      <c r="L673" s="30">
        <f>F673+H673+J673</f>
        <v>5228</v>
      </c>
      <c r="M673" s="24" t="s">
        <v>51</v>
      </c>
      <c r="N673" s="2" t="s">
        <v>76</v>
      </c>
      <c r="O673" s="2" t="s">
        <v>76</v>
      </c>
      <c r="P673" s="2" t="s">
        <v>51</v>
      </c>
      <c r="Q673" s="2" t="s">
        <v>51</v>
      </c>
      <c r="R673" s="2" t="s">
        <v>51</v>
      </c>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c r="AR673" s="3"/>
      <c r="AS673" s="3"/>
      <c r="AT673" s="3"/>
      <c r="AU673" s="3"/>
      <c r="AV673" s="2" t="s">
        <v>51</v>
      </c>
      <c r="AW673" s="2" t="s">
        <v>51</v>
      </c>
      <c r="AX673" s="2" t="s">
        <v>51</v>
      </c>
      <c r="AY673" s="2" t="s">
        <v>51</v>
      </c>
      <c r="AZ673" s="2" t="s">
        <v>51</v>
      </c>
    </row>
    <row r="674" spans="1:52" ht="30" customHeight="1">
      <c r="A674" s="25"/>
      <c r="B674" s="25"/>
      <c r="C674" s="25"/>
      <c r="D674" s="25"/>
      <c r="E674" s="27"/>
      <c r="F674" s="30"/>
      <c r="G674" s="27"/>
      <c r="H674" s="30"/>
      <c r="I674" s="27"/>
      <c r="J674" s="30"/>
      <c r="K674" s="27"/>
      <c r="L674" s="30"/>
      <c r="M674" s="25"/>
    </row>
    <row r="675" spans="1:52" ht="30" customHeight="1">
      <c r="A675" s="21" t="s">
        <v>2069</v>
      </c>
      <c r="B675" s="22"/>
      <c r="C675" s="22"/>
      <c r="D675" s="22"/>
      <c r="E675" s="26"/>
      <c r="F675" s="29"/>
      <c r="G675" s="26"/>
      <c r="H675" s="29"/>
      <c r="I675" s="26"/>
      <c r="J675" s="29"/>
      <c r="K675" s="26"/>
      <c r="L675" s="29"/>
      <c r="M675" s="23"/>
      <c r="N675" s="1" t="s">
        <v>1241</v>
      </c>
    </row>
    <row r="676" spans="1:52" ht="30" customHeight="1">
      <c r="A676" s="24" t="s">
        <v>1303</v>
      </c>
      <c r="B676" s="24" t="s">
        <v>1179</v>
      </c>
      <c r="C676" s="24" t="s">
        <v>1180</v>
      </c>
      <c r="D676" s="25">
        <v>2.4E-2</v>
      </c>
      <c r="E676" s="27">
        <f>단가대비표!O116</f>
        <v>0</v>
      </c>
      <c r="F676" s="30">
        <f>TRUNC(E676*D676,1)</f>
        <v>0</v>
      </c>
      <c r="G676" s="27">
        <f>단가대비표!P116</f>
        <v>277276</v>
      </c>
      <c r="H676" s="30">
        <f>TRUNC(G676*D676,1)</f>
        <v>6654.6</v>
      </c>
      <c r="I676" s="27">
        <f>단가대비표!V116</f>
        <v>0</v>
      </c>
      <c r="J676" s="30">
        <f>TRUNC(I676*D676,1)</f>
        <v>0</v>
      </c>
      <c r="K676" s="27">
        <f>TRUNC(E676+G676+I676,1)</f>
        <v>277276</v>
      </c>
      <c r="L676" s="30">
        <f>TRUNC(F676+H676+J676,1)</f>
        <v>6654.6</v>
      </c>
      <c r="M676" s="24" t="s">
        <v>1304</v>
      </c>
      <c r="N676" s="2" t="s">
        <v>1241</v>
      </c>
      <c r="O676" s="2" t="s">
        <v>1305</v>
      </c>
      <c r="P676" s="2" t="s">
        <v>63</v>
      </c>
      <c r="Q676" s="2" t="s">
        <v>63</v>
      </c>
      <c r="R676" s="2" t="s">
        <v>62</v>
      </c>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3"/>
      <c r="AS676" s="3"/>
      <c r="AT676" s="3"/>
      <c r="AU676" s="3"/>
      <c r="AV676" s="2" t="s">
        <v>51</v>
      </c>
      <c r="AW676" s="2" t="s">
        <v>2071</v>
      </c>
      <c r="AX676" s="2" t="s">
        <v>51</v>
      </c>
      <c r="AY676" s="2" t="s">
        <v>51</v>
      </c>
      <c r="AZ676" s="2" t="s">
        <v>51</v>
      </c>
    </row>
    <row r="677" spans="1:52" ht="30" customHeight="1">
      <c r="A677" s="24" t="s">
        <v>1174</v>
      </c>
      <c r="B677" s="24" t="s">
        <v>51</v>
      </c>
      <c r="C677" s="24" t="s">
        <v>51</v>
      </c>
      <c r="D677" s="25"/>
      <c r="E677" s="27"/>
      <c r="F677" s="30">
        <f>TRUNC(SUMIF(N676:N676, N675, F676:F676),0)</f>
        <v>0</v>
      </c>
      <c r="G677" s="27"/>
      <c r="H677" s="30">
        <f>TRUNC(SUMIF(N676:N676, N675, H676:H676),0)</f>
        <v>6654</v>
      </c>
      <c r="I677" s="27"/>
      <c r="J677" s="30">
        <f>TRUNC(SUMIF(N676:N676, N675, J676:J676),0)</f>
        <v>0</v>
      </c>
      <c r="K677" s="27"/>
      <c r="L677" s="30">
        <f>F677+H677+J677</f>
        <v>6654</v>
      </c>
      <c r="M677" s="24" t="s">
        <v>51</v>
      </c>
      <c r="N677" s="2" t="s">
        <v>76</v>
      </c>
      <c r="O677" s="2" t="s">
        <v>76</v>
      </c>
      <c r="P677" s="2" t="s">
        <v>51</v>
      </c>
      <c r="Q677" s="2" t="s">
        <v>51</v>
      </c>
      <c r="R677" s="2" t="s">
        <v>51</v>
      </c>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3"/>
      <c r="AS677" s="3"/>
      <c r="AT677" s="3"/>
      <c r="AU677" s="3"/>
      <c r="AV677" s="2" t="s">
        <v>51</v>
      </c>
      <c r="AW677" s="2" t="s">
        <v>51</v>
      </c>
      <c r="AX677" s="2" t="s">
        <v>51</v>
      </c>
      <c r="AY677" s="2" t="s">
        <v>51</v>
      </c>
      <c r="AZ677" s="2" t="s">
        <v>51</v>
      </c>
    </row>
    <row r="678" spans="1:52" ht="30" customHeight="1">
      <c r="A678" s="25"/>
      <c r="B678" s="25"/>
      <c r="C678" s="25"/>
      <c r="D678" s="25"/>
      <c r="E678" s="27"/>
      <c r="F678" s="30"/>
      <c r="G678" s="27"/>
      <c r="H678" s="30"/>
      <c r="I678" s="27"/>
      <c r="J678" s="30"/>
      <c r="K678" s="27"/>
      <c r="L678" s="30"/>
      <c r="M678" s="25"/>
    </row>
    <row r="679" spans="1:52" ht="30" customHeight="1">
      <c r="A679" s="21" t="s">
        <v>2072</v>
      </c>
      <c r="B679" s="22"/>
      <c r="C679" s="22"/>
      <c r="D679" s="22"/>
      <c r="E679" s="26"/>
      <c r="F679" s="29"/>
      <c r="G679" s="26"/>
      <c r="H679" s="29"/>
      <c r="I679" s="26"/>
      <c r="J679" s="29"/>
      <c r="K679" s="26"/>
      <c r="L679" s="29"/>
      <c r="M679" s="23"/>
      <c r="N679" s="1" t="s">
        <v>1257</v>
      </c>
    </row>
    <row r="680" spans="1:52" ht="30" customHeight="1">
      <c r="A680" s="24" t="s">
        <v>2074</v>
      </c>
      <c r="B680" s="24" t="s">
        <v>1179</v>
      </c>
      <c r="C680" s="24" t="s">
        <v>1180</v>
      </c>
      <c r="D680" s="25">
        <v>1.238E-2</v>
      </c>
      <c r="E680" s="27">
        <f>단가대비표!O110</f>
        <v>0</v>
      </c>
      <c r="F680" s="30">
        <f t="shared" ref="F680:F685" si="79">TRUNC(E680*D680,1)</f>
        <v>0</v>
      </c>
      <c r="G680" s="27">
        <f>단가대비표!P110</f>
        <v>239808</v>
      </c>
      <c r="H680" s="30">
        <f t="shared" ref="H680:H685" si="80">TRUNC(G680*D680,1)</f>
        <v>2968.8</v>
      </c>
      <c r="I680" s="27">
        <f>단가대비표!V110</f>
        <v>0</v>
      </c>
      <c r="J680" s="30">
        <f t="shared" ref="J680:J685" si="81">TRUNC(I680*D680,1)</f>
        <v>0</v>
      </c>
      <c r="K680" s="27">
        <f t="shared" ref="K680:L685" si="82">TRUNC(E680+G680+I680,1)</f>
        <v>239808</v>
      </c>
      <c r="L680" s="30">
        <f t="shared" si="82"/>
        <v>2968.8</v>
      </c>
      <c r="M680" s="24" t="s">
        <v>2075</v>
      </c>
      <c r="N680" s="2" t="s">
        <v>1257</v>
      </c>
      <c r="O680" s="2" t="s">
        <v>2076</v>
      </c>
      <c r="P680" s="2" t="s">
        <v>63</v>
      </c>
      <c r="Q680" s="2" t="s">
        <v>63</v>
      </c>
      <c r="R680" s="2" t="s">
        <v>62</v>
      </c>
      <c r="S680" s="3"/>
      <c r="T680" s="3"/>
      <c r="U680" s="3"/>
      <c r="V680" s="3">
        <v>1</v>
      </c>
      <c r="W680" s="3">
        <v>2</v>
      </c>
      <c r="X680" s="3"/>
      <c r="Y680" s="3"/>
      <c r="Z680" s="3"/>
      <c r="AA680" s="3"/>
      <c r="AB680" s="3"/>
      <c r="AC680" s="3"/>
      <c r="AD680" s="3"/>
      <c r="AE680" s="3"/>
      <c r="AF680" s="3"/>
      <c r="AG680" s="3"/>
      <c r="AH680" s="3"/>
      <c r="AI680" s="3"/>
      <c r="AJ680" s="3"/>
      <c r="AK680" s="3"/>
      <c r="AL680" s="3"/>
      <c r="AM680" s="3"/>
      <c r="AN680" s="3"/>
      <c r="AO680" s="3"/>
      <c r="AP680" s="3"/>
      <c r="AQ680" s="3"/>
      <c r="AR680" s="3"/>
      <c r="AS680" s="3"/>
      <c r="AT680" s="3"/>
      <c r="AU680" s="3"/>
      <c r="AV680" s="2" t="s">
        <v>51</v>
      </c>
      <c r="AW680" s="2" t="s">
        <v>2077</v>
      </c>
      <c r="AX680" s="2" t="s">
        <v>51</v>
      </c>
      <c r="AY680" s="2" t="s">
        <v>51</v>
      </c>
      <c r="AZ680" s="2" t="s">
        <v>51</v>
      </c>
    </row>
    <row r="681" spans="1:52" ht="30" customHeight="1">
      <c r="A681" s="24" t="s">
        <v>2078</v>
      </c>
      <c r="B681" s="24" t="s">
        <v>1179</v>
      </c>
      <c r="C681" s="24" t="s">
        <v>1180</v>
      </c>
      <c r="D681" s="25">
        <v>3.3800000000000002E-3</v>
      </c>
      <c r="E681" s="27">
        <f>단가대비표!O111</f>
        <v>0</v>
      </c>
      <c r="F681" s="30">
        <f t="shared" si="79"/>
        <v>0</v>
      </c>
      <c r="G681" s="27">
        <f>단가대비표!P111</f>
        <v>282536</v>
      </c>
      <c r="H681" s="30">
        <f t="shared" si="80"/>
        <v>954.9</v>
      </c>
      <c r="I681" s="27">
        <f>단가대비표!V111</f>
        <v>0</v>
      </c>
      <c r="J681" s="30">
        <f t="shared" si="81"/>
        <v>0</v>
      </c>
      <c r="K681" s="27">
        <f t="shared" si="82"/>
        <v>282536</v>
      </c>
      <c r="L681" s="30">
        <f t="shared" si="82"/>
        <v>954.9</v>
      </c>
      <c r="M681" s="24" t="s">
        <v>2079</v>
      </c>
      <c r="N681" s="2" t="s">
        <v>1257</v>
      </c>
      <c r="O681" s="2" t="s">
        <v>2080</v>
      </c>
      <c r="P681" s="2" t="s">
        <v>63</v>
      </c>
      <c r="Q681" s="2" t="s">
        <v>63</v>
      </c>
      <c r="R681" s="2" t="s">
        <v>62</v>
      </c>
      <c r="S681" s="3"/>
      <c r="T681" s="3"/>
      <c r="U681" s="3"/>
      <c r="V681" s="3">
        <v>1</v>
      </c>
      <c r="W681" s="3">
        <v>2</v>
      </c>
      <c r="X681" s="3"/>
      <c r="Y681" s="3"/>
      <c r="Z681" s="3"/>
      <c r="AA681" s="3"/>
      <c r="AB681" s="3"/>
      <c r="AC681" s="3"/>
      <c r="AD681" s="3"/>
      <c r="AE681" s="3"/>
      <c r="AF681" s="3"/>
      <c r="AG681" s="3"/>
      <c r="AH681" s="3"/>
      <c r="AI681" s="3"/>
      <c r="AJ681" s="3"/>
      <c r="AK681" s="3"/>
      <c r="AL681" s="3"/>
      <c r="AM681" s="3"/>
      <c r="AN681" s="3"/>
      <c r="AO681" s="3"/>
      <c r="AP681" s="3"/>
      <c r="AQ681" s="3"/>
      <c r="AR681" s="3"/>
      <c r="AS681" s="3"/>
      <c r="AT681" s="3"/>
      <c r="AU681" s="3"/>
      <c r="AV681" s="2" t="s">
        <v>51</v>
      </c>
      <c r="AW681" s="2" t="s">
        <v>2081</v>
      </c>
      <c r="AX681" s="2" t="s">
        <v>51</v>
      </c>
      <c r="AY681" s="2" t="s">
        <v>51</v>
      </c>
      <c r="AZ681" s="2" t="s">
        <v>51</v>
      </c>
    </row>
    <row r="682" spans="1:52" ht="30" customHeight="1">
      <c r="A682" s="24" t="s">
        <v>2082</v>
      </c>
      <c r="B682" s="24" t="s">
        <v>1179</v>
      </c>
      <c r="C682" s="24" t="s">
        <v>1180</v>
      </c>
      <c r="D682" s="25">
        <v>4.4999999999999997E-3</v>
      </c>
      <c r="E682" s="27">
        <f>단가대비표!O108</f>
        <v>0</v>
      </c>
      <c r="F682" s="30">
        <f t="shared" si="79"/>
        <v>0</v>
      </c>
      <c r="G682" s="27">
        <f>단가대비표!P108</f>
        <v>226122</v>
      </c>
      <c r="H682" s="30">
        <f t="shared" si="80"/>
        <v>1017.5</v>
      </c>
      <c r="I682" s="27">
        <f>단가대비표!V108</f>
        <v>0</v>
      </c>
      <c r="J682" s="30">
        <f t="shared" si="81"/>
        <v>0</v>
      </c>
      <c r="K682" s="27">
        <f t="shared" si="82"/>
        <v>226122</v>
      </c>
      <c r="L682" s="30">
        <f t="shared" si="82"/>
        <v>1017.5</v>
      </c>
      <c r="M682" s="24" t="s">
        <v>2083</v>
      </c>
      <c r="N682" s="2" t="s">
        <v>1257</v>
      </c>
      <c r="O682" s="2" t="s">
        <v>2084</v>
      </c>
      <c r="P682" s="2" t="s">
        <v>63</v>
      </c>
      <c r="Q682" s="2" t="s">
        <v>63</v>
      </c>
      <c r="R682" s="2" t="s">
        <v>62</v>
      </c>
      <c r="S682" s="3"/>
      <c r="T682" s="3"/>
      <c r="U682" s="3"/>
      <c r="V682" s="3">
        <v>1</v>
      </c>
      <c r="W682" s="3">
        <v>2</v>
      </c>
      <c r="X682" s="3"/>
      <c r="Y682" s="3"/>
      <c r="Z682" s="3"/>
      <c r="AA682" s="3"/>
      <c r="AB682" s="3"/>
      <c r="AC682" s="3"/>
      <c r="AD682" s="3"/>
      <c r="AE682" s="3"/>
      <c r="AF682" s="3"/>
      <c r="AG682" s="3"/>
      <c r="AH682" s="3"/>
      <c r="AI682" s="3"/>
      <c r="AJ682" s="3"/>
      <c r="AK682" s="3"/>
      <c r="AL682" s="3"/>
      <c r="AM682" s="3"/>
      <c r="AN682" s="3"/>
      <c r="AO682" s="3"/>
      <c r="AP682" s="3"/>
      <c r="AQ682" s="3"/>
      <c r="AR682" s="3"/>
      <c r="AS682" s="3"/>
      <c r="AT682" s="3"/>
      <c r="AU682" s="3"/>
      <c r="AV682" s="2" t="s">
        <v>51</v>
      </c>
      <c r="AW682" s="2" t="s">
        <v>2085</v>
      </c>
      <c r="AX682" s="2" t="s">
        <v>51</v>
      </c>
      <c r="AY682" s="2" t="s">
        <v>51</v>
      </c>
      <c r="AZ682" s="2" t="s">
        <v>51</v>
      </c>
    </row>
    <row r="683" spans="1:52" ht="30" customHeight="1">
      <c r="A683" s="24" t="s">
        <v>1178</v>
      </c>
      <c r="B683" s="24" t="s">
        <v>1179</v>
      </c>
      <c r="C683" s="24" t="s">
        <v>1180</v>
      </c>
      <c r="D683" s="25">
        <v>2.2499999999999998E-3</v>
      </c>
      <c r="E683" s="27">
        <f>단가대비표!O107</f>
        <v>0</v>
      </c>
      <c r="F683" s="30">
        <f t="shared" si="79"/>
        <v>0</v>
      </c>
      <c r="G683" s="27">
        <f>단가대비표!P107</f>
        <v>172068</v>
      </c>
      <c r="H683" s="30">
        <f t="shared" si="80"/>
        <v>387.1</v>
      </c>
      <c r="I683" s="27">
        <f>단가대비표!V107</f>
        <v>0</v>
      </c>
      <c r="J683" s="30">
        <f t="shared" si="81"/>
        <v>0</v>
      </c>
      <c r="K683" s="27">
        <f t="shared" si="82"/>
        <v>172068</v>
      </c>
      <c r="L683" s="30">
        <f t="shared" si="82"/>
        <v>387.1</v>
      </c>
      <c r="M683" s="24" t="s">
        <v>1181</v>
      </c>
      <c r="N683" s="2" t="s">
        <v>1257</v>
      </c>
      <c r="O683" s="2" t="s">
        <v>1182</v>
      </c>
      <c r="P683" s="2" t="s">
        <v>63</v>
      </c>
      <c r="Q683" s="2" t="s">
        <v>63</v>
      </c>
      <c r="R683" s="2" t="s">
        <v>62</v>
      </c>
      <c r="S683" s="3"/>
      <c r="T683" s="3"/>
      <c r="U683" s="3"/>
      <c r="V683" s="3">
        <v>1</v>
      </c>
      <c r="W683" s="3">
        <v>2</v>
      </c>
      <c r="X683" s="3"/>
      <c r="Y683" s="3"/>
      <c r="Z683" s="3"/>
      <c r="AA683" s="3"/>
      <c r="AB683" s="3"/>
      <c r="AC683" s="3"/>
      <c r="AD683" s="3"/>
      <c r="AE683" s="3"/>
      <c r="AF683" s="3"/>
      <c r="AG683" s="3"/>
      <c r="AH683" s="3"/>
      <c r="AI683" s="3"/>
      <c r="AJ683" s="3"/>
      <c r="AK683" s="3"/>
      <c r="AL683" s="3"/>
      <c r="AM683" s="3"/>
      <c r="AN683" s="3"/>
      <c r="AO683" s="3"/>
      <c r="AP683" s="3"/>
      <c r="AQ683" s="3"/>
      <c r="AR683" s="3"/>
      <c r="AS683" s="3"/>
      <c r="AT683" s="3"/>
      <c r="AU683" s="3"/>
      <c r="AV683" s="2" t="s">
        <v>51</v>
      </c>
      <c r="AW683" s="2" t="s">
        <v>2086</v>
      </c>
      <c r="AX683" s="2" t="s">
        <v>51</v>
      </c>
      <c r="AY683" s="2" t="s">
        <v>51</v>
      </c>
      <c r="AZ683" s="2" t="s">
        <v>51</v>
      </c>
    </row>
    <row r="684" spans="1:52" ht="30" customHeight="1">
      <c r="A684" s="24" t="s">
        <v>1307</v>
      </c>
      <c r="B684" s="24" t="s">
        <v>1606</v>
      </c>
      <c r="C684" s="24" t="s">
        <v>1075</v>
      </c>
      <c r="D684" s="25">
        <v>1</v>
      </c>
      <c r="E684" s="27">
        <v>0</v>
      </c>
      <c r="F684" s="30">
        <f t="shared" si="79"/>
        <v>0</v>
      </c>
      <c r="G684" s="27">
        <v>0</v>
      </c>
      <c r="H684" s="30">
        <f t="shared" si="80"/>
        <v>0</v>
      </c>
      <c r="I684" s="27">
        <f>TRUNC(SUMIF(V680:V685, RIGHTB(O684, 1), H680:H685)*U684, 2)</f>
        <v>266.41000000000003</v>
      </c>
      <c r="J684" s="30">
        <f t="shared" si="81"/>
        <v>266.39999999999998</v>
      </c>
      <c r="K684" s="27">
        <f t="shared" si="82"/>
        <v>266.39999999999998</v>
      </c>
      <c r="L684" s="30">
        <f t="shared" si="82"/>
        <v>266.39999999999998</v>
      </c>
      <c r="M684" s="24" t="s">
        <v>51</v>
      </c>
      <c r="N684" s="2" t="s">
        <v>1257</v>
      </c>
      <c r="O684" s="2" t="s">
        <v>1154</v>
      </c>
      <c r="P684" s="2" t="s">
        <v>63</v>
      </c>
      <c r="Q684" s="2" t="s">
        <v>63</v>
      </c>
      <c r="R684" s="2" t="s">
        <v>63</v>
      </c>
      <c r="S684" s="3">
        <v>1</v>
      </c>
      <c r="T684" s="3">
        <v>2</v>
      </c>
      <c r="U684" s="3">
        <v>0.05</v>
      </c>
      <c r="V684" s="3"/>
      <c r="W684" s="3"/>
      <c r="X684" s="3"/>
      <c r="Y684" s="3"/>
      <c r="Z684" s="3"/>
      <c r="AA684" s="3"/>
      <c r="AB684" s="3"/>
      <c r="AC684" s="3"/>
      <c r="AD684" s="3"/>
      <c r="AE684" s="3"/>
      <c r="AF684" s="3"/>
      <c r="AG684" s="3"/>
      <c r="AH684" s="3"/>
      <c r="AI684" s="3"/>
      <c r="AJ684" s="3"/>
      <c r="AK684" s="3"/>
      <c r="AL684" s="3"/>
      <c r="AM684" s="3"/>
      <c r="AN684" s="3"/>
      <c r="AO684" s="3"/>
      <c r="AP684" s="3"/>
      <c r="AQ684" s="3"/>
      <c r="AR684" s="3"/>
      <c r="AS684" s="3"/>
      <c r="AT684" s="3"/>
      <c r="AU684" s="3"/>
      <c r="AV684" s="2" t="s">
        <v>51</v>
      </c>
      <c r="AW684" s="2" t="s">
        <v>2087</v>
      </c>
      <c r="AX684" s="2" t="s">
        <v>51</v>
      </c>
      <c r="AY684" s="2" t="s">
        <v>51</v>
      </c>
      <c r="AZ684" s="2" t="s">
        <v>51</v>
      </c>
    </row>
    <row r="685" spans="1:52" ht="30" customHeight="1">
      <c r="A685" s="24" t="s">
        <v>1287</v>
      </c>
      <c r="B685" s="24" t="s">
        <v>2032</v>
      </c>
      <c r="C685" s="24" t="s">
        <v>1075</v>
      </c>
      <c r="D685" s="25">
        <v>1</v>
      </c>
      <c r="E685" s="27">
        <f>TRUNC(SUMIF(W680:W685, RIGHTB(O685, 1), H680:H685)*U685, 2)</f>
        <v>159.84</v>
      </c>
      <c r="F685" s="30">
        <f t="shared" si="79"/>
        <v>159.80000000000001</v>
      </c>
      <c r="G685" s="27">
        <v>0</v>
      </c>
      <c r="H685" s="30">
        <f t="shared" si="80"/>
        <v>0</v>
      </c>
      <c r="I685" s="27">
        <v>0</v>
      </c>
      <c r="J685" s="30">
        <f t="shared" si="81"/>
        <v>0</v>
      </c>
      <c r="K685" s="27">
        <f t="shared" si="82"/>
        <v>159.80000000000001</v>
      </c>
      <c r="L685" s="30">
        <f t="shared" si="82"/>
        <v>159.80000000000001</v>
      </c>
      <c r="M685" s="24" t="s">
        <v>51</v>
      </c>
      <c r="N685" s="2" t="s">
        <v>1257</v>
      </c>
      <c r="O685" s="2" t="s">
        <v>1168</v>
      </c>
      <c r="P685" s="2" t="s">
        <v>63</v>
      </c>
      <c r="Q685" s="2" t="s">
        <v>63</v>
      </c>
      <c r="R685" s="2" t="s">
        <v>63</v>
      </c>
      <c r="S685" s="3">
        <v>1</v>
      </c>
      <c r="T685" s="3">
        <v>0</v>
      </c>
      <c r="U685" s="3">
        <v>0.03</v>
      </c>
      <c r="V685" s="3"/>
      <c r="W685" s="3"/>
      <c r="X685" s="3"/>
      <c r="Y685" s="3"/>
      <c r="Z685" s="3"/>
      <c r="AA685" s="3"/>
      <c r="AB685" s="3"/>
      <c r="AC685" s="3"/>
      <c r="AD685" s="3"/>
      <c r="AE685" s="3"/>
      <c r="AF685" s="3"/>
      <c r="AG685" s="3"/>
      <c r="AH685" s="3"/>
      <c r="AI685" s="3"/>
      <c r="AJ685" s="3"/>
      <c r="AK685" s="3"/>
      <c r="AL685" s="3"/>
      <c r="AM685" s="3"/>
      <c r="AN685" s="3"/>
      <c r="AO685" s="3"/>
      <c r="AP685" s="3"/>
      <c r="AQ685" s="3"/>
      <c r="AR685" s="3"/>
      <c r="AS685" s="3"/>
      <c r="AT685" s="3"/>
      <c r="AU685" s="3"/>
      <c r="AV685" s="2" t="s">
        <v>51</v>
      </c>
      <c r="AW685" s="2" t="s">
        <v>2088</v>
      </c>
      <c r="AX685" s="2" t="s">
        <v>51</v>
      </c>
      <c r="AY685" s="2" t="s">
        <v>51</v>
      </c>
      <c r="AZ685" s="2" t="s">
        <v>51</v>
      </c>
    </row>
    <row r="686" spans="1:52" ht="30" customHeight="1">
      <c r="A686" s="24" t="s">
        <v>1174</v>
      </c>
      <c r="B686" s="24" t="s">
        <v>51</v>
      </c>
      <c r="C686" s="24" t="s">
        <v>51</v>
      </c>
      <c r="D686" s="25"/>
      <c r="E686" s="27"/>
      <c r="F686" s="30">
        <f>TRUNC(SUMIF(N680:N685, N679, F680:F685),0)</f>
        <v>159</v>
      </c>
      <c r="G686" s="27"/>
      <c r="H686" s="30">
        <f>TRUNC(SUMIF(N680:N685, N679, H680:H685),0)</f>
        <v>5328</v>
      </c>
      <c r="I686" s="27"/>
      <c r="J686" s="30">
        <f>TRUNC(SUMIF(N680:N685, N679, J680:J685),0)</f>
        <v>266</v>
      </c>
      <c r="K686" s="27"/>
      <c r="L686" s="30">
        <f>F686+H686+J686</f>
        <v>5753</v>
      </c>
      <c r="M686" s="24" t="s">
        <v>51</v>
      </c>
      <c r="N686" s="2" t="s">
        <v>76</v>
      </c>
      <c r="O686" s="2" t="s">
        <v>76</v>
      </c>
      <c r="P686" s="2" t="s">
        <v>51</v>
      </c>
      <c r="Q686" s="2" t="s">
        <v>51</v>
      </c>
      <c r="R686" s="2" t="s">
        <v>51</v>
      </c>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3"/>
      <c r="AS686" s="3"/>
      <c r="AT686" s="3"/>
      <c r="AU686" s="3"/>
      <c r="AV686" s="2" t="s">
        <v>51</v>
      </c>
      <c r="AW686" s="2" t="s">
        <v>51</v>
      </c>
      <c r="AX686" s="2" t="s">
        <v>51</v>
      </c>
      <c r="AY686" s="2" t="s">
        <v>51</v>
      </c>
      <c r="AZ686" s="2" t="s">
        <v>51</v>
      </c>
    </row>
    <row r="687" spans="1:52" ht="30" customHeight="1">
      <c r="A687" s="25"/>
      <c r="B687" s="25"/>
      <c r="C687" s="25"/>
      <c r="D687" s="25"/>
      <c r="E687" s="27"/>
      <c r="F687" s="30"/>
      <c r="G687" s="27"/>
      <c r="H687" s="30"/>
      <c r="I687" s="27"/>
      <c r="J687" s="30"/>
      <c r="K687" s="27"/>
      <c r="L687" s="30"/>
      <c r="M687" s="25"/>
    </row>
    <row r="688" spans="1:52" ht="30" customHeight="1">
      <c r="A688" s="21" t="s">
        <v>2089</v>
      </c>
      <c r="B688" s="22"/>
      <c r="C688" s="22"/>
      <c r="D688" s="22"/>
      <c r="E688" s="26"/>
      <c r="F688" s="29"/>
      <c r="G688" s="26"/>
      <c r="H688" s="29"/>
      <c r="I688" s="26"/>
      <c r="J688" s="29"/>
      <c r="K688" s="26"/>
      <c r="L688" s="29"/>
      <c r="M688" s="23"/>
      <c r="N688" s="1" t="s">
        <v>1699</v>
      </c>
    </row>
    <row r="689" spans="1:52" ht="30" customHeight="1">
      <c r="A689" s="24" t="s">
        <v>2090</v>
      </c>
      <c r="B689" s="24" t="s">
        <v>2091</v>
      </c>
      <c r="C689" s="24" t="s">
        <v>1225</v>
      </c>
      <c r="D689" s="25">
        <v>0.08</v>
      </c>
      <c r="E689" s="27">
        <f>단가대비표!O71</f>
        <v>8333.33</v>
      </c>
      <c r="F689" s="30">
        <f>TRUNC(E689*D689,1)</f>
        <v>666.6</v>
      </c>
      <c r="G689" s="27">
        <f>단가대비표!P71</f>
        <v>0</v>
      </c>
      <c r="H689" s="30">
        <f>TRUNC(G689*D689,1)</f>
        <v>0</v>
      </c>
      <c r="I689" s="27">
        <f>단가대비표!V71</f>
        <v>0</v>
      </c>
      <c r="J689" s="30">
        <f>TRUNC(I689*D689,1)</f>
        <v>0</v>
      </c>
      <c r="K689" s="27">
        <f>TRUNC(E689+G689+I689,1)</f>
        <v>8333.2999999999993</v>
      </c>
      <c r="L689" s="30">
        <f>TRUNC(F689+H689+J689,1)</f>
        <v>666.6</v>
      </c>
      <c r="M689" s="24" t="s">
        <v>2092</v>
      </c>
      <c r="N689" s="2" t="s">
        <v>1699</v>
      </c>
      <c r="O689" s="2" t="s">
        <v>2093</v>
      </c>
      <c r="P689" s="2" t="s">
        <v>63</v>
      </c>
      <c r="Q689" s="2" t="s">
        <v>63</v>
      </c>
      <c r="R689" s="2" t="s">
        <v>62</v>
      </c>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c r="AR689" s="3"/>
      <c r="AS689" s="3"/>
      <c r="AT689" s="3"/>
      <c r="AU689" s="3"/>
      <c r="AV689" s="2" t="s">
        <v>51</v>
      </c>
      <c r="AW689" s="2" t="s">
        <v>2094</v>
      </c>
      <c r="AX689" s="2" t="s">
        <v>51</v>
      </c>
      <c r="AY689" s="2" t="s">
        <v>51</v>
      </c>
      <c r="AZ689" s="2" t="s">
        <v>51</v>
      </c>
    </row>
    <row r="690" spans="1:52" ht="30" customHeight="1">
      <c r="A690" s="24" t="s">
        <v>1442</v>
      </c>
      <c r="B690" s="24" t="s">
        <v>1443</v>
      </c>
      <c r="C690" s="24" t="s">
        <v>1225</v>
      </c>
      <c r="D690" s="25">
        <v>4.0000000000000001E-3</v>
      </c>
      <c r="E690" s="27">
        <f>단가대비표!O86</f>
        <v>3494.44</v>
      </c>
      <c r="F690" s="30">
        <f>TRUNC(E690*D690,1)</f>
        <v>13.9</v>
      </c>
      <c r="G690" s="27">
        <f>단가대비표!P86</f>
        <v>0</v>
      </c>
      <c r="H690" s="30">
        <f>TRUNC(G690*D690,1)</f>
        <v>0</v>
      </c>
      <c r="I690" s="27">
        <f>단가대비표!V86</f>
        <v>0</v>
      </c>
      <c r="J690" s="30">
        <f>TRUNC(I690*D690,1)</f>
        <v>0</v>
      </c>
      <c r="K690" s="27">
        <f>TRUNC(E690+G690+I690,1)</f>
        <v>3494.4</v>
      </c>
      <c r="L690" s="30">
        <f>TRUNC(F690+H690+J690,1)</f>
        <v>13.9</v>
      </c>
      <c r="M690" s="24" t="s">
        <v>1444</v>
      </c>
      <c r="N690" s="2" t="s">
        <v>1699</v>
      </c>
      <c r="O690" s="2" t="s">
        <v>1445</v>
      </c>
      <c r="P690" s="2" t="s">
        <v>63</v>
      </c>
      <c r="Q690" s="2" t="s">
        <v>63</v>
      </c>
      <c r="R690" s="2" t="s">
        <v>62</v>
      </c>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3"/>
      <c r="AS690" s="3"/>
      <c r="AT690" s="3"/>
      <c r="AU690" s="3"/>
      <c r="AV690" s="2" t="s">
        <v>51</v>
      </c>
      <c r="AW690" s="2" t="s">
        <v>2095</v>
      </c>
      <c r="AX690" s="2" t="s">
        <v>51</v>
      </c>
      <c r="AY690" s="2" t="s">
        <v>51</v>
      </c>
      <c r="AZ690" s="2" t="s">
        <v>51</v>
      </c>
    </row>
    <row r="691" spans="1:52" ht="30" customHeight="1">
      <c r="A691" s="24" t="s">
        <v>1174</v>
      </c>
      <c r="B691" s="24" t="s">
        <v>51</v>
      </c>
      <c r="C691" s="24" t="s">
        <v>51</v>
      </c>
      <c r="D691" s="25"/>
      <c r="E691" s="27"/>
      <c r="F691" s="30">
        <f>TRUNC(SUMIF(N689:N690, N688, F689:F690),0)</f>
        <v>680</v>
      </c>
      <c r="G691" s="27"/>
      <c r="H691" s="30">
        <f>TRUNC(SUMIF(N689:N690, N688, H689:H690),0)</f>
        <v>0</v>
      </c>
      <c r="I691" s="27"/>
      <c r="J691" s="30">
        <f>TRUNC(SUMIF(N689:N690, N688, J689:J690),0)</f>
        <v>0</v>
      </c>
      <c r="K691" s="27"/>
      <c r="L691" s="30">
        <f>F691+H691+J691</f>
        <v>680</v>
      </c>
      <c r="M691" s="24" t="s">
        <v>51</v>
      </c>
      <c r="N691" s="2" t="s">
        <v>76</v>
      </c>
      <c r="O691" s="2" t="s">
        <v>76</v>
      </c>
      <c r="P691" s="2" t="s">
        <v>51</v>
      </c>
      <c r="Q691" s="2" t="s">
        <v>51</v>
      </c>
      <c r="R691" s="2" t="s">
        <v>51</v>
      </c>
      <c r="S691" s="3"/>
      <c r="T691" s="3"/>
      <c r="U691" s="3"/>
      <c r="V691" s="3"/>
      <c r="W691" s="3"/>
      <c r="X691" s="3"/>
      <c r="Y691" s="3"/>
      <c r="Z691" s="3"/>
      <c r="AA691" s="3"/>
      <c r="AB691" s="3"/>
      <c r="AC691" s="3"/>
      <c r="AD691" s="3"/>
      <c r="AE691" s="3"/>
      <c r="AF691" s="3"/>
      <c r="AG691" s="3"/>
      <c r="AH691" s="3"/>
      <c r="AI691" s="3"/>
      <c r="AJ691" s="3"/>
      <c r="AK691" s="3"/>
      <c r="AL691" s="3"/>
      <c r="AM691" s="3"/>
      <c r="AN691" s="3"/>
      <c r="AO691" s="3"/>
      <c r="AP691" s="3"/>
      <c r="AQ691" s="3"/>
      <c r="AR691" s="3"/>
      <c r="AS691" s="3"/>
      <c r="AT691" s="3"/>
      <c r="AU691" s="3"/>
      <c r="AV691" s="2" t="s">
        <v>51</v>
      </c>
      <c r="AW691" s="2" t="s">
        <v>51</v>
      </c>
      <c r="AX691" s="2" t="s">
        <v>51</v>
      </c>
      <c r="AY691" s="2" t="s">
        <v>51</v>
      </c>
      <c r="AZ691" s="2" t="s">
        <v>51</v>
      </c>
    </row>
    <row r="692" spans="1:52" ht="30" customHeight="1">
      <c r="A692" s="25"/>
      <c r="B692" s="25"/>
      <c r="C692" s="25"/>
      <c r="D692" s="25"/>
      <c r="E692" s="27"/>
      <c r="F692" s="30"/>
      <c r="G692" s="27"/>
      <c r="H692" s="30"/>
      <c r="I692" s="27"/>
      <c r="J692" s="30"/>
      <c r="K692" s="27"/>
      <c r="L692" s="30"/>
      <c r="M692" s="25"/>
    </row>
    <row r="693" spans="1:52" ht="30" customHeight="1">
      <c r="A693" s="21" t="s">
        <v>2096</v>
      </c>
      <c r="B693" s="22"/>
      <c r="C693" s="22"/>
      <c r="D693" s="22"/>
      <c r="E693" s="26"/>
      <c r="F693" s="29"/>
      <c r="G693" s="26"/>
      <c r="H693" s="29"/>
      <c r="I693" s="26"/>
      <c r="J693" s="29"/>
      <c r="K693" s="26"/>
      <c r="L693" s="29"/>
      <c r="M693" s="23"/>
      <c r="N693" s="1" t="s">
        <v>1704</v>
      </c>
    </row>
    <row r="694" spans="1:52" ht="30" customHeight="1">
      <c r="A694" s="24" t="s">
        <v>1449</v>
      </c>
      <c r="B694" s="24" t="s">
        <v>1179</v>
      </c>
      <c r="C694" s="24" t="s">
        <v>1180</v>
      </c>
      <c r="D694" s="25">
        <v>1.4999999999999999E-2</v>
      </c>
      <c r="E694" s="27">
        <f>단가대비표!O118</f>
        <v>0</v>
      </c>
      <c r="F694" s="30">
        <f>TRUNC(E694*D694,1)</f>
        <v>0</v>
      </c>
      <c r="G694" s="27">
        <f>단가대비표!P118</f>
        <v>263017</v>
      </c>
      <c r="H694" s="30">
        <f>TRUNC(G694*D694,1)</f>
        <v>3945.2</v>
      </c>
      <c r="I694" s="27">
        <f>단가대비표!V118</f>
        <v>0</v>
      </c>
      <c r="J694" s="30">
        <f>TRUNC(I694*D694,1)</f>
        <v>0</v>
      </c>
      <c r="K694" s="27">
        <f>TRUNC(E694+G694+I694,1)</f>
        <v>263017</v>
      </c>
      <c r="L694" s="30">
        <f>TRUNC(F694+H694+J694,1)</f>
        <v>3945.2</v>
      </c>
      <c r="M694" s="24" t="s">
        <v>1450</v>
      </c>
      <c r="N694" s="2" t="s">
        <v>1704</v>
      </c>
      <c r="O694" s="2" t="s">
        <v>1451</v>
      </c>
      <c r="P694" s="2" t="s">
        <v>63</v>
      </c>
      <c r="Q694" s="2" t="s">
        <v>63</v>
      </c>
      <c r="R694" s="2" t="s">
        <v>62</v>
      </c>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3"/>
      <c r="AS694" s="3"/>
      <c r="AT694" s="3"/>
      <c r="AU694" s="3"/>
      <c r="AV694" s="2" t="s">
        <v>51</v>
      </c>
      <c r="AW694" s="2" t="s">
        <v>2097</v>
      </c>
      <c r="AX694" s="2" t="s">
        <v>51</v>
      </c>
      <c r="AY694" s="2" t="s">
        <v>51</v>
      </c>
      <c r="AZ694" s="2" t="s">
        <v>51</v>
      </c>
    </row>
    <row r="695" spans="1:52" ht="30" customHeight="1">
      <c r="A695" s="24" t="s">
        <v>1178</v>
      </c>
      <c r="B695" s="24" t="s">
        <v>1179</v>
      </c>
      <c r="C695" s="24" t="s">
        <v>1180</v>
      </c>
      <c r="D695" s="25">
        <v>3.0000000000000001E-3</v>
      </c>
      <c r="E695" s="27">
        <f>단가대비표!O107</f>
        <v>0</v>
      </c>
      <c r="F695" s="30">
        <f>TRUNC(E695*D695,1)</f>
        <v>0</v>
      </c>
      <c r="G695" s="27">
        <f>단가대비표!P107</f>
        <v>172068</v>
      </c>
      <c r="H695" s="30">
        <f>TRUNC(G695*D695,1)</f>
        <v>516.20000000000005</v>
      </c>
      <c r="I695" s="27">
        <f>단가대비표!V107</f>
        <v>0</v>
      </c>
      <c r="J695" s="30">
        <f>TRUNC(I695*D695,1)</f>
        <v>0</v>
      </c>
      <c r="K695" s="27">
        <f>TRUNC(E695+G695+I695,1)</f>
        <v>172068</v>
      </c>
      <c r="L695" s="30">
        <f>TRUNC(F695+H695+J695,1)</f>
        <v>516.20000000000005</v>
      </c>
      <c r="M695" s="24" t="s">
        <v>1181</v>
      </c>
      <c r="N695" s="2" t="s">
        <v>1704</v>
      </c>
      <c r="O695" s="2" t="s">
        <v>1182</v>
      </c>
      <c r="P695" s="2" t="s">
        <v>63</v>
      </c>
      <c r="Q695" s="2" t="s">
        <v>63</v>
      </c>
      <c r="R695" s="2" t="s">
        <v>62</v>
      </c>
      <c r="S695" s="3"/>
      <c r="T695" s="3"/>
      <c r="U695" s="3"/>
      <c r="V695" s="3"/>
      <c r="W695" s="3"/>
      <c r="X695" s="3"/>
      <c r="Y695" s="3"/>
      <c r="Z695" s="3"/>
      <c r="AA695" s="3"/>
      <c r="AB695" s="3"/>
      <c r="AC695" s="3"/>
      <c r="AD695" s="3"/>
      <c r="AE695" s="3"/>
      <c r="AF695" s="3"/>
      <c r="AG695" s="3"/>
      <c r="AH695" s="3"/>
      <c r="AI695" s="3"/>
      <c r="AJ695" s="3"/>
      <c r="AK695" s="3"/>
      <c r="AL695" s="3"/>
      <c r="AM695" s="3"/>
      <c r="AN695" s="3"/>
      <c r="AO695" s="3"/>
      <c r="AP695" s="3"/>
      <c r="AQ695" s="3"/>
      <c r="AR695" s="3"/>
      <c r="AS695" s="3"/>
      <c r="AT695" s="3"/>
      <c r="AU695" s="3"/>
      <c r="AV695" s="2" t="s">
        <v>51</v>
      </c>
      <c r="AW695" s="2" t="s">
        <v>2098</v>
      </c>
      <c r="AX695" s="2" t="s">
        <v>51</v>
      </c>
      <c r="AY695" s="2" t="s">
        <v>51</v>
      </c>
      <c r="AZ695" s="2" t="s">
        <v>51</v>
      </c>
    </row>
    <row r="696" spans="1:52" ht="30" customHeight="1">
      <c r="A696" s="24" t="s">
        <v>1174</v>
      </c>
      <c r="B696" s="24" t="s">
        <v>51</v>
      </c>
      <c r="C696" s="24" t="s">
        <v>51</v>
      </c>
      <c r="D696" s="25"/>
      <c r="E696" s="27"/>
      <c r="F696" s="30">
        <f>TRUNC(SUMIF(N694:N695, N693, F694:F695),0)</f>
        <v>0</v>
      </c>
      <c r="G696" s="27"/>
      <c r="H696" s="30">
        <f>TRUNC(SUMIF(N694:N695, N693, H694:H695),0)</f>
        <v>4461</v>
      </c>
      <c r="I696" s="27"/>
      <c r="J696" s="30">
        <f>TRUNC(SUMIF(N694:N695, N693, J694:J695),0)</f>
        <v>0</v>
      </c>
      <c r="K696" s="27"/>
      <c r="L696" s="30">
        <f>F696+H696+J696</f>
        <v>4461</v>
      </c>
      <c r="M696" s="24" t="s">
        <v>51</v>
      </c>
      <c r="N696" s="2" t="s">
        <v>76</v>
      </c>
      <c r="O696" s="2" t="s">
        <v>76</v>
      </c>
      <c r="P696" s="2" t="s">
        <v>51</v>
      </c>
      <c r="Q696" s="2" t="s">
        <v>51</v>
      </c>
      <c r="R696" s="2" t="s">
        <v>51</v>
      </c>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3"/>
      <c r="AS696" s="3"/>
      <c r="AT696" s="3"/>
      <c r="AU696" s="3"/>
      <c r="AV696" s="2" t="s">
        <v>51</v>
      </c>
      <c r="AW696" s="2" t="s">
        <v>51</v>
      </c>
      <c r="AX696" s="2" t="s">
        <v>51</v>
      </c>
      <c r="AY696" s="2" t="s">
        <v>51</v>
      </c>
      <c r="AZ696" s="2" t="s">
        <v>51</v>
      </c>
    </row>
    <row r="697" spans="1:52" ht="30" customHeight="1">
      <c r="A697" s="25"/>
      <c r="B697" s="25"/>
      <c r="C697" s="25"/>
      <c r="D697" s="25"/>
      <c r="E697" s="27"/>
      <c r="F697" s="30"/>
      <c r="G697" s="27"/>
      <c r="H697" s="30"/>
      <c r="I697" s="27"/>
      <c r="J697" s="30"/>
      <c r="K697" s="27"/>
      <c r="L697" s="30"/>
      <c r="M697" s="25"/>
    </row>
    <row r="698" spans="1:52" ht="30" customHeight="1">
      <c r="A698" s="21" t="s">
        <v>2099</v>
      </c>
      <c r="B698" s="22"/>
      <c r="C698" s="22"/>
      <c r="D698" s="22"/>
      <c r="E698" s="26"/>
      <c r="F698" s="29"/>
      <c r="G698" s="26"/>
      <c r="H698" s="29"/>
      <c r="I698" s="26"/>
      <c r="J698" s="29"/>
      <c r="K698" s="26"/>
      <c r="L698" s="29"/>
      <c r="M698" s="23"/>
      <c r="N698" s="1" t="s">
        <v>1278</v>
      </c>
    </row>
    <row r="699" spans="1:52" ht="30" customHeight="1">
      <c r="A699" s="24" t="s">
        <v>2074</v>
      </c>
      <c r="B699" s="24" t="s">
        <v>1179</v>
      </c>
      <c r="C699" s="24" t="s">
        <v>1180</v>
      </c>
      <c r="D699" s="25">
        <v>1.609E-2</v>
      </c>
      <c r="E699" s="27">
        <f>단가대비표!O110</f>
        <v>0</v>
      </c>
      <c r="F699" s="30">
        <f t="shared" ref="F699:F704" si="83">TRUNC(E699*D699,1)</f>
        <v>0</v>
      </c>
      <c r="G699" s="27">
        <f>단가대비표!P110</f>
        <v>239808</v>
      </c>
      <c r="H699" s="30">
        <f t="shared" ref="H699:H704" si="84">TRUNC(G699*D699,1)</f>
        <v>3858.5</v>
      </c>
      <c r="I699" s="27">
        <f>단가대비표!V110</f>
        <v>0</v>
      </c>
      <c r="J699" s="30">
        <f t="shared" ref="J699:J704" si="85">TRUNC(I699*D699,1)</f>
        <v>0</v>
      </c>
      <c r="K699" s="27">
        <f t="shared" ref="K699:L704" si="86">TRUNC(E699+G699+I699,1)</f>
        <v>239808</v>
      </c>
      <c r="L699" s="30">
        <f t="shared" si="86"/>
        <v>3858.5</v>
      </c>
      <c r="M699" s="24" t="s">
        <v>2075</v>
      </c>
      <c r="N699" s="2" t="s">
        <v>1278</v>
      </c>
      <c r="O699" s="2" t="s">
        <v>2076</v>
      </c>
      <c r="P699" s="2" t="s">
        <v>63</v>
      </c>
      <c r="Q699" s="2" t="s">
        <v>63</v>
      </c>
      <c r="R699" s="2" t="s">
        <v>62</v>
      </c>
      <c r="S699" s="3"/>
      <c r="T699" s="3"/>
      <c r="U699" s="3"/>
      <c r="V699" s="3">
        <v>1</v>
      </c>
      <c r="W699" s="3">
        <v>2</v>
      </c>
      <c r="X699" s="3"/>
      <c r="Y699" s="3"/>
      <c r="Z699" s="3"/>
      <c r="AA699" s="3"/>
      <c r="AB699" s="3"/>
      <c r="AC699" s="3"/>
      <c r="AD699" s="3"/>
      <c r="AE699" s="3"/>
      <c r="AF699" s="3"/>
      <c r="AG699" s="3"/>
      <c r="AH699" s="3"/>
      <c r="AI699" s="3"/>
      <c r="AJ699" s="3"/>
      <c r="AK699" s="3"/>
      <c r="AL699" s="3"/>
      <c r="AM699" s="3"/>
      <c r="AN699" s="3"/>
      <c r="AO699" s="3"/>
      <c r="AP699" s="3"/>
      <c r="AQ699" s="3"/>
      <c r="AR699" s="3"/>
      <c r="AS699" s="3"/>
      <c r="AT699" s="3"/>
      <c r="AU699" s="3"/>
      <c r="AV699" s="2" t="s">
        <v>51</v>
      </c>
      <c r="AW699" s="2" t="s">
        <v>2100</v>
      </c>
      <c r="AX699" s="2" t="s">
        <v>51</v>
      </c>
      <c r="AY699" s="2" t="s">
        <v>51</v>
      </c>
      <c r="AZ699" s="2" t="s">
        <v>51</v>
      </c>
    </row>
    <row r="700" spans="1:52" ht="30" customHeight="1">
      <c r="A700" s="24" t="s">
        <v>2078</v>
      </c>
      <c r="B700" s="24" t="s">
        <v>1179</v>
      </c>
      <c r="C700" s="24" t="s">
        <v>1180</v>
      </c>
      <c r="D700" s="25">
        <v>4.3899999999999998E-3</v>
      </c>
      <c r="E700" s="27">
        <f>단가대비표!O111</f>
        <v>0</v>
      </c>
      <c r="F700" s="30">
        <f t="shared" si="83"/>
        <v>0</v>
      </c>
      <c r="G700" s="27">
        <f>단가대비표!P111</f>
        <v>282536</v>
      </c>
      <c r="H700" s="30">
        <f t="shared" si="84"/>
        <v>1240.3</v>
      </c>
      <c r="I700" s="27">
        <f>단가대비표!V111</f>
        <v>0</v>
      </c>
      <c r="J700" s="30">
        <f t="shared" si="85"/>
        <v>0</v>
      </c>
      <c r="K700" s="27">
        <f t="shared" si="86"/>
        <v>282536</v>
      </c>
      <c r="L700" s="30">
        <f t="shared" si="86"/>
        <v>1240.3</v>
      </c>
      <c r="M700" s="24" t="s">
        <v>2079</v>
      </c>
      <c r="N700" s="2" t="s">
        <v>1278</v>
      </c>
      <c r="O700" s="2" t="s">
        <v>2080</v>
      </c>
      <c r="P700" s="2" t="s">
        <v>63</v>
      </c>
      <c r="Q700" s="2" t="s">
        <v>63</v>
      </c>
      <c r="R700" s="2" t="s">
        <v>62</v>
      </c>
      <c r="S700" s="3"/>
      <c r="T700" s="3"/>
      <c r="U700" s="3"/>
      <c r="V700" s="3">
        <v>1</v>
      </c>
      <c r="W700" s="3">
        <v>2</v>
      </c>
      <c r="X700" s="3"/>
      <c r="Y700" s="3"/>
      <c r="Z700" s="3"/>
      <c r="AA700" s="3"/>
      <c r="AB700" s="3"/>
      <c r="AC700" s="3"/>
      <c r="AD700" s="3"/>
      <c r="AE700" s="3"/>
      <c r="AF700" s="3"/>
      <c r="AG700" s="3"/>
      <c r="AH700" s="3"/>
      <c r="AI700" s="3"/>
      <c r="AJ700" s="3"/>
      <c r="AK700" s="3"/>
      <c r="AL700" s="3"/>
      <c r="AM700" s="3"/>
      <c r="AN700" s="3"/>
      <c r="AO700" s="3"/>
      <c r="AP700" s="3"/>
      <c r="AQ700" s="3"/>
      <c r="AR700" s="3"/>
      <c r="AS700" s="3"/>
      <c r="AT700" s="3"/>
      <c r="AU700" s="3"/>
      <c r="AV700" s="2" t="s">
        <v>51</v>
      </c>
      <c r="AW700" s="2" t="s">
        <v>2101</v>
      </c>
      <c r="AX700" s="2" t="s">
        <v>51</v>
      </c>
      <c r="AY700" s="2" t="s">
        <v>51</v>
      </c>
      <c r="AZ700" s="2" t="s">
        <v>51</v>
      </c>
    </row>
    <row r="701" spans="1:52" ht="30" customHeight="1">
      <c r="A701" s="24" t="s">
        <v>2082</v>
      </c>
      <c r="B701" s="24" t="s">
        <v>1179</v>
      </c>
      <c r="C701" s="24" t="s">
        <v>1180</v>
      </c>
      <c r="D701" s="25">
        <v>5.8500000000000002E-3</v>
      </c>
      <c r="E701" s="27">
        <f>단가대비표!O108</f>
        <v>0</v>
      </c>
      <c r="F701" s="30">
        <f t="shared" si="83"/>
        <v>0</v>
      </c>
      <c r="G701" s="27">
        <f>단가대비표!P108</f>
        <v>226122</v>
      </c>
      <c r="H701" s="30">
        <f t="shared" si="84"/>
        <v>1322.8</v>
      </c>
      <c r="I701" s="27">
        <f>단가대비표!V108</f>
        <v>0</v>
      </c>
      <c r="J701" s="30">
        <f t="shared" si="85"/>
        <v>0</v>
      </c>
      <c r="K701" s="27">
        <f t="shared" si="86"/>
        <v>226122</v>
      </c>
      <c r="L701" s="30">
        <f t="shared" si="86"/>
        <v>1322.8</v>
      </c>
      <c r="M701" s="24" t="s">
        <v>2083</v>
      </c>
      <c r="N701" s="2" t="s">
        <v>1278</v>
      </c>
      <c r="O701" s="2" t="s">
        <v>2084</v>
      </c>
      <c r="P701" s="2" t="s">
        <v>63</v>
      </c>
      <c r="Q701" s="2" t="s">
        <v>63</v>
      </c>
      <c r="R701" s="2" t="s">
        <v>62</v>
      </c>
      <c r="S701" s="3"/>
      <c r="T701" s="3"/>
      <c r="U701" s="3"/>
      <c r="V701" s="3">
        <v>1</v>
      </c>
      <c r="W701" s="3">
        <v>2</v>
      </c>
      <c r="X701" s="3"/>
      <c r="Y701" s="3"/>
      <c r="Z701" s="3"/>
      <c r="AA701" s="3"/>
      <c r="AB701" s="3"/>
      <c r="AC701" s="3"/>
      <c r="AD701" s="3"/>
      <c r="AE701" s="3"/>
      <c r="AF701" s="3"/>
      <c r="AG701" s="3"/>
      <c r="AH701" s="3"/>
      <c r="AI701" s="3"/>
      <c r="AJ701" s="3"/>
      <c r="AK701" s="3"/>
      <c r="AL701" s="3"/>
      <c r="AM701" s="3"/>
      <c r="AN701" s="3"/>
      <c r="AO701" s="3"/>
      <c r="AP701" s="3"/>
      <c r="AQ701" s="3"/>
      <c r="AR701" s="3"/>
      <c r="AS701" s="3"/>
      <c r="AT701" s="3"/>
      <c r="AU701" s="3"/>
      <c r="AV701" s="2" t="s">
        <v>51</v>
      </c>
      <c r="AW701" s="2" t="s">
        <v>2102</v>
      </c>
      <c r="AX701" s="2" t="s">
        <v>51</v>
      </c>
      <c r="AY701" s="2" t="s">
        <v>51</v>
      </c>
      <c r="AZ701" s="2" t="s">
        <v>51</v>
      </c>
    </row>
    <row r="702" spans="1:52" ht="30" customHeight="1">
      <c r="A702" s="24" t="s">
        <v>1178</v>
      </c>
      <c r="B702" s="24" t="s">
        <v>1179</v>
      </c>
      <c r="C702" s="24" t="s">
        <v>1180</v>
      </c>
      <c r="D702" s="25">
        <v>2.9299999999999999E-3</v>
      </c>
      <c r="E702" s="27">
        <f>단가대비표!O107</f>
        <v>0</v>
      </c>
      <c r="F702" s="30">
        <f t="shared" si="83"/>
        <v>0</v>
      </c>
      <c r="G702" s="27">
        <f>단가대비표!P107</f>
        <v>172068</v>
      </c>
      <c r="H702" s="30">
        <f t="shared" si="84"/>
        <v>504.1</v>
      </c>
      <c r="I702" s="27">
        <f>단가대비표!V107</f>
        <v>0</v>
      </c>
      <c r="J702" s="30">
        <f t="shared" si="85"/>
        <v>0</v>
      </c>
      <c r="K702" s="27">
        <f t="shared" si="86"/>
        <v>172068</v>
      </c>
      <c r="L702" s="30">
        <f t="shared" si="86"/>
        <v>504.1</v>
      </c>
      <c r="M702" s="24" t="s">
        <v>1181</v>
      </c>
      <c r="N702" s="2" t="s">
        <v>1278</v>
      </c>
      <c r="O702" s="2" t="s">
        <v>1182</v>
      </c>
      <c r="P702" s="2" t="s">
        <v>63</v>
      </c>
      <c r="Q702" s="2" t="s">
        <v>63</v>
      </c>
      <c r="R702" s="2" t="s">
        <v>62</v>
      </c>
      <c r="S702" s="3"/>
      <c r="T702" s="3"/>
      <c r="U702" s="3"/>
      <c r="V702" s="3">
        <v>1</v>
      </c>
      <c r="W702" s="3">
        <v>2</v>
      </c>
      <c r="X702" s="3"/>
      <c r="Y702" s="3"/>
      <c r="Z702" s="3"/>
      <c r="AA702" s="3"/>
      <c r="AB702" s="3"/>
      <c r="AC702" s="3"/>
      <c r="AD702" s="3"/>
      <c r="AE702" s="3"/>
      <c r="AF702" s="3"/>
      <c r="AG702" s="3"/>
      <c r="AH702" s="3"/>
      <c r="AI702" s="3"/>
      <c r="AJ702" s="3"/>
      <c r="AK702" s="3"/>
      <c r="AL702" s="3"/>
      <c r="AM702" s="3"/>
      <c r="AN702" s="3"/>
      <c r="AO702" s="3"/>
      <c r="AP702" s="3"/>
      <c r="AQ702" s="3"/>
      <c r="AR702" s="3"/>
      <c r="AS702" s="3"/>
      <c r="AT702" s="3"/>
      <c r="AU702" s="3"/>
      <c r="AV702" s="2" t="s">
        <v>51</v>
      </c>
      <c r="AW702" s="2" t="s">
        <v>2103</v>
      </c>
      <c r="AX702" s="2" t="s">
        <v>51</v>
      </c>
      <c r="AY702" s="2" t="s">
        <v>51</v>
      </c>
      <c r="AZ702" s="2" t="s">
        <v>51</v>
      </c>
    </row>
    <row r="703" spans="1:52" ht="30" customHeight="1">
      <c r="A703" s="24" t="s">
        <v>1307</v>
      </c>
      <c r="B703" s="24" t="s">
        <v>2104</v>
      </c>
      <c r="C703" s="24" t="s">
        <v>1075</v>
      </c>
      <c r="D703" s="25">
        <v>1</v>
      </c>
      <c r="E703" s="27">
        <v>0</v>
      </c>
      <c r="F703" s="30">
        <f t="shared" si="83"/>
        <v>0</v>
      </c>
      <c r="G703" s="27">
        <v>0</v>
      </c>
      <c r="H703" s="30">
        <f t="shared" si="84"/>
        <v>0</v>
      </c>
      <c r="I703" s="27">
        <f>TRUNC(SUMIF(V699:V704, RIGHTB(O703, 1), H699:H704)*U703, 2)</f>
        <v>277.02</v>
      </c>
      <c r="J703" s="30">
        <f t="shared" si="85"/>
        <v>277</v>
      </c>
      <c r="K703" s="27">
        <f t="shared" si="86"/>
        <v>277</v>
      </c>
      <c r="L703" s="30">
        <f t="shared" si="86"/>
        <v>277</v>
      </c>
      <c r="M703" s="24" t="s">
        <v>51</v>
      </c>
      <c r="N703" s="2" t="s">
        <v>1278</v>
      </c>
      <c r="O703" s="2" t="s">
        <v>1154</v>
      </c>
      <c r="P703" s="2" t="s">
        <v>63</v>
      </c>
      <c r="Q703" s="2" t="s">
        <v>63</v>
      </c>
      <c r="R703" s="2" t="s">
        <v>63</v>
      </c>
      <c r="S703" s="3">
        <v>1</v>
      </c>
      <c r="T703" s="3">
        <v>2</v>
      </c>
      <c r="U703" s="3">
        <v>0.04</v>
      </c>
      <c r="V703" s="3"/>
      <c r="W703" s="3"/>
      <c r="X703" s="3"/>
      <c r="Y703" s="3"/>
      <c r="Z703" s="3"/>
      <c r="AA703" s="3"/>
      <c r="AB703" s="3"/>
      <c r="AC703" s="3"/>
      <c r="AD703" s="3"/>
      <c r="AE703" s="3"/>
      <c r="AF703" s="3"/>
      <c r="AG703" s="3"/>
      <c r="AH703" s="3"/>
      <c r="AI703" s="3"/>
      <c r="AJ703" s="3"/>
      <c r="AK703" s="3"/>
      <c r="AL703" s="3"/>
      <c r="AM703" s="3"/>
      <c r="AN703" s="3"/>
      <c r="AO703" s="3"/>
      <c r="AP703" s="3"/>
      <c r="AQ703" s="3"/>
      <c r="AR703" s="3"/>
      <c r="AS703" s="3"/>
      <c r="AT703" s="3"/>
      <c r="AU703" s="3"/>
      <c r="AV703" s="2" t="s">
        <v>51</v>
      </c>
      <c r="AW703" s="2" t="s">
        <v>2105</v>
      </c>
      <c r="AX703" s="2" t="s">
        <v>51</v>
      </c>
      <c r="AY703" s="2" t="s">
        <v>51</v>
      </c>
      <c r="AZ703" s="2" t="s">
        <v>51</v>
      </c>
    </row>
    <row r="704" spans="1:52" ht="30" customHeight="1">
      <c r="A704" s="24" t="s">
        <v>1287</v>
      </c>
      <c r="B704" s="24" t="s">
        <v>1356</v>
      </c>
      <c r="C704" s="24" t="s">
        <v>1075</v>
      </c>
      <c r="D704" s="25">
        <v>1</v>
      </c>
      <c r="E704" s="27">
        <f>TRUNC(SUMIF(W699:W704, RIGHTB(O704, 1), H699:H704)*U704, 2)</f>
        <v>138.51</v>
      </c>
      <c r="F704" s="30">
        <f t="shared" si="83"/>
        <v>138.5</v>
      </c>
      <c r="G704" s="27">
        <v>0</v>
      </c>
      <c r="H704" s="30">
        <f t="shared" si="84"/>
        <v>0</v>
      </c>
      <c r="I704" s="27">
        <v>0</v>
      </c>
      <c r="J704" s="30">
        <f t="shared" si="85"/>
        <v>0</v>
      </c>
      <c r="K704" s="27">
        <f t="shared" si="86"/>
        <v>138.5</v>
      </c>
      <c r="L704" s="30">
        <f t="shared" si="86"/>
        <v>138.5</v>
      </c>
      <c r="M704" s="24" t="s">
        <v>51</v>
      </c>
      <c r="N704" s="2" t="s">
        <v>1278</v>
      </c>
      <c r="O704" s="2" t="s">
        <v>1168</v>
      </c>
      <c r="P704" s="2" t="s">
        <v>63</v>
      </c>
      <c r="Q704" s="2" t="s">
        <v>63</v>
      </c>
      <c r="R704" s="2" t="s">
        <v>63</v>
      </c>
      <c r="S704" s="3">
        <v>1</v>
      </c>
      <c r="T704" s="3">
        <v>0</v>
      </c>
      <c r="U704" s="3">
        <v>0.02</v>
      </c>
      <c r="V704" s="3"/>
      <c r="W704" s="3"/>
      <c r="X704" s="3"/>
      <c r="Y704" s="3"/>
      <c r="Z704" s="3"/>
      <c r="AA704" s="3"/>
      <c r="AB704" s="3"/>
      <c r="AC704" s="3"/>
      <c r="AD704" s="3"/>
      <c r="AE704" s="3"/>
      <c r="AF704" s="3"/>
      <c r="AG704" s="3"/>
      <c r="AH704" s="3"/>
      <c r="AI704" s="3"/>
      <c r="AJ704" s="3"/>
      <c r="AK704" s="3"/>
      <c r="AL704" s="3"/>
      <c r="AM704" s="3"/>
      <c r="AN704" s="3"/>
      <c r="AO704" s="3"/>
      <c r="AP704" s="3"/>
      <c r="AQ704" s="3"/>
      <c r="AR704" s="3"/>
      <c r="AS704" s="3"/>
      <c r="AT704" s="3"/>
      <c r="AU704" s="3"/>
      <c r="AV704" s="2" t="s">
        <v>51</v>
      </c>
      <c r="AW704" s="2" t="s">
        <v>2106</v>
      </c>
      <c r="AX704" s="2" t="s">
        <v>51</v>
      </c>
      <c r="AY704" s="2" t="s">
        <v>51</v>
      </c>
      <c r="AZ704" s="2" t="s">
        <v>51</v>
      </c>
    </row>
    <row r="705" spans="1:52" ht="30" customHeight="1">
      <c r="A705" s="24" t="s">
        <v>1174</v>
      </c>
      <c r="B705" s="24" t="s">
        <v>51</v>
      </c>
      <c r="C705" s="24" t="s">
        <v>51</v>
      </c>
      <c r="D705" s="25"/>
      <c r="E705" s="27"/>
      <c r="F705" s="30">
        <f>TRUNC(SUMIF(N699:N704, N698, F699:F704),0)</f>
        <v>138</v>
      </c>
      <c r="G705" s="27"/>
      <c r="H705" s="30">
        <f>TRUNC(SUMIF(N699:N704, N698, H699:H704),0)</f>
        <v>6925</v>
      </c>
      <c r="I705" s="27"/>
      <c r="J705" s="30">
        <f>TRUNC(SUMIF(N699:N704, N698, J699:J704),0)</f>
        <v>277</v>
      </c>
      <c r="K705" s="27"/>
      <c r="L705" s="30">
        <f>F705+H705+J705</f>
        <v>7340</v>
      </c>
      <c r="M705" s="24" t="s">
        <v>51</v>
      </c>
      <c r="N705" s="2" t="s">
        <v>76</v>
      </c>
      <c r="O705" s="2" t="s">
        <v>76</v>
      </c>
      <c r="P705" s="2" t="s">
        <v>51</v>
      </c>
      <c r="Q705" s="2" t="s">
        <v>51</v>
      </c>
      <c r="R705" s="2" t="s">
        <v>51</v>
      </c>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c r="AR705" s="3"/>
      <c r="AS705" s="3"/>
      <c r="AT705" s="3"/>
      <c r="AU705" s="3"/>
      <c r="AV705" s="2" t="s">
        <v>51</v>
      </c>
      <c r="AW705" s="2" t="s">
        <v>51</v>
      </c>
      <c r="AX705" s="2" t="s">
        <v>51</v>
      </c>
      <c r="AY705" s="2" t="s">
        <v>51</v>
      </c>
      <c r="AZ705" s="2" t="s">
        <v>51</v>
      </c>
    </row>
    <row r="706" spans="1:52" ht="30" customHeight="1">
      <c r="A706" s="25"/>
      <c r="B706" s="25"/>
      <c r="C706" s="25"/>
      <c r="D706" s="25"/>
      <c r="E706" s="27"/>
      <c r="F706" s="30"/>
      <c r="G706" s="27"/>
      <c r="H706" s="30"/>
      <c r="I706" s="27"/>
      <c r="J706" s="30"/>
      <c r="K706" s="27"/>
      <c r="L706" s="30"/>
      <c r="M706" s="25"/>
    </row>
    <row r="707" spans="1:52" ht="30" customHeight="1">
      <c r="A707" s="21" t="s">
        <v>2107</v>
      </c>
      <c r="B707" s="22"/>
      <c r="C707" s="22"/>
      <c r="D707" s="22"/>
      <c r="E707" s="26"/>
      <c r="F707" s="29"/>
      <c r="G707" s="26"/>
      <c r="H707" s="29"/>
      <c r="I707" s="26"/>
      <c r="J707" s="29"/>
      <c r="K707" s="26"/>
      <c r="L707" s="29"/>
      <c r="M707" s="23"/>
      <c r="N707" s="1" t="s">
        <v>1292</v>
      </c>
    </row>
    <row r="708" spans="1:52" ht="30" customHeight="1">
      <c r="A708" s="24" t="s">
        <v>1622</v>
      </c>
      <c r="B708" s="24" t="s">
        <v>1179</v>
      </c>
      <c r="C708" s="24" t="s">
        <v>1180</v>
      </c>
      <c r="D708" s="25">
        <v>3.5000000000000003E-2</v>
      </c>
      <c r="E708" s="27">
        <f>단가대비표!O119</f>
        <v>0</v>
      </c>
      <c r="F708" s="30">
        <f>TRUNC(E708*D708,1)</f>
        <v>0</v>
      </c>
      <c r="G708" s="27">
        <f>단가대비표!P119</f>
        <v>256883</v>
      </c>
      <c r="H708" s="30">
        <f>TRUNC(G708*D708,1)</f>
        <v>8990.9</v>
      </c>
      <c r="I708" s="27">
        <f>단가대비표!V119</f>
        <v>0</v>
      </c>
      <c r="J708" s="30">
        <f>TRUNC(I708*D708,1)</f>
        <v>0</v>
      </c>
      <c r="K708" s="27">
        <f>TRUNC(E708+G708+I708,1)</f>
        <v>256883</v>
      </c>
      <c r="L708" s="30">
        <f>TRUNC(F708+H708+J708,1)</f>
        <v>8990.9</v>
      </c>
      <c r="M708" s="24" t="s">
        <v>1623</v>
      </c>
      <c r="N708" s="2" t="s">
        <v>1292</v>
      </c>
      <c r="O708" s="2" t="s">
        <v>1624</v>
      </c>
      <c r="P708" s="2" t="s">
        <v>63</v>
      </c>
      <c r="Q708" s="2" t="s">
        <v>63</v>
      </c>
      <c r="R708" s="2" t="s">
        <v>62</v>
      </c>
      <c r="S708" s="3"/>
      <c r="T708" s="3"/>
      <c r="U708" s="3"/>
      <c r="V708" s="3">
        <v>1</v>
      </c>
      <c r="W708" s="3"/>
      <c r="X708" s="3"/>
      <c r="Y708" s="3"/>
      <c r="Z708" s="3"/>
      <c r="AA708" s="3"/>
      <c r="AB708" s="3"/>
      <c r="AC708" s="3"/>
      <c r="AD708" s="3"/>
      <c r="AE708" s="3"/>
      <c r="AF708" s="3"/>
      <c r="AG708" s="3"/>
      <c r="AH708" s="3"/>
      <c r="AI708" s="3"/>
      <c r="AJ708" s="3"/>
      <c r="AK708" s="3"/>
      <c r="AL708" s="3"/>
      <c r="AM708" s="3"/>
      <c r="AN708" s="3"/>
      <c r="AO708" s="3"/>
      <c r="AP708" s="3"/>
      <c r="AQ708" s="3"/>
      <c r="AR708" s="3"/>
      <c r="AS708" s="3"/>
      <c r="AT708" s="3"/>
      <c r="AU708" s="3"/>
      <c r="AV708" s="2" t="s">
        <v>51</v>
      </c>
      <c r="AW708" s="2" t="s">
        <v>2108</v>
      </c>
      <c r="AX708" s="2" t="s">
        <v>51</v>
      </c>
      <c r="AY708" s="2" t="s">
        <v>51</v>
      </c>
      <c r="AZ708" s="2" t="s">
        <v>51</v>
      </c>
    </row>
    <row r="709" spans="1:52" ht="30" customHeight="1">
      <c r="A709" s="24" t="s">
        <v>1307</v>
      </c>
      <c r="B709" s="24" t="s">
        <v>2104</v>
      </c>
      <c r="C709" s="24" t="s">
        <v>1075</v>
      </c>
      <c r="D709" s="25">
        <v>1</v>
      </c>
      <c r="E709" s="27">
        <v>0</v>
      </c>
      <c r="F709" s="30">
        <f>TRUNC(E709*D709,1)</f>
        <v>0</v>
      </c>
      <c r="G709" s="27">
        <v>0</v>
      </c>
      <c r="H709" s="30">
        <f>TRUNC(G709*D709,1)</f>
        <v>0</v>
      </c>
      <c r="I709" s="27">
        <f>TRUNC(SUMIF(V708:V709, RIGHTB(O709, 1), H708:H709)*U709, 2)</f>
        <v>359.63</v>
      </c>
      <c r="J709" s="30">
        <f>TRUNC(I709*D709,1)</f>
        <v>359.6</v>
      </c>
      <c r="K709" s="27">
        <f>TRUNC(E709+G709+I709,1)</f>
        <v>359.6</v>
      </c>
      <c r="L709" s="30">
        <f>TRUNC(F709+H709+J709,1)</f>
        <v>359.6</v>
      </c>
      <c r="M709" s="24" t="s">
        <v>51</v>
      </c>
      <c r="N709" s="2" t="s">
        <v>1292</v>
      </c>
      <c r="O709" s="2" t="s">
        <v>1154</v>
      </c>
      <c r="P709" s="2" t="s">
        <v>63</v>
      </c>
      <c r="Q709" s="2" t="s">
        <v>63</v>
      </c>
      <c r="R709" s="2" t="s">
        <v>63</v>
      </c>
      <c r="S709" s="3">
        <v>1</v>
      </c>
      <c r="T709" s="3">
        <v>2</v>
      </c>
      <c r="U709" s="3">
        <v>0.04</v>
      </c>
      <c r="V709" s="3"/>
      <c r="W709" s="3"/>
      <c r="X709" s="3"/>
      <c r="Y709" s="3"/>
      <c r="Z709" s="3"/>
      <c r="AA709" s="3"/>
      <c r="AB709" s="3"/>
      <c r="AC709" s="3"/>
      <c r="AD709" s="3"/>
      <c r="AE709" s="3"/>
      <c r="AF709" s="3"/>
      <c r="AG709" s="3"/>
      <c r="AH709" s="3"/>
      <c r="AI709" s="3"/>
      <c r="AJ709" s="3"/>
      <c r="AK709" s="3"/>
      <c r="AL709" s="3"/>
      <c r="AM709" s="3"/>
      <c r="AN709" s="3"/>
      <c r="AO709" s="3"/>
      <c r="AP709" s="3"/>
      <c r="AQ709" s="3"/>
      <c r="AR709" s="3"/>
      <c r="AS709" s="3"/>
      <c r="AT709" s="3"/>
      <c r="AU709" s="3"/>
      <c r="AV709" s="2" t="s">
        <v>51</v>
      </c>
      <c r="AW709" s="2" t="s">
        <v>2109</v>
      </c>
      <c r="AX709" s="2" t="s">
        <v>51</v>
      </c>
      <c r="AY709" s="2" t="s">
        <v>51</v>
      </c>
      <c r="AZ709" s="2" t="s">
        <v>51</v>
      </c>
    </row>
    <row r="710" spans="1:52" ht="30" customHeight="1">
      <c r="A710" s="24" t="s">
        <v>1174</v>
      </c>
      <c r="B710" s="24" t="s">
        <v>51</v>
      </c>
      <c r="C710" s="24" t="s">
        <v>51</v>
      </c>
      <c r="D710" s="25"/>
      <c r="E710" s="27"/>
      <c r="F710" s="30">
        <f>TRUNC(SUMIF(N708:N709, N707, F708:F709),0)</f>
        <v>0</v>
      </c>
      <c r="G710" s="27"/>
      <c r="H710" s="30">
        <f>TRUNC(SUMIF(N708:N709, N707, H708:H709),0)</f>
        <v>8990</v>
      </c>
      <c r="I710" s="27"/>
      <c r="J710" s="30">
        <f>TRUNC(SUMIF(N708:N709, N707, J708:J709),0)</f>
        <v>359</v>
      </c>
      <c r="K710" s="27"/>
      <c r="L710" s="30">
        <f>F710+H710+J710</f>
        <v>9349</v>
      </c>
      <c r="M710" s="24" t="s">
        <v>51</v>
      </c>
      <c r="N710" s="2" t="s">
        <v>76</v>
      </c>
      <c r="O710" s="2" t="s">
        <v>76</v>
      </c>
      <c r="P710" s="2" t="s">
        <v>51</v>
      </c>
      <c r="Q710" s="2" t="s">
        <v>51</v>
      </c>
      <c r="R710" s="2" t="s">
        <v>51</v>
      </c>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c r="AR710" s="3"/>
      <c r="AS710" s="3"/>
      <c r="AT710" s="3"/>
      <c r="AU710" s="3"/>
      <c r="AV710" s="2" t="s">
        <v>51</v>
      </c>
      <c r="AW710" s="2" t="s">
        <v>51</v>
      </c>
      <c r="AX710" s="2" t="s">
        <v>51</v>
      </c>
      <c r="AY710" s="2" t="s">
        <v>51</v>
      </c>
      <c r="AZ710" s="2" t="s">
        <v>51</v>
      </c>
    </row>
    <row r="711" spans="1:52" ht="30" customHeight="1">
      <c r="A711" s="25"/>
      <c r="B711" s="25"/>
      <c r="C711" s="25"/>
      <c r="D711" s="25"/>
      <c r="E711" s="27"/>
      <c r="F711" s="30"/>
      <c r="G711" s="27"/>
      <c r="H711" s="30"/>
      <c r="I711" s="27"/>
      <c r="J711" s="30"/>
      <c r="K711" s="27"/>
      <c r="L711" s="30"/>
      <c r="M711" s="25"/>
    </row>
    <row r="712" spans="1:52" ht="30" customHeight="1">
      <c r="A712" s="21" t="s">
        <v>2110</v>
      </c>
      <c r="B712" s="22"/>
      <c r="C712" s="22"/>
      <c r="D712" s="22"/>
      <c r="E712" s="26"/>
      <c r="F712" s="29"/>
      <c r="G712" s="26"/>
      <c r="H712" s="29"/>
      <c r="I712" s="26"/>
      <c r="J712" s="29"/>
      <c r="K712" s="26"/>
      <c r="L712" s="29"/>
      <c r="M712" s="23"/>
      <c r="N712" s="1" t="s">
        <v>1299</v>
      </c>
    </row>
    <row r="713" spans="1:52" ht="30" customHeight="1">
      <c r="A713" s="24" t="s">
        <v>2111</v>
      </c>
      <c r="B713" s="24" t="s">
        <v>1179</v>
      </c>
      <c r="C713" s="24" t="s">
        <v>1180</v>
      </c>
      <c r="D713" s="25">
        <v>1.0999999999999999E-2</v>
      </c>
      <c r="E713" s="27">
        <f>단가대비표!O112</f>
        <v>0</v>
      </c>
      <c r="F713" s="30">
        <f>TRUNC(E713*D713,1)</f>
        <v>0</v>
      </c>
      <c r="G713" s="27">
        <f>단가대비표!P112</f>
        <v>250903</v>
      </c>
      <c r="H713" s="30">
        <f>TRUNC(G713*D713,1)</f>
        <v>2759.9</v>
      </c>
      <c r="I713" s="27">
        <f>단가대비표!V112</f>
        <v>0</v>
      </c>
      <c r="J713" s="30">
        <f>TRUNC(I713*D713,1)</f>
        <v>0</v>
      </c>
      <c r="K713" s="27">
        <f t="shared" ref="K713:L716" si="87">TRUNC(E713+G713+I713,1)</f>
        <v>250903</v>
      </c>
      <c r="L713" s="30">
        <f t="shared" si="87"/>
        <v>2759.9</v>
      </c>
      <c r="M713" s="24" t="s">
        <v>2112</v>
      </c>
      <c r="N713" s="2" t="s">
        <v>1299</v>
      </c>
      <c r="O713" s="2" t="s">
        <v>2113</v>
      </c>
      <c r="P713" s="2" t="s">
        <v>63</v>
      </c>
      <c r="Q713" s="2" t="s">
        <v>63</v>
      </c>
      <c r="R713" s="2" t="s">
        <v>62</v>
      </c>
      <c r="S713" s="3"/>
      <c r="T713" s="3"/>
      <c r="U713" s="3"/>
      <c r="V713" s="3">
        <v>1</v>
      </c>
      <c r="W713" s="3"/>
      <c r="X713" s="3"/>
      <c r="Y713" s="3"/>
      <c r="Z713" s="3"/>
      <c r="AA713" s="3"/>
      <c r="AB713" s="3"/>
      <c r="AC713" s="3"/>
      <c r="AD713" s="3"/>
      <c r="AE713" s="3"/>
      <c r="AF713" s="3"/>
      <c r="AG713" s="3"/>
      <c r="AH713" s="3"/>
      <c r="AI713" s="3"/>
      <c r="AJ713" s="3"/>
      <c r="AK713" s="3"/>
      <c r="AL713" s="3"/>
      <c r="AM713" s="3"/>
      <c r="AN713" s="3"/>
      <c r="AO713" s="3"/>
      <c r="AP713" s="3"/>
      <c r="AQ713" s="3"/>
      <c r="AR713" s="3"/>
      <c r="AS713" s="3"/>
      <c r="AT713" s="3"/>
      <c r="AU713" s="3"/>
      <c r="AV713" s="2" t="s">
        <v>51</v>
      </c>
      <c r="AW713" s="2" t="s">
        <v>2114</v>
      </c>
      <c r="AX713" s="2" t="s">
        <v>51</v>
      </c>
      <c r="AY713" s="2" t="s">
        <v>51</v>
      </c>
      <c r="AZ713" s="2" t="s">
        <v>51</v>
      </c>
    </row>
    <row r="714" spans="1:52" ht="30" customHeight="1">
      <c r="A714" s="24" t="s">
        <v>1307</v>
      </c>
      <c r="B714" s="24" t="s">
        <v>2032</v>
      </c>
      <c r="C714" s="24" t="s">
        <v>1075</v>
      </c>
      <c r="D714" s="25">
        <v>1</v>
      </c>
      <c r="E714" s="27">
        <v>0</v>
      </c>
      <c r="F714" s="30">
        <f>TRUNC(E714*D714,1)</f>
        <v>0</v>
      </c>
      <c r="G714" s="27">
        <v>0</v>
      </c>
      <c r="H714" s="30">
        <f>TRUNC(G714*D714,1)</f>
        <v>0</v>
      </c>
      <c r="I714" s="27">
        <f>TRUNC(SUMIF(V713:V716, RIGHTB(O714, 1), H713:H716)*U714, 2)</f>
        <v>82.79</v>
      </c>
      <c r="J714" s="30">
        <f>TRUNC(I714*D714,1)</f>
        <v>82.7</v>
      </c>
      <c r="K714" s="27">
        <f t="shared" si="87"/>
        <v>82.7</v>
      </c>
      <c r="L714" s="30">
        <f t="shared" si="87"/>
        <v>82.7</v>
      </c>
      <c r="M714" s="24" t="s">
        <v>51</v>
      </c>
      <c r="N714" s="2" t="s">
        <v>1299</v>
      </c>
      <c r="O714" s="2" t="s">
        <v>1154</v>
      </c>
      <c r="P714" s="2" t="s">
        <v>63</v>
      </c>
      <c r="Q714" s="2" t="s">
        <v>63</v>
      </c>
      <c r="R714" s="2" t="s">
        <v>63</v>
      </c>
      <c r="S714" s="3">
        <v>1</v>
      </c>
      <c r="T714" s="3">
        <v>2</v>
      </c>
      <c r="U714" s="3">
        <v>0.03</v>
      </c>
      <c r="V714" s="3"/>
      <c r="W714" s="3"/>
      <c r="X714" s="3"/>
      <c r="Y714" s="3"/>
      <c r="Z714" s="3"/>
      <c r="AA714" s="3"/>
      <c r="AB714" s="3"/>
      <c r="AC714" s="3"/>
      <c r="AD714" s="3"/>
      <c r="AE714" s="3"/>
      <c r="AF714" s="3"/>
      <c r="AG714" s="3"/>
      <c r="AH714" s="3"/>
      <c r="AI714" s="3"/>
      <c r="AJ714" s="3"/>
      <c r="AK714" s="3"/>
      <c r="AL714" s="3"/>
      <c r="AM714" s="3"/>
      <c r="AN714" s="3"/>
      <c r="AO714" s="3"/>
      <c r="AP714" s="3"/>
      <c r="AQ714" s="3"/>
      <c r="AR714" s="3"/>
      <c r="AS714" s="3"/>
      <c r="AT714" s="3"/>
      <c r="AU714" s="3"/>
      <c r="AV714" s="2" t="s">
        <v>51</v>
      </c>
      <c r="AW714" s="2" t="s">
        <v>2115</v>
      </c>
      <c r="AX714" s="2" t="s">
        <v>51</v>
      </c>
      <c r="AY714" s="2" t="s">
        <v>51</v>
      </c>
      <c r="AZ714" s="2" t="s">
        <v>51</v>
      </c>
    </row>
    <row r="715" spans="1:52" ht="30" customHeight="1">
      <c r="A715" s="24" t="s">
        <v>366</v>
      </c>
      <c r="B715" s="24" t="s">
        <v>2116</v>
      </c>
      <c r="C715" s="24" t="s">
        <v>428</v>
      </c>
      <c r="D715" s="25">
        <v>1.43</v>
      </c>
      <c r="E715" s="27">
        <f>단가대비표!O22</f>
        <v>0</v>
      </c>
      <c r="F715" s="30">
        <f>TRUNC(E715*D715,1)</f>
        <v>0</v>
      </c>
      <c r="G715" s="27">
        <f>단가대비표!P22</f>
        <v>0</v>
      </c>
      <c r="H715" s="30">
        <f>TRUNC(G715*D715,1)</f>
        <v>0</v>
      </c>
      <c r="I715" s="27">
        <f>단가대비표!V22</f>
        <v>0</v>
      </c>
      <c r="J715" s="30">
        <f>TRUNC(I715*D715,1)</f>
        <v>0</v>
      </c>
      <c r="K715" s="27">
        <f t="shared" si="87"/>
        <v>0</v>
      </c>
      <c r="L715" s="30">
        <f t="shared" si="87"/>
        <v>0</v>
      </c>
      <c r="M715" s="24" t="s">
        <v>2117</v>
      </c>
      <c r="N715" s="2" t="s">
        <v>1299</v>
      </c>
      <c r="O715" s="2" t="s">
        <v>2118</v>
      </c>
      <c r="P715" s="2" t="s">
        <v>63</v>
      </c>
      <c r="Q715" s="2" t="s">
        <v>63</v>
      </c>
      <c r="R715" s="2" t="s">
        <v>62</v>
      </c>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c r="AR715" s="3"/>
      <c r="AS715" s="3"/>
      <c r="AT715" s="3"/>
      <c r="AU715" s="3"/>
      <c r="AV715" s="2" t="s">
        <v>51</v>
      </c>
      <c r="AW715" s="2" t="s">
        <v>2119</v>
      </c>
      <c r="AX715" s="2" t="s">
        <v>51</v>
      </c>
      <c r="AY715" s="2" t="s">
        <v>51</v>
      </c>
      <c r="AZ715" s="2" t="s">
        <v>51</v>
      </c>
    </row>
    <row r="716" spans="1:52" ht="30" customHeight="1">
      <c r="A716" s="24" t="s">
        <v>2120</v>
      </c>
      <c r="B716" s="24" t="s">
        <v>2121</v>
      </c>
      <c r="C716" s="24" t="s">
        <v>2122</v>
      </c>
      <c r="D716" s="25">
        <v>2.27</v>
      </c>
      <c r="E716" s="27">
        <f>단가대비표!O11</f>
        <v>4.5</v>
      </c>
      <c r="F716" s="30">
        <f>TRUNC(E716*D716,1)</f>
        <v>10.199999999999999</v>
      </c>
      <c r="G716" s="27">
        <f>단가대비표!P11</f>
        <v>0</v>
      </c>
      <c r="H716" s="30">
        <f>TRUNC(G716*D716,1)</f>
        <v>0</v>
      </c>
      <c r="I716" s="27">
        <f>단가대비표!V11</f>
        <v>0</v>
      </c>
      <c r="J716" s="30">
        <f>TRUNC(I716*D716,1)</f>
        <v>0</v>
      </c>
      <c r="K716" s="27">
        <f t="shared" si="87"/>
        <v>4.5</v>
      </c>
      <c r="L716" s="30">
        <f t="shared" si="87"/>
        <v>10.199999999999999</v>
      </c>
      <c r="M716" s="24" t="s">
        <v>2123</v>
      </c>
      <c r="N716" s="2" t="s">
        <v>1299</v>
      </c>
      <c r="O716" s="2" t="s">
        <v>2124</v>
      </c>
      <c r="P716" s="2" t="s">
        <v>63</v>
      </c>
      <c r="Q716" s="2" t="s">
        <v>63</v>
      </c>
      <c r="R716" s="2" t="s">
        <v>62</v>
      </c>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3"/>
      <c r="AS716" s="3"/>
      <c r="AT716" s="3"/>
      <c r="AU716" s="3"/>
      <c r="AV716" s="2" t="s">
        <v>51</v>
      </c>
      <c r="AW716" s="2" t="s">
        <v>2125</v>
      </c>
      <c r="AX716" s="2" t="s">
        <v>51</v>
      </c>
      <c r="AY716" s="2" t="s">
        <v>51</v>
      </c>
      <c r="AZ716" s="2" t="s">
        <v>51</v>
      </c>
    </row>
    <row r="717" spans="1:52" ht="30" customHeight="1">
      <c r="A717" s="24" t="s">
        <v>1174</v>
      </c>
      <c r="B717" s="24" t="s">
        <v>51</v>
      </c>
      <c r="C717" s="24" t="s">
        <v>51</v>
      </c>
      <c r="D717" s="25"/>
      <c r="E717" s="27"/>
      <c r="F717" s="30">
        <f>TRUNC(SUMIF(N713:N716, N712, F713:F716),0)</f>
        <v>10</v>
      </c>
      <c r="G717" s="27"/>
      <c r="H717" s="30">
        <f>TRUNC(SUMIF(N713:N716, N712, H713:H716),0)</f>
        <v>2759</v>
      </c>
      <c r="I717" s="27"/>
      <c r="J717" s="30">
        <f>TRUNC(SUMIF(N713:N716, N712, J713:J716),0)</f>
        <v>82</v>
      </c>
      <c r="K717" s="27"/>
      <c r="L717" s="30">
        <f>F717+H717+J717</f>
        <v>2851</v>
      </c>
      <c r="M717" s="24" t="s">
        <v>51</v>
      </c>
      <c r="N717" s="2" t="s">
        <v>76</v>
      </c>
      <c r="O717" s="2" t="s">
        <v>76</v>
      </c>
      <c r="P717" s="2" t="s">
        <v>51</v>
      </c>
      <c r="Q717" s="2" t="s">
        <v>51</v>
      </c>
      <c r="R717" s="2" t="s">
        <v>51</v>
      </c>
      <c r="S717" s="3"/>
      <c r="T717" s="3"/>
      <c r="U717" s="3"/>
      <c r="V717" s="3"/>
      <c r="W717" s="3"/>
      <c r="X717" s="3"/>
      <c r="Y717" s="3"/>
      <c r="Z717" s="3"/>
      <c r="AA717" s="3"/>
      <c r="AB717" s="3"/>
      <c r="AC717" s="3"/>
      <c r="AD717" s="3"/>
      <c r="AE717" s="3"/>
      <c r="AF717" s="3"/>
      <c r="AG717" s="3"/>
      <c r="AH717" s="3"/>
      <c r="AI717" s="3"/>
      <c r="AJ717" s="3"/>
      <c r="AK717" s="3"/>
      <c r="AL717" s="3"/>
      <c r="AM717" s="3"/>
      <c r="AN717" s="3"/>
      <c r="AO717" s="3"/>
      <c r="AP717" s="3"/>
      <c r="AQ717" s="3"/>
      <c r="AR717" s="3"/>
      <c r="AS717" s="3"/>
      <c r="AT717" s="3"/>
      <c r="AU717" s="3"/>
      <c r="AV717" s="2" t="s">
        <v>51</v>
      </c>
      <c r="AW717" s="2" t="s">
        <v>51</v>
      </c>
      <c r="AX717" s="2" t="s">
        <v>51</v>
      </c>
      <c r="AY717" s="2" t="s">
        <v>51</v>
      </c>
      <c r="AZ717" s="2" t="s">
        <v>51</v>
      </c>
    </row>
    <row r="718" spans="1:52" ht="30" customHeight="1">
      <c r="A718" s="25"/>
      <c r="B718" s="25"/>
      <c r="C718" s="25"/>
      <c r="D718" s="25"/>
      <c r="E718" s="27"/>
      <c r="F718" s="30"/>
      <c r="G718" s="27"/>
      <c r="H718" s="30"/>
      <c r="I718" s="27"/>
      <c r="J718" s="30"/>
      <c r="K718" s="27"/>
      <c r="L718" s="30"/>
      <c r="M718" s="25"/>
    </row>
    <row r="719" spans="1:52" ht="30" customHeight="1">
      <c r="A719" s="21" t="s">
        <v>2126</v>
      </c>
      <c r="B719" s="22"/>
      <c r="C719" s="22"/>
      <c r="D719" s="22"/>
      <c r="E719" s="26"/>
      <c r="F719" s="29"/>
      <c r="G719" s="26"/>
      <c r="H719" s="29"/>
      <c r="I719" s="26"/>
      <c r="J719" s="29"/>
      <c r="K719" s="26"/>
      <c r="L719" s="29"/>
      <c r="M719" s="23"/>
      <c r="N719" s="1" t="s">
        <v>1314</v>
      </c>
    </row>
    <row r="720" spans="1:52" ht="30" customHeight="1">
      <c r="A720" s="24" t="s">
        <v>1762</v>
      </c>
      <c r="B720" s="24" t="s">
        <v>1763</v>
      </c>
      <c r="C720" s="24" t="s">
        <v>67</v>
      </c>
      <c r="D720" s="25">
        <v>0.42</v>
      </c>
      <c r="E720" s="27">
        <f>일위대가목록!E126</f>
        <v>17519</v>
      </c>
      <c r="F720" s="30">
        <f>TRUNC(E720*D720,1)</f>
        <v>7357.9</v>
      </c>
      <c r="G720" s="27">
        <f>일위대가목록!F126</f>
        <v>13700</v>
      </c>
      <c r="H720" s="30">
        <f>TRUNC(G720*D720,1)</f>
        <v>5754</v>
      </c>
      <c r="I720" s="27">
        <f>일위대가목록!G126</f>
        <v>685</v>
      </c>
      <c r="J720" s="30">
        <f>TRUNC(I720*D720,1)</f>
        <v>287.7</v>
      </c>
      <c r="K720" s="27">
        <f>TRUNC(E720+G720+I720,1)</f>
        <v>31904</v>
      </c>
      <c r="L720" s="30">
        <f>TRUNC(F720+H720+J720,1)</f>
        <v>13399.6</v>
      </c>
      <c r="M720" s="24" t="s">
        <v>1764</v>
      </c>
      <c r="N720" s="2" t="s">
        <v>1314</v>
      </c>
      <c r="O720" s="2" t="s">
        <v>1765</v>
      </c>
      <c r="P720" s="2" t="s">
        <v>62</v>
      </c>
      <c r="Q720" s="2" t="s">
        <v>63</v>
      </c>
      <c r="R720" s="2" t="s">
        <v>63</v>
      </c>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3"/>
      <c r="AS720" s="3"/>
      <c r="AT720" s="3"/>
      <c r="AU720" s="3"/>
      <c r="AV720" s="2" t="s">
        <v>51</v>
      </c>
      <c r="AW720" s="2" t="s">
        <v>2127</v>
      </c>
      <c r="AX720" s="2" t="s">
        <v>51</v>
      </c>
      <c r="AY720" s="2" t="s">
        <v>51</v>
      </c>
      <c r="AZ720" s="2" t="s">
        <v>51</v>
      </c>
    </row>
    <row r="721" spans="1:52" ht="30" customHeight="1">
      <c r="A721" s="24" t="s">
        <v>215</v>
      </c>
      <c r="B721" s="24" t="s">
        <v>216</v>
      </c>
      <c r="C721" s="24" t="s">
        <v>67</v>
      </c>
      <c r="D721" s="25">
        <v>0.42</v>
      </c>
      <c r="E721" s="27">
        <f>일위대가목록!E23</f>
        <v>1591</v>
      </c>
      <c r="F721" s="30">
        <f>TRUNC(E721*D721,1)</f>
        <v>668.2</v>
      </c>
      <c r="G721" s="27">
        <f>일위대가목록!F23</f>
        <v>8224</v>
      </c>
      <c r="H721" s="30">
        <f>TRUNC(G721*D721,1)</f>
        <v>3454</v>
      </c>
      <c r="I721" s="27">
        <f>일위대가목록!G23</f>
        <v>0</v>
      </c>
      <c r="J721" s="30">
        <f>TRUNC(I721*D721,1)</f>
        <v>0</v>
      </c>
      <c r="K721" s="27">
        <f>TRUNC(E721+G721+I721,1)</f>
        <v>9815</v>
      </c>
      <c r="L721" s="30">
        <f>TRUNC(F721+H721+J721,1)</f>
        <v>4122.2</v>
      </c>
      <c r="M721" s="24" t="s">
        <v>217</v>
      </c>
      <c r="N721" s="2" t="s">
        <v>1314</v>
      </c>
      <c r="O721" s="2" t="s">
        <v>218</v>
      </c>
      <c r="P721" s="2" t="s">
        <v>62</v>
      </c>
      <c r="Q721" s="2" t="s">
        <v>63</v>
      </c>
      <c r="R721" s="2" t="s">
        <v>63</v>
      </c>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3"/>
      <c r="AS721" s="3"/>
      <c r="AT721" s="3"/>
      <c r="AU721" s="3"/>
      <c r="AV721" s="2" t="s">
        <v>51</v>
      </c>
      <c r="AW721" s="2" t="s">
        <v>2128</v>
      </c>
      <c r="AX721" s="2" t="s">
        <v>51</v>
      </c>
      <c r="AY721" s="2" t="s">
        <v>51</v>
      </c>
      <c r="AZ721" s="2" t="s">
        <v>51</v>
      </c>
    </row>
    <row r="722" spans="1:52" ht="30" customHeight="1">
      <c r="A722" s="24" t="s">
        <v>1174</v>
      </c>
      <c r="B722" s="24" t="s">
        <v>51</v>
      </c>
      <c r="C722" s="24" t="s">
        <v>51</v>
      </c>
      <c r="D722" s="25"/>
      <c r="E722" s="27"/>
      <c r="F722" s="30">
        <f>TRUNC(SUMIF(N720:N721, N719, F720:F721),0)</f>
        <v>8026</v>
      </c>
      <c r="G722" s="27"/>
      <c r="H722" s="30">
        <f>TRUNC(SUMIF(N720:N721, N719, H720:H721),0)</f>
        <v>9208</v>
      </c>
      <c r="I722" s="27"/>
      <c r="J722" s="30">
        <f>TRUNC(SUMIF(N720:N721, N719, J720:J721),0)</f>
        <v>287</v>
      </c>
      <c r="K722" s="27"/>
      <c r="L722" s="30">
        <f>F722+H722+J722</f>
        <v>17521</v>
      </c>
      <c r="M722" s="24" t="s">
        <v>51</v>
      </c>
      <c r="N722" s="2" t="s">
        <v>76</v>
      </c>
      <c r="O722" s="2" t="s">
        <v>76</v>
      </c>
      <c r="P722" s="2" t="s">
        <v>51</v>
      </c>
      <c r="Q722" s="2" t="s">
        <v>51</v>
      </c>
      <c r="R722" s="2" t="s">
        <v>51</v>
      </c>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3"/>
      <c r="AS722" s="3"/>
      <c r="AT722" s="3"/>
      <c r="AU722" s="3"/>
      <c r="AV722" s="2" t="s">
        <v>51</v>
      </c>
      <c r="AW722" s="2" t="s">
        <v>51</v>
      </c>
      <c r="AX722" s="2" t="s">
        <v>51</v>
      </c>
      <c r="AY722" s="2" t="s">
        <v>51</v>
      </c>
      <c r="AZ722" s="2" t="s">
        <v>51</v>
      </c>
    </row>
    <row r="723" spans="1:52" ht="30" customHeight="1">
      <c r="A723" s="25"/>
      <c r="B723" s="25"/>
      <c r="C723" s="25"/>
      <c r="D723" s="25"/>
      <c r="E723" s="27"/>
      <c r="F723" s="30"/>
      <c r="G723" s="27"/>
      <c r="H723" s="30"/>
      <c r="I723" s="27"/>
      <c r="J723" s="30"/>
      <c r="K723" s="27"/>
      <c r="L723" s="30"/>
      <c r="M723" s="25"/>
    </row>
    <row r="724" spans="1:52" ht="30" customHeight="1">
      <c r="A724" s="21" t="s">
        <v>2129</v>
      </c>
      <c r="B724" s="22"/>
      <c r="C724" s="22"/>
      <c r="D724" s="22"/>
      <c r="E724" s="26"/>
      <c r="F724" s="29"/>
      <c r="G724" s="26"/>
      <c r="H724" s="29"/>
      <c r="I724" s="26"/>
      <c r="J724" s="29"/>
      <c r="K724" s="26"/>
      <c r="L724" s="29"/>
      <c r="M724" s="23"/>
      <c r="N724" s="1" t="s">
        <v>1765</v>
      </c>
    </row>
    <row r="725" spans="1:52" ht="30" customHeight="1">
      <c r="A725" s="24" t="s">
        <v>2130</v>
      </c>
      <c r="B725" s="24" t="s">
        <v>2131</v>
      </c>
      <c r="C725" s="24" t="s">
        <v>428</v>
      </c>
      <c r="D725" s="25">
        <v>13.4558</v>
      </c>
      <c r="E725" s="27">
        <f>단가대비표!O18</f>
        <v>1272</v>
      </c>
      <c r="F725" s="30">
        <f>TRUNC(E725*D725,1)</f>
        <v>17115.7</v>
      </c>
      <c r="G725" s="27">
        <f>단가대비표!P18</f>
        <v>0</v>
      </c>
      <c r="H725" s="30">
        <f>TRUNC(G725*D725,1)</f>
        <v>0</v>
      </c>
      <c r="I725" s="27">
        <f>단가대비표!V18</f>
        <v>0</v>
      </c>
      <c r="J725" s="30">
        <f>TRUNC(I725*D725,1)</f>
        <v>0</v>
      </c>
      <c r="K725" s="27">
        <f>TRUNC(E725+G725+I725,1)</f>
        <v>1272</v>
      </c>
      <c r="L725" s="30">
        <f>TRUNC(F725+H725+J725,1)</f>
        <v>17115.7</v>
      </c>
      <c r="M725" s="24" t="s">
        <v>2132</v>
      </c>
      <c r="N725" s="2" t="s">
        <v>1765</v>
      </c>
      <c r="O725" s="2" t="s">
        <v>2133</v>
      </c>
      <c r="P725" s="2" t="s">
        <v>63</v>
      </c>
      <c r="Q725" s="2" t="s">
        <v>63</v>
      </c>
      <c r="R725" s="2" t="s">
        <v>62</v>
      </c>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c r="AR725" s="3"/>
      <c r="AS725" s="3"/>
      <c r="AT725" s="3"/>
      <c r="AU725" s="3"/>
      <c r="AV725" s="2" t="s">
        <v>51</v>
      </c>
      <c r="AW725" s="2" t="s">
        <v>2134</v>
      </c>
      <c r="AX725" s="2" t="s">
        <v>51</v>
      </c>
      <c r="AY725" s="2" t="s">
        <v>51</v>
      </c>
      <c r="AZ725" s="2" t="s">
        <v>51</v>
      </c>
    </row>
    <row r="726" spans="1:52" ht="30" customHeight="1">
      <c r="A726" s="24" t="s">
        <v>1254</v>
      </c>
      <c r="B726" s="24" t="s">
        <v>2135</v>
      </c>
      <c r="C726" s="24" t="s">
        <v>428</v>
      </c>
      <c r="D726" s="25">
        <v>12.2325</v>
      </c>
      <c r="E726" s="27">
        <f>일위대가목록!E127</f>
        <v>33</v>
      </c>
      <c r="F726" s="30">
        <f>TRUNC(E726*D726,1)</f>
        <v>403.6</v>
      </c>
      <c r="G726" s="27">
        <f>일위대가목록!F127</f>
        <v>1120</v>
      </c>
      <c r="H726" s="30">
        <f>TRUNC(G726*D726,1)</f>
        <v>13700.4</v>
      </c>
      <c r="I726" s="27">
        <f>일위대가목록!G127</f>
        <v>56</v>
      </c>
      <c r="J726" s="30">
        <f>TRUNC(I726*D726,1)</f>
        <v>685</v>
      </c>
      <c r="K726" s="27">
        <f>TRUNC(E726+G726+I726,1)</f>
        <v>1209</v>
      </c>
      <c r="L726" s="30">
        <f>TRUNC(F726+H726+J726,1)</f>
        <v>14789</v>
      </c>
      <c r="M726" s="24" t="s">
        <v>2136</v>
      </c>
      <c r="N726" s="2" t="s">
        <v>1765</v>
      </c>
      <c r="O726" s="2" t="s">
        <v>2137</v>
      </c>
      <c r="P726" s="2" t="s">
        <v>62</v>
      </c>
      <c r="Q726" s="2" t="s">
        <v>63</v>
      </c>
      <c r="R726" s="2" t="s">
        <v>63</v>
      </c>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c r="AR726" s="3"/>
      <c r="AS726" s="3"/>
      <c r="AT726" s="3"/>
      <c r="AU726" s="3"/>
      <c r="AV726" s="2" t="s">
        <v>51</v>
      </c>
      <c r="AW726" s="2" t="s">
        <v>2138</v>
      </c>
      <c r="AX726" s="2" t="s">
        <v>51</v>
      </c>
      <c r="AY726" s="2" t="s">
        <v>51</v>
      </c>
      <c r="AZ726" s="2" t="s">
        <v>51</v>
      </c>
    </row>
    <row r="727" spans="1:52" ht="30" customHeight="1">
      <c r="A727" s="24" t="s">
        <v>1174</v>
      </c>
      <c r="B727" s="24" t="s">
        <v>51</v>
      </c>
      <c r="C727" s="24" t="s">
        <v>51</v>
      </c>
      <c r="D727" s="25"/>
      <c r="E727" s="27"/>
      <c r="F727" s="30">
        <f>TRUNC(SUMIF(N725:N726, N724, F725:F726),0)</f>
        <v>17519</v>
      </c>
      <c r="G727" s="27"/>
      <c r="H727" s="30">
        <f>TRUNC(SUMIF(N725:N726, N724, H725:H726),0)</f>
        <v>13700</v>
      </c>
      <c r="I727" s="27"/>
      <c r="J727" s="30">
        <f>TRUNC(SUMIF(N725:N726, N724, J725:J726),0)</f>
        <v>685</v>
      </c>
      <c r="K727" s="27"/>
      <c r="L727" s="30">
        <f>F727+H727+J727</f>
        <v>31904</v>
      </c>
      <c r="M727" s="24" t="s">
        <v>51</v>
      </c>
      <c r="N727" s="2" t="s">
        <v>76</v>
      </c>
      <c r="O727" s="2" t="s">
        <v>76</v>
      </c>
      <c r="P727" s="2" t="s">
        <v>51</v>
      </c>
      <c r="Q727" s="2" t="s">
        <v>51</v>
      </c>
      <c r="R727" s="2" t="s">
        <v>51</v>
      </c>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c r="AR727" s="3"/>
      <c r="AS727" s="3"/>
      <c r="AT727" s="3"/>
      <c r="AU727" s="3"/>
      <c r="AV727" s="2" t="s">
        <v>51</v>
      </c>
      <c r="AW727" s="2" t="s">
        <v>51</v>
      </c>
      <c r="AX727" s="2" t="s">
        <v>51</v>
      </c>
      <c r="AY727" s="2" t="s">
        <v>51</v>
      </c>
      <c r="AZ727" s="2" t="s">
        <v>51</v>
      </c>
    </row>
    <row r="728" spans="1:52" ht="30" customHeight="1">
      <c r="A728" s="25"/>
      <c r="B728" s="25"/>
      <c r="C728" s="25"/>
      <c r="D728" s="25"/>
      <c r="E728" s="27"/>
      <c r="F728" s="30"/>
      <c r="G728" s="27"/>
      <c r="H728" s="30"/>
      <c r="I728" s="27"/>
      <c r="J728" s="30"/>
      <c r="K728" s="27"/>
      <c r="L728" s="30"/>
      <c r="M728" s="25"/>
    </row>
    <row r="729" spans="1:52" ht="30" customHeight="1">
      <c r="A729" s="21" t="s">
        <v>2139</v>
      </c>
      <c r="B729" s="22"/>
      <c r="C729" s="22"/>
      <c r="D729" s="22"/>
      <c r="E729" s="26"/>
      <c r="F729" s="29"/>
      <c r="G729" s="26"/>
      <c r="H729" s="29"/>
      <c r="I729" s="26"/>
      <c r="J729" s="29"/>
      <c r="K729" s="26"/>
      <c r="L729" s="29"/>
      <c r="M729" s="23"/>
      <c r="N729" s="1" t="s">
        <v>2137</v>
      </c>
    </row>
    <row r="730" spans="1:52" ht="30" customHeight="1">
      <c r="A730" s="24" t="s">
        <v>2074</v>
      </c>
      <c r="B730" s="24" t="s">
        <v>1179</v>
      </c>
      <c r="C730" s="24" t="s">
        <v>1180</v>
      </c>
      <c r="D730" s="25">
        <v>2.5699999999999998E-3</v>
      </c>
      <c r="E730" s="27">
        <f>단가대비표!O110</f>
        <v>0</v>
      </c>
      <c r="F730" s="30">
        <f t="shared" ref="F730:F735" si="88">TRUNC(E730*D730,1)</f>
        <v>0</v>
      </c>
      <c r="G730" s="27">
        <f>단가대비표!P110</f>
        <v>239808</v>
      </c>
      <c r="H730" s="30">
        <f t="shared" ref="H730:H735" si="89">TRUNC(G730*D730,1)</f>
        <v>616.29999999999995</v>
      </c>
      <c r="I730" s="27">
        <f>단가대비표!V110</f>
        <v>0</v>
      </c>
      <c r="J730" s="30">
        <f t="shared" ref="J730:J735" si="90">TRUNC(I730*D730,1)</f>
        <v>0</v>
      </c>
      <c r="K730" s="27">
        <f t="shared" ref="K730:L735" si="91">TRUNC(E730+G730+I730,1)</f>
        <v>239808</v>
      </c>
      <c r="L730" s="30">
        <f t="shared" si="91"/>
        <v>616.29999999999995</v>
      </c>
      <c r="M730" s="24" t="s">
        <v>2075</v>
      </c>
      <c r="N730" s="2" t="s">
        <v>2137</v>
      </c>
      <c r="O730" s="2" t="s">
        <v>2076</v>
      </c>
      <c r="P730" s="2" t="s">
        <v>63</v>
      </c>
      <c r="Q730" s="2" t="s">
        <v>63</v>
      </c>
      <c r="R730" s="2" t="s">
        <v>62</v>
      </c>
      <c r="S730" s="3"/>
      <c r="T730" s="3"/>
      <c r="U730" s="3"/>
      <c r="V730" s="3">
        <v>1</v>
      </c>
      <c r="W730" s="3">
        <v>2</v>
      </c>
      <c r="X730" s="3"/>
      <c r="Y730" s="3"/>
      <c r="Z730" s="3"/>
      <c r="AA730" s="3"/>
      <c r="AB730" s="3"/>
      <c r="AC730" s="3"/>
      <c r="AD730" s="3"/>
      <c r="AE730" s="3"/>
      <c r="AF730" s="3"/>
      <c r="AG730" s="3"/>
      <c r="AH730" s="3"/>
      <c r="AI730" s="3"/>
      <c r="AJ730" s="3"/>
      <c r="AK730" s="3"/>
      <c r="AL730" s="3"/>
      <c r="AM730" s="3"/>
      <c r="AN730" s="3"/>
      <c r="AO730" s="3"/>
      <c r="AP730" s="3"/>
      <c r="AQ730" s="3"/>
      <c r="AR730" s="3"/>
      <c r="AS730" s="3"/>
      <c r="AT730" s="3"/>
      <c r="AU730" s="3"/>
      <c r="AV730" s="2" t="s">
        <v>51</v>
      </c>
      <c r="AW730" s="2" t="s">
        <v>2141</v>
      </c>
      <c r="AX730" s="2" t="s">
        <v>51</v>
      </c>
      <c r="AY730" s="2" t="s">
        <v>51</v>
      </c>
      <c r="AZ730" s="2" t="s">
        <v>51</v>
      </c>
    </row>
    <row r="731" spans="1:52" ht="30" customHeight="1">
      <c r="A731" s="24" t="s">
        <v>2078</v>
      </c>
      <c r="B731" s="24" t="s">
        <v>1179</v>
      </c>
      <c r="C731" s="24" t="s">
        <v>1180</v>
      </c>
      <c r="D731" s="25">
        <v>9.3999999999999997E-4</v>
      </c>
      <c r="E731" s="27">
        <f>단가대비표!O111</f>
        <v>0</v>
      </c>
      <c r="F731" s="30">
        <f t="shared" si="88"/>
        <v>0</v>
      </c>
      <c r="G731" s="27">
        <f>단가대비표!P111</f>
        <v>282536</v>
      </c>
      <c r="H731" s="30">
        <f t="shared" si="89"/>
        <v>265.5</v>
      </c>
      <c r="I731" s="27">
        <f>단가대비표!V111</f>
        <v>0</v>
      </c>
      <c r="J731" s="30">
        <f t="shared" si="90"/>
        <v>0</v>
      </c>
      <c r="K731" s="27">
        <f t="shared" si="91"/>
        <v>282536</v>
      </c>
      <c r="L731" s="30">
        <f t="shared" si="91"/>
        <v>265.5</v>
      </c>
      <c r="M731" s="24" t="s">
        <v>2079</v>
      </c>
      <c r="N731" s="2" t="s">
        <v>2137</v>
      </c>
      <c r="O731" s="2" t="s">
        <v>2080</v>
      </c>
      <c r="P731" s="2" t="s">
        <v>63</v>
      </c>
      <c r="Q731" s="2" t="s">
        <v>63</v>
      </c>
      <c r="R731" s="2" t="s">
        <v>62</v>
      </c>
      <c r="S731" s="3"/>
      <c r="T731" s="3"/>
      <c r="U731" s="3"/>
      <c r="V731" s="3">
        <v>1</v>
      </c>
      <c r="W731" s="3">
        <v>2</v>
      </c>
      <c r="X731" s="3"/>
      <c r="Y731" s="3"/>
      <c r="Z731" s="3"/>
      <c r="AA731" s="3"/>
      <c r="AB731" s="3"/>
      <c r="AC731" s="3"/>
      <c r="AD731" s="3"/>
      <c r="AE731" s="3"/>
      <c r="AF731" s="3"/>
      <c r="AG731" s="3"/>
      <c r="AH731" s="3"/>
      <c r="AI731" s="3"/>
      <c r="AJ731" s="3"/>
      <c r="AK731" s="3"/>
      <c r="AL731" s="3"/>
      <c r="AM731" s="3"/>
      <c r="AN731" s="3"/>
      <c r="AO731" s="3"/>
      <c r="AP731" s="3"/>
      <c r="AQ731" s="3"/>
      <c r="AR731" s="3"/>
      <c r="AS731" s="3"/>
      <c r="AT731" s="3"/>
      <c r="AU731" s="3"/>
      <c r="AV731" s="2" t="s">
        <v>51</v>
      </c>
      <c r="AW731" s="2" t="s">
        <v>2142</v>
      </c>
      <c r="AX731" s="2" t="s">
        <v>51</v>
      </c>
      <c r="AY731" s="2" t="s">
        <v>51</v>
      </c>
      <c r="AZ731" s="2" t="s">
        <v>51</v>
      </c>
    </row>
    <row r="732" spans="1:52" ht="30" customHeight="1">
      <c r="A732" s="24" t="s">
        <v>2082</v>
      </c>
      <c r="B732" s="24" t="s">
        <v>1179</v>
      </c>
      <c r="C732" s="24" t="s">
        <v>1180</v>
      </c>
      <c r="D732" s="25">
        <v>6.9999999999999999E-4</v>
      </c>
      <c r="E732" s="27">
        <f>단가대비표!O108</f>
        <v>0</v>
      </c>
      <c r="F732" s="30">
        <f t="shared" si="88"/>
        <v>0</v>
      </c>
      <c r="G732" s="27">
        <f>단가대비표!P108</f>
        <v>226122</v>
      </c>
      <c r="H732" s="30">
        <f t="shared" si="89"/>
        <v>158.19999999999999</v>
      </c>
      <c r="I732" s="27">
        <f>단가대비표!V108</f>
        <v>0</v>
      </c>
      <c r="J732" s="30">
        <f t="shared" si="90"/>
        <v>0</v>
      </c>
      <c r="K732" s="27">
        <f t="shared" si="91"/>
        <v>226122</v>
      </c>
      <c r="L732" s="30">
        <f t="shared" si="91"/>
        <v>158.19999999999999</v>
      </c>
      <c r="M732" s="24" t="s">
        <v>2083</v>
      </c>
      <c r="N732" s="2" t="s">
        <v>2137</v>
      </c>
      <c r="O732" s="2" t="s">
        <v>2084</v>
      </c>
      <c r="P732" s="2" t="s">
        <v>63</v>
      </c>
      <c r="Q732" s="2" t="s">
        <v>63</v>
      </c>
      <c r="R732" s="2" t="s">
        <v>62</v>
      </c>
      <c r="S732" s="3"/>
      <c r="T732" s="3"/>
      <c r="U732" s="3"/>
      <c r="V732" s="3">
        <v>1</v>
      </c>
      <c r="W732" s="3">
        <v>2</v>
      </c>
      <c r="X732" s="3"/>
      <c r="Y732" s="3"/>
      <c r="Z732" s="3"/>
      <c r="AA732" s="3"/>
      <c r="AB732" s="3"/>
      <c r="AC732" s="3"/>
      <c r="AD732" s="3"/>
      <c r="AE732" s="3"/>
      <c r="AF732" s="3"/>
      <c r="AG732" s="3"/>
      <c r="AH732" s="3"/>
      <c r="AI732" s="3"/>
      <c r="AJ732" s="3"/>
      <c r="AK732" s="3"/>
      <c r="AL732" s="3"/>
      <c r="AM732" s="3"/>
      <c r="AN732" s="3"/>
      <c r="AO732" s="3"/>
      <c r="AP732" s="3"/>
      <c r="AQ732" s="3"/>
      <c r="AR732" s="3"/>
      <c r="AS732" s="3"/>
      <c r="AT732" s="3"/>
      <c r="AU732" s="3"/>
      <c r="AV732" s="2" t="s">
        <v>51</v>
      </c>
      <c r="AW732" s="2" t="s">
        <v>2143</v>
      </c>
      <c r="AX732" s="2" t="s">
        <v>51</v>
      </c>
      <c r="AY732" s="2" t="s">
        <v>51</v>
      </c>
      <c r="AZ732" s="2" t="s">
        <v>51</v>
      </c>
    </row>
    <row r="733" spans="1:52" ht="30" customHeight="1">
      <c r="A733" s="24" t="s">
        <v>1178</v>
      </c>
      <c r="B733" s="24" t="s">
        <v>1179</v>
      </c>
      <c r="C733" s="24" t="s">
        <v>1180</v>
      </c>
      <c r="D733" s="25">
        <v>4.6999999999999999E-4</v>
      </c>
      <c r="E733" s="27">
        <f>단가대비표!O107</f>
        <v>0</v>
      </c>
      <c r="F733" s="30">
        <f t="shared" si="88"/>
        <v>0</v>
      </c>
      <c r="G733" s="27">
        <f>단가대비표!P107</f>
        <v>172068</v>
      </c>
      <c r="H733" s="30">
        <f t="shared" si="89"/>
        <v>80.8</v>
      </c>
      <c r="I733" s="27">
        <f>단가대비표!V107</f>
        <v>0</v>
      </c>
      <c r="J733" s="30">
        <f t="shared" si="90"/>
        <v>0</v>
      </c>
      <c r="K733" s="27">
        <f t="shared" si="91"/>
        <v>172068</v>
      </c>
      <c r="L733" s="30">
        <f t="shared" si="91"/>
        <v>80.8</v>
      </c>
      <c r="M733" s="24" t="s">
        <v>1181</v>
      </c>
      <c r="N733" s="2" t="s">
        <v>2137</v>
      </c>
      <c r="O733" s="2" t="s">
        <v>1182</v>
      </c>
      <c r="P733" s="2" t="s">
        <v>63</v>
      </c>
      <c r="Q733" s="2" t="s">
        <v>63</v>
      </c>
      <c r="R733" s="2" t="s">
        <v>62</v>
      </c>
      <c r="S733" s="3"/>
      <c r="T733" s="3"/>
      <c r="U733" s="3"/>
      <c r="V733" s="3">
        <v>1</v>
      </c>
      <c r="W733" s="3">
        <v>2</v>
      </c>
      <c r="X733" s="3"/>
      <c r="Y733" s="3"/>
      <c r="Z733" s="3"/>
      <c r="AA733" s="3"/>
      <c r="AB733" s="3"/>
      <c r="AC733" s="3"/>
      <c r="AD733" s="3"/>
      <c r="AE733" s="3"/>
      <c r="AF733" s="3"/>
      <c r="AG733" s="3"/>
      <c r="AH733" s="3"/>
      <c r="AI733" s="3"/>
      <c r="AJ733" s="3"/>
      <c r="AK733" s="3"/>
      <c r="AL733" s="3"/>
      <c r="AM733" s="3"/>
      <c r="AN733" s="3"/>
      <c r="AO733" s="3"/>
      <c r="AP733" s="3"/>
      <c r="AQ733" s="3"/>
      <c r="AR733" s="3"/>
      <c r="AS733" s="3"/>
      <c r="AT733" s="3"/>
      <c r="AU733" s="3"/>
      <c r="AV733" s="2" t="s">
        <v>51</v>
      </c>
      <c r="AW733" s="2" t="s">
        <v>2144</v>
      </c>
      <c r="AX733" s="2" t="s">
        <v>51</v>
      </c>
      <c r="AY733" s="2" t="s">
        <v>51</v>
      </c>
      <c r="AZ733" s="2" t="s">
        <v>51</v>
      </c>
    </row>
    <row r="734" spans="1:52" ht="30" customHeight="1">
      <c r="A734" s="24" t="s">
        <v>1307</v>
      </c>
      <c r="B734" s="24" t="s">
        <v>1606</v>
      </c>
      <c r="C734" s="24" t="s">
        <v>1075</v>
      </c>
      <c r="D734" s="25">
        <v>1</v>
      </c>
      <c r="E734" s="27">
        <v>0</v>
      </c>
      <c r="F734" s="30">
        <f t="shared" si="88"/>
        <v>0</v>
      </c>
      <c r="G734" s="27">
        <v>0</v>
      </c>
      <c r="H734" s="30">
        <f t="shared" si="89"/>
        <v>0</v>
      </c>
      <c r="I734" s="27">
        <f>TRUNC(SUMIF(V730:V735, RIGHTB(O734, 1), H730:H735)*U734, 2)</f>
        <v>56.04</v>
      </c>
      <c r="J734" s="30">
        <f t="shared" si="90"/>
        <v>56</v>
      </c>
      <c r="K734" s="27">
        <f t="shared" si="91"/>
        <v>56</v>
      </c>
      <c r="L734" s="30">
        <f t="shared" si="91"/>
        <v>56</v>
      </c>
      <c r="M734" s="24" t="s">
        <v>51</v>
      </c>
      <c r="N734" s="2" t="s">
        <v>2137</v>
      </c>
      <c r="O734" s="2" t="s">
        <v>1154</v>
      </c>
      <c r="P734" s="2" t="s">
        <v>63</v>
      </c>
      <c r="Q734" s="2" t="s">
        <v>63</v>
      </c>
      <c r="R734" s="2" t="s">
        <v>63</v>
      </c>
      <c r="S734" s="3">
        <v>1</v>
      </c>
      <c r="T734" s="3">
        <v>2</v>
      </c>
      <c r="U734" s="3">
        <v>0.05</v>
      </c>
      <c r="V734" s="3"/>
      <c r="W734" s="3"/>
      <c r="X734" s="3"/>
      <c r="Y734" s="3"/>
      <c r="Z734" s="3"/>
      <c r="AA734" s="3"/>
      <c r="AB734" s="3"/>
      <c r="AC734" s="3"/>
      <c r="AD734" s="3"/>
      <c r="AE734" s="3"/>
      <c r="AF734" s="3"/>
      <c r="AG734" s="3"/>
      <c r="AH734" s="3"/>
      <c r="AI734" s="3"/>
      <c r="AJ734" s="3"/>
      <c r="AK734" s="3"/>
      <c r="AL734" s="3"/>
      <c r="AM734" s="3"/>
      <c r="AN734" s="3"/>
      <c r="AO734" s="3"/>
      <c r="AP734" s="3"/>
      <c r="AQ734" s="3"/>
      <c r="AR734" s="3"/>
      <c r="AS734" s="3"/>
      <c r="AT734" s="3"/>
      <c r="AU734" s="3"/>
      <c r="AV734" s="2" t="s">
        <v>51</v>
      </c>
      <c r="AW734" s="2" t="s">
        <v>2145</v>
      </c>
      <c r="AX734" s="2" t="s">
        <v>51</v>
      </c>
      <c r="AY734" s="2" t="s">
        <v>51</v>
      </c>
      <c r="AZ734" s="2" t="s">
        <v>51</v>
      </c>
    </row>
    <row r="735" spans="1:52" ht="30" customHeight="1">
      <c r="A735" s="24" t="s">
        <v>1287</v>
      </c>
      <c r="B735" s="24" t="s">
        <v>2032</v>
      </c>
      <c r="C735" s="24" t="s">
        <v>1075</v>
      </c>
      <c r="D735" s="25">
        <v>1</v>
      </c>
      <c r="E735" s="27">
        <f>TRUNC(SUMIF(W730:W735, RIGHTB(O735, 1), H730:H735)*U735, 2)</f>
        <v>33.619999999999997</v>
      </c>
      <c r="F735" s="30">
        <f t="shared" si="88"/>
        <v>33.6</v>
      </c>
      <c r="G735" s="27">
        <v>0</v>
      </c>
      <c r="H735" s="30">
        <f t="shared" si="89"/>
        <v>0</v>
      </c>
      <c r="I735" s="27">
        <v>0</v>
      </c>
      <c r="J735" s="30">
        <f t="shared" si="90"/>
        <v>0</v>
      </c>
      <c r="K735" s="27">
        <f t="shared" si="91"/>
        <v>33.6</v>
      </c>
      <c r="L735" s="30">
        <f t="shared" si="91"/>
        <v>33.6</v>
      </c>
      <c r="M735" s="24" t="s">
        <v>51</v>
      </c>
      <c r="N735" s="2" t="s">
        <v>2137</v>
      </c>
      <c r="O735" s="2" t="s">
        <v>1168</v>
      </c>
      <c r="P735" s="2" t="s">
        <v>63</v>
      </c>
      <c r="Q735" s="2" t="s">
        <v>63</v>
      </c>
      <c r="R735" s="2" t="s">
        <v>63</v>
      </c>
      <c r="S735" s="3">
        <v>1</v>
      </c>
      <c r="T735" s="3">
        <v>0</v>
      </c>
      <c r="U735" s="3">
        <v>0.03</v>
      </c>
      <c r="V735" s="3"/>
      <c r="W735" s="3"/>
      <c r="X735" s="3"/>
      <c r="Y735" s="3"/>
      <c r="Z735" s="3"/>
      <c r="AA735" s="3"/>
      <c r="AB735" s="3"/>
      <c r="AC735" s="3"/>
      <c r="AD735" s="3"/>
      <c r="AE735" s="3"/>
      <c r="AF735" s="3"/>
      <c r="AG735" s="3"/>
      <c r="AH735" s="3"/>
      <c r="AI735" s="3"/>
      <c r="AJ735" s="3"/>
      <c r="AK735" s="3"/>
      <c r="AL735" s="3"/>
      <c r="AM735" s="3"/>
      <c r="AN735" s="3"/>
      <c r="AO735" s="3"/>
      <c r="AP735" s="3"/>
      <c r="AQ735" s="3"/>
      <c r="AR735" s="3"/>
      <c r="AS735" s="3"/>
      <c r="AT735" s="3"/>
      <c r="AU735" s="3"/>
      <c r="AV735" s="2" t="s">
        <v>51</v>
      </c>
      <c r="AW735" s="2" t="s">
        <v>2146</v>
      </c>
      <c r="AX735" s="2" t="s">
        <v>51</v>
      </c>
      <c r="AY735" s="2" t="s">
        <v>51</v>
      </c>
      <c r="AZ735" s="2" t="s">
        <v>51</v>
      </c>
    </row>
    <row r="736" spans="1:52" ht="30" customHeight="1">
      <c r="A736" s="24" t="s">
        <v>1174</v>
      </c>
      <c r="B736" s="24" t="s">
        <v>51</v>
      </c>
      <c r="C736" s="24" t="s">
        <v>51</v>
      </c>
      <c r="D736" s="25"/>
      <c r="E736" s="27"/>
      <c r="F736" s="30">
        <f>TRUNC(SUMIF(N730:N735, N729, F730:F735),0)</f>
        <v>33</v>
      </c>
      <c r="G736" s="27"/>
      <c r="H736" s="30">
        <f>TRUNC(SUMIF(N730:N735, N729, H730:H735),0)</f>
        <v>1120</v>
      </c>
      <c r="I736" s="27"/>
      <c r="J736" s="30">
        <f>TRUNC(SUMIF(N730:N735, N729, J730:J735),0)</f>
        <v>56</v>
      </c>
      <c r="K736" s="27"/>
      <c r="L736" s="30">
        <f>F736+H736+J736</f>
        <v>1209</v>
      </c>
      <c r="M736" s="24" t="s">
        <v>51</v>
      </c>
      <c r="N736" s="2" t="s">
        <v>76</v>
      </c>
      <c r="O736" s="2" t="s">
        <v>76</v>
      </c>
      <c r="P736" s="2" t="s">
        <v>51</v>
      </c>
      <c r="Q736" s="2" t="s">
        <v>51</v>
      </c>
      <c r="R736" s="2" t="s">
        <v>51</v>
      </c>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3"/>
      <c r="AS736" s="3"/>
      <c r="AT736" s="3"/>
      <c r="AU736" s="3"/>
      <c r="AV736" s="2" t="s">
        <v>51</v>
      </c>
      <c r="AW736" s="2" t="s">
        <v>51</v>
      </c>
      <c r="AX736" s="2" t="s">
        <v>51</v>
      </c>
      <c r="AY736" s="2" t="s">
        <v>51</v>
      </c>
      <c r="AZ736" s="2" t="s">
        <v>51</v>
      </c>
    </row>
    <row r="737" spans="1:52" ht="30" customHeight="1">
      <c r="A737" s="25"/>
      <c r="B737" s="25"/>
      <c r="C737" s="25"/>
      <c r="D737" s="25"/>
      <c r="E737" s="27"/>
      <c r="F737" s="30"/>
      <c r="G737" s="27"/>
      <c r="H737" s="30"/>
      <c r="I737" s="27"/>
      <c r="J737" s="30"/>
      <c r="K737" s="27"/>
      <c r="L737" s="30"/>
      <c r="M737" s="25"/>
    </row>
    <row r="738" spans="1:52" ht="30" customHeight="1">
      <c r="A738" s="21" t="s">
        <v>2147</v>
      </c>
      <c r="B738" s="22"/>
      <c r="C738" s="22"/>
      <c r="D738" s="22"/>
      <c r="E738" s="26"/>
      <c r="F738" s="29"/>
      <c r="G738" s="26"/>
      <c r="H738" s="29"/>
      <c r="I738" s="26"/>
      <c r="J738" s="29"/>
      <c r="K738" s="26"/>
      <c r="L738" s="29"/>
      <c r="M738" s="23"/>
      <c r="N738" s="1" t="s">
        <v>1386</v>
      </c>
    </row>
    <row r="739" spans="1:52" ht="30" customHeight="1">
      <c r="A739" s="24" t="s">
        <v>1449</v>
      </c>
      <c r="B739" s="24" t="s">
        <v>1179</v>
      </c>
      <c r="C739" s="24" t="s">
        <v>1180</v>
      </c>
      <c r="D739" s="25">
        <v>1.0999999999999999E-2</v>
      </c>
      <c r="E739" s="27">
        <f>단가대비표!O118</f>
        <v>0</v>
      </c>
      <c r="F739" s="30">
        <f>TRUNC(E739*D739,1)</f>
        <v>0</v>
      </c>
      <c r="G739" s="27">
        <f>단가대비표!P118</f>
        <v>263017</v>
      </c>
      <c r="H739" s="30">
        <f>TRUNC(G739*D739,1)</f>
        <v>2893.1</v>
      </c>
      <c r="I739" s="27">
        <f>단가대비표!V118</f>
        <v>0</v>
      </c>
      <c r="J739" s="30">
        <f>TRUNC(I739*D739,1)</f>
        <v>0</v>
      </c>
      <c r="K739" s="27">
        <f t="shared" ref="K739:L743" si="92">TRUNC(E739+G739+I739,1)</f>
        <v>263017</v>
      </c>
      <c r="L739" s="30">
        <f t="shared" si="92"/>
        <v>2893.1</v>
      </c>
      <c r="M739" s="24" t="s">
        <v>1450</v>
      </c>
      <c r="N739" s="2" t="s">
        <v>1386</v>
      </c>
      <c r="O739" s="2" t="s">
        <v>1451</v>
      </c>
      <c r="P739" s="2" t="s">
        <v>63</v>
      </c>
      <c r="Q739" s="2" t="s">
        <v>63</v>
      </c>
      <c r="R739" s="2" t="s">
        <v>62</v>
      </c>
      <c r="S739" s="3"/>
      <c r="T739" s="3"/>
      <c r="U739" s="3"/>
      <c r="V739" s="3">
        <v>1</v>
      </c>
      <c r="W739" s="3"/>
      <c r="X739" s="3"/>
      <c r="Y739" s="3"/>
      <c r="Z739" s="3"/>
      <c r="AA739" s="3"/>
      <c r="AB739" s="3"/>
      <c r="AC739" s="3"/>
      <c r="AD739" s="3"/>
      <c r="AE739" s="3"/>
      <c r="AF739" s="3"/>
      <c r="AG739" s="3"/>
      <c r="AH739" s="3"/>
      <c r="AI739" s="3"/>
      <c r="AJ739" s="3"/>
      <c r="AK739" s="3"/>
      <c r="AL739" s="3"/>
      <c r="AM739" s="3"/>
      <c r="AN739" s="3"/>
      <c r="AO739" s="3"/>
      <c r="AP739" s="3"/>
      <c r="AQ739" s="3"/>
      <c r="AR739" s="3"/>
      <c r="AS739" s="3"/>
      <c r="AT739" s="3"/>
      <c r="AU739" s="3"/>
      <c r="AV739" s="2" t="s">
        <v>51</v>
      </c>
      <c r="AW739" s="2" t="s">
        <v>2148</v>
      </c>
      <c r="AX739" s="2" t="s">
        <v>51</v>
      </c>
      <c r="AY739" s="2" t="s">
        <v>51</v>
      </c>
      <c r="AZ739" s="2" t="s">
        <v>51</v>
      </c>
    </row>
    <row r="740" spans="1:52" ht="30" customHeight="1">
      <c r="A740" s="24" t="s">
        <v>1178</v>
      </c>
      <c r="B740" s="24" t="s">
        <v>1179</v>
      </c>
      <c r="C740" s="24" t="s">
        <v>1180</v>
      </c>
      <c r="D740" s="25">
        <v>2E-3</v>
      </c>
      <c r="E740" s="27">
        <f>단가대비표!O107</f>
        <v>0</v>
      </c>
      <c r="F740" s="30">
        <f>TRUNC(E740*D740,1)</f>
        <v>0</v>
      </c>
      <c r="G740" s="27">
        <f>단가대비표!P107</f>
        <v>172068</v>
      </c>
      <c r="H740" s="30">
        <f>TRUNC(G740*D740,1)</f>
        <v>344.1</v>
      </c>
      <c r="I740" s="27">
        <f>단가대비표!V107</f>
        <v>0</v>
      </c>
      <c r="J740" s="30">
        <f>TRUNC(I740*D740,1)</f>
        <v>0</v>
      </c>
      <c r="K740" s="27">
        <f t="shared" si="92"/>
        <v>172068</v>
      </c>
      <c r="L740" s="30">
        <f t="shared" si="92"/>
        <v>344.1</v>
      </c>
      <c r="M740" s="24" t="s">
        <v>1181</v>
      </c>
      <c r="N740" s="2" t="s">
        <v>1386</v>
      </c>
      <c r="O740" s="2" t="s">
        <v>1182</v>
      </c>
      <c r="P740" s="2" t="s">
        <v>63</v>
      </c>
      <c r="Q740" s="2" t="s">
        <v>63</v>
      </c>
      <c r="R740" s="2" t="s">
        <v>62</v>
      </c>
      <c r="S740" s="3"/>
      <c r="T740" s="3"/>
      <c r="U740" s="3"/>
      <c r="V740" s="3">
        <v>1</v>
      </c>
      <c r="W740" s="3"/>
      <c r="X740" s="3"/>
      <c r="Y740" s="3"/>
      <c r="Z740" s="3"/>
      <c r="AA740" s="3"/>
      <c r="AB740" s="3"/>
      <c r="AC740" s="3"/>
      <c r="AD740" s="3"/>
      <c r="AE740" s="3"/>
      <c r="AF740" s="3"/>
      <c r="AG740" s="3"/>
      <c r="AH740" s="3"/>
      <c r="AI740" s="3"/>
      <c r="AJ740" s="3"/>
      <c r="AK740" s="3"/>
      <c r="AL740" s="3"/>
      <c r="AM740" s="3"/>
      <c r="AN740" s="3"/>
      <c r="AO740" s="3"/>
      <c r="AP740" s="3"/>
      <c r="AQ740" s="3"/>
      <c r="AR740" s="3"/>
      <c r="AS740" s="3"/>
      <c r="AT740" s="3"/>
      <c r="AU740" s="3"/>
      <c r="AV740" s="2" t="s">
        <v>51</v>
      </c>
      <c r="AW740" s="2" t="s">
        <v>2149</v>
      </c>
      <c r="AX740" s="2" t="s">
        <v>51</v>
      </c>
      <c r="AY740" s="2" t="s">
        <v>51</v>
      </c>
      <c r="AZ740" s="2" t="s">
        <v>51</v>
      </c>
    </row>
    <row r="741" spans="1:52" ht="30" customHeight="1">
      <c r="A741" s="24" t="s">
        <v>1449</v>
      </c>
      <c r="B741" s="24" t="s">
        <v>1179</v>
      </c>
      <c r="C741" s="24" t="s">
        <v>1180</v>
      </c>
      <c r="D741" s="25">
        <v>1.0999999999999999E-2</v>
      </c>
      <c r="E741" s="27">
        <f>단가대비표!O118</f>
        <v>0</v>
      </c>
      <c r="F741" s="30">
        <f>TRUNC(E741*D741,1)</f>
        <v>0</v>
      </c>
      <c r="G741" s="27">
        <f>단가대비표!P118</f>
        <v>263017</v>
      </c>
      <c r="H741" s="30">
        <f>TRUNC(G741*D741,1)</f>
        <v>2893.1</v>
      </c>
      <c r="I741" s="27">
        <f>단가대비표!V118</f>
        <v>0</v>
      </c>
      <c r="J741" s="30">
        <f>TRUNC(I741*D741,1)</f>
        <v>0</v>
      </c>
      <c r="K741" s="27">
        <f t="shared" si="92"/>
        <v>263017</v>
      </c>
      <c r="L741" s="30">
        <f t="shared" si="92"/>
        <v>2893.1</v>
      </c>
      <c r="M741" s="24" t="s">
        <v>1450</v>
      </c>
      <c r="N741" s="2" t="s">
        <v>1386</v>
      </c>
      <c r="O741" s="2" t="s">
        <v>1451</v>
      </c>
      <c r="P741" s="2" t="s">
        <v>63</v>
      </c>
      <c r="Q741" s="2" t="s">
        <v>63</v>
      </c>
      <c r="R741" s="2" t="s">
        <v>62</v>
      </c>
      <c r="S741" s="3"/>
      <c r="T741" s="3"/>
      <c r="U741" s="3"/>
      <c r="V741" s="3">
        <v>1</v>
      </c>
      <c r="W741" s="3"/>
      <c r="X741" s="3"/>
      <c r="Y741" s="3"/>
      <c r="Z741" s="3"/>
      <c r="AA741" s="3"/>
      <c r="AB741" s="3"/>
      <c r="AC741" s="3"/>
      <c r="AD741" s="3"/>
      <c r="AE741" s="3"/>
      <c r="AF741" s="3"/>
      <c r="AG741" s="3"/>
      <c r="AH741" s="3"/>
      <c r="AI741" s="3"/>
      <c r="AJ741" s="3"/>
      <c r="AK741" s="3"/>
      <c r="AL741" s="3"/>
      <c r="AM741" s="3"/>
      <c r="AN741" s="3"/>
      <c r="AO741" s="3"/>
      <c r="AP741" s="3"/>
      <c r="AQ741" s="3"/>
      <c r="AR741" s="3"/>
      <c r="AS741" s="3"/>
      <c r="AT741" s="3"/>
      <c r="AU741" s="3"/>
      <c r="AV741" s="2" t="s">
        <v>51</v>
      </c>
      <c r="AW741" s="2" t="s">
        <v>2148</v>
      </c>
      <c r="AX741" s="2" t="s">
        <v>51</v>
      </c>
      <c r="AY741" s="2" t="s">
        <v>51</v>
      </c>
      <c r="AZ741" s="2" t="s">
        <v>51</v>
      </c>
    </row>
    <row r="742" spans="1:52" ht="30" customHeight="1">
      <c r="A742" s="24" t="s">
        <v>1178</v>
      </c>
      <c r="B742" s="24" t="s">
        <v>1179</v>
      </c>
      <c r="C742" s="24" t="s">
        <v>1180</v>
      </c>
      <c r="D742" s="25">
        <v>2E-3</v>
      </c>
      <c r="E742" s="27">
        <f>단가대비표!O107</f>
        <v>0</v>
      </c>
      <c r="F742" s="30">
        <f>TRUNC(E742*D742,1)</f>
        <v>0</v>
      </c>
      <c r="G742" s="27">
        <f>단가대비표!P107</f>
        <v>172068</v>
      </c>
      <c r="H742" s="30">
        <f>TRUNC(G742*D742,1)</f>
        <v>344.1</v>
      </c>
      <c r="I742" s="27">
        <f>단가대비표!V107</f>
        <v>0</v>
      </c>
      <c r="J742" s="30">
        <f>TRUNC(I742*D742,1)</f>
        <v>0</v>
      </c>
      <c r="K742" s="27">
        <f t="shared" si="92"/>
        <v>172068</v>
      </c>
      <c r="L742" s="30">
        <f t="shared" si="92"/>
        <v>344.1</v>
      </c>
      <c r="M742" s="24" t="s">
        <v>1181</v>
      </c>
      <c r="N742" s="2" t="s">
        <v>1386</v>
      </c>
      <c r="O742" s="2" t="s">
        <v>1182</v>
      </c>
      <c r="P742" s="2" t="s">
        <v>63</v>
      </c>
      <c r="Q742" s="2" t="s">
        <v>63</v>
      </c>
      <c r="R742" s="2" t="s">
        <v>62</v>
      </c>
      <c r="S742" s="3"/>
      <c r="T742" s="3"/>
      <c r="U742" s="3"/>
      <c r="V742" s="3">
        <v>1</v>
      </c>
      <c r="W742" s="3"/>
      <c r="X742" s="3"/>
      <c r="Y742" s="3"/>
      <c r="Z742" s="3"/>
      <c r="AA742" s="3"/>
      <c r="AB742" s="3"/>
      <c r="AC742" s="3"/>
      <c r="AD742" s="3"/>
      <c r="AE742" s="3"/>
      <c r="AF742" s="3"/>
      <c r="AG742" s="3"/>
      <c r="AH742" s="3"/>
      <c r="AI742" s="3"/>
      <c r="AJ742" s="3"/>
      <c r="AK742" s="3"/>
      <c r="AL742" s="3"/>
      <c r="AM742" s="3"/>
      <c r="AN742" s="3"/>
      <c r="AO742" s="3"/>
      <c r="AP742" s="3"/>
      <c r="AQ742" s="3"/>
      <c r="AR742" s="3"/>
      <c r="AS742" s="3"/>
      <c r="AT742" s="3"/>
      <c r="AU742" s="3"/>
      <c r="AV742" s="2" t="s">
        <v>51</v>
      </c>
      <c r="AW742" s="2" t="s">
        <v>2149</v>
      </c>
      <c r="AX742" s="2" t="s">
        <v>51</v>
      </c>
      <c r="AY742" s="2" t="s">
        <v>51</v>
      </c>
      <c r="AZ742" s="2" t="s">
        <v>51</v>
      </c>
    </row>
    <row r="743" spans="1:52" ht="30" customHeight="1">
      <c r="A743" s="24" t="s">
        <v>2031</v>
      </c>
      <c r="B743" s="24" t="s">
        <v>1356</v>
      </c>
      <c r="C743" s="24" t="s">
        <v>1075</v>
      </c>
      <c r="D743" s="25">
        <v>1</v>
      </c>
      <c r="E743" s="27">
        <f>TRUNC(SUMIF(V739:V743, RIGHTB(O743, 1), H739:H743)*U743, 2)</f>
        <v>129.47999999999999</v>
      </c>
      <c r="F743" s="30">
        <f>TRUNC(E743*D743,1)</f>
        <v>129.4</v>
      </c>
      <c r="G743" s="27">
        <v>0</v>
      </c>
      <c r="H743" s="30">
        <f>TRUNC(G743*D743,1)</f>
        <v>0</v>
      </c>
      <c r="I743" s="27">
        <v>0</v>
      </c>
      <c r="J743" s="30">
        <f>TRUNC(I743*D743,1)</f>
        <v>0</v>
      </c>
      <c r="K743" s="27">
        <f t="shared" si="92"/>
        <v>129.4</v>
      </c>
      <c r="L743" s="30">
        <f t="shared" si="92"/>
        <v>129.4</v>
      </c>
      <c r="M743" s="24" t="s">
        <v>51</v>
      </c>
      <c r="N743" s="2" t="s">
        <v>1386</v>
      </c>
      <c r="O743" s="2" t="s">
        <v>1154</v>
      </c>
      <c r="P743" s="2" t="s">
        <v>63</v>
      </c>
      <c r="Q743" s="2" t="s">
        <v>63</v>
      </c>
      <c r="R743" s="2" t="s">
        <v>63</v>
      </c>
      <c r="S743" s="3">
        <v>1</v>
      </c>
      <c r="T743" s="3">
        <v>0</v>
      </c>
      <c r="U743" s="3">
        <v>0.02</v>
      </c>
      <c r="V743" s="3"/>
      <c r="W743" s="3"/>
      <c r="X743" s="3"/>
      <c r="Y743" s="3"/>
      <c r="Z743" s="3"/>
      <c r="AA743" s="3"/>
      <c r="AB743" s="3"/>
      <c r="AC743" s="3"/>
      <c r="AD743" s="3"/>
      <c r="AE743" s="3"/>
      <c r="AF743" s="3"/>
      <c r="AG743" s="3"/>
      <c r="AH743" s="3"/>
      <c r="AI743" s="3"/>
      <c r="AJ743" s="3"/>
      <c r="AK743" s="3"/>
      <c r="AL743" s="3"/>
      <c r="AM743" s="3"/>
      <c r="AN743" s="3"/>
      <c r="AO743" s="3"/>
      <c r="AP743" s="3"/>
      <c r="AQ743" s="3"/>
      <c r="AR743" s="3"/>
      <c r="AS743" s="3"/>
      <c r="AT743" s="3"/>
      <c r="AU743" s="3"/>
      <c r="AV743" s="2" t="s">
        <v>51</v>
      </c>
      <c r="AW743" s="2" t="s">
        <v>2150</v>
      </c>
      <c r="AX743" s="2" t="s">
        <v>51</v>
      </c>
      <c r="AY743" s="2" t="s">
        <v>51</v>
      </c>
      <c r="AZ743" s="2" t="s">
        <v>51</v>
      </c>
    </row>
    <row r="744" spans="1:52" ht="30" customHeight="1">
      <c r="A744" s="24" t="s">
        <v>1174</v>
      </c>
      <c r="B744" s="24" t="s">
        <v>51</v>
      </c>
      <c r="C744" s="24" t="s">
        <v>51</v>
      </c>
      <c r="D744" s="25"/>
      <c r="E744" s="27"/>
      <c r="F744" s="30">
        <f>TRUNC(SUMIF(N739:N743, N738, F739:F743),0)</f>
        <v>129</v>
      </c>
      <c r="G744" s="27"/>
      <c r="H744" s="30">
        <f>TRUNC(SUMIF(N739:N743, N738, H739:H743),0)</f>
        <v>6474</v>
      </c>
      <c r="I744" s="27"/>
      <c r="J744" s="30">
        <f>TRUNC(SUMIF(N739:N743, N738, J739:J743),0)</f>
        <v>0</v>
      </c>
      <c r="K744" s="27"/>
      <c r="L744" s="30">
        <f>F744+H744+J744</f>
        <v>6603</v>
      </c>
      <c r="M744" s="24" t="s">
        <v>51</v>
      </c>
      <c r="N744" s="2" t="s">
        <v>76</v>
      </c>
      <c r="O744" s="2" t="s">
        <v>76</v>
      </c>
      <c r="P744" s="2" t="s">
        <v>51</v>
      </c>
      <c r="Q744" s="2" t="s">
        <v>51</v>
      </c>
      <c r="R744" s="2" t="s">
        <v>51</v>
      </c>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3"/>
      <c r="AS744" s="3"/>
      <c r="AT744" s="3"/>
      <c r="AU744" s="3"/>
      <c r="AV744" s="2" t="s">
        <v>51</v>
      </c>
      <c r="AW744" s="2" t="s">
        <v>51</v>
      </c>
      <c r="AX744" s="2" t="s">
        <v>51</v>
      </c>
      <c r="AY744" s="2" t="s">
        <v>51</v>
      </c>
      <c r="AZ744" s="2" t="s">
        <v>51</v>
      </c>
    </row>
    <row r="745" spans="1:52" ht="30" customHeight="1">
      <c r="A745" s="25"/>
      <c r="B745" s="25"/>
      <c r="C745" s="25"/>
      <c r="D745" s="25"/>
      <c r="E745" s="27"/>
      <c r="F745" s="30"/>
      <c r="G745" s="27"/>
      <c r="H745" s="30"/>
      <c r="I745" s="27"/>
      <c r="J745" s="30"/>
      <c r="K745" s="27"/>
      <c r="L745" s="30"/>
      <c r="M745" s="25"/>
    </row>
    <row r="746" spans="1:52" ht="30" customHeight="1">
      <c r="A746" s="21" t="s">
        <v>2151</v>
      </c>
      <c r="B746" s="22"/>
      <c r="C746" s="22"/>
      <c r="D746" s="22"/>
      <c r="E746" s="26"/>
      <c r="F746" s="29"/>
      <c r="G746" s="26"/>
      <c r="H746" s="29"/>
      <c r="I746" s="26"/>
      <c r="J746" s="29"/>
      <c r="K746" s="26"/>
      <c r="L746" s="29"/>
      <c r="M746" s="23"/>
      <c r="N746" s="1" t="s">
        <v>1391</v>
      </c>
    </row>
    <row r="747" spans="1:52" ht="30" customHeight="1">
      <c r="A747" s="24" t="s">
        <v>2011</v>
      </c>
      <c r="B747" s="24" t="s">
        <v>2152</v>
      </c>
      <c r="C747" s="24" t="s">
        <v>1225</v>
      </c>
      <c r="D747" s="25">
        <v>0.16600000000000001</v>
      </c>
      <c r="E747" s="27">
        <f>단가대비표!O72</f>
        <v>6066</v>
      </c>
      <c r="F747" s="30">
        <f>TRUNC(E747*D747,1)</f>
        <v>1006.9</v>
      </c>
      <c r="G747" s="27">
        <f>단가대비표!P72</f>
        <v>0</v>
      </c>
      <c r="H747" s="30">
        <f>TRUNC(G747*D747,1)</f>
        <v>0</v>
      </c>
      <c r="I747" s="27">
        <f>단가대비표!V72</f>
        <v>0</v>
      </c>
      <c r="J747" s="30">
        <f>TRUNC(I747*D747,1)</f>
        <v>0</v>
      </c>
      <c r="K747" s="27">
        <f>TRUNC(E747+G747+I747,1)</f>
        <v>6066</v>
      </c>
      <c r="L747" s="30">
        <f>TRUNC(F747+H747+J747,1)</f>
        <v>1006.9</v>
      </c>
      <c r="M747" s="24" t="s">
        <v>2153</v>
      </c>
      <c r="N747" s="2" t="s">
        <v>1391</v>
      </c>
      <c r="O747" s="2" t="s">
        <v>2154</v>
      </c>
      <c r="P747" s="2" t="s">
        <v>63</v>
      </c>
      <c r="Q747" s="2" t="s">
        <v>63</v>
      </c>
      <c r="R747" s="2" t="s">
        <v>62</v>
      </c>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c r="AR747" s="3"/>
      <c r="AS747" s="3"/>
      <c r="AT747" s="3"/>
      <c r="AU747" s="3"/>
      <c r="AV747" s="2" t="s">
        <v>51</v>
      </c>
      <c r="AW747" s="2" t="s">
        <v>2155</v>
      </c>
      <c r="AX747" s="2" t="s">
        <v>51</v>
      </c>
      <c r="AY747" s="2" t="s">
        <v>51</v>
      </c>
      <c r="AZ747" s="2" t="s">
        <v>51</v>
      </c>
    </row>
    <row r="748" spans="1:52" ht="30" customHeight="1">
      <c r="A748" s="24" t="s">
        <v>1442</v>
      </c>
      <c r="B748" s="24" t="s">
        <v>1443</v>
      </c>
      <c r="C748" s="24" t="s">
        <v>1225</v>
      </c>
      <c r="D748" s="25">
        <v>8.0000000000000002E-3</v>
      </c>
      <c r="E748" s="27">
        <f>단가대비표!O86</f>
        <v>3494.44</v>
      </c>
      <c r="F748" s="30">
        <f>TRUNC(E748*D748,1)</f>
        <v>27.9</v>
      </c>
      <c r="G748" s="27">
        <f>단가대비표!P86</f>
        <v>0</v>
      </c>
      <c r="H748" s="30">
        <f>TRUNC(G748*D748,1)</f>
        <v>0</v>
      </c>
      <c r="I748" s="27">
        <f>단가대비표!V86</f>
        <v>0</v>
      </c>
      <c r="J748" s="30">
        <f>TRUNC(I748*D748,1)</f>
        <v>0</v>
      </c>
      <c r="K748" s="27">
        <f>TRUNC(E748+G748+I748,1)</f>
        <v>3494.4</v>
      </c>
      <c r="L748" s="30">
        <f>TRUNC(F748+H748+J748,1)</f>
        <v>27.9</v>
      </c>
      <c r="M748" s="24" t="s">
        <v>1444</v>
      </c>
      <c r="N748" s="2" t="s">
        <v>1391</v>
      </c>
      <c r="O748" s="2" t="s">
        <v>1445</v>
      </c>
      <c r="P748" s="2" t="s">
        <v>63</v>
      </c>
      <c r="Q748" s="2" t="s">
        <v>63</v>
      </c>
      <c r="R748" s="2" t="s">
        <v>62</v>
      </c>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c r="AR748" s="3"/>
      <c r="AS748" s="3"/>
      <c r="AT748" s="3"/>
      <c r="AU748" s="3"/>
      <c r="AV748" s="2" t="s">
        <v>51</v>
      </c>
      <c r="AW748" s="2" t="s">
        <v>2156</v>
      </c>
      <c r="AX748" s="2" t="s">
        <v>51</v>
      </c>
      <c r="AY748" s="2" t="s">
        <v>51</v>
      </c>
      <c r="AZ748" s="2" t="s">
        <v>51</v>
      </c>
    </row>
    <row r="749" spans="1:52" ht="30" customHeight="1">
      <c r="A749" s="24" t="s">
        <v>1174</v>
      </c>
      <c r="B749" s="24" t="s">
        <v>51</v>
      </c>
      <c r="C749" s="24" t="s">
        <v>51</v>
      </c>
      <c r="D749" s="25"/>
      <c r="E749" s="27"/>
      <c r="F749" s="30">
        <f>TRUNC(SUMIF(N747:N748, N746, F747:F748),0)</f>
        <v>1034</v>
      </c>
      <c r="G749" s="27"/>
      <c r="H749" s="30">
        <f>TRUNC(SUMIF(N747:N748, N746, H747:H748),0)</f>
        <v>0</v>
      </c>
      <c r="I749" s="27"/>
      <c r="J749" s="30">
        <f>TRUNC(SUMIF(N747:N748, N746, J747:J748),0)</f>
        <v>0</v>
      </c>
      <c r="K749" s="27"/>
      <c r="L749" s="30">
        <f>F749+H749+J749</f>
        <v>1034</v>
      </c>
      <c r="M749" s="24" t="s">
        <v>51</v>
      </c>
      <c r="N749" s="2" t="s">
        <v>76</v>
      </c>
      <c r="O749" s="2" t="s">
        <v>76</v>
      </c>
      <c r="P749" s="2" t="s">
        <v>51</v>
      </c>
      <c r="Q749" s="2" t="s">
        <v>51</v>
      </c>
      <c r="R749" s="2" t="s">
        <v>51</v>
      </c>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c r="AR749" s="3"/>
      <c r="AS749" s="3"/>
      <c r="AT749" s="3"/>
      <c r="AU749" s="3"/>
      <c r="AV749" s="2" t="s">
        <v>51</v>
      </c>
      <c r="AW749" s="2" t="s">
        <v>51</v>
      </c>
      <c r="AX749" s="2" t="s">
        <v>51</v>
      </c>
      <c r="AY749" s="2" t="s">
        <v>51</v>
      </c>
      <c r="AZ749" s="2" t="s">
        <v>51</v>
      </c>
    </row>
    <row r="750" spans="1:52" ht="30" customHeight="1">
      <c r="A750" s="25"/>
      <c r="B750" s="25"/>
      <c r="C750" s="25"/>
      <c r="D750" s="25"/>
      <c r="E750" s="27"/>
      <c r="F750" s="30"/>
      <c r="G750" s="27"/>
      <c r="H750" s="30"/>
      <c r="I750" s="27"/>
      <c r="J750" s="30"/>
      <c r="K750" s="27"/>
      <c r="L750" s="30"/>
      <c r="M750" s="25"/>
    </row>
    <row r="751" spans="1:52" ht="30" customHeight="1">
      <c r="A751" s="21" t="s">
        <v>2157</v>
      </c>
      <c r="B751" s="22"/>
      <c r="C751" s="22"/>
      <c r="D751" s="22"/>
      <c r="E751" s="26"/>
      <c r="F751" s="29"/>
      <c r="G751" s="26"/>
      <c r="H751" s="29"/>
      <c r="I751" s="26"/>
      <c r="J751" s="29"/>
      <c r="K751" s="26"/>
      <c r="L751" s="29"/>
      <c r="M751" s="23"/>
      <c r="N751" s="1" t="s">
        <v>1343</v>
      </c>
    </row>
    <row r="752" spans="1:52" ht="30" customHeight="1">
      <c r="A752" s="24" t="s">
        <v>1351</v>
      </c>
      <c r="B752" s="24" t="s">
        <v>1179</v>
      </c>
      <c r="C752" s="24" t="s">
        <v>1180</v>
      </c>
      <c r="D752" s="25">
        <v>0.313</v>
      </c>
      <c r="E752" s="27">
        <f>단가대비표!O114</f>
        <v>0</v>
      </c>
      <c r="F752" s="30">
        <f>TRUNC(E752*D752,1)</f>
        <v>0</v>
      </c>
      <c r="G752" s="27">
        <f>단가대비표!P114</f>
        <v>247188</v>
      </c>
      <c r="H752" s="30">
        <f>TRUNC(G752*D752,1)</f>
        <v>77369.8</v>
      </c>
      <c r="I752" s="27">
        <f>단가대비표!V114</f>
        <v>0</v>
      </c>
      <c r="J752" s="30">
        <f>TRUNC(I752*D752,1)</f>
        <v>0</v>
      </c>
      <c r="K752" s="27">
        <f t="shared" ref="K752:L754" si="93">TRUNC(E752+G752+I752,1)</f>
        <v>247188</v>
      </c>
      <c r="L752" s="30">
        <f t="shared" si="93"/>
        <v>77369.8</v>
      </c>
      <c r="M752" s="24" t="s">
        <v>1352</v>
      </c>
      <c r="N752" s="2" t="s">
        <v>1343</v>
      </c>
      <c r="O752" s="2" t="s">
        <v>1353</v>
      </c>
      <c r="P752" s="2" t="s">
        <v>63</v>
      </c>
      <c r="Q752" s="2" t="s">
        <v>63</v>
      </c>
      <c r="R752" s="2" t="s">
        <v>62</v>
      </c>
      <c r="S752" s="3"/>
      <c r="T752" s="3"/>
      <c r="U752" s="3"/>
      <c r="V752" s="3">
        <v>1</v>
      </c>
      <c r="W752" s="3"/>
      <c r="X752" s="3"/>
      <c r="Y752" s="3"/>
      <c r="Z752" s="3"/>
      <c r="AA752" s="3"/>
      <c r="AB752" s="3"/>
      <c r="AC752" s="3"/>
      <c r="AD752" s="3"/>
      <c r="AE752" s="3"/>
      <c r="AF752" s="3"/>
      <c r="AG752" s="3"/>
      <c r="AH752" s="3"/>
      <c r="AI752" s="3"/>
      <c r="AJ752" s="3"/>
      <c r="AK752" s="3"/>
      <c r="AL752" s="3"/>
      <c r="AM752" s="3"/>
      <c r="AN752" s="3"/>
      <c r="AO752" s="3"/>
      <c r="AP752" s="3"/>
      <c r="AQ752" s="3"/>
      <c r="AR752" s="3"/>
      <c r="AS752" s="3"/>
      <c r="AT752" s="3"/>
      <c r="AU752" s="3"/>
      <c r="AV752" s="2" t="s">
        <v>51</v>
      </c>
      <c r="AW752" s="2" t="s">
        <v>2159</v>
      </c>
      <c r="AX752" s="2" t="s">
        <v>51</v>
      </c>
      <c r="AY752" s="2" t="s">
        <v>51</v>
      </c>
      <c r="AZ752" s="2" t="s">
        <v>51</v>
      </c>
    </row>
    <row r="753" spans="1:52" ht="30" customHeight="1">
      <c r="A753" s="24" t="s">
        <v>1178</v>
      </c>
      <c r="B753" s="24" t="s">
        <v>1179</v>
      </c>
      <c r="C753" s="24" t="s">
        <v>1180</v>
      </c>
      <c r="D753" s="25">
        <v>6.4000000000000001E-2</v>
      </c>
      <c r="E753" s="27">
        <f>단가대비표!O107</f>
        <v>0</v>
      </c>
      <c r="F753" s="30">
        <f>TRUNC(E753*D753,1)</f>
        <v>0</v>
      </c>
      <c r="G753" s="27">
        <f>단가대비표!P107</f>
        <v>172068</v>
      </c>
      <c r="H753" s="30">
        <f>TRUNC(G753*D753,1)</f>
        <v>11012.3</v>
      </c>
      <c r="I753" s="27">
        <f>단가대비표!V107</f>
        <v>0</v>
      </c>
      <c r="J753" s="30">
        <f>TRUNC(I753*D753,1)</f>
        <v>0</v>
      </c>
      <c r="K753" s="27">
        <f t="shared" si="93"/>
        <v>172068</v>
      </c>
      <c r="L753" s="30">
        <f t="shared" si="93"/>
        <v>11012.3</v>
      </c>
      <c r="M753" s="24" t="s">
        <v>1181</v>
      </c>
      <c r="N753" s="2" t="s">
        <v>1343</v>
      </c>
      <c r="O753" s="2" t="s">
        <v>1182</v>
      </c>
      <c r="P753" s="2" t="s">
        <v>63</v>
      </c>
      <c r="Q753" s="2" t="s">
        <v>63</v>
      </c>
      <c r="R753" s="2" t="s">
        <v>62</v>
      </c>
      <c r="S753" s="3"/>
      <c r="T753" s="3"/>
      <c r="U753" s="3"/>
      <c r="V753" s="3">
        <v>1</v>
      </c>
      <c r="W753" s="3"/>
      <c r="X753" s="3"/>
      <c r="Y753" s="3"/>
      <c r="Z753" s="3"/>
      <c r="AA753" s="3"/>
      <c r="AB753" s="3"/>
      <c r="AC753" s="3"/>
      <c r="AD753" s="3"/>
      <c r="AE753" s="3"/>
      <c r="AF753" s="3"/>
      <c r="AG753" s="3"/>
      <c r="AH753" s="3"/>
      <c r="AI753" s="3"/>
      <c r="AJ753" s="3"/>
      <c r="AK753" s="3"/>
      <c r="AL753" s="3"/>
      <c r="AM753" s="3"/>
      <c r="AN753" s="3"/>
      <c r="AO753" s="3"/>
      <c r="AP753" s="3"/>
      <c r="AQ753" s="3"/>
      <c r="AR753" s="3"/>
      <c r="AS753" s="3"/>
      <c r="AT753" s="3"/>
      <c r="AU753" s="3"/>
      <c r="AV753" s="2" t="s">
        <v>51</v>
      </c>
      <c r="AW753" s="2" t="s">
        <v>2160</v>
      </c>
      <c r="AX753" s="2" t="s">
        <v>51</v>
      </c>
      <c r="AY753" s="2" t="s">
        <v>51</v>
      </c>
      <c r="AZ753" s="2" t="s">
        <v>51</v>
      </c>
    </row>
    <row r="754" spans="1:52" ht="30" customHeight="1">
      <c r="A754" s="24" t="s">
        <v>1307</v>
      </c>
      <c r="B754" s="24" t="s">
        <v>2032</v>
      </c>
      <c r="C754" s="24" t="s">
        <v>1075</v>
      </c>
      <c r="D754" s="25">
        <v>1</v>
      </c>
      <c r="E754" s="27">
        <v>0</v>
      </c>
      <c r="F754" s="30">
        <f>TRUNC(E754*D754,1)</f>
        <v>0</v>
      </c>
      <c r="G754" s="27">
        <v>0</v>
      </c>
      <c r="H754" s="30">
        <f>TRUNC(G754*D754,1)</f>
        <v>0</v>
      </c>
      <c r="I754" s="27">
        <f>TRUNC(SUMIF(V752:V754, RIGHTB(O754, 1), H752:H754)*U754, 2)</f>
        <v>2651.46</v>
      </c>
      <c r="J754" s="30">
        <f>TRUNC(I754*D754,1)</f>
        <v>2651.4</v>
      </c>
      <c r="K754" s="27">
        <f t="shared" si="93"/>
        <v>2651.4</v>
      </c>
      <c r="L754" s="30">
        <f t="shared" si="93"/>
        <v>2651.4</v>
      </c>
      <c r="M754" s="24" t="s">
        <v>51</v>
      </c>
      <c r="N754" s="2" t="s">
        <v>1343</v>
      </c>
      <c r="O754" s="2" t="s">
        <v>1154</v>
      </c>
      <c r="P754" s="2" t="s">
        <v>63</v>
      </c>
      <c r="Q754" s="2" t="s">
        <v>63</v>
      </c>
      <c r="R754" s="2" t="s">
        <v>63</v>
      </c>
      <c r="S754" s="3">
        <v>1</v>
      </c>
      <c r="T754" s="3">
        <v>2</v>
      </c>
      <c r="U754" s="3">
        <v>0.03</v>
      </c>
      <c r="V754" s="3"/>
      <c r="W754" s="3"/>
      <c r="X754" s="3"/>
      <c r="Y754" s="3"/>
      <c r="Z754" s="3"/>
      <c r="AA754" s="3"/>
      <c r="AB754" s="3"/>
      <c r="AC754" s="3"/>
      <c r="AD754" s="3"/>
      <c r="AE754" s="3"/>
      <c r="AF754" s="3"/>
      <c r="AG754" s="3"/>
      <c r="AH754" s="3"/>
      <c r="AI754" s="3"/>
      <c r="AJ754" s="3"/>
      <c r="AK754" s="3"/>
      <c r="AL754" s="3"/>
      <c r="AM754" s="3"/>
      <c r="AN754" s="3"/>
      <c r="AO754" s="3"/>
      <c r="AP754" s="3"/>
      <c r="AQ754" s="3"/>
      <c r="AR754" s="3"/>
      <c r="AS754" s="3"/>
      <c r="AT754" s="3"/>
      <c r="AU754" s="3"/>
      <c r="AV754" s="2" t="s">
        <v>51</v>
      </c>
      <c r="AW754" s="2" t="s">
        <v>2161</v>
      </c>
      <c r="AX754" s="2" t="s">
        <v>51</v>
      </c>
      <c r="AY754" s="2" t="s">
        <v>51</v>
      </c>
      <c r="AZ754" s="2" t="s">
        <v>51</v>
      </c>
    </row>
    <row r="755" spans="1:52" ht="30" customHeight="1">
      <c r="A755" s="24" t="s">
        <v>1174</v>
      </c>
      <c r="B755" s="24" t="s">
        <v>51</v>
      </c>
      <c r="C755" s="24" t="s">
        <v>51</v>
      </c>
      <c r="D755" s="25"/>
      <c r="E755" s="27"/>
      <c r="F755" s="30">
        <f>TRUNC(SUMIF(N752:N754, N751, F752:F754),0)</f>
        <v>0</v>
      </c>
      <c r="G755" s="27"/>
      <c r="H755" s="30">
        <f>TRUNC(SUMIF(N752:N754, N751, H752:H754),0)</f>
        <v>88382</v>
      </c>
      <c r="I755" s="27"/>
      <c r="J755" s="30">
        <f>TRUNC(SUMIF(N752:N754, N751, J752:J754),0)</f>
        <v>2651</v>
      </c>
      <c r="K755" s="27"/>
      <c r="L755" s="30">
        <f>F755+H755+J755</f>
        <v>91033</v>
      </c>
      <c r="M755" s="24" t="s">
        <v>51</v>
      </c>
      <c r="N755" s="2" t="s">
        <v>76</v>
      </c>
      <c r="O755" s="2" t="s">
        <v>76</v>
      </c>
      <c r="P755" s="2" t="s">
        <v>51</v>
      </c>
      <c r="Q755" s="2" t="s">
        <v>51</v>
      </c>
      <c r="R755" s="2" t="s">
        <v>51</v>
      </c>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c r="AR755" s="3"/>
      <c r="AS755" s="3"/>
      <c r="AT755" s="3"/>
      <c r="AU755" s="3"/>
      <c r="AV755" s="2" t="s">
        <v>51</v>
      </c>
      <c r="AW755" s="2" t="s">
        <v>51</v>
      </c>
      <c r="AX755" s="2" t="s">
        <v>51</v>
      </c>
      <c r="AY755" s="2" t="s">
        <v>51</v>
      </c>
      <c r="AZ755" s="2" t="s">
        <v>51</v>
      </c>
    </row>
    <row r="756" spans="1:52" ht="30" customHeight="1">
      <c r="A756" s="25"/>
      <c r="B756" s="25"/>
      <c r="C756" s="25"/>
      <c r="D756" s="25"/>
      <c r="E756" s="27"/>
      <c r="F756" s="30"/>
      <c r="G756" s="27"/>
      <c r="H756" s="30"/>
      <c r="I756" s="27"/>
      <c r="J756" s="30"/>
      <c r="K756" s="27"/>
      <c r="L756" s="30"/>
      <c r="M756" s="25"/>
    </row>
    <row r="757" spans="1:52" ht="30" customHeight="1">
      <c r="A757" s="21" t="s">
        <v>2162</v>
      </c>
      <c r="B757" s="22"/>
      <c r="C757" s="22"/>
      <c r="D757" s="22"/>
      <c r="E757" s="26"/>
      <c r="F757" s="29"/>
      <c r="G757" s="26"/>
      <c r="H757" s="29"/>
      <c r="I757" s="26"/>
      <c r="J757" s="29"/>
      <c r="K757" s="26"/>
      <c r="L757" s="29"/>
      <c r="M757" s="23"/>
      <c r="N757" s="1" t="s">
        <v>1347</v>
      </c>
    </row>
    <row r="758" spans="1:52" ht="30" customHeight="1">
      <c r="A758" s="24" t="s">
        <v>1351</v>
      </c>
      <c r="B758" s="24" t="s">
        <v>1179</v>
      </c>
      <c r="C758" s="24" t="s">
        <v>1180</v>
      </c>
      <c r="D758" s="25">
        <v>3.1E-2</v>
      </c>
      <c r="E758" s="27">
        <f>단가대비표!O114</f>
        <v>0</v>
      </c>
      <c r="F758" s="30">
        <f>TRUNC(E758*D758,1)</f>
        <v>0</v>
      </c>
      <c r="G758" s="27">
        <f>단가대비표!P114</f>
        <v>247188</v>
      </c>
      <c r="H758" s="30">
        <f>TRUNC(G758*D758,1)</f>
        <v>7662.8</v>
      </c>
      <c r="I758" s="27">
        <f>단가대비표!V114</f>
        <v>0</v>
      </c>
      <c r="J758" s="30">
        <f>TRUNC(I758*D758,1)</f>
        <v>0</v>
      </c>
      <c r="K758" s="27">
        <f>TRUNC(E758+G758+I758,1)</f>
        <v>247188</v>
      </c>
      <c r="L758" s="30">
        <f>TRUNC(F758+H758+J758,1)</f>
        <v>7662.8</v>
      </c>
      <c r="M758" s="24" t="s">
        <v>1352</v>
      </c>
      <c r="N758" s="2" t="s">
        <v>1347</v>
      </c>
      <c r="O758" s="2" t="s">
        <v>1353</v>
      </c>
      <c r="P758" s="2" t="s">
        <v>63</v>
      </c>
      <c r="Q758" s="2" t="s">
        <v>63</v>
      </c>
      <c r="R758" s="2" t="s">
        <v>62</v>
      </c>
      <c r="S758" s="3"/>
      <c r="T758" s="3"/>
      <c r="U758" s="3"/>
      <c r="V758" s="3">
        <v>1</v>
      </c>
      <c r="W758" s="3"/>
      <c r="X758" s="3"/>
      <c r="Y758" s="3"/>
      <c r="Z758" s="3"/>
      <c r="AA758" s="3"/>
      <c r="AB758" s="3"/>
      <c r="AC758" s="3"/>
      <c r="AD758" s="3"/>
      <c r="AE758" s="3"/>
      <c r="AF758" s="3"/>
      <c r="AG758" s="3"/>
      <c r="AH758" s="3"/>
      <c r="AI758" s="3"/>
      <c r="AJ758" s="3"/>
      <c r="AK758" s="3"/>
      <c r="AL758" s="3"/>
      <c r="AM758" s="3"/>
      <c r="AN758" s="3"/>
      <c r="AO758" s="3"/>
      <c r="AP758" s="3"/>
      <c r="AQ758" s="3"/>
      <c r="AR758" s="3"/>
      <c r="AS758" s="3"/>
      <c r="AT758" s="3"/>
      <c r="AU758" s="3"/>
      <c r="AV758" s="2" t="s">
        <v>51</v>
      </c>
      <c r="AW758" s="2" t="s">
        <v>2164</v>
      </c>
      <c r="AX758" s="2" t="s">
        <v>51</v>
      </c>
      <c r="AY758" s="2" t="s">
        <v>51</v>
      </c>
      <c r="AZ758" s="2" t="s">
        <v>51</v>
      </c>
    </row>
    <row r="759" spans="1:52" ht="30" customHeight="1">
      <c r="A759" s="24" t="s">
        <v>1307</v>
      </c>
      <c r="B759" s="24" t="s">
        <v>2104</v>
      </c>
      <c r="C759" s="24" t="s">
        <v>1075</v>
      </c>
      <c r="D759" s="25">
        <v>1</v>
      </c>
      <c r="E759" s="27">
        <v>0</v>
      </c>
      <c r="F759" s="30">
        <f>TRUNC(E759*D759,1)</f>
        <v>0</v>
      </c>
      <c r="G759" s="27">
        <v>0</v>
      </c>
      <c r="H759" s="30">
        <f>TRUNC(G759*D759,1)</f>
        <v>0</v>
      </c>
      <c r="I759" s="27">
        <f>TRUNC(SUMIF(V758:V759, RIGHTB(O759, 1), H758:H759)*U759, 2)</f>
        <v>306.51</v>
      </c>
      <c r="J759" s="30">
        <f>TRUNC(I759*D759,1)</f>
        <v>306.5</v>
      </c>
      <c r="K759" s="27">
        <f>TRUNC(E759+G759+I759,1)</f>
        <v>306.5</v>
      </c>
      <c r="L759" s="30">
        <f>TRUNC(F759+H759+J759,1)</f>
        <v>306.5</v>
      </c>
      <c r="M759" s="24" t="s">
        <v>51</v>
      </c>
      <c r="N759" s="2" t="s">
        <v>1347</v>
      </c>
      <c r="O759" s="2" t="s">
        <v>1154</v>
      </c>
      <c r="P759" s="2" t="s">
        <v>63</v>
      </c>
      <c r="Q759" s="2" t="s">
        <v>63</v>
      </c>
      <c r="R759" s="2" t="s">
        <v>63</v>
      </c>
      <c r="S759" s="3">
        <v>1</v>
      </c>
      <c r="T759" s="3">
        <v>2</v>
      </c>
      <c r="U759" s="3">
        <v>0.04</v>
      </c>
      <c r="V759" s="3"/>
      <c r="W759" s="3"/>
      <c r="X759" s="3"/>
      <c r="Y759" s="3"/>
      <c r="Z759" s="3"/>
      <c r="AA759" s="3"/>
      <c r="AB759" s="3"/>
      <c r="AC759" s="3"/>
      <c r="AD759" s="3"/>
      <c r="AE759" s="3"/>
      <c r="AF759" s="3"/>
      <c r="AG759" s="3"/>
      <c r="AH759" s="3"/>
      <c r="AI759" s="3"/>
      <c r="AJ759" s="3"/>
      <c r="AK759" s="3"/>
      <c r="AL759" s="3"/>
      <c r="AM759" s="3"/>
      <c r="AN759" s="3"/>
      <c r="AO759" s="3"/>
      <c r="AP759" s="3"/>
      <c r="AQ759" s="3"/>
      <c r="AR759" s="3"/>
      <c r="AS759" s="3"/>
      <c r="AT759" s="3"/>
      <c r="AU759" s="3"/>
      <c r="AV759" s="2" t="s">
        <v>51</v>
      </c>
      <c r="AW759" s="2" t="s">
        <v>2165</v>
      </c>
      <c r="AX759" s="2" t="s">
        <v>51</v>
      </c>
      <c r="AY759" s="2" t="s">
        <v>51</v>
      </c>
      <c r="AZ759" s="2" t="s">
        <v>51</v>
      </c>
    </row>
    <row r="760" spans="1:52" ht="30" customHeight="1">
      <c r="A760" s="24" t="s">
        <v>1174</v>
      </c>
      <c r="B760" s="24" t="s">
        <v>51</v>
      </c>
      <c r="C760" s="24" t="s">
        <v>51</v>
      </c>
      <c r="D760" s="25"/>
      <c r="E760" s="27"/>
      <c r="F760" s="30">
        <f>TRUNC(SUMIF(N758:N759, N757, F758:F759),0)</f>
        <v>0</v>
      </c>
      <c r="G760" s="27"/>
      <c r="H760" s="30">
        <f>TRUNC(SUMIF(N758:N759, N757, H758:H759),0)</f>
        <v>7662</v>
      </c>
      <c r="I760" s="27"/>
      <c r="J760" s="30">
        <f>TRUNC(SUMIF(N758:N759, N757, J758:J759),0)</f>
        <v>306</v>
      </c>
      <c r="K760" s="27"/>
      <c r="L760" s="30">
        <f>F760+H760+J760</f>
        <v>7968</v>
      </c>
      <c r="M760" s="24" t="s">
        <v>51</v>
      </c>
      <c r="N760" s="2" t="s">
        <v>76</v>
      </c>
      <c r="O760" s="2" t="s">
        <v>76</v>
      </c>
      <c r="P760" s="2" t="s">
        <v>51</v>
      </c>
      <c r="Q760" s="2" t="s">
        <v>51</v>
      </c>
      <c r="R760" s="2" t="s">
        <v>51</v>
      </c>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3"/>
      <c r="AS760" s="3"/>
      <c r="AT760" s="3"/>
      <c r="AU760" s="3"/>
      <c r="AV760" s="2" t="s">
        <v>51</v>
      </c>
      <c r="AW760" s="2" t="s">
        <v>51</v>
      </c>
      <c r="AX760" s="2" t="s">
        <v>51</v>
      </c>
      <c r="AY760" s="2" t="s">
        <v>51</v>
      </c>
      <c r="AZ760" s="2" t="s">
        <v>51</v>
      </c>
    </row>
    <row r="761" spans="1:52" ht="30" customHeight="1">
      <c r="A761" s="25"/>
      <c r="B761" s="25"/>
      <c r="C761" s="25"/>
      <c r="D761" s="25"/>
      <c r="E761" s="27"/>
      <c r="F761" s="30"/>
      <c r="G761" s="27"/>
      <c r="H761" s="30"/>
      <c r="I761" s="27"/>
      <c r="J761" s="30"/>
      <c r="K761" s="27"/>
      <c r="L761" s="30"/>
      <c r="M761" s="25"/>
    </row>
    <row r="762" spans="1:52" ht="30" customHeight="1">
      <c r="A762" s="21" t="s">
        <v>2166</v>
      </c>
      <c r="B762" s="22"/>
      <c r="C762" s="22"/>
      <c r="D762" s="22"/>
      <c r="E762" s="26"/>
      <c r="F762" s="29"/>
      <c r="G762" s="26"/>
      <c r="H762" s="29"/>
      <c r="I762" s="26"/>
      <c r="J762" s="29"/>
      <c r="K762" s="26"/>
      <c r="L762" s="29"/>
      <c r="M762" s="23"/>
      <c r="N762" s="1" t="s">
        <v>1399</v>
      </c>
    </row>
    <row r="763" spans="1:52" ht="30" customHeight="1">
      <c r="A763" s="24" t="s">
        <v>1449</v>
      </c>
      <c r="B763" s="24" t="s">
        <v>1179</v>
      </c>
      <c r="C763" s="24" t="s">
        <v>1180</v>
      </c>
      <c r="D763" s="25">
        <v>0.01</v>
      </c>
      <c r="E763" s="27">
        <f>단가대비표!O118</f>
        <v>0</v>
      </c>
      <c r="F763" s="30">
        <f>TRUNC(E763*D763,1)</f>
        <v>0</v>
      </c>
      <c r="G763" s="27">
        <f>단가대비표!P118</f>
        <v>263017</v>
      </c>
      <c r="H763" s="30">
        <f>TRUNC(G763*D763,1)</f>
        <v>2630.1</v>
      </c>
      <c r="I763" s="27">
        <f>단가대비표!V118</f>
        <v>0</v>
      </c>
      <c r="J763" s="30">
        <f>TRUNC(I763*D763,1)</f>
        <v>0</v>
      </c>
      <c r="K763" s="27">
        <f t="shared" ref="K763:L765" si="94">TRUNC(E763+G763+I763,1)</f>
        <v>263017</v>
      </c>
      <c r="L763" s="30">
        <f t="shared" si="94"/>
        <v>2630.1</v>
      </c>
      <c r="M763" s="24" t="s">
        <v>1450</v>
      </c>
      <c r="N763" s="2" t="s">
        <v>1399</v>
      </c>
      <c r="O763" s="2" t="s">
        <v>1451</v>
      </c>
      <c r="P763" s="2" t="s">
        <v>63</v>
      </c>
      <c r="Q763" s="2" t="s">
        <v>63</v>
      </c>
      <c r="R763" s="2" t="s">
        <v>62</v>
      </c>
      <c r="S763" s="3"/>
      <c r="T763" s="3"/>
      <c r="U763" s="3"/>
      <c r="V763" s="3">
        <v>1</v>
      </c>
      <c r="W763" s="3"/>
      <c r="X763" s="3"/>
      <c r="Y763" s="3"/>
      <c r="Z763" s="3"/>
      <c r="AA763" s="3"/>
      <c r="AB763" s="3"/>
      <c r="AC763" s="3"/>
      <c r="AD763" s="3"/>
      <c r="AE763" s="3"/>
      <c r="AF763" s="3"/>
      <c r="AG763" s="3"/>
      <c r="AH763" s="3"/>
      <c r="AI763" s="3"/>
      <c r="AJ763" s="3"/>
      <c r="AK763" s="3"/>
      <c r="AL763" s="3"/>
      <c r="AM763" s="3"/>
      <c r="AN763" s="3"/>
      <c r="AO763" s="3"/>
      <c r="AP763" s="3"/>
      <c r="AQ763" s="3"/>
      <c r="AR763" s="3"/>
      <c r="AS763" s="3"/>
      <c r="AT763" s="3"/>
      <c r="AU763" s="3"/>
      <c r="AV763" s="2" t="s">
        <v>51</v>
      </c>
      <c r="AW763" s="2" t="s">
        <v>2168</v>
      </c>
      <c r="AX763" s="2" t="s">
        <v>51</v>
      </c>
      <c r="AY763" s="2" t="s">
        <v>51</v>
      </c>
      <c r="AZ763" s="2" t="s">
        <v>51</v>
      </c>
    </row>
    <row r="764" spans="1:52" ht="30" customHeight="1">
      <c r="A764" s="24" t="s">
        <v>1178</v>
      </c>
      <c r="B764" s="24" t="s">
        <v>1179</v>
      </c>
      <c r="C764" s="24" t="s">
        <v>1180</v>
      </c>
      <c r="D764" s="25">
        <v>1E-3</v>
      </c>
      <c r="E764" s="27">
        <f>단가대비표!O107</f>
        <v>0</v>
      </c>
      <c r="F764" s="30">
        <f>TRUNC(E764*D764,1)</f>
        <v>0</v>
      </c>
      <c r="G764" s="27">
        <f>단가대비표!P107</f>
        <v>172068</v>
      </c>
      <c r="H764" s="30">
        <f>TRUNC(G764*D764,1)</f>
        <v>172</v>
      </c>
      <c r="I764" s="27">
        <f>단가대비표!V107</f>
        <v>0</v>
      </c>
      <c r="J764" s="30">
        <f>TRUNC(I764*D764,1)</f>
        <v>0</v>
      </c>
      <c r="K764" s="27">
        <f t="shared" si="94"/>
        <v>172068</v>
      </c>
      <c r="L764" s="30">
        <f t="shared" si="94"/>
        <v>172</v>
      </c>
      <c r="M764" s="24" t="s">
        <v>1181</v>
      </c>
      <c r="N764" s="2" t="s">
        <v>1399</v>
      </c>
      <c r="O764" s="2" t="s">
        <v>1182</v>
      </c>
      <c r="P764" s="2" t="s">
        <v>63</v>
      </c>
      <c r="Q764" s="2" t="s">
        <v>63</v>
      </c>
      <c r="R764" s="2" t="s">
        <v>62</v>
      </c>
      <c r="S764" s="3"/>
      <c r="T764" s="3"/>
      <c r="U764" s="3"/>
      <c r="V764" s="3">
        <v>1</v>
      </c>
      <c r="W764" s="3"/>
      <c r="X764" s="3"/>
      <c r="Y764" s="3"/>
      <c r="Z764" s="3"/>
      <c r="AA764" s="3"/>
      <c r="AB764" s="3"/>
      <c r="AC764" s="3"/>
      <c r="AD764" s="3"/>
      <c r="AE764" s="3"/>
      <c r="AF764" s="3"/>
      <c r="AG764" s="3"/>
      <c r="AH764" s="3"/>
      <c r="AI764" s="3"/>
      <c r="AJ764" s="3"/>
      <c r="AK764" s="3"/>
      <c r="AL764" s="3"/>
      <c r="AM764" s="3"/>
      <c r="AN764" s="3"/>
      <c r="AO764" s="3"/>
      <c r="AP764" s="3"/>
      <c r="AQ764" s="3"/>
      <c r="AR764" s="3"/>
      <c r="AS764" s="3"/>
      <c r="AT764" s="3"/>
      <c r="AU764" s="3"/>
      <c r="AV764" s="2" t="s">
        <v>51</v>
      </c>
      <c r="AW764" s="2" t="s">
        <v>2169</v>
      </c>
      <c r="AX764" s="2" t="s">
        <v>51</v>
      </c>
      <c r="AY764" s="2" t="s">
        <v>51</v>
      </c>
      <c r="AZ764" s="2" t="s">
        <v>51</v>
      </c>
    </row>
    <row r="765" spans="1:52" ht="30" customHeight="1">
      <c r="A765" s="24" t="s">
        <v>2031</v>
      </c>
      <c r="B765" s="24" t="s">
        <v>2032</v>
      </c>
      <c r="C765" s="24" t="s">
        <v>1075</v>
      </c>
      <c r="D765" s="25">
        <v>1</v>
      </c>
      <c r="E765" s="27">
        <f>TRUNC(SUMIF(V763:V765, RIGHTB(O765, 1), H763:H765)*U765, 2)</f>
        <v>84.06</v>
      </c>
      <c r="F765" s="30">
        <f>TRUNC(E765*D765,1)</f>
        <v>84</v>
      </c>
      <c r="G765" s="27">
        <v>0</v>
      </c>
      <c r="H765" s="30">
        <f>TRUNC(G765*D765,1)</f>
        <v>0</v>
      </c>
      <c r="I765" s="27">
        <v>0</v>
      </c>
      <c r="J765" s="30">
        <f>TRUNC(I765*D765,1)</f>
        <v>0</v>
      </c>
      <c r="K765" s="27">
        <f t="shared" si="94"/>
        <v>84</v>
      </c>
      <c r="L765" s="30">
        <f t="shared" si="94"/>
        <v>84</v>
      </c>
      <c r="M765" s="24" t="s">
        <v>51</v>
      </c>
      <c r="N765" s="2" t="s">
        <v>1399</v>
      </c>
      <c r="O765" s="2" t="s">
        <v>1154</v>
      </c>
      <c r="P765" s="2" t="s">
        <v>63</v>
      </c>
      <c r="Q765" s="2" t="s">
        <v>63</v>
      </c>
      <c r="R765" s="2" t="s">
        <v>63</v>
      </c>
      <c r="S765" s="3">
        <v>1</v>
      </c>
      <c r="T765" s="3">
        <v>0</v>
      </c>
      <c r="U765" s="3">
        <v>0.03</v>
      </c>
      <c r="V765" s="3"/>
      <c r="W765" s="3"/>
      <c r="X765" s="3"/>
      <c r="Y765" s="3"/>
      <c r="Z765" s="3"/>
      <c r="AA765" s="3"/>
      <c r="AB765" s="3"/>
      <c r="AC765" s="3"/>
      <c r="AD765" s="3"/>
      <c r="AE765" s="3"/>
      <c r="AF765" s="3"/>
      <c r="AG765" s="3"/>
      <c r="AH765" s="3"/>
      <c r="AI765" s="3"/>
      <c r="AJ765" s="3"/>
      <c r="AK765" s="3"/>
      <c r="AL765" s="3"/>
      <c r="AM765" s="3"/>
      <c r="AN765" s="3"/>
      <c r="AO765" s="3"/>
      <c r="AP765" s="3"/>
      <c r="AQ765" s="3"/>
      <c r="AR765" s="3"/>
      <c r="AS765" s="3"/>
      <c r="AT765" s="3"/>
      <c r="AU765" s="3"/>
      <c r="AV765" s="2" t="s">
        <v>51</v>
      </c>
      <c r="AW765" s="2" t="s">
        <v>2170</v>
      </c>
      <c r="AX765" s="2" t="s">
        <v>51</v>
      </c>
      <c r="AY765" s="2" t="s">
        <v>51</v>
      </c>
      <c r="AZ765" s="2" t="s">
        <v>51</v>
      </c>
    </row>
    <row r="766" spans="1:52" ht="30" customHeight="1">
      <c r="A766" s="24" t="s">
        <v>1174</v>
      </c>
      <c r="B766" s="24" t="s">
        <v>51</v>
      </c>
      <c r="C766" s="24" t="s">
        <v>51</v>
      </c>
      <c r="D766" s="25"/>
      <c r="E766" s="27"/>
      <c r="F766" s="30">
        <f>TRUNC(SUMIF(N763:N765, N762, F763:F765),0)</f>
        <v>84</v>
      </c>
      <c r="G766" s="27"/>
      <c r="H766" s="30">
        <f>TRUNC(SUMIF(N763:N765, N762, H763:H765),0)</f>
        <v>2802</v>
      </c>
      <c r="I766" s="27"/>
      <c r="J766" s="30">
        <f>TRUNC(SUMIF(N763:N765, N762, J763:J765),0)</f>
        <v>0</v>
      </c>
      <c r="K766" s="27"/>
      <c r="L766" s="30">
        <f>F766+H766+J766</f>
        <v>2886</v>
      </c>
      <c r="M766" s="24" t="s">
        <v>51</v>
      </c>
      <c r="N766" s="2" t="s">
        <v>76</v>
      </c>
      <c r="O766" s="2" t="s">
        <v>76</v>
      </c>
      <c r="P766" s="2" t="s">
        <v>51</v>
      </c>
      <c r="Q766" s="2" t="s">
        <v>51</v>
      </c>
      <c r="R766" s="2" t="s">
        <v>51</v>
      </c>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3"/>
      <c r="AS766" s="3"/>
      <c r="AT766" s="3"/>
      <c r="AU766" s="3"/>
      <c r="AV766" s="2" t="s">
        <v>51</v>
      </c>
      <c r="AW766" s="2" t="s">
        <v>51</v>
      </c>
      <c r="AX766" s="2" t="s">
        <v>51</v>
      </c>
      <c r="AY766" s="2" t="s">
        <v>51</v>
      </c>
      <c r="AZ766" s="2" t="s">
        <v>51</v>
      </c>
    </row>
    <row r="767" spans="1:52" ht="30" customHeight="1">
      <c r="A767" s="25"/>
      <c r="B767" s="25"/>
      <c r="C767" s="25"/>
      <c r="D767" s="25"/>
      <c r="E767" s="27"/>
      <c r="F767" s="30"/>
      <c r="G767" s="27"/>
      <c r="H767" s="30"/>
      <c r="I767" s="27"/>
      <c r="J767" s="30"/>
      <c r="K767" s="27"/>
      <c r="L767" s="30"/>
      <c r="M767" s="25"/>
    </row>
    <row r="768" spans="1:52" ht="30" customHeight="1">
      <c r="A768" s="21" t="s">
        <v>2171</v>
      </c>
      <c r="B768" s="22"/>
      <c r="C768" s="22"/>
      <c r="D768" s="22"/>
      <c r="E768" s="26"/>
      <c r="F768" s="29"/>
      <c r="G768" s="26"/>
      <c r="H768" s="29"/>
      <c r="I768" s="26"/>
      <c r="J768" s="29"/>
      <c r="K768" s="26"/>
      <c r="L768" s="29"/>
      <c r="M768" s="23"/>
      <c r="N768" s="1" t="s">
        <v>1403</v>
      </c>
    </row>
    <row r="769" spans="1:52" ht="30" customHeight="1">
      <c r="A769" s="24" t="s">
        <v>1449</v>
      </c>
      <c r="B769" s="24" t="s">
        <v>1179</v>
      </c>
      <c r="C769" s="24" t="s">
        <v>1180</v>
      </c>
      <c r="D769" s="25">
        <v>1.2E-2</v>
      </c>
      <c r="E769" s="27">
        <f>단가대비표!O118</f>
        <v>0</v>
      </c>
      <c r="F769" s="30">
        <f>TRUNC(E769*D769,1)</f>
        <v>0</v>
      </c>
      <c r="G769" s="27">
        <f>단가대비표!P118</f>
        <v>263017</v>
      </c>
      <c r="H769" s="30">
        <f>TRUNC(G769*D769,1)</f>
        <v>3156.2</v>
      </c>
      <c r="I769" s="27">
        <f>단가대비표!V118</f>
        <v>0</v>
      </c>
      <c r="J769" s="30">
        <f>TRUNC(I769*D769,1)</f>
        <v>0</v>
      </c>
      <c r="K769" s="27">
        <f t="shared" ref="K769:L773" si="95">TRUNC(E769+G769+I769,1)</f>
        <v>263017</v>
      </c>
      <c r="L769" s="30">
        <f t="shared" si="95"/>
        <v>3156.2</v>
      </c>
      <c r="M769" s="24" t="s">
        <v>1450</v>
      </c>
      <c r="N769" s="2" t="s">
        <v>1403</v>
      </c>
      <c r="O769" s="2" t="s">
        <v>1451</v>
      </c>
      <c r="P769" s="2" t="s">
        <v>63</v>
      </c>
      <c r="Q769" s="2" t="s">
        <v>63</v>
      </c>
      <c r="R769" s="2" t="s">
        <v>62</v>
      </c>
      <c r="S769" s="3"/>
      <c r="T769" s="3"/>
      <c r="U769" s="3"/>
      <c r="V769" s="3">
        <v>1</v>
      </c>
      <c r="W769" s="3"/>
      <c r="X769" s="3"/>
      <c r="Y769" s="3"/>
      <c r="Z769" s="3"/>
      <c r="AA769" s="3"/>
      <c r="AB769" s="3"/>
      <c r="AC769" s="3"/>
      <c r="AD769" s="3"/>
      <c r="AE769" s="3"/>
      <c r="AF769" s="3"/>
      <c r="AG769" s="3"/>
      <c r="AH769" s="3"/>
      <c r="AI769" s="3"/>
      <c r="AJ769" s="3"/>
      <c r="AK769" s="3"/>
      <c r="AL769" s="3"/>
      <c r="AM769" s="3"/>
      <c r="AN769" s="3"/>
      <c r="AO769" s="3"/>
      <c r="AP769" s="3"/>
      <c r="AQ769" s="3"/>
      <c r="AR769" s="3"/>
      <c r="AS769" s="3"/>
      <c r="AT769" s="3"/>
      <c r="AU769" s="3"/>
      <c r="AV769" s="2" t="s">
        <v>51</v>
      </c>
      <c r="AW769" s="2" t="s">
        <v>2173</v>
      </c>
      <c r="AX769" s="2" t="s">
        <v>51</v>
      </c>
      <c r="AY769" s="2" t="s">
        <v>51</v>
      </c>
      <c r="AZ769" s="2" t="s">
        <v>51</v>
      </c>
    </row>
    <row r="770" spans="1:52" ht="30" customHeight="1">
      <c r="A770" s="24" t="s">
        <v>1178</v>
      </c>
      <c r="B770" s="24" t="s">
        <v>1179</v>
      </c>
      <c r="C770" s="24" t="s">
        <v>1180</v>
      </c>
      <c r="D770" s="25">
        <v>2E-3</v>
      </c>
      <c r="E770" s="27">
        <f>단가대비표!O107</f>
        <v>0</v>
      </c>
      <c r="F770" s="30">
        <f>TRUNC(E770*D770,1)</f>
        <v>0</v>
      </c>
      <c r="G770" s="27">
        <f>단가대비표!P107</f>
        <v>172068</v>
      </c>
      <c r="H770" s="30">
        <f>TRUNC(G770*D770,1)</f>
        <v>344.1</v>
      </c>
      <c r="I770" s="27">
        <f>단가대비표!V107</f>
        <v>0</v>
      </c>
      <c r="J770" s="30">
        <f>TRUNC(I770*D770,1)</f>
        <v>0</v>
      </c>
      <c r="K770" s="27">
        <f t="shared" si="95"/>
        <v>172068</v>
      </c>
      <c r="L770" s="30">
        <f t="shared" si="95"/>
        <v>344.1</v>
      </c>
      <c r="M770" s="24" t="s">
        <v>1181</v>
      </c>
      <c r="N770" s="2" t="s">
        <v>1403</v>
      </c>
      <c r="O770" s="2" t="s">
        <v>1182</v>
      </c>
      <c r="P770" s="2" t="s">
        <v>63</v>
      </c>
      <c r="Q770" s="2" t="s">
        <v>63</v>
      </c>
      <c r="R770" s="2" t="s">
        <v>62</v>
      </c>
      <c r="S770" s="3"/>
      <c r="T770" s="3"/>
      <c r="U770" s="3"/>
      <c r="V770" s="3">
        <v>1</v>
      </c>
      <c r="W770" s="3"/>
      <c r="X770" s="3"/>
      <c r="Y770" s="3"/>
      <c r="Z770" s="3"/>
      <c r="AA770" s="3"/>
      <c r="AB770" s="3"/>
      <c r="AC770" s="3"/>
      <c r="AD770" s="3"/>
      <c r="AE770" s="3"/>
      <c r="AF770" s="3"/>
      <c r="AG770" s="3"/>
      <c r="AH770" s="3"/>
      <c r="AI770" s="3"/>
      <c r="AJ770" s="3"/>
      <c r="AK770" s="3"/>
      <c r="AL770" s="3"/>
      <c r="AM770" s="3"/>
      <c r="AN770" s="3"/>
      <c r="AO770" s="3"/>
      <c r="AP770" s="3"/>
      <c r="AQ770" s="3"/>
      <c r="AR770" s="3"/>
      <c r="AS770" s="3"/>
      <c r="AT770" s="3"/>
      <c r="AU770" s="3"/>
      <c r="AV770" s="2" t="s">
        <v>51</v>
      </c>
      <c r="AW770" s="2" t="s">
        <v>2174</v>
      </c>
      <c r="AX770" s="2" t="s">
        <v>51</v>
      </c>
      <c r="AY770" s="2" t="s">
        <v>51</v>
      </c>
      <c r="AZ770" s="2" t="s">
        <v>51</v>
      </c>
    </row>
    <row r="771" spans="1:52" ht="30" customHeight="1">
      <c r="A771" s="24" t="s">
        <v>1449</v>
      </c>
      <c r="B771" s="24" t="s">
        <v>1179</v>
      </c>
      <c r="C771" s="24" t="s">
        <v>1180</v>
      </c>
      <c r="D771" s="25">
        <v>1.2E-2</v>
      </c>
      <c r="E771" s="27">
        <f>단가대비표!O118</f>
        <v>0</v>
      </c>
      <c r="F771" s="30">
        <f>TRUNC(E771*D771,1)</f>
        <v>0</v>
      </c>
      <c r="G771" s="27">
        <f>단가대비표!P118</f>
        <v>263017</v>
      </c>
      <c r="H771" s="30">
        <f>TRUNC(G771*D771,1)</f>
        <v>3156.2</v>
      </c>
      <c r="I771" s="27">
        <f>단가대비표!V118</f>
        <v>0</v>
      </c>
      <c r="J771" s="30">
        <f>TRUNC(I771*D771,1)</f>
        <v>0</v>
      </c>
      <c r="K771" s="27">
        <f t="shared" si="95"/>
        <v>263017</v>
      </c>
      <c r="L771" s="30">
        <f t="shared" si="95"/>
        <v>3156.2</v>
      </c>
      <c r="M771" s="24" t="s">
        <v>1450</v>
      </c>
      <c r="N771" s="2" t="s">
        <v>1403</v>
      </c>
      <c r="O771" s="2" t="s">
        <v>1451</v>
      </c>
      <c r="P771" s="2" t="s">
        <v>63</v>
      </c>
      <c r="Q771" s="2" t="s">
        <v>63</v>
      </c>
      <c r="R771" s="2" t="s">
        <v>62</v>
      </c>
      <c r="S771" s="3"/>
      <c r="T771" s="3"/>
      <c r="U771" s="3"/>
      <c r="V771" s="3">
        <v>1</v>
      </c>
      <c r="W771" s="3"/>
      <c r="X771" s="3"/>
      <c r="Y771" s="3"/>
      <c r="Z771" s="3"/>
      <c r="AA771" s="3"/>
      <c r="AB771" s="3"/>
      <c r="AC771" s="3"/>
      <c r="AD771" s="3"/>
      <c r="AE771" s="3"/>
      <c r="AF771" s="3"/>
      <c r="AG771" s="3"/>
      <c r="AH771" s="3"/>
      <c r="AI771" s="3"/>
      <c r="AJ771" s="3"/>
      <c r="AK771" s="3"/>
      <c r="AL771" s="3"/>
      <c r="AM771" s="3"/>
      <c r="AN771" s="3"/>
      <c r="AO771" s="3"/>
      <c r="AP771" s="3"/>
      <c r="AQ771" s="3"/>
      <c r="AR771" s="3"/>
      <c r="AS771" s="3"/>
      <c r="AT771" s="3"/>
      <c r="AU771" s="3"/>
      <c r="AV771" s="2" t="s">
        <v>51</v>
      </c>
      <c r="AW771" s="2" t="s">
        <v>2173</v>
      </c>
      <c r="AX771" s="2" t="s">
        <v>51</v>
      </c>
      <c r="AY771" s="2" t="s">
        <v>51</v>
      </c>
      <c r="AZ771" s="2" t="s">
        <v>51</v>
      </c>
    </row>
    <row r="772" spans="1:52" ht="30" customHeight="1">
      <c r="A772" s="24" t="s">
        <v>1178</v>
      </c>
      <c r="B772" s="24" t="s">
        <v>1179</v>
      </c>
      <c r="C772" s="24" t="s">
        <v>1180</v>
      </c>
      <c r="D772" s="25">
        <v>2E-3</v>
      </c>
      <c r="E772" s="27">
        <f>단가대비표!O107</f>
        <v>0</v>
      </c>
      <c r="F772" s="30">
        <f>TRUNC(E772*D772,1)</f>
        <v>0</v>
      </c>
      <c r="G772" s="27">
        <f>단가대비표!P107</f>
        <v>172068</v>
      </c>
      <c r="H772" s="30">
        <f>TRUNC(G772*D772,1)</f>
        <v>344.1</v>
      </c>
      <c r="I772" s="27">
        <f>단가대비표!V107</f>
        <v>0</v>
      </c>
      <c r="J772" s="30">
        <f>TRUNC(I772*D772,1)</f>
        <v>0</v>
      </c>
      <c r="K772" s="27">
        <f t="shared" si="95"/>
        <v>172068</v>
      </c>
      <c r="L772" s="30">
        <f t="shared" si="95"/>
        <v>344.1</v>
      </c>
      <c r="M772" s="24" t="s">
        <v>1181</v>
      </c>
      <c r="N772" s="2" t="s">
        <v>1403</v>
      </c>
      <c r="O772" s="2" t="s">
        <v>1182</v>
      </c>
      <c r="P772" s="2" t="s">
        <v>63</v>
      </c>
      <c r="Q772" s="2" t="s">
        <v>63</v>
      </c>
      <c r="R772" s="2" t="s">
        <v>62</v>
      </c>
      <c r="S772" s="3"/>
      <c r="T772" s="3"/>
      <c r="U772" s="3"/>
      <c r="V772" s="3">
        <v>1</v>
      </c>
      <c r="W772" s="3"/>
      <c r="X772" s="3"/>
      <c r="Y772" s="3"/>
      <c r="Z772" s="3"/>
      <c r="AA772" s="3"/>
      <c r="AB772" s="3"/>
      <c r="AC772" s="3"/>
      <c r="AD772" s="3"/>
      <c r="AE772" s="3"/>
      <c r="AF772" s="3"/>
      <c r="AG772" s="3"/>
      <c r="AH772" s="3"/>
      <c r="AI772" s="3"/>
      <c r="AJ772" s="3"/>
      <c r="AK772" s="3"/>
      <c r="AL772" s="3"/>
      <c r="AM772" s="3"/>
      <c r="AN772" s="3"/>
      <c r="AO772" s="3"/>
      <c r="AP772" s="3"/>
      <c r="AQ772" s="3"/>
      <c r="AR772" s="3"/>
      <c r="AS772" s="3"/>
      <c r="AT772" s="3"/>
      <c r="AU772" s="3"/>
      <c r="AV772" s="2" t="s">
        <v>51</v>
      </c>
      <c r="AW772" s="2" t="s">
        <v>2174</v>
      </c>
      <c r="AX772" s="2" t="s">
        <v>51</v>
      </c>
      <c r="AY772" s="2" t="s">
        <v>51</v>
      </c>
      <c r="AZ772" s="2" t="s">
        <v>51</v>
      </c>
    </row>
    <row r="773" spans="1:52" ht="30" customHeight="1">
      <c r="A773" s="24" t="s">
        <v>2031</v>
      </c>
      <c r="B773" s="24" t="s">
        <v>1356</v>
      </c>
      <c r="C773" s="24" t="s">
        <v>1075</v>
      </c>
      <c r="D773" s="25">
        <v>1</v>
      </c>
      <c r="E773" s="27">
        <f>TRUNC(SUMIF(V769:V773, RIGHTB(O773, 1), H769:H773)*U773, 2)</f>
        <v>140.01</v>
      </c>
      <c r="F773" s="30">
        <f>TRUNC(E773*D773,1)</f>
        <v>140</v>
      </c>
      <c r="G773" s="27">
        <v>0</v>
      </c>
      <c r="H773" s="30">
        <f>TRUNC(G773*D773,1)</f>
        <v>0</v>
      </c>
      <c r="I773" s="27">
        <v>0</v>
      </c>
      <c r="J773" s="30">
        <f>TRUNC(I773*D773,1)</f>
        <v>0</v>
      </c>
      <c r="K773" s="27">
        <f t="shared" si="95"/>
        <v>140</v>
      </c>
      <c r="L773" s="30">
        <f t="shared" si="95"/>
        <v>140</v>
      </c>
      <c r="M773" s="24" t="s">
        <v>51</v>
      </c>
      <c r="N773" s="2" t="s">
        <v>1403</v>
      </c>
      <c r="O773" s="2" t="s">
        <v>1154</v>
      </c>
      <c r="P773" s="2" t="s">
        <v>63</v>
      </c>
      <c r="Q773" s="2" t="s">
        <v>63</v>
      </c>
      <c r="R773" s="2" t="s">
        <v>63</v>
      </c>
      <c r="S773" s="3">
        <v>1</v>
      </c>
      <c r="T773" s="3">
        <v>0</v>
      </c>
      <c r="U773" s="3">
        <v>0.02</v>
      </c>
      <c r="V773" s="3"/>
      <c r="W773" s="3"/>
      <c r="X773" s="3"/>
      <c r="Y773" s="3"/>
      <c r="Z773" s="3"/>
      <c r="AA773" s="3"/>
      <c r="AB773" s="3"/>
      <c r="AC773" s="3"/>
      <c r="AD773" s="3"/>
      <c r="AE773" s="3"/>
      <c r="AF773" s="3"/>
      <c r="AG773" s="3"/>
      <c r="AH773" s="3"/>
      <c r="AI773" s="3"/>
      <c r="AJ773" s="3"/>
      <c r="AK773" s="3"/>
      <c r="AL773" s="3"/>
      <c r="AM773" s="3"/>
      <c r="AN773" s="3"/>
      <c r="AO773" s="3"/>
      <c r="AP773" s="3"/>
      <c r="AQ773" s="3"/>
      <c r="AR773" s="3"/>
      <c r="AS773" s="3"/>
      <c r="AT773" s="3"/>
      <c r="AU773" s="3"/>
      <c r="AV773" s="2" t="s">
        <v>51</v>
      </c>
      <c r="AW773" s="2" t="s">
        <v>2175</v>
      </c>
      <c r="AX773" s="2" t="s">
        <v>51</v>
      </c>
      <c r="AY773" s="2" t="s">
        <v>51</v>
      </c>
      <c r="AZ773" s="2" t="s">
        <v>51</v>
      </c>
    </row>
    <row r="774" spans="1:52" ht="30" customHeight="1">
      <c r="A774" s="24" t="s">
        <v>1174</v>
      </c>
      <c r="B774" s="24" t="s">
        <v>51</v>
      </c>
      <c r="C774" s="24" t="s">
        <v>51</v>
      </c>
      <c r="D774" s="25"/>
      <c r="E774" s="27"/>
      <c r="F774" s="30">
        <f>TRUNC(SUMIF(N769:N773, N768, F769:F773),0)</f>
        <v>140</v>
      </c>
      <c r="G774" s="27"/>
      <c r="H774" s="30">
        <f>TRUNC(SUMIF(N769:N773, N768, H769:H773),0)</f>
        <v>7000</v>
      </c>
      <c r="I774" s="27"/>
      <c r="J774" s="30">
        <f>TRUNC(SUMIF(N769:N773, N768, J769:J773),0)</f>
        <v>0</v>
      </c>
      <c r="K774" s="27"/>
      <c r="L774" s="30">
        <f>F774+H774+J774</f>
        <v>7140</v>
      </c>
      <c r="M774" s="24" t="s">
        <v>51</v>
      </c>
      <c r="N774" s="2" t="s">
        <v>76</v>
      </c>
      <c r="O774" s="2" t="s">
        <v>76</v>
      </c>
      <c r="P774" s="2" t="s">
        <v>51</v>
      </c>
      <c r="Q774" s="2" t="s">
        <v>51</v>
      </c>
      <c r="R774" s="2" t="s">
        <v>51</v>
      </c>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c r="AR774" s="3"/>
      <c r="AS774" s="3"/>
      <c r="AT774" s="3"/>
      <c r="AU774" s="3"/>
      <c r="AV774" s="2" t="s">
        <v>51</v>
      </c>
      <c r="AW774" s="2" t="s">
        <v>51</v>
      </c>
      <c r="AX774" s="2" t="s">
        <v>51</v>
      </c>
      <c r="AY774" s="2" t="s">
        <v>51</v>
      </c>
      <c r="AZ774" s="2" t="s">
        <v>51</v>
      </c>
    </row>
    <row r="775" spans="1:52" ht="30" customHeight="1">
      <c r="A775" s="25"/>
      <c r="B775" s="25"/>
      <c r="C775" s="25"/>
      <c r="D775" s="25"/>
      <c r="E775" s="27"/>
      <c r="F775" s="30"/>
      <c r="G775" s="27"/>
      <c r="H775" s="30"/>
      <c r="I775" s="27"/>
      <c r="J775" s="30"/>
      <c r="K775" s="27"/>
      <c r="L775" s="30"/>
      <c r="M775" s="25"/>
    </row>
    <row r="776" spans="1:52" ht="30" customHeight="1">
      <c r="A776" s="21" t="s">
        <v>2176</v>
      </c>
      <c r="B776" s="22"/>
      <c r="C776" s="22"/>
      <c r="D776" s="22"/>
      <c r="E776" s="26"/>
      <c r="F776" s="29"/>
      <c r="G776" s="26"/>
      <c r="H776" s="29"/>
      <c r="I776" s="26"/>
      <c r="J776" s="29"/>
      <c r="K776" s="26"/>
      <c r="L776" s="29"/>
      <c r="M776" s="23"/>
      <c r="N776" s="1" t="s">
        <v>1408</v>
      </c>
    </row>
    <row r="777" spans="1:52" ht="30" customHeight="1">
      <c r="A777" s="24" t="s">
        <v>2177</v>
      </c>
      <c r="B777" s="24" t="s">
        <v>2178</v>
      </c>
      <c r="C777" s="24" t="s">
        <v>1225</v>
      </c>
      <c r="D777" s="25">
        <v>0.19700000000000001</v>
      </c>
      <c r="E777" s="27">
        <f>단가대비표!O70</f>
        <v>5611.11</v>
      </c>
      <c r="F777" s="30">
        <f>TRUNC(E777*D777,1)</f>
        <v>1105.3</v>
      </c>
      <c r="G777" s="27">
        <f>단가대비표!P70</f>
        <v>0</v>
      </c>
      <c r="H777" s="30">
        <f>TRUNC(G777*D777,1)</f>
        <v>0</v>
      </c>
      <c r="I777" s="27">
        <f>단가대비표!V70</f>
        <v>0</v>
      </c>
      <c r="J777" s="30">
        <f>TRUNC(I777*D777,1)</f>
        <v>0</v>
      </c>
      <c r="K777" s="27">
        <f>TRUNC(E777+G777+I777,1)</f>
        <v>5611.1</v>
      </c>
      <c r="L777" s="30">
        <f>TRUNC(F777+H777+J777,1)</f>
        <v>1105.3</v>
      </c>
      <c r="M777" s="24" t="s">
        <v>2179</v>
      </c>
      <c r="N777" s="2" t="s">
        <v>1408</v>
      </c>
      <c r="O777" s="2" t="s">
        <v>2180</v>
      </c>
      <c r="P777" s="2" t="s">
        <v>63</v>
      </c>
      <c r="Q777" s="2" t="s">
        <v>63</v>
      </c>
      <c r="R777" s="2" t="s">
        <v>62</v>
      </c>
      <c r="S777" s="3"/>
      <c r="T777" s="3"/>
      <c r="U777" s="3"/>
      <c r="V777" s="3"/>
      <c r="W777" s="3"/>
      <c r="X777" s="3"/>
      <c r="Y777" s="3"/>
      <c r="Z777" s="3"/>
      <c r="AA777" s="3"/>
      <c r="AB777" s="3"/>
      <c r="AC777" s="3"/>
      <c r="AD777" s="3"/>
      <c r="AE777" s="3"/>
      <c r="AF777" s="3"/>
      <c r="AG777" s="3"/>
      <c r="AH777" s="3"/>
      <c r="AI777" s="3"/>
      <c r="AJ777" s="3"/>
      <c r="AK777" s="3"/>
      <c r="AL777" s="3"/>
      <c r="AM777" s="3"/>
      <c r="AN777" s="3"/>
      <c r="AO777" s="3"/>
      <c r="AP777" s="3"/>
      <c r="AQ777" s="3"/>
      <c r="AR777" s="3"/>
      <c r="AS777" s="3"/>
      <c r="AT777" s="3"/>
      <c r="AU777" s="3"/>
      <c r="AV777" s="2" t="s">
        <v>51</v>
      </c>
      <c r="AW777" s="2" t="s">
        <v>2181</v>
      </c>
      <c r="AX777" s="2" t="s">
        <v>51</v>
      </c>
      <c r="AY777" s="2" t="s">
        <v>51</v>
      </c>
      <c r="AZ777" s="2" t="s">
        <v>51</v>
      </c>
    </row>
    <row r="778" spans="1:52" ht="30" customHeight="1">
      <c r="A778" s="24" t="s">
        <v>1174</v>
      </c>
      <c r="B778" s="24" t="s">
        <v>51</v>
      </c>
      <c r="C778" s="24" t="s">
        <v>51</v>
      </c>
      <c r="D778" s="25"/>
      <c r="E778" s="27"/>
      <c r="F778" s="30">
        <f>TRUNC(SUMIF(N777:N777, N776, F777:F777),0)</f>
        <v>1105</v>
      </c>
      <c r="G778" s="27"/>
      <c r="H778" s="30">
        <f>TRUNC(SUMIF(N777:N777, N776, H777:H777),0)</f>
        <v>0</v>
      </c>
      <c r="I778" s="27"/>
      <c r="J778" s="30">
        <f>TRUNC(SUMIF(N777:N777, N776, J777:J777),0)</f>
        <v>0</v>
      </c>
      <c r="K778" s="27"/>
      <c r="L778" s="30">
        <f>F778+H778+J778</f>
        <v>1105</v>
      </c>
      <c r="M778" s="24" t="s">
        <v>51</v>
      </c>
      <c r="N778" s="2" t="s">
        <v>76</v>
      </c>
      <c r="O778" s="2" t="s">
        <v>76</v>
      </c>
      <c r="P778" s="2" t="s">
        <v>51</v>
      </c>
      <c r="Q778" s="2" t="s">
        <v>51</v>
      </c>
      <c r="R778" s="2" t="s">
        <v>51</v>
      </c>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c r="AR778" s="3"/>
      <c r="AS778" s="3"/>
      <c r="AT778" s="3"/>
      <c r="AU778" s="3"/>
      <c r="AV778" s="2" t="s">
        <v>51</v>
      </c>
      <c r="AW778" s="2" t="s">
        <v>51</v>
      </c>
      <c r="AX778" s="2" t="s">
        <v>51</v>
      </c>
      <c r="AY778" s="2" t="s">
        <v>51</v>
      </c>
      <c r="AZ778" s="2" t="s">
        <v>51</v>
      </c>
    </row>
    <row r="779" spans="1:52" ht="30" customHeight="1">
      <c r="A779" s="25"/>
      <c r="B779" s="25"/>
      <c r="C779" s="25"/>
      <c r="D779" s="25"/>
      <c r="E779" s="27"/>
      <c r="F779" s="30"/>
      <c r="G779" s="27"/>
      <c r="H779" s="30"/>
      <c r="I779" s="27"/>
      <c r="J779" s="30"/>
      <c r="K779" s="27"/>
      <c r="L779" s="30"/>
      <c r="M779" s="25"/>
    </row>
    <row r="780" spans="1:52" ht="30" customHeight="1">
      <c r="A780" s="21" t="s">
        <v>2182</v>
      </c>
      <c r="B780" s="22"/>
      <c r="C780" s="22"/>
      <c r="D780" s="22"/>
      <c r="E780" s="26"/>
      <c r="F780" s="29"/>
      <c r="G780" s="26"/>
      <c r="H780" s="29"/>
      <c r="I780" s="26"/>
      <c r="J780" s="29"/>
      <c r="K780" s="26"/>
      <c r="L780" s="29"/>
      <c r="M780" s="23"/>
      <c r="N780" s="1" t="s">
        <v>1415</v>
      </c>
    </row>
    <row r="781" spans="1:52" ht="30" customHeight="1">
      <c r="A781" s="24" t="s">
        <v>1449</v>
      </c>
      <c r="B781" s="24" t="s">
        <v>1179</v>
      </c>
      <c r="C781" s="24" t="s">
        <v>1180</v>
      </c>
      <c r="D781" s="25">
        <v>3.5000000000000003E-2</v>
      </c>
      <c r="E781" s="27">
        <f>단가대비표!O118</f>
        <v>0</v>
      </c>
      <c r="F781" s="30">
        <f>TRUNC(E781*D781,1)</f>
        <v>0</v>
      </c>
      <c r="G781" s="27">
        <f>단가대비표!P118</f>
        <v>263017</v>
      </c>
      <c r="H781" s="30">
        <f>TRUNC(G781*D781,1)</f>
        <v>9205.5</v>
      </c>
      <c r="I781" s="27">
        <f>단가대비표!V118</f>
        <v>0</v>
      </c>
      <c r="J781" s="30">
        <f>TRUNC(I781*D781,1)</f>
        <v>0</v>
      </c>
      <c r="K781" s="27">
        <f t="shared" ref="K781:L783" si="96">TRUNC(E781+G781+I781,1)</f>
        <v>263017</v>
      </c>
      <c r="L781" s="30">
        <f t="shared" si="96"/>
        <v>9205.5</v>
      </c>
      <c r="M781" s="24" t="s">
        <v>1450</v>
      </c>
      <c r="N781" s="2" t="s">
        <v>1415</v>
      </c>
      <c r="O781" s="2" t="s">
        <v>1451</v>
      </c>
      <c r="P781" s="2" t="s">
        <v>63</v>
      </c>
      <c r="Q781" s="2" t="s">
        <v>63</v>
      </c>
      <c r="R781" s="2" t="s">
        <v>62</v>
      </c>
      <c r="S781" s="3"/>
      <c r="T781" s="3"/>
      <c r="U781" s="3"/>
      <c r="V781" s="3">
        <v>1</v>
      </c>
      <c r="W781" s="3"/>
      <c r="X781" s="3"/>
      <c r="Y781" s="3"/>
      <c r="Z781" s="3"/>
      <c r="AA781" s="3"/>
      <c r="AB781" s="3"/>
      <c r="AC781" s="3"/>
      <c r="AD781" s="3"/>
      <c r="AE781" s="3"/>
      <c r="AF781" s="3"/>
      <c r="AG781" s="3"/>
      <c r="AH781" s="3"/>
      <c r="AI781" s="3"/>
      <c r="AJ781" s="3"/>
      <c r="AK781" s="3"/>
      <c r="AL781" s="3"/>
      <c r="AM781" s="3"/>
      <c r="AN781" s="3"/>
      <c r="AO781" s="3"/>
      <c r="AP781" s="3"/>
      <c r="AQ781" s="3"/>
      <c r="AR781" s="3"/>
      <c r="AS781" s="3"/>
      <c r="AT781" s="3"/>
      <c r="AU781" s="3"/>
      <c r="AV781" s="2" t="s">
        <v>51</v>
      </c>
      <c r="AW781" s="2" t="s">
        <v>2184</v>
      </c>
      <c r="AX781" s="2" t="s">
        <v>51</v>
      </c>
      <c r="AY781" s="2" t="s">
        <v>51</v>
      </c>
      <c r="AZ781" s="2" t="s">
        <v>51</v>
      </c>
    </row>
    <row r="782" spans="1:52" ht="30" customHeight="1">
      <c r="A782" s="24" t="s">
        <v>1178</v>
      </c>
      <c r="B782" s="24" t="s">
        <v>1179</v>
      </c>
      <c r="C782" s="24" t="s">
        <v>1180</v>
      </c>
      <c r="D782" s="25">
        <v>0.01</v>
      </c>
      <c r="E782" s="27">
        <f>단가대비표!O107</f>
        <v>0</v>
      </c>
      <c r="F782" s="30">
        <f>TRUNC(E782*D782,1)</f>
        <v>0</v>
      </c>
      <c r="G782" s="27">
        <f>단가대비표!P107</f>
        <v>172068</v>
      </c>
      <c r="H782" s="30">
        <f>TRUNC(G782*D782,1)</f>
        <v>1720.6</v>
      </c>
      <c r="I782" s="27">
        <f>단가대비표!V107</f>
        <v>0</v>
      </c>
      <c r="J782" s="30">
        <f>TRUNC(I782*D782,1)</f>
        <v>0</v>
      </c>
      <c r="K782" s="27">
        <f t="shared" si="96"/>
        <v>172068</v>
      </c>
      <c r="L782" s="30">
        <f t="shared" si="96"/>
        <v>1720.6</v>
      </c>
      <c r="M782" s="24" t="s">
        <v>1181</v>
      </c>
      <c r="N782" s="2" t="s">
        <v>1415</v>
      </c>
      <c r="O782" s="2" t="s">
        <v>1182</v>
      </c>
      <c r="P782" s="2" t="s">
        <v>63</v>
      </c>
      <c r="Q782" s="2" t="s">
        <v>63</v>
      </c>
      <c r="R782" s="2" t="s">
        <v>62</v>
      </c>
      <c r="S782" s="3"/>
      <c r="T782" s="3"/>
      <c r="U782" s="3"/>
      <c r="V782" s="3">
        <v>1</v>
      </c>
      <c r="W782" s="3"/>
      <c r="X782" s="3"/>
      <c r="Y782" s="3"/>
      <c r="Z782" s="3"/>
      <c r="AA782" s="3"/>
      <c r="AB782" s="3"/>
      <c r="AC782" s="3"/>
      <c r="AD782" s="3"/>
      <c r="AE782" s="3"/>
      <c r="AF782" s="3"/>
      <c r="AG782" s="3"/>
      <c r="AH782" s="3"/>
      <c r="AI782" s="3"/>
      <c r="AJ782" s="3"/>
      <c r="AK782" s="3"/>
      <c r="AL782" s="3"/>
      <c r="AM782" s="3"/>
      <c r="AN782" s="3"/>
      <c r="AO782" s="3"/>
      <c r="AP782" s="3"/>
      <c r="AQ782" s="3"/>
      <c r="AR782" s="3"/>
      <c r="AS782" s="3"/>
      <c r="AT782" s="3"/>
      <c r="AU782" s="3"/>
      <c r="AV782" s="2" t="s">
        <v>51</v>
      </c>
      <c r="AW782" s="2" t="s">
        <v>2185</v>
      </c>
      <c r="AX782" s="2" t="s">
        <v>51</v>
      </c>
      <c r="AY782" s="2" t="s">
        <v>51</v>
      </c>
      <c r="AZ782" s="2" t="s">
        <v>51</v>
      </c>
    </row>
    <row r="783" spans="1:52" ht="30" customHeight="1">
      <c r="A783" s="24" t="s">
        <v>2031</v>
      </c>
      <c r="B783" s="24" t="s">
        <v>2104</v>
      </c>
      <c r="C783" s="24" t="s">
        <v>1075</v>
      </c>
      <c r="D783" s="25">
        <v>1</v>
      </c>
      <c r="E783" s="27">
        <f>TRUNC(SUMIF(V781:V783, RIGHTB(O783, 1), H781:H783)*U783, 2)</f>
        <v>437.04</v>
      </c>
      <c r="F783" s="30">
        <f>TRUNC(E783*D783,1)</f>
        <v>437</v>
      </c>
      <c r="G783" s="27">
        <v>0</v>
      </c>
      <c r="H783" s="30">
        <f>TRUNC(G783*D783,1)</f>
        <v>0</v>
      </c>
      <c r="I783" s="27">
        <v>0</v>
      </c>
      <c r="J783" s="30">
        <f>TRUNC(I783*D783,1)</f>
        <v>0</v>
      </c>
      <c r="K783" s="27">
        <f t="shared" si="96"/>
        <v>437</v>
      </c>
      <c r="L783" s="30">
        <f t="shared" si="96"/>
        <v>437</v>
      </c>
      <c r="M783" s="24" t="s">
        <v>51</v>
      </c>
      <c r="N783" s="2" t="s">
        <v>1415</v>
      </c>
      <c r="O783" s="2" t="s">
        <v>1154</v>
      </c>
      <c r="P783" s="2" t="s">
        <v>63</v>
      </c>
      <c r="Q783" s="2" t="s">
        <v>63</v>
      </c>
      <c r="R783" s="2" t="s">
        <v>63</v>
      </c>
      <c r="S783" s="3">
        <v>1</v>
      </c>
      <c r="T783" s="3">
        <v>0</v>
      </c>
      <c r="U783" s="3">
        <v>0.04</v>
      </c>
      <c r="V783" s="3"/>
      <c r="W783" s="3"/>
      <c r="X783" s="3"/>
      <c r="Y783" s="3"/>
      <c r="Z783" s="3"/>
      <c r="AA783" s="3"/>
      <c r="AB783" s="3"/>
      <c r="AC783" s="3"/>
      <c r="AD783" s="3"/>
      <c r="AE783" s="3"/>
      <c r="AF783" s="3"/>
      <c r="AG783" s="3"/>
      <c r="AH783" s="3"/>
      <c r="AI783" s="3"/>
      <c r="AJ783" s="3"/>
      <c r="AK783" s="3"/>
      <c r="AL783" s="3"/>
      <c r="AM783" s="3"/>
      <c r="AN783" s="3"/>
      <c r="AO783" s="3"/>
      <c r="AP783" s="3"/>
      <c r="AQ783" s="3"/>
      <c r="AR783" s="3"/>
      <c r="AS783" s="3"/>
      <c r="AT783" s="3"/>
      <c r="AU783" s="3"/>
      <c r="AV783" s="2" t="s">
        <v>51</v>
      </c>
      <c r="AW783" s="2" t="s">
        <v>2186</v>
      </c>
      <c r="AX783" s="2" t="s">
        <v>51</v>
      </c>
      <c r="AY783" s="2" t="s">
        <v>51</v>
      </c>
      <c r="AZ783" s="2" t="s">
        <v>51</v>
      </c>
    </row>
    <row r="784" spans="1:52" ht="30" customHeight="1">
      <c r="A784" s="24" t="s">
        <v>1174</v>
      </c>
      <c r="B784" s="24" t="s">
        <v>51</v>
      </c>
      <c r="C784" s="24" t="s">
        <v>51</v>
      </c>
      <c r="D784" s="25"/>
      <c r="E784" s="27"/>
      <c r="F784" s="30">
        <f>TRUNC(SUMIF(N781:N783, N780, F781:F783),0)</f>
        <v>437</v>
      </c>
      <c r="G784" s="27"/>
      <c r="H784" s="30">
        <f>TRUNC(SUMIF(N781:N783, N780, H781:H783),0)</f>
        <v>10926</v>
      </c>
      <c r="I784" s="27"/>
      <c r="J784" s="30">
        <f>TRUNC(SUMIF(N781:N783, N780, J781:J783),0)</f>
        <v>0</v>
      </c>
      <c r="K784" s="27"/>
      <c r="L784" s="30">
        <f>F784+H784+J784</f>
        <v>11363</v>
      </c>
      <c r="M784" s="24" t="s">
        <v>51</v>
      </c>
      <c r="N784" s="2" t="s">
        <v>76</v>
      </c>
      <c r="O784" s="2" t="s">
        <v>76</v>
      </c>
      <c r="P784" s="2" t="s">
        <v>51</v>
      </c>
      <c r="Q784" s="2" t="s">
        <v>51</v>
      </c>
      <c r="R784" s="2" t="s">
        <v>51</v>
      </c>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3"/>
      <c r="AS784" s="3"/>
      <c r="AT784" s="3"/>
      <c r="AU784" s="3"/>
      <c r="AV784" s="2" t="s">
        <v>51</v>
      </c>
      <c r="AW784" s="2" t="s">
        <v>51</v>
      </c>
      <c r="AX784" s="2" t="s">
        <v>51</v>
      </c>
      <c r="AY784" s="2" t="s">
        <v>51</v>
      </c>
      <c r="AZ784" s="2" t="s">
        <v>51</v>
      </c>
    </row>
    <row r="785" spans="1:52" ht="30" customHeight="1">
      <c r="A785" s="25"/>
      <c r="B785" s="25"/>
      <c r="C785" s="25"/>
      <c r="D785" s="25"/>
      <c r="E785" s="27"/>
      <c r="F785" s="30"/>
      <c r="G785" s="27"/>
      <c r="H785" s="30"/>
      <c r="I785" s="27"/>
      <c r="J785" s="30"/>
      <c r="K785" s="27"/>
      <c r="L785" s="30"/>
      <c r="M785" s="25"/>
    </row>
    <row r="786" spans="1:52" ht="30" customHeight="1">
      <c r="A786" s="21" t="s">
        <v>2187</v>
      </c>
      <c r="B786" s="22"/>
      <c r="C786" s="22"/>
      <c r="D786" s="22"/>
      <c r="E786" s="26"/>
      <c r="F786" s="29"/>
      <c r="G786" s="26"/>
      <c r="H786" s="29"/>
      <c r="I786" s="26"/>
      <c r="J786" s="29"/>
      <c r="K786" s="26"/>
      <c r="L786" s="29"/>
      <c r="M786" s="23"/>
      <c r="N786" s="1" t="s">
        <v>1422</v>
      </c>
    </row>
    <row r="787" spans="1:52" ht="30" customHeight="1">
      <c r="A787" s="24" t="s">
        <v>1449</v>
      </c>
      <c r="B787" s="24" t="s">
        <v>1179</v>
      </c>
      <c r="C787" s="24" t="s">
        <v>1180</v>
      </c>
      <c r="D787" s="25">
        <v>3.5000000000000003E-2</v>
      </c>
      <c r="E787" s="27">
        <f>단가대비표!O118</f>
        <v>0</v>
      </c>
      <c r="F787" s="30">
        <f>TRUNC(E787*D787,1)</f>
        <v>0</v>
      </c>
      <c r="G787" s="27">
        <f>단가대비표!P118</f>
        <v>263017</v>
      </c>
      <c r="H787" s="30">
        <f>TRUNC(G787*D787,1)</f>
        <v>9205.5</v>
      </c>
      <c r="I787" s="27">
        <f>단가대비표!V118</f>
        <v>0</v>
      </c>
      <c r="J787" s="30">
        <f>TRUNC(I787*D787,1)</f>
        <v>0</v>
      </c>
      <c r="K787" s="27">
        <f t="shared" ref="K787:L790" si="97">TRUNC(E787+G787+I787,1)</f>
        <v>263017</v>
      </c>
      <c r="L787" s="30">
        <f t="shared" si="97"/>
        <v>9205.5</v>
      </c>
      <c r="M787" s="24" t="s">
        <v>1450</v>
      </c>
      <c r="N787" s="2" t="s">
        <v>1422</v>
      </c>
      <c r="O787" s="2" t="s">
        <v>1451</v>
      </c>
      <c r="P787" s="2" t="s">
        <v>63</v>
      </c>
      <c r="Q787" s="2" t="s">
        <v>63</v>
      </c>
      <c r="R787" s="2" t="s">
        <v>62</v>
      </c>
      <c r="S787" s="3"/>
      <c r="T787" s="3"/>
      <c r="U787" s="3"/>
      <c r="V787" s="3">
        <v>1</v>
      </c>
      <c r="W787" s="3">
        <v>2</v>
      </c>
      <c r="X787" s="3"/>
      <c r="Y787" s="3"/>
      <c r="Z787" s="3"/>
      <c r="AA787" s="3"/>
      <c r="AB787" s="3"/>
      <c r="AC787" s="3"/>
      <c r="AD787" s="3"/>
      <c r="AE787" s="3"/>
      <c r="AF787" s="3"/>
      <c r="AG787" s="3"/>
      <c r="AH787" s="3"/>
      <c r="AI787" s="3"/>
      <c r="AJ787" s="3"/>
      <c r="AK787" s="3"/>
      <c r="AL787" s="3"/>
      <c r="AM787" s="3"/>
      <c r="AN787" s="3"/>
      <c r="AO787" s="3"/>
      <c r="AP787" s="3"/>
      <c r="AQ787" s="3"/>
      <c r="AR787" s="3"/>
      <c r="AS787" s="3"/>
      <c r="AT787" s="3"/>
      <c r="AU787" s="3"/>
      <c r="AV787" s="2" t="s">
        <v>51</v>
      </c>
      <c r="AW787" s="2" t="s">
        <v>2188</v>
      </c>
      <c r="AX787" s="2" t="s">
        <v>51</v>
      </c>
      <c r="AY787" s="2" t="s">
        <v>51</v>
      </c>
      <c r="AZ787" s="2" t="s">
        <v>51</v>
      </c>
    </row>
    <row r="788" spans="1:52" ht="30" customHeight="1">
      <c r="A788" s="24" t="s">
        <v>1178</v>
      </c>
      <c r="B788" s="24" t="s">
        <v>1179</v>
      </c>
      <c r="C788" s="24" t="s">
        <v>1180</v>
      </c>
      <c r="D788" s="25">
        <v>0.01</v>
      </c>
      <c r="E788" s="27">
        <f>단가대비표!O107</f>
        <v>0</v>
      </c>
      <c r="F788" s="30">
        <f>TRUNC(E788*D788,1)</f>
        <v>0</v>
      </c>
      <c r="G788" s="27">
        <f>단가대비표!P107</f>
        <v>172068</v>
      </c>
      <c r="H788" s="30">
        <f>TRUNC(G788*D788,1)</f>
        <v>1720.6</v>
      </c>
      <c r="I788" s="27">
        <f>단가대비표!V107</f>
        <v>0</v>
      </c>
      <c r="J788" s="30">
        <f>TRUNC(I788*D788,1)</f>
        <v>0</v>
      </c>
      <c r="K788" s="27">
        <f t="shared" si="97"/>
        <v>172068</v>
      </c>
      <c r="L788" s="30">
        <f t="shared" si="97"/>
        <v>1720.6</v>
      </c>
      <c r="M788" s="24" t="s">
        <v>1181</v>
      </c>
      <c r="N788" s="2" t="s">
        <v>1422</v>
      </c>
      <c r="O788" s="2" t="s">
        <v>1182</v>
      </c>
      <c r="P788" s="2" t="s">
        <v>63</v>
      </c>
      <c r="Q788" s="2" t="s">
        <v>63</v>
      </c>
      <c r="R788" s="2" t="s">
        <v>62</v>
      </c>
      <c r="S788" s="3"/>
      <c r="T788" s="3"/>
      <c r="U788" s="3"/>
      <c r="V788" s="3">
        <v>1</v>
      </c>
      <c r="W788" s="3">
        <v>2</v>
      </c>
      <c r="X788" s="3"/>
      <c r="Y788" s="3"/>
      <c r="Z788" s="3"/>
      <c r="AA788" s="3"/>
      <c r="AB788" s="3"/>
      <c r="AC788" s="3"/>
      <c r="AD788" s="3"/>
      <c r="AE788" s="3"/>
      <c r="AF788" s="3"/>
      <c r="AG788" s="3"/>
      <c r="AH788" s="3"/>
      <c r="AI788" s="3"/>
      <c r="AJ788" s="3"/>
      <c r="AK788" s="3"/>
      <c r="AL788" s="3"/>
      <c r="AM788" s="3"/>
      <c r="AN788" s="3"/>
      <c r="AO788" s="3"/>
      <c r="AP788" s="3"/>
      <c r="AQ788" s="3"/>
      <c r="AR788" s="3"/>
      <c r="AS788" s="3"/>
      <c r="AT788" s="3"/>
      <c r="AU788" s="3"/>
      <c r="AV788" s="2" t="s">
        <v>51</v>
      </c>
      <c r="AW788" s="2" t="s">
        <v>2189</v>
      </c>
      <c r="AX788" s="2" t="s">
        <v>51</v>
      </c>
      <c r="AY788" s="2" t="s">
        <v>51</v>
      </c>
      <c r="AZ788" s="2" t="s">
        <v>51</v>
      </c>
    </row>
    <row r="789" spans="1:52" ht="30" customHeight="1">
      <c r="A789" s="24" t="s">
        <v>2031</v>
      </c>
      <c r="B789" s="24" t="s">
        <v>2104</v>
      </c>
      <c r="C789" s="24" t="s">
        <v>1075</v>
      </c>
      <c r="D789" s="25">
        <v>1</v>
      </c>
      <c r="E789" s="27">
        <f>TRUNC(SUMIF(V787:V790, RIGHTB(O789, 1), H787:H790)*U789, 2)</f>
        <v>437.04</v>
      </c>
      <c r="F789" s="30">
        <f>TRUNC(E789*D789,1)</f>
        <v>437</v>
      </c>
      <c r="G789" s="27">
        <v>0</v>
      </c>
      <c r="H789" s="30">
        <f>TRUNC(G789*D789,1)</f>
        <v>0</v>
      </c>
      <c r="I789" s="27">
        <v>0</v>
      </c>
      <c r="J789" s="30">
        <f>TRUNC(I789*D789,1)</f>
        <v>0</v>
      </c>
      <c r="K789" s="27">
        <f t="shared" si="97"/>
        <v>437</v>
      </c>
      <c r="L789" s="30">
        <f t="shared" si="97"/>
        <v>437</v>
      </c>
      <c r="M789" s="24" t="s">
        <v>51</v>
      </c>
      <c r="N789" s="2" t="s">
        <v>1422</v>
      </c>
      <c r="O789" s="2" t="s">
        <v>1154</v>
      </c>
      <c r="P789" s="2" t="s">
        <v>63</v>
      </c>
      <c r="Q789" s="2" t="s">
        <v>63</v>
      </c>
      <c r="R789" s="2" t="s">
        <v>63</v>
      </c>
      <c r="S789" s="3">
        <v>1</v>
      </c>
      <c r="T789" s="3">
        <v>0</v>
      </c>
      <c r="U789" s="3">
        <v>0.04</v>
      </c>
      <c r="V789" s="3"/>
      <c r="W789" s="3"/>
      <c r="X789" s="3"/>
      <c r="Y789" s="3"/>
      <c r="Z789" s="3"/>
      <c r="AA789" s="3"/>
      <c r="AB789" s="3"/>
      <c r="AC789" s="3"/>
      <c r="AD789" s="3"/>
      <c r="AE789" s="3"/>
      <c r="AF789" s="3"/>
      <c r="AG789" s="3"/>
      <c r="AH789" s="3"/>
      <c r="AI789" s="3"/>
      <c r="AJ789" s="3"/>
      <c r="AK789" s="3"/>
      <c r="AL789" s="3"/>
      <c r="AM789" s="3"/>
      <c r="AN789" s="3"/>
      <c r="AO789" s="3"/>
      <c r="AP789" s="3"/>
      <c r="AQ789" s="3"/>
      <c r="AR789" s="3"/>
      <c r="AS789" s="3"/>
      <c r="AT789" s="3"/>
      <c r="AU789" s="3"/>
      <c r="AV789" s="2" t="s">
        <v>51</v>
      </c>
      <c r="AW789" s="2" t="s">
        <v>2190</v>
      </c>
      <c r="AX789" s="2" t="s">
        <v>51</v>
      </c>
      <c r="AY789" s="2" t="s">
        <v>51</v>
      </c>
      <c r="AZ789" s="2" t="s">
        <v>51</v>
      </c>
    </row>
    <row r="790" spans="1:52" ht="30" customHeight="1">
      <c r="A790" s="24" t="s">
        <v>2191</v>
      </c>
      <c r="B790" s="24" t="s">
        <v>2192</v>
      </c>
      <c r="C790" s="24" t="s">
        <v>1075</v>
      </c>
      <c r="D790" s="25">
        <v>1</v>
      </c>
      <c r="E790" s="27">
        <v>0</v>
      </c>
      <c r="F790" s="30">
        <f>TRUNC(E790*D790,1)</f>
        <v>0</v>
      </c>
      <c r="G790" s="27">
        <f>TRUNC(SUMIF(W787:W790, RIGHTB(O790, 1), H787:H790)*U790, 2)</f>
        <v>2185.2199999999998</v>
      </c>
      <c r="H790" s="30">
        <f>TRUNC(G790*D790,1)</f>
        <v>2185.1999999999998</v>
      </c>
      <c r="I790" s="27">
        <v>0</v>
      </c>
      <c r="J790" s="30">
        <f>TRUNC(I790*D790,1)</f>
        <v>0</v>
      </c>
      <c r="K790" s="27">
        <f t="shared" si="97"/>
        <v>2185.1999999999998</v>
      </c>
      <c r="L790" s="30">
        <f t="shared" si="97"/>
        <v>2185.1999999999998</v>
      </c>
      <c r="M790" s="24" t="s">
        <v>51</v>
      </c>
      <c r="N790" s="2" t="s">
        <v>1422</v>
      </c>
      <c r="O790" s="2" t="s">
        <v>1168</v>
      </c>
      <c r="P790" s="2" t="s">
        <v>63</v>
      </c>
      <c r="Q790" s="2" t="s">
        <v>63</v>
      </c>
      <c r="R790" s="2" t="s">
        <v>63</v>
      </c>
      <c r="S790" s="3">
        <v>1</v>
      </c>
      <c r="T790" s="3">
        <v>1</v>
      </c>
      <c r="U790" s="3">
        <v>0.2</v>
      </c>
      <c r="V790" s="3"/>
      <c r="W790" s="3"/>
      <c r="X790" s="3"/>
      <c r="Y790" s="3"/>
      <c r="Z790" s="3"/>
      <c r="AA790" s="3"/>
      <c r="AB790" s="3"/>
      <c r="AC790" s="3"/>
      <c r="AD790" s="3"/>
      <c r="AE790" s="3"/>
      <c r="AF790" s="3"/>
      <c r="AG790" s="3"/>
      <c r="AH790" s="3"/>
      <c r="AI790" s="3"/>
      <c r="AJ790" s="3"/>
      <c r="AK790" s="3"/>
      <c r="AL790" s="3"/>
      <c r="AM790" s="3"/>
      <c r="AN790" s="3"/>
      <c r="AO790" s="3"/>
      <c r="AP790" s="3"/>
      <c r="AQ790" s="3"/>
      <c r="AR790" s="3"/>
      <c r="AS790" s="3"/>
      <c r="AT790" s="3"/>
      <c r="AU790" s="3"/>
      <c r="AV790" s="2" t="s">
        <v>51</v>
      </c>
      <c r="AW790" s="2" t="s">
        <v>2193</v>
      </c>
      <c r="AX790" s="2" t="s">
        <v>51</v>
      </c>
      <c r="AY790" s="2" t="s">
        <v>51</v>
      </c>
      <c r="AZ790" s="2" t="s">
        <v>51</v>
      </c>
    </row>
    <row r="791" spans="1:52" ht="30" customHeight="1">
      <c r="A791" s="24" t="s">
        <v>1174</v>
      </c>
      <c r="B791" s="24" t="s">
        <v>51</v>
      </c>
      <c r="C791" s="24" t="s">
        <v>51</v>
      </c>
      <c r="D791" s="25"/>
      <c r="E791" s="27"/>
      <c r="F791" s="30">
        <f>TRUNC(SUMIF(N787:N790, N786, F787:F790),0)</f>
        <v>437</v>
      </c>
      <c r="G791" s="27"/>
      <c r="H791" s="30">
        <f>TRUNC(SUMIF(N787:N790, N786, H787:H790),0)</f>
        <v>13111</v>
      </c>
      <c r="I791" s="27"/>
      <c r="J791" s="30">
        <f>TRUNC(SUMIF(N787:N790, N786, J787:J790),0)</f>
        <v>0</v>
      </c>
      <c r="K791" s="27"/>
      <c r="L791" s="30">
        <f>F791+H791+J791</f>
        <v>13548</v>
      </c>
      <c r="M791" s="24" t="s">
        <v>51</v>
      </c>
      <c r="N791" s="2" t="s">
        <v>76</v>
      </c>
      <c r="O791" s="2" t="s">
        <v>76</v>
      </c>
      <c r="P791" s="2" t="s">
        <v>51</v>
      </c>
      <c r="Q791" s="2" t="s">
        <v>51</v>
      </c>
      <c r="R791" s="2" t="s">
        <v>51</v>
      </c>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c r="AR791" s="3"/>
      <c r="AS791" s="3"/>
      <c r="AT791" s="3"/>
      <c r="AU791" s="3"/>
      <c r="AV791" s="2" t="s">
        <v>51</v>
      </c>
      <c r="AW791" s="2" t="s">
        <v>51</v>
      </c>
      <c r="AX791" s="2" t="s">
        <v>51</v>
      </c>
      <c r="AY791" s="2" t="s">
        <v>51</v>
      </c>
      <c r="AZ791" s="2" t="s">
        <v>51</v>
      </c>
    </row>
    <row r="792" spans="1:52" ht="30" customHeight="1">
      <c r="A792" s="25"/>
      <c r="B792" s="25"/>
      <c r="C792" s="25"/>
      <c r="D792" s="25"/>
      <c r="E792" s="27"/>
      <c r="F792" s="30"/>
      <c r="G792" s="27"/>
      <c r="H792" s="30"/>
      <c r="I792" s="27"/>
      <c r="J792" s="30"/>
      <c r="K792" s="27"/>
      <c r="L792" s="30"/>
      <c r="M792" s="25"/>
    </row>
    <row r="793" spans="1:52" ht="30" customHeight="1">
      <c r="A793" s="21" t="s">
        <v>2194</v>
      </c>
      <c r="B793" s="22"/>
      <c r="C793" s="22"/>
      <c r="D793" s="22"/>
      <c r="E793" s="26"/>
      <c r="F793" s="29"/>
      <c r="G793" s="26"/>
      <c r="H793" s="29"/>
      <c r="I793" s="26"/>
      <c r="J793" s="29"/>
      <c r="K793" s="26"/>
      <c r="L793" s="29"/>
      <c r="M793" s="23"/>
      <c r="N793" s="1" t="s">
        <v>1426</v>
      </c>
    </row>
    <row r="794" spans="1:52" ht="30" customHeight="1">
      <c r="A794" s="24" t="s">
        <v>1449</v>
      </c>
      <c r="B794" s="24" t="s">
        <v>1179</v>
      </c>
      <c r="C794" s="24" t="s">
        <v>1180</v>
      </c>
      <c r="D794" s="25">
        <v>1.2E-2</v>
      </c>
      <c r="E794" s="27">
        <f>단가대비표!O118</f>
        <v>0</v>
      </c>
      <c r="F794" s="30">
        <f t="shared" ref="F794:F799" si="98">TRUNC(E794*D794,1)</f>
        <v>0</v>
      </c>
      <c r="G794" s="27">
        <f>단가대비표!P118</f>
        <v>263017</v>
      </c>
      <c r="H794" s="30">
        <f t="shared" ref="H794:H799" si="99">TRUNC(G794*D794,1)</f>
        <v>3156.2</v>
      </c>
      <c r="I794" s="27">
        <f>단가대비표!V118</f>
        <v>0</v>
      </c>
      <c r="J794" s="30">
        <f t="shared" ref="J794:J799" si="100">TRUNC(I794*D794,1)</f>
        <v>0</v>
      </c>
      <c r="K794" s="27">
        <f t="shared" ref="K794:L799" si="101">TRUNC(E794+G794+I794,1)</f>
        <v>263017</v>
      </c>
      <c r="L794" s="30">
        <f t="shared" si="101"/>
        <v>3156.2</v>
      </c>
      <c r="M794" s="24" t="s">
        <v>1450</v>
      </c>
      <c r="N794" s="2" t="s">
        <v>1426</v>
      </c>
      <c r="O794" s="2" t="s">
        <v>1451</v>
      </c>
      <c r="P794" s="2" t="s">
        <v>63</v>
      </c>
      <c r="Q794" s="2" t="s">
        <v>63</v>
      </c>
      <c r="R794" s="2" t="s">
        <v>62</v>
      </c>
      <c r="S794" s="3"/>
      <c r="T794" s="3"/>
      <c r="U794" s="3"/>
      <c r="V794" s="3">
        <v>1</v>
      </c>
      <c r="W794" s="3">
        <v>2</v>
      </c>
      <c r="X794" s="3"/>
      <c r="Y794" s="3"/>
      <c r="Z794" s="3"/>
      <c r="AA794" s="3"/>
      <c r="AB794" s="3"/>
      <c r="AC794" s="3"/>
      <c r="AD794" s="3"/>
      <c r="AE794" s="3"/>
      <c r="AF794" s="3"/>
      <c r="AG794" s="3"/>
      <c r="AH794" s="3"/>
      <c r="AI794" s="3"/>
      <c r="AJ794" s="3"/>
      <c r="AK794" s="3"/>
      <c r="AL794" s="3"/>
      <c r="AM794" s="3"/>
      <c r="AN794" s="3"/>
      <c r="AO794" s="3"/>
      <c r="AP794" s="3"/>
      <c r="AQ794" s="3"/>
      <c r="AR794" s="3"/>
      <c r="AS794" s="3"/>
      <c r="AT794" s="3"/>
      <c r="AU794" s="3"/>
      <c r="AV794" s="2" t="s">
        <v>51</v>
      </c>
      <c r="AW794" s="2" t="s">
        <v>2195</v>
      </c>
      <c r="AX794" s="2" t="s">
        <v>51</v>
      </c>
      <c r="AY794" s="2" t="s">
        <v>51</v>
      </c>
      <c r="AZ794" s="2" t="s">
        <v>51</v>
      </c>
    </row>
    <row r="795" spans="1:52" ht="30" customHeight="1">
      <c r="A795" s="24" t="s">
        <v>1178</v>
      </c>
      <c r="B795" s="24" t="s">
        <v>1179</v>
      </c>
      <c r="C795" s="24" t="s">
        <v>1180</v>
      </c>
      <c r="D795" s="25">
        <v>2E-3</v>
      </c>
      <c r="E795" s="27">
        <f>단가대비표!O107</f>
        <v>0</v>
      </c>
      <c r="F795" s="30">
        <f t="shared" si="98"/>
        <v>0</v>
      </c>
      <c r="G795" s="27">
        <f>단가대비표!P107</f>
        <v>172068</v>
      </c>
      <c r="H795" s="30">
        <f t="shared" si="99"/>
        <v>344.1</v>
      </c>
      <c r="I795" s="27">
        <f>단가대비표!V107</f>
        <v>0</v>
      </c>
      <c r="J795" s="30">
        <f t="shared" si="100"/>
        <v>0</v>
      </c>
      <c r="K795" s="27">
        <f t="shared" si="101"/>
        <v>172068</v>
      </c>
      <c r="L795" s="30">
        <f t="shared" si="101"/>
        <v>344.1</v>
      </c>
      <c r="M795" s="24" t="s">
        <v>1181</v>
      </c>
      <c r="N795" s="2" t="s">
        <v>1426</v>
      </c>
      <c r="O795" s="2" t="s">
        <v>1182</v>
      </c>
      <c r="P795" s="2" t="s">
        <v>63</v>
      </c>
      <c r="Q795" s="2" t="s">
        <v>63</v>
      </c>
      <c r="R795" s="2" t="s">
        <v>62</v>
      </c>
      <c r="S795" s="3"/>
      <c r="T795" s="3"/>
      <c r="U795" s="3"/>
      <c r="V795" s="3">
        <v>1</v>
      </c>
      <c r="W795" s="3">
        <v>2</v>
      </c>
      <c r="X795" s="3"/>
      <c r="Y795" s="3"/>
      <c r="Z795" s="3"/>
      <c r="AA795" s="3"/>
      <c r="AB795" s="3"/>
      <c r="AC795" s="3"/>
      <c r="AD795" s="3"/>
      <c r="AE795" s="3"/>
      <c r="AF795" s="3"/>
      <c r="AG795" s="3"/>
      <c r="AH795" s="3"/>
      <c r="AI795" s="3"/>
      <c r="AJ795" s="3"/>
      <c r="AK795" s="3"/>
      <c r="AL795" s="3"/>
      <c r="AM795" s="3"/>
      <c r="AN795" s="3"/>
      <c r="AO795" s="3"/>
      <c r="AP795" s="3"/>
      <c r="AQ795" s="3"/>
      <c r="AR795" s="3"/>
      <c r="AS795" s="3"/>
      <c r="AT795" s="3"/>
      <c r="AU795" s="3"/>
      <c r="AV795" s="2" t="s">
        <v>51</v>
      </c>
      <c r="AW795" s="2" t="s">
        <v>2196</v>
      </c>
      <c r="AX795" s="2" t="s">
        <v>51</v>
      </c>
      <c r="AY795" s="2" t="s">
        <v>51</v>
      </c>
      <c r="AZ795" s="2" t="s">
        <v>51</v>
      </c>
    </row>
    <row r="796" spans="1:52" ht="30" customHeight="1">
      <c r="A796" s="24" t="s">
        <v>1449</v>
      </c>
      <c r="B796" s="24" t="s">
        <v>1179</v>
      </c>
      <c r="C796" s="24" t="s">
        <v>1180</v>
      </c>
      <c r="D796" s="25">
        <v>1.2E-2</v>
      </c>
      <c r="E796" s="27">
        <f>단가대비표!O118</f>
        <v>0</v>
      </c>
      <c r="F796" s="30">
        <f t="shared" si="98"/>
        <v>0</v>
      </c>
      <c r="G796" s="27">
        <f>단가대비표!P118</f>
        <v>263017</v>
      </c>
      <c r="H796" s="30">
        <f t="shared" si="99"/>
        <v>3156.2</v>
      </c>
      <c r="I796" s="27">
        <f>단가대비표!V118</f>
        <v>0</v>
      </c>
      <c r="J796" s="30">
        <f t="shared" si="100"/>
        <v>0</v>
      </c>
      <c r="K796" s="27">
        <f t="shared" si="101"/>
        <v>263017</v>
      </c>
      <c r="L796" s="30">
        <f t="shared" si="101"/>
        <v>3156.2</v>
      </c>
      <c r="M796" s="24" t="s">
        <v>1450</v>
      </c>
      <c r="N796" s="2" t="s">
        <v>1426</v>
      </c>
      <c r="O796" s="2" t="s">
        <v>1451</v>
      </c>
      <c r="P796" s="2" t="s">
        <v>63</v>
      </c>
      <c r="Q796" s="2" t="s">
        <v>63</v>
      </c>
      <c r="R796" s="2" t="s">
        <v>62</v>
      </c>
      <c r="S796" s="3"/>
      <c r="T796" s="3"/>
      <c r="U796" s="3"/>
      <c r="V796" s="3">
        <v>1</v>
      </c>
      <c r="W796" s="3">
        <v>2</v>
      </c>
      <c r="X796" s="3"/>
      <c r="Y796" s="3"/>
      <c r="Z796" s="3"/>
      <c r="AA796" s="3"/>
      <c r="AB796" s="3"/>
      <c r="AC796" s="3"/>
      <c r="AD796" s="3"/>
      <c r="AE796" s="3"/>
      <c r="AF796" s="3"/>
      <c r="AG796" s="3"/>
      <c r="AH796" s="3"/>
      <c r="AI796" s="3"/>
      <c r="AJ796" s="3"/>
      <c r="AK796" s="3"/>
      <c r="AL796" s="3"/>
      <c r="AM796" s="3"/>
      <c r="AN796" s="3"/>
      <c r="AO796" s="3"/>
      <c r="AP796" s="3"/>
      <c r="AQ796" s="3"/>
      <c r="AR796" s="3"/>
      <c r="AS796" s="3"/>
      <c r="AT796" s="3"/>
      <c r="AU796" s="3"/>
      <c r="AV796" s="2" t="s">
        <v>51</v>
      </c>
      <c r="AW796" s="2" t="s">
        <v>2195</v>
      </c>
      <c r="AX796" s="2" t="s">
        <v>51</v>
      </c>
      <c r="AY796" s="2" t="s">
        <v>51</v>
      </c>
      <c r="AZ796" s="2" t="s">
        <v>51</v>
      </c>
    </row>
    <row r="797" spans="1:52" ht="30" customHeight="1">
      <c r="A797" s="24" t="s">
        <v>1178</v>
      </c>
      <c r="B797" s="24" t="s">
        <v>1179</v>
      </c>
      <c r="C797" s="24" t="s">
        <v>1180</v>
      </c>
      <c r="D797" s="25">
        <v>2E-3</v>
      </c>
      <c r="E797" s="27">
        <f>단가대비표!O107</f>
        <v>0</v>
      </c>
      <c r="F797" s="30">
        <f t="shared" si="98"/>
        <v>0</v>
      </c>
      <c r="G797" s="27">
        <f>단가대비표!P107</f>
        <v>172068</v>
      </c>
      <c r="H797" s="30">
        <f t="shared" si="99"/>
        <v>344.1</v>
      </c>
      <c r="I797" s="27">
        <f>단가대비표!V107</f>
        <v>0</v>
      </c>
      <c r="J797" s="30">
        <f t="shared" si="100"/>
        <v>0</v>
      </c>
      <c r="K797" s="27">
        <f t="shared" si="101"/>
        <v>172068</v>
      </c>
      <c r="L797" s="30">
        <f t="shared" si="101"/>
        <v>344.1</v>
      </c>
      <c r="M797" s="24" t="s">
        <v>1181</v>
      </c>
      <c r="N797" s="2" t="s">
        <v>1426</v>
      </c>
      <c r="O797" s="2" t="s">
        <v>1182</v>
      </c>
      <c r="P797" s="2" t="s">
        <v>63</v>
      </c>
      <c r="Q797" s="2" t="s">
        <v>63</v>
      </c>
      <c r="R797" s="2" t="s">
        <v>62</v>
      </c>
      <c r="S797" s="3"/>
      <c r="T797" s="3"/>
      <c r="U797" s="3"/>
      <c r="V797" s="3">
        <v>1</v>
      </c>
      <c r="W797" s="3">
        <v>2</v>
      </c>
      <c r="X797" s="3"/>
      <c r="Y797" s="3"/>
      <c r="Z797" s="3"/>
      <c r="AA797" s="3"/>
      <c r="AB797" s="3"/>
      <c r="AC797" s="3"/>
      <c r="AD797" s="3"/>
      <c r="AE797" s="3"/>
      <c r="AF797" s="3"/>
      <c r="AG797" s="3"/>
      <c r="AH797" s="3"/>
      <c r="AI797" s="3"/>
      <c r="AJ797" s="3"/>
      <c r="AK797" s="3"/>
      <c r="AL797" s="3"/>
      <c r="AM797" s="3"/>
      <c r="AN797" s="3"/>
      <c r="AO797" s="3"/>
      <c r="AP797" s="3"/>
      <c r="AQ797" s="3"/>
      <c r="AR797" s="3"/>
      <c r="AS797" s="3"/>
      <c r="AT797" s="3"/>
      <c r="AU797" s="3"/>
      <c r="AV797" s="2" t="s">
        <v>51</v>
      </c>
      <c r="AW797" s="2" t="s">
        <v>2196</v>
      </c>
      <c r="AX797" s="2" t="s">
        <v>51</v>
      </c>
      <c r="AY797" s="2" t="s">
        <v>51</v>
      </c>
      <c r="AZ797" s="2" t="s">
        <v>51</v>
      </c>
    </row>
    <row r="798" spans="1:52" ht="30" customHeight="1">
      <c r="A798" s="24" t="s">
        <v>2031</v>
      </c>
      <c r="B798" s="24" t="s">
        <v>1356</v>
      </c>
      <c r="C798" s="24" t="s">
        <v>1075</v>
      </c>
      <c r="D798" s="25">
        <v>1</v>
      </c>
      <c r="E798" s="27">
        <f>TRUNC(SUMIF(V794:V799, RIGHTB(O798, 1), H794:H799)*U798, 2)</f>
        <v>140.01</v>
      </c>
      <c r="F798" s="30">
        <f t="shared" si="98"/>
        <v>140</v>
      </c>
      <c r="G798" s="27">
        <v>0</v>
      </c>
      <c r="H798" s="30">
        <f t="shared" si="99"/>
        <v>0</v>
      </c>
      <c r="I798" s="27">
        <v>0</v>
      </c>
      <c r="J798" s="30">
        <f t="shared" si="100"/>
        <v>0</v>
      </c>
      <c r="K798" s="27">
        <f t="shared" si="101"/>
        <v>140</v>
      </c>
      <c r="L798" s="30">
        <f t="shared" si="101"/>
        <v>140</v>
      </c>
      <c r="M798" s="24" t="s">
        <v>51</v>
      </c>
      <c r="N798" s="2" t="s">
        <v>1426</v>
      </c>
      <c r="O798" s="2" t="s">
        <v>1154</v>
      </c>
      <c r="P798" s="2" t="s">
        <v>63</v>
      </c>
      <c r="Q798" s="2" t="s">
        <v>63</v>
      </c>
      <c r="R798" s="2" t="s">
        <v>63</v>
      </c>
      <c r="S798" s="3">
        <v>1</v>
      </c>
      <c r="T798" s="3">
        <v>0</v>
      </c>
      <c r="U798" s="3">
        <v>0.02</v>
      </c>
      <c r="V798" s="3"/>
      <c r="W798" s="3"/>
      <c r="X798" s="3"/>
      <c r="Y798" s="3"/>
      <c r="Z798" s="3"/>
      <c r="AA798" s="3"/>
      <c r="AB798" s="3"/>
      <c r="AC798" s="3"/>
      <c r="AD798" s="3"/>
      <c r="AE798" s="3"/>
      <c r="AF798" s="3"/>
      <c r="AG798" s="3"/>
      <c r="AH798" s="3"/>
      <c r="AI798" s="3"/>
      <c r="AJ798" s="3"/>
      <c r="AK798" s="3"/>
      <c r="AL798" s="3"/>
      <c r="AM798" s="3"/>
      <c r="AN798" s="3"/>
      <c r="AO798" s="3"/>
      <c r="AP798" s="3"/>
      <c r="AQ798" s="3"/>
      <c r="AR798" s="3"/>
      <c r="AS798" s="3"/>
      <c r="AT798" s="3"/>
      <c r="AU798" s="3"/>
      <c r="AV798" s="2" t="s">
        <v>51</v>
      </c>
      <c r="AW798" s="2" t="s">
        <v>2197</v>
      </c>
      <c r="AX798" s="2" t="s">
        <v>51</v>
      </c>
      <c r="AY798" s="2" t="s">
        <v>51</v>
      </c>
      <c r="AZ798" s="2" t="s">
        <v>51</v>
      </c>
    </row>
    <row r="799" spans="1:52" ht="30" customHeight="1">
      <c r="A799" s="24" t="s">
        <v>2191</v>
      </c>
      <c r="B799" s="24" t="s">
        <v>2192</v>
      </c>
      <c r="C799" s="24" t="s">
        <v>1075</v>
      </c>
      <c r="D799" s="25">
        <v>1</v>
      </c>
      <c r="E799" s="27">
        <v>0</v>
      </c>
      <c r="F799" s="30">
        <f t="shared" si="98"/>
        <v>0</v>
      </c>
      <c r="G799" s="27">
        <f>TRUNC(SUMIF(W794:W799, RIGHTB(O799, 1), H794:H799)*U799, 2)</f>
        <v>1400.12</v>
      </c>
      <c r="H799" s="30">
        <f t="shared" si="99"/>
        <v>1400.1</v>
      </c>
      <c r="I799" s="27">
        <v>0</v>
      </c>
      <c r="J799" s="30">
        <f t="shared" si="100"/>
        <v>0</v>
      </c>
      <c r="K799" s="27">
        <f t="shared" si="101"/>
        <v>1400.1</v>
      </c>
      <c r="L799" s="30">
        <f t="shared" si="101"/>
        <v>1400.1</v>
      </c>
      <c r="M799" s="24" t="s">
        <v>51</v>
      </c>
      <c r="N799" s="2" t="s">
        <v>1426</v>
      </c>
      <c r="O799" s="2" t="s">
        <v>1168</v>
      </c>
      <c r="P799" s="2" t="s">
        <v>63</v>
      </c>
      <c r="Q799" s="2" t="s">
        <v>63</v>
      </c>
      <c r="R799" s="2" t="s">
        <v>63</v>
      </c>
      <c r="S799" s="3">
        <v>1</v>
      </c>
      <c r="T799" s="3">
        <v>1</v>
      </c>
      <c r="U799" s="3">
        <v>0.2</v>
      </c>
      <c r="V799" s="3"/>
      <c r="W799" s="3"/>
      <c r="X799" s="3"/>
      <c r="Y799" s="3"/>
      <c r="Z799" s="3"/>
      <c r="AA799" s="3"/>
      <c r="AB799" s="3"/>
      <c r="AC799" s="3"/>
      <c r="AD799" s="3"/>
      <c r="AE799" s="3"/>
      <c r="AF799" s="3"/>
      <c r="AG799" s="3"/>
      <c r="AH799" s="3"/>
      <c r="AI799" s="3"/>
      <c r="AJ799" s="3"/>
      <c r="AK799" s="3"/>
      <c r="AL799" s="3"/>
      <c r="AM799" s="3"/>
      <c r="AN799" s="3"/>
      <c r="AO799" s="3"/>
      <c r="AP799" s="3"/>
      <c r="AQ799" s="3"/>
      <c r="AR799" s="3"/>
      <c r="AS799" s="3"/>
      <c r="AT799" s="3"/>
      <c r="AU799" s="3"/>
      <c r="AV799" s="2" t="s">
        <v>51</v>
      </c>
      <c r="AW799" s="2" t="s">
        <v>2198</v>
      </c>
      <c r="AX799" s="2" t="s">
        <v>51</v>
      </c>
      <c r="AY799" s="2" t="s">
        <v>51</v>
      </c>
      <c r="AZ799" s="2" t="s">
        <v>51</v>
      </c>
    </row>
    <row r="800" spans="1:52" ht="30" customHeight="1">
      <c r="A800" s="24" t="s">
        <v>1174</v>
      </c>
      <c r="B800" s="24" t="s">
        <v>51</v>
      </c>
      <c r="C800" s="24" t="s">
        <v>51</v>
      </c>
      <c r="D800" s="25"/>
      <c r="E800" s="27"/>
      <c r="F800" s="30">
        <f>TRUNC(SUMIF(N794:N799, N793, F794:F799),0)</f>
        <v>140</v>
      </c>
      <c r="G800" s="27"/>
      <c r="H800" s="30">
        <f>TRUNC(SUMIF(N794:N799, N793, H794:H799),0)</f>
        <v>8400</v>
      </c>
      <c r="I800" s="27"/>
      <c r="J800" s="30">
        <f>TRUNC(SUMIF(N794:N799, N793, J794:J799),0)</f>
        <v>0</v>
      </c>
      <c r="K800" s="27"/>
      <c r="L800" s="30">
        <f>F800+H800+J800</f>
        <v>8540</v>
      </c>
      <c r="M800" s="24" t="s">
        <v>51</v>
      </c>
      <c r="N800" s="2" t="s">
        <v>76</v>
      </c>
      <c r="O800" s="2" t="s">
        <v>76</v>
      </c>
      <c r="P800" s="2" t="s">
        <v>51</v>
      </c>
      <c r="Q800" s="2" t="s">
        <v>51</v>
      </c>
      <c r="R800" s="2" t="s">
        <v>51</v>
      </c>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3"/>
      <c r="AS800" s="3"/>
      <c r="AT800" s="3"/>
      <c r="AU800" s="3"/>
      <c r="AV800" s="2" t="s">
        <v>51</v>
      </c>
      <c r="AW800" s="2" t="s">
        <v>51</v>
      </c>
      <c r="AX800" s="2" t="s">
        <v>51</v>
      </c>
      <c r="AY800" s="2" t="s">
        <v>51</v>
      </c>
      <c r="AZ800" s="2" t="s">
        <v>51</v>
      </c>
    </row>
    <row r="801" spans="1:52" ht="30" customHeight="1">
      <c r="A801" s="25"/>
      <c r="B801" s="25"/>
      <c r="C801" s="25"/>
      <c r="D801" s="25"/>
      <c r="E801" s="27"/>
      <c r="F801" s="30"/>
      <c r="G801" s="27"/>
      <c r="H801" s="30"/>
      <c r="I801" s="27"/>
      <c r="J801" s="30"/>
      <c r="K801" s="27"/>
      <c r="L801" s="30"/>
      <c r="M801" s="25"/>
    </row>
    <row r="802" spans="1:52" ht="30" customHeight="1">
      <c r="A802" s="21" t="s">
        <v>2199</v>
      </c>
      <c r="B802" s="22"/>
      <c r="C802" s="22"/>
      <c r="D802" s="22"/>
      <c r="E802" s="26"/>
      <c r="F802" s="29"/>
      <c r="G802" s="26"/>
      <c r="H802" s="29"/>
      <c r="I802" s="26"/>
      <c r="J802" s="29"/>
      <c r="K802" s="26"/>
      <c r="L802" s="29"/>
      <c r="M802" s="23"/>
      <c r="N802" s="1" t="s">
        <v>1435</v>
      </c>
    </row>
    <row r="803" spans="1:52" ht="30" customHeight="1">
      <c r="A803" s="24" t="s">
        <v>1449</v>
      </c>
      <c r="B803" s="24" t="s">
        <v>1179</v>
      </c>
      <c r="C803" s="24" t="s">
        <v>1180</v>
      </c>
      <c r="D803" s="25">
        <v>8.9999999999999993E-3</v>
      </c>
      <c r="E803" s="27">
        <f>단가대비표!O118</f>
        <v>0</v>
      </c>
      <c r="F803" s="30">
        <f>TRUNC(E803*D803,1)</f>
        <v>0</v>
      </c>
      <c r="G803" s="27">
        <f>단가대비표!P118</f>
        <v>263017</v>
      </c>
      <c r="H803" s="30">
        <f>TRUNC(G803*D803,1)</f>
        <v>2367.1</v>
      </c>
      <c r="I803" s="27">
        <f>단가대비표!V118</f>
        <v>0</v>
      </c>
      <c r="J803" s="30">
        <f>TRUNC(I803*D803,1)</f>
        <v>0</v>
      </c>
      <c r="K803" s="27">
        <f t="shared" ref="K803:L805" si="102">TRUNC(E803+G803+I803,1)</f>
        <v>263017</v>
      </c>
      <c r="L803" s="30">
        <f t="shared" si="102"/>
        <v>2367.1</v>
      </c>
      <c r="M803" s="24" t="s">
        <v>1450</v>
      </c>
      <c r="N803" s="2" t="s">
        <v>1435</v>
      </c>
      <c r="O803" s="2" t="s">
        <v>1451</v>
      </c>
      <c r="P803" s="2" t="s">
        <v>63</v>
      </c>
      <c r="Q803" s="2" t="s">
        <v>63</v>
      </c>
      <c r="R803" s="2" t="s">
        <v>62</v>
      </c>
      <c r="S803" s="3"/>
      <c r="T803" s="3"/>
      <c r="U803" s="3"/>
      <c r="V803" s="3">
        <v>1</v>
      </c>
      <c r="W803" s="3"/>
      <c r="X803" s="3"/>
      <c r="Y803" s="3"/>
      <c r="Z803" s="3"/>
      <c r="AA803" s="3"/>
      <c r="AB803" s="3"/>
      <c r="AC803" s="3"/>
      <c r="AD803" s="3"/>
      <c r="AE803" s="3"/>
      <c r="AF803" s="3"/>
      <c r="AG803" s="3"/>
      <c r="AH803" s="3"/>
      <c r="AI803" s="3"/>
      <c r="AJ803" s="3"/>
      <c r="AK803" s="3"/>
      <c r="AL803" s="3"/>
      <c r="AM803" s="3"/>
      <c r="AN803" s="3"/>
      <c r="AO803" s="3"/>
      <c r="AP803" s="3"/>
      <c r="AQ803" s="3"/>
      <c r="AR803" s="3"/>
      <c r="AS803" s="3"/>
      <c r="AT803" s="3"/>
      <c r="AU803" s="3"/>
      <c r="AV803" s="2" t="s">
        <v>51</v>
      </c>
      <c r="AW803" s="2" t="s">
        <v>2201</v>
      </c>
      <c r="AX803" s="2" t="s">
        <v>51</v>
      </c>
      <c r="AY803" s="2" t="s">
        <v>51</v>
      </c>
      <c r="AZ803" s="2" t="s">
        <v>51</v>
      </c>
    </row>
    <row r="804" spans="1:52" ht="30" customHeight="1">
      <c r="A804" s="24" t="s">
        <v>1178</v>
      </c>
      <c r="B804" s="24" t="s">
        <v>1179</v>
      </c>
      <c r="C804" s="24" t="s">
        <v>1180</v>
      </c>
      <c r="D804" s="25">
        <v>1E-3</v>
      </c>
      <c r="E804" s="27">
        <f>단가대비표!O107</f>
        <v>0</v>
      </c>
      <c r="F804" s="30">
        <f>TRUNC(E804*D804,1)</f>
        <v>0</v>
      </c>
      <c r="G804" s="27">
        <f>단가대비표!P107</f>
        <v>172068</v>
      </c>
      <c r="H804" s="30">
        <f>TRUNC(G804*D804,1)</f>
        <v>172</v>
      </c>
      <c r="I804" s="27">
        <f>단가대비표!V107</f>
        <v>0</v>
      </c>
      <c r="J804" s="30">
        <f>TRUNC(I804*D804,1)</f>
        <v>0</v>
      </c>
      <c r="K804" s="27">
        <f t="shared" si="102"/>
        <v>172068</v>
      </c>
      <c r="L804" s="30">
        <f t="shared" si="102"/>
        <v>172</v>
      </c>
      <c r="M804" s="24" t="s">
        <v>1181</v>
      </c>
      <c r="N804" s="2" t="s">
        <v>1435</v>
      </c>
      <c r="O804" s="2" t="s">
        <v>1182</v>
      </c>
      <c r="P804" s="2" t="s">
        <v>63</v>
      </c>
      <c r="Q804" s="2" t="s">
        <v>63</v>
      </c>
      <c r="R804" s="2" t="s">
        <v>62</v>
      </c>
      <c r="S804" s="3"/>
      <c r="T804" s="3"/>
      <c r="U804" s="3"/>
      <c r="V804" s="3">
        <v>1</v>
      </c>
      <c r="W804" s="3"/>
      <c r="X804" s="3"/>
      <c r="Y804" s="3"/>
      <c r="Z804" s="3"/>
      <c r="AA804" s="3"/>
      <c r="AB804" s="3"/>
      <c r="AC804" s="3"/>
      <c r="AD804" s="3"/>
      <c r="AE804" s="3"/>
      <c r="AF804" s="3"/>
      <c r="AG804" s="3"/>
      <c r="AH804" s="3"/>
      <c r="AI804" s="3"/>
      <c r="AJ804" s="3"/>
      <c r="AK804" s="3"/>
      <c r="AL804" s="3"/>
      <c r="AM804" s="3"/>
      <c r="AN804" s="3"/>
      <c r="AO804" s="3"/>
      <c r="AP804" s="3"/>
      <c r="AQ804" s="3"/>
      <c r="AR804" s="3"/>
      <c r="AS804" s="3"/>
      <c r="AT804" s="3"/>
      <c r="AU804" s="3"/>
      <c r="AV804" s="2" t="s">
        <v>51</v>
      </c>
      <c r="AW804" s="2" t="s">
        <v>2202</v>
      </c>
      <c r="AX804" s="2" t="s">
        <v>51</v>
      </c>
      <c r="AY804" s="2" t="s">
        <v>51</v>
      </c>
      <c r="AZ804" s="2" t="s">
        <v>51</v>
      </c>
    </row>
    <row r="805" spans="1:52" ht="30" customHeight="1">
      <c r="A805" s="24" t="s">
        <v>2031</v>
      </c>
      <c r="B805" s="24" t="s">
        <v>2032</v>
      </c>
      <c r="C805" s="24" t="s">
        <v>1075</v>
      </c>
      <c r="D805" s="25">
        <v>1</v>
      </c>
      <c r="E805" s="27">
        <f>TRUNC(SUMIF(V803:V805, RIGHTB(O805, 1), H803:H805)*U805, 2)</f>
        <v>76.17</v>
      </c>
      <c r="F805" s="30">
        <f>TRUNC(E805*D805,1)</f>
        <v>76.099999999999994</v>
      </c>
      <c r="G805" s="27">
        <v>0</v>
      </c>
      <c r="H805" s="30">
        <f>TRUNC(G805*D805,1)</f>
        <v>0</v>
      </c>
      <c r="I805" s="27">
        <v>0</v>
      </c>
      <c r="J805" s="30">
        <f>TRUNC(I805*D805,1)</f>
        <v>0</v>
      </c>
      <c r="K805" s="27">
        <f t="shared" si="102"/>
        <v>76.099999999999994</v>
      </c>
      <c r="L805" s="30">
        <f t="shared" si="102"/>
        <v>76.099999999999994</v>
      </c>
      <c r="M805" s="24" t="s">
        <v>51</v>
      </c>
      <c r="N805" s="2" t="s">
        <v>1435</v>
      </c>
      <c r="O805" s="2" t="s">
        <v>1154</v>
      </c>
      <c r="P805" s="2" t="s">
        <v>63</v>
      </c>
      <c r="Q805" s="2" t="s">
        <v>63</v>
      </c>
      <c r="R805" s="2" t="s">
        <v>63</v>
      </c>
      <c r="S805" s="3">
        <v>1</v>
      </c>
      <c r="T805" s="3">
        <v>0</v>
      </c>
      <c r="U805" s="3">
        <v>0.03</v>
      </c>
      <c r="V805" s="3"/>
      <c r="W805" s="3"/>
      <c r="X805" s="3"/>
      <c r="Y805" s="3"/>
      <c r="Z805" s="3"/>
      <c r="AA805" s="3"/>
      <c r="AB805" s="3"/>
      <c r="AC805" s="3"/>
      <c r="AD805" s="3"/>
      <c r="AE805" s="3"/>
      <c r="AF805" s="3"/>
      <c r="AG805" s="3"/>
      <c r="AH805" s="3"/>
      <c r="AI805" s="3"/>
      <c r="AJ805" s="3"/>
      <c r="AK805" s="3"/>
      <c r="AL805" s="3"/>
      <c r="AM805" s="3"/>
      <c r="AN805" s="3"/>
      <c r="AO805" s="3"/>
      <c r="AP805" s="3"/>
      <c r="AQ805" s="3"/>
      <c r="AR805" s="3"/>
      <c r="AS805" s="3"/>
      <c r="AT805" s="3"/>
      <c r="AU805" s="3"/>
      <c r="AV805" s="2" t="s">
        <v>51</v>
      </c>
      <c r="AW805" s="2" t="s">
        <v>2203</v>
      </c>
      <c r="AX805" s="2" t="s">
        <v>51</v>
      </c>
      <c r="AY805" s="2" t="s">
        <v>51</v>
      </c>
      <c r="AZ805" s="2" t="s">
        <v>51</v>
      </c>
    </row>
    <row r="806" spans="1:52" ht="30" customHeight="1">
      <c r="A806" s="24" t="s">
        <v>1174</v>
      </c>
      <c r="B806" s="24" t="s">
        <v>51</v>
      </c>
      <c r="C806" s="24" t="s">
        <v>51</v>
      </c>
      <c r="D806" s="25"/>
      <c r="E806" s="27"/>
      <c r="F806" s="30">
        <f>TRUNC(SUMIF(N803:N805, N802, F803:F805),0)</f>
        <v>76</v>
      </c>
      <c r="G806" s="27"/>
      <c r="H806" s="30">
        <f>TRUNC(SUMIF(N803:N805, N802, H803:H805),0)</f>
        <v>2539</v>
      </c>
      <c r="I806" s="27"/>
      <c r="J806" s="30">
        <f>TRUNC(SUMIF(N803:N805, N802, J803:J805),0)</f>
        <v>0</v>
      </c>
      <c r="K806" s="27"/>
      <c r="L806" s="30">
        <f>F806+H806+J806</f>
        <v>2615</v>
      </c>
      <c r="M806" s="24" t="s">
        <v>51</v>
      </c>
      <c r="N806" s="2" t="s">
        <v>76</v>
      </c>
      <c r="O806" s="2" t="s">
        <v>76</v>
      </c>
      <c r="P806" s="2" t="s">
        <v>51</v>
      </c>
      <c r="Q806" s="2" t="s">
        <v>51</v>
      </c>
      <c r="R806" s="2" t="s">
        <v>51</v>
      </c>
      <c r="S806" s="3"/>
      <c r="T806" s="3"/>
      <c r="U806" s="3"/>
      <c r="V806" s="3"/>
      <c r="W806" s="3"/>
      <c r="X806" s="3"/>
      <c r="Y806" s="3"/>
      <c r="Z806" s="3"/>
      <c r="AA806" s="3"/>
      <c r="AB806" s="3"/>
      <c r="AC806" s="3"/>
      <c r="AD806" s="3"/>
      <c r="AE806" s="3"/>
      <c r="AF806" s="3"/>
      <c r="AG806" s="3"/>
      <c r="AH806" s="3"/>
      <c r="AI806" s="3"/>
      <c r="AJ806" s="3"/>
      <c r="AK806" s="3"/>
      <c r="AL806" s="3"/>
      <c r="AM806" s="3"/>
      <c r="AN806" s="3"/>
      <c r="AO806" s="3"/>
      <c r="AP806" s="3"/>
      <c r="AQ806" s="3"/>
      <c r="AR806" s="3"/>
      <c r="AS806" s="3"/>
      <c r="AT806" s="3"/>
      <c r="AU806" s="3"/>
      <c r="AV806" s="2" t="s">
        <v>51</v>
      </c>
      <c r="AW806" s="2" t="s">
        <v>51</v>
      </c>
      <c r="AX806" s="2" t="s">
        <v>51</v>
      </c>
      <c r="AY806" s="2" t="s">
        <v>51</v>
      </c>
      <c r="AZ806" s="2" t="s">
        <v>51</v>
      </c>
    </row>
    <row r="807" spans="1:52" ht="30" customHeight="1">
      <c r="A807" s="25"/>
      <c r="B807" s="25"/>
      <c r="C807" s="25"/>
      <c r="D807" s="25"/>
      <c r="E807" s="27"/>
      <c r="F807" s="30"/>
      <c r="G807" s="27"/>
      <c r="H807" s="30"/>
      <c r="I807" s="27"/>
      <c r="J807" s="30"/>
      <c r="K807" s="27"/>
      <c r="L807" s="30"/>
      <c r="M807" s="25"/>
    </row>
    <row r="808" spans="1:52" ht="30" customHeight="1">
      <c r="A808" s="21" t="s">
        <v>2204</v>
      </c>
      <c r="B808" s="22"/>
      <c r="C808" s="22"/>
      <c r="D808" s="22"/>
      <c r="E808" s="26"/>
      <c r="F808" s="29"/>
      <c r="G808" s="26"/>
      <c r="H808" s="29"/>
      <c r="I808" s="26"/>
      <c r="J808" s="29"/>
      <c r="K808" s="26"/>
      <c r="L808" s="29"/>
      <c r="M808" s="23"/>
      <c r="N808" s="1" t="s">
        <v>1463</v>
      </c>
    </row>
    <row r="809" spans="1:52" ht="30" customHeight="1">
      <c r="A809" s="24" t="s">
        <v>2205</v>
      </c>
      <c r="B809" s="24" t="s">
        <v>1179</v>
      </c>
      <c r="C809" s="24" t="s">
        <v>1180</v>
      </c>
      <c r="D809" s="25">
        <v>2.7E-2</v>
      </c>
      <c r="E809" s="27">
        <f>단가대비표!O113</f>
        <v>0</v>
      </c>
      <c r="F809" s="30">
        <f>TRUNC(E809*D809,1)</f>
        <v>0</v>
      </c>
      <c r="G809" s="27">
        <f>단가대비표!P113</f>
        <v>277642</v>
      </c>
      <c r="H809" s="30">
        <f>TRUNC(G809*D809,1)</f>
        <v>7496.3</v>
      </c>
      <c r="I809" s="27">
        <f>단가대비표!V113</f>
        <v>0</v>
      </c>
      <c r="J809" s="30">
        <f>TRUNC(I809*D809,1)</f>
        <v>0</v>
      </c>
      <c r="K809" s="27">
        <f t="shared" ref="K809:L811" si="103">TRUNC(E809+G809+I809,1)</f>
        <v>277642</v>
      </c>
      <c r="L809" s="30">
        <f t="shared" si="103"/>
        <v>7496.3</v>
      </c>
      <c r="M809" s="24" t="s">
        <v>2206</v>
      </c>
      <c r="N809" s="2" t="s">
        <v>1463</v>
      </c>
      <c r="O809" s="2" t="s">
        <v>2207</v>
      </c>
      <c r="P809" s="2" t="s">
        <v>63</v>
      </c>
      <c r="Q809" s="2" t="s">
        <v>63</v>
      </c>
      <c r="R809" s="2" t="s">
        <v>62</v>
      </c>
      <c r="S809" s="3"/>
      <c r="T809" s="3"/>
      <c r="U809" s="3"/>
      <c r="V809" s="3">
        <v>1</v>
      </c>
      <c r="W809" s="3"/>
      <c r="X809" s="3"/>
      <c r="Y809" s="3"/>
      <c r="Z809" s="3"/>
      <c r="AA809" s="3"/>
      <c r="AB809" s="3"/>
      <c r="AC809" s="3"/>
      <c r="AD809" s="3"/>
      <c r="AE809" s="3"/>
      <c r="AF809" s="3"/>
      <c r="AG809" s="3"/>
      <c r="AH809" s="3"/>
      <c r="AI809" s="3"/>
      <c r="AJ809" s="3"/>
      <c r="AK809" s="3"/>
      <c r="AL809" s="3"/>
      <c r="AM809" s="3"/>
      <c r="AN809" s="3"/>
      <c r="AO809" s="3"/>
      <c r="AP809" s="3"/>
      <c r="AQ809" s="3"/>
      <c r="AR809" s="3"/>
      <c r="AS809" s="3"/>
      <c r="AT809" s="3"/>
      <c r="AU809" s="3"/>
      <c r="AV809" s="2" t="s">
        <v>51</v>
      </c>
      <c r="AW809" s="2" t="s">
        <v>2208</v>
      </c>
      <c r="AX809" s="2" t="s">
        <v>51</v>
      </c>
      <c r="AY809" s="2" t="s">
        <v>51</v>
      </c>
      <c r="AZ809" s="2" t="s">
        <v>51</v>
      </c>
    </row>
    <row r="810" spans="1:52" ht="30" customHeight="1">
      <c r="A810" s="24" t="s">
        <v>1178</v>
      </c>
      <c r="B810" s="24" t="s">
        <v>1179</v>
      </c>
      <c r="C810" s="24" t="s">
        <v>1180</v>
      </c>
      <c r="D810" s="25">
        <v>1.2999999999999999E-2</v>
      </c>
      <c r="E810" s="27">
        <f>단가대비표!O107</f>
        <v>0</v>
      </c>
      <c r="F810" s="30">
        <f>TRUNC(E810*D810,1)</f>
        <v>0</v>
      </c>
      <c r="G810" s="27">
        <f>단가대비표!P107</f>
        <v>172068</v>
      </c>
      <c r="H810" s="30">
        <f>TRUNC(G810*D810,1)</f>
        <v>2236.8000000000002</v>
      </c>
      <c r="I810" s="27">
        <f>단가대비표!V107</f>
        <v>0</v>
      </c>
      <c r="J810" s="30">
        <f>TRUNC(I810*D810,1)</f>
        <v>0</v>
      </c>
      <c r="K810" s="27">
        <f t="shared" si="103"/>
        <v>172068</v>
      </c>
      <c r="L810" s="30">
        <f t="shared" si="103"/>
        <v>2236.8000000000002</v>
      </c>
      <c r="M810" s="24" t="s">
        <v>1181</v>
      </c>
      <c r="N810" s="2" t="s">
        <v>1463</v>
      </c>
      <c r="O810" s="2" t="s">
        <v>1182</v>
      </c>
      <c r="P810" s="2" t="s">
        <v>63</v>
      </c>
      <c r="Q810" s="2" t="s">
        <v>63</v>
      </c>
      <c r="R810" s="2" t="s">
        <v>62</v>
      </c>
      <c r="S810" s="3"/>
      <c r="T810" s="3"/>
      <c r="U810" s="3"/>
      <c r="V810" s="3">
        <v>1</v>
      </c>
      <c r="W810" s="3"/>
      <c r="X810" s="3"/>
      <c r="Y810" s="3"/>
      <c r="Z810" s="3"/>
      <c r="AA810" s="3"/>
      <c r="AB810" s="3"/>
      <c r="AC810" s="3"/>
      <c r="AD810" s="3"/>
      <c r="AE810" s="3"/>
      <c r="AF810" s="3"/>
      <c r="AG810" s="3"/>
      <c r="AH810" s="3"/>
      <c r="AI810" s="3"/>
      <c r="AJ810" s="3"/>
      <c r="AK810" s="3"/>
      <c r="AL810" s="3"/>
      <c r="AM810" s="3"/>
      <c r="AN810" s="3"/>
      <c r="AO810" s="3"/>
      <c r="AP810" s="3"/>
      <c r="AQ810" s="3"/>
      <c r="AR810" s="3"/>
      <c r="AS810" s="3"/>
      <c r="AT810" s="3"/>
      <c r="AU810" s="3"/>
      <c r="AV810" s="2" t="s">
        <v>51</v>
      </c>
      <c r="AW810" s="2" t="s">
        <v>2209</v>
      </c>
      <c r="AX810" s="2" t="s">
        <v>51</v>
      </c>
      <c r="AY810" s="2" t="s">
        <v>51</v>
      </c>
      <c r="AZ810" s="2" t="s">
        <v>51</v>
      </c>
    </row>
    <row r="811" spans="1:52" ht="30" customHeight="1">
      <c r="A811" s="24" t="s">
        <v>1307</v>
      </c>
      <c r="B811" s="24" t="s">
        <v>1356</v>
      </c>
      <c r="C811" s="24" t="s">
        <v>1075</v>
      </c>
      <c r="D811" s="25">
        <v>1</v>
      </c>
      <c r="E811" s="27">
        <v>0</v>
      </c>
      <c r="F811" s="30">
        <f>TRUNC(E811*D811,1)</f>
        <v>0</v>
      </c>
      <c r="G811" s="27">
        <v>0</v>
      </c>
      <c r="H811" s="30">
        <f>TRUNC(G811*D811,1)</f>
        <v>0</v>
      </c>
      <c r="I811" s="27">
        <f>TRUNC(SUMIF(V809:V811, RIGHTB(O811, 1), H809:H811)*U811, 2)</f>
        <v>194.66</v>
      </c>
      <c r="J811" s="30">
        <f>TRUNC(I811*D811,1)</f>
        <v>194.6</v>
      </c>
      <c r="K811" s="27">
        <f t="shared" si="103"/>
        <v>194.6</v>
      </c>
      <c r="L811" s="30">
        <f t="shared" si="103"/>
        <v>194.6</v>
      </c>
      <c r="M811" s="24" t="s">
        <v>51</v>
      </c>
      <c r="N811" s="2" t="s">
        <v>1463</v>
      </c>
      <c r="O811" s="2" t="s">
        <v>1154</v>
      </c>
      <c r="P811" s="2" t="s">
        <v>63</v>
      </c>
      <c r="Q811" s="2" t="s">
        <v>63</v>
      </c>
      <c r="R811" s="2" t="s">
        <v>63</v>
      </c>
      <c r="S811" s="3">
        <v>1</v>
      </c>
      <c r="T811" s="3">
        <v>2</v>
      </c>
      <c r="U811" s="3">
        <v>0.02</v>
      </c>
      <c r="V811" s="3"/>
      <c r="W811" s="3"/>
      <c r="X811" s="3"/>
      <c r="Y811" s="3"/>
      <c r="Z811" s="3"/>
      <c r="AA811" s="3"/>
      <c r="AB811" s="3"/>
      <c r="AC811" s="3"/>
      <c r="AD811" s="3"/>
      <c r="AE811" s="3"/>
      <c r="AF811" s="3"/>
      <c r="AG811" s="3"/>
      <c r="AH811" s="3"/>
      <c r="AI811" s="3"/>
      <c r="AJ811" s="3"/>
      <c r="AK811" s="3"/>
      <c r="AL811" s="3"/>
      <c r="AM811" s="3"/>
      <c r="AN811" s="3"/>
      <c r="AO811" s="3"/>
      <c r="AP811" s="3"/>
      <c r="AQ811" s="3"/>
      <c r="AR811" s="3"/>
      <c r="AS811" s="3"/>
      <c r="AT811" s="3"/>
      <c r="AU811" s="3"/>
      <c r="AV811" s="2" t="s">
        <v>51</v>
      </c>
      <c r="AW811" s="2" t="s">
        <v>2210</v>
      </c>
      <c r="AX811" s="2" t="s">
        <v>51</v>
      </c>
      <c r="AY811" s="2" t="s">
        <v>51</v>
      </c>
      <c r="AZ811" s="2" t="s">
        <v>51</v>
      </c>
    </row>
    <row r="812" spans="1:52" ht="30" customHeight="1">
      <c r="A812" s="24" t="s">
        <v>1174</v>
      </c>
      <c r="B812" s="24" t="s">
        <v>51</v>
      </c>
      <c r="C812" s="24" t="s">
        <v>51</v>
      </c>
      <c r="D812" s="25"/>
      <c r="E812" s="27"/>
      <c r="F812" s="30">
        <f>TRUNC(SUMIF(N809:N811, N808, F809:F811),0)</f>
        <v>0</v>
      </c>
      <c r="G812" s="27"/>
      <c r="H812" s="30">
        <f>TRUNC(SUMIF(N809:N811, N808, H809:H811),0)</f>
        <v>9733</v>
      </c>
      <c r="I812" s="27"/>
      <c r="J812" s="30">
        <f>TRUNC(SUMIF(N809:N811, N808, J809:J811),0)</f>
        <v>194</v>
      </c>
      <c r="K812" s="27"/>
      <c r="L812" s="30">
        <f>F812+H812+J812</f>
        <v>9927</v>
      </c>
      <c r="M812" s="24" t="s">
        <v>51</v>
      </c>
      <c r="N812" s="2" t="s">
        <v>76</v>
      </c>
      <c r="O812" s="2" t="s">
        <v>76</v>
      </c>
      <c r="P812" s="2" t="s">
        <v>51</v>
      </c>
      <c r="Q812" s="2" t="s">
        <v>51</v>
      </c>
      <c r="R812" s="2" t="s">
        <v>51</v>
      </c>
      <c r="S812" s="3"/>
      <c r="T812" s="3"/>
      <c r="U812" s="3"/>
      <c r="V812" s="3"/>
      <c r="W812" s="3"/>
      <c r="X812" s="3"/>
      <c r="Y812" s="3"/>
      <c r="Z812" s="3"/>
      <c r="AA812" s="3"/>
      <c r="AB812" s="3"/>
      <c r="AC812" s="3"/>
      <c r="AD812" s="3"/>
      <c r="AE812" s="3"/>
      <c r="AF812" s="3"/>
      <c r="AG812" s="3"/>
      <c r="AH812" s="3"/>
      <c r="AI812" s="3"/>
      <c r="AJ812" s="3"/>
      <c r="AK812" s="3"/>
      <c r="AL812" s="3"/>
      <c r="AM812" s="3"/>
      <c r="AN812" s="3"/>
      <c r="AO812" s="3"/>
      <c r="AP812" s="3"/>
      <c r="AQ812" s="3"/>
      <c r="AR812" s="3"/>
      <c r="AS812" s="3"/>
      <c r="AT812" s="3"/>
      <c r="AU812" s="3"/>
      <c r="AV812" s="2" t="s">
        <v>51</v>
      </c>
      <c r="AW812" s="2" t="s">
        <v>51</v>
      </c>
      <c r="AX812" s="2" t="s">
        <v>51</v>
      </c>
      <c r="AY812" s="2" t="s">
        <v>51</v>
      </c>
      <c r="AZ812" s="2" t="s">
        <v>51</v>
      </c>
    </row>
    <row r="813" spans="1:52" ht="30" customHeight="1">
      <c r="A813" s="25"/>
      <c r="B813" s="25"/>
      <c r="C813" s="25"/>
      <c r="D813" s="25"/>
      <c r="E813" s="27"/>
      <c r="F813" s="30"/>
      <c r="G813" s="27"/>
      <c r="H813" s="30"/>
      <c r="I813" s="27"/>
      <c r="J813" s="30"/>
      <c r="K813" s="27"/>
      <c r="L813" s="30"/>
      <c r="M813" s="25"/>
    </row>
    <row r="814" spans="1:52" ht="30" customHeight="1">
      <c r="A814" s="21" t="s">
        <v>2211</v>
      </c>
      <c r="B814" s="22"/>
      <c r="C814" s="22"/>
      <c r="D814" s="22"/>
      <c r="E814" s="26"/>
      <c r="F814" s="29"/>
      <c r="G814" s="26"/>
      <c r="H814" s="29"/>
      <c r="I814" s="26"/>
      <c r="J814" s="29"/>
      <c r="K814" s="26"/>
      <c r="L814" s="29"/>
      <c r="M814" s="23"/>
      <c r="N814" s="1" t="s">
        <v>1477</v>
      </c>
    </row>
    <row r="815" spans="1:52" ht="30" customHeight="1">
      <c r="A815" s="24" t="s">
        <v>1622</v>
      </c>
      <c r="B815" s="24" t="s">
        <v>1179</v>
      </c>
      <c r="C815" s="24" t="s">
        <v>1180</v>
      </c>
      <c r="D815" s="25">
        <v>0.05</v>
      </c>
      <c r="E815" s="27">
        <f>단가대비표!O119</f>
        <v>0</v>
      </c>
      <c r="F815" s="30">
        <f>TRUNC(E815*D815,1)</f>
        <v>0</v>
      </c>
      <c r="G815" s="27">
        <f>단가대비표!P119</f>
        <v>256883</v>
      </c>
      <c r="H815" s="30">
        <f>TRUNC(G815*D815,1)</f>
        <v>12844.1</v>
      </c>
      <c r="I815" s="27">
        <f>단가대비표!V119</f>
        <v>0</v>
      </c>
      <c r="J815" s="30">
        <f>TRUNC(I815*D815,1)</f>
        <v>0</v>
      </c>
      <c r="K815" s="27">
        <f t="shared" ref="K815:L817" si="104">TRUNC(E815+G815+I815,1)</f>
        <v>256883</v>
      </c>
      <c r="L815" s="30">
        <f t="shared" si="104"/>
        <v>12844.1</v>
      </c>
      <c r="M815" s="24" t="s">
        <v>1623</v>
      </c>
      <c r="N815" s="2" t="s">
        <v>1477</v>
      </c>
      <c r="O815" s="2" t="s">
        <v>1624</v>
      </c>
      <c r="P815" s="2" t="s">
        <v>63</v>
      </c>
      <c r="Q815" s="2" t="s">
        <v>63</v>
      </c>
      <c r="R815" s="2" t="s">
        <v>62</v>
      </c>
      <c r="S815" s="3"/>
      <c r="T815" s="3"/>
      <c r="U815" s="3"/>
      <c r="V815" s="3"/>
      <c r="W815" s="3"/>
      <c r="X815" s="3"/>
      <c r="Y815" s="3"/>
      <c r="Z815" s="3"/>
      <c r="AA815" s="3"/>
      <c r="AB815" s="3"/>
      <c r="AC815" s="3"/>
      <c r="AD815" s="3"/>
      <c r="AE815" s="3"/>
      <c r="AF815" s="3"/>
      <c r="AG815" s="3"/>
      <c r="AH815" s="3"/>
      <c r="AI815" s="3"/>
      <c r="AJ815" s="3"/>
      <c r="AK815" s="3"/>
      <c r="AL815" s="3"/>
      <c r="AM815" s="3"/>
      <c r="AN815" s="3"/>
      <c r="AO815" s="3"/>
      <c r="AP815" s="3"/>
      <c r="AQ815" s="3"/>
      <c r="AR815" s="3"/>
      <c r="AS815" s="3"/>
      <c r="AT815" s="3"/>
      <c r="AU815" s="3"/>
      <c r="AV815" s="2" t="s">
        <v>51</v>
      </c>
      <c r="AW815" s="2" t="s">
        <v>2212</v>
      </c>
      <c r="AX815" s="2" t="s">
        <v>51</v>
      </c>
      <c r="AY815" s="2" t="s">
        <v>51</v>
      </c>
      <c r="AZ815" s="2" t="s">
        <v>51</v>
      </c>
    </row>
    <row r="816" spans="1:52" ht="30" customHeight="1">
      <c r="A816" s="24" t="s">
        <v>1178</v>
      </c>
      <c r="B816" s="24" t="s">
        <v>1179</v>
      </c>
      <c r="C816" s="24" t="s">
        <v>1180</v>
      </c>
      <c r="D816" s="25">
        <v>2.5000000000000001E-2</v>
      </c>
      <c r="E816" s="27">
        <f>단가대비표!O107</f>
        <v>0</v>
      </c>
      <c r="F816" s="30">
        <f>TRUNC(E816*D816,1)</f>
        <v>0</v>
      </c>
      <c r="G816" s="27">
        <f>단가대비표!P107</f>
        <v>172068</v>
      </c>
      <c r="H816" s="30">
        <f>TRUNC(G816*D816,1)</f>
        <v>4301.7</v>
      </c>
      <c r="I816" s="27">
        <f>단가대비표!V107</f>
        <v>0</v>
      </c>
      <c r="J816" s="30">
        <f>TRUNC(I816*D816,1)</f>
        <v>0</v>
      </c>
      <c r="K816" s="27">
        <f t="shared" si="104"/>
        <v>172068</v>
      </c>
      <c r="L816" s="30">
        <f t="shared" si="104"/>
        <v>4301.7</v>
      </c>
      <c r="M816" s="24" t="s">
        <v>1181</v>
      </c>
      <c r="N816" s="2" t="s">
        <v>1477</v>
      </c>
      <c r="O816" s="2" t="s">
        <v>1182</v>
      </c>
      <c r="P816" s="2" t="s">
        <v>63</v>
      </c>
      <c r="Q816" s="2" t="s">
        <v>63</v>
      </c>
      <c r="R816" s="2" t="s">
        <v>62</v>
      </c>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3"/>
      <c r="AS816" s="3"/>
      <c r="AT816" s="3"/>
      <c r="AU816" s="3"/>
      <c r="AV816" s="2" t="s">
        <v>51</v>
      </c>
      <c r="AW816" s="2" t="s">
        <v>2213</v>
      </c>
      <c r="AX816" s="2" t="s">
        <v>51</v>
      </c>
      <c r="AY816" s="2" t="s">
        <v>51</v>
      </c>
      <c r="AZ816" s="2" t="s">
        <v>51</v>
      </c>
    </row>
    <row r="817" spans="1:52" ht="30" customHeight="1">
      <c r="A817" s="24" t="s">
        <v>2214</v>
      </c>
      <c r="B817" s="24" t="s">
        <v>2215</v>
      </c>
      <c r="C817" s="24" t="s">
        <v>428</v>
      </c>
      <c r="D817" s="25">
        <v>0.34499999999999997</v>
      </c>
      <c r="E817" s="27">
        <f>단가대비표!O66</f>
        <v>2496</v>
      </c>
      <c r="F817" s="30">
        <f>TRUNC(E817*D817,1)</f>
        <v>861.1</v>
      </c>
      <c r="G817" s="27">
        <f>단가대비표!P66</f>
        <v>0</v>
      </c>
      <c r="H817" s="30">
        <f>TRUNC(G817*D817,1)</f>
        <v>0</v>
      </c>
      <c r="I817" s="27">
        <f>단가대비표!V66</f>
        <v>0</v>
      </c>
      <c r="J817" s="30">
        <f>TRUNC(I817*D817,1)</f>
        <v>0</v>
      </c>
      <c r="K817" s="27">
        <f t="shared" si="104"/>
        <v>2496</v>
      </c>
      <c r="L817" s="30">
        <f t="shared" si="104"/>
        <v>861.1</v>
      </c>
      <c r="M817" s="24" t="s">
        <v>2216</v>
      </c>
      <c r="N817" s="2" t="s">
        <v>1477</v>
      </c>
      <c r="O817" s="2" t="s">
        <v>2217</v>
      </c>
      <c r="P817" s="2" t="s">
        <v>63</v>
      </c>
      <c r="Q817" s="2" t="s">
        <v>63</v>
      </c>
      <c r="R817" s="2" t="s">
        <v>62</v>
      </c>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c r="AR817" s="3"/>
      <c r="AS817" s="3"/>
      <c r="AT817" s="3"/>
      <c r="AU817" s="3"/>
      <c r="AV817" s="2" t="s">
        <v>51</v>
      </c>
      <c r="AW817" s="2" t="s">
        <v>2218</v>
      </c>
      <c r="AX817" s="2" t="s">
        <v>51</v>
      </c>
      <c r="AY817" s="2" t="s">
        <v>51</v>
      </c>
      <c r="AZ817" s="2" t="s">
        <v>51</v>
      </c>
    </row>
    <row r="818" spans="1:52" ht="30" customHeight="1">
      <c r="A818" s="24" t="s">
        <v>1174</v>
      </c>
      <c r="B818" s="24" t="s">
        <v>51</v>
      </c>
      <c r="C818" s="24" t="s">
        <v>51</v>
      </c>
      <c r="D818" s="25"/>
      <c r="E818" s="27"/>
      <c r="F818" s="30">
        <f>TRUNC(SUMIF(N815:N817, N814, F815:F817),0)</f>
        <v>861</v>
      </c>
      <c r="G818" s="27"/>
      <c r="H818" s="30">
        <f>TRUNC(SUMIF(N815:N817, N814, H815:H817),0)</f>
        <v>17145</v>
      </c>
      <c r="I818" s="27"/>
      <c r="J818" s="30">
        <f>TRUNC(SUMIF(N815:N817, N814, J815:J817),0)</f>
        <v>0</v>
      </c>
      <c r="K818" s="27"/>
      <c r="L818" s="30">
        <f>F818+H818+J818</f>
        <v>18006</v>
      </c>
      <c r="M818" s="24" t="s">
        <v>51</v>
      </c>
      <c r="N818" s="2" t="s">
        <v>76</v>
      </c>
      <c r="O818" s="2" t="s">
        <v>76</v>
      </c>
      <c r="P818" s="2" t="s">
        <v>51</v>
      </c>
      <c r="Q818" s="2" t="s">
        <v>51</v>
      </c>
      <c r="R818" s="2" t="s">
        <v>51</v>
      </c>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3"/>
      <c r="AS818" s="3"/>
      <c r="AT818" s="3"/>
      <c r="AU818" s="3"/>
      <c r="AV818" s="2" t="s">
        <v>51</v>
      </c>
      <c r="AW818" s="2" t="s">
        <v>51</v>
      </c>
      <c r="AX818" s="2" t="s">
        <v>51</v>
      </c>
      <c r="AY818" s="2" t="s">
        <v>51</v>
      </c>
      <c r="AZ818" s="2" t="s">
        <v>51</v>
      </c>
    </row>
    <row r="819" spans="1:52" ht="30" customHeight="1">
      <c r="A819" s="25"/>
      <c r="B819" s="25"/>
      <c r="C819" s="25"/>
      <c r="D819" s="25"/>
      <c r="E819" s="27"/>
      <c r="F819" s="30"/>
      <c r="G819" s="27"/>
      <c r="H819" s="30"/>
      <c r="I819" s="27"/>
      <c r="J819" s="30"/>
      <c r="K819" s="27"/>
      <c r="L819" s="30"/>
      <c r="M819" s="25"/>
    </row>
    <row r="820" spans="1:52" ht="30" customHeight="1">
      <c r="A820" s="21" t="s">
        <v>2219</v>
      </c>
      <c r="B820" s="22"/>
      <c r="C820" s="22"/>
      <c r="D820" s="22"/>
      <c r="E820" s="26"/>
      <c r="F820" s="29"/>
      <c r="G820" s="26"/>
      <c r="H820" s="29"/>
      <c r="I820" s="26"/>
      <c r="J820" s="29"/>
      <c r="K820" s="26"/>
      <c r="L820" s="29"/>
      <c r="M820" s="23"/>
      <c r="N820" s="1" t="s">
        <v>1494</v>
      </c>
    </row>
    <row r="821" spans="1:52" ht="30" customHeight="1">
      <c r="A821" s="24" t="s">
        <v>1622</v>
      </c>
      <c r="B821" s="24" t="s">
        <v>1179</v>
      </c>
      <c r="C821" s="24" t="s">
        <v>1180</v>
      </c>
      <c r="D821" s="25">
        <v>1.21E-2</v>
      </c>
      <c r="E821" s="27">
        <f>단가대비표!O119</f>
        <v>0</v>
      </c>
      <c r="F821" s="30">
        <f>TRUNC(E821*D821,1)</f>
        <v>0</v>
      </c>
      <c r="G821" s="27">
        <f>단가대비표!P119</f>
        <v>256883</v>
      </c>
      <c r="H821" s="30">
        <f>TRUNC(G821*D821,1)</f>
        <v>3108.2</v>
      </c>
      <c r="I821" s="27">
        <f>단가대비표!V119</f>
        <v>0</v>
      </c>
      <c r="J821" s="30">
        <f>TRUNC(I821*D821,1)</f>
        <v>0</v>
      </c>
      <c r="K821" s="27">
        <f t="shared" ref="K821:L823" si="105">TRUNC(E821+G821+I821,1)</f>
        <v>256883</v>
      </c>
      <c r="L821" s="30">
        <f t="shared" si="105"/>
        <v>3108.2</v>
      </c>
      <c r="M821" s="24" t="s">
        <v>1623</v>
      </c>
      <c r="N821" s="2" t="s">
        <v>1494</v>
      </c>
      <c r="O821" s="2" t="s">
        <v>1624</v>
      </c>
      <c r="P821" s="2" t="s">
        <v>63</v>
      </c>
      <c r="Q821" s="2" t="s">
        <v>63</v>
      </c>
      <c r="R821" s="2" t="s">
        <v>62</v>
      </c>
      <c r="S821" s="3"/>
      <c r="T821" s="3"/>
      <c r="U821" s="3"/>
      <c r="V821" s="3">
        <v>1</v>
      </c>
      <c r="W821" s="3"/>
      <c r="X821" s="3"/>
      <c r="Y821" s="3"/>
      <c r="Z821" s="3"/>
      <c r="AA821" s="3"/>
      <c r="AB821" s="3"/>
      <c r="AC821" s="3"/>
      <c r="AD821" s="3"/>
      <c r="AE821" s="3"/>
      <c r="AF821" s="3"/>
      <c r="AG821" s="3"/>
      <c r="AH821" s="3"/>
      <c r="AI821" s="3"/>
      <c r="AJ821" s="3"/>
      <c r="AK821" s="3"/>
      <c r="AL821" s="3"/>
      <c r="AM821" s="3"/>
      <c r="AN821" s="3"/>
      <c r="AO821" s="3"/>
      <c r="AP821" s="3"/>
      <c r="AQ821" s="3"/>
      <c r="AR821" s="3"/>
      <c r="AS821" s="3"/>
      <c r="AT821" s="3"/>
      <c r="AU821" s="3"/>
      <c r="AV821" s="2" t="s">
        <v>51</v>
      </c>
      <c r="AW821" s="2" t="s">
        <v>2220</v>
      </c>
      <c r="AX821" s="2" t="s">
        <v>51</v>
      </c>
      <c r="AY821" s="2" t="s">
        <v>51</v>
      </c>
      <c r="AZ821" s="2" t="s">
        <v>51</v>
      </c>
    </row>
    <row r="822" spans="1:52" ht="30" customHeight="1">
      <c r="A822" s="24" t="s">
        <v>1178</v>
      </c>
      <c r="B822" s="24" t="s">
        <v>1179</v>
      </c>
      <c r="C822" s="24" t="s">
        <v>1180</v>
      </c>
      <c r="D822" s="25">
        <v>6.1000000000000004E-3</v>
      </c>
      <c r="E822" s="27">
        <f>단가대비표!O107</f>
        <v>0</v>
      </c>
      <c r="F822" s="30">
        <f>TRUNC(E822*D822,1)</f>
        <v>0</v>
      </c>
      <c r="G822" s="27">
        <f>단가대비표!P107</f>
        <v>172068</v>
      </c>
      <c r="H822" s="30">
        <f>TRUNC(G822*D822,1)</f>
        <v>1049.5999999999999</v>
      </c>
      <c r="I822" s="27">
        <f>단가대비표!V107</f>
        <v>0</v>
      </c>
      <c r="J822" s="30">
        <f>TRUNC(I822*D822,1)</f>
        <v>0</v>
      </c>
      <c r="K822" s="27">
        <f t="shared" si="105"/>
        <v>172068</v>
      </c>
      <c r="L822" s="30">
        <f t="shared" si="105"/>
        <v>1049.5999999999999</v>
      </c>
      <c r="M822" s="24" t="s">
        <v>1181</v>
      </c>
      <c r="N822" s="2" t="s">
        <v>1494</v>
      </c>
      <c r="O822" s="2" t="s">
        <v>1182</v>
      </c>
      <c r="P822" s="2" t="s">
        <v>63</v>
      </c>
      <c r="Q822" s="2" t="s">
        <v>63</v>
      </c>
      <c r="R822" s="2" t="s">
        <v>62</v>
      </c>
      <c r="S822" s="3"/>
      <c r="T822" s="3"/>
      <c r="U822" s="3"/>
      <c r="V822" s="3">
        <v>1</v>
      </c>
      <c r="W822" s="3"/>
      <c r="X822" s="3"/>
      <c r="Y822" s="3"/>
      <c r="Z822" s="3"/>
      <c r="AA822" s="3"/>
      <c r="AB822" s="3"/>
      <c r="AC822" s="3"/>
      <c r="AD822" s="3"/>
      <c r="AE822" s="3"/>
      <c r="AF822" s="3"/>
      <c r="AG822" s="3"/>
      <c r="AH822" s="3"/>
      <c r="AI822" s="3"/>
      <c r="AJ822" s="3"/>
      <c r="AK822" s="3"/>
      <c r="AL822" s="3"/>
      <c r="AM822" s="3"/>
      <c r="AN822" s="3"/>
      <c r="AO822" s="3"/>
      <c r="AP822" s="3"/>
      <c r="AQ822" s="3"/>
      <c r="AR822" s="3"/>
      <c r="AS822" s="3"/>
      <c r="AT822" s="3"/>
      <c r="AU822" s="3"/>
      <c r="AV822" s="2" t="s">
        <v>51</v>
      </c>
      <c r="AW822" s="2" t="s">
        <v>2221</v>
      </c>
      <c r="AX822" s="2" t="s">
        <v>51</v>
      </c>
      <c r="AY822" s="2" t="s">
        <v>51</v>
      </c>
      <c r="AZ822" s="2" t="s">
        <v>51</v>
      </c>
    </row>
    <row r="823" spans="1:52" ht="30" customHeight="1">
      <c r="A823" s="24" t="s">
        <v>1307</v>
      </c>
      <c r="B823" s="24" t="s">
        <v>1356</v>
      </c>
      <c r="C823" s="24" t="s">
        <v>1075</v>
      </c>
      <c r="D823" s="25">
        <v>1</v>
      </c>
      <c r="E823" s="27">
        <v>0</v>
      </c>
      <c r="F823" s="30">
        <f>TRUNC(E823*D823,1)</f>
        <v>0</v>
      </c>
      <c r="G823" s="27">
        <v>0</v>
      </c>
      <c r="H823" s="30">
        <f>TRUNC(G823*D823,1)</f>
        <v>0</v>
      </c>
      <c r="I823" s="27">
        <f>TRUNC(SUMIF(V821:V823, RIGHTB(O823, 1), H821:H823)*U823, 2)</f>
        <v>83.15</v>
      </c>
      <c r="J823" s="30">
        <f>TRUNC(I823*D823,1)</f>
        <v>83.1</v>
      </c>
      <c r="K823" s="27">
        <f t="shared" si="105"/>
        <v>83.1</v>
      </c>
      <c r="L823" s="30">
        <f t="shared" si="105"/>
        <v>83.1</v>
      </c>
      <c r="M823" s="24" t="s">
        <v>51</v>
      </c>
      <c r="N823" s="2" t="s">
        <v>1494</v>
      </c>
      <c r="O823" s="2" t="s">
        <v>1154</v>
      </c>
      <c r="P823" s="2" t="s">
        <v>63</v>
      </c>
      <c r="Q823" s="2" t="s">
        <v>63</v>
      </c>
      <c r="R823" s="2" t="s">
        <v>63</v>
      </c>
      <c r="S823" s="3">
        <v>1</v>
      </c>
      <c r="T823" s="3">
        <v>2</v>
      </c>
      <c r="U823" s="3">
        <v>0.02</v>
      </c>
      <c r="V823" s="3"/>
      <c r="W823" s="3"/>
      <c r="X823" s="3"/>
      <c r="Y823" s="3"/>
      <c r="Z823" s="3"/>
      <c r="AA823" s="3"/>
      <c r="AB823" s="3"/>
      <c r="AC823" s="3"/>
      <c r="AD823" s="3"/>
      <c r="AE823" s="3"/>
      <c r="AF823" s="3"/>
      <c r="AG823" s="3"/>
      <c r="AH823" s="3"/>
      <c r="AI823" s="3"/>
      <c r="AJ823" s="3"/>
      <c r="AK823" s="3"/>
      <c r="AL823" s="3"/>
      <c r="AM823" s="3"/>
      <c r="AN823" s="3"/>
      <c r="AO823" s="3"/>
      <c r="AP823" s="3"/>
      <c r="AQ823" s="3"/>
      <c r="AR823" s="3"/>
      <c r="AS823" s="3"/>
      <c r="AT823" s="3"/>
      <c r="AU823" s="3"/>
      <c r="AV823" s="2" t="s">
        <v>51</v>
      </c>
      <c r="AW823" s="2" t="s">
        <v>2222</v>
      </c>
      <c r="AX823" s="2" t="s">
        <v>51</v>
      </c>
      <c r="AY823" s="2" t="s">
        <v>51</v>
      </c>
      <c r="AZ823" s="2" t="s">
        <v>51</v>
      </c>
    </row>
    <row r="824" spans="1:52" ht="30" customHeight="1">
      <c r="A824" s="24" t="s">
        <v>1174</v>
      </c>
      <c r="B824" s="24" t="s">
        <v>51</v>
      </c>
      <c r="C824" s="24" t="s">
        <v>51</v>
      </c>
      <c r="D824" s="25"/>
      <c r="E824" s="27"/>
      <c r="F824" s="30">
        <f>TRUNC(SUMIF(N821:N823, N820, F821:F823),0)</f>
        <v>0</v>
      </c>
      <c r="G824" s="27"/>
      <c r="H824" s="30">
        <f>TRUNC(SUMIF(N821:N823, N820, H821:H823),0)</f>
        <v>4157</v>
      </c>
      <c r="I824" s="27"/>
      <c r="J824" s="30">
        <f>TRUNC(SUMIF(N821:N823, N820, J821:J823),0)</f>
        <v>83</v>
      </c>
      <c r="K824" s="27"/>
      <c r="L824" s="30">
        <f>F824+H824+J824</f>
        <v>4240</v>
      </c>
      <c r="M824" s="24" t="s">
        <v>51</v>
      </c>
      <c r="N824" s="2" t="s">
        <v>76</v>
      </c>
      <c r="O824" s="2" t="s">
        <v>76</v>
      </c>
      <c r="P824" s="2" t="s">
        <v>51</v>
      </c>
      <c r="Q824" s="2" t="s">
        <v>51</v>
      </c>
      <c r="R824" s="2" t="s">
        <v>51</v>
      </c>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3"/>
      <c r="AS824" s="3"/>
      <c r="AT824" s="3"/>
      <c r="AU824" s="3"/>
      <c r="AV824" s="2" t="s">
        <v>51</v>
      </c>
      <c r="AW824" s="2" t="s">
        <v>51</v>
      </c>
      <c r="AX824" s="2" t="s">
        <v>51</v>
      </c>
      <c r="AY824" s="2" t="s">
        <v>51</v>
      </c>
      <c r="AZ824" s="2" t="s">
        <v>51</v>
      </c>
    </row>
    <row r="825" spans="1:52" ht="30" customHeight="1">
      <c r="A825" s="25"/>
      <c r="B825" s="25"/>
      <c r="C825" s="25"/>
      <c r="D825" s="25"/>
      <c r="E825" s="27"/>
      <c r="F825" s="30"/>
      <c r="G825" s="27"/>
      <c r="H825" s="30"/>
      <c r="I825" s="27"/>
      <c r="J825" s="30"/>
      <c r="K825" s="27"/>
      <c r="L825" s="30"/>
      <c r="M825" s="25"/>
    </row>
    <row r="826" spans="1:52" ht="30" customHeight="1">
      <c r="A826" s="21" t="s">
        <v>2223</v>
      </c>
      <c r="B826" s="22"/>
      <c r="C826" s="22"/>
      <c r="D826" s="22"/>
      <c r="E826" s="26"/>
      <c r="F826" s="29"/>
      <c r="G826" s="26"/>
      <c r="H826" s="29"/>
      <c r="I826" s="26"/>
      <c r="J826" s="29"/>
      <c r="K826" s="26"/>
      <c r="L826" s="29"/>
      <c r="M826" s="23"/>
      <c r="N826" s="1" t="s">
        <v>1518</v>
      </c>
    </row>
    <row r="827" spans="1:52" ht="30" customHeight="1">
      <c r="A827" s="24" t="s">
        <v>1562</v>
      </c>
      <c r="B827" s="24" t="s">
        <v>1563</v>
      </c>
      <c r="C827" s="24" t="s">
        <v>67</v>
      </c>
      <c r="D827" s="25">
        <v>1</v>
      </c>
      <c r="E827" s="27">
        <f>일위대가목록!E143</f>
        <v>0</v>
      </c>
      <c r="F827" s="30">
        <f>TRUNC(E827*D827,1)</f>
        <v>0</v>
      </c>
      <c r="G827" s="27">
        <f>일위대가목록!F143</f>
        <v>18183</v>
      </c>
      <c r="H827" s="30">
        <f>TRUNC(G827*D827,1)</f>
        <v>18183</v>
      </c>
      <c r="I827" s="27">
        <f>일위대가목록!G143</f>
        <v>363</v>
      </c>
      <c r="J827" s="30">
        <f>TRUNC(I827*D827,1)</f>
        <v>363</v>
      </c>
      <c r="K827" s="27">
        <f>TRUNC(E827+G827+I827,1)</f>
        <v>18546</v>
      </c>
      <c r="L827" s="30">
        <f>TRUNC(F827+H827+J827,1)</f>
        <v>18546</v>
      </c>
      <c r="M827" s="24" t="s">
        <v>1564</v>
      </c>
      <c r="N827" s="2" t="s">
        <v>1518</v>
      </c>
      <c r="O827" s="2" t="s">
        <v>1565</v>
      </c>
      <c r="P827" s="2" t="s">
        <v>62</v>
      </c>
      <c r="Q827" s="2" t="s">
        <v>63</v>
      </c>
      <c r="R827" s="2" t="s">
        <v>63</v>
      </c>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c r="AR827" s="3"/>
      <c r="AS827" s="3"/>
      <c r="AT827" s="3"/>
      <c r="AU827" s="3"/>
      <c r="AV827" s="2" t="s">
        <v>51</v>
      </c>
      <c r="AW827" s="2" t="s">
        <v>2224</v>
      </c>
      <c r="AX827" s="2" t="s">
        <v>51</v>
      </c>
      <c r="AY827" s="2" t="s">
        <v>51</v>
      </c>
      <c r="AZ827" s="2" t="s">
        <v>51</v>
      </c>
    </row>
    <row r="828" spans="1:52" ht="30" customHeight="1">
      <c r="A828" s="24" t="s">
        <v>1174</v>
      </c>
      <c r="B828" s="24" t="s">
        <v>51</v>
      </c>
      <c r="C828" s="24" t="s">
        <v>51</v>
      </c>
      <c r="D828" s="25"/>
      <c r="E828" s="27"/>
      <c r="F828" s="30">
        <f>TRUNC(SUMIF(N827:N827, N826, F827:F827),0)</f>
        <v>0</v>
      </c>
      <c r="G828" s="27"/>
      <c r="H828" s="30">
        <f>TRUNC(SUMIF(N827:N827, N826, H827:H827),0)</f>
        <v>18183</v>
      </c>
      <c r="I828" s="27"/>
      <c r="J828" s="30">
        <f>TRUNC(SUMIF(N827:N827, N826, J827:J827),0)</f>
        <v>363</v>
      </c>
      <c r="K828" s="27"/>
      <c r="L828" s="30">
        <f>F828+H828+J828</f>
        <v>18546</v>
      </c>
      <c r="M828" s="24" t="s">
        <v>51</v>
      </c>
      <c r="N828" s="2" t="s">
        <v>76</v>
      </c>
      <c r="O828" s="2" t="s">
        <v>76</v>
      </c>
      <c r="P828" s="2" t="s">
        <v>51</v>
      </c>
      <c r="Q828" s="2" t="s">
        <v>51</v>
      </c>
      <c r="R828" s="2" t="s">
        <v>51</v>
      </c>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c r="AR828" s="3"/>
      <c r="AS828" s="3"/>
      <c r="AT828" s="3"/>
      <c r="AU828" s="3"/>
      <c r="AV828" s="2" t="s">
        <v>51</v>
      </c>
      <c r="AW828" s="2" t="s">
        <v>51</v>
      </c>
      <c r="AX828" s="2" t="s">
        <v>51</v>
      </c>
      <c r="AY828" s="2" t="s">
        <v>51</v>
      </c>
      <c r="AZ828" s="2" t="s">
        <v>51</v>
      </c>
    </row>
    <row r="829" spans="1:52" ht="30" customHeight="1">
      <c r="A829" s="25"/>
      <c r="B829" s="25"/>
      <c r="C829" s="25"/>
      <c r="D829" s="25"/>
      <c r="E829" s="27"/>
      <c r="F829" s="30"/>
      <c r="G829" s="27"/>
      <c r="H829" s="30"/>
      <c r="I829" s="27"/>
      <c r="J829" s="30"/>
      <c r="K829" s="27"/>
      <c r="L829" s="30"/>
      <c r="M829" s="25"/>
    </row>
    <row r="830" spans="1:52" ht="30" customHeight="1">
      <c r="A830" s="21" t="s">
        <v>2225</v>
      </c>
      <c r="B830" s="22"/>
      <c r="C830" s="22"/>
      <c r="D830" s="22"/>
      <c r="E830" s="26"/>
      <c r="F830" s="29"/>
      <c r="G830" s="26"/>
      <c r="H830" s="29"/>
      <c r="I830" s="26"/>
      <c r="J830" s="29"/>
      <c r="K830" s="26"/>
      <c r="L830" s="29"/>
      <c r="M830" s="23"/>
      <c r="N830" s="1" t="s">
        <v>1565</v>
      </c>
    </row>
    <row r="831" spans="1:52" ht="30" customHeight="1">
      <c r="A831" s="24" t="s">
        <v>2205</v>
      </c>
      <c r="B831" s="24" t="s">
        <v>1179</v>
      </c>
      <c r="C831" s="24" t="s">
        <v>1180</v>
      </c>
      <c r="D831" s="25">
        <v>0.05</v>
      </c>
      <c r="E831" s="27">
        <f>단가대비표!O113</f>
        <v>0</v>
      </c>
      <c r="F831" s="30">
        <f>TRUNC(E831*D831,1)</f>
        <v>0</v>
      </c>
      <c r="G831" s="27">
        <f>단가대비표!P113</f>
        <v>277642</v>
      </c>
      <c r="H831" s="30">
        <f>TRUNC(G831*D831,1)</f>
        <v>13882.1</v>
      </c>
      <c r="I831" s="27">
        <f>단가대비표!V113</f>
        <v>0</v>
      </c>
      <c r="J831" s="30">
        <f>TRUNC(I831*D831,1)</f>
        <v>0</v>
      </c>
      <c r="K831" s="27">
        <f t="shared" ref="K831:L833" si="106">TRUNC(E831+G831+I831,1)</f>
        <v>277642</v>
      </c>
      <c r="L831" s="30">
        <f t="shared" si="106"/>
        <v>13882.1</v>
      </c>
      <c r="M831" s="24" t="s">
        <v>2206</v>
      </c>
      <c r="N831" s="2" t="s">
        <v>1565</v>
      </c>
      <c r="O831" s="2" t="s">
        <v>2207</v>
      </c>
      <c r="P831" s="2" t="s">
        <v>63</v>
      </c>
      <c r="Q831" s="2" t="s">
        <v>63</v>
      </c>
      <c r="R831" s="2" t="s">
        <v>62</v>
      </c>
      <c r="S831" s="3"/>
      <c r="T831" s="3"/>
      <c r="U831" s="3"/>
      <c r="V831" s="3">
        <v>1</v>
      </c>
      <c r="W831" s="3"/>
      <c r="X831" s="3"/>
      <c r="Y831" s="3"/>
      <c r="Z831" s="3"/>
      <c r="AA831" s="3"/>
      <c r="AB831" s="3"/>
      <c r="AC831" s="3"/>
      <c r="AD831" s="3"/>
      <c r="AE831" s="3"/>
      <c r="AF831" s="3"/>
      <c r="AG831" s="3"/>
      <c r="AH831" s="3"/>
      <c r="AI831" s="3"/>
      <c r="AJ831" s="3"/>
      <c r="AK831" s="3"/>
      <c r="AL831" s="3"/>
      <c r="AM831" s="3"/>
      <c r="AN831" s="3"/>
      <c r="AO831" s="3"/>
      <c r="AP831" s="3"/>
      <c r="AQ831" s="3"/>
      <c r="AR831" s="3"/>
      <c r="AS831" s="3"/>
      <c r="AT831" s="3"/>
      <c r="AU831" s="3"/>
      <c r="AV831" s="2" t="s">
        <v>51</v>
      </c>
      <c r="AW831" s="2" t="s">
        <v>2226</v>
      </c>
      <c r="AX831" s="2" t="s">
        <v>51</v>
      </c>
      <c r="AY831" s="2" t="s">
        <v>51</v>
      </c>
      <c r="AZ831" s="2" t="s">
        <v>51</v>
      </c>
    </row>
    <row r="832" spans="1:52" ht="30" customHeight="1">
      <c r="A832" s="24" t="s">
        <v>1178</v>
      </c>
      <c r="B832" s="24" t="s">
        <v>1179</v>
      </c>
      <c r="C832" s="24" t="s">
        <v>1180</v>
      </c>
      <c r="D832" s="25">
        <v>2.5000000000000001E-2</v>
      </c>
      <c r="E832" s="27">
        <f>단가대비표!O107</f>
        <v>0</v>
      </c>
      <c r="F832" s="30">
        <f>TRUNC(E832*D832,1)</f>
        <v>0</v>
      </c>
      <c r="G832" s="27">
        <f>단가대비표!P107</f>
        <v>172068</v>
      </c>
      <c r="H832" s="30">
        <f>TRUNC(G832*D832,1)</f>
        <v>4301.7</v>
      </c>
      <c r="I832" s="27">
        <f>단가대비표!V107</f>
        <v>0</v>
      </c>
      <c r="J832" s="30">
        <f>TRUNC(I832*D832,1)</f>
        <v>0</v>
      </c>
      <c r="K832" s="27">
        <f t="shared" si="106"/>
        <v>172068</v>
      </c>
      <c r="L832" s="30">
        <f t="shared" si="106"/>
        <v>4301.7</v>
      </c>
      <c r="M832" s="24" t="s">
        <v>1181</v>
      </c>
      <c r="N832" s="2" t="s">
        <v>1565</v>
      </c>
      <c r="O832" s="2" t="s">
        <v>1182</v>
      </c>
      <c r="P832" s="2" t="s">
        <v>63</v>
      </c>
      <c r="Q832" s="2" t="s">
        <v>63</v>
      </c>
      <c r="R832" s="2" t="s">
        <v>62</v>
      </c>
      <c r="S832" s="3"/>
      <c r="T832" s="3"/>
      <c r="U832" s="3"/>
      <c r="V832" s="3">
        <v>1</v>
      </c>
      <c r="W832" s="3"/>
      <c r="X832" s="3"/>
      <c r="Y832" s="3"/>
      <c r="Z832" s="3"/>
      <c r="AA832" s="3"/>
      <c r="AB832" s="3"/>
      <c r="AC832" s="3"/>
      <c r="AD832" s="3"/>
      <c r="AE832" s="3"/>
      <c r="AF832" s="3"/>
      <c r="AG832" s="3"/>
      <c r="AH832" s="3"/>
      <c r="AI832" s="3"/>
      <c r="AJ832" s="3"/>
      <c r="AK832" s="3"/>
      <c r="AL832" s="3"/>
      <c r="AM832" s="3"/>
      <c r="AN832" s="3"/>
      <c r="AO832" s="3"/>
      <c r="AP832" s="3"/>
      <c r="AQ832" s="3"/>
      <c r="AR832" s="3"/>
      <c r="AS832" s="3"/>
      <c r="AT832" s="3"/>
      <c r="AU832" s="3"/>
      <c r="AV832" s="2" t="s">
        <v>51</v>
      </c>
      <c r="AW832" s="2" t="s">
        <v>2227</v>
      </c>
      <c r="AX832" s="2" t="s">
        <v>51</v>
      </c>
      <c r="AY832" s="2" t="s">
        <v>51</v>
      </c>
      <c r="AZ832" s="2" t="s">
        <v>51</v>
      </c>
    </row>
    <row r="833" spans="1:52" ht="30" customHeight="1">
      <c r="A833" s="24" t="s">
        <v>1307</v>
      </c>
      <c r="B833" s="24" t="s">
        <v>1356</v>
      </c>
      <c r="C833" s="24" t="s">
        <v>1075</v>
      </c>
      <c r="D833" s="25">
        <v>1</v>
      </c>
      <c r="E833" s="27">
        <v>0</v>
      </c>
      <c r="F833" s="30">
        <f>TRUNC(E833*D833,1)</f>
        <v>0</v>
      </c>
      <c r="G833" s="27">
        <v>0</v>
      </c>
      <c r="H833" s="30">
        <f>TRUNC(G833*D833,1)</f>
        <v>0</v>
      </c>
      <c r="I833" s="27">
        <f>TRUNC(SUMIF(V831:V833, RIGHTB(O833, 1), H831:H833)*U833, 2)</f>
        <v>363.67</v>
      </c>
      <c r="J833" s="30">
        <f>TRUNC(I833*D833,1)</f>
        <v>363.6</v>
      </c>
      <c r="K833" s="27">
        <f t="shared" si="106"/>
        <v>363.6</v>
      </c>
      <c r="L833" s="30">
        <f t="shared" si="106"/>
        <v>363.6</v>
      </c>
      <c r="M833" s="24" t="s">
        <v>51</v>
      </c>
      <c r="N833" s="2" t="s">
        <v>1565</v>
      </c>
      <c r="O833" s="2" t="s">
        <v>1154</v>
      </c>
      <c r="P833" s="2" t="s">
        <v>63</v>
      </c>
      <c r="Q833" s="2" t="s">
        <v>63</v>
      </c>
      <c r="R833" s="2" t="s">
        <v>63</v>
      </c>
      <c r="S833" s="3">
        <v>1</v>
      </c>
      <c r="T833" s="3">
        <v>2</v>
      </c>
      <c r="U833" s="3">
        <v>0.02</v>
      </c>
      <c r="V833" s="3"/>
      <c r="W833" s="3"/>
      <c r="X833" s="3"/>
      <c r="Y833" s="3"/>
      <c r="Z833" s="3"/>
      <c r="AA833" s="3"/>
      <c r="AB833" s="3"/>
      <c r="AC833" s="3"/>
      <c r="AD833" s="3"/>
      <c r="AE833" s="3"/>
      <c r="AF833" s="3"/>
      <c r="AG833" s="3"/>
      <c r="AH833" s="3"/>
      <c r="AI833" s="3"/>
      <c r="AJ833" s="3"/>
      <c r="AK833" s="3"/>
      <c r="AL833" s="3"/>
      <c r="AM833" s="3"/>
      <c r="AN833" s="3"/>
      <c r="AO833" s="3"/>
      <c r="AP833" s="3"/>
      <c r="AQ833" s="3"/>
      <c r="AR833" s="3"/>
      <c r="AS833" s="3"/>
      <c r="AT833" s="3"/>
      <c r="AU833" s="3"/>
      <c r="AV833" s="2" t="s">
        <v>51</v>
      </c>
      <c r="AW833" s="2" t="s">
        <v>2228</v>
      </c>
      <c r="AX833" s="2" t="s">
        <v>51</v>
      </c>
      <c r="AY833" s="2" t="s">
        <v>51</v>
      </c>
      <c r="AZ833" s="2" t="s">
        <v>51</v>
      </c>
    </row>
    <row r="834" spans="1:52" ht="30" customHeight="1">
      <c r="A834" s="24" t="s">
        <v>1174</v>
      </c>
      <c r="B834" s="24" t="s">
        <v>51</v>
      </c>
      <c r="C834" s="24" t="s">
        <v>51</v>
      </c>
      <c r="D834" s="25"/>
      <c r="E834" s="27"/>
      <c r="F834" s="30">
        <f>TRUNC(SUMIF(N831:N833, N830, F831:F833),0)</f>
        <v>0</v>
      </c>
      <c r="G834" s="27"/>
      <c r="H834" s="30">
        <f>TRUNC(SUMIF(N831:N833, N830, H831:H833),0)</f>
        <v>18183</v>
      </c>
      <c r="I834" s="27"/>
      <c r="J834" s="30">
        <f>TRUNC(SUMIF(N831:N833, N830, J831:J833),0)</f>
        <v>363</v>
      </c>
      <c r="K834" s="27"/>
      <c r="L834" s="30">
        <f>F834+H834+J834</f>
        <v>18546</v>
      </c>
      <c r="M834" s="24" t="s">
        <v>51</v>
      </c>
      <c r="N834" s="2" t="s">
        <v>76</v>
      </c>
      <c r="O834" s="2" t="s">
        <v>76</v>
      </c>
      <c r="P834" s="2" t="s">
        <v>51</v>
      </c>
      <c r="Q834" s="2" t="s">
        <v>51</v>
      </c>
      <c r="R834" s="2" t="s">
        <v>51</v>
      </c>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c r="AR834" s="3"/>
      <c r="AS834" s="3"/>
      <c r="AT834" s="3"/>
      <c r="AU834" s="3"/>
      <c r="AV834" s="2" t="s">
        <v>51</v>
      </c>
      <c r="AW834" s="2" t="s">
        <v>51</v>
      </c>
      <c r="AX834" s="2" t="s">
        <v>51</v>
      </c>
      <c r="AY834" s="2" t="s">
        <v>51</v>
      </c>
      <c r="AZ834" s="2" t="s">
        <v>51</v>
      </c>
    </row>
    <row r="835" spans="1:52" ht="30" customHeight="1">
      <c r="A835" s="25"/>
      <c r="B835" s="25"/>
      <c r="C835" s="25"/>
      <c r="D835" s="25"/>
      <c r="E835" s="27"/>
      <c r="F835" s="30"/>
      <c r="G835" s="27"/>
      <c r="H835" s="30"/>
      <c r="I835" s="27"/>
      <c r="J835" s="30"/>
      <c r="K835" s="27"/>
      <c r="L835" s="30"/>
      <c r="M835" s="25"/>
    </row>
    <row r="836" spans="1:52" ht="30" customHeight="1">
      <c r="A836" s="21" t="s">
        <v>2229</v>
      </c>
      <c r="B836" s="22"/>
      <c r="C836" s="22"/>
      <c r="D836" s="22"/>
      <c r="E836" s="26"/>
      <c r="F836" s="29"/>
      <c r="G836" s="26"/>
      <c r="H836" s="29"/>
      <c r="I836" s="26"/>
      <c r="J836" s="29"/>
      <c r="K836" s="26"/>
      <c r="L836" s="29"/>
      <c r="M836" s="23"/>
      <c r="N836" s="1" t="s">
        <v>1531</v>
      </c>
    </row>
    <row r="837" spans="1:52" ht="30" customHeight="1">
      <c r="A837" s="24" t="s">
        <v>1622</v>
      </c>
      <c r="B837" s="24" t="s">
        <v>1179</v>
      </c>
      <c r="C837" s="24" t="s">
        <v>1180</v>
      </c>
      <c r="D837" s="25">
        <v>4.3999999999999997E-2</v>
      </c>
      <c r="E837" s="27">
        <f>단가대비표!O119</f>
        <v>0</v>
      </c>
      <c r="F837" s="30">
        <f>TRUNC(E837*D837,1)</f>
        <v>0</v>
      </c>
      <c r="G837" s="27">
        <f>단가대비표!P119</f>
        <v>256883</v>
      </c>
      <c r="H837" s="30">
        <f>TRUNC(G837*D837,1)</f>
        <v>11302.8</v>
      </c>
      <c r="I837" s="27">
        <f>단가대비표!V119</f>
        <v>0</v>
      </c>
      <c r="J837" s="30">
        <f>TRUNC(I837*D837,1)</f>
        <v>0</v>
      </c>
      <c r="K837" s="27">
        <f t="shared" ref="K837:L839" si="107">TRUNC(E837+G837+I837,1)</f>
        <v>256883</v>
      </c>
      <c r="L837" s="30">
        <f t="shared" si="107"/>
        <v>11302.8</v>
      </c>
      <c r="M837" s="24" t="s">
        <v>1623</v>
      </c>
      <c r="N837" s="2" t="s">
        <v>1531</v>
      </c>
      <c r="O837" s="2" t="s">
        <v>1624</v>
      </c>
      <c r="P837" s="2" t="s">
        <v>63</v>
      </c>
      <c r="Q837" s="2" t="s">
        <v>63</v>
      </c>
      <c r="R837" s="2" t="s">
        <v>62</v>
      </c>
      <c r="S837" s="3"/>
      <c r="T837" s="3"/>
      <c r="U837" s="3"/>
      <c r="V837" s="3">
        <v>1</v>
      </c>
      <c r="W837" s="3"/>
      <c r="X837" s="3"/>
      <c r="Y837" s="3"/>
      <c r="Z837" s="3"/>
      <c r="AA837" s="3"/>
      <c r="AB837" s="3"/>
      <c r="AC837" s="3"/>
      <c r="AD837" s="3"/>
      <c r="AE837" s="3"/>
      <c r="AF837" s="3"/>
      <c r="AG837" s="3"/>
      <c r="AH837" s="3"/>
      <c r="AI837" s="3"/>
      <c r="AJ837" s="3"/>
      <c r="AK837" s="3"/>
      <c r="AL837" s="3"/>
      <c r="AM837" s="3"/>
      <c r="AN837" s="3"/>
      <c r="AO837" s="3"/>
      <c r="AP837" s="3"/>
      <c r="AQ837" s="3"/>
      <c r="AR837" s="3"/>
      <c r="AS837" s="3"/>
      <c r="AT837" s="3"/>
      <c r="AU837" s="3"/>
      <c r="AV837" s="2" t="s">
        <v>51</v>
      </c>
      <c r="AW837" s="2" t="s">
        <v>2230</v>
      </c>
      <c r="AX837" s="2" t="s">
        <v>51</v>
      </c>
      <c r="AY837" s="2" t="s">
        <v>51</v>
      </c>
      <c r="AZ837" s="2" t="s">
        <v>51</v>
      </c>
    </row>
    <row r="838" spans="1:52" ht="30" customHeight="1">
      <c r="A838" s="24" t="s">
        <v>1178</v>
      </c>
      <c r="B838" s="24" t="s">
        <v>1179</v>
      </c>
      <c r="C838" s="24" t="s">
        <v>1180</v>
      </c>
      <c r="D838" s="25">
        <v>2.1999999999999999E-2</v>
      </c>
      <c r="E838" s="27">
        <f>단가대비표!O107</f>
        <v>0</v>
      </c>
      <c r="F838" s="30">
        <f>TRUNC(E838*D838,1)</f>
        <v>0</v>
      </c>
      <c r="G838" s="27">
        <f>단가대비표!P107</f>
        <v>172068</v>
      </c>
      <c r="H838" s="30">
        <f>TRUNC(G838*D838,1)</f>
        <v>3785.4</v>
      </c>
      <c r="I838" s="27">
        <f>단가대비표!V107</f>
        <v>0</v>
      </c>
      <c r="J838" s="30">
        <f>TRUNC(I838*D838,1)</f>
        <v>0</v>
      </c>
      <c r="K838" s="27">
        <f t="shared" si="107"/>
        <v>172068</v>
      </c>
      <c r="L838" s="30">
        <f t="shared" si="107"/>
        <v>3785.4</v>
      </c>
      <c r="M838" s="24" t="s">
        <v>1181</v>
      </c>
      <c r="N838" s="2" t="s">
        <v>1531</v>
      </c>
      <c r="O838" s="2" t="s">
        <v>1182</v>
      </c>
      <c r="P838" s="2" t="s">
        <v>63</v>
      </c>
      <c r="Q838" s="2" t="s">
        <v>63</v>
      </c>
      <c r="R838" s="2" t="s">
        <v>62</v>
      </c>
      <c r="S838" s="3"/>
      <c r="T838" s="3"/>
      <c r="U838" s="3"/>
      <c r="V838" s="3">
        <v>1</v>
      </c>
      <c r="W838" s="3"/>
      <c r="X838" s="3"/>
      <c r="Y838" s="3"/>
      <c r="Z838" s="3"/>
      <c r="AA838" s="3"/>
      <c r="AB838" s="3"/>
      <c r="AC838" s="3"/>
      <c r="AD838" s="3"/>
      <c r="AE838" s="3"/>
      <c r="AF838" s="3"/>
      <c r="AG838" s="3"/>
      <c r="AH838" s="3"/>
      <c r="AI838" s="3"/>
      <c r="AJ838" s="3"/>
      <c r="AK838" s="3"/>
      <c r="AL838" s="3"/>
      <c r="AM838" s="3"/>
      <c r="AN838" s="3"/>
      <c r="AO838" s="3"/>
      <c r="AP838" s="3"/>
      <c r="AQ838" s="3"/>
      <c r="AR838" s="3"/>
      <c r="AS838" s="3"/>
      <c r="AT838" s="3"/>
      <c r="AU838" s="3"/>
      <c r="AV838" s="2" t="s">
        <v>51</v>
      </c>
      <c r="AW838" s="2" t="s">
        <v>2231</v>
      </c>
      <c r="AX838" s="2" t="s">
        <v>51</v>
      </c>
      <c r="AY838" s="2" t="s">
        <v>51</v>
      </c>
      <c r="AZ838" s="2" t="s">
        <v>51</v>
      </c>
    </row>
    <row r="839" spans="1:52" ht="30" customHeight="1">
      <c r="A839" s="24" t="s">
        <v>1307</v>
      </c>
      <c r="B839" s="24" t="s">
        <v>2032</v>
      </c>
      <c r="C839" s="24" t="s">
        <v>1075</v>
      </c>
      <c r="D839" s="25">
        <v>1</v>
      </c>
      <c r="E839" s="27">
        <v>0</v>
      </c>
      <c r="F839" s="30">
        <f>TRUNC(E839*D839,1)</f>
        <v>0</v>
      </c>
      <c r="G839" s="27">
        <v>0</v>
      </c>
      <c r="H839" s="30">
        <f>TRUNC(G839*D839,1)</f>
        <v>0</v>
      </c>
      <c r="I839" s="27">
        <f>TRUNC(SUMIF(V837:V839, RIGHTB(O839, 1), H837:H839)*U839, 2)</f>
        <v>452.64</v>
      </c>
      <c r="J839" s="30">
        <f>TRUNC(I839*D839,1)</f>
        <v>452.6</v>
      </c>
      <c r="K839" s="27">
        <f t="shared" si="107"/>
        <v>452.6</v>
      </c>
      <c r="L839" s="30">
        <f t="shared" si="107"/>
        <v>452.6</v>
      </c>
      <c r="M839" s="24" t="s">
        <v>51</v>
      </c>
      <c r="N839" s="2" t="s">
        <v>1531</v>
      </c>
      <c r="O839" s="2" t="s">
        <v>1154</v>
      </c>
      <c r="P839" s="2" t="s">
        <v>63</v>
      </c>
      <c r="Q839" s="2" t="s">
        <v>63</v>
      </c>
      <c r="R839" s="2" t="s">
        <v>63</v>
      </c>
      <c r="S839" s="3">
        <v>1</v>
      </c>
      <c r="T839" s="3">
        <v>2</v>
      </c>
      <c r="U839" s="3">
        <v>0.03</v>
      </c>
      <c r="V839" s="3"/>
      <c r="W839" s="3"/>
      <c r="X839" s="3"/>
      <c r="Y839" s="3"/>
      <c r="Z839" s="3"/>
      <c r="AA839" s="3"/>
      <c r="AB839" s="3"/>
      <c r="AC839" s="3"/>
      <c r="AD839" s="3"/>
      <c r="AE839" s="3"/>
      <c r="AF839" s="3"/>
      <c r="AG839" s="3"/>
      <c r="AH839" s="3"/>
      <c r="AI839" s="3"/>
      <c r="AJ839" s="3"/>
      <c r="AK839" s="3"/>
      <c r="AL839" s="3"/>
      <c r="AM839" s="3"/>
      <c r="AN839" s="3"/>
      <c r="AO839" s="3"/>
      <c r="AP839" s="3"/>
      <c r="AQ839" s="3"/>
      <c r="AR839" s="3"/>
      <c r="AS839" s="3"/>
      <c r="AT839" s="3"/>
      <c r="AU839" s="3"/>
      <c r="AV839" s="2" t="s">
        <v>51</v>
      </c>
      <c r="AW839" s="2" t="s">
        <v>2232</v>
      </c>
      <c r="AX839" s="2" t="s">
        <v>51</v>
      </c>
      <c r="AY839" s="2" t="s">
        <v>51</v>
      </c>
      <c r="AZ839" s="2" t="s">
        <v>51</v>
      </c>
    </row>
    <row r="840" spans="1:52" ht="30" customHeight="1">
      <c r="A840" s="24" t="s">
        <v>1174</v>
      </c>
      <c r="B840" s="24" t="s">
        <v>51</v>
      </c>
      <c r="C840" s="24" t="s">
        <v>51</v>
      </c>
      <c r="D840" s="25"/>
      <c r="E840" s="27"/>
      <c r="F840" s="30">
        <f>TRUNC(SUMIF(N837:N839, N836, F837:F839),0)</f>
        <v>0</v>
      </c>
      <c r="G840" s="27"/>
      <c r="H840" s="30">
        <f>TRUNC(SUMIF(N837:N839, N836, H837:H839),0)</f>
        <v>15088</v>
      </c>
      <c r="I840" s="27"/>
      <c r="J840" s="30">
        <f>TRUNC(SUMIF(N837:N839, N836, J837:J839),0)</f>
        <v>452</v>
      </c>
      <c r="K840" s="27"/>
      <c r="L840" s="30">
        <f>F840+H840+J840</f>
        <v>15540</v>
      </c>
      <c r="M840" s="24" t="s">
        <v>51</v>
      </c>
      <c r="N840" s="2" t="s">
        <v>76</v>
      </c>
      <c r="O840" s="2" t="s">
        <v>76</v>
      </c>
      <c r="P840" s="2" t="s">
        <v>51</v>
      </c>
      <c r="Q840" s="2" t="s">
        <v>51</v>
      </c>
      <c r="R840" s="2" t="s">
        <v>51</v>
      </c>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3"/>
      <c r="AS840" s="3"/>
      <c r="AT840" s="3"/>
      <c r="AU840" s="3"/>
      <c r="AV840" s="2" t="s">
        <v>51</v>
      </c>
      <c r="AW840" s="2" t="s">
        <v>51</v>
      </c>
      <c r="AX840" s="2" t="s">
        <v>51</v>
      </c>
      <c r="AY840" s="2" t="s">
        <v>51</v>
      </c>
      <c r="AZ840" s="2" t="s">
        <v>51</v>
      </c>
    </row>
    <row r="841" spans="1:52" ht="30" customHeight="1">
      <c r="A841" s="25"/>
      <c r="B841" s="25"/>
      <c r="C841" s="25"/>
      <c r="D841" s="25"/>
      <c r="E841" s="27"/>
      <c r="F841" s="30"/>
      <c r="G841" s="27"/>
      <c r="H841" s="30"/>
      <c r="I841" s="27"/>
      <c r="J841" s="30"/>
      <c r="K841" s="27"/>
      <c r="L841" s="30"/>
      <c r="M841" s="25"/>
    </row>
    <row r="842" spans="1:52" ht="30" customHeight="1">
      <c r="A842" s="21" t="s">
        <v>2233</v>
      </c>
      <c r="B842" s="22"/>
      <c r="C842" s="22"/>
      <c r="D842" s="22"/>
      <c r="E842" s="26"/>
      <c r="F842" s="29"/>
      <c r="G842" s="26"/>
      <c r="H842" s="29"/>
      <c r="I842" s="26"/>
      <c r="J842" s="29"/>
      <c r="K842" s="26"/>
      <c r="L842" s="29"/>
      <c r="M842" s="23"/>
      <c r="N842" s="1" t="s">
        <v>1542</v>
      </c>
    </row>
    <row r="843" spans="1:52" ht="30" customHeight="1">
      <c r="A843" s="24" t="s">
        <v>1622</v>
      </c>
      <c r="B843" s="24" t="s">
        <v>1179</v>
      </c>
      <c r="C843" s="24" t="s">
        <v>1180</v>
      </c>
      <c r="D843" s="25">
        <v>3.3000000000000002E-2</v>
      </c>
      <c r="E843" s="27">
        <f>단가대비표!O119</f>
        <v>0</v>
      </c>
      <c r="F843" s="30">
        <f>TRUNC(E843*D843,1)</f>
        <v>0</v>
      </c>
      <c r="G843" s="27">
        <f>단가대비표!P119</f>
        <v>256883</v>
      </c>
      <c r="H843" s="30">
        <f>TRUNC(G843*D843,1)</f>
        <v>8477.1</v>
      </c>
      <c r="I843" s="27">
        <f>단가대비표!V119</f>
        <v>0</v>
      </c>
      <c r="J843" s="30">
        <f>TRUNC(I843*D843,1)</f>
        <v>0</v>
      </c>
      <c r="K843" s="27">
        <f t="shared" ref="K843:L845" si="108">TRUNC(E843+G843+I843,1)</f>
        <v>256883</v>
      </c>
      <c r="L843" s="30">
        <f t="shared" si="108"/>
        <v>8477.1</v>
      </c>
      <c r="M843" s="24" t="s">
        <v>1623</v>
      </c>
      <c r="N843" s="2" t="s">
        <v>1542</v>
      </c>
      <c r="O843" s="2" t="s">
        <v>1624</v>
      </c>
      <c r="P843" s="2" t="s">
        <v>63</v>
      </c>
      <c r="Q843" s="2" t="s">
        <v>63</v>
      </c>
      <c r="R843" s="2" t="s">
        <v>62</v>
      </c>
      <c r="S843" s="3"/>
      <c r="T843" s="3"/>
      <c r="U843" s="3"/>
      <c r="V843" s="3">
        <v>1</v>
      </c>
      <c r="W843" s="3"/>
      <c r="X843" s="3"/>
      <c r="Y843" s="3"/>
      <c r="Z843" s="3"/>
      <c r="AA843" s="3"/>
      <c r="AB843" s="3"/>
      <c r="AC843" s="3"/>
      <c r="AD843" s="3"/>
      <c r="AE843" s="3"/>
      <c r="AF843" s="3"/>
      <c r="AG843" s="3"/>
      <c r="AH843" s="3"/>
      <c r="AI843" s="3"/>
      <c r="AJ843" s="3"/>
      <c r="AK843" s="3"/>
      <c r="AL843" s="3"/>
      <c r="AM843" s="3"/>
      <c r="AN843" s="3"/>
      <c r="AO843" s="3"/>
      <c r="AP843" s="3"/>
      <c r="AQ843" s="3"/>
      <c r="AR843" s="3"/>
      <c r="AS843" s="3"/>
      <c r="AT843" s="3"/>
      <c r="AU843" s="3"/>
      <c r="AV843" s="2" t="s">
        <v>51</v>
      </c>
      <c r="AW843" s="2" t="s">
        <v>2235</v>
      </c>
      <c r="AX843" s="2" t="s">
        <v>51</v>
      </c>
      <c r="AY843" s="2" t="s">
        <v>51</v>
      </c>
      <c r="AZ843" s="2" t="s">
        <v>51</v>
      </c>
    </row>
    <row r="844" spans="1:52" ht="30" customHeight="1">
      <c r="A844" s="24" t="s">
        <v>1178</v>
      </c>
      <c r="B844" s="24" t="s">
        <v>1179</v>
      </c>
      <c r="C844" s="24" t="s">
        <v>1180</v>
      </c>
      <c r="D844" s="25">
        <v>1.7000000000000001E-2</v>
      </c>
      <c r="E844" s="27">
        <f>단가대비표!O107</f>
        <v>0</v>
      </c>
      <c r="F844" s="30">
        <f>TRUNC(E844*D844,1)</f>
        <v>0</v>
      </c>
      <c r="G844" s="27">
        <f>단가대비표!P107</f>
        <v>172068</v>
      </c>
      <c r="H844" s="30">
        <f>TRUNC(G844*D844,1)</f>
        <v>2925.1</v>
      </c>
      <c r="I844" s="27">
        <f>단가대비표!V107</f>
        <v>0</v>
      </c>
      <c r="J844" s="30">
        <f>TRUNC(I844*D844,1)</f>
        <v>0</v>
      </c>
      <c r="K844" s="27">
        <f t="shared" si="108"/>
        <v>172068</v>
      </c>
      <c r="L844" s="30">
        <f t="shared" si="108"/>
        <v>2925.1</v>
      </c>
      <c r="M844" s="24" t="s">
        <v>1181</v>
      </c>
      <c r="N844" s="2" t="s">
        <v>1542</v>
      </c>
      <c r="O844" s="2" t="s">
        <v>1182</v>
      </c>
      <c r="P844" s="2" t="s">
        <v>63</v>
      </c>
      <c r="Q844" s="2" t="s">
        <v>63</v>
      </c>
      <c r="R844" s="2" t="s">
        <v>62</v>
      </c>
      <c r="S844" s="3"/>
      <c r="T844" s="3"/>
      <c r="U844" s="3"/>
      <c r="V844" s="3">
        <v>1</v>
      </c>
      <c r="W844" s="3"/>
      <c r="X844" s="3"/>
      <c r="Y844" s="3"/>
      <c r="Z844" s="3"/>
      <c r="AA844" s="3"/>
      <c r="AB844" s="3"/>
      <c r="AC844" s="3"/>
      <c r="AD844" s="3"/>
      <c r="AE844" s="3"/>
      <c r="AF844" s="3"/>
      <c r="AG844" s="3"/>
      <c r="AH844" s="3"/>
      <c r="AI844" s="3"/>
      <c r="AJ844" s="3"/>
      <c r="AK844" s="3"/>
      <c r="AL844" s="3"/>
      <c r="AM844" s="3"/>
      <c r="AN844" s="3"/>
      <c r="AO844" s="3"/>
      <c r="AP844" s="3"/>
      <c r="AQ844" s="3"/>
      <c r="AR844" s="3"/>
      <c r="AS844" s="3"/>
      <c r="AT844" s="3"/>
      <c r="AU844" s="3"/>
      <c r="AV844" s="2" t="s">
        <v>51</v>
      </c>
      <c r="AW844" s="2" t="s">
        <v>2236</v>
      </c>
      <c r="AX844" s="2" t="s">
        <v>51</v>
      </c>
      <c r="AY844" s="2" t="s">
        <v>51</v>
      </c>
      <c r="AZ844" s="2" t="s">
        <v>51</v>
      </c>
    </row>
    <row r="845" spans="1:52" ht="30" customHeight="1">
      <c r="A845" s="24" t="s">
        <v>1307</v>
      </c>
      <c r="B845" s="24" t="s">
        <v>2237</v>
      </c>
      <c r="C845" s="24" t="s">
        <v>1075</v>
      </c>
      <c r="D845" s="25">
        <v>1</v>
      </c>
      <c r="E845" s="27">
        <v>0</v>
      </c>
      <c r="F845" s="30">
        <f>TRUNC(E845*D845,1)</f>
        <v>0</v>
      </c>
      <c r="G845" s="27">
        <v>0</v>
      </c>
      <c r="H845" s="30">
        <f>TRUNC(G845*D845,1)</f>
        <v>0</v>
      </c>
      <c r="I845" s="27">
        <f>TRUNC(SUMIF(V843:V845, RIGHTB(O845, 1), H843:H845)*U845, 2)</f>
        <v>114.02</v>
      </c>
      <c r="J845" s="30">
        <f>TRUNC(I845*D845,1)</f>
        <v>114</v>
      </c>
      <c r="K845" s="27">
        <f t="shared" si="108"/>
        <v>114</v>
      </c>
      <c r="L845" s="30">
        <f t="shared" si="108"/>
        <v>114</v>
      </c>
      <c r="M845" s="24" t="s">
        <v>51</v>
      </c>
      <c r="N845" s="2" t="s">
        <v>1542</v>
      </c>
      <c r="O845" s="2" t="s">
        <v>1154</v>
      </c>
      <c r="P845" s="2" t="s">
        <v>63</v>
      </c>
      <c r="Q845" s="2" t="s">
        <v>63</v>
      </c>
      <c r="R845" s="2" t="s">
        <v>63</v>
      </c>
      <c r="S845" s="3">
        <v>1</v>
      </c>
      <c r="T845" s="3">
        <v>2</v>
      </c>
      <c r="U845" s="3">
        <v>0.01</v>
      </c>
      <c r="V845" s="3"/>
      <c r="W845" s="3"/>
      <c r="X845" s="3"/>
      <c r="Y845" s="3"/>
      <c r="Z845" s="3"/>
      <c r="AA845" s="3"/>
      <c r="AB845" s="3"/>
      <c r="AC845" s="3"/>
      <c r="AD845" s="3"/>
      <c r="AE845" s="3"/>
      <c r="AF845" s="3"/>
      <c r="AG845" s="3"/>
      <c r="AH845" s="3"/>
      <c r="AI845" s="3"/>
      <c r="AJ845" s="3"/>
      <c r="AK845" s="3"/>
      <c r="AL845" s="3"/>
      <c r="AM845" s="3"/>
      <c r="AN845" s="3"/>
      <c r="AO845" s="3"/>
      <c r="AP845" s="3"/>
      <c r="AQ845" s="3"/>
      <c r="AR845" s="3"/>
      <c r="AS845" s="3"/>
      <c r="AT845" s="3"/>
      <c r="AU845" s="3"/>
      <c r="AV845" s="2" t="s">
        <v>51</v>
      </c>
      <c r="AW845" s="2" t="s">
        <v>2238</v>
      </c>
      <c r="AX845" s="2" t="s">
        <v>51</v>
      </c>
      <c r="AY845" s="2" t="s">
        <v>51</v>
      </c>
      <c r="AZ845" s="2" t="s">
        <v>51</v>
      </c>
    </row>
    <row r="846" spans="1:52" ht="30" customHeight="1">
      <c r="A846" s="24" t="s">
        <v>1174</v>
      </c>
      <c r="B846" s="24" t="s">
        <v>51</v>
      </c>
      <c r="C846" s="24" t="s">
        <v>51</v>
      </c>
      <c r="D846" s="25"/>
      <c r="E846" s="27"/>
      <c r="F846" s="30">
        <f>TRUNC(SUMIF(N843:N845, N842, F843:F845),0)</f>
        <v>0</v>
      </c>
      <c r="G846" s="27"/>
      <c r="H846" s="30">
        <f>TRUNC(SUMIF(N843:N845, N842, H843:H845),0)</f>
        <v>11402</v>
      </c>
      <c r="I846" s="27"/>
      <c r="J846" s="30">
        <f>TRUNC(SUMIF(N843:N845, N842, J843:J845),0)</f>
        <v>114</v>
      </c>
      <c r="K846" s="27"/>
      <c r="L846" s="30">
        <f>F846+H846+J846</f>
        <v>11516</v>
      </c>
      <c r="M846" s="24" t="s">
        <v>51</v>
      </c>
      <c r="N846" s="2" t="s">
        <v>76</v>
      </c>
      <c r="O846" s="2" t="s">
        <v>76</v>
      </c>
      <c r="P846" s="2" t="s">
        <v>51</v>
      </c>
      <c r="Q846" s="2" t="s">
        <v>51</v>
      </c>
      <c r="R846" s="2" t="s">
        <v>51</v>
      </c>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3"/>
      <c r="AS846" s="3"/>
      <c r="AT846" s="3"/>
      <c r="AU846" s="3"/>
      <c r="AV846" s="2" t="s">
        <v>51</v>
      </c>
      <c r="AW846" s="2" t="s">
        <v>51</v>
      </c>
      <c r="AX846" s="2" t="s">
        <v>51</v>
      </c>
      <c r="AY846" s="2" t="s">
        <v>51</v>
      </c>
      <c r="AZ846" s="2" t="s">
        <v>51</v>
      </c>
    </row>
    <row r="847" spans="1:52" ht="30" customHeight="1">
      <c r="A847" s="25"/>
      <c r="B847" s="25"/>
      <c r="C847" s="25"/>
      <c r="D847" s="25"/>
      <c r="E847" s="27"/>
      <c r="F847" s="30"/>
      <c r="G847" s="27"/>
      <c r="H847" s="30"/>
      <c r="I847" s="27"/>
      <c r="J847" s="30"/>
      <c r="K847" s="27"/>
      <c r="L847" s="30"/>
      <c r="M847" s="25"/>
    </row>
    <row r="848" spans="1:52" ht="30" customHeight="1">
      <c r="A848" s="21" t="s">
        <v>2239</v>
      </c>
      <c r="B848" s="22"/>
      <c r="C848" s="22"/>
      <c r="D848" s="22"/>
      <c r="E848" s="26"/>
      <c r="F848" s="29"/>
      <c r="G848" s="26"/>
      <c r="H848" s="29"/>
      <c r="I848" s="26"/>
      <c r="J848" s="29"/>
      <c r="K848" s="26"/>
      <c r="L848" s="29"/>
      <c r="M848" s="23"/>
      <c r="N848" s="1" t="s">
        <v>1548</v>
      </c>
    </row>
    <row r="849" spans="1:52" ht="30" customHeight="1">
      <c r="A849" s="24" t="s">
        <v>1622</v>
      </c>
      <c r="B849" s="24" t="s">
        <v>1179</v>
      </c>
      <c r="C849" s="24" t="s">
        <v>1180</v>
      </c>
      <c r="D849" s="25">
        <v>4.3999999999999997E-2</v>
      </c>
      <c r="E849" s="27">
        <f>단가대비표!O119</f>
        <v>0</v>
      </c>
      <c r="F849" s="30">
        <f>TRUNC(E849*D849,1)</f>
        <v>0</v>
      </c>
      <c r="G849" s="27">
        <f>단가대비표!P119</f>
        <v>256883</v>
      </c>
      <c r="H849" s="30">
        <f>TRUNC(G849*D849,1)</f>
        <v>11302.8</v>
      </c>
      <c r="I849" s="27">
        <f>단가대비표!V119</f>
        <v>0</v>
      </c>
      <c r="J849" s="30">
        <f>TRUNC(I849*D849,1)</f>
        <v>0</v>
      </c>
      <c r="K849" s="27">
        <f t="shared" ref="K849:L851" si="109">TRUNC(E849+G849+I849,1)</f>
        <v>256883</v>
      </c>
      <c r="L849" s="30">
        <f t="shared" si="109"/>
        <v>11302.8</v>
      </c>
      <c r="M849" s="24" t="s">
        <v>1623</v>
      </c>
      <c r="N849" s="2" t="s">
        <v>1548</v>
      </c>
      <c r="O849" s="2" t="s">
        <v>1624</v>
      </c>
      <c r="P849" s="2" t="s">
        <v>63</v>
      </c>
      <c r="Q849" s="2" t="s">
        <v>63</v>
      </c>
      <c r="R849" s="2" t="s">
        <v>62</v>
      </c>
      <c r="S849" s="3"/>
      <c r="T849" s="3"/>
      <c r="U849" s="3"/>
      <c r="V849" s="3">
        <v>1</v>
      </c>
      <c r="W849" s="3"/>
      <c r="X849" s="3"/>
      <c r="Y849" s="3"/>
      <c r="Z849" s="3"/>
      <c r="AA849" s="3"/>
      <c r="AB849" s="3"/>
      <c r="AC849" s="3"/>
      <c r="AD849" s="3"/>
      <c r="AE849" s="3"/>
      <c r="AF849" s="3"/>
      <c r="AG849" s="3"/>
      <c r="AH849" s="3"/>
      <c r="AI849" s="3"/>
      <c r="AJ849" s="3"/>
      <c r="AK849" s="3"/>
      <c r="AL849" s="3"/>
      <c r="AM849" s="3"/>
      <c r="AN849" s="3"/>
      <c r="AO849" s="3"/>
      <c r="AP849" s="3"/>
      <c r="AQ849" s="3"/>
      <c r="AR849" s="3"/>
      <c r="AS849" s="3"/>
      <c r="AT849" s="3"/>
      <c r="AU849" s="3"/>
      <c r="AV849" s="2" t="s">
        <v>51</v>
      </c>
      <c r="AW849" s="2" t="s">
        <v>2240</v>
      </c>
      <c r="AX849" s="2" t="s">
        <v>51</v>
      </c>
      <c r="AY849" s="2" t="s">
        <v>51</v>
      </c>
      <c r="AZ849" s="2" t="s">
        <v>51</v>
      </c>
    </row>
    <row r="850" spans="1:52" ht="30" customHeight="1">
      <c r="A850" s="24" t="s">
        <v>1178</v>
      </c>
      <c r="B850" s="24" t="s">
        <v>1179</v>
      </c>
      <c r="C850" s="24" t="s">
        <v>1180</v>
      </c>
      <c r="D850" s="25">
        <v>2.1999999999999999E-2</v>
      </c>
      <c r="E850" s="27">
        <f>단가대비표!O107</f>
        <v>0</v>
      </c>
      <c r="F850" s="30">
        <f>TRUNC(E850*D850,1)</f>
        <v>0</v>
      </c>
      <c r="G850" s="27">
        <f>단가대비표!P107</f>
        <v>172068</v>
      </c>
      <c r="H850" s="30">
        <f>TRUNC(G850*D850,1)</f>
        <v>3785.4</v>
      </c>
      <c r="I850" s="27">
        <f>단가대비표!V107</f>
        <v>0</v>
      </c>
      <c r="J850" s="30">
        <f>TRUNC(I850*D850,1)</f>
        <v>0</v>
      </c>
      <c r="K850" s="27">
        <f t="shared" si="109"/>
        <v>172068</v>
      </c>
      <c r="L850" s="30">
        <f t="shared" si="109"/>
        <v>3785.4</v>
      </c>
      <c r="M850" s="24" t="s">
        <v>1181</v>
      </c>
      <c r="N850" s="2" t="s">
        <v>1548</v>
      </c>
      <c r="O850" s="2" t="s">
        <v>1182</v>
      </c>
      <c r="P850" s="2" t="s">
        <v>63</v>
      </c>
      <c r="Q850" s="2" t="s">
        <v>63</v>
      </c>
      <c r="R850" s="2" t="s">
        <v>62</v>
      </c>
      <c r="S850" s="3"/>
      <c r="T850" s="3"/>
      <c r="U850" s="3"/>
      <c r="V850" s="3">
        <v>1</v>
      </c>
      <c r="W850" s="3"/>
      <c r="X850" s="3"/>
      <c r="Y850" s="3"/>
      <c r="Z850" s="3"/>
      <c r="AA850" s="3"/>
      <c r="AB850" s="3"/>
      <c r="AC850" s="3"/>
      <c r="AD850" s="3"/>
      <c r="AE850" s="3"/>
      <c r="AF850" s="3"/>
      <c r="AG850" s="3"/>
      <c r="AH850" s="3"/>
      <c r="AI850" s="3"/>
      <c r="AJ850" s="3"/>
      <c r="AK850" s="3"/>
      <c r="AL850" s="3"/>
      <c r="AM850" s="3"/>
      <c r="AN850" s="3"/>
      <c r="AO850" s="3"/>
      <c r="AP850" s="3"/>
      <c r="AQ850" s="3"/>
      <c r="AR850" s="3"/>
      <c r="AS850" s="3"/>
      <c r="AT850" s="3"/>
      <c r="AU850" s="3"/>
      <c r="AV850" s="2" t="s">
        <v>51</v>
      </c>
      <c r="AW850" s="2" t="s">
        <v>2241</v>
      </c>
      <c r="AX850" s="2" t="s">
        <v>51</v>
      </c>
      <c r="AY850" s="2" t="s">
        <v>51</v>
      </c>
      <c r="AZ850" s="2" t="s">
        <v>51</v>
      </c>
    </row>
    <row r="851" spans="1:52" ht="30" customHeight="1">
      <c r="A851" s="24" t="s">
        <v>1307</v>
      </c>
      <c r="B851" s="24" t="s">
        <v>2237</v>
      </c>
      <c r="C851" s="24" t="s">
        <v>1075</v>
      </c>
      <c r="D851" s="25">
        <v>1</v>
      </c>
      <c r="E851" s="27">
        <v>0</v>
      </c>
      <c r="F851" s="30">
        <f>TRUNC(E851*D851,1)</f>
        <v>0</v>
      </c>
      <c r="G851" s="27">
        <v>0</v>
      </c>
      <c r="H851" s="30">
        <f>TRUNC(G851*D851,1)</f>
        <v>0</v>
      </c>
      <c r="I851" s="27">
        <f>TRUNC(SUMIF(V849:V851, RIGHTB(O851, 1), H849:H851)*U851, 2)</f>
        <v>150.88</v>
      </c>
      <c r="J851" s="30">
        <f>TRUNC(I851*D851,1)</f>
        <v>150.80000000000001</v>
      </c>
      <c r="K851" s="27">
        <f t="shared" si="109"/>
        <v>150.80000000000001</v>
      </c>
      <c r="L851" s="30">
        <f t="shared" si="109"/>
        <v>150.80000000000001</v>
      </c>
      <c r="M851" s="24" t="s">
        <v>51</v>
      </c>
      <c r="N851" s="2" t="s">
        <v>1548</v>
      </c>
      <c r="O851" s="2" t="s">
        <v>1154</v>
      </c>
      <c r="P851" s="2" t="s">
        <v>63</v>
      </c>
      <c r="Q851" s="2" t="s">
        <v>63</v>
      </c>
      <c r="R851" s="2" t="s">
        <v>63</v>
      </c>
      <c r="S851" s="3">
        <v>1</v>
      </c>
      <c r="T851" s="3">
        <v>2</v>
      </c>
      <c r="U851" s="3">
        <v>0.01</v>
      </c>
      <c r="V851" s="3"/>
      <c r="W851" s="3"/>
      <c r="X851" s="3"/>
      <c r="Y851" s="3"/>
      <c r="Z851" s="3"/>
      <c r="AA851" s="3"/>
      <c r="AB851" s="3"/>
      <c r="AC851" s="3"/>
      <c r="AD851" s="3"/>
      <c r="AE851" s="3"/>
      <c r="AF851" s="3"/>
      <c r="AG851" s="3"/>
      <c r="AH851" s="3"/>
      <c r="AI851" s="3"/>
      <c r="AJ851" s="3"/>
      <c r="AK851" s="3"/>
      <c r="AL851" s="3"/>
      <c r="AM851" s="3"/>
      <c r="AN851" s="3"/>
      <c r="AO851" s="3"/>
      <c r="AP851" s="3"/>
      <c r="AQ851" s="3"/>
      <c r="AR851" s="3"/>
      <c r="AS851" s="3"/>
      <c r="AT851" s="3"/>
      <c r="AU851" s="3"/>
      <c r="AV851" s="2" t="s">
        <v>51</v>
      </c>
      <c r="AW851" s="2" t="s">
        <v>2242</v>
      </c>
      <c r="AX851" s="2" t="s">
        <v>51</v>
      </c>
      <c r="AY851" s="2" t="s">
        <v>51</v>
      </c>
      <c r="AZ851" s="2" t="s">
        <v>51</v>
      </c>
    </row>
    <row r="852" spans="1:52" ht="30" customHeight="1">
      <c r="A852" s="24" t="s">
        <v>1174</v>
      </c>
      <c r="B852" s="24" t="s">
        <v>51</v>
      </c>
      <c r="C852" s="24" t="s">
        <v>51</v>
      </c>
      <c r="D852" s="25"/>
      <c r="E852" s="27"/>
      <c r="F852" s="30">
        <f>TRUNC(SUMIF(N849:N851, N848, F849:F851),0)</f>
        <v>0</v>
      </c>
      <c r="G852" s="27"/>
      <c r="H852" s="30">
        <f>TRUNC(SUMIF(N849:N851, N848, H849:H851),0)</f>
        <v>15088</v>
      </c>
      <c r="I852" s="27"/>
      <c r="J852" s="30">
        <f>TRUNC(SUMIF(N849:N851, N848, J849:J851),0)</f>
        <v>150</v>
      </c>
      <c r="K852" s="27"/>
      <c r="L852" s="30">
        <f>F852+H852+J852</f>
        <v>15238</v>
      </c>
      <c r="M852" s="24" t="s">
        <v>51</v>
      </c>
      <c r="N852" s="2" t="s">
        <v>76</v>
      </c>
      <c r="O852" s="2" t="s">
        <v>76</v>
      </c>
      <c r="P852" s="2" t="s">
        <v>51</v>
      </c>
      <c r="Q852" s="2" t="s">
        <v>51</v>
      </c>
      <c r="R852" s="2" t="s">
        <v>51</v>
      </c>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c r="AR852" s="3"/>
      <c r="AS852" s="3"/>
      <c r="AT852" s="3"/>
      <c r="AU852" s="3"/>
      <c r="AV852" s="2" t="s">
        <v>51</v>
      </c>
      <c r="AW852" s="2" t="s">
        <v>51</v>
      </c>
      <c r="AX852" s="2" t="s">
        <v>51</v>
      </c>
      <c r="AY852" s="2" t="s">
        <v>51</v>
      </c>
      <c r="AZ852" s="2" t="s">
        <v>51</v>
      </c>
    </row>
    <row r="853" spans="1:52" ht="30" customHeight="1">
      <c r="A853" s="25"/>
      <c r="B853" s="25"/>
      <c r="C853" s="25"/>
      <c r="D853" s="25"/>
      <c r="E853" s="27"/>
      <c r="F853" s="30"/>
      <c r="G853" s="27"/>
      <c r="H853" s="30"/>
      <c r="I853" s="27"/>
      <c r="J853" s="30"/>
      <c r="K853" s="27"/>
      <c r="L853" s="30"/>
      <c r="M853" s="25"/>
    </row>
    <row r="854" spans="1:52" ht="30" customHeight="1">
      <c r="A854" s="21" t="s">
        <v>2243</v>
      </c>
      <c r="B854" s="22"/>
      <c r="C854" s="22"/>
      <c r="D854" s="22"/>
      <c r="E854" s="26"/>
      <c r="F854" s="29"/>
      <c r="G854" s="26"/>
      <c r="H854" s="29"/>
      <c r="I854" s="26"/>
      <c r="J854" s="29"/>
      <c r="K854" s="26"/>
      <c r="L854" s="29"/>
      <c r="M854" s="23"/>
      <c r="N854" s="1" t="s">
        <v>1554</v>
      </c>
    </row>
    <row r="855" spans="1:52" ht="30" customHeight="1">
      <c r="A855" s="24" t="s">
        <v>1622</v>
      </c>
      <c r="B855" s="24" t="s">
        <v>1179</v>
      </c>
      <c r="C855" s="24" t="s">
        <v>1180</v>
      </c>
      <c r="D855" s="25">
        <v>5.7000000000000002E-2</v>
      </c>
      <c r="E855" s="27">
        <f>단가대비표!O119</f>
        <v>0</v>
      </c>
      <c r="F855" s="30">
        <f>TRUNC(E855*D855,1)</f>
        <v>0</v>
      </c>
      <c r="G855" s="27">
        <f>단가대비표!P119</f>
        <v>256883</v>
      </c>
      <c r="H855" s="30">
        <f>TRUNC(G855*D855,1)</f>
        <v>14642.3</v>
      </c>
      <c r="I855" s="27">
        <f>단가대비표!V119</f>
        <v>0</v>
      </c>
      <c r="J855" s="30">
        <f>TRUNC(I855*D855,1)</f>
        <v>0</v>
      </c>
      <c r="K855" s="27">
        <f t="shared" ref="K855:L857" si="110">TRUNC(E855+G855+I855,1)</f>
        <v>256883</v>
      </c>
      <c r="L855" s="30">
        <f t="shared" si="110"/>
        <v>14642.3</v>
      </c>
      <c r="M855" s="24" t="s">
        <v>1623</v>
      </c>
      <c r="N855" s="2" t="s">
        <v>1554</v>
      </c>
      <c r="O855" s="2" t="s">
        <v>1624</v>
      </c>
      <c r="P855" s="2" t="s">
        <v>63</v>
      </c>
      <c r="Q855" s="2" t="s">
        <v>63</v>
      </c>
      <c r="R855" s="2" t="s">
        <v>62</v>
      </c>
      <c r="S855" s="3"/>
      <c r="T855" s="3"/>
      <c r="U855" s="3"/>
      <c r="V855" s="3">
        <v>1</v>
      </c>
      <c r="W855" s="3"/>
      <c r="X855" s="3"/>
      <c r="Y855" s="3"/>
      <c r="Z855" s="3"/>
      <c r="AA855" s="3"/>
      <c r="AB855" s="3"/>
      <c r="AC855" s="3"/>
      <c r="AD855" s="3"/>
      <c r="AE855" s="3"/>
      <c r="AF855" s="3"/>
      <c r="AG855" s="3"/>
      <c r="AH855" s="3"/>
      <c r="AI855" s="3"/>
      <c r="AJ855" s="3"/>
      <c r="AK855" s="3"/>
      <c r="AL855" s="3"/>
      <c r="AM855" s="3"/>
      <c r="AN855" s="3"/>
      <c r="AO855" s="3"/>
      <c r="AP855" s="3"/>
      <c r="AQ855" s="3"/>
      <c r="AR855" s="3"/>
      <c r="AS855" s="3"/>
      <c r="AT855" s="3"/>
      <c r="AU855" s="3"/>
      <c r="AV855" s="2" t="s">
        <v>51</v>
      </c>
      <c r="AW855" s="2" t="s">
        <v>2245</v>
      </c>
      <c r="AX855" s="2" t="s">
        <v>51</v>
      </c>
      <c r="AY855" s="2" t="s">
        <v>51</v>
      </c>
      <c r="AZ855" s="2" t="s">
        <v>51</v>
      </c>
    </row>
    <row r="856" spans="1:52" ht="30" customHeight="1">
      <c r="A856" s="24" t="s">
        <v>1178</v>
      </c>
      <c r="B856" s="24" t="s">
        <v>1179</v>
      </c>
      <c r="C856" s="24" t="s">
        <v>1180</v>
      </c>
      <c r="D856" s="25">
        <v>2.9000000000000001E-2</v>
      </c>
      <c r="E856" s="27">
        <f>단가대비표!O107</f>
        <v>0</v>
      </c>
      <c r="F856" s="30">
        <f>TRUNC(E856*D856,1)</f>
        <v>0</v>
      </c>
      <c r="G856" s="27">
        <f>단가대비표!P107</f>
        <v>172068</v>
      </c>
      <c r="H856" s="30">
        <f>TRUNC(G856*D856,1)</f>
        <v>4989.8999999999996</v>
      </c>
      <c r="I856" s="27">
        <f>단가대비표!V107</f>
        <v>0</v>
      </c>
      <c r="J856" s="30">
        <f>TRUNC(I856*D856,1)</f>
        <v>0</v>
      </c>
      <c r="K856" s="27">
        <f t="shared" si="110"/>
        <v>172068</v>
      </c>
      <c r="L856" s="30">
        <f t="shared" si="110"/>
        <v>4989.8999999999996</v>
      </c>
      <c r="M856" s="24" t="s">
        <v>1181</v>
      </c>
      <c r="N856" s="2" t="s">
        <v>1554</v>
      </c>
      <c r="O856" s="2" t="s">
        <v>1182</v>
      </c>
      <c r="P856" s="2" t="s">
        <v>63</v>
      </c>
      <c r="Q856" s="2" t="s">
        <v>63</v>
      </c>
      <c r="R856" s="2" t="s">
        <v>62</v>
      </c>
      <c r="S856" s="3"/>
      <c r="T856" s="3"/>
      <c r="U856" s="3"/>
      <c r="V856" s="3">
        <v>1</v>
      </c>
      <c r="W856" s="3"/>
      <c r="X856" s="3"/>
      <c r="Y856" s="3"/>
      <c r="Z856" s="3"/>
      <c r="AA856" s="3"/>
      <c r="AB856" s="3"/>
      <c r="AC856" s="3"/>
      <c r="AD856" s="3"/>
      <c r="AE856" s="3"/>
      <c r="AF856" s="3"/>
      <c r="AG856" s="3"/>
      <c r="AH856" s="3"/>
      <c r="AI856" s="3"/>
      <c r="AJ856" s="3"/>
      <c r="AK856" s="3"/>
      <c r="AL856" s="3"/>
      <c r="AM856" s="3"/>
      <c r="AN856" s="3"/>
      <c r="AO856" s="3"/>
      <c r="AP856" s="3"/>
      <c r="AQ856" s="3"/>
      <c r="AR856" s="3"/>
      <c r="AS856" s="3"/>
      <c r="AT856" s="3"/>
      <c r="AU856" s="3"/>
      <c r="AV856" s="2" t="s">
        <v>51</v>
      </c>
      <c r="AW856" s="2" t="s">
        <v>2246</v>
      </c>
      <c r="AX856" s="2" t="s">
        <v>51</v>
      </c>
      <c r="AY856" s="2" t="s">
        <v>51</v>
      </c>
      <c r="AZ856" s="2" t="s">
        <v>51</v>
      </c>
    </row>
    <row r="857" spans="1:52" ht="30" customHeight="1">
      <c r="A857" s="24" t="s">
        <v>1307</v>
      </c>
      <c r="B857" s="24" t="s">
        <v>2237</v>
      </c>
      <c r="C857" s="24" t="s">
        <v>1075</v>
      </c>
      <c r="D857" s="25">
        <v>1</v>
      </c>
      <c r="E857" s="27">
        <v>0</v>
      </c>
      <c r="F857" s="30">
        <f>TRUNC(E857*D857,1)</f>
        <v>0</v>
      </c>
      <c r="G857" s="27">
        <v>0</v>
      </c>
      <c r="H857" s="30">
        <f>TRUNC(G857*D857,1)</f>
        <v>0</v>
      </c>
      <c r="I857" s="27">
        <f>TRUNC(SUMIF(V855:V857, RIGHTB(O857, 1), H855:H857)*U857, 2)</f>
        <v>196.32</v>
      </c>
      <c r="J857" s="30">
        <f>TRUNC(I857*D857,1)</f>
        <v>196.3</v>
      </c>
      <c r="K857" s="27">
        <f t="shared" si="110"/>
        <v>196.3</v>
      </c>
      <c r="L857" s="30">
        <f t="shared" si="110"/>
        <v>196.3</v>
      </c>
      <c r="M857" s="24" t="s">
        <v>51</v>
      </c>
      <c r="N857" s="2" t="s">
        <v>1554</v>
      </c>
      <c r="O857" s="2" t="s">
        <v>1154</v>
      </c>
      <c r="P857" s="2" t="s">
        <v>63</v>
      </c>
      <c r="Q857" s="2" t="s">
        <v>63</v>
      </c>
      <c r="R857" s="2" t="s">
        <v>63</v>
      </c>
      <c r="S857" s="3">
        <v>1</v>
      </c>
      <c r="T857" s="3">
        <v>2</v>
      </c>
      <c r="U857" s="3">
        <v>0.01</v>
      </c>
      <c r="V857" s="3"/>
      <c r="W857" s="3"/>
      <c r="X857" s="3"/>
      <c r="Y857" s="3"/>
      <c r="Z857" s="3"/>
      <c r="AA857" s="3"/>
      <c r="AB857" s="3"/>
      <c r="AC857" s="3"/>
      <c r="AD857" s="3"/>
      <c r="AE857" s="3"/>
      <c r="AF857" s="3"/>
      <c r="AG857" s="3"/>
      <c r="AH857" s="3"/>
      <c r="AI857" s="3"/>
      <c r="AJ857" s="3"/>
      <c r="AK857" s="3"/>
      <c r="AL857" s="3"/>
      <c r="AM857" s="3"/>
      <c r="AN857" s="3"/>
      <c r="AO857" s="3"/>
      <c r="AP857" s="3"/>
      <c r="AQ857" s="3"/>
      <c r="AR857" s="3"/>
      <c r="AS857" s="3"/>
      <c r="AT857" s="3"/>
      <c r="AU857" s="3"/>
      <c r="AV857" s="2" t="s">
        <v>51</v>
      </c>
      <c r="AW857" s="2" t="s">
        <v>2247</v>
      </c>
      <c r="AX857" s="2" t="s">
        <v>51</v>
      </c>
      <c r="AY857" s="2" t="s">
        <v>51</v>
      </c>
      <c r="AZ857" s="2" t="s">
        <v>51</v>
      </c>
    </row>
    <row r="858" spans="1:52" ht="30" customHeight="1">
      <c r="A858" s="24" t="s">
        <v>1174</v>
      </c>
      <c r="B858" s="24" t="s">
        <v>51</v>
      </c>
      <c r="C858" s="24" t="s">
        <v>51</v>
      </c>
      <c r="D858" s="25"/>
      <c r="E858" s="27"/>
      <c r="F858" s="30">
        <f>TRUNC(SUMIF(N855:N857, N854, F855:F857),0)</f>
        <v>0</v>
      </c>
      <c r="G858" s="27"/>
      <c r="H858" s="30">
        <f>TRUNC(SUMIF(N855:N857, N854, H855:H857),0)</f>
        <v>19632</v>
      </c>
      <c r="I858" s="27"/>
      <c r="J858" s="30">
        <f>TRUNC(SUMIF(N855:N857, N854, J855:J857),0)</f>
        <v>196</v>
      </c>
      <c r="K858" s="27"/>
      <c r="L858" s="30">
        <f>F858+H858+J858</f>
        <v>19828</v>
      </c>
      <c r="M858" s="24" t="s">
        <v>51</v>
      </c>
      <c r="N858" s="2" t="s">
        <v>76</v>
      </c>
      <c r="O858" s="2" t="s">
        <v>76</v>
      </c>
      <c r="P858" s="2" t="s">
        <v>51</v>
      </c>
      <c r="Q858" s="2" t="s">
        <v>51</v>
      </c>
      <c r="R858" s="2" t="s">
        <v>51</v>
      </c>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3"/>
      <c r="AS858" s="3"/>
      <c r="AT858" s="3"/>
      <c r="AU858" s="3"/>
      <c r="AV858" s="2" t="s">
        <v>51</v>
      </c>
      <c r="AW858" s="2" t="s">
        <v>51</v>
      </c>
      <c r="AX858" s="2" t="s">
        <v>51</v>
      </c>
      <c r="AY858" s="2" t="s">
        <v>51</v>
      </c>
      <c r="AZ858" s="2" t="s">
        <v>51</v>
      </c>
    </row>
    <row r="859" spans="1:52" ht="30" customHeight="1">
      <c r="A859" s="25"/>
      <c r="B859" s="25"/>
      <c r="C859" s="25"/>
      <c r="D859" s="25"/>
      <c r="E859" s="27"/>
      <c r="F859" s="30"/>
      <c r="G859" s="27"/>
      <c r="H859" s="30"/>
      <c r="I859" s="27"/>
      <c r="J859" s="30"/>
      <c r="K859" s="27"/>
      <c r="L859" s="30"/>
      <c r="M859" s="25"/>
    </row>
    <row r="860" spans="1:52" ht="30" customHeight="1">
      <c r="A860" s="21" t="s">
        <v>2248</v>
      </c>
      <c r="B860" s="22"/>
      <c r="C860" s="22"/>
      <c r="D860" s="22"/>
      <c r="E860" s="26"/>
      <c r="F860" s="29"/>
      <c r="G860" s="26"/>
      <c r="H860" s="29"/>
      <c r="I860" s="26"/>
      <c r="J860" s="29"/>
      <c r="K860" s="26"/>
      <c r="L860" s="29"/>
      <c r="M860" s="23"/>
      <c r="N860" s="1" t="s">
        <v>1577</v>
      </c>
    </row>
    <row r="861" spans="1:52" ht="30" customHeight="1">
      <c r="A861" s="24" t="s">
        <v>1622</v>
      </c>
      <c r="B861" s="24" t="s">
        <v>1179</v>
      </c>
      <c r="C861" s="24" t="s">
        <v>1180</v>
      </c>
      <c r="D861" s="25">
        <v>2.5000000000000001E-2</v>
      </c>
      <c r="E861" s="27">
        <f>단가대비표!O119</f>
        <v>0</v>
      </c>
      <c r="F861" s="30">
        <f>TRUNC(E861*D861,1)</f>
        <v>0</v>
      </c>
      <c r="G861" s="27">
        <f>단가대비표!P119</f>
        <v>256883</v>
      </c>
      <c r="H861" s="30">
        <f>TRUNC(G861*D861,1)</f>
        <v>6422</v>
      </c>
      <c r="I861" s="27">
        <f>단가대비표!V119</f>
        <v>0</v>
      </c>
      <c r="J861" s="30">
        <f>TRUNC(I861*D861,1)</f>
        <v>0</v>
      </c>
      <c r="K861" s="27">
        <f>TRUNC(E861+G861+I861,1)</f>
        <v>256883</v>
      </c>
      <c r="L861" s="30">
        <f>TRUNC(F861+H861+J861,1)</f>
        <v>6422</v>
      </c>
      <c r="M861" s="24" t="s">
        <v>1623</v>
      </c>
      <c r="N861" s="2" t="s">
        <v>1577</v>
      </c>
      <c r="O861" s="2" t="s">
        <v>1624</v>
      </c>
      <c r="P861" s="2" t="s">
        <v>63</v>
      </c>
      <c r="Q861" s="2" t="s">
        <v>63</v>
      </c>
      <c r="R861" s="2" t="s">
        <v>62</v>
      </c>
      <c r="S861" s="3"/>
      <c r="T861" s="3"/>
      <c r="U861" s="3"/>
      <c r="V861" s="3"/>
      <c r="W861" s="3"/>
      <c r="X861" s="3"/>
      <c r="Y861" s="3"/>
      <c r="Z861" s="3"/>
      <c r="AA861" s="3"/>
      <c r="AB861" s="3"/>
      <c r="AC861" s="3"/>
      <c r="AD861" s="3"/>
      <c r="AE861" s="3"/>
      <c r="AF861" s="3"/>
      <c r="AG861" s="3"/>
      <c r="AH861" s="3"/>
      <c r="AI861" s="3"/>
      <c r="AJ861" s="3"/>
      <c r="AK861" s="3"/>
      <c r="AL861" s="3"/>
      <c r="AM861" s="3"/>
      <c r="AN861" s="3"/>
      <c r="AO861" s="3"/>
      <c r="AP861" s="3"/>
      <c r="AQ861" s="3"/>
      <c r="AR861" s="3"/>
      <c r="AS861" s="3"/>
      <c r="AT861" s="3"/>
      <c r="AU861" s="3"/>
      <c r="AV861" s="2" t="s">
        <v>51</v>
      </c>
      <c r="AW861" s="2" t="s">
        <v>2249</v>
      </c>
      <c r="AX861" s="2" t="s">
        <v>51</v>
      </c>
      <c r="AY861" s="2" t="s">
        <v>51</v>
      </c>
      <c r="AZ861" s="2" t="s">
        <v>51</v>
      </c>
    </row>
    <row r="862" spans="1:52" ht="30" customHeight="1">
      <c r="A862" s="24" t="s">
        <v>1178</v>
      </c>
      <c r="B862" s="24" t="s">
        <v>1179</v>
      </c>
      <c r="C862" s="24" t="s">
        <v>1180</v>
      </c>
      <c r="D862" s="25">
        <v>1.2999999999999999E-2</v>
      </c>
      <c r="E862" s="27">
        <f>단가대비표!O107</f>
        <v>0</v>
      </c>
      <c r="F862" s="30">
        <f>TRUNC(E862*D862,1)</f>
        <v>0</v>
      </c>
      <c r="G862" s="27">
        <f>단가대비표!P107</f>
        <v>172068</v>
      </c>
      <c r="H862" s="30">
        <f>TRUNC(G862*D862,1)</f>
        <v>2236.8000000000002</v>
      </c>
      <c r="I862" s="27">
        <f>단가대비표!V107</f>
        <v>0</v>
      </c>
      <c r="J862" s="30">
        <f>TRUNC(I862*D862,1)</f>
        <v>0</v>
      </c>
      <c r="K862" s="27">
        <f>TRUNC(E862+G862+I862,1)</f>
        <v>172068</v>
      </c>
      <c r="L862" s="30">
        <f>TRUNC(F862+H862+J862,1)</f>
        <v>2236.8000000000002</v>
      </c>
      <c r="M862" s="24" t="s">
        <v>1181</v>
      </c>
      <c r="N862" s="2" t="s">
        <v>1577</v>
      </c>
      <c r="O862" s="2" t="s">
        <v>1182</v>
      </c>
      <c r="P862" s="2" t="s">
        <v>63</v>
      </c>
      <c r="Q862" s="2" t="s">
        <v>63</v>
      </c>
      <c r="R862" s="2" t="s">
        <v>62</v>
      </c>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3"/>
      <c r="AS862" s="3"/>
      <c r="AT862" s="3"/>
      <c r="AU862" s="3"/>
      <c r="AV862" s="2" t="s">
        <v>51</v>
      </c>
      <c r="AW862" s="2" t="s">
        <v>2250</v>
      </c>
      <c r="AX862" s="2" t="s">
        <v>51</v>
      </c>
      <c r="AY862" s="2" t="s">
        <v>51</v>
      </c>
      <c r="AZ862" s="2" t="s">
        <v>51</v>
      </c>
    </row>
    <row r="863" spans="1:52" ht="30" customHeight="1">
      <c r="A863" s="24" t="s">
        <v>1174</v>
      </c>
      <c r="B863" s="24" t="s">
        <v>51</v>
      </c>
      <c r="C863" s="24" t="s">
        <v>51</v>
      </c>
      <c r="D863" s="25"/>
      <c r="E863" s="27"/>
      <c r="F863" s="30">
        <f>TRUNC(SUMIF(N861:N862, N860, F861:F862),0)</f>
        <v>0</v>
      </c>
      <c r="G863" s="27"/>
      <c r="H863" s="30">
        <f>TRUNC(SUMIF(N861:N862, N860, H861:H862),0)</f>
        <v>8658</v>
      </c>
      <c r="I863" s="27"/>
      <c r="J863" s="30">
        <f>TRUNC(SUMIF(N861:N862, N860, J861:J862),0)</f>
        <v>0</v>
      </c>
      <c r="K863" s="27"/>
      <c r="L863" s="30">
        <f>F863+H863+J863</f>
        <v>8658</v>
      </c>
      <c r="M863" s="24" t="s">
        <v>51</v>
      </c>
      <c r="N863" s="2" t="s">
        <v>76</v>
      </c>
      <c r="O863" s="2" t="s">
        <v>76</v>
      </c>
      <c r="P863" s="2" t="s">
        <v>51</v>
      </c>
      <c r="Q863" s="2" t="s">
        <v>51</v>
      </c>
      <c r="R863" s="2" t="s">
        <v>51</v>
      </c>
      <c r="S863" s="3"/>
      <c r="T863" s="3"/>
      <c r="U863" s="3"/>
      <c r="V863" s="3"/>
      <c r="W863" s="3"/>
      <c r="X863" s="3"/>
      <c r="Y863" s="3"/>
      <c r="Z863" s="3"/>
      <c r="AA863" s="3"/>
      <c r="AB863" s="3"/>
      <c r="AC863" s="3"/>
      <c r="AD863" s="3"/>
      <c r="AE863" s="3"/>
      <c r="AF863" s="3"/>
      <c r="AG863" s="3"/>
      <c r="AH863" s="3"/>
      <c r="AI863" s="3"/>
      <c r="AJ863" s="3"/>
      <c r="AK863" s="3"/>
      <c r="AL863" s="3"/>
      <c r="AM863" s="3"/>
      <c r="AN863" s="3"/>
      <c r="AO863" s="3"/>
      <c r="AP863" s="3"/>
      <c r="AQ863" s="3"/>
      <c r="AR863" s="3"/>
      <c r="AS863" s="3"/>
      <c r="AT863" s="3"/>
      <c r="AU863" s="3"/>
      <c r="AV863" s="2" t="s">
        <v>51</v>
      </c>
      <c r="AW863" s="2" t="s">
        <v>51</v>
      </c>
      <c r="AX863" s="2" t="s">
        <v>51</v>
      </c>
      <c r="AY863" s="2" t="s">
        <v>51</v>
      </c>
      <c r="AZ863" s="2" t="s">
        <v>51</v>
      </c>
    </row>
    <row r="864" spans="1:52" ht="30" customHeight="1">
      <c r="A864" s="25"/>
      <c r="B864" s="25"/>
      <c r="C864" s="25"/>
      <c r="D864" s="25"/>
      <c r="E864" s="27"/>
      <c r="F864" s="30"/>
      <c r="G864" s="27"/>
      <c r="H864" s="30"/>
      <c r="I864" s="27"/>
      <c r="J864" s="30"/>
      <c r="K864" s="27"/>
      <c r="L864" s="30"/>
      <c r="M864" s="25"/>
    </row>
    <row r="865" spans="1:52" ht="30" customHeight="1">
      <c r="A865" s="21" t="s">
        <v>2251</v>
      </c>
      <c r="B865" s="22"/>
      <c r="C865" s="22"/>
      <c r="D865" s="22"/>
      <c r="E865" s="26"/>
      <c r="F865" s="29"/>
      <c r="G865" s="26"/>
      <c r="H865" s="29"/>
      <c r="I865" s="26"/>
      <c r="J865" s="29"/>
      <c r="K865" s="26"/>
      <c r="L865" s="29"/>
      <c r="M865" s="23"/>
      <c r="N865" s="1" t="s">
        <v>1593</v>
      </c>
    </row>
    <row r="866" spans="1:52" ht="30" customHeight="1">
      <c r="A866" s="24" t="s">
        <v>1622</v>
      </c>
      <c r="B866" s="24" t="s">
        <v>1179</v>
      </c>
      <c r="C866" s="24" t="s">
        <v>1180</v>
      </c>
      <c r="D866" s="25">
        <v>3.1E-2</v>
      </c>
      <c r="E866" s="27">
        <f>단가대비표!O119</f>
        <v>0</v>
      </c>
      <c r="F866" s="30">
        <f>TRUNC(E866*D866,1)</f>
        <v>0</v>
      </c>
      <c r="G866" s="27">
        <f>단가대비표!P119</f>
        <v>256883</v>
      </c>
      <c r="H866" s="30">
        <f>TRUNC(G866*D866,1)</f>
        <v>7963.3</v>
      </c>
      <c r="I866" s="27">
        <f>단가대비표!V119</f>
        <v>0</v>
      </c>
      <c r="J866" s="30">
        <f>TRUNC(I866*D866,1)</f>
        <v>0</v>
      </c>
      <c r="K866" s="27">
        <f t="shared" ref="K866:L868" si="111">TRUNC(E866+G866+I866,1)</f>
        <v>256883</v>
      </c>
      <c r="L866" s="30">
        <f t="shared" si="111"/>
        <v>7963.3</v>
      </c>
      <c r="M866" s="24" t="s">
        <v>1623</v>
      </c>
      <c r="N866" s="2" t="s">
        <v>1593</v>
      </c>
      <c r="O866" s="2" t="s">
        <v>1624</v>
      </c>
      <c r="P866" s="2" t="s">
        <v>63</v>
      </c>
      <c r="Q866" s="2" t="s">
        <v>63</v>
      </c>
      <c r="R866" s="2" t="s">
        <v>62</v>
      </c>
      <c r="S866" s="3"/>
      <c r="T866" s="3"/>
      <c r="U866" s="3"/>
      <c r="V866" s="3">
        <v>1</v>
      </c>
      <c r="W866" s="3"/>
      <c r="X866" s="3"/>
      <c r="Y866" s="3"/>
      <c r="Z866" s="3"/>
      <c r="AA866" s="3"/>
      <c r="AB866" s="3"/>
      <c r="AC866" s="3"/>
      <c r="AD866" s="3"/>
      <c r="AE866" s="3"/>
      <c r="AF866" s="3"/>
      <c r="AG866" s="3"/>
      <c r="AH866" s="3"/>
      <c r="AI866" s="3"/>
      <c r="AJ866" s="3"/>
      <c r="AK866" s="3"/>
      <c r="AL866" s="3"/>
      <c r="AM866" s="3"/>
      <c r="AN866" s="3"/>
      <c r="AO866" s="3"/>
      <c r="AP866" s="3"/>
      <c r="AQ866" s="3"/>
      <c r="AR866" s="3"/>
      <c r="AS866" s="3"/>
      <c r="AT866" s="3"/>
      <c r="AU866" s="3"/>
      <c r="AV866" s="2" t="s">
        <v>51</v>
      </c>
      <c r="AW866" s="2" t="s">
        <v>2253</v>
      </c>
      <c r="AX866" s="2" t="s">
        <v>51</v>
      </c>
      <c r="AY866" s="2" t="s">
        <v>51</v>
      </c>
      <c r="AZ866" s="2" t="s">
        <v>51</v>
      </c>
    </row>
    <row r="867" spans="1:52" ht="30" customHeight="1">
      <c r="A867" s="24" t="s">
        <v>1178</v>
      </c>
      <c r="B867" s="24" t="s">
        <v>1179</v>
      </c>
      <c r="C867" s="24" t="s">
        <v>1180</v>
      </c>
      <c r="D867" s="25">
        <v>1.4999999999999999E-2</v>
      </c>
      <c r="E867" s="27">
        <f>단가대비표!O107</f>
        <v>0</v>
      </c>
      <c r="F867" s="30">
        <f>TRUNC(E867*D867,1)</f>
        <v>0</v>
      </c>
      <c r="G867" s="27">
        <f>단가대비표!P107</f>
        <v>172068</v>
      </c>
      <c r="H867" s="30">
        <f>TRUNC(G867*D867,1)</f>
        <v>2581</v>
      </c>
      <c r="I867" s="27">
        <f>단가대비표!V107</f>
        <v>0</v>
      </c>
      <c r="J867" s="30">
        <f>TRUNC(I867*D867,1)</f>
        <v>0</v>
      </c>
      <c r="K867" s="27">
        <f t="shared" si="111"/>
        <v>172068</v>
      </c>
      <c r="L867" s="30">
        <f t="shared" si="111"/>
        <v>2581</v>
      </c>
      <c r="M867" s="24" t="s">
        <v>1181</v>
      </c>
      <c r="N867" s="2" t="s">
        <v>1593</v>
      </c>
      <c r="O867" s="2" t="s">
        <v>1182</v>
      </c>
      <c r="P867" s="2" t="s">
        <v>63</v>
      </c>
      <c r="Q867" s="2" t="s">
        <v>63</v>
      </c>
      <c r="R867" s="2" t="s">
        <v>62</v>
      </c>
      <c r="S867" s="3"/>
      <c r="T867" s="3"/>
      <c r="U867" s="3"/>
      <c r="V867" s="3">
        <v>1</v>
      </c>
      <c r="W867" s="3"/>
      <c r="X867" s="3"/>
      <c r="Y867" s="3"/>
      <c r="Z867" s="3"/>
      <c r="AA867" s="3"/>
      <c r="AB867" s="3"/>
      <c r="AC867" s="3"/>
      <c r="AD867" s="3"/>
      <c r="AE867" s="3"/>
      <c r="AF867" s="3"/>
      <c r="AG867" s="3"/>
      <c r="AH867" s="3"/>
      <c r="AI867" s="3"/>
      <c r="AJ867" s="3"/>
      <c r="AK867" s="3"/>
      <c r="AL867" s="3"/>
      <c r="AM867" s="3"/>
      <c r="AN867" s="3"/>
      <c r="AO867" s="3"/>
      <c r="AP867" s="3"/>
      <c r="AQ867" s="3"/>
      <c r="AR867" s="3"/>
      <c r="AS867" s="3"/>
      <c r="AT867" s="3"/>
      <c r="AU867" s="3"/>
      <c r="AV867" s="2" t="s">
        <v>51</v>
      </c>
      <c r="AW867" s="2" t="s">
        <v>2254</v>
      </c>
      <c r="AX867" s="2" t="s">
        <v>51</v>
      </c>
      <c r="AY867" s="2" t="s">
        <v>51</v>
      </c>
      <c r="AZ867" s="2" t="s">
        <v>51</v>
      </c>
    </row>
    <row r="868" spans="1:52" ht="30" customHeight="1">
      <c r="A868" s="24" t="s">
        <v>1307</v>
      </c>
      <c r="B868" s="24" t="s">
        <v>2255</v>
      </c>
      <c r="C868" s="24" t="s">
        <v>1075</v>
      </c>
      <c r="D868" s="25">
        <v>1</v>
      </c>
      <c r="E868" s="27">
        <v>0</v>
      </c>
      <c r="F868" s="30">
        <f>TRUNC(E868*D868,1)</f>
        <v>0</v>
      </c>
      <c r="G868" s="27">
        <v>0</v>
      </c>
      <c r="H868" s="30">
        <f>TRUNC(G868*D868,1)</f>
        <v>0</v>
      </c>
      <c r="I868" s="27">
        <f>TRUNC(SUMIF(V866:V868, RIGHTB(O868, 1), H866:H868)*U868, 2)</f>
        <v>632.65</v>
      </c>
      <c r="J868" s="30">
        <f>TRUNC(I868*D868,1)</f>
        <v>632.6</v>
      </c>
      <c r="K868" s="27">
        <f t="shared" si="111"/>
        <v>632.6</v>
      </c>
      <c r="L868" s="30">
        <f t="shared" si="111"/>
        <v>632.6</v>
      </c>
      <c r="M868" s="24" t="s">
        <v>51</v>
      </c>
      <c r="N868" s="2" t="s">
        <v>1593</v>
      </c>
      <c r="O868" s="2" t="s">
        <v>1154</v>
      </c>
      <c r="P868" s="2" t="s">
        <v>63</v>
      </c>
      <c r="Q868" s="2" t="s">
        <v>63</v>
      </c>
      <c r="R868" s="2" t="s">
        <v>63</v>
      </c>
      <c r="S868" s="3">
        <v>1</v>
      </c>
      <c r="T868" s="3">
        <v>2</v>
      </c>
      <c r="U868" s="3">
        <v>0.06</v>
      </c>
      <c r="V868" s="3"/>
      <c r="W868" s="3"/>
      <c r="X868" s="3"/>
      <c r="Y868" s="3"/>
      <c r="Z868" s="3"/>
      <c r="AA868" s="3"/>
      <c r="AB868" s="3"/>
      <c r="AC868" s="3"/>
      <c r="AD868" s="3"/>
      <c r="AE868" s="3"/>
      <c r="AF868" s="3"/>
      <c r="AG868" s="3"/>
      <c r="AH868" s="3"/>
      <c r="AI868" s="3"/>
      <c r="AJ868" s="3"/>
      <c r="AK868" s="3"/>
      <c r="AL868" s="3"/>
      <c r="AM868" s="3"/>
      <c r="AN868" s="3"/>
      <c r="AO868" s="3"/>
      <c r="AP868" s="3"/>
      <c r="AQ868" s="3"/>
      <c r="AR868" s="3"/>
      <c r="AS868" s="3"/>
      <c r="AT868" s="3"/>
      <c r="AU868" s="3"/>
      <c r="AV868" s="2" t="s">
        <v>51</v>
      </c>
      <c r="AW868" s="2" t="s">
        <v>2256</v>
      </c>
      <c r="AX868" s="2" t="s">
        <v>51</v>
      </c>
      <c r="AY868" s="2" t="s">
        <v>51</v>
      </c>
      <c r="AZ868" s="2" t="s">
        <v>51</v>
      </c>
    </row>
    <row r="869" spans="1:52" ht="30" customHeight="1">
      <c r="A869" s="24" t="s">
        <v>1174</v>
      </c>
      <c r="B869" s="24" t="s">
        <v>51</v>
      </c>
      <c r="C869" s="24" t="s">
        <v>51</v>
      </c>
      <c r="D869" s="25"/>
      <c r="E869" s="27"/>
      <c r="F869" s="30">
        <f>TRUNC(SUMIF(N866:N868, N865, F866:F868),0)</f>
        <v>0</v>
      </c>
      <c r="G869" s="27"/>
      <c r="H869" s="30">
        <f>TRUNC(SUMIF(N866:N868, N865, H866:H868),0)</f>
        <v>10544</v>
      </c>
      <c r="I869" s="27"/>
      <c r="J869" s="30">
        <f>TRUNC(SUMIF(N866:N868, N865, J866:J868),0)</f>
        <v>632</v>
      </c>
      <c r="K869" s="27"/>
      <c r="L869" s="30">
        <f>F869+H869+J869</f>
        <v>11176</v>
      </c>
      <c r="M869" s="24" t="s">
        <v>51</v>
      </c>
      <c r="N869" s="2" t="s">
        <v>76</v>
      </c>
      <c r="O869" s="2" t="s">
        <v>76</v>
      </c>
      <c r="P869" s="2" t="s">
        <v>51</v>
      </c>
      <c r="Q869" s="2" t="s">
        <v>51</v>
      </c>
      <c r="R869" s="2" t="s">
        <v>51</v>
      </c>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c r="AR869" s="3"/>
      <c r="AS869" s="3"/>
      <c r="AT869" s="3"/>
      <c r="AU869" s="3"/>
      <c r="AV869" s="2" t="s">
        <v>51</v>
      </c>
      <c r="AW869" s="2" t="s">
        <v>51</v>
      </c>
      <c r="AX869" s="2" t="s">
        <v>51</v>
      </c>
      <c r="AY869" s="2" t="s">
        <v>51</v>
      </c>
      <c r="AZ869" s="2" t="s">
        <v>51</v>
      </c>
    </row>
    <row r="870" spans="1:52" ht="30" customHeight="1">
      <c r="A870" s="25"/>
      <c r="B870" s="25"/>
      <c r="C870" s="25"/>
      <c r="D870" s="25"/>
      <c r="E870" s="27"/>
      <c r="F870" s="30"/>
      <c r="G870" s="27"/>
      <c r="H870" s="30"/>
      <c r="I870" s="27"/>
      <c r="J870" s="30"/>
      <c r="K870" s="27"/>
      <c r="L870" s="30"/>
      <c r="M870" s="25"/>
    </row>
    <row r="871" spans="1:52" ht="30" customHeight="1">
      <c r="A871" s="21" t="s">
        <v>2257</v>
      </c>
      <c r="B871" s="22"/>
      <c r="C871" s="22"/>
      <c r="D871" s="22"/>
      <c r="E871" s="26"/>
      <c r="F871" s="29"/>
      <c r="G871" s="26"/>
      <c r="H871" s="29"/>
      <c r="I871" s="26"/>
      <c r="J871" s="29"/>
      <c r="K871" s="26"/>
      <c r="L871" s="29"/>
      <c r="M871" s="23"/>
      <c r="N871" s="1" t="s">
        <v>1630</v>
      </c>
    </row>
    <row r="872" spans="1:52" ht="30" customHeight="1">
      <c r="A872" s="24" t="s">
        <v>1622</v>
      </c>
      <c r="B872" s="24" t="s">
        <v>1179</v>
      </c>
      <c r="C872" s="24" t="s">
        <v>1180</v>
      </c>
      <c r="D872" s="25">
        <v>1.6E-2</v>
      </c>
      <c r="E872" s="27">
        <f>단가대비표!O119</f>
        <v>0</v>
      </c>
      <c r="F872" s="30">
        <f>TRUNC(E872*D872,1)</f>
        <v>0</v>
      </c>
      <c r="G872" s="27">
        <f>단가대비표!P119</f>
        <v>256883</v>
      </c>
      <c r="H872" s="30">
        <f>TRUNC(G872*D872,1)</f>
        <v>4110.1000000000004</v>
      </c>
      <c r="I872" s="27">
        <f>단가대비표!V119</f>
        <v>0</v>
      </c>
      <c r="J872" s="30">
        <f>TRUNC(I872*D872,1)</f>
        <v>0</v>
      </c>
      <c r="K872" s="27">
        <f t="shared" ref="K872:L874" si="112">TRUNC(E872+G872+I872,1)</f>
        <v>256883</v>
      </c>
      <c r="L872" s="30">
        <f t="shared" si="112"/>
        <v>4110.1000000000004</v>
      </c>
      <c r="M872" s="24" t="s">
        <v>1623</v>
      </c>
      <c r="N872" s="2" t="s">
        <v>1630</v>
      </c>
      <c r="O872" s="2" t="s">
        <v>1624</v>
      </c>
      <c r="P872" s="2" t="s">
        <v>63</v>
      </c>
      <c r="Q872" s="2" t="s">
        <v>63</v>
      </c>
      <c r="R872" s="2" t="s">
        <v>62</v>
      </c>
      <c r="S872" s="3"/>
      <c r="T872" s="3"/>
      <c r="U872" s="3"/>
      <c r="V872" s="3">
        <v>1</v>
      </c>
      <c r="W872" s="3"/>
      <c r="X872" s="3"/>
      <c r="Y872" s="3"/>
      <c r="Z872" s="3"/>
      <c r="AA872" s="3"/>
      <c r="AB872" s="3"/>
      <c r="AC872" s="3"/>
      <c r="AD872" s="3"/>
      <c r="AE872" s="3"/>
      <c r="AF872" s="3"/>
      <c r="AG872" s="3"/>
      <c r="AH872" s="3"/>
      <c r="AI872" s="3"/>
      <c r="AJ872" s="3"/>
      <c r="AK872" s="3"/>
      <c r="AL872" s="3"/>
      <c r="AM872" s="3"/>
      <c r="AN872" s="3"/>
      <c r="AO872" s="3"/>
      <c r="AP872" s="3"/>
      <c r="AQ872" s="3"/>
      <c r="AR872" s="3"/>
      <c r="AS872" s="3"/>
      <c r="AT872" s="3"/>
      <c r="AU872" s="3"/>
      <c r="AV872" s="2" t="s">
        <v>51</v>
      </c>
      <c r="AW872" s="2" t="s">
        <v>2259</v>
      </c>
      <c r="AX872" s="2" t="s">
        <v>51</v>
      </c>
      <c r="AY872" s="2" t="s">
        <v>51</v>
      </c>
      <c r="AZ872" s="2" t="s">
        <v>51</v>
      </c>
    </row>
    <row r="873" spans="1:52" ht="30" customHeight="1">
      <c r="A873" s="24" t="s">
        <v>1178</v>
      </c>
      <c r="B873" s="24" t="s">
        <v>1179</v>
      </c>
      <c r="C873" s="24" t="s">
        <v>1180</v>
      </c>
      <c r="D873" s="25">
        <v>1.0999999999999999E-2</v>
      </c>
      <c r="E873" s="27">
        <f>단가대비표!O107</f>
        <v>0</v>
      </c>
      <c r="F873" s="30">
        <f>TRUNC(E873*D873,1)</f>
        <v>0</v>
      </c>
      <c r="G873" s="27">
        <f>단가대비표!P107</f>
        <v>172068</v>
      </c>
      <c r="H873" s="30">
        <f>TRUNC(G873*D873,1)</f>
        <v>1892.7</v>
      </c>
      <c r="I873" s="27">
        <f>단가대비표!V107</f>
        <v>0</v>
      </c>
      <c r="J873" s="30">
        <f>TRUNC(I873*D873,1)</f>
        <v>0</v>
      </c>
      <c r="K873" s="27">
        <f t="shared" si="112"/>
        <v>172068</v>
      </c>
      <c r="L873" s="30">
        <f t="shared" si="112"/>
        <v>1892.7</v>
      </c>
      <c r="M873" s="24" t="s">
        <v>1181</v>
      </c>
      <c r="N873" s="2" t="s">
        <v>1630</v>
      </c>
      <c r="O873" s="2" t="s">
        <v>1182</v>
      </c>
      <c r="P873" s="2" t="s">
        <v>63</v>
      </c>
      <c r="Q873" s="2" t="s">
        <v>63</v>
      </c>
      <c r="R873" s="2" t="s">
        <v>62</v>
      </c>
      <c r="S873" s="3"/>
      <c r="T873" s="3"/>
      <c r="U873" s="3"/>
      <c r="V873" s="3">
        <v>1</v>
      </c>
      <c r="W873" s="3"/>
      <c r="X873" s="3"/>
      <c r="Y873" s="3"/>
      <c r="Z873" s="3"/>
      <c r="AA873" s="3"/>
      <c r="AB873" s="3"/>
      <c r="AC873" s="3"/>
      <c r="AD873" s="3"/>
      <c r="AE873" s="3"/>
      <c r="AF873" s="3"/>
      <c r="AG873" s="3"/>
      <c r="AH873" s="3"/>
      <c r="AI873" s="3"/>
      <c r="AJ873" s="3"/>
      <c r="AK873" s="3"/>
      <c r="AL873" s="3"/>
      <c r="AM873" s="3"/>
      <c r="AN873" s="3"/>
      <c r="AO873" s="3"/>
      <c r="AP873" s="3"/>
      <c r="AQ873" s="3"/>
      <c r="AR873" s="3"/>
      <c r="AS873" s="3"/>
      <c r="AT873" s="3"/>
      <c r="AU873" s="3"/>
      <c r="AV873" s="2" t="s">
        <v>51</v>
      </c>
      <c r="AW873" s="2" t="s">
        <v>2260</v>
      </c>
      <c r="AX873" s="2" t="s">
        <v>51</v>
      </c>
      <c r="AY873" s="2" t="s">
        <v>51</v>
      </c>
      <c r="AZ873" s="2" t="s">
        <v>51</v>
      </c>
    </row>
    <row r="874" spans="1:52" ht="30" customHeight="1">
      <c r="A874" s="24" t="s">
        <v>1307</v>
      </c>
      <c r="B874" s="24" t="s">
        <v>1356</v>
      </c>
      <c r="C874" s="24" t="s">
        <v>1075</v>
      </c>
      <c r="D874" s="25">
        <v>1</v>
      </c>
      <c r="E874" s="27">
        <v>0</v>
      </c>
      <c r="F874" s="30">
        <f>TRUNC(E874*D874,1)</f>
        <v>0</v>
      </c>
      <c r="G874" s="27">
        <v>0</v>
      </c>
      <c r="H874" s="30">
        <f>TRUNC(G874*D874,1)</f>
        <v>0</v>
      </c>
      <c r="I874" s="27">
        <f>TRUNC(SUMIF(V872:V874, RIGHTB(O874, 1), H872:H874)*U874, 2)</f>
        <v>120.05</v>
      </c>
      <c r="J874" s="30">
        <f>TRUNC(I874*D874,1)</f>
        <v>120</v>
      </c>
      <c r="K874" s="27">
        <f t="shared" si="112"/>
        <v>120</v>
      </c>
      <c r="L874" s="30">
        <f t="shared" si="112"/>
        <v>120</v>
      </c>
      <c r="M874" s="24" t="s">
        <v>51</v>
      </c>
      <c r="N874" s="2" t="s">
        <v>1630</v>
      </c>
      <c r="O874" s="2" t="s">
        <v>1154</v>
      </c>
      <c r="P874" s="2" t="s">
        <v>63</v>
      </c>
      <c r="Q874" s="2" t="s">
        <v>63</v>
      </c>
      <c r="R874" s="2" t="s">
        <v>63</v>
      </c>
      <c r="S874" s="3">
        <v>1</v>
      </c>
      <c r="T874" s="3">
        <v>2</v>
      </c>
      <c r="U874" s="3">
        <v>0.02</v>
      </c>
      <c r="V874" s="3"/>
      <c r="W874" s="3"/>
      <c r="X874" s="3"/>
      <c r="Y874" s="3"/>
      <c r="Z874" s="3"/>
      <c r="AA874" s="3"/>
      <c r="AB874" s="3"/>
      <c r="AC874" s="3"/>
      <c r="AD874" s="3"/>
      <c r="AE874" s="3"/>
      <c r="AF874" s="3"/>
      <c r="AG874" s="3"/>
      <c r="AH874" s="3"/>
      <c r="AI874" s="3"/>
      <c r="AJ874" s="3"/>
      <c r="AK874" s="3"/>
      <c r="AL874" s="3"/>
      <c r="AM874" s="3"/>
      <c r="AN874" s="3"/>
      <c r="AO874" s="3"/>
      <c r="AP874" s="3"/>
      <c r="AQ874" s="3"/>
      <c r="AR874" s="3"/>
      <c r="AS874" s="3"/>
      <c r="AT874" s="3"/>
      <c r="AU874" s="3"/>
      <c r="AV874" s="2" t="s">
        <v>51</v>
      </c>
      <c r="AW874" s="2" t="s">
        <v>2261</v>
      </c>
      <c r="AX874" s="2" t="s">
        <v>51</v>
      </c>
      <c r="AY874" s="2" t="s">
        <v>51</v>
      </c>
      <c r="AZ874" s="2" t="s">
        <v>51</v>
      </c>
    </row>
    <row r="875" spans="1:52" ht="30" customHeight="1">
      <c r="A875" s="24" t="s">
        <v>1174</v>
      </c>
      <c r="B875" s="24" t="s">
        <v>51</v>
      </c>
      <c r="C875" s="24" t="s">
        <v>51</v>
      </c>
      <c r="D875" s="25"/>
      <c r="E875" s="27"/>
      <c r="F875" s="30">
        <f>TRUNC(SUMIF(N872:N874, N871, F872:F874),0)</f>
        <v>0</v>
      </c>
      <c r="G875" s="27"/>
      <c r="H875" s="30">
        <f>TRUNC(SUMIF(N872:N874, N871, H872:H874),0)</f>
        <v>6002</v>
      </c>
      <c r="I875" s="27"/>
      <c r="J875" s="30">
        <f>TRUNC(SUMIF(N872:N874, N871, J872:J874),0)</f>
        <v>120</v>
      </c>
      <c r="K875" s="27"/>
      <c r="L875" s="30">
        <f>F875+H875+J875</f>
        <v>6122</v>
      </c>
      <c r="M875" s="24" t="s">
        <v>51</v>
      </c>
      <c r="N875" s="2" t="s">
        <v>76</v>
      </c>
      <c r="O875" s="2" t="s">
        <v>76</v>
      </c>
      <c r="P875" s="2" t="s">
        <v>51</v>
      </c>
      <c r="Q875" s="2" t="s">
        <v>51</v>
      </c>
      <c r="R875" s="2" t="s">
        <v>51</v>
      </c>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3"/>
      <c r="AS875" s="3"/>
      <c r="AT875" s="3"/>
      <c r="AU875" s="3"/>
      <c r="AV875" s="2" t="s">
        <v>51</v>
      </c>
      <c r="AW875" s="2" t="s">
        <v>51</v>
      </c>
      <c r="AX875" s="2" t="s">
        <v>51</v>
      </c>
      <c r="AY875" s="2" t="s">
        <v>51</v>
      </c>
      <c r="AZ875" s="2" t="s">
        <v>51</v>
      </c>
    </row>
    <row r="876" spans="1:52" ht="30" customHeight="1">
      <c r="A876" s="25"/>
      <c r="B876" s="25"/>
      <c r="C876" s="25"/>
      <c r="D876" s="25"/>
      <c r="E876" s="27"/>
      <c r="F876" s="30"/>
      <c r="G876" s="27"/>
      <c r="H876" s="30"/>
      <c r="I876" s="27"/>
      <c r="J876" s="30"/>
      <c r="K876" s="27"/>
      <c r="L876" s="30"/>
      <c r="M876" s="25"/>
    </row>
    <row r="877" spans="1:52" ht="30" customHeight="1">
      <c r="A877" s="21" t="s">
        <v>2262</v>
      </c>
      <c r="B877" s="22"/>
      <c r="C877" s="22"/>
      <c r="D877" s="22"/>
      <c r="E877" s="26"/>
      <c r="F877" s="29"/>
      <c r="G877" s="26"/>
      <c r="H877" s="29"/>
      <c r="I877" s="26"/>
      <c r="J877" s="29"/>
      <c r="K877" s="26"/>
      <c r="L877" s="29"/>
      <c r="M877" s="23"/>
      <c r="N877" s="1" t="s">
        <v>1634</v>
      </c>
    </row>
    <row r="878" spans="1:52" ht="30" customHeight="1">
      <c r="A878" s="24" t="s">
        <v>1622</v>
      </c>
      <c r="B878" s="24" t="s">
        <v>1179</v>
      </c>
      <c r="C878" s="24" t="s">
        <v>1180</v>
      </c>
      <c r="D878" s="25">
        <v>1.4E-2</v>
      </c>
      <c r="E878" s="27">
        <f>단가대비표!O119</f>
        <v>0</v>
      </c>
      <c r="F878" s="30">
        <f>TRUNC(E878*D878,1)</f>
        <v>0</v>
      </c>
      <c r="G878" s="27">
        <f>단가대비표!P119</f>
        <v>256883</v>
      </c>
      <c r="H878" s="30">
        <f>TRUNC(G878*D878,1)</f>
        <v>3596.3</v>
      </c>
      <c r="I878" s="27">
        <f>단가대비표!V119</f>
        <v>0</v>
      </c>
      <c r="J878" s="30">
        <f>TRUNC(I878*D878,1)</f>
        <v>0</v>
      </c>
      <c r="K878" s="27">
        <f t="shared" ref="K878:L880" si="113">TRUNC(E878+G878+I878,1)</f>
        <v>256883</v>
      </c>
      <c r="L878" s="30">
        <f t="shared" si="113"/>
        <v>3596.3</v>
      </c>
      <c r="M878" s="24" t="s">
        <v>1623</v>
      </c>
      <c r="N878" s="2" t="s">
        <v>1634</v>
      </c>
      <c r="O878" s="2" t="s">
        <v>1624</v>
      </c>
      <c r="P878" s="2" t="s">
        <v>63</v>
      </c>
      <c r="Q878" s="2" t="s">
        <v>63</v>
      </c>
      <c r="R878" s="2" t="s">
        <v>62</v>
      </c>
      <c r="S878" s="3"/>
      <c r="T878" s="3"/>
      <c r="U878" s="3"/>
      <c r="V878" s="3">
        <v>1</v>
      </c>
      <c r="W878" s="3"/>
      <c r="X878" s="3"/>
      <c r="Y878" s="3"/>
      <c r="Z878" s="3"/>
      <c r="AA878" s="3"/>
      <c r="AB878" s="3"/>
      <c r="AC878" s="3"/>
      <c r="AD878" s="3"/>
      <c r="AE878" s="3"/>
      <c r="AF878" s="3"/>
      <c r="AG878" s="3"/>
      <c r="AH878" s="3"/>
      <c r="AI878" s="3"/>
      <c r="AJ878" s="3"/>
      <c r="AK878" s="3"/>
      <c r="AL878" s="3"/>
      <c r="AM878" s="3"/>
      <c r="AN878" s="3"/>
      <c r="AO878" s="3"/>
      <c r="AP878" s="3"/>
      <c r="AQ878" s="3"/>
      <c r="AR878" s="3"/>
      <c r="AS878" s="3"/>
      <c r="AT878" s="3"/>
      <c r="AU878" s="3"/>
      <c r="AV878" s="2" t="s">
        <v>51</v>
      </c>
      <c r="AW878" s="2" t="s">
        <v>2263</v>
      </c>
      <c r="AX878" s="2" t="s">
        <v>51</v>
      </c>
      <c r="AY878" s="2" t="s">
        <v>51</v>
      </c>
      <c r="AZ878" s="2" t="s">
        <v>51</v>
      </c>
    </row>
    <row r="879" spans="1:52" ht="30" customHeight="1">
      <c r="A879" s="24" t="s">
        <v>1178</v>
      </c>
      <c r="B879" s="24" t="s">
        <v>1179</v>
      </c>
      <c r="C879" s="24" t="s">
        <v>1180</v>
      </c>
      <c r="D879" s="25">
        <v>0.01</v>
      </c>
      <c r="E879" s="27">
        <f>단가대비표!O107</f>
        <v>0</v>
      </c>
      <c r="F879" s="30">
        <f>TRUNC(E879*D879,1)</f>
        <v>0</v>
      </c>
      <c r="G879" s="27">
        <f>단가대비표!P107</f>
        <v>172068</v>
      </c>
      <c r="H879" s="30">
        <f>TRUNC(G879*D879,1)</f>
        <v>1720.6</v>
      </c>
      <c r="I879" s="27">
        <f>단가대비표!V107</f>
        <v>0</v>
      </c>
      <c r="J879" s="30">
        <f>TRUNC(I879*D879,1)</f>
        <v>0</v>
      </c>
      <c r="K879" s="27">
        <f t="shared" si="113"/>
        <v>172068</v>
      </c>
      <c r="L879" s="30">
        <f t="shared" si="113"/>
        <v>1720.6</v>
      </c>
      <c r="M879" s="24" t="s">
        <v>1181</v>
      </c>
      <c r="N879" s="2" t="s">
        <v>1634</v>
      </c>
      <c r="O879" s="2" t="s">
        <v>1182</v>
      </c>
      <c r="P879" s="2" t="s">
        <v>63</v>
      </c>
      <c r="Q879" s="2" t="s">
        <v>63</v>
      </c>
      <c r="R879" s="2" t="s">
        <v>62</v>
      </c>
      <c r="S879" s="3"/>
      <c r="T879" s="3"/>
      <c r="U879" s="3"/>
      <c r="V879" s="3">
        <v>1</v>
      </c>
      <c r="W879" s="3"/>
      <c r="X879" s="3"/>
      <c r="Y879" s="3"/>
      <c r="Z879" s="3"/>
      <c r="AA879" s="3"/>
      <c r="AB879" s="3"/>
      <c r="AC879" s="3"/>
      <c r="AD879" s="3"/>
      <c r="AE879" s="3"/>
      <c r="AF879" s="3"/>
      <c r="AG879" s="3"/>
      <c r="AH879" s="3"/>
      <c r="AI879" s="3"/>
      <c r="AJ879" s="3"/>
      <c r="AK879" s="3"/>
      <c r="AL879" s="3"/>
      <c r="AM879" s="3"/>
      <c r="AN879" s="3"/>
      <c r="AO879" s="3"/>
      <c r="AP879" s="3"/>
      <c r="AQ879" s="3"/>
      <c r="AR879" s="3"/>
      <c r="AS879" s="3"/>
      <c r="AT879" s="3"/>
      <c r="AU879" s="3"/>
      <c r="AV879" s="2" t="s">
        <v>51</v>
      </c>
      <c r="AW879" s="2" t="s">
        <v>2264</v>
      </c>
      <c r="AX879" s="2" t="s">
        <v>51</v>
      </c>
      <c r="AY879" s="2" t="s">
        <v>51</v>
      </c>
      <c r="AZ879" s="2" t="s">
        <v>51</v>
      </c>
    </row>
    <row r="880" spans="1:52" ht="30" customHeight="1">
      <c r="A880" s="24" t="s">
        <v>1307</v>
      </c>
      <c r="B880" s="24" t="s">
        <v>1356</v>
      </c>
      <c r="C880" s="24" t="s">
        <v>1075</v>
      </c>
      <c r="D880" s="25">
        <v>1</v>
      </c>
      <c r="E880" s="27">
        <v>0</v>
      </c>
      <c r="F880" s="30">
        <f>TRUNC(E880*D880,1)</f>
        <v>0</v>
      </c>
      <c r="G880" s="27">
        <v>0</v>
      </c>
      <c r="H880" s="30">
        <f>TRUNC(G880*D880,1)</f>
        <v>0</v>
      </c>
      <c r="I880" s="27">
        <f>TRUNC(SUMIF(V878:V880, RIGHTB(O880, 1), H878:H880)*U880, 2)</f>
        <v>106.33</v>
      </c>
      <c r="J880" s="30">
        <f>TRUNC(I880*D880,1)</f>
        <v>106.3</v>
      </c>
      <c r="K880" s="27">
        <f t="shared" si="113"/>
        <v>106.3</v>
      </c>
      <c r="L880" s="30">
        <f t="shared" si="113"/>
        <v>106.3</v>
      </c>
      <c r="M880" s="24" t="s">
        <v>51</v>
      </c>
      <c r="N880" s="2" t="s">
        <v>1634</v>
      </c>
      <c r="O880" s="2" t="s">
        <v>1154</v>
      </c>
      <c r="P880" s="2" t="s">
        <v>63</v>
      </c>
      <c r="Q880" s="2" t="s">
        <v>63</v>
      </c>
      <c r="R880" s="2" t="s">
        <v>63</v>
      </c>
      <c r="S880" s="3">
        <v>1</v>
      </c>
      <c r="T880" s="3">
        <v>2</v>
      </c>
      <c r="U880" s="3">
        <v>0.02</v>
      </c>
      <c r="V880" s="3"/>
      <c r="W880" s="3"/>
      <c r="X880" s="3"/>
      <c r="Y880" s="3"/>
      <c r="Z880" s="3"/>
      <c r="AA880" s="3"/>
      <c r="AB880" s="3"/>
      <c r="AC880" s="3"/>
      <c r="AD880" s="3"/>
      <c r="AE880" s="3"/>
      <c r="AF880" s="3"/>
      <c r="AG880" s="3"/>
      <c r="AH880" s="3"/>
      <c r="AI880" s="3"/>
      <c r="AJ880" s="3"/>
      <c r="AK880" s="3"/>
      <c r="AL880" s="3"/>
      <c r="AM880" s="3"/>
      <c r="AN880" s="3"/>
      <c r="AO880" s="3"/>
      <c r="AP880" s="3"/>
      <c r="AQ880" s="3"/>
      <c r="AR880" s="3"/>
      <c r="AS880" s="3"/>
      <c r="AT880" s="3"/>
      <c r="AU880" s="3"/>
      <c r="AV880" s="2" t="s">
        <v>51</v>
      </c>
      <c r="AW880" s="2" t="s">
        <v>2265</v>
      </c>
      <c r="AX880" s="2" t="s">
        <v>51</v>
      </c>
      <c r="AY880" s="2" t="s">
        <v>51</v>
      </c>
      <c r="AZ880" s="2" t="s">
        <v>51</v>
      </c>
    </row>
    <row r="881" spans="1:52" ht="30" customHeight="1">
      <c r="A881" s="24" t="s">
        <v>1174</v>
      </c>
      <c r="B881" s="24" t="s">
        <v>51</v>
      </c>
      <c r="C881" s="24" t="s">
        <v>51</v>
      </c>
      <c r="D881" s="25"/>
      <c r="E881" s="27"/>
      <c r="F881" s="30">
        <f>TRUNC(SUMIF(N878:N880, N877, F878:F880),0)</f>
        <v>0</v>
      </c>
      <c r="G881" s="27"/>
      <c r="H881" s="30">
        <f>TRUNC(SUMIF(N878:N880, N877, H878:H880),0)</f>
        <v>5316</v>
      </c>
      <c r="I881" s="27"/>
      <c r="J881" s="30">
        <f>TRUNC(SUMIF(N878:N880, N877, J878:J880),0)</f>
        <v>106</v>
      </c>
      <c r="K881" s="27"/>
      <c r="L881" s="30">
        <f>F881+H881+J881</f>
        <v>5422</v>
      </c>
      <c r="M881" s="24" t="s">
        <v>51</v>
      </c>
      <c r="N881" s="2" t="s">
        <v>76</v>
      </c>
      <c r="O881" s="2" t="s">
        <v>76</v>
      </c>
      <c r="P881" s="2" t="s">
        <v>51</v>
      </c>
      <c r="Q881" s="2" t="s">
        <v>51</v>
      </c>
      <c r="R881" s="2" t="s">
        <v>51</v>
      </c>
      <c r="S881" s="3"/>
      <c r="T881" s="3"/>
      <c r="U881" s="3"/>
      <c r="V881" s="3"/>
      <c r="W881" s="3"/>
      <c r="X881" s="3"/>
      <c r="Y881" s="3"/>
      <c r="Z881" s="3"/>
      <c r="AA881" s="3"/>
      <c r="AB881" s="3"/>
      <c r="AC881" s="3"/>
      <c r="AD881" s="3"/>
      <c r="AE881" s="3"/>
      <c r="AF881" s="3"/>
      <c r="AG881" s="3"/>
      <c r="AH881" s="3"/>
      <c r="AI881" s="3"/>
      <c r="AJ881" s="3"/>
      <c r="AK881" s="3"/>
      <c r="AL881" s="3"/>
      <c r="AM881" s="3"/>
      <c r="AN881" s="3"/>
      <c r="AO881" s="3"/>
      <c r="AP881" s="3"/>
      <c r="AQ881" s="3"/>
      <c r="AR881" s="3"/>
      <c r="AS881" s="3"/>
      <c r="AT881" s="3"/>
      <c r="AU881" s="3"/>
      <c r="AV881" s="2" t="s">
        <v>51</v>
      </c>
      <c r="AW881" s="2" t="s">
        <v>51</v>
      </c>
      <c r="AX881" s="2" t="s">
        <v>51</v>
      </c>
      <c r="AY881" s="2" t="s">
        <v>51</v>
      </c>
      <c r="AZ881" s="2" t="s">
        <v>51</v>
      </c>
    </row>
    <row r="882" spans="1:52" ht="30" customHeight="1">
      <c r="A882" s="25"/>
      <c r="B882" s="25"/>
      <c r="C882" s="25"/>
      <c r="D882" s="25"/>
      <c r="E882" s="27"/>
      <c r="F882" s="30"/>
      <c r="G882" s="27"/>
      <c r="H882" s="30"/>
      <c r="I882" s="27"/>
      <c r="J882" s="30"/>
      <c r="K882" s="27"/>
      <c r="L882" s="30"/>
      <c r="M882" s="25"/>
    </row>
    <row r="883" spans="1:52" ht="30" customHeight="1">
      <c r="A883" s="21" t="s">
        <v>2266</v>
      </c>
      <c r="B883" s="22"/>
      <c r="C883" s="22"/>
      <c r="D883" s="22"/>
      <c r="E883" s="26"/>
      <c r="F883" s="29"/>
      <c r="G883" s="26"/>
      <c r="H883" s="29"/>
      <c r="I883" s="26"/>
      <c r="J883" s="29"/>
      <c r="K883" s="26"/>
      <c r="L883" s="29"/>
      <c r="M883" s="23"/>
      <c r="N883" s="1" t="s">
        <v>1638</v>
      </c>
    </row>
    <row r="884" spans="1:52" ht="30" customHeight="1">
      <c r="A884" s="24" t="s">
        <v>1622</v>
      </c>
      <c r="B884" s="24" t="s">
        <v>1179</v>
      </c>
      <c r="C884" s="24" t="s">
        <v>1180</v>
      </c>
      <c r="D884" s="25">
        <v>1.4E-2</v>
      </c>
      <c r="E884" s="27">
        <f>단가대비표!O119</f>
        <v>0</v>
      </c>
      <c r="F884" s="30">
        <f>TRUNC(E884*D884,1)</f>
        <v>0</v>
      </c>
      <c r="G884" s="27">
        <f>단가대비표!P119</f>
        <v>256883</v>
      </c>
      <c r="H884" s="30">
        <f>TRUNC(G884*D884,1)</f>
        <v>3596.3</v>
      </c>
      <c r="I884" s="27">
        <f>단가대비표!V119</f>
        <v>0</v>
      </c>
      <c r="J884" s="30">
        <f>TRUNC(I884*D884,1)</f>
        <v>0</v>
      </c>
      <c r="K884" s="27">
        <f t="shared" ref="K884:L886" si="114">TRUNC(E884+G884+I884,1)</f>
        <v>256883</v>
      </c>
      <c r="L884" s="30">
        <f t="shared" si="114"/>
        <v>3596.3</v>
      </c>
      <c r="M884" s="24" t="s">
        <v>1623</v>
      </c>
      <c r="N884" s="2" t="s">
        <v>1638</v>
      </c>
      <c r="O884" s="2" t="s">
        <v>1624</v>
      </c>
      <c r="P884" s="2" t="s">
        <v>63</v>
      </c>
      <c r="Q884" s="2" t="s">
        <v>63</v>
      </c>
      <c r="R884" s="2" t="s">
        <v>62</v>
      </c>
      <c r="S884" s="3"/>
      <c r="T884" s="3"/>
      <c r="U884" s="3"/>
      <c r="V884" s="3">
        <v>1</v>
      </c>
      <c r="W884" s="3"/>
      <c r="X884" s="3"/>
      <c r="Y884" s="3"/>
      <c r="Z884" s="3"/>
      <c r="AA884" s="3"/>
      <c r="AB884" s="3"/>
      <c r="AC884" s="3"/>
      <c r="AD884" s="3"/>
      <c r="AE884" s="3"/>
      <c r="AF884" s="3"/>
      <c r="AG884" s="3"/>
      <c r="AH884" s="3"/>
      <c r="AI884" s="3"/>
      <c r="AJ884" s="3"/>
      <c r="AK884" s="3"/>
      <c r="AL884" s="3"/>
      <c r="AM884" s="3"/>
      <c r="AN884" s="3"/>
      <c r="AO884" s="3"/>
      <c r="AP884" s="3"/>
      <c r="AQ884" s="3"/>
      <c r="AR884" s="3"/>
      <c r="AS884" s="3"/>
      <c r="AT884" s="3"/>
      <c r="AU884" s="3"/>
      <c r="AV884" s="2" t="s">
        <v>51</v>
      </c>
      <c r="AW884" s="2" t="s">
        <v>2267</v>
      </c>
      <c r="AX884" s="2" t="s">
        <v>51</v>
      </c>
      <c r="AY884" s="2" t="s">
        <v>51</v>
      </c>
      <c r="AZ884" s="2" t="s">
        <v>51</v>
      </c>
    </row>
    <row r="885" spans="1:52" ht="30" customHeight="1">
      <c r="A885" s="24" t="s">
        <v>1178</v>
      </c>
      <c r="B885" s="24" t="s">
        <v>1179</v>
      </c>
      <c r="C885" s="24" t="s">
        <v>1180</v>
      </c>
      <c r="D885" s="25">
        <v>0.01</v>
      </c>
      <c r="E885" s="27">
        <f>단가대비표!O107</f>
        <v>0</v>
      </c>
      <c r="F885" s="30">
        <f>TRUNC(E885*D885,1)</f>
        <v>0</v>
      </c>
      <c r="G885" s="27">
        <f>단가대비표!P107</f>
        <v>172068</v>
      </c>
      <c r="H885" s="30">
        <f>TRUNC(G885*D885,1)</f>
        <v>1720.6</v>
      </c>
      <c r="I885" s="27">
        <f>단가대비표!V107</f>
        <v>0</v>
      </c>
      <c r="J885" s="30">
        <f>TRUNC(I885*D885,1)</f>
        <v>0</v>
      </c>
      <c r="K885" s="27">
        <f t="shared" si="114"/>
        <v>172068</v>
      </c>
      <c r="L885" s="30">
        <f t="shared" si="114"/>
        <v>1720.6</v>
      </c>
      <c r="M885" s="24" t="s">
        <v>1181</v>
      </c>
      <c r="N885" s="2" t="s">
        <v>1638</v>
      </c>
      <c r="O885" s="2" t="s">
        <v>1182</v>
      </c>
      <c r="P885" s="2" t="s">
        <v>63</v>
      </c>
      <c r="Q885" s="2" t="s">
        <v>63</v>
      </c>
      <c r="R885" s="2" t="s">
        <v>62</v>
      </c>
      <c r="S885" s="3"/>
      <c r="T885" s="3"/>
      <c r="U885" s="3"/>
      <c r="V885" s="3">
        <v>1</v>
      </c>
      <c r="W885" s="3"/>
      <c r="X885" s="3"/>
      <c r="Y885" s="3"/>
      <c r="Z885" s="3"/>
      <c r="AA885" s="3"/>
      <c r="AB885" s="3"/>
      <c r="AC885" s="3"/>
      <c r="AD885" s="3"/>
      <c r="AE885" s="3"/>
      <c r="AF885" s="3"/>
      <c r="AG885" s="3"/>
      <c r="AH885" s="3"/>
      <c r="AI885" s="3"/>
      <c r="AJ885" s="3"/>
      <c r="AK885" s="3"/>
      <c r="AL885" s="3"/>
      <c r="AM885" s="3"/>
      <c r="AN885" s="3"/>
      <c r="AO885" s="3"/>
      <c r="AP885" s="3"/>
      <c r="AQ885" s="3"/>
      <c r="AR885" s="3"/>
      <c r="AS885" s="3"/>
      <c r="AT885" s="3"/>
      <c r="AU885" s="3"/>
      <c r="AV885" s="2" t="s">
        <v>51</v>
      </c>
      <c r="AW885" s="2" t="s">
        <v>2268</v>
      </c>
      <c r="AX885" s="2" t="s">
        <v>51</v>
      </c>
      <c r="AY885" s="2" t="s">
        <v>51</v>
      </c>
      <c r="AZ885" s="2" t="s">
        <v>51</v>
      </c>
    </row>
    <row r="886" spans="1:52" ht="30" customHeight="1">
      <c r="A886" s="24" t="s">
        <v>1307</v>
      </c>
      <c r="B886" s="24" t="s">
        <v>1356</v>
      </c>
      <c r="C886" s="24" t="s">
        <v>1075</v>
      </c>
      <c r="D886" s="25">
        <v>1</v>
      </c>
      <c r="E886" s="27">
        <v>0</v>
      </c>
      <c r="F886" s="30">
        <f>TRUNC(E886*D886,1)</f>
        <v>0</v>
      </c>
      <c r="G886" s="27">
        <v>0</v>
      </c>
      <c r="H886" s="30">
        <f>TRUNC(G886*D886,1)</f>
        <v>0</v>
      </c>
      <c r="I886" s="27">
        <f>TRUNC(SUMIF(V884:V886, RIGHTB(O886, 1), H884:H886)*U886, 2)</f>
        <v>106.33</v>
      </c>
      <c r="J886" s="30">
        <f>TRUNC(I886*D886,1)</f>
        <v>106.3</v>
      </c>
      <c r="K886" s="27">
        <f t="shared" si="114"/>
        <v>106.3</v>
      </c>
      <c r="L886" s="30">
        <f t="shared" si="114"/>
        <v>106.3</v>
      </c>
      <c r="M886" s="24" t="s">
        <v>51</v>
      </c>
      <c r="N886" s="2" t="s">
        <v>1638</v>
      </c>
      <c r="O886" s="2" t="s">
        <v>1154</v>
      </c>
      <c r="P886" s="2" t="s">
        <v>63</v>
      </c>
      <c r="Q886" s="2" t="s">
        <v>63</v>
      </c>
      <c r="R886" s="2" t="s">
        <v>63</v>
      </c>
      <c r="S886" s="3">
        <v>1</v>
      </c>
      <c r="T886" s="3">
        <v>2</v>
      </c>
      <c r="U886" s="3">
        <v>0.02</v>
      </c>
      <c r="V886" s="3"/>
      <c r="W886" s="3"/>
      <c r="X886" s="3"/>
      <c r="Y886" s="3"/>
      <c r="Z886" s="3"/>
      <c r="AA886" s="3"/>
      <c r="AB886" s="3"/>
      <c r="AC886" s="3"/>
      <c r="AD886" s="3"/>
      <c r="AE886" s="3"/>
      <c r="AF886" s="3"/>
      <c r="AG886" s="3"/>
      <c r="AH886" s="3"/>
      <c r="AI886" s="3"/>
      <c r="AJ886" s="3"/>
      <c r="AK886" s="3"/>
      <c r="AL886" s="3"/>
      <c r="AM886" s="3"/>
      <c r="AN886" s="3"/>
      <c r="AO886" s="3"/>
      <c r="AP886" s="3"/>
      <c r="AQ886" s="3"/>
      <c r="AR886" s="3"/>
      <c r="AS886" s="3"/>
      <c r="AT886" s="3"/>
      <c r="AU886" s="3"/>
      <c r="AV886" s="2" t="s">
        <v>51</v>
      </c>
      <c r="AW886" s="2" t="s">
        <v>2269</v>
      </c>
      <c r="AX886" s="2" t="s">
        <v>51</v>
      </c>
      <c r="AY886" s="2" t="s">
        <v>51</v>
      </c>
      <c r="AZ886" s="2" t="s">
        <v>51</v>
      </c>
    </row>
    <row r="887" spans="1:52" ht="30" customHeight="1">
      <c r="A887" s="24" t="s">
        <v>1174</v>
      </c>
      <c r="B887" s="24" t="s">
        <v>51</v>
      </c>
      <c r="C887" s="24" t="s">
        <v>51</v>
      </c>
      <c r="D887" s="25"/>
      <c r="E887" s="27"/>
      <c r="F887" s="30">
        <f>TRUNC(SUMIF(N884:N886, N883, F884:F886),0)</f>
        <v>0</v>
      </c>
      <c r="G887" s="27"/>
      <c r="H887" s="30">
        <f>TRUNC(SUMIF(N884:N886, N883, H884:H886),0)</f>
        <v>5316</v>
      </c>
      <c r="I887" s="27"/>
      <c r="J887" s="30">
        <f>TRUNC(SUMIF(N884:N886, N883, J884:J886),0)</f>
        <v>106</v>
      </c>
      <c r="K887" s="27"/>
      <c r="L887" s="30">
        <f>F887+H887+J887</f>
        <v>5422</v>
      </c>
      <c r="M887" s="24" t="s">
        <v>51</v>
      </c>
      <c r="N887" s="2" t="s">
        <v>76</v>
      </c>
      <c r="O887" s="2" t="s">
        <v>76</v>
      </c>
      <c r="P887" s="2" t="s">
        <v>51</v>
      </c>
      <c r="Q887" s="2" t="s">
        <v>51</v>
      </c>
      <c r="R887" s="2" t="s">
        <v>51</v>
      </c>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c r="AR887" s="3"/>
      <c r="AS887" s="3"/>
      <c r="AT887" s="3"/>
      <c r="AU887" s="3"/>
      <c r="AV887" s="2" t="s">
        <v>51</v>
      </c>
      <c r="AW887" s="2" t="s">
        <v>51</v>
      </c>
      <c r="AX887" s="2" t="s">
        <v>51</v>
      </c>
      <c r="AY887" s="2" t="s">
        <v>51</v>
      </c>
      <c r="AZ887" s="2" t="s">
        <v>51</v>
      </c>
    </row>
    <row r="888" spans="1:52" ht="30" customHeight="1">
      <c r="A888" s="25"/>
      <c r="B888" s="25"/>
      <c r="C888" s="25"/>
      <c r="D888" s="25"/>
      <c r="E888" s="27"/>
      <c r="F888" s="30"/>
      <c r="G888" s="27"/>
      <c r="H888" s="30"/>
      <c r="I888" s="27"/>
      <c r="J888" s="30"/>
      <c r="K888" s="27"/>
      <c r="L888" s="30"/>
      <c r="M888" s="25"/>
    </row>
    <row r="889" spans="1:52" ht="30" customHeight="1">
      <c r="A889" s="21" t="s">
        <v>2270</v>
      </c>
      <c r="B889" s="22"/>
      <c r="C889" s="22"/>
      <c r="D889" s="22"/>
      <c r="E889" s="26"/>
      <c r="F889" s="29"/>
      <c r="G889" s="26"/>
      <c r="H889" s="29"/>
      <c r="I889" s="26"/>
      <c r="J889" s="29"/>
      <c r="K889" s="26"/>
      <c r="L889" s="29"/>
      <c r="M889" s="23"/>
      <c r="N889" s="1" t="s">
        <v>2271</v>
      </c>
    </row>
    <row r="890" spans="1:52" ht="30" customHeight="1">
      <c r="A890" s="24" t="s">
        <v>2272</v>
      </c>
      <c r="B890" s="24" t="s">
        <v>2273</v>
      </c>
      <c r="C890" s="24" t="s">
        <v>59</v>
      </c>
      <c r="D890" s="25">
        <v>0.28199999999999997</v>
      </c>
      <c r="E890" s="27">
        <f>단가대비표!O5</f>
        <v>0</v>
      </c>
      <c r="F890" s="30">
        <f>TRUNC(E890*D890,1)</f>
        <v>0</v>
      </c>
      <c r="G890" s="27">
        <f>단가대비표!P5</f>
        <v>0</v>
      </c>
      <c r="H890" s="30">
        <f>TRUNC(G890*D890,1)</f>
        <v>0</v>
      </c>
      <c r="I890" s="27">
        <f>단가대비표!V5</f>
        <v>37391</v>
      </c>
      <c r="J890" s="30">
        <f>TRUNC(I890*D890,1)</f>
        <v>10544.2</v>
      </c>
      <c r="K890" s="27">
        <f t="shared" ref="K890:L893" si="115">TRUNC(E890+G890+I890,1)</f>
        <v>37391</v>
      </c>
      <c r="L890" s="30">
        <f t="shared" si="115"/>
        <v>10544.2</v>
      </c>
      <c r="M890" s="24" t="s">
        <v>2277</v>
      </c>
      <c r="N890" s="2" t="s">
        <v>2271</v>
      </c>
      <c r="O890" s="2" t="s">
        <v>2278</v>
      </c>
      <c r="P890" s="2" t="s">
        <v>63</v>
      </c>
      <c r="Q890" s="2" t="s">
        <v>63</v>
      </c>
      <c r="R890" s="2" t="s">
        <v>62</v>
      </c>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c r="AR890" s="3"/>
      <c r="AS890" s="3"/>
      <c r="AT890" s="3"/>
      <c r="AU890" s="3"/>
      <c r="AV890" s="2" t="s">
        <v>51</v>
      </c>
      <c r="AW890" s="2" t="s">
        <v>2279</v>
      </c>
      <c r="AX890" s="2" t="s">
        <v>51</v>
      </c>
      <c r="AY890" s="2" t="s">
        <v>51</v>
      </c>
      <c r="AZ890" s="2" t="s">
        <v>51</v>
      </c>
    </row>
    <row r="891" spans="1:52" ht="30" customHeight="1">
      <c r="A891" s="24" t="s">
        <v>2280</v>
      </c>
      <c r="B891" s="24" t="s">
        <v>2281</v>
      </c>
      <c r="C891" s="24" t="s">
        <v>1225</v>
      </c>
      <c r="D891" s="25">
        <v>9.3000000000000007</v>
      </c>
      <c r="E891" s="27">
        <f>단가대비표!O12</f>
        <v>1657</v>
      </c>
      <c r="F891" s="30">
        <f>TRUNC(E891*D891,1)</f>
        <v>15410.1</v>
      </c>
      <c r="G891" s="27">
        <f>단가대비표!P12</f>
        <v>0</v>
      </c>
      <c r="H891" s="30">
        <f>TRUNC(G891*D891,1)</f>
        <v>0</v>
      </c>
      <c r="I891" s="27">
        <f>단가대비표!V12</f>
        <v>0</v>
      </c>
      <c r="J891" s="30">
        <f>TRUNC(I891*D891,1)</f>
        <v>0</v>
      </c>
      <c r="K891" s="27">
        <f t="shared" si="115"/>
        <v>1657</v>
      </c>
      <c r="L891" s="30">
        <f t="shared" si="115"/>
        <v>15410.1</v>
      </c>
      <c r="M891" s="24" t="s">
        <v>2282</v>
      </c>
      <c r="N891" s="2" t="s">
        <v>2271</v>
      </c>
      <c r="O891" s="2" t="s">
        <v>2283</v>
      </c>
      <c r="P891" s="2" t="s">
        <v>63</v>
      </c>
      <c r="Q891" s="2" t="s">
        <v>63</v>
      </c>
      <c r="R891" s="2" t="s">
        <v>62</v>
      </c>
      <c r="S891" s="3"/>
      <c r="T891" s="3"/>
      <c r="U891" s="3"/>
      <c r="V891" s="3">
        <v>1</v>
      </c>
      <c r="W891" s="3"/>
      <c r="X891" s="3"/>
      <c r="Y891" s="3"/>
      <c r="Z891" s="3"/>
      <c r="AA891" s="3"/>
      <c r="AB891" s="3"/>
      <c r="AC891" s="3"/>
      <c r="AD891" s="3"/>
      <c r="AE891" s="3"/>
      <c r="AF891" s="3"/>
      <c r="AG891" s="3"/>
      <c r="AH891" s="3"/>
      <c r="AI891" s="3"/>
      <c r="AJ891" s="3"/>
      <c r="AK891" s="3"/>
      <c r="AL891" s="3"/>
      <c r="AM891" s="3"/>
      <c r="AN891" s="3"/>
      <c r="AO891" s="3"/>
      <c r="AP891" s="3"/>
      <c r="AQ891" s="3"/>
      <c r="AR891" s="3"/>
      <c r="AS891" s="3"/>
      <c r="AT891" s="3"/>
      <c r="AU891" s="3"/>
      <c r="AV891" s="2" t="s">
        <v>51</v>
      </c>
      <c r="AW891" s="2" t="s">
        <v>2284</v>
      </c>
      <c r="AX891" s="2" t="s">
        <v>51</v>
      </c>
      <c r="AY891" s="2" t="s">
        <v>51</v>
      </c>
      <c r="AZ891" s="2" t="s">
        <v>51</v>
      </c>
    </row>
    <row r="892" spans="1:52" ht="30" customHeight="1">
      <c r="A892" s="24" t="s">
        <v>1287</v>
      </c>
      <c r="B892" s="24" t="s">
        <v>2285</v>
      </c>
      <c r="C892" s="24" t="s">
        <v>1075</v>
      </c>
      <c r="D892" s="25">
        <v>1</v>
      </c>
      <c r="E892" s="27">
        <f>TRUNC(SUMIF(V890:V893, RIGHTB(O892, 1), F890:F893)*U892, 2)</f>
        <v>5855.83</v>
      </c>
      <c r="F892" s="30">
        <f>TRUNC(E892*D892,1)</f>
        <v>5855.8</v>
      </c>
      <c r="G892" s="27">
        <v>0</v>
      </c>
      <c r="H892" s="30">
        <f>TRUNC(G892*D892,1)</f>
        <v>0</v>
      </c>
      <c r="I892" s="27">
        <v>0</v>
      </c>
      <c r="J892" s="30">
        <f>TRUNC(I892*D892,1)</f>
        <v>0</v>
      </c>
      <c r="K892" s="27">
        <f t="shared" si="115"/>
        <v>5855.8</v>
      </c>
      <c r="L892" s="30">
        <f t="shared" si="115"/>
        <v>5855.8</v>
      </c>
      <c r="M892" s="24" t="s">
        <v>51</v>
      </c>
      <c r="N892" s="2" t="s">
        <v>2271</v>
      </c>
      <c r="O892" s="2" t="s">
        <v>1154</v>
      </c>
      <c r="P892" s="2" t="s">
        <v>63</v>
      </c>
      <c r="Q892" s="2" t="s">
        <v>63</v>
      </c>
      <c r="R892" s="2" t="s">
        <v>63</v>
      </c>
      <c r="S892" s="3">
        <v>0</v>
      </c>
      <c r="T892" s="3">
        <v>0</v>
      </c>
      <c r="U892" s="3">
        <v>0.38</v>
      </c>
      <c r="V892" s="3"/>
      <c r="W892" s="3"/>
      <c r="X892" s="3"/>
      <c r="Y892" s="3"/>
      <c r="Z892" s="3"/>
      <c r="AA892" s="3"/>
      <c r="AB892" s="3"/>
      <c r="AC892" s="3"/>
      <c r="AD892" s="3"/>
      <c r="AE892" s="3"/>
      <c r="AF892" s="3"/>
      <c r="AG892" s="3"/>
      <c r="AH892" s="3"/>
      <c r="AI892" s="3"/>
      <c r="AJ892" s="3"/>
      <c r="AK892" s="3"/>
      <c r="AL892" s="3"/>
      <c r="AM892" s="3"/>
      <c r="AN892" s="3"/>
      <c r="AO892" s="3"/>
      <c r="AP892" s="3"/>
      <c r="AQ892" s="3"/>
      <c r="AR892" s="3"/>
      <c r="AS892" s="3"/>
      <c r="AT892" s="3"/>
      <c r="AU892" s="3"/>
      <c r="AV892" s="2" t="s">
        <v>51</v>
      </c>
      <c r="AW892" s="2" t="s">
        <v>2286</v>
      </c>
      <c r="AX892" s="2" t="s">
        <v>51</v>
      </c>
      <c r="AY892" s="2" t="s">
        <v>51</v>
      </c>
      <c r="AZ892" s="2" t="s">
        <v>51</v>
      </c>
    </row>
    <row r="893" spans="1:52" ht="30" customHeight="1">
      <c r="A893" s="24" t="s">
        <v>2287</v>
      </c>
      <c r="B893" s="24" t="s">
        <v>1179</v>
      </c>
      <c r="C893" s="24" t="s">
        <v>1180</v>
      </c>
      <c r="D893" s="25">
        <v>1</v>
      </c>
      <c r="E893" s="27">
        <f>TRUNC(단가대비표!O122*1/8*16/12*25/20, 1)</f>
        <v>0</v>
      </c>
      <c r="F893" s="30">
        <f>TRUNC(E893*D893,1)</f>
        <v>0</v>
      </c>
      <c r="G893" s="27">
        <f>TRUNC(단가대비표!P122*1/8*16/12*25/20, 1)</f>
        <v>49778.3</v>
      </c>
      <c r="H893" s="30">
        <f>TRUNC(G893*D893,1)</f>
        <v>49778.3</v>
      </c>
      <c r="I893" s="27">
        <f>TRUNC(단가대비표!V122*1/8*16/12*25/20, 1)</f>
        <v>0</v>
      </c>
      <c r="J893" s="30">
        <f>TRUNC(I893*D893,1)</f>
        <v>0</v>
      </c>
      <c r="K893" s="27">
        <f t="shared" si="115"/>
        <v>49778.3</v>
      </c>
      <c r="L893" s="30">
        <f t="shared" si="115"/>
        <v>49778.3</v>
      </c>
      <c r="M893" s="24" t="s">
        <v>2288</v>
      </c>
      <c r="N893" s="2" t="s">
        <v>2271</v>
      </c>
      <c r="O893" s="2" t="s">
        <v>2289</v>
      </c>
      <c r="P893" s="2" t="s">
        <v>63</v>
      </c>
      <c r="Q893" s="2" t="s">
        <v>63</v>
      </c>
      <c r="R893" s="2" t="s">
        <v>62</v>
      </c>
      <c r="S893" s="3"/>
      <c r="T893" s="3"/>
      <c r="U893" s="3"/>
      <c r="V893" s="3"/>
      <c r="W893" s="3"/>
      <c r="X893" s="3"/>
      <c r="Y893" s="3"/>
      <c r="Z893" s="3"/>
      <c r="AA893" s="3"/>
      <c r="AB893" s="3"/>
      <c r="AC893" s="3"/>
      <c r="AD893" s="3"/>
      <c r="AE893" s="3"/>
      <c r="AF893" s="3"/>
      <c r="AG893" s="3"/>
      <c r="AH893" s="3"/>
      <c r="AI893" s="3"/>
      <c r="AJ893" s="3"/>
      <c r="AK893" s="3"/>
      <c r="AL893" s="3"/>
      <c r="AM893" s="3"/>
      <c r="AN893" s="3"/>
      <c r="AO893" s="3"/>
      <c r="AP893" s="3"/>
      <c r="AQ893" s="3"/>
      <c r="AR893" s="3"/>
      <c r="AS893" s="3"/>
      <c r="AT893" s="3"/>
      <c r="AU893" s="3"/>
      <c r="AV893" s="2" t="s">
        <v>51</v>
      </c>
      <c r="AW893" s="2" t="s">
        <v>2290</v>
      </c>
      <c r="AX893" s="2" t="s">
        <v>62</v>
      </c>
      <c r="AY893" s="2" t="s">
        <v>51</v>
      </c>
      <c r="AZ893" s="2" t="s">
        <v>51</v>
      </c>
    </row>
    <row r="894" spans="1:52" ht="30" customHeight="1">
      <c r="A894" s="24" t="s">
        <v>1174</v>
      </c>
      <c r="B894" s="24" t="s">
        <v>51</v>
      </c>
      <c r="C894" s="24" t="s">
        <v>51</v>
      </c>
      <c r="D894" s="25"/>
      <c r="E894" s="27"/>
      <c r="F894" s="30">
        <f>TRUNC(SUMIF(N890:N893, N889, F890:F893),0)</f>
        <v>21265</v>
      </c>
      <c r="G894" s="27"/>
      <c r="H894" s="30">
        <f>TRUNC(SUMIF(N890:N893, N889, H890:H893),0)</f>
        <v>49778</v>
      </c>
      <c r="I894" s="27"/>
      <c r="J894" s="30">
        <f>TRUNC(SUMIF(N890:N893, N889, J890:J893),0)</f>
        <v>10544</v>
      </c>
      <c r="K894" s="27"/>
      <c r="L894" s="30">
        <f>F894+H894+J894</f>
        <v>81587</v>
      </c>
      <c r="M894" s="24" t="s">
        <v>51</v>
      </c>
      <c r="N894" s="2" t="s">
        <v>76</v>
      </c>
      <c r="O894" s="2" t="s">
        <v>76</v>
      </c>
      <c r="P894" s="2" t="s">
        <v>51</v>
      </c>
      <c r="Q894" s="2" t="s">
        <v>51</v>
      </c>
      <c r="R894" s="2" t="s">
        <v>51</v>
      </c>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3"/>
      <c r="AS894" s="3"/>
      <c r="AT894" s="3"/>
      <c r="AU894" s="3"/>
      <c r="AV894" s="2" t="s">
        <v>51</v>
      </c>
      <c r="AW894" s="2" t="s">
        <v>51</v>
      </c>
      <c r="AX894" s="2" t="s">
        <v>62</v>
      </c>
      <c r="AY894" s="2" t="s">
        <v>51</v>
      </c>
      <c r="AZ894" s="2" t="s">
        <v>51</v>
      </c>
    </row>
    <row r="895" spans="1:52" ht="30" customHeight="1">
      <c r="A895" s="25"/>
      <c r="B895" s="25"/>
      <c r="C895" s="25"/>
      <c r="D895" s="25"/>
      <c r="E895" s="27"/>
      <c r="F895" s="30"/>
      <c r="G895" s="27"/>
      <c r="H895" s="30"/>
      <c r="I895" s="27"/>
      <c r="J895" s="30"/>
      <c r="K895" s="27"/>
      <c r="L895" s="30"/>
      <c r="M895" s="25"/>
    </row>
    <row r="896" spans="1:52" ht="30" customHeight="1">
      <c r="A896" s="21" t="s">
        <v>2291</v>
      </c>
      <c r="B896" s="22"/>
      <c r="C896" s="22"/>
      <c r="D896" s="22"/>
      <c r="E896" s="26"/>
      <c r="F896" s="29"/>
      <c r="G896" s="26"/>
      <c r="H896" s="29"/>
      <c r="I896" s="26"/>
      <c r="J896" s="29"/>
      <c r="K896" s="26"/>
      <c r="L896" s="29"/>
      <c r="M896" s="23"/>
      <c r="N896" s="1" t="s">
        <v>1671</v>
      </c>
    </row>
    <row r="897" spans="1:52" ht="30" customHeight="1">
      <c r="A897" s="24" t="s">
        <v>1351</v>
      </c>
      <c r="B897" s="24" t="s">
        <v>1179</v>
      </c>
      <c r="C897" s="24" t="s">
        <v>1180</v>
      </c>
      <c r="D897" s="25">
        <v>0.56000000000000005</v>
      </c>
      <c r="E897" s="27">
        <f>단가대비표!O114</f>
        <v>0</v>
      </c>
      <c r="F897" s="30">
        <f>TRUNC(E897*D897,1)</f>
        <v>0</v>
      </c>
      <c r="G897" s="27">
        <f>단가대비표!P114</f>
        <v>247188</v>
      </c>
      <c r="H897" s="30">
        <f>TRUNC(G897*D897,1)</f>
        <v>138425.20000000001</v>
      </c>
      <c r="I897" s="27">
        <f>단가대비표!V114</f>
        <v>0</v>
      </c>
      <c r="J897" s="30">
        <f>TRUNC(I897*D897,1)</f>
        <v>0</v>
      </c>
      <c r="K897" s="27">
        <f t="shared" ref="K897:L899" si="116">TRUNC(E897+G897+I897,1)</f>
        <v>247188</v>
      </c>
      <c r="L897" s="30">
        <f t="shared" si="116"/>
        <v>138425.20000000001</v>
      </c>
      <c r="M897" s="24" t="s">
        <v>1352</v>
      </c>
      <c r="N897" s="2" t="s">
        <v>1671</v>
      </c>
      <c r="O897" s="2" t="s">
        <v>1353</v>
      </c>
      <c r="P897" s="2" t="s">
        <v>63</v>
      </c>
      <c r="Q897" s="2" t="s">
        <v>63</v>
      </c>
      <c r="R897" s="2" t="s">
        <v>62</v>
      </c>
      <c r="S897" s="3"/>
      <c r="T897" s="3"/>
      <c r="U897" s="3"/>
      <c r="V897" s="3">
        <v>1</v>
      </c>
      <c r="W897" s="3"/>
      <c r="X897" s="3"/>
      <c r="Y897" s="3"/>
      <c r="Z897" s="3"/>
      <c r="AA897" s="3"/>
      <c r="AB897" s="3"/>
      <c r="AC897" s="3"/>
      <c r="AD897" s="3"/>
      <c r="AE897" s="3"/>
      <c r="AF897" s="3"/>
      <c r="AG897" s="3"/>
      <c r="AH897" s="3"/>
      <c r="AI897" s="3"/>
      <c r="AJ897" s="3"/>
      <c r="AK897" s="3"/>
      <c r="AL897" s="3"/>
      <c r="AM897" s="3"/>
      <c r="AN897" s="3"/>
      <c r="AO897" s="3"/>
      <c r="AP897" s="3"/>
      <c r="AQ897" s="3"/>
      <c r="AR897" s="3"/>
      <c r="AS897" s="3"/>
      <c r="AT897" s="3"/>
      <c r="AU897" s="3"/>
      <c r="AV897" s="2" t="s">
        <v>51</v>
      </c>
      <c r="AW897" s="2" t="s">
        <v>2293</v>
      </c>
      <c r="AX897" s="2" t="s">
        <v>51</v>
      </c>
      <c r="AY897" s="2" t="s">
        <v>51</v>
      </c>
      <c r="AZ897" s="2" t="s">
        <v>51</v>
      </c>
    </row>
    <row r="898" spans="1:52" ht="30" customHeight="1">
      <c r="A898" s="24" t="s">
        <v>1178</v>
      </c>
      <c r="B898" s="24" t="s">
        <v>1179</v>
      </c>
      <c r="C898" s="24" t="s">
        <v>1180</v>
      </c>
      <c r="D898" s="25">
        <v>0.13400000000000001</v>
      </c>
      <c r="E898" s="27">
        <f>단가대비표!O107</f>
        <v>0</v>
      </c>
      <c r="F898" s="30">
        <f>TRUNC(E898*D898,1)</f>
        <v>0</v>
      </c>
      <c r="G898" s="27">
        <f>단가대비표!P107</f>
        <v>172068</v>
      </c>
      <c r="H898" s="30">
        <f>TRUNC(G898*D898,1)</f>
        <v>23057.1</v>
      </c>
      <c r="I898" s="27">
        <f>단가대비표!V107</f>
        <v>0</v>
      </c>
      <c r="J898" s="30">
        <f>TRUNC(I898*D898,1)</f>
        <v>0</v>
      </c>
      <c r="K898" s="27">
        <f t="shared" si="116"/>
        <v>172068</v>
      </c>
      <c r="L898" s="30">
        <f t="shared" si="116"/>
        <v>23057.1</v>
      </c>
      <c r="M898" s="24" t="s">
        <v>1181</v>
      </c>
      <c r="N898" s="2" t="s">
        <v>1671</v>
      </c>
      <c r="O898" s="2" t="s">
        <v>1182</v>
      </c>
      <c r="P898" s="2" t="s">
        <v>63</v>
      </c>
      <c r="Q898" s="2" t="s">
        <v>63</v>
      </c>
      <c r="R898" s="2" t="s">
        <v>62</v>
      </c>
      <c r="S898" s="3"/>
      <c r="T898" s="3"/>
      <c r="U898" s="3"/>
      <c r="V898" s="3">
        <v>1</v>
      </c>
      <c r="W898" s="3"/>
      <c r="X898" s="3"/>
      <c r="Y898" s="3"/>
      <c r="Z898" s="3"/>
      <c r="AA898" s="3"/>
      <c r="AB898" s="3"/>
      <c r="AC898" s="3"/>
      <c r="AD898" s="3"/>
      <c r="AE898" s="3"/>
      <c r="AF898" s="3"/>
      <c r="AG898" s="3"/>
      <c r="AH898" s="3"/>
      <c r="AI898" s="3"/>
      <c r="AJ898" s="3"/>
      <c r="AK898" s="3"/>
      <c r="AL898" s="3"/>
      <c r="AM898" s="3"/>
      <c r="AN898" s="3"/>
      <c r="AO898" s="3"/>
      <c r="AP898" s="3"/>
      <c r="AQ898" s="3"/>
      <c r="AR898" s="3"/>
      <c r="AS898" s="3"/>
      <c r="AT898" s="3"/>
      <c r="AU898" s="3"/>
      <c r="AV898" s="2" t="s">
        <v>51</v>
      </c>
      <c r="AW898" s="2" t="s">
        <v>2294</v>
      </c>
      <c r="AX898" s="2" t="s">
        <v>51</v>
      </c>
      <c r="AY898" s="2" t="s">
        <v>51</v>
      </c>
      <c r="AZ898" s="2" t="s">
        <v>51</v>
      </c>
    </row>
    <row r="899" spans="1:52" ht="30" customHeight="1">
      <c r="A899" s="24" t="s">
        <v>1307</v>
      </c>
      <c r="B899" s="24" t="s">
        <v>2032</v>
      </c>
      <c r="C899" s="24" t="s">
        <v>1075</v>
      </c>
      <c r="D899" s="25">
        <v>1</v>
      </c>
      <c r="E899" s="27">
        <v>0</v>
      </c>
      <c r="F899" s="30">
        <f>TRUNC(E899*D899,1)</f>
        <v>0</v>
      </c>
      <c r="G899" s="27">
        <v>0</v>
      </c>
      <c r="H899" s="30">
        <f>TRUNC(G899*D899,1)</f>
        <v>0</v>
      </c>
      <c r="I899" s="27">
        <f>TRUNC(SUMIF(V897:V899, RIGHTB(O899, 1), H897:H899)*U899, 2)</f>
        <v>4844.46</v>
      </c>
      <c r="J899" s="30">
        <f>TRUNC(I899*D899,1)</f>
        <v>4844.3999999999996</v>
      </c>
      <c r="K899" s="27">
        <f t="shared" si="116"/>
        <v>4844.3999999999996</v>
      </c>
      <c r="L899" s="30">
        <f t="shared" si="116"/>
        <v>4844.3999999999996</v>
      </c>
      <c r="M899" s="24" t="s">
        <v>51</v>
      </c>
      <c r="N899" s="2" t="s">
        <v>1671</v>
      </c>
      <c r="O899" s="2" t="s">
        <v>1154</v>
      </c>
      <c r="P899" s="2" t="s">
        <v>63</v>
      </c>
      <c r="Q899" s="2" t="s">
        <v>63</v>
      </c>
      <c r="R899" s="2" t="s">
        <v>63</v>
      </c>
      <c r="S899" s="3">
        <v>1</v>
      </c>
      <c r="T899" s="3">
        <v>2</v>
      </c>
      <c r="U899" s="3">
        <v>0.03</v>
      </c>
      <c r="V899" s="3"/>
      <c r="W899" s="3"/>
      <c r="X899" s="3"/>
      <c r="Y899" s="3"/>
      <c r="Z899" s="3"/>
      <c r="AA899" s="3"/>
      <c r="AB899" s="3"/>
      <c r="AC899" s="3"/>
      <c r="AD899" s="3"/>
      <c r="AE899" s="3"/>
      <c r="AF899" s="3"/>
      <c r="AG899" s="3"/>
      <c r="AH899" s="3"/>
      <c r="AI899" s="3"/>
      <c r="AJ899" s="3"/>
      <c r="AK899" s="3"/>
      <c r="AL899" s="3"/>
      <c r="AM899" s="3"/>
      <c r="AN899" s="3"/>
      <c r="AO899" s="3"/>
      <c r="AP899" s="3"/>
      <c r="AQ899" s="3"/>
      <c r="AR899" s="3"/>
      <c r="AS899" s="3"/>
      <c r="AT899" s="3"/>
      <c r="AU899" s="3"/>
      <c r="AV899" s="2" t="s">
        <v>51</v>
      </c>
      <c r="AW899" s="2" t="s">
        <v>2295</v>
      </c>
      <c r="AX899" s="2" t="s">
        <v>51</v>
      </c>
      <c r="AY899" s="2" t="s">
        <v>51</v>
      </c>
      <c r="AZ899" s="2" t="s">
        <v>51</v>
      </c>
    </row>
    <row r="900" spans="1:52" ht="30" customHeight="1">
      <c r="A900" s="24" t="s">
        <v>1174</v>
      </c>
      <c r="B900" s="24" t="s">
        <v>51</v>
      </c>
      <c r="C900" s="24" t="s">
        <v>51</v>
      </c>
      <c r="D900" s="25"/>
      <c r="E900" s="27"/>
      <c r="F900" s="30">
        <f>TRUNC(SUMIF(N897:N899, N896, F897:F899),0)</f>
        <v>0</v>
      </c>
      <c r="G900" s="27"/>
      <c r="H900" s="30">
        <f>TRUNC(SUMIF(N897:N899, N896, H897:H899),0)</f>
        <v>161482</v>
      </c>
      <c r="I900" s="27"/>
      <c r="J900" s="30">
        <f>TRUNC(SUMIF(N897:N899, N896, J897:J899),0)</f>
        <v>4844</v>
      </c>
      <c r="K900" s="27"/>
      <c r="L900" s="30">
        <f>F900+H900+J900</f>
        <v>166326</v>
      </c>
      <c r="M900" s="24" t="s">
        <v>51</v>
      </c>
      <c r="N900" s="2" t="s">
        <v>76</v>
      </c>
      <c r="O900" s="2" t="s">
        <v>76</v>
      </c>
      <c r="P900" s="2" t="s">
        <v>51</v>
      </c>
      <c r="Q900" s="2" t="s">
        <v>51</v>
      </c>
      <c r="R900" s="2" t="s">
        <v>51</v>
      </c>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c r="AR900" s="3"/>
      <c r="AS900" s="3"/>
      <c r="AT900" s="3"/>
      <c r="AU900" s="3"/>
      <c r="AV900" s="2" t="s">
        <v>51</v>
      </c>
      <c r="AW900" s="2" t="s">
        <v>51</v>
      </c>
      <c r="AX900" s="2" t="s">
        <v>51</v>
      </c>
      <c r="AY900" s="2" t="s">
        <v>51</v>
      </c>
      <c r="AZ900" s="2" t="s">
        <v>51</v>
      </c>
    </row>
    <row r="901" spans="1:52" ht="30" customHeight="1">
      <c r="A901" s="25"/>
      <c r="B901" s="25"/>
      <c r="C901" s="25"/>
      <c r="D901" s="25"/>
      <c r="E901" s="27"/>
      <c r="F901" s="30"/>
      <c r="G901" s="27"/>
      <c r="H901" s="30"/>
      <c r="I901" s="27"/>
      <c r="J901" s="30"/>
      <c r="K901" s="27"/>
      <c r="L901" s="30"/>
      <c r="M901" s="25"/>
    </row>
    <row r="902" spans="1:52" ht="30" customHeight="1">
      <c r="A902" s="21" t="s">
        <v>2296</v>
      </c>
      <c r="B902" s="22"/>
      <c r="C902" s="22"/>
      <c r="D902" s="22"/>
      <c r="E902" s="26"/>
      <c r="F902" s="29"/>
      <c r="G902" s="26"/>
      <c r="H902" s="29"/>
      <c r="I902" s="26"/>
      <c r="J902" s="29"/>
      <c r="K902" s="26"/>
      <c r="L902" s="29"/>
      <c r="M902" s="23"/>
      <c r="N902" s="1" t="s">
        <v>1675</v>
      </c>
    </row>
    <row r="903" spans="1:52" ht="30" customHeight="1">
      <c r="A903" s="24" t="s">
        <v>1351</v>
      </c>
      <c r="B903" s="24" t="s">
        <v>1179</v>
      </c>
      <c r="C903" s="24" t="s">
        <v>1180</v>
      </c>
      <c r="D903" s="25">
        <v>2.4E-2</v>
      </c>
      <c r="E903" s="27">
        <f>단가대비표!O114</f>
        <v>0</v>
      </c>
      <c r="F903" s="30">
        <f>TRUNC(E903*D903,1)</f>
        <v>0</v>
      </c>
      <c r="G903" s="27">
        <f>단가대비표!P114</f>
        <v>247188</v>
      </c>
      <c r="H903" s="30">
        <f>TRUNC(G903*D903,1)</f>
        <v>5932.5</v>
      </c>
      <c r="I903" s="27">
        <f>단가대비표!V114</f>
        <v>0</v>
      </c>
      <c r="J903" s="30">
        <f>TRUNC(I903*D903,1)</f>
        <v>0</v>
      </c>
      <c r="K903" s="27">
        <f>TRUNC(E903+G903+I903,1)</f>
        <v>247188</v>
      </c>
      <c r="L903" s="30">
        <f>TRUNC(F903+H903+J903,1)</f>
        <v>5932.5</v>
      </c>
      <c r="M903" s="24" t="s">
        <v>1352</v>
      </c>
      <c r="N903" s="2" t="s">
        <v>1675</v>
      </c>
      <c r="O903" s="2" t="s">
        <v>1353</v>
      </c>
      <c r="P903" s="2" t="s">
        <v>63</v>
      </c>
      <c r="Q903" s="2" t="s">
        <v>63</v>
      </c>
      <c r="R903" s="2" t="s">
        <v>62</v>
      </c>
      <c r="S903" s="3"/>
      <c r="T903" s="3"/>
      <c r="U903" s="3"/>
      <c r="V903" s="3">
        <v>1</v>
      </c>
      <c r="W903" s="3"/>
      <c r="X903" s="3"/>
      <c r="Y903" s="3"/>
      <c r="Z903" s="3"/>
      <c r="AA903" s="3"/>
      <c r="AB903" s="3"/>
      <c r="AC903" s="3"/>
      <c r="AD903" s="3"/>
      <c r="AE903" s="3"/>
      <c r="AF903" s="3"/>
      <c r="AG903" s="3"/>
      <c r="AH903" s="3"/>
      <c r="AI903" s="3"/>
      <c r="AJ903" s="3"/>
      <c r="AK903" s="3"/>
      <c r="AL903" s="3"/>
      <c r="AM903" s="3"/>
      <c r="AN903" s="3"/>
      <c r="AO903" s="3"/>
      <c r="AP903" s="3"/>
      <c r="AQ903" s="3"/>
      <c r="AR903" s="3"/>
      <c r="AS903" s="3"/>
      <c r="AT903" s="3"/>
      <c r="AU903" s="3"/>
      <c r="AV903" s="2" t="s">
        <v>51</v>
      </c>
      <c r="AW903" s="2" t="s">
        <v>2297</v>
      </c>
      <c r="AX903" s="2" t="s">
        <v>51</v>
      </c>
      <c r="AY903" s="2" t="s">
        <v>51</v>
      </c>
      <c r="AZ903" s="2" t="s">
        <v>51</v>
      </c>
    </row>
    <row r="904" spans="1:52" ht="30" customHeight="1">
      <c r="A904" s="24" t="s">
        <v>1307</v>
      </c>
      <c r="B904" s="24" t="s">
        <v>1356</v>
      </c>
      <c r="C904" s="24" t="s">
        <v>1075</v>
      </c>
      <c r="D904" s="25">
        <v>1</v>
      </c>
      <c r="E904" s="27">
        <v>0</v>
      </c>
      <c r="F904" s="30">
        <f>TRUNC(E904*D904,1)</f>
        <v>0</v>
      </c>
      <c r="G904" s="27">
        <v>0</v>
      </c>
      <c r="H904" s="30">
        <f>TRUNC(G904*D904,1)</f>
        <v>0</v>
      </c>
      <c r="I904" s="27">
        <f>TRUNC(SUMIF(V903:V904, RIGHTB(O904, 1), H903:H904)*U904, 2)</f>
        <v>118.65</v>
      </c>
      <c r="J904" s="30">
        <f>TRUNC(I904*D904,1)</f>
        <v>118.6</v>
      </c>
      <c r="K904" s="27">
        <f>TRUNC(E904+G904+I904,1)</f>
        <v>118.6</v>
      </c>
      <c r="L904" s="30">
        <f>TRUNC(F904+H904+J904,1)</f>
        <v>118.6</v>
      </c>
      <c r="M904" s="24" t="s">
        <v>51</v>
      </c>
      <c r="N904" s="2" t="s">
        <v>1675</v>
      </c>
      <c r="O904" s="2" t="s">
        <v>1154</v>
      </c>
      <c r="P904" s="2" t="s">
        <v>63</v>
      </c>
      <c r="Q904" s="2" t="s">
        <v>63</v>
      </c>
      <c r="R904" s="2" t="s">
        <v>63</v>
      </c>
      <c r="S904" s="3">
        <v>1</v>
      </c>
      <c r="T904" s="3">
        <v>2</v>
      </c>
      <c r="U904" s="3">
        <v>0.02</v>
      </c>
      <c r="V904" s="3"/>
      <c r="W904" s="3"/>
      <c r="X904" s="3"/>
      <c r="Y904" s="3"/>
      <c r="Z904" s="3"/>
      <c r="AA904" s="3"/>
      <c r="AB904" s="3"/>
      <c r="AC904" s="3"/>
      <c r="AD904" s="3"/>
      <c r="AE904" s="3"/>
      <c r="AF904" s="3"/>
      <c r="AG904" s="3"/>
      <c r="AH904" s="3"/>
      <c r="AI904" s="3"/>
      <c r="AJ904" s="3"/>
      <c r="AK904" s="3"/>
      <c r="AL904" s="3"/>
      <c r="AM904" s="3"/>
      <c r="AN904" s="3"/>
      <c r="AO904" s="3"/>
      <c r="AP904" s="3"/>
      <c r="AQ904" s="3"/>
      <c r="AR904" s="3"/>
      <c r="AS904" s="3"/>
      <c r="AT904" s="3"/>
      <c r="AU904" s="3"/>
      <c r="AV904" s="2" t="s">
        <v>51</v>
      </c>
      <c r="AW904" s="2" t="s">
        <v>2298</v>
      </c>
      <c r="AX904" s="2" t="s">
        <v>51</v>
      </c>
      <c r="AY904" s="2" t="s">
        <v>51</v>
      </c>
      <c r="AZ904" s="2" t="s">
        <v>51</v>
      </c>
    </row>
    <row r="905" spans="1:52" ht="30" customHeight="1">
      <c r="A905" s="24" t="s">
        <v>1174</v>
      </c>
      <c r="B905" s="24" t="s">
        <v>51</v>
      </c>
      <c r="C905" s="24" t="s">
        <v>51</v>
      </c>
      <c r="D905" s="25"/>
      <c r="E905" s="27"/>
      <c r="F905" s="30">
        <f>TRUNC(SUMIF(N903:N904, N902, F903:F904),0)</f>
        <v>0</v>
      </c>
      <c r="G905" s="27"/>
      <c r="H905" s="30">
        <f>TRUNC(SUMIF(N903:N904, N902, H903:H904),0)</f>
        <v>5932</v>
      </c>
      <c r="I905" s="27"/>
      <c r="J905" s="30">
        <f>TRUNC(SUMIF(N903:N904, N902, J903:J904),0)</f>
        <v>118</v>
      </c>
      <c r="K905" s="27"/>
      <c r="L905" s="30">
        <f>F905+H905+J905</f>
        <v>6050</v>
      </c>
      <c r="M905" s="24" t="s">
        <v>51</v>
      </c>
      <c r="N905" s="2" t="s">
        <v>76</v>
      </c>
      <c r="O905" s="2" t="s">
        <v>76</v>
      </c>
      <c r="P905" s="2" t="s">
        <v>51</v>
      </c>
      <c r="Q905" s="2" t="s">
        <v>51</v>
      </c>
      <c r="R905" s="2" t="s">
        <v>51</v>
      </c>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c r="AR905" s="3"/>
      <c r="AS905" s="3"/>
      <c r="AT905" s="3"/>
      <c r="AU905" s="3"/>
      <c r="AV905" s="2" t="s">
        <v>51</v>
      </c>
      <c r="AW905" s="2" t="s">
        <v>51</v>
      </c>
      <c r="AX905" s="2" t="s">
        <v>51</v>
      </c>
      <c r="AY905" s="2" t="s">
        <v>51</v>
      </c>
      <c r="AZ905" s="2" t="s">
        <v>51</v>
      </c>
    </row>
    <row r="906" spans="1:52" ht="30" customHeight="1">
      <c r="A906" s="25"/>
      <c r="B906" s="25"/>
      <c r="C906" s="25"/>
      <c r="D906" s="25"/>
      <c r="E906" s="27"/>
      <c r="F906" s="30"/>
      <c r="G906" s="27"/>
      <c r="H906" s="30"/>
      <c r="I906" s="27"/>
      <c r="J906" s="30"/>
      <c r="K906" s="27"/>
      <c r="L906" s="30"/>
      <c r="M906" s="25"/>
    </row>
    <row r="907" spans="1:52" ht="30" customHeight="1">
      <c r="A907" s="21" t="s">
        <v>2299</v>
      </c>
      <c r="B907" s="22"/>
      <c r="C907" s="22"/>
      <c r="D907" s="22"/>
      <c r="E907" s="26"/>
      <c r="F907" s="29"/>
      <c r="G907" s="26"/>
      <c r="H907" s="29"/>
      <c r="I907" s="26"/>
      <c r="J907" s="29"/>
      <c r="K907" s="26"/>
      <c r="L907" s="29"/>
      <c r="M907" s="23"/>
      <c r="N907" s="1" t="s">
        <v>1748</v>
      </c>
    </row>
    <row r="908" spans="1:52" ht="30" customHeight="1">
      <c r="A908" s="24" t="s">
        <v>2205</v>
      </c>
      <c r="B908" s="24" t="s">
        <v>1179</v>
      </c>
      <c r="C908" s="24" t="s">
        <v>1180</v>
      </c>
      <c r="D908" s="25">
        <v>5.3999999999999999E-2</v>
      </c>
      <c r="E908" s="27">
        <f>단가대비표!O113</f>
        <v>0</v>
      </c>
      <c r="F908" s="30">
        <f>TRUNC(E908*D908,1)</f>
        <v>0</v>
      </c>
      <c r="G908" s="27">
        <f>단가대비표!P113</f>
        <v>277642</v>
      </c>
      <c r="H908" s="30">
        <f>TRUNC(G908*D908,1)</f>
        <v>14992.6</v>
      </c>
      <c r="I908" s="27">
        <f>단가대비표!V113</f>
        <v>0</v>
      </c>
      <c r="J908" s="30">
        <f>TRUNC(I908*D908,1)</f>
        <v>0</v>
      </c>
      <c r="K908" s="27">
        <f t="shared" ref="K908:L911" si="117">TRUNC(E908+G908+I908,1)</f>
        <v>277642</v>
      </c>
      <c r="L908" s="30">
        <f t="shared" si="117"/>
        <v>14992.6</v>
      </c>
      <c r="M908" s="24" t="s">
        <v>2206</v>
      </c>
      <c r="N908" s="2" t="s">
        <v>1748</v>
      </c>
      <c r="O908" s="2" t="s">
        <v>2207</v>
      </c>
      <c r="P908" s="2" t="s">
        <v>63</v>
      </c>
      <c r="Q908" s="2" t="s">
        <v>63</v>
      </c>
      <c r="R908" s="2" t="s">
        <v>62</v>
      </c>
      <c r="S908" s="3"/>
      <c r="T908" s="3"/>
      <c r="U908" s="3"/>
      <c r="V908" s="3">
        <v>1</v>
      </c>
      <c r="W908" s="3"/>
      <c r="X908" s="3"/>
      <c r="Y908" s="3"/>
      <c r="Z908" s="3"/>
      <c r="AA908" s="3"/>
      <c r="AB908" s="3"/>
      <c r="AC908" s="3"/>
      <c r="AD908" s="3"/>
      <c r="AE908" s="3"/>
      <c r="AF908" s="3"/>
      <c r="AG908" s="3"/>
      <c r="AH908" s="3"/>
      <c r="AI908" s="3"/>
      <c r="AJ908" s="3"/>
      <c r="AK908" s="3"/>
      <c r="AL908" s="3"/>
      <c r="AM908" s="3"/>
      <c r="AN908" s="3"/>
      <c r="AO908" s="3"/>
      <c r="AP908" s="3"/>
      <c r="AQ908" s="3"/>
      <c r="AR908" s="3"/>
      <c r="AS908" s="3"/>
      <c r="AT908" s="3"/>
      <c r="AU908" s="3"/>
      <c r="AV908" s="2" t="s">
        <v>51</v>
      </c>
      <c r="AW908" s="2" t="s">
        <v>2301</v>
      </c>
      <c r="AX908" s="2" t="s">
        <v>51</v>
      </c>
      <c r="AY908" s="2" t="s">
        <v>51</v>
      </c>
      <c r="AZ908" s="2" t="s">
        <v>51</v>
      </c>
    </row>
    <row r="909" spans="1:52" ht="30" customHeight="1">
      <c r="A909" s="24" t="s">
        <v>1178</v>
      </c>
      <c r="B909" s="24" t="s">
        <v>1179</v>
      </c>
      <c r="C909" s="24" t="s">
        <v>1180</v>
      </c>
      <c r="D909" s="25">
        <v>2.7E-2</v>
      </c>
      <c r="E909" s="27">
        <f>단가대비표!O107</f>
        <v>0</v>
      </c>
      <c r="F909" s="30">
        <f>TRUNC(E909*D909,1)</f>
        <v>0</v>
      </c>
      <c r="G909" s="27">
        <f>단가대비표!P107</f>
        <v>172068</v>
      </c>
      <c r="H909" s="30">
        <f>TRUNC(G909*D909,1)</f>
        <v>4645.8</v>
      </c>
      <c r="I909" s="27">
        <f>단가대비표!V107</f>
        <v>0</v>
      </c>
      <c r="J909" s="30">
        <f>TRUNC(I909*D909,1)</f>
        <v>0</v>
      </c>
      <c r="K909" s="27">
        <f t="shared" si="117"/>
        <v>172068</v>
      </c>
      <c r="L909" s="30">
        <f t="shared" si="117"/>
        <v>4645.8</v>
      </c>
      <c r="M909" s="24" t="s">
        <v>1181</v>
      </c>
      <c r="N909" s="2" t="s">
        <v>1748</v>
      </c>
      <c r="O909" s="2" t="s">
        <v>1182</v>
      </c>
      <c r="P909" s="2" t="s">
        <v>63</v>
      </c>
      <c r="Q909" s="2" t="s">
        <v>63</v>
      </c>
      <c r="R909" s="2" t="s">
        <v>62</v>
      </c>
      <c r="S909" s="3"/>
      <c r="T909" s="3"/>
      <c r="U909" s="3"/>
      <c r="V909" s="3">
        <v>1</v>
      </c>
      <c r="W909" s="3"/>
      <c r="X909" s="3"/>
      <c r="Y909" s="3"/>
      <c r="Z909" s="3"/>
      <c r="AA909" s="3"/>
      <c r="AB909" s="3"/>
      <c r="AC909" s="3"/>
      <c r="AD909" s="3"/>
      <c r="AE909" s="3"/>
      <c r="AF909" s="3"/>
      <c r="AG909" s="3"/>
      <c r="AH909" s="3"/>
      <c r="AI909" s="3"/>
      <c r="AJ909" s="3"/>
      <c r="AK909" s="3"/>
      <c r="AL909" s="3"/>
      <c r="AM909" s="3"/>
      <c r="AN909" s="3"/>
      <c r="AO909" s="3"/>
      <c r="AP909" s="3"/>
      <c r="AQ909" s="3"/>
      <c r="AR909" s="3"/>
      <c r="AS909" s="3"/>
      <c r="AT909" s="3"/>
      <c r="AU909" s="3"/>
      <c r="AV909" s="2" t="s">
        <v>51</v>
      </c>
      <c r="AW909" s="2" t="s">
        <v>2302</v>
      </c>
      <c r="AX909" s="2" t="s">
        <v>51</v>
      </c>
      <c r="AY909" s="2" t="s">
        <v>51</v>
      </c>
      <c r="AZ909" s="2" t="s">
        <v>51</v>
      </c>
    </row>
    <row r="910" spans="1:52" ht="30" customHeight="1">
      <c r="A910" s="24" t="s">
        <v>1307</v>
      </c>
      <c r="B910" s="24" t="s">
        <v>1356</v>
      </c>
      <c r="C910" s="24" t="s">
        <v>1075</v>
      </c>
      <c r="D910" s="25">
        <v>1</v>
      </c>
      <c r="E910" s="27">
        <v>0</v>
      </c>
      <c r="F910" s="30">
        <f>TRUNC(E910*D910,1)</f>
        <v>0</v>
      </c>
      <c r="G910" s="27">
        <v>0</v>
      </c>
      <c r="H910" s="30">
        <f>TRUNC(G910*D910,1)</f>
        <v>0</v>
      </c>
      <c r="I910" s="27">
        <f>TRUNC(SUMIF(V908:V911, RIGHTB(O910, 1), H908:H911)*U910, 2)</f>
        <v>392.76</v>
      </c>
      <c r="J910" s="30">
        <f>TRUNC(I910*D910,1)</f>
        <v>392.7</v>
      </c>
      <c r="K910" s="27">
        <f t="shared" si="117"/>
        <v>392.7</v>
      </c>
      <c r="L910" s="30">
        <f t="shared" si="117"/>
        <v>392.7</v>
      </c>
      <c r="M910" s="24" t="s">
        <v>51</v>
      </c>
      <c r="N910" s="2" t="s">
        <v>1748</v>
      </c>
      <c r="O910" s="2" t="s">
        <v>1154</v>
      </c>
      <c r="P910" s="2" t="s">
        <v>63</v>
      </c>
      <c r="Q910" s="2" t="s">
        <v>63</v>
      </c>
      <c r="R910" s="2" t="s">
        <v>63</v>
      </c>
      <c r="S910" s="3">
        <v>1</v>
      </c>
      <c r="T910" s="3">
        <v>2</v>
      </c>
      <c r="U910" s="3">
        <v>0.02</v>
      </c>
      <c r="V910" s="3"/>
      <c r="W910" s="3"/>
      <c r="X910" s="3"/>
      <c r="Y910" s="3"/>
      <c r="Z910" s="3"/>
      <c r="AA910" s="3"/>
      <c r="AB910" s="3"/>
      <c r="AC910" s="3"/>
      <c r="AD910" s="3"/>
      <c r="AE910" s="3"/>
      <c r="AF910" s="3"/>
      <c r="AG910" s="3"/>
      <c r="AH910" s="3"/>
      <c r="AI910" s="3"/>
      <c r="AJ910" s="3"/>
      <c r="AK910" s="3"/>
      <c r="AL910" s="3"/>
      <c r="AM910" s="3"/>
      <c r="AN910" s="3"/>
      <c r="AO910" s="3"/>
      <c r="AP910" s="3"/>
      <c r="AQ910" s="3"/>
      <c r="AR910" s="3"/>
      <c r="AS910" s="3"/>
      <c r="AT910" s="3"/>
      <c r="AU910" s="3"/>
      <c r="AV910" s="2" t="s">
        <v>51</v>
      </c>
      <c r="AW910" s="2" t="s">
        <v>2303</v>
      </c>
      <c r="AX910" s="2" t="s">
        <v>51</v>
      </c>
      <c r="AY910" s="2" t="s">
        <v>51</v>
      </c>
      <c r="AZ910" s="2" t="s">
        <v>51</v>
      </c>
    </row>
    <row r="911" spans="1:52" ht="30" customHeight="1">
      <c r="A911" s="24" t="s">
        <v>2214</v>
      </c>
      <c r="B911" s="24" t="s">
        <v>2304</v>
      </c>
      <c r="C911" s="24" t="s">
        <v>428</v>
      </c>
      <c r="D911" s="25">
        <v>0.27</v>
      </c>
      <c r="E911" s="27">
        <f>단가대비표!O65</f>
        <v>2060</v>
      </c>
      <c r="F911" s="30">
        <f>TRUNC(E911*D911,1)</f>
        <v>556.20000000000005</v>
      </c>
      <c r="G911" s="27">
        <f>단가대비표!P65</f>
        <v>0</v>
      </c>
      <c r="H911" s="30">
        <f>TRUNC(G911*D911,1)</f>
        <v>0</v>
      </c>
      <c r="I911" s="27">
        <f>단가대비표!V65</f>
        <v>0</v>
      </c>
      <c r="J911" s="30">
        <f>TRUNC(I911*D911,1)</f>
        <v>0</v>
      </c>
      <c r="K911" s="27">
        <f t="shared" si="117"/>
        <v>2060</v>
      </c>
      <c r="L911" s="30">
        <f t="shared" si="117"/>
        <v>556.20000000000005</v>
      </c>
      <c r="M911" s="24" t="s">
        <v>2305</v>
      </c>
      <c r="N911" s="2" t="s">
        <v>1748</v>
      </c>
      <c r="O911" s="2" t="s">
        <v>2306</v>
      </c>
      <c r="P911" s="2" t="s">
        <v>63</v>
      </c>
      <c r="Q911" s="2" t="s">
        <v>63</v>
      </c>
      <c r="R911" s="2" t="s">
        <v>62</v>
      </c>
      <c r="S911" s="3"/>
      <c r="T911" s="3"/>
      <c r="U911" s="3"/>
      <c r="V911" s="3"/>
      <c r="W911" s="3"/>
      <c r="X911" s="3"/>
      <c r="Y911" s="3"/>
      <c r="Z911" s="3"/>
      <c r="AA911" s="3"/>
      <c r="AB911" s="3"/>
      <c r="AC911" s="3"/>
      <c r="AD911" s="3"/>
      <c r="AE911" s="3"/>
      <c r="AF911" s="3"/>
      <c r="AG911" s="3"/>
      <c r="AH911" s="3"/>
      <c r="AI911" s="3"/>
      <c r="AJ911" s="3"/>
      <c r="AK911" s="3"/>
      <c r="AL911" s="3"/>
      <c r="AM911" s="3"/>
      <c r="AN911" s="3"/>
      <c r="AO911" s="3"/>
      <c r="AP911" s="3"/>
      <c r="AQ911" s="3"/>
      <c r="AR911" s="3"/>
      <c r="AS911" s="3"/>
      <c r="AT911" s="3"/>
      <c r="AU911" s="3"/>
      <c r="AV911" s="2" t="s">
        <v>51</v>
      </c>
      <c r="AW911" s="2" t="s">
        <v>2307</v>
      </c>
      <c r="AX911" s="2" t="s">
        <v>51</v>
      </c>
      <c r="AY911" s="2" t="s">
        <v>51</v>
      </c>
      <c r="AZ911" s="2" t="s">
        <v>51</v>
      </c>
    </row>
    <row r="912" spans="1:52" ht="30" customHeight="1">
      <c r="A912" s="24" t="s">
        <v>1174</v>
      </c>
      <c r="B912" s="24" t="s">
        <v>51</v>
      </c>
      <c r="C912" s="24" t="s">
        <v>51</v>
      </c>
      <c r="D912" s="25"/>
      <c r="E912" s="27"/>
      <c r="F912" s="30">
        <f>TRUNC(SUMIF(N908:N911, N907, F908:F911),0)</f>
        <v>556</v>
      </c>
      <c r="G912" s="27"/>
      <c r="H912" s="30">
        <f>TRUNC(SUMIF(N908:N911, N907, H908:H911),0)</f>
        <v>19638</v>
      </c>
      <c r="I912" s="27"/>
      <c r="J912" s="30">
        <f>TRUNC(SUMIF(N908:N911, N907, J908:J911),0)</f>
        <v>392</v>
      </c>
      <c r="K912" s="27"/>
      <c r="L912" s="30">
        <f>F912+H912+J912</f>
        <v>20586</v>
      </c>
      <c r="M912" s="24" t="s">
        <v>51</v>
      </c>
      <c r="N912" s="2" t="s">
        <v>76</v>
      </c>
      <c r="O912" s="2" t="s">
        <v>76</v>
      </c>
      <c r="P912" s="2" t="s">
        <v>51</v>
      </c>
      <c r="Q912" s="2" t="s">
        <v>51</v>
      </c>
      <c r="R912" s="2" t="s">
        <v>51</v>
      </c>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c r="AR912" s="3"/>
      <c r="AS912" s="3"/>
      <c r="AT912" s="3"/>
      <c r="AU912" s="3"/>
      <c r="AV912" s="2" t="s">
        <v>51</v>
      </c>
      <c r="AW912" s="2" t="s">
        <v>51</v>
      </c>
      <c r="AX912" s="2" t="s">
        <v>51</v>
      </c>
      <c r="AY912" s="2" t="s">
        <v>51</v>
      </c>
      <c r="AZ912" s="2" t="s">
        <v>51</v>
      </c>
    </row>
    <row r="913" spans="1:52" ht="30" customHeight="1">
      <c r="A913" s="25"/>
      <c r="B913" s="25"/>
      <c r="C913" s="25"/>
      <c r="D913" s="25"/>
      <c r="E913" s="27"/>
      <c r="F913" s="30"/>
      <c r="G913" s="27"/>
      <c r="H913" s="30"/>
      <c r="I913" s="27"/>
      <c r="J913" s="30"/>
      <c r="K913" s="27"/>
      <c r="L913" s="30"/>
      <c r="M913" s="25"/>
    </row>
    <row r="914" spans="1:52" ht="30" customHeight="1">
      <c r="A914" s="21" t="s">
        <v>2308</v>
      </c>
      <c r="B914" s="22"/>
      <c r="C914" s="22"/>
      <c r="D914" s="22"/>
      <c r="E914" s="26"/>
      <c r="F914" s="29"/>
      <c r="G914" s="26"/>
      <c r="H914" s="29"/>
      <c r="I914" s="26"/>
      <c r="J914" s="29"/>
      <c r="K914" s="26"/>
      <c r="L914" s="29"/>
      <c r="M914" s="23"/>
      <c r="N914" s="1" t="s">
        <v>1986</v>
      </c>
    </row>
    <row r="915" spans="1:52" ht="30" customHeight="1">
      <c r="A915" s="24" t="s">
        <v>2310</v>
      </c>
      <c r="B915" s="24" t="s">
        <v>2065</v>
      </c>
      <c r="C915" s="24" t="s">
        <v>1180</v>
      </c>
      <c r="D915" s="25">
        <v>22</v>
      </c>
      <c r="E915" s="27">
        <f>단가대비표!O128</f>
        <v>0</v>
      </c>
      <c r="F915" s="30">
        <f>TRUNC(E915*D915,1)</f>
        <v>0</v>
      </c>
      <c r="G915" s="27">
        <f>단가대비표!P128</f>
        <v>167155</v>
      </c>
      <c r="H915" s="30">
        <f>TRUNC(G915*D915,1)</f>
        <v>3677410</v>
      </c>
      <c r="I915" s="27">
        <f>단가대비표!V128</f>
        <v>0</v>
      </c>
      <c r="J915" s="30">
        <f>TRUNC(I915*D915,1)</f>
        <v>0</v>
      </c>
      <c r="K915" s="27">
        <f>TRUNC(E915+G915+I915,1)</f>
        <v>167155</v>
      </c>
      <c r="L915" s="30">
        <f>TRUNC(F915+H915+J915,1)</f>
        <v>3677410</v>
      </c>
      <c r="M915" s="24" t="s">
        <v>1133</v>
      </c>
      <c r="N915" s="2" t="s">
        <v>51</v>
      </c>
      <c r="O915" s="2" t="s">
        <v>2311</v>
      </c>
      <c r="P915" s="2" t="s">
        <v>63</v>
      </c>
      <c r="Q915" s="2" t="s">
        <v>63</v>
      </c>
      <c r="R915" s="2" t="s">
        <v>62</v>
      </c>
      <c r="S915" s="3"/>
      <c r="T915" s="3"/>
      <c r="U915" s="3"/>
      <c r="V915" s="3">
        <v>1</v>
      </c>
      <c r="W915" s="3"/>
      <c r="X915" s="3"/>
      <c r="Y915" s="3"/>
      <c r="Z915" s="3"/>
      <c r="AA915" s="3"/>
      <c r="AB915" s="3"/>
      <c r="AC915" s="3"/>
      <c r="AD915" s="3"/>
      <c r="AE915" s="3"/>
      <c r="AF915" s="3"/>
      <c r="AG915" s="3"/>
      <c r="AH915" s="3"/>
      <c r="AI915" s="3"/>
      <c r="AJ915" s="3"/>
      <c r="AK915" s="3"/>
      <c r="AL915" s="3"/>
      <c r="AM915" s="3"/>
      <c r="AN915" s="3"/>
      <c r="AO915" s="3"/>
      <c r="AP915" s="3"/>
      <c r="AQ915" s="3"/>
      <c r="AR915" s="3"/>
      <c r="AS915" s="3"/>
      <c r="AT915" s="3"/>
      <c r="AU915" s="3"/>
      <c r="AV915" s="2" t="s">
        <v>51</v>
      </c>
      <c r="AW915" s="2" t="s">
        <v>2312</v>
      </c>
      <c r="AX915" s="2" t="s">
        <v>51</v>
      </c>
      <c r="AY915" s="2" t="s">
        <v>1136</v>
      </c>
      <c r="AZ915" s="2" t="s">
        <v>51</v>
      </c>
    </row>
    <row r="916" spans="1:52" ht="30" customHeight="1">
      <c r="A916" s="24" t="s">
        <v>1842</v>
      </c>
      <c r="B916" s="24" t="s">
        <v>1843</v>
      </c>
      <c r="C916" s="24" t="s">
        <v>1075</v>
      </c>
      <c r="D916" s="25">
        <v>1</v>
      </c>
      <c r="E916" s="27">
        <v>0</v>
      </c>
      <c r="F916" s="30">
        <f>TRUNC(E916*D916,1)</f>
        <v>0</v>
      </c>
      <c r="G916" s="27">
        <v>0</v>
      </c>
      <c r="H916" s="30">
        <f>TRUNC(G916*D916,1)</f>
        <v>0</v>
      </c>
      <c r="I916" s="27">
        <f>TRUNC(SUMIF(V915:V916, RIGHTB(O916, 1), L915:L916)*U916, 2)</f>
        <v>3677410</v>
      </c>
      <c r="J916" s="30">
        <f>TRUNC(I916*D916,1)</f>
        <v>3677410</v>
      </c>
      <c r="K916" s="27">
        <f>TRUNC(E916+G916+I916,1)</f>
        <v>3677410</v>
      </c>
      <c r="L916" s="30">
        <f>TRUNC(F916+H916+J916,1)</f>
        <v>3677410</v>
      </c>
      <c r="M916" s="24" t="s">
        <v>51</v>
      </c>
      <c r="N916" s="2" t="s">
        <v>1986</v>
      </c>
      <c r="O916" s="2" t="s">
        <v>1154</v>
      </c>
      <c r="P916" s="2" t="s">
        <v>63</v>
      </c>
      <c r="Q916" s="2" t="s">
        <v>63</v>
      </c>
      <c r="R916" s="2" t="s">
        <v>63</v>
      </c>
      <c r="S916" s="3">
        <v>3</v>
      </c>
      <c r="T916" s="3">
        <v>2</v>
      </c>
      <c r="U916" s="3">
        <v>1</v>
      </c>
      <c r="V916" s="3"/>
      <c r="W916" s="3"/>
      <c r="X916" s="3"/>
      <c r="Y916" s="3"/>
      <c r="Z916" s="3"/>
      <c r="AA916" s="3"/>
      <c r="AB916" s="3"/>
      <c r="AC916" s="3"/>
      <c r="AD916" s="3"/>
      <c r="AE916" s="3"/>
      <c r="AF916" s="3"/>
      <c r="AG916" s="3"/>
      <c r="AH916" s="3"/>
      <c r="AI916" s="3"/>
      <c r="AJ916" s="3"/>
      <c r="AK916" s="3"/>
      <c r="AL916" s="3"/>
      <c r="AM916" s="3"/>
      <c r="AN916" s="3"/>
      <c r="AO916" s="3"/>
      <c r="AP916" s="3"/>
      <c r="AQ916" s="3"/>
      <c r="AR916" s="3"/>
      <c r="AS916" s="3"/>
      <c r="AT916" s="3"/>
      <c r="AU916" s="3"/>
      <c r="AV916" s="2" t="s">
        <v>51</v>
      </c>
      <c r="AW916" s="2" t="s">
        <v>2313</v>
      </c>
      <c r="AX916" s="2" t="s">
        <v>51</v>
      </c>
      <c r="AY916" s="2" t="s">
        <v>51</v>
      </c>
      <c r="AZ916" s="2" t="s">
        <v>51</v>
      </c>
    </row>
    <row r="917" spans="1:52" ht="30" customHeight="1">
      <c r="A917" s="24" t="s">
        <v>1174</v>
      </c>
      <c r="B917" s="24" t="s">
        <v>51</v>
      </c>
      <c r="C917" s="24" t="s">
        <v>51</v>
      </c>
      <c r="D917" s="25"/>
      <c r="E917" s="27"/>
      <c r="F917" s="30">
        <f>TRUNC(SUMIF(N915:N916, N914, F915:F916),0)</f>
        <v>0</v>
      </c>
      <c r="G917" s="27"/>
      <c r="H917" s="30">
        <f>TRUNC(SUMIF(N915:N916, N914, H915:H916),0)</f>
        <v>0</v>
      </c>
      <c r="I917" s="27"/>
      <c r="J917" s="30">
        <f>TRUNC(SUMIF(N915:N916, N914, J915:J916),0)</f>
        <v>3677410</v>
      </c>
      <c r="K917" s="27"/>
      <c r="L917" s="30">
        <f>F917+H917+J917</f>
        <v>3677410</v>
      </c>
      <c r="M917" s="24" t="s">
        <v>51</v>
      </c>
      <c r="N917" s="2" t="s">
        <v>76</v>
      </c>
      <c r="O917" s="2" t="s">
        <v>76</v>
      </c>
      <c r="P917" s="2" t="s">
        <v>51</v>
      </c>
      <c r="Q917" s="2" t="s">
        <v>51</v>
      </c>
      <c r="R917" s="2" t="s">
        <v>51</v>
      </c>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3"/>
      <c r="AS917" s="3"/>
      <c r="AT917" s="3"/>
      <c r="AU917" s="3"/>
      <c r="AV917" s="2" t="s">
        <v>51</v>
      </c>
      <c r="AW917" s="2" t="s">
        <v>51</v>
      </c>
      <c r="AX917" s="2" t="s">
        <v>51</v>
      </c>
      <c r="AY917" s="2" t="s">
        <v>51</v>
      </c>
      <c r="AZ917" s="2" t="s">
        <v>51</v>
      </c>
    </row>
  </sheetData>
  <mergeCells count="45">
    <mergeCell ref="P2:P3"/>
    <mergeCell ref="A2:A3"/>
    <mergeCell ref="B2:B3"/>
    <mergeCell ref="C2:C3"/>
    <mergeCell ref="D2:D3"/>
    <mergeCell ref="E2:F2"/>
    <mergeCell ref="G2:H2"/>
    <mergeCell ref="I2:J2"/>
    <mergeCell ref="K2:L2"/>
    <mergeCell ref="M2:M3"/>
    <mergeCell ref="N2:N3"/>
    <mergeCell ref="O2:O3"/>
    <mergeCell ref="AB2:AB3"/>
    <mergeCell ref="Q2:Q3"/>
    <mergeCell ref="R2:R3"/>
    <mergeCell ref="S2:S3"/>
    <mergeCell ref="T2:T3"/>
    <mergeCell ref="U2:U3"/>
    <mergeCell ref="V2:V3"/>
    <mergeCell ref="W2:W3"/>
    <mergeCell ref="X2:X3"/>
    <mergeCell ref="Y2:Y3"/>
    <mergeCell ref="Z2:Z3"/>
    <mergeCell ref="AA2:AA3"/>
    <mergeCell ref="AN2:AN3"/>
    <mergeCell ref="AC2:AC3"/>
    <mergeCell ref="AD2:AD3"/>
    <mergeCell ref="AE2:AE3"/>
    <mergeCell ref="AF2:AF3"/>
    <mergeCell ref="AG2:AG3"/>
    <mergeCell ref="AH2:AH3"/>
    <mergeCell ref="AI2:AI3"/>
    <mergeCell ref="AJ2:AJ3"/>
    <mergeCell ref="AK2:AK3"/>
    <mergeCell ref="AL2:AL3"/>
    <mergeCell ref="AM2:AM3"/>
    <mergeCell ref="AU2:AU3"/>
    <mergeCell ref="AV2:AV3"/>
    <mergeCell ref="AW2:AW3"/>
    <mergeCell ref="AO2:AO3"/>
    <mergeCell ref="AP2:AP3"/>
    <mergeCell ref="AQ2:AQ3"/>
    <mergeCell ref="AR2:AR3"/>
    <mergeCell ref="AS2:AS3"/>
    <mergeCell ref="AT2:AT3"/>
  </mergeCells>
  <phoneticPr fontId="3" type="noConversion"/>
  <pageMargins left="0.78740157480314954" right="0" top="0.39370078740157477" bottom="0.39370078740157477" header="0" footer="0"/>
  <pageSetup paperSize="9" scale="64" fitToHeight="0" orientation="landscape" r:id="rId1"/>
</worksheet>
</file>

<file path=xl/worksheets/sheet8.xml><?xml version="1.0" encoding="utf-8"?>
<worksheet xmlns="http://schemas.openxmlformats.org/spreadsheetml/2006/main" xmlns:r="http://schemas.openxmlformats.org/officeDocument/2006/relationships">
  <sheetPr>
    <pageSetUpPr fitToPage="1"/>
  </sheetPr>
  <dimension ref="A1:L5"/>
  <sheetViews>
    <sheetView view="pageBreakPreview" topLeftCell="B1" zoomScale="60" workbookViewId="0"/>
  </sheetViews>
  <sheetFormatPr defaultRowHeight="16.5"/>
  <cols>
    <col min="1" max="1" width="11.625" hidden="1" customWidth="1"/>
    <col min="2" max="3" width="30.625" customWidth="1"/>
    <col min="4" max="4" width="4.625" customWidth="1"/>
    <col min="5" max="8" width="13.625" customWidth="1"/>
    <col min="9" max="9" width="8.625" customWidth="1"/>
    <col min="10" max="10" width="12.625" customWidth="1"/>
    <col min="11" max="11" width="11.625" hidden="1" customWidth="1"/>
    <col min="12" max="12" width="20.625" customWidth="1"/>
  </cols>
  <sheetData>
    <row r="1" spans="1:12" ht="30" customHeight="1">
      <c r="A1" s="5"/>
      <c r="B1" s="4" t="s">
        <v>2314</v>
      </c>
      <c r="C1" s="5"/>
      <c r="D1" s="5"/>
      <c r="E1" s="5"/>
      <c r="F1" s="5"/>
      <c r="G1" s="5"/>
      <c r="H1" s="5"/>
      <c r="I1" s="5"/>
      <c r="J1" s="5"/>
      <c r="K1" s="5"/>
      <c r="L1" s="5"/>
    </row>
    <row r="2" spans="1:12" ht="30" customHeight="1">
      <c r="A2" s="19"/>
      <c r="B2" s="20" t="s">
        <v>1</v>
      </c>
      <c r="C2" s="7"/>
      <c r="D2" s="7"/>
      <c r="E2" s="7"/>
      <c r="F2" s="7"/>
      <c r="G2" s="7"/>
      <c r="H2" s="7"/>
      <c r="I2" s="7"/>
      <c r="J2" s="7"/>
      <c r="K2" s="7"/>
      <c r="L2" s="8"/>
    </row>
    <row r="3" spans="1:12" ht="30" customHeight="1">
      <c r="A3" s="9" t="s">
        <v>1109</v>
      </c>
      <c r="B3" s="9" t="s">
        <v>2</v>
      </c>
      <c r="C3" s="9" t="s">
        <v>3</v>
      </c>
      <c r="D3" s="9" t="s">
        <v>4</v>
      </c>
      <c r="E3" s="9" t="s">
        <v>1110</v>
      </c>
      <c r="F3" s="9" t="s">
        <v>1111</v>
      </c>
      <c r="G3" s="9" t="s">
        <v>1112</v>
      </c>
      <c r="H3" s="9" t="s">
        <v>1113</v>
      </c>
      <c r="I3" s="9" t="s">
        <v>1114</v>
      </c>
      <c r="J3" s="9" t="s">
        <v>2315</v>
      </c>
      <c r="K3" s="9" t="s">
        <v>2316</v>
      </c>
      <c r="L3" s="9" t="s">
        <v>1118</v>
      </c>
    </row>
    <row r="4" spans="1:12" ht="30" customHeight="1">
      <c r="A4" s="31" t="s">
        <v>375</v>
      </c>
      <c r="B4" s="32" t="s">
        <v>372</v>
      </c>
      <c r="C4" s="32" t="s">
        <v>373</v>
      </c>
      <c r="D4" s="32" t="s">
        <v>368</v>
      </c>
      <c r="E4" s="33">
        <f>단가산출서!B73</f>
        <v>0</v>
      </c>
      <c r="F4" s="33">
        <f>단가산출서!C73</f>
        <v>0</v>
      </c>
      <c r="G4" s="33">
        <f>단가산출서!D73</f>
        <v>1740</v>
      </c>
      <c r="H4" s="33">
        <f>단가산출서!E73</f>
        <v>1740</v>
      </c>
      <c r="I4" s="32" t="s">
        <v>374</v>
      </c>
      <c r="J4" s="32" t="s">
        <v>51</v>
      </c>
      <c r="K4" s="32" t="s">
        <v>375</v>
      </c>
      <c r="L4" s="32" t="s">
        <v>2325</v>
      </c>
    </row>
    <row r="5" spans="1:12" ht="30" customHeight="1">
      <c r="A5" s="32" t="s">
        <v>1618</v>
      </c>
      <c r="B5" s="32" t="s">
        <v>1615</v>
      </c>
      <c r="C5" s="32" t="s">
        <v>1616</v>
      </c>
      <c r="D5" s="32" t="s">
        <v>333</v>
      </c>
      <c r="E5" s="33">
        <f>단가산출서!B97</f>
        <v>0</v>
      </c>
      <c r="F5" s="33">
        <f>단가산출서!C97</f>
        <v>0</v>
      </c>
      <c r="G5" s="33">
        <f>단가산출서!D97</f>
        <v>45269</v>
      </c>
      <c r="H5" s="33">
        <f>단가산출서!E97</f>
        <v>45269</v>
      </c>
      <c r="I5" s="32" t="s">
        <v>1617</v>
      </c>
      <c r="J5" s="32" t="s">
        <v>51</v>
      </c>
      <c r="K5" s="32" t="s">
        <v>1618</v>
      </c>
      <c r="L5" s="32" t="s">
        <v>2424</v>
      </c>
    </row>
  </sheetData>
  <phoneticPr fontId="3" type="noConversion"/>
  <pageMargins left="0.78740157480314954" right="0" top="0.39370078740157477" bottom="0.39370078740157477" header="0" footer="0"/>
  <pageSetup paperSize="9" scale="77" fitToHeight="0" orientation="landscape" r:id="rId1"/>
</worksheet>
</file>

<file path=xl/worksheets/sheet9.xml><?xml version="1.0" encoding="utf-8"?>
<worksheet xmlns="http://schemas.openxmlformats.org/spreadsheetml/2006/main" xmlns:r="http://schemas.openxmlformats.org/officeDocument/2006/relationships">
  <sheetPr>
    <pageSetUpPr fitToPage="1"/>
  </sheetPr>
  <dimension ref="A1:T97"/>
  <sheetViews>
    <sheetView view="pageBreakPreview" zoomScale="60" workbookViewId="0"/>
  </sheetViews>
  <sheetFormatPr defaultRowHeight="16.5"/>
  <cols>
    <col min="1" max="1" width="77.625" customWidth="1"/>
    <col min="2" max="5" width="13.625" customWidth="1"/>
    <col min="6" max="6" width="12.625" customWidth="1"/>
    <col min="7" max="8" width="11.625" hidden="1" customWidth="1"/>
    <col min="9" max="10" width="30.625" hidden="1" customWidth="1"/>
    <col min="11" max="11" width="6.625" hidden="1" customWidth="1"/>
    <col min="12" max="12" width="13.625" hidden="1" customWidth="1"/>
    <col min="13" max="14" width="6.625" hidden="1" customWidth="1"/>
    <col min="15" max="20" width="2.625" hidden="1" customWidth="1"/>
  </cols>
  <sheetData>
    <row r="1" spans="1:20" ht="30" customHeight="1">
      <c r="A1" s="4" t="s">
        <v>2317</v>
      </c>
      <c r="B1" s="5"/>
      <c r="C1" s="5"/>
      <c r="D1" s="5"/>
      <c r="E1" s="5"/>
      <c r="F1" s="5"/>
    </row>
    <row r="2" spans="1:20" ht="30" customHeight="1">
      <c r="A2" s="6" t="s">
        <v>1</v>
      </c>
      <c r="B2" s="7"/>
      <c r="C2" s="7"/>
      <c r="D2" s="7"/>
      <c r="E2" s="7"/>
      <c r="F2" s="8"/>
    </row>
    <row r="3" spans="1:20" ht="30" customHeight="1">
      <c r="A3" s="9" t="s">
        <v>2318</v>
      </c>
      <c r="B3" s="9" t="s">
        <v>1110</v>
      </c>
      <c r="C3" s="9" t="s">
        <v>1111</v>
      </c>
      <c r="D3" s="9" t="s">
        <v>1112</v>
      </c>
      <c r="E3" s="9" t="s">
        <v>1113</v>
      </c>
      <c r="F3" s="9" t="s">
        <v>2315</v>
      </c>
      <c r="G3" s="1" t="s">
        <v>2316</v>
      </c>
      <c r="H3" s="1" t="s">
        <v>2319</v>
      </c>
      <c r="I3" s="1" t="s">
        <v>2320</v>
      </c>
      <c r="J3" s="1" t="s">
        <v>2321</v>
      </c>
      <c r="K3" s="1" t="s">
        <v>4</v>
      </c>
      <c r="L3" s="1" t="s">
        <v>5</v>
      </c>
      <c r="M3" s="1" t="s">
        <v>14</v>
      </c>
      <c r="N3" s="1" t="s">
        <v>2322</v>
      </c>
      <c r="O3" s="1" t="s">
        <v>2323</v>
      </c>
      <c r="P3" s="1" t="s">
        <v>2323</v>
      </c>
      <c r="Q3" s="1" t="s">
        <v>2323</v>
      </c>
      <c r="R3" s="1" t="s">
        <v>2323</v>
      </c>
      <c r="S3" s="1" t="s">
        <v>2323</v>
      </c>
      <c r="T3" s="1" t="s">
        <v>2324</v>
      </c>
    </row>
    <row r="4" spans="1:20" ht="20.100000000000001" customHeight="1">
      <c r="A4" s="34" t="s">
        <v>2326</v>
      </c>
      <c r="B4" s="35"/>
      <c r="C4" s="35"/>
      <c r="D4" s="35"/>
      <c r="E4" s="35"/>
      <c r="F4" s="36" t="s">
        <v>51</v>
      </c>
      <c r="G4" s="1" t="s">
        <v>375</v>
      </c>
      <c r="I4" s="1" t="s">
        <v>372</v>
      </c>
      <c r="J4" s="1" t="s">
        <v>373</v>
      </c>
      <c r="K4" s="1" t="s">
        <v>368</v>
      </c>
    </row>
    <row r="5" spans="1:20" ht="20.100000000000001" customHeight="1">
      <c r="A5" s="37" t="s">
        <v>51</v>
      </c>
      <c r="B5" s="38"/>
      <c r="C5" s="38"/>
      <c r="D5" s="38"/>
      <c r="E5" s="38"/>
      <c r="F5" s="37" t="s">
        <v>51</v>
      </c>
      <c r="G5" s="1" t="s">
        <v>375</v>
      </c>
      <c r="H5" s="1" t="s">
        <v>975</v>
      </c>
      <c r="I5" s="1" t="s">
        <v>51</v>
      </c>
      <c r="J5" s="1" t="s">
        <v>51</v>
      </c>
      <c r="K5" s="1" t="s">
        <v>51</v>
      </c>
      <c r="L5">
        <v>1</v>
      </c>
      <c r="M5" s="1" t="s">
        <v>51</v>
      </c>
      <c r="O5" s="1" t="s">
        <v>51</v>
      </c>
      <c r="P5" s="1" t="s">
        <v>51</v>
      </c>
      <c r="Q5" s="1" t="s">
        <v>51</v>
      </c>
      <c r="R5" s="1" t="s">
        <v>51</v>
      </c>
      <c r="S5" s="1" t="s">
        <v>51</v>
      </c>
      <c r="T5" s="1" t="s">
        <v>51</v>
      </c>
    </row>
    <row r="6" spans="1:20" ht="20.100000000000001" customHeight="1">
      <c r="A6" s="37" t="s">
        <v>2327</v>
      </c>
      <c r="B6" s="38">
        <v>0</v>
      </c>
      <c r="C6" s="38">
        <v>0</v>
      </c>
      <c r="D6" s="38">
        <v>0</v>
      </c>
      <c r="E6" s="38">
        <v>0</v>
      </c>
      <c r="F6" s="37" t="s">
        <v>51</v>
      </c>
      <c r="G6" s="1" t="s">
        <v>375</v>
      </c>
      <c r="H6" s="1" t="s">
        <v>2328</v>
      </c>
      <c r="I6" s="1" t="s">
        <v>2329</v>
      </c>
      <c r="J6" s="1" t="s">
        <v>51</v>
      </c>
      <c r="K6" s="1" t="s">
        <v>51</v>
      </c>
      <c r="M6" s="1" t="s">
        <v>51</v>
      </c>
      <c r="O6" s="1" t="s">
        <v>51</v>
      </c>
      <c r="P6" s="1" t="s">
        <v>51</v>
      </c>
      <c r="Q6" s="1" t="s">
        <v>51</v>
      </c>
      <c r="R6" s="1" t="s">
        <v>51</v>
      </c>
      <c r="S6" s="1" t="s">
        <v>51</v>
      </c>
      <c r="T6" s="1" t="s">
        <v>51</v>
      </c>
    </row>
    <row r="7" spans="1:20" ht="20.100000000000001" customHeight="1">
      <c r="A7" s="37" t="s">
        <v>2330</v>
      </c>
      <c r="B7" s="38">
        <v>0</v>
      </c>
      <c r="C7" s="38">
        <v>0</v>
      </c>
      <c r="D7" s="38">
        <v>0</v>
      </c>
      <c r="E7" s="38">
        <v>0</v>
      </c>
      <c r="F7" s="37" t="s">
        <v>51</v>
      </c>
      <c r="G7" s="1" t="s">
        <v>375</v>
      </c>
      <c r="H7" s="1" t="s">
        <v>2328</v>
      </c>
      <c r="I7" s="1" t="s">
        <v>51</v>
      </c>
      <c r="J7" s="1" t="s">
        <v>51</v>
      </c>
      <c r="K7" s="1" t="s">
        <v>51</v>
      </c>
      <c r="M7" s="1" t="s">
        <v>51</v>
      </c>
      <c r="O7" s="1" t="s">
        <v>51</v>
      </c>
      <c r="P7" s="1" t="s">
        <v>51</v>
      </c>
      <c r="Q7" s="1" t="s">
        <v>51</v>
      </c>
      <c r="R7" s="1" t="s">
        <v>51</v>
      </c>
      <c r="S7" s="1" t="s">
        <v>51</v>
      </c>
      <c r="T7" s="1" t="s">
        <v>51</v>
      </c>
    </row>
    <row r="8" spans="1:20" ht="20.100000000000001" customHeight="1">
      <c r="A8" s="37" t="s">
        <v>2331</v>
      </c>
      <c r="B8" s="38">
        <v>0</v>
      </c>
      <c r="C8" s="38">
        <v>0</v>
      </c>
      <c r="D8" s="38">
        <v>0</v>
      </c>
      <c r="E8" s="38">
        <v>0</v>
      </c>
      <c r="F8" s="37" t="s">
        <v>51</v>
      </c>
      <c r="G8" s="1" t="s">
        <v>375</v>
      </c>
      <c r="H8" s="1" t="s">
        <v>2328</v>
      </c>
      <c r="I8" s="1" t="s">
        <v>2332</v>
      </c>
      <c r="J8" s="1" t="s">
        <v>51</v>
      </c>
      <c r="K8" s="1" t="s">
        <v>51</v>
      </c>
      <c r="M8" s="1" t="s">
        <v>51</v>
      </c>
      <c r="O8" s="1" t="s">
        <v>51</v>
      </c>
      <c r="P8" s="1" t="s">
        <v>51</v>
      </c>
      <c r="Q8" s="1" t="s">
        <v>51</v>
      </c>
      <c r="R8" s="1" t="s">
        <v>51</v>
      </c>
      <c r="S8" s="1" t="s">
        <v>51</v>
      </c>
      <c r="T8" s="1" t="s">
        <v>51</v>
      </c>
    </row>
    <row r="9" spans="1:20" ht="20.100000000000001" customHeight="1">
      <c r="A9" s="37" t="s">
        <v>2333</v>
      </c>
      <c r="B9" s="38">
        <v>0</v>
      </c>
      <c r="C9" s="38">
        <v>0</v>
      </c>
      <c r="D9" s="38">
        <v>0</v>
      </c>
      <c r="E9" s="38">
        <v>0</v>
      </c>
      <c r="F9" s="37" t="s">
        <v>51</v>
      </c>
      <c r="G9" s="1" t="s">
        <v>375</v>
      </c>
      <c r="H9" s="1" t="s">
        <v>2328</v>
      </c>
      <c r="I9" s="1" t="s">
        <v>2334</v>
      </c>
      <c r="J9" s="1" t="s">
        <v>51</v>
      </c>
      <c r="K9" s="1" t="s">
        <v>51</v>
      </c>
      <c r="M9" s="1" t="s">
        <v>51</v>
      </c>
      <c r="O9" s="1" t="s">
        <v>51</v>
      </c>
      <c r="P9" s="1" t="s">
        <v>51</v>
      </c>
      <c r="Q9" s="1" t="s">
        <v>51</v>
      </c>
      <c r="R9" s="1" t="s">
        <v>51</v>
      </c>
      <c r="S9" s="1" t="s">
        <v>51</v>
      </c>
      <c r="T9" s="1" t="s">
        <v>51</v>
      </c>
    </row>
    <row r="10" spans="1:20" ht="20.100000000000001" customHeight="1">
      <c r="A10" s="37" t="s">
        <v>2335</v>
      </c>
      <c r="B10" s="38">
        <v>0</v>
      </c>
      <c r="C10" s="38">
        <v>0</v>
      </c>
      <c r="D10" s="38">
        <v>0</v>
      </c>
      <c r="E10" s="38">
        <v>0</v>
      </c>
      <c r="F10" s="37" t="s">
        <v>51</v>
      </c>
      <c r="G10" s="1" t="s">
        <v>375</v>
      </c>
      <c r="H10" s="1" t="s">
        <v>2328</v>
      </c>
      <c r="I10" s="1" t="s">
        <v>2336</v>
      </c>
      <c r="J10" s="1" t="s">
        <v>51</v>
      </c>
      <c r="K10" s="1" t="s">
        <v>51</v>
      </c>
      <c r="M10" s="1" t="s">
        <v>51</v>
      </c>
      <c r="O10" s="1" t="s">
        <v>51</v>
      </c>
      <c r="P10" s="1" t="s">
        <v>51</v>
      </c>
      <c r="Q10" s="1" t="s">
        <v>51</v>
      </c>
      <c r="R10" s="1" t="s">
        <v>51</v>
      </c>
      <c r="S10" s="1" t="s">
        <v>51</v>
      </c>
      <c r="T10" s="1" t="s">
        <v>51</v>
      </c>
    </row>
    <row r="11" spans="1:20" ht="20.100000000000001" customHeight="1">
      <c r="A11" s="37" t="s">
        <v>2330</v>
      </c>
      <c r="B11" s="38">
        <v>0</v>
      </c>
      <c r="C11" s="38">
        <v>0</v>
      </c>
      <c r="D11" s="38">
        <v>0</v>
      </c>
      <c r="E11" s="38">
        <v>0</v>
      </c>
      <c r="F11" s="37" t="s">
        <v>51</v>
      </c>
      <c r="G11" s="1" t="s">
        <v>375</v>
      </c>
      <c r="H11" s="1" t="s">
        <v>2328</v>
      </c>
      <c r="I11" s="1" t="s">
        <v>51</v>
      </c>
      <c r="J11" s="1" t="s">
        <v>51</v>
      </c>
      <c r="K11" s="1" t="s">
        <v>51</v>
      </c>
      <c r="M11" s="1" t="s">
        <v>51</v>
      </c>
      <c r="O11" s="1" t="s">
        <v>51</v>
      </c>
      <c r="P11" s="1" t="s">
        <v>51</v>
      </c>
      <c r="Q11" s="1" t="s">
        <v>51</v>
      </c>
      <c r="R11" s="1" t="s">
        <v>51</v>
      </c>
      <c r="S11" s="1" t="s">
        <v>51</v>
      </c>
      <c r="T11" s="1" t="s">
        <v>51</v>
      </c>
    </row>
    <row r="12" spans="1:20" ht="20.100000000000001" customHeight="1">
      <c r="A12" s="37" t="s">
        <v>2337</v>
      </c>
      <c r="B12" s="38">
        <v>0</v>
      </c>
      <c r="C12" s="38">
        <v>0</v>
      </c>
      <c r="D12" s="38">
        <v>0</v>
      </c>
      <c r="E12" s="38">
        <v>0</v>
      </c>
      <c r="F12" s="37" t="s">
        <v>51</v>
      </c>
      <c r="G12" s="1" t="s">
        <v>375</v>
      </c>
      <c r="H12" s="1" t="s">
        <v>2328</v>
      </c>
      <c r="I12" s="1" t="s">
        <v>2338</v>
      </c>
      <c r="J12" s="1" t="s">
        <v>51</v>
      </c>
      <c r="K12" s="1" t="s">
        <v>51</v>
      </c>
      <c r="M12" s="1" t="s">
        <v>51</v>
      </c>
      <c r="O12" s="1" t="s">
        <v>51</v>
      </c>
      <c r="P12" s="1" t="s">
        <v>51</v>
      </c>
      <c r="Q12" s="1" t="s">
        <v>51</v>
      </c>
      <c r="R12" s="1" t="s">
        <v>51</v>
      </c>
      <c r="S12" s="1" t="s">
        <v>51</v>
      </c>
      <c r="T12" s="1" t="s">
        <v>51</v>
      </c>
    </row>
    <row r="13" spans="1:20" ht="20.100000000000001" customHeight="1">
      <c r="A13" s="37" t="s">
        <v>2339</v>
      </c>
      <c r="B13" s="38">
        <v>0</v>
      </c>
      <c r="C13" s="38">
        <v>0</v>
      </c>
      <c r="D13" s="38">
        <v>0</v>
      </c>
      <c r="E13" s="38">
        <v>0</v>
      </c>
      <c r="F13" s="37" t="s">
        <v>51</v>
      </c>
      <c r="G13" s="1" t="s">
        <v>375</v>
      </c>
      <c r="H13" s="1" t="s">
        <v>2328</v>
      </c>
      <c r="I13" s="1" t="s">
        <v>2340</v>
      </c>
      <c r="J13" s="1" t="s">
        <v>51</v>
      </c>
      <c r="K13" s="1" t="s">
        <v>51</v>
      </c>
      <c r="M13" s="1" t="s">
        <v>51</v>
      </c>
      <c r="O13" s="1" t="s">
        <v>51</v>
      </c>
      <c r="P13" s="1" t="s">
        <v>51</v>
      </c>
      <c r="Q13" s="1" t="s">
        <v>51</v>
      </c>
      <c r="R13" s="1" t="s">
        <v>51</v>
      </c>
      <c r="S13" s="1" t="s">
        <v>51</v>
      </c>
      <c r="T13" s="1" t="s">
        <v>51</v>
      </c>
    </row>
    <row r="14" spans="1:20" ht="20.100000000000001" customHeight="1">
      <c r="A14" s="37" t="s">
        <v>2341</v>
      </c>
      <c r="B14" s="38">
        <v>0</v>
      </c>
      <c r="C14" s="38">
        <v>0</v>
      </c>
      <c r="D14" s="38">
        <v>0</v>
      </c>
      <c r="E14" s="38">
        <v>0</v>
      </c>
      <c r="F14" s="37" t="s">
        <v>51</v>
      </c>
      <c r="G14" s="1" t="s">
        <v>375</v>
      </c>
      <c r="H14" s="1" t="s">
        <v>2328</v>
      </c>
      <c r="I14" s="1" t="s">
        <v>2342</v>
      </c>
      <c r="J14" s="1" t="s">
        <v>51</v>
      </c>
      <c r="K14" s="1" t="s">
        <v>51</v>
      </c>
      <c r="M14" s="1" t="s">
        <v>51</v>
      </c>
      <c r="O14" s="1" t="s">
        <v>51</v>
      </c>
      <c r="P14" s="1" t="s">
        <v>51</v>
      </c>
      <c r="Q14" s="1" t="s">
        <v>51</v>
      </c>
      <c r="R14" s="1" t="s">
        <v>51</v>
      </c>
      <c r="S14" s="1" t="s">
        <v>51</v>
      </c>
      <c r="T14" s="1" t="s">
        <v>51</v>
      </c>
    </row>
    <row r="15" spans="1:20" ht="20.100000000000001" customHeight="1">
      <c r="A15" s="37" t="s">
        <v>2343</v>
      </c>
      <c r="B15" s="38">
        <v>0</v>
      </c>
      <c r="C15" s="38">
        <v>0</v>
      </c>
      <c r="D15" s="38">
        <v>0</v>
      </c>
      <c r="E15" s="38">
        <v>0</v>
      </c>
      <c r="F15" s="37" t="s">
        <v>51</v>
      </c>
      <c r="G15" s="1" t="s">
        <v>375</v>
      </c>
      <c r="H15" s="1" t="s">
        <v>2328</v>
      </c>
      <c r="I15" s="1" t="s">
        <v>2344</v>
      </c>
      <c r="J15" s="1" t="s">
        <v>51</v>
      </c>
      <c r="K15" s="1" t="s">
        <v>51</v>
      </c>
      <c r="M15" s="1" t="s">
        <v>51</v>
      </c>
      <c r="O15" s="1" t="s">
        <v>51</v>
      </c>
      <c r="P15" s="1" t="s">
        <v>51</v>
      </c>
      <c r="Q15" s="1" t="s">
        <v>51</v>
      </c>
      <c r="R15" s="1" t="s">
        <v>51</v>
      </c>
      <c r="S15" s="1" t="s">
        <v>51</v>
      </c>
      <c r="T15" s="1" t="s">
        <v>51</v>
      </c>
    </row>
    <row r="16" spans="1:20" ht="20.100000000000001" customHeight="1">
      <c r="A16" s="37" t="s">
        <v>2345</v>
      </c>
      <c r="B16" s="38">
        <v>0</v>
      </c>
      <c r="C16" s="38">
        <v>0</v>
      </c>
      <c r="D16" s="38">
        <v>0</v>
      </c>
      <c r="E16" s="38">
        <v>0</v>
      </c>
      <c r="F16" s="37" t="s">
        <v>51</v>
      </c>
      <c r="G16" s="1" t="s">
        <v>375</v>
      </c>
      <c r="H16" s="1" t="s">
        <v>2328</v>
      </c>
      <c r="I16" s="1" t="s">
        <v>2346</v>
      </c>
      <c r="J16" s="1" t="s">
        <v>51</v>
      </c>
      <c r="K16" s="1" t="s">
        <v>51</v>
      </c>
      <c r="M16" s="1" t="s">
        <v>51</v>
      </c>
      <c r="O16" s="1" t="s">
        <v>51</v>
      </c>
      <c r="P16" s="1" t="s">
        <v>51</v>
      </c>
      <c r="Q16" s="1" t="s">
        <v>51</v>
      </c>
      <c r="R16" s="1" t="s">
        <v>51</v>
      </c>
      <c r="S16" s="1" t="s">
        <v>51</v>
      </c>
      <c r="T16" s="1" t="s">
        <v>51</v>
      </c>
    </row>
    <row r="17" spans="1:20" ht="20.100000000000001" customHeight="1">
      <c r="A17" s="37" t="s">
        <v>2347</v>
      </c>
      <c r="B17" s="38">
        <v>0</v>
      </c>
      <c r="C17" s="38">
        <v>0</v>
      </c>
      <c r="D17" s="38">
        <v>0</v>
      </c>
      <c r="E17" s="38">
        <v>0</v>
      </c>
      <c r="F17" s="37" t="s">
        <v>51</v>
      </c>
      <c r="G17" s="1" t="s">
        <v>375</v>
      </c>
      <c r="H17" s="1" t="s">
        <v>2328</v>
      </c>
      <c r="I17" s="1" t="s">
        <v>2348</v>
      </c>
      <c r="J17" s="1" t="s">
        <v>51</v>
      </c>
      <c r="K17" s="1" t="s">
        <v>51</v>
      </c>
      <c r="M17" s="1" t="s">
        <v>51</v>
      </c>
      <c r="O17" s="1" t="s">
        <v>51</v>
      </c>
      <c r="P17" s="1" t="s">
        <v>51</v>
      </c>
      <c r="Q17" s="1" t="s">
        <v>51</v>
      </c>
      <c r="R17" s="1" t="s">
        <v>51</v>
      </c>
      <c r="S17" s="1" t="s">
        <v>51</v>
      </c>
      <c r="T17" s="1" t="s">
        <v>51</v>
      </c>
    </row>
    <row r="18" spans="1:20" ht="20.100000000000001" customHeight="1">
      <c r="A18" s="37" t="s">
        <v>2349</v>
      </c>
      <c r="B18" s="38">
        <v>0</v>
      </c>
      <c r="C18" s="38">
        <v>0</v>
      </c>
      <c r="D18" s="38">
        <v>0</v>
      </c>
      <c r="E18" s="38">
        <v>0</v>
      </c>
      <c r="F18" s="37" t="s">
        <v>51</v>
      </c>
      <c r="G18" s="1" t="s">
        <v>375</v>
      </c>
      <c r="H18" s="1" t="s">
        <v>2328</v>
      </c>
      <c r="I18" s="1" t="s">
        <v>2350</v>
      </c>
      <c r="J18" s="1" t="s">
        <v>51</v>
      </c>
      <c r="K18" s="1" t="s">
        <v>51</v>
      </c>
      <c r="M18" s="1" t="s">
        <v>51</v>
      </c>
      <c r="O18" s="1" t="s">
        <v>51</v>
      </c>
      <c r="P18" s="1" t="s">
        <v>51</v>
      </c>
      <c r="Q18" s="1" t="s">
        <v>51</v>
      </c>
      <c r="R18" s="1" t="s">
        <v>51</v>
      </c>
      <c r="S18" s="1" t="s">
        <v>51</v>
      </c>
      <c r="T18" s="1" t="s">
        <v>51</v>
      </c>
    </row>
    <row r="19" spans="1:20" ht="20.100000000000001" customHeight="1">
      <c r="A19" s="37" t="s">
        <v>2351</v>
      </c>
      <c r="B19" s="38">
        <v>0</v>
      </c>
      <c r="C19" s="38">
        <v>0</v>
      </c>
      <c r="D19" s="38">
        <v>0</v>
      </c>
      <c r="E19" s="38">
        <v>0</v>
      </c>
      <c r="F19" s="37" t="s">
        <v>51</v>
      </c>
      <c r="G19" s="1" t="s">
        <v>375</v>
      </c>
      <c r="H19" s="1" t="s">
        <v>2328</v>
      </c>
      <c r="I19" s="1" t="s">
        <v>2352</v>
      </c>
      <c r="J19" s="1" t="s">
        <v>51</v>
      </c>
      <c r="K19" s="1" t="s">
        <v>51</v>
      </c>
      <c r="M19" s="1" t="s">
        <v>51</v>
      </c>
      <c r="O19" s="1" t="s">
        <v>51</v>
      </c>
      <c r="P19" s="1" t="s">
        <v>51</v>
      </c>
      <c r="Q19" s="1" t="s">
        <v>51</v>
      </c>
      <c r="R19" s="1" t="s">
        <v>51</v>
      </c>
      <c r="S19" s="1" t="s">
        <v>51</v>
      </c>
      <c r="T19" s="1" t="s">
        <v>51</v>
      </c>
    </row>
    <row r="20" spans="1:20" ht="20.100000000000001" customHeight="1">
      <c r="A20" s="37" t="s">
        <v>2353</v>
      </c>
      <c r="B20" s="38">
        <v>0</v>
      </c>
      <c r="C20" s="38">
        <v>0</v>
      </c>
      <c r="D20" s="38">
        <v>0</v>
      </c>
      <c r="E20" s="38">
        <v>0</v>
      </c>
      <c r="F20" s="37" t="s">
        <v>51</v>
      </c>
      <c r="G20" s="1" t="s">
        <v>375</v>
      </c>
      <c r="H20" s="1" t="s">
        <v>2328</v>
      </c>
      <c r="I20" s="1" t="s">
        <v>2354</v>
      </c>
      <c r="J20" s="1" t="s">
        <v>51</v>
      </c>
      <c r="K20" s="1" t="s">
        <v>51</v>
      </c>
      <c r="M20" s="1" t="s">
        <v>51</v>
      </c>
      <c r="O20" s="1" t="s">
        <v>51</v>
      </c>
      <c r="P20" s="1" t="s">
        <v>51</v>
      </c>
      <c r="Q20" s="1" t="s">
        <v>51</v>
      </c>
      <c r="R20" s="1" t="s">
        <v>51</v>
      </c>
      <c r="S20" s="1" t="s">
        <v>51</v>
      </c>
      <c r="T20" s="1" t="s">
        <v>51</v>
      </c>
    </row>
    <row r="21" spans="1:20" ht="20.100000000000001" customHeight="1">
      <c r="A21" s="37" t="s">
        <v>2355</v>
      </c>
      <c r="B21" s="38">
        <v>0</v>
      </c>
      <c r="C21" s="38">
        <v>0</v>
      </c>
      <c r="D21" s="38">
        <v>0</v>
      </c>
      <c r="E21" s="38">
        <v>0</v>
      </c>
      <c r="F21" s="37" t="s">
        <v>51</v>
      </c>
      <c r="G21" s="1" t="s">
        <v>375</v>
      </c>
      <c r="H21" s="1" t="s">
        <v>2328</v>
      </c>
      <c r="I21" s="1" t="s">
        <v>2356</v>
      </c>
      <c r="J21" s="1" t="s">
        <v>51</v>
      </c>
      <c r="K21" s="1" t="s">
        <v>51</v>
      </c>
      <c r="M21" s="1" t="s">
        <v>51</v>
      </c>
      <c r="O21" s="1" t="s">
        <v>51</v>
      </c>
      <c r="P21" s="1" t="s">
        <v>51</v>
      </c>
      <c r="Q21" s="1" t="s">
        <v>51</v>
      </c>
      <c r="R21" s="1" t="s">
        <v>51</v>
      </c>
      <c r="S21" s="1" t="s">
        <v>51</v>
      </c>
      <c r="T21" s="1" t="s">
        <v>51</v>
      </c>
    </row>
    <row r="22" spans="1:20" ht="20.100000000000001" customHeight="1">
      <c r="A22" s="37" t="s">
        <v>2357</v>
      </c>
      <c r="B22" s="38">
        <v>0</v>
      </c>
      <c r="C22" s="38">
        <v>0</v>
      </c>
      <c r="D22" s="38">
        <v>0</v>
      </c>
      <c r="E22" s="38">
        <v>0</v>
      </c>
      <c r="F22" s="37" t="s">
        <v>51</v>
      </c>
      <c r="G22" s="1" t="s">
        <v>375</v>
      </c>
      <c r="H22" s="1" t="s">
        <v>2328</v>
      </c>
      <c r="I22" s="1" t="s">
        <v>2358</v>
      </c>
      <c r="J22" s="1" t="s">
        <v>51</v>
      </c>
      <c r="K22" s="1" t="s">
        <v>51</v>
      </c>
      <c r="M22" s="1" t="s">
        <v>51</v>
      </c>
      <c r="O22" s="1" t="s">
        <v>51</v>
      </c>
      <c r="P22" s="1" t="s">
        <v>51</v>
      </c>
      <c r="Q22" s="1" t="s">
        <v>51</v>
      </c>
      <c r="R22" s="1" t="s">
        <v>51</v>
      </c>
      <c r="S22" s="1" t="s">
        <v>51</v>
      </c>
      <c r="T22" s="1" t="s">
        <v>51</v>
      </c>
    </row>
    <row r="23" spans="1:20" ht="20.100000000000001" customHeight="1">
      <c r="A23" s="37" t="s">
        <v>2359</v>
      </c>
      <c r="B23" s="38">
        <v>0</v>
      </c>
      <c r="C23" s="38">
        <v>0</v>
      </c>
      <c r="D23" s="38">
        <v>0</v>
      </c>
      <c r="E23" s="38">
        <v>0</v>
      </c>
      <c r="F23" s="37" t="s">
        <v>51</v>
      </c>
      <c r="G23" s="1" t="s">
        <v>375</v>
      </c>
      <c r="H23" s="1" t="s">
        <v>2328</v>
      </c>
      <c r="I23" s="1" t="s">
        <v>2360</v>
      </c>
      <c r="J23" s="1" t="s">
        <v>51</v>
      </c>
      <c r="K23" s="1" t="s">
        <v>51</v>
      </c>
      <c r="M23" s="1" t="s">
        <v>51</v>
      </c>
      <c r="O23" s="1" t="s">
        <v>51</v>
      </c>
      <c r="P23" s="1" t="s">
        <v>51</v>
      </c>
      <c r="Q23" s="1" t="s">
        <v>51</v>
      </c>
      <c r="R23" s="1" t="s">
        <v>51</v>
      </c>
      <c r="S23" s="1" t="s">
        <v>51</v>
      </c>
      <c r="T23" s="1" t="s">
        <v>51</v>
      </c>
    </row>
    <row r="24" spans="1:20" ht="20.100000000000001" customHeight="1">
      <c r="A24" s="37" t="s">
        <v>2330</v>
      </c>
      <c r="B24" s="38">
        <v>0</v>
      </c>
      <c r="C24" s="38">
        <v>0</v>
      </c>
      <c r="D24" s="38">
        <v>0</v>
      </c>
      <c r="E24" s="38">
        <v>0</v>
      </c>
      <c r="F24" s="37" t="s">
        <v>51</v>
      </c>
      <c r="G24" s="1" t="s">
        <v>375</v>
      </c>
      <c r="H24" s="1" t="s">
        <v>2328</v>
      </c>
      <c r="I24" s="1" t="s">
        <v>2330</v>
      </c>
      <c r="J24" s="1" t="s">
        <v>51</v>
      </c>
      <c r="K24" s="1" t="s">
        <v>51</v>
      </c>
      <c r="M24" s="1" t="s">
        <v>51</v>
      </c>
      <c r="O24" s="1" t="s">
        <v>51</v>
      </c>
      <c r="P24" s="1" t="s">
        <v>51</v>
      </c>
      <c r="Q24" s="1" t="s">
        <v>51</v>
      </c>
      <c r="R24" s="1" t="s">
        <v>51</v>
      </c>
      <c r="S24" s="1" t="s">
        <v>51</v>
      </c>
      <c r="T24" s="1" t="s">
        <v>51</v>
      </c>
    </row>
    <row r="25" spans="1:20" ht="20.100000000000001" customHeight="1">
      <c r="A25" s="37" t="s">
        <v>2361</v>
      </c>
      <c r="B25" s="38">
        <v>0</v>
      </c>
      <c r="C25" s="38">
        <v>0</v>
      </c>
      <c r="D25" s="38">
        <v>0</v>
      </c>
      <c r="E25" s="38">
        <v>0</v>
      </c>
      <c r="F25" s="37" t="s">
        <v>51</v>
      </c>
      <c r="G25" s="1" t="s">
        <v>375</v>
      </c>
      <c r="H25" s="1" t="s">
        <v>2328</v>
      </c>
      <c r="I25" s="1" t="s">
        <v>2362</v>
      </c>
      <c r="J25" s="1" t="s">
        <v>51</v>
      </c>
      <c r="K25" s="1" t="s">
        <v>51</v>
      </c>
      <c r="M25" s="1" t="s">
        <v>51</v>
      </c>
      <c r="O25" s="1" t="s">
        <v>51</v>
      </c>
      <c r="P25" s="1" t="s">
        <v>51</v>
      </c>
      <c r="Q25" s="1" t="s">
        <v>51</v>
      </c>
      <c r="R25" s="1" t="s">
        <v>51</v>
      </c>
      <c r="S25" s="1" t="s">
        <v>51</v>
      </c>
      <c r="T25" s="1" t="s">
        <v>51</v>
      </c>
    </row>
    <row r="26" spans="1:20" ht="20.100000000000001" customHeight="1">
      <c r="A26" s="37" t="s">
        <v>2363</v>
      </c>
      <c r="B26" s="38">
        <v>0</v>
      </c>
      <c r="C26" s="38">
        <v>0</v>
      </c>
      <c r="D26" s="38">
        <v>0</v>
      </c>
      <c r="E26" s="38">
        <v>0</v>
      </c>
      <c r="F26" s="37" t="s">
        <v>51</v>
      </c>
      <c r="G26" s="1" t="s">
        <v>375</v>
      </c>
      <c r="H26" s="1" t="s">
        <v>2328</v>
      </c>
      <c r="I26" s="1" t="s">
        <v>2364</v>
      </c>
      <c r="J26" s="1" t="s">
        <v>51</v>
      </c>
      <c r="K26" s="1" t="s">
        <v>51</v>
      </c>
      <c r="M26" s="1" t="s">
        <v>51</v>
      </c>
      <c r="O26" s="1" t="s">
        <v>51</v>
      </c>
      <c r="P26" s="1" t="s">
        <v>51</v>
      </c>
      <c r="Q26" s="1" t="s">
        <v>51</v>
      </c>
      <c r="R26" s="1" t="s">
        <v>51</v>
      </c>
      <c r="S26" s="1" t="s">
        <v>51</v>
      </c>
      <c r="T26" s="1" t="s">
        <v>51</v>
      </c>
    </row>
    <row r="27" spans="1:20" ht="20.100000000000001" customHeight="1">
      <c r="A27" s="37" t="s">
        <v>2365</v>
      </c>
      <c r="B27" s="38">
        <v>0</v>
      </c>
      <c r="C27" s="38">
        <v>0</v>
      </c>
      <c r="D27" s="38">
        <v>0</v>
      </c>
      <c r="E27" s="38">
        <v>0</v>
      </c>
      <c r="F27" s="37" t="s">
        <v>51</v>
      </c>
      <c r="G27" s="1" t="s">
        <v>375</v>
      </c>
      <c r="H27" s="1" t="s">
        <v>2328</v>
      </c>
      <c r="I27" s="1" t="s">
        <v>2366</v>
      </c>
      <c r="J27" s="1" t="s">
        <v>51</v>
      </c>
      <c r="K27" s="1" t="s">
        <v>51</v>
      </c>
      <c r="M27" s="1" t="s">
        <v>51</v>
      </c>
      <c r="O27" s="1" t="s">
        <v>51</v>
      </c>
      <c r="P27" s="1" t="s">
        <v>51</v>
      </c>
      <c r="Q27" s="1" t="s">
        <v>51</v>
      </c>
      <c r="R27" s="1" t="s">
        <v>51</v>
      </c>
      <c r="S27" s="1" t="s">
        <v>51</v>
      </c>
      <c r="T27" s="1" t="s">
        <v>51</v>
      </c>
    </row>
    <row r="28" spans="1:20" ht="20.100000000000001" customHeight="1">
      <c r="A28" s="37" t="s">
        <v>2367</v>
      </c>
      <c r="B28" s="38">
        <v>0</v>
      </c>
      <c r="C28" s="38">
        <v>0</v>
      </c>
      <c r="D28" s="38">
        <v>0</v>
      </c>
      <c r="E28" s="38">
        <v>0</v>
      </c>
      <c r="F28" s="37" t="s">
        <v>51</v>
      </c>
      <c r="G28" s="1" t="s">
        <v>375</v>
      </c>
      <c r="H28" s="1" t="s">
        <v>2328</v>
      </c>
      <c r="I28" s="1" t="s">
        <v>2368</v>
      </c>
      <c r="J28" s="1" t="s">
        <v>51</v>
      </c>
      <c r="K28" s="1" t="s">
        <v>51</v>
      </c>
      <c r="M28" s="1" t="s">
        <v>51</v>
      </c>
      <c r="O28" s="1" t="s">
        <v>51</v>
      </c>
      <c r="P28" s="1" t="s">
        <v>51</v>
      </c>
      <c r="Q28" s="1" t="s">
        <v>51</v>
      </c>
      <c r="R28" s="1" t="s">
        <v>51</v>
      </c>
      <c r="S28" s="1" t="s">
        <v>51</v>
      </c>
      <c r="T28" s="1" t="s">
        <v>51</v>
      </c>
    </row>
    <row r="29" spans="1:20" ht="20.100000000000001" customHeight="1">
      <c r="A29" s="37" t="s">
        <v>2369</v>
      </c>
      <c r="B29" s="38">
        <v>0</v>
      </c>
      <c r="C29" s="38">
        <v>0</v>
      </c>
      <c r="D29" s="38">
        <v>0</v>
      </c>
      <c r="E29" s="38">
        <v>0</v>
      </c>
      <c r="F29" s="37" t="s">
        <v>51</v>
      </c>
      <c r="G29" s="1" t="s">
        <v>375</v>
      </c>
      <c r="H29" s="1" t="s">
        <v>2328</v>
      </c>
      <c r="I29" s="1" t="s">
        <v>2370</v>
      </c>
      <c r="J29" s="1" t="s">
        <v>51</v>
      </c>
      <c r="K29" s="1" t="s">
        <v>51</v>
      </c>
      <c r="M29" s="1" t="s">
        <v>51</v>
      </c>
      <c r="O29" s="1" t="s">
        <v>51</v>
      </c>
      <c r="P29" s="1" t="s">
        <v>51</v>
      </c>
      <c r="Q29" s="1" t="s">
        <v>51</v>
      </c>
      <c r="R29" s="1" t="s">
        <v>51</v>
      </c>
      <c r="S29" s="1" t="s">
        <v>51</v>
      </c>
      <c r="T29" s="1" t="s">
        <v>51</v>
      </c>
    </row>
    <row r="30" spans="1:20" ht="20.100000000000001" customHeight="1">
      <c r="A30" s="37" t="s">
        <v>2371</v>
      </c>
      <c r="B30" s="38">
        <v>0</v>
      </c>
      <c r="C30" s="38">
        <v>0</v>
      </c>
      <c r="D30" s="38">
        <v>0</v>
      </c>
      <c r="E30" s="38">
        <v>0</v>
      </c>
      <c r="F30" s="37" t="s">
        <v>51</v>
      </c>
      <c r="G30" s="1" t="s">
        <v>375</v>
      </c>
      <c r="H30" s="1" t="s">
        <v>2328</v>
      </c>
      <c r="I30" s="1" t="s">
        <v>2372</v>
      </c>
      <c r="J30" s="1" t="s">
        <v>51</v>
      </c>
      <c r="K30" s="1" t="s">
        <v>51</v>
      </c>
      <c r="M30" s="1" t="s">
        <v>51</v>
      </c>
      <c r="O30" s="1" t="s">
        <v>51</v>
      </c>
      <c r="P30" s="1" t="s">
        <v>51</v>
      </c>
      <c r="Q30" s="1" t="s">
        <v>51</v>
      </c>
      <c r="R30" s="1" t="s">
        <v>51</v>
      </c>
      <c r="S30" s="1" t="s">
        <v>51</v>
      </c>
      <c r="T30" s="1" t="s">
        <v>51</v>
      </c>
    </row>
    <row r="31" spans="1:20" ht="20.100000000000001" customHeight="1">
      <c r="A31" s="37" t="s">
        <v>2330</v>
      </c>
      <c r="B31" s="38">
        <v>0</v>
      </c>
      <c r="C31" s="38">
        <v>0</v>
      </c>
      <c r="D31" s="38">
        <v>0</v>
      </c>
      <c r="E31" s="38">
        <v>0</v>
      </c>
      <c r="F31" s="37" t="s">
        <v>51</v>
      </c>
      <c r="G31" s="1" t="s">
        <v>375</v>
      </c>
      <c r="H31" s="1" t="s">
        <v>2328</v>
      </c>
      <c r="I31" s="1" t="s">
        <v>51</v>
      </c>
      <c r="J31" s="1" t="s">
        <v>51</v>
      </c>
      <c r="K31" s="1" t="s">
        <v>51</v>
      </c>
      <c r="M31" s="1" t="s">
        <v>51</v>
      </c>
      <c r="O31" s="1" t="s">
        <v>51</v>
      </c>
      <c r="P31" s="1" t="s">
        <v>51</v>
      </c>
      <c r="Q31" s="1" t="s">
        <v>51</v>
      </c>
      <c r="R31" s="1" t="s">
        <v>51</v>
      </c>
      <c r="S31" s="1" t="s">
        <v>51</v>
      </c>
      <c r="T31" s="1" t="s">
        <v>51</v>
      </c>
    </row>
    <row r="32" spans="1:20" ht="20.100000000000001" customHeight="1">
      <c r="A32" s="37" t="s">
        <v>2373</v>
      </c>
      <c r="B32" s="38">
        <v>0</v>
      </c>
      <c r="C32" s="38">
        <v>0</v>
      </c>
      <c r="D32" s="38">
        <v>0</v>
      </c>
      <c r="E32" s="38">
        <v>0</v>
      </c>
      <c r="F32" s="37" t="s">
        <v>51</v>
      </c>
      <c r="G32" s="1" t="s">
        <v>375</v>
      </c>
      <c r="H32" s="1" t="s">
        <v>2328</v>
      </c>
      <c r="I32" s="1" t="s">
        <v>2374</v>
      </c>
      <c r="J32" s="1" t="s">
        <v>51</v>
      </c>
      <c r="K32" s="1" t="s">
        <v>51</v>
      </c>
      <c r="M32" s="1" t="s">
        <v>51</v>
      </c>
      <c r="O32" s="1" t="s">
        <v>51</v>
      </c>
      <c r="P32" s="1" t="s">
        <v>51</v>
      </c>
      <c r="Q32" s="1" t="s">
        <v>51</v>
      </c>
      <c r="R32" s="1" t="s">
        <v>51</v>
      </c>
      <c r="S32" s="1" t="s">
        <v>51</v>
      </c>
      <c r="T32" s="1" t="s">
        <v>51</v>
      </c>
    </row>
    <row r="33" spans="1:20" ht="20.100000000000001" customHeight="1">
      <c r="A33" s="37" t="s">
        <v>2375</v>
      </c>
      <c r="B33" s="38">
        <v>0</v>
      </c>
      <c r="C33" s="38">
        <v>0</v>
      </c>
      <c r="D33" s="38">
        <v>0</v>
      </c>
      <c r="E33" s="38">
        <v>0</v>
      </c>
      <c r="F33" s="37" t="s">
        <v>51</v>
      </c>
      <c r="G33" s="1" t="s">
        <v>375</v>
      </c>
      <c r="H33" s="1" t="s">
        <v>2328</v>
      </c>
      <c r="I33" s="1" t="s">
        <v>2376</v>
      </c>
      <c r="J33" s="1" t="s">
        <v>51</v>
      </c>
      <c r="K33" s="1" t="s">
        <v>51</v>
      </c>
      <c r="M33" s="1" t="s">
        <v>51</v>
      </c>
      <c r="O33" s="1" t="s">
        <v>51</v>
      </c>
      <c r="P33" s="1" t="s">
        <v>51</v>
      </c>
      <c r="Q33" s="1" t="s">
        <v>51</v>
      </c>
      <c r="R33" s="1" t="s">
        <v>51</v>
      </c>
      <c r="S33" s="1" t="s">
        <v>51</v>
      </c>
      <c r="T33" s="1" t="s">
        <v>51</v>
      </c>
    </row>
    <row r="34" spans="1:20" ht="20.100000000000001" customHeight="1">
      <c r="A34" s="37" t="s">
        <v>2377</v>
      </c>
      <c r="B34" s="38">
        <v>0</v>
      </c>
      <c r="C34" s="38">
        <v>0</v>
      </c>
      <c r="D34" s="38">
        <v>0</v>
      </c>
      <c r="E34" s="38">
        <v>0</v>
      </c>
      <c r="F34" s="37" t="s">
        <v>51</v>
      </c>
      <c r="G34" s="1" t="s">
        <v>375</v>
      </c>
      <c r="H34" s="1" t="s">
        <v>2328</v>
      </c>
      <c r="I34" s="1" t="s">
        <v>2378</v>
      </c>
      <c r="J34" s="1" t="s">
        <v>51</v>
      </c>
      <c r="K34" s="1" t="s">
        <v>51</v>
      </c>
      <c r="M34" s="1" t="s">
        <v>51</v>
      </c>
      <c r="O34" s="1" t="s">
        <v>51</v>
      </c>
      <c r="P34" s="1" t="s">
        <v>51</v>
      </c>
      <c r="Q34" s="1" t="s">
        <v>51</v>
      </c>
      <c r="R34" s="1" t="s">
        <v>51</v>
      </c>
      <c r="S34" s="1" t="s">
        <v>51</v>
      </c>
      <c r="T34" s="1" t="s">
        <v>51</v>
      </c>
    </row>
    <row r="35" spans="1:20" ht="20.100000000000001" customHeight="1">
      <c r="A35" s="37" t="s">
        <v>2379</v>
      </c>
      <c r="B35" s="38">
        <v>0</v>
      </c>
      <c r="C35" s="38">
        <v>0</v>
      </c>
      <c r="D35" s="38">
        <v>0</v>
      </c>
      <c r="E35" s="38">
        <v>0</v>
      </c>
      <c r="F35" s="37" t="s">
        <v>51</v>
      </c>
      <c r="G35" s="1" t="s">
        <v>375</v>
      </c>
      <c r="H35" s="1" t="s">
        <v>2328</v>
      </c>
      <c r="I35" s="1" t="s">
        <v>2380</v>
      </c>
      <c r="J35" s="1" t="s">
        <v>51</v>
      </c>
      <c r="K35" s="1" t="s">
        <v>51</v>
      </c>
      <c r="M35" s="1" t="s">
        <v>51</v>
      </c>
      <c r="O35" s="1" t="s">
        <v>51</v>
      </c>
      <c r="P35" s="1" t="s">
        <v>51</v>
      </c>
      <c r="Q35" s="1" t="s">
        <v>51</v>
      </c>
      <c r="R35" s="1" t="s">
        <v>51</v>
      </c>
      <c r="S35" s="1" t="s">
        <v>51</v>
      </c>
      <c r="T35" s="1" t="s">
        <v>51</v>
      </c>
    </row>
    <row r="36" spans="1:20" ht="20.100000000000001" customHeight="1">
      <c r="A36" s="37" t="s">
        <v>2381</v>
      </c>
      <c r="B36" s="38">
        <v>0</v>
      </c>
      <c r="C36" s="38">
        <v>0</v>
      </c>
      <c r="D36" s="38">
        <v>0</v>
      </c>
      <c r="E36" s="38">
        <v>0</v>
      </c>
      <c r="F36" s="37" t="s">
        <v>51</v>
      </c>
      <c r="G36" s="1" t="s">
        <v>375</v>
      </c>
      <c r="H36" s="1" t="s">
        <v>2328</v>
      </c>
      <c r="I36" s="1" t="s">
        <v>2382</v>
      </c>
      <c r="J36" s="1" t="s">
        <v>51</v>
      </c>
      <c r="K36" s="1" t="s">
        <v>51</v>
      </c>
      <c r="M36" s="1" t="s">
        <v>51</v>
      </c>
      <c r="O36" s="1" t="s">
        <v>51</v>
      </c>
      <c r="P36" s="1" t="s">
        <v>51</v>
      </c>
      <c r="Q36" s="1" t="s">
        <v>51</v>
      </c>
      <c r="R36" s="1" t="s">
        <v>51</v>
      </c>
      <c r="S36" s="1" t="s">
        <v>51</v>
      </c>
      <c r="T36" s="1" t="s">
        <v>51</v>
      </c>
    </row>
    <row r="37" spans="1:20" ht="20.100000000000001" customHeight="1">
      <c r="A37" s="37" t="s">
        <v>2383</v>
      </c>
      <c r="B37" s="38">
        <v>0</v>
      </c>
      <c r="C37" s="38">
        <v>0</v>
      </c>
      <c r="D37" s="38">
        <v>0</v>
      </c>
      <c r="E37" s="38">
        <v>0</v>
      </c>
      <c r="F37" s="37" t="s">
        <v>51</v>
      </c>
      <c r="G37" s="1" t="s">
        <v>375</v>
      </c>
      <c r="H37" s="1" t="s">
        <v>2328</v>
      </c>
      <c r="I37" s="1" t="s">
        <v>2384</v>
      </c>
      <c r="J37" s="1" t="s">
        <v>51</v>
      </c>
      <c r="K37" s="1" t="s">
        <v>51</v>
      </c>
      <c r="M37" s="1" t="s">
        <v>51</v>
      </c>
      <c r="O37" s="1" t="s">
        <v>51</v>
      </c>
      <c r="P37" s="1" t="s">
        <v>51</v>
      </c>
      <c r="Q37" s="1" t="s">
        <v>51</v>
      </c>
      <c r="R37" s="1" t="s">
        <v>51</v>
      </c>
      <c r="S37" s="1" t="s">
        <v>51</v>
      </c>
      <c r="T37" s="1" t="s">
        <v>51</v>
      </c>
    </row>
    <row r="38" spans="1:20" ht="20.100000000000001" customHeight="1">
      <c r="A38" s="37" t="s">
        <v>2385</v>
      </c>
      <c r="B38" s="38">
        <v>0</v>
      </c>
      <c r="C38" s="38">
        <v>0</v>
      </c>
      <c r="D38" s="38">
        <v>0</v>
      </c>
      <c r="E38" s="38">
        <v>0</v>
      </c>
      <c r="F38" s="37" t="s">
        <v>51</v>
      </c>
      <c r="G38" s="1" t="s">
        <v>375</v>
      </c>
      <c r="H38" s="1" t="s">
        <v>2328</v>
      </c>
      <c r="I38" s="1" t="s">
        <v>2386</v>
      </c>
      <c r="J38" s="1" t="s">
        <v>51</v>
      </c>
      <c r="K38" s="1" t="s">
        <v>51</v>
      </c>
      <c r="M38" s="1" t="s">
        <v>51</v>
      </c>
      <c r="O38" s="1" t="s">
        <v>51</v>
      </c>
      <c r="P38" s="1" t="s">
        <v>51</v>
      </c>
      <c r="Q38" s="1" t="s">
        <v>51</v>
      </c>
      <c r="R38" s="1" t="s">
        <v>51</v>
      </c>
      <c r="S38" s="1" t="s">
        <v>51</v>
      </c>
      <c r="T38" s="1" t="s">
        <v>51</v>
      </c>
    </row>
    <row r="39" spans="1:20" ht="20.100000000000001" customHeight="1">
      <c r="A39" s="37" t="s">
        <v>2387</v>
      </c>
      <c r="B39" s="38">
        <v>0</v>
      </c>
      <c r="C39" s="38">
        <v>0</v>
      </c>
      <c r="D39" s="38">
        <v>0</v>
      </c>
      <c r="E39" s="38">
        <v>0</v>
      </c>
      <c r="F39" s="37" t="s">
        <v>51</v>
      </c>
      <c r="G39" s="1" t="s">
        <v>375</v>
      </c>
      <c r="H39" s="1" t="s">
        <v>2328</v>
      </c>
      <c r="I39" s="1" t="s">
        <v>2388</v>
      </c>
      <c r="J39" s="1" t="s">
        <v>51</v>
      </c>
      <c r="K39" s="1" t="s">
        <v>51</v>
      </c>
      <c r="M39" s="1" t="s">
        <v>51</v>
      </c>
      <c r="O39" s="1" t="s">
        <v>51</v>
      </c>
      <c r="P39" s="1" t="s">
        <v>51</v>
      </c>
      <c r="Q39" s="1" t="s">
        <v>51</v>
      </c>
      <c r="R39" s="1" t="s">
        <v>51</v>
      </c>
      <c r="S39" s="1" t="s">
        <v>51</v>
      </c>
      <c r="T39" s="1" t="s">
        <v>51</v>
      </c>
    </row>
    <row r="40" spans="1:20" ht="20.100000000000001" customHeight="1">
      <c r="A40" s="37" t="s">
        <v>2389</v>
      </c>
      <c r="B40" s="38">
        <v>0</v>
      </c>
      <c r="C40" s="38">
        <v>0</v>
      </c>
      <c r="D40" s="38">
        <v>0</v>
      </c>
      <c r="E40" s="38">
        <v>0</v>
      </c>
      <c r="F40" s="37" t="s">
        <v>51</v>
      </c>
      <c r="G40" s="1" t="s">
        <v>375</v>
      </c>
      <c r="H40" s="1" t="s">
        <v>2328</v>
      </c>
      <c r="I40" s="1" t="s">
        <v>2390</v>
      </c>
      <c r="J40" s="1" t="s">
        <v>51</v>
      </c>
      <c r="K40" s="1" t="s">
        <v>51</v>
      </c>
      <c r="M40" s="1" t="s">
        <v>51</v>
      </c>
      <c r="O40" s="1" t="s">
        <v>51</v>
      </c>
      <c r="P40" s="1" t="s">
        <v>51</v>
      </c>
      <c r="Q40" s="1" t="s">
        <v>51</v>
      </c>
      <c r="R40" s="1" t="s">
        <v>51</v>
      </c>
      <c r="S40" s="1" t="s">
        <v>51</v>
      </c>
      <c r="T40" s="1" t="s">
        <v>51</v>
      </c>
    </row>
    <row r="41" spans="1:20" ht="20.100000000000001" customHeight="1">
      <c r="A41" s="37" t="s">
        <v>2330</v>
      </c>
      <c r="B41" s="38">
        <v>0</v>
      </c>
      <c r="C41" s="38">
        <v>0</v>
      </c>
      <c r="D41" s="38">
        <v>0</v>
      </c>
      <c r="E41" s="38">
        <v>0</v>
      </c>
      <c r="F41" s="37" t="s">
        <v>51</v>
      </c>
      <c r="G41" s="1" t="s">
        <v>375</v>
      </c>
      <c r="H41" s="1" t="s">
        <v>2328</v>
      </c>
      <c r="I41" s="1" t="s">
        <v>2330</v>
      </c>
      <c r="J41" s="1" t="s">
        <v>51</v>
      </c>
      <c r="K41" s="1" t="s">
        <v>51</v>
      </c>
      <c r="M41" s="1" t="s">
        <v>51</v>
      </c>
      <c r="O41" s="1" t="s">
        <v>51</v>
      </c>
      <c r="P41" s="1" t="s">
        <v>51</v>
      </c>
      <c r="Q41" s="1" t="s">
        <v>51</v>
      </c>
      <c r="R41" s="1" t="s">
        <v>51</v>
      </c>
      <c r="S41" s="1" t="s">
        <v>51</v>
      </c>
      <c r="T41" s="1" t="s">
        <v>51</v>
      </c>
    </row>
    <row r="42" spans="1:20" ht="20.100000000000001" customHeight="1">
      <c r="A42" s="37" t="s">
        <v>2391</v>
      </c>
      <c r="B42" s="38">
        <v>0</v>
      </c>
      <c r="C42" s="38">
        <v>0</v>
      </c>
      <c r="D42" s="38">
        <v>0</v>
      </c>
      <c r="E42" s="38">
        <v>0</v>
      </c>
      <c r="F42" s="37" t="s">
        <v>51</v>
      </c>
      <c r="G42" s="1" t="s">
        <v>375</v>
      </c>
      <c r="H42" s="1" t="s">
        <v>2328</v>
      </c>
      <c r="I42" s="1" t="s">
        <v>2392</v>
      </c>
      <c r="J42" s="1" t="s">
        <v>51</v>
      </c>
      <c r="K42" s="1" t="s">
        <v>51</v>
      </c>
      <c r="M42" s="1" t="s">
        <v>51</v>
      </c>
      <c r="O42" s="1" t="s">
        <v>51</v>
      </c>
      <c r="P42" s="1" t="s">
        <v>51</v>
      </c>
      <c r="Q42" s="1" t="s">
        <v>51</v>
      </c>
      <c r="R42" s="1" t="s">
        <v>51</v>
      </c>
      <c r="S42" s="1" t="s">
        <v>51</v>
      </c>
      <c r="T42" s="1" t="s">
        <v>51</v>
      </c>
    </row>
    <row r="43" spans="1:20" ht="20.100000000000001" customHeight="1">
      <c r="A43" s="37" t="s">
        <v>2393</v>
      </c>
      <c r="B43" s="38">
        <v>0</v>
      </c>
      <c r="C43" s="38">
        <v>0</v>
      </c>
      <c r="D43" s="38">
        <v>0</v>
      </c>
      <c r="E43" s="38">
        <v>0</v>
      </c>
      <c r="F43" s="37" t="s">
        <v>51</v>
      </c>
      <c r="G43" s="1" t="s">
        <v>375</v>
      </c>
      <c r="H43" s="1" t="s">
        <v>2328</v>
      </c>
      <c r="I43" s="1" t="s">
        <v>2394</v>
      </c>
      <c r="J43" s="1" t="s">
        <v>51</v>
      </c>
      <c r="K43" s="1" t="s">
        <v>51</v>
      </c>
      <c r="M43" s="1" t="s">
        <v>51</v>
      </c>
      <c r="O43" s="1" t="s">
        <v>51</v>
      </c>
      <c r="P43" s="1" t="s">
        <v>51</v>
      </c>
      <c r="Q43" s="1" t="s">
        <v>51</v>
      </c>
      <c r="R43" s="1" t="s">
        <v>51</v>
      </c>
      <c r="S43" s="1" t="s">
        <v>51</v>
      </c>
      <c r="T43" s="1" t="s">
        <v>51</v>
      </c>
    </row>
    <row r="44" spans="1:20" ht="20.100000000000001" customHeight="1">
      <c r="A44" s="37" t="s">
        <v>2395</v>
      </c>
      <c r="B44" s="38">
        <v>0</v>
      </c>
      <c r="C44" s="38">
        <v>0</v>
      </c>
      <c r="D44" s="38">
        <v>0</v>
      </c>
      <c r="E44" s="38">
        <v>0</v>
      </c>
      <c r="F44" s="37" t="s">
        <v>51</v>
      </c>
      <c r="G44" s="1" t="s">
        <v>375</v>
      </c>
      <c r="H44" s="1" t="s">
        <v>2328</v>
      </c>
      <c r="I44" s="1" t="s">
        <v>2396</v>
      </c>
      <c r="J44" s="1" t="s">
        <v>51</v>
      </c>
      <c r="K44" s="1" t="s">
        <v>51</v>
      </c>
      <c r="M44" s="1" t="s">
        <v>51</v>
      </c>
      <c r="O44" s="1" t="s">
        <v>51</v>
      </c>
      <c r="P44" s="1" t="s">
        <v>51</v>
      </c>
      <c r="Q44" s="1" t="s">
        <v>51</v>
      </c>
      <c r="R44" s="1" t="s">
        <v>51</v>
      </c>
      <c r="S44" s="1" t="s">
        <v>51</v>
      </c>
      <c r="T44" s="1" t="s">
        <v>51</v>
      </c>
    </row>
    <row r="45" spans="1:20" ht="20.100000000000001" customHeight="1">
      <c r="A45" s="37" t="s">
        <v>2397</v>
      </c>
      <c r="B45" s="38">
        <v>0</v>
      </c>
      <c r="C45" s="38">
        <v>0</v>
      </c>
      <c r="D45" s="38">
        <v>0</v>
      </c>
      <c r="E45" s="38">
        <v>0</v>
      </c>
      <c r="F45" s="37" t="s">
        <v>51</v>
      </c>
      <c r="G45" s="1" t="s">
        <v>375</v>
      </c>
      <c r="H45" s="1" t="s">
        <v>2328</v>
      </c>
      <c r="I45" s="1" t="s">
        <v>2398</v>
      </c>
      <c r="J45" s="1" t="s">
        <v>51</v>
      </c>
      <c r="K45" s="1" t="s">
        <v>51</v>
      </c>
      <c r="M45" s="1" t="s">
        <v>51</v>
      </c>
      <c r="O45" s="1" t="s">
        <v>51</v>
      </c>
      <c r="P45" s="1" t="s">
        <v>51</v>
      </c>
      <c r="Q45" s="1" t="s">
        <v>51</v>
      </c>
      <c r="R45" s="1" t="s">
        <v>51</v>
      </c>
      <c r="S45" s="1" t="s">
        <v>51</v>
      </c>
      <c r="T45" s="1" t="s">
        <v>51</v>
      </c>
    </row>
    <row r="46" spans="1:20" ht="20.100000000000001" customHeight="1">
      <c r="A46" s="37" t="s">
        <v>2399</v>
      </c>
      <c r="B46" s="38">
        <v>0</v>
      </c>
      <c r="C46" s="38">
        <v>0</v>
      </c>
      <c r="D46" s="38">
        <v>0</v>
      </c>
      <c r="E46" s="38">
        <v>0</v>
      </c>
      <c r="F46" s="37" t="s">
        <v>51</v>
      </c>
      <c r="G46" s="1" t="s">
        <v>375</v>
      </c>
      <c r="H46" s="1" t="s">
        <v>2328</v>
      </c>
      <c r="I46" s="1" t="s">
        <v>2400</v>
      </c>
      <c r="J46" s="1" t="s">
        <v>51</v>
      </c>
      <c r="K46" s="1" t="s">
        <v>51</v>
      </c>
      <c r="M46" s="1" t="s">
        <v>51</v>
      </c>
      <c r="O46" s="1" t="s">
        <v>51</v>
      </c>
      <c r="P46" s="1" t="s">
        <v>51</v>
      </c>
      <c r="Q46" s="1" t="s">
        <v>51</v>
      </c>
      <c r="R46" s="1" t="s">
        <v>51</v>
      </c>
      <c r="S46" s="1" t="s">
        <v>51</v>
      </c>
      <c r="T46" s="1" t="s">
        <v>51</v>
      </c>
    </row>
    <row r="47" spans="1:20" ht="20.100000000000001" customHeight="1">
      <c r="A47" s="37" t="s">
        <v>2401</v>
      </c>
      <c r="B47" s="38">
        <v>0</v>
      </c>
      <c r="C47" s="38">
        <v>0</v>
      </c>
      <c r="D47" s="38">
        <v>0</v>
      </c>
      <c r="E47" s="38">
        <v>0</v>
      </c>
      <c r="F47" s="37" t="s">
        <v>51</v>
      </c>
      <c r="G47" s="1" t="s">
        <v>375</v>
      </c>
      <c r="H47" s="1" t="s">
        <v>2328</v>
      </c>
      <c r="I47" s="1" t="s">
        <v>2402</v>
      </c>
      <c r="J47" s="1" t="s">
        <v>51</v>
      </c>
      <c r="K47" s="1" t="s">
        <v>51</v>
      </c>
      <c r="M47" s="1" t="s">
        <v>51</v>
      </c>
      <c r="O47" s="1" t="s">
        <v>51</v>
      </c>
      <c r="P47" s="1" t="s">
        <v>51</v>
      </c>
      <c r="Q47" s="1" t="s">
        <v>51</v>
      </c>
      <c r="R47" s="1" t="s">
        <v>51</v>
      </c>
      <c r="S47" s="1" t="s">
        <v>51</v>
      </c>
      <c r="T47" s="1" t="s">
        <v>51</v>
      </c>
    </row>
    <row r="48" spans="1:20" ht="20.100000000000001" customHeight="1">
      <c r="A48" s="37" t="s">
        <v>2330</v>
      </c>
      <c r="B48" s="38">
        <v>0</v>
      </c>
      <c r="C48" s="38">
        <v>0</v>
      </c>
      <c r="D48" s="38">
        <v>0</v>
      </c>
      <c r="E48" s="38">
        <v>0</v>
      </c>
      <c r="F48" s="37" t="s">
        <v>51</v>
      </c>
      <c r="G48" s="1" t="s">
        <v>375</v>
      </c>
      <c r="H48" s="1" t="s">
        <v>2328</v>
      </c>
      <c r="I48" s="1" t="s">
        <v>2330</v>
      </c>
      <c r="J48" s="1" t="s">
        <v>51</v>
      </c>
      <c r="K48" s="1" t="s">
        <v>51</v>
      </c>
      <c r="M48" s="1" t="s">
        <v>51</v>
      </c>
      <c r="O48" s="1" t="s">
        <v>51</v>
      </c>
      <c r="P48" s="1" t="s">
        <v>51</v>
      </c>
      <c r="Q48" s="1" t="s">
        <v>51</v>
      </c>
      <c r="R48" s="1" t="s">
        <v>51</v>
      </c>
      <c r="S48" s="1" t="s">
        <v>51</v>
      </c>
      <c r="T48" s="1" t="s">
        <v>51</v>
      </c>
    </row>
    <row r="49" spans="1:20" ht="20.100000000000001" customHeight="1">
      <c r="A49" s="37" t="s">
        <v>2403</v>
      </c>
      <c r="B49" s="38">
        <v>0</v>
      </c>
      <c r="C49" s="38">
        <v>0</v>
      </c>
      <c r="D49" s="38">
        <v>0</v>
      </c>
      <c r="E49" s="38">
        <v>0</v>
      </c>
      <c r="F49" s="37" t="s">
        <v>51</v>
      </c>
      <c r="G49" s="1" t="s">
        <v>375</v>
      </c>
      <c r="H49" s="1" t="s">
        <v>2328</v>
      </c>
      <c r="I49" s="1" t="s">
        <v>2404</v>
      </c>
      <c r="J49" s="1" t="s">
        <v>51</v>
      </c>
      <c r="K49" s="1" t="s">
        <v>51</v>
      </c>
      <c r="M49" s="1" t="s">
        <v>51</v>
      </c>
      <c r="O49" s="1" t="s">
        <v>51</v>
      </c>
      <c r="P49" s="1" t="s">
        <v>51</v>
      </c>
      <c r="Q49" s="1" t="s">
        <v>51</v>
      </c>
      <c r="R49" s="1" t="s">
        <v>51</v>
      </c>
      <c r="S49" s="1" t="s">
        <v>51</v>
      </c>
      <c r="T49" s="1" t="s">
        <v>51</v>
      </c>
    </row>
    <row r="50" spans="1:20" ht="20.100000000000001" customHeight="1">
      <c r="A50" s="37" t="s">
        <v>2405</v>
      </c>
      <c r="B50" s="38">
        <v>0</v>
      </c>
      <c r="C50" s="38">
        <v>0</v>
      </c>
      <c r="D50" s="38">
        <v>0</v>
      </c>
      <c r="E50" s="38">
        <v>0</v>
      </c>
      <c r="F50" s="37" t="s">
        <v>51</v>
      </c>
      <c r="G50" s="1" t="s">
        <v>375</v>
      </c>
      <c r="H50" s="1" t="s">
        <v>2328</v>
      </c>
      <c r="I50" s="1" t="s">
        <v>2406</v>
      </c>
      <c r="J50" s="1" t="s">
        <v>51</v>
      </c>
      <c r="K50" s="1" t="s">
        <v>51</v>
      </c>
      <c r="M50" s="1" t="s">
        <v>51</v>
      </c>
      <c r="O50" s="1" t="s">
        <v>51</v>
      </c>
      <c r="P50" s="1" t="s">
        <v>51</v>
      </c>
      <c r="Q50" s="1" t="s">
        <v>51</v>
      </c>
      <c r="R50" s="1" t="s">
        <v>51</v>
      </c>
      <c r="S50" s="1" t="s">
        <v>51</v>
      </c>
      <c r="T50" s="1" t="s">
        <v>51</v>
      </c>
    </row>
    <row r="51" spans="1:20" ht="20.100000000000001" customHeight="1">
      <c r="A51" s="37" t="s">
        <v>2407</v>
      </c>
      <c r="B51" s="38">
        <v>0</v>
      </c>
      <c r="C51" s="38">
        <v>0</v>
      </c>
      <c r="D51" s="38">
        <v>0</v>
      </c>
      <c r="E51" s="38">
        <v>0</v>
      </c>
      <c r="F51" s="37" t="s">
        <v>51</v>
      </c>
      <c r="G51" s="1" t="s">
        <v>375</v>
      </c>
      <c r="H51" s="1" t="s">
        <v>2328</v>
      </c>
      <c r="I51" s="1" t="s">
        <v>2408</v>
      </c>
      <c r="J51" s="1" t="s">
        <v>51</v>
      </c>
      <c r="K51" s="1" t="s">
        <v>51</v>
      </c>
      <c r="M51" s="1" t="s">
        <v>51</v>
      </c>
      <c r="O51" s="1" t="s">
        <v>51</v>
      </c>
      <c r="P51" s="1" t="s">
        <v>51</v>
      </c>
      <c r="Q51" s="1" t="s">
        <v>51</v>
      </c>
      <c r="R51" s="1" t="s">
        <v>51</v>
      </c>
      <c r="S51" s="1" t="s">
        <v>51</v>
      </c>
      <c r="T51" s="1" t="s">
        <v>51</v>
      </c>
    </row>
    <row r="52" spans="1:20" ht="20.100000000000001" customHeight="1">
      <c r="A52" s="37" t="s">
        <v>2409</v>
      </c>
      <c r="B52" s="38">
        <v>0</v>
      </c>
      <c r="C52" s="38">
        <v>0</v>
      </c>
      <c r="D52" s="38">
        <v>131.1</v>
      </c>
      <c r="E52" s="38">
        <v>131.1</v>
      </c>
      <c r="F52" s="37" t="s">
        <v>51</v>
      </c>
      <c r="G52" s="1" t="s">
        <v>375</v>
      </c>
      <c r="H52" s="1" t="s">
        <v>2328</v>
      </c>
      <c r="I52" s="1" t="s">
        <v>2410</v>
      </c>
      <c r="J52" s="1" t="s">
        <v>51</v>
      </c>
      <c r="K52" s="1" t="s">
        <v>51</v>
      </c>
      <c r="M52" s="1" t="s">
        <v>51</v>
      </c>
      <c r="O52" s="1" t="s">
        <v>51</v>
      </c>
      <c r="P52" s="1" t="s">
        <v>51</v>
      </c>
      <c r="Q52" s="1" t="s">
        <v>51</v>
      </c>
      <c r="R52" s="1" t="s">
        <v>51</v>
      </c>
      <c r="S52" s="1" t="s">
        <v>51</v>
      </c>
      <c r="T52" s="1" t="s">
        <v>51</v>
      </c>
    </row>
    <row r="53" spans="1:20" ht="20.100000000000001" customHeight="1">
      <c r="A53" s="37" t="s">
        <v>2411</v>
      </c>
      <c r="B53" s="38">
        <v>0</v>
      </c>
      <c r="C53" s="38">
        <v>0</v>
      </c>
      <c r="D53" s="38">
        <v>334.2</v>
      </c>
      <c r="E53" s="38">
        <v>334.2</v>
      </c>
      <c r="F53" s="37" t="s">
        <v>51</v>
      </c>
      <c r="G53" s="1" t="s">
        <v>375</v>
      </c>
      <c r="H53" s="1" t="s">
        <v>2328</v>
      </c>
      <c r="I53" s="1" t="s">
        <v>2412</v>
      </c>
      <c r="J53" s="1" t="s">
        <v>51</v>
      </c>
      <c r="K53" s="1" t="s">
        <v>51</v>
      </c>
      <c r="M53" s="1" t="s">
        <v>51</v>
      </c>
      <c r="O53" s="1" t="s">
        <v>51</v>
      </c>
      <c r="P53" s="1" t="s">
        <v>51</v>
      </c>
      <c r="Q53" s="1" t="s">
        <v>51</v>
      </c>
      <c r="R53" s="1" t="s">
        <v>51</v>
      </c>
      <c r="S53" s="1" t="s">
        <v>51</v>
      </c>
      <c r="T53" s="1" t="s">
        <v>51</v>
      </c>
    </row>
    <row r="54" spans="1:20" ht="20.100000000000001" customHeight="1">
      <c r="A54" s="37" t="s">
        <v>2413</v>
      </c>
      <c r="B54" s="38">
        <v>0</v>
      </c>
      <c r="C54" s="38">
        <v>0</v>
      </c>
      <c r="D54" s="38">
        <v>70.7</v>
      </c>
      <c r="E54" s="38">
        <v>70.7</v>
      </c>
      <c r="F54" s="37" t="s">
        <v>51</v>
      </c>
      <c r="G54" s="1" t="s">
        <v>375</v>
      </c>
      <c r="H54" s="1" t="s">
        <v>2328</v>
      </c>
      <c r="I54" s="1" t="s">
        <v>2414</v>
      </c>
      <c r="J54" s="1" t="s">
        <v>51</v>
      </c>
      <c r="K54" s="1" t="s">
        <v>51</v>
      </c>
      <c r="M54" s="1" t="s">
        <v>51</v>
      </c>
      <c r="O54" s="1" t="s">
        <v>51</v>
      </c>
      <c r="P54" s="1" t="s">
        <v>51</v>
      </c>
      <c r="Q54" s="1" t="s">
        <v>51</v>
      </c>
      <c r="R54" s="1" t="s">
        <v>51</v>
      </c>
      <c r="S54" s="1" t="s">
        <v>51</v>
      </c>
      <c r="T54" s="1" t="s">
        <v>51</v>
      </c>
    </row>
    <row r="55" spans="1:20" ht="20.100000000000001" customHeight="1">
      <c r="A55" s="37" t="s">
        <v>2415</v>
      </c>
      <c r="B55" s="38">
        <v>0</v>
      </c>
      <c r="C55" s="38">
        <v>0</v>
      </c>
      <c r="D55" s="38">
        <v>536</v>
      </c>
      <c r="E55" s="38">
        <v>536</v>
      </c>
      <c r="F55" s="37" t="s">
        <v>51</v>
      </c>
      <c r="G55" s="1" t="s">
        <v>375</v>
      </c>
      <c r="H55" s="1" t="s">
        <v>2328</v>
      </c>
      <c r="I55" s="1" t="s">
        <v>2416</v>
      </c>
      <c r="J55" s="1" t="s">
        <v>51</v>
      </c>
      <c r="K55" s="1" t="s">
        <v>51</v>
      </c>
      <c r="M55" s="1" t="s">
        <v>51</v>
      </c>
      <c r="O55" s="1" t="s">
        <v>51</v>
      </c>
      <c r="P55" s="1" t="s">
        <v>51</v>
      </c>
      <c r="Q55" s="1" t="s">
        <v>51</v>
      </c>
      <c r="R55" s="1" t="s">
        <v>51</v>
      </c>
      <c r="S55" s="1" t="s">
        <v>51</v>
      </c>
      <c r="T55" s="1" t="s">
        <v>51</v>
      </c>
    </row>
    <row r="56" spans="1:20" ht="20.100000000000001" customHeight="1">
      <c r="A56" s="37" t="s">
        <v>2330</v>
      </c>
      <c r="B56" s="38">
        <v>0</v>
      </c>
      <c r="C56" s="38">
        <v>0</v>
      </c>
      <c r="D56" s="38">
        <v>0</v>
      </c>
      <c r="E56" s="38">
        <v>0</v>
      </c>
      <c r="F56" s="37" t="s">
        <v>51</v>
      </c>
      <c r="G56" s="1" t="s">
        <v>375</v>
      </c>
      <c r="H56" s="1" t="s">
        <v>2328</v>
      </c>
      <c r="I56" s="1" t="s">
        <v>51</v>
      </c>
      <c r="J56" s="1" t="s">
        <v>51</v>
      </c>
      <c r="K56" s="1" t="s">
        <v>51</v>
      </c>
      <c r="M56" s="1" t="s">
        <v>51</v>
      </c>
      <c r="O56" s="1" t="s">
        <v>51</v>
      </c>
      <c r="P56" s="1" t="s">
        <v>51</v>
      </c>
      <c r="Q56" s="1" t="s">
        <v>51</v>
      </c>
      <c r="R56" s="1" t="s">
        <v>51</v>
      </c>
      <c r="S56" s="1" t="s">
        <v>51</v>
      </c>
      <c r="T56" s="1" t="s">
        <v>51</v>
      </c>
    </row>
    <row r="57" spans="1:20" ht="20.100000000000001" customHeight="1">
      <c r="A57" s="37" t="s">
        <v>2417</v>
      </c>
      <c r="B57" s="38">
        <v>0</v>
      </c>
      <c r="C57" s="38">
        <v>0</v>
      </c>
      <c r="D57" s="38">
        <v>0</v>
      </c>
      <c r="E57" s="38">
        <v>0</v>
      </c>
      <c r="F57" s="37" t="s">
        <v>51</v>
      </c>
      <c r="G57" s="1" t="s">
        <v>375</v>
      </c>
      <c r="H57" s="1" t="s">
        <v>2328</v>
      </c>
      <c r="I57" s="1" t="s">
        <v>2418</v>
      </c>
      <c r="J57" s="1" t="s">
        <v>51</v>
      </c>
      <c r="K57" s="1" t="s">
        <v>51</v>
      </c>
      <c r="M57" s="1" t="s">
        <v>51</v>
      </c>
      <c r="O57" s="1" t="s">
        <v>51</v>
      </c>
      <c r="P57" s="1" t="s">
        <v>51</v>
      </c>
      <c r="Q57" s="1" t="s">
        <v>51</v>
      </c>
      <c r="R57" s="1" t="s">
        <v>51</v>
      </c>
      <c r="S57" s="1" t="s">
        <v>51</v>
      </c>
      <c r="T57" s="1" t="s">
        <v>51</v>
      </c>
    </row>
    <row r="58" spans="1:20" ht="20.100000000000001" customHeight="1">
      <c r="A58" s="37" t="s">
        <v>2339</v>
      </c>
      <c r="B58" s="38">
        <v>0</v>
      </c>
      <c r="C58" s="38">
        <v>0</v>
      </c>
      <c r="D58" s="38">
        <v>0</v>
      </c>
      <c r="E58" s="38">
        <v>0</v>
      </c>
      <c r="F58" s="37" t="s">
        <v>51</v>
      </c>
      <c r="G58" s="1" t="s">
        <v>375</v>
      </c>
      <c r="H58" s="1" t="s">
        <v>2328</v>
      </c>
      <c r="I58" s="1" t="s">
        <v>2340</v>
      </c>
      <c r="J58" s="1" t="s">
        <v>51</v>
      </c>
      <c r="K58" s="1" t="s">
        <v>51</v>
      </c>
      <c r="M58" s="1" t="s">
        <v>51</v>
      </c>
      <c r="O58" s="1" t="s">
        <v>51</v>
      </c>
      <c r="P58" s="1" t="s">
        <v>51</v>
      </c>
      <c r="Q58" s="1" t="s">
        <v>51</v>
      </c>
      <c r="R58" s="1" t="s">
        <v>51</v>
      </c>
      <c r="S58" s="1" t="s">
        <v>51</v>
      </c>
      <c r="T58" s="1" t="s">
        <v>51</v>
      </c>
    </row>
    <row r="59" spans="1:20" ht="20.100000000000001" customHeight="1">
      <c r="A59" s="37" t="s">
        <v>2341</v>
      </c>
      <c r="B59" s="38">
        <v>0</v>
      </c>
      <c r="C59" s="38">
        <v>0</v>
      </c>
      <c r="D59" s="38">
        <v>0</v>
      </c>
      <c r="E59" s="38">
        <v>0</v>
      </c>
      <c r="F59" s="37" t="s">
        <v>51</v>
      </c>
      <c r="G59" s="1" t="s">
        <v>375</v>
      </c>
      <c r="H59" s="1" t="s">
        <v>2328</v>
      </c>
      <c r="I59" s="1" t="s">
        <v>2342</v>
      </c>
      <c r="J59" s="1" t="s">
        <v>51</v>
      </c>
      <c r="K59" s="1" t="s">
        <v>51</v>
      </c>
      <c r="M59" s="1" t="s">
        <v>51</v>
      </c>
      <c r="O59" s="1" t="s">
        <v>51</v>
      </c>
      <c r="P59" s="1" t="s">
        <v>51</v>
      </c>
      <c r="Q59" s="1" t="s">
        <v>51</v>
      </c>
      <c r="R59" s="1" t="s">
        <v>51</v>
      </c>
      <c r="S59" s="1" t="s">
        <v>51</v>
      </c>
      <c r="T59" s="1" t="s">
        <v>51</v>
      </c>
    </row>
    <row r="60" spans="1:20" ht="20.100000000000001" customHeight="1">
      <c r="A60" s="37" t="s">
        <v>2343</v>
      </c>
      <c r="B60" s="38">
        <v>0</v>
      </c>
      <c r="C60" s="38">
        <v>0</v>
      </c>
      <c r="D60" s="38">
        <v>0</v>
      </c>
      <c r="E60" s="38">
        <v>0</v>
      </c>
      <c r="F60" s="37" t="s">
        <v>51</v>
      </c>
      <c r="G60" s="1" t="s">
        <v>375</v>
      </c>
      <c r="H60" s="1" t="s">
        <v>2328</v>
      </c>
      <c r="I60" s="1" t="s">
        <v>2344</v>
      </c>
      <c r="J60" s="1" t="s">
        <v>51</v>
      </c>
      <c r="K60" s="1" t="s">
        <v>51</v>
      </c>
      <c r="M60" s="1" t="s">
        <v>51</v>
      </c>
      <c r="O60" s="1" t="s">
        <v>51</v>
      </c>
      <c r="P60" s="1" t="s">
        <v>51</v>
      </c>
      <c r="Q60" s="1" t="s">
        <v>51</v>
      </c>
      <c r="R60" s="1" t="s">
        <v>51</v>
      </c>
      <c r="S60" s="1" t="s">
        <v>51</v>
      </c>
      <c r="T60" s="1" t="s">
        <v>51</v>
      </c>
    </row>
    <row r="61" spans="1:20" ht="20.100000000000001" customHeight="1">
      <c r="A61" s="37" t="s">
        <v>2345</v>
      </c>
      <c r="B61" s="38">
        <v>0</v>
      </c>
      <c r="C61" s="38">
        <v>0</v>
      </c>
      <c r="D61" s="38">
        <v>0</v>
      </c>
      <c r="E61" s="38">
        <v>0</v>
      </c>
      <c r="F61" s="37" t="s">
        <v>51</v>
      </c>
      <c r="G61" s="1" t="s">
        <v>375</v>
      </c>
      <c r="H61" s="1" t="s">
        <v>2328</v>
      </c>
      <c r="I61" s="1" t="s">
        <v>2346</v>
      </c>
      <c r="J61" s="1" t="s">
        <v>51</v>
      </c>
      <c r="K61" s="1" t="s">
        <v>51</v>
      </c>
      <c r="M61" s="1" t="s">
        <v>51</v>
      </c>
      <c r="O61" s="1" t="s">
        <v>51</v>
      </c>
      <c r="P61" s="1" t="s">
        <v>51</v>
      </c>
      <c r="Q61" s="1" t="s">
        <v>51</v>
      </c>
      <c r="R61" s="1" t="s">
        <v>51</v>
      </c>
      <c r="S61" s="1" t="s">
        <v>51</v>
      </c>
      <c r="T61" s="1" t="s">
        <v>51</v>
      </c>
    </row>
    <row r="62" spans="1:20" ht="20.100000000000001" customHeight="1">
      <c r="A62" s="37" t="s">
        <v>2347</v>
      </c>
      <c r="B62" s="38">
        <v>0</v>
      </c>
      <c r="C62" s="38">
        <v>0</v>
      </c>
      <c r="D62" s="38">
        <v>0</v>
      </c>
      <c r="E62" s="38">
        <v>0</v>
      </c>
      <c r="F62" s="37" t="s">
        <v>51</v>
      </c>
      <c r="G62" s="1" t="s">
        <v>375</v>
      </c>
      <c r="H62" s="1" t="s">
        <v>2328</v>
      </c>
      <c r="I62" s="1" t="s">
        <v>2348</v>
      </c>
      <c r="J62" s="1" t="s">
        <v>51</v>
      </c>
      <c r="K62" s="1" t="s">
        <v>51</v>
      </c>
      <c r="M62" s="1" t="s">
        <v>51</v>
      </c>
      <c r="O62" s="1" t="s">
        <v>51</v>
      </c>
      <c r="P62" s="1" t="s">
        <v>51</v>
      </c>
      <c r="Q62" s="1" t="s">
        <v>51</v>
      </c>
      <c r="R62" s="1" t="s">
        <v>51</v>
      </c>
      <c r="S62" s="1" t="s">
        <v>51</v>
      </c>
      <c r="T62" s="1" t="s">
        <v>51</v>
      </c>
    </row>
    <row r="63" spans="1:20" ht="20.100000000000001" customHeight="1">
      <c r="A63" s="37" t="s">
        <v>2349</v>
      </c>
      <c r="B63" s="38">
        <v>0</v>
      </c>
      <c r="C63" s="38">
        <v>0</v>
      </c>
      <c r="D63" s="38">
        <v>0</v>
      </c>
      <c r="E63" s="38">
        <v>0</v>
      </c>
      <c r="F63" s="37" t="s">
        <v>51</v>
      </c>
      <c r="G63" s="1" t="s">
        <v>375</v>
      </c>
      <c r="H63" s="1" t="s">
        <v>2328</v>
      </c>
      <c r="I63" s="1" t="s">
        <v>2350</v>
      </c>
      <c r="J63" s="1" t="s">
        <v>51</v>
      </c>
      <c r="K63" s="1" t="s">
        <v>51</v>
      </c>
      <c r="M63" s="1" t="s">
        <v>51</v>
      </c>
      <c r="O63" s="1" t="s">
        <v>51</v>
      </c>
      <c r="P63" s="1" t="s">
        <v>51</v>
      </c>
      <c r="Q63" s="1" t="s">
        <v>51</v>
      </c>
      <c r="R63" s="1" t="s">
        <v>51</v>
      </c>
      <c r="S63" s="1" t="s">
        <v>51</v>
      </c>
      <c r="T63" s="1" t="s">
        <v>51</v>
      </c>
    </row>
    <row r="64" spans="1:20" ht="20.100000000000001" customHeight="1">
      <c r="A64" s="37" t="s">
        <v>2351</v>
      </c>
      <c r="B64" s="38">
        <v>0</v>
      </c>
      <c r="C64" s="38">
        <v>0</v>
      </c>
      <c r="D64" s="38">
        <v>0</v>
      </c>
      <c r="E64" s="38">
        <v>0</v>
      </c>
      <c r="F64" s="37" t="s">
        <v>51</v>
      </c>
      <c r="G64" s="1" t="s">
        <v>375</v>
      </c>
      <c r="H64" s="1" t="s">
        <v>2328</v>
      </c>
      <c r="I64" s="1" t="s">
        <v>2352</v>
      </c>
      <c r="J64" s="1" t="s">
        <v>51</v>
      </c>
      <c r="K64" s="1" t="s">
        <v>51</v>
      </c>
      <c r="M64" s="1" t="s">
        <v>51</v>
      </c>
      <c r="O64" s="1" t="s">
        <v>51</v>
      </c>
      <c r="P64" s="1" t="s">
        <v>51</v>
      </c>
      <c r="Q64" s="1" t="s">
        <v>51</v>
      </c>
      <c r="R64" s="1" t="s">
        <v>51</v>
      </c>
      <c r="S64" s="1" t="s">
        <v>51</v>
      </c>
      <c r="T64" s="1" t="s">
        <v>51</v>
      </c>
    </row>
    <row r="65" spans="1:20" ht="20.100000000000001" customHeight="1">
      <c r="A65" s="37" t="s">
        <v>2353</v>
      </c>
      <c r="B65" s="38">
        <v>0</v>
      </c>
      <c r="C65" s="38">
        <v>0</v>
      </c>
      <c r="D65" s="38">
        <v>0</v>
      </c>
      <c r="E65" s="38">
        <v>0</v>
      </c>
      <c r="F65" s="37" t="s">
        <v>51</v>
      </c>
      <c r="G65" s="1" t="s">
        <v>375</v>
      </c>
      <c r="H65" s="1" t="s">
        <v>2328</v>
      </c>
      <c r="I65" s="1" t="s">
        <v>2354</v>
      </c>
      <c r="J65" s="1" t="s">
        <v>51</v>
      </c>
      <c r="K65" s="1" t="s">
        <v>51</v>
      </c>
      <c r="M65" s="1" t="s">
        <v>51</v>
      </c>
      <c r="O65" s="1" t="s">
        <v>51</v>
      </c>
      <c r="P65" s="1" t="s">
        <v>51</v>
      </c>
      <c r="Q65" s="1" t="s">
        <v>51</v>
      </c>
      <c r="R65" s="1" t="s">
        <v>51</v>
      </c>
      <c r="S65" s="1" t="s">
        <v>51</v>
      </c>
      <c r="T65" s="1" t="s">
        <v>51</v>
      </c>
    </row>
    <row r="66" spans="1:20" ht="20.100000000000001" customHeight="1">
      <c r="A66" s="37" t="s">
        <v>2355</v>
      </c>
      <c r="B66" s="38">
        <v>0</v>
      </c>
      <c r="C66" s="38">
        <v>0</v>
      </c>
      <c r="D66" s="38">
        <v>0</v>
      </c>
      <c r="E66" s="38">
        <v>0</v>
      </c>
      <c r="F66" s="37" t="s">
        <v>51</v>
      </c>
      <c r="G66" s="1" t="s">
        <v>375</v>
      </c>
      <c r="H66" s="1" t="s">
        <v>2328</v>
      </c>
      <c r="I66" s="1" t="s">
        <v>2356</v>
      </c>
      <c r="J66" s="1" t="s">
        <v>51</v>
      </c>
      <c r="K66" s="1" t="s">
        <v>51</v>
      </c>
      <c r="M66" s="1" t="s">
        <v>51</v>
      </c>
      <c r="O66" s="1" t="s">
        <v>51</v>
      </c>
      <c r="P66" s="1" t="s">
        <v>51</v>
      </c>
      <c r="Q66" s="1" t="s">
        <v>51</v>
      </c>
      <c r="R66" s="1" t="s">
        <v>51</v>
      </c>
      <c r="S66" s="1" t="s">
        <v>51</v>
      </c>
      <c r="T66" s="1" t="s">
        <v>51</v>
      </c>
    </row>
    <row r="67" spans="1:20" ht="20.100000000000001" customHeight="1">
      <c r="A67" s="37" t="s">
        <v>2357</v>
      </c>
      <c r="B67" s="38">
        <v>0</v>
      </c>
      <c r="C67" s="38">
        <v>0</v>
      </c>
      <c r="D67" s="38">
        <v>0</v>
      </c>
      <c r="E67" s="38">
        <v>0</v>
      </c>
      <c r="F67" s="37" t="s">
        <v>51</v>
      </c>
      <c r="G67" s="1" t="s">
        <v>375</v>
      </c>
      <c r="H67" s="1" t="s">
        <v>2328</v>
      </c>
      <c r="I67" s="1" t="s">
        <v>2358</v>
      </c>
      <c r="J67" s="1" t="s">
        <v>51</v>
      </c>
      <c r="K67" s="1" t="s">
        <v>51</v>
      </c>
      <c r="M67" s="1" t="s">
        <v>51</v>
      </c>
      <c r="O67" s="1" t="s">
        <v>51</v>
      </c>
      <c r="P67" s="1" t="s">
        <v>51</v>
      </c>
      <c r="Q67" s="1" t="s">
        <v>51</v>
      </c>
      <c r="R67" s="1" t="s">
        <v>51</v>
      </c>
      <c r="S67" s="1" t="s">
        <v>51</v>
      </c>
      <c r="T67" s="1" t="s">
        <v>51</v>
      </c>
    </row>
    <row r="68" spans="1:20" ht="20.100000000000001" customHeight="1">
      <c r="A68" s="37" t="s">
        <v>2359</v>
      </c>
      <c r="B68" s="38">
        <v>0</v>
      </c>
      <c r="C68" s="38">
        <v>0</v>
      </c>
      <c r="D68" s="38">
        <v>0</v>
      </c>
      <c r="E68" s="38">
        <v>0</v>
      </c>
      <c r="F68" s="37" t="s">
        <v>51</v>
      </c>
      <c r="G68" s="1" t="s">
        <v>375</v>
      </c>
      <c r="H68" s="1" t="s">
        <v>2328</v>
      </c>
      <c r="I68" s="1" t="s">
        <v>2360</v>
      </c>
      <c r="J68" s="1" t="s">
        <v>51</v>
      </c>
      <c r="K68" s="1" t="s">
        <v>51</v>
      </c>
      <c r="M68" s="1" t="s">
        <v>51</v>
      </c>
      <c r="O68" s="1" t="s">
        <v>51</v>
      </c>
      <c r="P68" s="1" t="s">
        <v>51</v>
      </c>
      <c r="Q68" s="1" t="s">
        <v>51</v>
      </c>
      <c r="R68" s="1" t="s">
        <v>51</v>
      </c>
      <c r="S68" s="1" t="s">
        <v>51</v>
      </c>
      <c r="T68" s="1" t="s">
        <v>51</v>
      </c>
    </row>
    <row r="69" spans="1:20" ht="20.100000000000001" customHeight="1">
      <c r="A69" s="37" t="s">
        <v>2330</v>
      </c>
      <c r="B69" s="38">
        <v>0</v>
      </c>
      <c r="C69" s="38">
        <v>0</v>
      </c>
      <c r="D69" s="38">
        <v>0</v>
      </c>
      <c r="E69" s="38">
        <v>0</v>
      </c>
      <c r="F69" s="37" t="s">
        <v>51</v>
      </c>
      <c r="G69" s="1" t="s">
        <v>375</v>
      </c>
      <c r="H69" s="1" t="s">
        <v>2328</v>
      </c>
      <c r="I69" s="1" t="s">
        <v>51</v>
      </c>
      <c r="J69" s="1" t="s">
        <v>51</v>
      </c>
      <c r="K69" s="1" t="s">
        <v>51</v>
      </c>
      <c r="M69" s="1" t="s">
        <v>51</v>
      </c>
      <c r="O69" s="1" t="s">
        <v>51</v>
      </c>
      <c r="P69" s="1" t="s">
        <v>51</v>
      </c>
      <c r="Q69" s="1" t="s">
        <v>51</v>
      </c>
      <c r="R69" s="1" t="s">
        <v>51</v>
      </c>
      <c r="S69" s="1" t="s">
        <v>51</v>
      </c>
      <c r="T69" s="1" t="s">
        <v>51</v>
      </c>
    </row>
    <row r="70" spans="1:20" ht="20.100000000000001" customHeight="1">
      <c r="A70" s="37" t="s">
        <v>2419</v>
      </c>
      <c r="B70" s="38">
        <v>0</v>
      </c>
      <c r="C70" s="38">
        <v>0</v>
      </c>
      <c r="D70" s="38">
        <v>0</v>
      </c>
      <c r="E70" s="38">
        <v>0</v>
      </c>
      <c r="F70" s="37" t="s">
        <v>51</v>
      </c>
      <c r="G70" s="1" t="s">
        <v>375</v>
      </c>
      <c r="H70" s="1" t="s">
        <v>2328</v>
      </c>
      <c r="I70" s="1" t="s">
        <v>2420</v>
      </c>
      <c r="J70" s="1" t="s">
        <v>51</v>
      </c>
      <c r="K70" s="1" t="s">
        <v>51</v>
      </c>
      <c r="M70" s="1" t="s">
        <v>51</v>
      </c>
      <c r="O70" s="1" t="s">
        <v>51</v>
      </c>
      <c r="P70" s="1" t="s">
        <v>51</v>
      </c>
      <c r="Q70" s="1" t="s">
        <v>51</v>
      </c>
      <c r="R70" s="1" t="s">
        <v>51</v>
      </c>
      <c r="S70" s="1" t="s">
        <v>51</v>
      </c>
      <c r="T70" s="1" t="s">
        <v>51</v>
      </c>
    </row>
    <row r="71" spans="1:20" ht="20.100000000000001" customHeight="1">
      <c r="A71" s="37" t="s">
        <v>2421</v>
      </c>
      <c r="B71" s="38">
        <v>0</v>
      </c>
      <c r="C71" s="38">
        <v>0</v>
      </c>
      <c r="D71" s="38">
        <v>1204.4000000000001</v>
      </c>
      <c r="E71" s="38">
        <v>1204.4000000000001</v>
      </c>
      <c r="F71" s="37" t="s">
        <v>51</v>
      </c>
      <c r="G71" s="1" t="s">
        <v>375</v>
      </c>
      <c r="H71" s="1" t="s">
        <v>2328</v>
      </c>
      <c r="I71" s="1" t="s">
        <v>2422</v>
      </c>
      <c r="J71" s="1" t="s">
        <v>51</v>
      </c>
      <c r="K71" s="1" t="s">
        <v>51</v>
      </c>
      <c r="M71" s="1" t="s">
        <v>51</v>
      </c>
      <c r="O71" s="1" t="s">
        <v>51</v>
      </c>
      <c r="P71" s="1" t="s">
        <v>51</v>
      </c>
      <c r="Q71" s="1" t="s">
        <v>51</v>
      </c>
      <c r="R71" s="1" t="s">
        <v>51</v>
      </c>
      <c r="S71" s="1" t="s">
        <v>51</v>
      </c>
      <c r="T71" s="1" t="s">
        <v>51</v>
      </c>
    </row>
    <row r="72" spans="1:20" ht="20.100000000000001" customHeight="1">
      <c r="A72" s="37" t="s">
        <v>2415</v>
      </c>
      <c r="B72" s="38">
        <v>0</v>
      </c>
      <c r="C72" s="38">
        <v>0</v>
      </c>
      <c r="D72" s="38">
        <v>1204.4000000000001</v>
      </c>
      <c r="E72" s="38">
        <v>1204.4000000000001</v>
      </c>
      <c r="F72" s="37" t="s">
        <v>51</v>
      </c>
      <c r="G72" s="1" t="s">
        <v>375</v>
      </c>
      <c r="H72" s="1" t="s">
        <v>2328</v>
      </c>
      <c r="I72" s="1" t="s">
        <v>2416</v>
      </c>
      <c r="J72" s="1" t="s">
        <v>51</v>
      </c>
      <c r="K72" s="1" t="s">
        <v>51</v>
      </c>
      <c r="M72" s="1" t="s">
        <v>51</v>
      </c>
      <c r="O72" s="1" t="s">
        <v>51</v>
      </c>
      <c r="P72" s="1" t="s">
        <v>51</v>
      </c>
      <c r="Q72" s="1" t="s">
        <v>51</v>
      </c>
      <c r="R72" s="1" t="s">
        <v>51</v>
      </c>
      <c r="S72" s="1" t="s">
        <v>51</v>
      </c>
      <c r="T72" s="1" t="s">
        <v>51</v>
      </c>
    </row>
    <row r="73" spans="1:20" ht="20.100000000000001" customHeight="1">
      <c r="A73" s="37" t="s">
        <v>2423</v>
      </c>
      <c r="B73" s="39">
        <v>0</v>
      </c>
      <c r="C73" s="39">
        <v>0</v>
      </c>
      <c r="D73" s="39">
        <v>1740</v>
      </c>
      <c r="E73" s="39">
        <v>1740</v>
      </c>
      <c r="F73" s="40"/>
    </row>
    <row r="74" spans="1:20" ht="20.100000000000001" customHeight="1">
      <c r="A74" s="40"/>
      <c r="B74" s="40"/>
      <c r="C74" s="40"/>
      <c r="D74" s="40"/>
      <c r="E74" s="40"/>
      <c r="F74" s="40"/>
    </row>
    <row r="75" spans="1:20" ht="20.100000000000001" customHeight="1">
      <c r="A75" s="40" t="s">
        <v>2425</v>
      </c>
      <c r="B75" s="40"/>
      <c r="C75" s="40"/>
      <c r="D75" s="40"/>
      <c r="E75" s="40"/>
      <c r="F75" s="37" t="s">
        <v>51</v>
      </c>
      <c r="G75" s="1" t="s">
        <v>1618</v>
      </c>
      <c r="I75" s="1" t="s">
        <v>1615</v>
      </c>
      <c r="J75" s="1" t="s">
        <v>1616</v>
      </c>
      <c r="K75" s="1" t="s">
        <v>333</v>
      </c>
    </row>
    <row r="76" spans="1:20" ht="20.100000000000001" customHeight="1">
      <c r="A76" s="37" t="s">
        <v>51</v>
      </c>
      <c r="B76" s="38"/>
      <c r="C76" s="38"/>
      <c r="D76" s="38"/>
      <c r="E76" s="38"/>
      <c r="F76" s="37" t="s">
        <v>51</v>
      </c>
      <c r="G76" s="1" t="s">
        <v>1618</v>
      </c>
      <c r="H76" s="1" t="s">
        <v>975</v>
      </c>
      <c r="I76" s="1" t="s">
        <v>51</v>
      </c>
      <c r="J76" s="1" t="s">
        <v>51</v>
      </c>
      <c r="K76" s="1" t="s">
        <v>1362</v>
      </c>
      <c r="L76">
        <v>1</v>
      </c>
      <c r="M76" s="1" t="s">
        <v>51</v>
      </c>
      <c r="O76" s="1" t="s">
        <v>51</v>
      </c>
      <c r="P76" s="1" t="s">
        <v>51</v>
      </c>
      <c r="Q76" s="1" t="s">
        <v>51</v>
      </c>
      <c r="R76" s="1" t="s">
        <v>51</v>
      </c>
      <c r="S76" s="1" t="s">
        <v>51</v>
      </c>
      <c r="T76" s="1" t="s">
        <v>51</v>
      </c>
    </row>
    <row r="77" spans="1:20" ht="20.100000000000001" customHeight="1">
      <c r="A77" s="37" t="s">
        <v>2426</v>
      </c>
      <c r="B77" s="38">
        <v>0</v>
      </c>
      <c r="C77" s="38">
        <v>0</v>
      </c>
      <c r="D77" s="38">
        <v>0</v>
      </c>
      <c r="E77" s="38">
        <v>0</v>
      </c>
      <c r="F77" s="37" t="s">
        <v>51</v>
      </c>
      <c r="G77" s="1" t="s">
        <v>1618</v>
      </c>
      <c r="H77" s="1" t="s">
        <v>2328</v>
      </c>
      <c r="I77" s="1" t="s">
        <v>2427</v>
      </c>
      <c r="J77" s="1" t="s">
        <v>51</v>
      </c>
      <c r="K77" s="1" t="s">
        <v>51</v>
      </c>
      <c r="M77" s="1" t="s">
        <v>51</v>
      </c>
      <c r="O77" s="1" t="s">
        <v>51</v>
      </c>
      <c r="P77" s="1" t="s">
        <v>51</v>
      </c>
      <c r="Q77" s="1" t="s">
        <v>51</v>
      </c>
      <c r="R77" s="1" t="s">
        <v>51</v>
      </c>
      <c r="S77" s="1" t="s">
        <v>51</v>
      </c>
      <c r="T77" s="1" t="s">
        <v>51</v>
      </c>
    </row>
    <row r="78" spans="1:20" ht="20.100000000000001" customHeight="1">
      <c r="A78" s="37" t="s">
        <v>2330</v>
      </c>
      <c r="B78" s="38">
        <v>0</v>
      </c>
      <c r="C78" s="38">
        <v>0</v>
      </c>
      <c r="D78" s="38">
        <v>0</v>
      </c>
      <c r="E78" s="38">
        <v>0</v>
      </c>
      <c r="F78" s="37" t="s">
        <v>51</v>
      </c>
      <c r="G78" s="1" t="s">
        <v>1618</v>
      </c>
      <c r="H78" s="1" t="s">
        <v>2328</v>
      </c>
      <c r="I78" s="1" t="s">
        <v>51</v>
      </c>
      <c r="J78" s="1" t="s">
        <v>51</v>
      </c>
      <c r="K78" s="1" t="s">
        <v>51</v>
      </c>
      <c r="M78" s="1" t="s">
        <v>51</v>
      </c>
      <c r="O78" s="1" t="s">
        <v>51</v>
      </c>
      <c r="P78" s="1" t="s">
        <v>51</v>
      </c>
      <c r="Q78" s="1" t="s">
        <v>51</v>
      </c>
      <c r="R78" s="1" t="s">
        <v>51</v>
      </c>
      <c r="S78" s="1" t="s">
        <v>51</v>
      </c>
      <c r="T78" s="1" t="s">
        <v>51</v>
      </c>
    </row>
    <row r="79" spans="1:20" ht="20.100000000000001" customHeight="1">
      <c r="A79" s="37" t="s">
        <v>2428</v>
      </c>
      <c r="B79" s="38">
        <v>0</v>
      </c>
      <c r="C79" s="38">
        <v>0</v>
      </c>
      <c r="D79" s="38">
        <v>0</v>
      </c>
      <c r="E79" s="38">
        <v>0</v>
      </c>
      <c r="F79" s="37" t="s">
        <v>51</v>
      </c>
      <c r="G79" s="1" t="s">
        <v>1618</v>
      </c>
      <c r="H79" s="1" t="s">
        <v>2328</v>
      </c>
      <c r="I79" s="1" t="s">
        <v>2429</v>
      </c>
      <c r="J79" s="1" t="s">
        <v>51</v>
      </c>
      <c r="K79" s="1" t="s">
        <v>51</v>
      </c>
      <c r="M79" s="1" t="s">
        <v>51</v>
      </c>
      <c r="O79" s="1" t="s">
        <v>51</v>
      </c>
      <c r="P79" s="1" t="s">
        <v>51</v>
      </c>
      <c r="Q79" s="1" t="s">
        <v>51</v>
      </c>
      <c r="R79" s="1" t="s">
        <v>51</v>
      </c>
      <c r="S79" s="1" t="s">
        <v>51</v>
      </c>
      <c r="T79" s="1" t="s">
        <v>51</v>
      </c>
    </row>
    <row r="80" spans="1:20" ht="20.100000000000001" customHeight="1">
      <c r="A80" s="37" t="s">
        <v>2330</v>
      </c>
      <c r="B80" s="38">
        <v>0</v>
      </c>
      <c r="C80" s="38">
        <v>0</v>
      </c>
      <c r="D80" s="38">
        <v>0</v>
      </c>
      <c r="E80" s="38">
        <v>0</v>
      </c>
      <c r="F80" s="37" t="s">
        <v>51</v>
      </c>
      <c r="G80" s="1" t="s">
        <v>1618</v>
      </c>
      <c r="H80" s="1" t="s">
        <v>2328</v>
      </c>
      <c r="I80" s="1" t="s">
        <v>2330</v>
      </c>
      <c r="J80" s="1" t="s">
        <v>51</v>
      </c>
      <c r="K80" s="1" t="s">
        <v>51</v>
      </c>
      <c r="M80" s="1" t="s">
        <v>51</v>
      </c>
      <c r="O80" s="1" t="s">
        <v>51</v>
      </c>
      <c r="P80" s="1" t="s">
        <v>51</v>
      </c>
      <c r="Q80" s="1" t="s">
        <v>51</v>
      </c>
      <c r="R80" s="1" t="s">
        <v>51</v>
      </c>
      <c r="S80" s="1" t="s">
        <v>51</v>
      </c>
      <c r="T80" s="1" t="s">
        <v>51</v>
      </c>
    </row>
    <row r="81" spans="1:20" ht="20.100000000000001" customHeight="1">
      <c r="A81" s="37" t="s">
        <v>2430</v>
      </c>
      <c r="B81" s="38">
        <v>0</v>
      </c>
      <c r="C81" s="38">
        <v>0</v>
      </c>
      <c r="D81" s="38">
        <v>0</v>
      </c>
      <c r="E81" s="38">
        <v>0</v>
      </c>
      <c r="F81" s="37" t="s">
        <v>51</v>
      </c>
      <c r="G81" s="1" t="s">
        <v>1618</v>
      </c>
      <c r="H81" s="1" t="s">
        <v>2328</v>
      </c>
      <c r="I81" s="1" t="s">
        <v>2431</v>
      </c>
      <c r="J81" s="1" t="s">
        <v>51</v>
      </c>
      <c r="K81" s="1" t="s">
        <v>51</v>
      </c>
      <c r="M81" s="1" t="s">
        <v>51</v>
      </c>
      <c r="O81" s="1" t="s">
        <v>51</v>
      </c>
      <c r="P81" s="1" t="s">
        <v>51</v>
      </c>
      <c r="Q81" s="1" t="s">
        <v>51</v>
      </c>
      <c r="R81" s="1" t="s">
        <v>51</v>
      </c>
      <c r="S81" s="1" t="s">
        <v>51</v>
      </c>
      <c r="T81" s="1" t="s">
        <v>51</v>
      </c>
    </row>
    <row r="82" spans="1:20" ht="20.100000000000001" customHeight="1">
      <c r="A82" s="37" t="s">
        <v>2330</v>
      </c>
      <c r="B82" s="38">
        <v>0</v>
      </c>
      <c r="C82" s="38">
        <v>0</v>
      </c>
      <c r="D82" s="38">
        <v>0</v>
      </c>
      <c r="E82" s="38">
        <v>0</v>
      </c>
      <c r="F82" s="37" t="s">
        <v>51</v>
      </c>
      <c r="G82" s="1" t="s">
        <v>1618</v>
      </c>
      <c r="H82" s="1" t="s">
        <v>2328</v>
      </c>
      <c r="I82" s="1" t="s">
        <v>2330</v>
      </c>
      <c r="J82" s="1" t="s">
        <v>51</v>
      </c>
      <c r="K82" s="1" t="s">
        <v>51</v>
      </c>
      <c r="M82" s="1" t="s">
        <v>51</v>
      </c>
      <c r="O82" s="1" t="s">
        <v>51</v>
      </c>
      <c r="P82" s="1" t="s">
        <v>51</v>
      </c>
      <c r="Q82" s="1" t="s">
        <v>51</v>
      </c>
      <c r="R82" s="1" t="s">
        <v>51</v>
      </c>
      <c r="S82" s="1" t="s">
        <v>51</v>
      </c>
      <c r="T82" s="1" t="s">
        <v>51</v>
      </c>
    </row>
    <row r="83" spans="1:20" ht="20.100000000000001" customHeight="1">
      <c r="A83" s="37" t="s">
        <v>2432</v>
      </c>
      <c r="B83" s="38">
        <v>0</v>
      </c>
      <c r="C83" s="38">
        <v>0</v>
      </c>
      <c r="D83" s="38">
        <v>0</v>
      </c>
      <c r="E83" s="38">
        <v>0</v>
      </c>
      <c r="F83" s="37" t="s">
        <v>51</v>
      </c>
      <c r="G83" s="1" t="s">
        <v>1618</v>
      </c>
      <c r="H83" s="1" t="s">
        <v>2328</v>
      </c>
      <c r="I83" s="1" t="s">
        <v>2433</v>
      </c>
      <c r="J83" s="1" t="s">
        <v>51</v>
      </c>
      <c r="K83" s="1" t="s">
        <v>51</v>
      </c>
      <c r="M83" s="1" t="s">
        <v>51</v>
      </c>
      <c r="O83" s="1" t="s">
        <v>51</v>
      </c>
      <c r="P83" s="1" t="s">
        <v>51</v>
      </c>
      <c r="Q83" s="1" t="s">
        <v>51</v>
      </c>
      <c r="R83" s="1" t="s">
        <v>51</v>
      </c>
      <c r="S83" s="1" t="s">
        <v>51</v>
      </c>
      <c r="T83" s="1" t="s">
        <v>51</v>
      </c>
    </row>
    <row r="84" spans="1:20" ht="20.100000000000001" customHeight="1">
      <c r="A84" s="37" t="s">
        <v>2330</v>
      </c>
      <c r="B84" s="38">
        <v>0</v>
      </c>
      <c r="C84" s="38">
        <v>0</v>
      </c>
      <c r="D84" s="38">
        <v>0</v>
      </c>
      <c r="E84" s="38">
        <v>0</v>
      </c>
      <c r="F84" s="37" t="s">
        <v>51</v>
      </c>
      <c r="G84" s="1" t="s">
        <v>1618</v>
      </c>
      <c r="H84" s="1" t="s">
        <v>2328</v>
      </c>
      <c r="I84" s="1" t="s">
        <v>2330</v>
      </c>
      <c r="J84" s="1" t="s">
        <v>51</v>
      </c>
      <c r="K84" s="1" t="s">
        <v>51</v>
      </c>
      <c r="M84" s="1" t="s">
        <v>51</v>
      </c>
      <c r="O84" s="1" t="s">
        <v>51</v>
      </c>
      <c r="P84" s="1" t="s">
        <v>51</v>
      </c>
      <c r="Q84" s="1" t="s">
        <v>51</v>
      </c>
      <c r="R84" s="1" t="s">
        <v>51</v>
      </c>
      <c r="S84" s="1" t="s">
        <v>51</v>
      </c>
      <c r="T84" s="1" t="s">
        <v>51</v>
      </c>
    </row>
    <row r="85" spans="1:20" ht="20.100000000000001" customHeight="1">
      <c r="A85" s="37" t="s">
        <v>2434</v>
      </c>
      <c r="B85" s="38">
        <v>0</v>
      </c>
      <c r="C85" s="38">
        <v>0</v>
      </c>
      <c r="D85" s="38">
        <v>0</v>
      </c>
      <c r="E85" s="38">
        <v>0</v>
      </c>
      <c r="F85" s="37" t="s">
        <v>51</v>
      </c>
      <c r="G85" s="1" t="s">
        <v>1618</v>
      </c>
      <c r="H85" s="1" t="s">
        <v>2328</v>
      </c>
      <c r="I85" s="1" t="s">
        <v>2435</v>
      </c>
      <c r="J85" s="1" t="s">
        <v>51</v>
      </c>
      <c r="K85" s="1" t="s">
        <v>51</v>
      </c>
      <c r="M85" s="1" t="s">
        <v>51</v>
      </c>
      <c r="O85" s="1" t="s">
        <v>51</v>
      </c>
      <c r="P85" s="1" t="s">
        <v>51</v>
      </c>
      <c r="Q85" s="1" t="s">
        <v>51</v>
      </c>
      <c r="R85" s="1" t="s">
        <v>51</v>
      </c>
      <c r="S85" s="1" t="s">
        <v>51</v>
      </c>
      <c r="T85" s="1" t="s">
        <v>51</v>
      </c>
    </row>
    <row r="86" spans="1:20" ht="20.100000000000001" customHeight="1">
      <c r="A86" s="37" t="s">
        <v>2330</v>
      </c>
      <c r="B86" s="38">
        <v>0</v>
      </c>
      <c r="C86" s="38">
        <v>0</v>
      </c>
      <c r="D86" s="38">
        <v>0</v>
      </c>
      <c r="E86" s="38">
        <v>0</v>
      </c>
      <c r="F86" s="37" t="s">
        <v>51</v>
      </c>
      <c r="G86" s="1" t="s">
        <v>1618</v>
      </c>
      <c r="H86" s="1" t="s">
        <v>2328</v>
      </c>
      <c r="I86" s="1" t="s">
        <v>2330</v>
      </c>
      <c r="J86" s="1" t="s">
        <v>51</v>
      </c>
      <c r="K86" s="1" t="s">
        <v>51</v>
      </c>
      <c r="M86" s="1" t="s">
        <v>51</v>
      </c>
      <c r="O86" s="1" t="s">
        <v>51</v>
      </c>
      <c r="P86" s="1" t="s">
        <v>51</v>
      </c>
      <c r="Q86" s="1" t="s">
        <v>51</v>
      </c>
      <c r="R86" s="1" t="s">
        <v>51</v>
      </c>
      <c r="S86" s="1" t="s">
        <v>51</v>
      </c>
      <c r="T86" s="1" t="s">
        <v>51</v>
      </c>
    </row>
    <row r="87" spans="1:20" ht="20.100000000000001" customHeight="1">
      <c r="A87" s="37" t="s">
        <v>2436</v>
      </c>
      <c r="B87" s="38">
        <v>0</v>
      </c>
      <c r="C87" s="38">
        <v>0</v>
      </c>
      <c r="D87" s="38">
        <v>0</v>
      </c>
      <c r="E87" s="38">
        <v>0</v>
      </c>
      <c r="F87" s="37" t="s">
        <v>51</v>
      </c>
      <c r="G87" s="1" t="s">
        <v>1618</v>
      </c>
      <c r="H87" s="1" t="s">
        <v>2328</v>
      </c>
      <c r="I87" s="1" t="s">
        <v>2437</v>
      </c>
      <c r="J87" s="1" t="s">
        <v>51</v>
      </c>
      <c r="K87" s="1" t="s">
        <v>51</v>
      </c>
      <c r="M87" s="1" t="s">
        <v>51</v>
      </c>
      <c r="O87" s="1" t="s">
        <v>51</v>
      </c>
      <c r="P87" s="1" t="s">
        <v>51</v>
      </c>
      <c r="Q87" s="1" t="s">
        <v>51</v>
      </c>
      <c r="R87" s="1" t="s">
        <v>51</v>
      </c>
      <c r="S87" s="1" t="s">
        <v>51</v>
      </c>
      <c r="T87" s="1" t="s">
        <v>51</v>
      </c>
    </row>
    <row r="88" spans="1:20" ht="20.100000000000001" customHeight="1">
      <c r="A88" s="37" t="s">
        <v>2330</v>
      </c>
      <c r="B88" s="38">
        <v>0</v>
      </c>
      <c r="C88" s="38">
        <v>0</v>
      </c>
      <c r="D88" s="38">
        <v>0</v>
      </c>
      <c r="E88" s="38">
        <v>0</v>
      </c>
      <c r="F88" s="37" t="s">
        <v>51</v>
      </c>
      <c r="G88" s="1" t="s">
        <v>1618</v>
      </c>
      <c r="H88" s="1" t="s">
        <v>2328</v>
      </c>
      <c r="I88" s="1" t="s">
        <v>2330</v>
      </c>
      <c r="J88" s="1" t="s">
        <v>51</v>
      </c>
      <c r="K88" s="1" t="s">
        <v>51</v>
      </c>
      <c r="M88" s="1" t="s">
        <v>51</v>
      </c>
      <c r="O88" s="1" t="s">
        <v>51</v>
      </c>
      <c r="P88" s="1" t="s">
        <v>51</v>
      </c>
      <c r="Q88" s="1" t="s">
        <v>51</v>
      </c>
      <c r="R88" s="1" t="s">
        <v>51</v>
      </c>
      <c r="S88" s="1" t="s">
        <v>51</v>
      </c>
      <c r="T88" s="1" t="s">
        <v>51</v>
      </c>
    </row>
    <row r="89" spans="1:20" ht="20.100000000000001" customHeight="1">
      <c r="A89" s="37" t="s">
        <v>2438</v>
      </c>
      <c r="B89" s="38">
        <v>0</v>
      </c>
      <c r="C89" s="38">
        <v>0</v>
      </c>
      <c r="D89" s="38">
        <v>0</v>
      </c>
      <c r="E89" s="38">
        <v>0</v>
      </c>
      <c r="F89" s="37" t="s">
        <v>51</v>
      </c>
      <c r="G89" s="1" t="s">
        <v>1618</v>
      </c>
      <c r="H89" s="1" t="s">
        <v>2328</v>
      </c>
      <c r="I89" s="1" t="s">
        <v>2439</v>
      </c>
      <c r="J89" s="1" t="s">
        <v>51</v>
      </c>
      <c r="K89" s="1" t="s">
        <v>51</v>
      </c>
      <c r="M89" s="1" t="s">
        <v>51</v>
      </c>
      <c r="O89" s="1" t="s">
        <v>51</v>
      </c>
      <c r="P89" s="1" t="s">
        <v>51</v>
      </c>
      <c r="Q89" s="1" t="s">
        <v>51</v>
      </c>
      <c r="R89" s="1" t="s">
        <v>51</v>
      </c>
      <c r="S89" s="1" t="s">
        <v>51</v>
      </c>
      <c r="T89" s="1" t="s">
        <v>51</v>
      </c>
    </row>
    <row r="90" spans="1:20" ht="20.100000000000001" customHeight="1">
      <c r="A90" s="37" t="s">
        <v>2330</v>
      </c>
      <c r="B90" s="38">
        <v>0</v>
      </c>
      <c r="C90" s="38">
        <v>0</v>
      </c>
      <c r="D90" s="38">
        <v>0</v>
      </c>
      <c r="E90" s="38">
        <v>0</v>
      </c>
      <c r="F90" s="37" t="s">
        <v>51</v>
      </c>
      <c r="G90" s="1" t="s">
        <v>1618</v>
      </c>
      <c r="H90" s="1" t="s">
        <v>2328</v>
      </c>
      <c r="I90" s="1" t="s">
        <v>2330</v>
      </c>
      <c r="J90" s="1" t="s">
        <v>51</v>
      </c>
      <c r="K90" s="1" t="s">
        <v>51</v>
      </c>
      <c r="M90" s="1" t="s">
        <v>51</v>
      </c>
      <c r="O90" s="1" t="s">
        <v>51</v>
      </c>
      <c r="P90" s="1" t="s">
        <v>51</v>
      </c>
      <c r="Q90" s="1" t="s">
        <v>51</v>
      </c>
      <c r="R90" s="1" t="s">
        <v>51</v>
      </c>
      <c r="S90" s="1" t="s">
        <v>51</v>
      </c>
      <c r="T90" s="1" t="s">
        <v>51</v>
      </c>
    </row>
    <row r="91" spans="1:20" ht="20.100000000000001" customHeight="1">
      <c r="A91" s="37" t="s">
        <v>2440</v>
      </c>
      <c r="B91" s="38">
        <v>0</v>
      </c>
      <c r="C91" s="38">
        <v>0</v>
      </c>
      <c r="D91" s="38">
        <v>0</v>
      </c>
      <c r="E91" s="38">
        <v>0</v>
      </c>
      <c r="F91" s="37" t="s">
        <v>51</v>
      </c>
      <c r="G91" s="1" t="s">
        <v>1618</v>
      </c>
      <c r="H91" s="1" t="s">
        <v>2328</v>
      </c>
      <c r="I91" s="1" t="s">
        <v>2441</v>
      </c>
      <c r="J91" s="1" t="s">
        <v>51</v>
      </c>
      <c r="K91" s="1" t="s">
        <v>51</v>
      </c>
      <c r="M91" s="1" t="s">
        <v>51</v>
      </c>
      <c r="O91" s="1" t="s">
        <v>51</v>
      </c>
      <c r="P91" s="1" t="s">
        <v>51</v>
      </c>
      <c r="Q91" s="1" t="s">
        <v>51</v>
      </c>
      <c r="R91" s="1" t="s">
        <v>51</v>
      </c>
      <c r="S91" s="1" t="s">
        <v>51</v>
      </c>
      <c r="T91" s="1" t="s">
        <v>51</v>
      </c>
    </row>
    <row r="92" spans="1:20" ht="20.100000000000001" customHeight="1">
      <c r="A92" s="37" t="s">
        <v>2330</v>
      </c>
      <c r="B92" s="38">
        <v>0</v>
      </c>
      <c r="C92" s="38">
        <v>0</v>
      </c>
      <c r="D92" s="38">
        <v>0</v>
      </c>
      <c r="E92" s="38">
        <v>0</v>
      </c>
      <c r="F92" s="37" t="s">
        <v>51</v>
      </c>
      <c r="G92" s="1" t="s">
        <v>1618</v>
      </c>
      <c r="H92" s="1" t="s">
        <v>2328</v>
      </c>
      <c r="I92" s="1" t="s">
        <v>2330</v>
      </c>
      <c r="J92" s="1" t="s">
        <v>51</v>
      </c>
      <c r="K92" s="1" t="s">
        <v>51</v>
      </c>
      <c r="M92" s="1" t="s">
        <v>51</v>
      </c>
      <c r="O92" s="1" t="s">
        <v>51</v>
      </c>
      <c r="P92" s="1" t="s">
        <v>51</v>
      </c>
      <c r="Q92" s="1" t="s">
        <v>51</v>
      </c>
      <c r="R92" s="1" t="s">
        <v>51</v>
      </c>
      <c r="S92" s="1" t="s">
        <v>51</v>
      </c>
      <c r="T92" s="1" t="s">
        <v>51</v>
      </c>
    </row>
    <row r="93" spans="1:20" ht="20.100000000000001" customHeight="1">
      <c r="A93" s="37" t="s">
        <v>2419</v>
      </c>
      <c r="B93" s="38">
        <v>0</v>
      </c>
      <c r="C93" s="38">
        <v>0</v>
      </c>
      <c r="D93" s="38">
        <v>0</v>
      </c>
      <c r="E93" s="38">
        <v>0</v>
      </c>
      <c r="F93" s="37" t="s">
        <v>51</v>
      </c>
      <c r="G93" s="1" t="s">
        <v>1618</v>
      </c>
      <c r="H93" s="1" t="s">
        <v>2328</v>
      </c>
      <c r="I93" s="1" t="s">
        <v>2420</v>
      </c>
      <c r="J93" s="1" t="s">
        <v>51</v>
      </c>
      <c r="K93" s="1" t="s">
        <v>51</v>
      </c>
      <c r="M93" s="1" t="s">
        <v>51</v>
      </c>
      <c r="O93" s="1" t="s">
        <v>51</v>
      </c>
      <c r="P93" s="1" t="s">
        <v>51</v>
      </c>
      <c r="Q93" s="1" t="s">
        <v>51</v>
      </c>
      <c r="R93" s="1" t="s">
        <v>51</v>
      </c>
      <c r="S93" s="1" t="s">
        <v>51</v>
      </c>
      <c r="T93" s="1" t="s">
        <v>51</v>
      </c>
    </row>
    <row r="94" spans="1:20" ht="20.100000000000001" customHeight="1">
      <c r="A94" s="37" t="s">
        <v>2330</v>
      </c>
      <c r="B94" s="38">
        <v>0</v>
      </c>
      <c r="C94" s="38">
        <v>0</v>
      </c>
      <c r="D94" s="38">
        <v>0</v>
      </c>
      <c r="E94" s="38">
        <v>0</v>
      </c>
      <c r="F94" s="37" t="s">
        <v>51</v>
      </c>
      <c r="G94" s="1" t="s">
        <v>1618</v>
      </c>
      <c r="H94" s="1" t="s">
        <v>2328</v>
      </c>
      <c r="I94" s="1" t="s">
        <v>2330</v>
      </c>
      <c r="J94" s="1" t="s">
        <v>51</v>
      </c>
      <c r="K94" s="1" t="s">
        <v>51</v>
      </c>
      <c r="M94" s="1" t="s">
        <v>51</v>
      </c>
      <c r="O94" s="1" t="s">
        <v>51</v>
      </c>
      <c r="P94" s="1" t="s">
        <v>51</v>
      </c>
      <c r="Q94" s="1" t="s">
        <v>51</v>
      </c>
      <c r="R94" s="1" t="s">
        <v>51</v>
      </c>
      <c r="S94" s="1" t="s">
        <v>51</v>
      </c>
      <c r="T94" s="1" t="s">
        <v>51</v>
      </c>
    </row>
    <row r="95" spans="1:20" ht="20.100000000000001" customHeight="1">
      <c r="A95" s="37" t="s">
        <v>2442</v>
      </c>
      <c r="B95" s="38">
        <v>0</v>
      </c>
      <c r="C95" s="38">
        <v>0</v>
      </c>
      <c r="D95" s="38">
        <v>45269.1</v>
      </c>
      <c r="E95" s="38">
        <v>45269.1</v>
      </c>
      <c r="F95" s="37" t="s">
        <v>51</v>
      </c>
      <c r="G95" s="1" t="s">
        <v>1618</v>
      </c>
      <c r="H95" s="1" t="s">
        <v>2328</v>
      </c>
      <c r="I95" s="1" t="s">
        <v>2443</v>
      </c>
      <c r="J95" s="1" t="s">
        <v>51</v>
      </c>
      <c r="K95" s="1" t="s">
        <v>51</v>
      </c>
      <c r="M95" s="1" t="s">
        <v>51</v>
      </c>
      <c r="O95" s="1" t="s">
        <v>51</v>
      </c>
      <c r="P95" s="1" t="s">
        <v>51</v>
      </c>
      <c r="Q95" s="1" t="s">
        <v>51</v>
      </c>
      <c r="R95" s="1" t="s">
        <v>51</v>
      </c>
      <c r="S95" s="1" t="s">
        <v>51</v>
      </c>
      <c r="T95" s="1" t="s">
        <v>51</v>
      </c>
    </row>
    <row r="96" spans="1:20" ht="20.100000000000001" customHeight="1">
      <c r="A96" s="37" t="s">
        <v>2415</v>
      </c>
      <c r="B96" s="38">
        <v>0</v>
      </c>
      <c r="C96" s="38">
        <v>0</v>
      </c>
      <c r="D96" s="38">
        <v>45269.1</v>
      </c>
      <c r="E96" s="38">
        <v>45269.1</v>
      </c>
      <c r="F96" s="37" t="s">
        <v>51</v>
      </c>
      <c r="G96" s="1" t="s">
        <v>1618</v>
      </c>
      <c r="H96" s="1" t="s">
        <v>2328</v>
      </c>
      <c r="I96" s="1" t="s">
        <v>2416</v>
      </c>
      <c r="J96" s="1" t="s">
        <v>51</v>
      </c>
      <c r="K96" s="1" t="s">
        <v>51</v>
      </c>
      <c r="M96" s="1" t="s">
        <v>51</v>
      </c>
      <c r="O96" s="1" t="s">
        <v>51</v>
      </c>
      <c r="P96" s="1" t="s">
        <v>51</v>
      </c>
      <c r="Q96" s="1" t="s">
        <v>51</v>
      </c>
      <c r="R96" s="1" t="s">
        <v>51</v>
      </c>
      <c r="S96" s="1" t="s">
        <v>51</v>
      </c>
      <c r="T96" s="1" t="s">
        <v>51</v>
      </c>
    </row>
    <row r="97" spans="1:6" ht="20.100000000000001" customHeight="1">
      <c r="A97" s="41" t="s">
        <v>2423</v>
      </c>
      <c r="B97" s="42">
        <v>0</v>
      </c>
      <c r="C97" s="42">
        <v>0</v>
      </c>
      <c r="D97" s="42">
        <v>45269</v>
      </c>
      <c r="E97" s="42">
        <v>45269</v>
      </c>
      <c r="F97" s="43"/>
    </row>
  </sheetData>
  <phoneticPr fontId="3" type="noConversion"/>
  <pageMargins left="0.78740157480314954" right="0" top="0.39370078740157477" bottom="0.39370078740157477" header="0" footer="0"/>
  <pageSetup paperSize="9" scale="87" fitToHeight="0" orientation="landscape" r:id="rId1"/>
</worksheet>
</file>

<file path=xl/worksheets/sheet10.xml><?xml version="1.0" encoding="utf-8"?>
<worksheet xmlns="http://schemas.openxmlformats.org/spreadsheetml/2006/main" xmlns:r="http://schemas.openxmlformats.org/officeDocument/2006/relationships">
  <sheetPr>
    <pageSetUpPr fitToPage="1"/>
  </sheetPr>
  <dimension ref="A1:AB128"/>
  <sheetViews>
    <sheetView view="pageBreakPreview" topLeftCell="B1" zoomScale="60" workbookViewId="0">
      <selection sqref="A1:X1"/>
    </sheetView>
  </sheetViews>
  <sheetFormatPr defaultRowHeight="16.5"/>
  <cols>
    <col min="1" max="1" width="12.625" hidden="1" customWidth="1"/>
    <col min="2" max="3" width="30.625" customWidth="1"/>
    <col min="4" max="4" width="4.625" customWidth="1"/>
    <col min="5" max="5" width="13.625" customWidth="1"/>
    <col min="6" max="6" width="4.625" customWidth="1"/>
    <col min="7" max="7" width="13.625" customWidth="1"/>
    <col min="8" max="8" width="4.625" customWidth="1"/>
    <col min="9" max="9" width="13.625" customWidth="1"/>
    <col min="10" max="10" width="4.625" customWidth="1"/>
    <col min="11" max="11" width="13.625" customWidth="1"/>
    <col min="12" max="12" width="4.625" customWidth="1"/>
    <col min="13" max="13" width="13.625" customWidth="1"/>
    <col min="14" max="14" width="4.625" customWidth="1"/>
    <col min="15" max="22" width="13.625" customWidth="1"/>
    <col min="23" max="23" width="8.625" customWidth="1"/>
    <col min="24" max="24" width="12.625" customWidth="1"/>
    <col min="25" max="27" width="1.625" hidden="1" customWidth="1"/>
    <col min="28" max="28" width="10.625" hidden="1" customWidth="1"/>
  </cols>
  <sheetData>
    <row r="1" spans="1:28" ht="30" customHeight="1">
      <c r="A1" s="51" t="s">
        <v>2444</v>
      </c>
      <c r="B1" s="51"/>
      <c r="C1" s="51"/>
      <c r="D1" s="51"/>
      <c r="E1" s="51"/>
      <c r="F1" s="51"/>
      <c r="G1" s="51"/>
      <c r="H1" s="51"/>
      <c r="I1" s="51"/>
      <c r="J1" s="51"/>
      <c r="K1" s="51"/>
      <c r="L1" s="51"/>
      <c r="M1" s="51"/>
      <c r="N1" s="51"/>
      <c r="O1" s="51"/>
      <c r="P1" s="51"/>
      <c r="Q1" s="51"/>
      <c r="R1" s="51"/>
      <c r="S1" s="51"/>
      <c r="T1" s="51"/>
      <c r="U1" s="51"/>
      <c r="V1" s="51"/>
      <c r="W1" s="51"/>
      <c r="X1" s="51"/>
    </row>
    <row r="2" spans="1:28" ht="30" customHeight="1">
      <c r="A2" s="47" t="s">
        <v>1</v>
      </c>
      <c r="B2" s="47"/>
      <c r="C2" s="47"/>
      <c r="D2" s="47"/>
      <c r="E2" s="47"/>
      <c r="F2" s="47"/>
      <c r="G2" s="47"/>
      <c r="H2" s="47"/>
      <c r="I2" s="47"/>
      <c r="J2" s="47"/>
      <c r="K2" s="47"/>
      <c r="L2" s="47"/>
      <c r="M2" s="47"/>
      <c r="N2" s="47"/>
      <c r="O2" s="47"/>
      <c r="P2" s="47"/>
      <c r="Q2" s="47"/>
      <c r="R2" s="47"/>
      <c r="S2" s="47"/>
      <c r="T2" s="47"/>
      <c r="U2" s="47"/>
      <c r="V2" s="47"/>
      <c r="W2" s="47"/>
      <c r="X2" s="47"/>
    </row>
    <row r="3" spans="1:28" ht="30" customHeight="1">
      <c r="A3" s="49" t="s">
        <v>1109</v>
      </c>
      <c r="B3" s="49" t="s">
        <v>2</v>
      </c>
      <c r="C3" s="49" t="s">
        <v>2321</v>
      </c>
      <c r="D3" s="49" t="s">
        <v>4</v>
      </c>
      <c r="E3" s="49" t="s">
        <v>6</v>
      </c>
      <c r="F3" s="49"/>
      <c r="G3" s="49"/>
      <c r="H3" s="49"/>
      <c r="I3" s="49"/>
      <c r="J3" s="49"/>
      <c r="K3" s="49"/>
      <c r="L3" s="49"/>
      <c r="M3" s="49"/>
      <c r="N3" s="49"/>
      <c r="O3" s="49"/>
      <c r="P3" s="49" t="s">
        <v>1111</v>
      </c>
      <c r="Q3" s="49" t="s">
        <v>1112</v>
      </c>
      <c r="R3" s="49"/>
      <c r="S3" s="49"/>
      <c r="T3" s="49"/>
      <c r="U3" s="49"/>
      <c r="V3" s="49"/>
      <c r="W3" s="49" t="s">
        <v>1114</v>
      </c>
      <c r="X3" s="49" t="s">
        <v>12</v>
      </c>
      <c r="Y3" s="48" t="s">
        <v>2452</v>
      </c>
      <c r="Z3" s="48" t="s">
        <v>2453</v>
      </c>
      <c r="AA3" s="48" t="s">
        <v>2454</v>
      </c>
      <c r="AB3" s="48" t="s">
        <v>48</v>
      </c>
    </row>
    <row r="4" spans="1:28" ht="30" customHeight="1">
      <c r="A4" s="49"/>
      <c r="B4" s="49"/>
      <c r="C4" s="49"/>
      <c r="D4" s="49"/>
      <c r="E4" s="9" t="s">
        <v>2445</v>
      </c>
      <c r="F4" s="9" t="s">
        <v>2446</v>
      </c>
      <c r="G4" s="9" t="s">
        <v>2447</v>
      </c>
      <c r="H4" s="9" t="s">
        <v>2446</v>
      </c>
      <c r="I4" s="9" t="s">
        <v>2448</v>
      </c>
      <c r="J4" s="9" t="s">
        <v>2446</v>
      </c>
      <c r="K4" s="9" t="s">
        <v>2449</v>
      </c>
      <c r="L4" s="9" t="s">
        <v>2446</v>
      </c>
      <c r="M4" s="9" t="s">
        <v>2450</v>
      </c>
      <c r="N4" s="9" t="s">
        <v>2446</v>
      </c>
      <c r="O4" s="9" t="s">
        <v>2451</v>
      </c>
      <c r="P4" s="49"/>
      <c r="Q4" s="9" t="s">
        <v>2445</v>
      </c>
      <c r="R4" s="9" t="s">
        <v>2447</v>
      </c>
      <c r="S4" s="9" t="s">
        <v>2448</v>
      </c>
      <c r="T4" s="9" t="s">
        <v>2449</v>
      </c>
      <c r="U4" s="9" t="s">
        <v>2450</v>
      </c>
      <c r="V4" s="9" t="s">
        <v>2451</v>
      </c>
      <c r="W4" s="49"/>
      <c r="X4" s="49"/>
      <c r="Y4" s="48"/>
      <c r="Z4" s="48"/>
      <c r="AA4" s="48"/>
      <c r="AB4" s="48"/>
    </row>
    <row r="5" spans="1:28" ht="30" customHeight="1">
      <c r="A5" s="16" t="s">
        <v>2278</v>
      </c>
      <c r="B5" s="16" t="s">
        <v>2272</v>
      </c>
      <c r="C5" s="16" t="s">
        <v>2273</v>
      </c>
      <c r="D5" s="44" t="s">
        <v>59</v>
      </c>
      <c r="E5" s="45">
        <v>0</v>
      </c>
      <c r="F5" s="16" t="s">
        <v>51</v>
      </c>
      <c r="G5" s="45">
        <v>0</v>
      </c>
      <c r="H5" s="16" t="s">
        <v>51</v>
      </c>
      <c r="I5" s="45">
        <v>0</v>
      </c>
      <c r="J5" s="16" t="s">
        <v>51</v>
      </c>
      <c r="K5" s="45">
        <v>0</v>
      </c>
      <c r="L5" s="16" t="s">
        <v>51</v>
      </c>
      <c r="M5" s="45">
        <v>0</v>
      </c>
      <c r="N5" s="16" t="s">
        <v>51</v>
      </c>
      <c r="O5" s="45">
        <v>0</v>
      </c>
      <c r="P5" s="45">
        <v>0</v>
      </c>
      <c r="Q5" s="45">
        <v>0</v>
      </c>
      <c r="R5" s="45">
        <v>0</v>
      </c>
      <c r="S5" s="45">
        <v>0</v>
      </c>
      <c r="T5" s="45">
        <v>0</v>
      </c>
      <c r="U5" s="45">
        <v>37391</v>
      </c>
      <c r="V5" s="45">
        <f>SMALL(Q5:U5,COUNTIF(Q5:U5,0)+1)</f>
        <v>37391</v>
      </c>
      <c r="W5" s="16" t="s">
        <v>2277</v>
      </c>
      <c r="X5" s="16" t="s">
        <v>2455</v>
      </c>
      <c r="Y5" s="2" t="s">
        <v>51</v>
      </c>
      <c r="Z5" s="2" t="s">
        <v>51</v>
      </c>
      <c r="AA5" s="46"/>
      <c r="AB5" s="2" t="s">
        <v>51</v>
      </c>
    </row>
    <row r="6" spans="1:28" ht="30" customHeight="1">
      <c r="A6" s="16" t="s">
        <v>1333</v>
      </c>
      <c r="B6" s="16" t="s">
        <v>1329</v>
      </c>
      <c r="C6" s="16" t="s">
        <v>1330</v>
      </c>
      <c r="D6" s="44" t="s">
        <v>1331</v>
      </c>
      <c r="E6" s="45">
        <v>13900</v>
      </c>
      <c r="F6" s="16" t="s">
        <v>51</v>
      </c>
      <c r="G6" s="45">
        <v>14700</v>
      </c>
      <c r="H6" s="16" t="s">
        <v>2456</v>
      </c>
      <c r="I6" s="45">
        <v>13900</v>
      </c>
      <c r="J6" s="16" t="s">
        <v>2457</v>
      </c>
      <c r="K6" s="45">
        <v>0</v>
      </c>
      <c r="L6" s="16" t="s">
        <v>51</v>
      </c>
      <c r="M6" s="45">
        <v>0</v>
      </c>
      <c r="N6" s="16" t="s">
        <v>51</v>
      </c>
      <c r="O6" s="45">
        <f t="shared" ref="O6:O21" si="0">SMALL(E6:M6,COUNTIF(E6:M6,0)+1)</f>
        <v>13900</v>
      </c>
      <c r="P6" s="45">
        <v>0</v>
      </c>
      <c r="Q6" s="45">
        <v>0</v>
      </c>
      <c r="R6" s="45">
        <v>0</v>
      </c>
      <c r="S6" s="45">
        <v>0</v>
      </c>
      <c r="T6" s="45">
        <v>0</v>
      </c>
      <c r="U6" s="45">
        <v>0</v>
      </c>
      <c r="V6" s="45">
        <v>0</v>
      </c>
      <c r="W6" s="16" t="s">
        <v>1332</v>
      </c>
      <c r="X6" s="16" t="s">
        <v>51</v>
      </c>
      <c r="Y6" s="2" t="s">
        <v>51</v>
      </c>
      <c r="Z6" s="2" t="s">
        <v>51</v>
      </c>
      <c r="AA6" s="46"/>
      <c r="AB6" s="2" t="s">
        <v>51</v>
      </c>
    </row>
    <row r="7" spans="1:28" ht="30" customHeight="1">
      <c r="A7" s="16" t="s">
        <v>1484</v>
      </c>
      <c r="B7" s="16" t="s">
        <v>1481</v>
      </c>
      <c r="C7" s="16" t="s">
        <v>1482</v>
      </c>
      <c r="D7" s="44" t="s">
        <v>67</v>
      </c>
      <c r="E7" s="45">
        <v>4232</v>
      </c>
      <c r="F7" s="16" t="s">
        <v>51</v>
      </c>
      <c r="G7" s="45">
        <v>5811.6</v>
      </c>
      <c r="H7" s="16" t="s">
        <v>2458</v>
      </c>
      <c r="I7" s="45">
        <v>4837.3999999999996</v>
      </c>
      <c r="J7" s="16" t="s">
        <v>2459</v>
      </c>
      <c r="K7" s="45">
        <v>0</v>
      </c>
      <c r="L7" s="16" t="s">
        <v>51</v>
      </c>
      <c r="M7" s="45">
        <v>0</v>
      </c>
      <c r="N7" s="16" t="s">
        <v>51</v>
      </c>
      <c r="O7" s="45">
        <f t="shared" si="0"/>
        <v>4232</v>
      </c>
      <c r="P7" s="45">
        <v>0</v>
      </c>
      <c r="Q7" s="45">
        <v>0</v>
      </c>
      <c r="R7" s="45">
        <v>0</v>
      </c>
      <c r="S7" s="45">
        <v>0</v>
      </c>
      <c r="T7" s="45">
        <v>0</v>
      </c>
      <c r="U7" s="45">
        <v>0</v>
      </c>
      <c r="V7" s="45">
        <v>0</v>
      </c>
      <c r="W7" s="16" t="s">
        <v>1483</v>
      </c>
      <c r="X7" s="16" t="s">
        <v>51</v>
      </c>
      <c r="Y7" s="2" t="s">
        <v>51</v>
      </c>
      <c r="Z7" s="2" t="s">
        <v>51</v>
      </c>
      <c r="AA7" s="46"/>
      <c r="AB7" s="2" t="s">
        <v>51</v>
      </c>
    </row>
    <row r="8" spans="1:28" ht="30" customHeight="1">
      <c r="A8" s="16" t="s">
        <v>430</v>
      </c>
      <c r="B8" s="16" t="s">
        <v>426</v>
      </c>
      <c r="C8" s="16" t="s">
        <v>427</v>
      </c>
      <c r="D8" s="44" t="s">
        <v>428</v>
      </c>
      <c r="E8" s="45">
        <v>0</v>
      </c>
      <c r="F8" s="16" t="s">
        <v>51</v>
      </c>
      <c r="G8" s="45">
        <v>435</v>
      </c>
      <c r="H8" s="16" t="s">
        <v>2460</v>
      </c>
      <c r="I8" s="45">
        <v>0</v>
      </c>
      <c r="J8" s="16" t="s">
        <v>51</v>
      </c>
      <c r="K8" s="45">
        <v>0</v>
      </c>
      <c r="L8" s="16" t="s">
        <v>51</v>
      </c>
      <c r="M8" s="45">
        <v>0</v>
      </c>
      <c r="N8" s="16" t="s">
        <v>51</v>
      </c>
      <c r="O8" s="45">
        <f t="shared" si="0"/>
        <v>435</v>
      </c>
      <c r="P8" s="45">
        <v>0</v>
      </c>
      <c r="Q8" s="45">
        <v>0</v>
      </c>
      <c r="R8" s="45">
        <v>0</v>
      </c>
      <c r="S8" s="45">
        <v>0</v>
      </c>
      <c r="T8" s="45">
        <v>0</v>
      </c>
      <c r="U8" s="45">
        <v>0</v>
      </c>
      <c r="V8" s="45">
        <v>0</v>
      </c>
      <c r="W8" s="16" t="s">
        <v>429</v>
      </c>
      <c r="X8" s="16" t="s">
        <v>2461</v>
      </c>
      <c r="Y8" s="2" t="s">
        <v>51</v>
      </c>
      <c r="Z8" s="2" t="s">
        <v>51</v>
      </c>
      <c r="AA8" s="46"/>
      <c r="AB8" s="2" t="s">
        <v>51</v>
      </c>
    </row>
    <row r="9" spans="1:28" ht="30" customHeight="1">
      <c r="A9" s="16" t="s">
        <v>434</v>
      </c>
      <c r="B9" s="16" t="s">
        <v>426</v>
      </c>
      <c r="C9" s="16" t="s">
        <v>432</v>
      </c>
      <c r="D9" s="44" t="s">
        <v>428</v>
      </c>
      <c r="E9" s="45">
        <v>0</v>
      </c>
      <c r="F9" s="16" t="s">
        <v>51</v>
      </c>
      <c r="G9" s="45">
        <v>1850</v>
      </c>
      <c r="H9" s="16" t="s">
        <v>2460</v>
      </c>
      <c r="I9" s="45">
        <v>0</v>
      </c>
      <c r="J9" s="16" t="s">
        <v>51</v>
      </c>
      <c r="K9" s="45">
        <v>0</v>
      </c>
      <c r="L9" s="16" t="s">
        <v>51</v>
      </c>
      <c r="M9" s="45">
        <v>0</v>
      </c>
      <c r="N9" s="16" t="s">
        <v>51</v>
      </c>
      <c r="O9" s="45">
        <f t="shared" si="0"/>
        <v>1850</v>
      </c>
      <c r="P9" s="45">
        <v>0</v>
      </c>
      <c r="Q9" s="45">
        <v>0</v>
      </c>
      <c r="R9" s="45">
        <v>0</v>
      </c>
      <c r="S9" s="45">
        <v>0</v>
      </c>
      <c r="T9" s="45">
        <v>0</v>
      </c>
      <c r="U9" s="45">
        <v>0</v>
      </c>
      <c r="V9" s="45">
        <v>0</v>
      </c>
      <c r="W9" s="16" t="s">
        <v>433</v>
      </c>
      <c r="X9" s="16" t="s">
        <v>2461</v>
      </c>
      <c r="Y9" s="2" t="s">
        <v>51</v>
      </c>
      <c r="Z9" s="2" t="s">
        <v>51</v>
      </c>
      <c r="AA9" s="46"/>
      <c r="AB9" s="2" t="s">
        <v>51</v>
      </c>
    </row>
    <row r="10" spans="1:28" ht="30" customHeight="1">
      <c r="A10" s="16" t="s">
        <v>438</v>
      </c>
      <c r="B10" s="16" t="s">
        <v>426</v>
      </c>
      <c r="C10" s="16" t="s">
        <v>436</v>
      </c>
      <c r="D10" s="44" t="s">
        <v>428</v>
      </c>
      <c r="E10" s="45">
        <v>0</v>
      </c>
      <c r="F10" s="16" t="s">
        <v>51</v>
      </c>
      <c r="G10" s="45">
        <v>0</v>
      </c>
      <c r="H10" s="16" t="s">
        <v>51</v>
      </c>
      <c r="I10" s="45">
        <v>4100</v>
      </c>
      <c r="J10" s="16" t="s">
        <v>2462</v>
      </c>
      <c r="K10" s="45">
        <v>0</v>
      </c>
      <c r="L10" s="16" t="s">
        <v>51</v>
      </c>
      <c r="M10" s="45">
        <v>0</v>
      </c>
      <c r="N10" s="16" t="s">
        <v>51</v>
      </c>
      <c r="O10" s="45">
        <f t="shared" si="0"/>
        <v>4100</v>
      </c>
      <c r="P10" s="45">
        <v>0</v>
      </c>
      <c r="Q10" s="45">
        <v>0</v>
      </c>
      <c r="R10" s="45">
        <v>0</v>
      </c>
      <c r="S10" s="45">
        <v>0</v>
      </c>
      <c r="T10" s="45">
        <v>0</v>
      </c>
      <c r="U10" s="45">
        <v>0</v>
      </c>
      <c r="V10" s="45">
        <v>0</v>
      </c>
      <c r="W10" s="16" t="s">
        <v>437</v>
      </c>
      <c r="X10" s="16" t="s">
        <v>2461</v>
      </c>
      <c r="Y10" s="2" t="s">
        <v>51</v>
      </c>
      <c r="Z10" s="2" t="s">
        <v>51</v>
      </c>
      <c r="AA10" s="46"/>
      <c r="AB10" s="2" t="s">
        <v>51</v>
      </c>
    </row>
    <row r="11" spans="1:28" ht="30" customHeight="1">
      <c r="A11" s="16" t="s">
        <v>2124</v>
      </c>
      <c r="B11" s="16" t="s">
        <v>2120</v>
      </c>
      <c r="C11" s="16" t="s">
        <v>2121</v>
      </c>
      <c r="D11" s="44" t="s">
        <v>2122</v>
      </c>
      <c r="E11" s="45">
        <v>4.5</v>
      </c>
      <c r="F11" s="16" t="s">
        <v>51</v>
      </c>
      <c r="G11" s="45">
        <v>0</v>
      </c>
      <c r="H11" s="16" t="s">
        <v>51</v>
      </c>
      <c r="I11" s="45">
        <v>0</v>
      </c>
      <c r="J11" s="16" t="s">
        <v>51</v>
      </c>
      <c r="K11" s="45">
        <v>0</v>
      </c>
      <c r="L11" s="16" t="s">
        <v>51</v>
      </c>
      <c r="M11" s="45">
        <v>0</v>
      </c>
      <c r="N11" s="16" t="s">
        <v>51</v>
      </c>
      <c r="O11" s="45">
        <f t="shared" si="0"/>
        <v>4.5</v>
      </c>
      <c r="P11" s="45">
        <v>0</v>
      </c>
      <c r="Q11" s="45">
        <v>0</v>
      </c>
      <c r="R11" s="45">
        <v>0</v>
      </c>
      <c r="S11" s="45">
        <v>0</v>
      </c>
      <c r="T11" s="45">
        <v>0</v>
      </c>
      <c r="U11" s="45">
        <v>0</v>
      </c>
      <c r="V11" s="45">
        <v>0</v>
      </c>
      <c r="W11" s="16" t="s">
        <v>2123</v>
      </c>
      <c r="X11" s="16" t="s">
        <v>51</v>
      </c>
      <c r="Y11" s="2" t="s">
        <v>51</v>
      </c>
      <c r="Z11" s="2" t="s">
        <v>51</v>
      </c>
      <c r="AA11" s="46"/>
      <c r="AB11" s="2" t="s">
        <v>51</v>
      </c>
    </row>
    <row r="12" spans="1:28" ht="30" customHeight="1">
      <c r="A12" s="16" t="s">
        <v>2283</v>
      </c>
      <c r="B12" s="16" t="s">
        <v>2280</v>
      </c>
      <c r="C12" s="16" t="s">
        <v>2281</v>
      </c>
      <c r="D12" s="44" t="s">
        <v>1225</v>
      </c>
      <c r="E12" s="45">
        <v>1657</v>
      </c>
      <c r="F12" s="16" t="s">
        <v>51</v>
      </c>
      <c r="G12" s="45">
        <v>0</v>
      </c>
      <c r="H12" s="16" t="s">
        <v>51</v>
      </c>
      <c r="I12" s="45">
        <v>0</v>
      </c>
      <c r="J12" s="16" t="s">
        <v>51</v>
      </c>
      <c r="K12" s="45">
        <v>0</v>
      </c>
      <c r="L12" s="16" t="s">
        <v>51</v>
      </c>
      <c r="M12" s="45">
        <v>0</v>
      </c>
      <c r="N12" s="16" t="s">
        <v>51</v>
      </c>
      <c r="O12" s="45">
        <f t="shared" si="0"/>
        <v>1657</v>
      </c>
      <c r="P12" s="45">
        <v>0</v>
      </c>
      <c r="Q12" s="45">
        <v>0</v>
      </c>
      <c r="R12" s="45">
        <v>0</v>
      </c>
      <c r="S12" s="45">
        <v>0</v>
      </c>
      <c r="T12" s="45">
        <v>0</v>
      </c>
      <c r="U12" s="45">
        <v>0</v>
      </c>
      <c r="V12" s="45">
        <v>0</v>
      </c>
      <c r="W12" s="16" t="s">
        <v>2282</v>
      </c>
      <c r="X12" s="16" t="s">
        <v>51</v>
      </c>
      <c r="Y12" s="2" t="s">
        <v>51</v>
      </c>
      <c r="Z12" s="2" t="s">
        <v>51</v>
      </c>
      <c r="AA12" s="46"/>
      <c r="AB12" s="2" t="s">
        <v>51</v>
      </c>
    </row>
    <row r="13" spans="1:28" ht="30" customHeight="1">
      <c r="A13" s="16" t="s">
        <v>1893</v>
      </c>
      <c r="B13" s="16" t="s">
        <v>1891</v>
      </c>
      <c r="C13" s="16" t="s">
        <v>1892</v>
      </c>
      <c r="D13" s="44" t="s">
        <v>1362</v>
      </c>
      <c r="E13" s="45">
        <v>0</v>
      </c>
      <c r="F13" s="16" t="s">
        <v>51</v>
      </c>
      <c r="G13" s="45">
        <v>0</v>
      </c>
      <c r="H13" s="16" t="s">
        <v>51</v>
      </c>
      <c r="I13" s="45">
        <v>0</v>
      </c>
      <c r="J13" s="16" t="s">
        <v>51</v>
      </c>
      <c r="K13" s="45">
        <v>0</v>
      </c>
      <c r="L13" s="16" t="s">
        <v>51</v>
      </c>
      <c r="M13" s="45">
        <v>942</v>
      </c>
      <c r="N13" s="16" t="s">
        <v>2463</v>
      </c>
      <c r="O13" s="45">
        <f t="shared" si="0"/>
        <v>942</v>
      </c>
      <c r="P13" s="45">
        <v>0</v>
      </c>
      <c r="Q13" s="45">
        <v>0</v>
      </c>
      <c r="R13" s="45">
        <v>0</v>
      </c>
      <c r="S13" s="45">
        <v>0</v>
      </c>
      <c r="T13" s="45">
        <v>0</v>
      </c>
      <c r="U13" s="45">
        <v>0</v>
      </c>
      <c r="V13" s="45">
        <v>0</v>
      </c>
      <c r="W13" s="16" t="s">
        <v>2464</v>
      </c>
      <c r="X13" s="16" t="s">
        <v>51</v>
      </c>
      <c r="Y13" s="2" t="s">
        <v>51</v>
      </c>
      <c r="Z13" s="2" t="s">
        <v>51</v>
      </c>
      <c r="AA13" s="46"/>
      <c r="AB13" s="2" t="s">
        <v>51</v>
      </c>
    </row>
    <row r="14" spans="1:28" ht="30" customHeight="1">
      <c r="A14" s="16" t="s">
        <v>1583</v>
      </c>
      <c r="B14" s="16" t="s">
        <v>1580</v>
      </c>
      <c r="C14" s="16" t="s">
        <v>1581</v>
      </c>
      <c r="D14" s="44" t="s">
        <v>100</v>
      </c>
      <c r="E14" s="45">
        <v>0</v>
      </c>
      <c r="F14" s="16" t="s">
        <v>51</v>
      </c>
      <c r="G14" s="45">
        <v>0</v>
      </c>
      <c r="H14" s="16" t="s">
        <v>51</v>
      </c>
      <c r="I14" s="45">
        <v>0</v>
      </c>
      <c r="J14" s="16" t="s">
        <v>51</v>
      </c>
      <c r="K14" s="45">
        <v>3230</v>
      </c>
      <c r="L14" s="16" t="s">
        <v>2465</v>
      </c>
      <c r="M14" s="45">
        <v>0</v>
      </c>
      <c r="N14" s="16" t="s">
        <v>51</v>
      </c>
      <c r="O14" s="45">
        <f t="shared" si="0"/>
        <v>3230</v>
      </c>
      <c r="P14" s="45">
        <v>0</v>
      </c>
      <c r="Q14" s="45">
        <v>0</v>
      </c>
      <c r="R14" s="45">
        <v>0</v>
      </c>
      <c r="S14" s="45">
        <v>0</v>
      </c>
      <c r="T14" s="45">
        <v>0</v>
      </c>
      <c r="U14" s="45">
        <v>0</v>
      </c>
      <c r="V14" s="45">
        <v>0</v>
      </c>
      <c r="W14" s="16" t="s">
        <v>1582</v>
      </c>
      <c r="X14" s="16" t="s">
        <v>51</v>
      </c>
      <c r="Y14" s="2" t="s">
        <v>51</v>
      </c>
      <c r="Z14" s="2" t="s">
        <v>51</v>
      </c>
      <c r="AA14" s="46"/>
      <c r="AB14" s="2" t="s">
        <v>51</v>
      </c>
    </row>
    <row r="15" spans="1:28" ht="30" customHeight="1">
      <c r="A15" s="16" t="s">
        <v>1588</v>
      </c>
      <c r="B15" s="16" t="s">
        <v>1585</v>
      </c>
      <c r="C15" s="16" t="s">
        <v>1586</v>
      </c>
      <c r="D15" s="44" t="s">
        <v>100</v>
      </c>
      <c r="E15" s="45">
        <v>0</v>
      </c>
      <c r="F15" s="16" t="s">
        <v>51</v>
      </c>
      <c r="G15" s="45">
        <v>0</v>
      </c>
      <c r="H15" s="16" t="s">
        <v>51</v>
      </c>
      <c r="I15" s="45">
        <v>0</v>
      </c>
      <c r="J15" s="16" t="s">
        <v>51</v>
      </c>
      <c r="K15" s="45">
        <v>2680</v>
      </c>
      <c r="L15" s="16" t="s">
        <v>2465</v>
      </c>
      <c r="M15" s="45">
        <v>0</v>
      </c>
      <c r="N15" s="16" t="s">
        <v>51</v>
      </c>
      <c r="O15" s="45">
        <f t="shared" si="0"/>
        <v>2680</v>
      </c>
      <c r="P15" s="45">
        <v>0</v>
      </c>
      <c r="Q15" s="45">
        <v>0</v>
      </c>
      <c r="R15" s="45">
        <v>0</v>
      </c>
      <c r="S15" s="45">
        <v>0</v>
      </c>
      <c r="T15" s="45">
        <v>0</v>
      </c>
      <c r="U15" s="45">
        <v>0</v>
      </c>
      <c r="V15" s="45">
        <v>0</v>
      </c>
      <c r="W15" s="16" t="s">
        <v>1587</v>
      </c>
      <c r="X15" s="16" t="s">
        <v>51</v>
      </c>
      <c r="Y15" s="2" t="s">
        <v>51</v>
      </c>
      <c r="Z15" s="2" t="s">
        <v>51</v>
      </c>
      <c r="AA15" s="46"/>
      <c r="AB15" s="2" t="s">
        <v>51</v>
      </c>
    </row>
    <row r="16" spans="1:28" ht="30" customHeight="1">
      <c r="A16" s="16" t="s">
        <v>1273</v>
      </c>
      <c r="B16" s="16" t="s">
        <v>1266</v>
      </c>
      <c r="C16" s="16" t="s">
        <v>1271</v>
      </c>
      <c r="D16" s="44" t="s">
        <v>428</v>
      </c>
      <c r="E16" s="45">
        <v>867</v>
      </c>
      <c r="F16" s="16" t="s">
        <v>51</v>
      </c>
      <c r="G16" s="45">
        <v>1005.9</v>
      </c>
      <c r="H16" s="16" t="s">
        <v>2466</v>
      </c>
      <c r="I16" s="45">
        <v>0</v>
      </c>
      <c r="J16" s="16" t="s">
        <v>51</v>
      </c>
      <c r="K16" s="45">
        <v>0</v>
      </c>
      <c r="L16" s="16" t="s">
        <v>51</v>
      </c>
      <c r="M16" s="45">
        <v>0</v>
      </c>
      <c r="N16" s="16" t="s">
        <v>51</v>
      </c>
      <c r="O16" s="45">
        <f t="shared" si="0"/>
        <v>867</v>
      </c>
      <c r="P16" s="45">
        <v>0</v>
      </c>
      <c r="Q16" s="45">
        <v>0</v>
      </c>
      <c r="R16" s="45">
        <v>0</v>
      </c>
      <c r="S16" s="45">
        <v>0</v>
      </c>
      <c r="T16" s="45">
        <v>0</v>
      </c>
      <c r="U16" s="45">
        <v>0</v>
      </c>
      <c r="V16" s="45">
        <v>0</v>
      </c>
      <c r="W16" s="16" t="s">
        <v>1272</v>
      </c>
      <c r="X16" s="16" t="s">
        <v>51</v>
      </c>
      <c r="Y16" s="2" t="s">
        <v>51</v>
      </c>
      <c r="Z16" s="2" t="s">
        <v>51</v>
      </c>
      <c r="AA16" s="46"/>
      <c r="AB16" s="2" t="s">
        <v>51</v>
      </c>
    </row>
    <row r="17" spans="1:28" ht="30" customHeight="1">
      <c r="A17" s="16" t="s">
        <v>1269</v>
      </c>
      <c r="B17" s="16" t="s">
        <v>1266</v>
      </c>
      <c r="C17" s="16" t="s">
        <v>1267</v>
      </c>
      <c r="D17" s="44" t="s">
        <v>428</v>
      </c>
      <c r="E17" s="45">
        <v>0</v>
      </c>
      <c r="F17" s="16" t="s">
        <v>51</v>
      </c>
      <c r="G17" s="45">
        <v>994</v>
      </c>
      <c r="H17" s="16" t="s">
        <v>2466</v>
      </c>
      <c r="I17" s="45">
        <v>0</v>
      </c>
      <c r="J17" s="16" t="s">
        <v>51</v>
      </c>
      <c r="K17" s="45">
        <v>0</v>
      </c>
      <c r="L17" s="16" t="s">
        <v>51</v>
      </c>
      <c r="M17" s="45">
        <v>0</v>
      </c>
      <c r="N17" s="16" t="s">
        <v>51</v>
      </c>
      <c r="O17" s="45">
        <f t="shared" si="0"/>
        <v>994</v>
      </c>
      <c r="P17" s="45">
        <v>0</v>
      </c>
      <c r="Q17" s="45">
        <v>0</v>
      </c>
      <c r="R17" s="45">
        <v>0</v>
      </c>
      <c r="S17" s="45">
        <v>0</v>
      </c>
      <c r="T17" s="45">
        <v>0</v>
      </c>
      <c r="U17" s="45">
        <v>0</v>
      </c>
      <c r="V17" s="45">
        <v>0</v>
      </c>
      <c r="W17" s="16" t="s">
        <v>1268</v>
      </c>
      <c r="X17" s="16" t="s">
        <v>51</v>
      </c>
      <c r="Y17" s="2" t="s">
        <v>51</v>
      </c>
      <c r="Z17" s="2" t="s">
        <v>51</v>
      </c>
      <c r="AA17" s="46"/>
      <c r="AB17" s="2" t="s">
        <v>51</v>
      </c>
    </row>
    <row r="18" spans="1:28" ht="30" customHeight="1">
      <c r="A18" s="16" t="s">
        <v>2133</v>
      </c>
      <c r="B18" s="16" t="s">
        <v>2130</v>
      </c>
      <c r="C18" s="16" t="s">
        <v>2131</v>
      </c>
      <c r="D18" s="44" t="s">
        <v>428</v>
      </c>
      <c r="E18" s="45">
        <v>0</v>
      </c>
      <c r="F18" s="16" t="s">
        <v>51</v>
      </c>
      <c r="G18" s="45">
        <v>1272</v>
      </c>
      <c r="H18" s="16" t="s">
        <v>2467</v>
      </c>
      <c r="I18" s="45">
        <v>0</v>
      </c>
      <c r="J18" s="16" t="s">
        <v>51</v>
      </c>
      <c r="K18" s="45">
        <v>0</v>
      </c>
      <c r="L18" s="16" t="s">
        <v>51</v>
      </c>
      <c r="M18" s="45">
        <v>0</v>
      </c>
      <c r="N18" s="16" t="s">
        <v>51</v>
      </c>
      <c r="O18" s="45">
        <f t="shared" si="0"/>
        <v>1272</v>
      </c>
      <c r="P18" s="45">
        <v>0</v>
      </c>
      <c r="Q18" s="45">
        <v>0</v>
      </c>
      <c r="R18" s="45">
        <v>0</v>
      </c>
      <c r="S18" s="45">
        <v>0</v>
      </c>
      <c r="T18" s="45">
        <v>0</v>
      </c>
      <c r="U18" s="45">
        <v>0</v>
      </c>
      <c r="V18" s="45">
        <v>0</v>
      </c>
      <c r="W18" s="16" t="s">
        <v>2132</v>
      </c>
      <c r="X18" s="16" t="s">
        <v>51</v>
      </c>
      <c r="Y18" s="2" t="s">
        <v>51</v>
      </c>
      <c r="Z18" s="2" t="s">
        <v>51</v>
      </c>
      <c r="AA18" s="46"/>
      <c r="AB18" s="2" t="s">
        <v>51</v>
      </c>
    </row>
    <row r="19" spans="1:28" ht="30" customHeight="1">
      <c r="A19" s="16" t="s">
        <v>1264</v>
      </c>
      <c r="B19" s="16" t="s">
        <v>1261</v>
      </c>
      <c r="C19" s="16" t="s">
        <v>1262</v>
      </c>
      <c r="D19" s="44" t="s">
        <v>428</v>
      </c>
      <c r="E19" s="45">
        <v>0</v>
      </c>
      <c r="F19" s="16" t="s">
        <v>51</v>
      </c>
      <c r="G19" s="45">
        <v>4600</v>
      </c>
      <c r="H19" s="16" t="s">
        <v>2468</v>
      </c>
      <c r="I19" s="45">
        <v>4242</v>
      </c>
      <c r="J19" s="16" t="s">
        <v>2469</v>
      </c>
      <c r="K19" s="45">
        <v>0</v>
      </c>
      <c r="L19" s="16" t="s">
        <v>51</v>
      </c>
      <c r="M19" s="45">
        <v>0</v>
      </c>
      <c r="N19" s="16" t="s">
        <v>51</v>
      </c>
      <c r="O19" s="45">
        <f t="shared" si="0"/>
        <v>4242</v>
      </c>
      <c r="P19" s="45">
        <v>0</v>
      </c>
      <c r="Q19" s="45">
        <v>0</v>
      </c>
      <c r="R19" s="45">
        <v>0</v>
      </c>
      <c r="S19" s="45">
        <v>0</v>
      </c>
      <c r="T19" s="45">
        <v>0</v>
      </c>
      <c r="U19" s="45">
        <v>0</v>
      </c>
      <c r="V19" s="45">
        <v>0</v>
      </c>
      <c r="W19" s="16" t="s">
        <v>1263</v>
      </c>
      <c r="X19" s="16" t="s">
        <v>51</v>
      </c>
      <c r="Y19" s="2" t="s">
        <v>51</v>
      </c>
      <c r="Z19" s="2" t="s">
        <v>51</v>
      </c>
      <c r="AA19" s="46"/>
      <c r="AB19" s="2" t="s">
        <v>51</v>
      </c>
    </row>
    <row r="20" spans="1:28" ht="30" customHeight="1">
      <c r="A20" s="16" t="s">
        <v>1458</v>
      </c>
      <c r="B20" s="16" t="s">
        <v>1323</v>
      </c>
      <c r="C20" s="16" t="s">
        <v>1456</v>
      </c>
      <c r="D20" s="44" t="s">
        <v>1325</v>
      </c>
      <c r="E20" s="45">
        <v>2358</v>
      </c>
      <c r="F20" s="16" t="s">
        <v>51</v>
      </c>
      <c r="G20" s="45">
        <v>2700</v>
      </c>
      <c r="H20" s="16" t="s">
        <v>2470</v>
      </c>
      <c r="I20" s="45">
        <v>2358</v>
      </c>
      <c r="J20" s="16" t="s">
        <v>2468</v>
      </c>
      <c r="K20" s="45">
        <v>0</v>
      </c>
      <c r="L20" s="16" t="s">
        <v>51</v>
      </c>
      <c r="M20" s="45">
        <v>0</v>
      </c>
      <c r="N20" s="16" t="s">
        <v>51</v>
      </c>
      <c r="O20" s="45">
        <f t="shared" si="0"/>
        <v>2358</v>
      </c>
      <c r="P20" s="45">
        <v>0</v>
      </c>
      <c r="Q20" s="45">
        <v>0</v>
      </c>
      <c r="R20" s="45">
        <v>0</v>
      </c>
      <c r="S20" s="45">
        <v>0</v>
      </c>
      <c r="T20" s="45">
        <v>0</v>
      </c>
      <c r="U20" s="45">
        <v>0</v>
      </c>
      <c r="V20" s="45">
        <v>0</v>
      </c>
      <c r="W20" s="16" t="s">
        <v>1457</v>
      </c>
      <c r="X20" s="16" t="s">
        <v>51</v>
      </c>
      <c r="Y20" s="2" t="s">
        <v>51</v>
      </c>
      <c r="Z20" s="2" t="s">
        <v>51</v>
      </c>
      <c r="AA20" s="46"/>
      <c r="AB20" s="2" t="s">
        <v>51</v>
      </c>
    </row>
    <row r="21" spans="1:28" ht="30" customHeight="1">
      <c r="A21" s="16" t="s">
        <v>1327</v>
      </c>
      <c r="B21" s="16" t="s">
        <v>1323</v>
      </c>
      <c r="C21" s="16" t="s">
        <v>1324</v>
      </c>
      <c r="D21" s="44" t="s">
        <v>1325</v>
      </c>
      <c r="E21" s="45">
        <v>5700</v>
      </c>
      <c r="F21" s="16" t="s">
        <v>51</v>
      </c>
      <c r="G21" s="45">
        <v>6100</v>
      </c>
      <c r="H21" s="16" t="s">
        <v>2470</v>
      </c>
      <c r="I21" s="45">
        <v>7245</v>
      </c>
      <c r="J21" s="16" t="s">
        <v>2468</v>
      </c>
      <c r="K21" s="45">
        <v>0</v>
      </c>
      <c r="L21" s="16" t="s">
        <v>51</v>
      </c>
      <c r="M21" s="45">
        <v>0</v>
      </c>
      <c r="N21" s="16" t="s">
        <v>51</v>
      </c>
      <c r="O21" s="45">
        <f t="shared" si="0"/>
        <v>5700</v>
      </c>
      <c r="P21" s="45">
        <v>0</v>
      </c>
      <c r="Q21" s="45">
        <v>0</v>
      </c>
      <c r="R21" s="45">
        <v>0</v>
      </c>
      <c r="S21" s="45">
        <v>0</v>
      </c>
      <c r="T21" s="45">
        <v>0</v>
      </c>
      <c r="U21" s="45">
        <v>0</v>
      </c>
      <c r="V21" s="45">
        <v>0</v>
      </c>
      <c r="W21" s="16" t="s">
        <v>1326</v>
      </c>
      <c r="X21" s="16" t="s">
        <v>51</v>
      </c>
      <c r="Y21" s="2" t="s">
        <v>51</v>
      </c>
      <c r="Z21" s="2" t="s">
        <v>51</v>
      </c>
      <c r="AA21" s="46"/>
      <c r="AB21" s="2" t="s">
        <v>51</v>
      </c>
    </row>
    <row r="22" spans="1:28" ht="30" customHeight="1">
      <c r="A22" s="16" t="s">
        <v>2118</v>
      </c>
      <c r="B22" s="16" t="s">
        <v>366</v>
      </c>
      <c r="C22" s="16" t="s">
        <v>2116</v>
      </c>
      <c r="D22" s="44" t="s">
        <v>428</v>
      </c>
      <c r="E22" s="45">
        <v>0</v>
      </c>
      <c r="F22" s="16" t="s">
        <v>51</v>
      </c>
      <c r="G22" s="45">
        <v>0</v>
      </c>
      <c r="H22" s="16" t="s">
        <v>51</v>
      </c>
      <c r="I22" s="45">
        <v>0</v>
      </c>
      <c r="J22" s="16" t="s">
        <v>51</v>
      </c>
      <c r="K22" s="45">
        <v>0</v>
      </c>
      <c r="L22" s="16" t="s">
        <v>51</v>
      </c>
      <c r="M22" s="45">
        <v>0</v>
      </c>
      <c r="N22" s="16" t="s">
        <v>51</v>
      </c>
      <c r="O22" s="45">
        <v>0</v>
      </c>
      <c r="P22" s="45">
        <v>0</v>
      </c>
      <c r="Q22" s="45">
        <v>0</v>
      </c>
      <c r="R22" s="45">
        <v>0</v>
      </c>
      <c r="S22" s="45">
        <v>0</v>
      </c>
      <c r="T22" s="45">
        <v>0</v>
      </c>
      <c r="U22" s="45">
        <v>0</v>
      </c>
      <c r="V22" s="45">
        <v>0</v>
      </c>
      <c r="W22" s="16" t="s">
        <v>2117</v>
      </c>
      <c r="X22" s="16" t="s">
        <v>2471</v>
      </c>
      <c r="Y22" s="2" t="s">
        <v>51</v>
      </c>
      <c r="Z22" s="2" t="s">
        <v>51</v>
      </c>
      <c r="AA22" s="46"/>
      <c r="AB22" s="2" t="s">
        <v>51</v>
      </c>
    </row>
    <row r="23" spans="1:28" ht="30" customHeight="1">
      <c r="A23" s="16" t="s">
        <v>370</v>
      </c>
      <c r="B23" s="16" t="s">
        <v>366</v>
      </c>
      <c r="C23" s="16" t="s">
        <v>367</v>
      </c>
      <c r="D23" s="44" t="s">
        <v>368</v>
      </c>
      <c r="E23" s="45">
        <v>0</v>
      </c>
      <c r="F23" s="16" t="s">
        <v>51</v>
      </c>
      <c r="G23" s="45">
        <v>6181.81</v>
      </c>
      <c r="H23" s="16" t="s">
        <v>2472</v>
      </c>
      <c r="I23" s="45">
        <v>6727.27</v>
      </c>
      <c r="J23" s="16" t="s">
        <v>2466</v>
      </c>
      <c r="K23" s="45">
        <v>0</v>
      </c>
      <c r="L23" s="16" t="s">
        <v>51</v>
      </c>
      <c r="M23" s="45">
        <v>0</v>
      </c>
      <c r="N23" s="16" t="s">
        <v>51</v>
      </c>
      <c r="O23" s="45">
        <f t="shared" ref="O23:O54" si="1">SMALL(E23:M23,COUNTIF(E23:M23,0)+1)</f>
        <v>6181.81</v>
      </c>
      <c r="P23" s="45">
        <v>0</v>
      </c>
      <c r="Q23" s="45">
        <v>0</v>
      </c>
      <c r="R23" s="45">
        <v>0</v>
      </c>
      <c r="S23" s="45">
        <v>0</v>
      </c>
      <c r="T23" s="45">
        <v>0</v>
      </c>
      <c r="U23" s="45">
        <v>0</v>
      </c>
      <c r="V23" s="45">
        <v>0</v>
      </c>
      <c r="W23" s="16" t="s">
        <v>369</v>
      </c>
      <c r="X23" s="16" t="s">
        <v>51</v>
      </c>
      <c r="Y23" s="2" t="s">
        <v>51</v>
      </c>
      <c r="Z23" s="2" t="s">
        <v>51</v>
      </c>
      <c r="AA23" s="46"/>
      <c r="AB23" s="2" t="s">
        <v>51</v>
      </c>
    </row>
    <row r="24" spans="1:28" ht="30" customHeight="1">
      <c r="A24" s="16" t="s">
        <v>2049</v>
      </c>
      <c r="B24" s="16" t="s">
        <v>2046</v>
      </c>
      <c r="C24" s="16" t="s">
        <v>2047</v>
      </c>
      <c r="D24" s="44" t="s">
        <v>428</v>
      </c>
      <c r="E24" s="45">
        <v>0</v>
      </c>
      <c r="F24" s="16" t="s">
        <v>51</v>
      </c>
      <c r="G24" s="45">
        <v>375</v>
      </c>
      <c r="H24" s="16" t="s">
        <v>2472</v>
      </c>
      <c r="I24" s="45">
        <v>456.81</v>
      </c>
      <c r="J24" s="16" t="s">
        <v>2466</v>
      </c>
      <c r="K24" s="45">
        <v>0</v>
      </c>
      <c r="L24" s="16" t="s">
        <v>51</v>
      </c>
      <c r="M24" s="45">
        <v>0</v>
      </c>
      <c r="N24" s="16" t="s">
        <v>51</v>
      </c>
      <c r="O24" s="45">
        <f t="shared" si="1"/>
        <v>375</v>
      </c>
      <c r="P24" s="45">
        <v>0</v>
      </c>
      <c r="Q24" s="45">
        <v>0</v>
      </c>
      <c r="R24" s="45">
        <v>0</v>
      </c>
      <c r="S24" s="45">
        <v>0</v>
      </c>
      <c r="T24" s="45">
        <v>0</v>
      </c>
      <c r="U24" s="45">
        <v>0</v>
      </c>
      <c r="V24" s="45">
        <v>0</v>
      </c>
      <c r="W24" s="16" t="s">
        <v>2048</v>
      </c>
      <c r="X24" s="16" t="s">
        <v>51</v>
      </c>
      <c r="Y24" s="2" t="s">
        <v>51</v>
      </c>
      <c r="Z24" s="2" t="s">
        <v>51</v>
      </c>
      <c r="AA24" s="46"/>
      <c r="AB24" s="2" t="s">
        <v>51</v>
      </c>
    </row>
    <row r="25" spans="1:28" ht="30" customHeight="1">
      <c r="A25" s="16" t="s">
        <v>1219</v>
      </c>
      <c r="B25" s="16" t="s">
        <v>1216</v>
      </c>
      <c r="C25" s="16" t="s">
        <v>1217</v>
      </c>
      <c r="D25" s="44" t="s">
        <v>428</v>
      </c>
      <c r="E25" s="45">
        <v>0</v>
      </c>
      <c r="F25" s="16" t="s">
        <v>51</v>
      </c>
      <c r="G25" s="45">
        <v>292</v>
      </c>
      <c r="H25" s="16" t="s">
        <v>2473</v>
      </c>
      <c r="I25" s="45">
        <v>228</v>
      </c>
      <c r="J25" s="16" t="s">
        <v>2474</v>
      </c>
      <c r="K25" s="45">
        <v>0</v>
      </c>
      <c r="L25" s="16" t="s">
        <v>51</v>
      </c>
      <c r="M25" s="45">
        <v>0</v>
      </c>
      <c r="N25" s="16" t="s">
        <v>51</v>
      </c>
      <c r="O25" s="45">
        <f t="shared" si="1"/>
        <v>228</v>
      </c>
      <c r="P25" s="45">
        <v>0</v>
      </c>
      <c r="Q25" s="45">
        <v>0</v>
      </c>
      <c r="R25" s="45">
        <v>0</v>
      </c>
      <c r="S25" s="45">
        <v>0</v>
      </c>
      <c r="T25" s="45">
        <v>0</v>
      </c>
      <c r="U25" s="45">
        <v>0</v>
      </c>
      <c r="V25" s="45">
        <v>0</v>
      </c>
      <c r="W25" s="16" t="s">
        <v>1218</v>
      </c>
      <c r="X25" s="16" t="s">
        <v>51</v>
      </c>
      <c r="Y25" s="2" t="s">
        <v>51</v>
      </c>
      <c r="Z25" s="2" t="s">
        <v>51</v>
      </c>
      <c r="AA25" s="46"/>
      <c r="AB25" s="2" t="s">
        <v>51</v>
      </c>
    </row>
    <row r="26" spans="1:28" ht="30" customHeight="1">
      <c r="A26" s="16" t="s">
        <v>89</v>
      </c>
      <c r="B26" s="16" t="s">
        <v>86</v>
      </c>
      <c r="C26" s="16" t="s">
        <v>87</v>
      </c>
      <c r="D26" s="44" t="s">
        <v>67</v>
      </c>
      <c r="E26" s="45">
        <v>0</v>
      </c>
      <c r="F26" s="16" t="s">
        <v>51</v>
      </c>
      <c r="G26" s="45">
        <v>65000</v>
      </c>
      <c r="H26" s="16" t="s">
        <v>2475</v>
      </c>
      <c r="I26" s="45">
        <v>0</v>
      </c>
      <c r="J26" s="16" t="s">
        <v>51</v>
      </c>
      <c r="K26" s="45">
        <v>0</v>
      </c>
      <c r="L26" s="16" t="s">
        <v>51</v>
      </c>
      <c r="M26" s="45">
        <v>0</v>
      </c>
      <c r="N26" s="16" t="s">
        <v>51</v>
      </c>
      <c r="O26" s="45">
        <f t="shared" si="1"/>
        <v>65000</v>
      </c>
      <c r="P26" s="45">
        <v>0</v>
      </c>
      <c r="Q26" s="45">
        <v>0</v>
      </c>
      <c r="R26" s="45">
        <v>0</v>
      </c>
      <c r="S26" s="45">
        <v>0</v>
      </c>
      <c r="T26" s="45">
        <v>0</v>
      </c>
      <c r="U26" s="45">
        <v>0</v>
      </c>
      <c r="V26" s="45">
        <v>0</v>
      </c>
      <c r="W26" s="16" t="s">
        <v>88</v>
      </c>
      <c r="X26" s="16" t="s">
        <v>51</v>
      </c>
      <c r="Y26" s="2" t="s">
        <v>51</v>
      </c>
      <c r="Z26" s="2" t="s">
        <v>51</v>
      </c>
      <c r="AA26" s="46"/>
      <c r="AB26" s="2" t="s">
        <v>51</v>
      </c>
    </row>
    <row r="27" spans="1:28" ht="30" customHeight="1">
      <c r="A27" s="16" t="s">
        <v>1364</v>
      </c>
      <c r="B27" s="16" t="s">
        <v>1360</v>
      </c>
      <c r="C27" s="16" t="s">
        <v>1361</v>
      </c>
      <c r="D27" s="44" t="s">
        <v>1362</v>
      </c>
      <c r="E27" s="45">
        <v>0</v>
      </c>
      <c r="F27" s="16" t="s">
        <v>51</v>
      </c>
      <c r="G27" s="45">
        <v>0</v>
      </c>
      <c r="H27" s="16" t="s">
        <v>51</v>
      </c>
      <c r="I27" s="45">
        <v>330000</v>
      </c>
      <c r="J27" s="16" t="s">
        <v>2476</v>
      </c>
      <c r="K27" s="45">
        <v>330000</v>
      </c>
      <c r="L27" s="16" t="s">
        <v>2477</v>
      </c>
      <c r="M27" s="45">
        <v>0</v>
      </c>
      <c r="N27" s="16" t="s">
        <v>51</v>
      </c>
      <c r="O27" s="45">
        <f t="shared" si="1"/>
        <v>330000</v>
      </c>
      <c r="P27" s="45">
        <v>0</v>
      </c>
      <c r="Q27" s="45">
        <v>0</v>
      </c>
      <c r="R27" s="45">
        <v>0</v>
      </c>
      <c r="S27" s="45">
        <v>0</v>
      </c>
      <c r="T27" s="45">
        <v>0</v>
      </c>
      <c r="U27" s="45">
        <v>0</v>
      </c>
      <c r="V27" s="45">
        <v>0</v>
      </c>
      <c r="W27" s="16" t="s">
        <v>1363</v>
      </c>
      <c r="X27" s="16" t="s">
        <v>1507</v>
      </c>
      <c r="Y27" s="2" t="s">
        <v>51</v>
      </c>
      <c r="Z27" s="2" t="s">
        <v>51</v>
      </c>
      <c r="AA27" s="46"/>
      <c r="AB27" s="2" t="s">
        <v>51</v>
      </c>
    </row>
    <row r="28" spans="1:28" ht="30" customHeight="1">
      <c r="A28" s="16" t="s">
        <v>1572</v>
      </c>
      <c r="B28" s="16" t="s">
        <v>1569</v>
      </c>
      <c r="C28" s="16" t="s">
        <v>1570</v>
      </c>
      <c r="D28" s="44" t="s">
        <v>67</v>
      </c>
      <c r="E28" s="45">
        <v>0</v>
      </c>
      <c r="F28" s="16" t="s">
        <v>51</v>
      </c>
      <c r="G28" s="45">
        <v>4280</v>
      </c>
      <c r="H28" s="16" t="s">
        <v>2478</v>
      </c>
      <c r="I28" s="45">
        <v>4320</v>
      </c>
      <c r="J28" s="16" t="s">
        <v>2479</v>
      </c>
      <c r="K28" s="45">
        <v>0</v>
      </c>
      <c r="L28" s="16" t="s">
        <v>51</v>
      </c>
      <c r="M28" s="45">
        <v>0</v>
      </c>
      <c r="N28" s="16" t="s">
        <v>51</v>
      </c>
      <c r="O28" s="45">
        <f t="shared" si="1"/>
        <v>4280</v>
      </c>
      <c r="P28" s="45">
        <v>0</v>
      </c>
      <c r="Q28" s="45">
        <v>0</v>
      </c>
      <c r="R28" s="45">
        <v>0</v>
      </c>
      <c r="S28" s="45">
        <v>0</v>
      </c>
      <c r="T28" s="45">
        <v>0</v>
      </c>
      <c r="U28" s="45">
        <v>0</v>
      </c>
      <c r="V28" s="45">
        <v>0</v>
      </c>
      <c r="W28" s="16" t="s">
        <v>1571</v>
      </c>
      <c r="X28" s="16" t="s">
        <v>51</v>
      </c>
      <c r="Y28" s="2" t="s">
        <v>51</v>
      </c>
      <c r="Z28" s="2" t="s">
        <v>51</v>
      </c>
      <c r="AA28" s="46"/>
      <c r="AB28" s="2" t="s">
        <v>51</v>
      </c>
    </row>
    <row r="29" spans="1:28" ht="30" customHeight="1">
      <c r="A29" s="16" t="s">
        <v>1600</v>
      </c>
      <c r="B29" s="16" t="s">
        <v>1597</v>
      </c>
      <c r="C29" s="16" t="s">
        <v>1598</v>
      </c>
      <c r="D29" s="44" t="s">
        <v>67</v>
      </c>
      <c r="E29" s="45">
        <v>0</v>
      </c>
      <c r="F29" s="16" t="s">
        <v>51</v>
      </c>
      <c r="G29" s="45">
        <v>0</v>
      </c>
      <c r="H29" s="16" t="s">
        <v>51</v>
      </c>
      <c r="I29" s="45">
        <v>0</v>
      </c>
      <c r="J29" s="16" t="s">
        <v>51</v>
      </c>
      <c r="K29" s="45">
        <v>26693</v>
      </c>
      <c r="L29" s="16" t="s">
        <v>2480</v>
      </c>
      <c r="M29" s="45">
        <v>0</v>
      </c>
      <c r="N29" s="16" t="s">
        <v>51</v>
      </c>
      <c r="O29" s="45">
        <f t="shared" si="1"/>
        <v>26693</v>
      </c>
      <c r="P29" s="45">
        <v>0</v>
      </c>
      <c r="Q29" s="45">
        <v>0</v>
      </c>
      <c r="R29" s="45">
        <v>0</v>
      </c>
      <c r="S29" s="45">
        <v>0</v>
      </c>
      <c r="T29" s="45">
        <v>0</v>
      </c>
      <c r="U29" s="45">
        <v>0</v>
      </c>
      <c r="V29" s="45">
        <v>0</v>
      </c>
      <c r="W29" s="16" t="s">
        <v>1599</v>
      </c>
      <c r="X29" s="16" t="s">
        <v>1507</v>
      </c>
      <c r="Y29" s="2" t="s">
        <v>51</v>
      </c>
      <c r="Z29" s="2" t="s">
        <v>51</v>
      </c>
      <c r="AA29" s="46"/>
      <c r="AB29" s="2" t="s">
        <v>51</v>
      </c>
    </row>
    <row r="30" spans="1:28" ht="30" customHeight="1">
      <c r="A30" s="16" t="s">
        <v>1511</v>
      </c>
      <c r="B30" s="16" t="s">
        <v>1508</v>
      </c>
      <c r="C30" s="16" t="s">
        <v>1509</v>
      </c>
      <c r="D30" s="44" t="s">
        <v>67</v>
      </c>
      <c r="E30" s="45">
        <v>0</v>
      </c>
      <c r="F30" s="16" t="s">
        <v>51</v>
      </c>
      <c r="G30" s="45">
        <v>30000</v>
      </c>
      <c r="H30" s="16" t="s">
        <v>2481</v>
      </c>
      <c r="I30" s="45">
        <v>0</v>
      </c>
      <c r="J30" s="16" t="s">
        <v>51</v>
      </c>
      <c r="K30" s="45">
        <v>29500</v>
      </c>
      <c r="L30" s="16" t="s">
        <v>2482</v>
      </c>
      <c r="M30" s="45">
        <v>0</v>
      </c>
      <c r="N30" s="16" t="s">
        <v>51</v>
      </c>
      <c r="O30" s="45">
        <f t="shared" si="1"/>
        <v>29500</v>
      </c>
      <c r="P30" s="45">
        <v>0</v>
      </c>
      <c r="Q30" s="45">
        <v>0</v>
      </c>
      <c r="R30" s="45">
        <v>0</v>
      </c>
      <c r="S30" s="45">
        <v>0</v>
      </c>
      <c r="T30" s="45">
        <v>0</v>
      </c>
      <c r="U30" s="45">
        <v>0</v>
      </c>
      <c r="V30" s="45">
        <v>0</v>
      </c>
      <c r="W30" s="16" t="s">
        <v>1510</v>
      </c>
      <c r="X30" s="16" t="s">
        <v>1507</v>
      </c>
      <c r="Y30" s="2" t="s">
        <v>51</v>
      </c>
      <c r="Z30" s="2" t="s">
        <v>51</v>
      </c>
      <c r="AA30" s="46"/>
      <c r="AB30" s="2" t="s">
        <v>51</v>
      </c>
    </row>
    <row r="31" spans="1:28" ht="30" customHeight="1">
      <c r="A31" s="16" t="s">
        <v>1499</v>
      </c>
      <c r="B31" s="16" t="s">
        <v>1497</v>
      </c>
      <c r="C31" s="16" t="s">
        <v>51</v>
      </c>
      <c r="D31" s="44" t="s">
        <v>67</v>
      </c>
      <c r="E31" s="45">
        <v>0</v>
      </c>
      <c r="F31" s="16" t="s">
        <v>51</v>
      </c>
      <c r="G31" s="45">
        <v>18000</v>
      </c>
      <c r="H31" s="16" t="s">
        <v>2483</v>
      </c>
      <c r="I31" s="45">
        <v>0</v>
      </c>
      <c r="J31" s="16" t="s">
        <v>51</v>
      </c>
      <c r="K31" s="45">
        <v>0</v>
      </c>
      <c r="L31" s="16" t="s">
        <v>51</v>
      </c>
      <c r="M31" s="45">
        <v>0</v>
      </c>
      <c r="N31" s="16" t="s">
        <v>51</v>
      </c>
      <c r="O31" s="45">
        <f t="shared" si="1"/>
        <v>18000</v>
      </c>
      <c r="P31" s="45">
        <v>0</v>
      </c>
      <c r="Q31" s="45">
        <v>0</v>
      </c>
      <c r="R31" s="45">
        <v>0</v>
      </c>
      <c r="S31" s="45">
        <v>0</v>
      </c>
      <c r="T31" s="45">
        <v>0</v>
      </c>
      <c r="U31" s="45">
        <v>0</v>
      </c>
      <c r="V31" s="45">
        <v>0</v>
      </c>
      <c r="W31" s="16" t="s">
        <v>1498</v>
      </c>
      <c r="X31" s="16" t="s">
        <v>51</v>
      </c>
      <c r="Y31" s="2" t="s">
        <v>51</v>
      </c>
      <c r="Z31" s="2" t="s">
        <v>51</v>
      </c>
      <c r="AA31" s="46"/>
      <c r="AB31" s="2" t="s">
        <v>51</v>
      </c>
    </row>
    <row r="32" spans="1:28" ht="30" customHeight="1">
      <c r="A32" s="16" t="s">
        <v>1537</v>
      </c>
      <c r="B32" s="16" t="s">
        <v>1015</v>
      </c>
      <c r="C32" s="16" t="s">
        <v>1535</v>
      </c>
      <c r="D32" s="44" t="s">
        <v>67</v>
      </c>
      <c r="E32" s="45">
        <v>2962</v>
      </c>
      <c r="F32" s="16" t="s">
        <v>51</v>
      </c>
      <c r="G32" s="45">
        <v>2962.96</v>
      </c>
      <c r="H32" s="16" t="s">
        <v>2484</v>
      </c>
      <c r="I32" s="45">
        <v>3177.77</v>
      </c>
      <c r="J32" s="16" t="s">
        <v>2485</v>
      </c>
      <c r="K32" s="45">
        <v>0</v>
      </c>
      <c r="L32" s="16" t="s">
        <v>51</v>
      </c>
      <c r="M32" s="45">
        <v>0</v>
      </c>
      <c r="N32" s="16" t="s">
        <v>51</v>
      </c>
      <c r="O32" s="45">
        <f t="shared" si="1"/>
        <v>2962</v>
      </c>
      <c r="P32" s="45">
        <v>0</v>
      </c>
      <c r="Q32" s="45">
        <v>0</v>
      </c>
      <c r="R32" s="45">
        <v>0</v>
      </c>
      <c r="S32" s="45">
        <v>0</v>
      </c>
      <c r="T32" s="45">
        <v>0</v>
      </c>
      <c r="U32" s="45">
        <v>0</v>
      </c>
      <c r="V32" s="45">
        <v>0</v>
      </c>
      <c r="W32" s="16" t="s">
        <v>1536</v>
      </c>
      <c r="X32" s="16" t="s">
        <v>51</v>
      </c>
      <c r="Y32" s="2" t="s">
        <v>51</v>
      </c>
      <c r="Z32" s="2" t="s">
        <v>51</v>
      </c>
      <c r="AA32" s="46"/>
      <c r="AB32" s="2" t="s">
        <v>51</v>
      </c>
    </row>
    <row r="33" spans="1:28" ht="30" customHeight="1">
      <c r="A33" s="16" t="s">
        <v>1743</v>
      </c>
      <c r="B33" s="16" t="s">
        <v>1740</v>
      </c>
      <c r="C33" s="16" t="s">
        <v>1741</v>
      </c>
      <c r="D33" s="44" t="s">
        <v>67</v>
      </c>
      <c r="E33" s="45">
        <v>0</v>
      </c>
      <c r="F33" s="16" t="s">
        <v>51</v>
      </c>
      <c r="G33" s="45">
        <v>0</v>
      </c>
      <c r="H33" s="16" t="s">
        <v>51</v>
      </c>
      <c r="I33" s="45">
        <v>0</v>
      </c>
      <c r="J33" s="16" t="s">
        <v>51</v>
      </c>
      <c r="K33" s="45">
        <v>28000</v>
      </c>
      <c r="L33" s="16" t="s">
        <v>2484</v>
      </c>
      <c r="M33" s="45">
        <v>0</v>
      </c>
      <c r="N33" s="16" t="s">
        <v>51</v>
      </c>
      <c r="O33" s="45">
        <f t="shared" si="1"/>
        <v>28000</v>
      </c>
      <c r="P33" s="45">
        <v>0</v>
      </c>
      <c r="Q33" s="45">
        <v>0</v>
      </c>
      <c r="R33" s="45">
        <v>0</v>
      </c>
      <c r="S33" s="45">
        <v>0</v>
      </c>
      <c r="T33" s="45">
        <v>0</v>
      </c>
      <c r="U33" s="45">
        <v>0</v>
      </c>
      <c r="V33" s="45">
        <v>0</v>
      </c>
      <c r="W33" s="16" t="s">
        <v>1742</v>
      </c>
      <c r="X33" s="16" t="s">
        <v>51</v>
      </c>
      <c r="Y33" s="2" t="s">
        <v>51</v>
      </c>
      <c r="Z33" s="2" t="s">
        <v>51</v>
      </c>
      <c r="AA33" s="46"/>
      <c r="AB33" s="2" t="s">
        <v>51</v>
      </c>
    </row>
    <row r="34" spans="1:28" ht="30" customHeight="1">
      <c r="A34" s="16" t="s">
        <v>1525</v>
      </c>
      <c r="B34" s="16" t="s">
        <v>1522</v>
      </c>
      <c r="C34" s="16" t="s">
        <v>1523</v>
      </c>
      <c r="D34" s="44" t="s">
        <v>67</v>
      </c>
      <c r="E34" s="45">
        <v>0</v>
      </c>
      <c r="F34" s="16" t="s">
        <v>51</v>
      </c>
      <c r="G34" s="45">
        <v>18100</v>
      </c>
      <c r="H34" s="16" t="s">
        <v>2486</v>
      </c>
      <c r="I34" s="45">
        <v>0</v>
      </c>
      <c r="J34" s="16" t="s">
        <v>51</v>
      </c>
      <c r="K34" s="45">
        <v>0</v>
      </c>
      <c r="L34" s="16" t="s">
        <v>51</v>
      </c>
      <c r="M34" s="45">
        <v>0</v>
      </c>
      <c r="N34" s="16" t="s">
        <v>51</v>
      </c>
      <c r="O34" s="45">
        <f t="shared" si="1"/>
        <v>18100</v>
      </c>
      <c r="P34" s="45">
        <v>0</v>
      </c>
      <c r="Q34" s="45">
        <v>0</v>
      </c>
      <c r="R34" s="45">
        <v>0</v>
      </c>
      <c r="S34" s="45">
        <v>0</v>
      </c>
      <c r="T34" s="45">
        <v>0</v>
      </c>
      <c r="U34" s="45">
        <v>0</v>
      </c>
      <c r="V34" s="45">
        <v>0</v>
      </c>
      <c r="W34" s="16" t="s">
        <v>1524</v>
      </c>
      <c r="X34" s="16" t="s">
        <v>51</v>
      </c>
      <c r="Y34" s="2" t="s">
        <v>51</v>
      </c>
      <c r="Z34" s="2" t="s">
        <v>51</v>
      </c>
      <c r="AA34" s="46"/>
      <c r="AB34" s="2" t="s">
        <v>51</v>
      </c>
    </row>
    <row r="35" spans="1:28" ht="30" customHeight="1">
      <c r="A35" s="16" t="s">
        <v>1285</v>
      </c>
      <c r="B35" s="16" t="s">
        <v>1282</v>
      </c>
      <c r="C35" s="16" t="s">
        <v>1283</v>
      </c>
      <c r="D35" s="44" t="s">
        <v>100</v>
      </c>
      <c r="E35" s="45">
        <v>0</v>
      </c>
      <c r="F35" s="16" t="s">
        <v>51</v>
      </c>
      <c r="G35" s="45">
        <v>2480</v>
      </c>
      <c r="H35" s="16" t="s">
        <v>2487</v>
      </c>
      <c r="I35" s="45">
        <v>2480</v>
      </c>
      <c r="J35" s="16" t="s">
        <v>2488</v>
      </c>
      <c r="K35" s="45">
        <v>0</v>
      </c>
      <c r="L35" s="16" t="s">
        <v>51</v>
      </c>
      <c r="M35" s="45">
        <v>0</v>
      </c>
      <c r="N35" s="16" t="s">
        <v>51</v>
      </c>
      <c r="O35" s="45">
        <f t="shared" si="1"/>
        <v>2480</v>
      </c>
      <c r="P35" s="45">
        <v>0</v>
      </c>
      <c r="Q35" s="45">
        <v>0</v>
      </c>
      <c r="R35" s="45">
        <v>0</v>
      </c>
      <c r="S35" s="45">
        <v>0</v>
      </c>
      <c r="T35" s="45">
        <v>0</v>
      </c>
      <c r="U35" s="45">
        <v>0</v>
      </c>
      <c r="V35" s="45">
        <v>0</v>
      </c>
      <c r="W35" s="16" t="s">
        <v>1284</v>
      </c>
      <c r="X35" s="16" t="s">
        <v>51</v>
      </c>
      <c r="Y35" s="2" t="s">
        <v>51</v>
      </c>
      <c r="Z35" s="2" t="s">
        <v>51</v>
      </c>
      <c r="AA35" s="46"/>
      <c r="AB35" s="2" t="s">
        <v>51</v>
      </c>
    </row>
    <row r="36" spans="1:28" ht="30" customHeight="1">
      <c r="A36" s="16" t="s">
        <v>1795</v>
      </c>
      <c r="B36" s="16" t="s">
        <v>1793</v>
      </c>
      <c r="C36" s="16" t="s">
        <v>699</v>
      </c>
      <c r="D36" s="44" t="s">
        <v>67</v>
      </c>
      <c r="E36" s="45">
        <v>0</v>
      </c>
      <c r="F36" s="16" t="s">
        <v>51</v>
      </c>
      <c r="G36" s="45">
        <v>0</v>
      </c>
      <c r="H36" s="16" t="s">
        <v>51</v>
      </c>
      <c r="I36" s="45">
        <v>21300</v>
      </c>
      <c r="J36" s="16" t="s">
        <v>2489</v>
      </c>
      <c r="K36" s="45">
        <v>21300</v>
      </c>
      <c r="L36" s="16" t="s">
        <v>2490</v>
      </c>
      <c r="M36" s="45">
        <v>0</v>
      </c>
      <c r="N36" s="16" t="s">
        <v>51</v>
      </c>
      <c r="O36" s="45">
        <f t="shared" si="1"/>
        <v>21300</v>
      </c>
      <c r="P36" s="45">
        <v>0</v>
      </c>
      <c r="Q36" s="45">
        <v>0</v>
      </c>
      <c r="R36" s="45">
        <v>0</v>
      </c>
      <c r="S36" s="45">
        <v>0</v>
      </c>
      <c r="T36" s="45">
        <v>0</v>
      </c>
      <c r="U36" s="45">
        <v>0</v>
      </c>
      <c r="V36" s="45">
        <v>0</v>
      </c>
      <c r="W36" s="16" t="s">
        <v>1794</v>
      </c>
      <c r="X36" s="16" t="s">
        <v>51</v>
      </c>
      <c r="Y36" s="2" t="s">
        <v>51</v>
      </c>
      <c r="Z36" s="2" t="s">
        <v>51</v>
      </c>
      <c r="AA36" s="46"/>
      <c r="AB36" s="2" t="s">
        <v>51</v>
      </c>
    </row>
    <row r="37" spans="1:28" ht="30" customHeight="1">
      <c r="A37" s="16" t="s">
        <v>1736</v>
      </c>
      <c r="B37" s="16" t="s">
        <v>1470</v>
      </c>
      <c r="C37" s="16" t="s">
        <v>552</v>
      </c>
      <c r="D37" s="44" t="s">
        <v>67</v>
      </c>
      <c r="E37" s="45">
        <v>0</v>
      </c>
      <c r="F37" s="16" t="s">
        <v>51</v>
      </c>
      <c r="G37" s="45">
        <v>19000</v>
      </c>
      <c r="H37" s="16" t="s">
        <v>2491</v>
      </c>
      <c r="I37" s="45">
        <v>0</v>
      </c>
      <c r="J37" s="16" t="s">
        <v>51</v>
      </c>
      <c r="K37" s="45">
        <v>21500</v>
      </c>
      <c r="L37" s="16" t="s">
        <v>2492</v>
      </c>
      <c r="M37" s="45">
        <v>0</v>
      </c>
      <c r="N37" s="16" t="s">
        <v>51</v>
      </c>
      <c r="O37" s="45">
        <f t="shared" si="1"/>
        <v>19000</v>
      </c>
      <c r="P37" s="45">
        <v>0</v>
      </c>
      <c r="Q37" s="45">
        <v>0</v>
      </c>
      <c r="R37" s="45">
        <v>0</v>
      </c>
      <c r="S37" s="45">
        <v>0</v>
      </c>
      <c r="T37" s="45">
        <v>0</v>
      </c>
      <c r="U37" s="45">
        <v>0</v>
      </c>
      <c r="V37" s="45">
        <v>0</v>
      </c>
      <c r="W37" s="16" t="s">
        <v>1735</v>
      </c>
      <c r="X37" s="16" t="s">
        <v>51</v>
      </c>
      <c r="Y37" s="2" t="s">
        <v>51</v>
      </c>
      <c r="Z37" s="2" t="s">
        <v>51</v>
      </c>
      <c r="AA37" s="46"/>
      <c r="AB37" s="2" t="s">
        <v>51</v>
      </c>
    </row>
    <row r="38" spans="1:28" ht="30" customHeight="1">
      <c r="A38" s="16" t="s">
        <v>1472</v>
      </c>
      <c r="B38" s="16" t="s">
        <v>1470</v>
      </c>
      <c r="C38" s="16" t="s">
        <v>250</v>
      </c>
      <c r="D38" s="44" t="s">
        <v>67</v>
      </c>
      <c r="E38" s="45">
        <v>0</v>
      </c>
      <c r="F38" s="16" t="s">
        <v>51</v>
      </c>
      <c r="G38" s="45">
        <v>0</v>
      </c>
      <c r="H38" s="16" t="s">
        <v>51</v>
      </c>
      <c r="I38" s="45">
        <v>0</v>
      </c>
      <c r="J38" s="16" t="s">
        <v>51</v>
      </c>
      <c r="K38" s="45">
        <v>21500</v>
      </c>
      <c r="L38" s="16" t="s">
        <v>2492</v>
      </c>
      <c r="M38" s="45">
        <v>0</v>
      </c>
      <c r="N38" s="16" t="s">
        <v>51</v>
      </c>
      <c r="O38" s="45">
        <f t="shared" si="1"/>
        <v>21500</v>
      </c>
      <c r="P38" s="45">
        <v>0</v>
      </c>
      <c r="Q38" s="45">
        <v>0</v>
      </c>
      <c r="R38" s="45">
        <v>0</v>
      </c>
      <c r="S38" s="45">
        <v>0</v>
      </c>
      <c r="T38" s="45">
        <v>0</v>
      </c>
      <c r="U38" s="45">
        <v>0</v>
      </c>
      <c r="V38" s="45">
        <v>0</v>
      </c>
      <c r="W38" s="16" t="s">
        <v>1471</v>
      </c>
      <c r="X38" s="16" t="s">
        <v>51</v>
      </c>
      <c r="Y38" s="2" t="s">
        <v>51</v>
      </c>
      <c r="Z38" s="2" t="s">
        <v>51</v>
      </c>
      <c r="AA38" s="46"/>
      <c r="AB38" s="2" t="s">
        <v>51</v>
      </c>
    </row>
    <row r="39" spans="1:28" ht="30" customHeight="1">
      <c r="A39" s="16" t="s">
        <v>1370</v>
      </c>
      <c r="B39" s="16" t="s">
        <v>1367</v>
      </c>
      <c r="C39" s="16" t="s">
        <v>1368</v>
      </c>
      <c r="D39" s="44" t="s">
        <v>150</v>
      </c>
      <c r="E39" s="45">
        <v>0</v>
      </c>
      <c r="F39" s="16" t="s">
        <v>51</v>
      </c>
      <c r="G39" s="45">
        <v>0</v>
      </c>
      <c r="H39" s="16" t="s">
        <v>51</v>
      </c>
      <c r="I39" s="45">
        <v>310000</v>
      </c>
      <c r="J39" s="16" t="s">
        <v>2493</v>
      </c>
      <c r="K39" s="45">
        <v>0</v>
      </c>
      <c r="L39" s="16" t="s">
        <v>51</v>
      </c>
      <c r="M39" s="45">
        <v>0</v>
      </c>
      <c r="N39" s="16" t="s">
        <v>51</v>
      </c>
      <c r="O39" s="45">
        <f t="shared" si="1"/>
        <v>310000</v>
      </c>
      <c r="P39" s="45">
        <v>0</v>
      </c>
      <c r="Q39" s="45">
        <v>0</v>
      </c>
      <c r="R39" s="45">
        <v>0</v>
      </c>
      <c r="S39" s="45">
        <v>0</v>
      </c>
      <c r="T39" s="45">
        <v>0</v>
      </c>
      <c r="U39" s="45">
        <v>0</v>
      </c>
      <c r="V39" s="45">
        <v>0</v>
      </c>
      <c r="W39" s="16" t="s">
        <v>1369</v>
      </c>
      <c r="X39" s="16" t="s">
        <v>1507</v>
      </c>
      <c r="Y39" s="2" t="s">
        <v>51</v>
      </c>
      <c r="Z39" s="2" t="s">
        <v>51</v>
      </c>
      <c r="AA39" s="46"/>
      <c r="AB39" s="2" t="s">
        <v>51</v>
      </c>
    </row>
    <row r="40" spans="1:28" ht="30" customHeight="1">
      <c r="A40" s="16" t="s">
        <v>1783</v>
      </c>
      <c r="B40" s="16" t="s">
        <v>1780</v>
      </c>
      <c r="C40" s="16" t="s">
        <v>1781</v>
      </c>
      <c r="D40" s="44" t="s">
        <v>100</v>
      </c>
      <c r="E40" s="45">
        <v>0</v>
      </c>
      <c r="F40" s="16" t="s">
        <v>51</v>
      </c>
      <c r="G40" s="45">
        <v>0</v>
      </c>
      <c r="H40" s="16" t="s">
        <v>51</v>
      </c>
      <c r="I40" s="45">
        <v>200</v>
      </c>
      <c r="J40" s="16" t="s">
        <v>2493</v>
      </c>
      <c r="K40" s="45">
        <v>0</v>
      </c>
      <c r="L40" s="16" t="s">
        <v>51</v>
      </c>
      <c r="M40" s="45">
        <v>0</v>
      </c>
      <c r="N40" s="16" t="s">
        <v>51</v>
      </c>
      <c r="O40" s="45">
        <f t="shared" si="1"/>
        <v>200</v>
      </c>
      <c r="P40" s="45">
        <v>0</v>
      </c>
      <c r="Q40" s="45">
        <v>0</v>
      </c>
      <c r="R40" s="45">
        <v>0</v>
      </c>
      <c r="S40" s="45">
        <v>0</v>
      </c>
      <c r="T40" s="45">
        <v>0</v>
      </c>
      <c r="U40" s="45">
        <v>0</v>
      </c>
      <c r="V40" s="45">
        <v>0</v>
      </c>
      <c r="W40" s="16" t="s">
        <v>1782</v>
      </c>
      <c r="X40" s="16" t="s">
        <v>51</v>
      </c>
      <c r="Y40" s="2" t="s">
        <v>51</v>
      </c>
      <c r="Z40" s="2" t="s">
        <v>51</v>
      </c>
      <c r="AA40" s="46"/>
      <c r="AB40" s="2" t="s">
        <v>51</v>
      </c>
    </row>
    <row r="41" spans="1:28" ht="30" customHeight="1">
      <c r="A41" s="16" t="s">
        <v>1787</v>
      </c>
      <c r="B41" s="16" t="s">
        <v>1785</v>
      </c>
      <c r="C41" s="16" t="s">
        <v>1781</v>
      </c>
      <c r="D41" s="44" t="s">
        <v>100</v>
      </c>
      <c r="E41" s="45">
        <v>0</v>
      </c>
      <c r="F41" s="16" t="s">
        <v>51</v>
      </c>
      <c r="G41" s="45">
        <v>0</v>
      </c>
      <c r="H41" s="16" t="s">
        <v>51</v>
      </c>
      <c r="I41" s="45">
        <v>100</v>
      </c>
      <c r="J41" s="16" t="s">
        <v>2493</v>
      </c>
      <c r="K41" s="45">
        <v>0</v>
      </c>
      <c r="L41" s="16" t="s">
        <v>51</v>
      </c>
      <c r="M41" s="45">
        <v>0</v>
      </c>
      <c r="N41" s="16" t="s">
        <v>51</v>
      </c>
      <c r="O41" s="45">
        <f t="shared" si="1"/>
        <v>100</v>
      </c>
      <c r="P41" s="45">
        <v>0</v>
      </c>
      <c r="Q41" s="45">
        <v>0</v>
      </c>
      <c r="R41" s="45">
        <v>0</v>
      </c>
      <c r="S41" s="45">
        <v>0</v>
      </c>
      <c r="T41" s="45">
        <v>0</v>
      </c>
      <c r="U41" s="45">
        <v>0</v>
      </c>
      <c r="V41" s="45">
        <v>0</v>
      </c>
      <c r="W41" s="16" t="s">
        <v>1786</v>
      </c>
      <c r="X41" s="16" t="s">
        <v>51</v>
      </c>
      <c r="Y41" s="2" t="s">
        <v>51</v>
      </c>
      <c r="Z41" s="2" t="s">
        <v>51</v>
      </c>
      <c r="AA41" s="46"/>
      <c r="AB41" s="2" t="s">
        <v>51</v>
      </c>
    </row>
    <row r="42" spans="1:28" ht="30" customHeight="1">
      <c r="A42" s="16" t="s">
        <v>1656</v>
      </c>
      <c r="B42" s="16" t="s">
        <v>1653</v>
      </c>
      <c r="C42" s="16" t="s">
        <v>1654</v>
      </c>
      <c r="D42" s="44" t="s">
        <v>67</v>
      </c>
      <c r="E42" s="45">
        <v>135700</v>
      </c>
      <c r="F42" s="16" t="s">
        <v>51</v>
      </c>
      <c r="G42" s="45">
        <v>0</v>
      </c>
      <c r="H42" s="16" t="s">
        <v>51</v>
      </c>
      <c r="I42" s="45">
        <v>0</v>
      </c>
      <c r="J42" s="16" t="s">
        <v>51</v>
      </c>
      <c r="K42" s="45">
        <v>0</v>
      </c>
      <c r="L42" s="16" t="s">
        <v>51</v>
      </c>
      <c r="M42" s="45">
        <v>0</v>
      </c>
      <c r="N42" s="16" t="s">
        <v>51</v>
      </c>
      <c r="O42" s="45">
        <f t="shared" si="1"/>
        <v>135700</v>
      </c>
      <c r="P42" s="45">
        <v>0</v>
      </c>
      <c r="Q42" s="45">
        <v>0</v>
      </c>
      <c r="R42" s="45">
        <v>0</v>
      </c>
      <c r="S42" s="45">
        <v>0</v>
      </c>
      <c r="T42" s="45">
        <v>0</v>
      </c>
      <c r="U42" s="45">
        <v>0</v>
      </c>
      <c r="V42" s="45">
        <v>0</v>
      </c>
      <c r="W42" s="16" t="s">
        <v>1655</v>
      </c>
      <c r="X42" s="16" t="s">
        <v>51</v>
      </c>
      <c r="Y42" s="2" t="s">
        <v>51</v>
      </c>
      <c r="Z42" s="2" t="s">
        <v>51</v>
      </c>
      <c r="AA42" s="46"/>
      <c r="AB42" s="2" t="s">
        <v>51</v>
      </c>
    </row>
    <row r="43" spans="1:28" ht="30" customHeight="1">
      <c r="A43" s="16" t="s">
        <v>476</v>
      </c>
      <c r="B43" s="16" t="s">
        <v>473</v>
      </c>
      <c r="C43" s="16" t="s">
        <v>474</v>
      </c>
      <c r="D43" s="44" t="s">
        <v>156</v>
      </c>
      <c r="E43" s="45">
        <v>45000</v>
      </c>
      <c r="F43" s="16" t="s">
        <v>51</v>
      </c>
      <c r="G43" s="45">
        <v>45000</v>
      </c>
      <c r="H43" s="16" t="s">
        <v>2494</v>
      </c>
      <c r="I43" s="45">
        <v>0</v>
      </c>
      <c r="J43" s="16" t="s">
        <v>51</v>
      </c>
      <c r="K43" s="45">
        <v>0</v>
      </c>
      <c r="L43" s="16" t="s">
        <v>51</v>
      </c>
      <c r="M43" s="45">
        <v>0</v>
      </c>
      <c r="N43" s="16" t="s">
        <v>51</v>
      </c>
      <c r="O43" s="45">
        <f t="shared" si="1"/>
        <v>45000</v>
      </c>
      <c r="P43" s="45">
        <v>0</v>
      </c>
      <c r="Q43" s="45">
        <v>0</v>
      </c>
      <c r="R43" s="45">
        <v>0</v>
      </c>
      <c r="S43" s="45">
        <v>0</v>
      </c>
      <c r="T43" s="45">
        <v>0</v>
      </c>
      <c r="U43" s="45">
        <v>0</v>
      </c>
      <c r="V43" s="45">
        <v>0</v>
      </c>
      <c r="W43" s="16" t="s">
        <v>475</v>
      </c>
      <c r="X43" s="16" t="s">
        <v>51</v>
      </c>
      <c r="Y43" s="2" t="s">
        <v>51</v>
      </c>
      <c r="Z43" s="2" t="s">
        <v>51</v>
      </c>
      <c r="AA43" s="46"/>
      <c r="AB43" s="2" t="s">
        <v>51</v>
      </c>
    </row>
    <row r="44" spans="1:28" ht="30" customHeight="1">
      <c r="A44" s="16" t="s">
        <v>671</v>
      </c>
      <c r="B44" s="16" t="s">
        <v>668</v>
      </c>
      <c r="C44" s="16" t="s">
        <v>669</v>
      </c>
      <c r="D44" s="44" t="s">
        <v>67</v>
      </c>
      <c r="E44" s="45">
        <v>39250</v>
      </c>
      <c r="F44" s="16" t="s">
        <v>51</v>
      </c>
      <c r="G44" s="45">
        <v>44200</v>
      </c>
      <c r="H44" s="16" t="s">
        <v>2495</v>
      </c>
      <c r="I44" s="45">
        <v>43200</v>
      </c>
      <c r="J44" s="16" t="s">
        <v>2496</v>
      </c>
      <c r="K44" s="45">
        <v>0</v>
      </c>
      <c r="L44" s="16" t="s">
        <v>51</v>
      </c>
      <c r="M44" s="45">
        <v>0</v>
      </c>
      <c r="N44" s="16" t="s">
        <v>51</v>
      </c>
      <c r="O44" s="45">
        <f t="shared" si="1"/>
        <v>39250</v>
      </c>
      <c r="P44" s="45">
        <v>0</v>
      </c>
      <c r="Q44" s="45">
        <v>0</v>
      </c>
      <c r="R44" s="45">
        <v>0</v>
      </c>
      <c r="S44" s="45">
        <v>0</v>
      </c>
      <c r="T44" s="45">
        <v>0</v>
      </c>
      <c r="U44" s="45">
        <v>0</v>
      </c>
      <c r="V44" s="45">
        <v>0</v>
      </c>
      <c r="W44" s="16" t="s">
        <v>670</v>
      </c>
      <c r="X44" s="16" t="s">
        <v>51</v>
      </c>
      <c r="Y44" s="2" t="s">
        <v>51</v>
      </c>
      <c r="Z44" s="2" t="s">
        <v>51</v>
      </c>
      <c r="AA44" s="46"/>
      <c r="AB44" s="2" t="s">
        <v>51</v>
      </c>
    </row>
    <row r="45" spans="1:28" ht="30" customHeight="1">
      <c r="A45" s="16" t="s">
        <v>518</v>
      </c>
      <c r="B45" s="16" t="s">
        <v>515</v>
      </c>
      <c r="C45" s="16" t="s">
        <v>516</v>
      </c>
      <c r="D45" s="44" t="s">
        <v>67</v>
      </c>
      <c r="E45" s="45">
        <v>0</v>
      </c>
      <c r="F45" s="16" t="s">
        <v>51</v>
      </c>
      <c r="G45" s="45">
        <v>0</v>
      </c>
      <c r="H45" s="16" t="s">
        <v>51</v>
      </c>
      <c r="I45" s="45">
        <v>63700</v>
      </c>
      <c r="J45" s="16" t="s">
        <v>2497</v>
      </c>
      <c r="K45" s="45">
        <v>62600</v>
      </c>
      <c r="L45" s="16" t="s">
        <v>2498</v>
      </c>
      <c r="M45" s="45">
        <v>0</v>
      </c>
      <c r="N45" s="16" t="s">
        <v>51</v>
      </c>
      <c r="O45" s="45">
        <f t="shared" si="1"/>
        <v>62600</v>
      </c>
      <c r="P45" s="45">
        <v>0</v>
      </c>
      <c r="Q45" s="45">
        <v>0</v>
      </c>
      <c r="R45" s="45">
        <v>0</v>
      </c>
      <c r="S45" s="45">
        <v>0</v>
      </c>
      <c r="T45" s="45">
        <v>0</v>
      </c>
      <c r="U45" s="45">
        <v>0</v>
      </c>
      <c r="V45" s="45">
        <v>0</v>
      </c>
      <c r="W45" s="16" t="s">
        <v>517</v>
      </c>
      <c r="X45" s="16" t="s">
        <v>51</v>
      </c>
      <c r="Y45" s="2" t="s">
        <v>51</v>
      </c>
      <c r="Z45" s="2" t="s">
        <v>51</v>
      </c>
      <c r="AA45" s="46"/>
      <c r="AB45" s="2" t="s">
        <v>51</v>
      </c>
    </row>
    <row r="46" spans="1:28" ht="30" customHeight="1">
      <c r="A46" s="16" t="s">
        <v>1134</v>
      </c>
      <c r="B46" s="16" t="s">
        <v>1131</v>
      </c>
      <c r="C46" s="16" t="s">
        <v>1132</v>
      </c>
      <c r="D46" s="44" t="s">
        <v>150</v>
      </c>
      <c r="E46" s="45">
        <v>27739</v>
      </c>
      <c r="F46" s="16" t="s">
        <v>51</v>
      </c>
      <c r="G46" s="45">
        <v>0</v>
      </c>
      <c r="H46" s="16" t="s">
        <v>51</v>
      </c>
      <c r="I46" s="45">
        <v>0</v>
      </c>
      <c r="J46" s="16" t="s">
        <v>51</v>
      </c>
      <c r="K46" s="45">
        <v>0</v>
      </c>
      <c r="L46" s="16" t="s">
        <v>51</v>
      </c>
      <c r="M46" s="45">
        <v>0</v>
      </c>
      <c r="N46" s="16" t="s">
        <v>51</v>
      </c>
      <c r="O46" s="45">
        <f t="shared" si="1"/>
        <v>27739</v>
      </c>
      <c r="P46" s="45">
        <v>0</v>
      </c>
      <c r="Q46" s="45">
        <v>0</v>
      </c>
      <c r="R46" s="45">
        <v>0</v>
      </c>
      <c r="S46" s="45">
        <v>0</v>
      </c>
      <c r="T46" s="45">
        <v>0</v>
      </c>
      <c r="U46" s="45">
        <v>0</v>
      </c>
      <c r="V46" s="45">
        <v>0</v>
      </c>
      <c r="W46" s="16" t="s">
        <v>2499</v>
      </c>
      <c r="X46" s="16" t="s">
        <v>51</v>
      </c>
      <c r="Y46" s="2" t="s">
        <v>51</v>
      </c>
      <c r="Z46" s="2" t="s">
        <v>51</v>
      </c>
      <c r="AA46" s="46"/>
      <c r="AB46" s="2" t="s">
        <v>51</v>
      </c>
    </row>
    <row r="47" spans="1:28" ht="30" customHeight="1">
      <c r="A47" s="16" t="s">
        <v>1138</v>
      </c>
      <c r="B47" s="16" t="s">
        <v>1131</v>
      </c>
      <c r="C47" s="16" t="s">
        <v>1137</v>
      </c>
      <c r="D47" s="44" t="s">
        <v>150</v>
      </c>
      <c r="E47" s="45">
        <v>9246</v>
      </c>
      <c r="F47" s="16" t="s">
        <v>51</v>
      </c>
      <c r="G47" s="45">
        <v>10000</v>
      </c>
      <c r="H47" s="16" t="s">
        <v>2500</v>
      </c>
      <c r="I47" s="45">
        <v>0</v>
      </c>
      <c r="J47" s="16" t="s">
        <v>51</v>
      </c>
      <c r="K47" s="45">
        <v>0</v>
      </c>
      <c r="L47" s="16" t="s">
        <v>51</v>
      </c>
      <c r="M47" s="45">
        <v>0</v>
      </c>
      <c r="N47" s="16" t="s">
        <v>51</v>
      </c>
      <c r="O47" s="45">
        <f t="shared" si="1"/>
        <v>9246</v>
      </c>
      <c r="P47" s="45">
        <v>0</v>
      </c>
      <c r="Q47" s="45">
        <v>0</v>
      </c>
      <c r="R47" s="45">
        <v>0</v>
      </c>
      <c r="S47" s="45">
        <v>0</v>
      </c>
      <c r="T47" s="45">
        <v>0</v>
      </c>
      <c r="U47" s="45">
        <v>0</v>
      </c>
      <c r="V47" s="45">
        <v>0</v>
      </c>
      <c r="W47" s="16" t="s">
        <v>2501</v>
      </c>
      <c r="X47" s="16" t="s">
        <v>51</v>
      </c>
      <c r="Y47" s="2" t="s">
        <v>51</v>
      </c>
      <c r="Z47" s="2" t="s">
        <v>51</v>
      </c>
      <c r="AA47" s="46"/>
      <c r="AB47" s="2" t="s">
        <v>51</v>
      </c>
    </row>
    <row r="48" spans="1:28" ht="30" customHeight="1">
      <c r="A48" s="16" t="s">
        <v>1141</v>
      </c>
      <c r="B48" s="16" t="s">
        <v>1131</v>
      </c>
      <c r="C48" s="16" t="s">
        <v>1140</v>
      </c>
      <c r="D48" s="44" t="s">
        <v>150</v>
      </c>
      <c r="E48" s="45">
        <v>0</v>
      </c>
      <c r="F48" s="16" t="s">
        <v>51</v>
      </c>
      <c r="G48" s="45">
        <v>25000</v>
      </c>
      <c r="H48" s="16" t="s">
        <v>2500</v>
      </c>
      <c r="I48" s="45">
        <v>0</v>
      </c>
      <c r="J48" s="16" t="s">
        <v>51</v>
      </c>
      <c r="K48" s="45">
        <v>0</v>
      </c>
      <c r="L48" s="16" t="s">
        <v>51</v>
      </c>
      <c r="M48" s="45">
        <v>0</v>
      </c>
      <c r="N48" s="16" t="s">
        <v>51</v>
      </c>
      <c r="O48" s="45">
        <f t="shared" si="1"/>
        <v>25000</v>
      </c>
      <c r="P48" s="45">
        <v>0</v>
      </c>
      <c r="Q48" s="45">
        <v>0</v>
      </c>
      <c r="R48" s="45">
        <v>0</v>
      </c>
      <c r="S48" s="45">
        <v>0</v>
      </c>
      <c r="T48" s="45">
        <v>0</v>
      </c>
      <c r="U48" s="45">
        <v>0</v>
      </c>
      <c r="V48" s="45">
        <v>0</v>
      </c>
      <c r="W48" s="16" t="s">
        <v>2502</v>
      </c>
      <c r="X48" s="16" t="s">
        <v>51</v>
      </c>
      <c r="Y48" s="2" t="s">
        <v>51</v>
      </c>
      <c r="Z48" s="2" t="s">
        <v>51</v>
      </c>
      <c r="AA48" s="46"/>
      <c r="AB48" s="2" t="s">
        <v>51</v>
      </c>
    </row>
    <row r="49" spans="1:28" ht="30" customHeight="1">
      <c r="A49" s="16" t="s">
        <v>1147</v>
      </c>
      <c r="B49" s="16" t="s">
        <v>1131</v>
      </c>
      <c r="C49" s="16" t="s">
        <v>1146</v>
      </c>
      <c r="D49" s="44" t="s">
        <v>150</v>
      </c>
      <c r="E49" s="45">
        <v>0</v>
      </c>
      <c r="F49" s="16" t="s">
        <v>51</v>
      </c>
      <c r="G49" s="45">
        <v>6000</v>
      </c>
      <c r="H49" s="16" t="s">
        <v>2503</v>
      </c>
      <c r="I49" s="45">
        <v>0</v>
      </c>
      <c r="J49" s="16" t="s">
        <v>51</v>
      </c>
      <c r="K49" s="45">
        <v>0</v>
      </c>
      <c r="L49" s="16" t="s">
        <v>51</v>
      </c>
      <c r="M49" s="45">
        <v>0</v>
      </c>
      <c r="N49" s="16" t="s">
        <v>51</v>
      </c>
      <c r="O49" s="45">
        <f t="shared" si="1"/>
        <v>6000</v>
      </c>
      <c r="P49" s="45">
        <v>0</v>
      </c>
      <c r="Q49" s="45">
        <v>0</v>
      </c>
      <c r="R49" s="45">
        <v>0</v>
      </c>
      <c r="S49" s="45">
        <v>0</v>
      </c>
      <c r="T49" s="45">
        <v>0</v>
      </c>
      <c r="U49" s="45">
        <v>0</v>
      </c>
      <c r="V49" s="45">
        <v>0</v>
      </c>
      <c r="W49" s="16" t="s">
        <v>2504</v>
      </c>
      <c r="X49" s="16" t="s">
        <v>51</v>
      </c>
      <c r="Y49" s="2" t="s">
        <v>51</v>
      </c>
      <c r="Z49" s="2" t="s">
        <v>51</v>
      </c>
      <c r="AA49" s="46"/>
      <c r="AB49" s="2" t="s">
        <v>51</v>
      </c>
    </row>
    <row r="50" spans="1:28" ht="30" customHeight="1">
      <c r="A50" s="16" t="s">
        <v>1150</v>
      </c>
      <c r="B50" s="16" t="s">
        <v>1131</v>
      </c>
      <c r="C50" s="16" t="s">
        <v>1149</v>
      </c>
      <c r="D50" s="44" t="s">
        <v>150</v>
      </c>
      <c r="E50" s="45">
        <v>0</v>
      </c>
      <c r="F50" s="16" t="s">
        <v>51</v>
      </c>
      <c r="G50" s="45">
        <v>8000</v>
      </c>
      <c r="H50" s="16" t="s">
        <v>2503</v>
      </c>
      <c r="I50" s="45">
        <v>0</v>
      </c>
      <c r="J50" s="16" t="s">
        <v>51</v>
      </c>
      <c r="K50" s="45">
        <v>0</v>
      </c>
      <c r="L50" s="16" t="s">
        <v>51</v>
      </c>
      <c r="M50" s="45">
        <v>0</v>
      </c>
      <c r="N50" s="16" t="s">
        <v>51</v>
      </c>
      <c r="O50" s="45">
        <f t="shared" si="1"/>
        <v>8000</v>
      </c>
      <c r="P50" s="45">
        <v>0</v>
      </c>
      <c r="Q50" s="45">
        <v>0</v>
      </c>
      <c r="R50" s="45">
        <v>0</v>
      </c>
      <c r="S50" s="45">
        <v>0</v>
      </c>
      <c r="T50" s="45">
        <v>0</v>
      </c>
      <c r="U50" s="45">
        <v>0</v>
      </c>
      <c r="V50" s="45">
        <v>0</v>
      </c>
      <c r="W50" s="16" t="s">
        <v>2505</v>
      </c>
      <c r="X50" s="16" t="s">
        <v>51</v>
      </c>
      <c r="Y50" s="2" t="s">
        <v>51</v>
      </c>
      <c r="Z50" s="2" t="s">
        <v>51</v>
      </c>
      <c r="AA50" s="46"/>
      <c r="AB50" s="2" t="s">
        <v>51</v>
      </c>
    </row>
    <row r="51" spans="1:28" ht="30" customHeight="1">
      <c r="A51" s="16" t="s">
        <v>1144</v>
      </c>
      <c r="B51" s="16" t="s">
        <v>1131</v>
      </c>
      <c r="C51" s="16" t="s">
        <v>1143</v>
      </c>
      <c r="D51" s="44" t="s">
        <v>150</v>
      </c>
      <c r="E51" s="45">
        <v>0</v>
      </c>
      <c r="F51" s="16" t="s">
        <v>51</v>
      </c>
      <c r="G51" s="45">
        <v>25000</v>
      </c>
      <c r="H51" s="16" t="s">
        <v>2503</v>
      </c>
      <c r="I51" s="45">
        <v>0</v>
      </c>
      <c r="J51" s="16" t="s">
        <v>51</v>
      </c>
      <c r="K51" s="45">
        <v>0</v>
      </c>
      <c r="L51" s="16" t="s">
        <v>51</v>
      </c>
      <c r="M51" s="45">
        <v>0</v>
      </c>
      <c r="N51" s="16" t="s">
        <v>51</v>
      </c>
      <c r="O51" s="45">
        <f t="shared" si="1"/>
        <v>25000</v>
      </c>
      <c r="P51" s="45">
        <v>0</v>
      </c>
      <c r="Q51" s="45">
        <v>0</v>
      </c>
      <c r="R51" s="45">
        <v>0</v>
      </c>
      <c r="S51" s="45">
        <v>0</v>
      </c>
      <c r="T51" s="45">
        <v>0</v>
      </c>
      <c r="U51" s="45">
        <v>0</v>
      </c>
      <c r="V51" s="45">
        <v>0</v>
      </c>
      <c r="W51" s="16" t="s">
        <v>2506</v>
      </c>
      <c r="X51" s="16" t="s">
        <v>51</v>
      </c>
      <c r="Y51" s="2" t="s">
        <v>51</v>
      </c>
      <c r="Z51" s="2" t="s">
        <v>51</v>
      </c>
      <c r="AA51" s="46"/>
      <c r="AB51" s="2" t="s">
        <v>51</v>
      </c>
    </row>
    <row r="52" spans="1:28" ht="30" customHeight="1">
      <c r="A52" s="16" t="s">
        <v>1157</v>
      </c>
      <c r="B52" s="16" t="s">
        <v>1131</v>
      </c>
      <c r="C52" s="16" t="s">
        <v>1156</v>
      </c>
      <c r="D52" s="44" t="s">
        <v>150</v>
      </c>
      <c r="E52" s="45">
        <v>0</v>
      </c>
      <c r="F52" s="16" t="s">
        <v>51</v>
      </c>
      <c r="G52" s="45">
        <v>9500</v>
      </c>
      <c r="H52" s="16" t="s">
        <v>2500</v>
      </c>
      <c r="I52" s="45">
        <v>0</v>
      </c>
      <c r="J52" s="16" t="s">
        <v>51</v>
      </c>
      <c r="K52" s="45">
        <v>0</v>
      </c>
      <c r="L52" s="16" t="s">
        <v>51</v>
      </c>
      <c r="M52" s="45">
        <v>0</v>
      </c>
      <c r="N52" s="16" t="s">
        <v>51</v>
      </c>
      <c r="O52" s="45">
        <f t="shared" si="1"/>
        <v>9500</v>
      </c>
      <c r="P52" s="45">
        <v>0</v>
      </c>
      <c r="Q52" s="45">
        <v>0</v>
      </c>
      <c r="R52" s="45">
        <v>0</v>
      </c>
      <c r="S52" s="45">
        <v>0</v>
      </c>
      <c r="T52" s="45">
        <v>0</v>
      </c>
      <c r="U52" s="45">
        <v>0</v>
      </c>
      <c r="V52" s="45">
        <v>0</v>
      </c>
      <c r="W52" s="16" t="s">
        <v>2507</v>
      </c>
      <c r="X52" s="16" t="s">
        <v>51</v>
      </c>
      <c r="Y52" s="2" t="s">
        <v>51</v>
      </c>
      <c r="Z52" s="2" t="s">
        <v>51</v>
      </c>
      <c r="AA52" s="46"/>
      <c r="AB52" s="2" t="s">
        <v>51</v>
      </c>
    </row>
    <row r="53" spans="1:28" ht="30" customHeight="1">
      <c r="A53" s="16" t="s">
        <v>1160</v>
      </c>
      <c r="B53" s="16" t="s">
        <v>1131</v>
      </c>
      <c r="C53" s="16" t="s">
        <v>1159</v>
      </c>
      <c r="D53" s="44" t="s">
        <v>150</v>
      </c>
      <c r="E53" s="45">
        <v>0</v>
      </c>
      <c r="F53" s="16" t="s">
        <v>51</v>
      </c>
      <c r="G53" s="45">
        <v>11000</v>
      </c>
      <c r="H53" s="16" t="s">
        <v>2500</v>
      </c>
      <c r="I53" s="45">
        <v>0</v>
      </c>
      <c r="J53" s="16" t="s">
        <v>51</v>
      </c>
      <c r="K53" s="45">
        <v>0</v>
      </c>
      <c r="L53" s="16" t="s">
        <v>51</v>
      </c>
      <c r="M53" s="45">
        <v>0</v>
      </c>
      <c r="N53" s="16" t="s">
        <v>51</v>
      </c>
      <c r="O53" s="45">
        <f t="shared" si="1"/>
        <v>11000</v>
      </c>
      <c r="P53" s="45">
        <v>0</v>
      </c>
      <c r="Q53" s="45">
        <v>0</v>
      </c>
      <c r="R53" s="45">
        <v>0</v>
      </c>
      <c r="S53" s="45">
        <v>0</v>
      </c>
      <c r="T53" s="45">
        <v>0</v>
      </c>
      <c r="U53" s="45">
        <v>0</v>
      </c>
      <c r="V53" s="45">
        <v>0</v>
      </c>
      <c r="W53" s="16" t="s">
        <v>2508</v>
      </c>
      <c r="X53" s="16" t="s">
        <v>51</v>
      </c>
      <c r="Y53" s="2" t="s">
        <v>51</v>
      </c>
      <c r="Z53" s="2" t="s">
        <v>51</v>
      </c>
      <c r="AA53" s="46"/>
      <c r="AB53" s="2" t="s">
        <v>51</v>
      </c>
    </row>
    <row r="54" spans="1:28" ht="30" customHeight="1">
      <c r="A54" s="16" t="s">
        <v>1164</v>
      </c>
      <c r="B54" s="16" t="s">
        <v>1131</v>
      </c>
      <c r="C54" s="16" t="s">
        <v>1162</v>
      </c>
      <c r="D54" s="44" t="s">
        <v>1163</v>
      </c>
      <c r="E54" s="45">
        <v>0</v>
      </c>
      <c r="F54" s="16" t="s">
        <v>51</v>
      </c>
      <c r="G54" s="45">
        <v>23000</v>
      </c>
      <c r="H54" s="16" t="s">
        <v>2509</v>
      </c>
      <c r="I54" s="45">
        <v>0</v>
      </c>
      <c r="J54" s="16" t="s">
        <v>51</v>
      </c>
      <c r="K54" s="45">
        <v>0</v>
      </c>
      <c r="L54" s="16" t="s">
        <v>51</v>
      </c>
      <c r="M54" s="45">
        <v>0</v>
      </c>
      <c r="N54" s="16" t="s">
        <v>51</v>
      </c>
      <c r="O54" s="45">
        <f t="shared" si="1"/>
        <v>23000</v>
      </c>
      <c r="P54" s="45">
        <v>0</v>
      </c>
      <c r="Q54" s="45">
        <v>0</v>
      </c>
      <c r="R54" s="45">
        <v>0</v>
      </c>
      <c r="S54" s="45">
        <v>0</v>
      </c>
      <c r="T54" s="45">
        <v>0</v>
      </c>
      <c r="U54" s="45">
        <v>0</v>
      </c>
      <c r="V54" s="45">
        <v>0</v>
      </c>
      <c r="W54" s="16" t="s">
        <v>2510</v>
      </c>
      <c r="X54" s="16" t="s">
        <v>51</v>
      </c>
      <c r="Y54" s="2" t="s">
        <v>51</v>
      </c>
      <c r="Z54" s="2" t="s">
        <v>51</v>
      </c>
      <c r="AA54" s="46"/>
      <c r="AB54" s="2" t="s">
        <v>51</v>
      </c>
    </row>
    <row r="55" spans="1:28" ht="30" customHeight="1">
      <c r="A55" s="16" t="s">
        <v>1338</v>
      </c>
      <c r="B55" s="16" t="s">
        <v>1335</v>
      </c>
      <c r="C55" s="16" t="s">
        <v>1336</v>
      </c>
      <c r="D55" s="44" t="s">
        <v>428</v>
      </c>
      <c r="E55" s="45">
        <v>1387</v>
      </c>
      <c r="F55" s="16" t="s">
        <v>51</v>
      </c>
      <c r="G55" s="45">
        <v>1460</v>
      </c>
      <c r="H55" s="16" t="s">
        <v>2511</v>
      </c>
      <c r="I55" s="45">
        <v>1850.5</v>
      </c>
      <c r="J55" s="16" t="s">
        <v>2512</v>
      </c>
      <c r="K55" s="45">
        <v>0</v>
      </c>
      <c r="L55" s="16" t="s">
        <v>51</v>
      </c>
      <c r="M55" s="45">
        <v>0</v>
      </c>
      <c r="N55" s="16" t="s">
        <v>51</v>
      </c>
      <c r="O55" s="45">
        <f t="shared" ref="O55:O89" si="2">SMALL(E55:M55,COUNTIF(E55:M55,0)+1)</f>
        <v>1387</v>
      </c>
      <c r="P55" s="45">
        <v>0</v>
      </c>
      <c r="Q55" s="45">
        <v>0</v>
      </c>
      <c r="R55" s="45">
        <v>0</v>
      </c>
      <c r="S55" s="45">
        <v>0</v>
      </c>
      <c r="T55" s="45">
        <v>0</v>
      </c>
      <c r="U55" s="45">
        <v>0</v>
      </c>
      <c r="V55" s="45">
        <v>0</v>
      </c>
      <c r="W55" s="16" t="s">
        <v>1337</v>
      </c>
      <c r="X55" s="16" t="s">
        <v>51</v>
      </c>
      <c r="Y55" s="2" t="s">
        <v>51</v>
      </c>
      <c r="Z55" s="2" t="s">
        <v>51</v>
      </c>
      <c r="AA55" s="46"/>
      <c r="AB55" s="2" t="s">
        <v>51</v>
      </c>
    </row>
    <row r="56" spans="1:28" ht="30" customHeight="1">
      <c r="A56" s="16" t="s">
        <v>1252</v>
      </c>
      <c r="B56" s="16" t="s">
        <v>1249</v>
      </c>
      <c r="C56" s="16" t="s">
        <v>1250</v>
      </c>
      <c r="D56" s="44" t="s">
        <v>150</v>
      </c>
      <c r="E56" s="45">
        <v>0</v>
      </c>
      <c r="F56" s="16" t="s">
        <v>51</v>
      </c>
      <c r="G56" s="45">
        <v>390</v>
      </c>
      <c r="H56" s="16" t="s">
        <v>2513</v>
      </c>
      <c r="I56" s="45">
        <v>410</v>
      </c>
      <c r="J56" s="16" t="s">
        <v>2514</v>
      </c>
      <c r="K56" s="45">
        <v>0</v>
      </c>
      <c r="L56" s="16" t="s">
        <v>51</v>
      </c>
      <c r="M56" s="45">
        <v>0</v>
      </c>
      <c r="N56" s="16" t="s">
        <v>51</v>
      </c>
      <c r="O56" s="45">
        <f t="shared" si="2"/>
        <v>390</v>
      </c>
      <c r="P56" s="45">
        <v>0</v>
      </c>
      <c r="Q56" s="45">
        <v>0</v>
      </c>
      <c r="R56" s="45">
        <v>0</v>
      </c>
      <c r="S56" s="45">
        <v>0</v>
      </c>
      <c r="T56" s="45">
        <v>0</v>
      </c>
      <c r="U56" s="45">
        <v>0</v>
      </c>
      <c r="V56" s="45">
        <v>0</v>
      </c>
      <c r="W56" s="16" t="s">
        <v>1251</v>
      </c>
      <c r="X56" s="16" t="s">
        <v>51</v>
      </c>
      <c r="Y56" s="2" t="s">
        <v>51</v>
      </c>
      <c r="Z56" s="2" t="s">
        <v>51</v>
      </c>
      <c r="AA56" s="46"/>
      <c r="AB56" s="2" t="s">
        <v>51</v>
      </c>
    </row>
    <row r="57" spans="1:28" ht="30" customHeight="1">
      <c r="A57" s="16" t="s">
        <v>152</v>
      </c>
      <c r="B57" s="16" t="s">
        <v>148</v>
      </c>
      <c r="C57" s="16" t="s">
        <v>149</v>
      </c>
      <c r="D57" s="44" t="s">
        <v>150</v>
      </c>
      <c r="E57" s="45">
        <v>0</v>
      </c>
      <c r="F57" s="16" t="s">
        <v>51</v>
      </c>
      <c r="G57" s="45">
        <v>5300</v>
      </c>
      <c r="H57" s="16" t="s">
        <v>2515</v>
      </c>
      <c r="I57" s="45">
        <v>0</v>
      </c>
      <c r="J57" s="16" t="s">
        <v>51</v>
      </c>
      <c r="K57" s="45">
        <v>0</v>
      </c>
      <c r="L57" s="16" t="s">
        <v>51</v>
      </c>
      <c r="M57" s="45">
        <v>0</v>
      </c>
      <c r="N57" s="16" t="s">
        <v>51</v>
      </c>
      <c r="O57" s="45">
        <f t="shared" si="2"/>
        <v>5300</v>
      </c>
      <c r="P57" s="45">
        <v>0</v>
      </c>
      <c r="Q57" s="45">
        <v>0</v>
      </c>
      <c r="R57" s="45">
        <v>0</v>
      </c>
      <c r="S57" s="45">
        <v>0</v>
      </c>
      <c r="T57" s="45">
        <v>0</v>
      </c>
      <c r="U57" s="45">
        <v>0</v>
      </c>
      <c r="V57" s="45">
        <v>0</v>
      </c>
      <c r="W57" s="16" t="s">
        <v>151</v>
      </c>
      <c r="X57" s="16" t="s">
        <v>51</v>
      </c>
      <c r="Y57" s="2" t="s">
        <v>51</v>
      </c>
      <c r="Z57" s="2" t="s">
        <v>51</v>
      </c>
      <c r="AA57" s="46"/>
      <c r="AB57" s="2" t="s">
        <v>51</v>
      </c>
    </row>
    <row r="58" spans="1:28" ht="30" customHeight="1">
      <c r="A58" s="16" t="s">
        <v>482</v>
      </c>
      <c r="B58" s="16" t="s">
        <v>479</v>
      </c>
      <c r="C58" s="16" t="s">
        <v>480</v>
      </c>
      <c r="D58" s="44" t="s">
        <v>156</v>
      </c>
      <c r="E58" s="45">
        <v>70000</v>
      </c>
      <c r="F58" s="16" t="s">
        <v>51</v>
      </c>
      <c r="G58" s="45">
        <v>70000</v>
      </c>
      <c r="H58" s="16" t="s">
        <v>2515</v>
      </c>
      <c r="I58" s="45">
        <v>70000</v>
      </c>
      <c r="J58" s="16" t="s">
        <v>2516</v>
      </c>
      <c r="K58" s="45">
        <v>0</v>
      </c>
      <c r="L58" s="16" t="s">
        <v>51</v>
      </c>
      <c r="M58" s="45">
        <v>0</v>
      </c>
      <c r="N58" s="16" t="s">
        <v>51</v>
      </c>
      <c r="O58" s="45">
        <f t="shared" si="2"/>
        <v>70000</v>
      </c>
      <c r="P58" s="45">
        <v>0</v>
      </c>
      <c r="Q58" s="45">
        <v>0</v>
      </c>
      <c r="R58" s="45">
        <v>0</v>
      </c>
      <c r="S58" s="45">
        <v>0</v>
      </c>
      <c r="T58" s="45">
        <v>0</v>
      </c>
      <c r="U58" s="45">
        <v>0</v>
      </c>
      <c r="V58" s="45">
        <v>0</v>
      </c>
      <c r="W58" s="16" t="s">
        <v>481</v>
      </c>
      <c r="X58" s="16" t="s">
        <v>51</v>
      </c>
      <c r="Y58" s="2" t="s">
        <v>51</v>
      </c>
      <c r="Z58" s="2" t="s">
        <v>51</v>
      </c>
      <c r="AA58" s="46"/>
      <c r="AB58" s="2" t="s">
        <v>51</v>
      </c>
    </row>
    <row r="59" spans="1:28" ht="30" customHeight="1">
      <c r="A59" s="16" t="s">
        <v>158</v>
      </c>
      <c r="B59" s="16" t="s">
        <v>154</v>
      </c>
      <c r="C59" s="16" t="s">
        <v>155</v>
      </c>
      <c r="D59" s="44" t="s">
        <v>156</v>
      </c>
      <c r="E59" s="45">
        <v>77000</v>
      </c>
      <c r="F59" s="16" t="s">
        <v>51</v>
      </c>
      <c r="G59" s="45">
        <v>77000</v>
      </c>
      <c r="H59" s="16" t="s">
        <v>2517</v>
      </c>
      <c r="I59" s="45">
        <v>0</v>
      </c>
      <c r="J59" s="16" t="s">
        <v>51</v>
      </c>
      <c r="K59" s="45">
        <v>0</v>
      </c>
      <c r="L59" s="16" t="s">
        <v>51</v>
      </c>
      <c r="M59" s="45">
        <v>0</v>
      </c>
      <c r="N59" s="16" t="s">
        <v>51</v>
      </c>
      <c r="O59" s="45">
        <f t="shared" si="2"/>
        <v>77000</v>
      </c>
      <c r="P59" s="45">
        <v>0</v>
      </c>
      <c r="Q59" s="45">
        <v>0</v>
      </c>
      <c r="R59" s="45">
        <v>0</v>
      </c>
      <c r="S59" s="45">
        <v>0</v>
      </c>
      <c r="T59" s="45">
        <v>0</v>
      </c>
      <c r="U59" s="45">
        <v>0</v>
      </c>
      <c r="V59" s="45">
        <v>0</v>
      </c>
      <c r="W59" s="16" t="s">
        <v>157</v>
      </c>
      <c r="X59" s="16" t="s">
        <v>51</v>
      </c>
      <c r="Y59" s="2" t="s">
        <v>51</v>
      </c>
      <c r="Z59" s="2" t="s">
        <v>51</v>
      </c>
      <c r="AA59" s="46"/>
      <c r="AB59" s="2" t="s">
        <v>51</v>
      </c>
    </row>
    <row r="60" spans="1:28" ht="30" customHeight="1">
      <c r="A60" s="16" t="s">
        <v>163</v>
      </c>
      <c r="B60" s="16" t="s">
        <v>160</v>
      </c>
      <c r="C60" s="16" t="s">
        <v>161</v>
      </c>
      <c r="D60" s="44" t="s">
        <v>156</v>
      </c>
      <c r="E60" s="45">
        <v>0</v>
      </c>
      <c r="F60" s="16" t="s">
        <v>51</v>
      </c>
      <c r="G60" s="45">
        <v>0</v>
      </c>
      <c r="H60" s="16" t="s">
        <v>51</v>
      </c>
      <c r="I60" s="45">
        <v>0</v>
      </c>
      <c r="J60" s="16" t="s">
        <v>51</v>
      </c>
      <c r="K60" s="45">
        <v>0</v>
      </c>
      <c r="L60" s="16" t="s">
        <v>51</v>
      </c>
      <c r="M60" s="45">
        <v>20000</v>
      </c>
      <c r="N60" s="16" t="s">
        <v>2518</v>
      </c>
      <c r="O60" s="45">
        <f t="shared" si="2"/>
        <v>20000</v>
      </c>
      <c r="P60" s="45">
        <v>0</v>
      </c>
      <c r="Q60" s="45">
        <v>0</v>
      </c>
      <c r="R60" s="45">
        <v>0</v>
      </c>
      <c r="S60" s="45">
        <v>0</v>
      </c>
      <c r="T60" s="45">
        <v>0</v>
      </c>
      <c r="U60" s="45">
        <v>0</v>
      </c>
      <c r="V60" s="45">
        <v>0</v>
      </c>
      <c r="W60" s="16" t="s">
        <v>162</v>
      </c>
      <c r="X60" s="16" t="s">
        <v>51</v>
      </c>
      <c r="Y60" s="2" t="s">
        <v>51</v>
      </c>
      <c r="Z60" s="2" t="s">
        <v>51</v>
      </c>
      <c r="AA60" s="46"/>
      <c r="AB60" s="2" t="s">
        <v>51</v>
      </c>
    </row>
    <row r="61" spans="1:28" ht="30" customHeight="1">
      <c r="A61" s="16" t="s">
        <v>168</v>
      </c>
      <c r="B61" s="16" t="s">
        <v>165</v>
      </c>
      <c r="C61" s="16" t="s">
        <v>166</v>
      </c>
      <c r="D61" s="44" t="s">
        <v>150</v>
      </c>
      <c r="E61" s="45">
        <v>0</v>
      </c>
      <c r="F61" s="16" t="s">
        <v>51</v>
      </c>
      <c r="G61" s="45">
        <v>0</v>
      </c>
      <c r="H61" s="16" t="s">
        <v>51</v>
      </c>
      <c r="I61" s="45">
        <v>0</v>
      </c>
      <c r="J61" s="16" t="s">
        <v>51</v>
      </c>
      <c r="K61" s="45">
        <v>48000</v>
      </c>
      <c r="L61" s="16" t="s">
        <v>2519</v>
      </c>
      <c r="M61" s="45">
        <v>0</v>
      </c>
      <c r="N61" s="16" t="s">
        <v>51</v>
      </c>
      <c r="O61" s="45">
        <f t="shared" si="2"/>
        <v>48000</v>
      </c>
      <c r="P61" s="45">
        <v>0</v>
      </c>
      <c r="Q61" s="45">
        <v>0</v>
      </c>
      <c r="R61" s="45">
        <v>0</v>
      </c>
      <c r="S61" s="45">
        <v>0</v>
      </c>
      <c r="T61" s="45">
        <v>0</v>
      </c>
      <c r="U61" s="45">
        <v>0</v>
      </c>
      <c r="V61" s="45">
        <v>0</v>
      </c>
      <c r="W61" s="16" t="s">
        <v>167</v>
      </c>
      <c r="X61" s="16" t="s">
        <v>51</v>
      </c>
      <c r="Y61" s="2" t="s">
        <v>51</v>
      </c>
      <c r="Z61" s="2" t="s">
        <v>51</v>
      </c>
      <c r="AA61" s="46"/>
      <c r="AB61" s="2" t="s">
        <v>51</v>
      </c>
    </row>
    <row r="62" spans="1:28" ht="30" customHeight="1">
      <c r="A62" s="16" t="s">
        <v>173</v>
      </c>
      <c r="B62" s="16" t="s">
        <v>170</v>
      </c>
      <c r="C62" s="16" t="s">
        <v>171</v>
      </c>
      <c r="D62" s="44" t="s">
        <v>150</v>
      </c>
      <c r="E62" s="45">
        <v>0</v>
      </c>
      <c r="F62" s="16" t="s">
        <v>51</v>
      </c>
      <c r="G62" s="45">
        <v>2200</v>
      </c>
      <c r="H62" s="16" t="s">
        <v>2520</v>
      </c>
      <c r="I62" s="45">
        <v>1800</v>
      </c>
      <c r="J62" s="16" t="s">
        <v>2521</v>
      </c>
      <c r="K62" s="45">
        <v>0</v>
      </c>
      <c r="L62" s="16" t="s">
        <v>51</v>
      </c>
      <c r="M62" s="45">
        <v>0</v>
      </c>
      <c r="N62" s="16" t="s">
        <v>51</v>
      </c>
      <c r="O62" s="45">
        <f t="shared" si="2"/>
        <v>1800</v>
      </c>
      <c r="P62" s="45">
        <v>0</v>
      </c>
      <c r="Q62" s="45">
        <v>0</v>
      </c>
      <c r="R62" s="45">
        <v>0</v>
      </c>
      <c r="S62" s="45">
        <v>0</v>
      </c>
      <c r="T62" s="45">
        <v>0</v>
      </c>
      <c r="U62" s="45">
        <v>0</v>
      </c>
      <c r="V62" s="45">
        <v>0</v>
      </c>
      <c r="W62" s="16" t="s">
        <v>172</v>
      </c>
      <c r="X62" s="16" t="s">
        <v>51</v>
      </c>
      <c r="Y62" s="2" t="s">
        <v>51</v>
      </c>
      <c r="Z62" s="2" t="s">
        <v>51</v>
      </c>
      <c r="AA62" s="46"/>
      <c r="AB62" s="2" t="s">
        <v>51</v>
      </c>
    </row>
    <row r="63" spans="1:28" ht="30" customHeight="1">
      <c r="A63" s="16" t="s">
        <v>490</v>
      </c>
      <c r="B63" s="16" t="s">
        <v>160</v>
      </c>
      <c r="C63" s="16" t="s">
        <v>488</v>
      </c>
      <c r="D63" s="44" t="s">
        <v>156</v>
      </c>
      <c r="E63" s="45">
        <v>0</v>
      </c>
      <c r="F63" s="16" t="s">
        <v>51</v>
      </c>
      <c r="G63" s="45">
        <v>0</v>
      </c>
      <c r="H63" s="16" t="s">
        <v>51</v>
      </c>
      <c r="I63" s="45">
        <v>0</v>
      </c>
      <c r="J63" s="16" t="s">
        <v>51</v>
      </c>
      <c r="K63" s="45">
        <v>0</v>
      </c>
      <c r="L63" s="16" t="s">
        <v>51</v>
      </c>
      <c r="M63" s="45">
        <v>8000</v>
      </c>
      <c r="N63" s="16" t="s">
        <v>2522</v>
      </c>
      <c r="O63" s="45">
        <f t="shared" si="2"/>
        <v>8000</v>
      </c>
      <c r="P63" s="45">
        <v>0</v>
      </c>
      <c r="Q63" s="45">
        <v>0</v>
      </c>
      <c r="R63" s="45">
        <v>0</v>
      </c>
      <c r="S63" s="45">
        <v>0</v>
      </c>
      <c r="T63" s="45">
        <v>0</v>
      </c>
      <c r="U63" s="45">
        <v>0</v>
      </c>
      <c r="V63" s="45">
        <v>0</v>
      </c>
      <c r="W63" s="16" t="s">
        <v>489</v>
      </c>
      <c r="X63" s="16" t="s">
        <v>51</v>
      </c>
      <c r="Y63" s="2" t="s">
        <v>51</v>
      </c>
      <c r="Z63" s="2" t="s">
        <v>51</v>
      </c>
      <c r="AA63" s="46"/>
      <c r="AB63" s="2" t="s">
        <v>51</v>
      </c>
    </row>
    <row r="64" spans="1:28" ht="30" customHeight="1">
      <c r="A64" s="16" t="s">
        <v>494</v>
      </c>
      <c r="B64" s="16" t="s">
        <v>170</v>
      </c>
      <c r="C64" s="16" t="s">
        <v>492</v>
      </c>
      <c r="D64" s="44" t="s">
        <v>150</v>
      </c>
      <c r="E64" s="45">
        <v>0</v>
      </c>
      <c r="F64" s="16" t="s">
        <v>51</v>
      </c>
      <c r="G64" s="45">
        <v>1800</v>
      </c>
      <c r="H64" s="16" t="s">
        <v>2520</v>
      </c>
      <c r="I64" s="45">
        <v>0</v>
      </c>
      <c r="J64" s="16" t="s">
        <v>51</v>
      </c>
      <c r="K64" s="45">
        <v>0</v>
      </c>
      <c r="L64" s="16" t="s">
        <v>51</v>
      </c>
      <c r="M64" s="45">
        <v>0</v>
      </c>
      <c r="N64" s="16" t="s">
        <v>51</v>
      </c>
      <c r="O64" s="45">
        <f t="shared" si="2"/>
        <v>1800</v>
      </c>
      <c r="P64" s="45">
        <v>0</v>
      </c>
      <c r="Q64" s="45">
        <v>0</v>
      </c>
      <c r="R64" s="45">
        <v>0</v>
      </c>
      <c r="S64" s="45">
        <v>0</v>
      </c>
      <c r="T64" s="45">
        <v>0</v>
      </c>
      <c r="U64" s="45">
        <v>0</v>
      </c>
      <c r="V64" s="45">
        <v>0</v>
      </c>
      <c r="W64" s="16" t="s">
        <v>493</v>
      </c>
      <c r="X64" s="16" t="s">
        <v>51</v>
      </c>
      <c r="Y64" s="2" t="s">
        <v>51</v>
      </c>
      <c r="Z64" s="2" t="s">
        <v>51</v>
      </c>
      <c r="AA64" s="46"/>
      <c r="AB64" s="2" t="s">
        <v>51</v>
      </c>
    </row>
    <row r="65" spans="1:28" ht="30" customHeight="1">
      <c r="A65" s="16" t="s">
        <v>2306</v>
      </c>
      <c r="B65" s="16" t="s">
        <v>2214</v>
      </c>
      <c r="C65" s="16" t="s">
        <v>2304</v>
      </c>
      <c r="D65" s="44" t="s">
        <v>428</v>
      </c>
      <c r="E65" s="45">
        <v>2060</v>
      </c>
      <c r="F65" s="16" t="s">
        <v>51</v>
      </c>
      <c r="G65" s="45">
        <v>0</v>
      </c>
      <c r="H65" s="16" t="s">
        <v>51</v>
      </c>
      <c r="I65" s="45">
        <v>0</v>
      </c>
      <c r="J65" s="16" t="s">
        <v>51</v>
      </c>
      <c r="K65" s="45">
        <v>0</v>
      </c>
      <c r="L65" s="16" t="s">
        <v>51</v>
      </c>
      <c r="M65" s="45">
        <v>0</v>
      </c>
      <c r="N65" s="16" t="s">
        <v>51</v>
      </c>
      <c r="O65" s="45">
        <f t="shared" si="2"/>
        <v>2060</v>
      </c>
      <c r="P65" s="45">
        <v>0</v>
      </c>
      <c r="Q65" s="45">
        <v>0</v>
      </c>
      <c r="R65" s="45">
        <v>0</v>
      </c>
      <c r="S65" s="45">
        <v>0</v>
      </c>
      <c r="T65" s="45">
        <v>0</v>
      </c>
      <c r="U65" s="45">
        <v>0</v>
      </c>
      <c r="V65" s="45">
        <v>0</v>
      </c>
      <c r="W65" s="16" t="s">
        <v>2305</v>
      </c>
      <c r="X65" s="16" t="s">
        <v>51</v>
      </c>
      <c r="Y65" s="2" t="s">
        <v>51</v>
      </c>
      <c r="Z65" s="2" t="s">
        <v>51</v>
      </c>
      <c r="AA65" s="46"/>
      <c r="AB65" s="2" t="s">
        <v>51</v>
      </c>
    </row>
    <row r="66" spans="1:28" ht="30" customHeight="1">
      <c r="A66" s="16" t="s">
        <v>2217</v>
      </c>
      <c r="B66" s="16" t="s">
        <v>2214</v>
      </c>
      <c r="C66" s="16" t="s">
        <v>2215</v>
      </c>
      <c r="D66" s="44" t="s">
        <v>428</v>
      </c>
      <c r="E66" s="45">
        <v>2496</v>
      </c>
      <c r="F66" s="16" t="s">
        <v>51</v>
      </c>
      <c r="G66" s="45">
        <v>0</v>
      </c>
      <c r="H66" s="16" t="s">
        <v>51</v>
      </c>
      <c r="I66" s="45">
        <v>0</v>
      </c>
      <c r="J66" s="16" t="s">
        <v>51</v>
      </c>
      <c r="K66" s="45">
        <v>0</v>
      </c>
      <c r="L66" s="16" t="s">
        <v>51</v>
      </c>
      <c r="M66" s="45">
        <v>0</v>
      </c>
      <c r="N66" s="16" t="s">
        <v>51</v>
      </c>
      <c r="O66" s="45">
        <f t="shared" si="2"/>
        <v>2496</v>
      </c>
      <c r="P66" s="45">
        <v>0</v>
      </c>
      <c r="Q66" s="45">
        <v>0</v>
      </c>
      <c r="R66" s="45">
        <v>0</v>
      </c>
      <c r="S66" s="45">
        <v>0</v>
      </c>
      <c r="T66" s="45">
        <v>0</v>
      </c>
      <c r="U66" s="45">
        <v>0</v>
      </c>
      <c r="V66" s="45">
        <v>0</v>
      </c>
      <c r="W66" s="16" t="s">
        <v>2216</v>
      </c>
      <c r="X66" s="16" t="s">
        <v>51</v>
      </c>
      <c r="Y66" s="2" t="s">
        <v>51</v>
      </c>
      <c r="Z66" s="2" t="s">
        <v>51</v>
      </c>
      <c r="AA66" s="46"/>
      <c r="AB66" s="2" t="s">
        <v>51</v>
      </c>
    </row>
    <row r="67" spans="1:28" ht="30" customHeight="1">
      <c r="A67" s="16" t="s">
        <v>1489</v>
      </c>
      <c r="B67" s="16" t="s">
        <v>1486</v>
      </c>
      <c r="C67" s="16" t="s">
        <v>1487</v>
      </c>
      <c r="D67" s="44" t="s">
        <v>428</v>
      </c>
      <c r="E67" s="45">
        <v>0</v>
      </c>
      <c r="F67" s="16" t="s">
        <v>51</v>
      </c>
      <c r="G67" s="45">
        <v>11000</v>
      </c>
      <c r="H67" s="16" t="s">
        <v>2523</v>
      </c>
      <c r="I67" s="45">
        <v>0</v>
      </c>
      <c r="J67" s="16" t="s">
        <v>51</v>
      </c>
      <c r="K67" s="45">
        <v>0</v>
      </c>
      <c r="L67" s="16" t="s">
        <v>51</v>
      </c>
      <c r="M67" s="45">
        <v>0</v>
      </c>
      <c r="N67" s="16" t="s">
        <v>51</v>
      </c>
      <c r="O67" s="45">
        <f t="shared" si="2"/>
        <v>11000</v>
      </c>
      <c r="P67" s="45">
        <v>0</v>
      </c>
      <c r="Q67" s="45">
        <v>0</v>
      </c>
      <c r="R67" s="45">
        <v>0</v>
      </c>
      <c r="S67" s="45">
        <v>0</v>
      </c>
      <c r="T67" s="45">
        <v>0</v>
      </c>
      <c r="U67" s="45">
        <v>0</v>
      </c>
      <c r="V67" s="45">
        <v>0</v>
      </c>
      <c r="W67" s="16" t="s">
        <v>1488</v>
      </c>
      <c r="X67" s="16" t="s">
        <v>51</v>
      </c>
      <c r="Y67" s="2" t="s">
        <v>51</v>
      </c>
      <c r="Z67" s="2" t="s">
        <v>51</v>
      </c>
      <c r="AA67" s="46"/>
      <c r="AB67" s="2" t="s">
        <v>51</v>
      </c>
    </row>
    <row r="68" spans="1:28" ht="30" customHeight="1">
      <c r="A68" s="16" t="s">
        <v>1719</v>
      </c>
      <c r="B68" s="16" t="s">
        <v>1717</v>
      </c>
      <c r="C68" s="16" t="s">
        <v>51</v>
      </c>
      <c r="D68" s="44" t="s">
        <v>428</v>
      </c>
      <c r="E68" s="45">
        <v>0</v>
      </c>
      <c r="F68" s="16" t="s">
        <v>51</v>
      </c>
      <c r="G68" s="45">
        <v>0</v>
      </c>
      <c r="H68" s="16" t="s">
        <v>51</v>
      </c>
      <c r="I68" s="45">
        <v>9400</v>
      </c>
      <c r="J68" s="16" t="s">
        <v>2524</v>
      </c>
      <c r="K68" s="45">
        <v>0</v>
      </c>
      <c r="L68" s="16" t="s">
        <v>51</v>
      </c>
      <c r="M68" s="45">
        <v>0</v>
      </c>
      <c r="N68" s="16" t="s">
        <v>51</v>
      </c>
      <c r="O68" s="45">
        <f t="shared" si="2"/>
        <v>9400</v>
      </c>
      <c r="P68" s="45">
        <v>0</v>
      </c>
      <c r="Q68" s="45">
        <v>0</v>
      </c>
      <c r="R68" s="45">
        <v>0</v>
      </c>
      <c r="S68" s="45">
        <v>0</v>
      </c>
      <c r="T68" s="45">
        <v>0</v>
      </c>
      <c r="U68" s="45">
        <v>0</v>
      </c>
      <c r="V68" s="45">
        <v>0</v>
      </c>
      <c r="W68" s="16" t="s">
        <v>1718</v>
      </c>
      <c r="X68" s="16" t="s">
        <v>51</v>
      </c>
      <c r="Y68" s="2" t="s">
        <v>51</v>
      </c>
      <c r="Z68" s="2" t="s">
        <v>51</v>
      </c>
      <c r="AA68" s="46"/>
      <c r="AB68" s="2" t="s">
        <v>51</v>
      </c>
    </row>
    <row r="69" spans="1:28" ht="30" customHeight="1">
      <c r="A69" s="16" t="s">
        <v>2044</v>
      </c>
      <c r="B69" s="16" t="s">
        <v>2041</v>
      </c>
      <c r="C69" s="16" t="s">
        <v>2042</v>
      </c>
      <c r="D69" s="44" t="s">
        <v>428</v>
      </c>
      <c r="E69" s="45">
        <v>2005</v>
      </c>
      <c r="F69" s="16" t="s">
        <v>51</v>
      </c>
      <c r="G69" s="45">
        <v>2800</v>
      </c>
      <c r="H69" s="16" t="s">
        <v>2523</v>
      </c>
      <c r="I69" s="45">
        <v>0</v>
      </c>
      <c r="J69" s="16" t="s">
        <v>51</v>
      </c>
      <c r="K69" s="45">
        <v>0</v>
      </c>
      <c r="L69" s="16" t="s">
        <v>51</v>
      </c>
      <c r="M69" s="45">
        <v>0</v>
      </c>
      <c r="N69" s="16" t="s">
        <v>51</v>
      </c>
      <c r="O69" s="45">
        <f t="shared" si="2"/>
        <v>2005</v>
      </c>
      <c r="P69" s="45">
        <v>0</v>
      </c>
      <c r="Q69" s="45">
        <v>0</v>
      </c>
      <c r="R69" s="45">
        <v>0</v>
      </c>
      <c r="S69" s="45">
        <v>0</v>
      </c>
      <c r="T69" s="45">
        <v>0</v>
      </c>
      <c r="U69" s="45">
        <v>0</v>
      </c>
      <c r="V69" s="45">
        <v>0</v>
      </c>
      <c r="W69" s="16" t="s">
        <v>2043</v>
      </c>
      <c r="X69" s="16" t="s">
        <v>51</v>
      </c>
      <c r="Y69" s="2" t="s">
        <v>51</v>
      </c>
      <c r="Z69" s="2" t="s">
        <v>51</v>
      </c>
      <c r="AA69" s="46"/>
      <c r="AB69" s="2" t="s">
        <v>51</v>
      </c>
    </row>
    <row r="70" spans="1:28" ht="30" customHeight="1">
      <c r="A70" s="16" t="s">
        <v>2180</v>
      </c>
      <c r="B70" s="16" t="s">
        <v>2177</v>
      </c>
      <c r="C70" s="16" t="s">
        <v>2178</v>
      </c>
      <c r="D70" s="44" t="s">
        <v>1225</v>
      </c>
      <c r="E70" s="45">
        <v>0</v>
      </c>
      <c r="F70" s="16" t="s">
        <v>51</v>
      </c>
      <c r="G70" s="45">
        <v>0</v>
      </c>
      <c r="H70" s="16" t="s">
        <v>51</v>
      </c>
      <c r="I70" s="45">
        <v>0</v>
      </c>
      <c r="J70" s="16" t="s">
        <v>51</v>
      </c>
      <c r="K70" s="45">
        <v>5611.11</v>
      </c>
      <c r="L70" s="16" t="s">
        <v>2525</v>
      </c>
      <c r="M70" s="45">
        <v>0</v>
      </c>
      <c r="N70" s="16" t="s">
        <v>51</v>
      </c>
      <c r="O70" s="45">
        <f t="shared" si="2"/>
        <v>5611.11</v>
      </c>
      <c r="P70" s="45">
        <v>0</v>
      </c>
      <c r="Q70" s="45">
        <v>0</v>
      </c>
      <c r="R70" s="45">
        <v>0</v>
      </c>
      <c r="S70" s="45">
        <v>0</v>
      </c>
      <c r="T70" s="45">
        <v>0</v>
      </c>
      <c r="U70" s="45">
        <v>0</v>
      </c>
      <c r="V70" s="45">
        <v>0</v>
      </c>
      <c r="W70" s="16" t="s">
        <v>2179</v>
      </c>
      <c r="X70" s="16" t="s">
        <v>51</v>
      </c>
      <c r="Y70" s="2" t="s">
        <v>51</v>
      </c>
      <c r="Z70" s="2" t="s">
        <v>51</v>
      </c>
      <c r="AA70" s="46"/>
      <c r="AB70" s="2" t="s">
        <v>51</v>
      </c>
    </row>
    <row r="71" spans="1:28" ht="30" customHeight="1">
      <c r="A71" s="16" t="s">
        <v>2093</v>
      </c>
      <c r="B71" s="16" t="s">
        <v>2090</v>
      </c>
      <c r="C71" s="16" t="s">
        <v>2091</v>
      </c>
      <c r="D71" s="44" t="s">
        <v>1225</v>
      </c>
      <c r="E71" s="45">
        <v>11211</v>
      </c>
      <c r="F71" s="16" t="s">
        <v>51</v>
      </c>
      <c r="G71" s="45">
        <v>8333.33</v>
      </c>
      <c r="H71" s="16" t="s">
        <v>2483</v>
      </c>
      <c r="I71" s="45">
        <v>0</v>
      </c>
      <c r="J71" s="16" t="s">
        <v>51</v>
      </c>
      <c r="K71" s="45">
        <v>0</v>
      </c>
      <c r="L71" s="16" t="s">
        <v>51</v>
      </c>
      <c r="M71" s="45">
        <v>0</v>
      </c>
      <c r="N71" s="16" t="s">
        <v>51</v>
      </c>
      <c r="O71" s="45">
        <f t="shared" si="2"/>
        <v>8333.33</v>
      </c>
      <c r="P71" s="45">
        <v>0</v>
      </c>
      <c r="Q71" s="45">
        <v>0</v>
      </c>
      <c r="R71" s="45">
        <v>0</v>
      </c>
      <c r="S71" s="45">
        <v>0</v>
      </c>
      <c r="T71" s="45">
        <v>0</v>
      </c>
      <c r="U71" s="45">
        <v>0</v>
      </c>
      <c r="V71" s="45">
        <v>0</v>
      </c>
      <c r="W71" s="16" t="s">
        <v>2092</v>
      </c>
      <c r="X71" s="16" t="s">
        <v>51</v>
      </c>
      <c r="Y71" s="2" t="s">
        <v>51</v>
      </c>
      <c r="Z71" s="2" t="s">
        <v>51</v>
      </c>
      <c r="AA71" s="46"/>
      <c r="AB71" s="2" t="s">
        <v>51</v>
      </c>
    </row>
    <row r="72" spans="1:28" ht="30" customHeight="1">
      <c r="A72" s="16" t="s">
        <v>2154</v>
      </c>
      <c r="B72" s="16" t="s">
        <v>2011</v>
      </c>
      <c r="C72" s="16" t="s">
        <v>2152</v>
      </c>
      <c r="D72" s="44" t="s">
        <v>1225</v>
      </c>
      <c r="E72" s="45">
        <v>6066</v>
      </c>
      <c r="F72" s="16" t="s">
        <v>51</v>
      </c>
      <c r="G72" s="45">
        <v>10555.55</v>
      </c>
      <c r="H72" s="16" t="s">
        <v>2526</v>
      </c>
      <c r="I72" s="45">
        <v>0</v>
      </c>
      <c r="J72" s="16" t="s">
        <v>51</v>
      </c>
      <c r="K72" s="45">
        <v>0</v>
      </c>
      <c r="L72" s="16" t="s">
        <v>51</v>
      </c>
      <c r="M72" s="45">
        <v>0</v>
      </c>
      <c r="N72" s="16" t="s">
        <v>51</v>
      </c>
      <c r="O72" s="45">
        <f t="shared" si="2"/>
        <v>6066</v>
      </c>
      <c r="P72" s="45">
        <v>0</v>
      </c>
      <c r="Q72" s="45">
        <v>0</v>
      </c>
      <c r="R72" s="45">
        <v>0</v>
      </c>
      <c r="S72" s="45">
        <v>0</v>
      </c>
      <c r="T72" s="45">
        <v>0</v>
      </c>
      <c r="U72" s="45">
        <v>0</v>
      </c>
      <c r="V72" s="45">
        <v>0</v>
      </c>
      <c r="W72" s="16" t="s">
        <v>2153</v>
      </c>
      <c r="X72" s="16" t="s">
        <v>51</v>
      </c>
      <c r="Y72" s="2" t="s">
        <v>51</v>
      </c>
      <c r="Z72" s="2" t="s">
        <v>51</v>
      </c>
      <c r="AA72" s="46"/>
      <c r="AB72" s="2" t="s">
        <v>51</v>
      </c>
    </row>
    <row r="73" spans="1:28" ht="30" customHeight="1">
      <c r="A73" s="16" t="s">
        <v>2014</v>
      </c>
      <c r="B73" s="16" t="s">
        <v>2011</v>
      </c>
      <c r="C73" s="16" t="s">
        <v>2012</v>
      </c>
      <c r="D73" s="44" t="s">
        <v>1225</v>
      </c>
      <c r="E73" s="45">
        <v>5116</v>
      </c>
      <c r="F73" s="16" t="s">
        <v>51</v>
      </c>
      <c r="G73" s="45">
        <v>6666.66</v>
      </c>
      <c r="H73" s="16" t="s">
        <v>2483</v>
      </c>
      <c r="I73" s="45">
        <v>6055.55</v>
      </c>
      <c r="J73" s="16" t="s">
        <v>2527</v>
      </c>
      <c r="K73" s="45">
        <v>0</v>
      </c>
      <c r="L73" s="16" t="s">
        <v>51</v>
      </c>
      <c r="M73" s="45">
        <v>0</v>
      </c>
      <c r="N73" s="16" t="s">
        <v>51</v>
      </c>
      <c r="O73" s="45">
        <f t="shared" si="2"/>
        <v>5116</v>
      </c>
      <c r="P73" s="45">
        <v>0</v>
      </c>
      <c r="Q73" s="45">
        <v>0</v>
      </c>
      <c r="R73" s="45">
        <v>0</v>
      </c>
      <c r="S73" s="45">
        <v>0</v>
      </c>
      <c r="T73" s="45">
        <v>0</v>
      </c>
      <c r="U73" s="45">
        <v>0</v>
      </c>
      <c r="V73" s="45">
        <v>0</v>
      </c>
      <c r="W73" s="16" t="s">
        <v>2013</v>
      </c>
      <c r="X73" s="16" t="s">
        <v>51</v>
      </c>
      <c r="Y73" s="2" t="s">
        <v>51</v>
      </c>
      <c r="Z73" s="2" t="s">
        <v>51</v>
      </c>
      <c r="AA73" s="46"/>
      <c r="AB73" s="2" t="s">
        <v>51</v>
      </c>
    </row>
    <row r="74" spans="1:28" ht="30" customHeight="1">
      <c r="A74" s="16" t="s">
        <v>1560</v>
      </c>
      <c r="B74" s="16" t="s">
        <v>1557</v>
      </c>
      <c r="C74" s="16" t="s">
        <v>1558</v>
      </c>
      <c r="D74" s="44" t="s">
        <v>67</v>
      </c>
      <c r="E74" s="45">
        <v>0</v>
      </c>
      <c r="F74" s="16" t="s">
        <v>51</v>
      </c>
      <c r="G74" s="45">
        <v>0</v>
      </c>
      <c r="H74" s="16" t="s">
        <v>51</v>
      </c>
      <c r="I74" s="45">
        <v>0</v>
      </c>
      <c r="J74" s="16" t="s">
        <v>51</v>
      </c>
      <c r="K74" s="45">
        <v>0</v>
      </c>
      <c r="L74" s="16" t="s">
        <v>51</v>
      </c>
      <c r="M74" s="45">
        <v>4199.1400000000003</v>
      </c>
      <c r="N74" s="16" t="s">
        <v>2528</v>
      </c>
      <c r="O74" s="45">
        <f t="shared" si="2"/>
        <v>4199.1400000000003</v>
      </c>
      <c r="P74" s="45">
        <v>0</v>
      </c>
      <c r="Q74" s="45">
        <v>0</v>
      </c>
      <c r="R74" s="45">
        <v>0</v>
      </c>
      <c r="S74" s="45">
        <v>0</v>
      </c>
      <c r="T74" s="45">
        <v>0</v>
      </c>
      <c r="U74" s="45">
        <v>0</v>
      </c>
      <c r="V74" s="45">
        <v>0</v>
      </c>
      <c r="W74" s="16" t="s">
        <v>1559</v>
      </c>
      <c r="X74" s="16" t="s">
        <v>2529</v>
      </c>
      <c r="Y74" s="2" t="s">
        <v>51</v>
      </c>
      <c r="Z74" s="2" t="s">
        <v>51</v>
      </c>
      <c r="AA74" s="46"/>
      <c r="AB74" s="2" t="s">
        <v>51</v>
      </c>
    </row>
    <row r="75" spans="1:28" ht="30" customHeight="1">
      <c r="A75" s="16" t="s">
        <v>1237</v>
      </c>
      <c r="B75" s="16" t="s">
        <v>1234</v>
      </c>
      <c r="C75" s="16" t="s">
        <v>1235</v>
      </c>
      <c r="D75" s="44" t="s">
        <v>100</v>
      </c>
      <c r="E75" s="45">
        <v>0</v>
      </c>
      <c r="F75" s="16" t="s">
        <v>51</v>
      </c>
      <c r="G75" s="45">
        <v>0</v>
      </c>
      <c r="H75" s="16" t="s">
        <v>51</v>
      </c>
      <c r="I75" s="45">
        <v>0</v>
      </c>
      <c r="J75" s="16" t="s">
        <v>51</v>
      </c>
      <c r="K75" s="45">
        <v>0</v>
      </c>
      <c r="L75" s="16" t="s">
        <v>51</v>
      </c>
      <c r="M75" s="45">
        <v>901.63</v>
      </c>
      <c r="N75" s="16" t="s">
        <v>2530</v>
      </c>
      <c r="O75" s="45">
        <f t="shared" si="2"/>
        <v>901.63</v>
      </c>
      <c r="P75" s="45">
        <v>0</v>
      </c>
      <c r="Q75" s="45">
        <v>0</v>
      </c>
      <c r="R75" s="45">
        <v>0</v>
      </c>
      <c r="S75" s="45">
        <v>0</v>
      </c>
      <c r="T75" s="45">
        <v>0</v>
      </c>
      <c r="U75" s="45">
        <v>0</v>
      </c>
      <c r="V75" s="45">
        <v>0</v>
      </c>
      <c r="W75" s="16" t="s">
        <v>1236</v>
      </c>
      <c r="X75" s="16" t="s">
        <v>2529</v>
      </c>
      <c r="Y75" s="2" t="s">
        <v>51</v>
      </c>
      <c r="Z75" s="2" t="s">
        <v>51</v>
      </c>
      <c r="AA75" s="46"/>
      <c r="AB75" s="2" t="s">
        <v>51</v>
      </c>
    </row>
    <row r="76" spans="1:28" ht="30" customHeight="1">
      <c r="A76" s="16" t="s">
        <v>129</v>
      </c>
      <c r="B76" s="16" t="s">
        <v>126</v>
      </c>
      <c r="C76" s="16" t="s">
        <v>127</v>
      </c>
      <c r="D76" s="44" t="s">
        <v>100</v>
      </c>
      <c r="E76" s="45">
        <v>214000</v>
      </c>
      <c r="F76" s="16" t="s">
        <v>51</v>
      </c>
      <c r="G76" s="45">
        <v>214000</v>
      </c>
      <c r="H76" s="16" t="s">
        <v>51</v>
      </c>
      <c r="I76" s="45">
        <v>214000</v>
      </c>
      <c r="J76" s="16" t="s">
        <v>51</v>
      </c>
      <c r="K76" s="45">
        <v>214000</v>
      </c>
      <c r="L76" s="16" t="s">
        <v>51</v>
      </c>
      <c r="M76" s="45">
        <v>214000</v>
      </c>
      <c r="N76" s="16" t="s">
        <v>51</v>
      </c>
      <c r="O76" s="45">
        <f t="shared" si="2"/>
        <v>214000</v>
      </c>
      <c r="P76" s="45">
        <v>0</v>
      </c>
      <c r="Q76" s="45">
        <v>0</v>
      </c>
      <c r="R76" s="45">
        <v>0</v>
      </c>
      <c r="S76" s="45">
        <v>0</v>
      </c>
      <c r="T76" s="45">
        <v>0</v>
      </c>
      <c r="U76" s="45">
        <v>0</v>
      </c>
      <c r="V76" s="45">
        <v>0</v>
      </c>
      <c r="W76" s="16" t="s">
        <v>128</v>
      </c>
      <c r="X76" s="16" t="s">
        <v>2531</v>
      </c>
      <c r="Y76" s="2" t="s">
        <v>51</v>
      </c>
      <c r="Z76" s="2" t="s">
        <v>51</v>
      </c>
      <c r="AA76" s="46"/>
      <c r="AB76" s="2" t="s">
        <v>51</v>
      </c>
    </row>
    <row r="77" spans="1:28" ht="30" customHeight="1">
      <c r="A77" s="16" t="s">
        <v>133</v>
      </c>
      <c r="B77" s="16" t="s">
        <v>131</v>
      </c>
      <c r="C77" s="16" t="s">
        <v>127</v>
      </c>
      <c r="D77" s="44" t="s">
        <v>100</v>
      </c>
      <c r="E77" s="45">
        <v>87500</v>
      </c>
      <c r="F77" s="16" t="s">
        <v>51</v>
      </c>
      <c r="G77" s="45">
        <v>87500</v>
      </c>
      <c r="H77" s="16" t="s">
        <v>51</v>
      </c>
      <c r="I77" s="45">
        <v>87500</v>
      </c>
      <c r="J77" s="16" t="s">
        <v>51</v>
      </c>
      <c r="K77" s="45">
        <v>87500</v>
      </c>
      <c r="L77" s="16" t="s">
        <v>51</v>
      </c>
      <c r="M77" s="45">
        <v>87500</v>
      </c>
      <c r="N77" s="16" t="s">
        <v>51</v>
      </c>
      <c r="O77" s="45">
        <f t="shared" si="2"/>
        <v>87500</v>
      </c>
      <c r="P77" s="45">
        <v>0</v>
      </c>
      <c r="Q77" s="45">
        <v>0</v>
      </c>
      <c r="R77" s="45">
        <v>0</v>
      </c>
      <c r="S77" s="45">
        <v>0</v>
      </c>
      <c r="T77" s="45">
        <v>0</v>
      </c>
      <c r="U77" s="45">
        <v>0</v>
      </c>
      <c r="V77" s="45">
        <v>0</v>
      </c>
      <c r="W77" s="16" t="s">
        <v>132</v>
      </c>
      <c r="X77" s="16" t="s">
        <v>2531</v>
      </c>
      <c r="Y77" s="2" t="s">
        <v>51</v>
      </c>
      <c r="Z77" s="2" t="s">
        <v>51</v>
      </c>
      <c r="AA77" s="46"/>
      <c r="AB77" s="2" t="s">
        <v>51</v>
      </c>
    </row>
    <row r="78" spans="1:28" ht="30" customHeight="1">
      <c r="A78" s="16" t="s">
        <v>465</v>
      </c>
      <c r="B78" s="16" t="s">
        <v>462</v>
      </c>
      <c r="C78" s="16" t="s">
        <v>463</v>
      </c>
      <c r="D78" s="44" t="s">
        <v>67</v>
      </c>
      <c r="E78" s="45">
        <v>248000</v>
      </c>
      <c r="F78" s="16" t="s">
        <v>51</v>
      </c>
      <c r="G78" s="45">
        <v>248000</v>
      </c>
      <c r="H78" s="16" t="s">
        <v>51</v>
      </c>
      <c r="I78" s="45">
        <v>248000</v>
      </c>
      <c r="J78" s="16" t="s">
        <v>51</v>
      </c>
      <c r="K78" s="45">
        <v>248000</v>
      </c>
      <c r="L78" s="16" t="s">
        <v>51</v>
      </c>
      <c r="M78" s="45">
        <v>248000</v>
      </c>
      <c r="N78" s="16" t="s">
        <v>51</v>
      </c>
      <c r="O78" s="45">
        <f t="shared" si="2"/>
        <v>248000</v>
      </c>
      <c r="P78" s="45">
        <v>0</v>
      </c>
      <c r="Q78" s="45">
        <v>0</v>
      </c>
      <c r="R78" s="45">
        <v>0</v>
      </c>
      <c r="S78" s="45">
        <v>0</v>
      </c>
      <c r="T78" s="45">
        <v>0</v>
      </c>
      <c r="U78" s="45">
        <v>0</v>
      </c>
      <c r="V78" s="45">
        <v>0</v>
      </c>
      <c r="W78" s="16" t="s">
        <v>464</v>
      </c>
      <c r="X78" s="16" t="s">
        <v>2531</v>
      </c>
      <c r="Y78" s="2" t="s">
        <v>51</v>
      </c>
      <c r="Z78" s="2" t="s">
        <v>51</v>
      </c>
      <c r="AA78" s="46"/>
      <c r="AB78" s="2" t="s">
        <v>51</v>
      </c>
    </row>
    <row r="79" spans="1:28" ht="30" customHeight="1">
      <c r="A79" s="16" t="s">
        <v>315</v>
      </c>
      <c r="B79" s="16" t="s">
        <v>312</v>
      </c>
      <c r="C79" s="16" t="s">
        <v>313</v>
      </c>
      <c r="D79" s="44" t="s">
        <v>67</v>
      </c>
      <c r="E79" s="45">
        <v>18750</v>
      </c>
      <c r="F79" s="16" t="s">
        <v>51</v>
      </c>
      <c r="G79" s="45">
        <v>18750</v>
      </c>
      <c r="H79" s="16" t="s">
        <v>51</v>
      </c>
      <c r="I79" s="45">
        <v>18750</v>
      </c>
      <c r="J79" s="16" t="s">
        <v>51</v>
      </c>
      <c r="K79" s="45">
        <v>18750</v>
      </c>
      <c r="L79" s="16" t="s">
        <v>51</v>
      </c>
      <c r="M79" s="45">
        <v>18750</v>
      </c>
      <c r="N79" s="16" t="s">
        <v>51</v>
      </c>
      <c r="O79" s="45">
        <f t="shared" si="2"/>
        <v>18750</v>
      </c>
      <c r="P79" s="45">
        <v>0</v>
      </c>
      <c r="Q79" s="45">
        <v>0</v>
      </c>
      <c r="R79" s="45">
        <v>0</v>
      </c>
      <c r="S79" s="45">
        <v>0</v>
      </c>
      <c r="T79" s="45">
        <v>0</v>
      </c>
      <c r="U79" s="45">
        <v>0</v>
      </c>
      <c r="V79" s="45">
        <v>0</v>
      </c>
      <c r="W79" s="16" t="s">
        <v>314</v>
      </c>
      <c r="X79" s="16" t="s">
        <v>2531</v>
      </c>
      <c r="Y79" s="2" t="s">
        <v>51</v>
      </c>
      <c r="Z79" s="2" t="s">
        <v>51</v>
      </c>
      <c r="AA79" s="46"/>
      <c r="AB79" s="2" t="s">
        <v>51</v>
      </c>
    </row>
    <row r="80" spans="1:28" ht="30" customHeight="1">
      <c r="A80" s="16" t="s">
        <v>1320</v>
      </c>
      <c r="B80" s="16" t="s">
        <v>1317</v>
      </c>
      <c r="C80" s="16" t="s">
        <v>1318</v>
      </c>
      <c r="D80" s="44" t="s">
        <v>67</v>
      </c>
      <c r="E80" s="45">
        <v>0</v>
      </c>
      <c r="F80" s="16" t="s">
        <v>51</v>
      </c>
      <c r="G80" s="45">
        <v>420000</v>
      </c>
      <c r="H80" s="16" t="s">
        <v>2532</v>
      </c>
      <c r="I80" s="45">
        <v>0</v>
      </c>
      <c r="J80" s="16" t="s">
        <v>51</v>
      </c>
      <c r="K80" s="45">
        <v>0</v>
      </c>
      <c r="L80" s="16" t="s">
        <v>51</v>
      </c>
      <c r="M80" s="45">
        <v>0</v>
      </c>
      <c r="N80" s="16" t="s">
        <v>51</v>
      </c>
      <c r="O80" s="45">
        <f t="shared" si="2"/>
        <v>420000</v>
      </c>
      <c r="P80" s="45">
        <v>0</v>
      </c>
      <c r="Q80" s="45">
        <v>0</v>
      </c>
      <c r="R80" s="45">
        <v>0</v>
      </c>
      <c r="S80" s="45">
        <v>0</v>
      </c>
      <c r="T80" s="45">
        <v>0</v>
      </c>
      <c r="U80" s="45">
        <v>0</v>
      </c>
      <c r="V80" s="45">
        <v>0</v>
      </c>
      <c r="W80" s="16" t="s">
        <v>1319</v>
      </c>
      <c r="X80" s="16" t="s">
        <v>51</v>
      </c>
      <c r="Y80" s="2" t="s">
        <v>51</v>
      </c>
      <c r="Z80" s="2" t="s">
        <v>51</v>
      </c>
      <c r="AA80" s="46"/>
      <c r="AB80" s="2" t="s">
        <v>51</v>
      </c>
    </row>
    <row r="81" spans="1:28" ht="30" customHeight="1">
      <c r="A81" s="16" t="s">
        <v>1712</v>
      </c>
      <c r="B81" s="16" t="s">
        <v>1708</v>
      </c>
      <c r="C81" s="16" t="s">
        <v>1709</v>
      </c>
      <c r="D81" s="44" t="s">
        <v>1710</v>
      </c>
      <c r="E81" s="45">
        <v>0</v>
      </c>
      <c r="F81" s="16" t="s">
        <v>51</v>
      </c>
      <c r="G81" s="45">
        <v>19500</v>
      </c>
      <c r="H81" s="16" t="s">
        <v>2533</v>
      </c>
      <c r="I81" s="45">
        <v>0</v>
      </c>
      <c r="J81" s="16" t="s">
        <v>51</v>
      </c>
      <c r="K81" s="45">
        <v>0</v>
      </c>
      <c r="L81" s="16" t="s">
        <v>51</v>
      </c>
      <c r="M81" s="45">
        <v>0</v>
      </c>
      <c r="N81" s="16" t="s">
        <v>51</v>
      </c>
      <c r="O81" s="45">
        <f t="shared" si="2"/>
        <v>19500</v>
      </c>
      <c r="P81" s="45">
        <v>0</v>
      </c>
      <c r="Q81" s="45">
        <v>0</v>
      </c>
      <c r="R81" s="45">
        <v>0</v>
      </c>
      <c r="S81" s="45">
        <v>0</v>
      </c>
      <c r="T81" s="45">
        <v>0</v>
      </c>
      <c r="U81" s="45">
        <v>0</v>
      </c>
      <c r="V81" s="45">
        <v>0</v>
      </c>
      <c r="W81" s="16" t="s">
        <v>1711</v>
      </c>
      <c r="X81" s="16" t="s">
        <v>51</v>
      </c>
      <c r="Y81" s="2" t="s">
        <v>51</v>
      </c>
      <c r="Z81" s="2" t="s">
        <v>51</v>
      </c>
      <c r="AA81" s="46"/>
      <c r="AB81" s="2" t="s">
        <v>51</v>
      </c>
    </row>
    <row r="82" spans="1:28" ht="30" customHeight="1">
      <c r="A82" s="16" t="s">
        <v>1724</v>
      </c>
      <c r="B82" s="16" t="s">
        <v>1708</v>
      </c>
      <c r="C82" s="16" t="s">
        <v>1721</v>
      </c>
      <c r="D82" s="44" t="s">
        <v>1722</v>
      </c>
      <c r="E82" s="45">
        <v>0</v>
      </c>
      <c r="F82" s="16" t="s">
        <v>51</v>
      </c>
      <c r="G82" s="45">
        <v>0</v>
      </c>
      <c r="H82" s="16" t="s">
        <v>51</v>
      </c>
      <c r="I82" s="45">
        <v>0</v>
      </c>
      <c r="J82" s="16" t="s">
        <v>51</v>
      </c>
      <c r="K82" s="45">
        <v>0</v>
      </c>
      <c r="L82" s="16" t="s">
        <v>51</v>
      </c>
      <c r="M82" s="45">
        <v>300</v>
      </c>
      <c r="N82" s="16" t="s">
        <v>51</v>
      </c>
      <c r="O82" s="45">
        <f t="shared" si="2"/>
        <v>300</v>
      </c>
      <c r="P82" s="45">
        <v>0</v>
      </c>
      <c r="Q82" s="45">
        <v>0</v>
      </c>
      <c r="R82" s="45">
        <v>0</v>
      </c>
      <c r="S82" s="45">
        <v>0</v>
      </c>
      <c r="T82" s="45">
        <v>0</v>
      </c>
      <c r="U82" s="45">
        <v>0</v>
      </c>
      <c r="V82" s="45">
        <v>0</v>
      </c>
      <c r="W82" s="16" t="s">
        <v>1723</v>
      </c>
      <c r="X82" s="16" t="s">
        <v>51</v>
      </c>
      <c r="Y82" s="2" t="s">
        <v>51</v>
      </c>
      <c r="Z82" s="2" t="s">
        <v>51</v>
      </c>
      <c r="AA82" s="46"/>
      <c r="AB82" s="2" t="s">
        <v>51</v>
      </c>
    </row>
    <row r="83" spans="1:28" ht="30" customHeight="1">
      <c r="A83" s="16" t="s">
        <v>1728</v>
      </c>
      <c r="B83" s="16" t="s">
        <v>1708</v>
      </c>
      <c r="C83" s="16" t="s">
        <v>1726</v>
      </c>
      <c r="D83" s="44" t="s">
        <v>1722</v>
      </c>
      <c r="E83" s="45">
        <v>0</v>
      </c>
      <c r="F83" s="16" t="s">
        <v>51</v>
      </c>
      <c r="G83" s="45">
        <v>0</v>
      </c>
      <c r="H83" s="16" t="s">
        <v>51</v>
      </c>
      <c r="I83" s="45">
        <v>0</v>
      </c>
      <c r="J83" s="16" t="s">
        <v>51</v>
      </c>
      <c r="K83" s="45">
        <v>0</v>
      </c>
      <c r="L83" s="16" t="s">
        <v>51</v>
      </c>
      <c r="M83" s="45">
        <v>300</v>
      </c>
      <c r="N83" s="16" t="s">
        <v>51</v>
      </c>
      <c r="O83" s="45">
        <f t="shared" si="2"/>
        <v>300</v>
      </c>
      <c r="P83" s="45">
        <v>0</v>
      </c>
      <c r="Q83" s="45">
        <v>0</v>
      </c>
      <c r="R83" s="45">
        <v>0</v>
      </c>
      <c r="S83" s="45">
        <v>0</v>
      </c>
      <c r="T83" s="45">
        <v>0</v>
      </c>
      <c r="U83" s="45">
        <v>0</v>
      </c>
      <c r="V83" s="45">
        <v>0</v>
      </c>
      <c r="W83" s="16" t="s">
        <v>1727</v>
      </c>
      <c r="X83" s="16" t="s">
        <v>51</v>
      </c>
      <c r="Y83" s="2" t="s">
        <v>51</v>
      </c>
      <c r="Z83" s="2" t="s">
        <v>51</v>
      </c>
      <c r="AA83" s="46"/>
      <c r="AB83" s="2" t="s">
        <v>51</v>
      </c>
    </row>
    <row r="84" spans="1:28" ht="30" customHeight="1">
      <c r="A84" s="16" t="s">
        <v>1227</v>
      </c>
      <c r="B84" s="16" t="s">
        <v>1223</v>
      </c>
      <c r="C84" s="16" t="s">
        <v>1224</v>
      </c>
      <c r="D84" s="44" t="s">
        <v>1225</v>
      </c>
      <c r="E84" s="45">
        <v>10371</v>
      </c>
      <c r="F84" s="16" t="s">
        <v>51</v>
      </c>
      <c r="G84" s="45">
        <v>18500</v>
      </c>
      <c r="H84" s="16" t="s">
        <v>2534</v>
      </c>
      <c r="I84" s="45">
        <v>0</v>
      </c>
      <c r="J84" s="16" t="s">
        <v>51</v>
      </c>
      <c r="K84" s="45">
        <v>0</v>
      </c>
      <c r="L84" s="16" t="s">
        <v>51</v>
      </c>
      <c r="M84" s="45">
        <v>0</v>
      </c>
      <c r="N84" s="16" t="s">
        <v>51</v>
      </c>
      <c r="O84" s="45">
        <f t="shared" si="2"/>
        <v>10371</v>
      </c>
      <c r="P84" s="45">
        <v>0</v>
      </c>
      <c r="Q84" s="45">
        <v>0</v>
      </c>
      <c r="R84" s="45">
        <v>0</v>
      </c>
      <c r="S84" s="45">
        <v>0</v>
      </c>
      <c r="T84" s="45">
        <v>0</v>
      </c>
      <c r="U84" s="45">
        <v>0</v>
      </c>
      <c r="V84" s="45">
        <v>0</v>
      </c>
      <c r="W84" s="16" t="s">
        <v>1226</v>
      </c>
      <c r="X84" s="16" t="s">
        <v>51</v>
      </c>
      <c r="Y84" s="2" t="s">
        <v>51</v>
      </c>
      <c r="Z84" s="2" t="s">
        <v>51</v>
      </c>
      <c r="AA84" s="46"/>
      <c r="AB84" s="2" t="s">
        <v>51</v>
      </c>
    </row>
    <row r="85" spans="1:28" ht="30" customHeight="1">
      <c r="A85" s="16" t="s">
        <v>1440</v>
      </c>
      <c r="B85" s="16" t="s">
        <v>1437</v>
      </c>
      <c r="C85" s="16" t="s">
        <v>1438</v>
      </c>
      <c r="D85" s="44" t="s">
        <v>1225</v>
      </c>
      <c r="E85" s="45">
        <v>0</v>
      </c>
      <c r="F85" s="16" t="s">
        <v>51</v>
      </c>
      <c r="G85" s="45">
        <v>10000</v>
      </c>
      <c r="H85" s="16" t="s">
        <v>2535</v>
      </c>
      <c r="I85" s="45">
        <v>0</v>
      </c>
      <c r="J85" s="16" t="s">
        <v>2536</v>
      </c>
      <c r="K85" s="45">
        <v>7611</v>
      </c>
      <c r="L85" s="16" t="s">
        <v>2537</v>
      </c>
      <c r="M85" s="45">
        <v>0</v>
      </c>
      <c r="N85" s="16" t="s">
        <v>51</v>
      </c>
      <c r="O85" s="45">
        <f t="shared" si="2"/>
        <v>7611</v>
      </c>
      <c r="P85" s="45">
        <v>0</v>
      </c>
      <c r="Q85" s="45">
        <v>0</v>
      </c>
      <c r="R85" s="45">
        <v>0</v>
      </c>
      <c r="S85" s="45">
        <v>0</v>
      </c>
      <c r="T85" s="45">
        <v>0</v>
      </c>
      <c r="U85" s="45">
        <v>0</v>
      </c>
      <c r="V85" s="45">
        <v>0</v>
      </c>
      <c r="W85" s="16" t="s">
        <v>1439</v>
      </c>
      <c r="X85" s="16" t="s">
        <v>51</v>
      </c>
      <c r="Y85" s="2" t="s">
        <v>51</v>
      </c>
      <c r="Z85" s="2" t="s">
        <v>51</v>
      </c>
      <c r="AA85" s="46"/>
      <c r="AB85" s="2" t="s">
        <v>51</v>
      </c>
    </row>
    <row r="86" spans="1:28" ht="30" customHeight="1">
      <c r="A86" s="16" t="s">
        <v>1445</v>
      </c>
      <c r="B86" s="16" t="s">
        <v>1442</v>
      </c>
      <c r="C86" s="16" t="s">
        <v>1443</v>
      </c>
      <c r="D86" s="44" t="s">
        <v>1225</v>
      </c>
      <c r="E86" s="45">
        <v>0</v>
      </c>
      <c r="F86" s="16" t="s">
        <v>51</v>
      </c>
      <c r="G86" s="45">
        <v>3494.44</v>
      </c>
      <c r="H86" s="16" t="s">
        <v>2483</v>
      </c>
      <c r="I86" s="45">
        <v>3722.22</v>
      </c>
      <c r="J86" s="16" t="s">
        <v>2538</v>
      </c>
      <c r="K86" s="45">
        <v>0</v>
      </c>
      <c r="L86" s="16" t="s">
        <v>51</v>
      </c>
      <c r="M86" s="45">
        <v>0</v>
      </c>
      <c r="N86" s="16" t="s">
        <v>51</v>
      </c>
      <c r="O86" s="45">
        <f t="shared" si="2"/>
        <v>3494.44</v>
      </c>
      <c r="P86" s="45">
        <v>0</v>
      </c>
      <c r="Q86" s="45">
        <v>0</v>
      </c>
      <c r="R86" s="45">
        <v>0</v>
      </c>
      <c r="S86" s="45">
        <v>0</v>
      </c>
      <c r="T86" s="45">
        <v>0</v>
      </c>
      <c r="U86" s="45">
        <v>0</v>
      </c>
      <c r="V86" s="45">
        <v>0</v>
      </c>
      <c r="W86" s="16" t="s">
        <v>1444</v>
      </c>
      <c r="X86" s="16" t="s">
        <v>51</v>
      </c>
      <c r="Y86" s="2" t="s">
        <v>51</v>
      </c>
      <c r="Z86" s="2" t="s">
        <v>51</v>
      </c>
      <c r="AA86" s="46"/>
      <c r="AB86" s="2" t="s">
        <v>51</v>
      </c>
    </row>
    <row r="87" spans="1:28" ht="30" customHeight="1">
      <c r="A87" s="16" t="s">
        <v>2018</v>
      </c>
      <c r="B87" s="16" t="s">
        <v>1442</v>
      </c>
      <c r="C87" s="16" t="s">
        <v>2016</v>
      </c>
      <c r="D87" s="44" t="s">
        <v>1225</v>
      </c>
      <c r="E87" s="45">
        <v>0</v>
      </c>
      <c r="F87" s="16" t="s">
        <v>51</v>
      </c>
      <c r="G87" s="45">
        <v>3583.33</v>
      </c>
      <c r="H87" s="16" t="s">
        <v>2483</v>
      </c>
      <c r="I87" s="45">
        <v>3888.88</v>
      </c>
      <c r="J87" s="16" t="s">
        <v>2538</v>
      </c>
      <c r="K87" s="45">
        <v>0</v>
      </c>
      <c r="L87" s="16" t="s">
        <v>51</v>
      </c>
      <c r="M87" s="45">
        <v>0</v>
      </c>
      <c r="N87" s="16" t="s">
        <v>51</v>
      </c>
      <c r="O87" s="45">
        <f t="shared" si="2"/>
        <v>3583.33</v>
      </c>
      <c r="P87" s="45">
        <v>0</v>
      </c>
      <c r="Q87" s="45">
        <v>0</v>
      </c>
      <c r="R87" s="45">
        <v>0</v>
      </c>
      <c r="S87" s="45">
        <v>0</v>
      </c>
      <c r="T87" s="45">
        <v>0</v>
      </c>
      <c r="U87" s="45">
        <v>0</v>
      </c>
      <c r="V87" s="45">
        <v>0</v>
      </c>
      <c r="W87" s="16" t="s">
        <v>2017</v>
      </c>
      <c r="X87" s="16" t="s">
        <v>51</v>
      </c>
      <c r="Y87" s="2" t="s">
        <v>51</v>
      </c>
      <c r="Z87" s="2" t="s">
        <v>51</v>
      </c>
      <c r="AA87" s="46"/>
      <c r="AB87" s="2" t="s">
        <v>51</v>
      </c>
    </row>
    <row r="88" spans="1:28" ht="30" customHeight="1">
      <c r="A88" s="16" t="s">
        <v>1247</v>
      </c>
      <c r="B88" s="16" t="s">
        <v>1244</v>
      </c>
      <c r="C88" s="16" t="s">
        <v>1245</v>
      </c>
      <c r="D88" s="44" t="s">
        <v>100</v>
      </c>
      <c r="E88" s="45">
        <v>3780</v>
      </c>
      <c r="F88" s="16" t="s">
        <v>51</v>
      </c>
      <c r="G88" s="45">
        <v>4180</v>
      </c>
      <c r="H88" s="16" t="s">
        <v>2539</v>
      </c>
      <c r="I88" s="45">
        <v>4650</v>
      </c>
      <c r="J88" s="16" t="s">
        <v>2540</v>
      </c>
      <c r="K88" s="45">
        <v>0</v>
      </c>
      <c r="L88" s="16" t="s">
        <v>51</v>
      </c>
      <c r="M88" s="45">
        <v>0</v>
      </c>
      <c r="N88" s="16" t="s">
        <v>51</v>
      </c>
      <c r="O88" s="45">
        <f t="shared" si="2"/>
        <v>3780</v>
      </c>
      <c r="P88" s="45">
        <v>0</v>
      </c>
      <c r="Q88" s="45">
        <v>0</v>
      </c>
      <c r="R88" s="45">
        <v>0</v>
      </c>
      <c r="S88" s="45">
        <v>0</v>
      </c>
      <c r="T88" s="45">
        <v>0</v>
      </c>
      <c r="U88" s="45">
        <v>0</v>
      </c>
      <c r="V88" s="45">
        <v>0</v>
      </c>
      <c r="W88" s="16" t="s">
        <v>1246</v>
      </c>
      <c r="X88" s="16" t="s">
        <v>51</v>
      </c>
      <c r="Y88" s="2" t="s">
        <v>51</v>
      </c>
      <c r="Z88" s="2" t="s">
        <v>51</v>
      </c>
      <c r="AA88" s="46"/>
      <c r="AB88" s="2" t="s">
        <v>51</v>
      </c>
    </row>
    <row r="89" spans="1:28" ht="30" customHeight="1">
      <c r="A89" s="16" t="s">
        <v>1376</v>
      </c>
      <c r="B89" s="16" t="s">
        <v>1373</v>
      </c>
      <c r="C89" s="16" t="s">
        <v>1374</v>
      </c>
      <c r="D89" s="44" t="s">
        <v>150</v>
      </c>
      <c r="E89" s="45">
        <v>0</v>
      </c>
      <c r="F89" s="16" t="s">
        <v>51</v>
      </c>
      <c r="G89" s="45">
        <v>4600</v>
      </c>
      <c r="H89" s="16" t="s">
        <v>2541</v>
      </c>
      <c r="I89" s="45">
        <v>0</v>
      </c>
      <c r="J89" s="16" t="s">
        <v>51</v>
      </c>
      <c r="K89" s="45">
        <v>0</v>
      </c>
      <c r="L89" s="16" t="s">
        <v>51</v>
      </c>
      <c r="M89" s="45">
        <v>0</v>
      </c>
      <c r="N89" s="16" t="s">
        <v>51</v>
      </c>
      <c r="O89" s="45">
        <f t="shared" si="2"/>
        <v>4600</v>
      </c>
      <c r="P89" s="45">
        <v>0</v>
      </c>
      <c r="Q89" s="45">
        <v>0</v>
      </c>
      <c r="R89" s="45">
        <v>0</v>
      </c>
      <c r="S89" s="45">
        <v>0</v>
      </c>
      <c r="T89" s="45">
        <v>0</v>
      </c>
      <c r="U89" s="45">
        <v>0</v>
      </c>
      <c r="V89" s="45">
        <v>0</v>
      </c>
      <c r="W89" s="16" t="s">
        <v>1375</v>
      </c>
      <c r="X89" s="16" t="s">
        <v>51</v>
      </c>
      <c r="Y89" s="2" t="s">
        <v>51</v>
      </c>
      <c r="Z89" s="2" t="s">
        <v>51</v>
      </c>
      <c r="AA89" s="46"/>
      <c r="AB89" s="2" t="s">
        <v>51</v>
      </c>
    </row>
    <row r="90" spans="1:28" ht="30" customHeight="1">
      <c r="A90" s="16" t="s">
        <v>1995</v>
      </c>
      <c r="B90" s="16" t="s">
        <v>1099</v>
      </c>
      <c r="C90" s="16" t="s">
        <v>1969</v>
      </c>
      <c r="D90" s="44" t="s">
        <v>1075</v>
      </c>
      <c r="E90" s="45">
        <v>0</v>
      </c>
      <c r="F90" s="16" t="s">
        <v>2542</v>
      </c>
      <c r="G90" s="45">
        <v>0</v>
      </c>
      <c r="H90" s="16" t="s">
        <v>51</v>
      </c>
      <c r="I90" s="45">
        <v>0</v>
      </c>
      <c r="J90" s="16" t="s">
        <v>51</v>
      </c>
      <c r="K90" s="45">
        <v>0</v>
      </c>
      <c r="L90" s="16" t="s">
        <v>51</v>
      </c>
      <c r="M90" s="45">
        <v>0</v>
      </c>
      <c r="N90" s="16" t="s">
        <v>51</v>
      </c>
      <c r="O90" s="45">
        <v>0</v>
      </c>
      <c r="P90" s="45">
        <v>0</v>
      </c>
      <c r="Q90" s="45">
        <v>0</v>
      </c>
      <c r="R90" s="45">
        <v>0</v>
      </c>
      <c r="S90" s="45">
        <v>0</v>
      </c>
      <c r="T90" s="45">
        <v>0</v>
      </c>
      <c r="U90" s="45">
        <v>15278.42</v>
      </c>
      <c r="V90" s="45">
        <f>SMALL(Q90:U90,COUNTIF(Q90:U90,0)+1)</f>
        <v>15278.42</v>
      </c>
      <c r="W90" s="16" t="s">
        <v>1994</v>
      </c>
      <c r="X90" s="16" t="s">
        <v>51</v>
      </c>
      <c r="Y90" s="2" t="s">
        <v>51</v>
      </c>
      <c r="Z90" s="2" t="s">
        <v>51</v>
      </c>
      <c r="AA90" s="46"/>
      <c r="AB90" s="2" t="s">
        <v>51</v>
      </c>
    </row>
    <row r="91" spans="1:28" ht="30" customHeight="1">
      <c r="A91" s="16" t="s">
        <v>1971</v>
      </c>
      <c r="B91" s="16" t="s">
        <v>1073</v>
      </c>
      <c r="C91" s="16" t="s">
        <v>1969</v>
      </c>
      <c r="D91" s="44" t="s">
        <v>1075</v>
      </c>
      <c r="E91" s="45">
        <v>0</v>
      </c>
      <c r="F91" s="16" t="s">
        <v>2542</v>
      </c>
      <c r="G91" s="45">
        <v>0</v>
      </c>
      <c r="H91" s="16" t="s">
        <v>51</v>
      </c>
      <c r="I91" s="45">
        <v>0</v>
      </c>
      <c r="J91" s="16" t="s">
        <v>51</v>
      </c>
      <c r="K91" s="45">
        <v>0</v>
      </c>
      <c r="L91" s="16" t="s">
        <v>51</v>
      </c>
      <c r="M91" s="45">
        <v>0</v>
      </c>
      <c r="N91" s="16" t="s">
        <v>51</v>
      </c>
      <c r="O91" s="45">
        <v>0</v>
      </c>
      <c r="P91" s="45">
        <v>0</v>
      </c>
      <c r="Q91" s="45">
        <v>0</v>
      </c>
      <c r="R91" s="45">
        <v>0</v>
      </c>
      <c r="S91" s="45">
        <v>0</v>
      </c>
      <c r="T91" s="45">
        <v>0</v>
      </c>
      <c r="U91" s="45">
        <v>14550.9</v>
      </c>
      <c r="V91" s="45">
        <f>SMALL(Q91:U91,COUNTIF(Q91:U91,0)+1)</f>
        <v>14550.9</v>
      </c>
      <c r="W91" s="16" t="s">
        <v>1970</v>
      </c>
      <c r="X91" s="16" t="s">
        <v>51</v>
      </c>
      <c r="Y91" s="2" t="s">
        <v>51</v>
      </c>
      <c r="Z91" s="2" t="s">
        <v>51</v>
      </c>
      <c r="AA91" s="46"/>
      <c r="AB91" s="2" t="s">
        <v>51</v>
      </c>
    </row>
    <row r="92" spans="1:28" ht="30" customHeight="1">
      <c r="A92" s="16" t="s">
        <v>1975</v>
      </c>
      <c r="B92" s="16" t="s">
        <v>1079</v>
      </c>
      <c r="C92" s="16" t="s">
        <v>1969</v>
      </c>
      <c r="D92" s="44" t="s">
        <v>1075</v>
      </c>
      <c r="E92" s="45">
        <v>0</v>
      </c>
      <c r="F92" s="16" t="s">
        <v>2542</v>
      </c>
      <c r="G92" s="45">
        <v>0</v>
      </c>
      <c r="H92" s="16" t="s">
        <v>51</v>
      </c>
      <c r="I92" s="45">
        <v>0</v>
      </c>
      <c r="J92" s="16" t="s">
        <v>51</v>
      </c>
      <c r="K92" s="45">
        <v>0</v>
      </c>
      <c r="L92" s="16" t="s">
        <v>51</v>
      </c>
      <c r="M92" s="45">
        <v>0</v>
      </c>
      <c r="N92" s="16" t="s">
        <v>51</v>
      </c>
      <c r="O92" s="45">
        <v>0</v>
      </c>
      <c r="P92" s="45">
        <v>0</v>
      </c>
      <c r="Q92" s="45">
        <v>0</v>
      </c>
      <c r="R92" s="45">
        <v>0</v>
      </c>
      <c r="S92" s="45">
        <v>0</v>
      </c>
      <c r="T92" s="45">
        <v>0</v>
      </c>
      <c r="U92" s="45">
        <v>14550.9</v>
      </c>
      <c r="V92" s="45">
        <f>SMALL(Q92:U92,COUNTIF(Q92:U92,0)+1)</f>
        <v>14550.9</v>
      </c>
      <c r="W92" s="16" t="s">
        <v>1974</v>
      </c>
      <c r="X92" s="16" t="s">
        <v>51</v>
      </c>
      <c r="Y92" s="2" t="s">
        <v>51</v>
      </c>
      <c r="Z92" s="2" t="s">
        <v>51</v>
      </c>
      <c r="AA92" s="46"/>
      <c r="AB92" s="2" t="s">
        <v>51</v>
      </c>
    </row>
    <row r="93" spans="1:28" ht="30" customHeight="1">
      <c r="A93" s="16" t="s">
        <v>1980</v>
      </c>
      <c r="B93" s="16" t="s">
        <v>1083</v>
      </c>
      <c r="C93" s="16" t="s">
        <v>1978</v>
      </c>
      <c r="D93" s="44" t="s">
        <v>1075</v>
      </c>
      <c r="E93" s="45">
        <v>0</v>
      </c>
      <c r="F93" s="16" t="s">
        <v>2542</v>
      </c>
      <c r="G93" s="45">
        <v>0</v>
      </c>
      <c r="H93" s="16" t="s">
        <v>51</v>
      </c>
      <c r="I93" s="45">
        <v>0</v>
      </c>
      <c r="J93" s="16" t="s">
        <v>51</v>
      </c>
      <c r="K93" s="45">
        <v>0</v>
      </c>
      <c r="L93" s="16" t="s">
        <v>51</v>
      </c>
      <c r="M93" s="45">
        <v>0</v>
      </c>
      <c r="N93" s="16" t="s">
        <v>51</v>
      </c>
      <c r="O93" s="45">
        <v>0</v>
      </c>
      <c r="P93" s="45">
        <v>0</v>
      </c>
      <c r="Q93" s="45">
        <v>0</v>
      </c>
      <c r="R93" s="45">
        <v>0</v>
      </c>
      <c r="S93" s="45">
        <v>0</v>
      </c>
      <c r="T93" s="45">
        <v>0</v>
      </c>
      <c r="U93" s="45">
        <v>43652.7</v>
      </c>
      <c r="V93" s="45">
        <f>SMALL(Q93:U93,COUNTIF(Q93:U93,0)+1)</f>
        <v>43652.7</v>
      </c>
      <c r="W93" s="16" t="s">
        <v>1979</v>
      </c>
      <c r="X93" s="16" t="s">
        <v>51</v>
      </c>
      <c r="Y93" s="2" t="s">
        <v>51</v>
      </c>
      <c r="Z93" s="2" t="s">
        <v>51</v>
      </c>
      <c r="AA93" s="46"/>
      <c r="AB93" s="2" t="s">
        <v>51</v>
      </c>
    </row>
    <row r="94" spans="1:28" ht="30" customHeight="1">
      <c r="A94" s="16" t="s">
        <v>1662</v>
      </c>
      <c r="B94" s="16" t="s">
        <v>1658</v>
      </c>
      <c r="C94" s="16" t="s">
        <v>1659</v>
      </c>
      <c r="D94" s="44" t="s">
        <v>1660</v>
      </c>
      <c r="E94" s="45">
        <v>21560</v>
      </c>
      <c r="F94" s="16" t="s">
        <v>51</v>
      </c>
      <c r="G94" s="45">
        <v>0</v>
      </c>
      <c r="H94" s="16" t="s">
        <v>51</v>
      </c>
      <c r="I94" s="45">
        <v>0</v>
      </c>
      <c r="J94" s="16" t="s">
        <v>51</v>
      </c>
      <c r="K94" s="45">
        <v>0</v>
      </c>
      <c r="L94" s="16" t="s">
        <v>51</v>
      </c>
      <c r="M94" s="45">
        <v>0</v>
      </c>
      <c r="N94" s="16" t="s">
        <v>51</v>
      </c>
      <c r="O94" s="45">
        <f>SMALL(E94:M94,COUNTIF(E94:M94,0)+1)</f>
        <v>21560</v>
      </c>
      <c r="P94" s="45">
        <v>9767</v>
      </c>
      <c r="Q94" s="45">
        <v>0</v>
      </c>
      <c r="R94" s="45">
        <v>0</v>
      </c>
      <c r="S94" s="45">
        <v>0</v>
      </c>
      <c r="T94" s="45">
        <v>0</v>
      </c>
      <c r="U94" s="45">
        <v>0</v>
      </c>
      <c r="V94" s="45">
        <v>0</v>
      </c>
      <c r="W94" s="16" t="s">
        <v>1661</v>
      </c>
      <c r="X94" s="16" t="s">
        <v>2543</v>
      </c>
      <c r="Y94" s="2" t="s">
        <v>2544</v>
      </c>
      <c r="Z94" s="2" t="s">
        <v>51</v>
      </c>
      <c r="AA94" s="46"/>
      <c r="AB94" s="2" t="s">
        <v>51</v>
      </c>
    </row>
    <row r="95" spans="1:28" ht="30" customHeight="1">
      <c r="A95" s="16" t="s">
        <v>1666</v>
      </c>
      <c r="B95" s="16" t="s">
        <v>1658</v>
      </c>
      <c r="C95" s="16" t="s">
        <v>1664</v>
      </c>
      <c r="D95" s="44" t="s">
        <v>1660</v>
      </c>
      <c r="E95" s="45">
        <v>25649</v>
      </c>
      <c r="F95" s="16" t="s">
        <v>51</v>
      </c>
      <c r="G95" s="45">
        <v>0</v>
      </c>
      <c r="H95" s="16" t="s">
        <v>51</v>
      </c>
      <c r="I95" s="45">
        <v>0</v>
      </c>
      <c r="J95" s="16" t="s">
        <v>51</v>
      </c>
      <c r="K95" s="45">
        <v>0</v>
      </c>
      <c r="L95" s="16" t="s">
        <v>51</v>
      </c>
      <c r="M95" s="45">
        <v>0</v>
      </c>
      <c r="N95" s="16" t="s">
        <v>51</v>
      </c>
      <c r="O95" s="45">
        <f>SMALL(E95:M95,COUNTIF(E95:M95,0)+1)</f>
        <v>25649</v>
      </c>
      <c r="P95" s="45">
        <v>14051</v>
      </c>
      <c r="Q95" s="45">
        <v>0</v>
      </c>
      <c r="R95" s="45">
        <v>0</v>
      </c>
      <c r="S95" s="45">
        <v>0</v>
      </c>
      <c r="T95" s="45">
        <v>0</v>
      </c>
      <c r="U95" s="45">
        <v>0</v>
      </c>
      <c r="V95" s="45">
        <v>0</v>
      </c>
      <c r="W95" s="16" t="s">
        <v>1665</v>
      </c>
      <c r="X95" s="16" t="s">
        <v>2543</v>
      </c>
      <c r="Y95" s="2" t="s">
        <v>2544</v>
      </c>
      <c r="Z95" s="2" t="s">
        <v>51</v>
      </c>
      <c r="AA95" s="46"/>
      <c r="AB95" s="2" t="s">
        <v>51</v>
      </c>
    </row>
    <row r="96" spans="1:28" ht="30" customHeight="1">
      <c r="A96" s="16" t="s">
        <v>1869</v>
      </c>
      <c r="B96" s="16" t="s">
        <v>1868</v>
      </c>
      <c r="C96" s="16" t="s">
        <v>51</v>
      </c>
      <c r="D96" s="44" t="s">
        <v>1362</v>
      </c>
      <c r="E96" s="45">
        <v>0</v>
      </c>
      <c r="F96" s="16" t="s">
        <v>51</v>
      </c>
      <c r="G96" s="45">
        <v>0</v>
      </c>
      <c r="H96" s="16" t="s">
        <v>51</v>
      </c>
      <c r="I96" s="45">
        <v>0</v>
      </c>
      <c r="J96" s="16" t="s">
        <v>51</v>
      </c>
      <c r="K96" s="45">
        <v>0</v>
      </c>
      <c r="L96" s="16" t="s">
        <v>51</v>
      </c>
      <c r="M96" s="45">
        <v>0</v>
      </c>
      <c r="N96" s="16" t="s">
        <v>2545</v>
      </c>
      <c r="O96" s="45">
        <v>0</v>
      </c>
      <c r="P96" s="45">
        <v>0</v>
      </c>
      <c r="Q96" s="45">
        <v>0</v>
      </c>
      <c r="R96" s="45">
        <v>0</v>
      </c>
      <c r="S96" s="45">
        <v>0</v>
      </c>
      <c r="T96" s="45">
        <v>0</v>
      </c>
      <c r="U96" s="45">
        <v>2065</v>
      </c>
      <c r="V96" s="45">
        <f t="shared" ref="V96:V106" si="3">SMALL(Q96:U96,COUNTIF(Q96:U96,0)+1)</f>
        <v>2065</v>
      </c>
      <c r="W96" s="16" t="s">
        <v>2546</v>
      </c>
      <c r="X96" s="16" t="s">
        <v>51</v>
      </c>
      <c r="Y96" s="2" t="s">
        <v>51</v>
      </c>
      <c r="Z96" s="2" t="s">
        <v>51</v>
      </c>
      <c r="AA96" s="46"/>
      <c r="AB96" s="2" t="s">
        <v>51</v>
      </c>
    </row>
    <row r="97" spans="1:28" ht="30" customHeight="1">
      <c r="A97" s="16" t="s">
        <v>1840</v>
      </c>
      <c r="B97" s="16" t="s">
        <v>1837</v>
      </c>
      <c r="C97" s="16" t="s">
        <v>1838</v>
      </c>
      <c r="D97" s="44" t="s">
        <v>1839</v>
      </c>
      <c r="E97" s="45">
        <v>0</v>
      </c>
      <c r="F97" s="16" t="s">
        <v>51</v>
      </c>
      <c r="G97" s="45">
        <v>0</v>
      </c>
      <c r="H97" s="16" t="s">
        <v>51</v>
      </c>
      <c r="I97" s="45">
        <v>0</v>
      </c>
      <c r="J97" s="16" t="s">
        <v>51</v>
      </c>
      <c r="K97" s="45">
        <v>0</v>
      </c>
      <c r="L97" s="16" t="s">
        <v>51</v>
      </c>
      <c r="M97" s="45">
        <v>0</v>
      </c>
      <c r="N97" s="16" t="s">
        <v>2547</v>
      </c>
      <c r="O97" s="45">
        <v>0</v>
      </c>
      <c r="P97" s="45">
        <v>0</v>
      </c>
      <c r="Q97" s="45">
        <v>0</v>
      </c>
      <c r="R97" s="45">
        <v>0</v>
      </c>
      <c r="S97" s="45">
        <v>0</v>
      </c>
      <c r="T97" s="45">
        <v>0</v>
      </c>
      <c r="U97" s="45">
        <v>111</v>
      </c>
      <c r="V97" s="45">
        <f t="shared" si="3"/>
        <v>111</v>
      </c>
      <c r="W97" s="16" t="s">
        <v>2548</v>
      </c>
      <c r="X97" s="16" t="s">
        <v>51</v>
      </c>
      <c r="Y97" s="2" t="s">
        <v>51</v>
      </c>
      <c r="Z97" s="2" t="s">
        <v>51</v>
      </c>
      <c r="AA97" s="46"/>
      <c r="AB97" s="2" t="s">
        <v>51</v>
      </c>
    </row>
    <row r="98" spans="1:28" ht="30" customHeight="1">
      <c r="A98" s="16" t="s">
        <v>385</v>
      </c>
      <c r="B98" s="16" t="s">
        <v>382</v>
      </c>
      <c r="C98" s="16" t="s">
        <v>383</v>
      </c>
      <c r="D98" s="44" t="s">
        <v>333</v>
      </c>
      <c r="E98" s="45">
        <v>0</v>
      </c>
      <c r="F98" s="16" t="s">
        <v>51</v>
      </c>
      <c r="G98" s="45">
        <v>0</v>
      </c>
      <c r="H98" s="16" t="s">
        <v>51</v>
      </c>
      <c r="I98" s="45">
        <v>0</v>
      </c>
      <c r="J98" s="16" t="s">
        <v>51</v>
      </c>
      <c r="K98" s="45">
        <v>0</v>
      </c>
      <c r="L98" s="16" t="s">
        <v>2549</v>
      </c>
      <c r="M98" s="45">
        <v>0</v>
      </c>
      <c r="N98" s="16" t="s">
        <v>51</v>
      </c>
      <c r="O98" s="45">
        <v>0</v>
      </c>
      <c r="P98" s="45">
        <v>0</v>
      </c>
      <c r="Q98" s="45">
        <v>0</v>
      </c>
      <c r="R98" s="45">
        <v>0</v>
      </c>
      <c r="S98" s="45">
        <v>0</v>
      </c>
      <c r="T98" s="45">
        <v>72721</v>
      </c>
      <c r="U98" s="45">
        <v>0</v>
      </c>
      <c r="V98" s="45">
        <f t="shared" si="3"/>
        <v>72721</v>
      </c>
      <c r="W98" s="16" t="s">
        <v>384</v>
      </c>
      <c r="X98" s="16" t="s">
        <v>51</v>
      </c>
      <c r="Y98" s="2" t="s">
        <v>975</v>
      </c>
      <c r="Z98" s="2" t="s">
        <v>51</v>
      </c>
      <c r="AA98" s="46"/>
      <c r="AB98" s="2" t="s">
        <v>51</v>
      </c>
    </row>
    <row r="99" spans="1:28" ht="30" customHeight="1">
      <c r="A99" s="16" t="s">
        <v>390</v>
      </c>
      <c r="B99" s="16" t="s">
        <v>387</v>
      </c>
      <c r="C99" s="16" t="s">
        <v>388</v>
      </c>
      <c r="D99" s="44" t="s">
        <v>333</v>
      </c>
      <c r="E99" s="45">
        <v>0</v>
      </c>
      <c r="F99" s="16" t="s">
        <v>51</v>
      </c>
      <c r="G99" s="45">
        <v>0</v>
      </c>
      <c r="H99" s="16" t="s">
        <v>51</v>
      </c>
      <c r="I99" s="45">
        <v>0</v>
      </c>
      <c r="J99" s="16" t="s">
        <v>51</v>
      </c>
      <c r="K99" s="45">
        <v>0</v>
      </c>
      <c r="L99" s="16" t="s">
        <v>2549</v>
      </c>
      <c r="M99" s="45">
        <v>0</v>
      </c>
      <c r="N99" s="16" t="s">
        <v>51</v>
      </c>
      <c r="O99" s="45">
        <v>0</v>
      </c>
      <c r="P99" s="45">
        <v>0</v>
      </c>
      <c r="Q99" s="45">
        <v>0</v>
      </c>
      <c r="R99" s="45">
        <v>0</v>
      </c>
      <c r="S99" s="45">
        <v>0</v>
      </c>
      <c r="T99" s="45">
        <v>188715</v>
      </c>
      <c r="U99" s="45">
        <v>0</v>
      </c>
      <c r="V99" s="45">
        <f t="shared" si="3"/>
        <v>188715</v>
      </c>
      <c r="W99" s="16" t="s">
        <v>389</v>
      </c>
      <c r="X99" s="16" t="s">
        <v>51</v>
      </c>
      <c r="Y99" s="2" t="s">
        <v>975</v>
      </c>
      <c r="Z99" s="2" t="s">
        <v>51</v>
      </c>
      <c r="AA99" s="46"/>
      <c r="AB99" s="2" t="s">
        <v>51</v>
      </c>
    </row>
    <row r="100" spans="1:28" ht="30" customHeight="1">
      <c r="A100" s="16" t="s">
        <v>395</v>
      </c>
      <c r="B100" s="16" t="s">
        <v>392</v>
      </c>
      <c r="C100" s="16" t="s">
        <v>393</v>
      </c>
      <c r="D100" s="44" t="s">
        <v>333</v>
      </c>
      <c r="E100" s="45">
        <v>0</v>
      </c>
      <c r="F100" s="16" t="s">
        <v>51</v>
      </c>
      <c r="G100" s="45">
        <v>0</v>
      </c>
      <c r="H100" s="16" t="s">
        <v>51</v>
      </c>
      <c r="I100" s="45">
        <v>0</v>
      </c>
      <c r="J100" s="16" t="s">
        <v>51</v>
      </c>
      <c r="K100" s="45">
        <v>0</v>
      </c>
      <c r="L100" s="16" t="s">
        <v>2549</v>
      </c>
      <c r="M100" s="45">
        <v>0</v>
      </c>
      <c r="N100" s="16" t="s">
        <v>51</v>
      </c>
      <c r="O100" s="45">
        <v>0</v>
      </c>
      <c r="P100" s="45">
        <v>0</v>
      </c>
      <c r="Q100" s="45">
        <v>0</v>
      </c>
      <c r="R100" s="45">
        <v>0</v>
      </c>
      <c r="S100" s="45">
        <v>0</v>
      </c>
      <c r="T100" s="45">
        <v>192887</v>
      </c>
      <c r="U100" s="45">
        <v>0</v>
      </c>
      <c r="V100" s="45">
        <f t="shared" si="3"/>
        <v>192887</v>
      </c>
      <c r="W100" s="16" t="s">
        <v>394</v>
      </c>
      <c r="X100" s="16" t="s">
        <v>51</v>
      </c>
      <c r="Y100" s="2" t="s">
        <v>975</v>
      </c>
      <c r="Z100" s="2" t="s">
        <v>51</v>
      </c>
      <c r="AA100" s="46"/>
      <c r="AB100" s="2" t="s">
        <v>51</v>
      </c>
    </row>
    <row r="101" spans="1:28" ht="30" customHeight="1">
      <c r="A101" s="16" t="s">
        <v>399</v>
      </c>
      <c r="B101" s="16" t="s">
        <v>397</v>
      </c>
      <c r="C101" s="16" t="s">
        <v>51</v>
      </c>
      <c r="D101" s="44" t="s">
        <v>333</v>
      </c>
      <c r="E101" s="45">
        <v>0</v>
      </c>
      <c r="F101" s="16" t="s">
        <v>51</v>
      </c>
      <c r="G101" s="45">
        <v>0</v>
      </c>
      <c r="H101" s="16" t="s">
        <v>2550</v>
      </c>
      <c r="I101" s="45">
        <v>0</v>
      </c>
      <c r="J101" s="16" t="s">
        <v>51</v>
      </c>
      <c r="K101" s="45">
        <v>0</v>
      </c>
      <c r="L101" s="16" t="s">
        <v>2551</v>
      </c>
      <c r="M101" s="45">
        <v>0</v>
      </c>
      <c r="N101" s="16" t="s">
        <v>51</v>
      </c>
      <c r="O101" s="45">
        <v>0</v>
      </c>
      <c r="P101" s="45">
        <v>0</v>
      </c>
      <c r="Q101" s="45">
        <v>0</v>
      </c>
      <c r="R101" s="45">
        <v>75000</v>
      </c>
      <c r="S101" s="45">
        <v>0</v>
      </c>
      <c r="T101" s="45">
        <v>40910</v>
      </c>
      <c r="U101" s="45">
        <v>0</v>
      </c>
      <c r="V101" s="45">
        <f t="shared" si="3"/>
        <v>40910</v>
      </c>
      <c r="W101" s="16" t="s">
        <v>398</v>
      </c>
      <c r="X101" s="16" t="s">
        <v>51</v>
      </c>
      <c r="Y101" s="2" t="s">
        <v>975</v>
      </c>
      <c r="Z101" s="2" t="s">
        <v>51</v>
      </c>
      <c r="AA101" s="46"/>
      <c r="AB101" s="2" t="s">
        <v>51</v>
      </c>
    </row>
    <row r="102" spans="1:28" ht="30" customHeight="1">
      <c r="A102" s="16" t="s">
        <v>403</v>
      </c>
      <c r="B102" s="16" t="s">
        <v>401</v>
      </c>
      <c r="C102" s="16" t="s">
        <v>51</v>
      </c>
      <c r="D102" s="44" t="s">
        <v>333</v>
      </c>
      <c r="E102" s="45">
        <v>0</v>
      </c>
      <c r="F102" s="16" t="s">
        <v>51</v>
      </c>
      <c r="G102" s="45">
        <v>0</v>
      </c>
      <c r="H102" s="16" t="s">
        <v>2550</v>
      </c>
      <c r="I102" s="45">
        <v>0</v>
      </c>
      <c r="J102" s="16" t="s">
        <v>51</v>
      </c>
      <c r="K102" s="45">
        <v>0</v>
      </c>
      <c r="L102" s="16" t="s">
        <v>51</v>
      </c>
      <c r="M102" s="45">
        <v>0</v>
      </c>
      <c r="N102" s="16" t="s">
        <v>51</v>
      </c>
      <c r="O102" s="45">
        <v>0</v>
      </c>
      <c r="P102" s="45">
        <v>0</v>
      </c>
      <c r="Q102" s="45">
        <v>0</v>
      </c>
      <c r="R102" s="45">
        <v>269000</v>
      </c>
      <c r="S102" s="45">
        <v>0</v>
      </c>
      <c r="T102" s="45">
        <v>0</v>
      </c>
      <c r="U102" s="45">
        <v>0</v>
      </c>
      <c r="V102" s="45">
        <f t="shared" si="3"/>
        <v>269000</v>
      </c>
      <c r="W102" s="16" t="s">
        <v>402</v>
      </c>
      <c r="X102" s="16" t="s">
        <v>51</v>
      </c>
      <c r="Y102" s="2" t="s">
        <v>975</v>
      </c>
      <c r="Z102" s="2" t="s">
        <v>51</v>
      </c>
      <c r="AA102" s="46"/>
      <c r="AB102" s="2" t="s">
        <v>51</v>
      </c>
    </row>
    <row r="103" spans="1:28" ht="30" customHeight="1">
      <c r="A103" s="16" t="s">
        <v>362</v>
      </c>
      <c r="B103" s="16" t="s">
        <v>359</v>
      </c>
      <c r="C103" s="16" t="s">
        <v>360</v>
      </c>
      <c r="D103" s="44" t="s">
        <v>333</v>
      </c>
      <c r="E103" s="45">
        <v>0</v>
      </c>
      <c r="F103" s="16" t="s">
        <v>51</v>
      </c>
      <c r="G103" s="45">
        <v>0</v>
      </c>
      <c r="H103" s="16" t="s">
        <v>51</v>
      </c>
      <c r="I103" s="45">
        <v>0</v>
      </c>
      <c r="J103" s="16" t="s">
        <v>51</v>
      </c>
      <c r="K103" s="45">
        <v>0</v>
      </c>
      <c r="L103" s="16" t="s">
        <v>2552</v>
      </c>
      <c r="M103" s="45">
        <v>0</v>
      </c>
      <c r="N103" s="16" t="s">
        <v>51</v>
      </c>
      <c r="O103" s="45">
        <v>0</v>
      </c>
      <c r="P103" s="45">
        <v>0</v>
      </c>
      <c r="Q103" s="45">
        <v>0</v>
      </c>
      <c r="R103" s="45">
        <v>0</v>
      </c>
      <c r="S103" s="45">
        <v>0</v>
      </c>
      <c r="T103" s="45">
        <v>6420</v>
      </c>
      <c r="U103" s="45">
        <v>0</v>
      </c>
      <c r="V103" s="45">
        <f t="shared" si="3"/>
        <v>6420</v>
      </c>
      <c r="W103" s="16" t="s">
        <v>361</v>
      </c>
      <c r="X103" s="16" t="s">
        <v>51</v>
      </c>
      <c r="Y103" s="2" t="s">
        <v>975</v>
      </c>
      <c r="Z103" s="2" t="s">
        <v>51</v>
      </c>
      <c r="AA103" s="46"/>
      <c r="AB103" s="2" t="s">
        <v>51</v>
      </c>
    </row>
    <row r="104" spans="1:28" ht="30" customHeight="1">
      <c r="A104" s="16" t="s">
        <v>408</v>
      </c>
      <c r="B104" s="16" t="s">
        <v>405</v>
      </c>
      <c r="C104" s="16" t="s">
        <v>406</v>
      </c>
      <c r="D104" s="44" t="s">
        <v>333</v>
      </c>
      <c r="E104" s="45">
        <v>0</v>
      </c>
      <c r="F104" s="16" t="s">
        <v>51</v>
      </c>
      <c r="G104" s="45">
        <v>0</v>
      </c>
      <c r="H104" s="16" t="s">
        <v>51</v>
      </c>
      <c r="I104" s="45">
        <v>0</v>
      </c>
      <c r="J104" s="16" t="s">
        <v>51</v>
      </c>
      <c r="K104" s="45">
        <v>0</v>
      </c>
      <c r="L104" s="16" t="s">
        <v>2552</v>
      </c>
      <c r="M104" s="45">
        <v>0</v>
      </c>
      <c r="N104" s="16" t="s">
        <v>51</v>
      </c>
      <c r="O104" s="45">
        <v>0</v>
      </c>
      <c r="P104" s="45">
        <v>0</v>
      </c>
      <c r="Q104" s="45">
        <v>0</v>
      </c>
      <c r="R104" s="45">
        <v>0</v>
      </c>
      <c r="S104" s="45">
        <v>0</v>
      </c>
      <c r="T104" s="45">
        <v>61880</v>
      </c>
      <c r="U104" s="45">
        <v>0</v>
      </c>
      <c r="V104" s="45">
        <f t="shared" si="3"/>
        <v>61880</v>
      </c>
      <c r="W104" s="16" t="s">
        <v>407</v>
      </c>
      <c r="X104" s="16" t="s">
        <v>51</v>
      </c>
      <c r="Y104" s="2" t="s">
        <v>975</v>
      </c>
      <c r="Z104" s="2" t="s">
        <v>51</v>
      </c>
      <c r="AA104" s="46"/>
      <c r="AB104" s="2" t="s">
        <v>51</v>
      </c>
    </row>
    <row r="105" spans="1:28" ht="30" customHeight="1">
      <c r="A105" s="16" t="s">
        <v>413</v>
      </c>
      <c r="B105" s="16" t="s">
        <v>410</v>
      </c>
      <c r="C105" s="16" t="s">
        <v>411</v>
      </c>
      <c r="D105" s="44" t="s">
        <v>333</v>
      </c>
      <c r="E105" s="45">
        <v>0</v>
      </c>
      <c r="F105" s="16" t="s">
        <v>51</v>
      </c>
      <c r="G105" s="45">
        <v>0</v>
      </c>
      <c r="H105" s="16" t="s">
        <v>51</v>
      </c>
      <c r="I105" s="45">
        <v>0</v>
      </c>
      <c r="J105" s="16" t="s">
        <v>51</v>
      </c>
      <c r="K105" s="45">
        <v>0</v>
      </c>
      <c r="L105" s="16" t="s">
        <v>2553</v>
      </c>
      <c r="M105" s="45">
        <v>0</v>
      </c>
      <c r="N105" s="16" t="s">
        <v>51</v>
      </c>
      <c r="O105" s="45">
        <v>0</v>
      </c>
      <c r="P105" s="45">
        <v>0</v>
      </c>
      <c r="Q105" s="45">
        <v>0</v>
      </c>
      <c r="R105" s="45">
        <v>0</v>
      </c>
      <c r="S105" s="45">
        <v>0</v>
      </c>
      <c r="T105" s="45">
        <v>29200</v>
      </c>
      <c r="U105" s="45">
        <v>0</v>
      </c>
      <c r="V105" s="45">
        <f t="shared" si="3"/>
        <v>29200</v>
      </c>
      <c r="W105" s="16" t="s">
        <v>412</v>
      </c>
      <c r="X105" s="16" t="s">
        <v>51</v>
      </c>
      <c r="Y105" s="2" t="s">
        <v>975</v>
      </c>
      <c r="Z105" s="2" t="s">
        <v>51</v>
      </c>
      <c r="AA105" s="46"/>
      <c r="AB105" s="2" t="s">
        <v>51</v>
      </c>
    </row>
    <row r="106" spans="1:28" ht="30" customHeight="1">
      <c r="A106" s="16" t="s">
        <v>419</v>
      </c>
      <c r="B106" s="16" t="s">
        <v>415</v>
      </c>
      <c r="C106" s="16" t="s">
        <v>416</v>
      </c>
      <c r="D106" s="44" t="s">
        <v>417</v>
      </c>
      <c r="E106" s="45">
        <v>0</v>
      </c>
      <c r="F106" s="16" t="s">
        <v>51</v>
      </c>
      <c r="G106" s="45">
        <v>0</v>
      </c>
      <c r="H106" s="16" t="s">
        <v>51</v>
      </c>
      <c r="I106" s="45">
        <v>0</v>
      </c>
      <c r="J106" s="16" t="s">
        <v>51</v>
      </c>
      <c r="K106" s="45">
        <v>0</v>
      </c>
      <c r="L106" s="16" t="s">
        <v>2551</v>
      </c>
      <c r="M106" s="45">
        <v>0</v>
      </c>
      <c r="N106" s="16" t="s">
        <v>51</v>
      </c>
      <c r="O106" s="45">
        <v>0</v>
      </c>
      <c r="P106" s="45">
        <v>0</v>
      </c>
      <c r="Q106" s="45">
        <v>0</v>
      </c>
      <c r="R106" s="45">
        <v>0</v>
      </c>
      <c r="S106" s="45">
        <v>0</v>
      </c>
      <c r="T106" s="45">
        <v>269870</v>
      </c>
      <c r="U106" s="45">
        <v>0</v>
      </c>
      <c r="V106" s="45">
        <f t="shared" si="3"/>
        <v>269870</v>
      </c>
      <c r="W106" s="16" t="s">
        <v>418</v>
      </c>
      <c r="X106" s="16" t="s">
        <v>51</v>
      </c>
      <c r="Y106" s="2" t="s">
        <v>975</v>
      </c>
      <c r="Z106" s="2" t="s">
        <v>51</v>
      </c>
      <c r="AA106" s="46"/>
      <c r="AB106" s="2" t="s">
        <v>51</v>
      </c>
    </row>
    <row r="107" spans="1:28" ht="30" customHeight="1">
      <c r="A107" s="16" t="s">
        <v>1182</v>
      </c>
      <c r="B107" s="16" t="s">
        <v>1178</v>
      </c>
      <c r="C107" s="16" t="s">
        <v>1179</v>
      </c>
      <c r="D107" s="44" t="s">
        <v>1180</v>
      </c>
      <c r="E107" s="45">
        <v>0</v>
      </c>
      <c r="F107" s="16" t="s">
        <v>51</v>
      </c>
      <c r="G107" s="45">
        <v>0</v>
      </c>
      <c r="H107" s="16" t="s">
        <v>51</v>
      </c>
      <c r="I107" s="45">
        <v>0</v>
      </c>
      <c r="J107" s="16" t="s">
        <v>51</v>
      </c>
      <c r="K107" s="45">
        <v>0</v>
      </c>
      <c r="L107" s="16" t="s">
        <v>51</v>
      </c>
      <c r="M107" s="45">
        <v>0</v>
      </c>
      <c r="N107" s="16" t="s">
        <v>51</v>
      </c>
      <c r="O107" s="45">
        <v>0</v>
      </c>
      <c r="P107" s="45">
        <v>172068</v>
      </c>
      <c r="Q107" s="45">
        <v>0</v>
      </c>
      <c r="R107" s="45">
        <v>0</v>
      </c>
      <c r="S107" s="45">
        <v>0</v>
      </c>
      <c r="T107" s="45">
        <v>0</v>
      </c>
      <c r="U107" s="45">
        <v>0</v>
      </c>
      <c r="V107" s="45">
        <v>0</v>
      </c>
      <c r="W107" s="16" t="s">
        <v>1181</v>
      </c>
      <c r="X107" s="16" t="s">
        <v>51</v>
      </c>
      <c r="Y107" s="2" t="s">
        <v>423</v>
      </c>
      <c r="Z107" s="2" t="s">
        <v>51</v>
      </c>
      <c r="AA107" s="46"/>
      <c r="AB107" s="2" t="s">
        <v>51</v>
      </c>
    </row>
    <row r="108" spans="1:28" ht="30" customHeight="1">
      <c r="A108" s="16" t="s">
        <v>2084</v>
      </c>
      <c r="B108" s="16" t="s">
        <v>2082</v>
      </c>
      <c r="C108" s="16" t="s">
        <v>1179</v>
      </c>
      <c r="D108" s="44" t="s">
        <v>1180</v>
      </c>
      <c r="E108" s="45">
        <v>0</v>
      </c>
      <c r="F108" s="16" t="s">
        <v>51</v>
      </c>
      <c r="G108" s="45">
        <v>0</v>
      </c>
      <c r="H108" s="16" t="s">
        <v>51</v>
      </c>
      <c r="I108" s="45">
        <v>0</v>
      </c>
      <c r="J108" s="16" t="s">
        <v>51</v>
      </c>
      <c r="K108" s="45">
        <v>0</v>
      </c>
      <c r="L108" s="16" t="s">
        <v>51</v>
      </c>
      <c r="M108" s="45">
        <v>0</v>
      </c>
      <c r="N108" s="16" t="s">
        <v>51</v>
      </c>
      <c r="O108" s="45">
        <v>0</v>
      </c>
      <c r="P108" s="45">
        <v>226122</v>
      </c>
      <c r="Q108" s="45">
        <v>0</v>
      </c>
      <c r="R108" s="45">
        <v>0</v>
      </c>
      <c r="S108" s="45">
        <v>0</v>
      </c>
      <c r="T108" s="45">
        <v>0</v>
      </c>
      <c r="U108" s="45">
        <v>0</v>
      </c>
      <c r="V108" s="45">
        <v>0</v>
      </c>
      <c r="W108" s="16" t="s">
        <v>2083</v>
      </c>
      <c r="X108" s="16" t="s">
        <v>51</v>
      </c>
      <c r="Y108" s="2" t="s">
        <v>423</v>
      </c>
      <c r="Z108" s="2" t="s">
        <v>51</v>
      </c>
      <c r="AA108" s="46"/>
      <c r="AB108" s="2" t="s">
        <v>51</v>
      </c>
    </row>
    <row r="109" spans="1:28" ht="30" customHeight="1">
      <c r="A109" s="16" t="s">
        <v>2007</v>
      </c>
      <c r="B109" s="16" t="s">
        <v>2005</v>
      </c>
      <c r="C109" s="16" t="s">
        <v>1179</v>
      </c>
      <c r="D109" s="44" t="s">
        <v>1180</v>
      </c>
      <c r="E109" s="45">
        <v>0</v>
      </c>
      <c r="F109" s="16" t="s">
        <v>51</v>
      </c>
      <c r="G109" s="45">
        <v>0</v>
      </c>
      <c r="H109" s="16" t="s">
        <v>51</v>
      </c>
      <c r="I109" s="45">
        <v>0</v>
      </c>
      <c r="J109" s="16" t="s">
        <v>51</v>
      </c>
      <c r="K109" s="45">
        <v>0</v>
      </c>
      <c r="L109" s="16" t="s">
        <v>51</v>
      </c>
      <c r="M109" s="45">
        <v>0</v>
      </c>
      <c r="N109" s="16" t="s">
        <v>51</v>
      </c>
      <c r="O109" s="45">
        <v>0</v>
      </c>
      <c r="P109" s="45">
        <v>281939</v>
      </c>
      <c r="Q109" s="45">
        <v>0</v>
      </c>
      <c r="R109" s="45">
        <v>0</v>
      </c>
      <c r="S109" s="45">
        <v>0</v>
      </c>
      <c r="T109" s="45">
        <v>0</v>
      </c>
      <c r="U109" s="45">
        <v>0</v>
      </c>
      <c r="V109" s="45">
        <v>0</v>
      </c>
      <c r="W109" s="16" t="s">
        <v>2006</v>
      </c>
      <c r="X109" s="16" t="s">
        <v>51</v>
      </c>
      <c r="Y109" s="2" t="s">
        <v>423</v>
      </c>
      <c r="Z109" s="2" t="s">
        <v>51</v>
      </c>
      <c r="AA109" s="46"/>
      <c r="AB109" s="2" t="s">
        <v>51</v>
      </c>
    </row>
    <row r="110" spans="1:28" ht="30" customHeight="1">
      <c r="A110" s="16" t="s">
        <v>2076</v>
      </c>
      <c r="B110" s="16" t="s">
        <v>2074</v>
      </c>
      <c r="C110" s="16" t="s">
        <v>1179</v>
      </c>
      <c r="D110" s="44" t="s">
        <v>1180</v>
      </c>
      <c r="E110" s="45">
        <v>0</v>
      </c>
      <c r="F110" s="16" t="s">
        <v>51</v>
      </c>
      <c r="G110" s="45">
        <v>0</v>
      </c>
      <c r="H110" s="16" t="s">
        <v>51</v>
      </c>
      <c r="I110" s="45">
        <v>0</v>
      </c>
      <c r="J110" s="16" t="s">
        <v>51</v>
      </c>
      <c r="K110" s="45">
        <v>0</v>
      </c>
      <c r="L110" s="16" t="s">
        <v>51</v>
      </c>
      <c r="M110" s="45">
        <v>0</v>
      </c>
      <c r="N110" s="16" t="s">
        <v>51</v>
      </c>
      <c r="O110" s="45">
        <v>0</v>
      </c>
      <c r="P110" s="45">
        <v>239808</v>
      </c>
      <c r="Q110" s="45">
        <v>0</v>
      </c>
      <c r="R110" s="45">
        <v>0</v>
      </c>
      <c r="S110" s="45">
        <v>0</v>
      </c>
      <c r="T110" s="45">
        <v>0</v>
      </c>
      <c r="U110" s="45">
        <v>0</v>
      </c>
      <c r="V110" s="45">
        <v>0</v>
      </c>
      <c r="W110" s="16" t="s">
        <v>2075</v>
      </c>
      <c r="X110" s="16" t="s">
        <v>51</v>
      </c>
      <c r="Y110" s="2" t="s">
        <v>423</v>
      </c>
      <c r="Z110" s="2" t="s">
        <v>51</v>
      </c>
      <c r="AA110" s="46"/>
      <c r="AB110" s="2" t="s">
        <v>51</v>
      </c>
    </row>
    <row r="111" spans="1:28" ht="30" customHeight="1">
      <c r="A111" s="16" t="s">
        <v>2080</v>
      </c>
      <c r="B111" s="16" t="s">
        <v>2078</v>
      </c>
      <c r="C111" s="16" t="s">
        <v>1179</v>
      </c>
      <c r="D111" s="44" t="s">
        <v>1180</v>
      </c>
      <c r="E111" s="45">
        <v>0</v>
      </c>
      <c r="F111" s="16" t="s">
        <v>51</v>
      </c>
      <c r="G111" s="45">
        <v>0</v>
      </c>
      <c r="H111" s="16" t="s">
        <v>51</v>
      </c>
      <c r="I111" s="45">
        <v>0</v>
      </c>
      <c r="J111" s="16" t="s">
        <v>51</v>
      </c>
      <c r="K111" s="45">
        <v>0</v>
      </c>
      <c r="L111" s="16" t="s">
        <v>51</v>
      </c>
      <c r="M111" s="45">
        <v>0</v>
      </c>
      <c r="N111" s="16" t="s">
        <v>51</v>
      </c>
      <c r="O111" s="45">
        <v>0</v>
      </c>
      <c r="P111" s="45">
        <v>282536</v>
      </c>
      <c r="Q111" s="45">
        <v>0</v>
      </c>
      <c r="R111" s="45">
        <v>0</v>
      </c>
      <c r="S111" s="45">
        <v>0</v>
      </c>
      <c r="T111" s="45">
        <v>0</v>
      </c>
      <c r="U111" s="45">
        <v>0</v>
      </c>
      <c r="V111" s="45">
        <v>0</v>
      </c>
      <c r="W111" s="16" t="s">
        <v>2079</v>
      </c>
      <c r="X111" s="16" t="s">
        <v>51</v>
      </c>
      <c r="Y111" s="2" t="s">
        <v>423</v>
      </c>
      <c r="Z111" s="2" t="s">
        <v>51</v>
      </c>
      <c r="AA111" s="46"/>
      <c r="AB111" s="2" t="s">
        <v>51</v>
      </c>
    </row>
    <row r="112" spans="1:28" ht="30" customHeight="1">
      <c r="A112" s="16" t="s">
        <v>2113</v>
      </c>
      <c r="B112" s="16" t="s">
        <v>2111</v>
      </c>
      <c r="C112" s="16" t="s">
        <v>1179</v>
      </c>
      <c r="D112" s="44" t="s">
        <v>1180</v>
      </c>
      <c r="E112" s="45">
        <v>0</v>
      </c>
      <c r="F112" s="16" t="s">
        <v>51</v>
      </c>
      <c r="G112" s="45">
        <v>0</v>
      </c>
      <c r="H112" s="16" t="s">
        <v>51</v>
      </c>
      <c r="I112" s="45">
        <v>0</v>
      </c>
      <c r="J112" s="16" t="s">
        <v>51</v>
      </c>
      <c r="K112" s="45">
        <v>0</v>
      </c>
      <c r="L112" s="16" t="s">
        <v>51</v>
      </c>
      <c r="M112" s="45">
        <v>0</v>
      </c>
      <c r="N112" s="16" t="s">
        <v>51</v>
      </c>
      <c r="O112" s="45">
        <v>0</v>
      </c>
      <c r="P112" s="45">
        <v>250903</v>
      </c>
      <c r="Q112" s="45">
        <v>0</v>
      </c>
      <c r="R112" s="45">
        <v>0</v>
      </c>
      <c r="S112" s="45">
        <v>0</v>
      </c>
      <c r="T112" s="45">
        <v>0</v>
      </c>
      <c r="U112" s="45">
        <v>0</v>
      </c>
      <c r="V112" s="45">
        <v>0</v>
      </c>
      <c r="W112" s="16" t="s">
        <v>2112</v>
      </c>
      <c r="X112" s="16" t="s">
        <v>51</v>
      </c>
      <c r="Y112" s="2" t="s">
        <v>423</v>
      </c>
      <c r="Z112" s="2" t="s">
        <v>51</v>
      </c>
      <c r="AA112" s="46"/>
      <c r="AB112" s="2" t="s">
        <v>51</v>
      </c>
    </row>
    <row r="113" spans="1:28" ht="30" customHeight="1">
      <c r="A113" s="16" t="s">
        <v>2207</v>
      </c>
      <c r="B113" s="16" t="s">
        <v>2205</v>
      </c>
      <c r="C113" s="16" t="s">
        <v>1179</v>
      </c>
      <c r="D113" s="44" t="s">
        <v>1180</v>
      </c>
      <c r="E113" s="45">
        <v>0</v>
      </c>
      <c r="F113" s="16" t="s">
        <v>51</v>
      </c>
      <c r="G113" s="45">
        <v>0</v>
      </c>
      <c r="H113" s="16" t="s">
        <v>51</v>
      </c>
      <c r="I113" s="45">
        <v>0</v>
      </c>
      <c r="J113" s="16" t="s">
        <v>51</v>
      </c>
      <c r="K113" s="45">
        <v>0</v>
      </c>
      <c r="L113" s="16" t="s">
        <v>51</v>
      </c>
      <c r="M113" s="45">
        <v>0</v>
      </c>
      <c r="N113" s="16" t="s">
        <v>51</v>
      </c>
      <c r="O113" s="45">
        <v>0</v>
      </c>
      <c r="P113" s="45">
        <v>277642</v>
      </c>
      <c r="Q113" s="45">
        <v>0</v>
      </c>
      <c r="R113" s="45">
        <v>0</v>
      </c>
      <c r="S113" s="45">
        <v>0</v>
      </c>
      <c r="T113" s="45">
        <v>0</v>
      </c>
      <c r="U113" s="45">
        <v>0</v>
      </c>
      <c r="V113" s="45">
        <v>0</v>
      </c>
      <c r="W113" s="16" t="s">
        <v>2206</v>
      </c>
      <c r="X113" s="16" t="s">
        <v>51</v>
      </c>
      <c r="Y113" s="2" t="s">
        <v>423</v>
      </c>
      <c r="Z113" s="2" t="s">
        <v>51</v>
      </c>
      <c r="AA113" s="46"/>
      <c r="AB113" s="2" t="s">
        <v>51</v>
      </c>
    </row>
    <row r="114" spans="1:28" ht="30" customHeight="1">
      <c r="A114" s="16" t="s">
        <v>1353</v>
      </c>
      <c r="B114" s="16" t="s">
        <v>1351</v>
      </c>
      <c r="C114" s="16" t="s">
        <v>1179</v>
      </c>
      <c r="D114" s="44" t="s">
        <v>1180</v>
      </c>
      <c r="E114" s="45">
        <v>0</v>
      </c>
      <c r="F114" s="16" t="s">
        <v>51</v>
      </c>
      <c r="G114" s="45">
        <v>0</v>
      </c>
      <c r="H114" s="16" t="s">
        <v>51</v>
      </c>
      <c r="I114" s="45">
        <v>0</v>
      </c>
      <c r="J114" s="16" t="s">
        <v>51</v>
      </c>
      <c r="K114" s="45">
        <v>0</v>
      </c>
      <c r="L114" s="16" t="s">
        <v>51</v>
      </c>
      <c r="M114" s="45">
        <v>0</v>
      </c>
      <c r="N114" s="16" t="s">
        <v>51</v>
      </c>
      <c r="O114" s="45">
        <v>0</v>
      </c>
      <c r="P114" s="45">
        <v>247188</v>
      </c>
      <c r="Q114" s="45">
        <v>0</v>
      </c>
      <c r="R114" s="45">
        <v>0</v>
      </c>
      <c r="S114" s="45">
        <v>0</v>
      </c>
      <c r="T114" s="45">
        <v>0</v>
      </c>
      <c r="U114" s="45">
        <v>0</v>
      </c>
      <c r="V114" s="45">
        <v>0</v>
      </c>
      <c r="W114" s="16" t="s">
        <v>1352</v>
      </c>
      <c r="X114" s="16" t="s">
        <v>51</v>
      </c>
      <c r="Y114" s="2" t="s">
        <v>423</v>
      </c>
      <c r="Z114" s="2" t="s">
        <v>51</v>
      </c>
      <c r="AA114" s="46"/>
      <c r="AB114" s="2" t="s">
        <v>51</v>
      </c>
    </row>
    <row r="115" spans="1:28" ht="30" customHeight="1">
      <c r="A115" s="16" t="s">
        <v>1380</v>
      </c>
      <c r="B115" s="16" t="s">
        <v>1378</v>
      </c>
      <c r="C115" s="16" t="s">
        <v>1179</v>
      </c>
      <c r="D115" s="44" t="s">
        <v>1180</v>
      </c>
      <c r="E115" s="45">
        <v>0</v>
      </c>
      <c r="F115" s="16" t="s">
        <v>51</v>
      </c>
      <c r="G115" s="45">
        <v>0</v>
      </c>
      <c r="H115" s="16" t="s">
        <v>51</v>
      </c>
      <c r="I115" s="45">
        <v>0</v>
      </c>
      <c r="J115" s="16" t="s">
        <v>51</v>
      </c>
      <c r="K115" s="45">
        <v>0</v>
      </c>
      <c r="L115" s="16" t="s">
        <v>51</v>
      </c>
      <c r="M115" s="45">
        <v>0</v>
      </c>
      <c r="N115" s="16" t="s">
        <v>51</v>
      </c>
      <c r="O115" s="45">
        <v>0</v>
      </c>
      <c r="P115" s="45">
        <v>253539</v>
      </c>
      <c r="Q115" s="45">
        <v>0</v>
      </c>
      <c r="R115" s="45">
        <v>0</v>
      </c>
      <c r="S115" s="45">
        <v>0</v>
      </c>
      <c r="T115" s="45">
        <v>0</v>
      </c>
      <c r="U115" s="45">
        <v>0</v>
      </c>
      <c r="V115" s="45">
        <v>0</v>
      </c>
      <c r="W115" s="16" t="s">
        <v>1379</v>
      </c>
      <c r="X115" s="16" t="s">
        <v>51</v>
      </c>
      <c r="Y115" s="2" t="s">
        <v>423</v>
      </c>
      <c r="Z115" s="2" t="s">
        <v>51</v>
      </c>
      <c r="AA115" s="46"/>
      <c r="AB115" s="2" t="s">
        <v>51</v>
      </c>
    </row>
    <row r="116" spans="1:28" ht="30" customHeight="1">
      <c r="A116" s="16" t="s">
        <v>1305</v>
      </c>
      <c r="B116" s="16" t="s">
        <v>1303</v>
      </c>
      <c r="C116" s="16" t="s">
        <v>1179</v>
      </c>
      <c r="D116" s="44" t="s">
        <v>1180</v>
      </c>
      <c r="E116" s="45">
        <v>0</v>
      </c>
      <c r="F116" s="16" t="s">
        <v>51</v>
      </c>
      <c r="G116" s="45">
        <v>0</v>
      </c>
      <c r="H116" s="16" t="s">
        <v>51</v>
      </c>
      <c r="I116" s="45">
        <v>0</v>
      </c>
      <c r="J116" s="16" t="s">
        <v>51</v>
      </c>
      <c r="K116" s="45">
        <v>0</v>
      </c>
      <c r="L116" s="16" t="s">
        <v>51</v>
      </c>
      <c r="M116" s="45">
        <v>0</v>
      </c>
      <c r="N116" s="16" t="s">
        <v>51</v>
      </c>
      <c r="O116" s="45">
        <v>0</v>
      </c>
      <c r="P116" s="45">
        <v>277276</v>
      </c>
      <c r="Q116" s="45">
        <v>0</v>
      </c>
      <c r="R116" s="45">
        <v>0</v>
      </c>
      <c r="S116" s="45">
        <v>0</v>
      </c>
      <c r="T116" s="45">
        <v>0</v>
      </c>
      <c r="U116" s="45">
        <v>0</v>
      </c>
      <c r="V116" s="45">
        <v>0</v>
      </c>
      <c r="W116" s="16" t="s">
        <v>1304</v>
      </c>
      <c r="X116" s="16" t="s">
        <v>51</v>
      </c>
      <c r="Y116" s="2" t="s">
        <v>423</v>
      </c>
      <c r="Z116" s="2" t="s">
        <v>51</v>
      </c>
      <c r="AA116" s="46"/>
      <c r="AB116" s="2" t="s">
        <v>51</v>
      </c>
    </row>
    <row r="117" spans="1:28" ht="30" customHeight="1">
      <c r="A117" s="16" t="s">
        <v>2053</v>
      </c>
      <c r="B117" s="16" t="s">
        <v>2051</v>
      </c>
      <c r="C117" s="16" t="s">
        <v>1179</v>
      </c>
      <c r="D117" s="44" t="s">
        <v>1180</v>
      </c>
      <c r="E117" s="45">
        <v>0</v>
      </c>
      <c r="F117" s="16" t="s">
        <v>51</v>
      </c>
      <c r="G117" s="45">
        <v>0</v>
      </c>
      <c r="H117" s="16" t="s">
        <v>51</v>
      </c>
      <c r="I117" s="45">
        <v>0</v>
      </c>
      <c r="J117" s="16" t="s">
        <v>51</v>
      </c>
      <c r="K117" s="45">
        <v>0</v>
      </c>
      <c r="L117" s="16" t="s">
        <v>51</v>
      </c>
      <c r="M117" s="45">
        <v>0</v>
      </c>
      <c r="N117" s="16" t="s">
        <v>51</v>
      </c>
      <c r="O117" s="45">
        <v>0</v>
      </c>
      <c r="P117" s="45">
        <v>290939</v>
      </c>
      <c r="Q117" s="45">
        <v>0</v>
      </c>
      <c r="R117" s="45">
        <v>0</v>
      </c>
      <c r="S117" s="45">
        <v>0</v>
      </c>
      <c r="T117" s="45">
        <v>0</v>
      </c>
      <c r="U117" s="45">
        <v>0</v>
      </c>
      <c r="V117" s="45">
        <v>0</v>
      </c>
      <c r="W117" s="16" t="s">
        <v>2052</v>
      </c>
      <c r="X117" s="16" t="s">
        <v>51</v>
      </c>
      <c r="Y117" s="2" t="s">
        <v>423</v>
      </c>
      <c r="Z117" s="2" t="s">
        <v>51</v>
      </c>
      <c r="AA117" s="46"/>
      <c r="AB117" s="2" t="s">
        <v>51</v>
      </c>
    </row>
    <row r="118" spans="1:28" ht="30" customHeight="1">
      <c r="A118" s="16" t="s">
        <v>1451</v>
      </c>
      <c r="B118" s="16" t="s">
        <v>1449</v>
      </c>
      <c r="C118" s="16" t="s">
        <v>1179</v>
      </c>
      <c r="D118" s="44" t="s">
        <v>1180</v>
      </c>
      <c r="E118" s="45">
        <v>0</v>
      </c>
      <c r="F118" s="16" t="s">
        <v>51</v>
      </c>
      <c r="G118" s="45">
        <v>0</v>
      </c>
      <c r="H118" s="16" t="s">
        <v>51</v>
      </c>
      <c r="I118" s="45">
        <v>0</v>
      </c>
      <c r="J118" s="16" t="s">
        <v>51</v>
      </c>
      <c r="K118" s="45">
        <v>0</v>
      </c>
      <c r="L118" s="16" t="s">
        <v>51</v>
      </c>
      <c r="M118" s="45">
        <v>0</v>
      </c>
      <c r="N118" s="16" t="s">
        <v>51</v>
      </c>
      <c r="O118" s="45">
        <v>0</v>
      </c>
      <c r="P118" s="45">
        <v>263017</v>
      </c>
      <c r="Q118" s="45">
        <v>0</v>
      </c>
      <c r="R118" s="45">
        <v>0</v>
      </c>
      <c r="S118" s="45">
        <v>0</v>
      </c>
      <c r="T118" s="45">
        <v>0</v>
      </c>
      <c r="U118" s="45">
        <v>0</v>
      </c>
      <c r="V118" s="45">
        <v>0</v>
      </c>
      <c r="W118" s="16" t="s">
        <v>1450</v>
      </c>
      <c r="X118" s="16" t="s">
        <v>51</v>
      </c>
      <c r="Y118" s="2" t="s">
        <v>423</v>
      </c>
      <c r="Z118" s="2" t="s">
        <v>51</v>
      </c>
      <c r="AA118" s="46"/>
      <c r="AB118" s="2" t="s">
        <v>51</v>
      </c>
    </row>
    <row r="119" spans="1:28" ht="30" customHeight="1">
      <c r="A119" s="16" t="s">
        <v>1624</v>
      </c>
      <c r="B119" s="16" t="s">
        <v>1622</v>
      </c>
      <c r="C119" s="16" t="s">
        <v>1179</v>
      </c>
      <c r="D119" s="44" t="s">
        <v>1180</v>
      </c>
      <c r="E119" s="45">
        <v>0</v>
      </c>
      <c r="F119" s="16" t="s">
        <v>51</v>
      </c>
      <c r="G119" s="45">
        <v>0</v>
      </c>
      <c r="H119" s="16" t="s">
        <v>51</v>
      </c>
      <c r="I119" s="45">
        <v>0</v>
      </c>
      <c r="J119" s="16" t="s">
        <v>51</v>
      </c>
      <c r="K119" s="45">
        <v>0</v>
      </c>
      <c r="L119" s="16" t="s">
        <v>51</v>
      </c>
      <c r="M119" s="45">
        <v>0</v>
      </c>
      <c r="N119" s="16" t="s">
        <v>51</v>
      </c>
      <c r="O119" s="45">
        <v>0</v>
      </c>
      <c r="P119" s="45">
        <v>256883</v>
      </c>
      <c r="Q119" s="45">
        <v>0</v>
      </c>
      <c r="R119" s="45">
        <v>0</v>
      </c>
      <c r="S119" s="45">
        <v>0</v>
      </c>
      <c r="T119" s="45">
        <v>0</v>
      </c>
      <c r="U119" s="45">
        <v>0</v>
      </c>
      <c r="V119" s="45">
        <v>0</v>
      </c>
      <c r="W119" s="16" t="s">
        <v>1623</v>
      </c>
      <c r="X119" s="16" t="s">
        <v>51</v>
      </c>
      <c r="Y119" s="2" t="s">
        <v>423</v>
      </c>
      <c r="Z119" s="2" t="s">
        <v>51</v>
      </c>
      <c r="AA119" s="46"/>
      <c r="AB119" s="2" t="s">
        <v>51</v>
      </c>
    </row>
    <row r="120" spans="1:28" ht="30" customHeight="1">
      <c r="A120" s="16" t="s">
        <v>1503</v>
      </c>
      <c r="B120" s="16" t="s">
        <v>1501</v>
      </c>
      <c r="C120" s="16" t="s">
        <v>1179</v>
      </c>
      <c r="D120" s="44" t="s">
        <v>1180</v>
      </c>
      <c r="E120" s="45">
        <v>0</v>
      </c>
      <c r="F120" s="16" t="s">
        <v>51</v>
      </c>
      <c r="G120" s="45">
        <v>0</v>
      </c>
      <c r="H120" s="16" t="s">
        <v>51</v>
      </c>
      <c r="I120" s="45">
        <v>0</v>
      </c>
      <c r="J120" s="16" t="s">
        <v>51</v>
      </c>
      <c r="K120" s="45">
        <v>0</v>
      </c>
      <c r="L120" s="16" t="s">
        <v>51</v>
      </c>
      <c r="M120" s="45">
        <v>0</v>
      </c>
      <c r="N120" s="16" t="s">
        <v>51</v>
      </c>
      <c r="O120" s="45">
        <v>0</v>
      </c>
      <c r="P120" s="45">
        <v>227614</v>
      </c>
      <c r="Q120" s="45">
        <v>0</v>
      </c>
      <c r="R120" s="45">
        <v>0</v>
      </c>
      <c r="S120" s="45">
        <v>0</v>
      </c>
      <c r="T120" s="45">
        <v>0</v>
      </c>
      <c r="U120" s="45">
        <v>0</v>
      </c>
      <c r="V120" s="45">
        <v>0</v>
      </c>
      <c r="W120" s="16" t="s">
        <v>1502</v>
      </c>
      <c r="X120" s="16" t="s">
        <v>51</v>
      </c>
      <c r="Y120" s="2" t="s">
        <v>423</v>
      </c>
      <c r="Z120" s="2" t="s">
        <v>51</v>
      </c>
      <c r="AA120" s="46"/>
      <c r="AB120" s="2" t="s">
        <v>51</v>
      </c>
    </row>
    <row r="121" spans="1:28" ht="30" customHeight="1">
      <c r="A121" s="16" t="s">
        <v>2061</v>
      </c>
      <c r="B121" s="16" t="s">
        <v>2059</v>
      </c>
      <c r="C121" s="16" t="s">
        <v>1179</v>
      </c>
      <c r="D121" s="44" t="s">
        <v>1180</v>
      </c>
      <c r="E121" s="45">
        <v>0</v>
      </c>
      <c r="F121" s="16" t="s">
        <v>51</v>
      </c>
      <c r="G121" s="45">
        <v>0</v>
      </c>
      <c r="H121" s="16" t="s">
        <v>51</v>
      </c>
      <c r="I121" s="45">
        <v>0</v>
      </c>
      <c r="J121" s="16" t="s">
        <v>51</v>
      </c>
      <c r="K121" s="45">
        <v>0</v>
      </c>
      <c r="L121" s="16" t="s">
        <v>51</v>
      </c>
      <c r="M121" s="45">
        <v>0</v>
      </c>
      <c r="N121" s="16" t="s">
        <v>51</v>
      </c>
      <c r="O121" s="45">
        <v>0</v>
      </c>
      <c r="P121" s="45">
        <v>211653</v>
      </c>
      <c r="Q121" s="45">
        <v>0</v>
      </c>
      <c r="R121" s="45">
        <v>0</v>
      </c>
      <c r="S121" s="45">
        <v>0</v>
      </c>
      <c r="T121" s="45">
        <v>0</v>
      </c>
      <c r="U121" s="45">
        <v>0</v>
      </c>
      <c r="V121" s="45">
        <v>0</v>
      </c>
      <c r="W121" s="16" t="s">
        <v>2060</v>
      </c>
      <c r="X121" s="16" t="s">
        <v>51</v>
      </c>
      <c r="Y121" s="2" t="s">
        <v>423</v>
      </c>
      <c r="Z121" s="2" t="s">
        <v>51</v>
      </c>
      <c r="AA121" s="46"/>
      <c r="AB121" s="2" t="s">
        <v>51</v>
      </c>
    </row>
    <row r="122" spans="1:28" ht="30" customHeight="1">
      <c r="A122" s="16" t="s">
        <v>2289</v>
      </c>
      <c r="B122" s="16" t="s">
        <v>2287</v>
      </c>
      <c r="C122" s="16" t="s">
        <v>1179</v>
      </c>
      <c r="D122" s="44" t="s">
        <v>1180</v>
      </c>
      <c r="E122" s="45">
        <v>0</v>
      </c>
      <c r="F122" s="16" t="s">
        <v>51</v>
      </c>
      <c r="G122" s="45">
        <v>0</v>
      </c>
      <c r="H122" s="16" t="s">
        <v>51</v>
      </c>
      <c r="I122" s="45">
        <v>0</v>
      </c>
      <c r="J122" s="16" t="s">
        <v>51</v>
      </c>
      <c r="K122" s="45">
        <v>0</v>
      </c>
      <c r="L122" s="16" t="s">
        <v>51</v>
      </c>
      <c r="M122" s="45">
        <v>0</v>
      </c>
      <c r="N122" s="16" t="s">
        <v>51</v>
      </c>
      <c r="O122" s="45">
        <v>0</v>
      </c>
      <c r="P122" s="45">
        <v>238936</v>
      </c>
      <c r="Q122" s="45">
        <v>0</v>
      </c>
      <c r="R122" s="45">
        <v>0</v>
      </c>
      <c r="S122" s="45">
        <v>0</v>
      </c>
      <c r="T122" s="45">
        <v>0</v>
      </c>
      <c r="U122" s="45">
        <v>0</v>
      </c>
      <c r="V122" s="45">
        <v>0</v>
      </c>
      <c r="W122" s="16" t="s">
        <v>2288</v>
      </c>
      <c r="X122" s="16" t="s">
        <v>51</v>
      </c>
      <c r="Y122" s="2" t="s">
        <v>423</v>
      </c>
      <c r="Z122" s="2" t="s">
        <v>51</v>
      </c>
      <c r="AA122" s="46"/>
      <c r="AB122" s="2" t="s">
        <v>51</v>
      </c>
    </row>
    <row r="123" spans="1:28" ht="30" customHeight="1">
      <c r="A123" s="16" t="s">
        <v>1826</v>
      </c>
      <c r="B123" s="16" t="s">
        <v>1825</v>
      </c>
      <c r="C123" s="16" t="s">
        <v>1179</v>
      </c>
      <c r="D123" s="44" t="s">
        <v>1180</v>
      </c>
      <c r="E123" s="45">
        <v>0</v>
      </c>
      <c r="F123" s="16" t="s">
        <v>51</v>
      </c>
      <c r="G123" s="45">
        <v>0</v>
      </c>
      <c r="H123" s="16" t="s">
        <v>51</v>
      </c>
      <c r="I123" s="45">
        <v>0</v>
      </c>
      <c r="J123" s="16" t="s">
        <v>51</v>
      </c>
      <c r="K123" s="45">
        <v>0</v>
      </c>
      <c r="L123" s="16" t="s">
        <v>51</v>
      </c>
      <c r="M123" s="45">
        <v>0</v>
      </c>
      <c r="N123" s="16" t="s">
        <v>51</v>
      </c>
      <c r="O123" s="45">
        <v>0</v>
      </c>
      <c r="P123" s="45">
        <v>199588</v>
      </c>
      <c r="Q123" s="45">
        <v>0</v>
      </c>
      <c r="R123" s="45">
        <v>0</v>
      </c>
      <c r="S123" s="45">
        <v>0</v>
      </c>
      <c r="T123" s="45">
        <v>0</v>
      </c>
      <c r="U123" s="45">
        <v>0</v>
      </c>
      <c r="V123" s="45">
        <v>0</v>
      </c>
      <c r="W123" s="16" t="s">
        <v>2554</v>
      </c>
      <c r="X123" s="16" t="s">
        <v>51</v>
      </c>
      <c r="Y123" s="2" t="s">
        <v>423</v>
      </c>
      <c r="Z123" s="2" t="s">
        <v>51</v>
      </c>
      <c r="AA123" s="46"/>
      <c r="AB123" s="2" t="s">
        <v>51</v>
      </c>
    </row>
    <row r="124" spans="1:28" ht="30" customHeight="1">
      <c r="A124" s="16" t="s">
        <v>1829</v>
      </c>
      <c r="B124" s="16" t="s">
        <v>1828</v>
      </c>
      <c r="C124" s="16" t="s">
        <v>1179</v>
      </c>
      <c r="D124" s="44" t="s">
        <v>1180</v>
      </c>
      <c r="E124" s="45">
        <v>0</v>
      </c>
      <c r="F124" s="16" t="s">
        <v>51</v>
      </c>
      <c r="G124" s="45">
        <v>0</v>
      </c>
      <c r="H124" s="16" t="s">
        <v>51</v>
      </c>
      <c r="I124" s="45">
        <v>0</v>
      </c>
      <c r="J124" s="16" t="s">
        <v>51</v>
      </c>
      <c r="K124" s="45">
        <v>0</v>
      </c>
      <c r="L124" s="16" t="s">
        <v>51</v>
      </c>
      <c r="M124" s="45">
        <v>0</v>
      </c>
      <c r="N124" s="16" t="s">
        <v>51</v>
      </c>
      <c r="O124" s="45">
        <v>0</v>
      </c>
      <c r="P124" s="45">
        <v>197788</v>
      </c>
      <c r="Q124" s="45">
        <v>0</v>
      </c>
      <c r="R124" s="45">
        <v>0</v>
      </c>
      <c r="S124" s="45">
        <v>0</v>
      </c>
      <c r="T124" s="45">
        <v>0</v>
      </c>
      <c r="U124" s="45">
        <v>0</v>
      </c>
      <c r="V124" s="45">
        <v>0</v>
      </c>
      <c r="W124" s="16" t="s">
        <v>2555</v>
      </c>
      <c r="X124" s="16" t="s">
        <v>51</v>
      </c>
      <c r="Y124" s="2" t="s">
        <v>423</v>
      </c>
      <c r="Z124" s="2" t="s">
        <v>51</v>
      </c>
      <c r="AA124" s="46"/>
      <c r="AB124" s="2" t="s">
        <v>51</v>
      </c>
    </row>
    <row r="125" spans="1:28" ht="30" customHeight="1">
      <c r="A125" s="16" t="s">
        <v>1832</v>
      </c>
      <c r="B125" s="16" t="s">
        <v>1831</v>
      </c>
      <c r="C125" s="16" t="s">
        <v>1179</v>
      </c>
      <c r="D125" s="44" t="s">
        <v>1180</v>
      </c>
      <c r="E125" s="45">
        <v>0</v>
      </c>
      <c r="F125" s="16" t="s">
        <v>51</v>
      </c>
      <c r="G125" s="45">
        <v>0</v>
      </c>
      <c r="H125" s="16" t="s">
        <v>51</v>
      </c>
      <c r="I125" s="45">
        <v>0</v>
      </c>
      <c r="J125" s="16" t="s">
        <v>51</v>
      </c>
      <c r="K125" s="45">
        <v>0</v>
      </c>
      <c r="L125" s="16" t="s">
        <v>51</v>
      </c>
      <c r="M125" s="45">
        <v>0</v>
      </c>
      <c r="N125" s="16" t="s">
        <v>51</v>
      </c>
      <c r="O125" s="45">
        <v>0</v>
      </c>
      <c r="P125" s="45">
        <v>177841</v>
      </c>
      <c r="Q125" s="45">
        <v>0</v>
      </c>
      <c r="R125" s="45">
        <v>0</v>
      </c>
      <c r="S125" s="45">
        <v>0</v>
      </c>
      <c r="T125" s="45">
        <v>0</v>
      </c>
      <c r="U125" s="45">
        <v>0</v>
      </c>
      <c r="V125" s="45">
        <v>0</v>
      </c>
      <c r="W125" s="16" t="s">
        <v>2556</v>
      </c>
      <c r="X125" s="16" t="s">
        <v>51</v>
      </c>
      <c r="Y125" s="2" t="s">
        <v>423</v>
      </c>
      <c r="Z125" s="2" t="s">
        <v>51</v>
      </c>
      <c r="AA125" s="46"/>
      <c r="AB125" s="2" t="s">
        <v>51</v>
      </c>
    </row>
    <row r="126" spans="1:28" ht="30" customHeight="1">
      <c r="A126" s="16" t="s">
        <v>1835</v>
      </c>
      <c r="B126" s="16" t="s">
        <v>1834</v>
      </c>
      <c r="C126" s="16" t="s">
        <v>1179</v>
      </c>
      <c r="D126" s="44" t="s">
        <v>1180</v>
      </c>
      <c r="E126" s="45">
        <v>0</v>
      </c>
      <c r="F126" s="16" t="s">
        <v>51</v>
      </c>
      <c r="G126" s="45">
        <v>0</v>
      </c>
      <c r="H126" s="16" t="s">
        <v>51</v>
      </c>
      <c r="I126" s="45">
        <v>0</v>
      </c>
      <c r="J126" s="16" t="s">
        <v>51</v>
      </c>
      <c r="K126" s="45">
        <v>0</v>
      </c>
      <c r="L126" s="16" t="s">
        <v>51</v>
      </c>
      <c r="M126" s="45">
        <v>0</v>
      </c>
      <c r="N126" s="16" t="s">
        <v>51</v>
      </c>
      <c r="O126" s="45">
        <v>0</v>
      </c>
      <c r="P126" s="45">
        <v>149081</v>
      </c>
      <c r="Q126" s="45">
        <v>0</v>
      </c>
      <c r="R126" s="45">
        <v>0</v>
      </c>
      <c r="S126" s="45">
        <v>0</v>
      </c>
      <c r="T126" s="45">
        <v>0</v>
      </c>
      <c r="U126" s="45">
        <v>0</v>
      </c>
      <c r="V126" s="45">
        <v>0</v>
      </c>
      <c r="W126" s="16" t="s">
        <v>2557</v>
      </c>
      <c r="X126" s="16" t="s">
        <v>51</v>
      </c>
      <c r="Y126" s="2" t="s">
        <v>423</v>
      </c>
      <c r="Z126" s="2" t="s">
        <v>51</v>
      </c>
      <c r="AA126" s="46"/>
      <c r="AB126" s="2" t="s">
        <v>51</v>
      </c>
    </row>
    <row r="127" spans="1:28" ht="30" customHeight="1">
      <c r="A127" s="16" t="s">
        <v>2067</v>
      </c>
      <c r="B127" s="16" t="s">
        <v>2064</v>
      </c>
      <c r="C127" s="16" t="s">
        <v>2065</v>
      </c>
      <c r="D127" s="44" t="s">
        <v>1180</v>
      </c>
      <c r="E127" s="45">
        <v>0</v>
      </c>
      <c r="F127" s="16" t="s">
        <v>51</v>
      </c>
      <c r="G127" s="45">
        <v>0</v>
      </c>
      <c r="H127" s="16" t="s">
        <v>51</v>
      </c>
      <c r="I127" s="45">
        <v>0</v>
      </c>
      <c r="J127" s="16" t="s">
        <v>51</v>
      </c>
      <c r="K127" s="45">
        <v>0</v>
      </c>
      <c r="L127" s="16" t="s">
        <v>51</v>
      </c>
      <c r="M127" s="45">
        <v>0</v>
      </c>
      <c r="N127" s="16" t="s">
        <v>51</v>
      </c>
      <c r="O127" s="45">
        <v>0</v>
      </c>
      <c r="P127" s="45">
        <v>209131</v>
      </c>
      <c r="Q127" s="45">
        <v>0</v>
      </c>
      <c r="R127" s="45">
        <v>0</v>
      </c>
      <c r="S127" s="45">
        <v>0</v>
      </c>
      <c r="T127" s="45">
        <v>0</v>
      </c>
      <c r="U127" s="45">
        <v>0</v>
      </c>
      <c r="V127" s="45">
        <v>0</v>
      </c>
      <c r="W127" s="16" t="s">
        <v>2066</v>
      </c>
      <c r="X127" s="16" t="s">
        <v>51</v>
      </c>
      <c r="Y127" s="2" t="s">
        <v>423</v>
      </c>
      <c r="Z127" s="2" t="s">
        <v>51</v>
      </c>
      <c r="AA127" s="46"/>
      <c r="AB127" s="2" t="s">
        <v>51</v>
      </c>
    </row>
    <row r="128" spans="1:28" ht="30" customHeight="1">
      <c r="A128" s="16" t="s">
        <v>2311</v>
      </c>
      <c r="B128" s="16" t="s">
        <v>2310</v>
      </c>
      <c r="C128" s="16" t="s">
        <v>2065</v>
      </c>
      <c r="D128" s="44" t="s">
        <v>1180</v>
      </c>
      <c r="E128" s="45">
        <v>0</v>
      </c>
      <c r="F128" s="16" t="s">
        <v>51</v>
      </c>
      <c r="G128" s="45">
        <v>0</v>
      </c>
      <c r="H128" s="16" t="s">
        <v>51</v>
      </c>
      <c r="I128" s="45">
        <v>0</v>
      </c>
      <c r="J128" s="16" t="s">
        <v>51</v>
      </c>
      <c r="K128" s="45">
        <v>0</v>
      </c>
      <c r="L128" s="16" t="s">
        <v>51</v>
      </c>
      <c r="M128" s="45">
        <v>0</v>
      </c>
      <c r="N128" s="16" t="s">
        <v>51</v>
      </c>
      <c r="O128" s="45">
        <v>0</v>
      </c>
      <c r="P128" s="45">
        <v>167155</v>
      </c>
      <c r="Q128" s="45">
        <v>0</v>
      </c>
      <c r="R128" s="45">
        <v>0</v>
      </c>
      <c r="S128" s="45">
        <v>0</v>
      </c>
      <c r="T128" s="45">
        <v>0</v>
      </c>
      <c r="U128" s="45">
        <v>0</v>
      </c>
      <c r="V128" s="45">
        <v>0</v>
      </c>
      <c r="W128" s="16" t="s">
        <v>2558</v>
      </c>
      <c r="X128" s="16" t="s">
        <v>51</v>
      </c>
      <c r="Y128" s="2" t="s">
        <v>423</v>
      </c>
      <c r="Z128" s="2" t="s">
        <v>51</v>
      </c>
      <c r="AA128" s="46"/>
      <c r="AB128" s="2" t="s">
        <v>51</v>
      </c>
    </row>
  </sheetData>
  <mergeCells count="15">
    <mergeCell ref="A1:X1"/>
    <mergeCell ref="A2:X2"/>
    <mergeCell ref="A3:A4"/>
    <mergeCell ref="B3:B4"/>
    <mergeCell ref="C3:C4"/>
    <mergeCell ref="D3:D4"/>
    <mergeCell ref="E3:O3"/>
    <mergeCell ref="P3:P4"/>
    <mergeCell ref="Q3:V3"/>
    <mergeCell ref="W3:W4"/>
    <mergeCell ref="X3:X4"/>
    <mergeCell ref="Y3:Y4"/>
    <mergeCell ref="Z3:Z4"/>
    <mergeCell ref="AA3:AA4"/>
    <mergeCell ref="AB3:AB4"/>
  </mergeCells>
  <phoneticPr fontId="3" type="noConversion"/>
  <pageMargins left="0.78740157480314954" right="0" top="0.39370078740157477" bottom="0.39370078740157477" header="0" footer="0"/>
  <pageSetup paperSize="9" scale="4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이름이 지정된 범위</vt:lpstr>
      </vt:variant>
      <vt:variant>
        <vt:i4>17</vt:i4>
      </vt:variant>
    </vt:vector>
  </HeadingPairs>
  <TitlesOfParts>
    <vt:vector size="27" baseType="lpstr">
      <vt:lpstr>총괄표</vt:lpstr>
      <vt:lpstr>원가계산(건축)</vt:lpstr>
      <vt:lpstr>순공사비</vt:lpstr>
      <vt:lpstr>공종별집계표</vt:lpstr>
      <vt:lpstr>공종별내역서</vt:lpstr>
      <vt:lpstr>일위대가목록</vt:lpstr>
      <vt:lpstr>일위대가</vt:lpstr>
      <vt:lpstr>단가산출목록</vt:lpstr>
      <vt:lpstr>단가산출서</vt:lpstr>
      <vt:lpstr>단가대비표</vt:lpstr>
      <vt:lpstr>공종별내역서!Print_Area</vt:lpstr>
      <vt:lpstr>공종별집계표!Print_Area</vt:lpstr>
      <vt:lpstr>단가대비표!Print_Area</vt:lpstr>
      <vt:lpstr>단가산출목록!Print_Area</vt:lpstr>
      <vt:lpstr>단가산출서!Print_Area</vt:lpstr>
      <vt:lpstr>순공사비!Print_Area</vt:lpstr>
      <vt:lpstr>'원가계산(건축)'!Print_Area</vt:lpstr>
      <vt:lpstr>일위대가!Print_Area</vt:lpstr>
      <vt:lpstr>일위대가목록!Print_Area</vt:lpstr>
      <vt:lpstr>총괄표!Print_Area</vt:lpstr>
      <vt:lpstr>공종별내역서!Print_Titles</vt:lpstr>
      <vt:lpstr>공종별집계표!Print_Titles</vt:lpstr>
      <vt:lpstr>단가대비표!Print_Titles</vt:lpstr>
      <vt:lpstr>단가산출목록!Print_Titles</vt:lpstr>
      <vt:lpstr>단가산출서!Print_Titles</vt:lpstr>
      <vt:lpstr>일위대가!Print_Titles</vt:lpstr>
      <vt:lpstr>일위대가목록!Print_Titles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AMD</dc:creator>
  <cp:lastModifiedBy>AMD</cp:lastModifiedBy>
  <dcterms:created xsi:type="dcterms:W3CDTF">2026-08-10T02:31:15Z</dcterms:created>
  <dcterms:modified xsi:type="dcterms:W3CDTF">2026-08-10T02:42:06Z</dcterms:modified>
</cp:coreProperties>
</file>